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N\Documents\GitHub\energyMapper\Test\"/>
    </mc:Choice>
  </mc:AlternateContent>
  <xr:revisionPtr revIDLastSave="0" documentId="13_ncr:1_{60932ECE-69EC-438E-8F06-88390B978DEC}" xr6:coauthVersionLast="41" xr6:coauthVersionMax="41" xr10:uidLastSave="{00000000-0000-0000-0000-000000000000}"/>
  <bookViews>
    <workbookView xWindow="33735" yWindow="1290" windowWidth="21600" windowHeight="11385" xr2:uid="{00000000-000D-0000-FFFF-FFFF00000000}"/>
  </bookViews>
  <sheets>
    <sheet name="Energi" sheetId="1" r:id="rId1"/>
    <sheet name="BBRSum" sheetId="2" r:id="rId2"/>
    <sheet name="SBi" sheetId="3" r:id="rId3"/>
    <sheet name="SBiTab" sheetId="4" r:id="rId4"/>
    <sheet name="VpD" sheetId="5" r:id="rId5"/>
    <sheet name="Opvarmningsmiddel" sheetId="6" r:id="rId6"/>
    <sheet name="Anvendelseskode" sheetId="7" r:id="rId7"/>
    <sheet name="Varmeinstallation" sheetId="8" r:id="rId8"/>
    <sheet name="Relationstabel" sheetId="9" r:id="rId9"/>
    <sheet name="BBR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173" i="1" l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K12" i="2"/>
  <c r="J12" i="2"/>
  <c r="I12" i="2"/>
  <c r="H12" i="2"/>
  <c r="G12" i="2"/>
  <c r="F12" i="2"/>
  <c r="E12" i="2"/>
  <c r="D12" i="2"/>
  <c r="C12" i="2"/>
  <c r="A2" i="1"/>
  <c r="L1" i="1"/>
  <c r="K1" i="1"/>
  <c r="J1" i="1"/>
  <c r="G4171" i="1"/>
  <c r="T4170" i="1"/>
  <c r="D4170" i="1"/>
  <c r="S4167" i="1"/>
  <c r="C4167" i="1"/>
  <c r="U4165" i="1"/>
  <c r="E4165" i="1"/>
  <c r="T4173" i="1"/>
  <c r="D4173" i="1"/>
  <c r="H4167" i="1"/>
  <c r="H4159" i="1"/>
  <c r="S4171" i="1"/>
  <c r="C4171" i="1"/>
  <c r="H4170" i="1"/>
  <c r="G4167" i="1"/>
  <c r="S4163" i="1"/>
  <c r="C4163" i="1"/>
  <c r="H4162" i="1"/>
  <c r="H4173" i="1"/>
  <c r="B4171" i="1"/>
  <c r="F4170" i="1"/>
  <c r="U4167" i="1"/>
  <c r="E4167" i="1"/>
  <c r="F4162" i="1"/>
  <c r="U4159" i="1"/>
  <c r="E4159" i="1"/>
  <c r="U4168" i="1"/>
  <c r="T4167" i="1"/>
  <c r="I4167" i="1"/>
  <c r="S4165" i="1"/>
  <c r="T4162" i="1"/>
  <c r="D4162" i="1"/>
  <c r="D4159" i="1"/>
  <c r="I4157" i="1"/>
  <c r="E4156" i="1"/>
  <c r="U4155" i="1"/>
  <c r="U4153" i="1"/>
  <c r="C4153" i="1"/>
  <c r="F4152" i="1"/>
  <c r="H4151" i="1"/>
  <c r="U4150" i="1"/>
  <c r="C4150" i="1"/>
  <c r="F4149" i="1"/>
  <c r="I4148" i="1"/>
  <c r="T4147" i="1"/>
  <c r="B4147" i="1"/>
  <c r="F4173" i="1"/>
  <c r="T4165" i="1"/>
  <c r="S4162" i="1"/>
  <c r="C4162" i="1"/>
  <c r="C4159" i="1"/>
  <c r="U4154" i="1"/>
  <c r="H4154" i="1"/>
  <c r="T4153" i="1"/>
  <c r="B4153" i="1"/>
  <c r="G4151" i="1"/>
  <c r="T4150" i="1"/>
  <c r="B4150" i="1"/>
  <c r="G4148" i="1"/>
  <c r="U4143" i="1"/>
  <c r="C4143" i="1"/>
  <c r="U4173" i="1"/>
  <c r="H4163" i="1"/>
  <c r="B4162" i="1"/>
  <c r="B4159" i="1"/>
  <c r="T4154" i="1"/>
  <c r="G4154" i="1"/>
  <c r="G4153" i="1"/>
  <c r="F4151" i="1"/>
  <c r="F4150" i="1"/>
  <c r="F4148" i="1"/>
  <c r="T4143" i="1"/>
  <c r="B4143" i="1"/>
  <c r="H4171" i="1"/>
  <c r="G4170" i="1"/>
  <c r="G4163" i="1"/>
  <c r="I4159" i="1"/>
  <c r="H4155" i="1"/>
  <c r="S4154" i="1"/>
  <c r="F4154" i="1"/>
  <c r="I4153" i="1"/>
  <c r="U4152" i="1"/>
  <c r="B4152" i="1"/>
  <c r="E4151" i="1"/>
  <c r="I4150" i="1"/>
  <c r="U4149" i="1"/>
  <c r="B4149" i="1"/>
  <c r="E4148" i="1"/>
  <c r="H4147" i="1"/>
  <c r="B4146" i="1"/>
  <c r="F4171" i="1"/>
  <c r="E4170" i="1"/>
  <c r="H4169" i="1"/>
  <c r="I4168" i="1"/>
  <c r="F4163" i="1"/>
  <c r="S4155" i="1"/>
  <c r="G4155" i="1"/>
  <c r="E4154" i="1"/>
  <c r="H4153" i="1"/>
  <c r="D4151" i="1"/>
  <c r="H4150" i="1"/>
  <c r="D4148" i="1"/>
  <c r="H4143" i="1"/>
  <c r="U4171" i="1"/>
  <c r="C4170" i="1"/>
  <c r="D4169" i="1"/>
  <c r="G4168" i="1"/>
  <c r="F4167" i="1"/>
  <c r="H4165" i="1"/>
  <c r="B4163" i="1"/>
  <c r="F4155" i="1"/>
  <c r="D4154" i="1"/>
  <c r="F4153" i="1"/>
  <c r="U4151" i="1"/>
  <c r="C4151" i="1"/>
  <c r="G4150" i="1"/>
  <c r="I4149" i="1"/>
  <c r="U4148" i="1"/>
  <c r="C4148" i="1"/>
  <c r="F4147" i="1"/>
  <c r="G4143" i="1"/>
  <c r="U4170" i="1"/>
  <c r="B4170" i="1"/>
  <c r="B4169" i="1"/>
  <c r="D4167" i="1"/>
  <c r="F4165" i="1"/>
  <c r="U4163" i="1"/>
  <c r="G4162" i="1"/>
  <c r="S4170" i="1"/>
  <c r="T4169" i="1"/>
  <c r="I4169" i="1"/>
  <c r="B4167" i="1"/>
  <c r="D4165" i="1"/>
  <c r="U4162" i="1"/>
  <c r="E4162" i="1"/>
  <c r="S4159" i="1"/>
  <c r="F4159" i="1"/>
  <c r="B4155" i="1"/>
  <c r="S4151" i="1"/>
  <c r="I4151" i="1"/>
  <c r="H4148" i="1"/>
  <c r="E4143" i="1"/>
  <c r="S4156" i="1"/>
  <c r="E4153" i="1"/>
  <c r="S4146" i="1"/>
  <c r="C4144" i="1"/>
  <c r="I4143" i="1"/>
  <c r="I4158" i="1"/>
  <c r="H4152" i="1"/>
  <c r="D4150" i="1"/>
  <c r="F4137" i="1"/>
  <c r="G4136" i="1"/>
  <c r="U4128" i="1"/>
  <c r="C4128" i="1"/>
  <c r="U4161" i="1"/>
  <c r="I4152" i="1"/>
  <c r="D4147" i="1"/>
  <c r="S4166" i="1"/>
  <c r="G4159" i="1"/>
  <c r="I4156" i="1"/>
  <c r="B4151" i="1"/>
  <c r="T4148" i="1"/>
  <c r="G4146" i="1"/>
  <c r="G4144" i="1"/>
  <c r="D4143" i="1"/>
  <c r="I4137" i="1"/>
  <c r="C4136" i="1"/>
  <c r="F4132" i="1"/>
  <c r="G4128" i="1"/>
  <c r="U4123" i="1"/>
  <c r="E4123" i="1"/>
  <c r="U4115" i="1"/>
  <c r="E4115" i="1"/>
  <c r="E4150" i="1"/>
  <c r="H4142" i="1"/>
  <c r="T4139" i="1"/>
  <c r="C4139" i="1"/>
  <c r="H4138" i="1"/>
  <c r="B4137" i="1"/>
  <c r="U4135" i="1"/>
  <c r="I4135" i="1"/>
  <c r="B4133" i="1"/>
  <c r="U4131" i="1"/>
  <c r="I4131" i="1"/>
  <c r="D4153" i="1"/>
  <c r="S4145" i="1"/>
  <c r="E4138" i="1"/>
  <c r="I4132" i="1"/>
  <c r="D4123" i="1"/>
  <c r="D4119" i="1"/>
  <c r="D4115" i="1"/>
  <c r="T4159" i="1"/>
  <c r="T4151" i="1"/>
  <c r="B4148" i="1"/>
  <c r="S4142" i="1"/>
  <c r="H4137" i="1"/>
  <c r="S4136" i="1"/>
  <c r="E4136" i="1"/>
  <c r="C4135" i="1"/>
  <c r="T4133" i="1"/>
  <c r="I4133" i="1"/>
  <c r="D4132" i="1"/>
  <c r="C4131" i="1"/>
  <c r="U4129" i="1"/>
  <c r="H4129" i="1"/>
  <c r="C4155" i="1"/>
  <c r="I4139" i="1"/>
  <c r="U4137" i="1"/>
  <c r="G4137" i="1"/>
  <c r="D4136" i="1"/>
  <c r="S4133" i="1"/>
  <c r="F4133" i="1"/>
  <c r="C4132" i="1"/>
  <c r="S4129" i="1"/>
  <c r="G4129" i="1"/>
  <c r="D4128" i="1"/>
  <c r="T4123" i="1"/>
  <c r="T4119" i="1"/>
  <c r="T4115" i="1"/>
  <c r="G4109" i="1"/>
  <c r="U4104" i="1"/>
  <c r="E4104" i="1"/>
  <c r="U4096" i="1"/>
  <c r="E4096" i="1"/>
  <c r="U4088" i="1"/>
  <c r="E4088" i="1"/>
  <c r="U4080" i="1"/>
  <c r="E4080" i="1"/>
  <c r="D4158" i="1"/>
  <c r="F4143" i="1"/>
  <c r="D4141" i="1"/>
  <c r="H4139" i="1"/>
  <c r="B4138" i="1"/>
  <c r="I4136" i="1"/>
  <c r="U4134" i="1"/>
  <c r="U4127" i="1"/>
  <c r="D4127" i="1"/>
  <c r="D4125" i="1"/>
  <c r="C4123" i="1"/>
  <c r="D4121" i="1"/>
  <c r="C4119" i="1"/>
  <c r="D4117" i="1"/>
  <c r="C4115" i="1"/>
  <c r="D4113" i="1"/>
  <c r="T4111" i="1"/>
  <c r="H4111" i="1"/>
  <c r="E4110" i="1"/>
  <c r="B4109" i="1"/>
  <c r="U4107" i="1"/>
  <c r="H4107" i="1"/>
  <c r="S4172" i="1"/>
  <c r="I4147" i="1"/>
  <c r="F4139" i="1"/>
  <c r="U4136" i="1"/>
  <c r="T4134" i="1"/>
  <c r="C4127" i="1"/>
  <c r="B4125" i="1"/>
  <c r="B4123" i="1"/>
  <c r="B4121" i="1"/>
  <c r="B4119" i="1"/>
  <c r="B4117" i="1"/>
  <c r="B4115" i="1"/>
  <c r="B4113" i="1"/>
  <c r="D4110" i="1"/>
  <c r="F4104" i="1"/>
  <c r="F4100" i="1"/>
  <c r="S4137" i="1"/>
  <c r="T4136" i="1"/>
  <c r="F4129" i="1"/>
  <c r="I4123" i="1"/>
  <c r="U4119" i="1"/>
  <c r="I4115" i="1"/>
  <c r="I4112" i="1"/>
  <c r="U4108" i="1"/>
  <c r="I4108" i="1"/>
  <c r="D4104" i="1"/>
  <c r="D4100" i="1"/>
  <c r="D4096" i="1"/>
  <c r="D4092" i="1"/>
  <c r="U4156" i="1"/>
  <c r="U4138" i="1"/>
  <c r="H4132" i="1"/>
  <c r="F4131" i="1"/>
  <c r="C4129" i="1"/>
  <c r="H4128" i="1"/>
  <c r="U4109" i="1"/>
  <c r="I4109" i="1"/>
  <c r="C4104" i="1"/>
  <c r="C4100" i="1"/>
  <c r="C4096" i="1"/>
  <c r="C4092" i="1"/>
  <c r="C4088" i="1"/>
  <c r="C4084" i="1"/>
  <c r="C4080" i="1"/>
  <c r="C4076" i="1"/>
  <c r="G4072" i="1"/>
  <c r="H4134" i="1"/>
  <c r="E4133" i="1"/>
  <c r="G4132" i="1"/>
  <c r="E4131" i="1"/>
  <c r="B4129" i="1"/>
  <c r="F4128" i="1"/>
  <c r="E4112" i="1"/>
  <c r="T4109" i="1"/>
  <c r="H4109" i="1"/>
  <c r="F4108" i="1"/>
  <c r="B4104" i="1"/>
  <c r="B4100" i="1"/>
  <c r="B4096" i="1"/>
  <c r="B4092" i="1"/>
  <c r="B4088" i="1"/>
  <c r="T4141" i="1"/>
  <c r="H4136" i="1"/>
  <c r="E4135" i="1"/>
  <c r="G4134" i="1"/>
  <c r="D4133" i="1"/>
  <c r="B4132" i="1"/>
  <c r="E4128" i="1"/>
  <c r="I4125" i="1"/>
  <c r="H4123" i="1"/>
  <c r="I4121" i="1"/>
  <c r="H4119" i="1"/>
  <c r="I4117" i="1"/>
  <c r="H4115" i="1"/>
  <c r="I4113" i="1"/>
  <c r="D4112" i="1"/>
  <c r="I4110" i="1"/>
  <c r="F4109" i="1"/>
  <c r="E4108" i="1"/>
  <c r="I4104" i="1"/>
  <c r="C4154" i="1"/>
  <c r="H4149" i="1"/>
  <c r="I4144" i="1"/>
  <c r="I4138" i="1"/>
  <c r="E4137" i="1"/>
  <c r="F4136" i="1"/>
  <c r="D4135" i="1"/>
  <c r="B4134" i="1"/>
  <c r="U4130" i="1"/>
  <c r="T4128" i="1"/>
  <c r="B4128" i="1"/>
  <c r="I4127" i="1"/>
  <c r="H4125" i="1"/>
  <c r="G4123" i="1"/>
  <c r="H4121" i="1"/>
  <c r="G4119" i="1"/>
  <c r="H4117" i="1"/>
  <c r="G4115" i="1"/>
  <c r="H4113" i="1"/>
  <c r="G4149" i="1"/>
  <c r="S4143" i="1"/>
  <c r="E4141" i="1"/>
  <c r="C4138" i="1"/>
  <c r="C4137" i="1"/>
  <c r="B4136" i="1"/>
  <c r="T4132" i="1"/>
  <c r="S4131" i="1"/>
  <c r="S4128" i="1"/>
  <c r="I4128" i="1"/>
  <c r="E4127" i="1"/>
  <c r="S4123" i="1"/>
  <c r="F4123" i="1"/>
  <c r="S4119" i="1"/>
  <c r="F4119" i="1"/>
  <c r="S4115" i="1"/>
  <c r="F4115" i="1"/>
  <c r="C4109" i="1"/>
  <c r="S4104" i="1"/>
  <c r="H4104" i="1"/>
  <c r="S4100" i="1"/>
  <c r="H4100" i="1"/>
  <c r="S4096" i="1"/>
  <c r="H4096" i="1"/>
  <c r="S4092" i="1"/>
  <c r="H4092" i="1"/>
  <c r="S4088" i="1"/>
  <c r="H4088" i="1"/>
  <c r="S4084" i="1"/>
  <c r="H4084" i="1"/>
  <c r="S4080" i="1"/>
  <c r="H4080" i="1"/>
  <c r="S4076" i="1"/>
  <c r="H4076" i="1"/>
  <c r="U4072" i="1"/>
  <c r="C4072" i="1"/>
  <c r="F4068" i="1"/>
  <c r="U4058" i="1"/>
  <c r="E4058" i="1"/>
  <c r="U4050" i="1"/>
  <c r="E4050" i="1"/>
  <c r="T4125" i="1"/>
  <c r="T4117" i="1"/>
  <c r="H4106" i="1"/>
  <c r="T4103" i="1"/>
  <c r="U4100" i="1"/>
  <c r="I4096" i="1"/>
  <c r="U4092" i="1"/>
  <c r="G4089" i="1"/>
  <c r="G4085" i="1"/>
  <c r="U4084" i="1"/>
  <c r="H4083" i="1"/>
  <c r="G4081" i="1"/>
  <c r="I4080" i="1"/>
  <c r="H4079" i="1"/>
  <c r="G4077" i="1"/>
  <c r="U4076" i="1"/>
  <c r="H4075" i="1"/>
  <c r="E4072" i="1"/>
  <c r="D4068" i="1"/>
  <c r="E4064" i="1"/>
  <c r="E4063" i="1"/>
  <c r="D4062" i="1"/>
  <c r="E4061" i="1"/>
  <c r="E4060" i="1"/>
  <c r="E4059" i="1"/>
  <c r="D4058" i="1"/>
  <c r="E4057" i="1"/>
  <c r="E4056" i="1"/>
  <c r="E4055" i="1"/>
  <c r="D4054" i="1"/>
  <c r="E4053" i="1"/>
  <c r="E4052" i="1"/>
  <c r="E4051" i="1"/>
  <c r="D4050" i="1"/>
  <c r="E4049" i="1"/>
  <c r="B4108" i="1"/>
  <c r="T4106" i="1"/>
  <c r="U4102" i="1"/>
  <c r="U4099" i="1"/>
  <c r="U4098" i="1"/>
  <c r="U4097" i="1"/>
  <c r="T4096" i="1"/>
  <c r="U4095" i="1"/>
  <c r="U4094" i="1"/>
  <c r="U4093" i="1"/>
  <c r="T4092" i="1"/>
  <c r="U4091" i="1"/>
  <c r="F4089" i="1"/>
  <c r="F4085" i="1"/>
  <c r="U4083" i="1"/>
  <c r="G4083" i="1"/>
  <c r="U4081" i="1"/>
  <c r="F4081" i="1"/>
  <c r="U4079" i="1"/>
  <c r="G4079" i="1"/>
  <c r="U4077" i="1"/>
  <c r="F4077" i="1"/>
  <c r="U4075" i="1"/>
  <c r="G4075" i="1"/>
  <c r="U4073" i="1"/>
  <c r="G4073" i="1"/>
  <c r="D4072" i="1"/>
  <c r="S4069" i="1"/>
  <c r="F4069" i="1"/>
  <c r="C4068" i="1"/>
  <c r="S4065" i="1"/>
  <c r="G4065" i="1"/>
  <c r="T4110" i="1"/>
  <c r="U4105" i="1"/>
  <c r="G4104" i="1"/>
  <c r="S4099" i="1"/>
  <c r="S4095" i="1"/>
  <c r="S4091" i="1"/>
  <c r="U4089" i="1"/>
  <c r="E4089" i="1"/>
  <c r="G4088" i="1"/>
  <c r="U4085" i="1"/>
  <c r="E4085" i="1"/>
  <c r="S4083" i="1"/>
  <c r="E4083" i="1"/>
  <c r="E4081" i="1"/>
  <c r="S4079" i="1"/>
  <c r="E4079" i="1"/>
  <c r="E4077" i="1"/>
  <c r="S4075" i="1"/>
  <c r="E4075" i="1"/>
  <c r="F4073" i="1"/>
  <c r="B4072" i="1"/>
  <c r="U4070" i="1"/>
  <c r="H4070" i="1"/>
  <c r="E4069" i="1"/>
  <c r="B4068" i="1"/>
  <c r="U4066" i="1"/>
  <c r="I4066" i="1"/>
  <c r="F4065" i="1"/>
  <c r="B4064" i="1"/>
  <c r="B4063" i="1"/>
  <c r="B4062" i="1"/>
  <c r="C4061" i="1"/>
  <c r="B4060" i="1"/>
  <c r="B4059" i="1"/>
  <c r="B4058" i="1"/>
  <c r="C4057" i="1"/>
  <c r="S4130" i="1"/>
  <c r="H4110" i="1"/>
  <c r="T4100" i="1"/>
  <c r="F4088" i="1"/>
  <c r="I4072" i="1"/>
  <c r="U4062" i="1"/>
  <c r="I4058" i="1"/>
  <c r="U4054" i="1"/>
  <c r="I4050" i="1"/>
  <c r="U4046" i="1"/>
  <c r="G4042" i="1"/>
  <c r="U4034" i="1"/>
  <c r="C4034" i="1"/>
  <c r="G4026" i="1"/>
  <c r="U4018" i="1"/>
  <c r="C4018" i="1"/>
  <c r="T4121" i="1"/>
  <c r="T4113" i="1"/>
  <c r="S4110" i="1"/>
  <c r="U4103" i="1"/>
  <c r="H4102" i="1"/>
  <c r="T4088" i="1"/>
  <c r="D4088" i="1"/>
  <c r="H4087" i="1"/>
  <c r="G4084" i="1"/>
  <c r="G4080" i="1"/>
  <c r="G4076" i="1"/>
  <c r="F4070" i="1"/>
  <c r="E4066" i="1"/>
  <c r="U4063" i="1"/>
  <c r="T4062" i="1"/>
  <c r="U4061" i="1"/>
  <c r="U4060" i="1"/>
  <c r="U4059" i="1"/>
  <c r="T4058" i="1"/>
  <c r="U4057" i="1"/>
  <c r="U4056" i="1"/>
  <c r="U4055" i="1"/>
  <c r="T4054" i="1"/>
  <c r="U4053" i="1"/>
  <c r="U4052" i="1"/>
  <c r="U4051" i="1"/>
  <c r="T4050" i="1"/>
  <c r="U4049" i="1"/>
  <c r="U4048" i="1"/>
  <c r="U4047" i="1"/>
  <c r="T4046" i="1"/>
  <c r="U4045" i="1"/>
  <c r="F4042" i="1"/>
  <c r="F4041" i="1"/>
  <c r="I4038" i="1"/>
  <c r="U4106" i="1"/>
  <c r="G4105" i="1"/>
  <c r="S4103" i="1"/>
  <c r="T4102" i="1"/>
  <c r="I4088" i="1"/>
  <c r="G4087" i="1"/>
  <c r="T4084" i="1"/>
  <c r="F4084" i="1"/>
  <c r="U4082" i="1"/>
  <c r="F4082" i="1"/>
  <c r="T4080" i="1"/>
  <c r="F4080" i="1"/>
  <c r="U4078" i="1"/>
  <c r="F4078" i="1"/>
  <c r="T4076" i="1"/>
  <c r="F4076" i="1"/>
  <c r="U4074" i="1"/>
  <c r="F4074" i="1"/>
  <c r="D4070" i="1"/>
  <c r="I4068" i="1"/>
  <c r="D4066" i="1"/>
  <c r="S4063" i="1"/>
  <c r="I4063" i="1"/>
  <c r="S4062" i="1"/>
  <c r="H4062" i="1"/>
  <c r="T4061" i="1"/>
  <c r="I4061" i="1"/>
  <c r="T4060" i="1"/>
  <c r="I4060" i="1"/>
  <c r="S4059" i="1"/>
  <c r="I4059" i="1"/>
  <c r="S4058" i="1"/>
  <c r="H4058" i="1"/>
  <c r="C4112" i="1"/>
  <c r="D4109" i="1"/>
  <c r="S4105" i="1"/>
  <c r="H4099" i="1"/>
  <c r="H4098" i="1"/>
  <c r="G4097" i="1"/>
  <c r="G4096" i="1"/>
  <c r="H4095" i="1"/>
  <c r="H4094" i="1"/>
  <c r="G4093" i="1"/>
  <c r="G4092" i="1"/>
  <c r="H4091" i="1"/>
  <c r="H4090" i="1"/>
  <c r="U4087" i="1"/>
  <c r="E4087" i="1"/>
  <c r="H4086" i="1"/>
  <c r="D4084" i="1"/>
  <c r="E4082" i="1"/>
  <c r="D4080" i="1"/>
  <c r="E4078" i="1"/>
  <c r="D4076" i="1"/>
  <c r="E4074" i="1"/>
  <c r="T4072" i="1"/>
  <c r="H4072" i="1"/>
  <c r="B4070" i="1"/>
  <c r="T4068" i="1"/>
  <c r="H4068" i="1"/>
  <c r="C4066" i="1"/>
  <c r="T4064" i="1"/>
  <c r="H4064" i="1"/>
  <c r="G4063" i="1"/>
  <c r="T4104" i="1"/>
  <c r="H4103" i="1"/>
  <c r="G4100" i="1"/>
  <c r="F4096" i="1"/>
  <c r="F4092" i="1"/>
  <c r="B4084" i="1"/>
  <c r="B4080" i="1"/>
  <c r="B4076" i="1"/>
  <c r="S4072" i="1"/>
  <c r="F4072" i="1"/>
  <c r="G4068" i="1"/>
  <c r="S4064" i="1"/>
  <c r="F4064" i="1"/>
  <c r="F4063" i="1"/>
  <c r="F4062" i="1"/>
  <c r="G4061" i="1"/>
  <c r="F4060" i="1"/>
  <c r="F4059" i="1"/>
  <c r="F4058" i="1"/>
  <c r="G4057" i="1"/>
  <c r="F4056" i="1"/>
  <c r="F4055" i="1"/>
  <c r="F4054" i="1"/>
  <c r="G4053" i="1"/>
  <c r="F4052" i="1"/>
  <c r="F4051" i="1"/>
  <c r="F4050" i="1"/>
  <c r="G4049" i="1"/>
  <c r="F4048" i="1"/>
  <c r="F4047" i="1"/>
  <c r="F4046" i="1"/>
  <c r="G4045" i="1"/>
  <c r="U4042" i="1"/>
  <c r="C4042" i="1"/>
  <c r="F4038" i="1"/>
  <c r="G4034" i="1"/>
  <c r="U4026" i="1"/>
  <c r="C4026" i="1"/>
  <c r="F4022" i="1"/>
  <c r="G4018" i="1"/>
  <c r="U4011" i="1"/>
  <c r="E4011" i="1"/>
  <c r="U4101" i="1"/>
  <c r="F4093" i="1"/>
  <c r="S4061" i="1"/>
  <c r="D4060" i="1"/>
  <c r="H4057" i="1"/>
  <c r="D4056" i="1"/>
  <c r="G4055" i="1"/>
  <c r="H4054" i="1"/>
  <c r="S4050" i="1"/>
  <c r="C4049" i="1"/>
  <c r="H4048" i="1"/>
  <c r="S4046" i="1"/>
  <c r="C4046" i="1"/>
  <c r="I4045" i="1"/>
  <c r="F4097" i="1"/>
  <c r="G4059" i="1"/>
  <c r="T4057" i="1"/>
  <c r="S4054" i="1"/>
  <c r="C4053" i="1"/>
  <c r="D4052" i="1"/>
  <c r="G4051" i="1"/>
  <c r="H4050" i="1"/>
  <c r="E4047" i="1"/>
  <c r="S4045" i="1"/>
  <c r="C4045" i="1"/>
  <c r="H4044" i="1"/>
  <c r="G4062" i="1"/>
  <c r="C4059" i="1"/>
  <c r="S4057" i="1"/>
  <c r="T4053" i="1"/>
  <c r="B4052" i="1"/>
  <c r="C4051" i="1"/>
  <c r="G4050" i="1"/>
  <c r="I4049" i="1"/>
  <c r="S4047" i="1"/>
  <c r="C4047" i="1"/>
  <c r="H4046" i="1"/>
  <c r="E4044" i="1"/>
  <c r="T4042" i="1"/>
  <c r="E4042" i="1"/>
  <c r="T4038" i="1"/>
  <c r="D4038" i="1"/>
  <c r="D4034" i="1"/>
  <c r="C4030" i="1"/>
  <c r="D4026" i="1"/>
  <c r="C4022" i="1"/>
  <c r="D4018" i="1"/>
  <c r="S4015" i="1"/>
  <c r="H4015" i="1"/>
  <c r="S4011" i="1"/>
  <c r="H4011" i="1"/>
  <c r="S4007" i="1"/>
  <c r="H4007" i="1"/>
  <c r="D4003" i="1"/>
  <c r="F4094" i="1"/>
  <c r="F4086" i="1"/>
  <c r="H4078" i="1"/>
  <c r="H4060" i="1"/>
  <c r="I4057" i="1"/>
  <c r="H4056" i="1"/>
  <c r="I4055" i="1"/>
  <c r="S4051" i="1"/>
  <c r="B4050" i="1"/>
  <c r="D4049" i="1"/>
  <c r="I4048" i="1"/>
  <c r="D4046" i="1"/>
  <c r="C4044" i="1"/>
  <c r="B4042" i="1"/>
  <c r="I4041" i="1"/>
  <c r="B4038" i="1"/>
  <c r="I4034" i="1"/>
  <c r="I4026" i="1"/>
  <c r="I4018" i="1"/>
  <c r="F4015" i="1"/>
  <c r="F4011" i="1"/>
  <c r="F4007" i="1"/>
  <c r="T4003" i="1"/>
  <c r="B4003" i="1"/>
  <c r="G3997" i="1"/>
  <c r="I4052" i="1"/>
  <c r="H4049" i="1"/>
  <c r="E4045" i="1"/>
  <c r="D4044" i="1"/>
  <c r="G4043" i="1"/>
  <c r="T4037" i="1"/>
  <c r="E4037" i="1"/>
  <c r="T4034" i="1"/>
  <c r="D4057" i="1"/>
  <c r="C4055" i="1"/>
  <c r="S4053" i="1"/>
  <c r="H4052" i="1"/>
  <c r="D4045" i="1"/>
  <c r="F4044" i="1"/>
  <c r="H4042" i="1"/>
  <c r="H4041" i="1"/>
  <c r="S4037" i="1"/>
  <c r="C4037" i="1"/>
  <c r="I4036" i="1"/>
  <c r="S4034" i="1"/>
  <c r="B4034" i="1"/>
  <c r="I4033" i="1"/>
  <c r="I4030" i="1"/>
  <c r="S4029" i="1"/>
  <c r="C4029" i="1"/>
  <c r="I4028" i="1"/>
  <c r="S4026" i="1"/>
  <c r="B4026" i="1"/>
  <c r="I4025" i="1"/>
  <c r="I4022" i="1"/>
  <c r="G4099" i="1"/>
  <c r="G4091" i="1"/>
  <c r="U4067" i="1"/>
  <c r="C4062" i="1"/>
  <c r="B4055" i="1"/>
  <c r="I4053" i="1"/>
  <c r="T4048" i="1"/>
  <c r="G4046" i="1"/>
  <c r="D4042" i="1"/>
  <c r="E4041" i="1"/>
  <c r="E4036" i="1"/>
  <c r="H4033" i="1"/>
  <c r="H4030" i="1"/>
  <c r="E4028" i="1"/>
  <c r="H4025" i="1"/>
  <c r="H4022" i="1"/>
  <c r="E4020" i="1"/>
  <c r="H4017" i="1"/>
  <c r="T4015" i="1"/>
  <c r="D4015" i="1"/>
  <c r="F4098" i="1"/>
  <c r="F4090" i="1"/>
  <c r="H4082" i="1"/>
  <c r="H4074" i="1"/>
  <c r="T4056" i="1"/>
  <c r="H4053" i="1"/>
  <c r="C4050" i="1"/>
  <c r="I4047" i="1"/>
  <c r="B4046" i="1"/>
  <c r="T4044" i="1"/>
  <c r="I4042" i="1"/>
  <c r="D4041" i="1"/>
  <c r="H4040" i="1"/>
  <c r="I4039" i="1"/>
  <c r="U4036" i="1"/>
  <c r="D4036" i="1"/>
  <c r="U4033" i="1"/>
  <c r="E4033" i="1"/>
  <c r="G4030" i="1"/>
  <c r="U4028" i="1"/>
  <c r="D4028" i="1"/>
  <c r="U4025" i="1"/>
  <c r="E4025" i="1"/>
  <c r="I4056" i="1"/>
  <c r="D4053" i="1"/>
  <c r="G4047" i="1"/>
  <c r="S4042" i="1"/>
  <c r="U4041" i="1"/>
  <c r="C4041" i="1"/>
  <c r="F4040" i="1"/>
  <c r="E4039" i="1"/>
  <c r="H4038" i="1"/>
  <c r="D4064" i="1"/>
  <c r="H4061" i="1"/>
  <c r="G4058" i="1"/>
  <c r="B4056" i="1"/>
  <c r="G4054" i="1"/>
  <c r="I4051" i="1"/>
  <c r="T4049" i="1"/>
  <c r="E4048" i="1"/>
  <c r="B4047" i="1"/>
  <c r="T4045" i="1"/>
  <c r="G4041" i="1"/>
  <c r="D4039" i="1"/>
  <c r="G4038" i="1"/>
  <c r="I4037" i="1"/>
  <c r="F4035" i="1"/>
  <c r="C4033" i="1"/>
  <c r="B4030" i="1"/>
  <c r="I4029" i="1"/>
  <c r="F4027" i="1"/>
  <c r="C4025" i="1"/>
  <c r="B4022" i="1"/>
  <c r="I4021" i="1"/>
  <c r="F4019" i="1"/>
  <c r="C4017" i="1"/>
  <c r="U4015" i="1"/>
  <c r="I4011" i="1"/>
  <c r="U4007" i="1"/>
  <c r="I4004" i="1"/>
  <c r="S4003" i="1"/>
  <c r="G4003" i="1"/>
  <c r="B4001" i="1"/>
  <c r="U3997" i="1"/>
  <c r="C3996" i="1"/>
  <c r="F3995" i="1"/>
  <c r="F3994" i="1"/>
  <c r="D3993" i="1"/>
  <c r="T3987" i="1"/>
  <c r="B3987" i="1"/>
  <c r="G3981" i="1"/>
  <c r="S3977" i="1"/>
  <c r="C3977" i="1"/>
  <c r="S3969" i="1"/>
  <c r="C3969" i="1"/>
  <c r="S3961" i="1"/>
  <c r="C3961" i="1"/>
  <c r="S3953" i="1"/>
  <c r="C3953" i="1"/>
  <c r="G4095" i="1"/>
  <c r="U4071" i="1"/>
  <c r="D4061" i="1"/>
  <c r="C4058" i="1"/>
  <c r="C4054" i="1"/>
  <c r="T4052" i="1"/>
  <c r="B4051" i="1"/>
  <c r="S4049" i="1"/>
  <c r="D4048" i="1"/>
  <c r="T4040" i="1"/>
  <c r="T4039" i="1"/>
  <c r="B4039" i="1"/>
  <c r="C4038" i="1"/>
  <c r="G4037" i="1"/>
  <c r="U4035" i="1"/>
  <c r="B4035" i="1"/>
  <c r="H4034" i="1"/>
  <c r="G4029" i="1"/>
  <c r="U4027" i="1"/>
  <c r="B4027" i="1"/>
  <c r="H4026" i="1"/>
  <c r="G4021" i="1"/>
  <c r="U4019" i="1"/>
  <c r="B4019" i="1"/>
  <c r="H4018" i="1"/>
  <c r="C4063" i="1"/>
  <c r="S4055" i="1"/>
  <c r="B4054" i="1"/>
  <c r="B4048" i="1"/>
  <c r="H4045" i="1"/>
  <c r="I4044" i="1"/>
  <c r="F4037" i="1"/>
  <c r="F4034" i="1"/>
  <c r="U4029" i="1"/>
  <c r="F4029" i="1"/>
  <c r="F4026" i="1"/>
  <c r="U4021" i="1"/>
  <c r="F4021" i="1"/>
  <c r="F4018" i="1"/>
  <c r="F4004" i="1"/>
  <c r="E4003" i="1"/>
  <c r="H3997" i="1"/>
  <c r="D3995" i="1"/>
  <c r="H3987" i="1"/>
  <c r="S4033" i="1"/>
  <c r="H4027" i="1"/>
  <c r="D4025" i="1"/>
  <c r="T4021" i="1"/>
  <c r="B4018" i="1"/>
  <c r="D4017" i="1"/>
  <c r="E4013" i="1"/>
  <c r="U4009" i="1"/>
  <c r="B4009" i="1"/>
  <c r="G4007" i="1"/>
  <c r="U4004" i="1"/>
  <c r="C4004" i="1"/>
  <c r="U4001" i="1"/>
  <c r="E4001" i="1"/>
  <c r="I3998" i="1"/>
  <c r="C3997" i="1"/>
  <c r="U3994" i="1"/>
  <c r="I3994" i="1"/>
  <c r="G3993" i="1"/>
  <c r="S3989" i="1"/>
  <c r="H3989" i="1"/>
  <c r="I3987" i="1"/>
  <c r="T3985" i="1"/>
  <c r="G3985" i="1"/>
  <c r="U3982" i="1"/>
  <c r="I3982" i="1"/>
  <c r="E3981" i="1"/>
  <c r="D3979" i="1"/>
  <c r="E3977" i="1"/>
  <c r="E3976" i="1"/>
  <c r="D3971" i="1"/>
  <c r="E3969" i="1"/>
  <c r="E3968" i="1"/>
  <c r="C4036" i="1"/>
  <c r="I4031" i="1"/>
  <c r="E4029" i="1"/>
  <c r="S4021" i="1"/>
  <c r="H4019" i="1"/>
  <c r="D4013" i="1"/>
  <c r="D4007" i="1"/>
  <c r="B4004" i="1"/>
  <c r="H4003" i="1"/>
  <c r="D4001" i="1"/>
  <c r="G4000" i="1"/>
  <c r="F3998" i="1"/>
  <c r="B3997" i="1"/>
  <c r="U3995" i="1"/>
  <c r="T3994" i="1"/>
  <c r="G3994" i="1"/>
  <c r="F3993" i="1"/>
  <c r="H4043" i="1"/>
  <c r="D4033" i="1"/>
  <c r="T4026" i="1"/>
  <c r="I4020" i="1"/>
  <c r="U4017" i="1"/>
  <c r="U4013" i="1"/>
  <c r="B4013" i="1"/>
  <c r="E4012" i="1"/>
  <c r="G4011" i="1"/>
  <c r="C4007" i="1"/>
  <c r="H4004" i="1"/>
  <c r="F4003" i="1"/>
  <c r="H4001" i="1"/>
  <c r="F4000" i="1"/>
  <c r="T3998" i="1"/>
  <c r="E3998" i="1"/>
  <c r="I3996" i="1"/>
  <c r="T3995" i="1"/>
  <c r="H3995" i="1"/>
  <c r="E3994" i="1"/>
  <c r="E3993" i="1"/>
  <c r="H4035" i="1"/>
  <c r="T4030" i="1"/>
  <c r="T4022" i="1"/>
  <c r="D4020" i="1"/>
  <c r="T4018" i="1"/>
  <c r="S4017" i="1"/>
  <c r="B4012" i="1"/>
  <c r="D4011" i="1"/>
  <c r="T4007" i="1"/>
  <c r="B4007" i="1"/>
  <c r="E4006" i="1"/>
  <c r="H4005" i="1"/>
  <c r="U4003" i="1"/>
  <c r="C4003" i="1"/>
  <c r="S4000" i="1"/>
  <c r="E4000" i="1"/>
  <c r="D3998" i="1"/>
  <c r="U3996" i="1"/>
  <c r="H3996" i="1"/>
  <c r="S3995" i="1"/>
  <c r="G3995" i="1"/>
  <c r="D3994" i="1"/>
  <c r="B3993" i="1"/>
  <c r="B3989" i="1"/>
  <c r="E4026" i="1"/>
  <c r="E4021" i="1"/>
  <c r="C4020" i="1"/>
  <c r="S4018" i="1"/>
  <c r="C4011" i="1"/>
  <c r="C4006" i="1"/>
  <c r="E4005" i="1"/>
  <c r="I4003" i="1"/>
  <c r="I4002" i="1"/>
  <c r="C4000" i="1"/>
  <c r="C3998" i="1"/>
  <c r="I3997" i="1"/>
  <c r="G3996" i="1"/>
  <c r="E3995" i="1"/>
  <c r="C3994" i="1"/>
  <c r="S3987" i="1"/>
  <c r="F3987" i="1"/>
  <c r="G3983" i="1"/>
  <c r="C3982" i="1"/>
  <c r="H3981" i="1"/>
  <c r="T3979" i="1"/>
  <c r="U3977" i="1"/>
  <c r="T3971" i="1"/>
  <c r="U3969" i="1"/>
  <c r="T3963" i="1"/>
  <c r="U3961" i="1"/>
  <c r="T3955" i="1"/>
  <c r="D4030" i="1"/>
  <c r="C4028" i="1"/>
  <c r="B4024" i="1"/>
  <c r="G4022" i="1"/>
  <c r="C4021" i="1"/>
  <c r="G4015" i="1"/>
  <c r="T4011" i="1"/>
  <c r="B4011" i="1"/>
  <c r="H4009" i="1"/>
  <c r="D4005" i="1"/>
  <c r="I4001" i="1"/>
  <c r="F3997" i="1"/>
  <c r="F3996" i="1"/>
  <c r="C3995" i="1"/>
  <c r="B3994" i="1"/>
  <c r="E3987" i="1"/>
  <c r="S3979" i="1"/>
  <c r="H3979" i="1"/>
  <c r="T3977" i="1"/>
  <c r="H3977" i="1"/>
  <c r="S3971" i="1"/>
  <c r="H3971" i="1"/>
  <c r="T3969" i="1"/>
  <c r="H3969" i="1"/>
  <c r="S3963" i="1"/>
  <c r="H3963" i="1"/>
  <c r="T3961" i="1"/>
  <c r="H3961" i="1"/>
  <c r="S3955" i="1"/>
  <c r="H3955" i="1"/>
  <c r="T3953" i="1"/>
  <c r="H3953" i="1"/>
  <c r="H3950" i="1"/>
  <c r="C3949" i="1"/>
  <c r="E3945" i="1"/>
  <c r="B3940" i="1"/>
  <c r="S3937" i="1"/>
  <c r="I3937" i="1"/>
  <c r="H3934" i="1"/>
  <c r="C3933" i="1"/>
  <c r="S3925" i="1"/>
  <c r="C3925" i="1"/>
  <c r="S3917" i="1"/>
  <c r="C3917" i="1"/>
  <c r="E4034" i="1"/>
  <c r="B4032" i="1"/>
  <c r="S4025" i="1"/>
  <c r="H4024" i="1"/>
  <c r="D4022" i="1"/>
  <c r="I4017" i="1"/>
  <c r="F4016" i="1"/>
  <c r="C4015" i="1"/>
  <c r="C4010" i="1"/>
  <c r="E4009" i="1"/>
  <c r="U4005" i="1"/>
  <c r="B4005" i="1"/>
  <c r="G4004" i="1"/>
  <c r="T4002" i="1"/>
  <c r="C4002" i="1"/>
  <c r="G4001" i="1"/>
  <c r="S3999" i="1"/>
  <c r="F3999" i="1"/>
  <c r="T3997" i="1"/>
  <c r="E3997" i="1"/>
  <c r="E3996" i="1"/>
  <c r="B3995" i="1"/>
  <c r="H4032" i="1"/>
  <c r="T4029" i="1"/>
  <c r="U4020" i="1"/>
  <c r="E4018" i="1"/>
  <c r="E4017" i="1"/>
  <c r="B4015" i="1"/>
  <c r="H4013" i="1"/>
  <c r="D4009" i="1"/>
  <c r="E4004" i="1"/>
  <c r="F4001" i="1"/>
  <c r="D3997" i="1"/>
  <c r="B3996" i="1"/>
  <c r="I3995" i="1"/>
  <c r="U3993" i="1"/>
  <c r="H3993" i="1"/>
  <c r="C3987" i="1"/>
  <c r="T3981" i="1"/>
  <c r="F3981" i="1"/>
  <c r="E3979" i="1"/>
  <c r="F3977" i="1"/>
  <c r="E3971" i="1"/>
  <c r="F3969" i="1"/>
  <c r="E3963" i="1"/>
  <c r="F3961" i="1"/>
  <c r="E3955" i="1"/>
  <c r="F3953" i="1"/>
  <c r="U3945" i="1"/>
  <c r="C3945" i="1"/>
  <c r="G3937" i="1"/>
  <c r="T3990" i="1"/>
  <c r="T3989" i="1"/>
  <c r="U3987" i="1"/>
  <c r="S3986" i="1"/>
  <c r="S3966" i="1"/>
  <c r="I3963" i="1"/>
  <c r="C3962" i="1"/>
  <c r="G3961" i="1"/>
  <c r="E3958" i="1"/>
  <c r="C3955" i="1"/>
  <c r="D3953" i="1"/>
  <c r="D3951" i="1"/>
  <c r="G3950" i="1"/>
  <c r="I3949" i="1"/>
  <c r="I3992" i="1"/>
  <c r="S3988" i="1"/>
  <c r="I3983" i="1"/>
  <c r="H3982" i="1"/>
  <c r="I3981" i="1"/>
  <c r="B3992" i="1"/>
  <c r="H3983" i="1"/>
  <c r="F3982" i="1"/>
  <c r="D3981" i="1"/>
  <c r="F3979" i="1"/>
  <c r="G3977" i="1"/>
  <c r="I3976" i="1"/>
  <c r="D3961" i="1"/>
  <c r="I3960" i="1"/>
  <c r="I3955" i="1"/>
  <c r="I3953" i="1"/>
  <c r="I3950" i="1"/>
  <c r="G3949" i="1"/>
  <c r="B3947" i="1"/>
  <c r="S3945" i="1"/>
  <c r="G3945" i="1"/>
  <c r="D3940" i="1"/>
  <c r="T3937" i="1"/>
  <c r="F3937" i="1"/>
  <c r="B3935" i="1"/>
  <c r="G3934" i="1"/>
  <c r="I3933" i="1"/>
  <c r="S3927" i="1"/>
  <c r="H3927" i="1"/>
  <c r="T3925" i="1"/>
  <c r="H3925" i="1"/>
  <c r="S3919" i="1"/>
  <c r="H3919" i="1"/>
  <c r="T3917" i="1"/>
  <c r="H3917" i="1"/>
  <c r="U3909" i="1"/>
  <c r="C3909" i="1"/>
  <c r="B3901" i="1"/>
  <c r="B3893" i="1"/>
  <c r="U3992" i="1"/>
  <c r="E3985" i="1"/>
  <c r="C3983" i="1"/>
  <c r="D3982" i="1"/>
  <c r="C3981" i="1"/>
  <c r="C3979" i="1"/>
  <c r="D3977" i="1"/>
  <c r="D3976" i="1"/>
  <c r="F3971" i="1"/>
  <c r="G3969" i="1"/>
  <c r="I3968" i="1"/>
  <c r="B3961" i="1"/>
  <c r="E3960" i="1"/>
  <c r="U3950" i="1"/>
  <c r="F3950" i="1"/>
  <c r="F3949" i="1"/>
  <c r="F3945" i="1"/>
  <c r="C3940" i="1"/>
  <c r="E3937" i="1"/>
  <c r="T3933" i="1"/>
  <c r="H3933" i="1"/>
  <c r="F3927" i="1"/>
  <c r="G3925" i="1"/>
  <c r="F3919" i="1"/>
  <c r="G3917" i="1"/>
  <c r="T3909" i="1"/>
  <c r="B3909" i="1"/>
  <c r="H3994" i="1"/>
  <c r="G3987" i="1"/>
  <c r="H3986" i="1"/>
  <c r="D3985" i="1"/>
  <c r="B3981" i="1"/>
  <c r="B3979" i="1"/>
  <c r="B3977" i="1"/>
  <c r="C3976" i="1"/>
  <c r="D3975" i="1"/>
  <c r="D3974" i="1"/>
  <c r="C3973" i="1"/>
  <c r="C3971" i="1"/>
  <c r="C3970" i="1"/>
  <c r="D3969" i="1"/>
  <c r="D3968" i="1"/>
  <c r="H3967" i="1"/>
  <c r="G3966" i="1"/>
  <c r="H3965" i="1"/>
  <c r="G3964" i="1"/>
  <c r="F3963" i="1"/>
  <c r="I3961" i="1"/>
  <c r="D3960" i="1"/>
  <c r="E3956" i="1"/>
  <c r="C3954" i="1"/>
  <c r="S3952" i="1"/>
  <c r="B4016" i="1"/>
  <c r="I3993" i="1"/>
  <c r="G3988" i="1"/>
  <c r="D3987" i="1"/>
  <c r="G3986" i="1"/>
  <c r="B3985" i="1"/>
  <c r="T3982" i="1"/>
  <c r="U3981" i="1"/>
  <c r="U3979" i="1"/>
  <c r="I3999" i="1"/>
  <c r="D3991" i="1"/>
  <c r="F3989" i="1"/>
  <c r="U3985" i="1"/>
  <c r="S3983" i="1"/>
  <c r="S3982" i="1"/>
  <c r="S3976" i="1"/>
  <c r="T3976" i="1"/>
  <c r="U3971" i="1"/>
  <c r="I3971" i="1"/>
  <c r="I3969" i="1"/>
  <c r="B3968" i="1"/>
  <c r="B3967" i="1"/>
  <c r="C3966" i="1"/>
  <c r="B3965" i="1"/>
  <c r="C3963" i="1"/>
  <c r="H3962" i="1"/>
  <c r="B3960" i="1"/>
  <c r="F3955" i="1"/>
  <c r="G3953" i="1"/>
  <c r="B3952" i="1"/>
  <c r="H3951" i="1"/>
  <c r="C3950" i="1"/>
  <c r="T3947" i="1"/>
  <c r="H3947" i="1"/>
  <c r="I3945" i="1"/>
  <c r="T3943" i="1"/>
  <c r="G3943" i="1"/>
  <c r="I3940" i="1"/>
  <c r="S3939" i="1"/>
  <c r="H3939" i="1"/>
  <c r="B3937" i="1"/>
  <c r="U3935" i="1"/>
  <c r="I3935" i="1"/>
  <c r="E3934" i="1"/>
  <c r="D3933" i="1"/>
  <c r="C3928" i="1"/>
  <c r="C3927" i="1"/>
  <c r="D3925" i="1"/>
  <c r="C3920" i="1"/>
  <c r="C3919" i="1"/>
  <c r="E4014" i="1"/>
  <c r="T3992" i="1"/>
  <c r="T3991" i="1"/>
  <c r="D3989" i="1"/>
  <c r="T3986" i="1"/>
  <c r="S3968" i="1"/>
  <c r="T3968" i="1"/>
  <c r="U3963" i="1"/>
  <c r="B3963" i="1"/>
  <c r="E3962" i="1"/>
  <c r="T3960" i="1"/>
  <c r="G3958" i="1"/>
  <c r="U3955" i="1"/>
  <c r="D3955" i="1"/>
  <c r="U3953" i="1"/>
  <c r="E3953" i="1"/>
  <c r="F3951" i="1"/>
  <c r="B3950" i="1"/>
  <c r="S3947" i="1"/>
  <c r="E3947" i="1"/>
  <c r="F3943" i="1"/>
  <c r="U3940" i="1"/>
  <c r="G3940" i="1"/>
  <c r="F3939" i="1"/>
  <c r="T3935" i="1"/>
  <c r="H3935" i="1"/>
  <c r="D3934" i="1"/>
  <c r="B3933" i="1"/>
  <c r="B3927" i="1"/>
  <c r="B3925" i="1"/>
  <c r="B3919" i="1"/>
  <c r="B3917" i="1"/>
  <c r="D3913" i="1"/>
  <c r="G3911" i="1"/>
  <c r="F3909" i="1"/>
  <c r="B3969" i="1"/>
  <c r="H3945" i="1"/>
  <c r="H3944" i="1"/>
  <c r="E3943" i="1"/>
  <c r="B3941" i="1"/>
  <c r="H3940" i="1"/>
  <c r="U3937" i="1"/>
  <c r="U3936" i="1"/>
  <c r="T3934" i="1"/>
  <c r="T3927" i="1"/>
  <c r="U3926" i="1"/>
  <c r="U3925" i="1"/>
  <c r="U3922" i="1"/>
  <c r="T3921" i="1"/>
  <c r="U3920" i="1"/>
  <c r="U3919" i="1"/>
  <c r="I3919" i="1"/>
  <c r="E3917" i="1"/>
  <c r="G3913" i="1"/>
  <c r="U3911" i="1"/>
  <c r="H3911" i="1"/>
  <c r="G3909" i="1"/>
  <c r="D3966" i="1"/>
  <c r="E3961" i="1"/>
  <c r="C3956" i="1"/>
  <c r="B3954" i="1"/>
  <c r="D3952" i="1"/>
  <c r="S3950" i="1"/>
  <c r="G3946" i="1"/>
  <c r="D3945" i="1"/>
  <c r="E3944" i="1"/>
  <c r="D3943" i="1"/>
  <c r="U3939" i="1"/>
  <c r="S3938" i="1"/>
  <c r="I3979" i="1"/>
  <c r="C3974" i="1"/>
  <c r="B3971" i="1"/>
  <c r="D3963" i="1"/>
  <c r="C3952" i="1"/>
  <c r="H3949" i="1"/>
  <c r="D3947" i="1"/>
  <c r="B3945" i="1"/>
  <c r="T3941" i="1"/>
  <c r="S3940" i="1"/>
  <c r="I3917" i="1"/>
  <c r="C3913" i="1"/>
  <c r="C3911" i="1"/>
  <c r="D3909" i="1"/>
  <c r="U3906" i="1"/>
  <c r="I3906" i="1"/>
  <c r="U3901" i="1"/>
  <c r="U3898" i="1"/>
  <c r="I3898" i="1"/>
  <c r="U3893" i="1"/>
  <c r="S3974" i="1"/>
  <c r="C3968" i="1"/>
  <c r="S3960" i="1"/>
  <c r="D3958" i="1"/>
  <c r="D3949" i="1"/>
  <c r="C3947" i="1"/>
  <c r="I3934" i="1"/>
  <c r="I3928" i="1"/>
  <c r="G3915" i="1"/>
  <c r="B3913" i="1"/>
  <c r="B3911" i="1"/>
  <c r="I3909" i="1"/>
  <c r="T3906" i="1"/>
  <c r="T3905" i="1"/>
  <c r="T3903" i="1"/>
  <c r="T3901" i="1"/>
  <c r="H3901" i="1"/>
  <c r="T3900" i="1"/>
  <c r="T3898" i="1"/>
  <c r="T3897" i="1"/>
  <c r="T3895" i="1"/>
  <c r="T3893" i="1"/>
  <c r="H3893" i="1"/>
  <c r="E3891" i="1"/>
  <c r="H3888" i="1"/>
  <c r="T3884" i="1"/>
  <c r="D3884" i="1"/>
  <c r="H3880" i="1"/>
  <c r="T3876" i="1"/>
  <c r="D3876" i="1"/>
  <c r="I3977" i="1"/>
  <c r="C3965" i="1"/>
  <c r="E3950" i="1"/>
  <c r="B3949" i="1"/>
  <c r="T3945" i="1"/>
  <c r="T3944" i="1"/>
  <c r="H3937" i="1"/>
  <c r="I3936" i="1"/>
  <c r="F3935" i="1"/>
  <c r="F3934" i="1"/>
  <c r="G3933" i="1"/>
  <c r="G3932" i="1"/>
  <c r="G3931" i="1"/>
  <c r="F3930" i="1"/>
  <c r="F3929" i="1"/>
  <c r="F3928" i="1"/>
  <c r="I3920" i="1"/>
  <c r="F3915" i="1"/>
  <c r="I3913" i="1"/>
  <c r="H3912" i="1"/>
  <c r="U3908" i="1"/>
  <c r="I3908" i="1"/>
  <c r="S3906" i="1"/>
  <c r="G3906" i="1"/>
  <c r="S3905" i="1"/>
  <c r="I3905" i="1"/>
  <c r="S3984" i="1"/>
  <c r="B3976" i="1"/>
  <c r="B3973" i="1"/>
  <c r="B3970" i="1"/>
  <c r="C3960" i="1"/>
  <c r="B3955" i="1"/>
  <c r="B3953" i="1"/>
  <c r="D3950" i="1"/>
  <c r="U3947" i="1"/>
  <c r="S3946" i="1"/>
  <c r="S3944" i="1"/>
  <c r="I3939" i="1"/>
  <c r="H3938" i="1"/>
  <c r="D3937" i="1"/>
  <c r="H3936" i="1"/>
  <c r="D3967" i="1"/>
  <c r="B3962" i="1"/>
  <c r="I3941" i="1"/>
  <c r="F3940" i="1"/>
  <c r="E3939" i="1"/>
  <c r="C3937" i="1"/>
  <c r="B3934" i="1"/>
  <c r="D3927" i="1"/>
  <c r="E3925" i="1"/>
  <c r="E3920" i="1"/>
  <c r="E3919" i="1"/>
  <c r="E3908" i="1"/>
  <c r="E3906" i="1"/>
  <c r="E3901" i="1"/>
  <c r="E3900" i="1"/>
  <c r="E3898" i="1"/>
  <c r="E3893" i="1"/>
  <c r="U3888" i="1"/>
  <c r="E3888" i="1"/>
  <c r="U3880" i="1"/>
  <c r="E3880" i="1"/>
  <c r="U3872" i="1"/>
  <c r="E3872" i="1"/>
  <c r="U3864" i="1"/>
  <c r="E3864" i="1"/>
  <c r="B3975" i="1"/>
  <c r="C3964" i="1"/>
  <c r="B3951" i="1"/>
  <c r="T3949" i="1"/>
  <c r="H3943" i="1"/>
  <c r="C3941" i="1"/>
  <c r="E3940" i="1"/>
  <c r="C3939" i="1"/>
  <c r="U3934" i="1"/>
  <c r="U3930" i="1"/>
  <c r="T3929" i="1"/>
  <c r="U3928" i="1"/>
  <c r="U3927" i="1"/>
  <c r="I3927" i="1"/>
  <c r="I3925" i="1"/>
  <c r="D3919" i="1"/>
  <c r="F3917" i="1"/>
  <c r="H3913" i="1"/>
  <c r="I3911" i="1"/>
  <c r="H3909" i="1"/>
  <c r="D3908" i="1"/>
  <c r="D3906" i="1"/>
  <c r="D3905" i="1"/>
  <c r="D3903" i="1"/>
  <c r="D3901" i="1"/>
  <c r="D3900" i="1"/>
  <c r="D3898" i="1"/>
  <c r="D3897" i="1"/>
  <c r="D3895" i="1"/>
  <c r="D3893" i="1"/>
  <c r="I3891" i="1"/>
  <c r="T3888" i="1"/>
  <c r="D3888" i="1"/>
  <c r="H3884" i="1"/>
  <c r="U3883" i="1"/>
  <c r="E3883" i="1"/>
  <c r="T3880" i="1"/>
  <c r="D3880" i="1"/>
  <c r="D3935" i="1"/>
  <c r="E3927" i="1"/>
  <c r="F3914" i="1"/>
  <c r="F3912" i="1"/>
  <c r="F3910" i="1"/>
  <c r="B3906" i="1"/>
  <c r="G3905" i="1"/>
  <c r="S3903" i="1"/>
  <c r="E3903" i="1"/>
  <c r="I3901" i="1"/>
  <c r="B3900" i="1"/>
  <c r="C3898" i="1"/>
  <c r="H3897" i="1"/>
  <c r="H3896" i="1"/>
  <c r="I3895" i="1"/>
  <c r="F3889" i="1"/>
  <c r="S3887" i="1"/>
  <c r="C3887" i="1"/>
  <c r="I3886" i="1"/>
  <c r="S3884" i="1"/>
  <c r="C3884" i="1"/>
  <c r="F3881" i="1"/>
  <c r="S3879" i="1"/>
  <c r="C3879" i="1"/>
  <c r="S3877" i="1"/>
  <c r="F3877" i="1"/>
  <c r="B3876" i="1"/>
  <c r="C3872" i="1"/>
  <c r="C3868" i="1"/>
  <c r="C3864" i="1"/>
  <c r="I3862" i="1"/>
  <c r="F3860" i="1"/>
  <c r="E3857" i="1"/>
  <c r="G3856" i="1"/>
  <c r="E3854" i="1"/>
  <c r="T3852" i="1"/>
  <c r="D3852" i="1"/>
  <c r="H3848" i="1"/>
  <c r="U3847" i="1"/>
  <c r="E3847" i="1"/>
  <c r="T3844" i="1"/>
  <c r="D3844" i="1"/>
  <c r="H3840" i="1"/>
  <c r="U3839" i="1"/>
  <c r="E3839" i="1"/>
  <c r="T3836" i="1"/>
  <c r="D3836" i="1"/>
  <c r="T3948" i="1"/>
  <c r="E3932" i="1"/>
  <c r="G3924" i="1"/>
  <c r="E3914" i="1"/>
  <c r="G3910" i="1"/>
  <c r="H3908" i="1"/>
  <c r="S3901" i="1"/>
  <c r="S3900" i="1"/>
  <c r="B3898" i="1"/>
  <c r="C3897" i="1"/>
  <c r="G3896" i="1"/>
  <c r="F3895" i="1"/>
  <c r="H3894" i="1"/>
  <c r="G3893" i="1"/>
  <c r="E3889" i="1"/>
  <c r="F3887" i="1"/>
  <c r="H3886" i="1"/>
  <c r="B3884" i="1"/>
  <c r="H3883" i="1"/>
  <c r="U3881" i="1"/>
  <c r="E3881" i="1"/>
  <c r="F3879" i="1"/>
  <c r="E3877" i="1"/>
  <c r="U3876" i="1"/>
  <c r="T3874" i="1"/>
  <c r="H3874" i="1"/>
  <c r="B3873" i="1"/>
  <c r="B3872" i="1"/>
  <c r="C3871" i="1"/>
  <c r="B3870" i="1"/>
  <c r="B3869" i="1"/>
  <c r="B3868" i="1"/>
  <c r="C3867" i="1"/>
  <c r="B3866" i="1"/>
  <c r="B3865" i="1"/>
  <c r="B3864" i="1"/>
  <c r="E3863" i="1"/>
  <c r="H3862" i="1"/>
  <c r="T3861" i="1"/>
  <c r="B3861" i="1"/>
  <c r="D3860" i="1"/>
  <c r="D3929" i="1"/>
  <c r="E3924" i="1"/>
  <c r="F3921" i="1"/>
  <c r="U3918" i="1"/>
  <c r="G3916" i="1"/>
  <c r="T3913" i="1"/>
  <c r="T3911" i="1"/>
  <c r="S3909" i="1"/>
  <c r="C3908" i="1"/>
  <c r="S3898" i="1"/>
  <c r="B3897" i="1"/>
  <c r="D3896" i="1"/>
  <c r="C3895" i="1"/>
  <c r="G3894" i="1"/>
  <c r="F3893" i="1"/>
  <c r="I3892" i="1"/>
  <c r="B3889" i="1"/>
  <c r="G3888" i="1"/>
  <c r="U3886" i="1"/>
  <c r="E3886" i="1"/>
  <c r="U3884" i="1"/>
  <c r="G3883" i="1"/>
  <c r="B3881" i="1"/>
  <c r="G3880" i="1"/>
  <c r="C3877" i="1"/>
  <c r="U3875" i="1"/>
  <c r="H3875" i="1"/>
  <c r="E3874" i="1"/>
  <c r="I3872" i="1"/>
  <c r="U3868" i="1"/>
  <c r="I3864" i="1"/>
  <c r="D3863" i="1"/>
  <c r="G3862" i="1"/>
  <c r="H3861" i="1"/>
  <c r="C3860" i="1"/>
  <c r="U3857" i="1"/>
  <c r="B3857" i="1"/>
  <c r="E3856" i="1"/>
  <c r="U3854" i="1"/>
  <c r="B3854" i="1"/>
  <c r="B3852" i="1"/>
  <c r="G3851" i="1"/>
  <c r="T3850" i="1"/>
  <c r="D3850" i="1"/>
  <c r="C3934" i="1"/>
  <c r="G3926" i="1"/>
  <c r="B3908" i="1"/>
  <c r="S3897" i="1"/>
  <c r="G3897" i="1"/>
  <c r="B3895" i="1"/>
  <c r="C3893" i="1"/>
  <c r="H3891" i="1"/>
  <c r="F3888" i="1"/>
  <c r="T3883" i="1"/>
  <c r="D3883" i="1"/>
  <c r="F3880" i="1"/>
  <c r="T3875" i="1"/>
  <c r="G3875" i="1"/>
  <c r="T3872" i="1"/>
  <c r="T3868" i="1"/>
  <c r="T3864" i="1"/>
  <c r="D3856" i="1"/>
  <c r="F3931" i="1"/>
  <c r="G3923" i="1"/>
  <c r="G3918" i="1"/>
  <c r="F3913" i="1"/>
  <c r="D3911" i="1"/>
  <c r="E3909" i="1"/>
  <c r="H3904" i="1"/>
  <c r="I3903" i="1"/>
  <c r="T3896" i="1"/>
  <c r="S3895" i="1"/>
  <c r="E3895" i="1"/>
  <c r="I3893" i="1"/>
  <c r="G3891" i="1"/>
  <c r="S3888" i="1"/>
  <c r="C3888" i="1"/>
  <c r="F3885" i="1"/>
  <c r="S3883" i="1"/>
  <c r="C3883" i="1"/>
  <c r="S3880" i="1"/>
  <c r="C3880" i="1"/>
  <c r="H3876" i="1"/>
  <c r="S3875" i="1"/>
  <c r="E3875" i="1"/>
  <c r="S3872" i="1"/>
  <c r="H3872" i="1"/>
  <c r="S3868" i="1"/>
  <c r="H3868" i="1"/>
  <c r="S3864" i="1"/>
  <c r="H3864" i="1"/>
  <c r="E3862" i="1"/>
  <c r="I3857" i="1"/>
  <c r="U3856" i="1"/>
  <c r="C3856" i="1"/>
  <c r="I3854" i="1"/>
  <c r="H3852" i="1"/>
  <c r="T3848" i="1"/>
  <c r="D3848" i="1"/>
  <c r="H3844" i="1"/>
  <c r="T3840" i="1"/>
  <c r="D3840" i="1"/>
  <c r="H3836" i="1"/>
  <c r="T3832" i="1"/>
  <c r="D3832" i="1"/>
  <c r="H3828" i="1"/>
  <c r="S3936" i="1"/>
  <c r="E3928" i="1"/>
  <c r="F3920" i="1"/>
  <c r="U3917" i="1"/>
  <c r="D3915" i="1"/>
  <c r="H3905" i="1"/>
  <c r="G3904" i="1"/>
  <c r="F3903" i="1"/>
  <c r="H3902" i="1"/>
  <c r="G3901" i="1"/>
  <c r="I3900" i="1"/>
  <c r="S3893" i="1"/>
  <c r="D3891" i="1"/>
  <c r="B3888" i="1"/>
  <c r="H3887" i="1"/>
  <c r="U3885" i="1"/>
  <c r="E3885" i="1"/>
  <c r="B3883" i="1"/>
  <c r="H3882" i="1"/>
  <c r="B3880" i="1"/>
  <c r="H3879" i="1"/>
  <c r="S3876" i="1"/>
  <c r="G3876" i="1"/>
  <c r="D3875" i="1"/>
  <c r="G3872" i="1"/>
  <c r="G3868" i="1"/>
  <c r="G3864" i="1"/>
  <c r="F3863" i="1"/>
  <c r="D3862" i="1"/>
  <c r="I3860" i="1"/>
  <c r="H3857" i="1"/>
  <c r="T3856" i="1"/>
  <c r="B3856" i="1"/>
  <c r="H3854" i="1"/>
  <c r="G3852" i="1"/>
  <c r="T3851" i="1"/>
  <c r="D3851" i="1"/>
  <c r="S3848" i="1"/>
  <c r="C3848" i="1"/>
  <c r="H3847" i="1"/>
  <c r="F3933" i="1"/>
  <c r="F3925" i="1"/>
  <c r="T3912" i="1"/>
  <c r="U3910" i="1"/>
  <c r="T3908" i="1"/>
  <c r="F3906" i="1"/>
  <c r="C3905" i="1"/>
  <c r="D3904" i="1"/>
  <c r="C3903" i="1"/>
  <c r="G3902" i="1"/>
  <c r="F3901" i="1"/>
  <c r="H3900" i="1"/>
  <c r="H3899" i="1"/>
  <c r="G3898" i="1"/>
  <c r="U3891" i="1"/>
  <c r="B3891" i="1"/>
  <c r="I3888" i="1"/>
  <c r="G3887" i="1"/>
  <c r="B3885" i="1"/>
  <c r="G3884" i="1"/>
  <c r="U3882" i="1"/>
  <c r="E3882" i="1"/>
  <c r="I3880" i="1"/>
  <c r="G3879" i="1"/>
  <c r="F3876" i="1"/>
  <c r="C3875" i="1"/>
  <c r="U3873" i="1"/>
  <c r="G3873" i="1"/>
  <c r="F3872" i="1"/>
  <c r="G3871" i="1"/>
  <c r="F3870" i="1"/>
  <c r="F3869" i="1"/>
  <c r="F3868" i="1"/>
  <c r="G3867" i="1"/>
  <c r="F3866" i="1"/>
  <c r="F3865" i="1"/>
  <c r="F3864" i="1"/>
  <c r="I3863" i="1"/>
  <c r="U3862" i="1"/>
  <c r="S3942" i="1"/>
  <c r="E3930" i="1"/>
  <c r="F3922" i="1"/>
  <c r="T3919" i="1"/>
  <c r="D3917" i="1"/>
  <c r="C3906" i="1"/>
  <c r="B3905" i="1"/>
  <c r="B3903" i="1"/>
  <c r="C3901" i="1"/>
  <c r="C3900" i="1"/>
  <c r="F3898" i="1"/>
  <c r="I3897" i="1"/>
  <c r="I3889" i="1"/>
  <c r="T3887" i="1"/>
  <c r="D3887" i="1"/>
  <c r="F3884" i="1"/>
  <c r="I3881" i="1"/>
  <c r="T3879" i="1"/>
  <c r="D3879" i="1"/>
  <c r="C3876" i="1"/>
  <c r="B3875" i="1"/>
  <c r="D3872" i="1"/>
  <c r="D3868" i="1"/>
  <c r="D3864" i="1"/>
  <c r="F3857" i="1"/>
  <c r="H3856" i="1"/>
  <c r="F3854" i="1"/>
  <c r="U3852" i="1"/>
  <c r="E3852" i="1"/>
  <c r="U3844" i="1"/>
  <c r="E3844" i="1"/>
  <c r="U3836" i="1"/>
  <c r="E3836" i="1"/>
  <c r="U3828" i="1"/>
  <c r="E3828" i="1"/>
  <c r="U3820" i="1"/>
  <c r="E3820" i="1"/>
  <c r="U3812" i="1"/>
  <c r="E3812" i="1"/>
  <c r="U3804" i="1"/>
  <c r="E3804" i="1"/>
  <c r="U3796" i="1"/>
  <c r="E3796" i="1"/>
  <c r="U3788" i="1"/>
  <c r="E3788" i="1"/>
  <c r="U3780" i="1"/>
  <c r="E3780" i="1"/>
  <c r="U3772" i="1"/>
  <c r="E3772" i="1"/>
  <c r="U3877" i="1"/>
  <c r="U3869" i="1"/>
  <c r="B3862" i="1"/>
  <c r="I3852" i="1"/>
  <c r="G3848" i="1"/>
  <c r="S3843" i="1"/>
  <c r="C3843" i="1"/>
  <c r="S3840" i="1"/>
  <c r="C3840" i="1"/>
  <c r="F3837" i="1"/>
  <c r="S3835" i="1"/>
  <c r="C3835" i="1"/>
  <c r="H3832" i="1"/>
  <c r="S3831" i="1"/>
  <c r="E3831" i="1"/>
  <c r="S3828" i="1"/>
  <c r="F3828" i="1"/>
  <c r="S3824" i="1"/>
  <c r="H3824" i="1"/>
  <c r="S3820" i="1"/>
  <c r="H3820" i="1"/>
  <c r="S3816" i="1"/>
  <c r="H3816" i="1"/>
  <c r="S3812" i="1"/>
  <c r="H3812" i="1"/>
  <c r="S3808" i="1"/>
  <c r="H3808" i="1"/>
  <c r="S3804" i="1"/>
  <c r="H3804" i="1"/>
  <c r="S3800" i="1"/>
  <c r="H3800" i="1"/>
  <c r="S3796" i="1"/>
  <c r="H3796" i="1"/>
  <c r="S3792" i="1"/>
  <c r="H3792" i="1"/>
  <c r="S3788" i="1"/>
  <c r="H3788" i="1"/>
  <c r="S3784" i="1"/>
  <c r="H3784" i="1"/>
  <c r="S3780" i="1"/>
  <c r="H3780" i="1"/>
  <c r="S3776" i="1"/>
  <c r="S3851" i="1"/>
  <c r="E3849" i="1"/>
  <c r="F3848" i="1"/>
  <c r="G3847" i="1"/>
  <c r="I3843" i="1"/>
  <c r="H3842" i="1"/>
  <c r="B3840" i="1"/>
  <c r="H3839" i="1"/>
  <c r="U3837" i="1"/>
  <c r="E3837" i="1"/>
  <c r="I3835" i="1"/>
  <c r="H3834" i="1"/>
  <c r="S3832" i="1"/>
  <c r="G3832" i="1"/>
  <c r="D3831" i="1"/>
  <c r="D3828" i="1"/>
  <c r="G3824" i="1"/>
  <c r="H3823" i="1"/>
  <c r="H3822" i="1"/>
  <c r="G3821" i="1"/>
  <c r="G3820" i="1"/>
  <c r="S3819" i="1"/>
  <c r="H3819" i="1"/>
  <c r="H3818" i="1"/>
  <c r="G3817" i="1"/>
  <c r="G3816" i="1"/>
  <c r="S3815" i="1"/>
  <c r="H3815" i="1"/>
  <c r="H3814" i="1"/>
  <c r="G3813" i="1"/>
  <c r="G3812" i="1"/>
  <c r="S3811" i="1"/>
  <c r="H3811" i="1"/>
  <c r="H3810" i="1"/>
  <c r="G3809" i="1"/>
  <c r="G3808" i="1"/>
  <c r="S3807" i="1"/>
  <c r="H3807" i="1"/>
  <c r="H3806" i="1"/>
  <c r="G3805" i="1"/>
  <c r="G3804" i="1"/>
  <c r="S3803" i="1"/>
  <c r="H3803" i="1"/>
  <c r="H3802" i="1"/>
  <c r="G3801" i="1"/>
  <c r="G3800" i="1"/>
  <c r="G3899" i="1"/>
  <c r="U3867" i="1"/>
  <c r="F3856" i="1"/>
  <c r="H3850" i="1"/>
  <c r="B3849" i="1"/>
  <c r="B3848" i="1"/>
  <c r="D3847" i="1"/>
  <c r="H3846" i="1"/>
  <c r="F3845" i="1"/>
  <c r="G3844" i="1"/>
  <c r="U3842" i="1"/>
  <c r="E3842" i="1"/>
  <c r="U3840" i="1"/>
  <c r="G3839" i="1"/>
  <c r="B3837" i="1"/>
  <c r="G3836" i="1"/>
  <c r="U3834" i="1"/>
  <c r="E3834" i="1"/>
  <c r="F3832" i="1"/>
  <c r="C3831" i="1"/>
  <c r="C3828" i="1"/>
  <c r="F3824" i="1"/>
  <c r="F3820" i="1"/>
  <c r="F3816" i="1"/>
  <c r="F3812" i="1"/>
  <c r="F3808" i="1"/>
  <c r="F3804" i="1"/>
  <c r="F3800" i="1"/>
  <c r="F3796" i="1"/>
  <c r="F3792" i="1"/>
  <c r="F3788" i="1"/>
  <c r="F3784" i="1"/>
  <c r="F3780" i="1"/>
  <c r="F3776" i="1"/>
  <c r="F3772" i="1"/>
  <c r="T3768" i="1"/>
  <c r="B3768" i="1"/>
  <c r="E3767" i="1"/>
  <c r="D3764" i="1"/>
  <c r="D3761" i="1"/>
  <c r="G3760" i="1"/>
  <c r="U3758" i="1"/>
  <c r="C3758" i="1"/>
  <c r="F3890" i="1"/>
  <c r="I3882" i="1"/>
  <c r="U3866" i="1"/>
  <c r="E3861" i="1"/>
  <c r="I3856" i="1"/>
  <c r="G3854" i="1"/>
  <c r="S3852" i="1"/>
  <c r="E3850" i="1"/>
  <c r="U3848" i="1"/>
  <c r="C3847" i="1"/>
  <c r="F3844" i="1"/>
  <c r="I3841" i="1"/>
  <c r="T3839" i="1"/>
  <c r="D3839" i="1"/>
  <c r="F3836" i="1"/>
  <c r="C3832" i="1"/>
  <c r="B3831" i="1"/>
  <c r="B3828" i="1"/>
  <c r="D3824" i="1"/>
  <c r="D3820" i="1"/>
  <c r="D3816" i="1"/>
  <c r="D3812" i="1"/>
  <c r="D3808" i="1"/>
  <c r="D3804" i="1"/>
  <c r="D3800" i="1"/>
  <c r="D3796" i="1"/>
  <c r="D3792" i="1"/>
  <c r="D3788" i="1"/>
  <c r="D3784" i="1"/>
  <c r="D3780" i="1"/>
  <c r="D3776" i="1"/>
  <c r="D3772" i="1"/>
  <c r="U3764" i="1"/>
  <c r="C3764" i="1"/>
  <c r="G3756" i="1"/>
  <c r="I3873" i="1"/>
  <c r="U3865" i="1"/>
  <c r="I3861" i="1"/>
  <c r="G3857" i="1"/>
  <c r="S3855" i="1"/>
  <c r="D3854" i="1"/>
  <c r="H3851" i="1"/>
  <c r="F3850" i="1"/>
  <c r="T3847" i="1"/>
  <c r="B3847" i="1"/>
  <c r="C3844" i="1"/>
  <c r="F3841" i="1"/>
  <c r="S3839" i="1"/>
  <c r="C3839" i="1"/>
  <c r="I3838" i="1"/>
  <c r="S3836" i="1"/>
  <c r="C3836" i="1"/>
  <c r="F3833" i="1"/>
  <c r="B3832" i="1"/>
  <c r="I3828" i="1"/>
  <c r="C3824" i="1"/>
  <c r="C3820" i="1"/>
  <c r="C3816" i="1"/>
  <c r="C3812" i="1"/>
  <c r="C3808" i="1"/>
  <c r="C3804" i="1"/>
  <c r="C3800" i="1"/>
  <c r="C3796" i="1"/>
  <c r="C3792" i="1"/>
  <c r="C3788" i="1"/>
  <c r="C3784" i="1"/>
  <c r="C3780" i="1"/>
  <c r="C3776" i="1"/>
  <c r="C3772" i="1"/>
  <c r="I3768" i="1"/>
  <c r="U3767" i="1"/>
  <c r="C3767" i="1"/>
  <c r="T3764" i="1"/>
  <c r="B3764" i="1"/>
  <c r="T3761" i="1"/>
  <c r="B3761" i="1"/>
  <c r="D3760" i="1"/>
  <c r="G3758" i="1"/>
  <c r="F3756" i="1"/>
  <c r="C3857" i="1"/>
  <c r="C3851" i="1"/>
  <c r="U3849" i="1"/>
  <c r="S3847" i="1"/>
  <c r="S3844" i="1"/>
  <c r="B3844" i="1"/>
  <c r="H3843" i="1"/>
  <c r="U3841" i="1"/>
  <c r="E3841" i="1"/>
  <c r="B3839" i="1"/>
  <c r="H3838" i="1"/>
  <c r="B3836" i="1"/>
  <c r="H3835" i="1"/>
  <c r="U3833" i="1"/>
  <c r="E3833" i="1"/>
  <c r="U3832" i="1"/>
  <c r="B3824" i="1"/>
  <c r="B3820" i="1"/>
  <c r="B3816" i="1"/>
  <c r="B3812" i="1"/>
  <c r="B3808" i="1"/>
  <c r="B3804" i="1"/>
  <c r="B3800" i="1"/>
  <c r="B3796" i="1"/>
  <c r="B3792" i="1"/>
  <c r="B3788" i="1"/>
  <c r="B3784" i="1"/>
  <c r="B3780" i="1"/>
  <c r="B3776" i="1"/>
  <c r="B3772" i="1"/>
  <c r="H3768" i="1"/>
  <c r="B3767" i="1"/>
  <c r="S3764" i="1"/>
  <c r="I3764" i="1"/>
  <c r="H3761" i="1"/>
  <c r="C3760" i="1"/>
  <c r="E3756" i="1"/>
  <c r="U3871" i="1"/>
  <c r="H3863" i="1"/>
  <c r="H3860" i="1"/>
  <c r="F3852" i="1"/>
  <c r="I3851" i="1"/>
  <c r="I3844" i="1"/>
  <c r="G3843" i="1"/>
  <c r="B3841" i="1"/>
  <c r="G3840" i="1"/>
  <c r="U3838" i="1"/>
  <c r="E3838" i="1"/>
  <c r="I3836" i="1"/>
  <c r="G3835" i="1"/>
  <c r="C3833" i="1"/>
  <c r="U3831" i="1"/>
  <c r="H3831" i="1"/>
  <c r="U3824" i="1"/>
  <c r="I3820" i="1"/>
  <c r="U3816" i="1"/>
  <c r="I3812" i="1"/>
  <c r="U3808" i="1"/>
  <c r="I3804" i="1"/>
  <c r="U3800" i="1"/>
  <c r="I3796" i="1"/>
  <c r="U3792" i="1"/>
  <c r="I3788" i="1"/>
  <c r="U3784" i="1"/>
  <c r="B3902" i="1"/>
  <c r="U3870" i="1"/>
  <c r="G3860" i="1"/>
  <c r="S3856" i="1"/>
  <c r="C3852" i="1"/>
  <c r="U3850" i="1"/>
  <c r="T3843" i="1"/>
  <c r="D3843" i="1"/>
  <c r="F3840" i="1"/>
  <c r="T3835" i="1"/>
  <c r="D3835" i="1"/>
  <c r="T3831" i="1"/>
  <c r="G3831" i="1"/>
  <c r="T3828" i="1"/>
  <c r="G3828" i="1"/>
  <c r="T3824" i="1"/>
  <c r="T3820" i="1"/>
  <c r="T3816" i="1"/>
  <c r="T3812" i="1"/>
  <c r="T3808" i="1"/>
  <c r="T3804" i="1"/>
  <c r="T3800" i="1"/>
  <c r="T3796" i="1"/>
  <c r="T3792" i="1"/>
  <c r="T3788" i="1"/>
  <c r="T3784" i="1"/>
  <c r="T3780" i="1"/>
  <c r="T3776" i="1"/>
  <c r="T3772" i="1"/>
  <c r="G3764" i="1"/>
  <c r="U3756" i="1"/>
  <c r="C3756" i="1"/>
  <c r="F3752" i="1"/>
  <c r="U3750" i="1"/>
  <c r="E3750" i="1"/>
  <c r="U3742" i="1"/>
  <c r="E3742" i="1"/>
  <c r="U3734" i="1"/>
  <c r="E3734" i="1"/>
  <c r="U3726" i="1"/>
  <c r="E3726" i="1"/>
  <c r="U3718" i="1"/>
  <c r="E3718" i="1"/>
  <c r="U3710" i="1"/>
  <c r="E3710" i="1"/>
  <c r="S3853" i="1"/>
  <c r="U3845" i="1"/>
  <c r="I3837" i="1"/>
  <c r="U3821" i="1"/>
  <c r="U3813" i="1"/>
  <c r="U3805" i="1"/>
  <c r="U3799" i="1"/>
  <c r="G3796" i="1"/>
  <c r="U3791" i="1"/>
  <c r="G3788" i="1"/>
  <c r="U3783" i="1"/>
  <c r="G3780" i="1"/>
  <c r="H3778" i="1"/>
  <c r="H3776" i="1"/>
  <c r="H3772" i="1"/>
  <c r="S3769" i="1"/>
  <c r="H3764" i="1"/>
  <c r="F3762" i="1"/>
  <c r="F3761" i="1"/>
  <c r="H3760" i="1"/>
  <c r="E3759" i="1"/>
  <c r="D3758" i="1"/>
  <c r="D3756" i="1"/>
  <c r="I3753" i="1"/>
  <c r="B3752" i="1"/>
  <c r="I3750" i="1"/>
  <c r="U3746" i="1"/>
  <c r="I3742" i="1"/>
  <c r="U3738" i="1"/>
  <c r="I3734" i="1"/>
  <c r="U3730" i="1"/>
  <c r="G3793" i="1"/>
  <c r="G3785" i="1"/>
  <c r="I3780" i="1"/>
  <c r="G3776" i="1"/>
  <c r="G3772" i="1"/>
  <c r="I3767" i="1"/>
  <c r="F3765" i="1"/>
  <c r="F3764" i="1"/>
  <c r="I3763" i="1"/>
  <c r="D3762" i="1"/>
  <c r="E3761" i="1"/>
  <c r="B3760" i="1"/>
  <c r="I3758" i="1"/>
  <c r="T3756" i="1"/>
  <c r="B3756" i="1"/>
  <c r="H3755" i="1"/>
  <c r="T3753" i="1"/>
  <c r="F3753" i="1"/>
  <c r="T3750" i="1"/>
  <c r="T3746" i="1"/>
  <c r="T3742" i="1"/>
  <c r="T3738" i="1"/>
  <c r="T3734" i="1"/>
  <c r="T3730" i="1"/>
  <c r="T3726" i="1"/>
  <c r="T3722" i="1"/>
  <c r="I3827" i="1"/>
  <c r="U3819" i="1"/>
  <c r="U3811" i="1"/>
  <c r="U3803" i="1"/>
  <c r="H3798" i="1"/>
  <c r="S3795" i="1"/>
  <c r="U3793" i="1"/>
  <c r="H3790" i="1"/>
  <c r="S3787" i="1"/>
  <c r="U3785" i="1"/>
  <c r="H3782" i="1"/>
  <c r="S3779" i="1"/>
  <c r="U3776" i="1"/>
  <c r="I3772" i="1"/>
  <c r="G3768" i="1"/>
  <c r="G3767" i="1"/>
  <c r="I3766" i="1"/>
  <c r="C3765" i="1"/>
  <c r="E3764" i="1"/>
  <c r="C3763" i="1"/>
  <c r="B3762" i="1"/>
  <c r="G3761" i="1"/>
  <c r="S3756" i="1"/>
  <c r="I3756" i="1"/>
  <c r="E3755" i="1"/>
  <c r="S3753" i="1"/>
  <c r="D3753" i="1"/>
  <c r="S3750" i="1"/>
  <c r="H3750" i="1"/>
  <c r="S3746" i="1"/>
  <c r="H3746" i="1"/>
  <c r="S3742" i="1"/>
  <c r="H3742" i="1"/>
  <c r="S3738" i="1"/>
  <c r="H3738" i="1"/>
  <c r="S3734" i="1"/>
  <c r="H3734" i="1"/>
  <c r="S3730" i="1"/>
  <c r="H3730" i="1"/>
  <c r="S3726" i="1"/>
  <c r="H3726" i="1"/>
  <c r="S3722" i="1"/>
  <c r="H3722" i="1"/>
  <c r="S3858" i="1"/>
  <c r="U3818" i="1"/>
  <c r="U3810" i="1"/>
  <c r="U3802" i="1"/>
  <c r="U3798" i="1"/>
  <c r="H3795" i="1"/>
  <c r="U3790" i="1"/>
  <c r="H3787" i="1"/>
  <c r="U3782" i="1"/>
  <c r="D3768" i="1"/>
  <c r="F3767" i="1"/>
  <c r="B3765" i="1"/>
  <c r="I3762" i="1"/>
  <c r="T3760" i="1"/>
  <c r="I3752" i="1"/>
  <c r="G3750" i="1"/>
  <c r="G3746" i="1"/>
  <c r="G3742" i="1"/>
  <c r="G3738" i="1"/>
  <c r="G3734" i="1"/>
  <c r="G3730" i="1"/>
  <c r="G3726" i="1"/>
  <c r="G3722" i="1"/>
  <c r="G3718" i="1"/>
  <c r="G3714" i="1"/>
  <c r="G3710" i="1"/>
  <c r="G3706" i="1"/>
  <c r="G3704" i="1"/>
  <c r="F3702" i="1"/>
  <c r="F3701" i="1"/>
  <c r="T3694" i="1"/>
  <c r="B3694" i="1"/>
  <c r="I3833" i="1"/>
  <c r="U3825" i="1"/>
  <c r="U3817" i="1"/>
  <c r="U3809" i="1"/>
  <c r="U3801" i="1"/>
  <c r="U3795" i="1"/>
  <c r="G3792" i="1"/>
  <c r="U3787" i="1"/>
  <c r="G3784" i="1"/>
  <c r="H3779" i="1"/>
  <c r="G3777" i="1"/>
  <c r="C3768" i="1"/>
  <c r="H3767" i="1"/>
  <c r="I3765" i="1"/>
  <c r="U3763" i="1"/>
  <c r="U3762" i="1"/>
  <c r="C3755" i="1"/>
  <c r="H3752" i="1"/>
  <c r="F3750" i="1"/>
  <c r="F3746" i="1"/>
  <c r="F3742" i="1"/>
  <c r="F3738" i="1"/>
  <c r="F3734" i="1"/>
  <c r="F3730" i="1"/>
  <c r="F3726" i="1"/>
  <c r="F3722" i="1"/>
  <c r="F3718" i="1"/>
  <c r="F3714" i="1"/>
  <c r="F3710" i="1"/>
  <c r="F3706" i="1"/>
  <c r="I3704" i="1"/>
  <c r="U3703" i="1"/>
  <c r="G3797" i="1"/>
  <c r="G3789" i="1"/>
  <c r="G3781" i="1"/>
  <c r="S3772" i="1"/>
  <c r="F3768" i="1"/>
  <c r="U3765" i="1"/>
  <c r="S3763" i="1"/>
  <c r="T3752" i="1"/>
  <c r="G3752" i="1"/>
  <c r="D3750" i="1"/>
  <c r="D3746" i="1"/>
  <c r="D3742" i="1"/>
  <c r="D3738" i="1"/>
  <c r="D3734" i="1"/>
  <c r="D3730" i="1"/>
  <c r="D3726" i="1"/>
  <c r="D3722" i="1"/>
  <c r="D3718" i="1"/>
  <c r="D3714" i="1"/>
  <c r="D3710" i="1"/>
  <c r="D3706" i="1"/>
  <c r="H3704" i="1"/>
  <c r="D3702" i="1"/>
  <c r="H3701" i="1"/>
  <c r="U3696" i="1"/>
  <c r="D3855" i="1"/>
  <c r="U3823" i="1"/>
  <c r="U3815" i="1"/>
  <c r="U3807" i="1"/>
  <c r="S3799" i="1"/>
  <c r="U3797" i="1"/>
  <c r="H3794" i="1"/>
  <c r="S3791" i="1"/>
  <c r="U3789" i="1"/>
  <c r="H3786" i="1"/>
  <c r="S3783" i="1"/>
  <c r="U3781" i="1"/>
  <c r="S3767" i="1"/>
  <c r="S3766" i="1"/>
  <c r="H3758" i="1"/>
  <c r="D3752" i="1"/>
  <c r="C3750" i="1"/>
  <c r="C3746" i="1"/>
  <c r="C3742" i="1"/>
  <c r="C3738" i="1"/>
  <c r="C3734" i="1"/>
  <c r="C3730" i="1"/>
  <c r="C3726" i="1"/>
  <c r="C3722" i="1"/>
  <c r="C3718" i="1"/>
  <c r="T3846" i="1"/>
  <c r="T3838" i="1"/>
  <c r="U3830" i="1"/>
  <c r="U3822" i="1"/>
  <c r="U3814" i="1"/>
  <c r="U3806" i="1"/>
  <c r="H3799" i="1"/>
  <c r="U3794" i="1"/>
  <c r="H3791" i="1"/>
  <c r="U3786" i="1"/>
  <c r="H3783" i="1"/>
  <c r="I3761" i="1"/>
  <c r="I3760" i="1"/>
  <c r="E3758" i="1"/>
  <c r="H3756" i="1"/>
  <c r="C3752" i="1"/>
  <c r="B3750" i="1"/>
  <c r="B3746" i="1"/>
  <c r="B3742" i="1"/>
  <c r="B3738" i="1"/>
  <c r="B3734" i="1"/>
  <c r="B3730" i="1"/>
  <c r="B3726" i="1"/>
  <c r="B3722" i="1"/>
  <c r="B3718" i="1"/>
  <c r="B3714" i="1"/>
  <c r="B3710" i="1"/>
  <c r="B3706" i="1"/>
  <c r="E3704" i="1"/>
  <c r="T3702" i="1"/>
  <c r="B3702" i="1"/>
  <c r="E3701" i="1"/>
  <c r="G3696" i="1"/>
  <c r="F3694" i="1"/>
  <c r="F3693" i="1"/>
  <c r="U3689" i="1"/>
  <c r="E3689" i="1"/>
  <c r="U3681" i="1"/>
  <c r="E3681" i="1"/>
  <c r="S3773" i="1"/>
  <c r="S3757" i="1"/>
  <c r="U3749" i="1"/>
  <c r="U3741" i="1"/>
  <c r="U3733" i="1"/>
  <c r="T3718" i="1"/>
  <c r="F3703" i="1"/>
  <c r="U3701" i="1"/>
  <c r="G3701" i="1"/>
  <c r="H3700" i="1"/>
  <c r="F3697" i="1"/>
  <c r="B3696" i="1"/>
  <c r="U3694" i="1"/>
  <c r="H3694" i="1"/>
  <c r="G3693" i="1"/>
  <c r="G3692" i="1"/>
  <c r="F3691" i="1"/>
  <c r="F3690" i="1"/>
  <c r="F3689" i="1"/>
  <c r="G3688" i="1"/>
  <c r="F3687" i="1"/>
  <c r="F3686" i="1"/>
  <c r="F3685" i="1"/>
  <c r="G3684" i="1"/>
  <c r="F3683" i="1"/>
  <c r="F3682" i="1"/>
  <c r="F3681" i="1"/>
  <c r="G3680" i="1"/>
  <c r="F3679" i="1"/>
  <c r="F3678" i="1"/>
  <c r="F3677" i="1"/>
  <c r="G3676" i="1"/>
  <c r="F3675" i="1"/>
  <c r="F3674" i="1"/>
  <c r="H3673" i="1"/>
  <c r="U3672" i="1"/>
  <c r="C3672" i="1"/>
  <c r="F3671" i="1"/>
  <c r="I3670" i="1"/>
  <c r="T3669" i="1"/>
  <c r="B3669" i="1"/>
  <c r="E3668" i="1"/>
  <c r="D3665" i="1"/>
  <c r="D3662" i="1"/>
  <c r="H3661" i="1"/>
  <c r="U3660" i="1"/>
  <c r="E3660" i="1"/>
  <c r="B3659" i="1"/>
  <c r="T3657" i="1"/>
  <c r="D3657" i="1"/>
  <c r="F3655" i="1"/>
  <c r="S3654" i="1"/>
  <c r="C3654" i="1"/>
  <c r="H3653" i="1"/>
  <c r="U3652" i="1"/>
  <c r="E3652" i="1"/>
  <c r="B3651" i="1"/>
  <c r="T3649" i="1"/>
  <c r="D3649" i="1"/>
  <c r="F3647" i="1"/>
  <c r="S3646" i="1"/>
  <c r="C3646" i="1"/>
  <c r="H3645" i="1"/>
  <c r="U3644" i="1"/>
  <c r="E3644" i="1"/>
  <c r="T3641" i="1"/>
  <c r="D3641" i="1"/>
  <c r="F3639" i="1"/>
  <c r="S3638" i="1"/>
  <c r="C3638" i="1"/>
  <c r="H3637" i="1"/>
  <c r="U3636" i="1"/>
  <c r="E3636" i="1"/>
  <c r="B3635" i="1"/>
  <c r="T3633" i="1"/>
  <c r="D3633" i="1"/>
  <c r="U3748" i="1"/>
  <c r="U3740" i="1"/>
  <c r="U3732" i="1"/>
  <c r="I3726" i="1"/>
  <c r="U3722" i="1"/>
  <c r="S3718" i="1"/>
  <c r="E3703" i="1"/>
  <c r="T3701" i="1"/>
  <c r="D3701" i="1"/>
  <c r="U3699" i="1"/>
  <c r="G3699" i="1"/>
  <c r="T3697" i="1"/>
  <c r="E3697" i="1"/>
  <c r="S3694" i="1"/>
  <c r="G3694" i="1"/>
  <c r="D3693" i="1"/>
  <c r="E3692" i="1"/>
  <c r="E3691" i="1"/>
  <c r="E3690" i="1"/>
  <c r="D3689" i="1"/>
  <c r="E3688" i="1"/>
  <c r="E3687" i="1"/>
  <c r="E3686" i="1"/>
  <c r="D3685" i="1"/>
  <c r="E3684" i="1"/>
  <c r="E3683" i="1"/>
  <c r="E3682" i="1"/>
  <c r="D3681" i="1"/>
  <c r="E3680" i="1"/>
  <c r="E3679" i="1"/>
  <c r="E3678" i="1"/>
  <c r="D3677" i="1"/>
  <c r="E3676" i="1"/>
  <c r="E3675" i="1"/>
  <c r="E3674" i="1"/>
  <c r="G3673" i="1"/>
  <c r="T3672" i="1"/>
  <c r="B3672" i="1"/>
  <c r="E3671" i="1"/>
  <c r="G3670" i="1"/>
  <c r="D3668" i="1"/>
  <c r="U3665" i="1"/>
  <c r="C3665" i="1"/>
  <c r="U3662" i="1"/>
  <c r="C3662" i="1"/>
  <c r="G3661" i="1"/>
  <c r="T3660" i="1"/>
  <c r="D3660" i="1"/>
  <c r="S3657" i="1"/>
  <c r="C3657" i="1"/>
  <c r="U3655" i="1"/>
  <c r="E3655" i="1"/>
  <c r="B3654" i="1"/>
  <c r="G3653" i="1"/>
  <c r="T3652" i="1"/>
  <c r="D3652" i="1"/>
  <c r="S3649" i="1"/>
  <c r="C3649" i="1"/>
  <c r="U3647" i="1"/>
  <c r="E3647" i="1"/>
  <c r="B3646" i="1"/>
  <c r="G3645" i="1"/>
  <c r="T3644" i="1"/>
  <c r="D3644" i="1"/>
  <c r="S3641" i="1"/>
  <c r="C3641" i="1"/>
  <c r="U3639" i="1"/>
  <c r="E3639" i="1"/>
  <c r="B3638" i="1"/>
  <c r="G3637" i="1"/>
  <c r="T3636" i="1"/>
  <c r="D3636" i="1"/>
  <c r="S3633" i="1"/>
  <c r="C3633" i="1"/>
  <c r="U3631" i="1"/>
  <c r="E3631" i="1"/>
  <c r="T3771" i="1"/>
  <c r="U3747" i="1"/>
  <c r="U3739" i="1"/>
  <c r="U3731" i="1"/>
  <c r="U3719" i="1"/>
  <c r="B3703" i="1"/>
  <c r="C3701" i="1"/>
  <c r="D3697" i="1"/>
  <c r="U3695" i="1"/>
  <c r="I3695" i="1"/>
  <c r="E3694" i="1"/>
  <c r="C3693" i="1"/>
  <c r="C3689" i="1"/>
  <c r="C3685" i="1"/>
  <c r="C3681" i="1"/>
  <c r="C3677" i="1"/>
  <c r="F3673" i="1"/>
  <c r="F3672" i="1"/>
  <c r="F3670" i="1"/>
  <c r="U3668" i="1"/>
  <c r="C3668" i="1"/>
  <c r="T3665" i="1"/>
  <c r="B3665" i="1"/>
  <c r="T3662" i="1"/>
  <c r="B3662" i="1"/>
  <c r="F3661" i="1"/>
  <c r="B3657" i="1"/>
  <c r="F3653" i="1"/>
  <c r="B3649" i="1"/>
  <c r="F3645" i="1"/>
  <c r="B3641" i="1"/>
  <c r="F3637" i="1"/>
  <c r="B3633" i="1"/>
  <c r="F3629" i="1"/>
  <c r="B3625" i="1"/>
  <c r="F3621" i="1"/>
  <c r="B3617" i="1"/>
  <c r="F3613" i="1"/>
  <c r="B3609" i="1"/>
  <c r="F3605" i="1"/>
  <c r="B3601" i="1"/>
  <c r="F3597" i="1"/>
  <c r="B3593" i="1"/>
  <c r="F3589" i="1"/>
  <c r="B3585" i="1"/>
  <c r="F3581" i="1"/>
  <c r="H3754" i="1"/>
  <c r="H3714" i="1"/>
  <c r="H3710" i="1"/>
  <c r="H3706" i="1"/>
  <c r="H3703" i="1"/>
  <c r="H3702" i="1"/>
  <c r="B3701" i="1"/>
  <c r="I3700" i="1"/>
  <c r="I3696" i="1"/>
  <c r="D3694" i="1"/>
  <c r="B3693" i="1"/>
  <c r="B3689" i="1"/>
  <c r="B3685" i="1"/>
  <c r="B3681" i="1"/>
  <c r="B3677" i="1"/>
  <c r="E3673" i="1"/>
  <c r="B3668" i="1"/>
  <c r="S3665" i="1"/>
  <c r="I3665" i="1"/>
  <c r="H3662" i="1"/>
  <c r="T3769" i="1"/>
  <c r="U3745" i="1"/>
  <c r="U3737" i="1"/>
  <c r="U3729" i="1"/>
  <c r="H3718" i="1"/>
  <c r="C3714" i="1"/>
  <c r="C3710" i="1"/>
  <c r="C3706" i="1"/>
  <c r="F3704" i="1"/>
  <c r="U3702" i="1"/>
  <c r="G3702" i="1"/>
  <c r="G3700" i="1"/>
  <c r="T3696" i="1"/>
  <c r="H3696" i="1"/>
  <c r="F3695" i="1"/>
  <c r="C3694" i="1"/>
  <c r="I3689" i="1"/>
  <c r="U3685" i="1"/>
  <c r="I3681" i="1"/>
  <c r="U3677" i="1"/>
  <c r="D3673" i="1"/>
  <c r="H3672" i="1"/>
  <c r="D3670" i="1"/>
  <c r="S3668" i="1"/>
  <c r="I3668" i="1"/>
  <c r="H3665" i="1"/>
  <c r="I3662" i="1"/>
  <c r="T3661" i="1"/>
  <c r="D3661" i="1"/>
  <c r="H3657" i="1"/>
  <c r="G3654" i="1"/>
  <c r="T3653" i="1"/>
  <c r="D3653" i="1"/>
  <c r="H3649" i="1"/>
  <c r="G3646" i="1"/>
  <c r="T3645" i="1"/>
  <c r="D3645" i="1"/>
  <c r="H3641" i="1"/>
  <c r="G3638" i="1"/>
  <c r="T3637" i="1"/>
  <c r="D3637" i="1"/>
  <c r="H3633" i="1"/>
  <c r="G3630" i="1"/>
  <c r="T3629" i="1"/>
  <c r="D3629" i="1"/>
  <c r="H3625" i="1"/>
  <c r="G3622" i="1"/>
  <c r="T3621" i="1"/>
  <c r="D3621" i="1"/>
  <c r="H3617" i="1"/>
  <c r="G3614" i="1"/>
  <c r="T3613" i="1"/>
  <c r="D3613" i="1"/>
  <c r="H3609" i="1"/>
  <c r="G3606" i="1"/>
  <c r="T3605" i="1"/>
  <c r="D3605" i="1"/>
  <c r="H3601" i="1"/>
  <c r="G3598" i="1"/>
  <c r="T3597" i="1"/>
  <c r="D3597" i="1"/>
  <c r="U3744" i="1"/>
  <c r="U3736" i="1"/>
  <c r="U3728" i="1"/>
  <c r="I3718" i="1"/>
  <c r="U3714" i="1"/>
  <c r="I3710" i="1"/>
  <c r="U3706" i="1"/>
  <c r="D3704" i="1"/>
  <c r="S3702" i="1"/>
  <c r="E3702" i="1"/>
  <c r="U3700" i="1"/>
  <c r="F3700" i="1"/>
  <c r="T3698" i="1"/>
  <c r="F3698" i="1"/>
  <c r="F3696" i="1"/>
  <c r="E3695" i="1"/>
  <c r="I3694" i="1"/>
  <c r="U3692" i="1"/>
  <c r="U3691" i="1"/>
  <c r="U3690" i="1"/>
  <c r="T3689" i="1"/>
  <c r="U3688" i="1"/>
  <c r="U3687" i="1"/>
  <c r="U3686" i="1"/>
  <c r="T3685" i="1"/>
  <c r="U3684" i="1"/>
  <c r="U3683" i="1"/>
  <c r="U3682" i="1"/>
  <c r="T3681" i="1"/>
  <c r="U3680" i="1"/>
  <c r="U3679" i="1"/>
  <c r="U3678" i="1"/>
  <c r="T3677" i="1"/>
  <c r="U3676" i="1"/>
  <c r="U3675" i="1"/>
  <c r="U3674" i="1"/>
  <c r="U3673" i="1"/>
  <c r="C3673" i="1"/>
  <c r="G3672" i="1"/>
  <c r="I3671" i="1"/>
  <c r="U3670" i="1"/>
  <c r="C3670" i="1"/>
  <c r="H3668" i="1"/>
  <c r="G3665" i="1"/>
  <c r="G3662" i="1"/>
  <c r="S3661" i="1"/>
  <c r="C3661" i="1"/>
  <c r="H3660" i="1"/>
  <c r="G3657" i="1"/>
  <c r="F3654" i="1"/>
  <c r="S3653" i="1"/>
  <c r="C3653" i="1"/>
  <c r="H3652" i="1"/>
  <c r="G3649" i="1"/>
  <c r="F3646" i="1"/>
  <c r="S3645" i="1"/>
  <c r="C3645" i="1"/>
  <c r="H3644" i="1"/>
  <c r="G3641" i="1"/>
  <c r="F3638" i="1"/>
  <c r="S3637" i="1"/>
  <c r="C3637" i="1"/>
  <c r="H3636" i="1"/>
  <c r="G3633" i="1"/>
  <c r="F3630" i="1"/>
  <c r="S3629" i="1"/>
  <c r="C3629" i="1"/>
  <c r="H3628" i="1"/>
  <c r="G3625" i="1"/>
  <c r="F3622" i="1"/>
  <c r="S3621" i="1"/>
  <c r="C3621" i="1"/>
  <c r="H3620" i="1"/>
  <c r="G3617" i="1"/>
  <c r="F3614" i="1"/>
  <c r="S3613" i="1"/>
  <c r="C3613" i="1"/>
  <c r="H3612" i="1"/>
  <c r="T3775" i="1"/>
  <c r="U3759" i="1"/>
  <c r="U3751" i="1"/>
  <c r="U3743" i="1"/>
  <c r="U3735" i="1"/>
  <c r="I3719" i="1"/>
  <c r="T3714" i="1"/>
  <c r="T3710" i="1"/>
  <c r="T3706" i="1"/>
  <c r="U3704" i="1"/>
  <c r="C3704" i="1"/>
  <c r="I3703" i="1"/>
  <c r="C3702" i="1"/>
  <c r="E3700" i="1"/>
  <c r="S3698" i="1"/>
  <c r="C3698" i="1"/>
  <c r="D3696" i="1"/>
  <c r="B3695" i="1"/>
  <c r="U3693" i="1"/>
  <c r="I3693" i="1"/>
  <c r="T3692" i="1"/>
  <c r="I3692" i="1"/>
  <c r="T3691" i="1"/>
  <c r="I3691" i="1"/>
  <c r="S3690" i="1"/>
  <c r="I3690" i="1"/>
  <c r="S3689" i="1"/>
  <c r="H3689" i="1"/>
  <c r="T3688" i="1"/>
  <c r="I3688" i="1"/>
  <c r="T3687" i="1"/>
  <c r="I3687" i="1"/>
  <c r="S3686" i="1"/>
  <c r="I3686" i="1"/>
  <c r="S3685" i="1"/>
  <c r="H3685" i="1"/>
  <c r="T3684" i="1"/>
  <c r="I3684" i="1"/>
  <c r="T3683" i="1"/>
  <c r="I3683" i="1"/>
  <c r="S3682" i="1"/>
  <c r="I3682" i="1"/>
  <c r="S3681" i="1"/>
  <c r="H3681" i="1"/>
  <c r="T3680" i="1"/>
  <c r="I3680" i="1"/>
  <c r="T3679" i="1"/>
  <c r="I3679" i="1"/>
  <c r="S3678" i="1"/>
  <c r="I3678" i="1"/>
  <c r="S3677" i="1"/>
  <c r="H3677" i="1"/>
  <c r="T3676" i="1"/>
  <c r="I3676" i="1"/>
  <c r="T3675" i="1"/>
  <c r="I3675" i="1"/>
  <c r="S3674" i="1"/>
  <c r="I3674" i="1"/>
  <c r="T3673" i="1"/>
  <c r="B3673" i="1"/>
  <c r="E3672" i="1"/>
  <c r="H3671" i="1"/>
  <c r="T3670" i="1"/>
  <c r="B3670" i="1"/>
  <c r="D3669" i="1"/>
  <c r="G3668" i="1"/>
  <c r="G3667" i="1"/>
  <c r="C3666" i="1"/>
  <c r="F3665" i="1"/>
  <c r="F3664" i="1"/>
  <c r="D3663" i="1"/>
  <c r="F3662" i="1"/>
  <c r="B3661" i="1"/>
  <c r="G3660" i="1"/>
  <c r="T3659" i="1"/>
  <c r="D3659" i="1"/>
  <c r="F3657" i="1"/>
  <c r="S3656" i="1"/>
  <c r="C3656" i="1"/>
  <c r="H3655" i="1"/>
  <c r="U3654" i="1"/>
  <c r="E3654" i="1"/>
  <c r="U3766" i="1"/>
  <c r="S3714" i="1"/>
  <c r="S3710" i="1"/>
  <c r="S3706" i="1"/>
  <c r="T3704" i="1"/>
  <c r="B3704" i="1"/>
  <c r="G3703" i="1"/>
  <c r="I3702" i="1"/>
  <c r="I3701" i="1"/>
  <c r="B3700" i="1"/>
  <c r="H3697" i="1"/>
  <c r="C3696" i="1"/>
  <c r="T3693" i="1"/>
  <c r="H3693" i="1"/>
  <c r="G3689" i="1"/>
  <c r="G3685" i="1"/>
  <c r="G3681" i="1"/>
  <c r="G3677" i="1"/>
  <c r="S3673" i="1"/>
  <c r="I3673" i="1"/>
  <c r="H3670" i="1"/>
  <c r="F3668" i="1"/>
  <c r="E3665" i="1"/>
  <c r="E3662" i="1"/>
  <c r="U3661" i="1"/>
  <c r="U3657" i="1"/>
  <c r="E3657" i="1"/>
  <c r="U3649" i="1"/>
  <c r="E3649" i="1"/>
  <c r="U3641" i="1"/>
  <c r="E3641" i="1"/>
  <c r="U3633" i="1"/>
  <c r="E3633" i="1"/>
  <c r="U3625" i="1"/>
  <c r="E3625" i="1"/>
  <c r="U3617" i="1"/>
  <c r="E3617" i="1"/>
  <c r="U3609" i="1"/>
  <c r="E3609" i="1"/>
  <c r="U3601" i="1"/>
  <c r="E3601" i="1"/>
  <c r="U3593" i="1"/>
  <c r="E3593" i="1"/>
  <c r="U3585" i="1"/>
  <c r="E3585" i="1"/>
  <c r="U3577" i="1"/>
  <c r="E3577" i="1"/>
  <c r="U3569" i="1"/>
  <c r="E3569" i="1"/>
  <c r="U3561" i="1"/>
  <c r="E3561" i="1"/>
  <c r="U3717" i="1"/>
  <c r="U3709" i="1"/>
  <c r="I3669" i="1"/>
  <c r="I3649" i="1"/>
  <c r="U3646" i="1"/>
  <c r="I3640" i="1"/>
  <c r="I3633" i="1"/>
  <c r="T3631" i="1"/>
  <c r="B3630" i="1"/>
  <c r="B3629" i="1"/>
  <c r="E3628" i="1"/>
  <c r="I3627" i="1"/>
  <c r="F3625" i="1"/>
  <c r="I3624" i="1"/>
  <c r="H3623" i="1"/>
  <c r="S3617" i="1"/>
  <c r="S3616" i="1"/>
  <c r="U3615" i="1"/>
  <c r="U3614" i="1"/>
  <c r="B3614" i="1"/>
  <c r="B3613" i="1"/>
  <c r="E3612" i="1"/>
  <c r="T3609" i="1"/>
  <c r="D3609" i="1"/>
  <c r="U3606" i="1"/>
  <c r="E3606" i="1"/>
  <c r="T3604" i="1"/>
  <c r="D3604" i="1"/>
  <c r="T3601" i="1"/>
  <c r="D3601" i="1"/>
  <c r="U3598" i="1"/>
  <c r="E3598" i="1"/>
  <c r="T3596" i="1"/>
  <c r="D3596" i="1"/>
  <c r="T3592" i="1"/>
  <c r="H3592" i="1"/>
  <c r="T3589" i="1"/>
  <c r="H3589" i="1"/>
  <c r="D3585" i="1"/>
  <c r="E3582" i="1"/>
  <c r="B3581" i="1"/>
  <c r="T3579" i="1"/>
  <c r="F3579" i="1"/>
  <c r="E3578" i="1"/>
  <c r="D3577" i="1"/>
  <c r="E3576" i="1"/>
  <c r="E3575" i="1"/>
  <c r="E3574" i="1"/>
  <c r="D3573" i="1"/>
  <c r="E3572" i="1"/>
  <c r="E3571" i="1"/>
  <c r="E3570" i="1"/>
  <c r="D3569" i="1"/>
  <c r="E3568" i="1"/>
  <c r="E3567" i="1"/>
  <c r="E3566" i="1"/>
  <c r="D3565" i="1"/>
  <c r="E3564" i="1"/>
  <c r="E3563" i="1"/>
  <c r="E3562" i="1"/>
  <c r="D3561" i="1"/>
  <c r="E3560" i="1"/>
  <c r="E3559" i="1"/>
  <c r="I3554" i="1"/>
  <c r="U3553" i="1"/>
  <c r="C3553" i="1"/>
  <c r="I3551" i="1"/>
  <c r="F3549" i="1"/>
  <c r="E3546" i="1"/>
  <c r="G3545" i="1"/>
  <c r="E3543" i="1"/>
  <c r="I3538" i="1"/>
  <c r="U3537" i="1"/>
  <c r="C3537" i="1"/>
  <c r="H3534" i="1"/>
  <c r="U3533" i="1"/>
  <c r="E3533" i="1"/>
  <c r="T3530" i="1"/>
  <c r="D3530" i="1"/>
  <c r="U3716" i="1"/>
  <c r="U3708" i="1"/>
  <c r="S3692" i="1"/>
  <c r="S3684" i="1"/>
  <c r="S3676" i="1"/>
  <c r="S3660" i="1"/>
  <c r="D3651" i="1"/>
  <c r="S3648" i="1"/>
  <c r="G3644" i="1"/>
  <c r="D3635" i="1"/>
  <c r="S3632" i="1"/>
  <c r="U3630" i="1"/>
  <c r="I3630" i="1"/>
  <c r="U3629" i="1"/>
  <c r="D3628" i="1"/>
  <c r="D3627" i="1"/>
  <c r="D3625" i="1"/>
  <c r="H3624" i="1"/>
  <c r="F3623" i="1"/>
  <c r="S3614" i="1"/>
  <c r="I3614" i="1"/>
  <c r="U3613" i="1"/>
  <c r="D3612" i="1"/>
  <c r="I3611" i="1"/>
  <c r="S3609" i="1"/>
  <c r="C3609" i="1"/>
  <c r="I3608" i="1"/>
  <c r="S3606" i="1"/>
  <c r="C3606" i="1"/>
  <c r="S3604" i="1"/>
  <c r="I3603" i="1"/>
  <c r="S3601" i="1"/>
  <c r="C3601" i="1"/>
  <c r="I3600" i="1"/>
  <c r="S3598" i="1"/>
  <c r="C3598" i="1"/>
  <c r="S3596" i="1"/>
  <c r="I3595" i="1"/>
  <c r="H3593" i="1"/>
  <c r="S3592" i="1"/>
  <c r="E3592" i="1"/>
  <c r="S3589" i="1"/>
  <c r="G3589" i="1"/>
  <c r="D3588" i="1"/>
  <c r="S3586" i="1"/>
  <c r="G3586" i="1"/>
  <c r="C3585" i="1"/>
  <c r="U3583" i="1"/>
  <c r="H3583" i="1"/>
  <c r="C3582" i="1"/>
  <c r="U3581" i="1"/>
  <c r="I3580" i="1"/>
  <c r="E3579" i="1"/>
  <c r="C3578" i="1"/>
  <c r="C3577" i="1"/>
  <c r="D3576" i="1"/>
  <c r="D3575" i="1"/>
  <c r="C3574" i="1"/>
  <c r="C3573" i="1"/>
  <c r="D3572" i="1"/>
  <c r="D3571" i="1"/>
  <c r="C3570" i="1"/>
  <c r="C3569" i="1"/>
  <c r="D3568" i="1"/>
  <c r="D3567" i="1"/>
  <c r="C3566" i="1"/>
  <c r="C3565" i="1"/>
  <c r="D3564" i="1"/>
  <c r="D3563" i="1"/>
  <c r="C3562" i="1"/>
  <c r="C3561" i="1"/>
  <c r="D3560" i="1"/>
  <c r="D3559" i="1"/>
  <c r="I3557" i="1"/>
  <c r="U3556" i="1"/>
  <c r="C3556" i="1"/>
  <c r="U3715" i="1"/>
  <c r="U3707" i="1"/>
  <c r="H3691" i="1"/>
  <c r="H3683" i="1"/>
  <c r="H3675" i="1"/>
  <c r="I3667" i="1"/>
  <c r="I3659" i="1"/>
  <c r="B3653" i="1"/>
  <c r="I3651" i="1"/>
  <c r="E3646" i="1"/>
  <c r="S3644" i="1"/>
  <c r="H3639" i="1"/>
  <c r="B3637" i="1"/>
  <c r="I3635" i="1"/>
  <c r="S3630" i="1"/>
  <c r="U3628" i="1"/>
  <c r="S3628" i="1"/>
  <c r="B3627" i="1"/>
  <c r="C3625" i="1"/>
  <c r="C3624" i="1"/>
  <c r="E3623" i="1"/>
  <c r="E3622" i="1"/>
  <c r="H3621" i="1"/>
  <c r="U3612" i="1"/>
  <c r="S3612" i="1"/>
  <c r="E3611" i="1"/>
  <c r="I3609" i="1"/>
  <c r="H3608" i="1"/>
  <c r="B3606" i="1"/>
  <c r="H3605" i="1"/>
  <c r="U3603" i="1"/>
  <c r="E3603" i="1"/>
  <c r="I3601" i="1"/>
  <c r="H3600" i="1"/>
  <c r="B3598" i="1"/>
  <c r="H3597" i="1"/>
  <c r="U3595" i="1"/>
  <c r="E3595" i="1"/>
  <c r="T3593" i="1"/>
  <c r="G3593" i="1"/>
  <c r="D3592" i="1"/>
  <c r="U3590" i="1"/>
  <c r="G3590" i="1"/>
  <c r="D3589" i="1"/>
  <c r="F3586" i="1"/>
  <c r="I3585" i="1"/>
  <c r="F3583" i="1"/>
  <c r="B3582" i="1"/>
  <c r="D3579" i="1"/>
  <c r="B3578" i="1"/>
  <c r="B3577" i="1"/>
  <c r="C3576" i="1"/>
  <c r="B3575" i="1"/>
  <c r="B3574" i="1"/>
  <c r="B3573" i="1"/>
  <c r="C3572" i="1"/>
  <c r="B3571" i="1"/>
  <c r="B3570" i="1"/>
  <c r="B3569" i="1"/>
  <c r="C3568" i="1"/>
  <c r="B3567" i="1"/>
  <c r="B3566" i="1"/>
  <c r="B3565" i="1"/>
  <c r="C3564" i="1"/>
  <c r="B3563" i="1"/>
  <c r="B3562" i="1"/>
  <c r="B3561" i="1"/>
  <c r="C3560" i="1"/>
  <c r="B3559" i="1"/>
  <c r="H3557" i="1"/>
  <c r="B3556" i="1"/>
  <c r="G3554" i="1"/>
  <c r="S3553" i="1"/>
  <c r="I3553" i="1"/>
  <c r="G3551" i="1"/>
  <c r="H3550" i="1"/>
  <c r="C3549" i="1"/>
  <c r="U3546" i="1"/>
  <c r="B3546" i="1"/>
  <c r="E3545" i="1"/>
  <c r="U3543" i="1"/>
  <c r="B3543" i="1"/>
  <c r="H3541" i="1"/>
  <c r="B3540" i="1"/>
  <c r="G3538" i="1"/>
  <c r="S3537" i="1"/>
  <c r="I3537" i="1"/>
  <c r="F3534" i="1"/>
  <c r="S3533" i="1"/>
  <c r="H3698" i="1"/>
  <c r="G3690" i="1"/>
  <c r="G3682" i="1"/>
  <c r="G3674" i="1"/>
  <c r="I3666" i="1"/>
  <c r="G3658" i="1"/>
  <c r="U3653" i="1"/>
  <c r="C3648" i="1"/>
  <c r="I3646" i="1"/>
  <c r="T3643" i="1"/>
  <c r="F3641" i="1"/>
  <c r="T3639" i="1"/>
  <c r="U3637" i="1"/>
  <c r="C3632" i="1"/>
  <c r="T3628" i="1"/>
  <c r="T3625" i="1"/>
  <c r="I3625" i="1"/>
  <c r="T3623" i="1"/>
  <c r="C3622" i="1"/>
  <c r="G3621" i="1"/>
  <c r="G3620" i="1"/>
  <c r="T3612" i="1"/>
  <c r="I3610" i="1"/>
  <c r="I3607" i="1"/>
  <c r="I3606" i="1"/>
  <c r="G3605" i="1"/>
  <c r="I3602" i="1"/>
  <c r="I3599" i="1"/>
  <c r="I3598" i="1"/>
  <c r="G3597" i="1"/>
  <c r="S3593" i="1"/>
  <c r="F3593" i="1"/>
  <c r="S3590" i="1"/>
  <c r="F3590" i="1"/>
  <c r="C3589" i="1"/>
  <c r="I3582" i="1"/>
  <c r="I3577" i="1"/>
  <c r="U3573" i="1"/>
  <c r="I3569" i="1"/>
  <c r="U3565" i="1"/>
  <c r="I3561" i="1"/>
  <c r="H3553" i="1"/>
  <c r="D3545" i="1"/>
  <c r="H3537" i="1"/>
  <c r="U3713" i="1"/>
  <c r="U3705" i="1"/>
  <c r="I3657" i="1"/>
  <c r="I3648" i="1"/>
  <c r="I3641" i="1"/>
  <c r="U3638" i="1"/>
  <c r="I3632" i="1"/>
  <c r="S3625" i="1"/>
  <c r="S3624" i="1"/>
  <c r="U3623" i="1"/>
  <c r="U3622" i="1"/>
  <c r="B3622" i="1"/>
  <c r="B3621" i="1"/>
  <c r="E3620" i="1"/>
  <c r="I3619" i="1"/>
  <c r="F3617" i="1"/>
  <c r="I3616" i="1"/>
  <c r="H3615" i="1"/>
  <c r="G3610" i="1"/>
  <c r="H3607" i="1"/>
  <c r="S3605" i="1"/>
  <c r="C3605" i="1"/>
  <c r="G3602" i="1"/>
  <c r="H3599" i="1"/>
  <c r="S3597" i="1"/>
  <c r="C3597" i="1"/>
  <c r="D3593" i="1"/>
  <c r="E3590" i="1"/>
  <c r="B3589" i="1"/>
  <c r="T3581" i="1"/>
  <c r="H3581" i="1"/>
  <c r="T3577" i="1"/>
  <c r="U3576" i="1"/>
  <c r="U3575" i="1"/>
  <c r="U3574" i="1"/>
  <c r="T3573" i="1"/>
  <c r="U3572" i="1"/>
  <c r="U3571" i="1"/>
  <c r="U3570" i="1"/>
  <c r="T3569" i="1"/>
  <c r="U3568" i="1"/>
  <c r="U3567" i="1"/>
  <c r="U3566" i="1"/>
  <c r="T3565" i="1"/>
  <c r="U3564" i="1"/>
  <c r="U3563" i="1"/>
  <c r="U3562" i="1"/>
  <c r="T3561" i="1"/>
  <c r="U3560" i="1"/>
  <c r="U3559" i="1"/>
  <c r="E3554" i="1"/>
  <c r="G3553" i="1"/>
  <c r="E3551" i="1"/>
  <c r="I3546" i="1"/>
  <c r="U3545" i="1"/>
  <c r="C3545" i="1"/>
  <c r="I3543" i="1"/>
  <c r="E3538" i="1"/>
  <c r="G3537" i="1"/>
  <c r="T3534" i="1"/>
  <c r="D3534" i="1"/>
  <c r="H3530" i="1"/>
  <c r="T3526" i="1"/>
  <c r="D3526" i="1"/>
  <c r="H3522" i="1"/>
  <c r="T3518" i="1"/>
  <c r="D3518" i="1"/>
  <c r="H3514" i="1"/>
  <c r="T3510" i="1"/>
  <c r="D3510" i="1"/>
  <c r="T3720" i="1"/>
  <c r="U3712" i="1"/>
  <c r="S3688" i="1"/>
  <c r="S3680" i="1"/>
  <c r="I3672" i="1"/>
  <c r="I3664" i="1"/>
  <c r="I3656" i="1"/>
  <c r="G3652" i="1"/>
  <c r="D3643" i="1"/>
  <c r="S3640" i="1"/>
  <c r="G3636" i="1"/>
  <c r="S3622" i="1"/>
  <c r="I3622" i="1"/>
  <c r="U3621" i="1"/>
  <c r="D3620" i="1"/>
  <c r="D3619" i="1"/>
  <c r="D3617" i="1"/>
  <c r="H3616" i="1"/>
  <c r="F3615" i="1"/>
  <c r="F3610" i="1"/>
  <c r="F3607" i="1"/>
  <c r="B3605" i="1"/>
  <c r="H3604" i="1"/>
  <c r="F3602" i="1"/>
  <c r="F3599" i="1"/>
  <c r="B3597" i="1"/>
  <c r="H3596" i="1"/>
  <c r="C3593" i="1"/>
  <c r="C3590" i="1"/>
  <c r="U3589" i="1"/>
  <c r="E3587" i="1"/>
  <c r="H3585" i="1"/>
  <c r="S3584" i="1"/>
  <c r="E3584" i="1"/>
  <c r="S3581" i="1"/>
  <c r="G3581" i="1"/>
  <c r="S3578" i="1"/>
  <c r="I3578" i="1"/>
  <c r="S3577" i="1"/>
  <c r="H3577" i="1"/>
  <c r="T3576" i="1"/>
  <c r="I3576" i="1"/>
  <c r="T3575" i="1"/>
  <c r="I3575" i="1"/>
  <c r="S3574" i="1"/>
  <c r="I3574" i="1"/>
  <c r="S3573" i="1"/>
  <c r="H3573" i="1"/>
  <c r="T3572" i="1"/>
  <c r="I3572" i="1"/>
  <c r="T3571" i="1"/>
  <c r="I3571" i="1"/>
  <c r="S3570" i="1"/>
  <c r="I3570" i="1"/>
  <c r="S3569" i="1"/>
  <c r="H3569" i="1"/>
  <c r="T3568" i="1"/>
  <c r="I3568" i="1"/>
  <c r="T3567" i="1"/>
  <c r="I3567" i="1"/>
  <c r="S3566" i="1"/>
  <c r="I3566" i="1"/>
  <c r="S3565" i="1"/>
  <c r="H3565" i="1"/>
  <c r="T3564" i="1"/>
  <c r="I3564" i="1"/>
  <c r="T3563" i="1"/>
  <c r="I3563" i="1"/>
  <c r="S3562" i="1"/>
  <c r="I3562" i="1"/>
  <c r="S3561" i="1"/>
  <c r="H3561" i="1"/>
  <c r="T3560" i="1"/>
  <c r="I3560" i="1"/>
  <c r="T3559" i="1"/>
  <c r="I3559" i="1"/>
  <c r="D3557" i="1"/>
  <c r="G3556" i="1"/>
  <c r="G3555" i="1"/>
  <c r="C3554" i="1"/>
  <c r="F3553" i="1"/>
  <c r="F3552" i="1"/>
  <c r="D3551" i="1"/>
  <c r="F3550" i="1"/>
  <c r="I3549" i="1"/>
  <c r="H3546" i="1"/>
  <c r="T3545" i="1"/>
  <c r="B3545" i="1"/>
  <c r="H3543" i="1"/>
  <c r="U3711" i="1"/>
  <c r="H3687" i="1"/>
  <c r="H3679" i="1"/>
  <c r="G3671" i="1"/>
  <c r="I3663" i="1"/>
  <c r="T3655" i="1"/>
  <c r="S3652" i="1"/>
  <c r="H3647" i="1"/>
  <c r="B3645" i="1"/>
  <c r="B3643" i="1"/>
  <c r="E3638" i="1"/>
  <c r="S3636" i="1"/>
  <c r="H3631" i="1"/>
  <c r="E3630" i="1"/>
  <c r="H3629" i="1"/>
  <c r="U3620" i="1"/>
  <c r="S3620" i="1"/>
  <c r="B3619" i="1"/>
  <c r="C3617" i="1"/>
  <c r="C3616" i="1"/>
  <c r="E3615" i="1"/>
  <c r="E3614" i="1"/>
  <c r="H3613" i="1"/>
  <c r="B3610" i="1"/>
  <c r="G3609" i="1"/>
  <c r="U3607" i="1"/>
  <c r="E3607" i="1"/>
  <c r="U3605" i="1"/>
  <c r="G3604" i="1"/>
  <c r="B3602" i="1"/>
  <c r="G3601" i="1"/>
  <c r="U3599" i="1"/>
  <c r="E3599" i="1"/>
  <c r="U3597" i="1"/>
  <c r="G3596" i="1"/>
  <c r="I3593" i="1"/>
  <c r="B3590" i="1"/>
  <c r="U3588" i="1"/>
  <c r="H3588" i="1"/>
  <c r="D3587" i="1"/>
  <c r="T3585" i="1"/>
  <c r="G3585" i="1"/>
  <c r="D3584" i="1"/>
  <c r="U3582" i="1"/>
  <c r="G3582" i="1"/>
  <c r="D3581" i="1"/>
  <c r="G3578" i="1"/>
  <c r="G3577" i="1"/>
  <c r="S3576" i="1"/>
  <c r="H3576" i="1"/>
  <c r="H3575" i="1"/>
  <c r="G3574" i="1"/>
  <c r="G3573" i="1"/>
  <c r="S3572" i="1"/>
  <c r="H3572" i="1"/>
  <c r="H3571" i="1"/>
  <c r="G3570" i="1"/>
  <c r="G3569" i="1"/>
  <c r="S3568" i="1"/>
  <c r="H3568" i="1"/>
  <c r="H3567" i="1"/>
  <c r="G3566" i="1"/>
  <c r="G3565" i="1"/>
  <c r="S3564" i="1"/>
  <c r="H3564" i="1"/>
  <c r="H3563" i="1"/>
  <c r="G3562" i="1"/>
  <c r="G3561" i="1"/>
  <c r="S3560" i="1"/>
  <c r="H3560" i="1"/>
  <c r="H3559" i="1"/>
  <c r="H3558" i="1"/>
  <c r="C3557" i="1"/>
  <c r="F3556" i="1"/>
  <c r="G3686" i="1"/>
  <c r="G3678" i="1"/>
  <c r="I3654" i="1"/>
  <c r="T3651" i="1"/>
  <c r="F3649" i="1"/>
  <c r="T3647" i="1"/>
  <c r="U3645" i="1"/>
  <c r="C3640" i="1"/>
  <c r="I3638" i="1"/>
  <c r="T3635" i="1"/>
  <c r="F3633" i="1"/>
  <c r="F3631" i="1"/>
  <c r="C3630" i="1"/>
  <c r="G3629" i="1"/>
  <c r="G3628" i="1"/>
  <c r="T3620" i="1"/>
  <c r="T3617" i="1"/>
  <c r="I3617" i="1"/>
  <c r="T3615" i="1"/>
  <c r="C3614" i="1"/>
  <c r="G3613" i="1"/>
  <c r="G3612" i="1"/>
  <c r="F3609" i="1"/>
  <c r="F3606" i="1"/>
  <c r="U3604" i="1"/>
  <c r="E3604" i="1"/>
  <c r="F3601" i="1"/>
  <c r="F3598" i="1"/>
  <c r="U3596" i="1"/>
  <c r="E3596" i="1"/>
  <c r="I3590" i="1"/>
  <c r="S3585" i="1"/>
  <c r="F3585" i="1"/>
  <c r="S3582" i="1"/>
  <c r="F3582" i="1"/>
  <c r="C3581" i="1"/>
  <c r="F3578" i="1"/>
  <c r="F3577" i="1"/>
  <c r="G3576" i="1"/>
  <c r="F3575" i="1"/>
  <c r="F3574" i="1"/>
  <c r="F3573" i="1"/>
  <c r="G3572" i="1"/>
  <c r="F3571" i="1"/>
  <c r="F3570" i="1"/>
  <c r="F3569" i="1"/>
  <c r="G3568" i="1"/>
  <c r="F3567" i="1"/>
  <c r="F3566" i="1"/>
  <c r="F3565" i="1"/>
  <c r="G3564" i="1"/>
  <c r="F3563" i="1"/>
  <c r="F3562" i="1"/>
  <c r="F3561" i="1"/>
  <c r="G3560" i="1"/>
  <c r="F3559" i="1"/>
  <c r="D3553" i="1"/>
  <c r="F3546" i="1"/>
  <c r="H3545" i="1"/>
  <c r="F3543" i="1"/>
  <c r="D3537" i="1"/>
  <c r="U3530" i="1"/>
  <c r="E3530" i="1"/>
  <c r="U3522" i="1"/>
  <c r="E3522" i="1"/>
  <c r="U3514" i="1"/>
  <c r="E3514" i="1"/>
  <c r="U3506" i="1"/>
  <c r="E3506" i="1"/>
  <c r="U3498" i="1"/>
  <c r="E3498" i="1"/>
  <c r="U3490" i="1"/>
  <c r="E3490" i="1"/>
  <c r="U3482" i="1"/>
  <c r="E3482" i="1"/>
  <c r="G3557" i="1"/>
  <c r="E3553" i="1"/>
  <c r="U3551" i="1"/>
  <c r="G3549" i="1"/>
  <c r="S3545" i="1"/>
  <c r="H3538" i="1"/>
  <c r="F3537" i="1"/>
  <c r="F3535" i="1"/>
  <c r="T3529" i="1"/>
  <c r="D3529" i="1"/>
  <c r="T3525" i="1"/>
  <c r="G3525" i="1"/>
  <c r="T3522" i="1"/>
  <c r="G3522" i="1"/>
  <c r="C3518" i="1"/>
  <c r="B3517" i="1"/>
  <c r="B3514" i="1"/>
  <c r="T3509" i="1"/>
  <c r="G3509" i="1"/>
  <c r="T3506" i="1"/>
  <c r="T3502" i="1"/>
  <c r="T3498" i="1"/>
  <c r="T3494" i="1"/>
  <c r="T3490" i="1"/>
  <c r="T3486" i="1"/>
  <c r="T3482" i="1"/>
  <c r="T3478" i="1"/>
  <c r="E3474" i="1"/>
  <c r="B3469" i="1"/>
  <c r="S3466" i="1"/>
  <c r="I3466" i="1"/>
  <c r="H3463" i="1"/>
  <c r="E3458" i="1"/>
  <c r="B3453" i="1"/>
  <c r="S3450" i="1"/>
  <c r="I3450" i="1"/>
  <c r="I3588" i="1"/>
  <c r="S3556" i="1"/>
  <c r="B3553" i="1"/>
  <c r="E3550" i="1"/>
  <c r="T3548" i="1"/>
  <c r="D3547" i="1"/>
  <c r="I3541" i="1"/>
  <c r="G3540" i="1"/>
  <c r="I3539" i="1"/>
  <c r="C3538" i="1"/>
  <c r="E3537" i="1"/>
  <c r="E3536" i="1"/>
  <c r="E3535" i="1"/>
  <c r="G3534" i="1"/>
  <c r="F3531" i="1"/>
  <c r="S3529" i="1"/>
  <c r="C3529" i="1"/>
  <c r="I3528" i="1"/>
  <c r="H3526" i="1"/>
  <c r="S3525" i="1"/>
  <c r="E3525" i="1"/>
  <c r="B3524" i="1"/>
  <c r="S3522" i="1"/>
  <c r="F3522" i="1"/>
  <c r="C3521" i="1"/>
  <c r="S3519" i="1"/>
  <c r="F3519" i="1"/>
  <c r="B3518" i="1"/>
  <c r="U3516" i="1"/>
  <c r="I3516" i="1"/>
  <c r="E3515" i="1"/>
  <c r="I3514" i="1"/>
  <c r="I3513" i="1"/>
  <c r="E3512" i="1"/>
  <c r="H3510" i="1"/>
  <c r="S3509" i="1"/>
  <c r="E3509" i="1"/>
  <c r="B3508" i="1"/>
  <c r="S3506" i="1"/>
  <c r="H3506" i="1"/>
  <c r="T3505" i="1"/>
  <c r="I3505" i="1"/>
  <c r="T3504" i="1"/>
  <c r="I3504" i="1"/>
  <c r="S3503" i="1"/>
  <c r="I3503" i="1"/>
  <c r="S3502" i="1"/>
  <c r="H3502" i="1"/>
  <c r="T3501" i="1"/>
  <c r="I3501" i="1"/>
  <c r="T3500" i="1"/>
  <c r="I3500" i="1"/>
  <c r="S3499" i="1"/>
  <c r="I3499" i="1"/>
  <c r="S3498" i="1"/>
  <c r="H3498" i="1"/>
  <c r="T3497" i="1"/>
  <c r="I3497" i="1"/>
  <c r="T3496" i="1"/>
  <c r="I3496" i="1"/>
  <c r="S3495" i="1"/>
  <c r="I3495" i="1"/>
  <c r="S3494" i="1"/>
  <c r="H3494" i="1"/>
  <c r="T3493" i="1"/>
  <c r="I3493" i="1"/>
  <c r="T3492" i="1"/>
  <c r="I3492" i="1"/>
  <c r="S3491" i="1"/>
  <c r="I3491" i="1"/>
  <c r="S3490" i="1"/>
  <c r="H3490" i="1"/>
  <c r="T3489" i="1"/>
  <c r="I3489" i="1"/>
  <c r="T3488" i="1"/>
  <c r="I3488" i="1"/>
  <c r="S3487" i="1"/>
  <c r="I3487" i="1"/>
  <c r="S3486" i="1"/>
  <c r="H3486" i="1"/>
  <c r="T3485" i="1"/>
  <c r="I3485" i="1"/>
  <c r="T3484" i="1"/>
  <c r="I3484" i="1"/>
  <c r="S3483" i="1"/>
  <c r="I3483" i="1"/>
  <c r="S3482" i="1"/>
  <c r="H3482" i="1"/>
  <c r="T3481" i="1"/>
  <c r="I3481" i="1"/>
  <c r="T3480" i="1"/>
  <c r="I3480" i="1"/>
  <c r="S3479" i="1"/>
  <c r="I3479" i="1"/>
  <c r="S3478" i="1"/>
  <c r="H3478" i="1"/>
  <c r="T3477" i="1"/>
  <c r="I3477" i="1"/>
  <c r="T3476" i="1"/>
  <c r="I3476" i="1"/>
  <c r="U3587" i="1"/>
  <c r="U3579" i="1"/>
  <c r="H3554" i="1"/>
  <c r="B3550" i="1"/>
  <c r="D3541" i="1"/>
  <c r="F3540" i="1"/>
  <c r="B3538" i="1"/>
  <c r="B3537" i="1"/>
  <c r="B3535" i="1"/>
  <c r="C3534" i="1"/>
  <c r="H3533" i="1"/>
  <c r="I3529" i="1"/>
  <c r="S3526" i="1"/>
  <c r="G3526" i="1"/>
  <c r="D3525" i="1"/>
  <c r="I3523" i="1"/>
  <c r="D3522" i="1"/>
  <c r="I3520" i="1"/>
  <c r="U3518" i="1"/>
  <c r="S3510" i="1"/>
  <c r="G3510" i="1"/>
  <c r="D3509" i="1"/>
  <c r="I3507" i="1"/>
  <c r="G3506" i="1"/>
  <c r="S3505" i="1"/>
  <c r="H3505" i="1"/>
  <c r="H3504" i="1"/>
  <c r="G3503" i="1"/>
  <c r="G3502" i="1"/>
  <c r="S3501" i="1"/>
  <c r="H3501" i="1"/>
  <c r="H3500" i="1"/>
  <c r="G3499" i="1"/>
  <c r="G3498" i="1"/>
  <c r="S3497" i="1"/>
  <c r="H3497" i="1"/>
  <c r="H3496" i="1"/>
  <c r="G3495" i="1"/>
  <c r="G3494" i="1"/>
  <c r="S3493" i="1"/>
  <c r="H3493" i="1"/>
  <c r="H3492" i="1"/>
  <c r="G3491" i="1"/>
  <c r="G3490" i="1"/>
  <c r="S3489" i="1"/>
  <c r="H3489" i="1"/>
  <c r="H3488" i="1"/>
  <c r="G3487" i="1"/>
  <c r="G3486" i="1"/>
  <c r="S3485" i="1"/>
  <c r="H3485" i="1"/>
  <c r="H3484" i="1"/>
  <c r="G3483" i="1"/>
  <c r="G3482" i="1"/>
  <c r="S3481" i="1"/>
  <c r="H3481" i="1"/>
  <c r="H3480" i="1"/>
  <c r="G3479" i="1"/>
  <c r="G3478" i="1"/>
  <c r="S3477" i="1"/>
  <c r="H3477" i="1"/>
  <c r="H3476" i="1"/>
  <c r="U3474" i="1"/>
  <c r="C3474" i="1"/>
  <c r="G3473" i="1"/>
  <c r="U3471" i="1"/>
  <c r="C3471" i="1"/>
  <c r="H3469" i="1"/>
  <c r="E3467" i="1"/>
  <c r="G3466" i="1"/>
  <c r="E3464" i="1"/>
  <c r="G3463" i="1"/>
  <c r="D3461" i="1"/>
  <c r="F3460" i="1"/>
  <c r="U3458" i="1"/>
  <c r="C3458" i="1"/>
  <c r="G3457" i="1"/>
  <c r="U3455" i="1"/>
  <c r="C3455" i="1"/>
  <c r="H3453" i="1"/>
  <c r="E3451" i="1"/>
  <c r="G3450" i="1"/>
  <c r="E3448" i="1"/>
  <c r="G3444" i="1"/>
  <c r="T3443" i="1"/>
  <c r="D3443" i="1"/>
  <c r="F3441" i="1"/>
  <c r="S3440" i="1"/>
  <c r="C3440" i="1"/>
  <c r="G3436" i="1"/>
  <c r="T3435" i="1"/>
  <c r="D3435" i="1"/>
  <c r="F3433" i="1"/>
  <c r="S3432" i="1"/>
  <c r="C3432" i="1"/>
  <c r="G3428" i="1"/>
  <c r="T3427" i="1"/>
  <c r="D3427" i="1"/>
  <c r="F3425" i="1"/>
  <c r="S3424" i="1"/>
  <c r="C3424" i="1"/>
  <c r="G3420" i="1"/>
  <c r="T3419" i="1"/>
  <c r="I3626" i="1"/>
  <c r="I3594" i="1"/>
  <c r="B3554" i="1"/>
  <c r="H3551" i="1"/>
  <c r="I3550" i="1"/>
  <c r="F3545" i="1"/>
  <c r="F3542" i="1"/>
  <c r="C3541" i="1"/>
  <c r="C3540" i="1"/>
  <c r="U3535" i="1"/>
  <c r="S3535" i="1"/>
  <c r="B3534" i="1"/>
  <c r="G3533" i="1"/>
  <c r="B3531" i="1"/>
  <c r="G3530" i="1"/>
  <c r="U3528" i="1"/>
  <c r="E3528" i="1"/>
  <c r="F3526" i="1"/>
  <c r="C3525" i="1"/>
  <c r="U3523" i="1"/>
  <c r="G3523" i="1"/>
  <c r="C3522" i="1"/>
  <c r="U3520" i="1"/>
  <c r="H3520" i="1"/>
  <c r="C3519" i="1"/>
  <c r="U3517" i="1"/>
  <c r="H3517" i="1"/>
  <c r="E3516" i="1"/>
  <c r="S3513" i="1"/>
  <c r="G3513" i="1"/>
  <c r="F3510" i="1"/>
  <c r="C3509" i="1"/>
  <c r="U3507" i="1"/>
  <c r="G3507" i="1"/>
  <c r="F3506" i="1"/>
  <c r="G3505" i="1"/>
  <c r="F3504" i="1"/>
  <c r="F3503" i="1"/>
  <c r="F3502" i="1"/>
  <c r="G3501" i="1"/>
  <c r="F3500" i="1"/>
  <c r="F3499" i="1"/>
  <c r="F3498" i="1"/>
  <c r="G3497" i="1"/>
  <c r="F3496" i="1"/>
  <c r="F3495" i="1"/>
  <c r="F3494" i="1"/>
  <c r="G3493" i="1"/>
  <c r="F3492" i="1"/>
  <c r="F3491" i="1"/>
  <c r="F3490" i="1"/>
  <c r="G3489" i="1"/>
  <c r="F3488" i="1"/>
  <c r="F3487" i="1"/>
  <c r="F3486" i="1"/>
  <c r="G3485" i="1"/>
  <c r="F3484" i="1"/>
  <c r="F3483" i="1"/>
  <c r="F3482" i="1"/>
  <c r="G3481" i="1"/>
  <c r="F3480" i="1"/>
  <c r="F3479" i="1"/>
  <c r="F3478" i="1"/>
  <c r="G3477" i="1"/>
  <c r="F3476" i="1"/>
  <c r="T3474" i="1"/>
  <c r="B3474" i="1"/>
  <c r="E3473" i="1"/>
  <c r="T3471" i="1"/>
  <c r="B3471" i="1"/>
  <c r="D3470" i="1"/>
  <c r="G3469" i="1"/>
  <c r="G3468" i="1"/>
  <c r="C3467" i="1"/>
  <c r="F3466" i="1"/>
  <c r="F3465" i="1"/>
  <c r="D3464" i="1"/>
  <c r="F3463" i="1"/>
  <c r="I3462" i="1"/>
  <c r="U3461" i="1"/>
  <c r="C3461" i="1"/>
  <c r="E3460" i="1"/>
  <c r="T3458" i="1"/>
  <c r="B3458" i="1"/>
  <c r="E3457" i="1"/>
  <c r="T3455" i="1"/>
  <c r="B3455" i="1"/>
  <c r="G3453" i="1"/>
  <c r="G3452" i="1"/>
  <c r="C3451" i="1"/>
  <c r="F3450" i="1"/>
  <c r="F3449" i="1"/>
  <c r="D3448" i="1"/>
  <c r="F3444" i="1"/>
  <c r="S3443" i="1"/>
  <c r="C3443" i="1"/>
  <c r="H3442" i="1"/>
  <c r="U3441" i="1"/>
  <c r="E3441" i="1"/>
  <c r="B3440" i="1"/>
  <c r="I3555" i="1"/>
  <c r="B3551" i="1"/>
  <c r="I3545" i="1"/>
  <c r="G3543" i="1"/>
  <c r="G3541" i="1"/>
  <c r="S3540" i="1"/>
  <c r="U3538" i="1"/>
  <c r="T3537" i="1"/>
  <c r="S3536" i="1"/>
  <c r="S3534" i="1"/>
  <c r="U3534" i="1"/>
  <c r="D3533" i="1"/>
  <c r="F3530" i="1"/>
  <c r="T3528" i="1"/>
  <c r="D3528" i="1"/>
  <c r="C3526" i="1"/>
  <c r="B3525" i="1"/>
  <c r="F3523" i="1"/>
  <c r="B3522" i="1"/>
  <c r="T3520" i="1"/>
  <c r="F3520" i="1"/>
  <c r="T3517" i="1"/>
  <c r="G3517" i="1"/>
  <c r="T3514" i="1"/>
  <c r="G3514" i="1"/>
  <c r="C3510" i="1"/>
  <c r="B3509" i="1"/>
  <c r="F3507" i="1"/>
  <c r="D3506" i="1"/>
  <c r="E3505" i="1"/>
  <c r="E3504" i="1"/>
  <c r="E3503" i="1"/>
  <c r="D3502" i="1"/>
  <c r="E3501" i="1"/>
  <c r="E3500" i="1"/>
  <c r="E3499" i="1"/>
  <c r="D3498" i="1"/>
  <c r="E3497" i="1"/>
  <c r="E3496" i="1"/>
  <c r="E3495" i="1"/>
  <c r="D3494" i="1"/>
  <c r="E3493" i="1"/>
  <c r="E3492" i="1"/>
  <c r="E3491" i="1"/>
  <c r="D3490" i="1"/>
  <c r="E3489" i="1"/>
  <c r="E3488" i="1"/>
  <c r="E3487" i="1"/>
  <c r="D3486" i="1"/>
  <c r="E3485" i="1"/>
  <c r="E3484" i="1"/>
  <c r="E3483" i="1"/>
  <c r="D3482" i="1"/>
  <c r="E3481" i="1"/>
  <c r="E3480" i="1"/>
  <c r="E3479" i="1"/>
  <c r="D3478" i="1"/>
  <c r="E3477" i="1"/>
  <c r="E3476" i="1"/>
  <c r="S3474" i="1"/>
  <c r="I3474" i="1"/>
  <c r="D3473" i="1"/>
  <c r="H3471" i="1"/>
  <c r="F3469" i="1"/>
  <c r="E3466" i="1"/>
  <c r="E3463" i="1"/>
  <c r="B3461" i="1"/>
  <c r="D3460" i="1"/>
  <c r="S3458" i="1"/>
  <c r="I3458" i="1"/>
  <c r="D3457" i="1"/>
  <c r="H3455" i="1"/>
  <c r="F3453" i="1"/>
  <c r="E3450" i="1"/>
  <c r="U3444" i="1"/>
  <c r="E3444" i="1"/>
  <c r="T3441" i="1"/>
  <c r="D3441" i="1"/>
  <c r="U3436" i="1"/>
  <c r="E3436" i="1"/>
  <c r="T3433" i="1"/>
  <c r="D3433" i="1"/>
  <c r="U3428" i="1"/>
  <c r="E3428" i="1"/>
  <c r="T3425" i="1"/>
  <c r="D3425" i="1"/>
  <c r="U3420" i="1"/>
  <c r="E3420" i="1"/>
  <c r="T3417" i="1"/>
  <c r="D3417" i="1"/>
  <c r="U3412" i="1"/>
  <c r="E3412" i="1"/>
  <c r="T3409" i="1"/>
  <c r="D3409" i="1"/>
  <c r="U3592" i="1"/>
  <c r="U3584" i="1"/>
  <c r="E3555" i="1"/>
  <c r="T3553" i="1"/>
  <c r="I3552" i="1"/>
  <c r="G3546" i="1"/>
  <c r="D3543" i="1"/>
  <c r="U3540" i="1"/>
  <c r="T3533" i="1"/>
  <c r="C3533" i="1"/>
  <c r="S3530" i="1"/>
  <c r="C3530" i="1"/>
  <c r="B3526" i="1"/>
  <c r="U3524" i="1"/>
  <c r="I3524" i="1"/>
  <c r="E3523" i="1"/>
  <c r="I3522" i="1"/>
  <c r="I3521" i="1"/>
  <c r="E3520" i="1"/>
  <c r="H3518" i="1"/>
  <c r="S3517" i="1"/>
  <c r="E3517" i="1"/>
  <c r="S3514" i="1"/>
  <c r="F3514" i="1"/>
  <c r="B3510" i="1"/>
  <c r="U3508" i="1"/>
  <c r="I3508" i="1"/>
  <c r="E3507" i="1"/>
  <c r="C3506" i="1"/>
  <c r="D3505" i="1"/>
  <c r="D3504" i="1"/>
  <c r="C3503" i="1"/>
  <c r="C3502" i="1"/>
  <c r="D3501" i="1"/>
  <c r="D3500" i="1"/>
  <c r="C3499" i="1"/>
  <c r="C3498" i="1"/>
  <c r="D3497" i="1"/>
  <c r="D3496" i="1"/>
  <c r="C3495" i="1"/>
  <c r="C3494" i="1"/>
  <c r="D3493" i="1"/>
  <c r="D3492" i="1"/>
  <c r="C3491" i="1"/>
  <c r="C3490" i="1"/>
  <c r="D3489" i="1"/>
  <c r="D3488" i="1"/>
  <c r="C3487" i="1"/>
  <c r="C3486" i="1"/>
  <c r="D3485" i="1"/>
  <c r="D3484" i="1"/>
  <c r="C3483" i="1"/>
  <c r="C3482" i="1"/>
  <c r="D3481" i="1"/>
  <c r="D3480" i="1"/>
  <c r="C3479" i="1"/>
  <c r="C3478" i="1"/>
  <c r="D3477" i="1"/>
  <c r="D3476" i="1"/>
  <c r="H3474" i="1"/>
  <c r="U3473" i="1"/>
  <c r="C3473" i="1"/>
  <c r="I3471" i="1"/>
  <c r="E3469" i="1"/>
  <c r="D3466" i="1"/>
  <c r="D3463" i="1"/>
  <c r="S3461" i="1"/>
  <c r="I3461" i="1"/>
  <c r="U3460" i="1"/>
  <c r="C3460" i="1"/>
  <c r="H3458" i="1"/>
  <c r="U3457" i="1"/>
  <c r="C3457" i="1"/>
  <c r="I3455" i="1"/>
  <c r="E3453" i="1"/>
  <c r="D3450" i="1"/>
  <c r="T3444" i="1"/>
  <c r="D3444" i="1"/>
  <c r="S3441" i="1"/>
  <c r="C3441" i="1"/>
  <c r="H3440" i="1"/>
  <c r="T3436" i="1"/>
  <c r="D3436" i="1"/>
  <c r="S3433" i="1"/>
  <c r="C3433" i="1"/>
  <c r="H3432" i="1"/>
  <c r="T3428" i="1"/>
  <c r="D3428" i="1"/>
  <c r="S3425" i="1"/>
  <c r="C3425" i="1"/>
  <c r="H3424" i="1"/>
  <c r="T3420" i="1"/>
  <c r="D3420" i="1"/>
  <c r="S3417" i="1"/>
  <c r="C3417" i="1"/>
  <c r="H3416" i="1"/>
  <c r="T3412" i="1"/>
  <c r="D3412" i="1"/>
  <c r="I3591" i="1"/>
  <c r="H3555" i="1"/>
  <c r="E3552" i="1"/>
  <c r="T3550" i="1"/>
  <c r="H3549" i="1"/>
  <c r="S3547" i="1"/>
  <c r="C3546" i="1"/>
  <c r="B3533" i="1"/>
  <c r="B3530" i="1"/>
  <c r="H3529" i="1"/>
  <c r="U3526" i="1"/>
  <c r="T3524" i="1"/>
  <c r="H3524" i="1"/>
  <c r="B3523" i="1"/>
  <c r="T3521" i="1"/>
  <c r="H3521" i="1"/>
  <c r="D3520" i="1"/>
  <c r="S3518" i="1"/>
  <c r="G3518" i="1"/>
  <c r="D3517" i="1"/>
  <c r="D3514" i="1"/>
  <c r="U3510" i="1"/>
  <c r="T3508" i="1"/>
  <c r="H3508" i="1"/>
  <c r="B3507" i="1"/>
  <c r="B3506" i="1"/>
  <c r="C3505" i="1"/>
  <c r="B3504" i="1"/>
  <c r="B3503" i="1"/>
  <c r="B3502" i="1"/>
  <c r="C3501" i="1"/>
  <c r="B3500" i="1"/>
  <c r="B3499" i="1"/>
  <c r="B3498" i="1"/>
  <c r="C3497" i="1"/>
  <c r="B3496" i="1"/>
  <c r="B3495" i="1"/>
  <c r="B3494" i="1"/>
  <c r="C3493" i="1"/>
  <c r="B3492" i="1"/>
  <c r="B3491" i="1"/>
  <c r="B3490" i="1"/>
  <c r="C3489" i="1"/>
  <c r="B3488" i="1"/>
  <c r="B3487" i="1"/>
  <c r="B3486" i="1"/>
  <c r="C3485" i="1"/>
  <c r="B3484" i="1"/>
  <c r="B3483" i="1"/>
  <c r="B3482" i="1"/>
  <c r="C3481" i="1"/>
  <c r="B3480" i="1"/>
  <c r="B3479" i="1"/>
  <c r="B3478" i="1"/>
  <c r="C3477" i="1"/>
  <c r="B3476" i="1"/>
  <c r="G3474" i="1"/>
  <c r="T3473" i="1"/>
  <c r="B3473" i="1"/>
  <c r="G3471" i="1"/>
  <c r="D3469" i="1"/>
  <c r="I3467" i="1"/>
  <c r="U3466" i="1"/>
  <c r="C3466" i="1"/>
  <c r="I3464" i="1"/>
  <c r="U3463" i="1"/>
  <c r="C3463" i="1"/>
  <c r="F3462" i="1"/>
  <c r="H3461" i="1"/>
  <c r="T3460" i="1"/>
  <c r="B3460" i="1"/>
  <c r="G3458" i="1"/>
  <c r="T3457" i="1"/>
  <c r="B3457" i="1"/>
  <c r="G3455" i="1"/>
  <c r="D3453" i="1"/>
  <c r="F3452" i="1"/>
  <c r="I3451" i="1"/>
  <c r="U3450" i="1"/>
  <c r="C3450" i="1"/>
  <c r="G3449" i="1"/>
  <c r="I3448" i="1"/>
  <c r="F3445" i="1"/>
  <c r="S3444" i="1"/>
  <c r="C3444" i="1"/>
  <c r="I3558" i="1"/>
  <c r="U3554" i="1"/>
  <c r="H3552" i="1"/>
  <c r="D3549" i="1"/>
  <c r="I3530" i="1"/>
  <c r="G3529" i="1"/>
  <c r="U3525" i="1"/>
  <c r="H3525" i="1"/>
  <c r="F3518" i="1"/>
  <c r="C3517" i="1"/>
  <c r="C3514" i="1"/>
  <c r="U3509" i="1"/>
  <c r="H3509" i="1"/>
  <c r="I3506" i="1"/>
  <c r="U3502" i="1"/>
  <c r="I3498" i="1"/>
  <c r="U3494" i="1"/>
  <c r="I3490" i="1"/>
  <c r="U3486" i="1"/>
  <c r="I3482" i="1"/>
  <c r="U3478" i="1"/>
  <c r="F3474" i="1"/>
  <c r="F3473" i="1"/>
  <c r="U3469" i="1"/>
  <c r="C3469" i="1"/>
  <c r="T3466" i="1"/>
  <c r="B3466" i="1"/>
  <c r="T3463" i="1"/>
  <c r="B3463" i="1"/>
  <c r="G3460" i="1"/>
  <c r="F3458" i="1"/>
  <c r="F3457" i="1"/>
  <c r="U3453" i="1"/>
  <c r="C3453" i="1"/>
  <c r="T3450" i="1"/>
  <c r="B3450" i="1"/>
  <c r="B3444" i="1"/>
  <c r="B3436" i="1"/>
  <c r="B3428" i="1"/>
  <c r="B3420" i="1"/>
  <c r="B3412" i="1"/>
  <c r="B3404" i="1"/>
  <c r="B3396" i="1"/>
  <c r="G3470" i="1"/>
  <c r="I3468" i="1"/>
  <c r="D3455" i="1"/>
  <c r="U3452" i="1"/>
  <c r="H3450" i="1"/>
  <c r="H3448" i="1"/>
  <c r="H3443" i="1"/>
  <c r="B3442" i="1"/>
  <c r="T3440" i="1"/>
  <c r="U3433" i="1"/>
  <c r="H3433" i="1"/>
  <c r="B3432" i="1"/>
  <c r="C3428" i="1"/>
  <c r="E3427" i="1"/>
  <c r="H3426" i="1"/>
  <c r="F3419" i="1"/>
  <c r="H3418" i="1"/>
  <c r="S3416" i="1"/>
  <c r="C3416" i="1"/>
  <c r="I3415" i="1"/>
  <c r="H3412" i="1"/>
  <c r="F3411" i="1"/>
  <c r="E3409" i="1"/>
  <c r="B3408" i="1"/>
  <c r="I3404" i="1"/>
  <c r="B3401" i="1"/>
  <c r="I3396" i="1"/>
  <c r="E3394" i="1"/>
  <c r="I3389" i="1"/>
  <c r="U3388" i="1"/>
  <c r="C3388" i="1"/>
  <c r="I3386" i="1"/>
  <c r="F3384" i="1"/>
  <c r="T3380" i="1"/>
  <c r="D3380" i="1"/>
  <c r="H3376" i="1"/>
  <c r="U3375" i="1"/>
  <c r="E3375" i="1"/>
  <c r="T3372" i="1"/>
  <c r="D3372" i="1"/>
  <c r="H3368" i="1"/>
  <c r="U3367" i="1"/>
  <c r="E3367" i="1"/>
  <c r="T3364" i="1"/>
  <c r="D3364" i="1"/>
  <c r="H3360" i="1"/>
  <c r="U3359" i="1"/>
  <c r="E3359" i="1"/>
  <c r="T3356" i="1"/>
  <c r="D3356" i="1"/>
  <c r="H3352" i="1"/>
  <c r="U3351" i="1"/>
  <c r="E3351" i="1"/>
  <c r="T3348" i="1"/>
  <c r="D3348" i="1"/>
  <c r="H3344" i="1"/>
  <c r="U3343" i="1"/>
  <c r="E3343" i="1"/>
  <c r="T3340" i="1"/>
  <c r="D3340" i="1"/>
  <c r="H3336" i="1"/>
  <c r="U3335" i="1"/>
  <c r="E3335" i="1"/>
  <c r="T3332" i="1"/>
  <c r="D3332" i="1"/>
  <c r="H3328" i="1"/>
  <c r="U3327" i="1"/>
  <c r="E3327" i="1"/>
  <c r="T3324" i="1"/>
  <c r="D3324" i="1"/>
  <c r="H3320" i="1"/>
  <c r="U3319" i="1"/>
  <c r="E3319" i="1"/>
  <c r="T3316" i="1"/>
  <c r="D3316" i="1"/>
  <c r="I3532" i="1"/>
  <c r="E3524" i="1"/>
  <c r="E3508" i="1"/>
  <c r="T3472" i="1"/>
  <c r="I3470" i="1"/>
  <c r="C3465" i="1"/>
  <c r="T3462" i="1"/>
  <c r="H3460" i="1"/>
  <c r="F3455" i="1"/>
  <c r="C3445" i="1"/>
  <c r="E3443" i="1"/>
  <c r="S3442" i="1"/>
  <c r="I3439" i="1"/>
  <c r="S3437" i="1"/>
  <c r="T3432" i="1"/>
  <c r="U3432" i="1"/>
  <c r="I3428" i="1"/>
  <c r="C3427" i="1"/>
  <c r="E3426" i="1"/>
  <c r="G3425" i="1"/>
  <c r="U3418" i="1"/>
  <c r="E3418" i="1"/>
  <c r="B3416" i="1"/>
  <c r="H3415" i="1"/>
  <c r="G3412" i="1"/>
  <c r="U3410" i="1"/>
  <c r="H3410" i="1"/>
  <c r="C3409" i="1"/>
  <c r="U3408" i="1"/>
  <c r="U3404" i="1"/>
  <c r="U3401" i="1"/>
  <c r="H3401" i="1"/>
  <c r="U3396" i="1"/>
  <c r="D3394" i="1"/>
  <c r="I3392" i="1"/>
  <c r="E3390" i="1"/>
  <c r="H3389" i="1"/>
  <c r="T3388" i="1"/>
  <c r="B3388" i="1"/>
  <c r="E3387" i="1"/>
  <c r="H3386" i="1"/>
  <c r="D3384" i="1"/>
  <c r="G3382" i="1"/>
  <c r="S3380" i="1"/>
  <c r="C3380" i="1"/>
  <c r="H3379" i="1"/>
  <c r="U3378" i="1"/>
  <c r="E3378" i="1"/>
  <c r="G3376" i="1"/>
  <c r="T3375" i="1"/>
  <c r="D3375" i="1"/>
  <c r="S3372" i="1"/>
  <c r="C3372" i="1"/>
  <c r="H3371" i="1"/>
  <c r="U3370" i="1"/>
  <c r="E3370" i="1"/>
  <c r="G3368" i="1"/>
  <c r="T3367" i="1"/>
  <c r="D3367" i="1"/>
  <c r="S3364" i="1"/>
  <c r="C3364" i="1"/>
  <c r="H3363" i="1"/>
  <c r="U3362" i="1"/>
  <c r="E3362" i="1"/>
  <c r="G3360" i="1"/>
  <c r="T3359" i="1"/>
  <c r="D3359" i="1"/>
  <c r="S3356" i="1"/>
  <c r="C3356" i="1"/>
  <c r="H3355" i="1"/>
  <c r="U3354" i="1"/>
  <c r="E3354" i="1"/>
  <c r="G3352" i="1"/>
  <c r="T3351" i="1"/>
  <c r="D3351" i="1"/>
  <c r="S3348" i="1"/>
  <c r="C3348" i="1"/>
  <c r="H3347" i="1"/>
  <c r="U3346" i="1"/>
  <c r="E3346" i="1"/>
  <c r="S3539" i="1"/>
  <c r="I3515" i="1"/>
  <c r="I3475" i="1"/>
  <c r="S3469" i="1"/>
  <c r="F3467" i="1"/>
  <c r="I3465" i="1"/>
  <c r="H3457" i="1"/>
  <c r="C3452" i="1"/>
  <c r="U3449" i="1"/>
  <c r="I3447" i="1"/>
  <c r="T3445" i="1"/>
  <c r="F3443" i="1"/>
  <c r="D3439" i="1"/>
  <c r="H3436" i="1"/>
  <c r="S3428" i="1"/>
  <c r="U3427" i="1"/>
  <c r="F3427" i="1"/>
  <c r="B3426" i="1"/>
  <c r="E3425" i="1"/>
  <c r="G3424" i="1"/>
  <c r="I3423" i="1"/>
  <c r="I3422" i="1"/>
  <c r="I3421" i="1"/>
  <c r="H3420" i="1"/>
  <c r="B3418" i="1"/>
  <c r="G3417" i="1"/>
  <c r="U3416" i="1"/>
  <c r="G3415" i="1"/>
  <c r="F3412" i="1"/>
  <c r="F3410" i="1"/>
  <c r="B3409" i="1"/>
  <c r="U3407" i="1"/>
  <c r="I3407" i="1"/>
  <c r="T3406" i="1"/>
  <c r="S3405" i="1"/>
  <c r="I3405" i="1"/>
  <c r="T3404" i="1"/>
  <c r="H3404" i="1"/>
  <c r="T3403" i="1"/>
  <c r="U3402" i="1"/>
  <c r="I3402" i="1"/>
  <c r="T3401" i="1"/>
  <c r="T3400" i="1"/>
  <c r="U3399" i="1"/>
  <c r="I3399" i="1"/>
  <c r="T3398" i="1"/>
  <c r="S3397" i="1"/>
  <c r="I3397" i="1"/>
  <c r="T3396" i="1"/>
  <c r="H3396" i="1"/>
  <c r="T3395" i="1"/>
  <c r="U3394" i="1"/>
  <c r="B3394" i="1"/>
  <c r="H3392" i="1"/>
  <c r="B3391" i="1"/>
  <c r="D3390" i="1"/>
  <c r="G3389" i="1"/>
  <c r="S3388" i="1"/>
  <c r="I3388" i="1"/>
  <c r="D3387" i="1"/>
  <c r="G3386" i="1"/>
  <c r="H3385" i="1"/>
  <c r="C3384" i="1"/>
  <c r="I3382" i="1"/>
  <c r="B3380" i="1"/>
  <c r="G3379" i="1"/>
  <c r="T3378" i="1"/>
  <c r="D3378" i="1"/>
  <c r="F3376" i="1"/>
  <c r="S3375" i="1"/>
  <c r="C3375" i="1"/>
  <c r="H3374" i="1"/>
  <c r="B3372" i="1"/>
  <c r="G3371" i="1"/>
  <c r="T3370" i="1"/>
  <c r="D3370" i="1"/>
  <c r="F3368" i="1"/>
  <c r="S3367" i="1"/>
  <c r="C3367" i="1"/>
  <c r="H3366" i="1"/>
  <c r="B3364" i="1"/>
  <c r="G3363" i="1"/>
  <c r="T3362" i="1"/>
  <c r="D3362" i="1"/>
  <c r="F3360" i="1"/>
  <c r="S3359" i="1"/>
  <c r="C3359" i="1"/>
  <c r="H3358" i="1"/>
  <c r="B3356" i="1"/>
  <c r="G3355" i="1"/>
  <c r="T3354" i="1"/>
  <c r="D3354" i="1"/>
  <c r="F3352" i="1"/>
  <c r="S3351" i="1"/>
  <c r="C3351" i="1"/>
  <c r="B3348" i="1"/>
  <c r="G3347" i="1"/>
  <c r="T3346" i="1"/>
  <c r="D3346" i="1"/>
  <c r="F3344" i="1"/>
  <c r="S3343" i="1"/>
  <c r="C3343" i="1"/>
  <c r="I3469" i="1"/>
  <c r="H3467" i="1"/>
  <c r="B3462" i="1"/>
  <c r="G3454" i="1"/>
  <c r="I3452" i="1"/>
  <c r="U3442" i="1"/>
  <c r="G3440" i="1"/>
  <c r="F3436" i="1"/>
  <c r="H3435" i="1"/>
  <c r="S3427" i="1"/>
  <c r="U3426" i="1"/>
  <c r="S3426" i="1"/>
  <c r="B3425" i="1"/>
  <c r="D3424" i="1"/>
  <c r="F3420" i="1"/>
  <c r="F3417" i="1"/>
  <c r="S3412" i="1"/>
  <c r="C3412" i="1"/>
  <c r="H3409" i="1"/>
  <c r="S3404" i="1"/>
  <c r="G3404" i="1"/>
  <c r="S3401" i="1"/>
  <c r="G3401" i="1"/>
  <c r="S3396" i="1"/>
  <c r="G3396" i="1"/>
  <c r="H3388" i="1"/>
  <c r="S3521" i="1"/>
  <c r="D3474" i="1"/>
  <c r="F3464" i="1"/>
  <c r="H3462" i="1"/>
  <c r="I3454" i="1"/>
  <c r="C3449" i="1"/>
  <c r="H3444" i="1"/>
  <c r="D3440" i="1"/>
  <c r="F3437" i="1"/>
  <c r="C3436" i="1"/>
  <c r="E3435" i="1"/>
  <c r="H3434" i="1"/>
  <c r="U3425" i="1"/>
  <c r="H3425" i="1"/>
  <c r="B3424" i="1"/>
  <c r="C3420" i="1"/>
  <c r="H3419" i="1"/>
  <c r="U3417" i="1"/>
  <c r="E3417" i="1"/>
  <c r="F3414" i="1"/>
  <c r="I3412" i="1"/>
  <c r="H3411" i="1"/>
  <c r="T3408" i="1"/>
  <c r="H3408" i="1"/>
  <c r="F3404" i="1"/>
  <c r="F3401" i="1"/>
  <c r="F3396" i="1"/>
  <c r="I3394" i="1"/>
  <c r="E3389" i="1"/>
  <c r="G3388" i="1"/>
  <c r="E3386" i="1"/>
  <c r="H3380" i="1"/>
  <c r="T3376" i="1"/>
  <c r="D3376" i="1"/>
  <c r="H3372" i="1"/>
  <c r="T3368" i="1"/>
  <c r="D3368" i="1"/>
  <c r="H3364" i="1"/>
  <c r="T3360" i="1"/>
  <c r="D3360" i="1"/>
  <c r="H3356" i="1"/>
  <c r="T3352" i="1"/>
  <c r="D3352" i="1"/>
  <c r="H3348" i="1"/>
  <c r="T3344" i="1"/>
  <c r="D3344" i="1"/>
  <c r="H3340" i="1"/>
  <c r="T3336" i="1"/>
  <c r="D3336" i="1"/>
  <c r="H3332" i="1"/>
  <c r="T3328" i="1"/>
  <c r="D3328" i="1"/>
  <c r="H3324" i="1"/>
  <c r="T3320" i="1"/>
  <c r="D3320" i="1"/>
  <c r="H3316" i="1"/>
  <c r="T3312" i="1"/>
  <c r="D3312" i="1"/>
  <c r="H3308" i="1"/>
  <c r="T3304" i="1"/>
  <c r="D3304" i="1"/>
  <c r="H3300" i="1"/>
  <c r="T3296" i="1"/>
  <c r="D3296" i="1"/>
  <c r="H3292" i="1"/>
  <c r="T3288" i="1"/>
  <c r="D3288" i="1"/>
  <c r="S3544" i="1"/>
  <c r="I3512" i="1"/>
  <c r="D3471" i="1"/>
  <c r="U3468" i="1"/>
  <c r="H3466" i="1"/>
  <c r="H3464" i="1"/>
  <c r="S3453" i="1"/>
  <c r="F3451" i="1"/>
  <c r="I3449" i="1"/>
  <c r="F3446" i="1"/>
  <c r="I3444" i="1"/>
  <c r="G3441" i="1"/>
  <c r="U3440" i="1"/>
  <c r="C3437" i="1"/>
  <c r="I3436" i="1"/>
  <c r="C3435" i="1"/>
  <c r="E3434" i="1"/>
  <c r="G3433" i="1"/>
  <c r="T3424" i="1"/>
  <c r="U3424" i="1"/>
  <c r="I3420" i="1"/>
  <c r="E3419" i="1"/>
  <c r="B3417" i="1"/>
  <c r="U3414" i="1"/>
  <c r="E3414" i="1"/>
  <c r="U3411" i="1"/>
  <c r="E3411" i="1"/>
  <c r="S3408" i="1"/>
  <c r="G3408" i="1"/>
  <c r="F3407" i="1"/>
  <c r="F3405" i="1"/>
  <c r="E3404" i="1"/>
  <c r="F3402" i="1"/>
  <c r="E3401" i="1"/>
  <c r="F3399" i="1"/>
  <c r="F3397" i="1"/>
  <c r="E3396" i="1"/>
  <c r="H3394" i="1"/>
  <c r="D3392" i="1"/>
  <c r="G3390" i="1"/>
  <c r="C3389" i="1"/>
  <c r="F3388" i="1"/>
  <c r="F3387" i="1"/>
  <c r="D3386" i="1"/>
  <c r="I3384" i="1"/>
  <c r="G3380" i="1"/>
  <c r="T3379" i="1"/>
  <c r="D3379" i="1"/>
  <c r="S3376" i="1"/>
  <c r="C3376" i="1"/>
  <c r="H3375" i="1"/>
  <c r="G3372" i="1"/>
  <c r="T3371" i="1"/>
  <c r="D3371" i="1"/>
  <c r="S3368" i="1"/>
  <c r="C3368" i="1"/>
  <c r="H3367" i="1"/>
  <c r="G3364" i="1"/>
  <c r="T3363" i="1"/>
  <c r="D3363" i="1"/>
  <c r="S3360" i="1"/>
  <c r="C3360" i="1"/>
  <c r="H3359" i="1"/>
  <c r="G3356" i="1"/>
  <c r="T3355" i="1"/>
  <c r="D3355" i="1"/>
  <c r="S3352" i="1"/>
  <c r="C3352" i="1"/>
  <c r="H3351" i="1"/>
  <c r="G3348" i="1"/>
  <c r="T3347" i="1"/>
  <c r="D3347" i="1"/>
  <c r="S3344" i="1"/>
  <c r="C3344" i="1"/>
  <c r="H3343" i="1"/>
  <c r="G3340" i="1"/>
  <c r="T3339" i="1"/>
  <c r="D3339" i="1"/>
  <c r="S3336" i="1"/>
  <c r="C3336" i="1"/>
  <c r="H3335" i="1"/>
  <c r="G3332" i="1"/>
  <c r="T3331" i="1"/>
  <c r="D3331" i="1"/>
  <c r="S3328" i="1"/>
  <c r="C3328" i="1"/>
  <c r="H3327" i="1"/>
  <c r="G3324" i="1"/>
  <c r="T3323" i="1"/>
  <c r="D3323" i="1"/>
  <c r="I3527" i="1"/>
  <c r="U3511" i="1"/>
  <c r="F3471" i="1"/>
  <c r="E3461" i="1"/>
  <c r="I3453" i="1"/>
  <c r="H3451" i="1"/>
  <c r="G3446" i="1"/>
  <c r="U3443" i="1"/>
  <c r="B3441" i="1"/>
  <c r="T3439" i="1"/>
  <c r="I3438" i="1"/>
  <c r="T3437" i="1"/>
  <c r="U3435" i="1"/>
  <c r="F3435" i="1"/>
  <c r="B3434" i="1"/>
  <c r="E3433" i="1"/>
  <c r="G3432" i="1"/>
  <c r="I3431" i="1"/>
  <c r="I3430" i="1"/>
  <c r="I3429" i="1"/>
  <c r="H3428" i="1"/>
  <c r="T3423" i="1"/>
  <c r="T3422" i="1"/>
  <c r="S3421" i="1"/>
  <c r="S3420" i="1"/>
  <c r="U3419" i="1"/>
  <c r="D3419" i="1"/>
  <c r="H3417" i="1"/>
  <c r="G3416" i="1"/>
  <c r="T3414" i="1"/>
  <c r="D3414" i="1"/>
  <c r="I3413" i="1"/>
  <c r="T3411" i="1"/>
  <c r="D3411" i="1"/>
  <c r="U3409" i="1"/>
  <c r="G3409" i="1"/>
  <c r="D3408" i="1"/>
  <c r="E3407" i="1"/>
  <c r="D3406" i="1"/>
  <c r="C3405" i="1"/>
  <c r="D3404" i="1"/>
  <c r="D3403" i="1"/>
  <c r="E3402" i="1"/>
  <c r="D3401" i="1"/>
  <c r="D3400" i="1"/>
  <c r="E3399" i="1"/>
  <c r="D3398" i="1"/>
  <c r="C3397" i="1"/>
  <c r="D3396" i="1"/>
  <c r="D3395" i="1"/>
  <c r="G3394" i="1"/>
  <c r="H3393" i="1"/>
  <c r="C3392" i="1"/>
  <c r="F3391" i="1"/>
  <c r="I3390" i="1"/>
  <c r="U3389" i="1"/>
  <c r="B3389" i="1"/>
  <c r="E3388" i="1"/>
  <c r="I3387" i="1"/>
  <c r="U3386" i="1"/>
  <c r="B3386" i="1"/>
  <c r="E3385" i="1"/>
  <c r="H3384" i="1"/>
  <c r="B3383" i="1"/>
  <c r="D3382" i="1"/>
  <c r="F3380" i="1"/>
  <c r="S3379" i="1"/>
  <c r="C3379" i="1"/>
  <c r="H3378" i="1"/>
  <c r="U3377" i="1"/>
  <c r="E3377" i="1"/>
  <c r="B3376" i="1"/>
  <c r="G3375" i="1"/>
  <c r="T3374" i="1"/>
  <c r="D3374" i="1"/>
  <c r="F3372" i="1"/>
  <c r="S3371" i="1"/>
  <c r="C3371" i="1"/>
  <c r="H3370" i="1"/>
  <c r="U3369" i="1"/>
  <c r="E3369" i="1"/>
  <c r="B3368" i="1"/>
  <c r="G3367" i="1"/>
  <c r="T3366" i="1"/>
  <c r="D3366" i="1"/>
  <c r="F3364" i="1"/>
  <c r="S3542" i="1"/>
  <c r="H3473" i="1"/>
  <c r="C3468" i="1"/>
  <c r="U3465" i="1"/>
  <c r="I3463" i="1"/>
  <c r="G3461" i="1"/>
  <c r="D3458" i="1"/>
  <c r="F3448" i="1"/>
  <c r="S3445" i="1"/>
  <c r="E3442" i="1"/>
  <c r="H3441" i="1"/>
  <c r="S3436" i="1"/>
  <c r="S3435" i="1"/>
  <c r="U3434" i="1"/>
  <c r="S3434" i="1"/>
  <c r="B3433" i="1"/>
  <c r="D3432" i="1"/>
  <c r="F3428" i="1"/>
  <c r="H3427" i="1"/>
  <c r="S3419" i="1"/>
  <c r="C3419" i="1"/>
  <c r="I3418" i="1"/>
  <c r="T3416" i="1"/>
  <c r="D3416" i="1"/>
  <c r="S3411" i="1"/>
  <c r="C3411" i="1"/>
  <c r="S3409" i="1"/>
  <c r="F3409" i="1"/>
  <c r="C3408" i="1"/>
  <c r="C3404" i="1"/>
  <c r="C3401" i="1"/>
  <c r="C3396" i="1"/>
  <c r="F3394" i="1"/>
  <c r="D3388" i="1"/>
  <c r="U3380" i="1"/>
  <c r="E3380" i="1"/>
  <c r="U3372" i="1"/>
  <c r="E3372" i="1"/>
  <c r="U3364" i="1"/>
  <c r="E3364" i="1"/>
  <c r="U3356" i="1"/>
  <c r="E3356" i="1"/>
  <c r="U3348" i="1"/>
  <c r="E3348" i="1"/>
  <c r="U3340" i="1"/>
  <c r="E3340" i="1"/>
  <c r="U3332" i="1"/>
  <c r="E3332" i="1"/>
  <c r="U3324" i="1"/>
  <c r="E3324" i="1"/>
  <c r="U3316" i="1"/>
  <c r="E3316" i="1"/>
  <c r="U3308" i="1"/>
  <c r="E3308" i="1"/>
  <c r="U3300" i="1"/>
  <c r="E3300" i="1"/>
  <c r="U3292" i="1"/>
  <c r="E3292" i="1"/>
  <c r="U3284" i="1"/>
  <c r="E3284" i="1"/>
  <c r="U3276" i="1"/>
  <c r="E3276" i="1"/>
  <c r="U3268" i="1"/>
  <c r="E3268" i="1"/>
  <c r="U3260" i="1"/>
  <c r="E3260" i="1"/>
  <c r="U3252" i="1"/>
  <c r="E3252" i="1"/>
  <c r="S3429" i="1"/>
  <c r="F3413" i="1"/>
  <c r="H3405" i="1"/>
  <c r="H3397" i="1"/>
  <c r="G3381" i="1"/>
  <c r="G3373" i="1"/>
  <c r="G3365" i="1"/>
  <c r="F3362" i="1"/>
  <c r="U3360" i="1"/>
  <c r="C3355" i="1"/>
  <c r="S3353" i="1"/>
  <c r="T3350" i="1"/>
  <c r="F3348" i="1"/>
  <c r="F3346" i="1"/>
  <c r="G3343" i="1"/>
  <c r="B3340" i="1"/>
  <c r="C3339" i="1"/>
  <c r="E3338" i="1"/>
  <c r="I3337" i="1"/>
  <c r="G3336" i="1"/>
  <c r="T3327" i="1"/>
  <c r="B3327" i="1"/>
  <c r="B3324" i="1"/>
  <c r="C3323" i="1"/>
  <c r="H3322" i="1"/>
  <c r="B3320" i="1"/>
  <c r="H3319" i="1"/>
  <c r="I3315" i="1"/>
  <c r="I3314" i="1"/>
  <c r="E3313" i="1"/>
  <c r="U3312" i="1"/>
  <c r="T3310" i="1"/>
  <c r="H3310" i="1"/>
  <c r="B3309" i="1"/>
  <c r="T3307" i="1"/>
  <c r="H3307" i="1"/>
  <c r="D3306" i="1"/>
  <c r="S3304" i="1"/>
  <c r="G3304" i="1"/>
  <c r="D3303" i="1"/>
  <c r="I3301" i="1"/>
  <c r="D3300" i="1"/>
  <c r="I3298" i="1"/>
  <c r="E3297" i="1"/>
  <c r="U3296" i="1"/>
  <c r="T3294" i="1"/>
  <c r="H3294" i="1"/>
  <c r="B3293" i="1"/>
  <c r="T3291" i="1"/>
  <c r="H3291" i="1"/>
  <c r="D3290" i="1"/>
  <c r="S3288" i="1"/>
  <c r="G3288" i="1"/>
  <c r="D3287" i="1"/>
  <c r="I3285" i="1"/>
  <c r="G3284" i="1"/>
  <c r="S3283" i="1"/>
  <c r="H3283" i="1"/>
  <c r="H3282" i="1"/>
  <c r="G3281" i="1"/>
  <c r="G3280" i="1"/>
  <c r="S3279" i="1"/>
  <c r="H3279" i="1"/>
  <c r="H3278" i="1"/>
  <c r="G3277" i="1"/>
  <c r="G3276" i="1"/>
  <c r="S3275" i="1"/>
  <c r="H3275" i="1"/>
  <c r="H3274" i="1"/>
  <c r="G3273" i="1"/>
  <c r="G3272" i="1"/>
  <c r="S3271" i="1"/>
  <c r="H3271" i="1"/>
  <c r="H3270" i="1"/>
  <c r="G3269" i="1"/>
  <c r="G3268" i="1"/>
  <c r="S3267" i="1"/>
  <c r="H3267" i="1"/>
  <c r="H3266" i="1"/>
  <c r="G3265" i="1"/>
  <c r="G3264" i="1"/>
  <c r="S3263" i="1"/>
  <c r="H3263" i="1"/>
  <c r="H3262" i="1"/>
  <c r="G3261" i="1"/>
  <c r="G3260" i="1"/>
  <c r="S3259" i="1"/>
  <c r="H3259" i="1"/>
  <c r="H3258" i="1"/>
  <c r="G3257" i="1"/>
  <c r="G3256" i="1"/>
  <c r="S3255" i="1"/>
  <c r="H3255" i="1"/>
  <c r="H3254" i="1"/>
  <c r="G3253" i="1"/>
  <c r="G3252" i="1"/>
  <c r="F3251" i="1"/>
  <c r="D3250" i="1"/>
  <c r="F3249" i="1"/>
  <c r="I3248" i="1"/>
  <c r="U3247" i="1"/>
  <c r="C3247" i="1"/>
  <c r="E3246" i="1"/>
  <c r="T3244" i="1"/>
  <c r="B3244" i="1"/>
  <c r="E3243" i="1"/>
  <c r="T3241" i="1"/>
  <c r="B3241" i="1"/>
  <c r="D3240" i="1"/>
  <c r="G3239" i="1"/>
  <c r="G3238" i="1"/>
  <c r="I3380" i="1"/>
  <c r="I3372" i="1"/>
  <c r="I3364" i="1"/>
  <c r="U3361" i="1"/>
  <c r="I3355" i="1"/>
  <c r="I3348" i="1"/>
  <c r="U3345" i="1"/>
  <c r="D3343" i="1"/>
  <c r="S3340" i="1"/>
  <c r="I3340" i="1"/>
  <c r="I3339" i="1"/>
  <c r="D3338" i="1"/>
  <c r="E3337" i="1"/>
  <c r="F3336" i="1"/>
  <c r="G3335" i="1"/>
  <c r="I3334" i="1"/>
  <c r="I3333" i="1"/>
  <c r="S3327" i="1"/>
  <c r="S3324" i="1"/>
  <c r="I3324" i="1"/>
  <c r="I3323" i="1"/>
  <c r="E3322" i="1"/>
  <c r="U3320" i="1"/>
  <c r="G3319" i="1"/>
  <c r="G3316" i="1"/>
  <c r="U3314" i="1"/>
  <c r="H3314" i="1"/>
  <c r="C3313" i="1"/>
  <c r="U3311" i="1"/>
  <c r="H3311" i="1"/>
  <c r="E3310" i="1"/>
  <c r="S3307" i="1"/>
  <c r="G3307" i="1"/>
  <c r="F3304" i="1"/>
  <c r="C3303" i="1"/>
  <c r="U3301" i="1"/>
  <c r="G3301" i="1"/>
  <c r="C3300" i="1"/>
  <c r="U3298" i="1"/>
  <c r="H3298" i="1"/>
  <c r="C3297" i="1"/>
  <c r="U3295" i="1"/>
  <c r="H3295" i="1"/>
  <c r="E3294" i="1"/>
  <c r="S3291" i="1"/>
  <c r="G3291" i="1"/>
  <c r="F3288" i="1"/>
  <c r="C3287" i="1"/>
  <c r="U3285" i="1"/>
  <c r="G3285" i="1"/>
  <c r="F3284" i="1"/>
  <c r="G3283" i="1"/>
  <c r="F3282" i="1"/>
  <c r="F3281" i="1"/>
  <c r="F3280" i="1"/>
  <c r="G3279" i="1"/>
  <c r="F3278" i="1"/>
  <c r="F3277" i="1"/>
  <c r="F3276" i="1"/>
  <c r="G3275" i="1"/>
  <c r="F3274" i="1"/>
  <c r="F3273" i="1"/>
  <c r="F3272" i="1"/>
  <c r="G3271" i="1"/>
  <c r="F3270" i="1"/>
  <c r="F3269" i="1"/>
  <c r="F3268" i="1"/>
  <c r="G3267" i="1"/>
  <c r="F3266" i="1"/>
  <c r="F3265" i="1"/>
  <c r="F3264" i="1"/>
  <c r="G3263" i="1"/>
  <c r="F3262" i="1"/>
  <c r="F3261" i="1"/>
  <c r="F3260" i="1"/>
  <c r="G3259" i="1"/>
  <c r="F3258" i="1"/>
  <c r="F3257" i="1"/>
  <c r="F3256" i="1"/>
  <c r="G3255" i="1"/>
  <c r="F3254" i="1"/>
  <c r="F3253" i="1"/>
  <c r="F3252" i="1"/>
  <c r="U3250" i="1"/>
  <c r="B3250" i="1"/>
  <c r="E3249" i="1"/>
  <c r="H3248" i="1"/>
  <c r="B3247" i="1"/>
  <c r="D3246" i="1"/>
  <c r="S3244" i="1"/>
  <c r="I3244" i="1"/>
  <c r="D3243" i="1"/>
  <c r="H3241" i="1"/>
  <c r="C3240" i="1"/>
  <c r="F3239" i="1"/>
  <c r="U3237" i="1"/>
  <c r="B3237" i="1"/>
  <c r="E3236" i="1"/>
  <c r="U3234" i="1"/>
  <c r="B3234" i="1"/>
  <c r="E3233" i="1"/>
  <c r="H3232" i="1"/>
  <c r="B3231" i="1"/>
  <c r="D3230" i="1"/>
  <c r="S3228" i="1"/>
  <c r="I3228" i="1"/>
  <c r="S3403" i="1"/>
  <c r="S3395" i="1"/>
  <c r="H3387" i="1"/>
  <c r="I3379" i="1"/>
  <c r="I3371" i="1"/>
  <c r="S3363" i="1"/>
  <c r="G3359" i="1"/>
  <c r="D3350" i="1"/>
  <c r="S3347" i="1"/>
  <c r="G3344" i="1"/>
  <c r="B3343" i="1"/>
  <c r="S3339" i="1"/>
  <c r="U3338" i="1"/>
  <c r="F3338" i="1"/>
  <c r="B3337" i="1"/>
  <c r="B3336" i="1"/>
  <c r="D3335" i="1"/>
  <c r="H3334" i="1"/>
  <c r="F3333" i="1"/>
  <c r="F3332" i="1"/>
  <c r="H3331" i="1"/>
  <c r="S3323" i="1"/>
  <c r="U3322" i="1"/>
  <c r="D3322" i="1"/>
  <c r="T3319" i="1"/>
  <c r="D3319" i="1"/>
  <c r="F3316" i="1"/>
  <c r="T3314" i="1"/>
  <c r="F3314" i="1"/>
  <c r="B3313" i="1"/>
  <c r="T3311" i="1"/>
  <c r="G3311" i="1"/>
  <c r="D3310" i="1"/>
  <c r="T3308" i="1"/>
  <c r="G3308" i="1"/>
  <c r="D3307" i="1"/>
  <c r="U3305" i="1"/>
  <c r="I3305" i="1"/>
  <c r="C3304" i="1"/>
  <c r="B3303" i="1"/>
  <c r="F3301" i="1"/>
  <c r="B3300" i="1"/>
  <c r="T3298" i="1"/>
  <c r="F3298" i="1"/>
  <c r="B3297" i="1"/>
  <c r="T3295" i="1"/>
  <c r="G3295" i="1"/>
  <c r="D3294" i="1"/>
  <c r="T3292" i="1"/>
  <c r="G3292" i="1"/>
  <c r="D3291" i="1"/>
  <c r="U3289" i="1"/>
  <c r="I3289" i="1"/>
  <c r="C3288" i="1"/>
  <c r="B3287" i="1"/>
  <c r="F3285" i="1"/>
  <c r="D3284" i="1"/>
  <c r="E3283" i="1"/>
  <c r="E3282" i="1"/>
  <c r="E3281" i="1"/>
  <c r="D3280" i="1"/>
  <c r="E3279" i="1"/>
  <c r="E3278" i="1"/>
  <c r="E3277" i="1"/>
  <c r="D3276" i="1"/>
  <c r="E3275" i="1"/>
  <c r="E3274" i="1"/>
  <c r="E3273" i="1"/>
  <c r="D3272" i="1"/>
  <c r="E3271" i="1"/>
  <c r="E3270" i="1"/>
  <c r="E3269" i="1"/>
  <c r="D3268" i="1"/>
  <c r="E3267" i="1"/>
  <c r="E3266" i="1"/>
  <c r="E3265" i="1"/>
  <c r="D3264" i="1"/>
  <c r="E3263" i="1"/>
  <c r="E3262" i="1"/>
  <c r="E3261" i="1"/>
  <c r="D3260" i="1"/>
  <c r="E3259" i="1"/>
  <c r="E3258" i="1"/>
  <c r="E3257" i="1"/>
  <c r="D3256" i="1"/>
  <c r="E3255" i="1"/>
  <c r="E3254" i="1"/>
  <c r="E3253" i="1"/>
  <c r="D3252" i="1"/>
  <c r="D3249" i="1"/>
  <c r="G3248" i="1"/>
  <c r="U3246" i="1"/>
  <c r="C3246" i="1"/>
  <c r="H3244" i="1"/>
  <c r="U3243" i="1"/>
  <c r="C3243" i="1"/>
  <c r="T3240" i="1"/>
  <c r="B3240" i="1"/>
  <c r="E3239" i="1"/>
  <c r="D3236" i="1"/>
  <c r="D3233" i="1"/>
  <c r="G3232" i="1"/>
  <c r="U3230" i="1"/>
  <c r="C3230" i="1"/>
  <c r="H3228" i="1"/>
  <c r="U3227" i="1"/>
  <c r="C3227" i="1"/>
  <c r="B3224" i="1"/>
  <c r="T3222" i="1"/>
  <c r="D3222" i="1"/>
  <c r="F3220" i="1"/>
  <c r="S3219" i="1"/>
  <c r="C3219" i="1"/>
  <c r="B3216" i="1"/>
  <c r="T3214" i="1"/>
  <c r="D3214" i="1"/>
  <c r="F3212" i="1"/>
  <c r="S3211" i="1"/>
  <c r="C3211" i="1"/>
  <c r="H3402" i="1"/>
  <c r="F3378" i="1"/>
  <c r="F3370" i="1"/>
  <c r="E3361" i="1"/>
  <c r="B3359" i="1"/>
  <c r="H3354" i="1"/>
  <c r="B3352" i="1"/>
  <c r="B3350" i="1"/>
  <c r="B3344" i="1"/>
  <c r="T3338" i="1"/>
  <c r="U3336" i="1"/>
  <c r="C3335" i="1"/>
  <c r="C3332" i="1"/>
  <c r="G3331" i="1"/>
  <c r="H3330" i="1"/>
  <c r="S3319" i="1"/>
  <c r="C3319" i="1"/>
  <c r="S3316" i="1"/>
  <c r="C3316" i="1"/>
  <c r="H3312" i="1"/>
  <c r="S3311" i="1"/>
  <c r="E3311" i="1"/>
  <c r="S3308" i="1"/>
  <c r="F3308" i="1"/>
  <c r="B3304" i="1"/>
  <c r="I3300" i="1"/>
  <c r="H3296" i="1"/>
  <c r="S3295" i="1"/>
  <c r="E3295" i="1"/>
  <c r="S3292" i="1"/>
  <c r="F3292" i="1"/>
  <c r="B3288" i="1"/>
  <c r="C3284" i="1"/>
  <c r="C3280" i="1"/>
  <c r="C3276" i="1"/>
  <c r="C3272" i="1"/>
  <c r="C3268" i="1"/>
  <c r="C3264" i="1"/>
  <c r="C3260" i="1"/>
  <c r="C3256" i="1"/>
  <c r="C3252" i="1"/>
  <c r="G3244" i="1"/>
  <c r="U3236" i="1"/>
  <c r="C3236" i="1"/>
  <c r="G3228" i="1"/>
  <c r="I3393" i="1"/>
  <c r="I3385" i="1"/>
  <c r="S3377" i="1"/>
  <c r="S3369" i="1"/>
  <c r="C3363" i="1"/>
  <c r="S3361" i="1"/>
  <c r="T3358" i="1"/>
  <c r="F3356" i="1"/>
  <c r="F3354" i="1"/>
  <c r="U3352" i="1"/>
  <c r="C3347" i="1"/>
  <c r="E3345" i="1"/>
  <c r="U3344" i="1"/>
  <c r="T3335" i="1"/>
  <c r="B3335" i="1"/>
  <c r="B3332" i="1"/>
  <c r="C3331" i="1"/>
  <c r="E3330" i="1"/>
  <c r="I3329" i="1"/>
  <c r="G3328" i="1"/>
  <c r="B3319" i="1"/>
  <c r="H3318" i="1"/>
  <c r="B3316" i="1"/>
  <c r="H3315" i="1"/>
  <c r="S3312" i="1"/>
  <c r="G3312" i="1"/>
  <c r="D3311" i="1"/>
  <c r="D3308" i="1"/>
  <c r="E3305" i="1"/>
  <c r="U3304" i="1"/>
  <c r="S3296" i="1"/>
  <c r="G3296" i="1"/>
  <c r="D3295" i="1"/>
  <c r="D3292" i="1"/>
  <c r="E3289" i="1"/>
  <c r="U3288" i="1"/>
  <c r="B3284" i="1"/>
  <c r="B3280" i="1"/>
  <c r="B3276" i="1"/>
  <c r="B3272" i="1"/>
  <c r="B3268" i="1"/>
  <c r="B3264" i="1"/>
  <c r="B3260" i="1"/>
  <c r="B3256" i="1"/>
  <c r="B3252" i="1"/>
  <c r="D3248" i="1"/>
  <c r="G3246" i="1"/>
  <c r="F3244" i="1"/>
  <c r="F3243" i="1"/>
  <c r="I3240" i="1"/>
  <c r="T3236" i="1"/>
  <c r="B3236" i="1"/>
  <c r="D3232" i="1"/>
  <c r="G3230" i="1"/>
  <c r="F3228" i="1"/>
  <c r="F3227" i="1"/>
  <c r="H3224" i="1"/>
  <c r="T3220" i="1"/>
  <c r="D3220" i="1"/>
  <c r="H3216" i="1"/>
  <c r="T3212" i="1"/>
  <c r="D3212" i="1"/>
  <c r="H3208" i="1"/>
  <c r="T3204" i="1"/>
  <c r="D3204" i="1"/>
  <c r="H3200" i="1"/>
  <c r="T3196" i="1"/>
  <c r="D3196" i="1"/>
  <c r="H3192" i="1"/>
  <c r="T3188" i="1"/>
  <c r="D3188" i="1"/>
  <c r="H3184" i="1"/>
  <c r="T3180" i="1"/>
  <c r="D3180" i="1"/>
  <c r="H3176" i="1"/>
  <c r="T3172" i="1"/>
  <c r="D3172" i="1"/>
  <c r="H3168" i="1"/>
  <c r="S3400" i="1"/>
  <c r="G3392" i="1"/>
  <c r="G3384" i="1"/>
  <c r="U3376" i="1"/>
  <c r="U3368" i="1"/>
  <c r="I3363" i="1"/>
  <c r="I3356" i="1"/>
  <c r="U3353" i="1"/>
  <c r="I3347" i="1"/>
  <c r="B3345" i="1"/>
  <c r="T3343" i="1"/>
  <c r="S3335" i="1"/>
  <c r="S3332" i="1"/>
  <c r="I3332" i="1"/>
  <c r="I3331" i="1"/>
  <c r="D3330" i="1"/>
  <c r="E3329" i="1"/>
  <c r="F3328" i="1"/>
  <c r="G3327" i="1"/>
  <c r="G3320" i="1"/>
  <c r="U3318" i="1"/>
  <c r="E3318" i="1"/>
  <c r="I3316" i="1"/>
  <c r="G3315" i="1"/>
  <c r="F3312" i="1"/>
  <c r="C3311" i="1"/>
  <c r="C3308" i="1"/>
  <c r="C3305" i="1"/>
  <c r="U3303" i="1"/>
  <c r="H3303" i="1"/>
  <c r="F3296" i="1"/>
  <c r="C3295" i="1"/>
  <c r="C3292" i="1"/>
  <c r="C3289" i="1"/>
  <c r="U3287" i="1"/>
  <c r="H3287" i="1"/>
  <c r="I3284" i="1"/>
  <c r="U3280" i="1"/>
  <c r="I3276" i="1"/>
  <c r="U3272" i="1"/>
  <c r="I3268" i="1"/>
  <c r="U3264" i="1"/>
  <c r="I3260" i="1"/>
  <c r="U3256" i="1"/>
  <c r="I3252" i="1"/>
  <c r="H3249" i="1"/>
  <c r="C3248" i="1"/>
  <c r="I3246" i="1"/>
  <c r="E3244" i="1"/>
  <c r="I3243" i="1"/>
  <c r="H3240" i="1"/>
  <c r="B3239" i="1"/>
  <c r="S3236" i="1"/>
  <c r="I3236" i="1"/>
  <c r="H3233" i="1"/>
  <c r="C3232" i="1"/>
  <c r="I3230" i="1"/>
  <c r="E3228" i="1"/>
  <c r="I3227" i="1"/>
  <c r="G3224" i="1"/>
  <c r="S3220" i="1"/>
  <c r="C3220" i="1"/>
  <c r="H3219" i="1"/>
  <c r="G3216" i="1"/>
  <c r="S3212" i="1"/>
  <c r="C3212" i="1"/>
  <c r="H3211" i="1"/>
  <c r="G3208" i="1"/>
  <c r="S3204" i="1"/>
  <c r="C3204" i="1"/>
  <c r="H3203" i="1"/>
  <c r="G3200" i="1"/>
  <c r="S3196" i="1"/>
  <c r="C3196" i="1"/>
  <c r="H3195" i="1"/>
  <c r="G3192" i="1"/>
  <c r="S3188" i="1"/>
  <c r="C3188" i="1"/>
  <c r="H3187" i="1"/>
  <c r="G3184" i="1"/>
  <c r="S3180" i="1"/>
  <c r="T3431" i="1"/>
  <c r="T3407" i="1"/>
  <c r="T3399" i="1"/>
  <c r="S3391" i="1"/>
  <c r="S3383" i="1"/>
  <c r="B3375" i="1"/>
  <c r="B3367" i="1"/>
  <c r="D3358" i="1"/>
  <c r="S3355" i="1"/>
  <c r="G3351" i="1"/>
  <c r="S3345" i="1"/>
  <c r="I3342" i="1"/>
  <c r="F3341" i="1"/>
  <c r="F3340" i="1"/>
  <c r="H3339" i="1"/>
  <c r="S3331" i="1"/>
  <c r="U3330" i="1"/>
  <c r="F3330" i="1"/>
  <c r="B3329" i="1"/>
  <c r="B3328" i="1"/>
  <c r="D3327" i="1"/>
  <c r="H3326" i="1"/>
  <c r="F3325" i="1"/>
  <c r="F3324" i="1"/>
  <c r="H3323" i="1"/>
  <c r="F3320" i="1"/>
  <c r="T3318" i="1"/>
  <c r="D3318" i="1"/>
  <c r="I3317" i="1"/>
  <c r="T3315" i="1"/>
  <c r="D3315" i="1"/>
  <c r="U3313" i="1"/>
  <c r="I3313" i="1"/>
  <c r="C3312" i="1"/>
  <c r="B3311" i="1"/>
  <c r="F3309" i="1"/>
  <c r="B3308" i="1"/>
  <c r="T3306" i="1"/>
  <c r="F3306" i="1"/>
  <c r="B3305" i="1"/>
  <c r="T3303" i="1"/>
  <c r="G3303" i="1"/>
  <c r="D3302" i="1"/>
  <c r="T3300" i="1"/>
  <c r="G3300" i="1"/>
  <c r="D3299" i="1"/>
  <c r="U3297" i="1"/>
  <c r="I3297" i="1"/>
  <c r="C3296" i="1"/>
  <c r="B3295" i="1"/>
  <c r="F3293" i="1"/>
  <c r="B3292" i="1"/>
  <c r="T3290" i="1"/>
  <c r="F3290" i="1"/>
  <c r="B3289" i="1"/>
  <c r="T3287" i="1"/>
  <c r="G3287" i="1"/>
  <c r="D3286" i="1"/>
  <c r="T3284" i="1"/>
  <c r="U3283" i="1"/>
  <c r="U3282" i="1"/>
  <c r="U3281" i="1"/>
  <c r="T3280" i="1"/>
  <c r="U3279" i="1"/>
  <c r="U3278" i="1"/>
  <c r="U3277" i="1"/>
  <c r="T3276" i="1"/>
  <c r="U3275" i="1"/>
  <c r="U3274" i="1"/>
  <c r="U3273" i="1"/>
  <c r="T3272" i="1"/>
  <c r="U3271" i="1"/>
  <c r="U3270" i="1"/>
  <c r="U3269" i="1"/>
  <c r="T3268" i="1"/>
  <c r="U3267" i="1"/>
  <c r="U3266" i="1"/>
  <c r="U3265" i="1"/>
  <c r="T3264" i="1"/>
  <c r="U3263" i="1"/>
  <c r="U3262" i="1"/>
  <c r="U3261" i="1"/>
  <c r="T3260" i="1"/>
  <c r="U3259" i="1"/>
  <c r="U3258" i="1"/>
  <c r="U3257" i="1"/>
  <c r="T3256" i="1"/>
  <c r="U3255" i="1"/>
  <c r="U3254" i="1"/>
  <c r="U3253" i="1"/>
  <c r="T3252" i="1"/>
  <c r="U3251" i="1"/>
  <c r="C3251" i="1"/>
  <c r="F3250" i="1"/>
  <c r="I3249" i="1"/>
  <c r="T3248" i="1"/>
  <c r="B3248" i="1"/>
  <c r="E3247" i="1"/>
  <c r="H3246" i="1"/>
  <c r="D3244" i="1"/>
  <c r="H3243" i="1"/>
  <c r="D3241" i="1"/>
  <c r="F3438" i="1"/>
  <c r="T3430" i="1"/>
  <c r="S3406" i="1"/>
  <c r="S3398" i="1"/>
  <c r="H3390" i="1"/>
  <c r="H3382" i="1"/>
  <c r="B3374" i="1"/>
  <c r="B3366" i="1"/>
  <c r="H3362" i="1"/>
  <c r="B3360" i="1"/>
  <c r="B3358" i="1"/>
  <c r="E3353" i="1"/>
  <c r="B3351" i="1"/>
  <c r="H3346" i="1"/>
  <c r="C3340" i="1"/>
  <c r="G3339" i="1"/>
  <c r="H3338" i="1"/>
  <c r="T3330" i="1"/>
  <c r="U3328" i="1"/>
  <c r="C3327" i="1"/>
  <c r="C3324" i="1"/>
  <c r="G3323" i="1"/>
  <c r="I3322" i="1"/>
  <c r="S3320" i="1"/>
  <c r="C3320" i="1"/>
  <c r="S3315" i="1"/>
  <c r="C3315" i="1"/>
  <c r="S3313" i="1"/>
  <c r="F3313" i="1"/>
  <c r="B3312" i="1"/>
  <c r="I3308" i="1"/>
  <c r="H3304" i="1"/>
  <c r="S3303" i="1"/>
  <c r="E3303" i="1"/>
  <c r="S3300" i="1"/>
  <c r="F3300" i="1"/>
  <c r="S3297" i="1"/>
  <c r="F3297" i="1"/>
  <c r="B3296" i="1"/>
  <c r="I3292" i="1"/>
  <c r="H3288" i="1"/>
  <c r="S3287" i="1"/>
  <c r="E3287" i="1"/>
  <c r="S3284" i="1"/>
  <c r="H3284" i="1"/>
  <c r="S3280" i="1"/>
  <c r="H3280" i="1"/>
  <c r="S3276" i="1"/>
  <c r="H3276" i="1"/>
  <c r="S3272" i="1"/>
  <c r="H3272" i="1"/>
  <c r="S3268" i="1"/>
  <c r="H3268" i="1"/>
  <c r="S3264" i="1"/>
  <c r="H3264" i="1"/>
  <c r="S3260" i="1"/>
  <c r="H3260" i="1"/>
  <c r="S3256" i="1"/>
  <c r="H3256" i="1"/>
  <c r="S3252" i="1"/>
  <c r="H3252" i="1"/>
  <c r="U3244" i="1"/>
  <c r="C3244" i="1"/>
  <c r="F3240" i="1"/>
  <c r="G3236" i="1"/>
  <c r="U3228" i="1"/>
  <c r="C3228" i="1"/>
  <c r="U3224" i="1"/>
  <c r="E3224" i="1"/>
  <c r="U3216" i="1"/>
  <c r="E3216" i="1"/>
  <c r="U3208" i="1"/>
  <c r="E3208" i="1"/>
  <c r="U3200" i="1"/>
  <c r="E3200" i="1"/>
  <c r="U3192" i="1"/>
  <c r="E3192" i="1"/>
  <c r="U3184" i="1"/>
  <c r="E3184" i="1"/>
  <c r="U3176" i="1"/>
  <c r="E3176" i="1"/>
  <c r="U3168" i="1"/>
  <c r="E3168" i="1"/>
  <c r="U3160" i="1"/>
  <c r="E3160" i="1"/>
  <c r="U3152" i="1"/>
  <c r="E3152" i="1"/>
  <c r="U3144" i="1"/>
  <c r="E3144" i="1"/>
  <c r="U3136" i="1"/>
  <c r="E3136" i="1"/>
  <c r="U3341" i="1"/>
  <c r="U3333" i="1"/>
  <c r="U3325" i="1"/>
  <c r="F3317" i="1"/>
  <c r="I3309" i="1"/>
  <c r="I3293" i="1"/>
  <c r="S3277" i="1"/>
  <c r="S3269" i="1"/>
  <c r="S3261" i="1"/>
  <c r="S3253" i="1"/>
  <c r="I3245" i="1"/>
  <c r="S3239" i="1"/>
  <c r="G3233" i="1"/>
  <c r="E3230" i="1"/>
  <c r="H3227" i="1"/>
  <c r="I3225" i="1"/>
  <c r="T3219" i="1"/>
  <c r="T3216" i="1"/>
  <c r="I3216" i="1"/>
  <c r="S3214" i="1"/>
  <c r="C3213" i="1"/>
  <c r="G3212" i="1"/>
  <c r="G3211" i="1"/>
  <c r="T3208" i="1"/>
  <c r="D3208" i="1"/>
  <c r="S3206" i="1"/>
  <c r="I3205" i="1"/>
  <c r="T3203" i="1"/>
  <c r="D3203" i="1"/>
  <c r="T3200" i="1"/>
  <c r="D3200" i="1"/>
  <c r="S3198" i="1"/>
  <c r="I3197" i="1"/>
  <c r="T3195" i="1"/>
  <c r="D3195" i="1"/>
  <c r="T3192" i="1"/>
  <c r="D3192" i="1"/>
  <c r="S3190" i="1"/>
  <c r="I3189" i="1"/>
  <c r="T3187" i="1"/>
  <c r="D3187" i="1"/>
  <c r="T3184" i="1"/>
  <c r="D3184" i="1"/>
  <c r="S3182" i="1"/>
  <c r="I3181" i="1"/>
  <c r="U3180" i="1"/>
  <c r="T3178" i="1"/>
  <c r="H3178" i="1"/>
  <c r="B3177" i="1"/>
  <c r="T3175" i="1"/>
  <c r="H3175" i="1"/>
  <c r="D3174" i="1"/>
  <c r="S3172" i="1"/>
  <c r="G3172" i="1"/>
  <c r="D3171" i="1"/>
  <c r="I3169" i="1"/>
  <c r="D3168" i="1"/>
  <c r="U3164" i="1"/>
  <c r="I3160" i="1"/>
  <c r="U3156" i="1"/>
  <c r="I3152" i="1"/>
  <c r="U3148" i="1"/>
  <c r="I3144" i="1"/>
  <c r="U3140" i="1"/>
  <c r="I3136" i="1"/>
  <c r="B3132" i="1"/>
  <c r="E3131" i="1"/>
  <c r="H3130" i="1"/>
  <c r="D3128" i="1"/>
  <c r="H3127" i="1"/>
  <c r="D3125" i="1"/>
  <c r="G3124" i="1"/>
  <c r="S3123" i="1"/>
  <c r="I3123" i="1"/>
  <c r="U3122" i="1"/>
  <c r="C3122" i="1"/>
  <c r="I3239" i="1"/>
  <c r="F3237" i="1"/>
  <c r="F3234" i="1"/>
  <c r="T3232" i="1"/>
  <c r="F3230" i="1"/>
  <c r="E3227" i="1"/>
  <c r="G3225" i="1"/>
  <c r="F3224" i="1"/>
  <c r="H3222" i="1"/>
  <c r="S3216" i="1"/>
  <c r="U3214" i="1"/>
  <c r="U3213" i="1"/>
  <c r="B3213" i="1"/>
  <c r="B3212" i="1"/>
  <c r="E3211" i="1"/>
  <c r="I3210" i="1"/>
  <c r="S3208" i="1"/>
  <c r="C3208" i="1"/>
  <c r="I3207" i="1"/>
  <c r="S3203" i="1"/>
  <c r="C3203" i="1"/>
  <c r="I3202" i="1"/>
  <c r="S3200" i="1"/>
  <c r="C3200" i="1"/>
  <c r="I3199" i="1"/>
  <c r="S3195" i="1"/>
  <c r="C3195" i="1"/>
  <c r="I3194" i="1"/>
  <c r="S3192" i="1"/>
  <c r="C3192" i="1"/>
  <c r="I3191" i="1"/>
  <c r="E3189" i="1"/>
  <c r="S3187" i="1"/>
  <c r="C3187" i="1"/>
  <c r="I3186" i="1"/>
  <c r="S3184" i="1"/>
  <c r="C3184" i="1"/>
  <c r="I3183" i="1"/>
  <c r="U3181" i="1"/>
  <c r="E3181" i="1"/>
  <c r="U3179" i="1"/>
  <c r="H3179" i="1"/>
  <c r="E3178" i="1"/>
  <c r="S3175" i="1"/>
  <c r="G3175" i="1"/>
  <c r="F3172" i="1"/>
  <c r="C3171" i="1"/>
  <c r="U3169" i="1"/>
  <c r="G3169" i="1"/>
  <c r="C3168" i="1"/>
  <c r="T3164" i="1"/>
  <c r="T3160" i="1"/>
  <c r="T3156" i="1"/>
  <c r="T3152" i="1"/>
  <c r="T3148" i="1"/>
  <c r="T3144" i="1"/>
  <c r="T3140" i="1"/>
  <c r="T3136" i="1"/>
  <c r="D3131" i="1"/>
  <c r="U3128" i="1"/>
  <c r="C3128" i="1"/>
  <c r="U3125" i="1"/>
  <c r="C3125" i="1"/>
  <c r="F3124" i="1"/>
  <c r="H3123" i="1"/>
  <c r="T3122" i="1"/>
  <c r="B3122" i="1"/>
  <c r="E3121" i="1"/>
  <c r="G3120" i="1"/>
  <c r="T3119" i="1"/>
  <c r="B3119" i="1"/>
  <c r="E3118" i="1"/>
  <c r="G3117" i="1"/>
  <c r="D3115" i="1"/>
  <c r="U3112" i="1"/>
  <c r="I3307" i="1"/>
  <c r="I3299" i="1"/>
  <c r="I3291" i="1"/>
  <c r="T3283" i="1"/>
  <c r="T3275" i="1"/>
  <c r="T3267" i="1"/>
  <c r="T3259" i="1"/>
  <c r="I3251" i="1"/>
  <c r="G3243" i="1"/>
  <c r="H3239" i="1"/>
  <c r="C3237" i="1"/>
  <c r="D3234" i="1"/>
  <c r="E3231" i="1"/>
  <c r="D3228" i="1"/>
  <c r="D3227" i="1"/>
  <c r="D3226" i="1"/>
  <c r="F3225" i="1"/>
  <c r="D3224" i="1"/>
  <c r="H3223" i="1"/>
  <c r="F3222" i="1"/>
  <c r="S3213" i="1"/>
  <c r="I3213" i="1"/>
  <c r="U3212" i="1"/>
  <c r="D3211" i="1"/>
  <c r="H3210" i="1"/>
  <c r="B3208" i="1"/>
  <c r="H3207" i="1"/>
  <c r="S3205" i="1"/>
  <c r="C3205" i="1"/>
  <c r="H3204" i="1"/>
  <c r="B3203" i="1"/>
  <c r="H3202" i="1"/>
  <c r="B3200" i="1"/>
  <c r="H3199" i="1"/>
  <c r="S3197" i="1"/>
  <c r="C3197" i="1"/>
  <c r="H3196" i="1"/>
  <c r="B3195" i="1"/>
  <c r="H3194" i="1"/>
  <c r="B3192" i="1"/>
  <c r="H3191" i="1"/>
  <c r="S3189" i="1"/>
  <c r="C3189" i="1"/>
  <c r="H3188" i="1"/>
  <c r="B3187" i="1"/>
  <c r="H3186" i="1"/>
  <c r="B3184" i="1"/>
  <c r="H3183" i="1"/>
  <c r="S3181" i="1"/>
  <c r="C3181" i="1"/>
  <c r="T3179" i="1"/>
  <c r="G3179" i="1"/>
  <c r="D3178" i="1"/>
  <c r="T3176" i="1"/>
  <c r="G3176" i="1"/>
  <c r="D3175" i="1"/>
  <c r="U3173" i="1"/>
  <c r="I3173" i="1"/>
  <c r="C3172" i="1"/>
  <c r="B3171" i="1"/>
  <c r="F3169" i="1"/>
  <c r="B3168" i="1"/>
  <c r="S3164" i="1"/>
  <c r="H3164" i="1"/>
  <c r="S3160" i="1"/>
  <c r="H3160" i="1"/>
  <c r="S3156" i="1"/>
  <c r="H3156" i="1"/>
  <c r="S3152" i="1"/>
  <c r="H3152" i="1"/>
  <c r="S3148" i="1"/>
  <c r="H3148" i="1"/>
  <c r="S3144" i="1"/>
  <c r="H3144" i="1"/>
  <c r="S3140" i="1"/>
  <c r="H3140" i="1"/>
  <c r="S3136" i="1"/>
  <c r="H3136" i="1"/>
  <c r="U3131" i="1"/>
  <c r="C3131" i="1"/>
  <c r="T3128" i="1"/>
  <c r="B3128" i="1"/>
  <c r="T3125" i="1"/>
  <c r="B3125" i="1"/>
  <c r="D3124" i="1"/>
  <c r="G3123" i="1"/>
  <c r="G3122" i="1"/>
  <c r="C3121" i="1"/>
  <c r="F3120" i="1"/>
  <c r="F3119" i="1"/>
  <c r="D3118" i="1"/>
  <c r="F3117" i="1"/>
  <c r="U3115" i="1"/>
  <c r="C3115" i="1"/>
  <c r="T3112" i="1"/>
  <c r="B3112" i="1"/>
  <c r="T3109" i="1"/>
  <c r="B3109" i="1"/>
  <c r="D3108" i="1"/>
  <c r="G3107" i="1"/>
  <c r="I3306" i="1"/>
  <c r="I3290" i="1"/>
  <c r="T3282" i="1"/>
  <c r="T3274" i="1"/>
  <c r="T3266" i="1"/>
  <c r="T3258" i="1"/>
  <c r="I3250" i="1"/>
  <c r="I3242" i="1"/>
  <c r="U3238" i="1"/>
  <c r="I3237" i="1"/>
  <c r="I3234" i="1"/>
  <c r="C3231" i="1"/>
  <c r="B3228" i="1"/>
  <c r="G3227" i="1"/>
  <c r="C3224" i="1"/>
  <c r="E3222" i="1"/>
  <c r="E3221" i="1"/>
  <c r="H3220" i="1"/>
  <c r="U3211" i="1"/>
  <c r="B3211" i="1"/>
  <c r="I3209" i="1"/>
  <c r="I3208" i="1"/>
  <c r="G3204" i="1"/>
  <c r="I3200" i="1"/>
  <c r="G3196" i="1"/>
  <c r="I3192" i="1"/>
  <c r="G3188" i="1"/>
  <c r="I3184" i="1"/>
  <c r="H3180" i="1"/>
  <c r="S3179" i="1"/>
  <c r="E3179" i="1"/>
  <c r="S3176" i="1"/>
  <c r="F3176" i="1"/>
  <c r="B3172" i="1"/>
  <c r="I3168" i="1"/>
  <c r="G3164" i="1"/>
  <c r="G3160" i="1"/>
  <c r="G3156" i="1"/>
  <c r="G3152" i="1"/>
  <c r="G3148" i="1"/>
  <c r="G3144" i="1"/>
  <c r="G3140" i="1"/>
  <c r="G3136" i="1"/>
  <c r="B3131" i="1"/>
  <c r="S3128" i="1"/>
  <c r="I3128" i="1"/>
  <c r="H3125" i="1"/>
  <c r="E3120" i="1"/>
  <c r="B3115" i="1"/>
  <c r="S3112" i="1"/>
  <c r="I3112" i="1"/>
  <c r="H3109" i="1"/>
  <c r="E3104" i="1"/>
  <c r="B3099" i="1"/>
  <c r="S3096" i="1"/>
  <c r="I3096" i="1"/>
  <c r="H3093" i="1"/>
  <c r="E3088" i="1"/>
  <c r="S3281" i="1"/>
  <c r="S3273" i="1"/>
  <c r="S3265" i="1"/>
  <c r="S3257" i="1"/>
  <c r="G3249" i="1"/>
  <c r="I3241" i="1"/>
  <c r="I3232" i="1"/>
  <c r="S3231" i="1"/>
  <c r="T3224" i="1"/>
  <c r="I3224" i="1"/>
  <c r="S3222" i="1"/>
  <c r="C3221" i="1"/>
  <c r="G3220" i="1"/>
  <c r="G3219" i="1"/>
  <c r="I3217" i="1"/>
  <c r="T3211" i="1"/>
  <c r="T3210" i="1"/>
  <c r="B3210" i="1"/>
  <c r="G3209" i="1"/>
  <c r="S3207" i="1"/>
  <c r="C3207" i="1"/>
  <c r="H3206" i="1"/>
  <c r="F3204" i="1"/>
  <c r="B3202" i="1"/>
  <c r="G3201" i="1"/>
  <c r="S3199" i="1"/>
  <c r="C3199" i="1"/>
  <c r="H3198" i="1"/>
  <c r="F3196" i="1"/>
  <c r="B3194" i="1"/>
  <c r="G3193" i="1"/>
  <c r="S3191" i="1"/>
  <c r="C3191" i="1"/>
  <c r="H3190" i="1"/>
  <c r="F3188" i="1"/>
  <c r="B3186" i="1"/>
  <c r="G3185" i="1"/>
  <c r="S3183" i="1"/>
  <c r="C3183" i="1"/>
  <c r="H3182" i="1"/>
  <c r="G3180" i="1"/>
  <c r="D3179" i="1"/>
  <c r="D3176" i="1"/>
  <c r="E3173" i="1"/>
  <c r="U3172" i="1"/>
  <c r="B3169" i="1"/>
  <c r="F3164" i="1"/>
  <c r="F3160" i="1"/>
  <c r="F3156" i="1"/>
  <c r="F3152" i="1"/>
  <c r="F3148" i="1"/>
  <c r="F3144" i="1"/>
  <c r="F3140" i="1"/>
  <c r="F3136" i="1"/>
  <c r="S3131" i="1"/>
  <c r="I3131" i="1"/>
  <c r="H3128" i="1"/>
  <c r="I3125" i="1"/>
  <c r="T3124" i="1"/>
  <c r="B3124" i="1"/>
  <c r="E3123" i="1"/>
  <c r="D3120" i="1"/>
  <c r="D3117" i="1"/>
  <c r="S3115" i="1"/>
  <c r="I3115" i="1"/>
  <c r="H3112" i="1"/>
  <c r="I3109" i="1"/>
  <c r="T3108" i="1"/>
  <c r="B3108" i="1"/>
  <c r="E3107" i="1"/>
  <c r="D3104" i="1"/>
  <c r="D3101" i="1"/>
  <c r="S3099" i="1"/>
  <c r="I3099" i="1"/>
  <c r="H3096" i="1"/>
  <c r="I3093" i="1"/>
  <c r="T3092" i="1"/>
  <c r="B3092" i="1"/>
  <c r="E3091" i="1"/>
  <c r="D3088" i="1"/>
  <c r="D3085" i="1"/>
  <c r="C3238" i="1"/>
  <c r="B3232" i="1"/>
  <c r="S3224" i="1"/>
  <c r="U3222" i="1"/>
  <c r="U3221" i="1"/>
  <c r="B3221" i="1"/>
  <c r="B3220" i="1"/>
  <c r="E3219" i="1"/>
  <c r="G3217" i="1"/>
  <c r="F3216" i="1"/>
  <c r="H3214" i="1"/>
  <c r="F3209" i="1"/>
  <c r="F3206" i="1"/>
  <c r="B3204" i="1"/>
  <c r="F3201" i="1"/>
  <c r="F3198" i="1"/>
  <c r="B3196" i="1"/>
  <c r="F3193" i="1"/>
  <c r="F3190" i="1"/>
  <c r="B3188" i="1"/>
  <c r="F3185" i="1"/>
  <c r="F3182" i="1"/>
  <c r="F3180" i="1"/>
  <c r="C3179" i="1"/>
  <c r="C3176" i="1"/>
  <c r="C3173" i="1"/>
  <c r="U3171" i="1"/>
  <c r="H3171" i="1"/>
  <c r="D3164" i="1"/>
  <c r="D3160" i="1"/>
  <c r="D3156" i="1"/>
  <c r="D3152" i="1"/>
  <c r="D3148" i="1"/>
  <c r="D3144" i="1"/>
  <c r="D3140" i="1"/>
  <c r="D3136" i="1"/>
  <c r="H3131" i="1"/>
  <c r="G3128" i="1"/>
  <c r="G3125" i="1"/>
  <c r="D3123" i="1"/>
  <c r="U3120" i="1"/>
  <c r="C3120" i="1"/>
  <c r="U3117" i="1"/>
  <c r="C3117" i="1"/>
  <c r="H3115" i="1"/>
  <c r="G3112" i="1"/>
  <c r="G3109" i="1"/>
  <c r="D3107" i="1"/>
  <c r="U3104" i="1"/>
  <c r="C3104" i="1"/>
  <c r="U3101" i="1"/>
  <c r="C3101" i="1"/>
  <c r="H3099" i="1"/>
  <c r="G3096" i="1"/>
  <c r="G3093" i="1"/>
  <c r="D3091" i="1"/>
  <c r="U3088" i="1"/>
  <c r="C3088" i="1"/>
  <c r="U3085" i="1"/>
  <c r="C3085" i="1"/>
  <c r="G3081" i="1"/>
  <c r="S3077" i="1"/>
  <c r="C3077" i="1"/>
  <c r="G3073" i="1"/>
  <c r="S3069" i="1"/>
  <c r="C3069" i="1"/>
  <c r="G3065" i="1"/>
  <c r="T3279" i="1"/>
  <c r="T3271" i="1"/>
  <c r="T3263" i="1"/>
  <c r="T3255" i="1"/>
  <c r="S3247" i="1"/>
  <c r="G3240" i="1"/>
  <c r="I3238" i="1"/>
  <c r="H3236" i="1"/>
  <c r="I3233" i="1"/>
  <c r="S3221" i="1"/>
  <c r="I3221" i="1"/>
  <c r="U3220" i="1"/>
  <c r="D3219" i="1"/>
  <c r="D3218" i="1"/>
  <c r="F3217" i="1"/>
  <c r="D3216" i="1"/>
  <c r="F3214" i="1"/>
  <c r="U3209" i="1"/>
  <c r="E3209" i="1"/>
  <c r="U3206" i="1"/>
  <c r="E3206" i="1"/>
  <c r="U3204" i="1"/>
  <c r="G3203" i="1"/>
  <c r="U3201" i="1"/>
  <c r="E3201" i="1"/>
  <c r="U3198" i="1"/>
  <c r="E3198" i="1"/>
  <c r="U3196" i="1"/>
  <c r="G3195" i="1"/>
  <c r="U3193" i="1"/>
  <c r="E3193" i="1"/>
  <c r="U3190" i="1"/>
  <c r="E3190" i="1"/>
  <c r="U3188" i="1"/>
  <c r="G3187" i="1"/>
  <c r="U3185" i="1"/>
  <c r="E3185" i="1"/>
  <c r="U3182" i="1"/>
  <c r="E3182" i="1"/>
  <c r="C3180" i="1"/>
  <c r="B3179" i="1"/>
  <c r="F3177" i="1"/>
  <c r="B3176" i="1"/>
  <c r="T3174" i="1"/>
  <c r="F3174" i="1"/>
  <c r="B3173" i="1"/>
  <c r="T3171" i="1"/>
  <c r="G3171" i="1"/>
  <c r="T3168" i="1"/>
  <c r="G3168" i="1"/>
  <c r="C3164" i="1"/>
  <c r="C3160" i="1"/>
  <c r="C3156" i="1"/>
  <c r="C3152" i="1"/>
  <c r="C3148" i="1"/>
  <c r="C3144" i="1"/>
  <c r="C3140" i="1"/>
  <c r="C3136" i="1"/>
  <c r="D3132" i="1"/>
  <c r="G3131" i="1"/>
  <c r="G3130" i="1"/>
  <c r="F3128" i="1"/>
  <c r="F3127" i="1"/>
  <c r="F3125" i="1"/>
  <c r="I3124" i="1"/>
  <c r="U3123" i="1"/>
  <c r="C3123" i="1"/>
  <c r="E3122" i="1"/>
  <c r="H3121" i="1"/>
  <c r="T3120" i="1"/>
  <c r="B3120" i="1"/>
  <c r="E3119" i="1"/>
  <c r="T3342" i="1"/>
  <c r="T3334" i="1"/>
  <c r="T3326" i="1"/>
  <c r="U3310" i="1"/>
  <c r="U3302" i="1"/>
  <c r="U3294" i="1"/>
  <c r="U3286" i="1"/>
  <c r="T3278" i="1"/>
  <c r="T3270" i="1"/>
  <c r="T3262" i="1"/>
  <c r="T3254" i="1"/>
  <c r="F3246" i="1"/>
  <c r="F3236" i="1"/>
  <c r="F3233" i="1"/>
  <c r="U3231" i="1"/>
  <c r="H3230" i="1"/>
  <c r="T3228" i="1"/>
  <c r="U3219" i="1"/>
  <c r="B3219" i="1"/>
  <c r="C3216" i="1"/>
  <c r="E3214" i="1"/>
  <c r="E3213" i="1"/>
  <c r="H3212" i="1"/>
  <c r="F3208" i="1"/>
  <c r="T3206" i="1"/>
  <c r="D3206" i="1"/>
  <c r="U3203" i="1"/>
  <c r="E3203" i="1"/>
  <c r="F3200" i="1"/>
  <c r="T3198" i="1"/>
  <c r="D3198" i="1"/>
  <c r="U3195" i="1"/>
  <c r="E3195" i="1"/>
  <c r="F3192" i="1"/>
  <c r="T3190" i="1"/>
  <c r="D3190" i="1"/>
  <c r="U3187" i="1"/>
  <c r="E3187" i="1"/>
  <c r="F3184" i="1"/>
  <c r="T3182" i="1"/>
  <c r="D3182" i="1"/>
  <c r="B3180" i="1"/>
  <c r="I3176" i="1"/>
  <c r="H3172" i="1"/>
  <c r="S3171" i="1"/>
  <c r="E3171" i="1"/>
  <c r="S3168" i="1"/>
  <c r="F3168" i="1"/>
  <c r="B3164" i="1"/>
  <c r="B3160" i="1"/>
  <c r="B3156" i="1"/>
  <c r="B3152" i="1"/>
  <c r="B3148" i="1"/>
  <c r="B3144" i="1"/>
  <c r="B3140" i="1"/>
  <c r="B3136" i="1"/>
  <c r="F3131" i="1"/>
  <c r="E3128" i="1"/>
  <c r="E3125" i="1"/>
  <c r="B3123" i="1"/>
  <c r="S3120" i="1"/>
  <c r="I3120" i="1"/>
  <c r="H3117" i="1"/>
  <c r="F3115" i="1"/>
  <c r="E3112" i="1"/>
  <c r="E3109" i="1"/>
  <c r="B3107" i="1"/>
  <c r="S3104" i="1"/>
  <c r="I3104" i="1"/>
  <c r="H3101" i="1"/>
  <c r="F3099" i="1"/>
  <c r="E3096" i="1"/>
  <c r="E3093" i="1"/>
  <c r="B3091" i="1"/>
  <c r="S3088" i="1"/>
  <c r="I3088" i="1"/>
  <c r="H3085" i="1"/>
  <c r="U3081" i="1"/>
  <c r="E3081" i="1"/>
  <c r="U3073" i="1"/>
  <c r="E3073" i="1"/>
  <c r="U3065" i="1"/>
  <c r="E3065" i="1"/>
  <c r="U3057" i="1"/>
  <c r="E3057" i="1"/>
  <c r="U3049" i="1"/>
  <c r="E3049" i="1"/>
  <c r="U3041" i="1"/>
  <c r="E3041" i="1"/>
  <c r="U3165" i="1"/>
  <c r="U3157" i="1"/>
  <c r="U3149" i="1"/>
  <c r="U3141" i="1"/>
  <c r="U3133" i="1"/>
  <c r="H3120" i="1"/>
  <c r="F3118" i="1"/>
  <c r="T3116" i="1"/>
  <c r="G3115" i="1"/>
  <c r="S3113" i="1"/>
  <c r="F3112" i="1"/>
  <c r="H3111" i="1"/>
  <c r="D3110" i="1"/>
  <c r="C3109" i="1"/>
  <c r="H3108" i="1"/>
  <c r="E3106" i="1"/>
  <c r="H3105" i="1"/>
  <c r="T3103" i="1"/>
  <c r="B3103" i="1"/>
  <c r="E3102" i="1"/>
  <c r="I3101" i="1"/>
  <c r="E3098" i="1"/>
  <c r="H3097" i="1"/>
  <c r="U3093" i="1"/>
  <c r="C3093" i="1"/>
  <c r="G3092" i="1"/>
  <c r="C3089" i="1"/>
  <c r="G3088" i="1"/>
  <c r="T3085" i="1"/>
  <c r="B3085" i="1"/>
  <c r="D3083" i="1"/>
  <c r="T3081" i="1"/>
  <c r="H3081" i="1"/>
  <c r="E3080" i="1"/>
  <c r="S3079" i="1"/>
  <c r="F3077" i="1"/>
  <c r="C3076" i="1"/>
  <c r="S3074" i="1"/>
  <c r="F3074" i="1"/>
  <c r="B3073" i="1"/>
  <c r="T3071" i="1"/>
  <c r="F3071" i="1"/>
  <c r="C3070" i="1"/>
  <c r="U3068" i="1"/>
  <c r="I3068" i="1"/>
  <c r="D3067" i="1"/>
  <c r="T3065" i="1"/>
  <c r="H3065" i="1"/>
  <c r="E3064" i="1"/>
  <c r="U3061" i="1"/>
  <c r="I3057" i="1"/>
  <c r="U3053" i="1"/>
  <c r="I3049" i="1"/>
  <c r="U3045" i="1"/>
  <c r="I3041" i="1"/>
  <c r="D3038" i="1"/>
  <c r="G3037" i="1"/>
  <c r="S3036" i="1"/>
  <c r="I3036" i="1"/>
  <c r="U3035" i="1"/>
  <c r="C3035" i="1"/>
  <c r="F3034" i="1"/>
  <c r="H3033" i="1"/>
  <c r="U3032" i="1"/>
  <c r="C3032" i="1"/>
  <c r="F3031" i="1"/>
  <c r="I3030" i="1"/>
  <c r="T3029" i="1"/>
  <c r="B3029" i="1"/>
  <c r="E3028" i="1"/>
  <c r="D3025" i="1"/>
  <c r="D3022" i="1"/>
  <c r="G3021" i="1"/>
  <c r="S3020" i="1"/>
  <c r="I3020" i="1"/>
  <c r="U3019" i="1"/>
  <c r="C3019" i="1"/>
  <c r="F3018" i="1"/>
  <c r="H3017" i="1"/>
  <c r="U3016" i="1"/>
  <c r="C3016" i="1"/>
  <c r="F3015" i="1"/>
  <c r="I3014" i="1"/>
  <c r="U3013" i="1"/>
  <c r="E3013" i="1"/>
  <c r="B3012" i="1"/>
  <c r="T3010" i="1"/>
  <c r="D3010" i="1"/>
  <c r="F3008" i="1"/>
  <c r="S3007" i="1"/>
  <c r="C3007" i="1"/>
  <c r="H3006" i="1"/>
  <c r="U3005" i="1"/>
  <c r="E3005" i="1"/>
  <c r="B3004" i="1"/>
  <c r="T3002" i="1"/>
  <c r="D3002" i="1"/>
  <c r="F3000" i="1"/>
  <c r="S2999" i="1"/>
  <c r="S3132" i="1"/>
  <c r="H3124" i="1"/>
  <c r="I3118" i="1"/>
  <c r="E3115" i="1"/>
  <c r="D3112" i="1"/>
  <c r="U3107" i="1"/>
  <c r="U3106" i="1"/>
  <c r="C3106" i="1"/>
  <c r="F3105" i="1"/>
  <c r="D3102" i="1"/>
  <c r="G3101" i="1"/>
  <c r="F3096" i="1"/>
  <c r="T3093" i="1"/>
  <c r="B3093" i="1"/>
  <c r="F3092" i="1"/>
  <c r="I3091" i="1"/>
  <c r="I3089" i="1"/>
  <c r="F3088" i="1"/>
  <c r="G3084" i="1"/>
  <c r="B3083" i="1"/>
  <c r="S3081" i="1"/>
  <c r="F3081" i="1"/>
  <c r="C3080" i="1"/>
  <c r="D3077" i="1"/>
  <c r="E3074" i="1"/>
  <c r="I3073" i="1"/>
  <c r="E3071" i="1"/>
  <c r="B3070" i="1"/>
  <c r="T3068" i="1"/>
  <c r="G3068" i="1"/>
  <c r="B3067" i="1"/>
  <c r="S3065" i="1"/>
  <c r="F3065" i="1"/>
  <c r="C3064" i="1"/>
  <c r="T3061" i="1"/>
  <c r="T3057" i="1"/>
  <c r="T3053" i="1"/>
  <c r="T3049" i="1"/>
  <c r="T3045" i="1"/>
  <c r="T3041" i="1"/>
  <c r="U3038" i="1"/>
  <c r="C3038" i="1"/>
  <c r="F3037" i="1"/>
  <c r="H3036" i="1"/>
  <c r="T3035" i="1"/>
  <c r="B3035" i="1"/>
  <c r="E3034" i="1"/>
  <c r="G3033" i="1"/>
  <c r="T3032" i="1"/>
  <c r="B3032" i="1"/>
  <c r="E3031" i="1"/>
  <c r="G3030" i="1"/>
  <c r="D3028" i="1"/>
  <c r="U3025" i="1"/>
  <c r="C3025" i="1"/>
  <c r="U3022" i="1"/>
  <c r="C3022" i="1"/>
  <c r="F3021" i="1"/>
  <c r="H3020" i="1"/>
  <c r="T3019" i="1"/>
  <c r="B3019" i="1"/>
  <c r="E3018" i="1"/>
  <c r="G3017" i="1"/>
  <c r="T3016" i="1"/>
  <c r="B3016" i="1"/>
  <c r="E3015" i="1"/>
  <c r="G3014" i="1"/>
  <c r="T3013" i="1"/>
  <c r="D3013" i="1"/>
  <c r="S3010" i="1"/>
  <c r="C3010" i="1"/>
  <c r="U3008" i="1"/>
  <c r="E3008" i="1"/>
  <c r="B3007" i="1"/>
  <c r="G3006" i="1"/>
  <c r="T3005" i="1"/>
  <c r="D3005" i="1"/>
  <c r="S3002" i="1"/>
  <c r="C3002" i="1"/>
  <c r="U3000" i="1"/>
  <c r="E3000" i="1"/>
  <c r="B2999" i="1"/>
  <c r="G2998" i="1"/>
  <c r="T2997" i="1"/>
  <c r="D2997" i="1"/>
  <c r="S2994" i="1"/>
  <c r="C2994" i="1"/>
  <c r="U2992" i="1"/>
  <c r="E2992" i="1"/>
  <c r="B2991" i="1"/>
  <c r="G2990" i="1"/>
  <c r="U3163" i="1"/>
  <c r="U3155" i="1"/>
  <c r="U3147" i="1"/>
  <c r="U3139" i="1"/>
  <c r="U3119" i="1"/>
  <c r="T3117" i="1"/>
  <c r="C3112" i="1"/>
  <c r="U3109" i="1"/>
  <c r="S3107" i="1"/>
  <c r="T3106" i="1"/>
  <c r="B3106" i="1"/>
  <c r="E3105" i="1"/>
  <c r="H3104" i="1"/>
  <c r="I3102" i="1"/>
  <c r="F3101" i="1"/>
  <c r="D3096" i="1"/>
  <c r="D3092" i="1"/>
  <c r="H3091" i="1"/>
  <c r="T3088" i="1"/>
  <c r="B3088" i="1"/>
  <c r="U3084" i="1"/>
  <c r="E3084" i="1"/>
  <c r="I3082" i="1"/>
  <c r="D3081" i="1"/>
  <c r="B3077" i="1"/>
  <c r="C3074" i="1"/>
  <c r="D3071" i="1"/>
  <c r="H3069" i="1"/>
  <c r="S3068" i="1"/>
  <c r="E3068" i="1"/>
  <c r="I3066" i="1"/>
  <c r="D3065" i="1"/>
  <c r="S3061" i="1"/>
  <c r="H3061" i="1"/>
  <c r="S3057" i="1"/>
  <c r="H3057" i="1"/>
  <c r="S3053" i="1"/>
  <c r="H3053" i="1"/>
  <c r="S3049" i="1"/>
  <c r="H3049" i="1"/>
  <c r="S3045" i="1"/>
  <c r="H3045" i="1"/>
  <c r="S3041" i="1"/>
  <c r="H3041" i="1"/>
  <c r="T3038" i="1"/>
  <c r="B3038" i="1"/>
  <c r="D3037" i="1"/>
  <c r="G3036" i="1"/>
  <c r="G3035" i="1"/>
  <c r="C3034" i="1"/>
  <c r="F3033" i="1"/>
  <c r="F3032" i="1"/>
  <c r="D3031" i="1"/>
  <c r="F3030" i="1"/>
  <c r="U3028" i="1"/>
  <c r="C3028" i="1"/>
  <c r="T3025" i="1"/>
  <c r="B3025" i="1"/>
  <c r="T3022" i="1"/>
  <c r="B3022" i="1"/>
  <c r="D3021" i="1"/>
  <c r="G3020" i="1"/>
  <c r="G3019" i="1"/>
  <c r="C3018" i="1"/>
  <c r="F3017" i="1"/>
  <c r="F3016" i="1"/>
  <c r="D3015" i="1"/>
  <c r="F3014" i="1"/>
  <c r="S3013" i="1"/>
  <c r="C3013" i="1"/>
  <c r="B3010" i="1"/>
  <c r="T3008" i="1"/>
  <c r="D3008" i="1"/>
  <c r="F3006" i="1"/>
  <c r="S3005" i="1"/>
  <c r="C3005" i="1"/>
  <c r="B3002" i="1"/>
  <c r="T3000" i="1"/>
  <c r="D3000" i="1"/>
  <c r="F2998" i="1"/>
  <c r="S2997" i="1"/>
  <c r="C2997" i="1"/>
  <c r="B2994" i="1"/>
  <c r="T2992" i="1"/>
  <c r="D2992" i="1"/>
  <c r="F2990" i="1"/>
  <c r="S2989" i="1"/>
  <c r="C2989" i="1"/>
  <c r="B2986" i="1"/>
  <c r="T2984" i="1"/>
  <c r="D2984" i="1"/>
  <c r="F2982" i="1"/>
  <c r="S2981" i="1"/>
  <c r="C2981" i="1"/>
  <c r="B2978" i="1"/>
  <c r="T2976" i="1"/>
  <c r="D2976" i="1"/>
  <c r="F2974" i="1"/>
  <c r="S2973" i="1"/>
  <c r="C2973" i="1"/>
  <c r="B2970" i="1"/>
  <c r="T2968" i="1"/>
  <c r="D2968" i="1"/>
  <c r="I3218" i="1"/>
  <c r="U3178" i="1"/>
  <c r="U3170" i="1"/>
  <c r="U3162" i="1"/>
  <c r="U3154" i="1"/>
  <c r="U3146" i="1"/>
  <c r="U3138" i="1"/>
  <c r="I3130" i="1"/>
  <c r="I3122" i="1"/>
  <c r="D3116" i="1"/>
  <c r="C3105" i="1"/>
  <c r="G3104" i="1"/>
  <c r="T3101" i="1"/>
  <c r="B3101" i="1"/>
  <c r="U3096" i="1"/>
  <c r="C3096" i="1"/>
  <c r="H3092" i="1"/>
  <c r="G3091" i="1"/>
  <c r="H3086" i="1"/>
  <c r="C3081" i="1"/>
  <c r="U3079" i="1"/>
  <c r="H3079" i="1"/>
  <c r="U3077" i="1"/>
  <c r="B3071" i="1"/>
  <c r="T3069" i="1"/>
  <c r="G3069" i="1"/>
  <c r="C3065" i="1"/>
  <c r="G3061" i="1"/>
  <c r="G3057" i="1"/>
  <c r="G3053" i="1"/>
  <c r="G3049" i="1"/>
  <c r="G3045" i="1"/>
  <c r="G3041" i="1"/>
  <c r="H3038" i="1"/>
  <c r="E3033" i="1"/>
  <c r="B3028" i="1"/>
  <c r="S3025" i="1"/>
  <c r="I3025" i="1"/>
  <c r="H3022" i="1"/>
  <c r="E3017" i="1"/>
  <c r="I3177" i="1"/>
  <c r="U3161" i="1"/>
  <c r="U3153" i="1"/>
  <c r="U3145" i="1"/>
  <c r="U3137" i="1"/>
  <c r="I3129" i="1"/>
  <c r="C3119" i="1"/>
  <c r="B3116" i="1"/>
  <c r="I3105" i="1"/>
  <c r="F3104" i="1"/>
  <c r="G3099" i="1"/>
  <c r="T3096" i="1"/>
  <c r="B3096" i="1"/>
  <c r="I3094" i="1"/>
  <c r="U3091" i="1"/>
  <c r="C3091" i="1"/>
  <c r="F3086" i="1"/>
  <c r="S3084" i="1"/>
  <c r="C3084" i="1"/>
  <c r="S3082" i="1"/>
  <c r="F3082" i="1"/>
  <c r="B3081" i="1"/>
  <c r="T3079" i="1"/>
  <c r="F3079" i="1"/>
  <c r="T3073" i="1"/>
  <c r="H3073" i="1"/>
  <c r="S3071" i="1"/>
  <c r="F3069" i="1"/>
  <c r="C3068" i="1"/>
  <c r="S3066" i="1"/>
  <c r="F3066" i="1"/>
  <c r="B3065" i="1"/>
  <c r="F3061" i="1"/>
  <c r="F3057" i="1"/>
  <c r="F3053" i="1"/>
  <c r="F3049" i="1"/>
  <c r="F3045" i="1"/>
  <c r="F3041" i="1"/>
  <c r="I3038" i="1"/>
  <c r="T3037" i="1"/>
  <c r="B3037" i="1"/>
  <c r="E3036" i="1"/>
  <c r="D3033" i="1"/>
  <c r="D3030" i="1"/>
  <c r="S3028" i="1"/>
  <c r="I3028" i="1"/>
  <c r="H3025" i="1"/>
  <c r="I3022" i="1"/>
  <c r="T3021" i="1"/>
  <c r="B3021" i="1"/>
  <c r="E3020" i="1"/>
  <c r="D3017" i="1"/>
  <c r="D3014" i="1"/>
  <c r="H3010" i="1"/>
  <c r="B3008" i="1"/>
  <c r="T3006" i="1"/>
  <c r="D3006" i="1"/>
  <c r="H3002" i="1"/>
  <c r="B3000" i="1"/>
  <c r="T2998" i="1"/>
  <c r="D2998" i="1"/>
  <c r="H2994" i="1"/>
  <c r="B2992" i="1"/>
  <c r="T2990" i="1"/>
  <c r="D2990" i="1"/>
  <c r="H2986" i="1"/>
  <c r="B2984" i="1"/>
  <c r="T2982" i="1"/>
  <c r="D2982" i="1"/>
  <c r="H2978" i="1"/>
  <c r="B2976" i="1"/>
  <c r="T2974" i="1"/>
  <c r="D2974" i="1"/>
  <c r="H2970" i="1"/>
  <c r="B2968" i="1"/>
  <c r="T2966" i="1"/>
  <c r="D2966" i="1"/>
  <c r="H2962" i="1"/>
  <c r="B2960" i="1"/>
  <c r="T2958" i="1"/>
  <c r="D2958" i="1"/>
  <c r="H2954" i="1"/>
  <c r="B2952" i="1"/>
  <c r="T2950" i="1"/>
  <c r="D2950" i="1"/>
  <c r="H2946" i="1"/>
  <c r="B2944" i="1"/>
  <c r="F3121" i="1"/>
  <c r="I3119" i="1"/>
  <c r="I3117" i="1"/>
  <c r="I3116" i="1"/>
  <c r="I3108" i="1"/>
  <c r="I3107" i="1"/>
  <c r="T3104" i="1"/>
  <c r="B3104" i="1"/>
  <c r="E3099" i="1"/>
  <c r="H3094" i="1"/>
  <c r="S3091" i="1"/>
  <c r="H3089" i="1"/>
  <c r="E3086" i="1"/>
  <c r="I3085" i="1"/>
  <c r="E3082" i="1"/>
  <c r="I3081" i="1"/>
  <c r="E3079" i="1"/>
  <c r="S3073" i="1"/>
  <c r="F3073" i="1"/>
  <c r="D3069" i="1"/>
  <c r="E3066" i="1"/>
  <c r="I3065" i="1"/>
  <c r="D3061" i="1"/>
  <c r="D3057" i="1"/>
  <c r="D3053" i="1"/>
  <c r="D3049" i="1"/>
  <c r="D3045" i="1"/>
  <c r="D3041" i="1"/>
  <c r="G3038" i="1"/>
  <c r="D3036" i="1"/>
  <c r="U3033" i="1"/>
  <c r="C3033" i="1"/>
  <c r="U3030" i="1"/>
  <c r="C3030" i="1"/>
  <c r="H3028" i="1"/>
  <c r="G3025" i="1"/>
  <c r="G3022" i="1"/>
  <c r="D3020" i="1"/>
  <c r="U3017" i="1"/>
  <c r="C3017" i="1"/>
  <c r="U3014" i="1"/>
  <c r="C3014" i="1"/>
  <c r="G3010" i="1"/>
  <c r="S3006" i="1"/>
  <c r="C3006" i="1"/>
  <c r="G3002" i="1"/>
  <c r="S2998" i="1"/>
  <c r="C2998" i="1"/>
  <c r="G2994" i="1"/>
  <c r="S2990" i="1"/>
  <c r="C2990" i="1"/>
  <c r="G2986" i="1"/>
  <c r="S2982" i="1"/>
  <c r="C2982" i="1"/>
  <c r="G2978" i="1"/>
  <c r="S2974" i="1"/>
  <c r="C2974" i="1"/>
  <c r="G2970" i="1"/>
  <c r="S2966" i="1"/>
  <c r="C2966" i="1"/>
  <c r="G2962" i="1"/>
  <c r="S2958" i="1"/>
  <c r="C2958" i="1"/>
  <c r="G2954" i="1"/>
  <c r="S2950" i="1"/>
  <c r="C2950" i="1"/>
  <c r="G2946" i="1"/>
  <c r="S2942" i="1"/>
  <c r="C2942" i="1"/>
  <c r="S3223" i="1"/>
  <c r="S3215" i="1"/>
  <c r="I3175" i="1"/>
  <c r="I3167" i="1"/>
  <c r="U3159" i="1"/>
  <c r="U3151" i="1"/>
  <c r="U3143" i="1"/>
  <c r="U3135" i="1"/>
  <c r="I3127" i="1"/>
  <c r="I3121" i="1"/>
  <c r="B3117" i="1"/>
  <c r="H3114" i="1"/>
  <c r="F3109" i="1"/>
  <c r="G3108" i="1"/>
  <c r="H3107" i="1"/>
  <c r="E3103" i="1"/>
  <c r="H3102" i="1"/>
  <c r="D3099" i="1"/>
  <c r="H3098" i="1"/>
  <c r="D3094" i="1"/>
  <c r="F3093" i="1"/>
  <c r="U3090" i="1"/>
  <c r="C3090" i="1"/>
  <c r="F3089" i="1"/>
  <c r="D3086" i="1"/>
  <c r="G3085" i="1"/>
  <c r="T3083" i="1"/>
  <c r="H3083" i="1"/>
  <c r="C3082" i="1"/>
  <c r="U3080" i="1"/>
  <c r="H3080" i="1"/>
  <c r="D3079" i="1"/>
  <c r="H3077" i="1"/>
  <c r="S3076" i="1"/>
  <c r="E3076" i="1"/>
  <c r="I3074" i="1"/>
  <c r="D3073" i="1"/>
  <c r="S3070" i="1"/>
  <c r="G3070" i="1"/>
  <c r="B3069" i="1"/>
  <c r="T3067" i="1"/>
  <c r="H3067" i="1"/>
  <c r="C3066" i="1"/>
  <c r="U3064" i="1"/>
  <c r="H3064" i="1"/>
  <c r="D3063" i="1"/>
  <c r="C3062" i="1"/>
  <c r="C3061" i="1"/>
  <c r="D3060" i="1"/>
  <c r="D3059" i="1"/>
  <c r="C3058" i="1"/>
  <c r="C3057" i="1"/>
  <c r="D3056" i="1"/>
  <c r="D3055" i="1"/>
  <c r="C3054" i="1"/>
  <c r="C3053" i="1"/>
  <c r="D3052" i="1"/>
  <c r="D3051" i="1"/>
  <c r="C3050" i="1"/>
  <c r="C3049" i="1"/>
  <c r="D3048" i="1"/>
  <c r="D3047" i="1"/>
  <c r="C3046" i="1"/>
  <c r="C3045" i="1"/>
  <c r="D3044" i="1"/>
  <c r="D3043" i="1"/>
  <c r="C3042" i="1"/>
  <c r="C3041" i="1"/>
  <c r="D3040" i="1"/>
  <c r="D3039" i="1"/>
  <c r="F3038" i="1"/>
  <c r="I3037" i="1"/>
  <c r="U3036" i="1"/>
  <c r="C3036" i="1"/>
  <c r="E3035" i="1"/>
  <c r="H3034" i="1"/>
  <c r="T3033" i="1"/>
  <c r="B3033" i="1"/>
  <c r="E3032" i="1"/>
  <c r="H3031" i="1"/>
  <c r="T3030" i="1"/>
  <c r="B3030" i="1"/>
  <c r="D3029" i="1"/>
  <c r="G3028" i="1"/>
  <c r="G3027" i="1"/>
  <c r="C3026" i="1"/>
  <c r="F3025" i="1"/>
  <c r="F3024" i="1"/>
  <c r="D3023" i="1"/>
  <c r="F3022" i="1"/>
  <c r="I3021" i="1"/>
  <c r="U3020" i="1"/>
  <c r="C3020" i="1"/>
  <c r="E3019" i="1"/>
  <c r="H3018" i="1"/>
  <c r="T3017" i="1"/>
  <c r="B3017" i="1"/>
  <c r="E3016" i="1"/>
  <c r="H3015" i="1"/>
  <c r="T3014" i="1"/>
  <c r="B3014" i="1"/>
  <c r="I3174" i="1"/>
  <c r="U3166" i="1"/>
  <c r="U3158" i="1"/>
  <c r="U3150" i="1"/>
  <c r="U3142" i="1"/>
  <c r="U3134" i="1"/>
  <c r="I3126" i="1"/>
  <c r="H3118" i="1"/>
  <c r="D3109" i="1"/>
  <c r="F3108" i="1"/>
  <c r="C3107" i="1"/>
  <c r="F3102" i="1"/>
  <c r="U3099" i="1"/>
  <c r="C3099" i="1"/>
  <c r="D3093" i="1"/>
  <c r="I3092" i="1"/>
  <c r="E3089" i="1"/>
  <c r="H3088" i="1"/>
  <c r="I3086" i="1"/>
  <c r="F3085" i="1"/>
  <c r="B3079" i="1"/>
  <c r="T3077" i="1"/>
  <c r="G3077" i="1"/>
  <c r="U3074" i="1"/>
  <c r="G3074" i="1"/>
  <c r="C3073" i="1"/>
  <c r="U3071" i="1"/>
  <c r="H3071" i="1"/>
  <c r="U3069" i="1"/>
  <c r="B3061" i="1"/>
  <c r="B3057" i="1"/>
  <c r="B3053" i="1"/>
  <c r="B3049" i="1"/>
  <c r="B3045" i="1"/>
  <c r="B3041" i="1"/>
  <c r="E3038" i="1"/>
  <c r="B3036" i="1"/>
  <c r="S3033" i="1"/>
  <c r="I3033" i="1"/>
  <c r="H3030" i="1"/>
  <c r="F3028" i="1"/>
  <c r="E3025" i="1"/>
  <c r="E3022" i="1"/>
  <c r="B3020" i="1"/>
  <c r="S3017" i="1"/>
  <c r="I3017" i="1"/>
  <c r="H3014" i="1"/>
  <c r="U3010" i="1"/>
  <c r="E3010" i="1"/>
  <c r="U3002" i="1"/>
  <c r="E3002" i="1"/>
  <c r="U2994" i="1"/>
  <c r="E2994" i="1"/>
  <c r="U2986" i="1"/>
  <c r="E2986" i="1"/>
  <c r="U2978" i="1"/>
  <c r="E2978" i="1"/>
  <c r="U2970" i="1"/>
  <c r="E2970" i="1"/>
  <c r="U2962" i="1"/>
  <c r="E2962" i="1"/>
  <c r="U2954" i="1"/>
  <c r="E2954" i="1"/>
  <c r="U2946" i="1"/>
  <c r="E2946" i="1"/>
  <c r="U2938" i="1"/>
  <c r="E2938" i="1"/>
  <c r="U2930" i="1"/>
  <c r="E2930" i="1"/>
  <c r="U2922" i="1"/>
  <c r="E2922" i="1"/>
  <c r="U2914" i="1"/>
  <c r="E2914" i="1"/>
  <c r="U2906" i="1"/>
  <c r="E2906" i="1"/>
  <c r="U2898" i="1"/>
  <c r="E2898" i="1"/>
  <c r="U2890" i="1"/>
  <c r="E2890" i="1"/>
  <c r="H3037" i="1"/>
  <c r="I3029" i="1"/>
  <c r="H3021" i="1"/>
  <c r="G3013" i="1"/>
  <c r="D3004" i="1"/>
  <c r="S3001" i="1"/>
  <c r="B2998" i="1"/>
  <c r="T2996" i="1"/>
  <c r="D2994" i="1"/>
  <c r="B2990" i="1"/>
  <c r="E2989" i="1"/>
  <c r="I2988" i="1"/>
  <c r="F2986" i="1"/>
  <c r="I2985" i="1"/>
  <c r="H2984" i="1"/>
  <c r="S2978" i="1"/>
  <c r="S2977" i="1"/>
  <c r="U2976" i="1"/>
  <c r="U2975" i="1"/>
  <c r="B2975" i="1"/>
  <c r="B2974" i="1"/>
  <c r="E2973" i="1"/>
  <c r="I2972" i="1"/>
  <c r="F2970" i="1"/>
  <c r="I2969" i="1"/>
  <c r="H2968" i="1"/>
  <c r="T2965" i="1"/>
  <c r="D2965" i="1"/>
  <c r="T2962" i="1"/>
  <c r="D2962" i="1"/>
  <c r="S2960" i="1"/>
  <c r="I2959" i="1"/>
  <c r="T2957" i="1"/>
  <c r="D2957" i="1"/>
  <c r="T2954" i="1"/>
  <c r="D2954" i="1"/>
  <c r="S2952" i="1"/>
  <c r="I2951" i="1"/>
  <c r="T2949" i="1"/>
  <c r="D2949" i="1"/>
  <c r="T2946" i="1"/>
  <c r="D2946" i="1"/>
  <c r="S2944" i="1"/>
  <c r="F2942" i="1"/>
  <c r="S2939" i="1"/>
  <c r="F2939" i="1"/>
  <c r="D2938" i="1"/>
  <c r="E2937" i="1"/>
  <c r="E2936" i="1"/>
  <c r="E2935" i="1"/>
  <c r="D2934" i="1"/>
  <c r="E2933" i="1"/>
  <c r="E2932" i="1"/>
  <c r="E2931" i="1"/>
  <c r="D2930" i="1"/>
  <c r="E2929" i="1"/>
  <c r="E2928" i="1"/>
  <c r="E2927" i="1"/>
  <c r="D2926" i="1"/>
  <c r="E2925" i="1"/>
  <c r="E2924" i="1"/>
  <c r="E2923" i="1"/>
  <c r="D2922" i="1"/>
  <c r="E2921" i="1"/>
  <c r="E2920" i="1"/>
  <c r="E2919" i="1"/>
  <c r="D2918" i="1"/>
  <c r="E2917" i="1"/>
  <c r="E2916" i="1"/>
  <c r="E2915" i="1"/>
  <c r="D2914" i="1"/>
  <c r="E2913" i="1"/>
  <c r="E2912" i="1"/>
  <c r="E2911" i="1"/>
  <c r="D2910" i="1"/>
  <c r="E2909" i="1"/>
  <c r="E2908" i="1"/>
  <c r="E2907" i="1"/>
  <c r="D2906" i="1"/>
  <c r="E2905" i="1"/>
  <c r="E2904" i="1"/>
  <c r="E2903" i="1"/>
  <c r="D2902" i="1"/>
  <c r="E2901" i="1"/>
  <c r="E2900" i="1"/>
  <c r="E2899" i="1"/>
  <c r="D2898" i="1"/>
  <c r="E2897" i="1"/>
  <c r="E2896" i="1"/>
  <c r="E2895" i="1"/>
  <c r="D2894" i="1"/>
  <c r="E2893" i="1"/>
  <c r="E2892" i="1"/>
  <c r="E2891" i="1"/>
  <c r="D2890" i="1"/>
  <c r="D2887" i="1"/>
  <c r="S2885" i="1"/>
  <c r="I2885" i="1"/>
  <c r="U2884" i="1"/>
  <c r="C2884" i="1"/>
  <c r="F2883" i="1"/>
  <c r="H2882" i="1"/>
  <c r="U2881" i="1"/>
  <c r="C2881" i="1"/>
  <c r="F2880" i="1"/>
  <c r="I2879" i="1"/>
  <c r="E2877" i="1"/>
  <c r="D2874" i="1"/>
  <c r="D2871" i="1"/>
  <c r="S2869" i="1"/>
  <c r="I2869" i="1"/>
  <c r="U2868" i="1"/>
  <c r="C2868" i="1"/>
  <c r="F2867" i="1"/>
  <c r="H2866" i="1"/>
  <c r="U2865" i="1"/>
  <c r="C2865" i="1"/>
  <c r="F2864" i="1"/>
  <c r="I2863" i="1"/>
  <c r="E2861" i="1"/>
  <c r="T2859" i="1"/>
  <c r="D2859" i="1"/>
  <c r="S2856" i="1"/>
  <c r="C2856" i="1"/>
  <c r="H2855" i="1"/>
  <c r="U2854" i="1"/>
  <c r="E2854" i="1"/>
  <c r="T2851" i="1"/>
  <c r="D2851" i="1"/>
  <c r="S2848" i="1"/>
  <c r="C2848" i="1"/>
  <c r="H2847" i="1"/>
  <c r="U2846" i="1"/>
  <c r="E2846" i="1"/>
  <c r="T2843" i="1"/>
  <c r="D2843" i="1"/>
  <c r="S2840" i="1"/>
  <c r="C2840" i="1"/>
  <c r="H2839" i="1"/>
  <c r="U2838" i="1"/>
  <c r="E2838" i="1"/>
  <c r="T2835" i="1"/>
  <c r="D2835" i="1"/>
  <c r="U3076" i="1"/>
  <c r="U3060" i="1"/>
  <c r="U3052" i="1"/>
  <c r="U3044" i="1"/>
  <c r="B3013" i="1"/>
  <c r="H3008" i="1"/>
  <c r="B3006" i="1"/>
  <c r="I3004" i="1"/>
  <c r="E2999" i="1"/>
  <c r="U2998" i="1"/>
  <c r="I2995" i="1"/>
  <c r="I2994" i="1"/>
  <c r="E2991" i="1"/>
  <c r="U2990" i="1"/>
  <c r="D2989" i="1"/>
  <c r="D2988" i="1"/>
  <c r="D2986" i="1"/>
  <c r="H2985" i="1"/>
  <c r="F2984" i="1"/>
  <c r="S2975" i="1"/>
  <c r="I2975" i="1"/>
  <c r="U2974" i="1"/>
  <c r="D2973" i="1"/>
  <c r="D2972" i="1"/>
  <c r="D2970" i="1"/>
  <c r="H2969" i="1"/>
  <c r="F2968" i="1"/>
  <c r="S2965" i="1"/>
  <c r="C2965" i="1"/>
  <c r="I2964" i="1"/>
  <c r="S2962" i="1"/>
  <c r="C2962" i="1"/>
  <c r="I2961" i="1"/>
  <c r="U2959" i="1"/>
  <c r="E2959" i="1"/>
  <c r="S2957" i="1"/>
  <c r="C2957" i="1"/>
  <c r="I2956" i="1"/>
  <c r="S2954" i="1"/>
  <c r="C2954" i="1"/>
  <c r="I2953" i="1"/>
  <c r="U2951" i="1"/>
  <c r="E2951" i="1"/>
  <c r="S2949" i="1"/>
  <c r="C2949" i="1"/>
  <c r="I2948" i="1"/>
  <c r="S2946" i="1"/>
  <c r="C2946" i="1"/>
  <c r="I2945" i="1"/>
  <c r="U2943" i="1"/>
  <c r="I2943" i="1"/>
  <c r="D2942" i="1"/>
  <c r="I2940" i="1"/>
  <c r="E2939" i="1"/>
  <c r="C2938" i="1"/>
  <c r="D2937" i="1"/>
  <c r="D2936" i="1"/>
  <c r="C2935" i="1"/>
  <c r="C2934" i="1"/>
  <c r="D2933" i="1"/>
  <c r="D2932" i="1"/>
  <c r="C2931" i="1"/>
  <c r="C2930" i="1"/>
  <c r="D2929" i="1"/>
  <c r="D2928" i="1"/>
  <c r="C2927" i="1"/>
  <c r="C2926" i="1"/>
  <c r="D2925" i="1"/>
  <c r="D2924" i="1"/>
  <c r="C2923" i="1"/>
  <c r="C2922" i="1"/>
  <c r="D2921" i="1"/>
  <c r="D2920" i="1"/>
  <c r="C2919" i="1"/>
  <c r="C2918" i="1"/>
  <c r="D2917" i="1"/>
  <c r="D2916" i="1"/>
  <c r="C2915" i="1"/>
  <c r="C2914" i="1"/>
  <c r="D2913" i="1"/>
  <c r="D2912" i="1"/>
  <c r="C2911" i="1"/>
  <c r="C2910" i="1"/>
  <c r="D2909" i="1"/>
  <c r="D2908" i="1"/>
  <c r="C2907" i="1"/>
  <c r="C2906" i="1"/>
  <c r="D2905" i="1"/>
  <c r="D2904" i="1"/>
  <c r="C2903" i="1"/>
  <c r="C2902" i="1"/>
  <c r="D2901" i="1"/>
  <c r="D2900" i="1"/>
  <c r="C2899" i="1"/>
  <c r="C2898" i="1"/>
  <c r="D2897" i="1"/>
  <c r="D2896" i="1"/>
  <c r="C2895" i="1"/>
  <c r="C2894" i="1"/>
  <c r="D2893" i="1"/>
  <c r="D2892" i="1"/>
  <c r="C2891" i="1"/>
  <c r="C2890" i="1"/>
  <c r="I2888" i="1"/>
  <c r="U2887" i="1"/>
  <c r="C2887" i="1"/>
  <c r="H2885" i="1"/>
  <c r="T2884" i="1"/>
  <c r="B2884" i="1"/>
  <c r="E2883" i="1"/>
  <c r="G2882" i="1"/>
  <c r="T2881" i="1"/>
  <c r="B2881" i="1"/>
  <c r="E2880" i="1"/>
  <c r="G2879" i="1"/>
  <c r="D2877" i="1"/>
  <c r="I2875" i="1"/>
  <c r="U2874" i="1"/>
  <c r="C2874" i="1"/>
  <c r="I2872" i="1"/>
  <c r="U2871" i="1"/>
  <c r="C2871" i="1"/>
  <c r="F2870" i="1"/>
  <c r="H2869" i="1"/>
  <c r="T2868" i="1"/>
  <c r="B2868" i="1"/>
  <c r="E2867" i="1"/>
  <c r="G2866" i="1"/>
  <c r="T2865" i="1"/>
  <c r="B2865" i="1"/>
  <c r="E2864" i="1"/>
  <c r="G2863" i="1"/>
  <c r="D2861" i="1"/>
  <c r="S2859" i="1"/>
  <c r="C2859" i="1"/>
  <c r="H2858" i="1"/>
  <c r="U2857" i="1"/>
  <c r="E2857" i="1"/>
  <c r="B2856" i="1"/>
  <c r="G2855" i="1"/>
  <c r="T2854" i="1"/>
  <c r="D2854" i="1"/>
  <c r="S2851" i="1"/>
  <c r="C2851" i="1"/>
  <c r="H2850" i="1"/>
  <c r="I3083" i="1"/>
  <c r="I3067" i="1"/>
  <c r="U3059" i="1"/>
  <c r="U3051" i="1"/>
  <c r="U3043" i="1"/>
  <c r="I3035" i="1"/>
  <c r="I3027" i="1"/>
  <c r="I3019" i="1"/>
  <c r="T3012" i="1"/>
  <c r="F3010" i="1"/>
  <c r="S3008" i="1"/>
  <c r="U3006" i="1"/>
  <c r="C3001" i="1"/>
  <c r="C2999" i="1"/>
  <c r="U2997" i="1"/>
  <c r="G2995" i="1"/>
  <c r="S2993" i="1"/>
  <c r="H2992" i="1"/>
  <c r="C2991" i="1"/>
  <c r="U2989" i="1"/>
  <c r="B2989" i="1"/>
  <c r="B2988" i="1"/>
  <c r="C2986" i="1"/>
  <c r="C2985" i="1"/>
  <c r="E2984" i="1"/>
  <c r="E2983" i="1"/>
  <c r="H2982" i="1"/>
  <c r="U2973" i="1"/>
  <c r="B2973" i="1"/>
  <c r="B2972" i="1"/>
  <c r="C2970" i="1"/>
  <c r="C2969" i="1"/>
  <c r="E2968" i="1"/>
  <c r="E2967" i="1"/>
  <c r="H2966" i="1"/>
  <c r="B2965" i="1"/>
  <c r="H2964" i="1"/>
  <c r="B2962" i="1"/>
  <c r="H2961" i="1"/>
  <c r="S2959" i="1"/>
  <c r="C2959" i="1"/>
  <c r="H2958" i="1"/>
  <c r="B2957" i="1"/>
  <c r="H2956" i="1"/>
  <c r="B2954" i="1"/>
  <c r="H2953" i="1"/>
  <c r="S2951" i="1"/>
  <c r="C2951" i="1"/>
  <c r="H2950" i="1"/>
  <c r="B2949" i="1"/>
  <c r="H2948" i="1"/>
  <c r="B2946" i="1"/>
  <c r="H2945" i="1"/>
  <c r="B2942" i="1"/>
  <c r="C2939" i="1"/>
  <c r="B2938" i="1"/>
  <c r="C2937" i="1"/>
  <c r="B2936" i="1"/>
  <c r="B2935" i="1"/>
  <c r="B2934" i="1"/>
  <c r="C2933" i="1"/>
  <c r="B2932" i="1"/>
  <c r="B2931" i="1"/>
  <c r="B2930" i="1"/>
  <c r="C2929" i="1"/>
  <c r="B2928" i="1"/>
  <c r="B2927" i="1"/>
  <c r="B2926" i="1"/>
  <c r="C2925" i="1"/>
  <c r="B2924" i="1"/>
  <c r="B2923" i="1"/>
  <c r="B2922" i="1"/>
  <c r="C2921" i="1"/>
  <c r="B2920" i="1"/>
  <c r="B2919" i="1"/>
  <c r="B2918" i="1"/>
  <c r="C2917" i="1"/>
  <c r="B2916" i="1"/>
  <c r="B2915" i="1"/>
  <c r="B2914" i="1"/>
  <c r="C2913" i="1"/>
  <c r="B2912" i="1"/>
  <c r="B2911" i="1"/>
  <c r="B2910" i="1"/>
  <c r="C2909" i="1"/>
  <c r="B2908" i="1"/>
  <c r="B2907" i="1"/>
  <c r="B2906" i="1"/>
  <c r="C2905" i="1"/>
  <c r="B2904" i="1"/>
  <c r="B2903" i="1"/>
  <c r="B2902" i="1"/>
  <c r="C2901" i="1"/>
  <c r="B2900" i="1"/>
  <c r="B2899" i="1"/>
  <c r="B2898" i="1"/>
  <c r="C2897" i="1"/>
  <c r="B2896" i="1"/>
  <c r="B2895" i="1"/>
  <c r="B2894" i="1"/>
  <c r="C2893" i="1"/>
  <c r="B2892" i="1"/>
  <c r="B2891" i="1"/>
  <c r="B2890" i="1"/>
  <c r="T2887" i="1"/>
  <c r="B2887" i="1"/>
  <c r="G2885" i="1"/>
  <c r="G2884" i="1"/>
  <c r="C2883" i="1"/>
  <c r="F2882" i="1"/>
  <c r="F2881" i="1"/>
  <c r="D2880" i="1"/>
  <c r="F2879" i="1"/>
  <c r="U2877" i="1"/>
  <c r="C2877" i="1"/>
  <c r="T2874" i="1"/>
  <c r="B2874" i="1"/>
  <c r="T2871" i="1"/>
  <c r="B2871" i="1"/>
  <c r="G2869" i="1"/>
  <c r="G2868" i="1"/>
  <c r="C2867" i="1"/>
  <c r="F2866" i="1"/>
  <c r="F2865" i="1"/>
  <c r="D2864" i="1"/>
  <c r="F2863" i="1"/>
  <c r="U2861" i="1"/>
  <c r="C2861" i="1"/>
  <c r="B2859" i="1"/>
  <c r="F2855" i="1"/>
  <c r="S2854" i="1"/>
  <c r="C2854" i="1"/>
  <c r="B2851" i="1"/>
  <c r="F2847" i="1"/>
  <c r="S2846" i="1"/>
  <c r="C2846" i="1"/>
  <c r="B2843" i="1"/>
  <c r="F2839" i="1"/>
  <c r="S2838" i="1"/>
  <c r="C2838" i="1"/>
  <c r="B2835" i="1"/>
  <c r="F2831" i="1"/>
  <c r="S2830" i="1"/>
  <c r="C2830" i="1"/>
  <c r="B2827" i="1"/>
  <c r="F2823" i="1"/>
  <c r="S2822" i="1"/>
  <c r="C2822" i="1"/>
  <c r="B2819" i="1"/>
  <c r="F2815" i="1"/>
  <c r="S2814" i="1"/>
  <c r="C2814" i="1"/>
  <c r="B2811" i="1"/>
  <c r="F2807" i="1"/>
  <c r="S2806" i="1"/>
  <c r="C2806" i="1"/>
  <c r="F3098" i="1"/>
  <c r="E3090" i="1"/>
  <c r="U3058" i="1"/>
  <c r="U3050" i="1"/>
  <c r="U3042" i="1"/>
  <c r="I3034" i="1"/>
  <c r="I3026" i="1"/>
  <c r="I3018" i="1"/>
  <c r="I3010" i="1"/>
  <c r="U3007" i="1"/>
  <c r="I3001" i="1"/>
  <c r="I2999" i="1"/>
  <c r="F2992" i="1"/>
  <c r="I2991" i="1"/>
  <c r="T2989" i="1"/>
  <c r="T2986" i="1"/>
  <c r="I2986" i="1"/>
  <c r="S2984" i="1"/>
  <c r="C2983" i="1"/>
  <c r="G2982" i="1"/>
  <c r="G2981" i="1"/>
  <c r="T2973" i="1"/>
  <c r="T2970" i="1"/>
  <c r="I2970" i="1"/>
  <c r="S2968" i="1"/>
  <c r="C2967" i="1"/>
  <c r="G2966" i="1"/>
  <c r="I2963" i="1"/>
  <c r="I2962" i="1"/>
  <c r="G2958" i="1"/>
  <c r="I2955" i="1"/>
  <c r="I2954" i="1"/>
  <c r="G2950" i="1"/>
  <c r="I2947" i="1"/>
  <c r="I2946" i="1"/>
  <c r="U2942" i="1"/>
  <c r="I2938" i="1"/>
  <c r="U2934" i="1"/>
  <c r="I2930" i="1"/>
  <c r="U2926" i="1"/>
  <c r="I2922" i="1"/>
  <c r="U2918" i="1"/>
  <c r="I2914" i="1"/>
  <c r="U2910" i="1"/>
  <c r="I2906" i="1"/>
  <c r="U2902" i="1"/>
  <c r="I2898" i="1"/>
  <c r="U2894" i="1"/>
  <c r="I2890" i="1"/>
  <c r="H2887" i="1"/>
  <c r="E2882" i="1"/>
  <c r="B2877" i="1"/>
  <c r="S2874" i="1"/>
  <c r="I2874" i="1"/>
  <c r="H2871" i="1"/>
  <c r="E2866" i="1"/>
  <c r="B2861" i="1"/>
  <c r="I3097" i="1"/>
  <c r="D3012" i="1"/>
  <c r="S3009" i="1"/>
  <c r="G3005" i="1"/>
  <c r="D2996" i="1"/>
  <c r="T2994" i="1"/>
  <c r="S2992" i="1"/>
  <c r="S2986" i="1"/>
  <c r="S2985" i="1"/>
  <c r="U2984" i="1"/>
  <c r="U2983" i="1"/>
  <c r="B2983" i="1"/>
  <c r="B2982" i="1"/>
  <c r="E2981" i="1"/>
  <c r="I2980" i="1"/>
  <c r="F2978" i="1"/>
  <c r="I2977" i="1"/>
  <c r="H2976" i="1"/>
  <c r="S2970" i="1"/>
  <c r="S2969" i="1"/>
  <c r="U2968" i="1"/>
  <c r="U2967" i="1"/>
  <c r="B2967" i="1"/>
  <c r="F2966" i="1"/>
  <c r="G2963" i="1"/>
  <c r="H2960" i="1"/>
  <c r="F2958" i="1"/>
  <c r="G2955" i="1"/>
  <c r="H2952" i="1"/>
  <c r="F2950" i="1"/>
  <c r="G2947" i="1"/>
  <c r="H2944" i="1"/>
  <c r="T2938" i="1"/>
  <c r="U2937" i="1"/>
  <c r="U2936" i="1"/>
  <c r="U2935" i="1"/>
  <c r="T2934" i="1"/>
  <c r="U2933" i="1"/>
  <c r="U2932" i="1"/>
  <c r="U2931" i="1"/>
  <c r="T2930" i="1"/>
  <c r="U2929" i="1"/>
  <c r="U2928" i="1"/>
  <c r="U2927" i="1"/>
  <c r="T2926" i="1"/>
  <c r="U2925" i="1"/>
  <c r="U2924" i="1"/>
  <c r="U2923" i="1"/>
  <c r="T2922" i="1"/>
  <c r="U2921" i="1"/>
  <c r="U2920" i="1"/>
  <c r="U2919" i="1"/>
  <c r="T2918" i="1"/>
  <c r="U2917" i="1"/>
  <c r="U2916" i="1"/>
  <c r="U2915" i="1"/>
  <c r="T2914" i="1"/>
  <c r="U2913" i="1"/>
  <c r="U2912" i="1"/>
  <c r="U2911" i="1"/>
  <c r="T2910" i="1"/>
  <c r="U2909" i="1"/>
  <c r="U2908" i="1"/>
  <c r="U2907" i="1"/>
  <c r="T2906" i="1"/>
  <c r="U2905" i="1"/>
  <c r="U2904" i="1"/>
  <c r="U2903" i="1"/>
  <c r="T2902" i="1"/>
  <c r="U2901" i="1"/>
  <c r="U2900" i="1"/>
  <c r="U2899" i="1"/>
  <c r="T2898" i="1"/>
  <c r="U2897" i="1"/>
  <c r="U2896" i="1"/>
  <c r="U2895" i="1"/>
  <c r="T2894" i="1"/>
  <c r="U2893" i="1"/>
  <c r="U2892" i="1"/>
  <c r="U2891" i="1"/>
  <c r="T2890" i="1"/>
  <c r="I2887" i="1"/>
  <c r="E2885" i="1"/>
  <c r="D2882" i="1"/>
  <c r="D2879" i="1"/>
  <c r="S2877" i="1"/>
  <c r="I2877" i="1"/>
  <c r="H2874" i="1"/>
  <c r="I2871" i="1"/>
  <c r="E2869" i="1"/>
  <c r="D2866" i="1"/>
  <c r="D2863" i="1"/>
  <c r="S2861" i="1"/>
  <c r="I2861" i="1"/>
  <c r="H2859" i="1"/>
  <c r="T2855" i="1"/>
  <c r="D2855" i="1"/>
  <c r="H2851" i="1"/>
  <c r="T2847" i="1"/>
  <c r="D2847" i="1"/>
  <c r="H2843" i="1"/>
  <c r="T2839" i="1"/>
  <c r="D2839" i="1"/>
  <c r="H2835" i="1"/>
  <c r="T2831" i="1"/>
  <c r="D2831" i="1"/>
  <c r="H2827" i="1"/>
  <c r="T2823" i="1"/>
  <c r="D2823" i="1"/>
  <c r="H2819" i="1"/>
  <c r="T2815" i="1"/>
  <c r="D2815" i="1"/>
  <c r="H2811" i="1"/>
  <c r="T2807" i="1"/>
  <c r="D2807" i="1"/>
  <c r="H2803" i="1"/>
  <c r="T2799" i="1"/>
  <c r="D2799" i="1"/>
  <c r="H2795" i="1"/>
  <c r="T2791" i="1"/>
  <c r="D2791" i="1"/>
  <c r="H2787" i="1"/>
  <c r="T2783" i="1"/>
  <c r="D2783" i="1"/>
  <c r="H2779" i="1"/>
  <c r="I3080" i="1"/>
  <c r="I3064" i="1"/>
  <c r="U3056" i="1"/>
  <c r="U3048" i="1"/>
  <c r="U3040" i="1"/>
  <c r="I3032" i="1"/>
  <c r="I3024" i="1"/>
  <c r="I3016" i="1"/>
  <c r="I3012" i="1"/>
  <c r="E3007" i="1"/>
  <c r="B3005" i="1"/>
  <c r="H3000" i="1"/>
  <c r="G2997" i="1"/>
  <c r="B2996" i="1"/>
  <c r="I2993" i="1"/>
  <c r="U2991" i="1"/>
  <c r="S2983" i="1"/>
  <c r="I2983" i="1"/>
  <c r="U2982" i="1"/>
  <c r="D2981" i="1"/>
  <c r="D2980" i="1"/>
  <c r="D2978" i="1"/>
  <c r="H2977" i="1"/>
  <c r="F2976" i="1"/>
  <c r="S2967" i="1"/>
  <c r="I2967" i="1"/>
  <c r="B2966" i="1"/>
  <c r="F2963" i="1"/>
  <c r="F2960" i="1"/>
  <c r="B2958" i="1"/>
  <c r="F2955" i="1"/>
  <c r="F2952" i="1"/>
  <c r="B2950" i="1"/>
  <c r="F2947" i="1"/>
  <c r="F2944" i="1"/>
  <c r="S2938" i="1"/>
  <c r="H2938" i="1"/>
  <c r="T2937" i="1"/>
  <c r="I2937" i="1"/>
  <c r="T2936" i="1"/>
  <c r="I2936" i="1"/>
  <c r="S2935" i="1"/>
  <c r="I2935" i="1"/>
  <c r="S2934" i="1"/>
  <c r="H2934" i="1"/>
  <c r="T2933" i="1"/>
  <c r="I2933" i="1"/>
  <c r="T2932" i="1"/>
  <c r="I2932" i="1"/>
  <c r="S2931" i="1"/>
  <c r="I2931" i="1"/>
  <c r="S2930" i="1"/>
  <c r="H2930" i="1"/>
  <c r="T2929" i="1"/>
  <c r="I2929" i="1"/>
  <c r="T2928" i="1"/>
  <c r="I2928" i="1"/>
  <c r="S2927" i="1"/>
  <c r="I2927" i="1"/>
  <c r="S2926" i="1"/>
  <c r="H2926" i="1"/>
  <c r="T2925" i="1"/>
  <c r="I2925" i="1"/>
  <c r="T2924" i="1"/>
  <c r="I2924" i="1"/>
  <c r="S2923" i="1"/>
  <c r="I2923" i="1"/>
  <c r="S2922" i="1"/>
  <c r="H2922" i="1"/>
  <c r="T2921" i="1"/>
  <c r="I2921" i="1"/>
  <c r="T2920" i="1"/>
  <c r="I2920" i="1"/>
  <c r="S2919" i="1"/>
  <c r="I2919" i="1"/>
  <c r="S2918" i="1"/>
  <c r="H2918" i="1"/>
  <c r="T2917" i="1"/>
  <c r="I2917" i="1"/>
  <c r="T2916" i="1"/>
  <c r="I2916" i="1"/>
  <c r="S2915" i="1"/>
  <c r="I2915" i="1"/>
  <c r="S2914" i="1"/>
  <c r="H2914" i="1"/>
  <c r="T2913" i="1"/>
  <c r="I2913" i="1"/>
  <c r="T2912" i="1"/>
  <c r="I2912" i="1"/>
  <c r="S2911" i="1"/>
  <c r="I2911" i="1"/>
  <c r="S2910" i="1"/>
  <c r="H2910" i="1"/>
  <c r="T2909" i="1"/>
  <c r="I2909" i="1"/>
  <c r="T2908" i="1"/>
  <c r="I2908" i="1"/>
  <c r="S2907" i="1"/>
  <c r="I2907" i="1"/>
  <c r="S2906" i="1"/>
  <c r="H2906" i="1"/>
  <c r="T2905" i="1"/>
  <c r="I2905" i="1"/>
  <c r="T2904" i="1"/>
  <c r="I2904" i="1"/>
  <c r="S2903" i="1"/>
  <c r="I2903" i="1"/>
  <c r="S2902" i="1"/>
  <c r="H2902" i="1"/>
  <c r="T2901" i="1"/>
  <c r="I2901" i="1"/>
  <c r="T2900" i="1"/>
  <c r="I2900" i="1"/>
  <c r="S2899" i="1"/>
  <c r="I2899" i="1"/>
  <c r="S2898" i="1"/>
  <c r="H2898" i="1"/>
  <c r="T2897" i="1"/>
  <c r="I2897" i="1"/>
  <c r="T2896" i="1"/>
  <c r="I2896" i="1"/>
  <c r="S2895" i="1"/>
  <c r="I2895" i="1"/>
  <c r="S2894" i="1"/>
  <c r="H2894" i="1"/>
  <c r="T2893" i="1"/>
  <c r="I2893" i="1"/>
  <c r="T2892" i="1"/>
  <c r="I2892" i="1"/>
  <c r="S2891" i="1"/>
  <c r="I2891" i="1"/>
  <c r="S2890" i="1"/>
  <c r="H2890" i="1"/>
  <c r="E2888" i="1"/>
  <c r="G2887" i="1"/>
  <c r="D2885" i="1"/>
  <c r="F2884" i="1"/>
  <c r="I2883" i="1"/>
  <c r="U2882" i="1"/>
  <c r="C2882" i="1"/>
  <c r="G2881" i="1"/>
  <c r="I2880" i="1"/>
  <c r="U2879" i="1"/>
  <c r="C2879" i="1"/>
  <c r="H2877" i="1"/>
  <c r="E2875" i="1"/>
  <c r="G2874" i="1"/>
  <c r="E2872" i="1"/>
  <c r="G2871" i="1"/>
  <c r="D2869" i="1"/>
  <c r="F2868" i="1"/>
  <c r="I2867" i="1"/>
  <c r="U2866" i="1"/>
  <c r="C2866" i="1"/>
  <c r="G2865" i="1"/>
  <c r="I2864" i="1"/>
  <c r="U2863" i="1"/>
  <c r="C2863" i="1"/>
  <c r="H2861" i="1"/>
  <c r="G2859" i="1"/>
  <c r="T2858" i="1"/>
  <c r="D2858" i="1"/>
  <c r="F2856" i="1"/>
  <c r="S2855" i="1"/>
  <c r="C2855" i="1"/>
  <c r="H2854" i="1"/>
  <c r="G2851" i="1"/>
  <c r="T2850" i="1"/>
  <c r="D2850" i="1"/>
  <c r="F2848" i="1"/>
  <c r="S2847" i="1"/>
  <c r="C2847" i="1"/>
  <c r="H2846" i="1"/>
  <c r="G2843" i="1"/>
  <c r="T2842" i="1"/>
  <c r="S3111" i="1"/>
  <c r="U3103" i="1"/>
  <c r="U3063" i="1"/>
  <c r="U3055" i="1"/>
  <c r="U3047" i="1"/>
  <c r="U3039" i="1"/>
  <c r="I3031" i="1"/>
  <c r="I3023" i="1"/>
  <c r="I3015" i="1"/>
  <c r="C3009" i="1"/>
  <c r="I3007" i="1"/>
  <c r="T3004" i="1"/>
  <c r="F3002" i="1"/>
  <c r="S3000" i="1"/>
  <c r="E2997" i="1"/>
  <c r="I2996" i="1"/>
  <c r="C2993" i="1"/>
  <c r="S2991" i="1"/>
  <c r="U2981" i="1"/>
  <c r="B2981" i="1"/>
  <c r="B2980" i="1"/>
  <c r="C2978" i="1"/>
  <c r="C2977" i="1"/>
  <c r="E2976" i="1"/>
  <c r="E2975" i="1"/>
  <c r="H2974" i="1"/>
  <c r="U2966" i="1"/>
  <c r="G2965" i="1"/>
  <c r="U2963" i="1"/>
  <c r="E2963" i="1"/>
  <c r="U2960" i="1"/>
  <c r="E2960" i="1"/>
  <c r="U2958" i="1"/>
  <c r="G2957" i="1"/>
  <c r="U2955" i="1"/>
  <c r="E2955" i="1"/>
  <c r="U2952" i="1"/>
  <c r="E2952" i="1"/>
  <c r="U2950" i="1"/>
  <c r="G2949" i="1"/>
  <c r="U2947" i="1"/>
  <c r="E2947" i="1"/>
  <c r="U2944" i="1"/>
  <c r="E2944" i="1"/>
  <c r="H2942" i="1"/>
  <c r="I2939" i="1"/>
  <c r="G2938" i="1"/>
  <c r="S2937" i="1"/>
  <c r="H2937" i="1"/>
  <c r="H2936" i="1"/>
  <c r="G2935" i="1"/>
  <c r="G2934" i="1"/>
  <c r="S2933" i="1"/>
  <c r="H2933" i="1"/>
  <c r="H2932" i="1"/>
  <c r="G2931" i="1"/>
  <c r="G2930" i="1"/>
  <c r="S2929" i="1"/>
  <c r="H2929" i="1"/>
  <c r="H2928" i="1"/>
  <c r="G2927" i="1"/>
  <c r="G2926" i="1"/>
  <c r="S2925" i="1"/>
  <c r="H2925" i="1"/>
  <c r="H2924" i="1"/>
  <c r="G2923" i="1"/>
  <c r="G2922" i="1"/>
  <c r="S2921" i="1"/>
  <c r="H2921" i="1"/>
  <c r="H2920" i="1"/>
  <c r="G2919" i="1"/>
  <c r="G2918" i="1"/>
  <c r="S2917" i="1"/>
  <c r="H2917" i="1"/>
  <c r="H2916" i="1"/>
  <c r="G2915" i="1"/>
  <c r="G2914" i="1"/>
  <c r="S2913" i="1"/>
  <c r="H2913" i="1"/>
  <c r="H2912" i="1"/>
  <c r="G2911" i="1"/>
  <c r="G2910" i="1"/>
  <c r="S2909" i="1"/>
  <c r="H2909" i="1"/>
  <c r="H2908" i="1"/>
  <c r="G2907" i="1"/>
  <c r="G2906" i="1"/>
  <c r="S2905" i="1"/>
  <c r="H2905" i="1"/>
  <c r="H2904" i="1"/>
  <c r="G2903" i="1"/>
  <c r="G2902" i="1"/>
  <c r="S2901" i="1"/>
  <c r="H2901" i="1"/>
  <c r="H2900" i="1"/>
  <c r="G2899" i="1"/>
  <c r="G2898" i="1"/>
  <c r="S2897" i="1"/>
  <c r="H2897" i="1"/>
  <c r="H2896" i="1"/>
  <c r="G2895" i="1"/>
  <c r="G2894" i="1"/>
  <c r="S2893" i="1"/>
  <c r="H2893" i="1"/>
  <c r="H2892" i="1"/>
  <c r="G2891" i="1"/>
  <c r="G2890" i="1"/>
  <c r="F2889" i="1"/>
  <c r="D2888" i="1"/>
  <c r="F2887" i="1"/>
  <c r="I2886" i="1"/>
  <c r="U2885" i="1"/>
  <c r="C2885" i="1"/>
  <c r="E2884" i="1"/>
  <c r="H2883" i="1"/>
  <c r="T2882" i="1"/>
  <c r="B2882" i="1"/>
  <c r="E2881" i="1"/>
  <c r="H2880" i="1"/>
  <c r="T2879" i="1"/>
  <c r="B2879" i="1"/>
  <c r="D2878" i="1"/>
  <c r="G2877" i="1"/>
  <c r="G2876" i="1"/>
  <c r="C2875" i="1"/>
  <c r="F2874" i="1"/>
  <c r="F2873" i="1"/>
  <c r="D2872" i="1"/>
  <c r="F2871" i="1"/>
  <c r="I2870" i="1"/>
  <c r="U2869" i="1"/>
  <c r="C2869" i="1"/>
  <c r="E2868" i="1"/>
  <c r="H2867" i="1"/>
  <c r="T2866" i="1"/>
  <c r="B2866" i="1"/>
  <c r="E2865" i="1"/>
  <c r="T3110" i="1"/>
  <c r="U3070" i="1"/>
  <c r="U3062" i="1"/>
  <c r="U3054" i="1"/>
  <c r="U3046" i="1"/>
  <c r="I3009" i="1"/>
  <c r="I3002" i="1"/>
  <c r="U2999" i="1"/>
  <c r="H2998" i="1"/>
  <c r="B2997" i="1"/>
  <c r="F2994" i="1"/>
  <c r="H2990" i="1"/>
  <c r="G2989" i="1"/>
  <c r="T2981" i="1"/>
  <c r="T2978" i="1"/>
  <c r="I2978" i="1"/>
  <c r="S2976" i="1"/>
  <c r="C2975" i="1"/>
  <c r="G2974" i="1"/>
  <c r="G2973" i="1"/>
  <c r="U2965" i="1"/>
  <c r="E2965" i="1"/>
  <c r="F2962" i="1"/>
  <c r="T2960" i="1"/>
  <c r="D2960" i="1"/>
  <c r="U2957" i="1"/>
  <c r="E2957" i="1"/>
  <c r="F2954" i="1"/>
  <c r="T2952" i="1"/>
  <c r="D2952" i="1"/>
  <c r="U2949" i="1"/>
  <c r="E2949" i="1"/>
  <c r="F2946" i="1"/>
  <c r="T2944" i="1"/>
  <c r="D2944" i="1"/>
  <c r="T2942" i="1"/>
  <c r="G2942" i="1"/>
  <c r="G2939" i="1"/>
  <c r="F2938" i="1"/>
  <c r="G2937" i="1"/>
  <c r="F2936" i="1"/>
  <c r="F2935" i="1"/>
  <c r="F2934" i="1"/>
  <c r="G2933" i="1"/>
  <c r="F2932" i="1"/>
  <c r="F2931" i="1"/>
  <c r="F2930" i="1"/>
  <c r="G2929" i="1"/>
  <c r="F2928" i="1"/>
  <c r="F2927" i="1"/>
  <c r="F2926" i="1"/>
  <c r="G2925" i="1"/>
  <c r="F2924" i="1"/>
  <c r="F2923" i="1"/>
  <c r="F2922" i="1"/>
  <c r="G2921" i="1"/>
  <c r="F2920" i="1"/>
  <c r="F2919" i="1"/>
  <c r="F2918" i="1"/>
  <c r="G2917" i="1"/>
  <c r="F2916" i="1"/>
  <c r="F2915" i="1"/>
  <c r="F2914" i="1"/>
  <c r="G2913" i="1"/>
  <c r="F2912" i="1"/>
  <c r="F2911" i="1"/>
  <c r="F2910" i="1"/>
  <c r="G2909" i="1"/>
  <c r="F2908" i="1"/>
  <c r="F2907" i="1"/>
  <c r="F2906" i="1"/>
  <c r="G2905" i="1"/>
  <c r="F2904" i="1"/>
  <c r="F2903" i="1"/>
  <c r="F2902" i="1"/>
  <c r="G2901" i="1"/>
  <c r="F2900" i="1"/>
  <c r="F2899" i="1"/>
  <c r="F2898" i="1"/>
  <c r="G2897" i="1"/>
  <c r="F2896" i="1"/>
  <c r="F2895" i="1"/>
  <c r="F2894" i="1"/>
  <c r="G2893" i="1"/>
  <c r="F2892" i="1"/>
  <c r="F2891" i="1"/>
  <c r="F2890" i="1"/>
  <c r="E2887" i="1"/>
  <c r="B2885" i="1"/>
  <c r="S2882" i="1"/>
  <c r="I2882" i="1"/>
  <c r="H2879" i="1"/>
  <c r="F2877" i="1"/>
  <c r="E2874" i="1"/>
  <c r="E2871" i="1"/>
  <c r="B2869" i="1"/>
  <c r="S2866" i="1"/>
  <c r="I2866" i="1"/>
  <c r="H2863" i="1"/>
  <c r="F2861" i="1"/>
  <c r="U2859" i="1"/>
  <c r="E2859" i="1"/>
  <c r="U2851" i="1"/>
  <c r="E2851" i="1"/>
  <c r="U2843" i="1"/>
  <c r="E2843" i="1"/>
  <c r="U2835" i="1"/>
  <c r="E2835" i="1"/>
  <c r="U2827" i="1"/>
  <c r="E2827" i="1"/>
  <c r="U2819" i="1"/>
  <c r="E2819" i="1"/>
  <c r="U2811" i="1"/>
  <c r="E2811" i="1"/>
  <c r="U2803" i="1"/>
  <c r="E2803" i="1"/>
  <c r="U2795" i="1"/>
  <c r="E2795" i="1"/>
  <c r="U2787" i="1"/>
  <c r="E2787" i="1"/>
  <c r="U2779" i="1"/>
  <c r="E2779" i="1"/>
  <c r="U2771" i="1"/>
  <c r="E2771" i="1"/>
  <c r="U2763" i="1"/>
  <c r="E2763" i="1"/>
  <c r="U2755" i="1"/>
  <c r="E2755" i="1"/>
  <c r="U2941" i="1"/>
  <c r="T2863" i="1"/>
  <c r="G2861" i="1"/>
  <c r="S2858" i="1"/>
  <c r="G2854" i="1"/>
  <c r="U2849" i="1"/>
  <c r="G2847" i="1"/>
  <c r="B2846" i="1"/>
  <c r="C2843" i="1"/>
  <c r="C2842" i="1"/>
  <c r="E2840" i="1"/>
  <c r="G2839" i="1"/>
  <c r="H2838" i="1"/>
  <c r="U2831" i="1"/>
  <c r="G2830" i="1"/>
  <c r="G2827" i="1"/>
  <c r="U2823" i="1"/>
  <c r="G2822" i="1"/>
  <c r="G2819" i="1"/>
  <c r="U2815" i="1"/>
  <c r="G2814" i="1"/>
  <c r="G2811" i="1"/>
  <c r="U2807" i="1"/>
  <c r="G2806" i="1"/>
  <c r="S2802" i="1"/>
  <c r="G2802" i="1"/>
  <c r="F2799" i="1"/>
  <c r="C2798" i="1"/>
  <c r="U2796" i="1"/>
  <c r="G2796" i="1"/>
  <c r="C2795" i="1"/>
  <c r="U2793" i="1"/>
  <c r="H2793" i="1"/>
  <c r="U2790" i="1"/>
  <c r="H2790" i="1"/>
  <c r="E2789" i="1"/>
  <c r="S2786" i="1"/>
  <c r="G2786" i="1"/>
  <c r="F2783" i="1"/>
  <c r="C2782" i="1"/>
  <c r="U2780" i="1"/>
  <c r="G2780" i="1"/>
  <c r="C2779" i="1"/>
  <c r="C2775" i="1"/>
  <c r="C2771" i="1"/>
  <c r="C2767" i="1"/>
  <c r="C2763" i="1"/>
  <c r="C2759" i="1"/>
  <c r="C2755" i="1"/>
  <c r="F2752" i="1"/>
  <c r="I2751" i="1"/>
  <c r="E2749" i="1"/>
  <c r="T2747" i="1"/>
  <c r="B2747" i="1"/>
  <c r="E2746" i="1"/>
  <c r="D2743" i="1"/>
  <c r="G2742" i="1"/>
  <c r="G2741" i="1"/>
  <c r="F2739" i="1"/>
  <c r="F2738" i="1"/>
  <c r="D2737" i="1"/>
  <c r="F2736" i="1"/>
  <c r="I2735" i="1"/>
  <c r="E2733" i="1"/>
  <c r="T2731" i="1"/>
  <c r="B2731" i="1"/>
  <c r="E2730" i="1"/>
  <c r="D2727" i="1"/>
  <c r="G2726" i="1"/>
  <c r="G2725" i="1"/>
  <c r="C2724" i="1"/>
  <c r="F2723" i="1"/>
  <c r="F2722" i="1"/>
  <c r="D2721" i="1"/>
  <c r="F2720" i="1"/>
  <c r="I2719" i="1"/>
  <c r="E2717" i="1"/>
  <c r="T2715" i="1"/>
  <c r="B2715" i="1"/>
  <c r="E2714" i="1"/>
  <c r="D2711" i="1"/>
  <c r="G2710" i="1"/>
  <c r="G2709" i="1"/>
  <c r="C2708" i="1"/>
  <c r="F2707" i="1"/>
  <c r="F2706" i="1"/>
  <c r="D2705" i="1"/>
  <c r="F2704" i="1"/>
  <c r="I2703" i="1"/>
  <c r="E2701" i="1"/>
  <c r="T2699" i="1"/>
  <c r="B2699" i="1"/>
  <c r="E2698" i="1"/>
  <c r="D2695" i="1"/>
  <c r="G2694" i="1"/>
  <c r="G2693" i="1"/>
  <c r="C2692" i="1"/>
  <c r="H2691" i="1"/>
  <c r="U2690" i="1"/>
  <c r="E2690" i="1"/>
  <c r="T2687" i="1"/>
  <c r="D2687" i="1"/>
  <c r="F2685" i="1"/>
  <c r="S2684" i="1"/>
  <c r="C2684" i="1"/>
  <c r="H2683" i="1"/>
  <c r="U2682" i="1"/>
  <c r="E2682" i="1"/>
  <c r="T2679" i="1"/>
  <c r="D2679" i="1"/>
  <c r="F2677" i="1"/>
  <c r="S2676" i="1"/>
  <c r="C2676" i="1"/>
  <c r="H2675" i="1"/>
  <c r="U2674" i="1"/>
  <c r="E2674" i="1"/>
  <c r="T2671" i="1"/>
  <c r="D2671" i="1"/>
  <c r="F2669" i="1"/>
  <c r="S2668" i="1"/>
  <c r="C2668" i="1"/>
  <c r="H2667" i="1"/>
  <c r="U2666" i="1"/>
  <c r="E2666" i="1"/>
  <c r="T2663" i="1"/>
  <c r="D2663" i="1"/>
  <c r="I2884" i="1"/>
  <c r="I2876" i="1"/>
  <c r="I2868" i="1"/>
  <c r="E2856" i="1"/>
  <c r="B2854" i="1"/>
  <c r="B2847" i="1"/>
  <c r="I2844" i="1"/>
  <c r="I2843" i="1"/>
  <c r="I2842" i="1"/>
  <c r="B2840" i="1"/>
  <c r="C2839" i="1"/>
  <c r="G2838" i="1"/>
  <c r="I2837" i="1"/>
  <c r="I2836" i="1"/>
  <c r="G2835" i="1"/>
  <c r="F2832" i="1"/>
  <c r="U2830" i="1"/>
  <c r="E2830" i="1"/>
  <c r="F2827" i="1"/>
  <c r="F2824" i="1"/>
  <c r="U2822" i="1"/>
  <c r="E2822" i="1"/>
  <c r="F2819" i="1"/>
  <c r="F2816" i="1"/>
  <c r="U2814" i="1"/>
  <c r="E2814" i="1"/>
  <c r="F2811" i="1"/>
  <c r="F2808" i="1"/>
  <c r="U2806" i="1"/>
  <c r="E2806" i="1"/>
  <c r="G2803" i="1"/>
  <c r="D2802" i="1"/>
  <c r="U2800" i="1"/>
  <c r="I2800" i="1"/>
  <c r="C2799" i="1"/>
  <c r="B2798" i="1"/>
  <c r="F2796" i="1"/>
  <c r="B2795" i="1"/>
  <c r="T2793" i="1"/>
  <c r="F2793" i="1"/>
  <c r="B2792" i="1"/>
  <c r="T2790" i="1"/>
  <c r="G2790" i="1"/>
  <c r="D2789" i="1"/>
  <c r="T2787" i="1"/>
  <c r="G2787" i="1"/>
  <c r="D2786" i="1"/>
  <c r="U2784" i="1"/>
  <c r="I2784" i="1"/>
  <c r="C2783" i="1"/>
  <c r="B2782" i="1"/>
  <c r="F2780" i="1"/>
  <c r="B2779" i="1"/>
  <c r="C2778" i="1"/>
  <c r="B2777" i="1"/>
  <c r="B2776" i="1"/>
  <c r="B2775" i="1"/>
  <c r="C2774" i="1"/>
  <c r="B2773" i="1"/>
  <c r="B2772" i="1"/>
  <c r="B2771" i="1"/>
  <c r="C2770" i="1"/>
  <c r="B2769" i="1"/>
  <c r="B2768" i="1"/>
  <c r="B2767" i="1"/>
  <c r="C2766" i="1"/>
  <c r="B2765" i="1"/>
  <c r="B2764" i="1"/>
  <c r="B2763" i="1"/>
  <c r="C2762" i="1"/>
  <c r="B2761" i="1"/>
  <c r="B2760" i="1"/>
  <c r="B2759" i="1"/>
  <c r="C2758" i="1"/>
  <c r="B2757" i="1"/>
  <c r="B2756" i="1"/>
  <c r="B2755" i="1"/>
  <c r="C2754" i="1"/>
  <c r="B2753" i="1"/>
  <c r="E2752" i="1"/>
  <c r="H2751" i="1"/>
  <c r="B2750" i="1"/>
  <c r="D2749" i="1"/>
  <c r="S2747" i="1"/>
  <c r="I2747" i="1"/>
  <c r="D2746" i="1"/>
  <c r="H2744" i="1"/>
  <c r="C2743" i="1"/>
  <c r="F2742" i="1"/>
  <c r="I2741" i="1"/>
  <c r="U2740" i="1"/>
  <c r="B2740" i="1"/>
  <c r="E2739" i="1"/>
  <c r="I2738" i="1"/>
  <c r="U2737" i="1"/>
  <c r="B2737" i="1"/>
  <c r="E2736" i="1"/>
  <c r="H2735" i="1"/>
  <c r="B2734" i="1"/>
  <c r="D2733" i="1"/>
  <c r="S2731" i="1"/>
  <c r="I2731" i="1"/>
  <c r="D2730" i="1"/>
  <c r="H2728" i="1"/>
  <c r="C2727" i="1"/>
  <c r="F2726" i="1"/>
  <c r="I2725" i="1"/>
  <c r="U2724" i="1"/>
  <c r="B2724" i="1"/>
  <c r="E2723" i="1"/>
  <c r="I2722" i="1"/>
  <c r="U2721" i="1"/>
  <c r="B2721" i="1"/>
  <c r="E2720" i="1"/>
  <c r="H2719" i="1"/>
  <c r="B2718" i="1"/>
  <c r="D2717" i="1"/>
  <c r="S2715" i="1"/>
  <c r="I2715" i="1"/>
  <c r="D2714" i="1"/>
  <c r="H2712" i="1"/>
  <c r="C2711" i="1"/>
  <c r="F2710" i="1"/>
  <c r="I2709" i="1"/>
  <c r="U2708" i="1"/>
  <c r="B2708" i="1"/>
  <c r="E2707" i="1"/>
  <c r="I2706" i="1"/>
  <c r="U2705" i="1"/>
  <c r="B2705" i="1"/>
  <c r="E2704" i="1"/>
  <c r="H2703" i="1"/>
  <c r="B2702" i="1"/>
  <c r="D2701" i="1"/>
  <c r="S2699" i="1"/>
  <c r="I2699" i="1"/>
  <c r="D2698" i="1"/>
  <c r="H2696" i="1"/>
  <c r="C2695" i="1"/>
  <c r="F2694" i="1"/>
  <c r="I2693" i="1"/>
  <c r="U2692" i="1"/>
  <c r="B2692" i="1"/>
  <c r="I3011" i="1"/>
  <c r="I2987" i="1"/>
  <c r="I2971" i="1"/>
  <c r="U2939" i="1"/>
  <c r="G2883" i="1"/>
  <c r="H2875" i="1"/>
  <c r="G2867" i="1"/>
  <c r="B2863" i="1"/>
  <c r="S2860" i="1"/>
  <c r="C2858" i="1"/>
  <c r="I2856" i="1"/>
  <c r="T2853" i="1"/>
  <c r="F2851" i="1"/>
  <c r="E2848" i="1"/>
  <c r="U2847" i="1"/>
  <c r="F2844" i="1"/>
  <c r="S2842" i="1"/>
  <c r="U2841" i="1"/>
  <c r="U2840" i="1"/>
  <c r="I2840" i="1"/>
  <c r="B2839" i="1"/>
  <c r="D2838" i="1"/>
  <c r="E2837" i="1"/>
  <c r="F2836" i="1"/>
  <c r="F2835" i="1"/>
  <c r="U2832" i="1"/>
  <c r="E2832" i="1"/>
  <c r="T2830" i="1"/>
  <c r="D2830" i="1"/>
  <c r="T2827" i="1"/>
  <c r="D2827" i="1"/>
  <c r="U2824" i="1"/>
  <c r="E2824" i="1"/>
  <c r="T2822" i="1"/>
  <c r="D2822" i="1"/>
  <c r="T2819" i="1"/>
  <c r="D2819" i="1"/>
  <c r="U2816" i="1"/>
  <c r="E2816" i="1"/>
  <c r="T2814" i="1"/>
  <c r="D2814" i="1"/>
  <c r="T2811" i="1"/>
  <c r="D2811" i="1"/>
  <c r="U2808" i="1"/>
  <c r="E2808" i="1"/>
  <c r="T2806" i="1"/>
  <c r="D2806" i="1"/>
  <c r="T2803" i="1"/>
  <c r="F2803" i="1"/>
  <c r="C2802" i="1"/>
  <c r="B2799" i="1"/>
  <c r="U2797" i="1"/>
  <c r="I2797" i="1"/>
  <c r="E2796" i="1"/>
  <c r="I2795" i="1"/>
  <c r="I2794" i="1"/>
  <c r="E2793" i="1"/>
  <c r="H2791" i="1"/>
  <c r="S2790" i="1"/>
  <c r="E2790" i="1"/>
  <c r="B2789" i="1"/>
  <c r="S2787" i="1"/>
  <c r="F2787" i="1"/>
  <c r="C2786" i="1"/>
  <c r="B2783" i="1"/>
  <c r="U2781" i="1"/>
  <c r="I2781" i="1"/>
  <c r="E2780" i="1"/>
  <c r="I2779" i="1"/>
  <c r="U2775" i="1"/>
  <c r="I2771" i="1"/>
  <c r="U2767" i="1"/>
  <c r="I2763" i="1"/>
  <c r="U2759" i="1"/>
  <c r="I2755" i="1"/>
  <c r="D2752" i="1"/>
  <c r="G2751" i="1"/>
  <c r="U2749" i="1"/>
  <c r="C2749" i="1"/>
  <c r="H2747" i="1"/>
  <c r="U2746" i="1"/>
  <c r="C2746" i="1"/>
  <c r="T2743" i="1"/>
  <c r="B2743" i="1"/>
  <c r="E2742" i="1"/>
  <c r="H2741" i="1"/>
  <c r="D2739" i="1"/>
  <c r="D2736" i="1"/>
  <c r="G2735" i="1"/>
  <c r="U2733" i="1"/>
  <c r="C2733" i="1"/>
  <c r="H2731" i="1"/>
  <c r="U2730" i="1"/>
  <c r="C2730" i="1"/>
  <c r="T2727" i="1"/>
  <c r="B2727" i="1"/>
  <c r="E2726" i="1"/>
  <c r="D2723" i="1"/>
  <c r="D2720" i="1"/>
  <c r="G2719" i="1"/>
  <c r="U2717" i="1"/>
  <c r="C2717" i="1"/>
  <c r="H2715" i="1"/>
  <c r="U2714" i="1"/>
  <c r="C2714" i="1"/>
  <c r="T2711" i="1"/>
  <c r="B2711" i="1"/>
  <c r="E2710" i="1"/>
  <c r="D2707" i="1"/>
  <c r="D2704" i="1"/>
  <c r="G2703" i="1"/>
  <c r="U2701" i="1"/>
  <c r="C2701" i="1"/>
  <c r="H2699" i="1"/>
  <c r="U2698" i="1"/>
  <c r="C2698" i="1"/>
  <c r="T2695" i="1"/>
  <c r="B2695" i="1"/>
  <c r="E2694" i="1"/>
  <c r="F2691" i="1"/>
  <c r="S2690" i="1"/>
  <c r="C2690" i="1"/>
  <c r="B2687" i="1"/>
  <c r="T2685" i="1"/>
  <c r="D2685" i="1"/>
  <c r="F2683" i="1"/>
  <c r="S2682" i="1"/>
  <c r="C2682" i="1"/>
  <c r="B2679" i="1"/>
  <c r="T2677" i="1"/>
  <c r="D2677" i="1"/>
  <c r="F2675" i="1"/>
  <c r="S2674" i="1"/>
  <c r="C2674" i="1"/>
  <c r="B2671" i="1"/>
  <c r="T2669" i="1"/>
  <c r="D2669" i="1"/>
  <c r="F2667" i="1"/>
  <c r="S2666" i="1"/>
  <c r="C2666" i="1"/>
  <c r="B2663" i="1"/>
  <c r="T2661" i="1"/>
  <c r="D2661" i="1"/>
  <c r="F2659" i="1"/>
  <c r="S2658" i="1"/>
  <c r="C2658" i="1"/>
  <c r="B2655" i="1"/>
  <c r="T2653" i="1"/>
  <c r="D2653" i="1"/>
  <c r="F2651" i="1"/>
  <c r="S2650" i="1"/>
  <c r="C2650" i="1"/>
  <c r="B2647" i="1"/>
  <c r="T2645" i="1"/>
  <c r="D2645" i="1"/>
  <c r="F2643" i="1"/>
  <c r="S2642" i="1"/>
  <c r="C2642" i="1"/>
  <c r="B2639" i="1"/>
  <c r="T2637" i="1"/>
  <c r="D2637" i="1"/>
  <c r="F2635" i="1"/>
  <c r="S2634" i="1"/>
  <c r="C2634" i="1"/>
  <c r="I2858" i="1"/>
  <c r="I2851" i="1"/>
  <c r="H2849" i="1"/>
  <c r="B2848" i="1"/>
  <c r="T2846" i="1"/>
  <c r="S2839" i="1"/>
  <c r="U2839" i="1"/>
  <c r="B2838" i="1"/>
  <c r="C2835" i="1"/>
  <c r="S2832" i="1"/>
  <c r="C2832" i="1"/>
  <c r="B2830" i="1"/>
  <c r="S2827" i="1"/>
  <c r="C2827" i="1"/>
  <c r="S2824" i="1"/>
  <c r="C2824" i="1"/>
  <c r="B2822" i="1"/>
  <c r="S2819" i="1"/>
  <c r="C2819" i="1"/>
  <c r="I2818" i="1"/>
  <c r="S2816" i="1"/>
  <c r="C2816" i="1"/>
  <c r="B2814" i="1"/>
  <c r="I2813" i="1"/>
  <c r="S2811" i="1"/>
  <c r="C2811" i="1"/>
  <c r="I2810" i="1"/>
  <c r="S2808" i="1"/>
  <c r="C2808" i="1"/>
  <c r="B2806" i="1"/>
  <c r="I2805" i="1"/>
  <c r="S2803" i="1"/>
  <c r="D2803" i="1"/>
  <c r="U2799" i="1"/>
  <c r="T2797" i="1"/>
  <c r="H2797" i="1"/>
  <c r="T2794" i="1"/>
  <c r="H2794" i="1"/>
  <c r="S2791" i="1"/>
  <c r="G2791" i="1"/>
  <c r="D2790" i="1"/>
  <c r="D2787" i="1"/>
  <c r="U2783" i="1"/>
  <c r="T2781" i="1"/>
  <c r="H2781" i="1"/>
  <c r="T2775" i="1"/>
  <c r="T2771" i="1"/>
  <c r="T2767" i="1"/>
  <c r="T2763" i="1"/>
  <c r="T2759" i="1"/>
  <c r="T2755" i="1"/>
  <c r="G2747" i="1"/>
  <c r="U2739" i="1"/>
  <c r="C2739" i="1"/>
  <c r="G2731" i="1"/>
  <c r="U2723" i="1"/>
  <c r="C2723" i="1"/>
  <c r="G2715" i="1"/>
  <c r="U2707" i="1"/>
  <c r="C2707" i="1"/>
  <c r="G2699" i="1"/>
  <c r="I2889" i="1"/>
  <c r="I2881" i="1"/>
  <c r="I2873" i="1"/>
  <c r="I2865" i="1"/>
  <c r="D2853" i="1"/>
  <c r="S2850" i="1"/>
  <c r="E2849" i="1"/>
  <c r="I2848" i="1"/>
  <c r="S2843" i="1"/>
  <c r="T2838" i="1"/>
  <c r="I2835" i="1"/>
  <c r="H2834" i="1"/>
  <c r="B2832" i="1"/>
  <c r="H2831" i="1"/>
  <c r="U2829" i="1"/>
  <c r="E2829" i="1"/>
  <c r="I2827" i="1"/>
  <c r="H2826" i="1"/>
  <c r="B2824" i="1"/>
  <c r="H2823" i="1"/>
  <c r="U2821" i="1"/>
  <c r="E2821" i="1"/>
  <c r="I2819" i="1"/>
  <c r="H2818" i="1"/>
  <c r="B2816" i="1"/>
  <c r="H2815" i="1"/>
  <c r="U2813" i="1"/>
  <c r="E2813" i="1"/>
  <c r="I2811" i="1"/>
  <c r="H2810" i="1"/>
  <c r="B2808" i="1"/>
  <c r="H2807" i="1"/>
  <c r="U2805" i="1"/>
  <c r="E2805" i="1"/>
  <c r="C2803" i="1"/>
  <c r="U2798" i="1"/>
  <c r="H2798" i="1"/>
  <c r="E2797" i="1"/>
  <c r="S2794" i="1"/>
  <c r="G2794" i="1"/>
  <c r="F2791" i="1"/>
  <c r="C2790" i="1"/>
  <c r="C2787" i="1"/>
  <c r="U2782" i="1"/>
  <c r="H2782" i="1"/>
  <c r="E2781" i="1"/>
  <c r="S2775" i="1"/>
  <c r="H2775" i="1"/>
  <c r="S2771" i="1"/>
  <c r="H2771" i="1"/>
  <c r="S2767" i="1"/>
  <c r="H2767" i="1"/>
  <c r="S2763" i="1"/>
  <c r="H2763" i="1"/>
  <c r="S2759" i="1"/>
  <c r="H2759" i="1"/>
  <c r="S2755" i="1"/>
  <c r="H2755" i="1"/>
  <c r="B2752" i="1"/>
  <c r="D2751" i="1"/>
  <c r="G2749" i="1"/>
  <c r="F2747" i="1"/>
  <c r="F2746" i="1"/>
  <c r="I2743" i="1"/>
  <c r="U2742" i="1"/>
  <c r="C2742" i="1"/>
  <c r="T2739" i="1"/>
  <c r="B2739" i="1"/>
  <c r="T2736" i="1"/>
  <c r="B2736" i="1"/>
  <c r="D2735" i="1"/>
  <c r="G2733" i="1"/>
  <c r="F2731" i="1"/>
  <c r="F2730" i="1"/>
  <c r="I2727" i="1"/>
  <c r="U2726" i="1"/>
  <c r="C2726" i="1"/>
  <c r="T2723" i="1"/>
  <c r="B2723" i="1"/>
  <c r="T2720" i="1"/>
  <c r="B2720" i="1"/>
  <c r="D2719" i="1"/>
  <c r="G2717" i="1"/>
  <c r="F2715" i="1"/>
  <c r="F2714" i="1"/>
  <c r="I2711" i="1"/>
  <c r="U2710" i="1"/>
  <c r="C2710" i="1"/>
  <c r="T2707" i="1"/>
  <c r="B2707" i="1"/>
  <c r="T2704" i="1"/>
  <c r="B2704" i="1"/>
  <c r="D2703" i="1"/>
  <c r="G2701" i="1"/>
  <c r="F2699" i="1"/>
  <c r="F2698" i="1"/>
  <c r="I2695" i="1"/>
  <c r="U2694" i="1"/>
  <c r="C2694" i="1"/>
  <c r="T2691" i="1"/>
  <c r="D2691" i="1"/>
  <c r="H2687" i="1"/>
  <c r="B2685" i="1"/>
  <c r="T2683" i="1"/>
  <c r="D2683" i="1"/>
  <c r="H2679" i="1"/>
  <c r="B2677" i="1"/>
  <c r="T2675" i="1"/>
  <c r="D2675" i="1"/>
  <c r="H2671" i="1"/>
  <c r="B2669" i="1"/>
  <c r="T2667" i="1"/>
  <c r="D2667" i="1"/>
  <c r="H2663" i="1"/>
  <c r="B2661" i="1"/>
  <c r="T2659" i="1"/>
  <c r="D2659" i="1"/>
  <c r="H2655" i="1"/>
  <c r="B2653" i="1"/>
  <c r="T2651" i="1"/>
  <c r="D2651" i="1"/>
  <c r="H2647" i="1"/>
  <c r="B2645" i="1"/>
  <c r="T2643" i="1"/>
  <c r="D2643" i="1"/>
  <c r="H2639" i="1"/>
  <c r="B2637" i="1"/>
  <c r="T2635" i="1"/>
  <c r="D2635" i="1"/>
  <c r="H2631" i="1"/>
  <c r="B2629" i="1"/>
  <c r="T2627" i="1"/>
  <c r="D2627" i="1"/>
  <c r="H2623" i="1"/>
  <c r="B2621" i="1"/>
  <c r="T2619" i="1"/>
  <c r="D2619" i="1"/>
  <c r="H2888" i="1"/>
  <c r="G2880" i="1"/>
  <c r="H2872" i="1"/>
  <c r="D2862" i="1"/>
  <c r="H2857" i="1"/>
  <c r="B2855" i="1"/>
  <c r="B2853" i="1"/>
  <c r="F2849" i="1"/>
  <c r="S2835" i="1"/>
  <c r="T2834" i="1"/>
  <c r="D2834" i="1"/>
  <c r="I2832" i="1"/>
  <c r="G2831" i="1"/>
  <c r="T2829" i="1"/>
  <c r="D2829" i="1"/>
  <c r="T2826" i="1"/>
  <c r="D2826" i="1"/>
  <c r="I2824" i="1"/>
  <c r="G2823" i="1"/>
  <c r="T2821" i="1"/>
  <c r="D2821" i="1"/>
  <c r="T2818" i="1"/>
  <c r="D2818" i="1"/>
  <c r="I2816" i="1"/>
  <c r="G2815" i="1"/>
  <c r="T2813" i="1"/>
  <c r="D2813" i="1"/>
  <c r="T2810" i="1"/>
  <c r="D2810" i="1"/>
  <c r="I2808" i="1"/>
  <c r="G2807" i="1"/>
  <c r="T2805" i="1"/>
  <c r="D2805" i="1"/>
  <c r="B2803" i="1"/>
  <c r="T2798" i="1"/>
  <c r="G2798" i="1"/>
  <c r="D2797" i="1"/>
  <c r="T2795" i="1"/>
  <c r="G2795" i="1"/>
  <c r="D2794" i="1"/>
  <c r="C2791" i="1"/>
  <c r="B2790" i="1"/>
  <c r="B2787" i="1"/>
  <c r="T2782" i="1"/>
  <c r="G2782" i="1"/>
  <c r="D2781" i="1"/>
  <c r="T2779" i="1"/>
  <c r="G2779" i="1"/>
  <c r="G2775" i="1"/>
  <c r="G2771" i="1"/>
  <c r="G2767" i="1"/>
  <c r="G2763" i="1"/>
  <c r="G2759" i="1"/>
  <c r="G2755" i="1"/>
  <c r="H2752" i="1"/>
  <c r="C2751" i="1"/>
  <c r="E2747" i="1"/>
  <c r="H2743" i="1"/>
  <c r="B2742" i="1"/>
  <c r="S2739" i="1"/>
  <c r="I2739" i="1"/>
  <c r="H2736" i="1"/>
  <c r="C2735" i="1"/>
  <c r="E2731" i="1"/>
  <c r="H2727" i="1"/>
  <c r="B2726" i="1"/>
  <c r="S2723" i="1"/>
  <c r="I2723" i="1"/>
  <c r="H2720" i="1"/>
  <c r="C2719" i="1"/>
  <c r="E2715" i="1"/>
  <c r="H2711" i="1"/>
  <c r="B2710" i="1"/>
  <c r="S2707" i="1"/>
  <c r="I2707" i="1"/>
  <c r="H2704" i="1"/>
  <c r="C2703" i="1"/>
  <c r="E2699" i="1"/>
  <c r="H2695" i="1"/>
  <c r="B2694" i="1"/>
  <c r="S2691" i="1"/>
  <c r="C2691" i="1"/>
  <c r="G2687" i="1"/>
  <c r="S2683" i="1"/>
  <c r="C2683" i="1"/>
  <c r="G2679" i="1"/>
  <c r="S2675" i="1"/>
  <c r="C2675" i="1"/>
  <c r="G2671" i="1"/>
  <c r="S2667" i="1"/>
  <c r="C2667" i="1"/>
  <c r="G2663" i="1"/>
  <c r="S2659" i="1"/>
  <c r="C2659" i="1"/>
  <c r="G2655" i="1"/>
  <c r="S2651" i="1"/>
  <c r="C2651" i="1"/>
  <c r="G2647" i="1"/>
  <c r="S2643" i="1"/>
  <c r="C2643" i="1"/>
  <c r="G2639" i="1"/>
  <c r="S2635" i="1"/>
  <c r="C2635" i="1"/>
  <c r="G2631" i="1"/>
  <c r="S2627" i="1"/>
  <c r="C2627" i="1"/>
  <c r="G2623" i="1"/>
  <c r="S2619" i="1"/>
  <c r="C2619" i="1"/>
  <c r="G2615" i="1"/>
  <c r="S2611" i="1"/>
  <c r="C2611" i="1"/>
  <c r="H2864" i="1"/>
  <c r="I2862" i="1"/>
  <c r="F2859" i="1"/>
  <c r="F2857" i="1"/>
  <c r="U2855" i="1"/>
  <c r="C2850" i="1"/>
  <c r="U2848" i="1"/>
  <c r="G2846" i="1"/>
  <c r="H2842" i="1"/>
  <c r="S2834" i="1"/>
  <c r="C2834" i="1"/>
  <c r="S2831" i="1"/>
  <c r="C2831" i="1"/>
  <c r="B2829" i="1"/>
  <c r="S2826" i="1"/>
  <c r="C2826" i="1"/>
  <c r="S2823" i="1"/>
  <c r="C2823" i="1"/>
  <c r="B2821" i="1"/>
  <c r="S2818" i="1"/>
  <c r="C2818" i="1"/>
  <c r="S2815" i="1"/>
  <c r="C2815" i="1"/>
  <c r="B2813" i="1"/>
  <c r="S2810" i="1"/>
  <c r="C2810" i="1"/>
  <c r="S2807" i="1"/>
  <c r="C2807" i="1"/>
  <c r="B2805" i="1"/>
  <c r="I2803" i="1"/>
  <c r="I2802" i="1"/>
  <c r="E2801" i="1"/>
  <c r="H2799" i="1"/>
  <c r="S2798" i="1"/>
  <c r="E2798" i="1"/>
  <c r="B2797" i="1"/>
  <c r="S2795" i="1"/>
  <c r="F2795" i="1"/>
  <c r="C2794" i="1"/>
  <c r="S2792" i="1"/>
  <c r="F2792" i="1"/>
  <c r="B2791" i="1"/>
  <c r="U2789" i="1"/>
  <c r="I2789" i="1"/>
  <c r="E2788" i="1"/>
  <c r="I2787" i="1"/>
  <c r="I2786" i="1"/>
  <c r="E2785" i="1"/>
  <c r="H2783" i="1"/>
  <c r="S2782" i="1"/>
  <c r="E2782" i="1"/>
  <c r="B2781" i="1"/>
  <c r="S2779" i="1"/>
  <c r="F2779" i="1"/>
  <c r="G2778" i="1"/>
  <c r="F2777" i="1"/>
  <c r="F2776" i="1"/>
  <c r="F2775" i="1"/>
  <c r="G2774" i="1"/>
  <c r="F2773" i="1"/>
  <c r="F2772" i="1"/>
  <c r="F2771" i="1"/>
  <c r="G2770" i="1"/>
  <c r="F2769" i="1"/>
  <c r="F2768" i="1"/>
  <c r="F2767" i="1"/>
  <c r="G2766" i="1"/>
  <c r="F2765" i="1"/>
  <c r="F2764" i="1"/>
  <c r="F2763" i="1"/>
  <c r="G2762" i="1"/>
  <c r="F2761" i="1"/>
  <c r="F2760" i="1"/>
  <c r="F2759" i="1"/>
  <c r="G2758" i="1"/>
  <c r="F2757" i="1"/>
  <c r="F2756" i="1"/>
  <c r="F2755" i="1"/>
  <c r="G2754" i="1"/>
  <c r="F2753" i="1"/>
  <c r="I2752" i="1"/>
  <c r="T2751" i="1"/>
  <c r="B2751" i="1"/>
  <c r="E2750" i="1"/>
  <c r="H2749" i="1"/>
  <c r="D2747" i="1"/>
  <c r="H2746" i="1"/>
  <c r="D2744" i="1"/>
  <c r="G2743" i="1"/>
  <c r="S2742" i="1"/>
  <c r="I2742" i="1"/>
  <c r="U2741" i="1"/>
  <c r="C2741" i="1"/>
  <c r="F2740" i="1"/>
  <c r="H2739" i="1"/>
  <c r="U2738" i="1"/>
  <c r="C2738" i="1"/>
  <c r="F2737" i="1"/>
  <c r="I2736" i="1"/>
  <c r="T2735" i="1"/>
  <c r="B2735" i="1"/>
  <c r="E2734" i="1"/>
  <c r="H2733" i="1"/>
  <c r="D2731" i="1"/>
  <c r="H2730" i="1"/>
  <c r="D2728" i="1"/>
  <c r="G2727" i="1"/>
  <c r="S2726" i="1"/>
  <c r="I2726" i="1"/>
  <c r="U2725" i="1"/>
  <c r="C2725" i="1"/>
  <c r="F2724" i="1"/>
  <c r="H2723" i="1"/>
  <c r="U2722" i="1"/>
  <c r="C2722" i="1"/>
  <c r="F2721" i="1"/>
  <c r="I2720" i="1"/>
  <c r="T2719" i="1"/>
  <c r="B2719" i="1"/>
  <c r="E2718" i="1"/>
  <c r="H2717" i="1"/>
  <c r="D2715" i="1"/>
  <c r="H2714" i="1"/>
  <c r="D2712" i="1"/>
  <c r="G2711" i="1"/>
  <c r="S2710" i="1"/>
  <c r="I2710" i="1"/>
  <c r="U2709" i="1"/>
  <c r="C2709" i="1"/>
  <c r="F2708" i="1"/>
  <c r="H2707" i="1"/>
  <c r="U2706" i="1"/>
  <c r="C2706" i="1"/>
  <c r="F2705" i="1"/>
  <c r="I2704" i="1"/>
  <c r="T2703" i="1"/>
  <c r="B2703" i="1"/>
  <c r="E2702" i="1"/>
  <c r="H2701" i="1"/>
  <c r="D2699" i="1"/>
  <c r="H2698" i="1"/>
  <c r="D2696" i="1"/>
  <c r="G2695" i="1"/>
  <c r="S2694" i="1"/>
  <c r="H2886" i="1"/>
  <c r="I2878" i="1"/>
  <c r="H2870" i="1"/>
  <c r="G2864" i="1"/>
  <c r="I2859" i="1"/>
  <c r="U2856" i="1"/>
  <c r="I2850" i="1"/>
  <c r="D2846" i="1"/>
  <c r="F2843" i="1"/>
  <c r="D2842" i="1"/>
  <c r="F2840" i="1"/>
  <c r="B2831" i="1"/>
  <c r="H2830" i="1"/>
  <c r="B2823" i="1"/>
  <c r="H2822" i="1"/>
  <c r="B2815" i="1"/>
  <c r="H2814" i="1"/>
  <c r="B2807" i="1"/>
  <c r="H2806" i="1"/>
  <c r="S2799" i="1"/>
  <c r="G2799" i="1"/>
  <c r="D2798" i="1"/>
  <c r="D2795" i="1"/>
  <c r="U2791" i="1"/>
  <c r="S2783" i="1"/>
  <c r="G2783" i="1"/>
  <c r="D2782" i="1"/>
  <c r="D2779" i="1"/>
  <c r="D2775" i="1"/>
  <c r="D2771" i="1"/>
  <c r="D2767" i="1"/>
  <c r="D2763" i="1"/>
  <c r="D2759" i="1"/>
  <c r="D2755" i="1"/>
  <c r="U2747" i="1"/>
  <c r="C2747" i="1"/>
  <c r="F2743" i="1"/>
  <c r="G2739" i="1"/>
  <c r="U2731" i="1"/>
  <c r="C2731" i="1"/>
  <c r="F2727" i="1"/>
  <c r="G2723" i="1"/>
  <c r="U2715" i="1"/>
  <c r="C2715" i="1"/>
  <c r="F2711" i="1"/>
  <c r="G2707" i="1"/>
  <c r="U2699" i="1"/>
  <c r="C2699" i="1"/>
  <c r="F2695" i="1"/>
  <c r="U2687" i="1"/>
  <c r="E2687" i="1"/>
  <c r="U2679" i="1"/>
  <c r="E2679" i="1"/>
  <c r="U2671" i="1"/>
  <c r="E2671" i="1"/>
  <c r="U2663" i="1"/>
  <c r="E2663" i="1"/>
  <c r="U2655" i="1"/>
  <c r="E2655" i="1"/>
  <c r="U2647" i="1"/>
  <c r="E2647" i="1"/>
  <c r="U2639" i="1"/>
  <c r="E2639" i="1"/>
  <c r="U2631" i="1"/>
  <c r="E2631" i="1"/>
  <c r="U2623" i="1"/>
  <c r="E2623" i="1"/>
  <c r="U2615" i="1"/>
  <c r="E2615" i="1"/>
  <c r="U2607" i="1"/>
  <c r="E2607" i="1"/>
  <c r="U2599" i="1"/>
  <c r="E2599" i="1"/>
  <c r="U2591" i="1"/>
  <c r="E2591" i="1"/>
  <c r="U2583" i="1"/>
  <c r="E2583" i="1"/>
  <c r="U2575" i="1"/>
  <c r="E2575" i="1"/>
  <c r="U2567" i="1"/>
  <c r="E2567" i="1"/>
  <c r="U2559" i="1"/>
  <c r="E2559" i="1"/>
  <c r="T2837" i="1"/>
  <c r="T2789" i="1"/>
  <c r="U2773" i="1"/>
  <c r="U2765" i="1"/>
  <c r="U2757" i="1"/>
  <c r="I2749" i="1"/>
  <c r="F2741" i="1"/>
  <c r="I2733" i="1"/>
  <c r="H2725" i="1"/>
  <c r="I2717" i="1"/>
  <c r="H2709" i="1"/>
  <c r="I2701" i="1"/>
  <c r="H2694" i="1"/>
  <c r="H2686" i="1"/>
  <c r="S2685" i="1"/>
  <c r="H2678" i="1"/>
  <c r="S2677" i="1"/>
  <c r="H2670" i="1"/>
  <c r="S2669" i="1"/>
  <c r="H2662" i="1"/>
  <c r="F2661" i="1"/>
  <c r="S2652" i="1"/>
  <c r="I2652" i="1"/>
  <c r="U2651" i="1"/>
  <c r="D2650" i="1"/>
  <c r="D2649" i="1"/>
  <c r="D2647" i="1"/>
  <c r="H2646" i="1"/>
  <c r="F2645" i="1"/>
  <c r="S2636" i="1"/>
  <c r="I2636" i="1"/>
  <c r="U2635" i="1"/>
  <c r="D2634" i="1"/>
  <c r="D2633" i="1"/>
  <c r="G2632" i="1"/>
  <c r="H2629" i="1"/>
  <c r="F2627" i="1"/>
  <c r="G2624" i="1"/>
  <c r="H2621" i="1"/>
  <c r="F2619" i="1"/>
  <c r="F2617" i="1"/>
  <c r="S2614" i="1"/>
  <c r="G2614" i="1"/>
  <c r="B2613" i="1"/>
  <c r="T2611" i="1"/>
  <c r="G2611" i="1"/>
  <c r="E2610" i="1"/>
  <c r="E2609" i="1"/>
  <c r="E2608" i="1"/>
  <c r="D2607" i="1"/>
  <c r="E2606" i="1"/>
  <c r="E2605" i="1"/>
  <c r="E2604" i="1"/>
  <c r="D2603" i="1"/>
  <c r="E2602" i="1"/>
  <c r="E2601" i="1"/>
  <c r="E2600" i="1"/>
  <c r="D2599" i="1"/>
  <c r="E2598" i="1"/>
  <c r="E2597" i="1"/>
  <c r="E2596" i="1"/>
  <c r="D2595" i="1"/>
  <c r="E2594" i="1"/>
  <c r="E2593" i="1"/>
  <c r="E2592" i="1"/>
  <c r="D2591" i="1"/>
  <c r="E2590" i="1"/>
  <c r="E2589" i="1"/>
  <c r="E2588" i="1"/>
  <c r="D2587" i="1"/>
  <c r="E2586" i="1"/>
  <c r="E2585" i="1"/>
  <c r="E2584" i="1"/>
  <c r="D2583" i="1"/>
  <c r="E2582" i="1"/>
  <c r="E2581" i="1"/>
  <c r="E2580" i="1"/>
  <c r="D2579" i="1"/>
  <c r="E2578" i="1"/>
  <c r="E2577" i="1"/>
  <c r="E2576" i="1"/>
  <c r="D2575" i="1"/>
  <c r="E2574" i="1"/>
  <c r="E2573" i="1"/>
  <c r="E2572" i="1"/>
  <c r="D2571" i="1"/>
  <c r="E2570" i="1"/>
  <c r="E2569" i="1"/>
  <c r="E2568" i="1"/>
  <c r="D2567" i="1"/>
  <c r="E2566" i="1"/>
  <c r="E2565" i="1"/>
  <c r="E2564" i="1"/>
  <c r="D2563" i="1"/>
  <c r="E2562" i="1"/>
  <c r="E2561" i="1"/>
  <c r="E2560" i="1"/>
  <c r="D2559" i="1"/>
  <c r="E2558" i="1"/>
  <c r="D2555" i="1"/>
  <c r="G2553" i="1"/>
  <c r="C2552" i="1"/>
  <c r="F2551" i="1"/>
  <c r="F2550" i="1"/>
  <c r="D2549" i="1"/>
  <c r="I2547" i="1"/>
  <c r="E2545" i="1"/>
  <c r="T2543" i="1"/>
  <c r="B2543" i="1"/>
  <c r="E2542" i="1"/>
  <c r="D2539" i="1"/>
  <c r="G2537" i="1"/>
  <c r="C2536" i="1"/>
  <c r="F2535" i="1"/>
  <c r="F2534" i="1"/>
  <c r="D2533" i="1"/>
  <c r="I2531" i="1"/>
  <c r="E2529" i="1"/>
  <c r="T2527" i="1"/>
  <c r="C2527" i="1"/>
  <c r="H2526" i="1"/>
  <c r="U2525" i="1"/>
  <c r="E2525" i="1"/>
  <c r="T2522" i="1"/>
  <c r="D2522" i="1"/>
  <c r="S2519" i="1"/>
  <c r="C2519" i="1"/>
  <c r="H2518" i="1"/>
  <c r="U2517" i="1"/>
  <c r="E2517" i="1"/>
  <c r="T2514" i="1"/>
  <c r="D2514" i="1"/>
  <c r="S2511" i="1"/>
  <c r="C2511" i="1"/>
  <c r="H2510" i="1"/>
  <c r="U2509" i="1"/>
  <c r="E2509" i="1"/>
  <c r="T2506" i="1"/>
  <c r="D2506" i="1"/>
  <c r="S2503" i="1"/>
  <c r="C2503" i="1"/>
  <c r="H2502" i="1"/>
  <c r="U2501" i="1"/>
  <c r="E2501" i="1"/>
  <c r="T2498" i="1"/>
  <c r="D2498" i="1"/>
  <c r="S2495" i="1"/>
  <c r="C2495" i="1"/>
  <c r="H2494" i="1"/>
  <c r="U2493" i="1"/>
  <c r="E2493" i="1"/>
  <c r="T2490" i="1"/>
  <c r="D2490" i="1"/>
  <c r="S2487" i="1"/>
  <c r="C2487" i="1"/>
  <c r="H2486" i="1"/>
  <c r="U2485" i="1"/>
  <c r="E2485" i="1"/>
  <c r="T2482" i="1"/>
  <c r="D2482" i="1"/>
  <c r="S2479" i="1"/>
  <c r="C2479" i="1"/>
  <c r="H2478" i="1"/>
  <c r="U2477" i="1"/>
  <c r="E2477" i="1"/>
  <c r="T2474" i="1"/>
  <c r="D2474" i="1"/>
  <c r="I2852" i="1"/>
  <c r="I2828" i="1"/>
  <c r="I2820" i="1"/>
  <c r="I2812" i="1"/>
  <c r="I2804" i="1"/>
  <c r="I2796" i="1"/>
  <c r="I2788" i="1"/>
  <c r="I2780" i="1"/>
  <c r="U2772" i="1"/>
  <c r="U2764" i="1"/>
  <c r="U2756" i="1"/>
  <c r="I2748" i="1"/>
  <c r="I2740" i="1"/>
  <c r="I2732" i="1"/>
  <c r="I2724" i="1"/>
  <c r="I2716" i="1"/>
  <c r="I2708" i="1"/>
  <c r="I2700" i="1"/>
  <c r="U2693" i="1"/>
  <c r="G2690" i="1"/>
  <c r="C2686" i="1"/>
  <c r="U2684" i="1"/>
  <c r="G2682" i="1"/>
  <c r="C2678" i="1"/>
  <c r="U2676" i="1"/>
  <c r="G2674" i="1"/>
  <c r="C2670" i="1"/>
  <c r="U2668" i="1"/>
  <c r="G2666" i="1"/>
  <c r="C2662" i="1"/>
  <c r="E2661" i="1"/>
  <c r="E2660" i="1"/>
  <c r="H2659" i="1"/>
  <c r="U2650" i="1"/>
  <c r="B2650" i="1"/>
  <c r="B2649" i="1"/>
  <c r="C2647" i="1"/>
  <c r="C2646" i="1"/>
  <c r="E2645" i="1"/>
  <c r="E2644" i="1"/>
  <c r="H2643" i="1"/>
  <c r="U2634" i="1"/>
  <c r="B2634" i="1"/>
  <c r="B2633" i="1"/>
  <c r="F2632" i="1"/>
  <c r="F2629" i="1"/>
  <c r="B2627" i="1"/>
  <c r="F2624" i="1"/>
  <c r="F2621" i="1"/>
  <c r="B2619" i="1"/>
  <c r="D2617" i="1"/>
  <c r="T2615" i="1"/>
  <c r="H2615" i="1"/>
  <c r="E2614" i="1"/>
  <c r="S2613" i="1"/>
  <c r="F2611" i="1"/>
  <c r="D2610" i="1"/>
  <c r="D2609" i="1"/>
  <c r="C2608" i="1"/>
  <c r="C2607" i="1"/>
  <c r="D2606" i="1"/>
  <c r="D2605" i="1"/>
  <c r="C2604" i="1"/>
  <c r="C2603" i="1"/>
  <c r="D2602" i="1"/>
  <c r="D2601" i="1"/>
  <c r="C2600" i="1"/>
  <c r="C2599" i="1"/>
  <c r="D2598" i="1"/>
  <c r="D2597" i="1"/>
  <c r="C2596" i="1"/>
  <c r="C2595" i="1"/>
  <c r="D2594" i="1"/>
  <c r="D2593" i="1"/>
  <c r="C2592" i="1"/>
  <c r="C2591" i="1"/>
  <c r="D2590" i="1"/>
  <c r="D2589" i="1"/>
  <c r="C2588" i="1"/>
  <c r="C2587" i="1"/>
  <c r="D2586" i="1"/>
  <c r="D2585" i="1"/>
  <c r="C2584" i="1"/>
  <c r="C2583" i="1"/>
  <c r="D2582" i="1"/>
  <c r="D2581" i="1"/>
  <c r="C2580" i="1"/>
  <c r="C2579" i="1"/>
  <c r="D2578" i="1"/>
  <c r="D2577" i="1"/>
  <c r="C2576" i="1"/>
  <c r="C2575" i="1"/>
  <c r="D2574" i="1"/>
  <c r="D2573" i="1"/>
  <c r="C2572" i="1"/>
  <c r="C2571" i="1"/>
  <c r="D2570" i="1"/>
  <c r="D2569" i="1"/>
  <c r="C2568" i="1"/>
  <c r="C2567" i="1"/>
  <c r="D2566" i="1"/>
  <c r="D2565" i="1"/>
  <c r="C2564" i="1"/>
  <c r="C2563" i="1"/>
  <c r="D2562" i="1"/>
  <c r="D2561" i="1"/>
  <c r="C2560" i="1"/>
  <c r="C2559" i="1"/>
  <c r="D2558" i="1"/>
  <c r="H2556" i="1"/>
  <c r="C2555" i="1"/>
  <c r="I2553" i="1"/>
  <c r="U2552" i="1"/>
  <c r="B2552" i="1"/>
  <c r="E2551" i="1"/>
  <c r="I2550" i="1"/>
  <c r="U2549" i="1"/>
  <c r="B2549" i="1"/>
  <c r="H2547" i="1"/>
  <c r="B2546" i="1"/>
  <c r="D2545" i="1"/>
  <c r="S2543" i="1"/>
  <c r="I2543" i="1"/>
  <c r="D2542" i="1"/>
  <c r="H2540" i="1"/>
  <c r="C2539" i="1"/>
  <c r="I2537" i="1"/>
  <c r="U2536" i="1"/>
  <c r="B2536" i="1"/>
  <c r="E2535" i="1"/>
  <c r="I2534" i="1"/>
  <c r="U2533" i="1"/>
  <c r="B2533" i="1"/>
  <c r="H2531" i="1"/>
  <c r="B2530" i="1"/>
  <c r="D2529" i="1"/>
  <c r="S2527" i="1"/>
  <c r="B2527" i="1"/>
  <c r="G2526" i="1"/>
  <c r="T2525" i="1"/>
  <c r="D2525" i="1"/>
  <c r="S2522" i="1"/>
  <c r="C2522" i="1"/>
  <c r="H2521" i="1"/>
  <c r="B2519" i="1"/>
  <c r="G2518" i="1"/>
  <c r="T2517" i="1"/>
  <c r="D2517" i="1"/>
  <c r="S2514" i="1"/>
  <c r="C2514" i="1"/>
  <c r="H2513" i="1"/>
  <c r="B2511" i="1"/>
  <c r="G2510" i="1"/>
  <c r="T2509" i="1"/>
  <c r="D2509" i="1"/>
  <c r="S2506" i="1"/>
  <c r="C2506" i="1"/>
  <c r="H2505" i="1"/>
  <c r="B2503" i="1"/>
  <c r="G2502" i="1"/>
  <c r="T2501" i="1"/>
  <c r="D2501" i="1"/>
  <c r="S2498" i="1"/>
  <c r="C2498" i="1"/>
  <c r="H2497" i="1"/>
  <c r="B2495" i="1"/>
  <c r="G2494" i="1"/>
  <c r="T2493" i="1"/>
  <c r="D2690" i="1"/>
  <c r="F2687" i="1"/>
  <c r="I2686" i="1"/>
  <c r="D2682" i="1"/>
  <c r="F2679" i="1"/>
  <c r="I2678" i="1"/>
  <c r="D2674" i="1"/>
  <c r="F2671" i="1"/>
  <c r="I2670" i="1"/>
  <c r="D2666" i="1"/>
  <c r="F2663" i="1"/>
  <c r="S2661" i="1"/>
  <c r="C2660" i="1"/>
  <c r="G2659" i="1"/>
  <c r="G2658" i="1"/>
  <c r="T2650" i="1"/>
  <c r="T2647" i="1"/>
  <c r="I2647" i="1"/>
  <c r="S2645" i="1"/>
  <c r="C2644" i="1"/>
  <c r="G2643" i="1"/>
  <c r="G2642" i="1"/>
  <c r="T2634" i="1"/>
  <c r="E2632" i="1"/>
  <c r="U2629" i="1"/>
  <c r="E2629" i="1"/>
  <c r="U2627" i="1"/>
  <c r="G2626" i="1"/>
  <c r="U2624" i="1"/>
  <c r="E2624" i="1"/>
  <c r="U2621" i="1"/>
  <c r="E2621" i="1"/>
  <c r="U2619" i="1"/>
  <c r="B2617" i="1"/>
  <c r="S2615" i="1"/>
  <c r="F2615" i="1"/>
  <c r="C2614" i="1"/>
  <c r="U2612" i="1"/>
  <c r="I2612" i="1"/>
  <c r="D2611" i="1"/>
  <c r="C2610" i="1"/>
  <c r="B2609" i="1"/>
  <c r="B2608" i="1"/>
  <c r="B2607" i="1"/>
  <c r="C2606" i="1"/>
  <c r="B2605" i="1"/>
  <c r="B2604" i="1"/>
  <c r="B2603" i="1"/>
  <c r="C2602" i="1"/>
  <c r="B2601" i="1"/>
  <c r="B2600" i="1"/>
  <c r="B2599" i="1"/>
  <c r="C2598" i="1"/>
  <c r="B2597" i="1"/>
  <c r="B2596" i="1"/>
  <c r="B2595" i="1"/>
  <c r="C2594" i="1"/>
  <c r="B2593" i="1"/>
  <c r="B2592" i="1"/>
  <c r="B2591" i="1"/>
  <c r="C2590" i="1"/>
  <c r="B2589" i="1"/>
  <c r="B2588" i="1"/>
  <c r="B2587" i="1"/>
  <c r="C2586" i="1"/>
  <c r="B2585" i="1"/>
  <c r="B2584" i="1"/>
  <c r="B2583" i="1"/>
  <c r="C2582" i="1"/>
  <c r="B2581" i="1"/>
  <c r="B2580" i="1"/>
  <c r="B2579" i="1"/>
  <c r="C2578" i="1"/>
  <c r="B2577" i="1"/>
  <c r="B2576" i="1"/>
  <c r="B2575" i="1"/>
  <c r="C2574" i="1"/>
  <c r="B2573" i="1"/>
  <c r="B2572" i="1"/>
  <c r="B2571" i="1"/>
  <c r="C2570" i="1"/>
  <c r="B2569" i="1"/>
  <c r="B2568" i="1"/>
  <c r="B2567" i="1"/>
  <c r="C2566" i="1"/>
  <c r="B2565" i="1"/>
  <c r="B2564" i="1"/>
  <c r="B2563" i="1"/>
  <c r="C2562" i="1"/>
  <c r="B2561" i="1"/>
  <c r="B2560" i="1"/>
  <c r="B2559" i="1"/>
  <c r="T2555" i="1"/>
  <c r="B2555" i="1"/>
  <c r="D2551" i="1"/>
  <c r="G2547" i="1"/>
  <c r="H2543" i="1"/>
  <c r="T2539" i="1"/>
  <c r="B2539" i="1"/>
  <c r="D2535" i="1"/>
  <c r="G2531" i="1"/>
  <c r="F2526" i="1"/>
  <c r="B2522" i="1"/>
  <c r="F2518" i="1"/>
  <c r="B2514" i="1"/>
  <c r="F2510" i="1"/>
  <c r="B2506" i="1"/>
  <c r="F2502" i="1"/>
  <c r="B2498" i="1"/>
  <c r="F2494" i="1"/>
  <c r="B2490" i="1"/>
  <c r="F2486" i="1"/>
  <c r="B2482" i="1"/>
  <c r="F2478" i="1"/>
  <c r="B2474" i="1"/>
  <c r="F2470" i="1"/>
  <c r="B2466" i="1"/>
  <c r="F2462" i="1"/>
  <c r="B2458" i="1"/>
  <c r="F2454" i="1"/>
  <c r="B2450" i="1"/>
  <c r="F2446" i="1"/>
  <c r="B2442" i="1"/>
  <c r="F2438" i="1"/>
  <c r="B2434" i="1"/>
  <c r="F2430" i="1"/>
  <c r="B2426" i="1"/>
  <c r="F2422" i="1"/>
  <c r="B2418" i="1"/>
  <c r="F2414" i="1"/>
  <c r="B2410" i="1"/>
  <c r="F2406" i="1"/>
  <c r="B2402" i="1"/>
  <c r="F2398" i="1"/>
  <c r="B2394" i="1"/>
  <c r="F2390" i="1"/>
  <c r="T2802" i="1"/>
  <c r="T2786" i="1"/>
  <c r="U2778" i="1"/>
  <c r="U2770" i="1"/>
  <c r="U2762" i="1"/>
  <c r="U2754" i="1"/>
  <c r="I2746" i="1"/>
  <c r="H2738" i="1"/>
  <c r="I2730" i="1"/>
  <c r="H2722" i="1"/>
  <c r="I2714" i="1"/>
  <c r="H2706" i="1"/>
  <c r="I2698" i="1"/>
  <c r="C2693" i="1"/>
  <c r="G2691" i="1"/>
  <c r="B2690" i="1"/>
  <c r="C2687" i="1"/>
  <c r="U2685" i="1"/>
  <c r="G2683" i="1"/>
  <c r="B2682" i="1"/>
  <c r="C2679" i="1"/>
  <c r="U2677" i="1"/>
  <c r="G2675" i="1"/>
  <c r="B2674" i="1"/>
  <c r="C2671" i="1"/>
  <c r="U2669" i="1"/>
  <c r="G2667" i="1"/>
  <c r="B2666" i="1"/>
  <c r="C2663" i="1"/>
  <c r="U2661" i="1"/>
  <c r="U2660" i="1"/>
  <c r="B2660" i="1"/>
  <c r="B2659" i="1"/>
  <c r="E2658" i="1"/>
  <c r="F2655" i="1"/>
  <c r="H2653" i="1"/>
  <c r="S2647" i="1"/>
  <c r="U2645" i="1"/>
  <c r="U2644" i="1"/>
  <c r="B2644" i="1"/>
  <c r="B2643" i="1"/>
  <c r="E2642" i="1"/>
  <c r="F2639" i="1"/>
  <c r="H2637" i="1"/>
  <c r="F2631" i="1"/>
  <c r="T2629" i="1"/>
  <c r="D2629" i="1"/>
  <c r="U2626" i="1"/>
  <c r="E2626" i="1"/>
  <c r="F2623" i="1"/>
  <c r="T2621" i="1"/>
  <c r="D2621" i="1"/>
  <c r="D2615" i="1"/>
  <c r="S2612" i="1"/>
  <c r="G2612" i="1"/>
  <c r="B2611" i="1"/>
  <c r="I2607" i="1"/>
  <c r="U2603" i="1"/>
  <c r="I2599" i="1"/>
  <c r="U2595" i="1"/>
  <c r="I2591" i="1"/>
  <c r="U2587" i="1"/>
  <c r="I2583" i="1"/>
  <c r="U2579" i="1"/>
  <c r="I2575" i="1"/>
  <c r="U2571" i="1"/>
  <c r="I2567" i="1"/>
  <c r="U2563" i="1"/>
  <c r="I2559" i="1"/>
  <c r="U2551" i="1"/>
  <c r="C2551" i="1"/>
  <c r="G2543" i="1"/>
  <c r="U2535" i="1"/>
  <c r="C2535" i="1"/>
  <c r="I2841" i="1"/>
  <c r="I2833" i="1"/>
  <c r="I2825" i="1"/>
  <c r="I2817" i="1"/>
  <c r="I2809" i="1"/>
  <c r="I2801" i="1"/>
  <c r="I2793" i="1"/>
  <c r="I2785" i="1"/>
  <c r="U2777" i="1"/>
  <c r="U2769" i="1"/>
  <c r="U2761" i="1"/>
  <c r="U2753" i="1"/>
  <c r="I2745" i="1"/>
  <c r="I2737" i="1"/>
  <c r="I2729" i="1"/>
  <c r="I2721" i="1"/>
  <c r="I2713" i="1"/>
  <c r="I2705" i="1"/>
  <c r="I2697" i="1"/>
  <c r="H2693" i="1"/>
  <c r="B2691" i="1"/>
  <c r="I2688" i="1"/>
  <c r="I2687" i="1"/>
  <c r="B2683" i="1"/>
  <c r="I2680" i="1"/>
  <c r="I2679" i="1"/>
  <c r="B2675" i="1"/>
  <c r="I2672" i="1"/>
  <c r="I2671" i="1"/>
  <c r="B2667" i="1"/>
  <c r="I2664" i="1"/>
  <c r="I2663" i="1"/>
  <c r="S2660" i="1"/>
  <c r="I2660" i="1"/>
  <c r="U2659" i="1"/>
  <c r="D2658" i="1"/>
  <c r="D2657" i="1"/>
  <c r="F2656" i="1"/>
  <c r="D2655" i="1"/>
  <c r="H2654" i="1"/>
  <c r="F2653" i="1"/>
  <c r="S2644" i="1"/>
  <c r="I2644" i="1"/>
  <c r="U2643" i="1"/>
  <c r="D2642" i="1"/>
  <c r="D2641" i="1"/>
  <c r="F2640" i="1"/>
  <c r="D2639" i="1"/>
  <c r="H2638" i="1"/>
  <c r="F2637" i="1"/>
  <c r="T2631" i="1"/>
  <c r="D2631" i="1"/>
  <c r="S2629" i="1"/>
  <c r="T2626" i="1"/>
  <c r="D2626" i="1"/>
  <c r="T2623" i="1"/>
  <c r="D2623" i="1"/>
  <c r="S2621" i="1"/>
  <c r="T2618" i="1"/>
  <c r="D2618" i="1"/>
  <c r="C2615" i="1"/>
  <c r="U2613" i="1"/>
  <c r="H2613" i="1"/>
  <c r="E2612" i="1"/>
  <c r="U2611" i="1"/>
  <c r="U2609" i="1"/>
  <c r="U2608" i="1"/>
  <c r="T2607" i="1"/>
  <c r="U2606" i="1"/>
  <c r="U2605" i="1"/>
  <c r="U2604" i="1"/>
  <c r="T2603" i="1"/>
  <c r="U2602" i="1"/>
  <c r="U2601" i="1"/>
  <c r="U2600" i="1"/>
  <c r="T2599" i="1"/>
  <c r="U2598" i="1"/>
  <c r="U2597" i="1"/>
  <c r="U2596" i="1"/>
  <c r="T2595" i="1"/>
  <c r="U2594" i="1"/>
  <c r="U2593" i="1"/>
  <c r="U2592" i="1"/>
  <c r="T2591" i="1"/>
  <c r="U2590" i="1"/>
  <c r="U2589" i="1"/>
  <c r="U2588" i="1"/>
  <c r="T2587" i="1"/>
  <c r="U2586" i="1"/>
  <c r="U2585" i="1"/>
  <c r="U2584" i="1"/>
  <c r="T2583" i="1"/>
  <c r="U2582" i="1"/>
  <c r="U2581" i="1"/>
  <c r="U2580" i="1"/>
  <c r="T2579" i="1"/>
  <c r="U2578" i="1"/>
  <c r="U2577" i="1"/>
  <c r="U2576" i="1"/>
  <c r="T2575" i="1"/>
  <c r="U2574" i="1"/>
  <c r="U2573" i="1"/>
  <c r="U2572" i="1"/>
  <c r="T2571" i="1"/>
  <c r="U2570" i="1"/>
  <c r="U2569" i="1"/>
  <c r="U2568" i="1"/>
  <c r="T2567" i="1"/>
  <c r="U2566" i="1"/>
  <c r="U2565" i="1"/>
  <c r="U2564" i="1"/>
  <c r="T2563" i="1"/>
  <c r="U2562" i="1"/>
  <c r="U2561" i="1"/>
  <c r="U2560" i="1"/>
  <c r="T2559" i="1"/>
  <c r="F2558" i="1"/>
  <c r="I2555" i="1"/>
  <c r="H2552" i="1"/>
  <c r="T2551" i="1"/>
  <c r="B2551" i="1"/>
  <c r="H2549" i="1"/>
  <c r="D2547" i="1"/>
  <c r="G2545" i="1"/>
  <c r="F2543" i="1"/>
  <c r="F2542" i="1"/>
  <c r="I2539" i="1"/>
  <c r="H2536" i="1"/>
  <c r="T2535" i="1"/>
  <c r="B2535" i="1"/>
  <c r="H2533" i="1"/>
  <c r="D2531" i="1"/>
  <c r="G2529" i="1"/>
  <c r="G2527" i="1"/>
  <c r="T2526" i="1"/>
  <c r="D2526" i="1"/>
  <c r="H2522" i="1"/>
  <c r="G2519" i="1"/>
  <c r="T2518" i="1"/>
  <c r="D2518" i="1"/>
  <c r="H2514" i="1"/>
  <c r="G2511" i="1"/>
  <c r="T2510" i="1"/>
  <c r="D2510" i="1"/>
  <c r="H2506" i="1"/>
  <c r="G2503" i="1"/>
  <c r="T2502" i="1"/>
  <c r="D2502" i="1"/>
  <c r="H2498" i="1"/>
  <c r="G2495" i="1"/>
  <c r="T2494" i="1"/>
  <c r="D2494" i="1"/>
  <c r="H2490" i="1"/>
  <c r="G2487" i="1"/>
  <c r="T2486" i="1"/>
  <c r="D2486" i="1"/>
  <c r="H2482" i="1"/>
  <c r="G2479" i="1"/>
  <c r="T2478" i="1"/>
  <c r="D2478" i="1"/>
  <c r="H2474" i="1"/>
  <c r="G2471" i="1"/>
  <c r="T2470" i="1"/>
  <c r="D2470" i="1"/>
  <c r="H2466" i="1"/>
  <c r="G2463" i="1"/>
  <c r="T2462" i="1"/>
  <c r="D2462" i="1"/>
  <c r="H2458" i="1"/>
  <c r="G2455" i="1"/>
  <c r="T2454" i="1"/>
  <c r="D2454" i="1"/>
  <c r="H2450" i="1"/>
  <c r="G2447" i="1"/>
  <c r="T2446" i="1"/>
  <c r="D2446" i="1"/>
  <c r="H2442" i="1"/>
  <c r="G2439" i="1"/>
  <c r="T2438" i="1"/>
  <c r="D2438" i="1"/>
  <c r="H2434" i="1"/>
  <c r="U2792" i="1"/>
  <c r="U2776" i="1"/>
  <c r="U2768" i="1"/>
  <c r="U2760" i="1"/>
  <c r="G2752" i="1"/>
  <c r="I2744" i="1"/>
  <c r="G2736" i="1"/>
  <c r="I2728" i="1"/>
  <c r="G2720" i="1"/>
  <c r="I2712" i="1"/>
  <c r="G2704" i="1"/>
  <c r="I2696" i="1"/>
  <c r="U2691" i="1"/>
  <c r="F2688" i="1"/>
  <c r="S2686" i="1"/>
  <c r="E2684" i="1"/>
  <c r="U2683" i="1"/>
  <c r="F2680" i="1"/>
  <c r="S2678" i="1"/>
  <c r="E2676" i="1"/>
  <c r="U2675" i="1"/>
  <c r="F2672" i="1"/>
  <c r="S2670" i="1"/>
  <c r="E2668" i="1"/>
  <c r="U2667" i="1"/>
  <c r="F2664" i="1"/>
  <c r="S2662" i="1"/>
  <c r="U2658" i="1"/>
  <c r="B2658" i="1"/>
  <c r="B2657" i="1"/>
  <c r="C2655" i="1"/>
  <c r="C2654" i="1"/>
  <c r="E2653" i="1"/>
  <c r="E2652" i="1"/>
  <c r="H2651" i="1"/>
  <c r="U2642" i="1"/>
  <c r="B2642" i="1"/>
  <c r="B2641" i="1"/>
  <c r="C2639" i="1"/>
  <c r="C2638" i="1"/>
  <c r="E2637" i="1"/>
  <c r="E2636" i="1"/>
  <c r="H2635" i="1"/>
  <c r="S2631" i="1"/>
  <c r="C2631" i="1"/>
  <c r="S2626" i="1"/>
  <c r="C2626" i="1"/>
  <c r="S2623" i="1"/>
  <c r="C2623" i="1"/>
  <c r="S2618" i="1"/>
  <c r="C2618" i="1"/>
  <c r="B2615" i="1"/>
  <c r="T2613" i="1"/>
  <c r="F2613" i="1"/>
  <c r="C2612" i="1"/>
  <c r="U2610" i="1"/>
  <c r="I2610" i="1"/>
  <c r="T2609" i="1"/>
  <c r="I2609" i="1"/>
  <c r="S2608" i="1"/>
  <c r="I2608" i="1"/>
  <c r="S2607" i="1"/>
  <c r="H2607" i="1"/>
  <c r="T2606" i="1"/>
  <c r="I2606" i="1"/>
  <c r="T2605" i="1"/>
  <c r="I2605" i="1"/>
  <c r="S2604" i="1"/>
  <c r="I2604" i="1"/>
  <c r="S2603" i="1"/>
  <c r="H2603" i="1"/>
  <c r="T2602" i="1"/>
  <c r="I2602" i="1"/>
  <c r="T2601" i="1"/>
  <c r="I2601" i="1"/>
  <c r="S2600" i="1"/>
  <c r="I2600" i="1"/>
  <c r="S2599" i="1"/>
  <c r="H2599" i="1"/>
  <c r="T2598" i="1"/>
  <c r="I2598" i="1"/>
  <c r="T2597" i="1"/>
  <c r="I2597" i="1"/>
  <c r="S2596" i="1"/>
  <c r="I2596" i="1"/>
  <c r="S2595" i="1"/>
  <c r="H2595" i="1"/>
  <c r="T2594" i="1"/>
  <c r="I2594" i="1"/>
  <c r="T2593" i="1"/>
  <c r="I2593" i="1"/>
  <c r="S2592" i="1"/>
  <c r="I2592" i="1"/>
  <c r="S2591" i="1"/>
  <c r="H2591" i="1"/>
  <c r="T2590" i="1"/>
  <c r="I2590" i="1"/>
  <c r="T2589" i="1"/>
  <c r="I2589" i="1"/>
  <c r="S2588" i="1"/>
  <c r="I2588" i="1"/>
  <c r="S2587" i="1"/>
  <c r="H2587" i="1"/>
  <c r="T2586" i="1"/>
  <c r="I2586" i="1"/>
  <c r="T2585" i="1"/>
  <c r="I2585" i="1"/>
  <c r="S2584" i="1"/>
  <c r="I2584" i="1"/>
  <c r="S2583" i="1"/>
  <c r="H2583" i="1"/>
  <c r="T2582" i="1"/>
  <c r="I2582" i="1"/>
  <c r="T2581" i="1"/>
  <c r="I2581" i="1"/>
  <c r="S2580" i="1"/>
  <c r="I2580" i="1"/>
  <c r="S2579" i="1"/>
  <c r="H2579" i="1"/>
  <c r="T2578" i="1"/>
  <c r="I2578" i="1"/>
  <c r="T2577" i="1"/>
  <c r="I2577" i="1"/>
  <c r="S2576" i="1"/>
  <c r="I2576" i="1"/>
  <c r="S2575" i="1"/>
  <c r="H2575" i="1"/>
  <c r="T2574" i="1"/>
  <c r="I2574" i="1"/>
  <c r="T2573" i="1"/>
  <c r="I2573" i="1"/>
  <c r="S2572" i="1"/>
  <c r="I2572" i="1"/>
  <c r="S2571" i="1"/>
  <c r="H2571" i="1"/>
  <c r="T2570" i="1"/>
  <c r="I2570" i="1"/>
  <c r="T2569" i="1"/>
  <c r="I2569" i="1"/>
  <c r="S2568" i="1"/>
  <c r="I2568" i="1"/>
  <c r="S2567" i="1"/>
  <c r="H2567" i="1"/>
  <c r="T2566" i="1"/>
  <c r="I2566" i="1"/>
  <c r="T2565" i="1"/>
  <c r="I2565" i="1"/>
  <c r="S2564" i="1"/>
  <c r="I2564" i="1"/>
  <c r="S2563" i="1"/>
  <c r="H2563" i="1"/>
  <c r="T2562" i="1"/>
  <c r="I2562" i="1"/>
  <c r="T2561" i="1"/>
  <c r="I2561" i="1"/>
  <c r="S2560" i="1"/>
  <c r="I2560" i="1"/>
  <c r="S2559" i="1"/>
  <c r="H2559" i="1"/>
  <c r="T2558" i="1"/>
  <c r="I2558" i="1"/>
  <c r="U2557" i="1"/>
  <c r="B2557" i="1"/>
  <c r="E2556" i="1"/>
  <c r="H2555" i="1"/>
  <c r="B2554" i="1"/>
  <c r="D2553" i="1"/>
  <c r="G2552" i="1"/>
  <c r="S2551" i="1"/>
  <c r="I2551" i="1"/>
  <c r="D2550" i="1"/>
  <c r="G2549" i="1"/>
  <c r="H2548" i="1"/>
  <c r="C2547" i="1"/>
  <c r="F2546" i="1"/>
  <c r="I2545" i="1"/>
  <c r="U2544" i="1"/>
  <c r="B2544" i="1"/>
  <c r="E2543" i="1"/>
  <c r="I2542" i="1"/>
  <c r="U2541" i="1"/>
  <c r="B2541" i="1"/>
  <c r="E2540" i="1"/>
  <c r="H2539" i="1"/>
  <c r="B2538" i="1"/>
  <c r="D2537" i="1"/>
  <c r="G2536" i="1"/>
  <c r="S2535" i="1"/>
  <c r="I2535" i="1"/>
  <c r="D2534" i="1"/>
  <c r="G2533" i="1"/>
  <c r="H2532" i="1"/>
  <c r="C2531" i="1"/>
  <c r="F2530" i="1"/>
  <c r="I2529" i="1"/>
  <c r="U2528" i="1"/>
  <c r="B2528" i="1"/>
  <c r="F2527" i="1"/>
  <c r="S2526" i="1"/>
  <c r="C2526" i="1"/>
  <c r="H2525" i="1"/>
  <c r="U2524" i="1"/>
  <c r="E2524" i="1"/>
  <c r="B2523" i="1"/>
  <c r="G2522" i="1"/>
  <c r="T2521" i="1"/>
  <c r="D2521" i="1"/>
  <c r="F2519" i="1"/>
  <c r="S2518" i="1"/>
  <c r="C2518" i="1"/>
  <c r="H2517" i="1"/>
  <c r="U2516" i="1"/>
  <c r="E2516" i="1"/>
  <c r="B2515" i="1"/>
  <c r="G2514" i="1"/>
  <c r="T2513" i="1"/>
  <c r="D2513" i="1"/>
  <c r="F2511" i="1"/>
  <c r="S2510" i="1"/>
  <c r="C2510" i="1"/>
  <c r="H2509" i="1"/>
  <c r="U2508" i="1"/>
  <c r="E2508" i="1"/>
  <c r="G2506" i="1"/>
  <c r="T2505" i="1"/>
  <c r="D2505" i="1"/>
  <c r="F2503" i="1"/>
  <c r="S2502" i="1"/>
  <c r="C2502" i="1"/>
  <c r="H2501" i="1"/>
  <c r="U2500" i="1"/>
  <c r="E2500" i="1"/>
  <c r="G2498" i="1"/>
  <c r="F2692" i="1"/>
  <c r="T2690" i="1"/>
  <c r="H2685" i="1"/>
  <c r="B2684" i="1"/>
  <c r="T2682" i="1"/>
  <c r="H2677" i="1"/>
  <c r="B2676" i="1"/>
  <c r="T2674" i="1"/>
  <c r="H2669" i="1"/>
  <c r="B2668" i="1"/>
  <c r="T2666" i="1"/>
  <c r="T2658" i="1"/>
  <c r="T2655" i="1"/>
  <c r="I2655" i="1"/>
  <c r="S2653" i="1"/>
  <c r="C2652" i="1"/>
  <c r="G2651" i="1"/>
  <c r="G2650" i="1"/>
  <c r="T2642" i="1"/>
  <c r="T2639" i="1"/>
  <c r="I2639" i="1"/>
  <c r="S2637" i="1"/>
  <c r="C2636" i="1"/>
  <c r="G2635" i="1"/>
  <c r="G2634" i="1"/>
  <c r="B2631" i="1"/>
  <c r="H2627" i="1"/>
  <c r="B2626" i="1"/>
  <c r="B2623" i="1"/>
  <c r="H2619" i="1"/>
  <c r="I2617" i="1"/>
  <c r="I2615" i="1"/>
  <c r="I2614" i="1"/>
  <c r="E2613" i="1"/>
  <c r="B2612" i="1"/>
  <c r="T2610" i="1"/>
  <c r="H2610" i="1"/>
  <c r="H2609" i="1"/>
  <c r="G2608" i="1"/>
  <c r="G2607" i="1"/>
  <c r="S2606" i="1"/>
  <c r="H2606" i="1"/>
  <c r="H2605" i="1"/>
  <c r="G2604" i="1"/>
  <c r="G2603" i="1"/>
  <c r="S2602" i="1"/>
  <c r="H2602" i="1"/>
  <c r="H2601" i="1"/>
  <c r="G2600" i="1"/>
  <c r="G2599" i="1"/>
  <c r="S2598" i="1"/>
  <c r="H2598" i="1"/>
  <c r="H2597" i="1"/>
  <c r="G2596" i="1"/>
  <c r="G2595" i="1"/>
  <c r="S2594" i="1"/>
  <c r="H2594" i="1"/>
  <c r="H2593" i="1"/>
  <c r="G2592" i="1"/>
  <c r="G2591" i="1"/>
  <c r="S2590" i="1"/>
  <c r="H2590" i="1"/>
  <c r="H2589" i="1"/>
  <c r="G2588" i="1"/>
  <c r="G2587" i="1"/>
  <c r="S2586" i="1"/>
  <c r="H2586" i="1"/>
  <c r="H2585" i="1"/>
  <c r="G2584" i="1"/>
  <c r="G2583" i="1"/>
  <c r="S2582" i="1"/>
  <c r="H2582" i="1"/>
  <c r="H2581" i="1"/>
  <c r="G2580" i="1"/>
  <c r="G2579" i="1"/>
  <c r="S2578" i="1"/>
  <c r="H2578" i="1"/>
  <c r="H2577" i="1"/>
  <c r="G2576" i="1"/>
  <c r="G2575" i="1"/>
  <c r="S2574" i="1"/>
  <c r="H2574" i="1"/>
  <c r="H2573" i="1"/>
  <c r="G2572" i="1"/>
  <c r="G2571" i="1"/>
  <c r="S2570" i="1"/>
  <c r="H2570" i="1"/>
  <c r="H2569" i="1"/>
  <c r="G2568" i="1"/>
  <c r="G2567" i="1"/>
  <c r="S2566" i="1"/>
  <c r="H2566" i="1"/>
  <c r="H2565" i="1"/>
  <c r="G2564" i="1"/>
  <c r="G2563" i="1"/>
  <c r="S2562" i="1"/>
  <c r="H2562" i="1"/>
  <c r="H2561" i="1"/>
  <c r="G2560" i="1"/>
  <c r="G2559" i="1"/>
  <c r="S2558" i="1"/>
  <c r="H2558" i="1"/>
  <c r="D2556" i="1"/>
  <c r="G2555" i="1"/>
  <c r="U2553" i="1"/>
  <c r="C2553" i="1"/>
  <c r="F2552" i="1"/>
  <c r="H2551" i="1"/>
  <c r="U2550" i="1"/>
  <c r="C2550" i="1"/>
  <c r="F2549" i="1"/>
  <c r="T2547" i="1"/>
  <c r="B2547" i="1"/>
  <c r="E2546" i="1"/>
  <c r="H2545" i="1"/>
  <c r="D2543" i="1"/>
  <c r="H2542" i="1"/>
  <c r="D2540" i="1"/>
  <c r="G2539" i="1"/>
  <c r="U2537" i="1"/>
  <c r="C2537" i="1"/>
  <c r="F2536" i="1"/>
  <c r="H2535" i="1"/>
  <c r="U2534" i="1"/>
  <c r="C2534" i="1"/>
  <c r="F2533" i="1"/>
  <c r="T2531" i="1"/>
  <c r="B2531" i="1"/>
  <c r="E2530" i="1"/>
  <c r="H2529" i="1"/>
  <c r="E2527" i="1"/>
  <c r="B2526" i="1"/>
  <c r="G2525" i="1"/>
  <c r="T2524" i="1"/>
  <c r="D2524" i="1"/>
  <c r="F2522" i="1"/>
  <c r="S2521" i="1"/>
  <c r="C2521" i="1"/>
  <c r="U2519" i="1"/>
  <c r="E2519" i="1"/>
  <c r="B2518" i="1"/>
  <c r="G2517" i="1"/>
  <c r="T2516" i="1"/>
  <c r="D2516" i="1"/>
  <c r="F2514" i="1"/>
  <c r="S2513" i="1"/>
  <c r="C2513" i="1"/>
  <c r="U2511" i="1"/>
  <c r="E2511" i="1"/>
  <c r="B2510" i="1"/>
  <c r="G2509" i="1"/>
  <c r="T2508" i="1"/>
  <c r="D2508" i="1"/>
  <c r="F2506" i="1"/>
  <c r="S2505" i="1"/>
  <c r="C2505" i="1"/>
  <c r="H2504" i="1"/>
  <c r="U2503" i="1"/>
  <c r="E2503" i="1"/>
  <c r="B2502" i="1"/>
  <c r="G2501" i="1"/>
  <c r="U2774" i="1"/>
  <c r="U2766" i="1"/>
  <c r="U2758" i="1"/>
  <c r="S2750" i="1"/>
  <c r="H2742" i="1"/>
  <c r="S2734" i="1"/>
  <c r="H2726" i="1"/>
  <c r="S2718" i="1"/>
  <c r="H2710" i="1"/>
  <c r="S2702" i="1"/>
  <c r="I2694" i="1"/>
  <c r="I2692" i="1"/>
  <c r="S2687" i="1"/>
  <c r="E2685" i="1"/>
  <c r="I2684" i="1"/>
  <c r="S2679" i="1"/>
  <c r="E2677" i="1"/>
  <c r="I2676" i="1"/>
  <c r="S2671" i="1"/>
  <c r="E2669" i="1"/>
  <c r="I2668" i="1"/>
  <c r="S2663" i="1"/>
  <c r="H2661" i="1"/>
  <c r="S2655" i="1"/>
  <c r="U2653" i="1"/>
  <c r="U2652" i="1"/>
  <c r="B2652" i="1"/>
  <c r="B2651" i="1"/>
  <c r="E2650" i="1"/>
  <c r="F2647" i="1"/>
  <c r="H2645" i="1"/>
  <c r="S2639" i="1"/>
  <c r="U2637" i="1"/>
  <c r="U2636" i="1"/>
  <c r="B2636" i="1"/>
  <c r="B2635" i="1"/>
  <c r="E2634" i="1"/>
  <c r="I2631" i="1"/>
  <c r="G2627" i="1"/>
  <c r="I2623" i="1"/>
  <c r="G2619" i="1"/>
  <c r="D2613" i="1"/>
  <c r="H2611" i="1"/>
  <c r="F2607" i="1"/>
  <c r="F2603" i="1"/>
  <c r="F2599" i="1"/>
  <c r="F2595" i="1"/>
  <c r="F2591" i="1"/>
  <c r="F2587" i="1"/>
  <c r="F2583" i="1"/>
  <c r="F2579" i="1"/>
  <c r="F2575" i="1"/>
  <c r="F2571" i="1"/>
  <c r="F2567" i="1"/>
  <c r="F2563" i="1"/>
  <c r="F2559" i="1"/>
  <c r="G2551" i="1"/>
  <c r="U2543" i="1"/>
  <c r="C2543" i="1"/>
  <c r="F2539" i="1"/>
  <c r="G2535" i="1"/>
  <c r="U2522" i="1"/>
  <c r="E2522" i="1"/>
  <c r="U2514" i="1"/>
  <c r="E2514" i="1"/>
  <c r="U2506" i="1"/>
  <c r="E2506" i="1"/>
  <c r="U2498" i="1"/>
  <c r="E2498" i="1"/>
  <c r="U2490" i="1"/>
  <c r="E2490" i="1"/>
  <c r="U2482" i="1"/>
  <c r="E2482" i="1"/>
  <c r="U2474" i="1"/>
  <c r="E2474" i="1"/>
  <c r="U2466" i="1"/>
  <c r="E2466" i="1"/>
  <c r="U2458" i="1"/>
  <c r="E2458" i="1"/>
  <c r="U2450" i="1"/>
  <c r="E2450" i="1"/>
  <c r="U2442" i="1"/>
  <c r="E2442" i="1"/>
  <c r="U2434" i="1"/>
  <c r="E2434" i="1"/>
  <c r="U2426" i="1"/>
  <c r="E2426" i="1"/>
  <c r="U2418" i="1"/>
  <c r="E2418" i="1"/>
  <c r="U2410" i="1"/>
  <c r="E2410" i="1"/>
  <c r="U2402" i="1"/>
  <c r="E2402" i="1"/>
  <c r="U2394" i="1"/>
  <c r="E2394" i="1"/>
  <c r="U2386" i="1"/>
  <c r="E2386" i="1"/>
  <c r="U2378" i="1"/>
  <c r="E2378" i="1"/>
  <c r="U2370" i="1"/>
  <c r="E2370" i="1"/>
  <c r="U2362" i="1"/>
  <c r="E2362" i="1"/>
  <c r="U2354" i="1"/>
  <c r="E2354" i="1"/>
  <c r="F2605" i="1"/>
  <c r="F2597" i="1"/>
  <c r="F2589" i="1"/>
  <c r="F2581" i="1"/>
  <c r="F2573" i="1"/>
  <c r="F2565" i="1"/>
  <c r="I2557" i="1"/>
  <c r="I2549" i="1"/>
  <c r="I2541" i="1"/>
  <c r="I2533" i="1"/>
  <c r="S2525" i="1"/>
  <c r="S2517" i="1"/>
  <c r="S2509" i="1"/>
  <c r="S2501" i="1"/>
  <c r="C2497" i="1"/>
  <c r="D2493" i="1"/>
  <c r="E2492" i="1"/>
  <c r="F2491" i="1"/>
  <c r="F2490" i="1"/>
  <c r="H2489" i="1"/>
  <c r="I2488" i="1"/>
  <c r="S2481" i="1"/>
  <c r="U2480" i="1"/>
  <c r="U2479" i="1"/>
  <c r="I2479" i="1"/>
  <c r="B2478" i="1"/>
  <c r="D2477" i="1"/>
  <c r="E2476" i="1"/>
  <c r="F2475" i="1"/>
  <c r="F2474" i="1"/>
  <c r="U2471" i="1"/>
  <c r="E2471" i="1"/>
  <c r="T2469" i="1"/>
  <c r="D2469" i="1"/>
  <c r="T2466" i="1"/>
  <c r="D2466" i="1"/>
  <c r="U2463" i="1"/>
  <c r="E2463" i="1"/>
  <c r="T2461" i="1"/>
  <c r="D2461" i="1"/>
  <c r="T2458" i="1"/>
  <c r="D2458" i="1"/>
  <c r="U2455" i="1"/>
  <c r="E2455" i="1"/>
  <c r="T2453" i="1"/>
  <c r="D2453" i="1"/>
  <c r="T2450" i="1"/>
  <c r="D2450" i="1"/>
  <c r="U2447" i="1"/>
  <c r="E2447" i="1"/>
  <c r="T2445" i="1"/>
  <c r="D2445" i="1"/>
  <c r="T2442" i="1"/>
  <c r="D2442" i="1"/>
  <c r="U2439" i="1"/>
  <c r="E2439" i="1"/>
  <c r="T2437" i="1"/>
  <c r="D2437" i="1"/>
  <c r="T2434" i="1"/>
  <c r="D2434" i="1"/>
  <c r="I2432" i="1"/>
  <c r="E2431" i="1"/>
  <c r="B2430" i="1"/>
  <c r="T2428" i="1"/>
  <c r="F2428" i="1"/>
  <c r="T2425" i="1"/>
  <c r="H2425" i="1"/>
  <c r="T2422" i="1"/>
  <c r="H2422" i="1"/>
  <c r="E2421" i="1"/>
  <c r="I2419" i="1"/>
  <c r="D2418" i="1"/>
  <c r="I2416" i="1"/>
  <c r="E2415" i="1"/>
  <c r="B2414" i="1"/>
  <c r="T2412" i="1"/>
  <c r="F2412" i="1"/>
  <c r="T2409" i="1"/>
  <c r="H2409" i="1"/>
  <c r="T2406" i="1"/>
  <c r="H2406" i="1"/>
  <c r="E2405" i="1"/>
  <c r="I2403" i="1"/>
  <c r="D2402" i="1"/>
  <c r="I2400" i="1"/>
  <c r="E2399" i="1"/>
  <c r="B2398" i="1"/>
  <c r="T2396" i="1"/>
  <c r="F2396" i="1"/>
  <c r="T2393" i="1"/>
  <c r="H2393" i="1"/>
  <c r="T2390" i="1"/>
  <c r="H2390" i="1"/>
  <c r="E2389" i="1"/>
  <c r="D2388" i="1"/>
  <c r="C2387" i="1"/>
  <c r="C2386" i="1"/>
  <c r="D2385" i="1"/>
  <c r="D2384" i="1"/>
  <c r="C2383" i="1"/>
  <c r="C2382" i="1"/>
  <c r="D2381" i="1"/>
  <c r="D2380" i="1"/>
  <c r="C2379" i="1"/>
  <c r="C2378" i="1"/>
  <c r="D2377" i="1"/>
  <c r="D2376" i="1"/>
  <c r="C2375" i="1"/>
  <c r="C2374" i="1"/>
  <c r="D2373" i="1"/>
  <c r="D2372" i="1"/>
  <c r="C2371" i="1"/>
  <c r="C2370" i="1"/>
  <c r="D2369" i="1"/>
  <c r="D2368" i="1"/>
  <c r="C2367" i="1"/>
  <c r="C2366" i="1"/>
  <c r="D2365" i="1"/>
  <c r="D2364" i="1"/>
  <c r="C2363" i="1"/>
  <c r="C2362" i="1"/>
  <c r="D2361" i="1"/>
  <c r="D2360" i="1"/>
  <c r="C2359" i="1"/>
  <c r="C2358" i="1"/>
  <c r="D2357" i="1"/>
  <c r="D2356" i="1"/>
  <c r="C2355" i="1"/>
  <c r="C2354" i="1"/>
  <c r="D2353" i="1"/>
  <c r="D2352" i="1"/>
  <c r="C2351" i="1"/>
  <c r="C2350" i="1"/>
  <c r="D2349" i="1"/>
  <c r="F2348" i="1"/>
  <c r="I2347" i="1"/>
  <c r="U2346" i="1"/>
  <c r="C2346" i="1"/>
  <c r="G2345" i="1"/>
  <c r="I2344" i="1"/>
  <c r="U2343" i="1"/>
  <c r="C2343" i="1"/>
  <c r="H2341" i="1"/>
  <c r="E2339" i="1"/>
  <c r="G2338" i="1"/>
  <c r="E2336" i="1"/>
  <c r="D2333" i="1"/>
  <c r="F2332" i="1"/>
  <c r="I2331" i="1"/>
  <c r="U2330" i="1"/>
  <c r="C2330" i="1"/>
  <c r="G2329" i="1"/>
  <c r="I2328" i="1"/>
  <c r="U2327" i="1"/>
  <c r="C2327" i="1"/>
  <c r="F2326" i="1"/>
  <c r="E2323" i="1"/>
  <c r="G2322" i="1"/>
  <c r="E2320" i="1"/>
  <c r="D2317" i="1"/>
  <c r="F2316" i="1"/>
  <c r="S2315" i="1"/>
  <c r="C2315" i="1"/>
  <c r="H2314" i="1"/>
  <c r="U2313" i="1"/>
  <c r="E2313" i="1"/>
  <c r="T2310" i="1"/>
  <c r="D2310" i="1"/>
  <c r="F2308" i="1"/>
  <c r="S2307" i="1"/>
  <c r="C2307" i="1"/>
  <c r="H2306" i="1"/>
  <c r="U2305" i="1"/>
  <c r="E2305" i="1"/>
  <c r="T2302" i="1"/>
  <c r="D2302" i="1"/>
  <c r="F2300" i="1"/>
  <c r="S2299" i="1"/>
  <c r="C2299" i="1"/>
  <c r="H2298" i="1"/>
  <c r="U2297" i="1"/>
  <c r="E2297" i="1"/>
  <c r="T2294" i="1"/>
  <c r="D2294" i="1"/>
  <c r="F2292" i="1"/>
  <c r="S2291" i="1"/>
  <c r="C2291" i="1"/>
  <c r="H2290" i="1"/>
  <c r="U2289" i="1"/>
  <c r="E2289" i="1"/>
  <c r="T2286" i="1"/>
  <c r="D2286" i="1"/>
  <c r="F2284" i="1"/>
  <c r="S2283" i="1"/>
  <c r="C2283" i="1"/>
  <c r="H2282" i="1"/>
  <c r="U2281" i="1"/>
  <c r="E2281" i="1"/>
  <c r="T2278" i="1"/>
  <c r="D2278" i="1"/>
  <c r="F2276" i="1"/>
  <c r="S2275" i="1"/>
  <c r="C2275" i="1"/>
  <c r="H2274" i="1"/>
  <c r="U2273" i="1"/>
  <c r="E2273" i="1"/>
  <c r="T2270" i="1"/>
  <c r="D2270" i="1"/>
  <c r="I2628" i="1"/>
  <c r="I2620" i="1"/>
  <c r="F2604" i="1"/>
  <c r="F2596" i="1"/>
  <c r="F2588" i="1"/>
  <c r="F2580" i="1"/>
  <c r="F2572" i="1"/>
  <c r="F2564" i="1"/>
  <c r="I2556" i="1"/>
  <c r="I2548" i="1"/>
  <c r="I2540" i="1"/>
  <c r="I2532" i="1"/>
  <c r="B2524" i="1"/>
  <c r="B2516" i="1"/>
  <c r="B2508" i="1"/>
  <c r="T2500" i="1"/>
  <c r="F2498" i="1"/>
  <c r="I2497" i="1"/>
  <c r="C2494" i="1"/>
  <c r="S2493" i="1"/>
  <c r="D2492" i="1"/>
  <c r="B2491" i="1"/>
  <c r="C2490" i="1"/>
  <c r="D2489" i="1"/>
  <c r="H2488" i="1"/>
  <c r="F2487" i="1"/>
  <c r="S2478" i="1"/>
  <c r="U2478" i="1"/>
  <c r="S2477" i="1"/>
  <c r="D2476" i="1"/>
  <c r="B2475" i="1"/>
  <c r="C2474" i="1"/>
  <c r="I2473" i="1"/>
  <c r="S2471" i="1"/>
  <c r="C2471" i="1"/>
  <c r="S2469" i="1"/>
  <c r="I2468" i="1"/>
  <c r="S2466" i="1"/>
  <c r="C2466" i="1"/>
  <c r="I2465" i="1"/>
  <c r="S2463" i="1"/>
  <c r="C2463" i="1"/>
  <c r="S2461" i="1"/>
  <c r="I2460" i="1"/>
  <c r="S2458" i="1"/>
  <c r="C2458" i="1"/>
  <c r="I2457" i="1"/>
  <c r="S2455" i="1"/>
  <c r="C2455" i="1"/>
  <c r="S2453" i="1"/>
  <c r="I2452" i="1"/>
  <c r="S2450" i="1"/>
  <c r="C2450" i="1"/>
  <c r="I2449" i="1"/>
  <c r="S2447" i="1"/>
  <c r="C2447" i="1"/>
  <c r="S2445" i="1"/>
  <c r="I2444" i="1"/>
  <c r="S2442" i="1"/>
  <c r="C2442" i="1"/>
  <c r="I2441" i="1"/>
  <c r="S2439" i="1"/>
  <c r="C2439" i="1"/>
  <c r="S2437" i="1"/>
  <c r="I2436" i="1"/>
  <c r="S2434" i="1"/>
  <c r="C2434" i="1"/>
  <c r="U2432" i="1"/>
  <c r="H2432" i="1"/>
  <c r="C2431" i="1"/>
  <c r="U2430" i="1"/>
  <c r="I2429" i="1"/>
  <c r="E2428" i="1"/>
  <c r="H2426" i="1"/>
  <c r="S2425" i="1"/>
  <c r="E2425" i="1"/>
  <c r="S2422" i="1"/>
  <c r="G2422" i="1"/>
  <c r="D2421" i="1"/>
  <c r="S2419" i="1"/>
  <c r="G2419" i="1"/>
  <c r="C2418" i="1"/>
  <c r="U2416" i="1"/>
  <c r="H2416" i="1"/>
  <c r="C2415" i="1"/>
  <c r="U2414" i="1"/>
  <c r="I2413" i="1"/>
  <c r="E2412" i="1"/>
  <c r="H2410" i="1"/>
  <c r="S2409" i="1"/>
  <c r="E2409" i="1"/>
  <c r="S2406" i="1"/>
  <c r="G2406" i="1"/>
  <c r="D2405" i="1"/>
  <c r="S2403" i="1"/>
  <c r="G2403" i="1"/>
  <c r="C2402" i="1"/>
  <c r="U2400" i="1"/>
  <c r="H2400" i="1"/>
  <c r="C2399" i="1"/>
  <c r="U2398" i="1"/>
  <c r="I2397" i="1"/>
  <c r="E2396" i="1"/>
  <c r="H2394" i="1"/>
  <c r="S2393" i="1"/>
  <c r="E2393" i="1"/>
  <c r="S2390" i="1"/>
  <c r="G2390" i="1"/>
  <c r="D2389" i="1"/>
  <c r="B2388" i="1"/>
  <c r="B2387" i="1"/>
  <c r="B2386" i="1"/>
  <c r="C2385" i="1"/>
  <c r="B2384" i="1"/>
  <c r="B2383" i="1"/>
  <c r="B2382" i="1"/>
  <c r="C2381" i="1"/>
  <c r="B2380" i="1"/>
  <c r="B2379" i="1"/>
  <c r="B2378" i="1"/>
  <c r="C2377" i="1"/>
  <c r="B2376" i="1"/>
  <c r="B2375" i="1"/>
  <c r="B2374" i="1"/>
  <c r="C2373" i="1"/>
  <c r="B2372" i="1"/>
  <c r="B2371" i="1"/>
  <c r="B2370" i="1"/>
  <c r="C2369" i="1"/>
  <c r="B2368" i="1"/>
  <c r="B2367" i="1"/>
  <c r="B2366" i="1"/>
  <c r="C2365" i="1"/>
  <c r="B2364" i="1"/>
  <c r="B2363" i="1"/>
  <c r="B2362" i="1"/>
  <c r="C2361" i="1"/>
  <c r="B2360" i="1"/>
  <c r="B2359" i="1"/>
  <c r="B2358" i="1"/>
  <c r="C2357" i="1"/>
  <c r="B2356" i="1"/>
  <c r="B2355" i="1"/>
  <c r="B2354" i="1"/>
  <c r="C2353" i="1"/>
  <c r="B2352" i="1"/>
  <c r="B2351" i="1"/>
  <c r="B2350" i="1"/>
  <c r="C2349" i="1"/>
  <c r="E2348" i="1"/>
  <c r="H2347" i="1"/>
  <c r="T2346" i="1"/>
  <c r="B2346" i="1"/>
  <c r="E2345" i="1"/>
  <c r="H2344" i="1"/>
  <c r="T2343" i="1"/>
  <c r="B2343" i="1"/>
  <c r="D2342" i="1"/>
  <c r="G2341" i="1"/>
  <c r="G2340" i="1"/>
  <c r="C2339" i="1"/>
  <c r="F2338" i="1"/>
  <c r="F2337" i="1"/>
  <c r="D2336" i="1"/>
  <c r="F2335" i="1"/>
  <c r="I2334" i="1"/>
  <c r="U2333" i="1"/>
  <c r="C2333" i="1"/>
  <c r="E2332" i="1"/>
  <c r="H2331" i="1"/>
  <c r="T2330" i="1"/>
  <c r="B2330" i="1"/>
  <c r="E2329" i="1"/>
  <c r="H2328" i="1"/>
  <c r="T2327" i="1"/>
  <c r="B2327" i="1"/>
  <c r="D2326" i="1"/>
  <c r="G2325" i="1"/>
  <c r="G2324" i="1"/>
  <c r="C2323" i="1"/>
  <c r="F2322" i="1"/>
  <c r="F2321" i="1"/>
  <c r="D2320" i="1"/>
  <c r="F2319" i="1"/>
  <c r="I2318" i="1"/>
  <c r="U2317" i="1"/>
  <c r="C2317" i="1"/>
  <c r="E2316" i="1"/>
  <c r="B2315" i="1"/>
  <c r="G2314" i="1"/>
  <c r="T2313" i="1"/>
  <c r="D2313" i="1"/>
  <c r="F2311" i="1"/>
  <c r="S2310" i="1"/>
  <c r="C2310" i="1"/>
  <c r="H2309" i="1"/>
  <c r="U2308" i="1"/>
  <c r="E2308" i="1"/>
  <c r="B2307" i="1"/>
  <c r="G2306" i="1"/>
  <c r="T2305" i="1"/>
  <c r="D2305" i="1"/>
  <c r="F2303" i="1"/>
  <c r="S2302" i="1"/>
  <c r="C2302" i="1"/>
  <c r="H2301" i="1"/>
  <c r="U2300" i="1"/>
  <c r="E2300" i="1"/>
  <c r="B2299" i="1"/>
  <c r="G2298" i="1"/>
  <c r="T2297" i="1"/>
  <c r="D2297" i="1"/>
  <c r="F2555" i="1"/>
  <c r="G2523" i="1"/>
  <c r="G2515" i="1"/>
  <c r="G2507" i="1"/>
  <c r="I2498" i="1"/>
  <c r="F2495" i="1"/>
  <c r="B2494" i="1"/>
  <c r="I2490" i="1"/>
  <c r="C2489" i="1"/>
  <c r="E2488" i="1"/>
  <c r="E2487" i="1"/>
  <c r="G2486" i="1"/>
  <c r="H2485" i="1"/>
  <c r="T2477" i="1"/>
  <c r="I2474" i="1"/>
  <c r="B2471" i="1"/>
  <c r="H2470" i="1"/>
  <c r="I2466" i="1"/>
  <c r="B2463" i="1"/>
  <c r="H2462" i="1"/>
  <c r="I2458" i="1"/>
  <c r="B2455" i="1"/>
  <c r="H2454" i="1"/>
  <c r="I2450" i="1"/>
  <c r="B2447" i="1"/>
  <c r="H2446" i="1"/>
  <c r="I2442" i="1"/>
  <c r="B2439" i="1"/>
  <c r="H2438" i="1"/>
  <c r="I2434" i="1"/>
  <c r="B2431" i="1"/>
  <c r="T2426" i="1"/>
  <c r="G2426" i="1"/>
  <c r="U2423" i="1"/>
  <c r="G2423" i="1"/>
  <c r="D2422" i="1"/>
  <c r="I2418" i="1"/>
  <c r="B2415" i="1"/>
  <c r="T2410" i="1"/>
  <c r="G2410" i="1"/>
  <c r="U2407" i="1"/>
  <c r="G2407" i="1"/>
  <c r="D2406" i="1"/>
  <c r="I2402" i="1"/>
  <c r="B2399" i="1"/>
  <c r="T2394" i="1"/>
  <c r="G2394" i="1"/>
  <c r="U2391" i="1"/>
  <c r="G2391" i="1"/>
  <c r="D2390" i="1"/>
  <c r="I2386" i="1"/>
  <c r="U2382" i="1"/>
  <c r="I2378" i="1"/>
  <c r="U2374" i="1"/>
  <c r="I2370" i="1"/>
  <c r="U2366" i="1"/>
  <c r="I2362" i="1"/>
  <c r="U2358" i="1"/>
  <c r="I2354" i="1"/>
  <c r="U2350" i="1"/>
  <c r="G2347" i="1"/>
  <c r="S2346" i="1"/>
  <c r="I2346" i="1"/>
  <c r="G2344" i="1"/>
  <c r="H2343" i="1"/>
  <c r="U2339" i="1"/>
  <c r="B2339" i="1"/>
  <c r="E2338" i="1"/>
  <c r="U2336" i="1"/>
  <c r="B2336" i="1"/>
  <c r="B2333" i="1"/>
  <c r="G2331" i="1"/>
  <c r="S2330" i="1"/>
  <c r="I2330" i="1"/>
  <c r="G2328" i="1"/>
  <c r="H2327" i="1"/>
  <c r="U2323" i="1"/>
  <c r="B2323" i="1"/>
  <c r="E2322" i="1"/>
  <c r="U2320" i="1"/>
  <c r="B2320" i="1"/>
  <c r="B2317" i="1"/>
  <c r="F2314" i="1"/>
  <c r="B2310" i="1"/>
  <c r="F2306" i="1"/>
  <c r="B2302" i="1"/>
  <c r="F2298" i="1"/>
  <c r="B2294" i="1"/>
  <c r="F2290" i="1"/>
  <c r="B2286" i="1"/>
  <c r="F2282" i="1"/>
  <c r="B2278" i="1"/>
  <c r="F2274" i="1"/>
  <c r="B2270" i="1"/>
  <c r="F2266" i="1"/>
  <c r="B2262" i="1"/>
  <c r="F2258" i="1"/>
  <c r="B2254" i="1"/>
  <c r="F2250" i="1"/>
  <c r="B2246" i="1"/>
  <c r="F2242" i="1"/>
  <c r="B2238" i="1"/>
  <c r="F2234" i="1"/>
  <c r="B2230" i="1"/>
  <c r="F2226" i="1"/>
  <c r="B2222" i="1"/>
  <c r="F2218" i="1"/>
  <c r="B2214" i="1"/>
  <c r="F2210" i="1"/>
  <c r="B2206" i="1"/>
  <c r="F2202" i="1"/>
  <c r="B2198" i="1"/>
  <c r="F2194" i="1"/>
  <c r="B2190" i="1"/>
  <c r="F2186" i="1"/>
  <c r="B2182" i="1"/>
  <c r="F2178" i="1"/>
  <c r="B2174" i="1"/>
  <c r="F2170" i="1"/>
  <c r="B2166" i="1"/>
  <c r="F2162" i="1"/>
  <c r="B2158" i="1"/>
  <c r="F2154" i="1"/>
  <c r="B2150" i="1"/>
  <c r="F2146" i="1"/>
  <c r="S2610" i="1"/>
  <c r="G2602" i="1"/>
  <c r="G2594" i="1"/>
  <c r="G2586" i="1"/>
  <c r="G2578" i="1"/>
  <c r="G2570" i="1"/>
  <c r="G2562" i="1"/>
  <c r="S2554" i="1"/>
  <c r="S2546" i="1"/>
  <c r="S2538" i="1"/>
  <c r="S2530" i="1"/>
  <c r="I2522" i="1"/>
  <c r="I2514" i="1"/>
  <c r="I2506" i="1"/>
  <c r="D2500" i="1"/>
  <c r="T2497" i="1"/>
  <c r="E2495" i="1"/>
  <c r="U2494" i="1"/>
  <c r="S2490" i="1"/>
  <c r="T2489" i="1"/>
  <c r="I2489" i="1"/>
  <c r="B2487" i="1"/>
  <c r="C2486" i="1"/>
  <c r="G2485" i="1"/>
  <c r="G2482" i="1"/>
  <c r="S2474" i="1"/>
  <c r="I2471" i="1"/>
  <c r="G2470" i="1"/>
  <c r="I2463" i="1"/>
  <c r="G2462" i="1"/>
  <c r="I2455" i="1"/>
  <c r="G2454" i="1"/>
  <c r="I2447" i="1"/>
  <c r="G2446" i="1"/>
  <c r="I2439" i="1"/>
  <c r="G2438" i="1"/>
  <c r="I2431" i="1"/>
  <c r="S2426" i="1"/>
  <c r="F2426" i="1"/>
  <c r="S2423" i="1"/>
  <c r="F2423" i="1"/>
  <c r="C2422" i="1"/>
  <c r="I2415" i="1"/>
  <c r="S2410" i="1"/>
  <c r="F2410" i="1"/>
  <c r="S2407" i="1"/>
  <c r="F2407" i="1"/>
  <c r="C2406" i="1"/>
  <c r="I2399" i="1"/>
  <c r="S2394" i="1"/>
  <c r="F2394" i="1"/>
  <c r="S2391" i="1"/>
  <c r="F2391" i="1"/>
  <c r="C2390" i="1"/>
  <c r="T2386" i="1"/>
  <c r="T2382" i="1"/>
  <c r="T2378" i="1"/>
  <c r="T2374" i="1"/>
  <c r="T2370" i="1"/>
  <c r="T2366" i="1"/>
  <c r="T2362" i="1"/>
  <c r="T2358" i="1"/>
  <c r="T2354" i="1"/>
  <c r="T2350" i="1"/>
  <c r="H2346" i="1"/>
  <c r="D2338" i="1"/>
  <c r="H2330" i="1"/>
  <c r="D2322" i="1"/>
  <c r="T2689" i="1"/>
  <c r="T2681" i="1"/>
  <c r="T2673" i="1"/>
  <c r="T2665" i="1"/>
  <c r="I2649" i="1"/>
  <c r="I2633" i="1"/>
  <c r="I2625" i="1"/>
  <c r="T2617" i="1"/>
  <c r="F2609" i="1"/>
  <c r="F2601" i="1"/>
  <c r="F2593" i="1"/>
  <c r="F2585" i="1"/>
  <c r="F2577" i="1"/>
  <c r="F2569" i="1"/>
  <c r="F2561" i="1"/>
  <c r="H2553" i="1"/>
  <c r="F2545" i="1"/>
  <c r="H2537" i="1"/>
  <c r="F2529" i="1"/>
  <c r="I2521" i="1"/>
  <c r="I2513" i="1"/>
  <c r="I2505" i="1"/>
  <c r="B2500" i="1"/>
  <c r="S2497" i="1"/>
  <c r="I2496" i="1"/>
  <c r="I2495" i="1"/>
  <c r="S2489" i="1"/>
  <c r="U2488" i="1"/>
  <c r="U2487" i="1"/>
  <c r="I2487" i="1"/>
  <c r="B2486" i="1"/>
  <c r="D2485" i="1"/>
  <c r="E2484" i="1"/>
  <c r="F2483" i="1"/>
  <c r="F2482" i="1"/>
  <c r="H2481" i="1"/>
  <c r="I2480" i="1"/>
  <c r="S2473" i="1"/>
  <c r="C2473" i="1"/>
  <c r="H2472" i="1"/>
  <c r="S2470" i="1"/>
  <c r="C2470" i="1"/>
  <c r="B2468" i="1"/>
  <c r="G2467" i="1"/>
  <c r="S2465" i="1"/>
  <c r="C2465" i="1"/>
  <c r="H2464" i="1"/>
  <c r="S2462" i="1"/>
  <c r="C2462" i="1"/>
  <c r="B2460" i="1"/>
  <c r="G2459" i="1"/>
  <c r="S2457" i="1"/>
  <c r="C2457" i="1"/>
  <c r="H2456" i="1"/>
  <c r="S2454" i="1"/>
  <c r="C2454" i="1"/>
  <c r="B2452" i="1"/>
  <c r="G2451" i="1"/>
  <c r="S2449" i="1"/>
  <c r="C2449" i="1"/>
  <c r="H2448" i="1"/>
  <c r="S2446" i="1"/>
  <c r="C2446" i="1"/>
  <c r="B2444" i="1"/>
  <c r="G2443" i="1"/>
  <c r="S2441" i="1"/>
  <c r="C2441" i="1"/>
  <c r="H2440" i="1"/>
  <c r="S2438" i="1"/>
  <c r="C2438" i="1"/>
  <c r="B2436" i="1"/>
  <c r="G2435" i="1"/>
  <c r="B2432" i="1"/>
  <c r="T2430" i="1"/>
  <c r="H2430" i="1"/>
  <c r="E2429" i="1"/>
  <c r="D2426" i="1"/>
  <c r="E2423" i="1"/>
  <c r="B2422" i="1"/>
  <c r="B2419" i="1"/>
  <c r="B2416" i="1"/>
  <c r="T2414" i="1"/>
  <c r="H2414" i="1"/>
  <c r="D2410" i="1"/>
  <c r="E2407" i="1"/>
  <c r="B2406" i="1"/>
  <c r="B2403" i="1"/>
  <c r="B2400" i="1"/>
  <c r="T2398" i="1"/>
  <c r="H2398" i="1"/>
  <c r="D2394" i="1"/>
  <c r="E2391" i="1"/>
  <c r="B2390" i="1"/>
  <c r="T2388" i="1"/>
  <c r="I2388" i="1"/>
  <c r="S2387" i="1"/>
  <c r="I2387" i="1"/>
  <c r="S2386" i="1"/>
  <c r="H2386" i="1"/>
  <c r="T2385" i="1"/>
  <c r="I2385" i="1"/>
  <c r="T2384" i="1"/>
  <c r="I2384" i="1"/>
  <c r="S2383" i="1"/>
  <c r="I2383" i="1"/>
  <c r="S2382" i="1"/>
  <c r="H2382" i="1"/>
  <c r="T2381" i="1"/>
  <c r="I2381" i="1"/>
  <c r="T2380" i="1"/>
  <c r="I2380" i="1"/>
  <c r="S2379" i="1"/>
  <c r="I2379" i="1"/>
  <c r="S2378" i="1"/>
  <c r="H2378" i="1"/>
  <c r="T2377" i="1"/>
  <c r="I2377" i="1"/>
  <c r="T2376" i="1"/>
  <c r="I2376" i="1"/>
  <c r="S2375" i="1"/>
  <c r="I2375" i="1"/>
  <c r="S2374" i="1"/>
  <c r="H2374" i="1"/>
  <c r="T2373" i="1"/>
  <c r="I2373" i="1"/>
  <c r="T2372" i="1"/>
  <c r="I2372" i="1"/>
  <c r="S2371" i="1"/>
  <c r="I2371" i="1"/>
  <c r="S2370" i="1"/>
  <c r="H2370" i="1"/>
  <c r="T2369" i="1"/>
  <c r="I2369" i="1"/>
  <c r="T2368" i="1"/>
  <c r="I2368" i="1"/>
  <c r="S2367" i="1"/>
  <c r="I2367" i="1"/>
  <c r="S2366" i="1"/>
  <c r="H2366" i="1"/>
  <c r="T2365" i="1"/>
  <c r="I2365" i="1"/>
  <c r="T2364" i="1"/>
  <c r="I2364" i="1"/>
  <c r="S2363" i="1"/>
  <c r="I2363" i="1"/>
  <c r="S2362" i="1"/>
  <c r="H2362" i="1"/>
  <c r="T2361" i="1"/>
  <c r="I2361" i="1"/>
  <c r="T2360" i="1"/>
  <c r="I2360" i="1"/>
  <c r="S2359" i="1"/>
  <c r="I2359" i="1"/>
  <c r="S2358" i="1"/>
  <c r="H2358" i="1"/>
  <c r="T2357" i="1"/>
  <c r="I2357" i="1"/>
  <c r="T2356" i="1"/>
  <c r="I2356" i="1"/>
  <c r="S2355" i="1"/>
  <c r="I2355" i="1"/>
  <c r="S2354" i="1"/>
  <c r="H2354" i="1"/>
  <c r="T2353" i="1"/>
  <c r="I2353" i="1"/>
  <c r="T2352" i="1"/>
  <c r="I2352" i="1"/>
  <c r="S2351" i="1"/>
  <c r="I2351" i="1"/>
  <c r="S2350" i="1"/>
  <c r="H2350" i="1"/>
  <c r="T2349" i="1"/>
  <c r="I2349" i="1"/>
  <c r="T2348" i="1"/>
  <c r="B2348" i="1"/>
  <c r="E2347" i="1"/>
  <c r="G2346" i="1"/>
  <c r="T2345" i="1"/>
  <c r="B2345" i="1"/>
  <c r="E2344" i="1"/>
  <c r="G2343" i="1"/>
  <c r="D2341" i="1"/>
  <c r="I2339" i="1"/>
  <c r="U2338" i="1"/>
  <c r="C2338" i="1"/>
  <c r="I2336" i="1"/>
  <c r="H2333" i="1"/>
  <c r="T2332" i="1"/>
  <c r="B2332" i="1"/>
  <c r="E2331" i="1"/>
  <c r="G2330" i="1"/>
  <c r="T2329" i="1"/>
  <c r="B2329" i="1"/>
  <c r="E2328" i="1"/>
  <c r="G2327" i="1"/>
  <c r="I2323" i="1"/>
  <c r="U2322" i="1"/>
  <c r="C2322" i="1"/>
  <c r="I2320" i="1"/>
  <c r="H2317" i="1"/>
  <c r="T2316" i="1"/>
  <c r="B2316" i="1"/>
  <c r="G2315" i="1"/>
  <c r="T2314" i="1"/>
  <c r="D2314" i="1"/>
  <c r="H2310" i="1"/>
  <c r="B2308" i="1"/>
  <c r="G2307" i="1"/>
  <c r="T2306" i="1"/>
  <c r="D2306" i="1"/>
  <c r="H2302" i="1"/>
  <c r="B2300" i="1"/>
  <c r="G2299" i="1"/>
  <c r="T2298" i="1"/>
  <c r="D2298" i="1"/>
  <c r="H2294" i="1"/>
  <c r="B2292" i="1"/>
  <c r="G2291" i="1"/>
  <c r="T2290" i="1"/>
  <c r="D2290" i="1"/>
  <c r="H2286" i="1"/>
  <c r="B2284" i="1"/>
  <c r="G2283" i="1"/>
  <c r="T2282" i="1"/>
  <c r="D2282" i="1"/>
  <c r="H2278" i="1"/>
  <c r="B2276" i="1"/>
  <c r="G2275" i="1"/>
  <c r="T2274" i="1"/>
  <c r="D2274" i="1"/>
  <c r="H2270" i="1"/>
  <c r="B2268" i="1"/>
  <c r="G2267" i="1"/>
  <c r="T2266" i="1"/>
  <c r="D2266" i="1"/>
  <c r="H2262" i="1"/>
  <c r="B2260" i="1"/>
  <c r="G2259" i="1"/>
  <c r="T2258" i="1"/>
  <c r="D2258" i="1"/>
  <c r="H2254" i="1"/>
  <c r="B2252" i="1"/>
  <c r="G2251" i="1"/>
  <c r="T2250" i="1"/>
  <c r="D2250" i="1"/>
  <c r="I2648" i="1"/>
  <c r="I2632" i="1"/>
  <c r="I2624" i="1"/>
  <c r="I2616" i="1"/>
  <c r="F2608" i="1"/>
  <c r="F2600" i="1"/>
  <c r="F2592" i="1"/>
  <c r="F2584" i="1"/>
  <c r="F2576" i="1"/>
  <c r="F2568" i="1"/>
  <c r="F2560" i="1"/>
  <c r="I2552" i="1"/>
  <c r="I2544" i="1"/>
  <c r="I2536" i="1"/>
  <c r="I2528" i="1"/>
  <c r="F2520" i="1"/>
  <c r="F2512" i="1"/>
  <c r="F2504" i="1"/>
  <c r="H2496" i="1"/>
  <c r="S2494" i="1"/>
  <c r="S2486" i="1"/>
  <c r="U2486" i="1"/>
  <c r="S2485" i="1"/>
  <c r="D2484" i="1"/>
  <c r="B2483" i="1"/>
  <c r="C2482" i="1"/>
  <c r="D2481" i="1"/>
  <c r="H2480" i="1"/>
  <c r="F2479" i="1"/>
  <c r="F2472" i="1"/>
  <c r="B2470" i="1"/>
  <c r="H2469" i="1"/>
  <c r="F2467" i="1"/>
  <c r="F2464" i="1"/>
  <c r="B2462" i="1"/>
  <c r="H2461" i="1"/>
  <c r="F2459" i="1"/>
  <c r="F2456" i="1"/>
  <c r="B2454" i="1"/>
  <c r="H2453" i="1"/>
  <c r="F2451" i="1"/>
  <c r="F2448" i="1"/>
  <c r="B2446" i="1"/>
  <c r="H2445" i="1"/>
  <c r="F2443" i="1"/>
  <c r="F2440" i="1"/>
  <c r="B2438" i="1"/>
  <c r="H2437" i="1"/>
  <c r="F2435" i="1"/>
  <c r="S2430" i="1"/>
  <c r="G2430" i="1"/>
  <c r="C2426" i="1"/>
  <c r="C2423" i="1"/>
  <c r="U2422" i="1"/>
  <c r="I2421" i="1"/>
  <c r="H2418" i="1"/>
  <c r="S2414" i="1"/>
  <c r="G2414" i="1"/>
  <c r="C2410" i="1"/>
  <c r="C2407" i="1"/>
  <c r="U2406" i="1"/>
  <c r="I2405" i="1"/>
  <c r="H2402" i="1"/>
  <c r="S2398" i="1"/>
  <c r="G2398" i="1"/>
  <c r="C2394" i="1"/>
  <c r="C2391" i="1"/>
  <c r="U2390" i="1"/>
  <c r="I2389" i="1"/>
  <c r="H2388" i="1"/>
  <c r="G2387" i="1"/>
  <c r="G2386" i="1"/>
  <c r="S2385" i="1"/>
  <c r="H2385" i="1"/>
  <c r="H2384" i="1"/>
  <c r="G2383" i="1"/>
  <c r="G2382" i="1"/>
  <c r="S2381" i="1"/>
  <c r="H2381" i="1"/>
  <c r="H2380" i="1"/>
  <c r="G2379" i="1"/>
  <c r="G2378" i="1"/>
  <c r="S2377" i="1"/>
  <c r="H2377" i="1"/>
  <c r="H2376" i="1"/>
  <c r="G2375" i="1"/>
  <c r="G2374" i="1"/>
  <c r="S2373" i="1"/>
  <c r="H2373" i="1"/>
  <c r="H2372" i="1"/>
  <c r="G2371" i="1"/>
  <c r="G2370" i="1"/>
  <c r="S2369" i="1"/>
  <c r="H2369" i="1"/>
  <c r="H2368" i="1"/>
  <c r="G2367" i="1"/>
  <c r="G2366" i="1"/>
  <c r="S2365" i="1"/>
  <c r="H2365" i="1"/>
  <c r="H2364" i="1"/>
  <c r="G2363" i="1"/>
  <c r="G2362" i="1"/>
  <c r="S2361" i="1"/>
  <c r="H2361" i="1"/>
  <c r="H2360" i="1"/>
  <c r="G2359" i="1"/>
  <c r="G2358" i="1"/>
  <c r="S2357" i="1"/>
  <c r="H2357" i="1"/>
  <c r="H2356" i="1"/>
  <c r="G2355" i="1"/>
  <c r="G2354" i="1"/>
  <c r="S2353" i="1"/>
  <c r="H2353" i="1"/>
  <c r="H2352" i="1"/>
  <c r="G2351" i="1"/>
  <c r="G2350" i="1"/>
  <c r="S2349" i="1"/>
  <c r="H2349" i="1"/>
  <c r="G2348" i="1"/>
  <c r="C2347" i="1"/>
  <c r="F2346" i="1"/>
  <c r="F2345" i="1"/>
  <c r="D2344" i="1"/>
  <c r="F2343" i="1"/>
  <c r="H2339" i="1"/>
  <c r="T2338" i="1"/>
  <c r="B2338" i="1"/>
  <c r="H2336" i="1"/>
  <c r="G2333" i="1"/>
  <c r="G2332" i="1"/>
  <c r="C2331" i="1"/>
  <c r="F2330" i="1"/>
  <c r="F2329" i="1"/>
  <c r="D2328" i="1"/>
  <c r="F2327" i="1"/>
  <c r="H2323" i="1"/>
  <c r="T2322" i="1"/>
  <c r="B2322" i="1"/>
  <c r="H2320" i="1"/>
  <c r="G2317" i="1"/>
  <c r="G2316" i="1"/>
  <c r="F2315" i="1"/>
  <c r="S2314" i="1"/>
  <c r="C2314" i="1"/>
  <c r="G2310" i="1"/>
  <c r="F2307" i="1"/>
  <c r="S2306" i="1"/>
  <c r="C2306" i="1"/>
  <c r="G2302" i="1"/>
  <c r="F2299" i="1"/>
  <c r="S2298" i="1"/>
  <c r="C2298" i="1"/>
  <c r="G2294" i="1"/>
  <c r="F2291" i="1"/>
  <c r="S2290" i="1"/>
  <c r="C2290" i="1"/>
  <c r="G2286" i="1"/>
  <c r="F2283" i="1"/>
  <c r="S2282" i="1"/>
  <c r="C2282" i="1"/>
  <c r="G2278" i="1"/>
  <c r="F2275" i="1"/>
  <c r="S2274" i="1"/>
  <c r="C2274" i="1"/>
  <c r="G2270" i="1"/>
  <c r="F2267" i="1"/>
  <c r="S2266" i="1"/>
  <c r="C2266" i="1"/>
  <c r="G2262" i="1"/>
  <c r="F2259" i="1"/>
  <c r="S2258" i="1"/>
  <c r="C2258" i="1"/>
  <c r="G2254" i="1"/>
  <c r="F2251" i="1"/>
  <c r="S2250" i="1"/>
  <c r="C2250" i="1"/>
  <c r="G2246" i="1"/>
  <c r="F2243" i="1"/>
  <c r="S2242" i="1"/>
  <c r="C2242" i="1"/>
  <c r="G2238" i="1"/>
  <c r="F2235" i="1"/>
  <c r="S2234" i="1"/>
  <c r="C2234" i="1"/>
  <c r="G2230" i="1"/>
  <c r="F2227" i="1"/>
  <c r="S2226" i="1"/>
  <c r="C2226" i="1"/>
  <c r="G2222" i="1"/>
  <c r="F2219" i="1"/>
  <c r="S2218" i="1"/>
  <c r="C2218" i="1"/>
  <c r="I2527" i="1"/>
  <c r="I2519" i="1"/>
  <c r="I2511" i="1"/>
  <c r="I2503" i="1"/>
  <c r="I2499" i="1"/>
  <c r="H2493" i="1"/>
  <c r="T2485" i="1"/>
  <c r="I2482" i="1"/>
  <c r="C2481" i="1"/>
  <c r="E2480" i="1"/>
  <c r="E2479" i="1"/>
  <c r="G2478" i="1"/>
  <c r="H2477" i="1"/>
  <c r="U2472" i="1"/>
  <c r="E2472" i="1"/>
  <c r="U2470" i="1"/>
  <c r="G2469" i="1"/>
  <c r="B2467" i="1"/>
  <c r="G2466" i="1"/>
  <c r="U2464" i="1"/>
  <c r="E2464" i="1"/>
  <c r="U2462" i="1"/>
  <c r="G2461" i="1"/>
  <c r="B2459" i="1"/>
  <c r="G2458" i="1"/>
  <c r="U2456" i="1"/>
  <c r="E2456" i="1"/>
  <c r="U2454" i="1"/>
  <c r="G2453" i="1"/>
  <c r="B2451" i="1"/>
  <c r="G2450" i="1"/>
  <c r="U2448" i="1"/>
  <c r="E2448" i="1"/>
  <c r="U2446" i="1"/>
  <c r="G2445" i="1"/>
  <c r="B2443" i="1"/>
  <c r="G2442" i="1"/>
  <c r="U2440" i="1"/>
  <c r="E2440" i="1"/>
  <c r="U2438" i="1"/>
  <c r="G2437" i="1"/>
  <c r="B2435" i="1"/>
  <c r="G2434" i="1"/>
  <c r="U2431" i="1"/>
  <c r="G2431" i="1"/>
  <c r="D2430" i="1"/>
  <c r="I2426" i="1"/>
  <c r="B2423" i="1"/>
  <c r="U2421" i="1"/>
  <c r="H2421" i="1"/>
  <c r="T2418" i="1"/>
  <c r="G2418" i="1"/>
  <c r="U2415" i="1"/>
  <c r="G2415" i="1"/>
  <c r="D2414" i="1"/>
  <c r="I2410" i="1"/>
  <c r="B2407" i="1"/>
  <c r="U2405" i="1"/>
  <c r="H2405" i="1"/>
  <c r="T2402" i="1"/>
  <c r="G2402" i="1"/>
  <c r="U2399" i="1"/>
  <c r="G2399" i="1"/>
  <c r="D2398" i="1"/>
  <c r="I2394" i="1"/>
  <c r="B2391" i="1"/>
  <c r="U2389" i="1"/>
  <c r="H2389" i="1"/>
  <c r="F2388" i="1"/>
  <c r="F2387" i="1"/>
  <c r="F2386" i="1"/>
  <c r="G2385" i="1"/>
  <c r="F2384" i="1"/>
  <c r="F2383" i="1"/>
  <c r="F2382" i="1"/>
  <c r="G2381" i="1"/>
  <c r="F2380" i="1"/>
  <c r="F2379" i="1"/>
  <c r="F2378" i="1"/>
  <c r="G2377" i="1"/>
  <c r="F2376" i="1"/>
  <c r="F2375" i="1"/>
  <c r="F2374" i="1"/>
  <c r="G2373" i="1"/>
  <c r="F2372" i="1"/>
  <c r="F2371" i="1"/>
  <c r="F2370" i="1"/>
  <c r="G2369" i="1"/>
  <c r="F2368" i="1"/>
  <c r="F2367" i="1"/>
  <c r="F2366" i="1"/>
  <c r="G2365" i="1"/>
  <c r="F2364" i="1"/>
  <c r="F2363" i="1"/>
  <c r="F2362" i="1"/>
  <c r="G2361" i="1"/>
  <c r="F2360" i="1"/>
  <c r="F2359" i="1"/>
  <c r="F2358" i="1"/>
  <c r="G2357" i="1"/>
  <c r="F2356" i="1"/>
  <c r="F2355" i="1"/>
  <c r="F2354" i="1"/>
  <c r="G2353" i="1"/>
  <c r="F2352" i="1"/>
  <c r="F2351" i="1"/>
  <c r="F2350" i="1"/>
  <c r="G2349" i="1"/>
  <c r="I2348" i="1"/>
  <c r="U2347" i="1"/>
  <c r="B2347" i="1"/>
  <c r="E2346" i="1"/>
  <c r="I2345" i="1"/>
  <c r="U2344" i="1"/>
  <c r="B2344" i="1"/>
  <c r="E2343" i="1"/>
  <c r="B2341" i="1"/>
  <c r="G2339" i="1"/>
  <c r="S2338" i="1"/>
  <c r="I2338" i="1"/>
  <c r="G2336" i="1"/>
  <c r="H2335" i="1"/>
  <c r="C2334" i="1"/>
  <c r="F2333" i="1"/>
  <c r="I2332" i="1"/>
  <c r="U2331" i="1"/>
  <c r="B2331" i="1"/>
  <c r="E2330" i="1"/>
  <c r="I2329" i="1"/>
  <c r="U2328" i="1"/>
  <c r="B2328" i="1"/>
  <c r="E2327" i="1"/>
  <c r="H2326" i="1"/>
  <c r="B2325" i="1"/>
  <c r="G2323" i="1"/>
  <c r="S2322" i="1"/>
  <c r="I2322" i="1"/>
  <c r="G2320" i="1"/>
  <c r="H2319" i="1"/>
  <c r="C2318" i="1"/>
  <c r="F2317" i="1"/>
  <c r="I2316" i="1"/>
  <c r="U2315" i="1"/>
  <c r="E2315" i="1"/>
  <c r="B2314" i="1"/>
  <c r="G2313" i="1"/>
  <c r="F2310" i="1"/>
  <c r="S2309" i="1"/>
  <c r="C2309" i="1"/>
  <c r="H2308" i="1"/>
  <c r="U2307" i="1"/>
  <c r="E2307" i="1"/>
  <c r="B2306" i="1"/>
  <c r="G2305" i="1"/>
  <c r="F2302" i="1"/>
  <c r="S2301" i="1"/>
  <c r="C2301" i="1"/>
  <c r="H2300" i="1"/>
  <c r="U2299" i="1"/>
  <c r="E2299" i="1"/>
  <c r="B2298" i="1"/>
  <c r="G2297" i="1"/>
  <c r="F2294" i="1"/>
  <c r="S2293" i="1"/>
  <c r="C2293" i="1"/>
  <c r="H2292" i="1"/>
  <c r="U2291" i="1"/>
  <c r="E2291" i="1"/>
  <c r="B2290" i="1"/>
  <c r="G2289" i="1"/>
  <c r="F2286" i="1"/>
  <c r="S2285" i="1"/>
  <c r="C2285" i="1"/>
  <c r="H2284" i="1"/>
  <c r="U2283" i="1"/>
  <c r="E2283" i="1"/>
  <c r="B2282" i="1"/>
  <c r="G2281" i="1"/>
  <c r="S2654" i="1"/>
  <c r="S2646" i="1"/>
  <c r="S2638" i="1"/>
  <c r="I2630" i="1"/>
  <c r="I2622" i="1"/>
  <c r="U2614" i="1"/>
  <c r="G2606" i="1"/>
  <c r="G2598" i="1"/>
  <c r="G2590" i="1"/>
  <c r="G2582" i="1"/>
  <c r="G2574" i="1"/>
  <c r="G2566" i="1"/>
  <c r="G2558" i="1"/>
  <c r="H2550" i="1"/>
  <c r="G2542" i="1"/>
  <c r="H2534" i="1"/>
  <c r="U2526" i="1"/>
  <c r="U2518" i="1"/>
  <c r="U2510" i="1"/>
  <c r="U2502" i="1"/>
  <c r="D2497" i="1"/>
  <c r="U2495" i="1"/>
  <c r="G2493" i="1"/>
  <c r="G2490" i="1"/>
  <c r="S2482" i="1"/>
  <c r="T2481" i="1"/>
  <c r="I2481" i="1"/>
  <c r="B2479" i="1"/>
  <c r="C2478" i="1"/>
  <c r="G2477" i="1"/>
  <c r="G2474" i="1"/>
  <c r="F2471" i="1"/>
  <c r="U2469" i="1"/>
  <c r="E2469" i="1"/>
  <c r="F2466" i="1"/>
  <c r="F2463" i="1"/>
  <c r="U2461" i="1"/>
  <c r="E2461" i="1"/>
  <c r="F2458" i="1"/>
  <c r="F2455" i="1"/>
  <c r="U2453" i="1"/>
  <c r="E2453" i="1"/>
  <c r="F2450" i="1"/>
  <c r="F2447" i="1"/>
  <c r="U2445" i="1"/>
  <c r="E2445" i="1"/>
  <c r="F2442" i="1"/>
  <c r="F2439" i="1"/>
  <c r="U2437" i="1"/>
  <c r="E2437" i="1"/>
  <c r="F2434" i="1"/>
  <c r="S2431" i="1"/>
  <c r="F2431" i="1"/>
  <c r="C2430" i="1"/>
  <c r="I2423" i="1"/>
  <c r="S2418" i="1"/>
  <c r="F2418" i="1"/>
  <c r="S2415" i="1"/>
  <c r="F2415" i="1"/>
  <c r="C2414" i="1"/>
  <c r="I2407" i="1"/>
  <c r="S2402" i="1"/>
  <c r="F2402" i="1"/>
  <c r="S2399" i="1"/>
  <c r="F2399" i="1"/>
  <c r="C2398" i="1"/>
  <c r="I2391" i="1"/>
  <c r="D2386" i="1"/>
  <c r="D2382" i="1"/>
  <c r="D2378" i="1"/>
  <c r="D2374" i="1"/>
  <c r="D2370" i="1"/>
  <c r="D2366" i="1"/>
  <c r="D2362" i="1"/>
  <c r="D2358" i="1"/>
  <c r="D2354" i="1"/>
  <c r="D2350" i="1"/>
  <c r="D2346" i="1"/>
  <c r="F2339" i="1"/>
  <c r="H2338" i="1"/>
  <c r="F2336" i="1"/>
  <c r="D2330" i="1"/>
  <c r="F2323" i="1"/>
  <c r="H2322" i="1"/>
  <c r="F2320" i="1"/>
  <c r="U2310" i="1"/>
  <c r="E2310" i="1"/>
  <c r="U2302" i="1"/>
  <c r="E2302" i="1"/>
  <c r="U2294" i="1"/>
  <c r="E2294" i="1"/>
  <c r="U2286" i="1"/>
  <c r="E2286" i="1"/>
  <c r="U2278" i="1"/>
  <c r="E2278" i="1"/>
  <c r="U2270" i="1"/>
  <c r="E2270" i="1"/>
  <c r="U2262" i="1"/>
  <c r="E2262" i="1"/>
  <c r="U2254" i="1"/>
  <c r="E2254" i="1"/>
  <c r="U2246" i="1"/>
  <c r="E2246" i="1"/>
  <c r="U2238" i="1"/>
  <c r="E2238" i="1"/>
  <c r="U2230" i="1"/>
  <c r="E2230" i="1"/>
  <c r="U2222" i="1"/>
  <c r="E2222" i="1"/>
  <c r="U2214" i="1"/>
  <c r="E2214" i="1"/>
  <c r="U2206" i="1"/>
  <c r="E2206" i="1"/>
  <c r="U2198" i="1"/>
  <c r="E2198" i="1"/>
  <c r="U2190" i="1"/>
  <c r="E2190" i="1"/>
  <c r="U2182" i="1"/>
  <c r="E2182" i="1"/>
  <c r="U2174" i="1"/>
  <c r="E2174" i="1"/>
  <c r="U2166" i="1"/>
  <c r="E2166" i="1"/>
  <c r="U2158" i="1"/>
  <c r="E2158" i="1"/>
  <c r="U2150" i="1"/>
  <c r="E2150" i="1"/>
  <c r="U2142" i="1"/>
  <c r="E2142" i="1"/>
  <c r="U2134" i="1"/>
  <c r="E2134" i="1"/>
  <c r="U2126" i="1"/>
  <c r="E2126" i="1"/>
  <c r="T2421" i="1"/>
  <c r="T2405" i="1"/>
  <c r="T2389" i="1"/>
  <c r="U2381" i="1"/>
  <c r="U2373" i="1"/>
  <c r="U2365" i="1"/>
  <c r="U2357" i="1"/>
  <c r="U2349" i="1"/>
  <c r="S2341" i="1"/>
  <c r="S2333" i="1"/>
  <c r="S2325" i="1"/>
  <c r="S2317" i="1"/>
  <c r="I2309" i="1"/>
  <c r="I2301" i="1"/>
  <c r="S2294" i="1"/>
  <c r="G2290" i="1"/>
  <c r="D2281" i="1"/>
  <c r="F2278" i="1"/>
  <c r="I2277" i="1"/>
  <c r="D2273" i="1"/>
  <c r="F2270" i="1"/>
  <c r="I2269" i="1"/>
  <c r="T2268" i="1"/>
  <c r="C2267" i="1"/>
  <c r="G2266" i="1"/>
  <c r="G2265" i="1"/>
  <c r="I2263" i="1"/>
  <c r="T2257" i="1"/>
  <c r="T2254" i="1"/>
  <c r="I2254" i="1"/>
  <c r="T2252" i="1"/>
  <c r="C2251" i="1"/>
  <c r="G2250" i="1"/>
  <c r="G2249" i="1"/>
  <c r="F2246" i="1"/>
  <c r="B2244" i="1"/>
  <c r="U2242" i="1"/>
  <c r="G2241" i="1"/>
  <c r="F2238" i="1"/>
  <c r="B2236" i="1"/>
  <c r="U2234" i="1"/>
  <c r="G2233" i="1"/>
  <c r="F2230" i="1"/>
  <c r="B2228" i="1"/>
  <c r="U2226" i="1"/>
  <c r="G2225" i="1"/>
  <c r="F2222" i="1"/>
  <c r="B2220" i="1"/>
  <c r="U2218" i="1"/>
  <c r="G2217" i="1"/>
  <c r="G2214" i="1"/>
  <c r="D2213" i="1"/>
  <c r="U2211" i="1"/>
  <c r="G2211" i="1"/>
  <c r="D2210" i="1"/>
  <c r="F2207" i="1"/>
  <c r="I2206" i="1"/>
  <c r="F2204" i="1"/>
  <c r="B2203" i="1"/>
  <c r="U2201" i="1"/>
  <c r="H2201" i="1"/>
  <c r="D2200" i="1"/>
  <c r="T2198" i="1"/>
  <c r="G2198" i="1"/>
  <c r="D2197" i="1"/>
  <c r="U2195" i="1"/>
  <c r="G2195" i="1"/>
  <c r="D2194" i="1"/>
  <c r="F2191" i="1"/>
  <c r="I2190" i="1"/>
  <c r="F2188" i="1"/>
  <c r="B2187" i="1"/>
  <c r="U2185" i="1"/>
  <c r="H2185" i="1"/>
  <c r="D2184" i="1"/>
  <c r="T2182" i="1"/>
  <c r="G2182" i="1"/>
  <c r="D2181" i="1"/>
  <c r="U2179" i="1"/>
  <c r="G2179" i="1"/>
  <c r="D2178" i="1"/>
  <c r="F2175" i="1"/>
  <c r="I2174" i="1"/>
  <c r="F2172" i="1"/>
  <c r="B2171" i="1"/>
  <c r="U2169" i="1"/>
  <c r="H2169" i="1"/>
  <c r="D2168" i="1"/>
  <c r="T2166" i="1"/>
  <c r="G2166" i="1"/>
  <c r="D2165" i="1"/>
  <c r="U2163" i="1"/>
  <c r="G2163" i="1"/>
  <c r="D2162" i="1"/>
  <c r="F2159" i="1"/>
  <c r="I2158" i="1"/>
  <c r="F2156" i="1"/>
  <c r="B2155" i="1"/>
  <c r="U2153" i="1"/>
  <c r="H2153" i="1"/>
  <c r="D2152" i="1"/>
  <c r="T2150" i="1"/>
  <c r="G2150" i="1"/>
  <c r="D2149" i="1"/>
  <c r="U2147" i="1"/>
  <c r="G2147" i="1"/>
  <c r="D2146" i="1"/>
  <c r="E2145" i="1"/>
  <c r="E2144" i="1"/>
  <c r="E2143" i="1"/>
  <c r="D2142" i="1"/>
  <c r="E2141" i="1"/>
  <c r="E2140" i="1"/>
  <c r="E2139" i="1"/>
  <c r="D2138" i="1"/>
  <c r="E2137" i="1"/>
  <c r="E2136" i="1"/>
  <c r="E2135" i="1"/>
  <c r="D2134" i="1"/>
  <c r="E2133" i="1"/>
  <c r="E2132" i="1"/>
  <c r="E2131" i="1"/>
  <c r="D2130" i="1"/>
  <c r="E2129" i="1"/>
  <c r="E2128" i="1"/>
  <c r="E2127" i="1"/>
  <c r="D2126" i="1"/>
  <c r="G2125" i="1"/>
  <c r="I2124" i="1"/>
  <c r="U2123" i="1"/>
  <c r="C2123" i="1"/>
  <c r="F2122" i="1"/>
  <c r="E2119" i="1"/>
  <c r="G2118" i="1"/>
  <c r="E2116" i="1"/>
  <c r="D2113" i="1"/>
  <c r="F2112" i="1"/>
  <c r="I2111" i="1"/>
  <c r="U2110" i="1"/>
  <c r="C2110" i="1"/>
  <c r="G2109" i="1"/>
  <c r="I2108" i="1"/>
  <c r="U2107" i="1"/>
  <c r="C2107" i="1"/>
  <c r="F2106" i="1"/>
  <c r="E2103" i="1"/>
  <c r="G2102" i="1"/>
  <c r="E2100" i="1"/>
  <c r="D2097" i="1"/>
  <c r="F2096" i="1"/>
  <c r="I2095" i="1"/>
  <c r="U2094" i="1"/>
  <c r="C2094" i="1"/>
  <c r="G2093" i="1"/>
  <c r="I2092" i="1"/>
  <c r="U2091" i="1"/>
  <c r="C2091" i="1"/>
  <c r="F2090" i="1"/>
  <c r="E2087" i="1"/>
  <c r="G2086" i="1"/>
  <c r="E2084" i="1"/>
  <c r="D2081" i="1"/>
  <c r="F2080" i="1"/>
  <c r="I2079" i="1"/>
  <c r="U2078" i="1"/>
  <c r="C2078" i="1"/>
  <c r="G2077" i="1"/>
  <c r="I2076" i="1"/>
  <c r="U2075" i="1"/>
  <c r="C2075" i="1"/>
  <c r="F2074" i="1"/>
  <c r="E2071" i="1"/>
  <c r="G2070" i="1"/>
  <c r="E2068" i="1"/>
  <c r="D2065" i="1"/>
  <c r="F2064" i="1"/>
  <c r="I2063" i="1"/>
  <c r="U2062" i="1"/>
  <c r="C2062" i="1"/>
  <c r="H2061" i="1"/>
  <c r="U2060" i="1"/>
  <c r="E2060" i="1"/>
  <c r="T2057" i="1"/>
  <c r="D2057" i="1"/>
  <c r="F2055" i="1"/>
  <c r="S2054" i="1"/>
  <c r="C2054" i="1"/>
  <c r="H2053" i="1"/>
  <c r="U2052" i="1"/>
  <c r="E2052" i="1"/>
  <c r="T2049" i="1"/>
  <c r="D2049" i="1"/>
  <c r="F2047" i="1"/>
  <c r="S2046" i="1"/>
  <c r="C2046" i="1"/>
  <c r="H2045" i="1"/>
  <c r="U2044" i="1"/>
  <c r="E2044" i="1"/>
  <c r="T2041" i="1"/>
  <c r="D2041" i="1"/>
  <c r="F2039" i="1"/>
  <c r="S2038" i="1"/>
  <c r="C2038" i="1"/>
  <c r="H2037" i="1"/>
  <c r="U2036" i="1"/>
  <c r="E2036" i="1"/>
  <c r="T2033" i="1"/>
  <c r="D2033" i="1"/>
  <c r="F2031" i="1"/>
  <c r="S2030" i="1"/>
  <c r="C2030" i="1"/>
  <c r="H2029" i="1"/>
  <c r="U2028" i="1"/>
  <c r="E2028" i="1"/>
  <c r="T2025" i="1"/>
  <c r="T2492" i="1"/>
  <c r="T2484" i="1"/>
  <c r="T2476" i="1"/>
  <c r="U2428" i="1"/>
  <c r="U2420" i="1"/>
  <c r="U2412" i="1"/>
  <c r="U2404" i="1"/>
  <c r="U2396" i="1"/>
  <c r="U2388" i="1"/>
  <c r="U2380" i="1"/>
  <c r="U2372" i="1"/>
  <c r="U2364" i="1"/>
  <c r="U2356" i="1"/>
  <c r="H2348" i="1"/>
  <c r="I2340" i="1"/>
  <c r="H2332" i="1"/>
  <c r="I2324" i="1"/>
  <c r="H2316" i="1"/>
  <c r="T2308" i="1"/>
  <c r="T2300" i="1"/>
  <c r="E2292" i="1"/>
  <c r="U2290" i="1"/>
  <c r="H2285" i="1"/>
  <c r="B2283" i="1"/>
  <c r="S2281" i="1"/>
  <c r="C2278" i="1"/>
  <c r="U2276" i="1"/>
  <c r="G2274" i="1"/>
  <c r="S2273" i="1"/>
  <c r="C2270" i="1"/>
  <c r="U2268" i="1"/>
  <c r="U2267" i="1"/>
  <c r="B2267" i="1"/>
  <c r="B2266" i="1"/>
  <c r="E2265" i="1"/>
  <c r="I2264" i="1"/>
  <c r="G2263" i="1"/>
  <c r="F2262" i="1"/>
  <c r="I2261" i="1"/>
  <c r="H2260" i="1"/>
  <c r="S2254" i="1"/>
  <c r="S2253" i="1"/>
  <c r="U2252" i="1"/>
  <c r="U2251" i="1"/>
  <c r="B2251" i="1"/>
  <c r="B2250" i="1"/>
  <c r="E2249" i="1"/>
  <c r="T2246" i="1"/>
  <c r="D2246" i="1"/>
  <c r="T2244" i="1"/>
  <c r="G2243" i="1"/>
  <c r="U2241" i="1"/>
  <c r="E2241" i="1"/>
  <c r="T2238" i="1"/>
  <c r="D2238" i="1"/>
  <c r="T2236" i="1"/>
  <c r="G2235" i="1"/>
  <c r="U2233" i="1"/>
  <c r="E2233" i="1"/>
  <c r="T2230" i="1"/>
  <c r="D2230" i="1"/>
  <c r="T2228" i="1"/>
  <c r="G2227" i="1"/>
  <c r="U2225" i="1"/>
  <c r="E2225" i="1"/>
  <c r="T2222" i="1"/>
  <c r="D2222" i="1"/>
  <c r="T2220" i="1"/>
  <c r="G2219" i="1"/>
  <c r="U2217" i="1"/>
  <c r="E2217" i="1"/>
  <c r="T2214" i="1"/>
  <c r="F2214" i="1"/>
  <c r="C2213" i="1"/>
  <c r="S2211" i="1"/>
  <c r="F2211" i="1"/>
  <c r="C2210" i="1"/>
  <c r="U2208" i="1"/>
  <c r="I2208" i="1"/>
  <c r="C2207" i="1"/>
  <c r="U2205" i="1"/>
  <c r="I2205" i="1"/>
  <c r="E2204" i="1"/>
  <c r="I2203" i="1"/>
  <c r="T2201" i="1"/>
  <c r="G2201" i="1"/>
  <c r="B2200" i="1"/>
  <c r="S2198" i="1"/>
  <c r="F2198" i="1"/>
  <c r="C2197" i="1"/>
  <c r="S2195" i="1"/>
  <c r="F2195" i="1"/>
  <c r="C2194" i="1"/>
  <c r="U2192" i="1"/>
  <c r="I2192" i="1"/>
  <c r="C2191" i="1"/>
  <c r="U2189" i="1"/>
  <c r="I2189" i="1"/>
  <c r="E2188" i="1"/>
  <c r="I2187" i="1"/>
  <c r="T2185" i="1"/>
  <c r="G2185" i="1"/>
  <c r="B2184" i="1"/>
  <c r="S2182" i="1"/>
  <c r="F2182" i="1"/>
  <c r="C2181" i="1"/>
  <c r="S2179" i="1"/>
  <c r="F2179" i="1"/>
  <c r="C2178" i="1"/>
  <c r="U2176" i="1"/>
  <c r="I2176" i="1"/>
  <c r="C2175" i="1"/>
  <c r="U2173" i="1"/>
  <c r="I2173" i="1"/>
  <c r="E2172" i="1"/>
  <c r="I2171" i="1"/>
  <c r="T2169" i="1"/>
  <c r="G2169" i="1"/>
  <c r="B2168" i="1"/>
  <c r="S2166" i="1"/>
  <c r="F2166" i="1"/>
  <c r="C2165" i="1"/>
  <c r="S2163" i="1"/>
  <c r="F2163" i="1"/>
  <c r="C2162" i="1"/>
  <c r="U2160" i="1"/>
  <c r="I2160" i="1"/>
  <c r="C2159" i="1"/>
  <c r="U2157" i="1"/>
  <c r="I2157" i="1"/>
  <c r="E2156" i="1"/>
  <c r="I2155" i="1"/>
  <c r="T2153" i="1"/>
  <c r="G2153" i="1"/>
  <c r="B2152" i="1"/>
  <c r="S2150" i="1"/>
  <c r="F2150" i="1"/>
  <c r="C2149" i="1"/>
  <c r="S2147" i="1"/>
  <c r="F2147" i="1"/>
  <c r="C2146" i="1"/>
  <c r="D2145" i="1"/>
  <c r="D2144" i="1"/>
  <c r="C2143" i="1"/>
  <c r="C2142" i="1"/>
  <c r="D2141" i="1"/>
  <c r="D2140" i="1"/>
  <c r="C2139" i="1"/>
  <c r="C2138" i="1"/>
  <c r="D2137" i="1"/>
  <c r="D2136" i="1"/>
  <c r="C2135" i="1"/>
  <c r="C2134" i="1"/>
  <c r="D2133" i="1"/>
  <c r="D2132" i="1"/>
  <c r="C2131" i="1"/>
  <c r="C2130" i="1"/>
  <c r="D2129" i="1"/>
  <c r="D2128" i="1"/>
  <c r="C2127" i="1"/>
  <c r="C2126" i="1"/>
  <c r="E2125" i="1"/>
  <c r="H2124" i="1"/>
  <c r="T2123" i="1"/>
  <c r="B2123" i="1"/>
  <c r="D2122" i="1"/>
  <c r="G2121" i="1"/>
  <c r="G2120" i="1"/>
  <c r="C2119" i="1"/>
  <c r="F2118" i="1"/>
  <c r="F2117" i="1"/>
  <c r="D2116" i="1"/>
  <c r="F2115" i="1"/>
  <c r="I2114" i="1"/>
  <c r="U2113" i="1"/>
  <c r="C2113" i="1"/>
  <c r="E2112" i="1"/>
  <c r="H2111" i="1"/>
  <c r="T2110" i="1"/>
  <c r="B2110" i="1"/>
  <c r="E2109" i="1"/>
  <c r="H2108" i="1"/>
  <c r="T2107" i="1"/>
  <c r="B2107" i="1"/>
  <c r="D2106" i="1"/>
  <c r="G2105" i="1"/>
  <c r="G2104" i="1"/>
  <c r="C2103" i="1"/>
  <c r="F2102" i="1"/>
  <c r="F2101" i="1"/>
  <c r="D2100" i="1"/>
  <c r="F2099" i="1"/>
  <c r="I2098" i="1"/>
  <c r="U2097" i="1"/>
  <c r="C2097" i="1"/>
  <c r="E2096" i="1"/>
  <c r="H2095" i="1"/>
  <c r="T2094" i="1"/>
  <c r="B2094" i="1"/>
  <c r="E2093" i="1"/>
  <c r="H2092" i="1"/>
  <c r="T2091" i="1"/>
  <c r="B2091" i="1"/>
  <c r="D2090" i="1"/>
  <c r="G2089" i="1"/>
  <c r="G2088" i="1"/>
  <c r="C2087" i="1"/>
  <c r="F2086" i="1"/>
  <c r="F2085" i="1"/>
  <c r="D2084" i="1"/>
  <c r="F2083" i="1"/>
  <c r="I2082" i="1"/>
  <c r="U2081" i="1"/>
  <c r="C2081" i="1"/>
  <c r="E2080" i="1"/>
  <c r="H2079" i="1"/>
  <c r="T2078" i="1"/>
  <c r="B2078" i="1"/>
  <c r="E2077" i="1"/>
  <c r="H2076" i="1"/>
  <c r="T2075" i="1"/>
  <c r="B2075" i="1"/>
  <c r="D2074" i="1"/>
  <c r="G2073" i="1"/>
  <c r="G2072" i="1"/>
  <c r="C2071" i="1"/>
  <c r="F2070" i="1"/>
  <c r="F2069" i="1"/>
  <c r="D2068" i="1"/>
  <c r="F2067" i="1"/>
  <c r="I2066" i="1"/>
  <c r="U2065" i="1"/>
  <c r="C2065" i="1"/>
  <c r="E2064" i="1"/>
  <c r="H2063" i="1"/>
  <c r="T2062" i="1"/>
  <c r="B2062" i="1"/>
  <c r="G2061" i="1"/>
  <c r="T2060" i="1"/>
  <c r="D2060" i="1"/>
  <c r="F2058" i="1"/>
  <c r="S2057" i="1"/>
  <c r="I2491" i="1"/>
  <c r="I2475" i="1"/>
  <c r="I2427" i="1"/>
  <c r="I2411" i="1"/>
  <c r="I2395" i="1"/>
  <c r="U2387" i="1"/>
  <c r="U2379" i="1"/>
  <c r="U2371" i="1"/>
  <c r="U2363" i="1"/>
  <c r="U2355" i="1"/>
  <c r="I2315" i="1"/>
  <c r="I2307" i="1"/>
  <c r="I2299" i="1"/>
  <c r="C2294" i="1"/>
  <c r="T2292" i="1"/>
  <c r="T2289" i="1"/>
  <c r="F2287" i="1"/>
  <c r="I2285" i="1"/>
  <c r="I2283" i="1"/>
  <c r="T2280" i="1"/>
  <c r="I2278" i="1"/>
  <c r="B2274" i="1"/>
  <c r="T2272" i="1"/>
  <c r="I2270" i="1"/>
  <c r="S2267" i="1"/>
  <c r="I2267" i="1"/>
  <c r="U2266" i="1"/>
  <c r="D2265" i="1"/>
  <c r="D2264" i="1"/>
  <c r="F2263" i="1"/>
  <c r="D2262" i="1"/>
  <c r="H2261" i="1"/>
  <c r="F2260" i="1"/>
  <c r="S2251" i="1"/>
  <c r="I2251" i="1"/>
  <c r="U2250" i="1"/>
  <c r="D2249" i="1"/>
  <c r="S2246" i="1"/>
  <c r="C2246" i="1"/>
  <c r="U2243" i="1"/>
  <c r="E2243" i="1"/>
  <c r="T2241" i="1"/>
  <c r="D2241" i="1"/>
  <c r="S2238" i="1"/>
  <c r="C2238" i="1"/>
  <c r="U2235" i="1"/>
  <c r="E2235" i="1"/>
  <c r="T2233" i="1"/>
  <c r="D2233" i="1"/>
  <c r="S2230" i="1"/>
  <c r="C2230" i="1"/>
  <c r="U2227" i="1"/>
  <c r="E2227" i="1"/>
  <c r="T2225" i="1"/>
  <c r="D2225" i="1"/>
  <c r="S2222" i="1"/>
  <c r="C2222" i="1"/>
  <c r="U2219" i="1"/>
  <c r="E2219" i="1"/>
  <c r="T2217" i="1"/>
  <c r="D2217" i="1"/>
  <c r="S2214" i="1"/>
  <c r="D2214" i="1"/>
  <c r="I2212" i="1"/>
  <c r="E2211" i="1"/>
  <c r="B2210" i="1"/>
  <c r="B2207" i="1"/>
  <c r="B2204" i="1"/>
  <c r="T2202" i="1"/>
  <c r="H2202" i="1"/>
  <c r="E2201" i="1"/>
  <c r="I2199" i="1"/>
  <c r="D2198" i="1"/>
  <c r="I2196" i="1"/>
  <c r="E2195" i="1"/>
  <c r="B2194" i="1"/>
  <c r="B2191" i="1"/>
  <c r="B2188" i="1"/>
  <c r="T2186" i="1"/>
  <c r="H2186" i="1"/>
  <c r="E2185" i="1"/>
  <c r="I2183" i="1"/>
  <c r="D2182" i="1"/>
  <c r="I2180" i="1"/>
  <c r="E2179" i="1"/>
  <c r="B2178" i="1"/>
  <c r="B2175" i="1"/>
  <c r="B2172" i="1"/>
  <c r="T2170" i="1"/>
  <c r="H2170" i="1"/>
  <c r="E2169" i="1"/>
  <c r="I2167" i="1"/>
  <c r="D2166" i="1"/>
  <c r="I2164" i="1"/>
  <c r="E2163" i="1"/>
  <c r="B2162" i="1"/>
  <c r="B2159" i="1"/>
  <c r="B2156" i="1"/>
  <c r="T2154" i="1"/>
  <c r="H2154" i="1"/>
  <c r="E2153" i="1"/>
  <c r="I2151" i="1"/>
  <c r="D2150" i="1"/>
  <c r="I2148" i="1"/>
  <c r="E2147" i="1"/>
  <c r="B2146" i="1"/>
  <c r="C2145" i="1"/>
  <c r="B2144" i="1"/>
  <c r="B2143" i="1"/>
  <c r="B2142" i="1"/>
  <c r="C2141" i="1"/>
  <c r="B2140" i="1"/>
  <c r="B2139" i="1"/>
  <c r="B2138" i="1"/>
  <c r="C2137" i="1"/>
  <c r="B2136" i="1"/>
  <c r="B2135" i="1"/>
  <c r="B2134" i="1"/>
  <c r="C2133" i="1"/>
  <c r="B2132" i="1"/>
  <c r="B2131" i="1"/>
  <c r="B2130" i="1"/>
  <c r="C2129" i="1"/>
  <c r="B2128" i="1"/>
  <c r="B2127" i="1"/>
  <c r="B2126" i="1"/>
  <c r="G2124" i="1"/>
  <c r="H2123" i="1"/>
  <c r="C2122" i="1"/>
  <c r="U2119" i="1"/>
  <c r="B2119" i="1"/>
  <c r="E2118" i="1"/>
  <c r="U2116" i="1"/>
  <c r="B2116" i="1"/>
  <c r="B2113" i="1"/>
  <c r="G2111" i="1"/>
  <c r="S2110" i="1"/>
  <c r="I2110" i="1"/>
  <c r="G2108" i="1"/>
  <c r="H2107" i="1"/>
  <c r="C2106" i="1"/>
  <c r="U2103" i="1"/>
  <c r="B2103" i="1"/>
  <c r="E2102" i="1"/>
  <c r="U2100" i="1"/>
  <c r="B2100" i="1"/>
  <c r="B2097" i="1"/>
  <c r="G2095" i="1"/>
  <c r="S2094" i="1"/>
  <c r="I2094" i="1"/>
  <c r="G2092" i="1"/>
  <c r="H2091" i="1"/>
  <c r="C2090" i="1"/>
  <c r="U2087" i="1"/>
  <c r="B2087" i="1"/>
  <c r="E2086" i="1"/>
  <c r="U2084" i="1"/>
  <c r="B2084" i="1"/>
  <c r="B2081" i="1"/>
  <c r="G2079" i="1"/>
  <c r="S2078" i="1"/>
  <c r="I2078" i="1"/>
  <c r="G2076" i="1"/>
  <c r="H2075" i="1"/>
  <c r="C2074" i="1"/>
  <c r="U2071" i="1"/>
  <c r="B2071" i="1"/>
  <c r="E2070" i="1"/>
  <c r="U2068" i="1"/>
  <c r="B2068" i="1"/>
  <c r="B2065" i="1"/>
  <c r="G2063" i="1"/>
  <c r="I2062" i="1"/>
  <c r="F2061" i="1"/>
  <c r="S2060" i="1"/>
  <c r="C2060" i="1"/>
  <c r="B2057" i="1"/>
  <c r="F2053" i="1"/>
  <c r="S2052" i="1"/>
  <c r="C2052" i="1"/>
  <c r="B2049" i="1"/>
  <c r="F2045" i="1"/>
  <c r="S2044" i="1"/>
  <c r="C2044" i="1"/>
  <c r="B2041" i="1"/>
  <c r="F2037" i="1"/>
  <c r="S2036" i="1"/>
  <c r="C2036" i="1"/>
  <c r="B2033" i="1"/>
  <c r="F2029" i="1"/>
  <c r="S2028" i="1"/>
  <c r="C2028" i="1"/>
  <c r="B2025" i="1"/>
  <c r="F2021" i="1"/>
  <c r="S2020" i="1"/>
  <c r="C2020" i="1"/>
  <c r="B2017" i="1"/>
  <c r="F2013" i="1"/>
  <c r="S2012" i="1"/>
  <c r="C2012" i="1"/>
  <c r="B2009" i="1"/>
  <c r="F2005" i="1"/>
  <c r="S2004" i="1"/>
  <c r="C2004" i="1"/>
  <c r="B2001" i="1"/>
  <c r="F1997" i="1"/>
  <c r="S1996" i="1"/>
  <c r="C1996" i="1"/>
  <c r="B1993" i="1"/>
  <c r="F1989" i="1"/>
  <c r="S1988" i="1"/>
  <c r="C1988" i="1"/>
  <c r="B1985" i="1"/>
  <c r="F1981" i="1"/>
  <c r="S1980" i="1"/>
  <c r="C1980" i="1"/>
  <c r="B1977" i="1"/>
  <c r="F1973" i="1"/>
  <c r="S1972" i="1"/>
  <c r="C1972" i="1"/>
  <c r="B1969" i="1"/>
  <c r="F1965" i="1"/>
  <c r="S1964" i="1"/>
  <c r="C1964" i="1"/>
  <c r="B1961" i="1"/>
  <c r="F1957" i="1"/>
  <c r="S1956" i="1"/>
  <c r="C1956" i="1"/>
  <c r="U2314" i="1"/>
  <c r="U2306" i="1"/>
  <c r="U2298" i="1"/>
  <c r="I2294" i="1"/>
  <c r="G2287" i="1"/>
  <c r="U2284" i="1"/>
  <c r="S2277" i="1"/>
  <c r="E2275" i="1"/>
  <c r="U2274" i="1"/>
  <c r="S2269" i="1"/>
  <c r="U2265" i="1"/>
  <c r="S2265" i="1"/>
  <c r="C2262" i="1"/>
  <c r="E2260" i="1"/>
  <c r="E2259" i="1"/>
  <c r="H2258" i="1"/>
  <c r="U2249" i="1"/>
  <c r="S2249" i="1"/>
  <c r="I2246" i="1"/>
  <c r="S2243" i="1"/>
  <c r="C2243" i="1"/>
  <c r="I2238" i="1"/>
  <c r="S2235" i="1"/>
  <c r="C2235" i="1"/>
  <c r="I2230" i="1"/>
  <c r="S2227" i="1"/>
  <c r="C2227" i="1"/>
  <c r="I2222" i="1"/>
  <c r="S2219" i="1"/>
  <c r="C2219" i="1"/>
  <c r="C2214" i="1"/>
  <c r="C2211" i="1"/>
  <c r="U2210" i="1"/>
  <c r="H2206" i="1"/>
  <c r="S2202" i="1"/>
  <c r="G2202" i="1"/>
  <c r="C2198" i="1"/>
  <c r="C2195" i="1"/>
  <c r="U2194" i="1"/>
  <c r="H2190" i="1"/>
  <c r="S2186" i="1"/>
  <c r="G2186" i="1"/>
  <c r="C2182" i="1"/>
  <c r="C2179" i="1"/>
  <c r="U2178" i="1"/>
  <c r="H2174" i="1"/>
  <c r="S2170" i="1"/>
  <c r="G2170" i="1"/>
  <c r="C2166" i="1"/>
  <c r="C2163" i="1"/>
  <c r="U2162" i="1"/>
  <c r="H2158" i="1"/>
  <c r="S2154" i="1"/>
  <c r="G2154" i="1"/>
  <c r="C2150" i="1"/>
  <c r="C2147" i="1"/>
  <c r="U2146" i="1"/>
  <c r="I2142" i="1"/>
  <c r="U2138" i="1"/>
  <c r="I2134" i="1"/>
  <c r="U2130" i="1"/>
  <c r="I2126" i="1"/>
  <c r="D2118" i="1"/>
  <c r="H2110" i="1"/>
  <c r="D2102" i="1"/>
  <c r="H2094" i="1"/>
  <c r="D2086" i="1"/>
  <c r="H2078" i="1"/>
  <c r="D2070" i="1"/>
  <c r="U2433" i="1"/>
  <c r="U2425" i="1"/>
  <c r="U2417" i="1"/>
  <c r="U2409" i="1"/>
  <c r="U2401" i="1"/>
  <c r="U2393" i="1"/>
  <c r="U2385" i="1"/>
  <c r="U2377" i="1"/>
  <c r="U2369" i="1"/>
  <c r="U2361" i="1"/>
  <c r="U2353" i="1"/>
  <c r="H2345" i="1"/>
  <c r="I2337" i="1"/>
  <c r="H2329" i="1"/>
  <c r="I2321" i="1"/>
  <c r="S2313" i="1"/>
  <c r="S2305" i="1"/>
  <c r="S2297" i="1"/>
  <c r="D2289" i="1"/>
  <c r="S2286" i="1"/>
  <c r="G2282" i="1"/>
  <c r="H2276" i="1"/>
  <c r="B2275" i="1"/>
  <c r="T2273" i="1"/>
  <c r="T2265" i="1"/>
  <c r="T2262" i="1"/>
  <c r="I2262" i="1"/>
  <c r="T2260" i="1"/>
  <c r="C2259" i="1"/>
  <c r="G2258" i="1"/>
  <c r="G2257" i="1"/>
  <c r="I2255" i="1"/>
  <c r="T2249" i="1"/>
  <c r="B2243" i="1"/>
  <c r="H2242" i="1"/>
  <c r="B2235" i="1"/>
  <c r="H2234" i="1"/>
  <c r="B2227" i="1"/>
  <c r="H2226" i="1"/>
  <c r="B2219" i="1"/>
  <c r="H2218" i="1"/>
  <c r="I2214" i="1"/>
  <c r="F2212" i="1"/>
  <c r="B2211" i="1"/>
  <c r="T2206" i="1"/>
  <c r="G2206" i="1"/>
  <c r="U2203" i="1"/>
  <c r="G2203" i="1"/>
  <c r="D2202" i="1"/>
  <c r="F2199" i="1"/>
  <c r="I2198" i="1"/>
  <c r="F2196" i="1"/>
  <c r="B2195" i="1"/>
  <c r="T2190" i="1"/>
  <c r="G2190" i="1"/>
  <c r="U2187" i="1"/>
  <c r="G2187" i="1"/>
  <c r="D2186" i="1"/>
  <c r="F2183" i="1"/>
  <c r="I2182" i="1"/>
  <c r="F2180" i="1"/>
  <c r="B2179" i="1"/>
  <c r="T2174" i="1"/>
  <c r="G2174" i="1"/>
  <c r="U2171" i="1"/>
  <c r="G2171" i="1"/>
  <c r="D2170" i="1"/>
  <c r="F2167" i="1"/>
  <c r="I2166" i="1"/>
  <c r="F2164" i="1"/>
  <c r="B2163" i="1"/>
  <c r="T2158" i="1"/>
  <c r="G2158" i="1"/>
  <c r="U2155" i="1"/>
  <c r="G2155" i="1"/>
  <c r="D2154" i="1"/>
  <c r="F2151" i="1"/>
  <c r="I2150" i="1"/>
  <c r="F2148" i="1"/>
  <c r="B2147" i="1"/>
  <c r="U2145" i="1"/>
  <c r="U2144" i="1"/>
  <c r="U2143" i="1"/>
  <c r="T2142" i="1"/>
  <c r="U2141" i="1"/>
  <c r="U2140" i="1"/>
  <c r="U2139" i="1"/>
  <c r="T2138" i="1"/>
  <c r="U2137" i="1"/>
  <c r="U2136" i="1"/>
  <c r="U2135" i="1"/>
  <c r="T2134" i="1"/>
  <c r="U2133" i="1"/>
  <c r="U2132" i="1"/>
  <c r="U2131" i="1"/>
  <c r="T2130" i="1"/>
  <c r="U2129" i="1"/>
  <c r="U2128" i="1"/>
  <c r="U2127" i="1"/>
  <c r="T2126" i="1"/>
  <c r="E2124" i="1"/>
  <c r="I2119" i="1"/>
  <c r="U2118" i="1"/>
  <c r="C2118" i="1"/>
  <c r="I2116" i="1"/>
  <c r="E2111" i="1"/>
  <c r="G2110" i="1"/>
  <c r="E2108" i="1"/>
  <c r="I2103" i="1"/>
  <c r="U2102" i="1"/>
  <c r="C2102" i="1"/>
  <c r="I2100" i="1"/>
  <c r="E2095" i="1"/>
  <c r="G2094" i="1"/>
  <c r="E2092" i="1"/>
  <c r="I2087" i="1"/>
  <c r="U2086" i="1"/>
  <c r="C2086" i="1"/>
  <c r="I2084" i="1"/>
  <c r="E2079" i="1"/>
  <c r="G2078" i="1"/>
  <c r="E2076" i="1"/>
  <c r="I2071" i="1"/>
  <c r="U2070" i="1"/>
  <c r="C2070" i="1"/>
  <c r="I2068" i="1"/>
  <c r="E2063" i="1"/>
  <c r="T2061" i="1"/>
  <c r="D2061" i="1"/>
  <c r="H2057" i="1"/>
  <c r="T2053" i="1"/>
  <c r="D2053" i="1"/>
  <c r="H2049" i="1"/>
  <c r="T2045" i="1"/>
  <c r="D2045" i="1"/>
  <c r="H2041" i="1"/>
  <c r="T2037" i="1"/>
  <c r="D2037" i="1"/>
  <c r="H2033" i="1"/>
  <c r="T2029" i="1"/>
  <c r="D2029" i="1"/>
  <c r="H2025" i="1"/>
  <c r="T2021" i="1"/>
  <c r="D2021" i="1"/>
  <c r="H2017" i="1"/>
  <c r="T2013" i="1"/>
  <c r="D2013" i="1"/>
  <c r="H2009" i="1"/>
  <c r="T2005" i="1"/>
  <c r="D2005" i="1"/>
  <c r="H2001" i="1"/>
  <c r="T1997" i="1"/>
  <c r="D1997" i="1"/>
  <c r="H1993" i="1"/>
  <c r="T1989" i="1"/>
  <c r="D1989" i="1"/>
  <c r="H1985" i="1"/>
  <c r="T1981" i="1"/>
  <c r="D1981" i="1"/>
  <c r="H1977" i="1"/>
  <c r="T1973" i="1"/>
  <c r="D1973" i="1"/>
  <c r="H1969" i="1"/>
  <c r="T1965" i="1"/>
  <c r="D1965" i="1"/>
  <c r="H1961" i="1"/>
  <c r="T1957" i="1"/>
  <c r="D1957" i="1"/>
  <c r="H1953" i="1"/>
  <c r="T1949" i="1"/>
  <c r="D1949" i="1"/>
  <c r="H1945" i="1"/>
  <c r="T1941" i="1"/>
  <c r="D1941" i="1"/>
  <c r="H1937" i="1"/>
  <c r="T1933" i="1"/>
  <c r="D1933" i="1"/>
  <c r="H1929" i="1"/>
  <c r="T1925" i="1"/>
  <c r="D1925" i="1"/>
  <c r="I2424" i="1"/>
  <c r="I2408" i="1"/>
  <c r="I2392" i="1"/>
  <c r="U2384" i="1"/>
  <c r="U2376" i="1"/>
  <c r="U2368" i="1"/>
  <c r="U2360" i="1"/>
  <c r="U2352" i="1"/>
  <c r="B2312" i="1"/>
  <c r="B2304" i="1"/>
  <c r="B2296" i="1"/>
  <c r="H2293" i="1"/>
  <c r="B2291" i="1"/>
  <c r="S2289" i="1"/>
  <c r="E2284" i="1"/>
  <c r="U2282" i="1"/>
  <c r="I2280" i="1"/>
  <c r="S2278" i="1"/>
  <c r="E2276" i="1"/>
  <c r="I2275" i="1"/>
  <c r="I2272" i="1"/>
  <c r="S2270" i="1"/>
  <c r="H2268" i="1"/>
  <c r="S2262" i="1"/>
  <c r="U2260" i="1"/>
  <c r="U2259" i="1"/>
  <c r="B2259" i="1"/>
  <c r="B2258" i="1"/>
  <c r="E2257" i="1"/>
  <c r="G2255" i="1"/>
  <c r="F2254" i="1"/>
  <c r="H2252" i="1"/>
  <c r="H2244" i="1"/>
  <c r="I2243" i="1"/>
  <c r="G2242" i="1"/>
  <c r="H2236" i="1"/>
  <c r="I2235" i="1"/>
  <c r="G2234" i="1"/>
  <c r="H2228" i="1"/>
  <c r="I2227" i="1"/>
  <c r="G2226" i="1"/>
  <c r="H2220" i="1"/>
  <c r="I2219" i="1"/>
  <c r="G2218" i="1"/>
  <c r="E2212" i="1"/>
  <c r="I2211" i="1"/>
  <c r="S2206" i="1"/>
  <c r="F2206" i="1"/>
  <c r="S2203" i="1"/>
  <c r="F2203" i="1"/>
  <c r="C2202" i="1"/>
  <c r="C2199" i="1"/>
  <c r="E2196" i="1"/>
  <c r="I2195" i="1"/>
  <c r="S2190" i="1"/>
  <c r="F2190" i="1"/>
  <c r="S2187" i="1"/>
  <c r="F2187" i="1"/>
  <c r="C2186" i="1"/>
  <c r="C2183" i="1"/>
  <c r="E2180" i="1"/>
  <c r="I2179" i="1"/>
  <c r="S2174" i="1"/>
  <c r="F2174" i="1"/>
  <c r="S2171" i="1"/>
  <c r="F2171" i="1"/>
  <c r="C2170" i="1"/>
  <c r="C2167" i="1"/>
  <c r="E2164" i="1"/>
  <c r="I2163" i="1"/>
  <c r="S2158" i="1"/>
  <c r="F2158" i="1"/>
  <c r="S2155" i="1"/>
  <c r="F2155" i="1"/>
  <c r="C2154" i="1"/>
  <c r="C2151" i="1"/>
  <c r="E2148" i="1"/>
  <c r="I2147" i="1"/>
  <c r="T2145" i="1"/>
  <c r="I2145" i="1"/>
  <c r="T2144" i="1"/>
  <c r="I2144" i="1"/>
  <c r="S2143" i="1"/>
  <c r="I2143" i="1"/>
  <c r="S2142" i="1"/>
  <c r="H2142" i="1"/>
  <c r="T2141" i="1"/>
  <c r="I2141" i="1"/>
  <c r="T2140" i="1"/>
  <c r="I2140" i="1"/>
  <c r="S2139" i="1"/>
  <c r="I2139" i="1"/>
  <c r="S2138" i="1"/>
  <c r="H2138" i="1"/>
  <c r="T2137" i="1"/>
  <c r="I2137" i="1"/>
  <c r="T2136" i="1"/>
  <c r="I2136" i="1"/>
  <c r="S2135" i="1"/>
  <c r="I2135" i="1"/>
  <c r="S2134" i="1"/>
  <c r="H2134" i="1"/>
  <c r="T2133" i="1"/>
  <c r="I2133" i="1"/>
  <c r="T2132" i="1"/>
  <c r="I2132" i="1"/>
  <c r="S2131" i="1"/>
  <c r="I2131" i="1"/>
  <c r="S2130" i="1"/>
  <c r="H2130" i="1"/>
  <c r="T2129" i="1"/>
  <c r="I2129" i="1"/>
  <c r="T2128" i="1"/>
  <c r="I2128" i="1"/>
  <c r="S2127" i="1"/>
  <c r="I2127" i="1"/>
  <c r="S2126" i="1"/>
  <c r="H2126" i="1"/>
  <c r="F2125" i="1"/>
  <c r="D2124" i="1"/>
  <c r="F2123" i="1"/>
  <c r="I2122" i="1"/>
  <c r="H2119" i="1"/>
  <c r="T2118" i="1"/>
  <c r="B2118" i="1"/>
  <c r="H2116" i="1"/>
  <c r="G2113" i="1"/>
  <c r="G2112" i="1"/>
  <c r="C2111" i="1"/>
  <c r="F2110" i="1"/>
  <c r="F2109" i="1"/>
  <c r="D2108" i="1"/>
  <c r="F2107" i="1"/>
  <c r="I2106" i="1"/>
  <c r="H2103" i="1"/>
  <c r="T2102" i="1"/>
  <c r="B2102" i="1"/>
  <c r="H2100" i="1"/>
  <c r="G2097" i="1"/>
  <c r="G2096" i="1"/>
  <c r="C2095" i="1"/>
  <c r="F2094" i="1"/>
  <c r="F2093" i="1"/>
  <c r="D2092" i="1"/>
  <c r="F2091" i="1"/>
  <c r="I2090" i="1"/>
  <c r="H2087" i="1"/>
  <c r="T2086" i="1"/>
  <c r="B2086" i="1"/>
  <c r="H2084" i="1"/>
  <c r="G2081" i="1"/>
  <c r="G2080" i="1"/>
  <c r="C2079" i="1"/>
  <c r="F2078" i="1"/>
  <c r="F2077" i="1"/>
  <c r="D2076" i="1"/>
  <c r="F2075" i="1"/>
  <c r="I2074" i="1"/>
  <c r="H2071" i="1"/>
  <c r="T2070" i="1"/>
  <c r="B2070" i="1"/>
  <c r="H2068" i="1"/>
  <c r="G2065" i="1"/>
  <c r="G2064" i="1"/>
  <c r="C2063" i="1"/>
  <c r="F2062" i="1"/>
  <c r="S2061" i="1"/>
  <c r="C2061" i="1"/>
  <c r="H2060" i="1"/>
  <c r="G2057" i="1"/>
  <c r="F2054" i="1"/>
  <c r="S2053" i="1"/>
  <c r="C2053" i="1"/>
  <c r="H2052" i="1"/>
  <c r="G2049" i="1"/>
  <c r="F2046" i="1"/>
  <c r="S2045" i="1"/>
  <c r="C2045" i="1"/>
  <c r="H2044" i="1"/>
  <c r="G2041" i="1"/>
  <c r="F2038" i="1"/>
  <c r="S2037" i="1"/>
  <c r="C2037" i="1"/>
  <c r="H2036" i="1"/>
  <c r="G2033" i="1"/>
  <c r="F2030" i="1"/>
  <c r="S2029" i="1"/>
  <c r="C2029" i="1"/>
  <c r="H2028" i="1"/>
  <c r="G2025" i="1"/>
  <c r="F2022" i="1"/>
  <c r="S2021" i="1"/>
  <c r="C2021" i="1"/>
  <c r="H2020" i="1"/>
  <c r="G2017" i="1"/>
  <c r="F2014" i="1"/>
  <c r="S2013" i="1"/>
  <c r="C2013" i="1"/>
  <c r="H2012" i="1"/>
  <c r="G2009" i="1"/>
  <c r="F2006" i="1"/>
  <c r="S2005" i="1"/>
  <c r="C2005" i="1"/>
  <c r="H2004" i="1"/>
  <c r="G2001" i="1"/>
  <c r="F1998" i="1"/>
  <c r="S1997" i="1"/>
  <c r="C1997" i="1"/>
  <c r="H1996" i="1"/>
  <c r="G1993" i="1"/>
  <c r="F1990" i="1"/>
  <c r="S1989" i="1"/>
  <c r="C1989" i="1"/>
  <c r="H1988" i="1"/>
  <c r="G1985" i="1"/>
  <c r="F1982" i="1"/>
  <c r="S1981" i="1"/>
  <c r="C1981" i="1"/>
  <c r="H1980" i="1"/>
  <c r="G1977" i="1"/>
  <c r="F1974" i="1"/>
  <c r="S1973" i="1"/>
  <c r="U2383" i="1"/>
  <c r="U2375" i="1"/>
  <c r="U2367" i="1"/>
  <c r="U2359" i="1"/>
  <c r="U2351" i="1"/>
  <c r="I2343" i="1"/>
  <c r="I2335" i="1"/>
  <c r="I2327" i="1"/>
  <c r="I2319" i="1"/>
  <c r="G2311" i="1"/>
  <c r="G2303" i="1"/>
  <c r="F2295" i="1"/>
  <c r="I2293" i="1"/>
  <c r="I2291" i="1"/>
  <c r="C2286" i="1"/>
  <c r="T2284" i="1"/>
  <c r="T2281" i="1"/>
  <c r="D2280" i="1"/>
  <c r="H2277" i="1"/>
  <c r="T2276" i="1"/>
  <c r="D2272" i="1"/>
  <c r="H2269" i="1"/>
  <c r="F2268" i="1"/>
  <c r="S2259" i="1"/>
  <c r="I2259" i="1"/>
  <c r="U2258" i="1"/>
  <c r="D2257" i="1"/>
  <c r="F2255" i="1"/>
  <c r="D2254" i="1"/>
  <c r="F2252" i="1"/>
  <c r="F2244" i="1"/>
  <c r="T2242" i="1"/>
  <c r="D2242" i="1"/>
  <c r="F2236" i="1"/>
  <c r="T2234" i="1"/>
  <c r="D2234" i="1"/>
  <c r="F2228" i="1"/>
  <c r="T2226" i="1"/>
  <c r="D2226" i="1"/>
  <c r="F2220" i="1"/>
  <c r="T2218" i="1"/>
  <c r="D2218" i="1"/>
  <c r="H2213" i="1"/>
  <c r="B2212" i="1"/>
  <c r="T2210" i="1"/>
  <c r="H2210" i="1"/>
  <c r="I2207" i="1"/>
  <c r="D2206" i="1"/>
  <c r="I2204" i="1"/>
  <c r="E2203" i="1"/>
  <c r="B2202" i="1"/>
  <c r="T2200" i="1"/>
  <c r="F2200" i="1"/>
  <c r="B2199" i="1"/>
  <c r="T2197" i="1"/>
  <c r="H2197" i="1"/>
  <c r="B2196" i="1"/>
  <c r="T2194" i="1"/>
  <c r="H2194" i="1"/>
  <c r="I2191" i="1"/>
  <c r="D2190" i="1"/>
  <c r="I2188" i="1"/>
  <c r="E2187" i="1"/>
  <c r="B2186" i="1"/>
  <c r="T2184" i="1"/>
  <c r="F2184" i="1"/>
  <c r="B2183" i="1"/>
  <c r="T2181" i="1"/>
  <c r="H2181" i="1"/>
  <c r="B2180" i="1"/>
  <c r="T2178" i="1"/>
  <c r="H2178" i="1"/>
  <c r="I2175" i="1"/>
  <c r="D2174" i="1"/>
  <c r="I2172" i="1"/>
  <c r="E2171" i="1"/>
  <c r="B2170" i="1"/>
  <c r="T2168" i="1"/>
  <c r="F2168" i="1"/>
  <c r="B2167" i="1"/>
  <c r="T2165" i="1"/>
  <c r="H2165" i="1"/>
  <c r="B2164" i="1"/>
  <c r="T2162" i="1"/>
  <c r="H2162" i="1"/>
  <c r="I2159" i="1"/>
  <c r="D2158" i="1"/>
  <c r="I2156" i="1"/>
  <c r="E2155" i="1"/>
  <c r="B2154" i="1"/>
  <c r="T2152" i="1"/>
  <c r="F2152" i="1"/>
  <c r="B2151" i="1"/>
  <c r="T2149" i="1"/>
  <c r="H2149" i="1"/>
  <c r="B2148" i="1"/>
  <c r="T2146" i="1"/>
  <c r="H2146" i="1"/>
  <c r="S2145" i="1"/>
  <c r="H2145" i="1"/>
  <c r="H2144" i="1"/>
  <c r="G2143" i="1"/>
  <c r="G2142" i="1"/>
  <c r="S2141" i="1"/>
  <c r="H2141" i="1"/>
  <c r="H2140" i="1"/>
  <c r="G2139" i="1"/>
  <c r="G2138" i="1"/>
  <c r="S2137" i="1"/>
  <c r="H2137" i="1"/>
  <c r="H2136" i="1"/>
  <c r="G2135" i="1"/>
  <c r="G2134" i="1"/>
  <c r="S2133" i="1"/>
  <c r="H2133" i="1"/>
  <c r="H2132" i="1"/>
  <c r="G2131" i="1"/>
  <c r="G2130" i="1"/>
  <c r="S2129" i="1"/>
  <c r="H2129" i="1"/>
  <c r="H2128" i="1"/>
  <c r="G2127" i="1"/>
  <c r="G2126" i="1"/>
  <c r="S2125" i="1"/>
  <c r="I2125" i="1"/>
  <c r="U2124" i="1"/>
  <c r="B2124" i="1"/>
  <c r="E2123" i="1"/>
  <c r="H2122" i="1"/>
  <c r="B2121" i="1"/>
  <c r="G2119" i="1"/>
  <c r="S2118" i="1"/>
  <c r="I2118" i="1"/>
  <c r="G2116" i="1"/>
  <c r="H2115" i="1"/>
  <c r="C2114" i="1"/>
  <c r="F2113" i="1"/>
  <c r="I2112" i="1"/>
  <c r="U2111" i="1"/>
  <c r="B2111" i="1"/>
  <c r="E2110" i="1"/>
  <c r="I2109" i="1"/>
  <c r="U2108" i="1"/>
  <c r="B2108" i="1"/>
  <c r="E2107" i="1"/>
  <c r="H2106" i="1"/>
  <c r="B2105" i="1"/>
  <c r="G2103" i="1"/>
  <c r="S2102" i="1"/>
  <c r="I2102" i="1"/>
  <c r="G2100" i="1"/>
  <c r="H2099" i="1"/>
  <c r="C2098" i="1"/>
  <c r="F2097" i="1"/>
  <c r="I2096" i="1"/>
  <c r="U2095" i="1"/>
  <c r="B2095" i="1"/>
  <c r="E2094" i="1"/>
  <c r="I2093" i="1"/>
  <c r="U2092" i="1"/>
  <c r="B2092" i="1"/>
  <c r="E2091" i="1"/>
  <c r="H2090" i="1"/>
  <c r="B2089" i="1"/>
  <c r="G2087" i="1"/>
  <c r="S2086" i="1"/>
  <c r="I2086" i="1"/>
  <c r="G2084" i="1"/>
  <c r="H2083" i="1"/>
  <c r="C2082" i="1"/>
  <c r="F2081" i="1"/>
  <c r="I2080" i="1"/>
  <c r="U2079" i="1"/>
  <c r="B2079" i="1"/>
  <c r="E2078" i="1"/>
  <c r="I2077" i="1"/>
  <c r="U2076" i="1"/>
  <c r="B2076" i="1"/>
  <c r="E2075" i="1"/>
  <c r="H2074" i="1"/>
  <c r="B2073" i="1"/>
  <c r="G2071" i="1"/>
  <c r="S2070" i="1"/>
  <c r="I2070" i="1"/>
  <c r="G2068" i="1"/>
  <c r="H2067" i="1"/>
  <c r="C2066" i="1"/>
  <c r="F2065" i="1"/>
  <c r="I2064" i="1"/>
  <c r="U2063" i="1"/>
  <c r="B2063" i="1"/>
  <c r="E2062" i="1"/>
  <c r="B2061" i="1"/>
  <c r="G2060" i="1"/>
  <c r="F2057" i="1"/>
  <c r="S2056" i="1"/>
  <c r="C2056" i="1"/>
  <c r="H2055" i="1"/>
  <c r="U2054" i="1"/>
  <c r="E2054" i="1"/>
  <c r="B2053" i="1"/>
  <c r="G2052" i="1"/>
  <c r="F2049" i="1"/>
  <c r="S2048" i="1"/>
  <c r="C2048" i="1"/>
  <c r="H2047" i="1"/>
  <c r="U2046" i="1"/>
  <c r="E2046" i="1"/>
  <c r="B2045" i="1"/>
  <c r="G2044" i="1"/>
  <c r="I2342" i="1"/>
  <c r="H2334" i="1"/>
  <c r="I2326" i="1"/>
  <c r="H2318" i="1"/>
  <c r="I2310" i="1"/>
  <c r="I2302" i="1"/>
  <c r="G2295" i="1"/>
  <c r="U2292" i="1"/>
  <c r="I2286" i="1"/>
  <c r="C2277" i="1"/>
  <c r="U2275" i="1"/>
  <c r="G2273" i="1"/>
  <c r="C2269" i="1"/>
  <c r="E2268" i="1"/>
  <c r="E2267" i="1"/>
  <c r="H2266" i="1"/>
  <c r="U2257" i="1"/>
  <c r="S2257" i="1"/>
  <c r="C2254" i="1"/>
  <c r="E2252" i="1"/>
  <c r="E2251" i="1"/>
  <c r="H2250" i="1"/>
  <c r="H2246" i="1"/>
  <c r="U2244" i="1"/>
  <c r="E2244" i="1"/>
  <c r="B2242" i="1"/>
  <c r="I2241" i="1"/>
  <c r="H2238" i="1"/>
  <c r="U2236" i="1"/>
  <c r="E2236" i="1"/>
  <c r="B2234" i="1"/>
  <c r="I2233" i="1"/>
  <c r="H2230" i="1"/>
  <c r="U2228" i="1"/>
  <c r="E2228" i="1"/>
  <c r="B2226" i="1"/>
  <c r="I2225" i="1"/>
  <c r="H2222" i="1"/>
  <c r="U2220" i="1"/>
  <c r="E2220" i="1"/>
  <c r="B2218" i="1"/>
  <c r="I2217" i="1"/>
  <c r="H2214" i="1"/>
  <c r="S2210" i="1"/>
  <c r="G2210" i="1"/>
  <c r="S2207" i="1"/>
  <c r="G2207" i="1"/>
  <c r="C2206" i="1"/>
  <c r="U2204" i="1"/>
  <c r="H2204" i="1"/>
  <c r="C2203" i="1"/>
  <c r="U2202" i="1"/>
  <c r="H2198" i="1"/>
  <c r="S2194" i="1"/>
  <c r="G2194" i="1"/>
  <c r="S2191" i="1"/>
  <c r="G2191" i="1"/>
  <c r="C2190" i="1"/>
  <c r="U2188" i="1"/>
  <c r="H2188" i="1"/>
  <c r="C2187" i="1"/>
  <c r="U2186" i="1"/>
  <c r="H2182" i="1"/>
  <c r="S2178" i="1"/>
  <c r="G2178" i="1"/>
  <c r="S2175" i="1"/>
  <c r="G2175" i="1"/>
  <c r="C2174" i="1"/>
  <c r="U2172" i="1"/>
  <c r="H2172" i="1"/>
  <c r="C2171" i="1"/>
  <c r="U2170" i="1"/>
  <c r="H2166" i="1"/>
  <c r="S2162" i="1"/>
  <c r="G2162" i="1"/>
  <c r="S2159" i="1"/>
  <c r="G2159" i="1"/>
  <c r="C2158" i="1"/>
  <c r="U2156" i="1"/>
  <c r="H2156" i="1"/>
  <c r="C2155" i="1"/>
  <c r="U2154" i="1"/>
  <c r="H2150" i="1"/>
  <c r="S2146" i="1"/>
  <c r="G2146" i="1"/>
  <c r="G2145" i="1"/>
  <c r="F2144" i="1"/>
  <c r="F2143" i="1"/>
  <c r="F2142" i="1"/>
  <c r="G2141" i="1"/>
  <c r="F2140" i="1"/>
  <c r="F2139" i="1"/>
  <c r="F2138" i="1"/>
  <c r="G2137" i="1"/>
  <c r="F2136" i="1"/>
  <c r="F2135" i="1"/>
  <c r="F2134" i="1"/>
  <c r="G2133" i="1"/>
  <c r="F2132" i="1"/>
  <c r="F2131" i="1"/>
  <c r="F2130" i="1"/>
  <c r="G2129" i="1"/>
  <c r="F2128" i="1"/>
  <c r="F2127" i="1"/>
  <c r="F2126" i="1"/>
  <c r="F2119" i="1"/>
  <c r="H2118" i="1"/>
  <c r="F2116" i="1"/>
  <c r="D2110" i="1"/>
  <c r="F2103" i="1"/>
  <c r="H2102" i="1"/>
  <c r="F2100" i="1"/>
  <c r="D2094" i="1"/>
  <c r="F2087" i="1"/>
  <c r="H2086" i="1"/>
  <c r="F2084" i="1"/>
  <c r="D2078" i="1"/>
  <c r="F2071" i="1"/>
  <c r="H2070" i="1"/>
  <c r="F2068" i="1"/>
  <c r="U2057" i="1"/>
  <c r="E2057" i="1"/>
  <c r="U2049" i="1"/>
  <c r="E2049" i="1"/>
  <c r="U2041" i="1"/>
  <c r="E2041" i="1"/>
  <c r="U2033" i="1"/>
  <c r="E2033" i="1"/>
  <c r="U2025" i="1"/>
  <c r="E2025" i="1"/>
  <c r="U2017" i="1"/>
  <c r="E2017" i="1"/>
  <c r="U2009" i="1"/>
  <c r="E2009" i="1"/>
  <c r="U2001" i="1"/>
  <c r="E2001" i="1"/>
  <c r="U1993" i="1"/>
  <c r="E1993" i="1"/>
  <c r="U1985" i="1"/>
  <c r="E1985" i="1"/>
  <c r="U1977" i="1"/>
  <c r="E1977" i="1"/>
  <c r="U1969" i="1"/>
  <c r="E1969" i="1"/>
  <c r="U1961" i="1"/>
  <c r="E1961" i="1"/>
  <c r="U1953" i="1"/>
  <c r="E1953" i="1"/>
  <c r="U1945" i="1"/>
  <c r="E1945" i="1"/>
  <c r="U1937" i="1"/>
  <c r="E1937" i="1"/>
  <c r="U1929" i="1"/>
  <c r="E1929" i="1"/>
  <c r="U1921" i="1"/>
  <c r="E1921" i="1"/>
  <c r="U1913" i="1"/>
  <c r="E1913" i="1"/>
  <c r="U1905" i="1"/>
  <c r="E1905" i="1"/>
  <c r="U1897" i="1"/>
  <c r="E1897" i="1"/>
  <c r="U1889" i="1"/>
  <c r="E1889" i="1"/>
  <c r="U1881" i="1"/>
  <c r="E1881" i="1"/>
  <c r="S2261" i="1"/>
  <c r="I2253" i="1"/>
  <c r="U2213" i="1"/>
  <c r="U2197" i="1"/>
  <c r="U2181" i="1"/>
  <c r="U2165" i="1"/>
  <c r="U2149" i="1"/>
  <c r="H2125" i="1"/>
  <c r="I2117" i="1"/>
  <c r="H2109" i="1"/>
  <c r="I2101" i="1"/>
  <c r="H2093" i="1"/>
  <c r="I2085" i="1"/>
  <c r="H2077" i="1"/>
  <c r="I2069" i="1"/>
  <c r="U2061" i="1"/>
  <c r="H2056" i="1"/>
  <c r="B2054" i="1"/>
  <c r="B2052" i="1"/>
  <c r="E2047" i="1"/>
  <c r="U2045" i="1"/>
  <c r="I2043" i="1"/>
  <c r="S2041" i="1"/>
  <c r="E2039" i="1"/>
  <c r="I2038" i="1"/>
  <c r="I2035" i="1"/>
  <c r="S2033" i="1"/>
  <c r="E2031" i="1"/>
  <c r="I2030" i="1"/>
  <c r="I2027" i="1"/>
  <c r="S2025" i="1"/>
  <c r="S2024" i="1"/>
  <c r="U2023" i="1"/>
  <c r="U2022" i="1"/>
  <c r="B2022" i="1"/>
  <c r="B2021" i="1"/>
  <c r="E2020" i="1"/>
  <c r="I2019" i="1"/>
  <c r="G2018" i="1"/>
  <c r="F2017" i="1"/>
  <c r="I2016" i="1"/>
  <c r="H2015" i="1"/>
  <c r="S2009" i="1"/>
  <c r="S2008" i="1"/>
  <c r="U2007" i="1"/>
  <c r="U2006" i="1"/>
  <c r="B2006" i="1"/>
  <c r="B2005" i="1"/>
  <c r="E2004" i="1"/>
  <c r="I2003" i="1"/>
  <c r="G2002" i="1"/>
  <c r="F2001" i="1"/>
  <c r="I2000" i="1"/>
  <c r="H1999" i="1"/>
  <c r="S1993" i="1"/>
  <c r="S1992" i="1"/>
  <c r="U1991" i="1"/>
  <c r="U1990" i="1"/>
  <c r="B1990" i="1"/>
  <c r="B1989" i="1"/>
  <c r="E1988" i="1"/>
  <c r="I1987" i="1"/>
  <c r="G1986" i="1"/>
  <c r="F1985" i="1"/>
  <c r="I1984" i="1"/>
  <c r="H1983" i="1"/>
  <c r="S1977" i="1"/>
  <c r="S1976" i="1"/>
  <c r="U1975" i="1"/>
  <c r="U1974" i="1"/>
  <c r="B1974" i="1"/>
  <c r="C1973" i="1"/>
  <c r="B1971" i="1"/>
  <c r="G1970" i="1"/>
  <c r="S1968" i="1"/>
  <c r="C1968" i="1"/>
  <c r="H1967" i="1"/>
  <c r="S1965" i="1"/>
  <c r="C1965" i="1"/>
  <c r="B1963" i="1"/>
  <c r="G1962" i="1"/>
  <c r="S1960" i="1"/>
  <c r="C1960" i="1"/>
  <c r="H1959" i="1"/>
  <c r="S1957" i="1"/>
  <c r="C1957" i="1"/>
  <c r="E1955" i="1"/>
  <c r="S1952" i="1"/>
  <c r="G1952" i="1"/>
  <c r="F1949" i="1"/>
  <c r="C1948" i="1"/>
  <c r="U1946" i="1"/>
  <c r="G1946" i="1"/>
  <c r="C1945" i="1"/>
  <c r="U1943" i="1"/>
  <c r="H1943" i="1"/>
  <c r="C1942" i="1"/>
  <c r="U1940" i="1"/>
  <c r="H1940" i="1"/>
  <c r="E1939" i="1"/>
  <c r="S1936" i="1"/>
  <c r="G1936" i="1"/>
  <c r="F1933" i="1"/>
  <c r="C1932" i="1"/>
  <c r="U1930" i="1"/>
  <c r="G1930" i="1"/>
  <c r="C1929" i="1"/>
  <c r="U1927" i="1"/>
  <c r="H1927" i="1"/>
  <c r="C1926" i="1"/>
  <c r="U1924" i="1"/>
  <c r="H1924" i="1"/>
  <c r="H1923" i="1"/>
  <c r="G1922" i="1"/>
  <c r="G1921" i="1"/>
  <c r="S1920" i="1"/>
  <c r="H1920" i="1"/>
  <c r="H1919" i="1"/>
  <c r="G1918" i="1"/>
  <c r="G1917" i="1"/>
  <c r="S1916" i="1"/>
  <c r="H1916" i="1"/>
  <c r="H1915" i="1"/>
  <c r="G1914" i="1"/>
  <c r="G1913" i="1"/>
  <c r="S1912" i="1"/>
  <c r="H1912" i="1"/>
  <c r="H1911" i="1"/>
  <c r="G1910" i="1"/>
  <c r="G1909" i="1"/>
  <c r="S1908" i="1"/>
  <c r="H1908" i="1"/>
  <c r="H1907" i="1"/>
  <c r="G1906" i="1"/>
  <c r="G1905" i="1"/>
  <c r="S1904" i="1"/>
  <c r="H1904" i="1"/>
  <c r="H1903" i="1"/>
  <c r="G1902" i="1"/>
  <c r="G1901" i="1"/>
  <c r="S1900" i="1"/>
  <c r="H1900" i="1"/>
  <c r="H1899" i="1"/>
  <c r="G1898" i="1"/>
  <c r="G1897" i="1"/>
  <c r="S1896" i="1"/>
  <c r="H1896" i="1"/>
  <c r="H1895" i="1"/>
  <c r="G1894" i="1"/>
  <c r="G1893" i="1"/>
  <c r="S1892" i="1"/>
  <c r="H1892" i="1"/>
  <c r="H1891" i="1"/>
  <c r="G1890" i="1"/>
  <c r="G1889" i="1"/>
  <c r="S1888" i="1"/>
  <c r="H1888" i="1"/>
  <c r="H1887" i="1"/>
  <c r="G1886" i="1"/>
  <c r="G1885" i="1"/>
  <c r="S1884" i="1"/>
  <c r="H1884" i="1"/>
  <c r="H1883" i="1"/>
  <c r="G1882" i="1"/>
  <c r="G1881" i="1"/>
  <c r="F1880" i="1"/>
  <c r="D1879" i="1"/>
  <c r="F1878" i="1"/>
  <c r="I1877" i="1"/>
  <c r="U1876" i="1"/>
  <c r="C1876" i="1"/>
  <c r="E1875" i="1"/>
  <c r="H1874" i="1"/>
  <c r="T1873" i="1"/>
  <c r="B1873" i="1"/>
  <c r="E1872" i="1"/>
  <c r="H1871" i="1"/>
  <c r="T1870" i="1"/>
  <c r="B1870" i="1"/>
  <c r="D1869" i="1"/>
  <c r="G1868" i="1"/>
  <c r="B2060" i="1"/>
  <c r="I2056" i="1"/>
  <c r="I2054" i="1"/>
  <c r="C2049" i="1"/>
  <c r="T2047" i="1"/>
  <c r="T2044" i="1"/>
  <c r="H2040" i="1"/>
  <c r="T2039" i="1"/>
  <c r="H2032" i="1"/>
  <c r="T2031" i="1"/>
  <c r="S2022" i="1"/>
  <c r="I2022" i="1"/>
  <c r="U2021" i="1"/>
  <c r="D2020" i="1"/>
  <c r="D2019" i="1"/>
  <c r="D2017" i="1"/>
  <c r="H2016" i="1"/>
  <c r="F2015" i="1"/>
  <c r="S2006" i="1"/>
  <c r="I2006" i="1"/>
  <c r="U2005" i="1"/>
  <c r="D2004" i="1"/>
  <c r="D2003" i="1"/>
  <c r="F2002" i="1"/>
  <c r="D2001" i="1"/>
  <c r="H2000" i="1"/>
  <c r="F1999" i="1"/>
  <c r="S1990" i="1"/>
  <c r="I1990" i="1"/>
  <c r="U1989" i="1"/>
  <c r="D1988" i="1"/>
  <c r="D1987" i="1"/>
  <c r="F1986" i="1"/>
  <c r="D1985" i="1"/>
  <c r="H1984" i="1"/>
  <c r="F1983" i="1"/>
  <c r="S1974" i="1"/>
  <c r="I1974" i="1"/>
  <c r="B1973" i="1"/>
  <c r="H1972" i="1"/>
  <c r="F1970" i="1"/>
  <c r="F1967" i="1"/>
  <c r="B1965" i="1"/>
  <c r="H1964" i="1"/>
  <c r="F1962" i="1"/>
  <c r="F1959" i="1"/>
  <c r="B1957" i="1"/>
  <c r="H1956" i="1"/>
  <c r="D1955" i="1"/>
  <c r="T1953" i="1"/>
  <c r="G1953" i="1"/>
  <c r="D1952" i="1"/>
  <c r="C1949" i="1"/>
  <c r="B1948" i="1"/>
  <c r="B1945" i="1"/>
  <c r="B1942" i="1"/>
  <c r="T1940" i="1"/>
  <c r="G1940" i="1"/>
  <c r="D1939" i="1"/>
  <c r="T1937" i="1"/>
  <c r="G1937" i="1"/>
  <c r="D1936" i="1"/>
  <c r="C1933" i="1"/>
  <c r="B1932" i="1"/>
  <c r="B1929" i="1"/>
  <c r="B1926" i="1"/>
  <c r="F1921" i="1"/>
  <c r="F1917" i="1"/>
  <c r="F1913" i="1"/>
  <c r="F1909" i="1"/>
  <c r="F1905" i="1"/>
  <c r="F1901" i="1"/>
  <c r="F1897" i="1"/>
  <c r="F1893" i="1"/>
  <c r="G1892" i="1"/>
  <c r="F1891" i="1"/>
  <c r="F1890" i="1"/>
  <c r="F1889" i="1"/>
  <c r="G1888" i="1"/>
  <c r="F1887" i="1"/>
  <c r="F1886" i="1"/>
  <c r="F1885" i="1"/>
  <c r="G1884" i="1"/>
  <c r="F1883" i="1"/>
  <c r="F1882" i="1"/>
  <c r="F1881" i="1"/>
  <c r="U1879" i="1"/>
  <c r="B1879" i="1"/>
  <c r="E1878" i="1"/>
  <c r="H1877" i="1"/>
  <c r="B1876" i="1"/>
  <c r="S1873" i="1"/>
  <c r="I1873" i="1"/>
  <c r="H1870" i="1"/>
  <c r="C1869" i="1"/>
  <c r="F1868" i="1"/>
  <c r="U1866" i="1"/>
  <c r="B1866" i="1"/>
  <c r="E1865" i="1"/>
  <c r="U1863" i="1"/>
  <c r="B1863" i="1"/>
  <c r="E1862" i="1"/>
  <c r="H1861" i="1"/>
  <c r="B1860" i="1"/>
  <c r="S1857" i="1"/>
  <c r="I1857" i="1"/>
  <c r="H1854" i="1"/>
  <c r="C1853" i="1"/>
  <c r="F1852" i="1"/>
  <c r="U1850" i="1"/>
  <c r="B1850" i="1"/>
  <c r="E1849" i="1"/>
  <c r="U1847" i="1"/>
  <c r="B1847" i="1"/>
  <c r="E1846" i="1"/>
  <c r="H1845" i="1"/>
  <c r="B1844" i="1"/>
  <c r="S1841" i="1"/>
  <c r="I1841" i="1"/>
  <c r="H1838" i="1"/>
  <c r="C1837" i="1"/>
  <c r="F1836" i="1"/>
  <c r="U1834" i="1"/>
  <c r="B1834" i="1"/>
  <c r="E1833" i="1"/>
  <c r="U1831" i="1"/>
  <c r="B1831" i="1"/>
  <c r="E1830" i="1"/>
  <c r="H1829" i="1"/>
  <c r="B1828" i="1"/>
  <c r="S1825" i="1"/>
  <c r="I1825" i="1"/>
  <c r="H1822" i="1"/>
  <c r="C1821" i="1"/>
  <c r="F1820" i="1"/>
  <c r="U1818" i="1"/>
  <c r="B1818" i="1"/>
  <c r="E1817" i="1"/>
  <c r="I2123" i="1"/>
  <c r="I2115" i="1"/>
  <c r="I2107" i="1"/>
  <c r="I2099" i="1"/>
  <c r="I2091" i="1"/>
  <c r="I2083" i="1"/>
  <c r="I2075" i="1"/>
  <c r="I2067" i="1"/>
  <c r="B2059" i="1"/>
  <c r="U2055" i="1"/>
  <c r="I2051" i="1"/>
  <c r="I2049" i="1"/>
  <c r="C2040" i="1"/>
  <c r="U2038" i="1"/>
  <c r="G2036" i="1"/>
  <c r="C2032" i="1"/>
  <c r="U2030" i="1"/>
  <c r="G2028" i="1"/>
  <c r="U2020" i="1"/>
  <c r="B2020" i="1"/>
  <c r="B2019" i="1"/>
  <c r="C2017" i="1"/>
  <c r="C2016" i="1"/>
  <c r="E2015" i="1"/>
  <c r="E2014" i="1"/>
  <c r="H2013" i="1"/>
  <c r="U2004" i="1"/>
  <c r="B2004" i="1"/>
  <c r="B2003" i="1"/>
  <c r="C2001" i="1"/>
  <c r="C2000" i="1"/>
  <c r="E1999" i="1"/>
  <c r="E1998" i="1"/>
  <c r="H1997" i="1"/>
  <c r="U1988" i="1"/>
  <c r="B1988" i="1"/>
  <c r="B1987" i="1"/>
  <c r="C1985" i="1"/>
  <c r="C1984" i="1"/>
  <c r="E1983" i="1"/>
  <c r="E1982" i="1"/>
  <c r="H1981" i="1"/>
  <c r="U1973" i="1"/>
  <c r="G1972" i="1"/>
  <c r="B1970" i="1"/>
  <c r="G1969" i="1"/>
  <c r="U1967" i="1"/>
  <c r="E1967" i="1"/>
  <c r="U1965" i="1"/>
  <c r="G1964" i="1"/>
  <c r="B1962" i="1"/>
  <c r="G1961" i="1"/>
  <c r="U1959" i="1"/>
  <c r="E1959" i="1"/>
  <c r="U1957" i="1"/>
  <c r="G1956" i="1"/>
  <c r="B1955" i="1"/>
  <c r="S1953" i="1"/>
  <c r="F1953" i="1"/>
  <c r="C1952" i="1"/>
  <c r="B1949" i="1"/>
  <c r="U1947" i="1"/>
  <c r="I1947" i="1"/>
  <c r="I1945" i="1"/>
  <c r="I1944" i="1"/>
  <c r="H1941" i="1"/>
  <c r="S1940" i="1"/>
  <c r="E1940" i="1"/>
  <c r="B1939" i="1"/>
  <c r="S1937" i="1"/>
  <c r="F1937" i="1"/>
  <c r="C1936" i="1"/>
  <c r="B1933" i="1"/>
  <c r="U1931" i="1"/>
  <c r="I1931" i="1"/>
  <c r="I1929" i="1"/>
  <c r="I1928" i="1"/>
  <c r="H1925" i="1"/>
  <c r="D1921" i="1"/>
  <c r="D1917" i="1"/>
  <c r="D1913" i="1"/>
  <c r="D1909" i="1"/>
  <c r="D1905" i="1"/>
  <c r="D1901" i="1"/>
  <c r="D1897" i="1"/>
  <c r="D1893" i="1"/>
  <c r="D1889" i="1"/>
  <c r="D1885" i="1"/>
  <c r="D1881" i="1"/>
  <c r="G1877" i="1"/>
  <c r="H1873" i="1"/>
  <c r="T1869" i="1"/>
  <c r="B1869" i="1"/>
  <c r="D1865" i="1"/>
  <c r="G1861" i="1"/>
  <c r="H1857" i="1"/>
  <c r="T1853" i="1"/>
  <c r="B1853" i="1"/>
  <c r="D1849" i="1"/>
  <c r="G1845" i="1"/>
  <c r="H1841" i="1"/>
  <c r="T1837" i="1"/>
  <c r="B1837" i="1"/>
  <c r="D1833" i="1"/>
  <c r="G1829" i="1"/>
  <c r="H1825" i="1"/>
  <c r="T1821" i="1"/>
  <c r="B1821" i="1"/>
  <c r="D1817" i="1"/>
  <c r="G1813" i="1"/>
  <c r="H1809" i="1"/>
  <c r="T1805" i="1"/>
  <c r="B1805" i="1"/>
  <c r="D1801" i="1"/>
  <c r="G1797" i="1"/>
  <c r="H1793" i="1"/>
  <c r="B1790" i="1"/>
  <c r="F1786" i="1"/>
  <c r="B1782" i="1"/>
  <c r="F1778" i="1"/>
  <c r="B1774" i="1"/>
  <c r="F1770" i="1"/>
  <c r="B1766" i="1"/>
  <c r="F1762" i="1"/>
  <c r="B1758" i="1"/>
  <c r="F1754" i="1"/>
  <c r="B1750" i="1"/>
  <c r="F1746" i="1"/>
  <c r="G2122" i="1"/>
  <c r="H2114" i="1"/>
  <c r="G2106" i="1"/>
  <c r="H2098" i="1"/>
  <c r="G2090" i="1"/>
  <c r="H2082" i="1"/>
  <c r="G2074" i="1"/>
  <c r="H2066" i="1"/>
  <c r="G2058" i="1"/>
  <c r="G2053" i="1"/>
  <c r="D2044" i="1"/>
  <c r="F2041" i="1"/>
  <c r="I2040" i="1"/>
  <c r="D2036" i="1"/>
  <c r="F2033" i="1"/>
  <c r="I2032" i="1"/>
  <c r="D2028" i="1"/>
  <c r="T2020" i="1"/>
  <c r="T2017" i="1"/>
  <c r="I2017" i="1"/>
  <c r="T2015" i="1"/>
  <c r="C2014" i="1"/>
  <c r="G2013" i="1"/>
  <c r="G2012" i="1"/>
  <c r="T2004" i="1"/>
  <c r="T2001" i="1"/>
  <c r="I2001" i="1"/>
  <c r="T1999" i="1"/>
  <c r="C1998" i="1"/>
  <c r="G1997" i="1"/>
  <c r="G1996" i="1"/>
  <c r="T1988" i="1"/>
  <c r="T1985" i="1"/>
  <c r="I1985" i="1"/>
  <c r="T1983" i="1"/>
  <c r="C1982" i="1"/>
  <c r="G1981" i="1"/>
  <c r="G1980" i="1"/>
  <c r="U1972" i="1"/>
  <c r="E1972" i="1"/>
  <c r="F1969" i="1"/>
  <c r="F1966" i="1"/>
  <c r="U1964" i="1"/>
  <c r="E1964" i="1"/>
  <c r="F1961" i="1"/>
  <c r="F1958" i="1"/>
  <c r="U1956" i="1"/>
  <c r="E1956" i="1"/>
  <c r="D1953" i="1"/>
  <c r="U1949" i="1"/>
  <c r="S1941" i="1"/>
  <c r="G1941" i="1"/>
  <c r="D1940" i="1"/>
  <c r="D1937" i="1"/>
  <c r="U1933" i="1"/>
  <c r="S1925" i="1"/>
  <c r="G1925" i="1"/>
  <c r="C1921" i="1"/>
  <c r="C1917" i="1"/>
  <c r="C1913" i="1"/>
  <c r="C1909" i="1"/>
  <c r="C1905" i="1"/>
  <c r="C1901" i="1"/>
  <c r="C1897" i="1"/>
  <c r="C1893" i="1"/>
  <c r="C1889" i="1"/>
  <c r="C1885" i="1"/>
  <c r="C1881" i="1"/>
  <c r="G1873" i="1"/>
  <c r="U1865" i="1"/>
  <c r="C1865" i="1"/>
  <c r="G1857" i="1"/>
  <c r="U1849" i="1"/>
  <c r="C1849" i="1"/>
  <c r="G1841" i="1"/>
  <c r="U1833" i="1"/>
  <c r="C1833" i="1"/>
  <c r="G1825" i="1"/>
  <c r="U1817" i="1"/>
  <c r="C1817" i="1"/>
  <c r="G1809" i="1"/>
  <c r="U1801" i="1"/>
  <c r="C1801" i="1"/>
  <c r="G1793" i="1"/>
  <c r="I2209" i="1"/>
  <c r="I2201" i="1"/>
  <c r="I2193" i="1"/>
  <c r="I2185" i="1"/>
  <c r="I2177" i="1"/>
  <c r="I2169" i="1"/>
  <c r="I2161" i="1"/>
  <c r="I2153" i="1"/>
  <c r="S2121" i="1"/>
  <c r="S2113" i="1"/>
  <c r="S2105" i="1"/>
  <c r="S2097" i="1"/>
  <c r="S2089" i="1"/>
  <c r="S2081" i="1"/>
  <c r="S2073" i="1"/>
  <c r="S2065" i="1"/>
  <c r="E2055" i="1"/>
  <c r="U2053" i="1"/>
  <c r="H2048" i="1"/>
  <c r="B2046" i="1"/>
  <c r="B2044" i="1"/>
  <c r="C2041" i="1"/>
  <c r="U2039" i="1"/>
  <c r="G2037" i="1"/>
  <c r="B2036" i="1"/>
  <c r="C2033" i="1"/>
  <c r="U2031" i="1"/>
  <c r="G2029" i="1"/>
  <c r="B2028" i="1"/>
  <c r="F2025" i="1"/>
  <c r="I2024" i="1"/>
  <c r="H2023" i="1"/>
  <c r="S2017" i="1"/>
  <c r="S2016" i="1"/>
  <c r="U2015" i="1"/>
  <c r="U2014" i="1"/>
  <c r="B2014" i="1"/>
  <c r="B2013" i="1"/>
  <c r="E2012" i="1"/>
  <c r="I2011" i="1"/>
  <c r="G2010" i="1"/>
  <c r="F2009" i="1"/>
  <c r="I2008" i="1"/>
  <c r="H2007" i="1"/>
  <c r="S2001" i="1"/>
  <c r="S2000" i="1"/>
  <c r="U1999" i="1"/>
  <c r="U1998" i="1"/>
  <c r="B1998" i="1"/>
  <c r="B1997" i="1"/>
  <c r="E1996" i="1"/>
  <c r="I1995" i="1"/>
  <c r="G1994" i="1"/>
  <c r="F1993" i="1"/>
  <c r="I1992" i="1"/>
  <c r="H1991" i="1"/>
  <c r="S1985" i="1"/>
  <c r="S1984" i="1"/>
  <c r="U1983" i="1"/>
  <c r="U1982" i="1"/>
  <c r="B1982" i="1"/>
  <c r="B1981" i="1"/>
  <c r="E1980" i="1"/>
  <c r="I1979" i="1"/>
  <c r="G1978" i="1"/>
  <c r="F1977" i="1"/>
  <c r="I1976" i="1"/>
  <c r="H1975" i="1"/>
  <c r="T1972" i="1"/>
  <c r="D1972" i="1"/>
  <c r="T1969" i="1"/>
  <c r="D1969" i="1"/>
  <c r="U1966" i="1"/>
  <c r="E1966" i="1"/>
  <c r="T1964" i="1"/>
  <c r="D1964" i="1"/>
  <c r="T1961" i="1"/>
  <c r="D1961" i="1"/>
  <c r="U1958" i="1"/>
  <c r="E1958" i="1"/>
  <c r="T1956" i="1"/>
  <c r="D1956" i="1"/>
  <c r="C1953" i="1"/>
  <c r="U1948" i="1"/>
  <c r="H1948" i="1"/>
  <c r="E1947" i="1"/>
  <c r="S1944" i="1"/>
  <c r="G1944" i="1"/>
  <c r="F1941" i="1"/>
  <c r="C1940" i="1"/>
  <c r="C1937" i="1"/>
  <c r="U1932" i="1"/>
  <c r="H1932" i="1"/>
  <c r="E1931" i="1"/>
  <c r="S1928" i="1"/>
  <c r="G1928" i="1"/>
  <c r="F1925" i="1"/>
  <c r="C1924" i="1"/>
  <c r="B1923" i="1"/>
  <c r="B1922" i="1"/>
  <c r="B1921" i="1"/>
  <c r="C1920" i="1"/>
  <c r="B1919" i="1"/>
  <c r="B1918" i="1"/>
  <c r="B1917" i="1"/>
  <c r="C1916" i="1"/>
  <c r="B1915" i="1"/>
  <c r="B1914" i="1"/>
  <c r="B1913" i="1"/>
  <c r="C1912" i="1"/>
  <c r="B1911" i="1"/>
  <c r="B1910" i="1"/>
  <c r="B1909" i="1"/>
  <c r="C1908" i="1"/>
  <c r="B1907" i="1"/>
  <c r="B1906" i="1"/>
  <c r="B1905" i="1"/>
  <c r="C1904" i="1"/>
  <c r="B1903" i="1"/>
  <c r="B1902" i="1"/>
  <c r="B1901" i="1"/>
  <c r="C1900" i="1"/>
  <c r="B1899" i="1"/>
  <c r="B1898" i="1"/>
  <c r="B1897" i="1"/>
  <c r="C1896" i="1"/>
  <c r="B1895" i="1"/>
  <c r="B1894" i="1"/>
  <c r="B1893" i="1"/>
  <c r="C1892" i="1"/>
  <c r="B1891" i="1"/>
  <c r="B1890" i="1"/>
  <c r="B1889" i="1"/>
  <c r="C1888" i="1"/>
  <c r="B1887" i="1"/>
  <c r="B1886" i="1"/>
  <c r="B1885" i="1"/>
  <c r="C1884" i="1"/>
  <c r="B1883" i="1"/>
  <c r="B1882" i="1"/>
  <c r="B1881" i="1"/>
  <c r="H1879" i="1"/>
  <c r="T1878" i="1"/>
  <c r="B1878" i="1"/>
  <c r="D1877" i="1"/>
  <c r="G1876" i="1"/>
  <c r="G1875" i="1"/>
  <c r="F1873" i="1"/>
  <c r="F1872" i="1"/>
  <c r="F1870" i="1"/>
  <c r="I1869" i="1"/>
  <c r="U1868" i="1"/>
  <c r="C1868" i="1"/>
  <c r="H1866" i="1"/>
  <c r="T1865" i="1"/>
  <c r="B1865" i="1"/>
  <c r="H1863" i="1"/>
  <c r="T1862" i="1"/>
  <c r="B1862" i="1"/>
  <c r="D1861" i="1"/>
  <c r="G1860" i="1"/>
  <c r="G1859" i="1"/>
  <c r="F1857" i="1"/>
  <c r="F1856" i="1"/>
  <c r="F1854" i="1"/>
  <c r="I1853" i="1"/>
  <c r="U1852" i="1"/>
  <c r="C1852" i="1"/>
  <c r="H1850" i="1"/>
  <c r="T1849" i="1"/>
  <c r="B1849" i="1"/>
  <c r="H1847" i="1"/>
  <c r="T1846" i="1"/>
  <c r="B1846" i="1"/>
  <c r="D1845" i="1"/>
  <c r="G1844" i="1"/>
  <c r="G1843" i="1"/>
  <c r="F1841" i="1"/>
  <c r="F1840" i="1"/>
  <c r="F1838" i="1"/>
  <c r="I1837" i="1"/>
  <c r="U1836" i="1"/>
  <c r="C1836" i="1"/>
  <c r="H1834" i="1"/>
  <c r="T1833" i="1"/>
  <c r="B1833" i="1"/>
  <c r="H1831" i="1"/>
  <c r="T1830" i="1"/>
  <c r="B1830" i="1"/>
  <c r="D1829" i="1"/>
  <c r="G1828" i="1"/>
  <c r="G1827" i="1"/>
  <c r="I2288" i="1"/>
  <c r="I2256" i="1"/>
  <c r="U2200" i="1"/>
  <c r="U2184" i="1"/>
  <c r="U2168" i="1"/>
  <c r="U2152" i="1"/>
  <c r="I2120" i="1"/>
  <c r="H2112" i="1"/>
  <c r="I2104" i="1"/>
  <c r="H2096" i="1"/>
  <c r="I2088" i="1"/>
  <c r="H2080" i="1"/>
  <c r="I2072" i="1"/>
  <c r="H2064" i="1"/>
  <c r="C2057" i="1"/>
  <c r="T2055" i="1"/>
  <c r="T2052" i="1"/>
  <c r="F2050" i="1"/>
  <c r="I2048" i="1"/>
  <c r="I2046" i="1"/>
  <c r="T2043" i="1"/>
  <c r="I2042" i="1"/>
  <c r="I2041" i="1"/>
  <c r="B2037" i="1"/>
  <c r="T2035" i="1"/>
  <c r="I2034" i="1"/>
  <c r="I2033" i="1"/>
  <c r="B2029" i="1"/>
  <c r="T2027" i="1"/>
  <c r="I2026" i="1"/>
  <c r="D2025" i="1"/>
  <c r="H2024" i="1"/>
  <c r="F2023" i="1"/>
  <c r="S2014" i="1"/>
  <c r="I2014" i="1"/>
  <c r="U2013" i="1"/>
  <c r="D2012" i="1"/>
  <c r="D2011" i="1"/>
  <c r="F2010" i="1"/>
  <c r="D2009" i="1"/>
  <c r="H2008" i="1"/>
  <c r="F2007" i="1"/>
  <c r="S1998" i="1"/>
  <c r="I1998" i="1"/>
  <c r="U1997" i="1"/>
  <c r="D1996" i="1"/>
  <c r="D1995" i="1"/>
  <c r="F1994" i="1"/>
  <c r="D1993" i="1"/>
  <c r="H1992" i="1"/>
  <c r="F1991" i="1"/>
  <c r="S1982" i="1"/>
  <c r="I1982" i="1"/>
  <c r="U1981" i="1"/>
  <c r="D1980" i="1"/>
  <c r="D1979" i="1"/>
  <c r="F1978" i="1"/>
  <c r="D1977" i="1"/>
  <c r="H1976" i="1"/>
  <c r="F1975" i="1"/>
  <c r="B1972" i="1"/>
  <c r="I1971" i="1"/>
  <c r="S1969" i="1"/>
  <c r="C1969" i="1"/>
  <c r="I1968" i="1"/>
  <c r="S1966" i="1"/>
  <c r="C1966" i="1"/>
  <c r="B1964" i="1"/>
  <c r="I1963" i="1"/>
  <c r="S1961" i="1"/>
  <c r="C1961" i="1"/>
  <c r="I1960" i="1"/>
  <c r="S1958" i="1"/>
  <c r="C1958" i="1"/>
  <c r="B1956" i="1"/>
  <c r="B1953" i="1"/>
  <c r="T1948" i="1"/>
  <c r="G1948" i="1"/>
  <c r="D1947" i="1"/>
  <c r="T1945" i="1"/>
  <c r="G1945" i="1"/>
  <c r="D1944" i="1"/>
  <c r="U1942" i="1"/>
  <c r="I1942" i="1"/>
  <c r="C1941" i="1"/>
  <c r="B1940" i="1"/>
  <c r="B1937" i="1"/>
  <c r="T1932" i="1"/>
  <c r="G1932" i="1"/>
  <c r="D1931" i="1"/>
  <c r="T1929" i="1"/>
  <c r="G1929" i="1"/>
  <c r="D1928" i="1"/>
  <c r="U1926" i="1"/>
  <c r="I1926" i="1"/>
  <c r="C1925" i="1"/>
  <c r="I1921" i="1"/>
  <c r="U1917" i="1"/>
  <c r="I1913" i="1"/>
  <c r="U1909" i="1"/>
  <c r="I1905" i="1"/>
  <c r="U1901" i="1"/>
  <c r="I1897" i="1"/>
  <c r="U1893" i="1"/>
  <c r="I1889" i="1"/>
  <c r="U1885" i="1"/>
  <c r="I1881" i="1"/>
  <c r="G1879" i="1"/>
  <c r="H1878" i="1"/>
  <c r="C1877" i="1"/>
  <c r="E1873" i="1"/>
  <c r="H1869" i="1"/>
  <c r="B1868" i="1"/>
  <c r="G1866" i="1"/>
  <c r="S1865" i="1"/>
  <c r="I1865" i="1"/>
  <c r="G1863" i="1"/>
  <c r="H1862" i="1"/>
  <c r="C1861" i="1"/>
  <c r="E1857" i="1"/>
  <c r="H1853" i="1"/>
  <c r="B1852" i="1"/>
  <c r="G1850" i="1"/>
  <c r="S1849" i="1"/>
  <c r="I1849" i="1"/>
  <c r="G1847" i="1"/>
  <c r="H1846" i="1"/>
  <c r="C1845" i="1"/>
  <c r="E1841" i="1"/>
  <c r="H1837" i="1"/>
  <c r="B1836" i="1"/>
  <c r="G1834" i="1"/>
  <c r="S1833" i="1"/>
  <c r="I1833" i="1"/>
  <c r="G1831" i="1"/>
  <c r="H1830" i="1"/>
  <c r="C1829" i="1"/>
  <c r="E1825" i="1"/>
  <c r="H1821" i="1"/>
  <c r="B1820" i="1"/>
  <c r="G1818" i="1"/>
  <c r="S1817" i="1"/>
  <c r="I1817" i="1"/>
  <c r="G1815" i="1"/>
  <c r="H1814" i="1"/>
  <c r="C1813" i="1"/>
  <c r="E1809" i="1"/>
  <c r="H1805" i="1"/>
  <c r="B1804" i="1"/>
  <c r="G1802" i="1"/>
  <c r="S1801" i="1"/>
  <c r="I1801" i="1"/>
  <c r="G1799" i="1"/>
  <c r="H1798" i="1"/>
  <c r="C1797" i="1"/>
  <c r="E1793" i="1"/>
  <c r="G1790" i="1"/>
  <c r="F1787" i="1"/>
  <c r="S1786" i="1"/>
  <c r="C1786" i="1"/>
  <c r="I2247" i="1"/>
  <c r="I2239" i="1"/>
  <c r="I2231" i="1"/>
  <c r="I2223" i="1"/>
  <c r="I2215" i="1"/>
  <c r="I2057" i="1"/>
  <c r="G2050" i="1"/>
  <c r="U2047" i="1"/>
  <c r="F2042" i="1"/>
  <c r="S2040" i="1"/>
  <c r="E2038" i="1"/>
  <c r="U2037" i="1"/>
  <c r="F2034" i="1"/>
  <c r="S2032" i="1"/>
  <c r="E2030" i="1"/>
  <c r="U2029" i="1"/>
  <c r="F2026" i="1"/>
  <c r="C2025" i="1"/>
  <c r="C2024" i="1"/>
  <c r="E2023" i="1"/>
  <c r="E2022" i="1"/>
  <c r="H2021" i="1"/>
  <c r="U2012" i="1"/>
  <c r="B2012" i="1"/>
  <c r="B2011" i="1"/>
  <c r="C2009" i="1"/>
  <c r="C2008" i="1"/>
  <c r="E2007" i="1"/>
  <c r="E2006" i="1"/>
  <c r="H2005" i="1"/>
  <c r="U1996" i="1"/>
  <c r="B1996" i="1"/>
  <c r="B1995" i="1"/>
  <c r="C1993" i="1"/>
  <c r="C1992" i="1"/>
  <c r="E1991" i="1"/>
  <c r="E1990" i="1"/>
  <c r="H1989" i="1"/>
  <c r="U1980" i="1"/>
  <c r="B1980" i="1"/>
  <c r="B1979" i="1"/>
  <c r="C1977" i="1"/>
  <c r="C1976" i="1"/>
  <c r="E1975" i="1"/>
  <c r="E1974" i="1"/>
  <c r="H1973" i="1"/>
  <c r="U1971" i="1"/>
  <c r="E1971" i="1"/>
  <c r="I1969" i="1"/>
  <c r="H1968" i="1"/>
  <c r="B1966" i="1"/>
  <c r="H1965" i="1"/>
  <c r="U1963" i="1"/>
  <c r="E1963" i="1"/>
  <c r="I1961" i="1"/>
  <c r="H1960" i="1"/>
  <c r="B1958" i="1"/>
  <c r="H1957" i="1"/>
  <c r="U1955" i="1"/>
  <c r="I1955" i="1"/>
  <c r="I1953" i="1"/>
  <c r="I1952" i="1"/>
  <c r="H1949" i="1"/>
  <c r="S1948" i="1"/>
  <c r="E1948" i="1"/>
  <c r="B1947" i="1"/>
  <c r="S1945" i="1"/>
  <c r="F1945" i="1"/>
  <c r="C1944" i="1"/>
  <c r="S1942" i="1"/>
  <c r="F1942" i="1"/>
  <c r="B1941" i="1"/>
  <c r="U1939" i="1"/>
  <c r="I1939" i="1"/>
  <c r="I1937" i="1"/>
  <c r="I1936" i="1"/>
  <c r="H1933" i="1"/>
  <c r="S1932" i="1"/>
  <c r="E1932" i="1"/>
  <c r="B1931" i="1"/>
  <c r="S1929" i="1"/>
  <c r="F1929" i="1"/>
  <c r="C1928" i="1"/>
  <c r="S1926" i="1"/>
  <c r="F1926" i="1"/>
  <c r="B1925" i="1"/>
  <c r="U1923" i="1"/>
  <c r="U1922" i="1"/>
  <c r="T1921" i="1"/>
  <c r="U1920" i="1"/>
  <c r="U1919" i="1"/>
  <c r="U1918" i="1"/>
  <c r="T1917" i="1"/>
  <c r="U1916" i="1"/>
  <c r="U1915" i="1"/>
  <c r="U1914" i="1"/>
  <c r="T1913" i="1"/>
  <c r="U1912" i="1"/>
  <c r="U1911" i="1"/>
  <c r="U1910" i="1"/>
  <c r="T1909" i="1"/>
  <c r="U1908" i="1"/>
  <c r="U1907" i="1"/>
  <c r="U1906" i="1"/>
  <c r="T1905" i="1"/>
  <c r="U1904" i="1"/>
  <c r="U1903" i="1"/>
  <c r="U1902" i="1"/>
  <c r="T1901" i="1"/>
  <c r="U1900" i="1"/>
  <c r="U1899" i="1"/>
  <c r="U1898" i="1"/>
  <c r="T1897" i="1"/>
  <c r="U1896" i="1"/>
  <c r="U1895" i="1"/>
  <c r="U1894" i="1"/>
  <c r="T1893" i="1"/>
  <c r="U1892" i="1"/>
  <c r="U1891" i="1"/>
  <c r="U1890" i="1"/>
  <c r="T1889" i="1"/>
  <c r="U1888" i="1"/>
  <c r="U1887" i="1"/>
  <c r="U1886" i="1"/>
  <c r="T1885" i="1"/>
  <c r="U1884" i="1"/>
  <c r="U1883" i="1"/>
  <c r="U1882" i="1"/>
  <c r="T1881" i="1"/>
  <c r="F1879" i="1"/>
  <c r="I1878" i="1"/>
  <c r="T1877" i="1"/>
  <c r="B1877" i="1"/>
  <c r="E1876" i="1"/>
  <c r="H1875" i="1"/>
  <c r="D1873" i="1"/>
  <c r="H1872" i="1"/>
  <c r="D1870" i="1"/>
  <c r="G1869" i="1"/>
  <c r="S1868" i="1"/>
  <c r="I1868" i="1"/>
  <c r="F1866" i="1"/>
  <c r="H1865" i="1"/>
  <c r="F1863" i="1"/>
  <c r="I1862" i="1"/>
  <c r="T1861" i="1"/>
  <c r="B1861" i="1"/>
  <c r="E1860" i="1"/>
  <c r="H1859" i="1"/>
  <c r="D1857" i="1"/>
  <c r="H1856" i="1"/>
  <c r="D1854" i="1"/>
  <c r="G1853" i="1"/>
  <c r="S1852" i="1"/>
  <c r="I1852" i="1"/>
  <c r="F1850" i="1"/>
  <c r="H1849" i="1"/>
  <c r="H2062" i="1"/>
  <c r="D2052" i="1"/>
  <c r="S2049" i="1"/>
  <c r="G2045" i="1"/>
  <c r="H2039" i="1"/>
  <c r="B2038" i="1"/>
  <c r="T2036" i="1"/>
  <c r="H2031" i="1"/>
  <c r="B2030" i="1"/>
  <c r="T2028" i="1"/>
  <c r="I2025" i="1"/>
  <c r="T2023" i="1"/>
  <c r="C2022" i="1"/>
  <c r="G2021" i="1"/>
  <c r="G2020" i="1"/>
  <c r="T2012" i="1"/>
  <c r="T2009" i="1"/>
  <c r="I2009" i="1"/>
  <c r="T2007" i="1"/>
  <c r="C2006" i="1"/>
  <c r="G2005" i="1"/>
  <c r="G2004" i="1"/>
  <c r="T1996" i="1"/>
  <c r="T1993" i="1"/>
  <c r="I1993" i="1"/>
  <c r="T1991" i="1"/>
  <c r="C1990" i="1"/>
  <c r="G1989" i="1"/>
  <c r="G1988" i="1"/>
  <c r="T1980" i="1"/>
  <c r="T1977" i="1"/>
  <c r="I1977" i="1"/>
  <c r="T1975" i="1"/>
  <c r="C1974" i="1"/>
  <c r="G1973" i="1"/>
  <c r="I1970" i="1"/>
  <c r="I1967" i="1"/>
  <c r="I1966" i="1"/>
  <c r="G1965" i="1"/>
  <c r="I1962" i="1"/>
  <c r="I1959" i="1"/>
  <c r="I1958" i="1"/>
  <c r="G1957" i="1"/>
  <c r="T1955" i="1"/>
  <c r="H1955" i="1"/>
  <c r="T1952" i="1"/>
  <c r="H1952" i="1"/>
  <c r="S1949" i="1"/>
  <c r="G1949" i="1"/>
  <c r="D1948" i="1"/>
  <c r="D1945" i="1"/>
  <c r="U1941" i="1"/>
  <c r="T1939" i="1"/>
  <c r="H1939" i="1"/>
  <c r="T1936" i="1"/>
  <c r="H1936" i="1"/>
  <c r="S1933" i="1"/>
  <c r="G1933" i="1"/>
  <c r="D1932" i="1"/>
  <c r="D1929" i="1"/>
  <c r="U1925" i="1"/>
  <c r="S1921" i="1"/>
  <c r="H1921" i="1"/>
  <c r="S1917" i="1"/>
  <c r="H1917" i="1"/>
  <c r="S1913" i="1"/>
  <c r="H1913" i="1"/>
  <c r="S1909" i="1"/>
  <c r="H1909" i="1"/>
  <c r="S1905" i="1"/>
  <c r="H1905" i="1"/>
  <c r="S1901" i="1"/>
  <c r="H1901" i="1"/>
  <c r="S1897" i="1"/>
  <c r="H1897" i="1"/>
  <c r="S1893" i="1"/>
  <c r="H1893" i="1"/>
  <c r="S1889" i="1"/>
  <c r="H1889" i="1"/>
  <c r="S1885" i="1"/>
  <c r="H1885" i="1"/>
  <c r="S1881" i="1"/>
  <c r="H1881" i="1"/>
  <c r="U1873" i="1"/>
  <c r="C1873" i="1"/>
  <c r="F1869" i="1"/>
  <c r="G1865" i="1"/>
  <c r="U1857" i="1"/>
  <c r="C1857" i="1"/>
  <c r="F1853" i="1"/>
  <c r="G1849" i="1"/>
  <c r="U1841" i="1"/>
  <c r="C1841" i="1"/>
  <c r="F1837" i="1"/>
  <c r="G1833" i="1"/>
  <c r="U1825" i="1"/>
  <c r="C1825" i="1"/>
  <c r="F1821" i="1"/>
  <c r="G1817" i="1"/>
  <c r="U1809" i="1"/>
  <c r="C1809" i="1"/>
  <c r="F1805" i="1"/>
  <c r="G1801" i="1"/>
  <c r="U1793" i="1"/>
  <c r="C1793" i="1"/>
  <c r="U1790" i="1"/>
  <c r="E1790" i="1"/>
  <c r="U1782" i="1"/>
  <c r="E1782" i="1"/>
  <c r="U1774" i="1"/>
  <c r="E1774" i="1"/>
  <c r="U1766" i="1"/>
  <c r="E1766" i="1"/>
  <c r="U1758" i="1"/>
  <c r="E1758" i="1"/>
  <c r="U1750" i="1"/>
  <c r="E1750" i="1"/>
  <c r="U1742" i="1"/>
  <c r="E1742" i="1"/>
  <c r="U1734" i="1"/>
  <c r="I1863" i="1"/>
  <c r="I1858" i="1"/>
  <c r="D1853" i="1"/>
  <c r="I1845" i="1"/>
  <c r="S1844" i="1"/>
  <c r="I1838" i="1"/>
  <c r="I1836" i="1"/>
  <c r="H1833" i="1"/>
  <c r="I1830" i="1"/>
  <c r="G1814" i="1"/>
  <c r="D1813" i="1"/>
  <c r="S1809" i="1"/>
  <c r="I1809" i="1"/>
  <c r="F1802" i="1"/>
  <c r="U1799" i="1"/>
  <c r="B1799" i="1"/>
  <c r="F1798" i="1"/>
  <c r="F1793" i="1"/>
  <c r="I1790" i="1"/>
  <c r="H1789" i="1"/>
  <c r="S1787" i="1"/>
  <c r="C1787" i="1"/>
  <c r="D1782" i="1"/>
  <c r="E1779" i="1"/>
  <c r="B1778" i="1"/>
  <c r="T1776" i="1"/>
  <c r="F1776" i="1"/>
  <c r="T1773" i="1"/>
  <c r="H1773" i="1"/>
  <c r="T1770" i="1"/>
  <c r="H1770" i="1"/>
  <c r="D1766" i="1"/>
  <c r="E1763" i="1"/>
  <c r="B1762" i="1"/>
  <c r="T1760" i="1"/>
  <c r="F1760" i="1"/>
  <c r="T1757" i="1"/>
  <c r="H1757" i="1"/>
  <c r="T1754" i="1"/>
  <c r="H1754" i="1"/>
  <c r="D1750" i="1"/>
  <c r="E1747" i="1"/>
  <c r="B1746" i="1"/>
  <c r="I1742" i="1"/>
  <c r="U1738" i="1"/>
  <c r="B1734" i="1"/>
  <c r="E1733" i="1"/>
  <c r="D1730" i="1"/>
  <c r="G1728" i="1"/>
  <c r="F1726" i="1"/>
  <c r="F1725" i="1"/>
  <c r="I1722" i="1"/>
  <c r="E1720" i="1"/>
  <c r="T1718" i="1"/>
  <c r="B1718" i="1"/>
  <c r="E1717" i="1"/>
  <c r="D1714" i="1"/>
  <c r="G1712" i="1"/>
  <c r="F1710" i="1"/>
  <c r="F1709" i="1"/>
  <c r="I1706" i="1"/>
  <c r="E1704" i="1"/>
  <c r="T1702" i="1"/>
  <c r="B1702" i="1"/>
  <c r="E1701" i="1"/>
  <c r="D1698" i="1"/>
  <c r="G1696" i="1"/>
  <c r="F1694" i="1"/>
  <c r="F1693" i="1"/>
  <c r="I1690" i="1"/>
  <c r="E1688" i="1"/>
  <c r="T1686" i="1"/>
  <c r="B1686" i="1"/>
  <c r="E1685" i="1"/>
  <c r="D1682" i="1"/>
  <c r="G1680" i="1"/>
  <c r="F1678" i="1"/>
  <c r="F1677" i="1"/>
  <c r="U1674" i="1"/>
  <c r="H1671" i="1"/>
  <c r="U1670" i="1"/>
  <c r="E1670" i="1"/>
  <c r="T1667" i="1"/>
  <c r="D1667" i="1"/>
  <c r="H1663" i="1"/>
  <c r="U1662" i="1"/>
  <c r="E1662" i="1"/>
  <c r="T1659" i="1"/>
  <c r="D1659" i="1"/>
  <c r="H1655" i="1"/>
  <c r="U1654" i="1"/>
  <c r="E1654" i="1"/>
  <c r="T1651" i="1"/>
  <c r="D1651" i="1"/>
  <c r="H1647" i="1"/>
  <c r="U1646" i="1"/>
  <c r="E1646" i="1"/>
  <c r="T1643" i="1"/>
  <c r="D1643" i="1"/>
  <c r="H1639" i="1"/>
  <c r="U1638" i="1"/>
  <c r="E1638" i="1"/>
  <c r="T1635" i="1"/>
  <c r="D1635" i="1"/>
  <c r="H1631" i="1"/>
  <c r="U1630" i="1"/>
  <c r="E1630" i="1"/>
  <c r="T1627" i="1"/>
  <c r="D1627" i="1"/>
  <c r="H1623" i="1"/>
  <c r="U1622" i="1"/>
  <c r="E1622" i="1"/>
  <c r="T1619" i="1"/>
  <c r="D1619" i="1"/>
  <c r="H1615" i="1"/>
  <c r="U1614" i="1"/>
  <c r="E1614" i="1"/>
  <c r="T1611" i="1"/>
  <c r="D1611" i="1"/>
  <c r="H1607" i="1"/>
  <c r="U1606" i="1"/>
  <c r="E1606" i="1"/>
  <c r="T1603" i="1"/>
  <c r="D1603" i="1"/>
  <c r="H1599" i="1"/>
  <c r="U1598" i="1"/>
  <c r="E1598" i="1"/>
  <c r="T1595" i="1"/>
  <c r="D1595" i="1"/>
  <c r="F1593" i="1"/>
  <c r="H1591" i="1"/>
  <c r="U1590" i="1"/>
  <c r="E1590" i="1"/>
  <c r="T1587" i="1"/>
  <c r="D1587" i="1"/>
  <c r="F1585" i="1"/>
  <c r="H1583" i="1"/>
  <c r="U1582" i="1"/>
  <c r="E1582" i="1"/>
  <c r="T1579" i="1"/>
  <c r="D1579" i="1"/>
  <c r="F1577" i="1"/>
  <c r="H1575" i="1"/>
  <c r="U1574" i="1"/>
  <c r="E1574" i="1"/>
  <c r="T1571" i="1"/>
  <c r="D1571" i="1"/>
  <c r="F1569" i="1"/>
  <c r="H1567" i="1"/>
  <c r="U1566" i="1"/>
  <c r="E1566" i="1"/>
  <c r="T1563" i="1"/>
  <c r="D1563" i="1"/>
  <c r="F1561" i="1"/>
  <c r="H1559" i="1"/>
  <c r="U1558" i="1"/>
  <c r="E1558" i="1"/>
  <c r="T1555" i="1"/>
  <c r="D1555" i="1"/>
  <c r="F1553" i="1"/>
  <c r="H1551" i="1"/>
  <c r="U1550" i="1"/>
  <c r="E1550" i="1"/>
  <c r="T1547" i="1"/>
  <c r="D1547" i="1"/>
  <c r="F1545" i="1"/>
  <c r="H1543" i="1"/>
  <c r="U1542" i="1"/>
  <c r="E1542" i="1"/>
  <c r="T1539" i="1"/>
  <c r="D1539" i="1"/>
  <c r="F1537" i="1"/>
  <c r="H1535" i="1"/>
  <c r="U1534" i="1"/>
  <c r="E1534" i="1"/>
  <c r="T1531" i="1"/>
  <c r="D1531" i="1"/>
  <c r="F1529" i="1"/>
  <c r="H1527" i="1"/>
  <c r="U1526" i="1"/>
  <c r="E1526" i="1"/>
  <c r="T1523" i="1"/>
  <c r="D1523" i="1"/>
  <c r="F1521" i="1"/>
  <c r="H1519" i="1"/>
  <c r="U1518" i="1"/>
  <c r="E1518" i="1"/>
  <c r="T1916" i="1"/>
  <c r="T1908" i="1"/>
  <c r="T1900" i="1"/>
  <c r="T1892" i="1"/>
  <c r="T1884" i="1"/>
  <c r="S1876" i="1"/>
  <c r="H1868" i="1"/>
  <c r="F1865" i="1"/>
  <c r="C1860" i="1"/>
  <c r="T1857" i="1"/>
  <c r="H1855" i="1"/>
  <c r="C1850" i="1"/>
  <c r="B1845" i="1"/>
  <c r="G1836" i="1"/>
  <c r="F1833" i="1"/>
  <c r="F1830" i="1"/>
  <c r="U1828" i="1"/>
  <c r="H1827" i="1"/>
  <c r="T1825" i="1"/>
  <c r="S1824" i="1"/>
  <c r="H1818" i="1"/>
  <c r="H1817" i="1"/>
  <c r="T1813" i="1"/>
  <c r="B1813" i="1"/>
  <c r="G1812" i="1"/>
  <c r="D1807" i="1"/>
  <c r="F1806" i="1"/>
  <c r="I1805" i="1"/>
  <c r="C1802" i="1"/>
  <c r="H1801" i="1"/>
  <c r="I1799" i="1"/>
  <c r="E1798" i="1"/>
  <c r="I1797" i="1"/>
  <c r="D1793" i="1"/>
  <c r="H1792" i="1"/>
  <c r="U1789" i="1"/>
  <c r="E1789" i="1"/>
  <c r="B1787" i="1"/>
  <c r="H1786" i="1"/>
  <c r="D1785" i="1"/>
  <c r="S1783" i="1"/>
  <c r="G1783" i="1"/>
  <c r="C1782" i="1"/>
  <c r="U1780" i="1"/>
  <c r="H1780" i="1"/>
  <c r="C1779" i="1"/>
  <c r="U1778" i="1"/>
  <c r="E1776" i="1"/>
  <c r="H1774" i="1"/>
  <c r="S1773" i="1"/>
  <c r="E1773" i="1"/>
  <c r="S1770" i="1"/>
  <c r="G1770" i="1"/>
  <c r="D1769" i="1"/>
  <c r="S1767" i="1"/>
  <c r="G1767" i="1"/>
  <c r="C1766" i="1"/>
  <c r="U1764" i="1"/>
  <c r="H1764" i="1"/>
  <c r="C1763" i="1"/>
  <c r="U1762" i="1"/>
  <c r="E1760" i="1"/>
  <c r="H1758" i="1"/>
  <c r="S1757" i="1"/>
  <c r="E1757" i="1"/>
  <c r="S1754" i="1"/>
  <c r="G1754" i="1"/>
  <c r="D1753" i="1"/>
  <c r="S1751" i="1"/>
  <c r="G1751" i="1"/>
  <c r="C1750" i="1"/>
  <c r="U1748" i="1"/>
  <c r="H1748" i="1"/>
  <c r="C1747" i="1"/>
  <c r="U1746" i="1"/>
  <c r="U1744" i="1"/>
  <c r="U1743" i="1"/>
  <c r="T1742" i="1"/>
  <c r="U1741" i="1"/>
  <c r="U1740" i="1"/>
  <c r="U1739" i="1"/>
  <c r="T1738" i="1"/>
  <c r="U1737" i="1"/>
  <c r="U1736" i="1"/>
  <c r="U1735" i="1"/>
  <c r="T1734" i="1"/>
  <c r="I1734" i="1"/>
  <c r="D1733" i="1"/>
  <c r="H1731" i="1"/>
  <c r="C1730" i="1"/>
  <c r="F1729" i="1"/>
  <c r="I1728" i="1"/>
  <c r="U1727" i="1"/>
  <c r="B1727" i="1"/>
  <c r="E1726" i="1"/>
  <c r="I1725" i="1"/>
  <c r="U1724" i="1"/>
  <c r="B1724" i="1"/>
  <c r="E1723" i="1"/>
  <c r="H1722" i="1"/>
  <c r="B1721" i="1"/>
  <c r="D1720" i="1"/>
  <c r="S1718" i="1"/>
  <c r="I1718" i="1"/>
  <c r="D1717" i="1"/>
  <c r="H1715" i="1"/>
  <c r="C1714" i="1"/>
  <c r="F1713" i="1"/>
  <c r="I1712" i="1"/>
  <c r="U1711" i="1"/>
  <c r="B1711" i="1"/>
  <c r="E1710" i="1"/>
  <c r="I1709" i="1"/>
  <c r="U1708" i="1"/>
  <c r="B1708" i="1"/>
  <c r="E1707" i="1"/>
  <c r="H1706" i="1"/>
  <c r="B1705" i="1"/>
  <c r="D1704" i="1"/>
  <c r="S1702" i="1"/>
  <c r="I1702" i="1"/>
  <c r="D1701" i="1"/>
  <c r="H1699" i="1"/>
  <c r="C1698" i="1"/>
  <c r="F1697" i="1"/>
  <c r="I1696" i="1"/>
  <c r="U1695" i="1"/>
  <c r="B1695" i="1"/>
  <c r="E1694" i="1"/>
  <c r="I1693" i="1"/>
  <c r="U1692" i="1"/>
  <c r="B1692" i="1"/>
  <c r="E1691" i="1"/>
  <c r="H1690" i="1"/>
  <c r="B1689" i="1"/>
  <c r="D1688" i="1"/>
  <c r="S1686" i="1"/>
  <c r="I1686" i="1"/>
  <c r="D1685" i="1"/>
  <c r="H1683" i="1"/>
  <c r="C1682" i="1"/>
  <c r="F1681" i="1"/>
  <c r="I1680" i="1"/>
  <c r="U1679" i="1"/>
  <c r="B1679" i="1"/>
  <c r="E1678" i="1"/>
  <c r="I1677" i="1"/>
  <c r="U1676" i="1"/>
  <c r="B1676" i="1"/>
  <c r="E1675" i="1"/>
  <c r="H1674" i="1"/>
  <c r="U1673" i="1"/>
  <c r="E1673" i="1"/>
  <c r="B1672" i="1"/>
  <c r="G1671" i="1"/>
  <c r="T1670" i="1"/>
  <c r="D1670" i="1"/>
  <c r="S1667" i="1"/>
  <c r="C1667" i="1"/>
  <c r="H1666" i="1"/>
  <c r="U1665" i="1"/>
  <c r="E1665" i="1"/>
  <c r="B1664" i="1"/>
  <c r="G1663" i="1"/>
  <c r="T1662" i="1"/>
  <c r="D1662" i="1"/>
  <c r="S1659" i="1"/>
  <c r="C1659" i="1"/>
  <c r="H1658" i="1"/>
  <c r="U1657" i="1"/>
  <c r="E1657" i="1"/>
  <c r="B1656" i="1"/>
  <c r="G1655" i="1"/>
  <c r="T1654" i="1"/>
  <c r="D1654" i="1"/>
  <c r="S1651" i="1"/>
  <c r="C1651" i="1"/>
  <c r="H1650" i="1"/>
  <c r="U1649" i="1"/>
  <c r="E1649" i="1"/>
  <c r="B1648" i="1"/>
  <c r="G1647" i="1"/>
  <c r="T1646" i="1"/>
  <c r="D1646" i="1"/>
  <c r="S1643" i="1"/>
  <c r="C1643" i="1"/>
  <c r="H1642" i="1"/>
  <c r="U1641" i="1"/>
  <c r="E1641" i="1"/>
  <c r="B1640" i="1"/>
  <c r="G1639" i="1"/>
  <c r="T1638" i="1"/>
  <c r="D1638" i="1"/>
  <c r="S1635" i="1"/>
  <c r="C1635" i="1"/>
  <c r="H1634" i="1"/>
  <c r="U1633" i="1"/>
  <c r="E1633" i="1"/>
  <c r="B1632" i="1"/>
  <c r="G1631" i="1"/>
  <c r="T1630" i="1"/>
  <c r="D1630" i="1"/>
  <c r="S1627" i="1"/>
  <c r="C1627" i="1"/>
  <c r="H1626" i="1"/>
  <c r="U1625" i="1"/>
  <c r="E1625" i="1"/>
  <c r="B1624" i="1"/>
  <c r="G1623" i="1"/>
  <c r="T1622" i="1"/>
  <c r="D1622" i="1"/>
  <c r="S1619" i="1"/>
  <c r="C1619" i="1"/>
  <c r="H1618" i="1"/>
  <c r="U1617" i="1"/>
  <c r="E1617" i="1"/>
  <c r="B1616" i="1"/>
  <c r="G1615" i="1"/>
  <c r="T1614" i="1"/>
  <c r="D1614" i="1"/>
  <c r="S1611" i="1"/>
  <c r="C1611" i="1"/>
  <c r="H1610" i="1"/>
  <c r="U1609" i="1"/>
  <c r="E1609" i="1"/>
  <c r="B1608" i="1"/>
  <c r="G1607" i="1"/>
  <c r="T1606" i="1"/>
  <c r="D1606" i="1"/>
  <c r="S1603" i="1"/>
  <c r="C1603" i="1"/>
  <c r="H1602" i="1"/>
  <c r="U1601" i="1"/>
  <c r="E1601" i="1"/>
  <c r="B1600" i="1"/>
  <c r="G1599" i="1"/>
  <c r="T1598" i="1"/>
  <c r="D1598" i="1"/>
  <c r="S1595" i="1"/>
  <c r="C1595" i="1"/>
  <c r="H1594" i="1"/>
  <c r="U1593" i="1"/>
  <c r="E1593" i="1"/>
  <c r="T1971" i="1"/>
  <c r="T1963" i="1"/>
  <c r="T1923" i="1"/>
  <c r="T1915" i="1"/>
  <c r="T1907" i="1"/>
  <c r="T1899" i="1"/>
  <c r="T1891" i="1"/>
  <c r="T1883" i="1"/>
  <c r="I1875" i="1"/>
  <c r="S1867" i="1"/>
  <c r="F1862" i="1"/>
  <c r="S1860" i="1"/>
  <c r="I1855" i="1"/>
  <c r="I1850" i="1"/>
  <c r="I1846" i="1"/>
  <c r="H1836" i="1"/>
  <c r="G1830" i="1"/>
  <c r="E1827" i="1"/>
  <c r="I1821" i="1"/>
  <c r="I1820" i="1"/>
  <c r="F1818" i="1"/>
  <c r="F1817" i="1"/>
  <c r="E1816" i="1"/>
  <c r="H1815" i="1"/>
  <c r="E1812" i="1"/>
  <c r="H1811" i="1"/>
  <c r="D1806" i="1"/>
  <c r="G1805" i="1"/>
  <c r="U1802" i="1"/>
  <c r="B1802" i="1"/>
  <c r="F1801" i="1"/>
  <c r="T1798" i="1"/>
  <c r="B1798" i="1"/>
  <c r="H1797" i="1"/>
  <c r="T1793" i="1"/>
  <c r="B1793" i="1"/>
  <c r="E1792" i="1"/>
  <c r="H1791" i="1"/>
  <c r="S1789" i="1"/>
  <c r="C1789" i="1"/>
  <c r="H1788" i="1"/>
  <c r="I1787" i="1"/>
  <c r="G1786" i="1"/>
  <c r="F1783" i="1"/>
  <c r="I1782" i="1"/>
  <c r="F1780" i="1"/>
  <c r="B1779" i="1"/>
  <c r="D1776" i="1"/>
  <c r="T1774" i="1"/>
  <c r="G1774" i="1"/>
  <c r="D1773" i="1"/>
  <c r="U1771" i="1"/>
  <c r="G1771" i="1"/>
  <c r="D1770" i="1"/>
  <c r="F1767" i="1"/>
  <c r="I1766" i="1"/>
  <c r="F1764" i="1"/>
  <c r="B1763" i="1"/>
  <c r="D1760" i="1"/>
  <c r="T1758" i="1"/>
  <c r="G1758" i="1"/>
  <c r="D1757" i="1"/>
  <c r="U1755" i="1"/>
  <c r="G1755" i="1"/>
  <c r="D1754" i="1"/>
  <c r="F1751" i="1"/>
  <c r="I1750" i="1"/>
  <c r="F1748" i="1"/>
  <c r="B1747" i="1"/>
  <c r="U1745" i="1"/>
  <c r="I1745" i="1"/>
  <c r="T1744" i="1"/>
  <c r="I1744" i="1"/>
  <c r="S1743" i="1"/>
  <c r="I1743" i="1"/>
  <c r="S1742" i="1"/>
  <c r="H1742" i="1"/>
  <c r="T1741" i="1"/>
  <c r="I1741" i="1"/>
  <c r="T1740" i="1"/>
  <c r="I1740" i="1"/>
  <c r="S1739" i="1"/>
  <c r="I1739" i="1"/>
  <c r="S1738" i="1"/>
  <c r="H1738" i="1"/>
  <c r="T1737" i="1"/>
  <c r="I1737" i="1"/>
  <c r="T1736" i="1"/>
  <c r="I1736" i="1"/>
  <c r="S1735" i="1"/>
  <c r="I1735" i="1"/>
  <c r="S1734" i="1"/>
  <c r="H1734" i="1"/>
  <c r="U1733" i="1"/>
  <c r="C1733" i="1"/>
  <c r="T1730" i="1"/>
  <c r="B1730" i="1"/>
  <c r="E1729" i="1"/>
  <c r="H1728" i="1"/>
  <c r="D1726" i="1"/>
  <c r="H1725" i="1"/>
  <c r="D1723" i="1"/>
  <c r="G1722" i="1"/>
  <c r="U1720" i="1"/>
  <c r="C1720" i="1"/>
  <c r="H1718" i="1"/>
  <c r="U1717" i="1"/>
  <c r="C1717" i="1"/>
  <c r="T1714" i="1"/>
  <c r="B1714" i="1"/>
  <c r="E1713" i="1"/>
  <c r="H1712" i="1"/>
  <c r="D1710" i="1"/>
  <c r="H1709" i="1"/>
  <c r="D1707" i="1"/>
  <c r="G1706" i="1"/>
  <c r="U1704" i="1"/>
  <c r="C1704" i="1"/>
  <c r="H1702" i="1"/>
  <c r="U1701" i="1"/>
  <c r="C1701" i="1"/>
  <c r="T1698" i="1"/>
  <c r="B1698" i="1"/>
  <c r="E1697" i="1"/>
  <c r="H1696" i="1"/>
  <c r="D1694" i="1"/>
  <c r="H1693" i="1"/>
  <c r="D1691" i="1"/>
  <c r="G1690" i="1"/>
  <c r="U1688" i="1"/>
  <c r="C1688" i="1"/>
  <c r="H1686" i="1"/>
  <c r="U1685" i="1"/>
  <c r="C1685" i="1"/>
  <c r="T1682" i="1"/>
  <c r="B1682" i="1"/>
  <c r="E1681" i="1"/>
  <c r="H1680" i="1"/>
  <c r="D1678" i="1"/>
  <c r="H1677" i="1"/>
  <c r="D1675" i="1"/>
  <c r="G1674" i="1"/>
  <c r="T1673" i="1"/>
  <c r="D1673" i="1"/>
  <c r="F1671" i="1"/>
  <c r="S1670" i="1"/>
  <c r="C1670" i="1"/>
  <c r="B1667" i="1"/>
  <c r="G1666" i="1"/>
  <c r="T1665" i="1"/>
  <c r="D1665" i="1"/>
  <c r="F1663" i="1"/>
  <c r="S1662" i="1"/>
  <c r="C1662" i="1"/>
  <c r="B1659" i="1"/>
  <c r="G1658" i="1"/>
  <c r="T1657" i="1"/>
  <c r="D1657" i="1"/>
  <c r="F1655" i="1"/>
  <c r="S1654" i="1"/>
  <c r="C1654" i="1"/>
  <c r="B1651" i="1"/>
  <c r="G1650" i="1"/>
  <c r="T1649" i="1"/>
  <c r="D1649" i="1"/>
  <c r="F1647" i="1"/>
  <c r="S1646" i="1"/>
  <c r="C1646" i="1"/>
  <c r="B1643" i="1"/>
  <c r="G1642" i="1"/>
  <c r="T1641" i="1"/>
  <c r="D1641" i="1"/>
  <c r="F1639" i="1"/>
  <c r="S1638" i="1"/>
  <c r="C1638" i="1"/>
  <c r="B1635" i="1"/>
  <c r="G1634" i="1"/>
  <c r="T1633" i="1"/>
  <c r="D1633" i="1"/>
  <c r="F1631" i="1"/>
  <c r="S1630" i="1"/>
  <c r="C1630" i="1"/>
  <c r="B1627" i="1"/>
  <c r="G1626" i="1"/>
  <c r="T1625" i="1"/>
  <c r="D1625" i="1"/>
  <c r="F1623" i="1"/>
  <c r="S1622" i="1"/>
  <c r="C1622" i="1"/>
  <c r="B1619" i="1"/>
  <c r="G1618" i="1"/>
  <c r="T1617" i="1"/>
  <c r="D1617" i="1"/>
  <c r="F1615" i="1"/>
  <c r="S1614" i="1"/>
  <c r="C1614" i="1"/>
  <c r="B1611" i="1"/>
  <c r="G1610" i="1"/>
  <c r="T1609" i="1"/>
  <c r="D1609" i="1"/>
  <c r="F1607" i="1"/>
  <c r="S1606" i="1"/>
  <c r="C1606" i="1"/>
  <c r="B1603" i="1"/>
  <c r="G1602" i="1"/>
  <c r="T1601" i="1"/>
  <c r="D1601" i="1"/>
  <c r="F1599" i="1"/>
  <c r="S1598" i="1"/>
  <c r="C1598" i="1"/>
  <c r="B1595" i="1"/>
  <c r="G1594" i="1"/>
  <c r="T1593" i="1"/>
  <c r="D1593" i="1"/>
  <c r="F1591" i="1"/>
  <c r="S1590" i="1"/>
  <c r="C1590" i="1"/>
  <c r="B1587" i="1"/>
  <c r="G1586" i="1"/>
  <c r="T1585" i="1"/>
  <c r="D1585" i="1"/>
  <c r="F1583" i="1"/>
  <c r="S1582" i="1"/>
  <c r="C1582" i="1"/>
  <c r="B1579" i="1"/>
  <c r="G1578" i="1"/>
  <c r="T1577" i="1"/>
  <c r="D1577" i="1"/>
  <c r="F1575" i="1"/>
  <c r="S1574" i="1"/>
  <c r="C1574" i="1"/>
  <c r="B1571" i="1"/>
  <c r="G1570" i="1"/>
  <c r="T1569" i="1"/>
  <c r="D1569" i="1"/>
  <c r="F1567" i="1"/>
  <c r="S1566" i="1"/>
  <c r="C1566" i="1"/>
  <c r="B1563" i="1"/>
  <c r="G1562" i="1"/>
  <c r="T1561" i="1"/>
  <c r="D1561" i="1"/>
  <c r="F1559" i="1"/>
  <c r="S1558" i="1"/>
  <c r="C1558" i="1"/>
  <c r="B1555" i="1"/>
  <c r="G1554" i="1"/>
  <c r="T1553" i="1"/>
  <c r="D1553" i="1"/>
  <c r="F1551" i="1"/>
  <c r="S1550" i="1"/>
  <c r="C1550" i="1"/>
  <c r="B1547" i="1"/>
  <c r="G1546" i="1"/>
  <c r="T1545" i="1"/>
  <c r="D1545" i="1"/>
  <c r="F1543" i="1"/>
  <c r="S1542" i="1"/>
  <c r="C1542" i="1"/>
  <c r="B1539" i="1"/>
  <c r="G1538" i="1"/>
  <c r="T1537" i="1"/>
  <c r="D1537" i="1"/>
  <c r="F1535" i="1"/>
  <c r="S1534" i="1"/>
  <c r="C1534" i="1"/>
  <c r="B1531" i="1"/>
  <c r="G1530" i="1"/>
  <c r="T1529" i="1"/>
  <c r="D1529" i="1"/>
  <c r="F1527" i="1"/>
  <c r="S1526" i="1"/>
  <c r="C1526" i="1"/>
  <c r="B1523" i="1"/>
  <c r="G1522" i="1"/>
  <c r="I2018" i="1"/>
  <c r="I2002" i="1"/>
  <c r="I1986" i="1"/>
  <c r="I1954" i="1"/>
  <c r="I1946" i="1"/>
  <c r="I1938" i="1"/>
  <c r="I1930" i="1"/>
  <c r="S1922" i="1"/>
  <c r="S1914" i="1"/>
  <c r="S1906" i="1"/>
  <c r="S1898" i="1"/>
  <c r="S1890" i="1"/>
  <c r="S1882" i="1"/>
  <c r="I1874" i="1"/>
  <c r="G1862" i="1"/>
  <c r="B1857" i="1"/>
  <c r="T1854" i="1"/>
  <c r="G1852" i="1"/>
  <c r="F1846" i="1"/>
  <c r="U1844" i="1"/>
  <c r="H1843" i="1"/>
  <c r="T1841" i="1"/>
  <c r="H1840" i="1"/>
  <c r="T1838" i="1"/>
  <c r="G1837" i="1"/>
  <c r="F1834" i="1"/>
  <c r="F1831" i="1"/>
  <c r="T1829" i="1"/>
  <c r="I1827" i="1"/>
  <c r="F1822" i="1"/>
  <c r="G1821" i="1"/>
  <c r="G1820" i="1"/>
  <c r="C1818" i="1"/>
  <c r="B1817" i="1"/>
  <c r="F1815" i="1"/>
  <c r="D1805" i="1"/>
  <c r="I1804" i="1"/>
  <c r="I1802" i="1"/>
  <c r="E1801" i="1"/>
  <c r="G1798" i="1"/>
  <c r="D1797" i="1"/>
  <c r="S1793" i="1"/>
  <c r="I1793" i="1"/>
  <c r="F1788" i="1"/>
  <c r="T1786" i="1"/>
  <c r="D1786" i="1"/>
  <c r="I1779" i="1"/>
  <c r="S1774" i="1"/>
  <c r="F1774" i="1"/>
  <c r="S1771" i="1"/>
  <c r="F1771" i="1"/>
  <c r="C1770" i="1"/>
  <c r="I1763" i="1"/>
  <c r="S1758" i="1"/>
  <c r="F1758" i="1"/>
  <c r="S1755" i="1"/>
  <c r="F1755" i="1"/>
  <c r="C1754" i="1"/>
  <c r="I1747" i="1"/>
  <c r="G1742" i="1"/>
  <c r="G1738" i="1"/>
  <c r="G1734" i="1"/>
  <c r="U1726" i="1"/>
  <c r="C1726" i="1"/>
  <c r="G1718" i="1"/>
  <c r="U1710" i="1"/>
  <c r="C1710" i="1"/>
  <c r="G1702" i="1"/>
  <c r="U1694" i="1"/>
  <c r="C1694" i="1"/>
  <c r="G1686" i="1"/>
  <c r="U1678" i="1"/>
  <c r="C1678" i="1"/>
  <c r="E1859" i="1"/>
  <c r="H1852" i="1"/>
  <c r="F1849" i="1"/>
  <c r="G1846" i="1"/>
  <c r="E1843" i="1"/>
  <c r="E1840" i="1"/>
  <c r="D1837" i="1"/>
  <c r="C1834" i="1"/>
  <c r="D1831" i="1"/>
  <c r="E1828" i="1"/>
  <c r="D1822" i="1"/>
  <c r="D1821" i="1"/>
  <c r="C1820" i="1"/>
  <c r="I1818" i="1"/>
  <c r="D1815" i="1"/>
  <c r="I1814" i="1"/>
  <c r="C1805" i="1"/>
  <c r="G1804" i="1"/>
  <c r="T1801" i="1"/>
  <c r="B1801" i="1"/>
  <c r="I1800" i="1"/>
  <c r="T1797" i="1"/>
  <c r="B1797" i="1"/>
  <c r="G1796" i="1"/>
  <c r="H1790" i="1"/>
  <c r="U1788" i="1"/>
  <c r="E1788" i="1"/>
  <c r="B1786" i="1"/>
  <c r="T1778" i="1"/>
  <c r="H1778" i="1"/>
  <c r="D1774" i="1"/>
  <c r="E1771" i="1"/>
  <c r="B1770" i="1"/>
  <c r="T1762" i="1"/>
  <c r="H1762" i="1"/>
  <c r="D1758" i="1"/>
  <c r="E1755" i="1"/>
  <c r="B1754" i="1"/>
  <c r="T1746" i="1"/>
  <c r="H1746" i="1"/>
  <c r="F1742" i="1"/>
  <c r="F1738" i="1"/>
  <c r="F1734" i="1"/>
  <c r="F1733" i="1"/>
  <c r="I1730" i="1"/>
  <c r="T1726" i="1"/>
  <c r="B1726" i="1"/>
  <c r="D1722" i="1"/>
  <c r="G1720" i="1"/>
  <c r="F1718" i="1"/>
  <c r="F1717" i="1"/>
  <c r="I1714" i="1"/>
  <c r="T1710" i="1"/>
  <c r="B1710" i="1"/>
  <c r="D1706" i="1"/>
  <c r="G1704" i="1"/>
  <c r="F1702" i="1"/>
  <c r="F1701" i="1"/>
  <c r="I1698" i="1"/>
  <c r="T1694" i="1"/>
  <c r="B1694" i="1"/>
  <c r="D1690" i="1"/>
  <c r="G1688" i="1"/>
  <c r="F1686" i="1"/>
  <c r="F1685" i="1"/>
  <c r="I1682" i="1"/>
  <c r="T1678" i="1"/>
  <c r="B1678" i="1"/>
  <c r="T1671" i="1"/>
  <c r="D1671" i="1"/>
  <c r="H1667" i="1"/>
  <c r="T1663" i="1"/>
  <c r="D1663" i="1"/>
  <c r="H1659" i="1"/>
  <c r="T1655" i="1"/>
  <c r="D1655" i="1"/>
  <c r="H1651" i="1"/>
  <c r="T1647" i="1"/>
  <c r="D1647" i="1"/>
  <c r="H1643" i="1"/>
  <c r="T1639" i="1"/>
  <c r="D1639" i="1"/>
  <c r="H1635" i="1"/>
  <c r="T1631" i="1"/>
  <c r="D1631" i="1"/>
  <c r="H1627" i="1"/>
  <c r="T1623" i="1"/>
  <c r="D1623" i="1"/>
  <c r="H1619" i="1"/>
  <c r="T1615" i="1"/>
  <c r="D1615" i="1"/>
  <c r="H1611" i="1"/>
  <c r="T1607" i="1"/>
  <c r="D1607" i="1"/>
  <c r="H1603" i="1"/>
  <c r="T1599" i="1"/>
  <c r="D1599" i="1"/>
  <c r="H1595" i="1"/>
  <c r="T1591" i="1"/>
  <c r="D1591" i="1"/>
  <c r="H1587" i="1"/>
  <c r="T1583" i="1"/>
  <c r="D1583" i="1"/>
  <c r="H1579" i="1"/>
  <c r="T1575" i="1"/>
  <c r="D1575" i="1"/>
  <c r="H1571" i="1"/>
  <c r="T1567" i="1"/>
  <c r="D1567" i="1"/>
  <c r="H1563" i="1"/>
  <c r="T1559" i="1"/>
  <c r="D1559" i="1"/>
  <c r="H1555" i="1"/>
  <c r="T1551" i="1"/>
  <c r="D1551" i="1"/>
  <c r="H1547" i="1"/>
  <c r="T1543" i="1"/>
  <c r="D1543" i="1"/>
  <c r="H1539" i="1"/>
  <c r="T1535" i="1"/>
  <c r="D1535" i="1"/>
  <c r="H1531" i="1"/>
  <c r="T1527" i="1"/>
  <c r="D1527" i="1"/>
  <c r="H1523" i="1"/>
  <c r="T1519" i="1"/>
  <c r="D1519" i="1"/>
  <c r="H1515" i="1"/>
  <c r="T1511" i="1"/>
  <c r="D1511" i="1"/>
  <c r="H1507" i="1"/>
  <c r="T1503" i="1"/>
  <c r="D1503" i="1"/>
  <c r="H1499" i="1"/>
  <c r="T1495" i="1"/>
  <c r="D1495" i="1"/>
  <c r="H1491" i="1"/>
  <c r="T1487" i="1"/>
  <c r="D1487" i="1"/>
  <c r="H1483" i="1"/>
  <c r="T1479" i="1"/>
  <c r="D1479" i="1"/>
  <c r="H1475" i="1"/>
  <c r="T1471" i="1"/>
  <c r="D1471" i="1"/>
  <c r="H1467" i="1"/>
  <c r="T1463" i="1"/>
  <c r="D1463" i="1"/>
  <c r="H1459" i="1"/>
  <c r="T1455" i="1"/>
  <c r="D1455" i="1"/>
  <c r="H1451" i="1"/>
  <c r="T1447" i="1"/>
  <c r="D1447" i="1"/>
  <c r="H1443" i="1"/>
  <c r="T1439" i="1"/>
  <c r="D1439" i="1"/>
  <c r="H1435" i="1"/>
  <c r="T1968" i="1"/>
  <c r="T1960" i="1"/>
  <c r="T1920" i="1"/>
  <c r="T1912" i="1"/>
  <c r="T1904" i="1"/>
  <c r="T1896" i="1"/>
  <c r="T1888" i="1"/>
  <c r="I1880" i="1"/>
  <c r="I1872" i="1"/>
  <c r="I1861" i="1"/>
  <c r="I1859" i="1"/>
  <c r="B1854" i="1"/>
  <c r="S1851" i="1"/>
  <c r="F1847" i="1"/>
  <c r="T1845" i="1"/>
  <c r="I1843" i="1"/>
  <c r="I1840" i="1"/>
  <c r="I1834" i="1"/>
  <c r="I1831" i="1"/>
  <c r="C1828" i="1"/>
  <c r="F1825" i="1"/>
  <c r="H1824" i="1"/>
  <c r="B1822" i="1"/>
  <c r="H1820" i="1"/>
  <c r="T1817" i="1"/>
  <c r="U1816" i="1"/>
  <c r="U1815" i="1"/>
  <c r="B1815" i="1"/>
  <c r="F1814" i="1"/>
  <c r="F1809" i="1"/>
  <c r="F1804" i="1"/>
  <c r="E1800" i="1"/>
  <c r="H1799" i="1"/>
  <c r="E1796" i="1"/>
  <c r="H1795" i="1"/>
  <c r="F1790" i="1"/>
  <c r="B1788" i="1"/>
  <c r="U1786" i="1"/>
  <c r="E1784" i="1"/>
  <c r="H1782" i="1"/>
  <c r="S1781" i="1"/>
  <c r="E1781" i="1"/>
  <c r="S1778" i="1"/>
  <c r="G1778" i="1"/>
  <c r="C1774" i="1"/>
  <c r="C1771" i="1"/>
  <c r="U1770" i="1"/>
  <c r="E1768" i="1"/>
  <c r="H1766" i="1"/>
  <c r="S1765" i="1"/>
  <c r="E1765" i="1"/>
  <c r="S1762" i="1"/>
  <c r="G1762" i="1"/>
  <c r="C1758" i="1"/>
  <c r="C1755" i="1"/>
  <c r="U1754" i="1"/>
  <c r="E1752" i="1"/>
  <c r="H1750" i="1"/>
  <c r="S1749" i="1"/>
  <c r="E1749" i="1"/>
  <c r="S1746" i="1"/>
  <c r="G1746" i="1"/>
  <c r="E1745" i="1"/>
  <c r="E1744" i="1"/>
  <c r="E1743" i="1"/>
  <c r="D1742" i="1"/>
  <c r="E1741" i="1"/>
  <c r="E1740" i="1"/>
  <c r="E1739" i="1"/>
  <c r="D1738" i="1"/>
  <c r="E1737" i="1"/>
  <c r="E1736" i="1"/>
  <c r="E1735" i="1"/>
  <c r="E1734" i="1"/>
  <c r="I1733" i="1"/>
  <c r="H1730" i="1"/>
  <c r="B1729" i="1"/>
  <c r="D1728" i="1"/>
  <c r="S1726" i="1"/>
  <c r="I1726" i="1"/>
  <c r="D1725" i="1"/>
  <c r="H1723" i="1"/>
  <c r="C1722" i="1"/>
  <c r="I1720" i="1"/>
  <c r="E1718" i="1"/>
  <c r="I1717" i="1"/>
  <c r="H1714" i="1"/>
  <c r="B1713" i="1"/>
  <c r="D1712" i="1"/>
  <c r="S1710" i="1"/>
  <c r="I1710" i="1"/>
  <c r="D1709" i="1"/>
  <c r="H1707" i="1"/>
  <c r="C1706" i="1"/>
  <c r="I1704" i="1"/>
  <c r="E1702" i="1"/>
  <c r="I1701" i="1"/>
  <c r="H1698" i="1"/>
  <c r="B1697" i="1"/>
  <c r="D1696" i="1"/>
  <c r="S1694" i="1"/>
  <c r="I1694" i="1"/>
  <c r="D1693" i="1"/>
  <c r="H1691" i="1"/>
  <c r="C1690" i="1"/>
  <c r="I1688" i="1"/>
  <c r="E1686" i="1"/>
  <c r="I1685" i="1"/>
  <c r="H1682" i="1"/>
  <c r="B1681" i="1"/>
  <c r="D1680" i="1"/>
  <c r="S1678" i="1"/>
  <c r="I1678" i="1"/>
  <c r="D1677" i="1"/>
  <c r="H1675" i="1"/>
  <c r="D1674" i="1"/>
  <c r="S1671" i="1"/>
  <c r="C1671" i="1"/>
  <c r="H1670" i="1"/>
  <c r="G1667" i="1"/>
  <c r="T1666" i="1"/>
  <c r="D1666" i="1"/>
  <c r="S1663" i="1"/>
  <c r="C1663" i="1"/>
  <c r="H1662" i="1"/>
  <c r="G1659" i="1"/>
  <c r="T1658" i="1"/>
  <c r="D1658" i="1"/>
  <c r="S1655" i="1"/>
  <c r="C1655" i="1"/>
  <c r="H1654" i="1"/>
  <c r="G1651" i="1"/>
  <c r="T1650" i="1"/>
  <c r="D1650" i="1"/>
  <c r="S1647" i="1"/>
  <c r="C1647" i="1"/>
  <c r="H1646" i="1"/>
  <c r="G1643" i="1"/>
  <c r="T1642" i="1"/>
  <c r="D1642" i="1"/>
  <c r="S1639" i="1"/>
  <c r="C1639" i="1"/>
  <c r="H1638" i="1"/>
  <c r="G1635" i="1"/>
  <c r="T1634" i="1"/>
  <c r="D1634" i="1"/>
  <c r="S1631" i="1"/>
  <c r="C1631" i="1"/>
  <c r="H1630" i="1"/>
  <c r="G1627" i="1"/>
  <c r="T1626" i="1"/>
  <c r="D1626" i="1"/>
  <c r="S1623" i="1"/>
  <c r="C1623" i="1"/>
  <c r="H1622" i="1"/>
  <c r="G1619" i="1"/>
  <c r="T1618" i="1"/>
  <c r="D1618" i="1"/>
  <c r="S1615" i="1"/>
  <c r="C1615" i="1"/>
  <c r="H1614" i="1"/>
  <c r="G1611" i="1"/>
  <c r="T1610" i="1"/>
  <c r="D1610" i="1"/>
  <c r="S1607" i="1"/>
  <c r="C1607" i="1"/>
  <c r="H1606" i="1"/>
  <c r="G1603" i="1"/>
  <c r="D1602" i="1"/>
  <c r="S1599" i="1"/>
  <c r="C1599" i="1"/>
  <c r="H1598" i="1"/>
  <c r="G1595" i="1"/>
  <c r="S1591" i="1"/>
  <c r="C1591" i="1"/>
  <c r="H1590" i="1"/>
  <c r="G1587" i="1"/>
  <c r="S1583" i="1"/>
  <c r="C1583" i="1"/>
  <c r="H1582" i="1"/>
  <c r="G1579" i="1"/>
  <c r="S1575" i="1"/>
  <c r="C1575" i="1"/>
  <c r="H1574" i="1"/>
  <c r="G1571" i="1"/>
  <c r="S1567" i="1"/>
  <c r="C1567" i="1"/>
  <c r="H1566" i="1"/>
  <c r="G1563" i="1"/>
  <c r="S1559" i="1"/>
  <c r="C1559" i="1"/>
  <c r="H1558" i="1"/>
  <c r="G1555" i="1"/>
  <c r="S1551" i="1"/>
  <c r="C1551" i="1"/>
  <c r="H1550" i="1"/>
  <c r="G1547" i="1"/>
  <c r="S1543" i="1"/>
  <c r="C1543" i="1"/>
  <c r="H1542" i="1"/>
  <c r="G1539" i="1"/>
  <c r="S1535" i="1"/>
  <c r="C1535" i="1"/>
  <c r="H1534" i="1"/>
  <c r="G1531" i="1"/>
  <c r="S1527" i="1"/>
  <c r="C1527" i="1"/>
  <c r="H1526" i="1"/>
  <c r="G1523" i="1"/>
  <c r="S1519" i="1"/>
  <c r="C1519" i="1"/>
  <c r="H1518" i="1"/>
  <c r="G1515" i="1"/>
  <c r="S1511" i="1"/>
  <c r="C1511" i="1"/>
  <c r="H1510" i="1"/>
  <c r="G1507" i="1"/>
  <c r="S1503" i="1"/>
  <c r="C1503" i="1"/>
  <c r="H1502" i="1"/>
  <c r="G1499" i="1"/>
  <c r="S1495" i="1"/>
  <c r="C1495" i="1"/>
  <c r="H1494" i="1"/>
  <c r="G1491" i="1"/>
  <c r="I1951" i="1"/>
  <c r="I1943" i="1"/>
  <c r="I1935" i="1"/>
  <c r="I1927" i="1"/>
  <c r="T1919" i="1"/>
  <c r="T1911" i="1"/>
  <c r="T1903" i="1"/>
  <c r="T1895" i="1"/>
  <c r="T1887" i="1"/>
  <c r="I1879" i="1"/>
  <c r="I1871" i="1"/>
  <c r="C1866" i="1"/>
  <c r="E1856" i="1"/>
  <c r="I1854" i="1"/>
  <c r="D1847" i="1"/>
  <c r="E1844" i="1"/>
  <c r="D1841" i="1"/>
  <c r="T1839" i="1"/>
  <c r="D1838" i="1"/>
  <c r="S1836" i="1"/>
  <c r="I1829" i="1"/>
  <c r="S1828" i="1"/>
  <c r="D1825" i="1"/>
  <c r="E1824" i="1"/>
  <c r="I1822" i="1"/>
  <c r="U1820" i="1"/>
  <c r="U1819" i="1"/>
  <c r="S1816" i="1"/>
  <c r="I1815" i="1"/>
  <c r="E1814" i="1"/>
  <c r="I1813" i="1"/>
  <c r="D1809" i="1"/>
  <c r="H1808" i="1"/>
  <c r="U1804" i="1"/>
  <c r="C1804" i="1"/>
  <c r="I1803" i="1"/>
  <c r="U1800" i="1"/>
  <c r="C1800" i="1"/>
  <c r="F1799" i="1"/>
  <c r="U1796" i="1"/>
  <c r="C1796" i="1"/>
  <c r="E1795" i="1"/>
  <c r="H1794" i="1"/>
  <c r="T1790" i="1"/>
  <c r="D1790" i="1"/>
  <c r="T1788" i="1"/>
  <c r="G1787" i="1"/>
  <c r="U1785" i="1"/>
  <c r="H1785" i="1"/>
  <c r="D1784" i="1"/>
  <c r="T1782" i="1"/>
  <c r="G1782" i="1"/>
  <c r="D1781" i="1"/>
  <c r="U1779" i="1"/>
  <c r="G1779" i="1"/>
  <c r="D1778" i="1"/>
  <c r="F1775" i="1"/>
  <c r="I1774" i="1"/>
  <c r="F1772" i="1"/>
  <c r="B1771" i="1"/>
  <c r="U1769" i="1"/>
  <c r="H1769" i="1"/>
  <c r="D1768" i="1"/>
  <c r="T1766" i="1"/>
  <c r="G1766" i="1"/>
  <c r="D1765" i="1"/>
  <c r="U1763" i="1"/>
  <c r="G1763" i="1"/>
  <c r="D1762" i="1"/>
  <c r="F1759" i="1"/>
  <c r="I1758" i="1"/>
  <c r="F1756" i="1"/>
  <c r="B1755" i="1"/>
  <c r="U1753" i="1"/>
  <c r="H1753" i="1"/>
  <c r="D1752" i="1"/>
  <c r="T1750" i="1"/>
  <c r="G1750" i="1"/>
  <c r="D1749" i="1"/>
  <c r="U1747" i="1"/>
  <c r="G1747" i="1"/>
  <c r="D1746" i="1"/>
  <c r="D1745" i="1"/>
  <c r="D1744" i="1"/>
  <c r="C1743" i="1"/>
  <c r="C1742" i="1"/>
  <c r="D1741" i="1"/>
  <c r="D1740" i="1"/>
  <c r="C1739" i="1"/>
  <c r="C1738" i="1"/>
  <c r="D1737" i="1"/>
  <c r="D1736" i="1"/>
  <c r="C1735" i="1"/>
  <c r="D1734" i="1"/>
  <c r="H1733" i="1"/>
  <c r="D1731" i="1"/>
  <c r="G1730" i="1"/>
  <c r="S1729" i="1"/>
  <c r="I1729" i="1"/>
  <c r="U1728" i="1"/>
  <c r="C1728" i="1"/>
  <c r="F1727" i="1"/>
  <c r="H1726" i="1"/>
  <c r="U1725" i="1"/>
  <c r="C1725" i="1"/>
  <c r="F1724" i="1"/>
  <c r="I1723" i="1"/>
  <c r="T1722" i="1"/>
  <c r="B1722" i="1"/>
  <c r="E1721" i="1"/>
  <c r="H1720" i="1"/>
  <c r="D1718" i="1"/>
  <c r="H1717" i="1"/>
  <c r="D1715" i="1"/>
  <c r="G1714" i="1"/>
  <c r="S1713" i="1"/>
  <c r="I1713" i="1"/>
  <c r="U1712" i="1"/>
  <c r="C1712" i="1"/>
  <c r="F1711" i="1"/>
  <c r="H1710" i="1"/>
  <c r="U1709" i="1"/>
  <c r="C1709" i="1"/>
  <c r="F1708" i="1"/>
  <c r="I1707" i="1"/>
  <c r="T1706" i="1"/>
  <c r="B1706" i="1"/>
  <c r="E1705" i="1"/>
  <c r="H1704" i="1"/>
  <c r="D1702" i="1"/>
  <c r="H1701" i="1"/>
  <c r="D1699" i="1"/>
  <c r="G1698" i="1"/>
  <c r="S1697" i="1"/>
  <c r="I1697" i="1"/>
  <c r="U1696" i="1"/>
  <c r="C1696" i="1"/>
  <c r="F1695" i="1"/>
  <c r="H1694" i="1"/>
  <c r="U1693" i="1"/>
  <c r="C1693" i="1"/>
  <c r="F1692" i="1"/>
  <c r="I1691" i="1"/>
  <c r="T1690" i="1"/>
  <c r="B1690" i="1"/>
  <c r="E1689" i="1"/>
  <c r="H1688" i="1"/>
  <c r="D1686" i="1"/>
  <c r="H1685" i="1"/>
  <c r="D1683" i="1"/>
  <c r="G1682" i="1"/>
  <c r="S1681" i="1"/>
  <c r="I1681" i="1"/>
  <c r="U1680" i="1"/>
  <c r="C1680" i="1"/>
  <c r="F1679" i="1"/>
  <c r="H1678" i="1"/>
  <c r="U1677" i="1"/>
  <c r="C1677" i="1"/>
  <c r="F1676" i="1"/>
  <c r="I1675" i="1"/>
  <c r="T1674" i="1"/>
  <c r="C1674" i="1"/>
  <c r="H1673" i="1"/>
  <c r="U1672" i="1"/>
  <c r="E1672" i="1"/>
  <c r="B1671" i="1"/>
  <c r="G1670" i="1"/>
  <c r="T1669" i="1"/>
  <c r="D1669" i="1"/>
  <c r="F1667" i="1"/>
  <c r="S1666" i="1"/>
  <c r="C1666" i="1"/>
  <c r="H1665" i="1"/>
  <c r="U1664" i="1"/>
  <c r="E1664" i="1"/>
  <c r="B1663" i="1"/>
  <c r="G1662" i="1"/>
  <c r="T1661" i="1"/>
  <c r="D1661" i="1"/>
  <c r="F1659" i="1"/>
  <c r="S1658" i="1"/>
  <c r="C1658" i="1"/>
  <c r="H1657" i="1"/>
  <c r="U1656" i="1"/>
  <c r="E1656" i="1"/>
  <c r="B1655" i="1"/>
  <c r="G1654" i="1"/>
  <c r="T1653" i="1"/>
  <c r="D1653" i="1"/>
  <c r="F1651" i="1"/>
  <c r="S1650" i="1"/>
  <c r="C1650" i="1"/>
  <c r="H1649" i="1"/>
  <c r="U1648" i="1"/>
  <c r="E1648" i="1"/>
  <c r="B1647" i="1"/>
  <c r="G1646" i="1"/>
  <c r="T1645" i="1"/>
  <c r="D1645" i="1"/>
  <c r="F1643" i="1"/>
  <c r="S1642" i="1"/>
  <c r="C1642" i="1"/>
  <c r="H1641" i="1"/>
  <c r="U1640" i="1"/>
  <c r="E1640" i="1"/>
  <c r="B1639" i="1"/>
  <c r="G1638" i="1"/>
  <c r="T1637" i="1"/>
  <c r="D1637" i="1"/>
  <c r="F1635" i="1"/>
  <c r="S1634" i="1"/>
  <c r="C1634" i="1"/>
  <c r="H1633" i="1"/>
  <c r="U1632" i="1"/>
  <c r="E1632" i="1"/>
  <c r="B1631" i="1"/>
  <c r="G1630" i="1"/>
  <c r="T1629" i="1"/>
  <c r="D1629" i="1"/>
  <c r="F1627" i="1"/>
  <c r="S1626" i="1"/>
  <c r="C1626" i="1"/>
  <c r="H1625" i="1"/>
  <c r="U1624" i="1"/>
  <c r="E1624" i="1"/>
  <c r="B1623" i="1"/>
  <c r="G1622" i="1"/>
  <c r="T1621" i="1"/>
  <c r="D1621" i="1"/>
  <c r="F1619" i="1"/>
  <c r="S1618" i="1"/>
  <c r="C1618" i="1"/>
  <c r="H1617" i="1"/>
  <c r="U1616" i="1"/>
  <c r="E1616" i="1"/>
  <c r="B1615" i="1"/>
  <c r="G1614" i="1"/>
  <c r="T1613" i="1"/>
  <c r="D1613" i="1"/>
  <c r="F1611" i="1"/>
  <c r="S1610" i="1"/>
  <c r="C1610" i="1"/>
  <c r="H1609" i="1"/>
  <c r="U1608" i="1"/>
  <c r="E1942" i="1"/>
  <c r="E1926" i="1"/>
  <c r="S1918" i="1"/>
  <c r="S1910" i="1"/>
  <c r="S1902" i="1"/>
  <c r="S1894" i="1"/>
  <c r="S1886" i="1"/>
  <c r="G1878" i="1"/>
  <c r="I1870" i="1"/>
  <c r="I1866" i="1"/>
  <c r="D1863" i="1"/>
  <c r="U1860" i="1"/>
  <c r="H1858" i="1"/>
  <c r="I1856" i="1"/>
  <c r="I1847" i="1"/>
  <c r="C1844" i="1"/>
  <c r="B1841" i="1"/>
  <c r="B1838" i="1"/>
  <c r="B1829" i="1"/>
  <c r="B1825" i="1"/>
  <c r="T1822" i="1"/>
  <c r="S1820" i="1"/>
  <c r="T1814" i="1"/>
  <c r="B1814" i="1"/>
  <c r="H1813" i="1"/>
  <c r="T1809" i="1"/>
  <c r="B1809" i="1"/>
  <c r="S1804" i="1"/>
  <c r="H1804" i="1"/>
  <c r="H1802" i="1"/>
  <c r="D1799" i="1"/>
  <c r="I1798" i="1"/>
  <c r="S1790" i="1"/>
  <c r="C1790" i="1"/>
  <c r="U1787" i="1"/>
  <c r="E1787" i="1"/>
  <c r="S1782" i="1"/>
  <c r="F1782" i="1"/>
  <c r="S1779" i="1"/>
  <c r="F1779" i="1"/>
  <c r="C1778" i="1"/>
  <c r="I1771" i="1"/>
  <c r="S1766" i="1"/>
  <c r="F1766" i="1"/>
  <c r="S1763" i="1"/>
  <c r="F1763" i="1"/>
  <c r="C1762" i="1"/>
  <c r="I1755" i="1"/>
  <c r="S1750" i="1"/>
  <c r="F1750" i="1"/>
  <c r="S1747" i="1"/>
  <c r="F1747" i="1"/>
  <c r="C1746" i="1"/>
  <c r="B1742" i="1"/>
  <c r="B1738" i="1"/>
  <c r="C1734" i="1"/>
  <c r="F1730" i="1"/>
  <c r="G1726" i="1"/>
  <c r="U1718" i="1"/>
  <c r="C1718" i="1"/>
  <c r="F1714" i="1"/>
  <c r="G1710" i="1"/>
  <c r="U1702" i="1"/>
  <c r="C1702" i="1"/>
  <c r="F1698" i="1"/>
  <c r="G1694" i="1"/>
  <c r="U1686" i="1"/>
  <c r="C1686" i="1"/>
  <c r="F1682" i="1"/>
  <c r="G1678" i="1"/>
  <c r="U1667" i="1"/>
  <c r="E1667" i="1"/>
  <c r="U1659" i="1"/>
  <c r="E1659" i="1"/>
  <c r="U1651" i="1"/>
  <c r="E1651" i="1"/>
  <c r="U1643" i="1"/>
  <c r="E1643" i="1"/>
  <c r="U1635" i="1"/>
  <c r="E1635" i="1"/>
  <c r="U1627" i="1"/>
  <c r="E1627" i="1"/>
  <c r="U1619" i="1"/>
  <c r="E1619" i="1"/>
  <c r="U1611" i="1"/>
  <c r="E1611" i="1"/>
  <c r="U1603" i="1"/>
  <c r="E1603" i="1"/>
  <c r="U1595" i="1"/>
  <c r="E1595" i="1"/>
  <c r="U1587" i="1"/>
  <c r="E1587" i="1"/>
  <c r="U1579" i="1"/>
  <c r="E1579" i="1"/>
  <c r="U1571" i="1"/>
  <c r="E1571" i="1"/>
  <c r="U1563" i="1"/>
  <c r="E1563" i="1"/>
  <c r="U1555" i="1"/>
  <c r="E1555" i="1"/>
  <c r="U1547" i="1"/>
  <c r="E1547" i="1"/>
  <c r="U1539" i="1"/>
  <c r="E1539" i="1"/>
  <c r="U1531" i="1"/>
  <c r="E1531" i="1"/>
  <c r="U1523" i="1"/>
  <c r="E1523" i="1"/>
  <c r="U1515" i="1"/>
  <c r="E1515" i="1"/>
  <c r="U1507" i="1"/>
  <c r="E1507" i="1"/>
  <c r="U1499" i="1"/>
  <c r="E1499" i="1"/>
  <c r="U1491" i="1"/>
  <c r="E1491" i="1"/>
  <c r="U1483" i="1"/>
  <c r="E1483" i="1"/>
  <c r="U1475" i="1"/>
  <c r="E1475" i="1"/>
  <c r="U1467" i="1"/>
  <c r="E1467" i="1"/>
  <c r="U1459" i="1"/>
  <c r="E1459" i="1"/>
  <c r="U1451" i="1"/>
  <c r="E1451" i="1"/>
  <c r="U1443" i="1"/>
  <c r="E1443" i="1"/>
  <c r="U1435" i="1"/>
  <c r="E1435" i="1"/>
  <c r="U1427" i="1"/>
  <c r="E1427" i="1"/>
  <c r="U1419" i="1"/>
  <c r="E1419" i="1"/>
  <c r="U1411" i="1"/>
  <c r="E1411" i="1"/>
  <c r="U1403" i="1"/>
  <c r="E1403" i="1"/>
  <c r="U1395" i="1"/>
  <c r="E1395" i="1"/>
  <c r="U1387" i="1"/>
  <c r="E1387" i="1"/>
  <c r="I1789" i="1"/>
  <c r="U1781" i="1"/>
  <c r="U1773" i="1"/>
  <c r="U1765" i="1"/>
  <c r="U1757" i="1"/>
  <c r="U1749" i="1"/>
  <c r="S1741" i="1"/>
  <c r="G1733" i="1"/>
  <c r="G1725" i="1"/>
  <c r="G1717" i="1"/>
  <c r="G1709" i="1"/>
  <c r="G1701" i="1"/>
  <c r="G1693" i="1"/>
  <c r="G1685" i="1"/>
  <c r="G1677" i="1"/>
  <c r="B1669" i="1"/>
  <c r="B1661" i="1"/>
  <c r="B1653" i="1"/>
  <c r="B1645" i="1"/>
  <c r="B1637" i="1"/>
  <c r="B1629" i="1"/>
  <c r="B1621" i="1"/>
  <c r="B1613" i="1"/>
  <c r="I1603" i="1"/>
  <c r="U1600" i="1"/>
  <c r="I1594" i="1"/>
  <c r="E1592" i="1"/>
  <c r="U1591" i="1"/>
  <c r="F1588" i="1"/>
  <c r="S1586" i="1"/>
  <c r="E1584" i="1"/>
  <c r="U1583" i="1"/>
  <c r="F1580" i="1"/>
  <c r="S1578" i="1"/>
  <c r="E1576" i="1"/>
  <c r="U1575" i="1"/>
  <c r="F1572" i="1"/>
  <c r="S1570" i="1"/>
  <c r="E1568" i="1"/>
  <c r="U1567" i="1"/>
  <c r="F1564" i="1"/>
  <c r="S1562" i="1"/>
  <c r="E1560" i="1"/>
  <c r="U1559" i="1"/>
  <c r="F1556" i="1"/>
  <c r="S1554" i="1"/>
  <c r="E1552" i="1"/>
  <c r="U1551" i="1"/>
  <c r="F1548" i="1"/>
  <c r="S1546" i="1"/>
  <c r="E1544" i="1"/>
  <c r="U1543" i="1"/>
  <c r="F1540" i="1"/>
  <c r="S1538" i="1"/>
  <c r="E1536" i="1"/>
  <c r="U1535" i="1"/>
  <c r="F1532" i="1"/>
  <c r="S1530" i="1"/>
  <c r="E1528" i="1"/>
  <c r="U1527" i="1"/>
  <c r="F1524" i="1"/>
  <c r="S1522" i="1"/>
  <c r="T1518" i="1"/>
  <c r="B1518" i="1"/>
  <c r="F1515" i="1"/>
  <c r="T1513" i="1"/>
  <c r="D1513" i="1"/>
  <c r="U1510" i="1"/>
  <c r="E1510" i="1"/>
  <c r="F1507" i="1"/>
  <c r="T1505" i="1"/>
  <c r="D1505" i="1"/>
  <c r="U1502" i="1"/>
  <c r="E1502" i="1"/>
  <c r="F1499" i="1"/>
  <c r="T1497" i="1"/>
  <c r="D1497" i="1"/>
  <c r="U1494" i="1"/>
  <c r="E1494" i="1"/>
  <c r="F1491" i="1"/>
  <c r="T1489" i="1"/>
  <c r="E1489" i="1"/>
  <c r="H1487" i="1"/>
  <c r="S1486" i="1"/>
  <c r="E1486" i="1"/>
  <c r="B1485" i="1"/>
  <c r="S1483" i="1"/>
  <c r="F1483" i="1"/>
  <c r="C1482" i="1"/>
  <c r="S1480" i="1"/>
  <c r="F1480" i="1"/>
  <c r="B1479" i="1"/>
  <c r="U1477" i="1"/>
  <c r="I1477" i="1"/>
  <c r="E1476" i="1"/>
  <c r="I1475" i="1"/>
  <c r="I1474" i="1"/>
  <c r="E1473" i="1"/>
  <c r="H1471" i="1"/>
  <c r="S1470" i="1"/>
  <c r="E1470" i="1"/>
  <c r="B1469" i="1"/>
  <c r="S1467" i="1"/>
  <c r="F1467" i="1"/>
  <c r="C1466" i="1"/>
  <c r="S1464" i="1"/>
  <c r="F1464" i="1"/>
  <c r="B1463" i="1"/>
  <c r="U1461" i="1"/>
  <c r="I1461" i="1"/>
  <c r="E1460" i="1"/>
  <c r="I1459" i="1"/>
  <c r="I1458" i="1"/>
  <c r="E1457" i="1"/>
  <c r="H1455" i="1"/>
  <c r="S1454" i="1"/>
  <c r="E1454" i="1"/>
  <c r="B1453" i="1"/>
  <c r="S1451" i="1"/>
  <c r="F1451" i="1"/>
  <c r="C1450" i="1"/>
  <c r="S1448" i="1"/>
  <c r="F1448" i="1"/>
  <c r="B1447" i="1"/>
  <c r="U1445" i="1"/>
  <c r="I1445" i="1"/>
  <c r="E1444" i="1"/>
  <c r="I1443" i="1"/>
  <c r="I1442" i="1"/>
  <c r="E1441" i="1"/>
  <c r="H1439" i="1"/>
  <c r="S1438" i="1"/>
  <c r="E1438" i="1"/>
  <c r="B1437" i="1"/>
  <c r="S1435" i="1"/>
  <c r="F1435" i="1"/>
  <c r="G1434" i="1"/>
  <c r="F1433" i="1"/>
  <c r="F1432" i="1"/>
  <c r="F1431" i="1"/>
  <c r="G1430" i="1"/>
  <c r="F1429" i="1"/>
  <c r="F1428" i="1"/>
  <c r="F1427" i="1"/>
  <c r="G1426" i="1"/>
  <c r="F1425" i="1"/>
  <c r="F1424" i="1"/>
  <c r="F1423" i="1"/>
  <c r="G1422" i="1"/>
  <c r="F1421" i="1"/>
  <c r="F1420" i="1"/>
  <c r="F1419" i="1"/>
  <c r="G1418" i="1"/>
  <c r="F1417" i="1"/>
  <c r="F1416" i="1"/>
  <c r="F1415" i="1"/>
  <c r="G1414" i="1"/>
  <c r="F1413" i="1"/>
  <c r="F1412" i="1"/>
  <c r="F1411" i="1"/>
  <c r="G1410" i="1"/>
  <c r="F1409" i="1"/>
  <c r="F1408" i="1"/>
  <c r="F1407" i="1"/>
  <c r="G1406" i="1"/>
  <c r="F1405" i="1"/>
  <c r="F1404" i="1"/>
  <c r="F1403" i="1"/>
  <c r="G1402" i="1"/>
  <c r="F1401" i="1"/>
  <c r="F1400" i="1"/>
  <c r="F1399" i="1"/>
  <c r="G1398" i="1"/>
  <c r="F1397" i="1"/>
  <c r="F1396" i="1"/>
  <c r="F1395" i="1"/>
  <c r="G1394" i="1"/>
  <c r="F1393" i="1"/>
  <c r="F1392" i="1"/>
  <c r="F1391" i="1"/>
  <c r="G1390" i="1"/>
  <c r="F1389" i="1"/>
  <c r="F1388" i="1"/>
  <c r="F1387" i="1"/>
  <c r="G1386" i="1"/>
  <c r="F1385" i="1"/>
  <c r="F1384" i="1"/>
  <c r="F1383" i="1"/>
  <c r="G1382" i="1"/>
  <c r="F1381" i="1"/>
  <c r="T1379" i="1"/>
  <c r="B1379" i="1"/>
  <c r="E1378" i="1"/>
  <c r="T1376" i="1"/>
  <c r="B1376" i="1"/>
  <c r="D1375" i="1"/>
  <c r="G1374" i="1"/>
  <c r="G1373" i="1"/>
  <c r="C1372" i="1"/>
  <c r="F1371" i="1"/>
  <c r="F1370" i="1"/>
  <c r="D1369" i="1"/>
  <c r="F1368" i="1"/>
  <c r="I1367" i="1"/>
  <c r="U1366" i="1"/>
  <c r="C1366" i="1"/>
  <c r="E1365" i="1"/>
  <c r="T1363" i="1"/>
  <c r="B1363" i="1"/>
  <c r="E1362" i="1"/>
  <c r="T1360" i="1"/>
  <c r="B1360" i="1"/>
  <c r="D1359" i="1"/>
  <c r="G1358" i="1"/>
  <c r="G1357" i="1"/>
  <c r="C1356" i="1"/>
  <c r="F1355" i="1"/>
  <c r="F1354" i="1"/>
  <c r="D1353" i="1"/>
  <c r="F1352" i="1"/>
  <c r="I1351" i="1"/>
  <c r="U1350" i="1"/>
  <c r="C1350" i="1"/>
  <c r="E1349" i="1"/>
  <c r="T1347" i="1"/>
  <c r="B1347" i="1"/>
  <c r="E1346" i="1"/>
  <c r="T1344" i="1"/>
  <c r="B1344" i="1"/>
  <c r="D1343" i="1"/>
  <c r="G1342" i="1"/>
  <c r="G1341" i="1"/>
  <c r="C1340" i="1"/>
  <c r="F1339" i="1"/>
  <c r="F1338" i="1"/>
  <c r="D1337" i="1"/>
  <c r="F1336" i="1"/>
  <c r="I1335" i="1"/>
  <c r="U1334" i="1"/>
  <c r="C1334" i="1"/>
  <c r="E1333" i="1"/>
  <c r="T1331" i="1"/>
  <c r="C1331" i="1"/>
  <c r="H1330" i="1"/>
  <c r="U1329" i="1"/>
  <c r="E1329" i="1"/>
  <c r="B1328" i="1"/>
  <c r="T1326" i="1"/>
  <c r="D1326" i="1"/>
  <c r="F1324" i="1"/>
  <c r="S1323" i="1"/>
  <c r="C1323" i="1"/>
  <c r="H1322" i="1"/>
  <c r="U1321" i="1"/>
  <c r="E1321" i="1"/>
  <c r="B1320" i="1"/>
  <c r="T1318" i="1"/>
  <c r="D1318" i="1"/>
  <c r="F1316" i="1"/>
  <c r="S1315" i="1"/>
  <c r="C1315" i="1"/>
  <c r="H1314" i="1"/>
  <c r="U1313" i="1"/>
  <c r="E1313" i="1"/>
  <c r="B1312" i="1"/>
  <c r="T1310" i="1"/>
  <c r="D1310" i="1"/>
  <c r="F1308" i="1"/>
  <c r="S1307" i="1"/>
  <c r="C1307" i="1"/>
  <c r="H1306" i="1"/>
  <c r="U1305" i="1"/>
  <c r="E1305" i="1"/>
  <c r="B1304" i="1"/>
  <c r="T1302" i="1"/>
  <c r="D1302" i="1"/>
  <c r="F1300" i="1"/>
  <c r="S1299" i="1"/>
  <c r="C1299" i="1"/>
  <c r="H1298" i="1"/>
  <c r="U1297" i="1"/>
  <c r="E1297" i="1"/>
  <c r="B1296" i="1"/>
  <c r="T1294" i="1"/>
  <c r="D1294" i="1"/>
  <c r="F1292" i="1"/>
  <c r="S1291" i="1"/>
  <c r="C1291" i="1"/>
  <c r="I1772" i="1"/>
  <c r="I1756" i="1"/>
  <c r="H1740" i="1"/>
  <c r="I1732" i="1"/>
  <c r="I1724" i="1"/>
  <c r="I1716" i="1"/>
  <c r="I1708" i="1"/>
  <c r="I1700" i="1"/>
  <c r="I1692" i="1"/>
  <c r="I1684" i="1"/>
  <c r="I1676" i="1"/>
  <c r="G1668" i="1"/>
  <c r="G1660" i="1"/>
  <c r="G1652" i="1"/>
  <c r="G1644" i="1"/>
  <c r="G1636" i="1"/>
  <c r="G1628" i="1"/>
  <c r="G1620" i="1"/>
  <c r="G1612" i="1"/>
  <c r="D1605" i="1"/>
  <c r="S1602" i="1"/>
  <c r="G1598" i="1"/>
  <c r="B1592" i="1"/>
  <c r="T1590" i="1"/>
  <c r="H1585" i="1"/>
  <c r="B1584" i="1"/>
  <c r="T1582" i="1"/>
  <c r="H1577" i="1"/>
  <c r="B1576" i="1"/>
  <c r="T1574" i="1"/>
  <c r="H1569" i="1"/>
  <c r="B1568" i="1"/>
  <c r="T1566" i="1"/>
  <c r="H1561" i="1"/>
  <c r="B1560" i="1"/>
  <c r="T1558" i="1"/>
  <c r="H1553" i="1"/>
  <c r="B1552" i="1"/>
  <c r="T1550" i="1"/>
  <c r="H1545" i="1"/>
  <c r="B1544" i="1"/>
  <c r="T1542" i="1"/>
  <c r="H1537" i="1"/>
  <c r="B1536" i="1"/>
  <c r="T1534" i="1"/>
  <c r="H1529" i="1"/>
  <c r="B1528" i="1"/>
  <c r="T1526" i="1"/>
  <c r="S1518" i="1"/>
  <c r="T1515" i="1"/>
  <c r="D1515" i="1"/>
  <c r="S1513" i="1"/>
  <c r="I1512" i="1"/>
  <c r="T1510" i="1"/>
  <c r="D1510" i="1"/>
  <c r="T1507" i="1"/>
  <c r="D1507" i="1"/>
  <c r="S1505" i="1"/>
  <c r="I1504" i="1"/>
  <c r="T1502" i="1"/>
  <c r="D1502" i="1"/>
  <c r="T1499" i="1"/>
  <c r="D1499" i="1"/>
  <c r="S1497" i="1"/>
  <c r="I1496" i="1"/>
  <c r="T1494" i="1"/>
  <c r="D1494" i="1"/>
  <c r="T1491" i="1"/>
  <c r="D1491" i="1"/>
  <c r="D1489" i="1"/>
  <c r="S1487" i="1"/>
  <c r="G1487" i="1"/>
  <c r="D1486" i="1"/>
  <c r="D1483" i="1"/>
  <c r="E1480" i="1"/>
  <c r="U1479" i="1"/>
  <c r="T1477" i="1"/>
  <c r="H1477" i="1"/>
  <c r="B1476" i="1"/>
  <c r="T1474" i="1"/>
  <c r="H1474" i="1"/>
  <c r="D1473" i="1"/>
  <c r="S1471" i="1"/>
  <c r="G1471" i="1"/>
  <c r="D1470" i="1"/>
  <c r="D1467" i="1"/>
  <c r="E1464" i="1"/>
  <c r="U1463" i="1"/>
  <c r="T1461" i="1"/>
  <c r="H1461" i="1"/>
  <c r="B1460" i="1"/>
  <c r="T1458" i="1"/>
  <c r="H1458" i="1"/>
  <c r="D1457" i="1"/>
  <c r="S1455" i="1"/>
  <c r="G1455" i="1"/>
  <c r="D1454" i="1"/>
  <c r="D1451" i="1"/>
  <c r="E1448" i="1"/>
  <c r="U1447" i="1"/>
  <c r="T1445" i="1"/>
  <c r="H1445" i="1"/>
  <c r="B1444" i="1"/>
  <c r="T1442" i="1"/>
  <c r="H1442" i="1"/>
  <c r="D1441" i="1"/>
  <c r="S1439" i="1"/>
  <c r="G1439" i="1"/>
  <c r="D1438" i="1"/>
  <c r="D1435" i="1"/>
  <c r="E1434" i="1"/>
  <c r="E1433" i="1"/>
  <c r="E1432" i="1"/>
  <c r="D1431" i="1"/>
  <c r="E1430" i="1"/>
  <c r="E1429" i="1"/>
  <c r="E1428" i="1"/>
  <c r="D1427" i="1"/>
  <c r="E1426" i="1"/>
  <c r="E1425" i="1"/>
  <c r="E1424" i="1"/>
  <c r="D1423" i="1"/>
  <c r="E1422" i="1"/>
  <c r="E1421" i="1"/>
  <c r="E1420" i="1"/>
  <c r="D1419" i="1"/>
  <c r="E1418" i="1"/>
  <c r="E1417" i="1"/>
  <c r="E1416" i="1"/>
  <c r="D1415" i="1"/>
  <c r="E1414" i="1"/>
  <c r="E1413" i="1"/>
  <c r="E1412" i="1"/>
  <c r="D1411" i="1"/>
  <c r="E1410" i="1"/>
  <c r="E1409" i="1"/>
  <c r="E1408" i="1"/>
  <c r="D1407" i="1"/>
  <c r="E1406" i="1"/>
  <c r="E1405" i="1"/>
  <c r="E1404" i="1"/>
  <c r="D1403" i="1"/>
  <c r="E1402" i="1"/>
  <c r="E1401" i="1"/>
  <c r="E1400" i="1"/>
  <c r="D1399" i="1"/>
  <c r="E1398" i="1"/>
  <c r="E1397" i="1"/>
  <c r="E1396" i="1"/>
  <c r="D1395" i="1"/>
  <c r="E1394" i="1"/>
  <c r="E1393" i="1"/>
  <c r="E1392" i="1"/>
  <c r="D1391" i="1"/>
  <c r="E1390" i="1"/>
  <c r="E1389" i="1"/>
  <c r="E1388" i="1"/>
  <c r="D1387" i="1"/>
  <c r="E1386" i="1"/>
  <c r="E1385" i="1"/>
  <c r="E1384" i="1"/>
  <c r="D1383" i="1"/>
  <c r="E1382" i="1"/>
  <c r="E1381" i="1"/>
  <c r="S1379" i="1"/>
  <c r="I1379" i="1"/>
  <c r="D1378" i="1"/>
  <c r="H1376" i="1"/>
  <c r="C1375" i="1"/>
  <c r="F1374" i="1"/>
  <c r="U1372" i="1"/>
  <c r="B1372" i="1"/>
  <c r="E1371" i="1"/>
  <c r="U1369" i="1"/>
  <c r="B1369" i="1"/>
  <c r="E1368" i="1"/>
  <c r="H1367" i="1"/>
  <c r="B1366" i="1"/>
  <c r="D1365" i="1"/>
  <c r="S1363" i="1"/>
  <c r="I1363" i="1"/>
  <c r="D1362" i="1"/>
  <c r="H1360" i="1"/>
  <c r="C1359" i="1"/>
  <c r="F1358" i="1"/>
  <c r="U1356" i="1"/>
  <c r="B1356" i="1"/>
  <c r="E1355" i="1"/>
  <c r="U1353" i="1"/>
  <c r="B1353" i="1"/>
  <c r="E1352" i="1"/>
  <c r="H1351" i="1"/>
  <c r="B1350" i="1"/>
  <c r="D1349" i="1"/>
  <c r="S1347" i="1"/>
  <c r="I1347" i="1"/>
  <c r="D1346" i="1"/>
  <c r="H1344" i="1"/>
  <c r="C1343" i="1"/>
  <c r="F1342" i="1"/>
  <c r="U1340" i="1"/>
  <c r="B1340" i="1"/>
  <c r="E1339" i="1"/>
  <c r="U1337" i="1"/>
  <c r="B1337" i="1"/>
  <c r="E1336" i="1"/>
  <c r="H1335" i="1"/>
  <c r="B1334" i="1"/>
  <c r="D1333" i="1"/>
  <c r="S1331" i="1"/>
  <c r="B1331" i="1"/>
  <c r="G1330" i="1"/>
  <c r="T1329" i="1"/>
  <c r="D1329" i="1"/>
  <c r="S1326" i="1"/>
  <c r="C1326" i="1"/>
  <c r="U1324" i="1"/>
  <c r="E1324" i="1"/>
  <c r="B1323" i="1"/>
  <c r="G1322" i="1"/>
  <c r="T1321" i="1"/>
  <c r="D1321" i="1"/>
  <c r="S1318" i="1"/>
  <c r="C1318" i="1"/>
  <c r="U1316" i="1"/>
  <c r="E1316" i="1"/>
  <c r="B1315" i="1"/>
  <c r="G1314" i="1"/>
  <c r="T1313" i="1"/>
  <c r="D1313" i="1"/>
  <c r="S1310" i="1"/>
  <c r="C1310" i="1"/>
  <c r="U1308" i="1"/>
  <c r="E1308" i="1"/>
  <c r="B1307" i="1"/>
  <c r="G1306" i="1"/>
  <c r="T1305" i="1"/>
  <c r="D1305" i="1"/>
  <c r="S1302" i="1"/>
  <c r="C1302" i="1"/>
  <c r="U1300" i="1"/>
  <c r="E1300" i="1"/>
  <c r="B1299" i="1"/>
  <c r="G1298" i="1"/>
  <c r="T1297" i="1"/>
  <c r="D1297" i="1"/>
  <c r="S1294" i="1"/>
  <c r="C1294" i="1"/>
  <c r="U1292" i="1"/>
  <c r="E1292" i="1"/>
  <c r="B1291" i="1"/>
  <c r="G1290" i="1"/>
  <c r="T1289" i="1"/>
  <c r="D1289" i="1"/>
  <c r="S1286" i="1"/>
  <c r="C1286" i="1"/>
  <c r="U1284" i="1"/>
  <c r="E1284" i="1"/>
  <c r="B1283" i="1"/>
  <c r="G1282" i="1"/>
  <c r="T1281" i="1"/>
  <c r="D1281" i="1"/>
  <c r="U1835" i="1"/>
  <c r="S1819" i="1"/>
  <c r="E1803" i="1"/>
  <c r="D1795" i="1"/>
  <c r="G1739" i="1"/>
  <c r="I1731" i="1"/>
  <c r="G1723" i="1"/>
  <c r="I1715" i="1"/>
  <c r="G1707" i="1"/>
  <c r="I1699" i="1"/>
  <c r="G1691" i="1"/>
  <c r="I1683" i="1"/>
  <c r="G1675" i="1"/>
  <c r="I1667" i="1"/>
  <c r="I1659" i="1"/>
  <c r="I1651" i="1"/>
  <c r="I1643" i="1"/>
  <c r="I1635" i="1"/>
  <c r="I1627" i="1"/>
  <c r="I1619" i="1"/>
  <c r="I1611" i="1"/>
  <c r="B1607" i="1"/>
  <c r="B1605" i="1"/>
  <c r="E1600" i="1"/>
  <c r="B1598" i="1"/>
  <c r="H1593" i="1"/>
  <c r="S1592" i="1"/>
  <c r="I1589" i="1"/>
  <c r="S1587" i="1"/>
  <c r="E1585" i="1"/>
  <c r="S1584" i="1"/>
  <c r="I1581" i="1"/>
  <c r="S1579" i="1"/>
  <c r="E1577" i="1"/>
  <c r="S1576" i="1"/>
  <c r="I1573" i="1"/>
  <c r="S1571" i="1"/>
  <c r="E1569" i="1"/>
  <c r="S1568" i="1"/>
  <c r="I1565" i="1"/>
  <c r="S1563" i="1"/>
  <c r="E1561" i="1"/>
  <c r="S1560" i="1"/>
  <c r="I1557" i="1"/>
  <c r="S1555" i="1"/>
  <c r="E1553" i="1"/>
  <c r="S1552" i="1"/>
  <c r="I1549" i="1"/>
  <c r="S1547" i="1"/>
  <c r="E1545" i="1"/>
  <c r="S1544" i="1"/>
  <c r="I1541" i="1"/>
  <c r="S1539" i="1"/>
  <c r="E1537" i="1"/>
  <c r="S1536" i="1"/>
  <c r="I1533" i="1"/>
  <c r="S1531" i="1"/>
  <c r="E1529" i="1"/>
  <c r="S1528" i="1"/>
  <c r="I1525" i="1"/>
  <c r="S1523" i="1"/>
  <c r="S1515" i="1"/>
  <c r="C1515" i="1"/>
  <c r="U1512" i="1"/>
  <c r="E1512" i="1"/>
  <c r="S1510" i="1"/>
  <c r="C1510" i="1"/>
  <c r="S1507" i="1"/>
  <c r="C1507" i="1"/>
  <c r="U1504" i="1"/>
  <c r="E1504" i="1"/>
  <c r="S1502" i="1"/>
  <c r="C1502" i="1"/>
  <c r="S1499" i="1"/>
  <c r="C1499" i="1"/>
  <c r="U1496" i="1"/>
  <c r="E1496" i="1"/>
  <c r="S1494" i="1"/>
  <c r="C1494" i="1"/>
  <c r="S1491" i="1"/>
  <c r="C1491" i="1"/>
  <c r="F1487" i="1"/>
  <c r="C1486" i="1"/>
  <c r="C1483" i="1"/>
  <c r="C1480" i="1"/>
  <c r="U1478" i="1"/>
  <c r="H1478" i="1"/>
  <c r="E1477" i="1"/>
  <c r="S1474" i="1"/>
  <c r="G1474" i="1"/>
  <c r="F1471" i="1"/>
  <c r="C1470" i="1"/>
  <c r="C1467" i="1"/>
  <c r="C1464" i="1"/>
  <c r="U1462" i="1"/>
  <c r="H1462" i="1"/>
  <c r="E1461" i="1"/>
  <c r="S1458" i="1"/>
  <c r="G1458" i="1"/>
  <c r="F1455" i="1"/>
  <c r="C1454" i="1"/>
  <c r="C1451" i="1"/>
  <c r="C1448" i="1"/>
  <c r="U1446" i="1"/>
  <c r="H1446" i="1"/>
  <c r="E1445" i="1"/>
  <c r="S1442" i="1"/>
  <c r="G1442" i="1"/>
  <c r="F1439" i="1"/>
  <c r="C1438" i="1"/>
  <c r="C1435" i="1"/>
  <c r="D1434" i="1"/>
  <c r="D1433" i="1"/>
  <c r="C1432" i="1"/>
  <c r="C1431" i="1"/>
  <c r="D1430" i="1"/>
  <c r="D1429" i="1"/>
  <c r="C1428" i="1"/>
  <c r="C1427" i="1"/>
  <c r="D1426" i="1"/>
  <c r="D1425" i="1"/>
  <c r="C1424" i="1"/>
  <c r="C1423" i="1"/>
  <c r="D1422" i="1"/>
  <c r="D1421" i="1"/>
  <c r="C1420" i="1"/>
  <c r="C1419" i="1"/>
  <c r="D1418" i="1"/>
  <c r="D1417" i="1"/>
  <c r="C1416" i="1"/>
  <c r="C1415" i="1"/>
  <c r="D1414" i="1"/>
  <c r="D1413" i="1"/>
  <c r="C1412" i="1"/>
  <c r="C1411" i="1"/>
  <c r="D1410" i="1"/>
  <c r="D1409" i="1"/>
  <c r="C1408" i="1"/>
  <c r="C1407" i="1"/>
  <c r="D1406" i="1"/>
  <c r="D1405" i="1"/>
  <c r="C1404" i="1"/>
  <c r="C1403" i="1"/>
  <c r="D1402" i="1"/>
  <c r="D1401" i="1"/>
  <c r="C1400" i="1"/>
  <c r="C1399" i="1"/>
  <c r="D1398" i="1"/>
  <c r="D1397" i="1"/>
  <c r="C1396" i="1"/>
  <c r="C1395" i="1"/>
  <c r="D1394" i="1"/>
  <c r="D1393" i="1"/>
  <c r="C1392" i="1"/>
  <c r="C1391" i="1"/>
  <c r="D1390" i="1"/>
  <c r="D1389" i="1"/>
  <c r="C1388" i="1"/>
  <c r="C1387" i="1"/>
  <c r="D1386" i="1"/>
  <c r="D1385" i="1"/>
  <c r="C1384" i="1"/>
  <c r="C1383" i="1"/>
  <c r="D1382" i="1"/>
  <c r="D1381" i="1"/>
  <c r="H1379" i="1"/>
  <c r="U1378" i="1"/>
  <c r="C1378" i="1"/>
  <c r="T1375" i="1"/>
  <c r="B1375" i="1"/>
  <c r="E1374" i="1"/>
  <c r="D1371" i="1"/>
  <c r="D1368" i="1"/>
  <c r="G1367" i="1"/>
  <c r="U1365" i="1"/>
  <c r="C1365" i="1"/>
  <c r="H1363" i="1"/>
  <c r="U1362" i="1"/>
  <c r="C1362" i="1"/>
  <c r="T1359" i="1"/>
  <c r="B1359" i="1"/>
  <c r="E1358" i="1"/>
  <c r="D1355" i="1"/>
  <c r="D1352" i="1"/>
  <c r="G1351" i="1"/>
  <c r="U1349" i="1"/>
  <c r="C1349" i="1"/>
  <c r="H1347" i="1"/>
  <c r="U1346" i="1"/>
  <c r="C1346" i="1"/>
  <c r="T1343" i="1"/>
  <c r="B1343" i="1"/>
  <c r="E1342" i="1"/>
  <c r="D1339" i="1"/>
  <c r="D1336" i="1"/>
  <c r="G1335" i="1"/>
  <c r="U1333" i="1"/>
  <c r="C1333" i="1"/>
  <c r="F1330" i="1"/>
  <c r="S1329" i="1"/>
  <c r="C1329" i="1"/>
  <c r="B1326" i="1"/>
  <c r="T1324" i="1"/>
  <c r="D1324" i="1"/>
  <c r="F1322" i="1"/>
  <c r="S1321" i="1"/>
  <c r="C1321" i="1"/>
  <c r="B1318" i="1"/>
  <c r="T1316" i="1"/>
  <c r="D1316" i="1"/>
  <c r="F1314" i="1"/>
  <c r="S1313" i="1"/>
  <c r="C1313" i="1"/>
  <c r="B1310" i="1"/>
  <c r="T1308" i="1"/>
  <c r="D1308" i="1"/>
  <c r="F1306" i="1"/>
  <c r="S1305" i="1"/>
  <c r="C1305" i="1"/>
  <c r="B1302" i="1"/>
  <c r="T1300" i="1"/>
  <c r="D1300" i="1"/>
  <c r="F1298" i="1"/>
  <c r="S1297" i="1"/>
  <c r="C1297" i="1"/>
  <c r="B1294" i="1"/>
  <c r="T1292" i="1"/>
  <c r="D1292" i="1"/>
  <c r="F1290" i="1"/>
  <c r="S1289" i="1"/>
  <c r="C1289" i="1"/>
  <c r="B1286" i="1"/>
  <c r="T1284" i="1"/>
  <c r="D1284" i="1"/>
  <c r="F1282" i="1"/>
  <c r="S1281" i="1"/>
  <c r="C1281" i="1"/>
  <c r="B1278" i="1"/>
  <c r="T1276" i="1"/>
  <c r="D1276" i="1"/>
  <c r="F1274" i="1"/>
  <c r="S1273" i="1"/>
  <c r="C1273" i="1"/>
  <c r="B1270" i="1"/>
  <c r="T1268" i="1"/>
  <c r="D1268" i="1"/>
  <c r="F1266" i="1"/>
  <c r="S1265" i="1"/>
  <c r="C1265" i="1"/>
  <c r="B1262" i="1"/>
  <c r="T1260" i="1"/>
  <c r="D1260" i="1"/>
  <c r="F1258" i="1"/>
  <c r="S1257" i="1"/>
  <c r="C1257" i="1"/>
  <c r="B1254" i="1"/>
  <c r="T1252" i="1"/>
  <c r="D1252" i="1"/>
  <c r="F1250" i="1"/>
  <c r="S1249" i="1"/>
  <c r="C1249" i="1"/>
  <c r="B1246" i="1"/>
  <c r="T1244" i="1"/>
  <c r="D1244" i="1"/>
  <c r="F1242" i="1"/>
  <c r="S1241" i="1"/>
  <c r="C1241" i="1"/>
  <c r="B1238" i="1"/>
  <c r="T1236" i="1"/>
  <c r="D1236" i="1"/>
  <c r="F1234" i="1"/>
  <c r="S1233" i="1"/>
  <c r="C1233" i="1"/>
  <c r="B1230" i="1"/>
  <c r="T1228" i="1"/>
  <c r="D1228" i="1"/>
  <c r="F1226" i="1"/>
  <c r="S1225" i="1"/>
  <c r="C1225" i="1"/>
  <c r="B1222" i="1"/>
  <c r="T1220" i="1"/>
  <c r="D1220" i="1"/>
  <c r="F1218" i="1"/>
  <c r="S1217" i="1"/>
  <c r="C1217" i="1"/>
  <c r="B1214" i="1"/>
  <c r="T1212" i="1"/>
  <c r="D1212" i="1"/>
  <c r="F1210" i="1"/>
  <c r="S1209" i="1"/>
  <c r="C1209" i="1"/>
  <c r="B1206" i="1"/>
  <c r="T1204" i="1"/>
  <c r="D1204" i="1"/>
  <c r="F1202" i="1"/>
  <c r="S1201" i="1"/>
  <c r="C1201" i="1"/>
  <c r="B1198" i="1"/>
  <c r="T1196" i="1"/>
  <c r="D1196" i="1"/>
  <c r="F1194" i="1"/>
  <c r="S1193" i="1"/>
  <c r="C1193" i="1"/>
  <c r="B1190" i="1"/>
  <c r="S1842" i="1"/>
  <c r="S1826" i="1"/>
  <c r="G1794" i="1"/>
  <c r="F1674" i="1"/>
  <c r="I1666" i="1"/>
  <c r="I1658" i="1"/>
  <c r="I1650" i="1"/>
  <c r="I1642" i="1"/>
  <c r="I1634" i="1"/>
  <c r="I1626" i="1"/>
  <c r="I1618" i="1"/>
  <c r="I1610" i="1"/>
  <c r="U1607" i="1"/>
  <c r="C1602" i="1"/>
  <c r="S1600" i="1"/>
  <c r="T1597" i="1"/>
  <c r="F1595" i="1"/>
  <c r="S1593" i="1"/>
  <c r="H1586" i="1"/>
  <c r="S1585" i="1"/>
  <c r="H1578" i="1"/>
  <c r="S1577" i="1"/>
  <c r="H1570" i="1"/>
  <c r="S1569" i="1"/>
  <c r="H1562" i="1"/>
  <c r="S1561" i="1"/>
  <c r="H1554" i="1"/>
  <c r="S1553" i="1"/>
  <c r="H1546" i="1"/>
  <c r="S1545" i="1"/>
  <c r="H1538" i="1"/>
  <c r="S1537" i="1"/>
  <c r="H1530" i="1"/>
  <c r="S1529" i="1"/>
  <c r="H1522" i="1"/>
  <c r="H1521" i="1"/>
  <c r="B1515" i="1"/>
  <c r="H1511" i="1"/>
  <c r="B1510" i="1"/>
  <c r="B1507" i="1"/>
  <c r="H1503" i="1"/>
  <c r="B1502" i="1"/>
  <c r="B1499" i="1"/>
  <c r="H1495" i="1"/>
  <c r="B1494" i="1"/>
  <c r="B1491" i="1"/>
  <c r="C1487" i="1"/>
  <c r="B1486" i="1"/>
  <c r="B1483" i="1"/>
  <c r="T1478" i="1"/>
  <c r="G1478" i="1"/>
  <c r="T1475" i="1"/>
  <c r="G1475" i="1"/>
  <c r="C1471" i="1"/>
  <c r="B1470" i="1"/>
  <c r="B1467" i="1"/>
  <c r="T1462" i="1"/>
  <c r="G1462" i="1"/>
  <c r="T1459" i="1"/>
  <c r="G1459" i="1"/>
  <c r="C1455" i="1"/>
  <c r="B1454" i="1"/>
  <c r="B1451" i="1"/>
  <c r="T1446" i="1"/>
  <c r="G1446" i="1"/>
  <c r="T1443" i="1"/>
  <c r="G1443" i="1"/>
  <c r="C1439" i="1"/>
  <c r="B1438" i="1"/>
  <c r="B1435" i="1"/>
  <c r="B1431" i="1"/>
  <c r="B1427" i="1"/>
  <c r="B1423" i="1"/>
  <c r="B1419" i="1"/>
  <c r="B1415" i="1"/>
  <c r="B1411" i="1"/>
  <c r="B1407" i="1"/>
  <c r="B1403" i="1"/>
  <c r="B1399" i="1"/>
  <c r="B1395" i="1"/>
  <c r="B1391" i="1"/>
  <c r="B1387" i="1"/>
  <c r="B1383" i="1"/>
  <c r="G1379" i="1"/>
  <c r="U1371" i="1"/>
  <c r="C1371" i="1"/>
  <c r="G1363" i="1"/>
  <c r="U1355" i="1"/>
  <c r="C1355" i="1"/>
  <c r="G1347" i="1"/>
  <c r="U1339" i="1"/>
  <c r="C1339" i="1"/>
  <c r="I1785" i="1"/>
  <c r="I1769" i="1"/>
  <c r="I1753" i="1"/>
  <c r="T1745" i="1"/>
  <c r="S1737" i="1"/>
  <c r="H1729" i="1"/>
  <c r="S1721" i="1"/>
  <c r="H1713" i="1"/>
  <c r="S1705" i="1"/>
  <c r="H1697" i="1"/>
  <c r="S1689" i="1"/>
  <c r="H1681" i="1"/>
  <c r="F1673" i="1"/>
  <c r="F1665" i="1"/>
  <c r="F1657" i="1"/>
  <c r="F1649" i="1"/>
  <c r="F1641" i="1"/>
  <c r="F1633" i="1"/>
  <c r="F1625" i="1"/>
  <c r="F1617" i="1"/>
  <c r="F1609" i="1"/>
  <c r="I1602" i="1"/>
  <c r="I1595" i="1"/>
  <c r="U1592" i="1"/>
  <c r="G1590" i="1"/>
  <c r="C1586" i="1"/>
  <c r="U1584" i="1"/>
  <c r="G1582" i="1"/>
  <c r="C1578" i="1"/>
  <c r="U1576" i="1"/>
  <c r="G1574" i="1"/>
  <c r="C1570" i="1"/>
  <c r="U1568" i="1"/>
  <c r="G1566" i="1"/>
  <c r="C1562" i="1"/>
  <c r="U1560" i="1"/>
  <c r="G1558" i="1"/>
  <c r="C1554" i="1"/>
  <c r="U1552" i="1"/>
  <c r="G1550" i="1"/>
  <c r="C1546" i="1"/>
  <c r="U1544" i="1"/>
  <c r="G1542" i="1"/>
  <c r="C1538" i="1"/>
  <c r="U1536" i="1"/>
  <c r="G1534" i="1"/>
  <c r="C1530" i="1"/>
  <c r="U1528" i="1"/>
  <c r="G1526" i="1"/>
  <c r="C1522" i="1"/>
  <c r="E1521" i="1"/>
  <c r="I1520" i="1"/>
  <c r="G1519" i="1"/>
  <c r="I1515" i="1"/>
  <c r="B1512" i="1"/>
  <c r="G1511" i="1"/>
  <c r="I1507" i="1"/>
  <c r="B1504" i="1"/>
  <c r="G1503" i="1"/>
  <c r="I1499" i="1"/>
  <c r="B1496" i="1"/>
  <c r="G1495" i="1"/>
  <c r="I1491" i="1"/>
  <c r="B1487" i="1"/>
  <c r="I1483" i="1"/>
  <c r="H1479" i="1"/>
  <c r="S1478" i="1"/>
  <c r="E1478" i="1"/>
  <c r="B1477" i="1"/>
  <c r="S1475" i="1"/>
  <c r="F1475" i="1"/>
  <c r="C1474" i="1"/>
  <c r="B1471" i="1"/>
  <c r="I1467" i="1"/>
  <c r="H1463" i="1"/>
  <c r="S1462" i="1"/>
  <c r="E1462" i="1"/>
  <c r="S1459" i="1"/>
  <c r="F1459" i="1"/>
  <c r="C1458" i="1"/>
  <c r="B1455" i="1"/>
  <c r="I1451" i="1"/>
  <c r="H1447" i="1"/>
  <c r="S1446" i="1"/>
  <c r="E1446" i="1"/>
  <c r="B1445" i="1"/>
  <c r="S1443" i="1"/>
  <c r="F1443" i="1"/>
  <c r="C1442" i="1"/>
  <c r="B1439" i="1"/>
  <c r="I1435" i="1"/>
  <c r="U1431" i="1"/>
  <c r="I1427" i="1"/>
  <c r="U1423" i="1"/>
  <c r="I1419" i="1"/>
  <c r="U1415" i="1"/>
  <c r="I1411" i="1"/>
  <c r="U1407" i="1"/>
  <c r="I1403" i="1"/>
  <c r="U1399" i="1"/>
  <c r="I1395" i="1"/>
  <c r="U1391" i="1"/>
  <c r="I1387" i="1"/>
  <c r="U1383" i="1"/>
  <c r="F1379" i="1"/>
  <c r="F1378" i="1"/>
  <c r="I1375" i="1"/>
  <c r="U1374" i="1"/>
  <c r="C1374" i="1"/>
  <c r="T1371" i="1"/>
  <c r="B1371" i="1"/>
  <c r="T1368" i="1"/>
  <c r="B1368" i="1"/>
  <c r="D1367" i="1"/>
  <c r="G1365" i="1"/>
  <c r="F1363" i="1"/>
  <c r="F1362" i="1"/>
  <c r="I1359" i="1"/>
  <c r="U1358" i="1"/>
  <c r="C1358" i="1"/>
  <c r="T1355" i="1"/>
  <c r="B1355" i="1"/>
  <c r="T1352" i="1"/>
  <c r="B1352" i="1"/>
  <c r="D1351" i="1"/>
  <c r="G1349" i="1"/>
  <c r="F1347" i="1"/>
  <c r="F1346" i="1"/>
  <c r="I1343" i="1"/>
  <c r="U1342" i="1"/>
  <c r="C1342" i="1"/>
  <c r="T1339" i="1"/>
  <c r="B1339" i="1"/>
  <c r="T1336" i="1"/>
  <c r="B1336" i="1"/>
  <c r="D1335" i="1"/>
  <c r="G1333" i="1"/>
  <c r="T1330" i="1"/>
  <c r="D1330" i="1"/>
  <c r="H1326" i="1"/>
  <c r="B1324" i="1"/>
  <c r="T1322" i="1"/>
  <c r="D1322" i="1"/>
  <c r="H1318" i="1"/>
  <c r="B1316" i="1"/>
  <c r="T1314" i="1"/>
  <c r="D1314" i="1"/>
  <c r="H1310" i="1"/>
  <c r="B1308" i="1"/>
  <c r="T1306" i="1"/>
  <c r="D1306" i="1"/>
  <c r="H1302" i="1"/>
  <c r="B1300" i="1"/>
  <c r="T1298" i="1"/>
  <c r="D1298" i="1"/>
  <c r="H1294" i="1"/>
  <c r="B1292" i="1"/>
  <c r="T1290" i="1"/>
  <c r="D1290" i="1"/>
  <c r="H1286" i="1"/>
  <c r="B1284" i="1"/>
  <c r="T1282" i="1"/>
  <c r="D1282" i="1"/>
  <c r="H1278" i="1"/>
  <c r="B1276" i="1"/>
  <c r="T1274" i="1"/>
  <c r="D1274" i="1"/>
  <c r="H1270" i="1"/>
  <c r="B1268" i="1"/>
  <c r="T1266" i="1"/>
  <c r="D1266" i="1"/>
  <c r="H1262" i="1"/>
  <c r="B1260" i="1"/>
  <c r="T1258" i="1"/>
  <c r="D1258" i="1"/>
  <c r="H1254" i="1"/>
  <c r="B1252" i="1"/>
  <c r="T1250" i="1"/>
  <c r="D1250" i="1"/>
  <c r="H1246" i="1"/>
  <c r="B1244" i="1"/>
  <c r="T1242" i="1"/>
  <c r="D1242" i="1"/>
  <c r="H1238" i="1"/>
  <c r="B1236" i="1"/>
  <c r="T1234" i="1"/>
  <c r="D1234" i="1"/>
  <c r="H1230" i="1"/>
  <c r="B1228" i="1"/>
  <c r="T1226" i="1"/>
  <c r="D1226" i="1"/>
  <c r="H1222" i="1"/>
  <c r="B1220" i="1"/>
  <c r="T1218" i="1"/>
  <c r="D1218" i="1"/>
  <c r="H1214" i="1"/>
  <c r="B1212" i="1"/>
  <c r="T1210" i="1"/>
  <c r="D1210" i="1"/>
  <c r="H1206" i="1"/>
  <c r="B1204" i="1"/>
  <c r="T1202" i="1"/>
  <c r="D1202" i="1"/>
  <c r="H1198" i="1"/>
  <c r="B1196" i="1"/>
  <c r="T1194" i="1"/>
  <c r="D1194" i="1"/>
  <c r="H1190" i="1"/>
  <c r="B1188" i="1"/>
  <c r="T1186" i="1"/>
  <c r="D1186" i="1"/>
  <c r="H1182" i="1"/>
  <c r="B1180" i="1"/>
  <c r="T1178" i="1"/>
  <c r="D1178" i="1"/>
  <c r="H1174" i="1"/>
  <c r="B1172" i="1"/>
  <c r="T1170" i="1"/>
  <c r="D1170" i="1"/>
  <c r="H1166" i="1"/>
  <c r="B1164" i="1"/>
  <c r="T1162" i="1"/>
  <c r="D1162" i="1"/>
  <c r="H1158" i="1"/>
  <c r="S1848" i="1"/>
  <c r="U1832" i="1"/>
  <c r="E1808" i="1"/>
  <c r="U1784" i="1"/>
  <c r="U1776" i="1"/>
  <c r="U1768" i="1"/>
  <c r="U1760" i="1"/>
  <c r="U1752" i="1"/>
  <c r="H1744" i="1"/>
  <c r="H1736" i="1"/>
  <c r="F1728" i="1"/>
  <c r="F1720" i="1"/>
  <c r="F1712" i="1"/>
  <c r="F1704" i="1"/>
  <c r="F1696" i="1"/>
  <c r="F1688" i="1"/>
  <c r="F1680" i="1"/>
  <c r="S1672" i="1"/>
  <c r="S1664" i="1"/>
  <c r="S1656" i="1"/>
  <c r="S1648" i="1"/>
  <c r="S1640" i="1"/>
  <c r="S1632" i="1"/>
  <c r="S1624" i="1"/>
  <c r="S1616" i="1"/>
  <c r="G1606" i="1"/>
  <c r="D1597" i="1"/>
  <c r="S1594" i="1"/>
  <c r="D1590" i="1"/>
  <c r="F1587" i="1"/>
  <c r="I1586" i="1"/>
  <c r="D1582" i="1"/>
  <c r="F1579" i="1"/>
  <c r="I1578" i="1"/>
  <c r="D1574" i="1"/>
  <c r="F1571" i="1"/>
  <c r="I1570" i="1"/>
  <c r="D1566" i="1"/>
  <c r="F1563" i="1"/>
  <c r="I1562" i="1"/>
  <c r="D1558" i="1"/>
  <c r="F1555" i="1"/>
  <c r="I1554" i="1"/>
  <c r="D1550" i="1"/>
  <c r="F1547" i="1"/>
  <c r="I1546" i="1"/>
  <c r="D1542" i="1"/>
  <c r="F1539" i="1"/>
  <c r="I1538" i="1"/>
  <c r="D1534" i="1"/>
  <c r="F1531" i="1"/>
  <c r="I1530" i="1"/>
  <c r="D1526" i="1"/>
  <c r="F1523" i="1"/>
  <c r="I1522" i="1"/>
  <c r="D1521" i="1"/>
  <c r="E1520" i="1"/>
  <c r="F1519" i="1"/>
  <c r="G1518" i="1"/>
  <c r="H1513" i="1"/>
  <c r="F1511" i="1"/>
  <c r="H1505" i="1"/>
  <c r="F1503" i="1"/>
  <c r="H1497" i="1"/>
  <c r="F1495" i="1"/>
  <c r="U1487" i="1"/>
  <c r="S1479" i="1"/>
  <c r="G1479" i="1"/>
  <c r="D1478" i="1"/>
  <c r="D1475" i="1"/>
  <c r="U1471" i="1"/>
  <c r="S1463" i="1"/>
  <c r="G1463" i="1"/>
  <c r="D1462" i="1"/>
  <c r="D1459" i="1"/>
  <c r="U1455" i="1"/>
  <c r="S1447" i="1"/>
  <c r="G1447" i="1"/>
  <c r="D1446" i="1"/>
  <c r="D1443" i="1"/>
  <c r="U1439" i="1"/>
  <c r="T1431" i="1"/>
  <c r="T1427" i="1"/>
  <c r="T1423" i="1"/>
  <c r="T1419" i="1"/>
  <c r="T1415" i="1"/>
  <c r="T1411" i="1"/>
  <c r="T1407" i="1"/>
  <c r="T1403" i="1"/>
  <c r="T1399" i="1"/>
  <c r="T1395" i="1"/>
  <c r="T1391" i="1"/>
  <c r="T1387" i="1"/>
  <c r="T1383" i="1"/>
  <c r="E1379" i="1"/>
  <c r="H1375" i="1"/>
  <c r="B1374" i="1"/>
  <c r="S1371" i="1"/>
  <c r="I1371" i="1"/>
  <c r="H1368" i="1"/>
  <c r="C1367" i="1"/>
  <c r="E1363" i="1"/>
  <c r="H1359" i="1"/>
  <c r="B1358" i="1"/>
  <c r="S1355" i="1"/>
  <c r="I1355" i="1"/>
  <c r="H1352" i="1"/>
  <c r="C1351" i="1"/>
  <c r="E1347" i="1"/>
  <c r="H1343" i="1"/>
  <c r="B1342" i="1"/>
  <c r="S1339" i="1"/>
  <c r="I1339" i="1"/>
  <c r="H1336" i="1"/>
  <c r="C1335" i="1"/>
  <c r="S1330" i="1"/>
  <c r="C1330" i="1"/>
  <c r="G1326" i="1"/>
  <c r="S1322" i="1"/>
  <c r="C1322" i="1"/>
  <c r="G1318" i="1"/>
  <c r="S1314" i="1"/>
  <c r="C1314" i="1"/>
  <c r="G1310" i="1"/>
  <c r="S1306" i="1"/>
  <c r="C1306" i="1"/>
  <c r="G1302" i="1"/>
  <c r="S1298" i="1"/>
  <c r="C1298" i="1"/>
  <c r="G1294" i="1"/>
  <c r="S1290" i="1"/>
  <c r="C1290" i="1"/>
  <c r="G1286" i="1"/>
  <c r="S1282" i="1"/>
  <c r="C1282" i="1"/>
  <c r="G1278" i="1"/>
  <c r="S1274" i="1"/>
  <c r="C1274" i="1"/>
  <c r="G1270" i="1"/>
  <c r="S1266" i="1"/>
  <c r="C1266" i="1"/>
  <c r="G1262" i="1"/>
  <c r="S1258" i="1"/>
  <c r="C1258" i="1"/>
  <c r="G1254" i="1"/>
  <c r="S1250" i="1"/>
  <c r="C1250" i="1"/>
  <c r="G1246" i="1"/>
  <c r="S1242" i="1"/>
  <c r="C1242" i="1"/>
  <c r="G1238" i="1"/>
  <c r="S1234" i="1"/>
  <c r="C1234" i="1"/>
  <c r="G1230" i="1"/>
  <c r="S1226" i="1"/>
  <c r="C1226" i="1"/>
  <c r="G1222" i="1"/>
  <c r="S1218" i="1"/>
  <c r="C1218" i="1"/>
  <c r="G1214" i="1"/>
  <c r="S1210" i="1"/>
  <c r="C1210" i="1"/>
  <c r="G1206" i="1"/>
  <c r="S1202" i="1"/>
  <c r="C1202" i="1"/>
  <c r="G1198" i="1"/>
  <c r="S1194" i="1"/>
  <c r="C1194" i="1"/>
  <c r="G1190" i="1"/>
  <c r="S1186" i="1"/>
  <c r="C1186" i="1"/>
  <c r="G1182" i="1"/>
  <c r="S1178" i="1"/>
  <c r="C1178" i="1"/>
  <c r="G1174" i="1"/>
  <c r="S1170" i="1"/>
  <c r="C1170" i="1"/>
  <c r="G1166" i="1"/>
  <c r="S1162" i="1"/>
  <c r="C1162" i="1"/>
  <c r="G1158" i="1"/>
  <c r="S1154" i="1"/>
  <c r="C1154" i="1"/>
  <c r="H1807" i="1"/>
  <c r="I1775" i="1"/>
  <c r="I1759" i="1"/>
  <c r="G1743" i="1"/>
  <c r="G1735" i="1"/>
  <c r="I1727" i="1"/>
  <c r="I1719" i="1"/>
  <c r="I1711" i="1"/>
  <c r="I1703" i="1"/>
  <c r="I1695" i="1"/>
  <c r="I1687" i="1"/>
  <c r="I1679" i="1"/>
  <c r="U1671" i="1"/>
  <c r="U1663" i="1"/>
  <c r="U1655" i="1"/>
  <c r="U1647" i="1"/>
  <c r="U1639" i="1"/>
  <c r="U1631" i="1"/>
  <c r="U1623" i="1"/>
  <c r="U1615" i="1"/>
  <c r="E1608" i="1"/>
  <c r="B1606" i="1"/>
  <c r="H1601" i="1"/>
  <c r="B1599" i="1"/>
  <c r="B1597" i="1"/>
  <c r="G1591" i="1"/>
  <c r="B1590" i="1"/>
  <c r="C1587" i="1"/>
  <c r="U1585" i="1"/>
  <c r="G1583" i="1"/>
  <c r="B1582" i="1"/>
  <c r="C1579" i="1"/>
  <c r="U1577" i="1"/>
  <c r="G1575" i="1"/>
  <c r="B1574" i="1"/>
  <c r="C1571" i="1"/>
  <c r="U1569" i="1"/>
  <c r="G1567" i="1"/>
  <c r="B1566" i="1"/>
  <c r="C1563" i="1"/>
  <c r="U1561" i="1"/>
  <c r="G1559" i="1"/>
  <c r="B1558" i="1"/>
  <c r="C1555" i="1"/>
  <c r="U1553" i="1"/>
  <c r="G1551" i="1"/>
  <c r="B1550" i="1"/>
  <c r="C1547" i="1"/>
  <c r="U1545" i="1"/>
  <c r="G1543" i="1"/>
  <c r="B1542" i="1"/>
  <c r="C1539" i="1"/>
  <c r="U1537" i="1"/>
  <c r="G1535" i="1"/>
  <c r="B1534" i="1"/>
  <c r="C1531" i="1"/>
  <c r="U1529" i="1"/>
  <c r="G1527" i="1"/>
  <c r="B1526" i="1"/>
  <c r="C1523" i="1"/>
  <c r="U1521" i="1"/>
  <c r="S1521" i="1"/>
  <c r="B1520" i="1"/>
  <c r="B1519" i="1"/>
  <c r="D1518" i="1"/>
  <c r="H1517" i="1"/>
  <c r="F1516" i="1"/>
  <c r="F1513" i="1"/>
  <c r="B1511" i="1"/>
  <c r="F1508" i="1"/>
  <c r="F1505" i="1"/>
  <c r="B1503" i="1"/>
  <c r="F1500" i="1"/>
  <c r="F1497" i="1"/>
  <c r="B1495" i="1"/>
  <c r="F1492" i="1"/>
  <c r="H1489" i="1"/>
  <c r="C1488" i="1"/>
  <c r="U1486" i="1"/>
  <c r="H1486" i="1"/>
  <c r="E1485" i="1"/>
  <c r="S1482" i="1"/>
  <c r="G1482" i="1"/>
  <c r="F1479" i="1"/>
  <c r="C1478" i="1"/>
  <c r="U1476" i="1"/>
  <c r="G1476" i="1"/>
  <c r="C1475" i="1"/>
  <c r="U1473" i="1"/>
  <c r="H1473" i="1"/>
  <c r="C1472" i="1"/>
  <c r="U1470" i="1"/>
  <c r="H1470" i="1"/>
  <c r="E1469" i="1"/>
  <c r="S1466" i="1"/>
  <c r="G1466" i="1"/>
  <c r="F1463" i="1"/>
  <c r="C1462" i="1"/>
  <c r="U1460" i="1"/>
  <c r="G1460" i="1"/>
  <c r="C1459" i="1"/>
  <c r="U1457" i="1"/>
  <c r="H1457" i="1"/>
  <c r="U1454" i="1"/>
  <c r="H1454" i="1"/>
  <c r="E1453" i="1"/>
  <c r="S1450" i="1"/>
  <c r="G1450" i="1"/>
  <c r="F1447" i="1"/>
  <c r="C1446" i="1"/>
  <c r="U1444" i="1"/>
  <c r="G1444" i="1"/>
  <c r="C1443" i="1"/>
  <c r="U1441" i="1"/>
  <c r="H1441" i="1"/>
  <c r="U1438" i="1"/>
  <c r="H1438" i="1"/>
  <c r="E1437" i="1"/>
  <c r="T1434" i="1"/>
  <c r="I1434" i="1"/>
  <c r="T1433" i="1"/>
  <c r="I1433" i="1"/>
  <c r="S1432" i="1"/>
  <c r="I1432" i="1"/>
  <c r="S1431" i="1"/>
  <c r="H1431" i="1"/>
  <c r="T1430" i="1"/>
  <c r="I1430" i="1"/>
  <c r="T1429" i="1"/>
  <c r="I1429" i="1"/>
  <c r="S1428" i="1"/>
  <c r="I1428" i="1"/>
  <c r="S1427" i="1"/>
  <c r="H1427" i="1"/>
  <c r="T1426" i="1"/>
  <c r="I1426" i="1"/>
  <c r="T1425" i="1"/>
  <c r="I1425" i="1"/>
  <c r="S1424" i="1"/>
  <c r="I1424" i="1"/>
  <c r="S1423" i="1"/>
  <c r="H1423" i="1"/>
  <c r="T1422" i="1"/>
  <c r="I1422" i="1"/>
  <c r="T1421" i="1"/>
  <c r="I1421" i="1"/>
  <c r="S1420" i="1"/>
  <c r="I1420" i="1"/>
  <c r="S1419" i="1"/>
  <c r="H1419" i="1"/>
  <c r="T1418" i="1"/>
  <c r="I1418" i="1"/>
  <c r="T1417" i="1"/>
  <c r="I1417" i="1"/>
  <c r="S1416" i="1"/>
  <c r="I1416" i="1"/>
  <c r="S1415" i="1"/>
  <c r="H1415" i="1"/>
  <c r="T1414" i="1"/>
  <c r="I1414" i="1"/>
  <c r="T1413" i="1"/>
  <c r="I1413" i="1"/>
  <c r="S1412" i="1"/>
  <c r="I1412" i="1"/>
  <c r="S1411" i="1"/>
  <c r="H1411" i="1"/>
  <c r="T1410" i="1"/>
  <c r="I1410" i="1"/>
  <c r="T1409" i="1"/>
  <c r="I1409" i="1"/>
  <c r="S1408" i="1"/>
  <c r="I1408" i="1"/>
  <c r="S1407" i="1"/>
  <c r="H1407" i="1"/>
  <c r="T1406" i="1"/>
  <c r="I1406" i="1"/>
  <c r="T1405" i="1"/>
  <c r="I1405" i="1"/>
  <c r="S1404" i="1"/>
  <c r="I1404" i="1"/>
  <c r="S1403" i="1"/>
  <c r="H1403" i="1"/>
  <c r="T1402" i="1"/>
  <c r="I1402" i="1"/>
  <c r="T1401" i="1"/>
  <c r="I1401" i="1"/>
  <c r="S1400" i="1"/>
  <c r="I1400" i="1"/>
  <c r="S1399" i="1"/>
  <c r="H1399" i="1"/>
  <c r="T1398" i="1"/>
  <c r="I1398" i="1"/>
  <c r="T1397" i="1"/>
  <c r="I1397" i="1"/>
  <c r="S1396" i="1"/>
  <c r="I1396" i="1"/>
  <c r="S1395" i="1"/>
  <c r="H1395" i="1"/>
  <c r="T1394" i="1"/>
  <c r="I1394" i="1"/>
  <c r="T1393" i="1"/>
  <c r="I1393" i="1"/>
  <c r="S1392" i="1"/>
  <c r="I1392" i="1"/>
  <c r="S1391" i="1"/>
  <c r="H1391" i="1"/>
  <c r="T1390" i="1"/>
  <c r="I1390" i="1"/>
  <c r="T1389" i="1"/>
  <c r="I1389" i="1"/>
  <c r="S1388" i="1"/>
  <c r="I1388" i="1"/>
  <c r="S1387" i="1"/>
  <c r="H1387" i="1"/>
  <c r="T1386" i="1"/>
  <c r="I1386" i="1"/>
  <c r="T1385" i="1"/>
  <c r="I1385" i="1"/>
  <c r="S1384" i="1"/>
  <c r="I1384" i="1"/>
  <c r="S1383" i="1"/>
  <c r="H1383" i="1"/>
  <c r="T1382" i="1"/>
  <c r="I1382" i="1"/>
  <c r="T1381" i="1"/>
  <c r="I1381" i="1"/>
  <c r="D1379" i="1"/>
  <c r="H1378" i="1"/>
  <c r="D1376" i="1"/>
  <c r="G1375" i="1"/>
  <c r="S1374" i="1"/>
  <c r="I1374" i="1"/>
  <c r="U1373" i="1"/>
  <c r="C1373" i="1"/>
  <c r="F1372" i="1"/>
  <c r="H1371" i="1"/>
  <c r="U1370" i="1"/>
  <c r="C1370" i="1"/>
  <c r="F1369" i="1"/>
  <c r="I1368" i="1"/>
  <c r="T1367" i="1"/>
  <c r="B1367" i="1"/>
  <c r="E1366" i="1"/>
  <c r="H1365" i="1"/>
  <c r="D1363" i="1"/>
  <c r="H1362" i="1"/>
  <c r="D1360" i="1"/>
  <c r="G1359" i="1"/>
  <c r="S1358" i="1"/>
  <c r="I1358" i="1"/>
  <c r="U1357" i="1"/>
  <c r="C1357" i="1"/>
  <c r="F1356" i="1"/>
  <c r="H1355" i="1"/>
  <c r="U1354" i="1"/>
  <c r="C1354" i="1"/>
  <c r="F1353" i="1"/>
  <c r="I1352" i="1"/>
  <c r="T1351" i="1"/>
  <c r="B1351" i="1"/>
  <c r="E1350" i="1"/>
  <c r="H1349" i="1"/>
  <c r="D1347" i="1"/>
  <c r="H1346" i="1"/>
  <c r="D1344" i="1"/>
  <c r="G1343" i="1"/>
  <c r="S1342" i="1"/>
  <c r="I1342" i="1"/>
  <c r="U1341" i="1"/>
  <c r="C1341" i="1"/>
  <c r="F1340" i="1"/>
  <c r="H1339" i="1"/>
  <c r="U1338" i="1"/>
  <c r="C1338" i="1"/>
  <c r="F1337" i="1"/>
  <c r="I1336" i="1"/>
  <c r="T1335" i="1"/>
  <c r="B1335" i="1"/>
  <c r="E1334" i="1"/>
  <c r="H1333" i="1"/>
  <c r="B1670" i="1"/>
  <c r="B1662" i="1"/>
  <c r="B1654" i="1"/>
  <c r="B1646" i="1"/>
  <c r="B1638" i="1"/>
  <c r="B1630" i="1"/>
  <c r="B1622" i="1"/>
  <c r="B1614" i="1"/>
  <c r="S1608" i="1"/>
  <c r="T1605" i="1"/>
  <c r="F1603" i="1"/>
  <c r="F1601" i="1"/>
  <c r="U1599" i="1"/>
  <c r="C1594" i="1"/>
  <c r="B1591" i="1"/>
  <c r="I1587" i="1"/>
  <c r="B1583" i="1"/>
  <c r="I1579" i="1"/>
  <c r="B1575" i="1"/>
  <c r="I1571" i="1"/>
  <c r="B1567" i="1"/>
  <c r="I1563" i="1"/>
  <c r="B1559" i="1"/>
  <c r="I1555" i="1"/>
  <c r="B1551" i="1"/>
  <c r="I1547" i="1"/>
  <c r="B1543" i="1"/>
  <c r="I1539" i="1"/>
  <c r="B1535" i="1"/>
  <c r="I1531" i="1"/>
  <c r="B1527" i="1"/>
  <c r="I1523" i="1"/>
  <c r="T1521" i="1"/>
  <c r="U1519" i="1"/>
  <c r="C1518" i="1"/>
  <c r="U1513" i="1"/>
  <c r="E1513" i="1"/>
  <c r="U1511" i="1"/>
  <c r="G1510" i="1"/>
  <c r="U1505" i="1"/>
  <c r="E1505" i="1"/>
  <c r="U1503" i="1"/>
  <c r="G1502" i="1"/>
  <c r="U1497" i="1"/>
  <c r="E1497" i="1"/>
  <c r="U1495" i="1"/>
  <c r="G1494" i="1"/>
  <c r="T1486" i="1"/>
  <c r="G1486" i="1"/>
  <c r="T1483" i="1"/>
  <c r="G1483" i="1"/>
  <c r="C1479" i="1"/>
  <c r="B1478" i="1"/>
  <c r="B1475" i="1"/>
  <c r="T1470" i="1"/>
  <c r="G1470" i="1"/>
  <c r="T1467" i="1"/>
  <c r="G1467" i="1"/>
  <c r="C1463" i="1"/>
  <c r="B1462" i="1"/>
  <c r="B1459" i="1"/>
  <c r="T1454" i="1"/>
  <c r="G1454" i="1"/>
  <c r="T1451" i="1"/>
  <c r="G1451" i="1"/>
  <c r="C1447" i="1"/>
  <c r="B1446" i="1"/>
  <c r="B1443" i="1"/>
  <c r="T1438" i="1"/>
  <c r="G1438" i="1"/>
  <c r="T1435" i="1"/>
  <c r="G1435" i="1"/>
  <c r="G1431" i="1"/>
  <c r="G1427" i="1"/>
  <c r="G1423" i="1"/>
  <c r="G1419" i="1"/>
  <c r="G1415" i="1"/>
  <c r="G1411" i="1"/>
  <c r="G1407" i="1"/>
  <c r="G1403" i="1"/>
  <c r="G1399" i="1"/>
  <c r="G1395" i="1"/>
  <c r="G1391" i="1"/>
  <c r="G1387" i="1"/>
  <c r="G1383" i="1"/>
  <c r="U1379" i="1"/>
  <c r="C1379" i="1"/>
  <c r="F1375" i="1"/>
  <c r="G1371" i="1"/>
  <c r="U1363" i="1"/>
  <c r="C1363" i="1"/>
  <c r="F1359" i="1"/>
  <c r="G1355" i="1"/>
  <c r="U1347" i="1"/>
  <c r="C1347" i="1"/>
  <c r="F1343" i="1"/>
  <c r="G1339" i="1"/>
  <c r="U1326" i="1"/>
  <c r="E1326" i="1"/>
  <c r="U1318" i="1"/>
  <c r="E1318" i="1"/>
  <c r="U1310" i="1"/>
  <c r="E1310" i="1"/>
  <c r="U1302" i="1"/>
  <c r="E1302" i="1"/>
  <c r="U1294" i="1"/>
  <c r="E1294" i="1"/>
  <c r="U1286" i="1"/>
  <c r="E1286" i="1"/>
  <c r="U1278" i="1"/>
  <c r="E1278" i="1"/>
  <c r="U1270" i="1"/>
  <c r="E1270" i="1"/>
  <c r="U1262" i="1"/>
  <c r="E1262" i="1"/>
  <c r="U1254" i="1"/>
  <c r="E1254" i="1"/>
  <c r="U1246" i="1"/>
  <c r="E1246" i="1"/>
  <c r="U1238" i="1"/>
  <c r="E1238" i="1"/>
  <c r="U1230" i="1"/>
  <c r="E1230" i="1"/>
  <c r="U1222" i="1"/>
  <c r="E1222" i="1"/>
  <c r="U1214" i="1"/>
  <c r="E1214" i="1"/>
  <c r="U1206" i="1"/>
  <c r="E1206" i="1"/>
  <c r="U1198" i="1"/>
  <c r="E1198" i="1"/>
  <c r="U1190" i="1"/>
  <c r="E1190" i="1"/>
  <c r="U1182" i="1"/>
  <c r="E1182" i="1"/>
  <c r="U1174" i="1"/>
  <c r="E1174" i="1"/>
  <c r="U1166" i="1"/>
  <c r="E1166" i="1"/>
  <c r="U1158" i="1"/>
  <c r="E1158" i="1"/>
  <c r="U1150" i="1"/>
  <c r="E1150" i="1"/>
  <c r="U1142" i="1"/>
  <c r="E1142" i="1"/>
  <c r="U1134" i="1"/>
  <c r="E1134" i="1"/>
  <c r="U1126" i="1"/>
  <c r="E1126" i="1"/>
  <c r="U1118" i="1"/>
  <c r="E1118" i="1"/>
  <c r="U1110" i="1"/>
  <c r="E1110" i="1"/>
  <c r="U1102" i="1"/>
  <c r="E1102" i="1"/>
  <c r="U1094" i="1"/>
  <c r="E1094" i="1"/>
  <c r="U1086" i="1"/>
  <c r="E1086" i="1"/>
  <c r="U1078" i="1"/>
  <c r="E1078" i="1"/>
  <c r="U1070" i="1"/>
  <c r="E1070" i="1"/>
  <c r="U1062" i="1"/>
  <c r="E1062" i="1"/>
  <c r="U1054" i="1"/>
  <c r="T1589" i="1"/>
  <c r="T1581" i="1"/>
  <c r="T1573" i="1"/>
  <c r="T1565" i="1"/>
  <c r="T1557" i="1"/>
  <c r="T1549" i="1"/>
  <c r="T1541" i="1"/>
  <c r="T1533" i="1"/>
  <c r="T1525" i="1"/>
  <c r="T1517" i="1"/>
  <c r="U1485" i="1"/>
  <c r="U1469" i="1"/>
  <c r="U1453" i="1"/>
  <c r="U1437" i="1"/>
  <c r="U1429" i="1"/>
  <c r="U1421" i="1"/>
  <c r="U1413" i="1"/>
  <c r="U1405" i="1"/>
  <c r="U1397" i="1"/>
  <c r="U1389" i="1"/>
  <c r="U1381" i="1"/>
  <c r="I1373" i="1"/>
  <c r="I1365" i="1"/>
  <c r="I1357" i="1"/>
  <c r="I1349" i="1"/>
  <c r="I1341" i="1"/>
  <c r="I1333" i="1"/>
  <c r="D1328" i="1"/>
  <c r="S1325" i="1"/>
  <c r="G1321" i="1"/>
  <c r="D1312" i="1"/>
  <c r="S1309" i="1"/>
  <c r="G1305" i="1"/>
  <c r="D1296" i="1"/>
  <c r="S1293" i="1"/>
  <c r="U1290" i="1"/>
  <c r="I1287" i="1"/>
  <c r="I1286" i="1"/>
  <c r="E1283" i="1"/>
  <c r="U1282" i="1"/>
  <c r="U1273" i="1"/>
  <c r="B1273" i="1"/>
  <c r="C1270" i="1"/>
  <c r="E1268" i="1"/>
  <c r="E1267" i="1"/>
  <c r="H1266" i="1"/>
  <c r="U1257" i="1"/>
  <c r="B1257" i="1"/>
  <c r="C1254" i="1"/>
  <c r="E1252" i="1"/>
  <c r="E1251" i="1"/>
  <c r="H1250" i="1"/>
  <c r="U1241" i="1"/>
  <c r="B1241" i="1"/>
  <c r="C1238" i="1"/>
  <c r="E1236" i="1"/>
  <c r="E1235" i="1"/>
  <c r="H1234" i="1"/>
  <c r="U1225" i="1"/>
  <c r="B1225" i="1"/>
  <c r="C1222" i="1"/>
  <c r="E1220" i="1"/>
  <c r="E1219" i="1"/>
  <c r="H1218" i="1"/>
  <c r="U1209" i="1"/>
  <c r="B1209" i="1"/>
  <c r="C1206" i="1"/>
  <c r="E1204" i="1"/>
  <c r="E1203" i="1"/>
  <c r="H1202" i="1"/>
  <c r="U1193" i="1"/>
  <c r="B1193" i="1"/>
  <c r="C1190" i="1"/>
  <c r="H1189" i="1"/>
  <c r="S1187" i="1"/>
  <c r="C1187" i="1"/>
  <c r="H1186" i="1"/>
  <c r="B1185" i="1"/>
  <c r="H1184" i="1"/>
  <c r="B1182" i="1"/>
  <c r="H1181" i="1"/>
  <c r="S1179" i="1"/>
  <c r="C1179" i="1"/>
  <c r="H1178" i="1"/>
  <c r="B1177" i="1"/>
  <c r="H1176" i="1"/>
  <c r="B1174" i="1"/>
  <c r="H1173" i="1"/>
  <c r="S1171" i="1"/>
  <c r="C1171" i="1"/>
  <c r="H1170" i="1"/>
  <c r="B1169" i="1"/>
  <c r="H1168" i="1"/>
  <c r="B1166" i="1"/>
  <c r="H1165" i="1"/>
  <c r="S1163" i="1"/>
  <c r="C1163" i="1"/>
  <c r="H1162" i="1"/>
  <c r="B1161" i="1"/>
  <c r="H1160" i="1"/>
  <c r="B1158" i="1"/>
  <c r="H1157" i="1"/>
  <c r="S1156" i="1"/>
  <c r="F1154" i="1"/>
  <c r="S1151" i="1"/>
  <c r="F1151" i="1"/>
  <c r="D1150" i="1"/>
  <c r="E1149" i="1"/>
  <c r="E1148" i="1"/>
  <c r="E1147" i="1"/>
  <c r="D1146" i="1"/>
  <c r="E1145" i="1"/>
  <c r="E1144" i="1"/>
  <c r="E1143" i="1"/>
  <c r="D1142" i="1"/>
  <c r="E1141" i="1"/>
  <c r="E1140" i="1"/>
  <c r="E1139" i="1"/>
  <c r="D1138" i="1"/>
  <c r="E1137" i="1"/>
  <c r="E1136" i="1"/>
  <c r="E1135" i="1"/>
  <c r="D1134" i="1"/>
  <c r="E1133" i="1"/>
  <c r="E1132" i="1"/>
  <c r="E1131" i="1"/>
  <c r="D1130" i="1"/>
  <c r="E1129" i="1"/>
  <c r="E1128" i="1"/>
  <c r="E1127" i="1"/>
  <c r="D1126" i="1"/>
  <c r="E1125" i="1"/>
  <c r="E1124" i="1"/>
  <c r="E1123" i="1"/>
  <c r="D1122" i="1"/>
  <c r="E1121" i="1"/>
  <c r="E1120" i="1"/>
  <c r="E1119" i="1"/>
  <c r="D1118" i="1"/>
  <c r="E1117" i="1"/>
  <c r="E1116" i="1"/>
  <c r="E1115" i="1"/>
  <c r="D1114" i="1"/>
  <c r="E1113" i="1"/>
  <c r="E1112" i="1"/>
  <c r="E1111" i="1"/>
  <c r="D1110" i="1"/>
  <c r="E1109" i="1"/>
  <c r="E1108" i="1"/>
  <c r="E1107" i="1"/>
  <c r="D1106" i="1"/>
  <c r="E1105" i="1"/>
  <c r="E1104" i="1"/>
  <c r="E1103" i="1"/>
  <c r="D1102" i="1"/>
  <c r="E1101" i="1"/>
  <c r="E1100" i="1"/>
  <c r="E1099" i="1"/>
  <c r="D1098" i="1"/>
  <c r="E1097" i="1"/>
  <c r="E1096" i="1"/>
  <c r="E1095" i="1"/>
  <c r="D1094" i="1"/>
  <c r="E1093" i="1"/>
  <c r="E1092" i="1"/>
  <c r="E1091" i="1"/>
  <c r="D1090" i="1"/>
  <c r="E1089" i="1"/>
  <c r="E1088" i="1"/>
  <c r="E1087" i="1"/>
  <c r="D1086" i="1"/>
  <c r="E1085" i="1"/>
  <c r="E1084" i="1"/>
  <c r="E1083" i="1"/>
  <c r="D1082" i="1"/>
  <c r="E1081" i="1"/>
  <c r="E1080" i="1"/>
  <c r="E1079" i="1"/>
  <c r="D1078" i="1"/>
  <c r="E1077" i="1"/>
  <c r="E1076" i="1"/>
  <c r="E1075" i="1"/>
  <c r="D1074" i="1"/>
  <c r="E1073" i="1"/>
  <c r="E1072" i="1"/>
  <c r="E1071" i="1"/>
  <c r="D1070" i="1"/>
  <c r="E1069" i="1"/>
  <c r="E1068" i="1"/>
  <c r="E1067" i="1"/>
  <c r="D1066" i="1"/>
  <c r="E1065" i="1"/>
  <c r="E1064" i="1"/>
  <c r="E1063" i="1"/>
  <c r="D1062" i="1"/>
  <c r="E1061" i="1"/>
  <c r="E1060" i="1"/>
  <c r="E1059" i="1"/>
  <c r="D1058" i="1"/>
  <c r="E1057" i="1"/>
  <c r="E1056" i="1"/>
  <c r="E1055" i="1"/>
  <c r="F1054" i="1"/>
  <c r="F1053" i="1"/>
  <c r="D1052" i="1"/>
  <c r="I1050" i="1"/>
  <c r="E1048" i="1"/>
  <c r="T1046" i="1"/>
  <c r="B1046" i="1"/>
  <c r="E1045" i="1"/>
  <c r="D1042" i="1"/>
  <c r="G1040" i="1"/>
  <c r="C1039" i="1"/>
  <c r="F1038" i="1"/>
  <c r="F1037" i="1"/>
  <c r="D1036" i="1"/>
  <c r="I1034" i="1"/>
  <c r="E1032" i="1"/>
  <c r="T1030" i="1"/>
  <c r="B1030" i="1"/>
  <c r="E1029" i="1"/>
  <c r="D1026" i="1"/>
  <c r="G1024" i="1"/>
  <c r="C1023" i="1"/>
  <c r="F1022" i="1"/>
  <c r="F1021" i="1"/>
  <c r="D1020" i="1"/>
  <c r="I1018" i="1"/>
  <c r="E1016" i="1"/>
  <c r="T1014" i="1"/>
  <c r="B1014" i="1"/>
  <c r="E1013" i="1"/>
  <c r="D1010" i="1"/>
  <c r="G1008" i="1"/>
  <c r="C1007" i="1"/>
  <c r="F1006" i="1"/>
  <c r="F1005" i="1"/>
  <c r="D1004" i="1"/>
  <c r="U1002" i="1"/>
  <c r="S1000" i="1"/>
  <c r="C1000" i="1"/>
  <c r="H999" i="1"/>
  <c r="U998" i="1"/>
  <c r="E998" i="1"/>
  <c r="T995" i="1"/>
  <c r="D995" i="1"/>
  <c r="S992" i="1"/>
  <c r="C992" i="1"/>
  <c r="H991" i="1"/>
  <c r="U990" i="1"/>
  <c r="E990" i="1"/>
  <c r="T987" i="1"/>
  <c r="D987" i="1"/>
  <c r="S984" i="1"/>
  <c r="C984" i="1"/>
  <c r="H983" i="1"/>
  <c r="U982" i="1"/>
  <c r="E982" i="1"/>
  <c r="T979" i="1"/>
  <c r="D979" i="1"/>
  <c r="S976" i="1"/>
  <c r="C976" i="1"/>
  <c r="H975" i="1"/>
  <c r="U974" i="1"/>
  <c r="E974" i="1"/>
  <c r="T971" i="1"/>
  <c r="D971" i="1"/>
  <c r="S968" i="1"/>
  <c r="C968" i="1"/>
  <c r="H967" i="1"/>
  <c r="U966" i="1"/>
  <c r="E966" i="1"/>
  <c r="T963" i="1"/>
  <c r="D963" i="1"/>
  <c r="S960" i="1"/>
  <c r="C960" i="1"/>
  <c r="H959" i="1"/>
  <c r="U958" i="1"/>
  <c r="E958" i="1"/>
  <c r="T955" i="1"/>
  <c r="D955" i="1"/>
  <c r="S952" i="1"/>
  <c r="C952" i="1"/>
  <c r="H951" i="1"/>
  <c r="U950" i="1"/>
  <c r="E950" i="1"/>
  <c r="T947" i="1"/>
  <c r="D947" i="1"/>
  <c r="S944" i="1"/>
  <c r="C944" i="1"/>
  <c r="H943" i="1"/>
  <c r="U942" i="1"/>
  <c r="E942" i="1"/>
  <c r="T939" i="1"/>
  <c r="D939" i="1"/>
  <c r="S936" i="1"/>
  <c r="C936" i="1"/>
  <c r="H935" i="1"/>
  <c r="U934" i="1"/>
  <c r="E934" i="1"/>
  <c r="T931" i="1"/>
  <c r="D931" i="1"/>
  <c r="S928" i="1"/>
  <c r="C928" i="1"/>
  <c r="H927" i="1"/>
  <c r="U926" i="1"/>
  <c r="E926" i="1"/>
  <c r="T923" i="1"/>
  <c r="D923" i="1"/>
  <c r="S920" i="1"/>
  <c r="C920" i="1"/>
  <c r="H919" i="1"/>
  <c r="U918" i="1"/>
  <c r="E918" i="1"/>
  <c r="T915" i="1"/>
  <c r="D915" i="1"/>
  <c r="S912" i="1"/>
  <c r="C912" i="1"/>
  <c r="H911" i="1"/>
  <c r="U910" i="1"/>
  <c r="E910" i="1"/>
  <c r="T907" i="1"/>
  <c r="D907" i="1"/>
  <c r="S904" i="1"/>
  <c r="I1588" i="1"/>
  <c r="I1580" i="1"/>
  <c r="I1572" i="1"/>
  <c r="I1564" i="1"/>
  <c r="I1556" i="1"/>
  <c r="I1548" i="1"/>
  <c r="I1540" i="1"/>
  <c r="I1532" i="1"/>
  <c r="I1524" i="1"/>
  <c r="U1516" i="1"/>
  <c r="I1508" i="1"/>
  <c r="I1500" i="1"/>
  <c r="I1492" i="1"/>
  <c r="I1476" i="1"/>
  <c r="I1460" i="1"/>
  <c r="I1444" i="1"/>
  <c r="U1428" i="1"/>
  <c r="U1420" i="1"/>
  <c r="U1412" i="1"/>
  <c r="U1404" i="1"/>
  <c r="U1396" i="1"/>
  <c r="U1388" i="1"/>
  <c r="I1380" i="1"/>
  <c r="I1372" i="1"/>
  <c r="I1364" i="1"/>
  <c r="I1356" i="1"/>
  <c r="I1348" i="1"/>
  <c r="I1340" i="1"/>
  <c r="S1332" i="1"/>
  <c r="B1330" i="1"/>
  <c r="I1328" i="1"/>
  <c r="E1323" i="1"/>
  <c r="B1321" i="1"/>
  <c r="H1316" i="1"/>
  <c r="B1314" i="1"/>
  <c r="I1312" i="1"/>
  <c r="E1307" i="1"/>
  <c r="B1305" i="1"/>
  <c r="H1300" i="1"/>
  <c r="B1298" i="1"/>
  <c r="I1296" i="1"/>
  <c r="E1291" i="1"/>
  <c r="U1289" i="1"/>
  <c r="G1287" i="1"/>
  <c r="S1285" i="1"/>
  <c r="H1284" i="1"/>
  <c r="C1283" i="1"/>
  <c r="U1281" i="1"/>
  <c r="I1279" i="1"/>
  <c r="T1273" i="1"/>
  <c r="T1270" i="1"/>
  <c r="I1270" i="1"/>
  <c r="S1268" i="1"/>
  <c r="C1267" i="1"/>
  <c r="G1266" i="1"/>
  <c r="G1265" i="1"/>
  <c r="I1263" i="1"/>
  <c r="T1257" i="1"/>
  <c r="T1254" i="1"/>
  <c r="I1254" i="1"/>
  <c r="S1252" i="1"/>
  <c r="C1251" i="1"/>
  <c r="G1250" i="1"/>
  <c r="G1249" i="1"/>
  <c r="I1247" i="1"/>
  <c r="T1241" i="1"/>
  <c r="T1238" i="1"/>
  <c r="I1238" i="1"/>
  <c r="S1236" i="1"/>
  <c r="C1235" i="1"/>
  <c r="G1234" i="1"/>
  <c r="G1233" i="1"/>
  <c r="I1231" i="1"/>
  <c r="T1225" i="1"/>
  <c r="T1222" i="1"/>
  <c r="I1222" i="1"/>
  <c r="S1220" i="1"/>
  <c r="C1219" i="1"/>
  <c r="G1218" i="1"/>
  <c r="G1217" i="1"/>
  <c r="I1215" i="1"/>
  <c r="T1209" i="1"/>
  <c r="T1206" i="1"/>
  <c r="I1206" i="1"/>
  <c r="S1204" i="1"/>
  <c r="C1203" i="1"/>
  <c r="G1202" i="1"/>
  <c r="G1201" i="1"/>
  <c r="I1199" i="1"/>
  <c r="T1193" i="1"/>
  <c r="T1190" i="1"/>
  <c r="I1190" i="1"/>
  <c r="G1189" i="1"/>
  <c r="B1187" i="1"/>
  <c r="G1186" i="1"/>
  <c r="T1184" i="1"/>
  <c r="D1184" i="1"/>
  <c r="I1183" i="1"/>
  <c r="I1182" i="1"/>
  <c r="G1181" i="1"/>
  <c r="B1179" i="1"/>
  <c r="G1178" i="1"/>
  <c r="T1176" i="1"/>
  <c r="D1176" i="1"/>
  <c r="I1175" i="1"/>
  <c r="I1174" i="1"/>
  <c r="G1173" i="1"/>
  <c r="B1171" i="1"/>
  <c r="G1170" i="1"/>
  <c r="T1168" i="1"/>
  <c r="D1168" i="1"/>
  <c r="I1167" i="1"/>
  <c r="I1166" i="1"/>
  <c r="G1165" i="1"/>
  <c r="B1163" i="1"/>
  <c r="G1162" i="1"/>
  <c r="T1160" i="1"/>
  <c r="D1160" i="1"/>
  <c r="I1159" i="1"/>
  <c r="I1158" i="1"/>
  <c r="G1157" i="1"/>
  <c r="U1155" i="1"/>
  <c r="I1155" i="1"/>
  <c r="D1154" i="1"/>
  <c r="I1152" i="1"/>
  <c r="E1151" i="1"/>
  <c r="C1150" i="1"/>
  <c r="D1149" i="1"/>
  <c r="D1148" i="1"/>
  <c r="C1147" i="1"/>
  <c r="C1146" i="1"/>
  <c r="D1145" i="1"/>
  <c r="D1144" i="1"/>
  <c r="C1143" i="1"/>
  <c r="C1142" i="1"/>
  <c r="D1141" i="1"/>
  <c r="D1140" i="1"/>
  <c r="C1139" i="1"/>
  <c r="C1138" i="1"/>
  <c r="D1137" i="1"/>
  <c r="D1136" i="1"/>
  <c r="C1135" i="1"/>
  <c r="C1134" i="1"/>
  <c r="D1133" i="1"/>
  <c r="D1132" i="1"/>
  <c r="C1131" i="1"/>
  <c r="C1130" i="1"/>
  <c r="D1129" i="1"/>
  <c r="D1128" i="1"/>
  <c r="C1127" i="1"/>
  <c r="C1126" i="1"/>
  <c r="D1125" i="1"/>
  <c r="D1124" i="1"/>
  <c r="C1123" i="1"/>
  <c r="C1122" i="1"/>
  <c r="D1121" i="1"/>
  <c r="D1120" i="1"/>
  <c r="C1119" i="1"/>
  <c r="C1118" i="1"/>
  <c r="D1117" i="1"/>
  <c r="D1116" i="1"/>
  <c r="C1115" i="1"/>
  <c r="C1114" i="1"/>
  <c r="D1113" i="1"/>
  <c r="D1112" i="1"/>
  <c r="C1111" i="1"/>
  <c r="C1110" i="1"/>
  <c r="D1109" i="1"/>
  <c r="D1108" i="1"/>
  <c r="C1107" i="1"/>
  <c r="C1106" i="1"/>
  <c r="D1105" i="1"/>
  <c r="D1104" i="1"/>
  <c r="C1103" i="1"/>
  <c r="C1102" i="1"/>
  <c r="D1101" i="1"/>
  <c r="D1100" i="1"/>
  <c r="C1099" i="1"/>
  <c r="C1098" i="1"/>
  <c r="D1097" i="1"/>
  <c r="D1096" i="1"/>
  <c r="C1095" i="1"/>
  <c r="C1094" i="1"/>
  <c r="D1093" i="1"/>
  <c r="D1092" i="1"/>
  <c r="C1091" i="1"/>
  <c r="C1090" i="1"/>
  <c r="D1089" i="1"/>
  <c r="D1088" i="1"/>
  <c r="C1087" i="1"/>
  <c r="C1086" i="1"/>
  <c r="D1085" i="1"/>
  <c r="D1084" i="1"/>
  <c r="C1083" i="1"/>
  <c r="C1082" i="1"/>
  <c r="D1081" i="1"/>
  <c r="D1080" i="1"/>
  <c r="C1079" i="1"/>
  <c r="C1078" i="1"/>
  <c r="D1077" i="1"/>
  <c r="D1076" i="1"/>
  <c r="C1075" i="1"/>
  <c r="C1074" i="1"/>
  <c r="D1073" i="1"/>
  <c r="D1072" i="1"/>
  <c r="C1071" i="1"/>
  <c r="C1070" i="1"/>
  <c r="D1069" i="1"/>
  <c r="D1068" i="1"/>
  <c r="C1067" i="1"/>
  <c r="C1066" i="1"/>
  <c r="D1065" i="1"/>
  <c r="D1064" i="1"/>
  <c r="C1063" i="1"/>
  <c r="C1062" i="1"/>
  <c r="D1061" i="1"/>
  <c r="D1060" i="1"/>
  <c r="C1059" i="1"/>
  <c r="C1058" i="1"/>
  <c r="D1057" i="1"/>
  <c r="D1056" i="1"/>
  <c r="C1055" i="1"/>
  <c r="E1054" i="1"/>
  <c r="I1053" i="1"/>
  <c r="U1052" i="1"/>
  <c r="B1052" i="1"/>
  <c r="H1050" i="1"/>
  <c r="B1049" i="1"/>
  <c r="D1048" i="1"/>
  <c r="S1046" i="1"/>
  <c r="I1046" i="1"/>
  <c r="D1045" i="1"/>
  <c r="H1043" i="1"/>
  <c r="C1042" i="1"/>
  <c r="F1041" i="1"/>
  <c r="I1040" i="1"/>
  <c r="U1039" i="1"/>
  <c r="B1039" i="1"/>
  <c r="E1038" i="1"/>
  <c r="I1037" i="1"/>
  <c r="U1036" i="1"/>
  <c r="B1036" i="1"/>
  <c r="E1035" i="1"/>
  <c r="H1034" i="1"/>
  <c r="B1033" i="1"/>
  <c r="D1032" i="1"/>
  <c r="S1030" i="1"/>
  <c r="I1030" i="1"/>
  <c r="D1029" i="1"/>
  <c r="H1027" i="1"/>
  <c r="C1026" i="1"/>
  <c r="F1025" i="1"/>
  <c r="I1024" i="1"/>
  <c r="U1023" i="1"/>
  <c r="B1023" i="1"/>
  <c r="E1022" i="1"/>
  <c r="I1021" i="1"/>
  <c r="U1020" i="1"/>
  <c r="B1020" i="1"/>
  <c r="E1019" i="1"/>
  <c r="H1018" i="1"/>
  <c r="B1017" i="1"/>
  <c r="D1016" i="1"/>
  <c r="S1014" i="1"/>
  <c r="I1014" i="1"/>
  <c r="D1013" i="1"/>
  <c r="H1011" i="1"/>
  <c r="C1010" i="1"/>
  <c r="F1009" i="1"/>
  <c r="I1008" i="1"/>
  <c r="U1007" i="1"/>
  <c r="B1007" i="1"/>
  <c r="E1006" i="1"/>
  <c r="I1005" i="1"/>
  <c r="U1004" i="1"/>
  <c r="B1004" i="1"/>
  <c r="E1003" i="1"/>
  <c r="H1002" i="1"/>
  <c r="U1001" i="1"/>
  <c r="E1001" i="1"/>
  <c r="B1000" i="1"/>
  <c r="G999" i="1"/>
  <c r="T998" i="1"/>
  <c r="D998" i="1"/>
  <c r="S995" i="1"/>
  <c r="C995" i="1"/>
  <c r="H994" i="1"/>
  <c r="U993" i="1"/>
  <c r="E993" i="1"/>
  <c r="B992" i="1"/>
  <c r="G991" i="1"/>
  <c r="T990" i="1"/>
  <c r="D990" i="1"/>
  <c r="S987" i="1"/>
  <c r="C987" i="1"/>
  <c r="H986" i="1"/>
  <c r="U985" i="1"/>
  <c r="E985" i="1"/>
  <c r="B984" i="1"/>
  <c r="G983" i="1"/>
  <c r="T982" i="1"/>
  <c r="D982" i="1"/>
  <c r="S979" i="1"/>
  <c r="C979" i="1"/>
  <c r="H978" i="1"/>
  <c r="U977" i="1"/>
  <c r="E977" i="1"/>
  <c r="B976" i="1"/>
  <c r="G975" i="1"/>
  <c r="T974" i="1"/>
  <c r="D974" i="1"/>
  <c r="S971" i="1"/>
  <c r="C971" i="1"/>
  <c r="H970" i="1"/>
  <c r="U969" i="1"/>
  <c r="E969" i="1"/>
  <c r="B968" i="1"/>
  <c r="G967" i="1"/>
  <c r="T966" i="1"/>
  <c r="D966" i="1"/>
  <c r="S963" i="1"/>
  <c r="C963" i="1"/>
  <c r="H962" i="1"/>
  <c r="U961" i="1"/>
  <c r="E961" i="1"/>
  <c r="B960" i="1"/>
  <c r="G959" i="1"/>
  <c r="T958" i="1"/>
  <c r="D958" i="1"/>
  <c r="S955" i="1"/>
  <c r="C955" i="1"/>
  <c r="H954" i="1"/>
  <c r="U953" i="1"/>
  <c r="E953" i="1"/>
  <c r="U1330" i="1"/>
  <c r="C1325" i="1"/>
  <c r="I1323" i="1"/>
  <c r="T1320" i="1"/>
  <c r="F1318" i="1"/>
  <c r="S1316" i="1"/>
  <c r="U1314" i="1"/>
  <c r="C1309" i="1"/>
  <c r="I1307" i="1"/>
  <c r="T1304" i="1"/>
  <c r="F1302" i="1"/>
  <c r="S1300" i="1"/>
  <c r="U1298" i="1"/>
  <c r="C1293" i="1"/>
  <c r="I1291" i="1"/>
  <c r="F1284" i="1"/>
  <c r="I1283" i="1"/>
  <c r="F1278" i="1"/>
  <c r="H1276" i="1"/>
  <c r="S1270" i="1"/>
  <c r="U1268" i="1"/>
  <c r="U1267" i="1"/>
  <c r="B1267" i="1"/>
  <c r="B1266" i="1"/>
  <c r="E1265" i="1"/>
  <c r="F1262" i="1"/>
  <c r="H1260" i="1"/>
  <c r="S1254" i="1"/>
  <c r="U1252" i="1"/>
  <c r="U1251" i="1"/>
  <c r="B1251" i="1"/>
  <c r="B1250" i="1"/>
  <c r="E1249" i="1"/>
  <c r="F1246" i="1"/>
  <c r="H1244" i="1"/>
  <c r="S1238" i="1"/>
  <c r="U1236" i="1"/>
  <c r="U1235" i="1"/>
  <c r="B1235" i="1"/>
  <c r="B1234" i="1"/>
  <c r="E1233" i="1"/>
  <c r="F1230" i="1"/>
  <c r="H1228" i="1"/>
  <c r="S1222" i="1"/>
  <c r="U1220" i="1"/>
  <c r="U1219" i="1"/>
  <c r="B1219" i="1"/>
  <c r="B1218" i="1"/>
  <c r="E1217" i="1"/>
  <c r="F1214" i="1"/>
  <c r="H1212" i="1"/>
  <c r="S1206" i="1"/>
  <c r="U1204" i="1"/>
  <c r="U1203" i="1"/>
  <c r="B1203" i="1"/>
  <c r="B1202" i="1"/>
  <c r="E1201" i="1"/>
  <c r="F1198" i="1"/>
  <c r="H1196" i="1"/>
  <c r="S1190" i="1"/>
  <c r="S1189" i="1"/>
  <c r="C1189" i="1"/>
  <c r="H1188" i="1"/>
  <c r="F1186" i="1"/>
  <c r="B1184" i="1"/>
  <c r="S1181" i="1"/>
  <c r="C1181" i="1"/>
  <c r="H1180" i="1"/>
  <c r="F1178" i="1"/>
  <c r="B1176" i="1"/>
  <c r="S1173" i="1"/>
  <c r="C1173" i="1"/>
  <c r="H1172" i="1"/>
  <c r="F1170" i="1"/>
  <c r="B1168" i="1"/>
  <c r="S1165" i="1"/>
  <c r="C1165" i="1"/>
  <c r="H1164" i="1"/>
  <c r="F1162" i="1"/>
  <c r="B1160" i="1"/>
  <c r="S1157" i="1"/>
  <c r="C1157" i="1"/>
  <c r="B1154" i="1"/>
  <c r="C1151" i="1"/>
  <c r="B1150" i="1"/>
  <c r="C1149" i="1"/>
  <c r="B1148" i="1"/>
  <c r="B1147" i="1"/>
  <c r="B1146" i="1"/>
  <c r="C1145" i="1"/>
  <c r="B1144" i="1"/>
  <c r="B1143" i="1"/>
  <c r="B1142" i="1"/>
  <c r="C1141" i="1"/>
  <c r="B1140" i="1"/>
  <c r="B1139" i="1"/>
  <c r="B1138" i="1"/>
  <c r="C1137" i="1"/>
  <c r="B1136" i="1"/>
  <c r="B1135" i="1"/>
  <c r="B1134" i="1"/>
  <c r="C1133" i="1"/>
  <c r="B1132" i="1"/>
  <c r="B1131" i="1"/>
  <c r="B1130" i="1"/>
  <c r="C1129" i="1"/>
  <c r="B1128" i="1"/>
  <c r="B1127" i="1"/>
  <c r="B1126" i="1"/>
  <c r="C1125" i="1"/>
  <c r="B1124" i="1"/>
  <c r="B1123" i="1"/>
  <c r="B1122" i="1"/>
  <c r="C1121" i="1"/>
  <c r="B1120" i="1"/>
  <c r="B1119" i="1"/>
  <c r="B1118" i="1"/>
  <c r="C1117" i="1"/>
  <c r="B1116" i="1"/>
  <c r="B1115" i="1"/>
  <c r="B1114" i="1"/>
  <c r="C1113" i="1"/>
  <c r="B1112" i="1"/>
  <c r="B1111" i="1"/>
  <c r="B1110" i="1"/>
  <c r="C1109" i="1"/>
  <c r="B1108" i="1"/>
  <c r="B1107" i="1"/>
  <c r="B1106" i="1"/>
  <c r="C1105" i="1"/>
  <c r="B1104" i="1"/>
  <c r="B1103" i="1"/>
  <c r="B1102" i="1"/>
  <c r="C1101" i="1"/>
  <c r="B1100" i="1"/>
  <c r="B1099" i="1"/>
  <c r="B1098" i="1"/>
  <c r="C1097" i="1"/>
  <c r="B1096" i="1"/>
  <c r="B1095" i="1"/>
  <c r="B1094" i="1"/>
  <c r="C1093" i="1"/>
  <c r="B1092" i="1"/>
  <c r="B1091" i="1"/>
  <c r="B1090" i="1"/>
  <c r="C1089" i="1"/>
  <c r="B1088" i="1"/>
  <c r="B1087" i="1"/>
  <c r="B1086" i="1"/>
  <c r="C1085" i="1"/>
  <c r="B1084" i="1"/>
  <c r="B1083" i="1"/>
  <c r="B1082" i="1"/>
  <c r="C1081" i="1"/>
  <c r="B1080" i="1"/>
  <c r="B1079" i="1"/>
  <c r="B1078" i="1"/>
  <c r="C1077" i="1"/>
  <c r="B1076" i="1"/>
  <c r="B1075" i="1"/>
  <c r="B1074" i="1"/>
  <c r="C1073" i="1"/>
  <c r="B1072" i="1"/>
  <c r="B1071" i="1"/>
  <c r="B1070" i="1"/>
  <c r="C1069" i="1"/>
  <c r="B1068" i="1"/>
  <c r="B1067" i="1"/>
  <c r="B1066" i="1"/>
  <c r="C1065" i="1"/>
  <c r="B1064" i="1"/>
  <c r="B1063" i="1"/>
  <c r="B1062" i="1"/>
  <c r="C1061" i="1"/>
  <c r="B1060" i="1"/>
  <c r="B1059" i="1"/>
  <c r="B1058" i="1"/>
  <c r="C1057" i="1"/>
  <c r="B1056" i="1"/>
  <c r="B1055" i="1"/>
  <c r="D1054" i="1"/>
  <c r="G1050" i="1"/>
  <c r="U1048" i="1"/>
  <c r="C1048" i="1"/>
  <c r="H1046" i="1"/>
  <c r="U1045" i="1"/>
  <c r="C1045" i="1"/>
  <c r="T1042" i="1"/>
  <c r="B1042" i="1"/>
  <c r="D1038" i="1"/>
  <c r="G1034" i="1"/>
  <c r="U1032" i="1"/>
  <c r="C1032" i="1"/>
  <c r="H1030" i="1"/>
  <c r="U1029" i="1"/>
  <c r="C1029" i="1"/>
  <c r="T1026" i="1"/>
  <c r="B1026" i="1"/>
  <c r="D1022" i="1"/>
  <c r="G1018" i="1"/>
  <c r="U1016" i="1"/>
  <c r="C1016" i="1"/>
  <c r="H1014" i="1"/>
  <c r="U1013" i="1"/>
  <c r="C1013" i="1"/>
  <c r="T1010" i="1"/>
  <c r="B1010" i="1"/>
  <c r="D1006" i="1"/>
  <c r="F999" i="1"/>
  <c r="S998" i="1"/>
  <c r="C998" i="1"/>
  <c r="B995" i="1"/>
  <c r="F991" i="1"/>
  <c r="S990" i="1"/>
  <c r="C990" i="1"/>
  <c r="B987" i="1"/>
  <c r="F983" i="1"/>
  <c r="S982" i="1"/>
  <c r="C982" i="1"/>
  <c r="B979" i="1"/>
  <c r="F975" i="1"/>
  <c r="S974" i="1"/>
  <c r="C974" i="1"/>
  <c r="B971" i="1"/>
  <c r="F967" i="1"/>
  <c r="S966" i="1"/>
  <c r="C966" i="1"/>
  <c r="B963" i="1"/>
  <c r="F959" i="1"/>
  <c r="S958" i="1"/>
  <c r="C958" i="1"/>
  <c r="B955" i="1"/>
  <c r="F951" i="1"/>
  <c r="S950" i="1"/>
  <c r="C950" i="1"/>
  <c r="B947" i="1"/>
  <c r="F943" i="1"/>
  <c r="S942" i="1"/>
  <c r="C942" i="1"/>
  <c r="B939" i="1"/>
  <c r="F935" i="1"/>
  <c r="S934" i="1"/>
  <c r="C934" i="1"/>
  <c r="B931" i="1"/>
  <c r="F927" i="1"/>
  <c r="S926" i="1"/>
  <c r="C926" i="1"/>
  <c r="B923" i="1"/>
  <c r="F919" i="1"/>
  <c r="S918" i="1"/>
  <c r="C918" i="1"/>
  <c r="B915" i="1"/>
  <c r="F911" i="1"/>
  <c r="S910" i="1"/>
  <c r="C910" i="1"/>
  <c r="B907" i="1"/>
  <c r="F903" i="1"/>
  <c r="S902" i="1"/>
  <c r="C902" i="1"/>
  <c r="B899" i="1"/>
  <c r="F895" i="1"/>
  <c r="S894" i="1"/>
  <c r="C894" i="1"/>
  <c r="B891" i="1"/>
  <c r="F887" i="1"/>
  <c r="S886" i="1"/>
  <c r="C886" i="1"/>
  <c r="B883" i="1"/>
  <c r="F879" i="1"/>
  <c r="S878" i="1"/>
  <c r="C878" i="1"/>
  <c r="B875" i="1"/>
  <c r="F871" i="1"/>
  <c r="S870" i="1"/>
  <c r="C870" i="1"/>
  <c r="B867" i="1"/>
  <c r="F863" i="1"/>
  <c r="S862" i="1"/>
  <c r="C862" i="1"/>
  <c r="B859" i="1"/>
  <c r="F855" i="1"/>
  <c r="S854" i="1"/>
  <c r="C854" i="1"/>
  <c r="B851" i="1"/>
  <c r="F847" i="1"/>
  <c r="S846" i="1"/>
  <c r="C846" i="1"/>
  <c r="B843" i="1"/>
  <c r="F839" i="1"/>
  <c r="S838" i="1"/>
  <c r="C838" i="1"/>
  <c r="B835" i="1"/>
  <c r="F831" i="1"/>
  <c r="S830" i="1"/>
  <c r="C830" i="1"/>
  <c r="B827" i="1"/>
  <c r="F823" i="1"/>
  <c r="S822" i="1"/>
  <c r="C822" i="1"/>
  <c r="B819" i="1"/>
  <c r="F815" i="1"/>
  <c r="S814" i="1"/>
  <c r="C814" i="1"/>
  <c r="B811" i="1"/>
  <c r="F807" i="1"/>
  <c r="S806" i="1"/>
  <c r="C806" i="1"/>
  <c r="B803" i="1"/>
  <c r="I1482" i="1"/>
  <c r="I1466" i="1"/>
  <c r="I1450" i="1"/>
  <c r="U1434" i="1"/>
  <c r="U1426" i="1"/>
  <c r="U1418" i="1"/>
  <c r="U1410" i="1"/>
  <c r="U1402" i="1"/>
  <c r="U1394" i="1"/>
  <c r="U1386" i="1"/>
  <c r="I1378" i="1"/>
  <c r="I1370" i="1"/>
  <c r="I1362" i="1"/>
  <c r="I1354" i="1"/>
  <c r="I1346" i="1"/>
  <c r="I1338" i="1"/>
  <c r="I1325" i="1"/>
  <c r="I1318" i="1"/>
  <c r="U1315" i="1"/>
  <c r="I1309" i="1"/>
  <c r="I1302" i="1"/>
  <c r="U1299" i="1"/>
  <c r="I1293" i="1"/>
  <c r="D1288" i="1"/>
  <c r="T1286" i="1"/>
  <c r="S1284" i="1"/>
  <c r="D1278" i="1"/>
  <c r="F1276" i="1"/>
  <c r="S1267" i="1"/>
  <c r="I1267" i="1"/>
  <c r="U1266" i="1"/>
  <c r="D1265" i="1"/>
  <c r="D1262" i="1"/>
  <c r="F1260" i="1"/>
  <c r="S1251" i="1"/>
  <c r="I1251" i="1"/>
  <c r="U1250" i="1"/>
  <c r="D1249" i="1"/>
  <c r="D1246" i="1"/>
  <c r="F1244" i="1"/>
  <c r="S1235" i="1"/>
  <c r="I1235" i="1"/>
  <c r="U1234" i="1"/>
  <c r="D1233" i="1"/>
  <c r="D1230" i="1"/>
  <c r="F1228" i="1"/>
  <c r="S1219" i="1"/>
  <c r="I1219" i="1"/>
  <c r="U1218" i="1"/>
  <c r="D1217" i="1"/>
  <c r="D1214" i="1"/>
  <c r="F1212" i="1"/>
  <c r="S1203" i="1"/>
  <c r="I1203" i="1"/>
  <c r="U1202" i="1"/>
  <c r="D1201" i="1"/>
  <c r="D1198" i="1"/>
  <c r="F1196" i="1"/>
  <c r="F1188" i="1"/>
  <c r="B1186" i="1"/>
  <c r="F1180" i="1"/>
  <c r="B1178" i="1"/>
  <c r="F1172" i="1"/>
  <c r="B1170" i="1"/>
  <c r="F1164" i="1"/>
  <c r="B1162" i="1"/>
  <c r="H1156" i="1"/>
  <c r="U1154" i="1"/>
  <c r="I1150" i="1"/>
  <c r="U1146" i="1"/>
  <c r="I1142" i="1"/>
  <c r="U1138" i="1"/>
  <c r="I1134" i="1"/>
  <c r="U1130" i="1"/>
  <c r="I1126" i="1"/>
  <c r="U1122" i="1"/>
  <c r="I1118" i="1"/>
  <c r="U1114" i="1"/>
  <c r="I1110" i="1"/>
  <c r="U1106" i="1"/>
  <c r="I1102" i="1"/>
  <c r="U1098" i="1"/>
  <c r="I1094" i="1"/>
  <c r="U1090" i="1"/>
  <c r="I1086" i="1"/>
  <c r="U1082" i="1"/>
  <c r="I1078" i="1"/>
  <c r="U1074" i="1"/>
  <c r="I1070" i="1"/>
  <c r="U1066" i="1"/>
  <c r="I1062" i="1"/>
  <c r="U1058" i="1"/>
  <c r="C1054" i="1"/>
  <c r="G1046" i="1"/>
  <c r="U1038" i="1"/>
  <c r="C1038" i="1"/>
  <c r="G1030" i="1"/>
  <c r="U1022" i="1"/>
  <c r="C1022" i="1"/>
  <c r="G1014" i="1"/>
  <c r="U1006" i="1"/>
  <c r="C1006" i="1"/>
  <c r="I1489" i="1"/>
  <c r="I1473" i="1"/>
  <c r="I1457" i="1"/>
  <c r="I1441" i="1"/>
  <c r="U1433" i="1"/>
  <c r="U1425" i="1"/>
  <c r="U1417" i="1"/>
  <c r="U1409" i="1"/>
  <c r="U1401" i="1"/>
  <c r="U1393" i="1"/>
  <c r="U1385" i="1"/>
  <c r="I1377" i="1"/>
  <c r="I1369" i="1"/>
  <c r="I1361" i="1"/>
  <c r="I1353" i="1"/>
  <c r="I1345" i="1"/>
  <c r="I1337" i="1"/>
  <c r="G1329" i="1"/>
  <c r="D1320" i="1"/>
  <c r="S1317" i="1"/>
  <c r="G1313" i="1"/>
  <c r="D1304" i="1"/>
  <c r="S1301" i="1"/>
  <c r="G1297" i="1"/>
  <c r="G1289" i="1"/>
  <c r="B1288" i="1"/>
  <c r="I1285" i="1"/>
  <c r="U1283" i="1"/>
  <c r="G1281" i="1"/>
  <c r="C1278" i="1"/>
  <c r="E1276" i="1"/>
  <c r="E1275" i="1"/>
  <c r="H1274" i="1"/>
  <c r="U1265" i="1"/>
  <c r="B1265" i="1"/>
  <c r="C1262" i="1"/>
  <c r="E1260" i="1"/>
  <c r="E1259" i="1"/>
  <c r="H1258" i="1"/>
  <c r="U1249" i="1"/>
  <c r="B1249" i="1"/>
  <c r="C1246" i="1"/>
  <c r="E1244" i="1"/>
  <c r="E1243" i="1"/>
  <c r="H1242" i="1"/>
  <c r="U1233" i="1"/>
  <c r="B1233" i="1"/>
  <c r="C1230" i="1"/>
  <c r="E1228" i="1"/>
  <c r="E1227" i="1"/>
  <c r="H1226" i="1"/>
  <c r="U1217" i="1"/>
  <c r="B1217" i="1"/>
  <c r="C1214" i="1"/>
  <c r="E1212" i="1"/>
  <c r="E1211" i="1"/>
  <c r="H1210" i="1"/>
  <c r="U1201" i="1"/>
  <c r="B1201" i="1"/>
  <c r="C1198" i="1"/>
  <c r="E1196" i="1"/>
  <c r="E1195" i="1"/>
  <c r="H1194" i="1"/>
  <c r="U1188" i="1"/>
  <c r="E1188" i="1"/>
  <c r="U1186" i="1"/>
  <c r="G1185" i="1"/>
  <c r="U1180" i="1"/>
  <c r="E1180" i="1"/>
  <c r="U1178" i="1"/>
  <c r="G1177" i="1"/>
  <c r="U1172" i="1"/>
  <c r="E1172" i="1"/>
  <c r="U1170" i="1"/>
  <c r="G1169" i="1"/>
  <c r="U1164" i="1"/>
  <c r="E1164" i="1"/>
  <c r="U1162" i="1"/>
  <c r="G1161" i="1"/>
  <c r="U1156" i="1"/>
  <c r="F1156" i="1"/>
  <c r="T1150" i="1"/>
  <c r="U1149" i="1"/>
  <c r="U1148" i="1"/>
  <c r="U1147" i="1"/>
  <c r="T1146" i="1"/>
  <c r="U1145" i="1"/>
  <c r="U1144" i="1"/>
  <c r="U1143" i="1"/>
  <c r="T1142" i="1"/>
  <c r="U1141" i="1"/>
  <c r="U1140" i="1"/>
  <c r="U1139" i="1"/>
  <c r="T1138" i="1"/>
  <c r="U1137" i="1"/>
  <c r="U1136" i="1"/>
  <c r="U1135" i="1"/>
  <c r="T1134" i="1"/>
  <c r="U1133" i="1"/>
  <c r="U1132" i="1"/>
  <c r="U1131" i="1"/>
  <c r="T1130" i="1"/>
  <c r="U1129" i="1"/>
  <c r="U1128" i="1"/>
  <c r="U1127" i="1"/>
  <c r="T1126" i="1"/>
  <c r="U1125" i="1"/>
  <c r="U1124" i="1"/>
  <c r="U1123" i="1"/>
  <c r="T1122" i="1"/>
  <c r="U1121" i="1"/>
  <c r="U1120" i="1"/>
  <c r="U1119" i="1"/>
  <c r="T1118" i="1"/>
  <c r="U1117" i="1"/>
  <c r="U1116" i="1"/>
  <c r="U1115" i="1"/>
  <c r="T1114" i="1"/>
  <c r="U1113" i="1"/>
  <c r="U1112" i="1"/>
  <c r="U1111" i="1"/>
  <c r="T1110" i="1"/>
  <c r="U1109" i="1"/>
  <c r="U1108" i="1"/>
  <c r="U1107" i="1"/>
  <c r="T1106" i="1"/>
  <c r="U1105" i="1"/>
  <c r="U1104" i="1"/>
  <c r="U1103" i="1"/>
  <c r="T1102" i="1"/>
  <c r="U1101" i="1"/>
  <c r="U1100" i="1"/>
  <c r="U1099" i="1"/>
  <c r="T1098" i="1"/>
  <c r="U1097" i="1"/>
  <c r="U1096" i="1"/>
  <c r="U1095" i="1"/>
  <c r="T1094" i="1"/>
  <c r="U1093" i="1"/>
  <c r="U1092" i="1"/>
  <c r="U1091" i="1"/>
  <c r="T1090" i="1"/>
  <c r="U1089" i="1"/>
  <c r="U1088" i="1"/>
  <c r="U1087" i="1"/>
  <c r="T1086" i="1"/>
  <c r="U1085" i="1"/>
  <c r="U1084" i="1"/>
  <c r="U1083" i="1"/>
  <c r="T1082" i="1"/>
  <c r="U1081" i="1"/>
  <c r="U1080" i="1"/>
  <c r="U1079" i="1"/>
  <c r="T1078" i="1"/>
  <c r="U1077" i="1"/>
  <c r="U1076" i="1"/>
  <c r="U1075" i="1"/>
  <c r="T1074" i="1"/>
  <c r="U1073" i="1"/>
  <c r="U1072" i="1"/>
  <c r="U1071" i="1"/>
  <c r="T1070" i="1"/>
  <c r="U1069" i="1"/>
  <c r="U1068" i="1"/>
  <c r="U1067" i="1"/>
  <c r="T1066" i="1"/>
  <c r="U1065" i="1"/>
  <c r="U1064" i="1"/>
  <c r="U1063" i="1"/>
  <c r="T1062" i="1"/>
  <c r="U1061" i="1"/>
  <c r="U1060" i="1"/>
  <c r="U1059" i="1"/>
  <c r="T1058" i="1"/>
  <c r="U1057" i="1"/>
  <c r="U1056" i="1"/>
  <c r="U1055" i="1"/>
  <c r="T1054" i="1"/>
  <c r="B1054" i="1"/>
  <c r="D1050" i="1"/>
  <c r="G1048" i="1"/>
  <c r="F1046" i="1"/>
  <c r="F1045" i="1"/>
  <c r="I1042" i="1"/>
  <c r="T1038" i="1"/>
  <c r="B1038" i="1"/>
  <c r="D1034" i="1"/>
  <c r="G1032" i="1"/>
  <c r="F1030" i="1"/>
  <c r="F1029" i="1"/>
  <c r="I1026" i="1"/>
  <c r="T1022" i="1"/>
  <c r="B1022" i="1"/>
  <c r="D1018" i="1"/>
  <c r="G1016" i="1"/>
  <c r="F1014" i="1"/>
  <c r="F1013" i="1"/>
  <c r="I1010" i="1"/>
  <c r="T1006" i="1"/>
  <c r="B1006" i="1"/>
  <c r="T999" i="1"/>
  <c r="D999" i="1"/>
  <c r="H995" i="1"/>
  <c r="T991" i="1"/>
  <c r="D991" i="1"/>
  <c r="H987" i="1"/>
  <c r="T983" i="1"/>
  <c r="D983" i="1"/>
  <c r="H979" i="1"/>
  <c r="T975" i="1"/>
  <c r="D975" i="1"/>
  <c r="H971" i="1"/>
  <c r="T967" i="1"/>
  <c r="D967" i="1"/>
  <c r="H963" i="1"/>
  <c r="T959" i="1"/>
  <c r="D959" i="1"/>
  <c r="H955" i="1"/>
  <c r="T951" i="1"/>
  <c r="D951" i="1"/>
  <c r="H947" i="1"/>
  <c r="T943" i="1"/>
  <c r="D943" i="1"/>
  <c r="H939" i="1"/>
  <c r="T935" i="1"/>
  <c r="D935" i="1"/>
  <c r="H931" i="1"/>
  <c r="T927" i="1"/>
  <c r="D927" i="1"/>
  <c r="H923" i="1"/>
  <c r="T919" i="1"/>
  <c r="D919" i="1"/>
  <c r="H915" i="1"/>
  <c r="T911" i="1"/>
  <c r="D911" i="1"/>
  <c r="H907" i="1"/>
  <c r="T903" i="1"/>
  <c r="D903" i="1"/>
  <c r="H899" i="1"/>
  <c r="T895" i="1"/>
  <c r="D895" i="1"/>
  <c r="H891" i="1"/>
  <c r="T887" i="1"/>
  <c r="D887" i="1"/>
  <c r="H883" i="1"/>
  <c r="T879" i="1"/>
  <c r="D879" i="1"/>
  <c r="H875" i="1"/>
  <c r="T871" i="1"/>
  <c r="D871" i="1"/>
  <c r="H867" i="1"/>
  <c r="T863" i="1"/>
  <c r="D863" i="1"/>
  <c r="H859" i="1"/>
  <c r="T855" i="1"/>
  <c r="D855" i="1"/>
  <c r="H851" i="1"/>
  <c r="T847" i="1"/>
  <c r="D847" i="1"/>
  <c r="H843" i="1"/>
  <c r="T839" i="1"/>
  <c r="D839" i="1"/>
  <c r="H835" i="1"/>
  <c r="T831" i="1"/>
  <c r="D831" i="1"/>
  <c r="H827" i="1"/>
  <c r="T823" i="1"/>
  <c r="D823" i="1"/>
  <c r="H819" i="1"/>
  <c r="T815" i="1"/>
  <c r="D815" i="1"/>
  <c r="H811" i="1"/>
  <c r="T807" i="1"/>
  <c r="D807" i="1"/>
  <c r="H803" i="1"/>
  <c r="T799" i="1"/>
  <c r="D799" i="1"/>
  <c r="H795" i="1"/>
  <c r="T791" i="1"/>
  <c r="D791" i="1"/>
  <c r="H787" i="1"/>
  <c r="T783" i="1"/>
  <c r="U1488" i="1"/>
  <c r="U1480" i="1"/>
  <c r="U1472" i="1"/>
  <c r="U1464" i="1"/>
  <c r="U1456" i="1"/>
  <c r="U1448" i="1"/>
  <c r="U1440" i="1"/>
  <c r="U1432" i="1"/>
  <c r="U1424" i="1"/>
  <c r="U1416" i="1"/>
  <c r="U1408" i="1"/>
  <c r="U1400" i="1"/>
  <c r="U1392" i="1"/>
  <c r="U1384" i="1"/>
  <c r="I1376" i="1"/>
  <c r="G1368" i="1"/>
  <c r="I1360" i="1"/>
  <c r="G1352" i="1"/>
  <c r="I1344" i="1"/>
  <c r="G1336" i="1"/>
  <c r="E1331" i="1"/>
  <c r="B1329" i="1"/>
  <c r="H1324" i="1"/>
  <c r="B1322" i="1"/>
  <c r="I1320" i="1"/>
  <c r="E1315" i="1"/>
  <c r="B1313" i="1"/>
  <c r="H1308" i="1"/>
  <c r="B1306" i="1"/>
  <c r="I1304" i="1"/>
  <c r="E1299" i="1"/>
  <c r="B1297" i="1"/>
  <c r="H1292" i="1"/>
  <c r="E1289" i="1"/>
  <c r="I1288" i="1"/>
  <c r="C1285" i="1"/>
  <c r="S1283" i="1"/>
  <c r="E1281" i="1"/>
  <c r="T1278" i="1"/>
  <c r="I1278" i="1"/>
  <c r="S1276" i="1"/>
  <c r="C1275" i="1"/>
  <c r="G1274" i="1"/>
  <c r="G1273" i="1"/>
  <c r="T1265" i="1"/>
  <c r="T1262" i="1"/>
  <c r="I1262" i="1"/>
  <c r="S1260" i="1"/>
  <c r="C1259" i="1"/>
  <c r="G1258" i="1"/>
  <c r="G1257" i="1"/>
  <c r="T1249" i="1"/>
  <c r="T1246" i="1"/>
  <c r="I1246" i="1"/>
  <c r="S1244" i="1"/>
  <c r="C1243" i="1"/>
  <c r="G1242" i="1"/>
  <c r="G1241" i="1"/>
  <c r="T1233" i="1"/>
  <c r="T1230" i="1"/>
  <c r="I1230" i="1"/>
  <c r="S1228" i="1"/>
  <c r="C1227" i="1"/>
  <c r="G1226" i="1"/>
  <c r="G1225" i="1"/>
  <c r="T1217" i="1"/>
  <c r="T1214" i="1"/>
  <c r="I1214" i="1"/>
  <c r="S1212" i="1"/>
  <c r="C1211" i="1"/>
  <c r="G1210" i="1"/>
  <c r="G1209" i="1"/>
  <c r="T1201" i="1"/>
  <c r="T1198" i="1"/>
  <c r="I1198" i="1"/>
  <c r="S1196" i="1"/>
  <c r="C1195" i="1"/>
  <c r="G1194" i="1"/>
  <c r="G1193" i="1"/>
  <c r="T1188" i="1"/>
  <c r="D1188" i="1"/>
  <c r="U1185" i="1"/>
  <c r="E1185" i="1"/>
  <c r="F1182" i="1"/>
  <c r="T1180" i="1"/>
  <c r="D1180" i="1"/>
  <c r="U1177" i="1"/>
  <c r="E1177" i="1"/>
  <c r="F1174" i="1"/>
  <c r="T1172" i="1"/>
  <c r="D1172" i="1"/>
  <c r="U1169" i="1"/>
  <c r="E1169" i="1"/>
  <c r="F1166" i="1"/>
  <c r="T1164" i="1"/>
  <c r="D1164" i="1"/>
  <c r="U1161" i="1"/>
  <c r="E1161" i="1"/>
  <c r="F1158" i="1"/>
  <c r="T1156" i="1"/>
  <c r="E1156" i="1"/>
  <c r="S1150" i="1"/>
  <c r="H1150" i="1"/>
  <c r="T1149" i="1"/>
  <c r="I1149" i="1"/>
  <c r="T1148" i="1"/>
  <c r="I1148" i="1"/>
  <c r="S1147" i="1"/>
  <c r="I1147" i="1"/>
  <c r="S1146" i="1"/>
  <c r="H1146" i="1"/>
  <c r="T1145" i="1"/>
  <c r="I1145" i="1"/>
  <c r="T1144" i="1"/>
  <c r="I1144" i="1"/>
  <c r="S1143" i="1"/>
  <c r="I1143" i="1"/>
  <c r="S1142" i="1"/>
  <c r="H1142" i="1"/>
  <c r="T1141" i="1"/>
  <c r="I1141" i="1"/>
  <c r="T1140" i="1"/>
  <c r="I1140" i="1"/>
  <c r="S1139" i="1"/>
  <c r="I1139" i="1"/>
  <c r="S1138" i="1"/>
  <c r="H1138" i="1"/>
  <c r="T1137" i="1"/>
  <c r="I1137" i="1"/>
  <c r="T1136" i="1"/>
  <c r="I1136" i="1"/>
  <c r="S1135" i="1"/>
  <c r="I1135" i="1"/>
  <c r="S1134" i="1"/>
  <c r="H1134" i="1"/>
  <c r="T1133" i="1"/>
  <c r="I1133" i="1"/>
  <c r="T1132" i="1"/>
  <c r="I1132" i="1"/>
  <c r="S1131" i="1"/>
  <c r="I1131" i="1"/>
  <c r="S1130" i="1"/>
  <c r="H1130" i="1"/>
  <c r="T1129" i="1"/>
  <c r="I1129" i="1"/>
  <c r="T1128" i="1"/>
  <c r="I1128" i="1"/>
  <c r="S1127" i="1"/>
  <c r="I1127" i="1"/>
  <c r="S1126" i="1"/>
  <c r="H1126" i="1"/>
  <c r="T1125" i="1"/>
  <c r="I1125" i="1"/>
  <c r="T1124" i="1"/>
  <c r="I1124" i="1"/>
  <c r="S1123" i="1"/>
  <c r="I1123" i="1"/>
  <c r="S1122" i="1"/>
  <c r="H1122" i="1"/>
  <c r="T1121" i="1"/>
  <c r="I1121" i="1"/>
  <c r="T1120" i="1"/>
  <c r="I1120" i="1"/>
  <c r="S1119" i="1"/>
  <c r="I1119" i="1"/>
  <c r="S1118" i="1"/>
  <c r="H1118" i="1"/>
  <c r="T1117" i="1"/>
  <c r="I1117" i="1"/>
  <c r="T1116" i="1"/>
  <c r="I1116" i="1"/>
  <c r="S1115" i="1"/>
  <c r="I1115" i="1"/>
  <c r="S1114" i="1"/>
  <c r="H1114" i="1"/>
  <c r="T1113" i="1"/>
  <c r="I1113" i="1"/>
  <c r="T1112" i="1"/>
  <c r="I1112" i="1"/>
  <c r="S1111" i="1"/>
  <c r="I1111" i="1"/>
  <c r="S1110" i="1"/>
  <c r="H1110" i="1"/>
  <c r="T1109" i="1"/>
  <c r="I1109" i="1"/>
  <c r="T1108" i="1"/>
  <c r="I1108" i="1"/>
  <c r="S1107" i="1"/>
  <c r="I1107" i="1"/>
  <c r="S1106" i="1"/>
  <c r="H1106" i="1"/>
  <c r="T1105" i="1"/>
  <c r="I1105" i="1"/>
  <c r="T1104" i="1"/>
  <c r="I1104" i="1"/>
  <c r="S1103" i="1"/>
  <c r="I1103" i="1"/>
  <c r="S1102" i="1"/>
  <c r="H1102" i="1"/>
  <c r="T1101" i="1"/>
  <c r="I1101" i="1"/>
  <c r="T1100" i="1"/>
  <c r="I1100" i="1"/>
  <c r="S1099" i="1"/>
  <c r="I1099" i="1"/>
  <c r="S1098" i="1"/>
  <c r="H1098" i="1"/>
  <c r="T1097" i="1"/>
  <c r="I1097" i="1"/>
  <c r="T1096" i="1"/>
  <c r="I1096" i="1"/>
  <c r="S1095" i="1"/>
  <c r="I1095" i="1"/>
  <c r="S1094" i="1"/>
  <c r="H1094" i="1"/>
  <c r="T1093" i="1"/>
  <c r="I1093" i="1"/>
  <c r="T1092" i="1"/>
  <c r="I1092" i="1"/>
  <c r="S1091" i="1"/>
  <c r="I1091" i="1"/>
  <c r="S1090" i="1"/>
  <c r="H1090" i="1"/>
  <c r="T1089" i="1"/>
  <c r="I1089" i="1"/>
  <c r="T1088" i="1"/>
  <c r="I1088" i="1"/>
  <c r="S1087" i="1"/>
  <c r="I1087" i="1"/>
  <c r="S1086" i="1"/>
  <c r="H1086" i="1"/>
  <c r="T1085" i="1"/>
  <c r="I1085" i="1"/>
  <c r="T1084" i="1"/>
  <c r="I1084" i="1"/>
  <c r="S1083" i="1"/>
  <c r="I1083" i="1"/>
  <c r="S1082" i="1"/>
  <c r="H1082" i="1"/>
  <c r="T1081" i="1"/>
  <c r="I1081" i="1"/>
  <c r="T1080" i="1"/>
  <c r="I1080" i="1"/>
  <c r="S1079" i="1"/>
  <c r="I1079" i="1"/>
  <c r="S1078" i="1"/>
  <c r="H1078" i="1"/>
  <c r="T1077" i="1"/>
  <c r="I1077" i="1"/>
  <c r="T1076" i="1"/>
  <c r="I1076" i="1"/>
  <c r="S1075" i="1"/>
  <c r="I1075" i="1"/>
  <c r="S1074" i="1"/>
  <c r="H1074" i="1"/>
  <c r="T1073" i="1"/>
  <c r="I1073" i="1"/>
  <c r="T1072" i="1"/>
  <c r="I1072" i="1"/>
  <c r="S1071" i="1"/>
  <c r="I1071" i="1"/>
  <c r="S1070" i="1"/>
  <c r="H1070" i="1"/>
  <c r="T1069" i="1"/>
  <c r="I1069" i="1"/>
  <c r="T1068" i="1"/>
  <c r="I1068" i="1"/>
  <c r="S1067" i="1"/>
  <c r="I1067" i="1"/>
  <c r="S1066" i="1"/>
  <c r="H1066" i="1"/>
  <c r="T1065" i="1"/>
  <c r="I1065" i="1"/>
  <c r="T1064" i="1"/>
  <c r="I1064" i="1"/>
  <c r="S1063" i="1"/>
  <c r="I1063" i="1"/>
  <c r="S1062" i="1"/>
  <c r="H1062" i="1"/>
  <c r="T1061" i="1"/>
  <c r="I1061" i="1"/>
  <c r="T1060" i="1"/>
  <c r="I1060" i="1"/>
  <c r="S1059" i="1"/>
  <c r="I1059" i="1"/>
  <c r="S1058" i="1"/>
  <c r="H1058" i="1"/>
  <c r="T1057" i="1"/>
  <c r="I1057" i="1"/>
  <c r="T1056" i="1"/>
  <c r="I1056" i="1"/>
  <c r="S1055" i="1"/>
  <c r="I1055" i="1"/>
  <c r="S1054" i="1"/>
  <c r="I1054" i="1"/>
  <c r="D1053" i="1"/>
  <c r="G1052" i="1"/>
  <c r="H1051" i="1"/>
  <c r="C1050" i="1"/>
  <c r="F1049" i="1"/>
  <c r="I1048" i="1"/>
  <c r="E1046" i="1"/>
  <c r="I1045" i="1"/>
  <c r="E1043" i="1"/>
  <c r="H1042" i="1"/>
  <c r="B1041" i="1"/>
  <c r="D1040" i="1"/>
  <c r="G1039" i="1"/>
  <c r="S1038" i="1"/>
  <c r="I1038" i="1"/>
  <c r="D1037" i="1"/>
  <c r="G1036" i="1"/>
  <c r="H1035" i="1"/>
  <c r="C1034" i="1"/>
  <c r="I1032" i="1"/>
  <c r="E1030" i="1"/>
  <c r="I1029" i="1"/>
  <c r="H1026" i="1"/>
  <c r="B1025" i="1"/>
  <c r="D1024" i="1"/>
  <c r="G1023" i="1"/>
  <c r="S1022" i="1"/>
  <c r="I1022" i="1"/>
  <c r="D1021" i="1"/>
  <c r="G1020" i="1"/>
  <c r="H1019" i="1"/>
  <c r="C1018" i="1"/>
  <c r="I1016" i="1"/>
  <c r="E1014" i="1"/>
  <c r="I1013" i="1"/>
  <c r="H1010" i="1"/>
  <c r="B1009" i="1"/>
  <c r="D1008" i="1"/>
  <c r="G1007" i="1"/>
  <c r="S1006" i="1"/>
  <c r="I1006" i="1"/>
  <c r="D1005" i="1"/>
  <c r="G1004" i="1"/>
  <c r="H1003" i="1"/>
  <c r="D1002" i="1"/>
  <c r="F1000" i="1"/>
  <c r="S999" i="1"/>
  <c r="C999" i="1"/>
  <c r="H998" i="1"/>
  <c r="G995" i="1"/>
  <c r="T994" i="1"/>
  <c r="D994" i="1"/>
  <c r="F992" i="1"/>
  <c r="S991" i="1"/>
  <c r="C991" i="1"/>
  <c r="H990" i="1"/>
  <c r="G987" i="1"/>
  <c r="T986" i="1"/>
  <c r="D986" i="1"/>
  <c r="F984" i="1"/>
  <c r="S983" i="1"/>
  <c r="C983" i="1"/>
  <c r="H982" i="1"/>
  <c r="G979" i="1"/>
  <c r="T978" i="1"/>
  <c r="D978" i="1"/>
  <c r="F976" i="1"/>
  <c r="S975" i="1"/>
  <c r="C975" i="1"/>
  <c r="H974" i="1"/>
  <c r="G971" i="1"/>
  <c r="T970" i="1"/>
  <c r="D970" i="1"/>
  <c r="F968" i="1"/>
  <c r="S967" i="1"/>
  <c r="C967" i="1"/>
  <c r="H966" i="1"/>
  <c r="G963" i="1"/>
  <c r="T962" i="1"/>
  <c r="D962" i="1"/>
  <c r="F960" i="1"/>
  <c r="S959" i="1"/>
  <c r="C959" i="1"/>
  <c r="H958" i="1"/>
  <c r="G955" i="1"/>
  <c r="T954" i="1"/>
  <c r="D954" i="1"/>
  <c r="F952" i="1"/>
  <c r="S951" i="1"/>
  <c r="C951" i="1"/>
  <c r="H950" i="1"/>
  <c r="G947" i="1"/>
  <c r="T946" i="1"/>
  <c r="D946" i="1"/>
  <c r="F944" i="1"/>
  <c r="S943" i="1"/>
  <c r="C943" i="1"/>
  <c r="H942" i="1"/>
  <c r="G939" i="1"/>
  <c r="T938" i="1"/>
  <c r="D938" i="1"/>
  <c r="F936" i="1"/>
  <c r="S935" i="1"/>
  <c r="C935" i="1"/>
  <c r="H934" i="1"/>
  <c r="G931" i="1"/>
  <c r="T930" i="1"/>
  <c r="D930" i="1"/>
  <c r="F928" i="1"/>
  <c r="S927" i="1"/>
  <c r="C927" i="1"/>
  <c r="H926" i="1"/>
  <c r="G923" i="1"/>
  <c r="T922" i="1"/>
  <c r="D922" i="1"/>
  <c r="I1331" i="1"/>
  <c r="T1328" i="1"/>
  <c r="F1326" i="1"/>
  <c r="S1324" i="1"/>
  <c r="U1322" i="1"/>
  <c r="C1317" i="1"/>
  <c r="I1315" i="1"/>
  <c r="T1312" i="1"/>
  <c r="F1310" i="1"/>
  <c r="S1308" i="1"/>
  <c r="U1306" i="1"/>
  <c r="C1301" i="1"/>
  <c r="I1299" i="1"/>
  <c r="T1296" i="1"/>
  <c r="F1294" i="1"/>
  <c r="S1292" i="1"/>
  <c r="H1290" i="1"/>
  <c r="B1289" i="1"/>
  <c r="F1286" i="1"/>
  <c r="H1282" i="1"/>
  <c r="B1281" i="1"/>
  <c r="S1278" i="1"/>
  <c r="U1276" i="1"/>
  <c r="U1275" i="1"/>
  <c r="B1275" i="1"/>
  <c r="B1274" i="1"/>
  <c r="E1273" i="1"/>
  <c r="F1270" i="1"/>
  <c r="H1268" i="1"/>
  <c r="S1262" i="1"/>
  <c r="U1260" i="1"/>
  <c r="U1259" i="1"/>
  <c r="B1259" i="1"/>
  <c r="B1258" i="1"/>
  <c r="E1257" i="1"/>
  <c r="F1254" i="1"/>
  <c r="H1252" i="1"/>
  <c r="S1246" i="1"/>
  <c r="U1244" i="1"/>
  <c r="U1243" i="1"/>
  <c r="B1243" i="1"/>
  <c r="B1242" i="1"/>
  <c r="E1241" i="1"/>
  <c r="F1238" i="1"/>
  <c r="H1236" i="1"/>
  <c r="S1230" i="1"/>
  <c r="U1228" i="1"/>
  <c r="U1227" i="1"/>
  <c r="B1227" i="1"/>
  <c r="B1226" i="1"/>
  <c r="E1225" i="1"/>
  <c r="F1222" i="1"/>
  <c r="H1220" i="1"/>
  <c r="S1214" i="1"/>
  <c r="U1212" i="1"/>
  <c r="U1211" i="1"/>
  <c r="B1211" i="1"/>
  <c r="B1210" i="1"/>
  <c r="E1209" i="1"/>
  <c r="F1206" i="1"/>
  <c r="H1204" i="1"/>
  <c r="S1198" i="1"/>
  <c r="U1196" i="1"/>
  <c r="U1195" i="1"/>
  <c r="B1195" i="1"/>
  <c r="B1194" i="1"/>
  <c r="E1193" i="1"/>
  <c r="F1190" i="1"/>
  <c r="S1188" i="1"/>
  <c r="I1187" i="1"/>
  <c r="T1185" i="1"/>
  <c r="D1185" i="1"/>
  <c r="T1182" i="1"/>
  <c r="D1182" i="1"/>
  <c r="S1180" i="1"/>
  <c r="I1179" i="1"/>
  <c r="T1177" i="1"/>
  <c r="D1177" i="1"/>
  <c r="T1174" i="1"/>
  <c r="D1174" i="1"/>
  <c r="S1172" i="1"/>
  <c r="I1171" i="1"/>
  <c r="T1169" i="1"/>
  <c r="D1169" i="1"/>
  <c r="T1166" i="1"/>
  <c r="D1166" i="1"/>
  <c r="S1164" i="1"/>
  <c r="I1163" i="1"/>
  <c r="T1161" i="1"/>
  <c r="D1161" i="1"/>
  <c r="T1158" i="1"/>
  <c r="D1158" i="1"/>
  <c r="D1156" i="1"/>
  <c r="H1154" i="1"/>
  <c r="I1151" i="1"/>
  <c r="G1150" i="1"/>
  <c r="S1149" i="1"/>
  <c r="H1149" i="1"/>
  <c r="H1148" i="1"/>
  <c r="G1147" i="1"/>
  <c r="G1146" i="1"/>
  <c r="S1145" i="1"/>
  <c r="H1145" i="1"/>
  <c r="H1144" i="1"/>
  <c r="G1143" i="1"/>
  <c r="G1142" i="1"/>
  <c r="S1141" i="1"/>
  <c r="H1141" i="1"/>
  <c r="H1140" i="1"/>
  <c r="G1139" i="1"/>
  <c r="G1138" i="1"/>
  <c r="S1137" i="1"/>
  <c r="H1137" i="1"/>
  <c r="H1136" i="1"/>
  <c r="G1135" i="1"/>
  <c r="G1134" i="1"/>
  <c r="S1133" i="1"/>
  <c r="H1133" i="1"/>
  <c r="H1132" i="1"/>
  <c r="G1131" i="1"/>
  <c r="G1130" i="1"/>
  <c r="S1129" i="1"/>
  <c r="H1129" i="1"/>
  <c r="H1128" i="1"/>
  <c r="G1127" i="1"/>
  <c r="G1126" i="1"/>
  <c r="S1125" i="1"/>
  <c r="H1125" i="1"/>
  <c r="H1124" i="1"/>
  <c r="G1123" i="1"/>
  <c r="G1122" i="1"/>
  <c r="S1121" i="1"/>
  <c r="H1121" i="1"/>
  <c r="H1120" i="1"/>
  <c r="G1119" i="1"/>
  <c r="G1118" i="1"/>
  <c r="S1117" i="1"/>
  <c r="H1117" i="1"/>
  <c r="H1116" i="1"/>
  <c r="G1115" i="1"/>
  <c r="G1114" i="1"/>
  <c r="S1113" i="1"/>
  <c r="H1113" i="1"/>
  <c r="H1112" i="1"/>
  <c r="G1111" i="1"/>
  <c r="G1110" i="1"/>
  <c r="S1109" i="1"/>
  <c r="H1109" i="1"/>
  <c r="H1108" i="1"/>
  <c r="G1107" i="1"/>
  <c r="G1106" i="1"/>
  <c r="S1105" i="1"/>
  <c r="H1105" i="1"/>
  <c r="H1104" i="1"/>
  <c r="G1103" i="1"/>
  <c r="G1102" i="1"/>
  <c r="S1101" i="1"/>
  <c r="H1101" i="1"/>
  <c r="H1100" i="1"/>
  <c r="G1099" i="1"/>
  <c r="G1098" i="1"/>
  <c r="S1097" i="1"/>
  <c r="H1097" i="1"/>
  <c r="H1096" i="1"/>
  <c r="G1095" i="1"/>
  <c r="G1094" i="1"/>
  <c r="S1093" i="1"/>
  <c r="H1093" i="1"/>
  <c r="H1092" i="1"/>
  <c r="G1091" i="1"/>
  <c r="G1090" i="1"/>
  <c r="S1089" i="1"/>
  <c r="H1089" i="1"/>
  <c r="H1088" i="1"/>
  <c r="G1087" i="1"/>
  <c r="G1086" i="1"/>
  <c r="S1085" i="1"/>
  <c r="H1085" i="1"/>
  <c r="H1084" i="1"/>
  <c r="G1083" i="1"/>
  <c r="G1082" i="1"/>
  <c r="S1081" i="1"/>
  <c r="H1081" i="1"/>
  <c r="H1080" i="1"/>
  <c r="G1079" i="1"/>
  <c r="G1078" i="1"/>
  <c r="S1077" i="1"/>
  <c r="H1077" i="1"/>
  <c r="H1076" i="1"/>
  <c r="G1075" i="1"/>
  <c r="G1074" i="1"/>
  <c r="S1073" i="1"/>
  <c r="H1073" i="1"/>
  <c r="H1072" i="1"/>
  <c r="G1071" i="1"/>
  <c r="G1070" i="1"/>
  <c r="S1069" i="1"/>
  <c r="H1069" i="1"/>
  <c r="H1068" i="1"/>
  <c r="G1067" i="1"/>
  <c r="G1066" i="1"/>
  <c r="S1065" i="1"/>
  <c r="H1065" i="1"/>
  <c r="H1064" i="1"/>
  <c r="G1063" i="1"/>
  <c r="G1062" i="1"/>
  <c r="S1061" i="1"/>
  <c r="H1061" i="1"/>
  <c r="H1060" i="1"/>
  <c r="G1059" i="1"/>
  <c r="G1058" i="1"/>
  <c r="S1057" i="1"/>
  <c r="H1057" i="1"/>
  <c r="H1056" i="1"/>
  <c r="G1055" i="1"/>
  <c r="H1054" i="1"/>
  <c r="U1053" i="1"/>
  <c r="C1053" i="1"/>
  <c r="F1052" i="1"/>
  <c r="I1051" i="1"/>
  <c r="T1050" i="1"/>
  <c r="B1050" i="1"/>
  <c r="E1049" i="1"/>
  <c r="H1048" i="1"/>
  <c r="D1046" i="1"/>
  <c r="H1045" i="1"/>
  <c r="D1043" i="1"/>
  <c r="G1042" i="1"/>
  <c r="S1041" i="1"/>
  <c r="I1041" i="1"/>
  <c r="U1040" i="1"/>
  <c r="C1040" i="1"/>
  <c r="F1039" i="1"/>
  <c r="H1038" i="1"/>
  <c r="U1037" i="1"/>
  <c r="C1037" i="1"/>
  <c r="F1036" i="1"/>
  <c r="I1035" i="1"/>
  <c r="T1034" i="1"/>
  <c r="B1034" i="1"/>
  <c r="E1033" i="1"/>
  <c r="H1032" i="1"/>
  <c r="D1030" i="1"/>
  <c r="H1029" i="1"/>
  <c r="D1027" i="1"/>
  <c r="G1026" i="1"/>
  <c r="S1025" i="1"/>
  <c r="I1025" i="1"/>
  <c r="U1024" i="1"/>
  <c r="C1024" i="1"/>
  <c r="F1023" i="1"/>
  <c r="H1022" i="1"/>
  <c r="U1021" i="1"/>
  <c r="C1021" i="1"/>
  <c r="F1020" i="1"/>
  <c r="I1019" i="1"/>
  <c r="T1018" i="1"/>
  <c r="B1018" i="1"/>
  <c r="E1017" i="1"/>
  <c r="H1016" i="1"/>
  <c r="D1014" i="1"/>
  <c r="H1013" i="1"/>
  <c r="D1011" i="1"/>
  <c r="G1010" i="1"/>
  <c r="S1009" i="1"/>
  <c r="I1009" i="1"/>
  <c r="U1008" i="1"/>
  <c r="C1008" i="1"/>
  <c r="F1007" i="1"/>
  <c r="H1006" i="1"/>
  <c r="U1005" i="1"/>
  <c r="C1005" i="1"/>
  <c r="F1004" i="1"/>
  <c r="I1003" i="1"/>
  <c r="T1002" i="1"/>
  <c r="C1002" i="1"/>
  <c r="H1001" i="1"/>
  <c r="U1000" i="1"/>
  <c r="E1000" i="1"/>
  <c r="B999" i="1"/>
  <c r="G998" i="1"/>
  <c r="T997" i="1"/>
  <c r="D997" i="1"/>
  <c r="F995" i="1"/>
  <c r="S994" i="1"/>
  <c r="C994" i="1"/>
  <c r="H993" i="1"/>
  <c r="U992" i="1"/>
  <c r="E992" i="1"/>
  <c r="B991" i="1"/>
  <c r="G990" i="1"/>
  <c r="T989" i="1"/>
  <c r="D989" i="1"/>
  <c r="F987" i="1"/>
  <c r="S986" i="1"/>
  <c r="C986" i="1"/>
  <c r="H985" i="1"/>
  <c r="U984" i="1"/>
  <c r="E984" i="1"/>
  <c r="B983" i="1"/>
  <c r="G982" i="1"/>
  <c r="T981" i="1"/>
  <c r="D981" i="1"/>
  <c r="F979" i="1"/>
  <c r="S978" i="1"/>
  <c r="C978" i="1"/>
  <c r="H977" i="1"/>
  <c r="U976" i="1"/>
  <c r="E976" i="1"/>
  <c r="B975" i="1"/>
  <c r="G974" i="1"/>
  <c r="T973" i="1"/>
  <c r="D973" i="1"/>
  <c r="F971" i="1"/>
  <c r="S970" i="1"/>
  <c r="C970" i="1"/>
  <c r="H969" i="1"/>
  <c r="U1430" i="1"/>
  <c r="U1422" i="1"/>
  <c r="U1414" i="1"/>
  <c r="U1406" i="1"/>
  <c r="U1398" i="1"/>
  <c r="U1390" i="1"/>
  <c r="U1382" i="1"/>
  <c r="H1374" i="1"/>
  <c r="S1366" i="1"/>
  <c r="H1358" i="1"/>
  <c r="S1350" i="1"/>
  <c r="H1342" i="1"/>
  <c r="S1334" i="1"/>
  <c r="I1326" i="1"/>
  <c r="U1323" i="1"/>
  <c r="I1317" i="1"/>
  <c r="I1310" i="1"/>
  <c r="U1307" i="1"/>
  <c r="I1301" i="1"/>
  <c r="I1294" i="1"/>
  <c r="U1291" i="1"/>
  <c r="B1290" i="1"/>
  <c r="T1288" i="1"/>
  <c r="D1286" i="1"/>
  <c r="B1282" i="1"/>
  <c r="S1275" i="1"/>
  <c r="I1275" i="1"/>
  <c r="U1274" i="1"/>
  <c r="D1273" i="1"/>
  <c r="D1270" i="1"/>
  <c r="F1268" i="1"/>
  <c r="S1259" i="1"/>
  <c r="I1259" i="1"/>
  <c r="U1258" i="1"/>
  <c r="D1257" i="1"/>
  <c r="D1254" i="1"/>
  <c r="F1252" i="1"/>
  <c r="S1243" i="1"/>
  <c r="I1243" i="1"/>
  <c r="U1242" i="1"/>
  <c r="D1241" i="1"/>
  <c r="D1238" i="1"/>
  <c r="F1236" i="1"/>
  <c r="S1227" i="1"/>
  <c r="I1227" i="1"/>
  <c r="U1226" i="1"/>
  <c r="D1225" i="1"/>
  <c r="D1222" i="1"/>
  <c r="F1220" i="1"/>
  <c r="S1211" i="1"/>
  <c r="I1211" i="1"/>
  <c r="U1210" i="1"/>
  <c r="D1209" i="1"/>
  <c r="D1206" i="1"/>
  <c r="F1204" i="1"/>
  <c r="S1195" i="1"/>
  <c r="I1195" i="1"/>
  <c r="U1194" i="1"/>
  <c r="D1193" i="1"/>
  <c r="D1190" i="1"/>
  <c r="I1189" i="1"/>
  <c r="S1185" i="1"/>
  <c r="C1185" i="1"/>
  <c r="I1184" i="1"/>
  <c r="S1182" i="1"/>
  <c r="C1182" i="1"/>
  <c r="I1181" i="1"/>
  <c r="S1177" i="1"/>
  <c r="C1177" i="1"/>
  <c r="I1176" i="1"/>
  <c r="S1174" i="1"/>
  <c r="C1174" i="1"/>
  <c r="I1173" i="1"/>
  <c r="S1169" i="1"/>
  <c r="C1169" i="1"/>
  <c r="I1168" i="1"/>
  <c r="S1166" i="1"/>
  <c r="C1166" i="1"/>
  <c r="I1165" i="1"/>
  <c r="S1161" i="1"/>
  <c r="C1161" i="1"/>
  <c r="I1160" i="1"/>
  <c r="S1158" i="1"/>
  <c r="C1158" i="1"/>
  <c r="I1157" i="1"/>
  <c r="B1156" i="1"/>
  <c r="T1154" i="1"/>
  <c r="G1154" i="1"/>
  <c r="U1151" i="1"/>
  <c r="G1151" i="1"/>
  <c r="F1150" i="1"/>
  <c r="G1149" i="1"/>
  <c r="F1148" i="1"/>
  <c r="F1147" i="1"/>
  <c r="F1146" i="1"/>
  <c r="G1145" i="1"/>
  <c r="F1144" i="1"/>
  <c r="F1143" i="1"/>
  <c r="F1142" i="1"/>
  <c r="G1141" i="1"/>
  <c r="F1140" i="1"/>
  <c r="F1139" i="1"/>
  <c r="F1138" i="1"/>
  <c r="G1137" i="1"/>
  <c r="F1136" i="1"/>
  <c r="F1135" i="1"/>
  <c r="F1134" i="1"/>
  <c r="G1133" i="1"/>
  <c r="F1132" i="1"/>
  <c r="F1131" i="1"/>
  <c r="F1130" i="1"/>
  <c r="G1129" i="1"/>
  <c r="F1128" i="1"/>
  <c r="F1127" i="1"/>
  <c r="F1126" i="1"/>
  <c r="G1125" i="1"/>
  <c r="F1124" i="1"/>
  <c r="F1123" i="1"/>
  <c r="F1122" i="1"/>
  <c r="G1121" i="1"/>
  <c r="F1120" i="1"/>
  <c r="F1119" i="1"/>
  <c r="F1118" i="1"/>
  <c r="G1117" i="1"/>
  <c r="F1116" i="1"/>
  <c r="F1115" i="1"/>
  <c r="F1114" i="1"/>
  <c r="G1113" i="1"/>
  <c r="F1112" i="1"/>
  <c r="F1111" i="1"/>
  <c r="F1110" i="1"/>
  <c r="G1109" i="1"/>
  <c r="F1108" i="1"/>
  <c r="F1107" i="1"/>
  <c r="F1106" i="1"/>
  <c r="G1105" i="1"/>
  <c r="F1104" i="1"/>
  <c r="F1103" i="1"/>
  <c r="F1102" i="1"/>
  <c r="G1101" i="1"/>
  <c r="F1100" i="1"/>
  <c r="F1099" i="1"/>
  <c r="F1098" i="1"/>
  <c r="G1097" i="1"/>
  <c r="F1096" i="1"/>
  <c r="F1095" i="1"/>
  <c r="F1094" i="1"/>
  <c r="G1093" i="1"/>
  <c r="F1092" i="1"/>
  <c r="F1091" i="1"/>
  <c r="F1090" i="1"/>
  <c r="G1089" i="1"/>
  <c r="F1088" i="1"/>
  <c r="F1087" i="1"/>
  <c r="F1086" i="1"/>
  <c r="G1085" i="1"/>
  <c r="F1084" i="1"/>
  <c r="F1083" i="1"/>
  <c r="F1082" i="1"/>
  <c r="G1081" i="1"/>
  <c r="F1080" i="1"/>
  <c r="F1079" i="1"/>
  <c r="F1078" i="1"/>
  <c r="G1077" i="1"/>
  <c r="F1076" i="1"/>
  <c r="F1075" i="1"/>
  <c r="F1074" i="1"/>
  <c r="G1073" i="1"/>
  <c r="F1072" i="1"/>
  <c r="F1071" i="1"/>
  <c r="F1070" i="1"/>
  <c r="G1069" i="1"/>
  <c r="F1068" i="1"/>
  <c r="F1067" i="1"/>
  <c r="F1066" i="1"/>
  <c r="G1065" i="1"/>
  <c r="F1064" i="1"/>
  <c r="F1063" i="1"/>
  <c r="F1062" i="1"/>
  <c r="G1061" i="1"/>
  <c r="F1060" i="1"/>
  <c r="F1059" i="1"/>
  <c r="F1058" i="1"/>
  <c r="G1057" i="1"/>
  <c r="F1056" i="1"/>
  <c r="F1055" i="1"/>
  <c r="G1054" i="1"/>
  <c r="U1046" i="1"/>
  <c r="C1046" i="1"/>
  <c r="F1042" i="1"/>
  <c r="G1038" i="1"/>
  <c r="U1030" i="1"/>
  <c r="C1030" i="1"/>
  <c r="F1026" i="1"/>
  <c r="G1022" i="1"/>
  <c r="U1014" i="1"/>
  <c r="C1014" i="1"/>
  <c r="F1010" i="1"/>
  <c r="G1006" i="1"/>
  <c r="U995" i="1"/>
  <c r="E995" i="1"/>
  <c r="U987" i="1"/>
  <c r="E987" i="1"/>
  <c r="U979" i="1"/>
  <c r="E979" i="1"/>
  <c r="U971" i="1"/>
  <c r="E971" i="1"/>
  <c r="U963" i="1"/>
  <c r="E963" i="1"/>
  <c r="U955" i="1"/>
  <c r="E955" i="1"/>
  <c r="U947" i="1"/>
  <c r="E947" i="1"/>
  <c r="U939" i="1"/>
  <c r="E939" i="1"/>
  <c r="U931" i="1"/>
  <c r="E931" i="1"/>
  <c r="U923" i="1"/>
  <c r="E923" i="1"/>
  <c r="U915" i="1"/>
  <c r="E915" i="1"/>
  <c r="U907" i="1"/>
  <c r="E907" i="1"/>
  <c r="U899" i="1"/>
  <c r="E899" i="1"/>
  <c r="U891" i="1"/>
  <c r="E891" i="1"/>
  <c r="U883" i="1"/>
  <c r="E883" i="1"/>
  <c r="U875" i="1"/>
  <c r="E875" i="1"/>
  <c r="U867" i="1"/>
  <c r="E867" i="1"/>
  <c r="U859" i="1"/>
  <c r="E859" i="1"/>
  <c r="U851" i="1"/>
  <c r="E851" i="1"/>
  <c r="U843" i="1"/>
  <c r="E843" i="1"/>
  <c r="U835" i="1"/>
  <c r="E835" i="1"/>
  <c r="U827" i="1"/>
  <c r="E827" i="1"/>
  <c r="U819" i="1"/>
  <c r="E819" i="1"/>
  <c r="U811" i="1"/>
  <c r="E811" i="1"/>
  <c r="U803" i="1"/>
  <c r="E803" i="1"/>
  <c r="U795" i="1"/>
  <c r="E795" i="1"/>
  <c r="U787" i="1"/>
  <c r="E787" i="1"/>
  <c r="U779" i="1"/>
  <c r="E779" i="1"/>
  <c r="U771" i="1"/>
  <c r="E771" i="1"/>
  <c r="U763" i="1"/>
  <c r="E763" i="1"/>
  <c r="U755" i="1"/>
  <c r="E755" i="1"/>
  <c r="U747" i="1"/>
  <c r="E747" i="1"/>
  <c r="S1277" i="1"/>
  <c r="S1269" i="1"/>
  <c r="S1261" i="1"/>
  <c r="S1253" i="1"/>
  <c r="S1245" i="1"/>
  <c r="S1237" i="1"/>
  <c r="S1229" i="1"/>
  <c r="S1221" i="1"/>
  <c r="S1213" i="1"/>
  <c r="S1205" i="1"/>
  <c r="S1197" i="1"/>
  <c r="H1053" i="1"/>
  <c r="G1045" i="1"/>
  <c r="H1037" i="1"/>
  <c r="G1029" i="1"/>
  <c r="H1021" i="1"/>
  <c r="G1013" i="1"/>
  <c r="H1005" i="1"/>
  <c r="B997" i="1"/>
  <c r="B989" i="1"/>
  <c r="B981" i="1"/>
  <c r="B973" i="1"/>
  <c r="I968" i="1"/>
  <c r="T965" i="1"/>
  <c r="F963" i="1"/>
  <c r="F961" i="1"/>
  <c r="U959" i="1"/>
  <c r="C954" i="1"/>
  <c r="B951" i="1"/>
  <c r="T949" i="1"/>
  <c r="I948" i="1"/>
  <c r="I947" i="1"/>
  <c r="B943" i="1"/>
  <c r="T941" i="1"/>
  <c r="I940" i="1"/>
  <c r="I939" i="1"/>
  <c r="B935" i="1"/>
  <c r="T933" i="1"/>
  <c r="I932" i="1"/>
  <c r="I931" i="1"/>
  <c r="B927" i="1"/>
  <c r="T925" i="1"/>
  <c r="I924" i="1"/>
  <c r="I923" i="1"/>
  <c r="S919" i="1"/>
  <c r="U919" i="1"/>
  <c r="B918" i="1"/>
  <c r="D917" i="1"/>
  <c r="B916" i="1"/>
  <c r="C915" i="1"/>
  <c r="D914" i="1"/>
  <c r="H913" i="1"/>
  <c r="F912" i="1"/>
  <c r="B904" i="1"/>
  <c r="H903" i="1"/>
  <c r="U901" i="1"/>
  <c r="E901" i="1"/>
  <c r="I899" i="1"/>
  <c r="H898" i="1"/>
  <c r="B896" i="1"/>
  <c r="H895" i="1"/>
  <c r="U893" i="1"/>
  <c r="E893" i="1"/>
  <c r="I891" i="1"/>
  <c r="H890" i="1"/>
  <c r="B888" i="1"/>
  <c r="H887" i="1"/>
  <c r="U885" i="1"/>
  <c r="E885" i="1"/>
  <c r="I883" i="1"/>
  <c r="H882" i="1"/>
  <c r="B880" i="1"/>
  <c r="H879" i="1"/>
  <c r="U877" i="1"/>
  <c r="E877" i="1"/>
  <c r="I875" i="1"/>
  <c r="H874" i="1"/>
  <c r="B872" i="1"/>
  <c r="H871" i="1"/>
  <c r="U869" i="1"/>
  <c r="E869" i="1"/>
  <c r="I867" i="1"/>
  <c r="H866" i="1"/>
  <c r="B864" i="1"/>
  <c r="H863" i="1"/>
  <c r="U861" i="1"/>
  <c r="E861" i="1"/>
  <c r="I859" i="1"/>
  <c r="H858" i="1"/>
  <c r="B856" i="1"/>
  <c r="H855" i="1"/>
  <c r="U853" i="1"/>
  <c r="E853" i="1"/>
  <c r="I851" i="1"/>
  <c r="H850" i="1"/>
  <c r="B848" i="1"/>
  <c r="H847" i="1"/>
  <c r="U845" i="1"/>
  <c r="E845" i="1"/>
  <c r="I843" i="1"/>
  <c r="H842" i="1"/>
  <c r="B840" i="1"/>
  <c r="H839" i="1"/>
  <c r="U837" i="1"/>
  <c r="E837" i="1"/>
  <c r="I835" i="1"/>
  <c r="H834" i="1"/>
  <c r="B832" i="1"/>
  <c r="H831" i="1"/>
  <c r="U829" i="1"/>
  <c r="E829" i="1"/>
  <c r="I827" i="1"/>
  <c r="H826" i="1"/>
  <c r="B824" i="1"/>
  <c r="H823" i="1"/>
  <c r="U821" i="1"/>
  <c r="E821" i="1"/>
  <c r="I819" i="1"/>
  <c r="H818" i="1"/>
  <c r="B816" i="1"/>
  <c r="H815" i="1"/>
  <c r="U813" i="1"/>
  <c r="E813" i="1"/>
  <c r="I811" i="1"/>
  <c r="H810" i="1"/>
  <c r="B808" i="1"/>
  <c r="H807" i="1"/>
  <c r="U805" i="1"/>
  <c r="E805" i="1"/>
  <c r="I803" i="1"/>
  <c r="H802" i="1"/>
  <c r="B800" i="1"/>
  <c r="T798" i="1"/>
  <c r="G798" i="1"/>
  <c r="D797" i="1"/>
  <c r="T795" i="1"/>
  <c r="G795" i="1"/>
  <c r="D794" i="1"/>
  <c r="U792" i="1"/>
  <c r="I792" i="1"/>
  <c r="C791" i="1"/>
  <c r="B790" i="1"/>
  <c r="F788" i="1"/>
  <c r="B787" i="1"/>
  <c r="T785" i="1"/>
  <c r="F785" i="1"/>
  <c r="U783" i="1"/>
  <c r="I779" i="1"/>
  <c r="U775" i="1"/>
  <c r="I771" i="1"/>
  <c r="U767" i="1"/>
  <c r="I763" i="1"/>
  <c r="U759" i="1"/>
  <c r="I755" i="1"/>
  <c r="U751" i="1"/>
  <c r="I747" i="1"/>
  <c r="C743" i="1"/>
  <c r="F742" i="1"/>
  <c r="I741" i="1"/>
  <c r="E739" i="1"/>
  <c r="I738" i="1"/>
  <c r="E736" i="1"/>
  <c r="H735" i="1"/>
  <c r="B734" i="1"/>
  <c r="D733" i="1"/>
  <c r="G732" i="1"/>
  <c r="S731" i="1"/>
  <c r="I731" i="1"/>
  <c r="D730" i="1"/>
  <c r="G729" i="1"/>
  <c r="H728" i="1"/>
  <c r="C727" i="1"/>
  <c r="F726" i="1"/>
  <c r="I725" i="1"/>
  <c r="E723" i="1"/>
  <c r="I722" i="1"/>
  <c r="E720" i="1"/>
  <c r="H719" i="1"/>
  <c r="B718" i="1"/>
  <c r="D717" i="1"/>
  <c r="G716" i="1"/>
  <c r="S715" i="1"/>
  <c r="I715" i="1"/>
  <c r="D714" i="1"/>
  <c r="G713" i="1"/>
  <c r="H712" i="1"/>
  <c r="C711" i="1"/>
  <c r="F710" i="1"/>
  <c r="I709" i="1"/>
  <c r="E707" i="1"/>
  <c r="I706" i="1"/>
  <c r="E704" i="1"/>
  <c r="H703" i="1"/>
  <c r="B702" i="1"/>
  <c r="D701" i="1"/>
  <c r="G700" i="1"/>
  <c r="S699" i="1"/>
  <c r="I699" i="1"/>
  <c r="D698" i="1"/>
  <c r="G697" i="1"/>
  <c r="H696" i="1"/>
  <c r="C695" i="1"/>
  <c r="F694" i="1"/>
  <c r="I693" i="1"/>
  <c r="E691" i="1"/>
  <c r="I690" i="1"/>
  <c r="E688" i="1"/>
  <c r="H687" i="1"/>
  <c r="B686" i="1"/>
  <c r="D685" i="1"/>
  <c r="G684" i="1"/>
  <c r="S683" i="1"/>
  <c r="I683" i="1"/>
  <c r="D682" i="1"/>
  <c r="G681" i="1"/>
  <c r="H680" i="1"/>
  <c r="C679" i="1"/>
  <c r="F678" i="1"/>
  <c r="I677" i="1"/>
  <c r="E675" i="1"/>
  <c r="I674" i="1"/>
  <c r="E672" i="1"/>
  <c r="H671" i="1"/>
  <c r="B670" i="1"/>
  <c r="D669" i="1"/>
  <c r="G668" i="1"/>
  <c r="S667" i="1"/>
  <c r="I667" i="1"/>
  <c r="D666" i="1"/>
  <c r="G665" i="1"/>
  <c r="H664" i="1"/>
  <c r="C663" i="1"/>
  <c r="F662" i="1"/>
  <c r="I661" i="1"/>
  <c r="E659" i="1"/>
  <c r="I658" i="1"/>
  <c r="E656" i="1"/>
  <c r="H655" i="1"/>
  <c r="B654" i="1"/>
  <c r="D653" i="1"/>
  <c r="G652" i="1"/>
  <c r="S651" i="1"/>
  <c r="I651" i="1"/>
  <c r="D650" i="1"/>
  <c r="G649" i="1"/>
  <c r="H648" i="1"/>
  <c r="C647" i="1"/>
  <c r="F646" i="1"/>
  <c r="I645" i="1"/>
  <c r="E643" i="1"/>
  <c r="I642" i="1"/>
  <c r="E640" i="1"/>
  <c r="H639" i="1"/>
  <c r="B638" i="1"/>
  <c r="D637" i="1"/>
  <c r="G636" i="1"/>
  <c r="S635" i="1"/>
  <c r="I635" i="1"/>
  <c r="D634" i="1"/>
  <c r="G633" i="1"/>
  <c r="H632" i="1"/>
  <c r="C631" i="1"/>
  <c r="F630" i="1"/>
  <c r="I629" i="1"/>
  <c r="E627" i="1"/>
  <c r="I626" i="1"/>
  <c r="E624" i="1"/>
  <c r="H623" i="1"/>
  <c r="T622" i="1"/>
  <c r="D622" i="1"/>
  <c r="F620" i="1"/>
  <c r="S619" i="1"/>
  <c r="C619" i="1"/>
  <c r="H618" i="1"/>
  <c r="U617" i="1"/>
  <c r="E617" i="1"/>
  <c r="G615" i="1"/>
  <c r="T614" i="1"/>
  <c r="D614" i="1"/>
  <c r="F612" i="1"/>
  <c r="S611" i="1"/>
  <c r="C611" i="1"/>
  <c r="H610" i="1"/>
  <c r="U609" i="1"/>
  <c r="E609" i="1"/>
  <c r="G607" i="1"/>
  <c r="T606" i="1"/>
  <c r="D606" i="1"/>
  <c r="F604" i="1"/>
  <c r="S603" i="1"/>
  <c r="C603" i="1"/>
  <c r="H602" i="1"/>
  <c r="U601" i="1"/>
  <c r="E601" i="1"/>
  <c r="G599" i="1"/>
  <c r="T598" i="1"/>
  <c r="D598" i="1"/>
  <c r="F596" i="1"/>
  <c r="S595" i="1"/>
  <c r="C595" i="1"/>
  <c r="H594" i="1"/>
  <c r="U593" i="1"/>
  <c r="E593" i="1"/>
  <c r="G591" i="1"/>
  <c r="T590" i="1"/>
  <c r="D590" i="1"/>
  <c r="F588" i="1"/>
  <c r="S587" i="1"/>
  <c r="C587" i="1"/>
  <c r="H586" i="1"/>
  <c r="U585" i="1"/>
  <c r="E585" i="1"/>
  <c r="G583" i="1"/>
  <c r="T582" i="1"/>
  <c r="D582" i="1"/>
  <c r="F580" i="1"/>
  <c r="S579" i="1"/>
  <c r="C579" i="1"/>
  <c r="H578" i="1"/>
  <c r="U577" i="1"/>
  <c r="E577" i="1"/>
  <c r="G575" i="1"/>
  <c r="T574" i="1"/>
  <c r="D574" i="1"/>
  <c r="F572" i="1"/>
  <c r="S571" i="1"/>
  <c r="C571" i="1"/>
  <c r="H570" i="1"/>
  <c r="U569" i="1"/>
  <c r="I1052" i="1"/>
  <c r="I1044" i="1"/>
  <c r="I1036" i="1"/>
  <c r="I1028" i="1"/>
  <c r="I1020" i="1"/>
  <c r="I1012" i="1"/>
  <c r="I1004" i="1"/>
  <c r="G996" i="1"/>
  <c r="G988" i="1"/>
  <c r="G980" i="1"/>
  <c r="G972" i="1"/>
  <c r="I963" i="1"/>
  <c r="U960" i="1"/>
  <c r="I954" i="1"/>
  <c r="E952" i="1"/>
  <c r="U951" i="1"/>
  <c r="S946" i="1"/>
  <c r="E944" i="1"/>
  <c r="U943" i="1"/>
  <c r="S938" i="1"/>
  <c r="E936" i="1"/>
  <c r="U935" i="1"/>
  <c r="S930" i="1"/>
  <c r="E928" i="1"/>
  <c r="U927" i="1"/>
  <c r="S922" i="1"/>
  <c r="T918" i="1"/>
  <c r="I915" i="1"/>
  <c r="C914" i="1"/>
  <c r="E913" i="1"/>
  <c r="E912" i="1"/>
  <c r="G911" i="1"/>
  <c r="H910" i="1"/>
  <c r="I904" i="1"/>
  <c r="G903" i="1"/>
  <c r="T901" i="1"/>
  <c r="D901" i="1"/>
  <c r="I900" i="1"/>
  <c r="T898" i="1"/>
  <c r="D898" i="1"/>
  <c r="I897" i="1"/>
  <c r="I896" i="1"/>
  <c r="G895" i="1"/>
  <c r="T893" i="1"/>
  <c r="D893" i="1"/>
  <c r="I892" i="1"/>
  <c r="T890" i="1"/>
  <c r="D890" i="1"/>
  <c r="I889" i="1"/>
  <c r="I888" i="1"/>
  <c r="G887" i="1"/>
  <c r="T885" i="1"/>
  <c r="D885" i="1"/>
  <c r="I884" i="1"/>
  <c r="T882" i="1"/>
  <c r="D882" i="1"/>
  <c r="I881" i="1"/>
  <c r="I880" i="1"/>
  <c r="G879" i="1"/>
  <c r="T877" i="1"/>
  <c r="D877" i="1"/>
  <c r="I876" i="1"/>
  <c r="T874" i="1"/>
  <c r="D874" i="1"/>
  <c r="I873" i="1"/>
  <c r="I872" i="1"/>
  <c r="G871" i="1"/>
  <c r="T869" i="1"/>
  <c r="D869" i="1"/>
  <c r="I868" i="1"/>
  <c r="T866" i="1"/>
  <c r="D866" i="1"/>
  <c r="I865" i="1"/>
  <c r="I864" i="1"/>
  <c r="G863" i="1"/>
  <c r="T861" i="1"/>
  <c r="D861" i="1"/>
  <c r="I860" i="1"/>
  <c r="T858" i="1"/>
  <c r="D858" i="1"/>
  <c r="I857" i="1"/>
  <c r="I856" i="1"/>
  <c r="G855" i="1"/>
  <c r="T853" i="1"/>
  <c r="D853" i="1"/>
  <c r="I852" i="1"/>
  <c r="T850" i="1"/>
  <c r="D850" i="1"/>
  <c r="I849" i="1"/>
  <c r="I848" i="1"/>
  <c r="G847" i="1"/>
  <c r="T845" i="1"/>
  <c r="D845" i="1"/>
  <c r="I844" i="1"/>
  <c r="T842" i="1"/>
  <c r="D842" i="1"/>
  <c r="I841" i="1"/>
  <c r="I840" i="1"/>
  <c r="G839" i="1"/>
  <c r="T837" i="1"/>
  <c r="D837" i="1"/>
  <c r="I836" i="1"/>
  <c r="T834" i="1"/>
  <c r="D834" i="1"/>
  <c r="I833" i="1"/>
  <c r="I832" i="1"/>
  <c r="G831" i="1"/>
  <c r="T829" i="1"/>
  <c r="D829" i="1"/>
  <c r="I828" i="1"/>
  <c r="T826" i="1"/>
  <c r="D826" i="1"/>
  <c r="I825" i="1"/>
  <c r="I824" i="1"/>
  <c r="G823" i="1"/>
  <c r="T821" i="1"/>
  <c r="D821" i="1"/>
  <c r="I820" i="1"/>
  <c r="T818" i="1"/>
  <c r="D818" i="1"/>
  <c r="I817" i="1"/>
  <c r="I816" i="1"/>
  <c r="G815" i="1"/>
  <c r="T813" i="1"/>
  <c r="D813" i="1"/>
  <c r="I812" i="1"/>
  <c r="T810" i="1"/>
  <c r="D810" i="1"/>
  <c r="I809" i="1"/>
  <c r="I808" i="1"/>
  <c r="G807" i="1"/>
  <c r="T805" i="1"/>
  <c r="D805" i="1"/>
  <c r="I804" i="1"/>
  <c r="T802" i="1"/>
  <c r="D802" i="1"/>
  <c r="I801" i="1"/>
  <c r="I800" i="1"/>
  <c r="H799" i="1"/>
  <c r="S798" i="1"/>
  <c r="E798" i="1"/>
  <c r="B797" i="1"/>
  <c r="S795" i="1"/>
  <c r="F795" i="1"/>
  <c r="C794" i="1"/>
  <c r="S792" i="1"/>
  <c r="F792" i="1"/>
  <c r="B791" i="1"/>
  <c r="U789" i="1"/>
  <c r="I789" i="1"/>
  <c r="E788" i="1"/>
  <c r="I787" i="1"/>
  <c r="I786" i="1"/>
  <c r="E785" i="1"/>
  <c r="U782" i="1"/>
  <c r="U781" i="1"/>
  <c r="U780" i="1"/>
  <c r="T779" i="1"/>
  <c r="U778" i="1"/>
  <c r="U777" i="1"/>
  <c r="U776" i="1"/>
  <c r="T775" i="1"/>
  <c r="U774" i="1"/>
  <c r="U773" i="1"/>
  <c r="U772" i="1"/>
  <c r="T771" i="1"/>
  <c r="U770" i="1"/>
  <c r="U769" i="1"/>
  <c r="U768" i="1"/>
  <c r="T767" i="1"/>
  <c r="U766" i="1"/>
  <c r="U765" i="1"/>
  <c r="U764" i="1"/>
  <c r="T763" i="1"/>
  <c r="U762" i="1"/>
  <c r="U761" i="1"/>
  <c r="U760" i="1"/>
  <c r="T759" i="1"/>
  <c r="U758" i="1"/>
  <c r="U757" i="1"/>
  <c r="U756" i="1"/>
  <c r="T755" i="1"/>
  <c r="U754" i="1"/>
  <c r="U753" i="1"/>
  <c r="U752" i="1"/>
  <c r="T751" i="1"/>
  <c r="U750" i="1"/>
  <c r="U749" i="1"/>
  <c r="U748" i="1"/>
  <c r="T747" i="1"/>
  <c r="U746" i="1"/>
  <c r="U745" i="1"/>
  <c r="U744" i="1"/>
  <c r="T743" i="1"/>
  <c r="B743" i="1"/>
  <c r="E742" i="1"/>
  <c r="H741" i="1"/>
  <c r="D739" i="1"/>
  <c r="H738" i="1"/>
  <c r="D736" i="1"/>
  <c r="G735" i="1"/>
  <c r="S734" i="1"/>
  <c r="I734" i="1"/>
  <c r="U733" i="1"/>
  <c r="C733" i="1"/>
  <c r="F732" i="1"/>
  <c r="H731" i="1"/>
  <c r="U730" i="1"/>
  <c r="C730" i="1"/>
  <c r="F729" i="1"/>
  <c r="I728" i="1"/>
  <c r="T727" i="1"/>
  <c r="B727" i="1"/>
  <c r="E726" i="1"/>
  <c r="H725" i="1"/>
  <c r="D723" i="1"/>
  <c r="H722" i="1"/>
  <c r="D720" i="1"/>
  <c r="G719" i="1"/>
  <c r="S718" i="1"/>
  <c r="I718" i="1"/>
  <c r="U717" i="1"/>
  <c r="C717" i="1"/>
  <c r="F716" i="1"/>
  <c r="H715" i="1"/>
  <c r="U714" i="1"/>
  <c r="C714" i="1"/>
  <c r="F713" i="1"/>
  <c r="I712" i="1"/>
  <c r="T711" i="1"/>
  <c r="B711" i="1"/>
  <c r="E710" i="1"/>
  <c r="H709" i="1"/>
  <c r="D707" i="1"/>
  <c r="H706" i="1"/>
  <c r="D704" i="1"/>
  <c r="G703" i="1"/>
  <c r="S702" i="1"/>
  <c r="I702" i="1"/>
  <c r="U701" i="1"/>
  <c r="C701" i="1"/>
  <c r="F700" i="1"/>
  <c r="H699" i="1"/>
  <c r="U698" i="1"/>
  <c r="C698" i="1"/>
  <c r="F697" i="1"/>
  <c r="I696" i="1"/>
  <c r="T695" i="1"/>
  <c r="B695" i="1"/>
  <c r="E694" i="1"/>
  <c r="H693" i="1"/>
  <c r="D691" i="1"/>
  <c r="H690" i="1"/>
  <c r="D688" i="1"/>
  <c r="G687" i="1"/>
  <c r="S686" i="1"/>
  <c r="I686" i="1"/>
  <c r="U685" i="1"/>
  <c r="C685" i="1"/>
  <c r="F684" i="1"/>
  <c r="H683" i="1"/>
  <c r="U682" i="1"/>
  <c r="C682" i="1"/>
  <c r="F681" i="1"/>
  <c r="I680" i="1"/>
  <c r="T679" i="1"/>
  <c r="B679" i="1"/>
  <c r="E678" i="1"/>
  <c r="H677" i="1"/>
  <c r="D675" i="1"/>
  <c r="H674" i="1"/>
  <c r="D672" i="1"/>
  <c r="G671" i="1"/>
  <c r="S670" i="1"/>
  <c r="I670" i="1"/>
  <c r="U669" i="1"/>
  <c r="C669" i="1"/>
  <c r="F668" i="1"/>
  <c r="H667" i="1"/>
  <c r="U666" i="1"/>
  <c r="C666" i="1"/>
  <c r="F665" i="1"/>
  <c r="I664" i="1"/>
  <c r="T663" i="1"/>
  <c r="B663" i="1"/>
  <c r="E662" i="1"/>
  <c r="H661" i="1"/>
  <c r="D659" i="1"/>
  <c r="H658" i="1"/>
  <c r="D656" i="1"/>
  <c r="G655" i="1"/>
  <c r="S654" i="1"/>
  <c r="I654" i="1"/>
  <c r="U653" i="1"/>
  <c r="C653" i="1"/>
  <c r="F652" i="1"/>
  <c r="H651" i="1"/>
  <c r="U650" i="1"/>
  <c r="C650" i="1"/>
  <c r="F649" i="1"/>
  <c r="I648" i="1"/>
  <c r="T647" i="1"/>
  <c r="B647" i="1"/>
  <c r="E646" i="1"/>
  <c r="H645" i="1"/>
  <c r="D643" i="1"/>
  <c r="H642" i="1"/>
  <c r="D640" i="1"/>
  <c r="G639" i="1"/>
  <c r="S638" i="1"/>
  <c r="I638" i="1"/>
  <c r="U637" i="1"/>
  <c r="C637" i="1"/>
  <c r="F636" i="1"/>
  <c r="H635" i="1"/>
  <c r="U634" i="1"/>
  <c r="C634" i="1"/>
  <c r="F633" i="1"/>
  <c r="I632" i="1"/>
  <c r="T631" i="1"/>
  <c r="B631" i="1"/>
  <c r="E630" i="1"/>
  <c r="H629" i="1"/>
  <c r="D627" i="1"/>
  <c r="H626" i="1"/>
  <c r="D624" i="1"/>
  <c r="G623" i="1"/>
  <c r="S622" i="1"/>
  <c r="C622" i="1"/>
  <c r="H621" i="1"/>
  <c r="U620" i="1"/>
  <c r="E620" i="1"/>
  <c r="B619" i="1"/>
  <c r="G618" i="1"/>
  <c r="T617" i="1"/>
  <c r="D617" i="1"/>
  <c r="F615" i="1"/>
  <c r="S614" i="1"/>
  <c r="C614" i="1"/>
  <c r="H613" i="1"/>
  <c r="U612" i="1"/>
  <c r="E612" i="1"/>
  <c r="B611" i="1"/>
  <c r="G610" i="1"/>
  <c r="T609" i="1"/>
  <c r="D609" i="1"/>
  <c r="F607" i="1"/>
  <c r="S606" i="1"/>
  <c r="C606" i="1"/>
  <c r="H605" i="1"/>
  <c r="U604" i="1"/>
  <c r="E604" i="1"/>
  <c r="B603" i="1"/>
  <c r="G602" i="1"/>
  <c r="T601" i="1"/>
  <c r="D601" i="1"/>
  <c r="F599" i="1"/>
  <c r="S598" i="1"/>
  <c r="C598" i="1"/>
  <c r="H597" i="1"/>
  <c r="U596" i="1"/>
  <c r="U1187" i="1"/>
  <c r="U1179" i="1"/>
  <c r="U1171" i="1"/>
  <c r="U1163" i="1"/>
  <c r="G1051" i="1"/>
  <c r="I1043" i="1"/>
  <c r="G1035" i="1"/>
  <c r="I1027" i="1"/>
  <c r="G1019" i="1"/>
  <c r="I1011" i="1"/>
  <c r="G1003" i="1"/>
  <c r="I995" i="1"/>
  <c r="I987" i="1"/>
  <c r="I979" i="1"/>
  <c r="I971" i="1"/>
  <c r="D965" i="1"/>
  <c r="S962" i="1"/>
  <c r="G958" i="1"/>
  <c r="B952" i="1"/>
  <c r="T950" i="1"/>
  <c r="H945" i="1"/>
  <c r="B944" i="1"/>
  <c r="T942" i="1"/>
  <c r="H937" i="1"/>
  <c r="B936" i="1"/>
  <c r="T934" i="1"/>
  <c r="H929" i="1"/>
  <c r="B928" i="1"/>
  <c r="T926" i="1"/>
  <c r="S915" i="1"/>
  <c r="T914" i="1"/>
  <c r="I914" i="1"/>
  <c r="B912" i="1"/>
  <c r="C911" i="1"/>
  <c r="G910" i="1"/>
  <c r="I909" i="1"/>
  <c r="I908" i="1"/>
  <c r="G907" i="1"/>
  <c r="S903" i="1"/>
  <c r="C903" i="1"/>
  <c r="B901" i="1"/>
  <c r="G900" i="1"/>
  <c r="S898" i="1"/>
  <c r="C898" i="1"/>
  <c r="H897" i="1"/>
  <c r="S895" i="1"/>
  <c r="C895" i="1"/>
  <c r="B893" i="1"/>
  <c r="G892" i="1"/>
  <c r="S890" i="1"/>
  <c r="C890" i="1"/>
  <c r="H889" i="1"/>
  <c r="S887" i="1"/>
  <c r="C887" i="1"/>
  <c r="B885" i="1"/>
  <c r="G884" i="1"/>
  <c r="S882" i="1"/>
  <c r="C882" i="1"/>
  <c r="H881" i="1"/>
  <c r="S879" i="1"/>
  <c r="C879" i="1"/>
  <c r="B877" i="1"/>
  <c r="G876" i="1"/>
  <c r="S874" i="1"/>
  <c r="C874" i="1"/>
  <c r="H873" i="1"/>
  <c r="S871" i="1"/>
  <c r="C871" i="1"/>
  <c r="B869" i="1"/>
  <c r="G868" i="1"/>
  <c r="S866" i="1"/>
  <c r="C866" i="1"/>
  <c r="H865" i="1"/>
  <c r="S863" i="1"/>
  <c r="C863" i="1"/>
  <c r="B861" i="1"/>
  <c r="G860" i="1"/>
  <c r="S858" i="1"/>
  <c r="C858" i="1"/>
  <c r="H857" i="1"/>
  <c r="S855" i="1"/>
  <c r="C855" i="1"/>
  <c r="B853" i="1"/>
  <c r="G852" i="1"/>
  <c r="S850" i="1"/>
  <c r="C850" i="1"/>
  <c r="H849" i="1"/>
  <c r="S847" i="1"/>
  <c r="C847" i="1"/>
  <c r="B845" i="1"/>
  <c r="G844" i="1"/>
  <c r="S842" i="1"/>
  <c r="C842" i="1"/>
  <c r="H841" i="1"/>
  <c r="S839" i="1"/>
  <c r="C839" i="1"/>
  <c r="B837" i="1"/>
  <c r="G836" i="1"/>
  <c r="S834" i="1"/>
  <c r="C834" i="1"/>
  <c r="H833" i="1"/>
  <c r="S831" i="1"/>
  <c r="C831" i="1"/>
  <c r="B829" i="1"/>
  <c r="G828" i="1"/>
  <c r="S826" i="1"/>
  <c r="C826" i="1"/>
  <c r="H825" i="1"/>
  <c r="S823" i="1"/>
  <c r="C823" i="1"/>
  <c r="B821" i="1"/>
  <c r="G820" i="1"/>
  <c r="S818" i="1"/>
  <c r="C818" i="1"/>
  <c r="H817" i="1"/>
  <c r="S815" i="1"/>
  <c r="C815" i="1"/>
  <c r="B813" i="1"/>
  <c r="G812" i="1"/>
  <c r="S810" i="1"/>
  <c r="C810" i="1"/>
  <c r="H809" i="1"/>
  <c r="S807" i="1"/>
  <c r="C807" i="1"/>
  <c r="B805" i="1"/>
  <c r="G804" i="1"/>
  <c r="S802" i="1"/>
  <c r="C802" i="1"/>
  <c r="H801" i="1"/>
  <c r="S799" i="1"/>
  <c r="G799" i="1"/>
  <c r="D798" i="1"/>
  <c r="I796" i="1"/>
  <c r="D795" i="1"/>
  <c r="I793" i="1"/>
  <c r="E792" i="1"/>
  <c r="U791" i="1"/>
  <c r="B788" i="1"/>
  <c r="D785" i="1"/>
  <c r="S783" i="1"/>
  <c r="H783" i="1"/>
  <c r="S779" i="1"/>
  <c r="H779" i="1"/>
  <c r="S775" i="1"/>
  <c r="H775" i="1"/>
  <c r="S771" i="1"/>
  <c r="H771" i="1"/>
  <c r="S767" i="1"/>
  <c r="H767" i="1"/>
  <c r="S763" i="1"/>
  <c r="H763" i="1"/>
  <c r="S759" i="1"/>
  <c r="H759" i="1"/>
  <c r="S755" i="1"/>
  <c r="H755" i="1"/>
  <c r="S751" i="1"/>
  <c r="H751" i="1"/>
  <c r="S747" i="1"/>
  <c r="H747" i="1"/>
  <c r="D742" i="1"/>
  <c r="F741" i="1"/>
  <c r="U739" i="1"/>
  <c r="C739" i="1"/>
  <c r="G738" i="1"/>
  <c r="U736" i="1"/>
  <c r="C736" i="1"/>
  <c r="T733" i="1"/>
  <c r="B733" i="1"/>
  <c r="E732" i="1"/>
  <c r="G731" i="1"/>
  <c r="T730" i="1"/>
  <c r="B730" i="1"/>
  <c r="E729" i="1"/>
  <c r="D726" i="1"/>
  <c r="F725" i="1"/>
  <c r="U723" i="1"/>
  <c r="C723" i="1"/>
  <c r="G722" i="1"/>
  <c r="U720" i="1"/>
  <c r="C720" i="1"/>
  <c r="T717" i="1"/>
  <c r="B717" i="1"/>
  <c r="E716" i="1"/>
  <c r="G715" i="1"/>
  <c r="T714" i="1"/>
  <c r="B714" i="1"/>
  <c r="E713" i="1"/>
  <c r="D710" i="1"/>
  <c r="F709" i="1"/>
  <c r="U707" i="1"/>
  <c r="C707" i="1"/>
  <c r="G706" i="1"/>
  <c r="U704" i="1"/>
  <c r="C704" i="1"/>
  <c r="T701" i="1"/>
  <c r="B701" i="1"/>
  <c r="E700" i="1"/>
  <c r="G699" i="1"/>
  <c r="T698" i="1"/>
  <c r="B698" i="1"/>
  <c r="E697" i="1"/>
  <c r="D694" i="1"/>
  <c r="F693" i="1"/>
  <c r="U691" i="1"/>
  <c r="C691" i="1"/>
  <c r="G690" i="1"/>
  <c r="U688" i="1"/>
  <c r="C688" i="1"/>
  <c r="T685" i="1"/>
  <c r="B685" i="1"/>
  <c r="E684" i="1"/>
  <c r="G683" i="1"/>
  <c r="T682" i="1"/>
  <c r="B682" i="1"/>
  <c r="E681" i="1"/>
  <c r="D678" i="1"/>
  <c r="F677" i="1"/>
  <c r="U675" i="1"/>
  <c r="C675" i="1"/>
  <c r="G674" i="1"/>
  <c r="U672" i="1"/>
  <c r="C672" i="1"/>
  <c r="T669" i="1"/>
  <c r="B669" i="1"/>
  <c r="E668" i="1"/>
  <c r="G667" i="1"/>
  <c r="T666" i="1"/>
  <c r="B666" i="1"/>
  <c r="E665" i="1"/>
  <c r="D662" i="1"/>
  <c r="F661" i="1"/>
  <c r="U659" i="1"/>
  <c r="C659" i="1"/>
  <c r="G658" i="1"/>
  <c r="U656" i="1"/>
  <c r="C656" i="1"/>
  <c r="T653" i="1"/>
  <c r="B653" i="1"/>
  <c r="E652" i="1"/>
  <c r="G651" i="1"/>
  <c r="T650" i="1"/>
  <c r="B650" i="1"/>
  <c r="E649" i="1"/>
  <c r="D646" i="1"/>
  <c r="F645" i="1"/>
  <c r="U643" i="1"/>
  <c r="C643" i="1"/>
  <c r="G642" i="1"/>
  <c r="U640" i="1"/>
  <c r="C640" i="1"/>
  <c r="T637" i="1"/>
  <c r="B637" i="1"/>
  <c r="E636" i="1"/>
  <c r="G635" i="1"/>
  <c r="T634" i="1"/>
  <c r="B634" i="1"/>
  <c r="E633" i="1"/>
  <c r="D630" i="1"/>
  <c r="F629" i="1"/>
  <c r="U627" i="1"/>
  <c r="C627" i="1"/>
  <c r="G626" i="1"/>
  <c r="U624" i="1"/>
  <c r="C624" i="1"/>
  <c r="B622" i="1"/>
  <c r="T620" i="1"/>
  <c r="D620" i="1"/>
  <c r="F618" i="1"/>
  <c r="S617" i="1"/>
  <c r="C617" i="1"/>
  <c r="B614" i="1"/>
  <c r="T612" i="1"/>
  <c r="D612" i="1"/>
  <c r="F610" i="1"/>
  <c r="S609" i="1"/>
  <c r="C609" i="1"/>
  <c r="B606" i="1"/>
  <c r="T604" i="1"/>
  <c r="D604" i="1"/>
  <c r="F602" i="1"/>
  <c r="S601" i="1"/>
  <c r="C601" i="1"/>
  <c r="B598" i="1"/>
  <c r="T596" i="1"/>
  <c r="D596" i="1"/>
  <c r="F594" i="1"/>
  <c r="S593" i="1"/>
  <c r="C593" i="1"/>
  <c r="B590" i="1"/>
  <c r="T588" i="1"/>
  <c r="D588" i="1"/>
  <c r="F586" i="1"/>
  <c r="S585" i="1"/>
  <c r="C585" i="1"/>
  <c r="B582" i="1"/>
  <c r="T580" i="1"/>
  <c r="D580" i="1"/>
  <c r="F578" i="1"/>
  <c r="S577" i="1"/>
  <c r="C577" i="1"/>
  <c r="B574" i="1"/>
  <c r="T572" i="1"/>
  <c r="D572" i="1"/>
  <c r="F570" i="1"/>
  <c r="S569" i="1"/>
  <c r="C569" i="1"/>
  <c r="B566" i="1"/>
  <c r="T564" i="1"/>
  <c r="D564" i="1"/>
  <c r="F562" i="1"/>
  <c r="S561" i="1"/>
  <c r="C561" i="1"/>
  <c r="B558" i="1"/>
  <c r="T556" i="1"/>
  <c r="D556" i="1"/>
  <c r="F554" i="1"/>
  <c r="S553" i="1"/>
  <c r="C553" i="1"/>
  <c r="B550" i="1"/>
  <c r="T548" i="1"/>
  <c r="D548" i="1"/>
  <c r="F546" i="1"/>
  <c r="S545" i="1"/>
  <c r="C545" i="1"/>
  <c r="B542" i="1"/>
  <c r="T540" i="1"/>
  <c r="D540" i="1"/>
  <c r="F538" i="1"/>
  <c r="S537" i="1"/>
  <c r="C537" i="1"/>
  <c r="B534" i="1"/>
  <c r="T532" i="1"/>
  <c r="D532" i="1"/>
  <c r="F530" i="1"/>
  <c r="S529" i="1"/>
  <c r="C529" i="1"/>
  <c r="B526" i="1"/>
  <c r="T524" i="1"/>
  <c r="D524" i="1"/>
  <c r="F522" i="1"/>
  <c r="S521" i="1"/>
  <c r="C521" i="1"/>
  <c r="B518" i="1"/>
  <c r="T516" i="1"/>
  <c r="D516" i="1"/>
  <c r="F514" i="1"/>
  <c r="S513" i="1"/>
  <c r="C513" i="1"/>
  <c r="B510" i="1"/>
  <c r="T508" i="1"/>
  <c r="D508" i="1"/>
  <c r="F506" i="1"/>
  <c r="S505" i="1"/>
  <c r="C505" i="1"/>
  <c r="B502" i="1"/>
  <c r="T500" i="1"/>
  <c r="D500" i="1"/>
  <c r="F498" i="1"/>
  <c r="S497" i="1"/>
  <c r="C497" i="1"/>
  <c r="B494" i="1"/>
  <c r="T492" i="1"/>
  <c r="D492" i="1"/>
  <c r="F490" i="1"/>
  <c r="S489" i="1"/>
  <c r="C489" i="1"/>
  <c r="B486" i="1"/>
  <c r="T484" i="1"/>
  <c r="D484" i="1"/>
  <c r="F482" i="1"/>
  <c r="S481" i="1"/>
  <c r="C481" i="1"/>
  <c r="B478" i="1"/>
  <c r="T476" i="1"/>
  <c r="D476" i="1"/>
  <c r="F474" i="1"/>
  <c r="S473" i="1"/>
  <c r="C473" i="1"/>
  <c r="B470" i="1"/>
  <c r="T468" i="1"/>
  <c r="D468" i="1"/>
  <c r="F466" i="1"/>
  <c r="S465" i="1"/>
  <c r="C465" i="1"/>
  <c r="B462" i="1"/>
  <c r="T460" i="1"/>
  <c r="D460" i="1"/>
  <c r="F458" i="1"/>
  <c r="S457" i="1"/>
  <c r="C457" i="1"/>
  <c r="B454" i="1"/>
  <c r="T452" i="1"/>
  <c r="G1002" i="1"/>
  <c r="I994" i="1"/>
  <c r="I986" i="1"/>
  <c r="I978" i="1"/>
  <c r="I970" i="1"/>
  <c r="B967" i="1"/>
  <c r="B965" i="1"/>
  <c r="E960" i="1"/>
  <c r="B958" i="1"/>
  <c r="H953" i="1"/>
  <c r="I952" i="1"/>
  <c r="S947" i="1"/>
  <c r="E945" i="1"/>
  <c r="I944" i="1"/>
  <c r="S939" i="1"/>
  <c r="E937" i="1"/>
  <c r="I936" i="1"/>
  <c r="S931" i="1"/>
  <c r="E929" i="1"/>
  <c r="I928" i="1"/>
  <c r="S923" i="1"/>
  <c r="S914" i="1"/>
  <c r="U912" i="1"/>
  <c r="I912" i="1"/>
  <c r="B911" i="1"/>
  <c r="D910" i="1"/>
  <c r="F907" i="1"/>
  <c r="H906" i="1"/>
  <c r="B903" i="1"/>
  <c r="H902" i="1"/>
  <c r="B895" i="1"/>
  <c r="H894" i="1"/>
  <c r="B887" i="1"/>
  <c r="H886" i="1"/>
  <c r="B879" i="1"/>
  <c r="H878" i="1"/>
  <c r="B871" i="1"/>
  <c r="H870" i="1"/>
  <c r="B863" i="1"/>
  <c r="H862" i="1"/>
  <c r="B855" i="1"/>
  <c r="H854" i="1"/>
  <c r="B847" i="1"/>
  <c r="H846" i="1"/>
  <c r="B839" i="1"/>
  <c r="H838" i="1"/>
  <c r="B831" i="1"/>
  <c r="H830" i="1"/>
  <c r="B823" i="1"/>
  <c r="H822" i="1"/>
  <c r="B815" i="1"/>
  <c r="H814" i="1"/>
  <c r="B807" i="1"/>
  <c r="H806" i="1"/>
  <c r="F799" i="1"/>
  <c r="C798" i="1"/>
  <c r="C795" i="1"/>
  <c r="U790" i="1"/>
  <c r="H790" i="1"/>
  <c r="G783" i="1"/>
  <c r="G779" i="1"/>
  <c r="G775" i="1"/>
  <c r="G771" i="1"/>
  <c r="G767" i="1"/>
  <c r="G763" i="1"/>
  <c r="G759" i="1"/>
  <c r="G755" i="1"/>
  <c r="G751" i="1"/>
  <c r="G747" i="1"/>
  <c r="T739" i="1"/>
  <c r="B739" i="1"/>
  <c r="G733" i="1"/>
  <c r="F731" i="1"/>
  <c r="F730" i="1"/>
  <c r="T723" i="1"/>
  <c r="B723" i="1"/>
  <c r="G717" i="1"/>
  <c r="F715" i="1"/>
  <c r="F714" i="1"/>
  <c r="T707" i="1"/>
  <c r="B707" i="1"/>
  <c r="G701" i="1"/>
  <c r="F699" i="1"/>
  <c r="F698" i="1"/>
  <c r="T691" i="1"/>
  <c r="B691" i="1"/>
  <c r="G685" i="1"/>
  <c r="F683" i="1"/>
  <c r="F682" i="1"/>
  <c r="T675" i="1"/>
  <c r="B675" i="1"/>
  <c r="G669" i="1"/>
  <c r="F667" i="1"/>
  <c r="F666" i="1"/>
  <c r="T659" i="1"/>
  <c r="B659" i="1"/>
  <c r="G653" i="1"/>
  <c r="F651" i="1"/>
  <c r="F650" i="1"/>
  <c r="T643" i="1"/>
  <c r="B643" i="1"/>
  <c r="G637" i="1"/>
  <c r="F635" i="1"/>
  <c r="F634" i="1"/>
  <c r="T627" i="1"/>
  <c r="B627" i="1"/>
  <c r="U1153" i="1"/>
  <c r="S1049" i="1"/>
  <c r="H1041" i="1"/>
  <c r="S1033" i="1"/>
  <c r="H1025" i="1"/>
  <c r="S1017" i="1"/>
  <c r="H1009" i="1"/>
  <c r="F1001" i="1"/>
  <c r="F993" i="1"/>
  <c r="F985" i="1"/>
  <c r="F977" i="1"/>
  <c r="F969" i="1"/>
  <c r="U967" i="1"/>
  <c r="C962" i="1"/>
  <c r="I960" i="1"/>
  <c r="T957" i="1"/>
  <c r="F955" i="1"/>
  <c r="F953" i="1"/>
  <c r="H946" i="1"/>
  <c r="F945" i="1"/>
  <c r="H938" i="1"/>
  <c r="F937" i="1"/>
  <c r="H930" i="1"/>
  <c r="F929" i="1"/>
  <c r="H922" i="1"/>
  <c r="F920" i="1"/>
  <c r="S911" i="1"/>
  <c r="U911" i="1"/>
  <c r="B910" i="1"/>
  <c r="C907" i="1"/>
  <c r="D906" i="1"/>
  <c r="U903" i="1"/>
  <c r="G902" i="1"/>
  <c r="G899" i="1"/>
  <c r="U895" i="1"/>
  <c r="G894" i="1"/>
  <c r="G891" i="1"/>
  <c r="U887" i="1"/>
  <c r="G886" i="1"/>
  <c r="G883" i="1"/>
  <c r="U879" i="1"/>
  <c r="G878" i="1"/>
  <c r="G875" i="1"/>
  <c r="U871" i="1"/>
  <c r="G870" i="1"/>
  <c r="G867" i="1"/>
  <c r="U863" i="1"/>
  <c r="G862" i="1"/>
  <c r="G859" i="1"/>
  <c r="U855" i="1"/>
  <c r="G854" i="1"/>
  <c r="G851" i="1"/>
  <c r="U847" i="1"/>
  <c r="G846" i="1"/>
  <c r="G843" i="1"/>
  <c r="U839" i="1"/>
  <c r="G838" i="1"/>
  <c r="G835" i="1"/>
  <c r="U831" i="1"/>
  <c r="G830" i="1"/>
  <c r="G827" i="1"/>
  <c r="U823" i="1"/>
  <c r="G822" i="1"/>
  <c r="G819" i="1"/>
  <c r="U815" i="1"/>
  <c r="G814" i="1"/>
  <c r="G811" i="1"/>
  <c r="U807" i="1"/>
  <c r="G806" i="1"/>
  <c r="G803" i="1"/>
  <c r="C799" i="1"/>
  <c r="B798" i="1"/>
  <c r="B795" i="1"/>
  <c r="T790" i="1"/>
  <c r="G790" i="1"/>
  <c r="T787" i="1"/>
  <c r="G787" i="1"/>
  <c r="F783" i="1"/>
  <c r="F779" i="1"/>
  <c r="F775" i="1"/>
  <c r="F771" i="1"/>
  <c r="F767" i="1"/>
  <c r="F763" i="1"/>
  <c r="F759" i="1"/>
  <c r="F755" i="1"/>
  <c r="F751" i="1"/>
  <c r="F747" i="1"/>
  <c r="B742" i="1"/>
  <c r="S739" i="1"/>
  <c r="I739" i="1"/>
  <c r="H736" i="1"/>
  <c r="I733" i="1"/>
  <c r="E731" i="1"/>
  <c r="I730" i="1"/>
  <c r="B726" i="1"/>
  <c r="S723" i="1"/>
  <c r="I723" i="1"/>
  <c r="H720" i="1"/>
  <c r="I717" i="1"/>
  <c r="E715" i="1"/>
  <c r="I714" i="1"/>
  <c r="B710" i="1"/>
  <c r="S707" i="1"/>
  <c r="I707" i="1"/>
  <c r="H704" i="1"/>
  <c r="I701" i="1"/>
  <c r="E699" i="1"/>
  <c r="I698" i="1"/>
  <c r="B694" i="1"/>
  <c r="S691" i="1"/>
  <c r="I691" i="1"/>
  <c r="H688" i="1"/>
  <c r="I685" i="1"/>
  <c r="E683" i="1"/>
  <c r="I682" i="1"/>
  <c r="B678" i="1"/>
  <c r="S675" i="1"/>
  <c r="I675" i="1"/>
  <c r="H672" i="1"/>
  <c r="I669" i="1"/>
  <c r="E667" i="1"/>
  <c r="I666" i="1"/>
  <c r="B662" i="1"/>
  <c r="S659" i="1"/>
  <c r="I659" i="1"/>
  <c r="H656" i="1"/>
  <c r="I653" i="1"/>
  <c r="E651" i="1"/>
  <c r="I650" i="1"/>
  <c r="B646" i="1"/>
  <c r="S643" i="1"/>
  <c r="I643" i="1"/>
  <c r="H640" i="1"/>
  <c r="I637" i="1"/>
  <c r="E635" i="1"/>
  <c r="I634" i="1"/>
  <c r="B630" i="1"/>
  <c r="S627" i="1"/>
  <c r="I627" i="1"/>
  <c r="H624" i="1"/>
  <c r="H622" i="1"/>
  <c r="H614" i="1"/>
  <c r="H606" i="1"/>
  <c r="H598" i="1"/>
  <c r="H590" i="1"/>
  <c r="H582" i="1"/>
  <c r="H574" i="1"/>
  <c r="H566" i="1"/>
  <c r="H558" i="1"/>
  <c r="H550" i="1"/>
  <c r="H542" i="1"/>
  <c r="H534" i="1"/>
  <c r="H526" i="1"/>
  <c r="H518" i="1"/>
  <c r="H510" i="1"/>
  <c r="H502" i="1"/>
  <c r="H494" i="1"/>
  <c r="H486" i="1"/>
  <c r="H478" i="1"/>
  <c r="H470" i="1"/>
  <c r="H462" i="1"/>
  <c r="H454" i="1"/>
  <c r="H446" i="1"/>
  <c r="H438" i="1"/>
  <c r="H430" i="1"/>
  <c r="H422" i="1"/>
  <c r="H414" i="1"/>
  <c r="H406" i="1"/>
  <c r="H398" i="1"/>
  <c r="H390" i="1"/>
  <c r="H382" i="1"/>
  <c r="H374" i="1"/>
  <c r="H366" i="1"/>
  <c r="H358" i="1"/>
  <c r="H350" i="1"/>
  <c r="H342" i="1"/>
  <c r="H334" i="1"/>
  <c r="H326" i="1"/>
  <c r="H318" i="1"/>
  <c r="H310" i="1"/>
  <c r="T1280" i="1"/>
  <c r="I1272" i="1"/>
  <c r="I1256" i="1"/>
  <c r="I1240" i="1"/>
  <c r="I1224" i="1"/>
  <c r="I1208" i="1"/>
  <c r="I1192" i="1"/>
  <c r="F1048" i="1"/>
  <c r="H1040" i="1"/>
  <c r="F1032" i="1"/>
  <c r="H1024" i="1"/>
  <c r="F1016" i="1"/>
  <c r="H1008" i="1"/>
  <c r="I1000" i="1"/>
  <c r="I992" i="1"/>
  <c r="I984" i="1"/>
  <c r="I976" i="1"/>
  <c r="U968" i="1"/>
  <c r="I962" i="1"/>
  <c r="I955" i="1"/>
  <c r="U952" i="1"/>
  <c r="G950" i="1"/>
  <c r="C946" i="1"/>
  <c r="U944" i="1"/>
  <c r="G942" i="1"/>
  <c r="C938" i="1"/>
  <c r="U936" i="1"/>
  <c r="G934" i="1"/>
  <c r="C930" i="1"/>
  <c r="U928" i="1"/>
  <c r="G926" i="1"/>
  <c r="C922" i="1"/>
  <c r="E920" i="1"/>
  <c r="G919" i="1"/>
  <c r="H918" i="1"/>
  <c r="T910" i="1"/>
  <c r="I907" i="1"/>
  <c r="C906" i="1"/>
  <c r="F904" i="1"/>
  <c r="U902" i="1"/>
  <c r="E902" i="1"/>
  <c r="F899" i="1"/>
  <c r="F896" i="1"/>
  <c r="U894" i="1"/>
  <c r="E894" i="1"/>
  <c r="F891" i="1"/>
  <c r="F888" i="1"/>
  <c r="U886" i="1"/>
  <c r="E886" i="1"/>
  <c r="F883" i="1"/>
  <c r="F880" i="1"/>
  <c r="U878" i="1"/>
  <c r="E878" i="1"/>
  <c r="F875" i="1"/>
  <c r="F872" i="1"/>
  <c r="U870" i="1"/>
  <c r="E870" i="1"/>
  <c r="F867" i="1"/>
  <c r="F864" i="1"/>
  <c r="U862" i="1"/>
  <c r="E862" i="1"/>
  <c r="F859" i="1"/>
  <c r="F856" i="1"/>
  <c r="U854" i="1"/>
  <c r="E854" i="1"/>
  <c r="F851" i="1"/>
  <c r="F848" i="1"/>
  <c r="U846" i="1"/>
  <c r="E846" i="1"/>
  <c r="F843" i="1"/>
  <c r="F840" i="1"/>
  <c r="U838" i="1"/>
  <c r="E838" i="1"/>
  <c r="F835" i="1"/>
  <c r="F832" i="1"/>
  <c r="U830" i="1"/>
  <c r="E830" i="1"/>
  <c r="F827" i="1"/>
  <c r="F824" i="1"/>
  <c r="U822" i="1"/>
  <c r="E822" i="1"/>
  <c r="F819" i="1"/>
  <c r="F816" i="1"/>
  <c r="U814" i="1"/>
  <c r="E814" i="1"/>
  <c r="F811" i="1"/>
  <c r="F808" i="1"/>
  <c r="U806" i="1"/>
  <c r="E806" i="1"/>
  <c r="F803" i="1"/>
  <c r="F800" i="1"/>
  <c r="B799" i="1"/>
  <c r="E796" i="1"/>
  <c r="I795" i="1"/>
  <c r="E793" i="1"/>
  <c r="H791" i="1"/>
  <c r="S790" i="1"/>
  <c r="E790" i="1"/>
  <c r="S787" i="1"/>
  <c r="F787" i="1"/>
  <c r="D783" i="1"/>
  <c r="D779" i="1"/>
  <c r="D775" i="1"/>
  <c r="D771" i="1"/>
  <c r="D767" i="1"/>
  <c r="D763" i="1"/>
  <c r="D759" i="1"/>
  <c r="D755" i="1"/>
  <c r="D751" i="1"/>
  <c r="D747" i="1"/>
  <c r="S742" i="1"/>
  <c r="I742" i="1"/>
  <c r="U741" i="1"/>
  <c r="C741" i="1"/>
  <c r="H739" i="1"/>
  <c r="U738" i="1"/>
  <c r="C738" i="1"/>
  <c r="I736" i="1"/>
  <c r="H733" i="1"/>
  <c r="D731" i="1"/>
  <c r="H730" i="1"/>
  <c r="S726" i="1"/>
  <c r="I726" i="1"/>
  <c r="U725" i="1"/>
  <c r="C725" i="1"/>
  <c r="H723" i="1"/>
  <c r="U722" i="1"/>
  <c r="C722" i="1"/>
  <c r="I720" i="1"/>
  <c r="H717" i="1"/>
  <c r="D715" i="1"/>
  <c r="H714" i="1"/>
  <c r="S710" i="1"/>
  <c r="I710" i="1"/>
  <c r="U709" i="1"/>
  <c r="C709" i="1"/>
  <c r="H707" i="1"/>
  <c r="U706" i="1"/>
  <c r="C706" i="1"/>
  <c r="I704" i="1"/>
  <c r="H701" i="1"/>
  <c r="D699" i="1"/>
  <c r="H698" i="1"/>
  <c r="S694" i="1"/>
  <c r="I694" i="1"/>
  <c r="U693" i="1"/>
  <c r="C693" i="1"/>
  <c r="H691" i="1"/>
  <c r="U690" i="1"/>
  <c r="C690" i="1"/>
  <c r="I688" i="1"/>
  <c r="H685" i="1"/>
  <c r="D683" i="1"/>
  <c r="H682" i="1"/>
  <c r="S678" i="1"/>
  <c r="I678" i="1"/>
  <c r="U677" i="1"/>
  <c r="C677" i="1"/>
  <c r="H675" i="1"/>
  <c r="U674" i="1"/>
  <c r="C674" i="1"/>
  <c r="I672" i="1"/>
  <c r="H669" i="1"/>
  <c r="D667" i="1"/>
  <c r="H666" i="1"/>
  <c r="S662" i="1"/>
  <c r="I662" i="1"/>
  <c r="C661" i="1"/>
  <c r="H659" i="1"/>
  <c r="I656" i="1"/>
  <c r="H653" i="1"/>
  <c r="D651" i="1"/>
  <c r="H650" i="1"/>
  <c r="S646" i="1"/>
  <c r="I646" i="1"/>
  <c r="H643" i="1"/>
  <c r="I640" i="1"/>
  <c r="H637" i="1"/>
  <c r="D635" i="1"/>
  <c r="H634" i="1"/>
  <c r="S630" i="1"/>
  <c r="I630" i="1"/>
  <c r="H627" i="1"/>
  <c r="I624" i="1"/>
  <c r="G622" i="1"/>
  <c r="H617" i="1"/>
  <c r="G614" i="1"/>
  <c r="H609" i="1"/>
  <c r="G606" i="1"/>
  <c r="H601" i="1"/>
  <c r="G598" i="1"/>
  <c r="H593" i="1"/>
  <c r="G590" i="1"/>
  <c r="H585" i="1"/>
  <c r="G582" i="1"/>
  <c r="H577" i="1"/>
  <c r="G574" i="1"/>
  <c r="H569" i="1"/>
  <c r="G566" i="1"/>
  <c r="H561" i="1"/>
  <c r="G558" i="1"/>
  <c r="H553" i="1"/>
  <c r="G550" i="1"/>
  <c r="H545" i="1"/>
  <c r="G542" i="1"/>
  <c r="H537" i="1"/>
  <c r="G534" i="1"/>
  <c r="H529" i="1"/>
  <c r="G526" i="1"/>
  <c r="H521" i="1"/>
  <c r="G518" i="1"/>
  <c r="H513" i="1"/>
  <c r="G510" i="1"/>
  <c r="H505" i="1"/>
  <c r="G502" i="1"/>
  <c r="H497" i="1"/>
  <c r="G494" i="1"/>
  <c r="H489" i="1"/>
  <c r="G486" i="1"/>
  <c r="H481" i="1"/>
  <c r="G478" i="1"/>
  <c r="H473" i="1"/>
  <c r="G470" i="1"/>
  <c r="H465" i="1"/>
  <c r="G462" i="1"/>
  <c r="H457" i="1"/>
  <c r="G454" i="1"/>
  <c r="H449" i="1"/>
  <c r="G446" i="1"/>
  <c r="H441" i="1"/>
  <c r="G438" i="1"/>
  <c r="H433" i="1"/>
  <c r="G430" i="1"/>
  <c r="H425" i="1"/>
  <c r="G422" i="1"/>
  <c r="H417" i="1"/>
  <c r="G414" i="1"/>
  <c r="H409" i="1"/>
  <c r="G406" i="1"/>
  <c r="H401" i="1"/>
  <c r="G398" i="1"/>
  <c r="H393" i="1"/>
  <c r="G390" i="1"/>
  <c r="H385" i="1"/>
  <c r="G382" i="1"/>
  <c r="H377" i="1"/>
  <c r="G374" i="1"/>
  <c r="I1319" i="1"/>
  <c r="I1303" i="1"/>
  <c r="I1271" i="1"/>
  <c r="I1255" i="1"/>
  <c r="I1239" i="1"/>
  <c r="I1223" i="1"/>
  <c r="I1207" i="1"/>
  <c r="I1191" i="1"/>
  <c r="I1047" i="1"/>
  <c r="I1039" i="1"/>
  <c r="I1031" i="1"/>
  <c r="I1023" i="1"/>
  <c r="I1015" i="1"/>
  <c r="I1007" i="1"/>
  <c r="U999" i="1"/>
  <c r="U991" i="1"/>
  <c r="U983" i="1"/>
  <c r="U975" i="1"/>
  <c r="G966" i="1"/>
  <c r="D957" i="1"/>
  <c r="S954" i="1"/>
  <c r="D950" i="1"/>
  <c r="F947" i="1"/>
  <c r="I946" i="1"/>
  <c r="D942" i="1"/>
  <c r="F939" i="1"/>
  <c r="I938" i="1"/>
  <c r="D934" i="1"/>
  <c r="F931" i="1"/>
  <c r="I930" i="1"/>
  <c r="D926" i="1"/>
  <c r="F923" i="1"/>
  <c r="I922" i="1"/>
  <c r="B920" i="1"/>
  <c r="C919" i="1"/>
  <c r="G918" i="1"/>
  <c r="I917" i="1"/>
  <c r="I916" i="1"/>
  <c r="G915" i="1"/>
  <c r="T909" i="1"/>
  <c r="S907" i="1"/>
  <c r="T906" i="1"/>
  <c r="I906" i="1"/>
  <c r="E904" i="1"/>
  <c r="T902" i="1"/>
  <c r="D902" i="1"/>
  <c r="T899" i="1"/>
  <c r="D899" i="1"/>
  <c r="U896" i="1"/>
  <c r="E896" i="1"/>
  <c r="T894" i="1"/>
  <c r="D894" i="1"/>
  <c r="T891" i="1"/>
  <c r="D891" i="1"/>
  <c r="U888" i="1"/>
  <c r="E888" i="1"/>
  <c r="T886" i="1"/>
  <c r="D886" i="1"/>
  <c r="T883" i="1"/>
  <c r="D883" i="1"/>
  <c r="U880" i="1"/>
  <c r="E880" i="1"/>
  <c r="T878" i="1"/>
  <c r="D878" i="1"/>
  <c r="T875" i="1"/>
  <c r="D875" i="1"/>
  <c r="U872" i="1"/>
  <c r="E872" i="1"/>
  <c r="T870" i="1"/>
  <c r="D870" i="1"/>
  <c r="T867" i="1"/>
  <c r="D867" i="1"/>
  <c r="U864" i="1"/>
  <c r="E864" i="1"/>
  <c r="T862" i="1"/>
  <c r="D862" i="1"/>
  <c r="T859" i="1"/>
  <c r="D859" i="1"/>
  <c r="U856" i="1"/>
  <c r="E856" i="1"/>
  <c r="T854" i="1"/>
  <c r="D854" i="1"/>
  <c r="T851" i="1"/>
  <c r="D851" i="1"/>
  <c r="U848" i="1"/>
  <c r="E848" i="1"/>
  <c r="T846" i="1"/>
  <c r="D846" i="1"/>
  <c r="T843" i="1"/>
  <c r="D843" i="1"/>
  <c r="U840" i="1"/>
  <c r="E840" i="1"/>
  <c r="T838" i="1"/>
  <c r="D838" i="1"/>
  <c r="T835" i="1"/>
  <c r="D835" i="1"/>
  <c r="U832" i="1"/>
  <c r="E832" i="1"/>
  <c r="T830" i="1"/>
  <c r="D830" i="1"/>
  <c r="T827" i="1"/>
  <c r="D827" i="1"/>
  <c r="U824" i="1"/>
  <c r="E824" i="1"/>
  <c r="T822" i="1"/>
  <c r="D822" i="1"/>
  <c r="T819" i="1"/>
  <c r="D819" i="1"/>
  <c r="U816" i="1"/>
  <c r="E816" i="1"/>
  <c r="T814" i="1"/>
  <c r="D814" i="1"/>
  <c r="T811" i="1"/>
  <c r="D811" i="1"/>
  <c r="U808" i="1"/>
  <c r="E808" i="1"/>
  <c r="T806" i="1"/>
  <c r="D806" i="1"/>
  <c r="T803" i="1"/>
  <c r="D803" i="1"/>
  <c r="U800" i="1"/>
  <c r="E800" i="1"/>
  <c r="U799" i="1"/>
  <c r="T797" i="1"/>
  <c r="H797" i="1"/>
  <c r="B796" i="1"/>
  <c r="T794" i="1"/>
  <c r="H794" i="1"/>
  <c r="D793" i="1"/>
  <c r="S791" i="1"/>
  <c r="G791" i="1"/>
  <c r="D790" i="1"/>
  <c r="I788" i="1"/>
  <c r="D787" i="1"/>
  <c r="I785" i="1"/>
  <c r="C783" i="1"/>
  <c r="C779" i="1"/>
  <c r="C775" i="1"/>
  <c r="C771" i="1"/>
  <c r="C767" i="1"/>
  <c r="C763" i="1"/>
  <c r="C759" i="1"/>
  <c r="C755" i="1"/>
  <c r="C751" i="1"/>
  <c r="C747" i="1"/>
  <c r="F743" i="1"/>
  <c r="H742" i="1"/>
  <c r="T741" i="1"/>
  <c r="B741" i="1"/>
  <c r="G739" i="1"/>
  <c r="T738" i="1"/>
  <c r="B738" i="1"/>
  <c r="G736" i="1"/>
  <c r="F733" i="1"/>
  <c r="I732" i="1"/>
  <c r="U731" i="1"/>
  <c r="C731" i="1"/>
  <c r="G730" i="1"/>
  <c r="I729" i="1"/>
  <c r="F727" i="1"/>
  <c r="H726" i="1"/>
  <c r="T725" i="1"/>
  <c r="B725" i="1"/>
  <c r="G723" i="1"/>
  <c r="T722" i="1"/>
  <c r="B722" i="1"/>
  <c r="G720" i="1"/>
  <c r="F717" i="1"/>
  <c r="I716" i="1"/>
  <c r="U715" i="1"/>
  <c r="C715" i="1"/>
  <c r="G714" i="1"/>
  <c r="I713" i="1"/>
  <c r="F711" i="1"/>
  <c r="H710" i="1"/>
  <c r="T709" i="1"/>
  <c r="B709" i="1"/>
  <c r="G707" i="1"/>
  <c r="T706" i="1"/>
  <c r="B706" i="1"/>
  <c r="G704" i="1"/>
  <c r="F701" i="1"/>
  <c r="I700" i="1"/>
  <c r="U699" i="1"/>
  <c r="C699" i="1"/>
  <c r="G698" i="1"/>
  <c r="I697" i="1"/>
  <c r="F695" i="1"/>
  <c r="H694" i="1"/>
  <c r="T693" i="1"/>
  <c r="B693" i="1"/>
  <c r="G691" i="1"/>
  <c r="T690" i="1"/>
  <c r="B690" i="1"/>
  <c r="G688" i="1"/>
  <c r="F685" i="1"/>
  <c r="I684" i="1"/>
  <c r="U683" i="1"/>
  <c r="C683" i="1"/>
  <c r="G682" i="1"/>
  <c r="I681" i="1"/>
  <c r="F679" i="1"/>
  <c r="H678" i="1"/>
  <c r="T677" i="1"/>
  <c r="B677" i="1"/>
  <c r="G675" i="1"/>
  <c r="T674" i="1"/>
  <c r="B674" i="1"/>
  <c r="G672" i="1"/>
  <c r="F669" i="1"/>
  <c r="I668" i="1"/>
  <c r="U667" i="1"/>
  <c r="C667" i="1"/>
  <c r="G666" i="1"/>
  <c r="I665" i="1"/>
  <c r="F663" i="1"/>
  <c r="H662" i="1"/>
  <c r="T661" i="1"/>
  <c r="B661" i="1"/>
  <c r="G659" i="1"/>
  <c r="T658" i="1"/>
  <c r="B658" i="1"/>
  <c r="G656" i="1"/>
  <c r="F653" i="1"/>
  <c r="I652" i="1"/>
  <c r="U651" i="1"/>
  <c r="C651" i="1"/>
  <c r="G650" i="1"/>
  <c r="I649" i="1"/>
  <c r="F647" i="1"/>
  <c r="H646" i="1"/>
  <c r="T645" i="1"/>
  <c r="B645" i="1"/>
  <c r="G643" i="1"/>
  <c r="T642" i="1"/>
  <c r="B642" i="1"/>
  <c r="G640" i="1"/>
  <c r="F637" i="1"/>
  <c r="I636" i="1"/>
  <c r="U635" i="1"/>
  <c r="C635" i="1"/>
  <c r="G634" i="1"/>
  <c r="I633" i="1"/>
  <c r="F631" i="1"/>
  <c r="H630" i="1"/>
  <c r="T629" i="1"/>
  <c r="B629" i="1"/>
  <c r="G627" i="1"/>
  <c r="T626" i="1"/>
  <c r="B626" i="1"/>
  <c r="G624" i="1"/>
  <c r="F622" i="1"/>
  <c r="H620" i="1"/>
  <c r="U619" i="1"/>
  <c r="E619" i="1"/>
  <c r="B618" i="1"/>
  <c r="G617" i="1"/>
  <c r="F614" i="1"/>
  <c r="H612" i="1"/>
  <c r="U611" i="1"/>
  <c r="E611" i="1"/>
  <c r="B610" i="1"/>
  <c r="G609" i="1"/>
  <c r="F606" i="1"/>
  <c r="H604" i="1"/>
  <c r="U603" i="1"/>
  <c r="E603" i="1"/>
  <c r="B602" i="1"/>
  <c r="G601" i="1"/>
  <c r="F598" i="1"/>
  <c r="H596" i="1"/>
  <c r="U595" i="1"/>
  <c r="E595" i="1"/>
  <c r="B594" i="1"/>
  <c r="G593" i="1"/>
  <c r="F590" i="1"/>
  <c r="H588" i="1"/>
  <c r="U587" i="1"/>
  <c r="E587" i="1"/>
  <c r="B586" i="1"/>
  <c r="G585" i="1"/>
  <c r="F582" i="1"/>
  <c r="H580" i="1"/>
  <c r="U579" i="1"/>
  <c r="E579" i="1"/>
  <c r="B578" i="1"/>
  <c r="G577" i="1"/>
  <c r="F574" i="1"/>
  <c r="H572" i="1"/>
  <c r="U571" i="1"/>
  <c r="E571" i="1"/>
  <c r="B570" i="1"/>
  <c r="G569" i="1"/>
  <c r="F566" i="1"/>
  <c r="H564" i="1"/>
  <c r="U563" i="1"/>
  <c r="E563" i="1"/>
  <c r="B562" i="1"/>
  <c r="G561" i="1"/>
  <c r="F558" i="1"/>
  <c r="H556" i="1"/>
  <c r="U555" i="1"/>
  <c r="E555" i="1"/>
  <c r="B554" i="1"/>
  <c r="G553" i="1"/>
  <c r="F550" i="1"/>
  <c r="H548" i="1"/>
  <c r="U547" i="1"/>
  <c r="E547" i="1"/>
  <c r="B546" i="1"/>
  <c r="G545" i="1"/>
  <c r="B998" i="1"/>
  <c r="B990" i="1"/>
  <c r="B982" i="1"/>
  <c r="B974" i="1"/>
  <c r="E968" i="1"/>
  <c r="B966" i="1"/>
  <c r="H961" i="1"/>
  <c r="B959" i="1"/>
  <c r="B957" i="1"/>
  <c r="G951" i="1"/>
  <c r="B950" i="1"/>
  <c r="C947" i="1"/>
  <c r="U945" i="1"/>
  <c r="G943" i="1"/>
  <c r="B942" i="1"/>
  <c r="C939" i="1"/>
  <c r="U937" i="1"/>
  <c r="G935" i="1"/>
  <c r="B934" i="1"/>
  <c r="C931" i="1"/>
  <c r="U929" i="1"/>
  <c r="G927" i="1"/>
  <c r="B926" i="1"/>
  <c r="C923" i="1"/>
  <c r="U920" i="1"/>
  <c r="I920" i="1"/>
  <c r="B919" i="1"/>
  <c r="D918" i="1"/>
  <c r="F915" i="1"/>
  <c r="H914" i="1"/>
  <c r="S906" i="1"/>
  <c r="U904" i="1"/>
  <c r="C904" i="1"/>
  <c r="B902" i="1"/>
  <c r="I901" i="1"/>
  <c r="S899" i="1"/>
  <c r="C899" i="1"/>
  <c r="I898" i="1"/>
  <c r="S896" i="1"/>
  <c r="C896" i="1"/>
  <c r="B894" i="1"/>
  <c r="I893" i="1"/>
  <c r="S891" i="1"/>
  <c r="C891" i="1"/>
  <c r="I890" i="1"/>
  <c r="S888" i="1"/>
  <c r="C888" i="1"/>
  <c r="B886" i="1"/>
  <c r="I885" i="1"/>
  <c r="S883" i="1"/>
  <c r="C883" i="1"/>
  <c r="I882" i="1"/>
  <c r="S880" i="1"/>
  <c r="C880" i="1"/>
  <c r="B878" i="1"/>
  <c r="I877" i="1"/>
  <c r="S875" i="1"/>
  <c r="C875" i="1"/>
  <c r="I874" i="1"/>
  <c r="S872" i="1"/>
  <c r="C872" i="1"/>
  <c r="B870" i="1"/>
  <c r="I869" i="1"/>
  <c r="S867" i="1"/>
  <c r="C867" i="1"/>
  <c r="I866" i="1"/>
  <c r="S864" i="1"/>
  <c r="C864" i="1"/>
  <c r="B862" i="1"/>
  <c r="I861" i="1"/>
  <c r="S859" i="1"/>
  <c r="C859" i="1"/>
  <c r="I858" i="1"/>
  <c r="S856" i="1"/>
  <c r="C856" i="1"/>
  <c r="B854" i="1"/>
  <c r="I853" i="1"/>
  <c r="S851" i="1"/>
  <c r="C851" i="1"/>
  <c r="I850" i="1"/>
  <c r="S848" i="1"/>
  <c r="C848" i="1"/>
  <c r="B846" i="1"/>
  <c r="I845" i="1"/>
  <c r="S843" i="1"/>
  <c r="C843" i="1"/>
  <c r="I842" i="1"/>
  <c r="S840" i="1"/>
  <c r="C840" i="1"/>
  <c r="B838" i="1"/>
  <c r="I837" i="1"/>
  <c r="S835" i="1"/>
  <c r="C835" i="1"/>
  <c r="I834" i="1"/>
  <c r="S832" i="1"/>
  <c r="C832" i="1"/>
  <c r="B830" i="1"/>
  <c r="I829" i="1"/>
  <c r="S827" i="1"/>
  <c r="C827" i="1"/>
  <c r="I826" i="1"/>
  <c r="S824" i="1"/>
  <c r="C824" i="1"/>
  <c r="B822" i="1"/>
  <c r="I821" i="1"/>
  <c r="S819" i="1"/>
  <c r="C819" i="1"/>
  <c r="I818" i="1"/>
  <c r="S816" i="1"/>
  <c r="C816" i="1"/>
  <c r="B814" i="1"/>
  <c r="I813" i="1"/>
  <c r="S811" i="1"/>
  <c r="C811" i="1"/>
  <c r="I810" i="1"/>
  <c r="S808" i="1"/>
  <c r="C808" i="1"/>
  <c r="B806" i="1"/>
  <c r="I805" i="1"/>
  <c r="S803" i="1"/>
  <c r="C803" i="1"/>
  <c r="I802" i="1"/>
  <c r="S800" i="1"/>
  <c r="C800" i="1"/>
  <c r="U798" i="1"/>
  <c r="H798" i="1"/>
  <c r="F791" i="1"/>
  <c r="C790" i="1"/>
  <c r="U788" i="1"/>
  <c r="G788" i="1"/>
  <c r="C787" i="1"/>
  <c r="U785" i="1"/>
  <c r="H785" i="1"/>
  <c r="B783" i="1"/>
  <c r="B779" i="1"/>
  <c r="B775" i="1"/>
  <c r="B771" i="1"/>
  <c r="B767" i="1"/>
  <c r="B763" i="1"/>
  <c r="B759" i="1"/>
  <c r="B755" i="1"/>
  <c r="B751" i="1"/>
  <c r="B747" i="1"/>
  <c r="G742" i="1"/>
  <c r="G741" i="1"/>
  <c r="F739" i="1"/>
  <c r="F738" i="1"/>
  <c r="F736" i="1"/>
  <c r="E733" i="1"/>
  <c r="T731" i="1"/>
  <c r="B731" i="1"/>
  <c r="E730" i="1"/>
  <c r="G726" i="1"/>
  <c r="G725" i="1"/>
  <c r="F723" i="1"/>
  <c r="F722" i="1"/>
  <c r="F720" i="1"/>
  <c r="E717" i="1"/>
  <c r="T715" i="1"/>
  <c r="B715" i="1"/>
  <c r="E714" i="1"/>
  <c r="G710" i="1"/>
  <c r="G709" i="1"/>
  <c r="F707" i="1"/>
  <c r="F706" i="1"/>
  <c r="F704" i="1"/>
  <c r="E701" i="1"/>
  <c r="T699" i="1"/>
  <c r="B699" i="1"/>
  <c r="E698" i="1"/>
  <c r="G694" i="1"/>
  <c r="G693" i="1"/>
  <c r="F691" i="1"/>
  <c r="F690" i="1"/>
  <c r="F688" i="1"/>
  <c r="E685" i="1"/>
  <c r="T683" i="1"/>
  <c r="B683" i="1"/>
  <c r="E682" i="1"/>
  <c r="G678" i="1"/>
  <c r="G677" i="1"/>
  <c r="F675" i="1"/>
  <c r="F674" i="1"/>
  <c r="F672" i="1"/>
  <c r="E669" i="1"/>
  <c r="T667" i="1"/>
  <c r="B667" i="1"/>
  <c r="E666" i="1"/>
  <c r="G662" i="1"/>
  <c r="G661" i="1"/>
  <c r="F659" i="1"/>
  <c r="F658" i="1"/>
  <c r="F656" i="1"/>
  <c r="E653" i="1"/>
  <c r="H652" i="1"/>
  <c r="T651" i="1"/>
  <c r="B651" i="1"/>
  <c r="E650" i="1"/>
  <c r="H649" i="1"/>
  <c r="G646" i="1"/>
  <c r="G645" i="1"/>
  <c r="F643" i="1"/>
  <c r="F642" i="1"/>
  <c r="F640" i="1"/>
  <c r="E637" i="1"/>
  <c r="H636" i="1"/>
  <c r="T635" i="1"/>
  <c r="B635" i="1"/>
  <c r="E634" i="1"/>
  <c r="H633" i="1"/>
  <c r="G630" i="1"/>
  <c r="G629" i="1"/>
  <c r="F627" i="1"/>
  <c r="F626" i="1"/>
  <c r="F624" i="1"/>
  <c r="U622" i="1"/>
  <c r="E622" i="1"/>
  <c r="G620" i="1"/>
  <c r="F617" i="1"/>
  <c r="U614" i="1"/>
  <c r="E614" i="1"/>
  <c r="G612" i="1"/>
  <c r="F609" i="1"/>
  <c r="U606" i="1"/>
  <c r="E606" i="1"/>
  <c r="G604" i="1"/>
  <c r="F601" i="1"/>
  <c r="U598" i="1"/>
  <c r="E598" i="1"/>
  <c r="G596" i="1"/>
  <c r="F593" i="1"/>
  <c r="U590" i="1"/>
  <c r="E590" i="1"/>
  <c r="G588" i="1"/>
  <c r="F585" i="1"/>
  <c r="U582" i="1"/>
  <c r="E582" i="1"/>
  <c r="G580" i="1"/>
  <c r="F577" i="1"/>
  <c r="U574" i="1"/>
  <c r="E574" i="1"/>
  <c r="G572" i="1"/>
  <c r="F569" i="1"/>
  <c r="U566" i="1"/>
  <c r="E566" i="1"/>
  <c r="G564" i="1"/>
  <c r="F561" i="1"/>
  <c r="U558" i="1"/>
  <c r="E558" i="1"/>
  <c r="G556" i="1"/>
  <c r="F553" i="1"/>
  <c r="U550" i="1"/>
  <c r="E550" i="1"/>
  <c r="G548" i="1"/>
  <c r="F545" i="1"/>
  <c r="U542" i="1"/>
  <c r="E542" i="1"/>
  <c r="G540" i="1"/>
  <c r="F537" i="1"/>
  <c r="U534" i="1"/>
  <c r="E534" i="1"/>
  <c r="G532" i="1"/>
  <c r="F529" i="1"/>
  <c r="U526" i="1"/>
  <c r="E526" i="1"/>
  <c r="G524" i="1"/>
  <c r="F521" i="1"/>
  <c r="U518" i="1"/>
  <c r="E518" i="1"/>
  <c r="G516" i="1"/>
  <c r="F513" i="1"/>
  <c r="U510" i="1"/>
  <c r="E510" i="1"/>
  <c r="G508" i="1"/>
  <c r="F505" i="1"/>
  <c r="U502" i="1"/>
  <c r="E502" i="1"/>
  <c r="G500" i="1"/>
  <c r="F497" i="1"/>
  <c r="U494" i="1"/>
  <c r="E494" i="1"/>
  <c r="G492" i="1"/>
  <c r="F489" i="1"/>
  <c r="U486" i="1"/>
  <c r="E486" i="1"/>
  <c r="G484" i="1"/>
  <c r="F481" i="1"/>
  <c r="U478" i="1"/>
  <c r="E478" i="1"/>
  <c r="G476" i="1"/>
  <c r="F473" i="1"/>
  <c r="U470" i="1"/>
  <c r="E470" i="1"/>
  <c r="G468" i="1"/>
  <c r="F465" i="1"/>
  <c r="U462" i="1"/>
  <c r="E462" i="1"/>
  <c r="G460" i="1"/>
  <c r="F457" i="1"/>
  <c r="U454" i="1"/>
  <c r="E454" i="1"/>
  <c r="G452" i="1"/>
  <c r="F449" i="1"/>
  <c r="U446" i="1"/>
  <c r="E446" i="1"/>
  <c r="G444" i="1"/>
  <c r="F441" i="1"/>
  <c r="U438" i="1"/>
  <c r="E438" i="1"/>
  <c r="G436" i="1"/>
  <c r="T917" i="1"/>
  <c r="U797" i="1"/>
  <c r="T781" i="1"/>
  <c r="T773" i="1"/>
  <c r="T765" i="1"/>
  <c r="T757" i="1"/>
  <c r="T749" i="1"/>
  <c r="I621" i="1"/>
  <c r="I613" i="1"/>
  <c r="I605" i="1"/>
  <c r="I597" i="1"/>
  <c r="I590" i="1"/>
  <c r="U583" i="1"/>
  <c r="U580" i="1"/>
  <c r="I574" i="1"/>
  <c r="T566" i="1"/>
  <c r="E564" i="1"/>
  <c r="I563" i="1"/>
  <c r="I560" i="1"/>
  <c r="T558" i="1"/>
  <c r="E556" i="1"/>
  <c r="I555" i="1"/>
  <c r="I552" i="1"/>
  <c r="T550" i="1"/>
  <c r="E548" i="1"/>
  <c r="I547" i="1"/>
  <c r="I544" i="1"/>
  <c r="G543" i="1"/>
  <c r="F542" i="1"/>
  <c r="I541" i="1"/>
  <c r="H540" i="1"/>
  <c r="S534" i="1"/>
  <c r="S533" i="1"/>
  <c r="U532" i="1"/>
  <c r="U531" i="1"/>
  <c r="B531" i="1"/>
  <c r="B530" i="1"/>
  <c r="E529" i="1"/>
  <c r="I528" i="1"/>
  <c r="G527" i="1"/>
  <c r="F526" i="1"/>
  <c r="I525" i="1"/>
  <c r="H524" i="1"/>
  <c r="S518" i="1"/>
  <c r="S517" i="1"/>
  <c r="U516" i="1"/>
  <c r="U515" i="1"/>
  <c r="B515" i="1"/>
  <c r="B514" i="1"/>
  <c r="E513" i="1"/>
  <c r="I512" i="1"/>
  <c r="G511" i="1"/>
  <c r="F510" i="1"/>
  <c r="I509" i="1"/>
  <c r="H508" i="1"/>
  <c r="S502" i="1"/>
  <c r="S501" i="1"/>
  <c r="U500" i="1"/>
  <c r="U499" i="1"/>
  <c r="B499" i="1"/>
  <c r="B498" i="1"/>
  <c r="E497" i="1"/>
  <c r="I496" i="1"/>
  <c r="G495" i="1"/>
  <c r="F494" i="1"/>
  <c r="I493" i="1"/>
  <c r="H492" i="1"/>
  <c r="S486" i="1"/>
  <c r="S485" i="1"/>
  <c r="U484" i="1"/>
  <c r="U483" i="1"/>
  <c r="B483" i="1"/>
  <c r="B482" i="1"/>
  <c r="E481" i="1"/>
  <c r="I480" i="1"/>
  <c r="G479" i="1"/>
  <c r="F478" i="1"/>
  <c r="I477" i="1"/>
  <c r="H476" i="1"/>
  <c r="S470" i="1"/>
  <c r="S469" i="1"/>
  <c r="U468" i="1"/>
  <c r="U467" i="1"/>
  <c r="B467" i="1"/>
  <c r="B466" i="1"/>
  <c r="E465" i="1"/>
  <c r="I464" i="1"/>
  <c r="G463" i="1"/>
  <c r="F462" i="1"/>
  <c r="I461" i="1"/>
  <c r="H460" i="1"/>
  <c r="S454" i="1"/>
  <c r="S453" i="1"/>
  <c r="U452" i="1"/>
  <c r="S452" i="1"/>
  <c r="I451" i="1"/>
  <c r="T449" i="1"/>
  <c r="D449" i="1"/>
  <c r="T446" i="1"/>
  <c r="D446" i="1"/>
  <c r="S444" i="1"/>
  <c r="I443" i="1"/>
  <c r="T441" i="1"/>
  <c r="D441" i="1"/>
  <c r="T438" i="1"/>
  <c r="D438" i="1"/>
  <c r="S436" i="1"/>
  <c r="I435" i="1"/>
  <c r="T433" i="1"/>
  <c r="F433" i="1"/>
  <c r="C432" i="1"/>
  <c r="T430" i="1"/>
  <c r="F430" i="1"/>
  <c r="C429" i="1"/>
  <c r="F426" i="1"/>
  <c r="B425" i="1"/>
  <c r="F423" i="1"/>
  <c r="B422" i="1"/>
  <c r="T420" i="1"/>
  <c r="F420" i="1"/>
  <c r="C419" i="1"/>
  <c r="T417" i="1"/>
  <c r="F417" i="1"/>
  <c r="C416" i="1"/>
  <c r="T414" i="1"/>
  <c r="F414" i="1"/>
  <c r="C413" i="1"/>
  <c r="F410" i="1"/>
  <c r="B409" i="1"/>
  <c r="F407" i="1"/>
  <c r="B406" i="1"/>
  <c r="T404" i="1"/>
  <c r="F404" i="1"/>
  <c r="C403" i="1"/>
  <c r="T401" i="1"/>
  <c r="F401" i="1"/>
  <c r="C400" i="1"/>
  <c r="T398" i="1"/>
  <c r="F398" i="1"/>
  <c r="C397" i="1"/>
  <c r="F394" i="1"/>
  <c r="B393" i="1"/>
  <c r="F391" i="1"/>
  <c r="B390" i="1"/>
  <c r="T388" i="1"/>
  <c r="F388" i="1"/>
  <c r="C387" i="1"/>
  <c r="T385" i="1"/>
  <c r="F385" i="1"/>
  <c r="C384" i="1"/>
  <c r="T382" i="1"/>
  <c r="F382" i="1"/>
  <c r="C381" i="1"/>
  <c r="F378" i="1"/>
  <c r="B377" i="1"/>
  <c r="F375" i="1"/>
  <c r="B374" i="1"/>
  <c r="T372" i="1"/>
  <c r="F372" i="1"/>
  <c r="C371" i="1"/>
  <c r="C369" i="1"/>
  <c r="C368" i="1"/>
  <c r="C366" i="1"/>
  <c r="C365" i="1"/>
  <c r="C363" i="1"/>
  <c r="C361" i="1"/>
  <c r="C360" i="1"/>
  <c r="C358" i="1"/>
  <c r="C357" i="1"/>
  <c r="C355" i="1"/>
  <c r="C353" i="1"/>
  <c r="C352" i="1"/>
  <c r="C350" i="1"/>
  <c r="C349" i="1"/>
  <c r="C347" i="1"/>
  <c r="C345" i="1"/>
  <c r="C344" i="1"/>
  <c r="C342" i="1"/>
  <c r="C341" i="1"/>
  <c r="C339" i="1"/>
  <c r="C337" i="1"/>
  <c r="C336" i="1"/>
  <c r="C334" i="1"/>
  <c r="C333" i="1"/>
  <c r="C331" i="1"/>
  <c r="C329" i="1"/>
  <c r="C328" i="1"/>
  <c r="C326" i="1"/>
  <c r="C325" i="1"/>
  <c r="C323" i="1"/>
  <c r="C321" i="1"/>
  <c r="C320" i="1"/>
  <c r="C318" i="1"/>
  <c r="C317" i="1"/>
  <c r="C315" i="1"/>
  <c r="C313" i="1"/>
  <c r="C312" i="1"/>
  <c r="C310" i="1"/>
  <c r="C309" i="1"/>
  <c r="C307" i="1"/>
  <c r="C305" i="1"/>
  <c r="E304" i="1"/>
  <c r="T302" i="1"/>
  <c r="B302" i="1"/>
  <c r="E301" i="1"/>
  <c r="D298" i="1"/>
  <c r="G297" i="1"/>
  <c r="G296" i="1"/>
  <c r="C295" i="1"/>
  <c r="F294" i="1"/>
  <c r="F293" i="1"/>
  <c r="D292" i="1"/>
  <c r="F291" i="1"/>
  <c r="I290" i="1"/>
  <c r="E288" i="1"/>
  <c r="T286" i="1"/>
  <c r="B286" i="1"/>
  <c r="E285" i="1"/>
  <c r="D282" i="1"/>
  <c r="G281" i="1"/>
  <c r="G280" i="1"/>
  <c r="C279" i="1"/>
  <c r="F278" i="1"/>
  <c r="F277" i="1"/>
  <c r="D276" i="1"/>
  <c r="F275" i="1"/>
  <c r="I274" i="1"/>
  <c r="E272" i="1"/>
  <c r="T270" i="1"/>
  <c r="B270" i="1"/>
  <c r="E269" i="1"/>
  <c r="D266" i="1"/>
  <c r="G265" i="1"/>
  <c r="G264" i="1"/>
  <c r="C263" i="1"/>
  <c r="F262" i="1"/>
  <c r="F261" i="1"/>
  <c r="D260" i="1"/>
  <c r="F259" i="1"/>
  <c r="I258" i="1"/>
  <c r="E256" i="1"/>
  <c r="T254" i="1"/>
  <c r="B254" i="1"/>
  <c r="E253" i="1"/>
  <c r="D250" i="1"/>
  <c r="G249" i="1"/>
  <c r="G248" i="1"/>
  <c r="C247" i="1"/>
  <c r="F246" i="1"/>
  <c r="F245" i="1"/>
  <c r="D244" i="1"/>
  <c r="F243" i="1"/>
  <c r="I242" i="1"/>
  <c r="E240" i="1"/>
  <c r="T238" i="1"/>
  <c r="B238" i="1"/>
  <c r="E237" i="1"/>
  <c r="D234" i="1"/>
  <c r="G233" i="1"/>
  <c r="G232" i="1"/>
  <c r="C231" i="1"/>
  <c r="H230" i="1"/>
  <c r="U229" i="1"/>
  <c r="E229" i="1"/>
  <c r="T226" i="1"/>
  <c r="D226" i="1"/>
  <c r="F224" i="1"/>
  <c r="S223" i="1"/>
  <c r="C223" i="1"/>
  <c r="H222" i="1"/>
  <c r="U221" i="1"/>
  <c r="E221" i="1"/>
  <c r="T218" i="1"/>
  <c r="D218" i="1"/>
  <c r="F216" i="1"/>
  <c r="S215" i="1"/>
  <c r="C215" i="1"/>
  <c r="H214" i="1"/>
  <c r="U213" i="1"/>
  <c r="E213" i="1"/>
  <c r="T210" i="1"/>
  <c r="D210" i="1"/>
  <c r="F208" i="1"/>
  <c r="S207" i="1"/>
  <c r="C207" i="1"/>
  <c r="H206" i="1"/>
  <c r="U205" i="1"/>
  <c r="E205" i="1"/>
  <c r="T202" i="1"/>
  <c r="D202" i="1"/>
  <c r="F200" i="1"/>
  <c r="S199" i="1"/>
  <c r="C199" i="1"/>
  <c r="H198" i="1"/>
  <c r="U197" i="1"/>
  <c r="E197" i="1"/>
  <c r="T194" i="1"/>
  <c r="D194" i="1"/>
  <c r="F192" i="1"/>
  <c r="S191" i="1"/>
  <c r="C191" i="1"/>
  <c r="H190" i="1"/>
  <c r="U189" i="1"/>
  <c r="E189" i="1"/>
  <c r="T186" i="1"/>
  <c r="D186" i="1"/>
  <c r="F184" i="1"/>
  <c r="S183" i="1"/>
  <c r="C183" i="1"/>
  <c r="U181" i="1"/>
  <c r="T178" i="1"/>
  <c r="F176" i="1"/>
  <c r="H174" i="1"/>
  <c r="E173" i="1"/>
  <c r="T170" i="1"/>
  <c r="F168" i="1"/>
  <c r="C167" i="1"/>
  <c r="U165" i="1"/>
  <c r="T162" i="1"/>
  <c r="S159" i="1"/>
  <c r="H158" i="1"/>
  <c r="E157" i="1"/>
  <c r="D154" i="1"/>
  <c r="S151" i="1"/>
  <c r="H150" i="1"/>
  <c r="E149" i="1"/>
  <c r="T146" i="1"/>
  <c r="S143" i="1"/>
  <c r="C143" i="1"/>
  <c r="U141" i="1"/>
  <c r="T138" i="1"/>
  <c r="F136" i="1"/>
  <c r="C135" i="1"/>
  <c r="U133" i="1"/>
  <c r="D130" i="1"/>
  <c r="S127" i="1"/>
  <c r="C127" i="1"/>
  <c r="U125" i="1"/>
  <c r="D122" i="1"/>
  <c r="S119" i="1"/>
  <c r="H118" i="1"/>
  <c r="E117" i="1"/>
  <c r="T114" i="1"/>
  <c r="S111" i="1"/>
  <c r="C111" i="1"/>
  <c r="U109" i="1"/>
  <c r="D106" i="1"/>
  <c r="S103" i="1"/>
  <c r="C103" i="1"/>
  <c r="U101" i="1"/>
  <c r="D98" i="1"/>
  <c r="S95" i="1"/>
  <c r="H94" i="1"/>
  <c r="F916" i="1"/>
  <c r="S780" i="1"/>
  <c r="S772" i="1"/>
  <c r="S764" i="1"/>
  <c r="S756" i="1"/>
  <c r="S748" i="1"/>
  <c r="I740" i="1"/>
  <c r="H732" i="1"/>
  <c r="I724" i="1"/>
  <c r="H716" i="1"/>
  <c r="I708" i="1"/>
  <c r="H700" i="1"/>
  <c r="I692" i="1"/>
  <c r="H684" i="1"/>
  <c r="I676" i="1"/>
  <c r="H668" i="1"/>
  <c r="I660" i="1"/>
  <c r="I644" i="1"/>
  <c r="I628" i="1"/>
  <c r="S620" i="1"/>
  <c r="S612" i="1"/>
  <c r="S604" i="1"/>
  <c r="G594" i="1"/>
  <c r="D585" i="1"/>
  <c r="S582" i="1"/>
  <c r="G578" i="1"/>
  <c r="B568" i="1"/>
  <c r="S566" i="1"/>
  <c r="I565" i="1"/>
  <c r="S564" i="1"/>
  <c r="B560" i="1"/>
  <c r="S558" i="1"/>
  <c r="I557" i="1"/>
  <c r="S556" i="1"/>
  <c r="B552" i="1"/>
  <c r="S550" i="1"/>
  <c r="I549" i="1"/>
  <c r="S548" i="1"/>
  <c r="D544" i="1"/>
  <c r="F543" i="1"/>
  <c r="D542" i="1"/>
  <c r="H541" i="1"/>
  <c r="F540" i="1"/>
  <c r="S531" i="1"/>
  <c r="I531" i="1"/>
  <c r="U530" i="1"/>
  <c r="D529" i="1"/>
  <c r="D528" i="1"/>
  <c r="F527" i="1"/>
  <c r="D526" i="1"/>
  <c r="H525" i="1"/>
  <c r="F524" i="1"/>
  <c r="S515" i="1"/>
  <c r="I515" i="1"/>
  <c r="U514" i="1"/>
  <c r="D513" i="1"/>
  <c r="D512" i="1"/>
  <c r="F511" i="1"/>
  <c r="D510" i="1"/>
  <c r="H509" i="1"/>
  <c r="F508" i="1"/>
  <c r="S499" i="1"/>
  <c r="I499" i="1"/>
  <c r="U498" i="1"/>
  <c r="D497" i="1"/>
  <c r="D496" i="1"/>
  <c r="F495" i="1"/>
  <c r="D494" i="1"/>
  <c r="H493" i="1"/>
  <c r="F492" i="1"/>
  <c r="S483" i="1"/>
  <c r="I483" i="1"/>
  <c r="U482" i="1"/>
  <c r="D481" i="1"/>
  <c r="D480" i="1"/>
  <c r="F479" i="1"/>
  <c r="D478" i="1"/>
  <c r="H477" i="1"/>
  <c r="F476" i="1"/>
  <c r="S467" i="1"/>
  <c r="I467" i="1"/>
  <c r="U466" i="1"/>
  <c r="D465" i="1"/>
  <c r="D464" i="1"/>
  <c r="F463" i="1"/>
  <c r="D462" i="1"/>
  <c r="H461" i="1"/>
  <c r="F460" i="1"/>
  <c r="U451" i="1"/>
  <c r="E451" i="1"/>
  <c r="S449" i="1"/>
  <c r="C449" i="1"/>
  <c r="I448" i="1"/>
  <c r="S446" i="1"/>
  <c r="C446" i="1"/>
  <c r="I445" i="1"/>
  <c r="U443" i="1"/>
  <c r="E443" i="1"/>
  <c r="S441" i="1"/>
  <c r="C441" i="1"/>
  <c r="I440" i="1"/>
  <c r="S438" i="1"/>
  <c r="C438" i="1"/>
  <c r="I437" i="1"/>
  <c r="U435" i="1"/>
  <c r="E435" i="1"/>
  <c r="S433" i="1"/>
  <c r="E433" i="1"/>
  <c r="B432" i="1"/>
  <c r="S430" i="1"/>
  <c r="E430" i="1"/>
  <c r="B429" i="1"/>
  <c r="B426" i="1"/>
  <c r="E423" i="1"/>
  <c r="I422" i="1"/>
  <c r="E420" i="1"/>
  <c r="B419" i="1"/>
  <c r="S417" i="1"/>
  <c r="E417" i="1"/>
  <c r="B416" i="1"/>
  <c r="S414" i="1"/>
  <c r="E414" i="1"/>
  <c r="B413" i="1"/>
  <c r="B410" i="1"/>
  <c r="E407" i="1"/>
  <c r="I406" i="1"/>
  <c r="E404" i="1"/>
  <c r="B403" i="1"/>
  <c r="S401" i="1"/>
  <c r="E401" i="1"/>
  <c r="B400" i="1"/>
  <c r="S398" i="1"/>
  <c r="E398" i="1"/>
  <c r="B397" i="1"/>
  <c r="B394" i="1"/>
  <c r="E391" i="1"/>
  <c r="I390" i="1"/>
  <c r="E388" i="1"/>
  <c r="B387" i="1"/>
  <c r="S385" i="1"/>
  <c r="E385" i="1"/>
  <c r="B384" i="1"/>
  <c r="S382" i="1"/>
  <c r="E382" i="1"/>
  <c r="B381" i="1"/>
  <c r="B378" i="1"/>
  <c r="E375" i="1"/>
  <c r="I374" i="1"/>
  <c r="E372" i="1"/>
  <c r="B371" i="1"/>
  <c r="B369" i="1"/>
  <c r="B368" i="1"/>
  <c r="B366" i="1"/>
  <c r="B365" i="1"/>
  <c r="B363" i="1"/>
  <c r="B361" i="1"/>
  <c r="B360" i="1"/>
  <c r="B358" i="1"/>
  <c r="B357" i="1"/>
  <c r="B355" i="1"/>
  <c r="B353" i="1"/>
  <c r="B352" i="1"/>
  <c r="B350" i="1"/>
  <c r="B349" i="1"/>
  <c r="B347" i="1"/>
  <c r="B345" i="1"/>
  <c r="B344" i="1"/>
  <c r="B342" i="1"/>
  <c r="B341" i="1"/>
  <c r="B339" i="1"/>
  <c r="B337" i="1"/>
  <c r="B336" i="1"/>
  <c r="B334" i="1"/>
  <c r="B333" i="1"/>
  <c r="B331" i="1"/>
  <c r="B329" i="1"/>
  <c r="B328" i="1"/>
  <c r="B326" i="1"/>
  <c r="B325" i="1"/>
  <c r="B323" i="1"/>
  <c r="B321" i="1"/>
  <c r="B320" i="1"/>
  <c r="B318" i="1"/>
  <c r="B317" i="1"/>
  <c r="B315" i="1"/>
  <c r="B313" i="1"/>
  <c r="B312" i="1"/>
  <c r="B310" i="1"/>
  <c r="B309" i="1"/>
  <c r="B307" i="1"/>
  <c r="B305" i="1"/>
  <c r="D304" i="1"/>
  <c r="S302" i="1"/>
  <c r="I302" i="1"/>
  <c r="D301" i="1"/>
  <c r="H299" i="1"/>
  <c r="C298" i="1"/>
  <c r="F297" i="1"/>
  <c r="I296" i="1"/>
  <c r="U295" i="1"/>
  <c r="B295" i="1"/>
  <c r="E294" i="1"/>
  <c r="I293" i="1"/>
  <c r="U292" i="1"/>
  <c r="B292" i="1"/>
  <c r="E291" i="1"/>
  <c r="H290" i="1"/>
  <c r="B289" i="1"/>
  <c r="D288" i="1"/>
  <c r="S286" i="1"/>
  <c r="I286" i="1"/>
  <c r="D285" i="1"/>
  <c r="H283" i="1"/>
  <c r="C282" i="1"/>
  <c r="F281" i="1"/>
  <c r="I280" i="1"/>
  <c r="U279" i="1"/>
  <c r="B279" i="1"/>
  <c r="E278" i="1"/>
  <c r="I277" i="1"/>
  <c r="U276" i="1"/>
  <c r="B276" i="1"/>
  <c r="E275" i="1"/>
  <c r="H274" i="1"/>
  <c r="B273" i="1"/>
  <c r="D272" i="1"/>
  <c r="S270" i="1"/>
  <c r="I270" i="1"/>
  <c r="D269" i="1"/>
  <c r="H267" i="1"/>
  <c r="C266" i="1"/>
  <c r="F265" i="1"/>
  <c r="I264" i="1"/>
  <c r="U263" i="1"/>
  <c r="B263" i="1"/>
  <c r="E262" i="1"/>
  <c r="I261" i="1"/>
  <c r="U260" i="1"/>
  <c r="B260" i="1"/>
  <c r="E259" i="1"/>
  <c r="H258" i="1"/>
  <c r="B257" i="1"/>
  <c r="D256" i="1"/>
  <c r="S254" i="1"/>
  <c r="I254" i="1"/>
  <c r="D253" i="1"/>
  <c r="H251" i="1"/>
  <c r="C250" i="1"/>
  <c r="F249" i="1"/>
  <c r="I248" i="1"/>
  <c r="U247" i="1"/>
  <c r="B247" i="1"/>
  <c r="E246" i="1"/>
  <c r="I245" i="1"/>
  <c r="U244" i="1"/>
  <c r="B244" i="1"/>
  <c r="E243" i="1"/>
  <c r="H242" i="1"/>
  <c r="B241" i="1"/>
  <c r="D240" i="1"/>
  <c r="S238" i="1"/>
  <c r="I238" i="1"/>
  <c r="D237" i="1"/>
  <c r="H235" i="1"/>
  <c r="C234" i="1"/>
  <c r="F233" i="1"/>
  <c r="I232" i="1"/>
  <c r="U231" i="1"/>
  <c r="B231" i="1"/>
  <c r="G230" i="1"/>
  <c r="T229" i="1"/>
  <c r="D229" i="1"/>
  <c r="S226" i="1"/>
  <c r="C226" i="1"/>
  <c r="H225" i="1"/>
  <c r="U224" i="1"/>
  <c r="E224" i="1"/>
  <c r="B223" i="1"/>
  <c r="G222" i="1"/>
  <c r="T221" i="1"/>
  <c r="D221" i="1"/>
  <c r="S218" i="1"/>
  <c r="C218" i="1"/>
  <c r="H217" i="1"/>
  <c r="U216" i="1"/>
  <c r="E216" i="1"/>
  <c r="B215" i="1"/>
  <c r="G214" i="1"/>
  <c r="T213" i="1"/>
  <c r="D213" i="1"/>
  <c r="S210" i="1"/>
  <c r="C210" i="1"/>
  <c r="H209" i="1"/>
  <c r="U208" i="1"/>
  <c r="E208" i="1"/>
  <c r="B207" i="1"/>
  <c r="G206" i="1"/>
  <c r="T205" i="1"/>
  <c r="D205" i="1"/>
  <c r="S202" i="1"/>
  <c r="C202" i="1"/>
  <c r="H201" i="1"/>
  <c r="U200" i="1"/>
  <c r="E200" i="1"/>
  <c r="B199" i="1"/>
  <c r="G198" i="1"/>
  <c r="T197" i="1"/>
  <c r="D197" i="1"/>
  <c r="S194" i="1"/>
  <c r="C194" i="1"/>
  <c r="H193" i="1"/>
  <c r="U192" i="1"/>
  <c r="E192" i="1"/>
  <c r="B191" i="1"/>
  <c r="G190" i="1"/>
  <c r="T189" i="1"/>
  <c r="D189" i="1"/>
  <c r="S186" i="1"/>
  <c r="C186" i="1"/>
  <c r="H185" i="1"/>
  <c r="U184" i="1"/>
  <c r="E184" i="1"/>
  <c r="B183" i="1"/>
  <c r="G182" i="1"/>
  <c r="T181" i="1"/>
  <c r="D181" i="1"/>
  <c r="S178" i="1"/>
  <c r="C178" i="1"/>
  <c r="H177" i="1"/>
  <c r="U176" i="1"/>
  <c r="E176" i="1"/>
  <c r="B175" i="1"/>
  <c r="G174" i="1"/>
  <c r="T173" i="1"/>
  <c r="D173" i="1"/>
  <c r="S170" i="1"/>
  <c r="C170" i="1"/>
  <c r="H169" i="1"/>
  <c r="U168" i="1"/>
  <c r="E168" i="1"/>
  <c r="B167" i="1"/>
  <c r="G166" i="1"/>
  <c r="T165" i="1"/>
  <c r="D165" i="1"/>
  <c r="S162" i="1"/>
  <c r="C162" i="1"/>
  <c r="H161" i="1"/>
  <c r="U160" i="1"/>
  <c r="I619" i="1"/>
  <c r="I611" i="1"/>
  <c r="I603" i="1"/>
  <c r="E596" i="1"/>
  <c r="U594" i="1"/>
  <c r="H589" i="1"/>
  <c r="B587" i="1"/>
  <c r="B585" i="1"/>
  <c r="E580" i="1"/>
  <c r="U578" i="1"/>
  <c r="H573" i="1"/>
  <c r="B571" i="1"/>
  <c r="E569" i="1"/>
  <c r="H565" i="1"/>
  <c r="S563" i="1"/>
  <c r="E561" i="1"/>
  <c r="H557" i="1"/>
  <c r="S555" i="1"/>
  <c r="E553" i="1"/>
  <c r="H549" i="1"/>
  <c r="S547" i="1"/>
  <c r="E545" i="1"/>
  <c r="B544" i="1"/>
  <c r="C542" i="1"/>
  <c r="C541" i="1"/>
  <c r="E540" i="1"/>
  <c r="E539" i="1"/>
  <c r="H538" i="1"/>
  <c r="U529" i="1"/>
  <c r="B529" i="1"/>
  <c r="B528" i="1"/>
  <c r="C526" i="1"/>
  <c r="C525" i="1"/>
  <c r="E524" i="1"/>
  <c r="E523" i="1"/>
  <c r="H522" i="1"/>
  <c r="U513" i="1"/>
  <c r="B513" i="1"/>
  <c r="B512" i="1"/>
  <c r="C510" i="1"/>
  <c r="C509" i="1"/>
  <c r="E508" i="1"/>
  <c r="E507" i="1"/>
  <c r="H506" i="1"/>
  <c r="U497" i="1"/>
  <c r="B497" i="1"/>
  <c r="B496" i="1"/>
  <c r="C494" i="1"/>
  <c r="C493" i="1"/>
  <c r="E492" i="1"/>
  <c r="E491" i="1"/>
  <c r="H490" i="1"/>
  <c r="U481" i="1"/>
  <c r="B481" i="1"/>
  <c r="B480" i="1"/>
  <c r="C478" i="1"/>
  <c r="C477" i="1"/>
  <c r="E476" i="1"/>
  <c r="E475" i="1"/>
  <c r="H474" i="1"/>
  <c r="U465" i="1"/>
  <c r="B465" i="1"/>
  <c r="B464" i="1"/>
  <c r="C462" i="1"/>
  <c r="C461" i="1"/>
  <c r="E460" i="1"/>
  <c r="E459" i="1"/>
  <c r="H458" i="1"/>
  <c r="H450" i="1"/>
  <c r="B449" i="1"/>
  <c r="B446" i="1"/>
  <c r="H442" i="1"/>
  <c r="B441" i="1"/>
  <c r="B438" i="1"/>
  <c r="D433" i="1"/>
  <c r="D430" i="1"/>
  <c r="H428" i="1"/>
  <c r="D420" i="1"/>
  <c r="D417" i="1"/>
  <c r="D414" i="1"/>
  <c r="H412" i="1"/>
  <c r="D404" i="1"/>
  <c r="D401" i="1"/>
  <c r="D398" i="1"/>
  <c r="H396" i="1"/>
  <c r="D388" i="1"/>
  <c r="D385" i="1"/>
  <c r="D382" i="1"/>
  <c r="H380" i="1"/>
  <c r="D372" i="1"/>
  <c r="U369" i="1"/>
  <c r="U366" i="1"/>
  <c r="I366" i="1"/>
  <c r="U361" i="1"/>
  <c r="U358" i="1"/>
  <c r="I358" i="1"/>
  <c r="U353" i="1"/>
  <c r="U350" i="1"/>
  <c r="I350" i="1"/>
  <c r="U345" i="1"/>
  <c r="U342" i="1"/>
  <c r="I342" i="1"/>
  <c r="U337" i="1"/>
  <c r="U334" i="1"/>
  <c r="I334" i="1"/>
  <c r="U329" i="1"/>
  <c r="U326" i="1"/>
  <c r="I326" i="1"/>
  <c r="U321" i="1"/>
  <c r="U318" i="1"/>
  <c r="I318" i="1"/>
  <c r="U313" i="1"/>
  <c r="U310" i="1"/>
  <c r="I310" i="1"/>
  <c r="U305" i="1"/>
  <c r="H302" i="1"/>
  <c r="T298" i="1"/>
  <c r="B298" i="1"/>
  <c r="D294" i="1"/>
  <c r="G290" i="1"/>
  <c r="H286" i="1"/>
  <c r="T282" i="1"/>
  <c r="B282" i="1"/>
  <c r="D278" i="1"/>
  <c r="G274" i="1"/>
  <c r="H270" i="1"/>
  <c r="T266" i="1"/>
  <c r="B266" i="1"/>
  <c r="D262" i="1"/>
  <c r="G258" i="1"/>
  <c r="H254" i="1"/>
  <c r="T250" i="1"/>
  <c r="B250" i="1"/>
  <c r="D246" i="1"/>
  <c r="G242" i="1"/>
  <c r="H238" i="1"/>
  <c r="T234" i="1"/>
  <c r="B234" i="1"/>
  <c r="F230" i="1"/>
  <c r="B226" i="1"/>
  <c r="F222" i="1"/>
  <c r="B218" i="1"/>
  <c r="F214" i="1"/>
  <c r="B210" i="1"/>
  <c r="F206" i="1"/>
  <c r="B202" i="1"/>
  <c r="F198" i="1"/>
  <c r="B194" i="1"/>
  <c r="F190" i="1"/>
  <c r="B186" i="1"/>
  <c r="F182" i="1"/>
  <c r="B178" i="1"/>
  <c r="F174" i="1"/>
  <c r="B170" i="1"/>
  <c r="F166" i="1"/>
  <c r="B162" i="1"/>
  <c r="F158" i="1"/>
  <c r="B154" i="1"/>
  <c r="F150" i="1"/>
  <c r="B146" i="1"/>
  <c r="F142" i="1"/>
  <c r="B138" i="1"/>
  <c r="F134" i="1"/>
  <c r="B130" i="1"/>
  <c r="F126" i="1"/>
  <c r="B122" i="1"/>
  <c r="F118" i="1"/>
  <c r="B114" i="1"/>
  <c r="F110" i="1"/>
  <c r="B106" i="1"/>
  <c r="F102" i="1"/>
  <c r="B98" i="1"/>
  <c r="F94" i="1"/>
  <c r="B90" i="1"/>
  <c r="F86" i="1"/>
  <c r="B82" i="1"/>
  <c r="F78" i="1"/>
  <c r="B74" i="1"/>
  <c r="F70" i="1"/>
  <c r="B66" i="1"/>
  <c r="F62" i="1"/>
  <c r="B58" i="1"/>
  <c r="F54" i="1"/>
  <c r="B50" i="1"/>
  <c r="F46" i="1"/>
  <c r="B42" i="1"/>
  <c r="F38" i="1"/>
  <c r="B34" i="1"/>
  <c r="F30" i="1"/>
  <c r="B26" i="1"/>
  <c r="F22" i="1"/>
  <c r="B18" i="1"/>
  <c r="F14" i="1"/>
  <c r="B10" i="1"/>
  <c r="F6" i="1"/>
  <c r="I109" i="1"/>
  <c r="H90" i="1"/>
  <c r="T86" i="1"/>
  <c r="B80" i="1"/>
  <c r="D78" i="1"/>
  <c r="G71" i="1"/>
  <c r="T62" i="1"/>
  <c r="G55" i="1"/>
  <c r="D54" i="1"/>
  <c r="G47" i="1"/>
  <c r="B40" i="1"/>
  <c r="D38" i="1"/>
  <c r="T30" i="1"/>
  <c r="G23" i="1"/>
  <c r="T14" i="1"/>
  <c r="G7" i="1"/>
  <c r="I794" i="1"/>
  <c r="T778" i="1"/>
  <c r="T770" i="1"/>
  <c r="T762" i="1"/>
  <c r="T754" i="1"/>
  <c r="T746" i="1"/>
  <c r="U618" i="1"/>
  <c r="U610" i="1"/>
  <c r="U602" i="1"/>
  <c r="S596" i="1"/>
  <c r="T593" i="1"/>
  <c r="F591" i="1"/>
  <c r="I589" i="1"/>
  <c r="I587" i="1"/>
  <c r="C582" i="1"/>
  <c r="S580" i="1"/>
  <c r="T577" i="1"/>
  <c r="F575" i="1"/>
  <c r="I573" i="1"/>
  <c r="I571" i="1"/>
  <c r="D569" i="1"/>
  <c r="H562" i="1"/>
  <c r="D561" i="1"/>
  <c r="H554" i="1"/>
  <c r="D553" i="1"/>
  <c r="H546" i="1"/>
  <c r="D545" i="1"/>
  <c r="T542" i="1"/>
  <c r="I542" i="1"/>
  <c r="S540" i="1"/>
  <c r="C539" i="1"/>
  <c r="G538" i="1"/>
  <c r="G537" i="1"/>
  <c r="T529" i="1"/>
  <c r="T526" i="1"/>
  <c r="I526" i="1"/>
  <c r="S524" i="1"/>
  <c r="C523" i="1"/>
  <c r="G522" i="1"/>
  <c r="G521" i="1"/>
  <c r="T513" i="1"/>
  <c r="T510" i="1"/>
  <c r="I510" i="1"/>
  <c r="S508" i="1"/>
  <c r="C507" i="1"/>
  <c r="G506" i="1"/>
  <c r="G505" i="1"/>
  <c r="T497" i="1"/>
  <c r="T494" i="1"/>
  <c r="I494" i="1"/>
  <c r="S492" i="1"/>
  <c r="C491" i="1"/>
  <c r="G490" i="1"/>
  <c r="G489" i="1"/>
  <c r="T481" i="1"/>
  <c r="T478" i="1"/>
  <c r="I478" i="1"/>
  <c r="S476" i="1"/>
  <c r="C475" i="1"/>
  <c r="G474" i="1"/>
  <c r="G473" i="1"/>
  <c r="T465" i="1"/>
  <c r="T462" i="1"/>
  <c r="I462" i="1"/>
  <c r="S460" i="1"/>
  <c r="C459" i="1"/>
  <c r="G458" i="1"/>
  <c r="G457" i="1"/>
  <c r="G450" i="1"/>
  <c r="I446" i="1"/>
  <c r="G442" i="1"/>
  <c r="I438" i="1"/>
  <c r="C433" i="1"/>
  <c r="C430" i="1"/>
  <c r="U428" i="1"/>
  <c r="G428" i="1"/>
  <c r="U425" i="1"/>
  <c r="G425" i="1"/>
  <c r="U422" i="1"/>
  <c r="S420" i="1"/>
  <c r="C417" i="1"/>
  <c r="C414" i="1"/>
  <c r="U412" i="1"/>
  <c r="G412" i="1"/>
  <c r="U409" i="1"/>
  <c r="G409" i="1"/>
  <c r="U406" i="1"/>
  <c r="S404" i="1"/>
  <c r="C401" i="1"/>
  <c r="C398" i="1"/>
  <c r="U396" i="1"/>
  <c r="G396" i="1"/>
  <c r="U393" i="1"/>
  <c r="G393" i="1"/>
  <c r="U390" i="1"/>
  <c r="S388" i="1"/>
  <c r="C385" i="1"/>
  <c r="C382" i="1"/>
  <c r="U380" i="1"/>
  <c r="G380" i="1"/>
  <c r="U377" i="1"/>
  <c r="G377" i="1"/>
  <c r="U374" i="1"/>
  <c r="S372" i="1"/>
  <c r="T369" i="1"/>
  <c r="H369" i="1"/>
  <c r="T366" i="1"/>
  <c r="T361" i="1"/>
  <c r="H361" i="1"/>
  <c r="T358" i="1"/>
  <c r="T353" i="1"/>
  <c r="H353" i="1"/>
  <c r="T350" i="1"/>
  <c r="T345" i="1"/>
  <c r="H345" i="1"/>
  <c r="T342" i="1"/>
  <c r="T337" i="1"/>
  <c r="H337" i="1"/>
  <c r="T334" i="1"/>
  <c r="T329" i="1"/>
  <c r="H329" i="1"/>
  <c r="T326" i="1"/>
  <c r="T321" i="1"/>
  <c r="H321" i="1"/>
  <c r="T318" i="1"/>
  <c r="T313" i="1"/>
  <c r="H313" i="1"/>
  <c r="T310" i="1"/>
  <c r="T305" i="1"/>
  <c r="H305" i="1"/>
  <c r="G302" i="1"/>
  <c r="U294" i="1"/>
  <c r="C294" i="1"/>
  <c r="G286" i="1"/>
  <c r="U278" i="1"/>
  <c r="C278" i="1"/>
  <c r="G270" i="1"/>
  <c r="U262" i="1"/>
  <c r="C262" i="1"/>
  <c r="G254" i="1"/>
  <c r="U246" i="1"/>
  <c r="C246" i="1"/>
  <c r="G238" i="1"/>
  <c r="T182" i="1"/>
  <c r="T166" i="1"/>
  <c r="I165" i="1"/>
  <c r="B160" i="1"/>
  <c r="T158" i="1"/>
  <c r="D158" i="1"/>
  <c r="H154" i="1"/>
  <c r="B152" i="1"/>
  <c r="T150" i="1"/>
  <c r="H146" i="1"/>
  <c r="G143" i="1"/>
  <c r="H138" i="1"/>
  <c r="G135" i="1"/>
  <c r="D134" i="1"/>
  <c r="H130" i="1"/>
  <c r="B128" i="1"/>
  <c r="T126" i="1"/>
  <c r="B120" i="1"/>
  <c r="T118" i="1"/>
  <c r="H114" i="1"/>
  <c r="G111" i="1"/>
  <c r="H106" i="1"/>
  <c r="G103" i="1"/>
  <c r="D102" i="1"/>
  <c r="B96" i="1"/>
  <c r="T94" i="1"/>
  <c r="D94" i="1"/>
  <c r="G87" i="1"/>
  <c r="G79" i="1"/>
  <c r="H74" i="1"/>
  <c r="B72" i="1"/>
  <c r="B64" i="1"/>
  <c r="D62" i="1"/>
  <c r="H58" i="1"/>
  <c r="B56" i="1"/>
  <c r="B48" i="1"/>
  <c r="D46" i="1"/>
  <c r="H42" i="1"/>
  <c r="G39" i="1"/>
  <c r="B32" i="1"/>
  <c r="D30" i="1"/>
  <c r="D22" i="1"/>
  <c r="H18" i="1"/>
  <c r="D14" i="1"/>
  <c r="H10" i="1"/>
  <c r="T6" i="1"/>
  <c r="U921" i="1"/>
  <c r="U913" i="1"/>
  <c r="U905" i="1"/>
  <c r="T777" i="1"/>
  <c r="T769" i="1"/>
  <c r="T761" i="1"/>
  <c r="T753" i="1"/>
  <c r="T745" i="1"/>
  <c r="I737" i="1"/>
  <c r="H729" i="1"/>
  <c r="I721" i="1"/>
  <c r="H713" i="1"/>
  <c r="I705" i="1"/>
  <c r="H697" i="1"/>
  <c r="I689" i="1"/>
  <c r="H681" i="1"/>
  <c r="I673" i="1"/>
  <c r="H665" i="1"/>
  <c r="I657" i="1"/>
  <c r="I641" i="1"/>
  <c r="I625" i="1"/>
  <c r="B617" i="1"/>
  <c r="B609" i="1"/>
  <c r="B601" i="1"/>
  <c r="U591" i="1"/>
  <c r="U588" i="1"/>
  <c r="I584" i="1"/>
  <c r="I582" i="1"/>
  <c r="U575" i="1"/>
  <c r="U572" i="1"/>
  <c r="B569" i="1"/>
  <c r="D566" i="1"/>
  <c r="U564" i="1"/>
  <c r="G562" i="1"/>
  <c r="B561" i="1"/>
  <c r="D558" i="1"/>
  <c r="U556" i="1"/>
  <c r="G554" i="1"/>
  <c r="B553" i="1"/>
  <c r="D550" i="1"/>
  <c r="U548" i="1"/>
  <c r="G546" i="1"/>
  <c r="B545" i="1"/>
  <c r="S542" i="1"/>
  <c r="S541" i="1"/>
  <c r="U540" i="1"/>
  <c r="U539" i="1"/>
  <c r="B539" i="1"/>
  <c r="B538" i="1"/>
  <c r="E537" i="1"/>
  <c r="I536" i="1"/>
  <c r="F534" i="1"/>
  <c r="I533" i="1"/>
  <c r="H532" i="1"/>
  <c r="S526" i="1"/>
  <c r="S525" i="1"/>
  <c r="U524" i="1"/>
  <c r="U523" i="1"/>
  <c r="B523" i="1"/>
  <c r="B522" i="1"/>
  <c r="E521" i="1"/>
  <c r="I520" i="1"/>
  <c r="F518" i="1"/>
  <c r="I517" i="1"/>
  <c r="H516" i="1"/>
  <c r="S510" i="1"/>
  <c r="S509" i="1"/>
  <c r="U508" i="1"/>
  <c r="U507" i="1"/>
  <c r="B507" i="1"/>
  <c r="B506" i="1"/>
  <c r="E505" i="1"/>
  <c r="I504" i="1"/>
  <c r="F502" i="1"/>
  <c r="I501" i="1"/>
  <c r="H500" i="1"/>
  <c r="S494" i="1"/>
  <c r="S493" i="1"/>
  <c r="U492" i="1"/>
  <c r="U491" i="1"/>
  <c r="B491" i="1"/>
  <c r="B490" i="1"/>
  <c r="E489" i="1"/>
  <c r="I488" i="1"/>
  <c r="F486" i="1"/>
  <c r="I485" i="1"/>
  <c r="H484" i="1"/>
  <c r="S478" i="1"/>
  <c r="S477" i="1"/>
  <c r="U476" i="1"/>
  <c r="U475" i="1"/>
  <c r="B475" i="1"/>
  <c r="B474" i="1"/>
  <c r="E473" i="1"/>
  <c r="I472" i="1"/>
  <c r="F470" i="1"/>
  <c r="I469" i="1"/>
  <c r="H468" i="1"/>
  <c r="S462" i="1"/>
  <c r="S461" i="1"/>
  <c r="U460" i="1"/>
  <c r="U459" i="1"/>
  <c r="B459" i="1"/>
  <c r="B458" i="1"/>
  <c r="E457" i="1"/>
  <c r="I456" i="1"/>
  <c r="F454" i="1"/>
  <c r="I453" i="1"/>
  <c r="H452" i="1"/>
  <c r="F450" i="1"/>
  <c r="B448" i="1"/>
  <c r="G447" i="1"/>
  <c r="S445" i="1"/>
  <c r="C445" i="1"/>
  <c r="H444" i="1"/>
  <c r="F442" i="1"/>
  <c r="B440" i="1"/>
  <c r="G439" i="1"/>
  <c r="S437" i="1"/>
  <c r="C437" i="1"/>
  <c r="H436" i="1"/>
  <c r="B433" i="1"/>
  <c r="B430" i="1"/>
  <c r="T428" i="1"/>
  <c r="F428" i="1"/>
  <c r="T425" i="1"/>
  <c r="F425" i="1"/>
  <c r="T422" i="1"/>
  <c r="F422" i="1"/>
  <c r="U419" i="1"/>
  <c r="B417" i="1"/>
  <c r="B414" i="1"/>
  <c r="T412" i="1"/>
  <c r="F412" i="1"/>
  <c r="T409" i="1"/>
  <c r="F409" i="1"/>
  <c r="T406" i="1"/>
  <c r="F406" i="1"/>
  <c r="U403" i="1"/>
  <c r="B401" i="1"/>
  <c r="B398" i="1"/>
  <c r="T396" i="1"/>
  <c r="F396" i="1"/>
  <c r="T393" i="1"/>
  <c r="F393" i="1"/>
  <c r="T390" i="1"/>
  <c r="F390" i="1"/>
  <c r="U387" i="1"/>
  <c r="B385" i="1"/>
  <c r="B382" i="1"/>
  <c r="T380" i="1"/>
  <c r="F380" i="1"/>
  <c r="T377" i="1"/>
  <c r="F377" i="1"/>
  <c r="T374" i="1"/>
  <c r="F374" i="1"/>
  <c r="U371" i="1"/>
  <c r="S369" i="1"/>
  <c r="G369" i="1"/>
  <c r="S368" i="1"/>
  <c r="I368" i="1"/>
  <c r="S366" i="1"/>
  <c r="G366" i="1"/>
  <c r="S365" i="1"/>
  <c r="I365" i="1"/>
  <c r="S363" i="1"/>
  <c r="I363" i="1"/>
  <c r="S361" i="1"/>
  <c r="G361" i="1"/>
  <c r="S360" i="1"/>
  <c r="I360" i="1"/>
  <c r="S358" i="1"/>
  <c r="G358" i="1"/>
  <c r="S357" i="1"/>
  <c r="I357" i="1"/>
  <c r="S355" i="1"/>
  <c r="I355" i="1"/>
  <c r="S353" i="1"/>
  <c r="G353" i="1"/>
  <c r="S352" i="1"/>
  <c r="I352" i="1"/>
  <c r="S350" i="1"/>
  <c r="G350" i="1"/>
  <c r="S349" i="1"/>
  <c r="I349" i="1"/>
  <c r="S347" i="1"/>
  <c r="I347" i="1"/>
  <c r="S345" i="1"/>
  <c r="G345" i="1"/>
  <c r="S344" i="1"/>
  <c r="I344" i="1"/>
  <c r="S342" i="1"/>
  <c r="G342" i="1"/>
  <c r="S341" i="1"/>
  <c r="I341" i="1"/>
  <c r="S339" i="1"/>
  <c r="I339" i="1"/>
  <c r="S337" i="1"/>
  <c r="G337" i="1"/>
  <c r="S336" i="1"/>
  <c r="I336" i="1"/>
  <c r="S334" i="1"/>
  <c r="G334" i="1"/>
  <c r="S333" i="1"/>
  <c r="I333" i="1"/>
  <c r="S331" i="1"/>
  <c r="I331" i="1"/>
  <c r="S329" i="1"/>
  <c r="G329" i="1"/>
  <c r="S328" i="1"/>
  <c r="I328" i="1"/>
  <c r="S326" i="1"/>
  <c r="G326" i="1"/>
  <c r="S325" i="1"/>
  <c r="I325" i="1"/>
  <c r="S323" i="1"/>
  <c r="I323" i="1"/>
  <c r="S321" i="1"/>
  <c r="G321" i="1"/>
  <c r="S320" i="1"/>
  <c r="I320" i="1"/>
  <c r="S318" i="1"/>
  <c r="G318" i="1"/>
  <c r="S317" i="1"/>
  <c r="I317" i="1"/>
  <c r="S315" i="1"/>
  <c r="I315" i="1"/>
  <c r="S313" i="1"/>
  <c r="G313" i="1"/>
  <c r="S312" i="1"/>
  <c r="I312" i="1"/>
  <c r="S310" i="1"/>
  <c r="G310" i="1"/>
  <c r="S309" i="1"/>
  <c r="I309" i="1"/>
  <c r="S307" i="1"/>
  <c r="I307" i="1"/>
  <c r="S305" i="1"/>
  <c r="G305" i="1"/>
  <c r="G304" i="1"/>
  <c r="F302" i="1"/>
  <c r="F301" i="1"/>
  <c r="I298" i="1"/>
  <c r="U297" i="1"/>
  <c r="C297" i="1"/>
  <c r="H295" i="1"/>
  <c r="T294" i="1"/>
  <c r="B294" i="1"/>
  <c r="H292" i="1"/>
  <c r="T291" i="1"/>
  <c r="B291" i="1"/>
  <c r="D290" i="1"/>
  <c r="G288" i="1"/>
  <c r="F286" i="1"/>
  <c r="F285" i="1"/>
  <c r="I282" i="1"/>
  <c r="U281" i="1"/>
  <c r="C281" i="1"/>
  <c r="H279" i="1"/>
  <c r="T278" i="1"/>
  <c r="B278" i="1"/>
  <c r="H276" i="1"/>
  <c r="T275" i="1"/>
  <c r="B275" i="1"/>
  <c r="D274" i="1"/>
  <c r="G272" i="1"/>
  <c r="F270" i="1"/>
  <c r="F269" i="1"/>
  <c r="I266" i="1"/>
  <c r="U265" i="1"/>
  <c r="C265" i="1"/>
  <c r="H263" i="1"/>
  <c r="T262" i="1"/>
  <c r="B262" i="1"/>
  <c r="H260" i="1"/>
  <c r="T259" i="1"/>
  <c r="B259" i="1"/>
  <c r="D258" i="1"/>
  <c r="G256" i="1"/>
  <c r="F254" i="1"/>
  <c r="F253" i="1"/>
  <c r="I250" i="1"/>
  <c r="U249" i="1"/>
  <c r="C249" i="1"/>
  <c r="H247" i="1"/>
  <c r="T246" i="1"/>
  <c r="B246" i="1"/>
  <c r="H244" i="1"/>
  <c r="T243" i="1"/>
  <c r="B243" i="1"/>
  <c r="D242" i="1"/>
  <c r="G240" i="1"/>
  <c r="F238" i="1"/>
  <c r="F237" i="1"/>
  <c r="I234" i="1"/>
  <c r="U233" i="1"/>
  <c r="C233" i="1"/>
  <c r="H231" i="1"/>
  <c r="T230" i="1"/>
  <c r="D230" i="1"/>
  <c r="H226" i="1"/>
  <c r="B224" i="1"/>
  <c r="G223" i="1"/>
  <c r="T222" i="1"/>
  <c r="D222" i="1"/>
  <c r="H218" i="1"/>
  <c r="B216" i="1"/>
  <c r="G215" i="1"/>
  <c r="T214" i="1"/>
  <c r="D214" i="1"/>
  <c r="H210" i="1"/>
  <c r="B208" i="1"/>
  <c r="G207" i="1"/>
  <c r="T206" i="1"/>
  <c r="D206" i="1"/>
  <c r="H202" i="1"/>
  <c r="B200" i="1"/>
  <c r="G199" i="1"/>
  <c r="T198" i="1"/>
  <c r="D198" i="1"/>
  <c r="H194" i="1"/>
  <c r="B192" i="1"/>
  <c r="G191" i="1"/>
  <c r="T190" i="1"/>
  <c r="D190" i="1"/>
  <c r="H186" i="1"/>
  <c r="B184" i="1"/>
  <c r="G183" i="1"/>
  <c r="D182" i="1"/>
  <c r="H178" i="1"/>
  <c r="B176" i="1"/>
  <c r="G175" i="1"/>
  <c r="T174" i="1"/>
  <c r="D174" i="1"/>
  <c r="H170" i="1"/>
  <c r="B168" i="1"/>
  <c r="G167" i="1"/>
  <c r="D166" i="1"/>
  <c r="H162" i="1"/>
  <c r="G159" i="1"/>
  <c r="G151" i="1"/>
  <c r="D150" i="1"/>
  <c r="B144" i="1"/>
  <c r="T142" i="1"/>
  <c r="D142" i="1"/>
  <c r="B136" i="1"/>
  <c r="T134" i="1"/>
  <c r="G127" i="1"/>
  <c r="D126" i="1"/>
  <c r="H122" i="1"/>
  <c r="G119" i="1"/>
  <c r="D118" i="1"/>
  <c r="B112" i="1"/>
  <c r="T110" i="1"/>
  <c r="D110" i="1"/>
  <c r="B104" i="1"/>
  <c r="T102" i="1"/>
  <c r="H98" i="1"/>
  <c r="G95" i="1"/>
  <c r="B88" i="1"/>
  <c r="D86" i="1"/>
  <c r="H82" i="1"/>
  <c r="T78" i="1"/>
  <c r="T70" i="1"/>
  <c r="D70" i="1"/>
  <c r="H66" i="1"/>
  <c r="G63" i="1"/>
  <c r="T54" i="1"/>
  <c r="H50" i="1"/>
  <c r="T46" i="1"/>
  <c r="T38" i="1"/>
  <c r="H34" i="1"/>
  <c r="G31" i="1"/>
  <c r="H26" i="1"/>
  <c r="T22" i="1"/>
  <c r="G15" i="1"/>
  <c r="I13" i="1"/>
  <c r="D6" i="1"/>
  <c r="U784" i="1"/>
  <c r="S776" i="1"/>
  <c r="S768" i="1"/>
  <c r="S760" i="1"/>
  <c r="S752" i="1"/>
  <c r="S744" i="1"/>
  <c r="G728" i="1"/>
  <c r="G712" i="1"/>
  <c r="G696" i="1"/>
  <c r="G680" i="1"/>
  <c r="G664" i="1"/>
  <c r="G648" i="1"/>
  <c r="G632" i="1"/>
  <c r="B616" i="1"/>
  <c r="B608" i="1"/>
  <c r="B600" i="1"/>
  <c r="D593" i="1"/>
  <c r="S590" i="1"/>
  <c r="G586" i="1"/>
  <c r="D577" i="1"/>
  <c r="S574" i="1"/>
  <c r="G570" i="1"/>
  <c r="G567" i="1"/>
  <c r="C566" i="1"/>
  <c r="U562" i="1"/>
  <c r="G559" i="1"/>
  <c r="C558" i="1"/>
  <c r="U554" i="1"/>
  <c r="G551" i="1"/>
  <c r="C550" i="1"/>
  <c r="U546" i="1"/>
  <c r="S539" i="1"/>
  <c r="I539" i="1"/>
  <c r="U538" i="1"/>
  <c r="D537" i="1"/>
  <c r="D536" i="1"/>
  <c r="D534" i="1"/>
  <c r="H533" i="1"/>
  <c r="F532" i="1"/>
  <c r="S523" i="1"/>
  <c r="I523" i="1"/>
  <c r="U522" i="1"/>
  <c r="D521" i="1"/>
  <c r="D520" i="1"/>
  <c r="D518" i="1"/>
  <c r="H517" i="1"/>
  <c r="F516" i="1"/>
  <c r="S507" i="1"/>
  <c r="I507" i="1"/>
  <c r="U506" i="1"/>
  <c r="D505" i="1"/>
  <c r="D504" i="1"/>
  <c r="D502" i="1"/>
  <c r="H501" i="1"/>
  <c r="F500" i="1"/>
  <c r="S491" i="1"/>
  <c r="I491" i="1"/>
  <c r="U490" i="1"/>
  <c r="D489" i="1"/>
  <c r="D488" i="1"/>
  <c r="D486" i="1"/>
  <c r="H485" i="1"/>
  <c r="F484" i="1"/>
  <c r="S475" i="1"/>
  <c r="I475" i="1"/>
  <c r="U474" i="1"/>
  <c r="D473" i="1"/>
  <c r="D472" i="1"/>
  <c r="D470" i="1"/>
  <c r="H469" i="1"/>
  <c r="F468" i="1"/>
  <c r="S459" i="1"/>
  <c r="I459" i="1"/>
  <c r="U458" i="1"/>
  <c r="D457" i="1"/>
  <c r="D456" i="1"/>
  <c r="D454" i="1"/>
  <c r="H453" i="1"/>
  <c r="F452" i="1"/>
  <c r="B450" i="1"/>
  <c r="F447" i="1"/>
  <c r="F444" i="1"/>
  <c r="B442" i="1"/>
  <c r="F439" i="1"/>
  <c r="F436" i="1"/>
  <c r="T432" i="1"/>
  <c r="I432" i="1"/>
  <c r="I430" i="1"/>
  <c r="I429" i="1"/>
  <c r="E428" i="1"/>
  <c r="I426" i="1"/>
  <c r="S425" i="1"/>
  <c r="E425" i="1"/>
  <c r="I423" i="1"/>
  <c r="S422" i="1"/>
  <c r="E422" i="1"/>
  <c r="T419" i="1"/>
  <c r="I419" i="1"/>
  <c r="T416" i="1"/>
  <c r="I416" i="1"/>
  <c r="I414" i="1"/>
  <c r="I413" i="1"/>
  <c r="E412" i="1"/>
  <c r="I410" i="1"/>
  <c r="S409" i="1"/>
  <c r="E409" i="1"/>
  <c r="I407" i="1"/>
  <c r="S406" i="1"/>
  <c r="E406" i="1"/>
  <c r="T403" i="1"/>
  <c r="I403" i="1"/>
  <c r="T400" i="1"/>
  <c r="I400" i="1"/>
  <c r="I398" i="1"/>
  <c r="I397" i="1"/>
  <c r="E396" i="1"/>
  <c r="I394" i="1"/>
  <c r="S393" i="1"/>
  <c r="E393" i="1"/>
  <c r="I391" i="1"/>
  <c r="S390" i="1"/>
  <c r="E390" i="1"/>
  <c r="T387" i="1"/>
  <c r="I387" i="1"/>
  <c r="T384" i="1"/>
  <c r="I384" i="1"/>
  <c r="I382" i="1"/>
  <c r="I381" i="1"/>
  <c r="E380" i="1"/>
  <c r="I378" i="1"/>
  <c r="S377" i="1"/>
  <c r="E377" i="1"/>
  <c r="I375" i="1"/>
  <c r="S374" i="1"/>
  <c r="E374" i="1"/>
  <c r="T371" i="1"/>
  <c r="I371" i="1"/>
  <c r="F369" i="1"/>
  <c r="H368" i="1"/>
  <c r="F366" i="1"/>
  <c r="H365" i="1"/>
  <c r="F363" i="1"/>
  <c r="F361" i="1"/>
  <c r="H360" i="1"/>
  <c r="F358" i="1"/>
  <c r="H357" i="1"/>
  <c r="F355" i="1"/>
  <c r="F353" i="1"/>
  <c r="H352" i="1"/>
  <c r="F350" i="1"/>
  <c r="H349" i="1"/>
  <c r="F347" i="1"/>
  <c r="F345" i="1"/>
  <c r="H344" i="1"/>
  <c r="F342" i="1"/>
  <c r="H341" i="1"/>
  <c r="F339" i="1"/>
  <c r="F337" i="1"/>
  <c r="H336" i="1"/>
  <c r="F334" i="1"/>
  <c r="H333" i="1"/>
  <c r="F331" i="1"/>
  <c r="F329" i="1"/>
  <c r="H328" i="1"/>
  <c r="F326" i="1"/>
  <c r="H325" i="1"/>
  <c r="F323" i="1"/>
  <c r="F321" i="1"/>
  <c r="H320" i="1"/>
  <c r="F318" i="1"/>
  <c r="H317" i="1"/>
  <c r="F315" i="1"/>
  <c r="F313" i="1"/>
  <c r="H312" i="1"/>
  <c r="F310" i="1"/>
  <c r="H309" i="1"/>
  <c r="F307" i="1"/>
  <c r="F305" i="1"/>
  <c r="E302" i="1"/>
  <c r="H298" i="1"/>
  <c r="B297" i="1"/>
  <c r="G295" i="1"/>
  <c r="S294" i="1"/>
  <c r="I294" i="1"/>
  <c r="G292" i="1"/>
  <c r="H291" i="1"/>
  <c r="C290" i="1"/>
  <c r="E286" i="1"/>
  <c r="H282" i="1"/>
  <c r="B281" i="1"/>
  <c r="G279" i="1"/>
  <c r="S278" i="1"/>
  <c r="I278" i="1"/>
  <c r="G276" i="1"/>
  <c r="H275" i="1"/>
  <c r="C274" i="1"/>
  <c r="E270" i="1"/>
  <c r="H266" i="1"/>
  <c r="B265" i="1"/>
  <c r="G263" i="1"/>
  <c r="S262" i="1"/>
  <c r="I262" i="1"/>
  <c r="G260" i="1"/>
  <c r="H259" i="1"/>
  <c r="C258" i="1"/>
  <c r="E254" i="1"/>
  <c r="H250" i="1"/>
  <c r="B249" i="1"/>
  <c r="G247" i="1"/>
  <c r="S246" i="1"/>
  <c r="I246" i="1"/>
  <c r="G244" i="1"/>
  <c r="H243" i="1"/>
  <c r="C242" i="1"/>
  <c r="E238" i="1"/>
  <c r="H234" i="1"/>
  <c r="B233" i="1"/>
  <c r="G231" i="1"/>
  <c r="S230" i="1"/>
  <c r="C230" i="1"/>
  <c r="G226" i="1"/>
  <c r="F223" i="1"/>
  <c r="S222" i="1"/>
  <c r="C222" i="1"/>
  <c r="G218" i="1"/>
  <c r="F215" i="1"/>
  <c r="S214" i="1"/>
  <c r="C214" i="1"/>
  <c r="G210" i="1"/>
  <c r="F207" i="1"/>
  <c r="S206" i="1"/>
  <c r="C206" i="1"/>
  <c r="G202" i="1"/>
  <c r="F199" i="1"/>
  <c r="S198" i="1"/>
  <c r="C198" i="1"/>
  <c r="G194" i="1"/>
  <c r="F191" i="1"/>
  <c r="S190" i="1"/>
  <c r="C190" i="1"/>
  <c r="G186" i="1"/>
  <c r="F183" i="1"/>
  <c r="S182" i="1"/>
  <c r="C182" i="1"/>
  <c r="G178" i="1"/>
  <c r="F175" i="1"/>
  <c r="S174" i="1"/>
  <c r="C174" i="1"/>
  <c r="G170" i="1"/>
  <c r="F167" i="1"/>
  <c r="S166" i="1"/>
  <c r="C166" i="1"/>
  <c r="G162" i="1"/>
  <c r="F159" i="1"/>
  <c r="S158" i="1"/>
  <c r="C158" i="1"/>
  <c r="G154" i="1"/>
  <c r="F151" i="1"/>
  <c r="S150" i="1"/>
  <c r="C150" i="1"/>
  <c r="G146" i="1"/>
  <c r="F143" i="1"/>
  <c r="S142" i="1"/>
  <c r="C142" i="1"/>
  <c r="G138" i="1"/>
  <c r="F135" i="1"/>
  <c r="S134" i="1"/>
  <c r="C134" i="1"/>
  <c r="G130" i="1"/>
  <c r="F127" i="1"/>
  <c r="S126" i="1"/>
  <c r="C126" i="1"/>
  <c r="G122" i="1"/>
  <c r="F119" i="1"/>
  <c r="S118" i="1"/>
  <c r="C118" i="1"/>
  <c r="G114" i="1"/>
  <c r="F111" i="1"/>
  <c r="S110" i="1"/>
  <c r="C110" i="1"/>
  <c r="G106" i="1"/>
  <c r="F103" i="1"/>
  <c r="S102" i="1"/>
  <c r="C102" i="1"/>
  <c r="G98" i="1"/>
  <c r="F95" i="1"/>
  <c r="S94" i="1"/>
  <c r="C94" i="1"/>
  <c r="G90" i="1"/>
  <c r="F87" i="1"/>
  <c r="S86" i="1"/>
  <c r="C86" i="1"/>
  <c r="G82" i="1"/>
  <c r="F79" i="1"/>
  <c r="S78" i="1"/>
  <c r="C78" i="1"/>
  <c r="G74" i="1"/>
  <c r="F71" i="1"/>
  <c r="S70" i="1"/>
  <c r="C70" i="1"/>
  <c r="G66" i="1"/>
  <c r="F63" i="1"/>
  <c r="S62" i="1"/>
  <c r="C62" i="1"/>
  <c r="G58" i="1"/>
  <c r="F55" i="1"/>
  <c r="S54" i="1"/>
  <c r="C54" i="1"/>
  <c r="G50" i="1"/>
  <c r="F47" i="1"/>
  <c r="S46" i="1"/>
  <c r="C46" i="1"/>
  <c r="G42" i="1"/>
  <c r="F39" i="1"/>
  <c r="S38" i="1"/>
  <c r="C38" i="1"/>
  <c r="G34" i="1"/>
  <c r="F31" i="1"/>
  <c r="S30" i="1"/>
  <c r="C30" i="1"/>
  <c r="G26" i="1"/>
  <c r="F23" i="1"/>
  <c r="S22" i="1"/>
  <c r="C22" i="1"/>
  <c r="H21" i="1"/>
  <c r="G18" i="1"/>
  <c r="F15" i="1"/>
  <c r="H13" i="1"/>
  <c r="I743" i="1"/>
  <c r="I735" i="1"/>
  <c r="I727" i="1"/>
  <c r="I719" i="1"/>
  <c r="I711" i="1"/>
  <c r="I703" i="1"/>
  <c r="I695" i="1"/>
  <c r="I687" i="1"/>
  <c r="I679" i="1"/>
  <c r="I671" i="1"/>
  <c r="I663" i="1"/>
  <c r="I655" i="1"/>
  <c r="I647" i="1"/>
  <c r="I639" i="1"/>
  <c r="I631" i="1"/>
  <c r="I623" i="1"/>
  <c r="U615" i="1"/>
  <c r="U607" i="1"/>
  <c r="U599" i="1"/>
  <c r="B595" i="1"/>
  <c r="B593" i="1"/>
  <c r="E588" i="1"/>
  <c r="U586" i="1"/>
  <c r="H581" i="1"/>
  <c r="B579" i="1"/>
  <c r="B577" i="1"/>
  <c r="E572" i="1"/>
  <c r="U570" i="1"/>
  <c r="F567" i="1"/>
  <c r="I566" i="1"/>
  <c r="C563" i="1"/>
  <c r="U561" i="1"/>
  <c r="F559" i="1"/>
  <c r="I558" i="1"/>
  <c r="C555" i="1"/>
  <c r="U553" i="1"/>
  <c r="F551" i="1"/>
  <c r="I550" i="1"/>
  <c r="C547" i="1"/>
  <c r="U545" i="1"/>
  <c r="U537" i="1"/>
  <c r="B537" i="1"/>
  <c r="B536" i="1"/>
  <c r="C534" i="1"/>
  <c r="C533" i="1"/>
  <c r="E532" i="1"/>
  <c r="E531" i="1"/>
  <c r="H530" i="1"/>
  <c r="U521" i="1"/>
  <c r="B521" i="1"/>
  <c r="B520" i="1"/>
  <c r="C518" i="1"/>
  <c r="C517" i="1"/>
  <c r="E516" i="1"/>
  <c r="E515" i="1"/>
  <c r="H514" i="1"/>
  <c r="U505" i="1"/>
  <c r="B505" i="1"/>
  <c r="B504" i="1"/>
  <c r="C502" i="1"/>
  <c r="C501" i="1"/>
  <c r="E500" i="1"/>
  <c r="E499" i="1"/>
  <c r="H498" i="1"/>
  <c r="U489" i="1"/>
  <c r="B489" i="1"/>
  <c r="B488" i="1"/>
  <c r="C486" i="1"/>
  <c r="C485" i="1"/>
  <c r="E484" i="1"/>
  <c r="E483" i="1"/>
  <c r="H482" i="1"/>
  <c r="U473" i="1"/>
  <c r="B473" i="1"/>
  <c r="B472" i="1"/>
  <c r="C470" i="1"/>
  <c r="C469" i="1"/>
  <c r="E468" i="1"/>
  <c r="E467" i="1"/>
  <c r="H466" i="1"/>
  <c r="U457" i="1"/>
  <c r="B457" i="1"/>
  <c r="B456" i="1"/>
  <c r="C454" i="1"/>
  <c r="C453" i="1"/>
  <c r="E452" i="1"/>
  <c r="U450" i="1"/>
  <c r="G449" i="1"/>
  <c r="U447" i="1"/>
  <c r="E447" i="1"/>
  <c r="U444" i="1"/>
  <c r="E444" i="1"/>
  <c r="U442" i="1"/>
  <c r="G441" i="1"/>
  <c r="U439" i="1"/>
  <c r="E439" i="1"/>
  <c r="U436" i="1"/>
  <c r="E436" i="1"/>
  <c r="S432" i="1"/>
  <c r="H432" i="1"/>
  <c r="S429" i="1"/>
  <c r="H429" i="1"/>
  <c r="D428" i="1"/>
  <c r="H426" i="1"/>
  <c r="D425" i="1"/>
  <c r="H423" i="1"/>
  <c r="D422" i="1"/>
  <c r="H420" i="1"/>
  <c r="S419" i="1"/>
  <c r="E419" i="1"/>
  <c r="S416" i="1"/>
  <c r="H416" i="1"/>
  <c r="S413" i="1"/>
  <c r="H413" i="1"/>
  <c r="D412" i="1"/>
  <c r="H410" i="1"/>
  <c r="D409" i="1"/>
  <c r="H407" i="1"/>
  <c r="D406" i="1"/>
  <c r="H404" i="1"/>
  <c r="S403" i="1"/>
  <c r="E403" i="1"/>
  <c r="S400" i="1"/>
  <c r="H400" i="1"/>
  <c r="S397" i="1"/>
  <c r="H397" i="1"/>
  <c r="D396" i="1"/>
  <c r="H394" i="1"/>
  <c r="D393" i="1"/>
  <c r="H391" i="1"/>
  <c r="D390" i="1"/>
  <c r="H388" i="1"/>
  <c r="S387" i="1"/>
  <c r="E387" i="1"/>
  <c r="S384" i="1"/>
  <c r="H384" i="1"/>
  <c r="S381" i="1"/>
  <c r="H381" i="1"/>
  <c r="D380" i="1"/>
  <c r="H378" i="1"/>
  <c r="D377" i="1"/>
  <c r="H375" i="1"/>
  <c r="D374" i="1"/>
  <c r="H372" i="1"/>
  <c r="S371" i="1"/>
  <c r="E371" i="1"/>
  <c r="F370" i="1"/>
  <c r="E369" i="1"/>
  <c r="E368" i="1"/>
  <c r="F367" i="1"/>
  <c r="E366" i="1"/>
  <c r="G365" i="1"/>
  <c r="F364" i="1"/>
  <c r="E363" i="1"/>
  <c r="F362" i="1"/>
  <c r="E361" i="1"/>
  <c r="E360" i="1"/>
  <c r="F359" i="1"/>
  <c r="E358" i="1"/>
  <c r="G357" i="1"/>
  <c r="F356" i="1"/>
  <c r="E355" i="1"/>
  <c r="F354" i="1"/>
  <c r="E353" i="1"/>
  <c r="E352" i="1"/>
  <c r="F351" i="1"/>
  <c r="E350" i="1"/>
  <c r="G349" i="1"/>
  <c r="F348" i="1"/>
  <c r="E347" i="1"/>
  <c r="F346" i="1"/>
  <c r="E345" i="1"/>
  <c r="E344" i="1"/>
  <c r="F343" i="1"/>
  <c r="E342" i="1"/>
  <c r="G341" i="1"/>
  <c r="F340" i="1"/>
  <c r="E339" i="1"/>
  <c r="F338" i="1"/>
  <c r="E337" i="1"/>
  <c r="E336" i="1"/>
  <c r="F335" i="1"/>
  <c r="E334" i="1"/>
  <c r="G333" i="1"/>
  <c r="F332" i="1"/>
  <c r="E331" i="1"/>
  <c r="F330" i="1"/>
  <c r="E329" i="1"/>
  <c r="E328" i="1"/>
  <c r="F327" i="1"/>
  <c r="E326" i="1"/>
  <c r="G325" i="1"/>
  <c r="F324" i="1"/>
  <c r="E323" i="1"/>
  <c r="F322" i="1"/>
  <c r="E321" i="1"/>
  <c r="E320" i="1"/>
  <c r="F319" i="1"/>
  <c r="E318" i="1"/>
  <c r="G317" i="1"/>
  <c r="F316" i="1"/>
  <c r="E315" i="1"/>
  <c r="F314" i="1"/>
  <c r="E313" i="1"/>
  <c r="E312" i="1"/>
  <c r="F311" i="1"/>
  <c r="E310" i="1"/>
  <c r="G309" i="1"/>
  <c r="F308" i="1"/>
  <c r="E307" i="1"/>
  <c r="F306" i="1"/>
  <c r="E305" i="1"/>
  <c r="H304" i="1"/>
  <c r="D302" i="1"/>
  <c r="H301" i="1"/>
  <c r="D299" i="1"/>
  <c r="G298" i="1"/>
  <c r="S297" i="1"/>
  <c r="I297" i="1"/>
  <c r="U296" i="1"/>
  <c r="C296" i="1"/>
  <c r="F295" i="1"/>
  <c r="H294" i="1"/>
  <c r="U293" i="1"/>
  <c r="C293" i="1"/>
  <c r="F292" i="1"/>
  <c r="I291" i="1"/>
  <c r="T290" i="1"/>
  <c r="B290" i="1"/>
  <c r="E289" i="1"/>
  <c r="H288" i="1"/>
  <c r="D286" i="1"/>
  <c r="H285" i="1"/>
  <c r="D283" i="1"/>
  <c r="G282" i="1"/>
  <c r="S281" i="1"/>
  <c r="I281" i="1"/>
  <c r="U280" i="1"/>
  <c r="C280" i="1"/>
  <c r="F279" i="1"/>
  <c r="H278" i="1"/>
  <c r="U277" i="1"/>
  <c r="C277" i="1"/>
  <c r="F276" i="1"/>
  <c r="I275" i="1"/>
  <c r="T274" i="1"/>
  <c r="B274" i="1"/>
  <c r="E273" i="1"/>
  <c r="H272" i="1"/>
  <c r="D270" i="1"/>
  <c r="H269" i="1"/>
  <c r="D267" i="1"/>
  <c r="G266" i="1"/>
  <c r="S265" i="1"/>
  <c r="I265" i="1"/>
  <c r="U264" i="1"/>
  <c r="C264" i="1"/>
  <c r="F263" i="1"/>
  <c r="H262" i="1"/>
  <c r="U261" i="1"/>
  <c r="C261" i="1"/>
  <c r="F260" i="1"/>
  <c r="I259" i="1"/>
  <c r="T258" i="1"/>
  <c r="B258" i="1"/>
  <c r="E257" i="1"/>
  <c r="H256" i="1"/>
  <c r="D254" i="1"/>
  <c r="H253" i="1"/>
  <c r="D251" i="1"/>
  <c r="G250" i="1"/>
  <c r="S249" i="1"/>
  <c r="I249" i="1"/>
  <c r="U248" i="1"/>
  <c r="C248" i="1"/>
  <c r="F247" i="1"/>
  <c r="H246" i="1"/>
  <c r="U245" i="1"/>
  <c r="C245" i="1"/>
  <c r="F244" i="1"/>
  <c r="I243" i="1"/>
  <c r="T242" i="1"/>
  <c r="B242" i="1"/>
  <c r="E241" i="1"/>
  <c r="H240" i="1"/>
  <c r="D238" i="1"/>
  <c r="H237" i="1"/>
  <c r="D235" i="1"/>
  <c r="G234" i="1"/>
  <c r="S233" i="1"/>
  <c r="I233" i="1"/>
  <c r="U232" i="1"/>
  <c r="C232" i="1"/>
  <c r="F231" i="1"/>
  <c r="B230" i="1"/>
  <c r="G229" i="1"/>
  <c r="T228" i="1"/>
  <c r="D228" i="1"/>
  <c r="F226" i="1"/>
  <c r="S225" i="1"/>
  <c r="C225" i="1"/>
  <c r="H224" i="1"/>
  <c r="U223" i="1"/>
  <c r="E223" i="1"/>
  <c r="B222" i="1"/>
  <c r="G221" i="1"/>
  <c r="T220" i="1"/>
  <c r="D220" i="1"/>
  <c r="F218" i="1"/>
  <c r="S217" i="1"/>
  <c r="C217" i="1"/>
  <c r="H216" i="1"/>
  <c r="U215" i="1"/>
  <c r="E215" i="1"/>
  <c r="B214" i="1"/>
  <c r="G213" i="1"/>
  <c r="T212" i="1"/>
  <c r="D212" i="1"/>
  <c r="F210" i="1"/>
  <c r="S209" i="1"/>
  <c r="C209" i="1"/>
  <c r="H208" i="1"/>
  <c r="U207" i="1"/>
  <c r="E207" i="1"/>
  <c r="B206" i="1"/>
  <c r="G205" i="1"/>
  <c r="T204" i="1"/>
  <c r="D204" i="1"/>
  <c r="F202" i="1"/>
  <c r="S201" i="1"/>
  <c r="C201" i="1"/>
  <c r="H200" i="1"/>
  <c r="U199" i="1"/>
  <c r="E199" i="1"/>
  <c r="B198" i="1"/>
  <c r="G197" i="1"/>
  <c r="T196" i="1"/>
  <c r="D196" i="1"/>
  <c r="F194" i="1"/>
  <c r="S193" i="1"/>
  <c r="C193" i="1"/>
  <c r="H192" i="1"/>
  <c r="U191" i="1"/>
  <c r="E191" i="1"/>
  <c r="T782" i="1"/>
  <c r="T774" i="1"/>
  <c r="T766" i="1"/>
  <c r="T758" i="1"/>
  <c r="T750" i="1"/>
  <c r="H734" i="1"/>
  <c r="H718" i="1"/>
  <c r="H702" i="1"/>
  <c r="H686" i="1"/>
  <c r="H670" i="1"/>
  <c r="H654" i="1"/>
  <c r="H638" i="1"/>
  <c r="I622" i="1"/>
  <c r="I614" i="1"/>
  <c r="I606" i="1"/>
  <c r="I598" i="1"/>
  <c r="I595" i="1"/>
  <c r="C590" i="1"/>
  <c r="S588" i="1"/>
  <c r="T585" i="1"/>
  <c r="F583" i="1"/>
  <c r="I581" i="1"/>
  <c r="I579" i="1"/>
  <c r="C574" i="1"/>
  <c r="S572" i="1"/>
  <c r="T569" i="1"/>
  <c r="U567" i="1"/>
  <c r="F564" i="1"/>
  <c r="B563" i="1"/>
  <c r="T561" i="1"/>
  <c r="U559" i="1"/>
  <c r="F556" i="1"/>
  <c r="B555" i="1"/>
  <c r="T553" i="1"/>
  <c r="U551" i="1"/>
  <c r="F548" i="1"/>
  <c r="B547" i="1"/>
  <c r="T545" i="1"/>
  <c r="T537" i="1"/>
  <c r="T534" i="1"/>
  <c r="I534" i="1"/>
  <c r="S532" i="1"/>
  <c r="C531" i="1"/>
  <c r="G530" i="1"/>
  <c r="G529" i="1"/>
  <c r="T521" i="1"/>
  <c r="T518" i="1"/>
  <c r="I518" i="1"/>
  <c r="S516" i="1"/>
  <c r="C515" i="1"/>
  <c r="G514" i="1"/>
  <c r="G513" i="1"/>
  <c r="T505" i="1"/>
  <c r="T502" i="1"/>
  <c r="I502" i="1"/>
  <c r="S500" i="1"/>
  <c r="C499" i="1"/>
  <c r="G498" i="1"/>
  <c r="G497" i="1"/>
  <c r="T489" i="1"/>
  <c r="T486" i="1"/>
  <c r="I486" i="1"/>
  <c r="S484" i="1"/>
  <c r="C483" i="1"/>
  <c r="G482" i="1"/>
  <c r="G481" i="1"/>
  <c r="T473" i="1"/>
  <c r="T470" i="1"/>
  <c r="I470" i="1"/>
  <c r="S468" i="1"/>
  <c r="C467" i="1"/>
  <c r="G466" i="1"/>
  <c r="G465" i="1"/>
  <c r="T457" i="1"/>
  <c r="T454" i="1"/>
  <c r="I454" i="1"/>
  <c r="D452" i="1"/>
  <c r="U449" i="1"/>
  <c r="E449" i="1"/>
  <c r="F446" i="1"/>
  <c r="T444" i="1"/>
  <c r="D444" i="1"/>
  <c r="U441" i="1"/>
  <c r="E441" i="1"/>
  <c r="F438" i="1"/>
  <c r="T436" i="1"/>
  <c r="D436" i="1"/>
  <c r="U433" i="1"/>
  <c r="G433" i="1"/>
  <c r="U430" i="1"/>
  <c r="S428" i="1"/>
  <c r="C425" i="1"/>
  <c r="C422" i="1"/>
  <c r="U420" i="1"/>
  <c r="G420" i="1"/>
  <c r="U417" i="1"/>
  <c r="G417" i="1"/>
  <c r="U414" i="1"/>
  <c r="S412" i="1"/>
  <c r="C409" i="1"/>
  <c r="C406" i="1"/>
  <c r="U404" i="1"/>
  <c r="G404" i="1"/>
  <c r="U401" i="1"/>
  <c r="G401" i="1"/>
  <c r="U398" i="1"/>
  <c r="S396" i="1"/>
  <c r="C393" i="1"/>
  <c r="C390" i="1"/>
  <c r="U388" i="1"/>
  <c r="G388" i="1"/>
  <c r="U385" i="1"/>
  <c r="G385" i="1"/>
  <c r="U382" i="1"/>
  <c r="S380" i="1"/>
  <c r="C377" i="1"/>
  <c r="C374" i="1"/>
  <c r="U372" i="1"/>
  <c r="G372" i="1"/>
  <c r="D369" i="1"/>
  <c r="D366" i="1"/>
  <c r="D361" i="1"/>
  <c r="D358" i="1"/>
  <c r="D353" i="1"/>
  <c r="D350" i="1"/>
  <c r="D345" i="1"/>
  <c r="D342" i="1"/>
  <c r="D337" i="1"/>
  <c r="D334" i="1"/>
  <c r="D329" i="1"/>
  <c r="D326" i="1"/>
  <c r="D321" i="1"/>
  <c r="D318" i="1"/>
  <c r="D313" i="1"/>
  <c r="D310" i="1"/>
  <c r="D305" i="1"/>
  <c r="U302" i="1"/>
  <c r="C302" i="1"/>
  <c r="F298" i="1"/>
  <c r="G294" i="1"/>
  <c r="U286" i="1"/>
  <c r="C286" i="1"/>
  <c r="F282" i="1"/>
  <c r="G278" i="1"/>
  <c r="U270" i="1"/>
  <c r="C270" i="1"/>
  <c r="F266" i="1"/>
  <c r="G262" i="1"/>
  <c r="U254" i="1"/>
  <c r="C254" i="1"/>
  <c r="F250" i="1"/>
  <c r="G246" i="1"/>
  <c r="U238" i="1"/>
  <c r="C238" i="1"/>
  <c r="F234" i="1"/>
  <c r="U226" i="1"/>
  <c r="E226" i="1"/>
  <c r="U218" i="1"/>
  <c r="E218" i="1"/>
  <c r="U210" i="1"/>
  <c r="E210" i="1"/>
  <c r="U202" i="1"/>
  <c r="E202" i="1"/>
  <c r="U194" i="1"/>
  <c r="E194" i="1"/>
  <c r="U186" i="1"/>
  <c r="E186" i="1"/>
  <c r="U178" i="1"/>
  <c r="E178" i="1"/>
  <c r="U170" i="1"/>
  <c r="E170" i="1"/>
  <c r="U162" i="1"/>
  <c r="E162" i="1"/>
  <c r="U154" i="1"/>
  <c r="E154" i="1"/>
  <c r="U146" i="1"/>
  <c r="E146" i="1"/>
  <c r="U138" i="1"/>
  <c r="E138" i="1"/>
  <c r="U130" i="1"/>
  <c r="E130" i="1"/>
  <c r="U122" i="1"/>
  <c r="E122" i="1"/>
  <c r="U114" i="1"/>
  <c r="E114" i="1"/>
  <c r="U106" i="1"/>
  <c r="E106" i="1"/>
  <c r="U98" i="1"/>
  <c r="E98" i="1"/>
  <c r="U90" i="1"/>
  <c r="E90" i="1"/>
  <c r="U82" i="1"/>
  <c r="E82" i="1"/>
  <c r="U74" i="1"/>
  <c r="E74" i="1"/>
  <c r="U66" i="1"/>
  <c r="E66" i="1"/>
  <c r="U58" i="1"/>
  <c r="E58" i="1"/>
  <c r="U50" i="1"/>
  <c r="E50" i="1"/>
  <c r="U42" i="1"/>
  <c r="E42" i="1"/>
  <c r="U34" i="1"/>
  <c r="E34" i="1"/>
  <c r="U26" i="1"/>
  <c r="E26" i="1"/>
  <c r="U18" i="1"/>
  <c r="E18" i="1"/>
  <c r="U10" i="1"/>
  <c r="E10" i="1"/>
  <c r="H182" i="1"/>
  <c r="E181" i="1"/>
  <c r="D178" i="1"/>
  <c r="S175" i="1"/>
  <c r="C175" i="1"/>
  <c r="U173" i="1"/>
  <c r="D170" i="1"/>
  <c r="S167" i="1"/>
  <c r="H166" i="1"/>
  <c r="E165" i="1"/>
  <c r="D162" i="1"/>
  <c r="F160" i="1"/>
  <c r="C159" i="1"/>
  <c r="U157" i="1"/>
  <c r="T154" i="1"/>
  <c r="F152" i="1"/>
  <c r="C151" i="1"/>
  <c r="U149" i="1"/>
  <c r="D146" i="1"/>
  <c r="F144" i="1"/>
  <c r="H142" i="1"/>
  <c r="E141" i="1"/>
  <c r="D138" i="1"/>
  <c r="S135" i="1"/>
  <c r="H134" i="1"/>
  <c r="E133" i="1"/>
  <c r="T130" i="1"/>
  <c r="F128" i="1"/>
  <c r="H126" i="1"/>
  <c r="E125" i="1"/>
  <c r="T122" i="1"/>
  <c r="F120" i="1"/>
  <c r="C119" i="1"/>
  <c r="U117" i="1"/>
  <c r="D114" i="1"/>
  <c r="F112" i="1"/>
  <c r="H110" i="1"/>
  <c r="E109" i="1"/>
  <c r="T106" i="1"/>
  <c r="F104" i="1"/>
  <c r="H102" i="1"/>
  <c r="E101" i="1"/>
  <c r="T98" i="1"/>
  <c r="F96" i="1"/>
  <c r="C95" i="1"/>
  <c r="U93" i="1"/>
  <c r="E93" i="1"/>
  <c r="G429" i="1"/>
  <c r="G413" i="1"/>
  <c r="G397" i="1"/>
  <c r="G381" i="1"/>
  <c r="T365" i="1"/>
  <c r="T357" i="1"/>
  <c r="T349" i="1"/>
  <c r="T341" i="1"/>
  <c r="T333" i="1"/>
  <c r="T325" i="1"/>
  <c r="T317" i="1"/>
  <c r="T309" i="1"/>
  <c r="I301" i="1"/>
  <c r="H293" i="1"/>
  <c r="I285" i="1"/>
  <c r="H277" i="1"/>
  <c r="I269" i="1"/>
  <c r="H261" i="1"/>
  <c r="I253" i="1"/>
  <c r="H245" i="1"/>
  <c r="I237" i="1"/>
  <c r="S229" i="1"/>
  <c r="S221" i="1"/>
  <c r="S213" i="1"/>
  <c r="S205" i="1"/>
  <c r="S197" i="1"/>
  <c r="B190" i="1"/>
  <c r="B188" i="1"/>
  <c r="E183" i="1"/>
  <c r="S181" i="1"/>
  <c r="H176" i="1"/>
  <c r="B174" i="1"/>
  <c r="B172" i="1"/>
  <c r="E167" i="1"/>
  <c r="S165" i="1"/>
  <c r="E159" i="1"/>
  <c r="U158" i="1"/>
  <c r="S153" i="1"/>
  <c r="E151" i="1"/>
  <c r="U150" i="1"/>
  <c r="S145" i="1"/>
  <c r="E143" i="1"/>
  <c r="U142" i="1"/>
  <c r="S137" i="1"/>
  <c r="E135" i="1"/>
  <c r="S129" i="1"/>
  <c r="E127" i="1"/>
  <c r="U126" i="1"/>
  <c r="S121" i="1"/>
  <c r="E119" i="1"/>
  <c r="S113" i="1"/>
  <c r="E111" i="1"/>
  <c r="S105" i="1"/>
  <c r="U102" i="1"/>
  <c r="E95" i="1"/>
  <c r="T85" i="1"/>
  <c r="T82" i="1"/>
  <c r="C79" i="1"/>
  <c r="G77" i="1"/>
  <c r="T69" i="1"/>
  <c r="T66" i="1"/>
  <c r="C63" i="1"/>
  <c r="G61" i="1"/>
  <c r="I50" i="1"/>
  <c r="T48" i="1"/>
  <c r="G46" i="1"/>
  <c r="T37" i="1"/>
  <c r="I34" i="1"/>
  <c r="C31" i="1"/>
  <c r="G29" i="1"/>
  <c r="T21" i="1"/>
  <c r="T18" i="1"/>
  <c r="C15" i="1"/>
  <c r="I7" i="1"/>
  <c r="I3" i="1"/>
  <c r="B47" i="1"/>
  <c r="S34" i="1"/>
  <c r="U31" i="1"/>
  <c r="E29" i="1"/>
  <c r="F26" i="1"/>
  <c r="S17" i="1"/>
  <c r="U15" i="1"/>
  <c r="G11" i="1"/>
  <c r="S6" i="1"/>
  <c r="G14" i="1"/>
  <c r="H5" i="1"/>
  <c r="U364" i="1"/>
  <c r="U356" i="1"/>
  <c r="U348" i="1"/>
  <c r="U340" i="1"/>
  <c r="U332" i="1"/>
  <c r="U324" i="1"/>
  <c r="U316" i="1"/>
  <c r="U308" i="1"/>
  <c r="I300" i="1"/>
  <c r="I292" i="1"/>
  <c r="I284" i="1"/>
  <c r="I276" i="1"/>
  <c r="I268" i="1"/>
  <c r="I260" i="1"/>
  <c r="I252" i="1"/>
  <c r="I244" i="1"/>
  <c r="I236" i="1"/>
  <c r="B228" i="1"/>
  <c r="B220" i="1"/>
  <c r="B212" i="1"/>
  <c r="B204" i="1"/>
  <c r="B196" i="1"/>
  <c r="U190" i="1"/>
  <c r="C185" i="1"/>
  <c r="I183" i="1"/>
  <c r="T180" i="1"/>
  <c r="F178" i="1"/>
  <c r="T176" i="1"/>
  <c r="U174" i="1"/>
  <c r="C169" i="1"/>
  <c r="I167" i="1"/>
  <c r="T164" i="1"/>
  <c r="F162" i="1"/>
  <c r="H160" i="1"/>
  <c r="B159" i="1"/>
  <c r="T157" i="1"/>
  <c r="H152" i="1"/>
  <c r="B151" i="1"/>
  <c r="T149" i="1"/>
  <c r="H144" i="1"/>
  <c r="B143" i="1"/>
  <c r="T141" i="1"/>
  <c r="H136" i="1"/>
  <c r="B135" i="1"/>
  <c r="T133" i="1"/>
  <c r="H128" i="1"/>
  <c r="B127" i="1"/>
  <c r="T125" i="1"/>
  <c r="H120" i="1"/>
  <c r="B119" i="1"/>
  <c r="T117" i="1"/>
  <c r="H112" i="1"/>
  <c r="B111" i="1"/>
  <c r="T109" i="1"/>
  <c r="H104" i="1"/>
  <c r="B103" i="1"/>
  <c r="T101" i="1"/>
  <c r="H96" i="1"/>
  <c r="B95" i="1"/>
  <c r="T93" i="1"/>
  <c r="G91" i="1"/>
  <c r="F90" i="1"/>
  <c r="I89" i="1"/>
  <c r="H88" i="1"/>
  <c r="S82" i="1"/>
  <c r="S81" i="1"/>
  <c r="U80" i="1"/>
  <c r="U79" i="1"/>
  <c r="B79" i="1"/>
  <c r="B78" i="1"/>
  <c r="E77" i="1"/>
  <c r="I76" i="1"/>
  <c r="G75" i="1"/>
  <c r="F74" i="1"/>
  <c r="I73" i="1"/>
  <c r="H72" i="1"/>
  <c r="S66" i="1"/>
  <c r="S65" i="1"/>
  <c r="U64" i="1"/>
  <c r="U63" i="1"/>
  <c r="B63" i="1"/>
  <c r="B62" i="1"/>
  <c r="E61" i="1"/>
  <c r="I60" i="1"/>
  <c r="G59" i="1"/>
  <c r="F58" i="1"/>
  <c r="I57" i="1"/>
  <c r="H56" i="1"/>
  <c r="S50" i="1"/>
  <c r="S49" i="1"/>
  <c r="U47" i="1"/>
  <c r="B46" i="1"/>
  <c r="E45" i="1"/>
  <c r="I44" i="1"/>
  <c r="G43" i="1"/>
  <c r="I41" i="1"/>
  <c r="S33" i="1"/>
  <c r="B31" i="1"/>
  <c r="I28" i="1"/>
  <c r="H24" i="1"/>
  <c r="S18" i="1"/>
  <c r="H14" i="1"/>
  <c r="C6" i="1"/>
  <c r="F8" i="1"/>
  <c r="D419" i="1"/>
  <c r="D403" i="1"/>
  <c r="D387" i="1"/>
  <c r="D371" i="1"/>
  <c r="T363" i="1"/>
  <c r="T355" i="1"/>
  <c r="T347" i="1"/>
  <c r="T339" i="1"/>
  <c r="T331" i="1"/>
  <c r="T323" i="1"/>
  <c r="T315" i="1"/>
  <c r="T307" i="1"/>
  <c r="I299" i="1"/>
  <c r="G291" i="1"/>
  <c r="I283" i="1"/>
  <c r="G275" i="1"/>
  <c r="I267" i="1"/>
  <c r="G259" i="1"/>
  <c r="I251" i="1"/>
  <c r="G243" i="1"/>
  <c r="I235" i="1"/>
  <c r="G227" i="1"/>
  <c r="G219" i="1"/>
  <c r="G211" i="1"/>
  <c r="G203" i="1"/>
  <c r="G195" i="1"/>
  <c r="I187" i="1"/>
  <c r="I185" i="1"/>
  <c r="I178" i="1"/>
  <c r="U175" i="1"/>
  <c r="I171" i="1"/>
  <c r="I169" i="1"/>
  <c r="I162" i="1"/>
  <c r="E160" i="1"/>
  <c r="I159" i="1"/>
  <c r="I156" i="1"/>
  <c r="S154" i="1"/>
  <c r="E152" i="1"/>
  <c r="I151" i="1"/>
  <c r="I148" i="1"/>
  <c r="S146" i="1"/>
  <c r="E144" i="1"/>
  <c r="I143" i="1"/>
  <c r="I140" i="1"/>
  <c r="S138" i="1"/>
  <c r="E136" i="1"/>
  <c r="I135" i="1"/>
  <c r="I132" i="1"/>
  <c r="S130" i="1"/>
  <c r="E128" i="1"/>
  <c r="I127" i="1"/>
  <c r="I124" i="1"/>
  <c r="S122" i="1"/>
  <c r="E120" i="1"/>
  <c r="I119" i="1"/>
  <c r="I116" i="1"/>
  <c r="S114" i="1"/>
  <c r="E112" i="1"/>
  <c r="I111" i="1"/>
  <c r="I108" i="1"/>
  <c r="S106" i="1"/>
  <c r="E104" i="1"/>
  <c r="I103" i="1"/>
  <c r="I100" i="1"/>
  <c r="S98" i="1"/>
  <c r="E96" i="1"/>
  <c r="I95" i="1"/>
  <c r="I92" i="1"/>
  <c r="F91" i="1"/>
  <c r="D90" i="1"/>
  <c r="H89" i="1"/>
  <c r="F88" i="1"/>
  <c r="S79" i="1"/>
  <c r="I79" i="1"/>
  <c r="U78" i="1"/>
  <c r="D77" i="1"/>
  <c r="D76" i="1"/>
  <c r="F75" i="1"/>
  <c r="D74" i="1"/>
  <c r="H73" i="1"/>
  <c r="F72" i="1"/>
  <c r="S63" i="1"/>
  <c r="I63" i="1"/>
  <c r="U62" i="1"/>
  <c r="D61" i="1"/>
  <c r="D60" i="1"/>
  <c r="F59" i="1"/>
  <c r="D58" i="1"/>
  <c r="H57" i="1"/>
  <c r="F56" i="1"/>
  <c r="S47" i="1"/>
  <c r="I47" i="1"/>
  <c r="U46" i="1"/>
  <c r="D45" i="1"/>
  <c r="D44" i="1"/>
  <c r="F43" i="1"/>
  <c r="D42" i="1"/>
  <c r="H41" i="1"/>
  <c r="F40" i="1"/>
  <c r="S31" i="1"/>
  <c r="I31" i="1"/>
  <c r="U30" i="1"/>
  <c r="D29" i="1"/>
  <c r="D28" i="1"/>
  <c r="F27" i="1"/>
  <c r="D26" i="1"/>
  <c r="H25" i="1"/>
  <c r="F24" i="1"/>
  <c r="S15" i="1"/>
  <c r="I15" i="1"/>
  <c r="G426" i="1"/>
  <c r="G410" i="1"/>
  <c r="G394" i="1"/>
  <c r="G378" i="1"/>
  <c r="S370" i="1"/>
  <c r="S362" i="1"/>
  <c r="S354" i="1"/>
  <c r="S346" i="1"/>
  <c r="S338" i="1"/>
  <c r="S330" i="1"/>
  <c r="S322" i="1"/>
  <c r="S314" i="1"/>
  <c r="S306" i="1"/>
  <c r="I226" i="1"/>
  <c r="I218" i="1"/>
  <c r="I210" i="1"/>
  <c r="I202" i="1"/>
  <c r="I194" i="1"/>
  <c r="G189" i="1"/>
  <c r="D180" i="1"/>
  <c r="S177" i="1"/>
  <c r="G173" i="1"/>
  <c r="D164" i="1"/>
  <c r="S161" i="1"/>
  <c r="T160" i="1"/>
  <c r="H153" i="1"/>
  <c r="T152" i="1"/>
  <c r="H145" i="1"/>
  <c r="T144" i="1"/>
  <c r="H137" i="1"/>
  <c r="T136" i="1"/>
  <c r="H129" i="1"/>
  <c r="T128" i="1"/>
  <c r="H121" i="1"/>
  <c r="T120" i="1"/>
  <c r="H113" i="1"/>
  <c r="T112" i="1"/>
  <c r="H105" i="1"/>
  <c r="T104" i="1"/>
  <c r="H97" i="1"/>
  <c r="T96" i="1"/>
  <c r="C90" i="1"/>
  <c r="E88" i="1"/>
  <c r="E87" i="1"/>
  <c r="H86" i="1"/>
  <c r="U77" i="1"/>
  <c r="S77" i="1"/>
  <c r="C74" i="1"/>
  <c r="E72" i="1"/>
  <c r="E71" i="1"/>
  <c r="H70" i="1"/>
  <c r="U61" i="1"/>
  <c r="S61" i="1"/>
  <c r="C58" i="1"/>
  <c r="E56" i="1"/>
  <c r="E55" i="1"/>
  <c r="H54" i="1"/>
  <c r="U45" i="1"/>
  <c r="S45" i="1"/>
  <c r="C42" i="1"/>
  <c r="E40" i="1"/>
  <c r="E39" i="1"/>
  <c r="H38" i="1"/>
  <c r="U29" i="1"/>
  <c r="S29" i="1"/>
  <c r="C26" i="1"/>
  <c r="E24" i="1"/>
  <c r="E23" i="1"/>
  <c r="H22" i="1"/>
  <c r="S14" i="1"/>
  <c r="C14" i="1"/>
  <c r="G13" i="1"/>
  <c r="G10" i="1"/>
  <c r="U6" i="1"/>
  <c r="G5" i="1"/>
  <c r="G93" i="1"/>
  <c r="I90" i="1"/>
  <c r="C87" i="1"/>
  <c r="G85" i="1"/>
  <c r="T77" i="1"/>
  <c r="I74" i="1"/>
  <c r="C71" i="1"/>
  <c r="G69" i="1"/>
  <c r="I67" i="1"/>
  <c r="I58" i="1"/>
  <c r="T56" i="1"/>
  <c r="G54" i="1"/>
  <c r="I51" i="1"/>
  <c r="I42" i="1"/>
  <c r="T40" i="1"/>
  <c r="G38" i="1"/>
  <c r="I35" i="1"/>
  <c r="I26" i="1"/>
  <c r="C23" i="1"/>
  <c r="G21" i="1"/>
  <c r="I19" i="1"/>
  <c r="E13" i="1"/>
  <c r="F10" i="1"/>
  <c r="U5" i="1"/>
  <c r="F50" i="1"/>
  <c r="B39" i="1"/>
  <c r="I36" i="1"/>
  <c r="I33" i="1"/>
  <c r="U24" i="1"/>
  <c r="B23" i="1"/>
  <c r="I20" i="1"/>
  <c r="I17" i="1"/>
  <c r="D10" i="1"/>
  <c r="T5" i="1"/>
  <c r="H65" i="1"/>
  <c r="D50" i="1"/>
  <c r="U38" i="1"/>
  <c r="D34" i="1"/>
  <c r="U22" i="1"/>
  <c r="D18" i="1"/>
  <c r="S10" i="1"/>
  <c r="S7" i="1"/>
  <c r="H297" i="1"/>
  <c r="S289" i="1"/>
  <c r="H281" i="1"/>
  <c r="S273" i="1"/>
  <c r="H265" i="1"/>
  <c r="S257" i="1"/>
  <c r="H249" i="1"/>
  <c r="S241" i="1"/>
  <c r="H233" i="1"/>
  <c r="I225" i="1"/>
  <c r="I217" i="1"/>
  <c r="I209" i="1"/>
  <c r="I201" i="1"/>
  <c r="I193" i="1"/>
  <c r="S189" i="1"/>
  <c r="H184" i="1"/>
  <c r="B182" i="1"/>
  <c r="B180" i="1"/>
  <c r="E175" i="1"/>
  <c r="S173" i="1"/>
  <c r="H168" i="1"/>
  <c r="B166" i="1"/>
  <c r="I164" i="1"/>
  <c r="U159" i="1"/>
  <c r="G157" i="1"/>
  <c r="C153" i="1"/>
  <c r="U151" i="1"/>
  <c r="G149" i="1"/>
  <c r="C145" i="1"/>
  <c r="U143" i="1"/>
  <c r="G141" i="1"/>
  <c r="C137" i="1"/>
  <c r="U135" i="1"/>
  <c r="G133" i="1"/>
  <c r="C129" i="1"/>
  <c r="U127" i="1"/>
  <c r="G125" i="1"/>
  <c r="C121" i="1"/>
  <c r="U119" i="1"/>
  <c r="G117" i="1"/>
  <c r="C113" i="1"/>
  <c r="U111" i="1"/>
  <c r="G109" i="1"/>
  <c r="C105" i="1"/>
  <c r="U103" i="1"/>
  <c r="G101" i="1"/>
  <c r="C97" i="1"/>
  <c r="U95" i="1"/>
  <c r="T90" i="1"/>
  <c r="T88" i="1"/>
  <c r="G86" i="1"/>
  <c r="I83" i="1"/>
  <c r="T74" i="1"/>
  <c r="T72" i="1"/>
  <c r="G70" i="1"/>
  <c r="T61" i="1"/>
  <c r="T58" i="1"/>
  <c r="C55" i="1"/>
  <c r="G53" i="1"/>
  <c r="T45" i="1"/>
  <c r="T42" i="1"/>
  <c r="C39" i="1"/>
  <c r="G37" i="1"/>
  <c r="T29" i="1"/>
  <c r="T26" i="1"/>
  <c r="T24" i="1"/>
  <c r="G22" i="1"/>
  <c r="B14" i="1"/>
  <c r="F7" i="1"/>
  <c r="E5" i="1"/>
  <c r="I49" i="1"/>
  <c r="U40" i="1"/>
  <c r="E37" i="1"/>
  <c r="F34" i="1"/>
  <c r="H32" i="1"/>
  <c r="S26" i="1"/>
  <c r="U23" i="1"/>
  <c r="E21" i="1"/>
  <c r="F18" i="1"/>
  <c r="H16" i="1"/>
  <c r="D13" i="1"/>
  <c r="T10" i="1"/>
  <c r="U7" i="1"/>
  <c r="D52" i="1"/>
  <c r="F48" i="1"/>
  <c r="S39" i="1"/>
  <c r="D36" i="1"/>
  <c r="F32" i="1"/>
  <c r="S23" i="1"/>
  <c r="D20" i="1"/>
  <c r="H17" i="1"/>
  <c r="U13" i="1"/>
  <c r="D432" i="1"/>
  <c r="D416" i="1"/>
  <c r="D400" i="1"/>
  <c r="D384" i="1"/>
  <c r="T368" i="1"/>
  <c r="T360" i="1"/>
  <c r="T352" i="1"/>
  <c r="T344" i="1"/>
  <c r="T336" i="1"/>
  <c r="T328" i="1"/>
  <c r="T320" i="1"/>
  <c r="T312" i="1"/>
  <c r="I304" i="1"/>
  <c r="H296" i="1"/>
  <c r="I288" i="1"/>
  <c r="H280" i="1"/>
  <c r="I272" i="1"/>
  <c r="H264" i="1"/>
  <c r="I256" i="1"/>
  <c r="H248" i="1"/>
  <c r="I240" i="1"/>
  <c r="H232" i="1"/>
  <c r="T224" i="1"/>
  <c r="T216" i="1"/>
  <c r="T208" i="1"/>
  <c r="T200" i="1"/>
  <c r="T192" i="1"/>
  <c r="T188" i="1"/>
  <c r="F186" i="1"/>
  <c r="T184" i="1"/>
  <c r="U182" i="1"/>
  <c r="C177" i="1"/>
  <c r="I175" i="1"/>
  <c r="T172" i="1"/>
  <c r="F170" i="1"/>
  <c r="T168" i="1"/>
  <c r="U166" i="1"/>
  <c r="C161" i="1"/>
  <c r="D157" i="1"/>
  <c r="F154" i="1"/>
  <c r="G153" i="1"/>
  <c r="D149" i="1"/>
  <c r="F146" i="1"/>
  <c r="G145" i="1"/>
  <c r="D141" i="1"/>
  <c r="F138" i="1"/>
  <c r="G137" i="1"/>
  <c r="D133" i="1"/>
  <c r="F130" i="1"/>
  <c r="G129" i="1"/>
  <c r="D125" i="1"/>
  <c r="F122" i="1"/>
  <c r="G121" i="1"/>
  <c r="D117" i="1"/>
  <c r="F114" i="1"/>
  <c r="G113" i="1"/>
  <c r="D109" i="1"/>
  <c r="F106" i="1"/>
  <c r="G105" i="1"/>
  <c r="D101" i="1"/>
  <c r="F98" i="1"/>
  <c r="G97" i="1"/>
  <c r="D93" i="1"/>
  <c r="S90" i="1"/>
  <c r="S89" i="1"/>
  <c r="U88" i="1"/>
  <c r="U87" i="1"/>
  <c r="B87" i="1"/>
  <c r="B86" i="1"/>
  <c r="E85" i="1"/>
  <c r="G83" i="1"/>
  <c r="F82" i="1"/>
  <c r="H80" i="1"/>
  <c r="S74" i="1"/>
  <c r="S73" i="1"/>
  <c r="U72" i="1"/>
  <c r="U71" i="1"/>
  <c r="B71" i="1"/>
  <c r="B70" i="1"/>
  <c r="E69" i="1"/>
  <c r="I68" i="1"/>
  <c r="G67" i="1"/>
  <c r="F66" i="1"/>
  <c r="I65" i="1"/>
  <c r="H64" i="1"/>
  <c r="S58" i="1"/>
  <c r="S57" i="1"/>
  <c r="U56" i="1"/>
  <c r="U55" i="1"/>
  <c r="B55" i="1"/>
  <c r="B54" i="1"/>
  <c r="E53" i="1"/>
  <c r="I52" i="1"/>
  <c r="G51" i="1"/>
  <c r="H48" i="1"/>
  <c r="S42" i="1"/>
  <c r="S41" i="1"/>
  <c r="U39" i="1"/>
  <c r="B38" i="1"/>
  <c r="G35" i="1"/>
  <c r="S25" i="1"/>
  <c r="B22" i="1"/>
  <c r="G19" i="1"/>
  <c r="U14" i="1"/>
  <c r="E7" i="1"/>
  <c r="D5" i="1"/>
  <c r="D53" i="1"/>
  <c r="H49" i="1"/>
  <c r="D37" i="1"/>
  <c r="H33" i="1"/>
  <c r="I23" i="1"/>
  <c r="F19" i="1"/>
  <c r="S13" i="1"/>
  <c r="C7" i="1"/>
  <c r="S5" i="1"/>
  <c r="I543" i="1"/>
  <c r="I527" i="1"/>
  <c r="I511" i="1"/>
  <c r="I495" i="1"/>
  <c r="I479" i="1"/>
  <c r="I463" i="1"/>
  <c r="U423" i="1"/>
  <c r="U407" i="1"/>
  <c r="U391" i="1"/>
  <c r="U375" i="1"/>
  <c r="U367" i="1"/>
  <c r="U359" i="1"/>
  <c r="U351" i="1"/>
  <c r="U343" i="1"/>
  <c r="U335" i="1"/>
  <c r="U327" i="1"/>
  <c r="U319" i="1"/>
  <c r="U311" i="1"/>
  <c r="I303" i="1"/>
  <c r="I295" i="1"/>
  <c r="I287" i="1"/>
  <c r="I279" i="1"/>
  <c r="I271" i="1"/>
  <c r="I263" i="1"/>
  <c r="I255" i="1"/>
  <c r="I247" i="1"/>
  <c r="I239" i="1"/>
  <c r="I231" i="1"/>
  <c r="I223" i="1"/>
  <c r="I215" i="1"/>
  <c r="I207" i="1"/>
  <c r="I199" i="1"/>
  <c r="I191" i="1"/>
  <c r="I186" i="1"/>
  <c r="U183" i="1"/>
  <c r="I179" i="1"/>
  <c r="I177" i="1"/>
  <c r="I170" i="1"/>
  <c r="U167" i="1"/>
  <c r="I163" i="1"/>
  <c r="I161" i="1"/>
  <c r="G158" i="1"/>
  <c r="S157" i="1"/>
  <c r="C154" i="1"/>
  <c r="U152" i="1"/>
  <c r="G150" i="1"/>
  <c r="S149" i="1"/>
  <c r="C146" i="1"/>
  <c r="U144" i="1"/>
  <c r="G142" i="1"/>
  <c r="S141" i="1"/>
  <c r="C138" i="1"/>
  <c r="U136" i="1"/>
  <c r="G134" i="1"/>
  <c r="S133" i="1"/>
  <c r="C130" i="1"/>
  <c r="U128" i="1"/>
  <c r="G126" i="1"/>
  <c r="S125" i="1"/>
  <c r="C122" i="1"/>
  <c r="U120" i="1"/>
  <c r="G118" i="1"/>
  <c r="S117" i="1"/>
  <c r="C114" i="1"/>
  <c r="U112" i="1"/>
  <c r="G110" i="1"/>
  <c r="S109" i="1"/>
  <c r="C106" i="1"/>
  <c r="U104" i="1"/>
  <c r="G102" i="1"/>
  <c r="S101" i="1"/>
  <c r="C98" i="1"/>
  <c r="U96" i="1"/>
  <c r="G94" i="1"/>
  <c r="S93" i="1"/>
  <c r="S87" i="1"/>
  <c r="I87" i="1"/>
  <c r="U86" i="1"/>
  <c r="D85" i="1"/>
  <c r="D84" i="1"/>
  <c r="F83" i="1"/>
  <c r="D82" i="1"/>
  <c r="H81" i="1"/>
  <c r="F80" i="1"/>
  <c r="S71" i="1"/>
  <c r="I71" i="1"/>
  <c r="U70" i="1"/>
  <c r="D69" i="1"/>
  <c r="D68" i="1"/>
  <c r="F67" i="1"/>
  <c r="D66" i="1"/>
  <c r="F64" i="1"/>
  <c r="S55" i="1"/>
  <c r="I55" i="1"/>
  <c r="U54" i="1"/>
  <c r="F51" i="1"/>
  <c r="I39" i="1"/>
  <c r="F35" i="1"/>
  <c r="D21" i="1"/>
  <c r="F16" i="1"/>
  <c r="C10" i="1"/>
  <c r="U230" i="1"/>
  <c r="U222" i="1"/>
  <c r="U214" i="1"/>
  <c r="U206" i="1"/>
  <c r="U198" i="1"/>
  <c r="D188" i="1"/>
  <c r="S185" i="1"/>
  <c r="G181" i="1"/>
  <c r="D172" i="1"/>
  <c r="S169" i="1"/>
  <c r="G165" i="1"/>
  <c r="B158" i="1"/>
  <c r="I154" i="1"/>
  <c r="B150" i="1"/>
  <c r="I146" i="1"/>
  <c r="B142" i="1"/>
  <c r="I138" i="1"/>
  <c r="B134" i="1"/>
  <c r="I130" i="1"/>
  <c r="B126" i="1"/>
  <c r="I122" i="1"/>
  <c r="B118" i="1"/>
  <c r="I114" i="1"/>
  <c r="B110" i="1"/>
  <c r="I106" i="1"/>
  <c r="B102" i="1"/>
  <c r="I98" i="1"/>
  <c r="B94" i="1"/>
  <c r="U85" i="1"/>
  <c r="S85" i="1"/>
  <c r="C82" i="1"/>
  <c r="E80" i="1"/>
  <c r="E79" i="1"/>
  <c r="H78" i="1"/>
  <c r="U69" i="1"/>
  <c r="S69" i="1"/>
  <c r="C66" i="1"/>
  <c r="E64" i="1"/>
  <c r="E63" i="1"/>
  <c r="H62" i="1"/>
  <c r="U53" i="1"/>
  <c r="S53" i="1"/>
  <c r="C50" i="1"/>
  <c r="E48" i="1"/>
  <c r="E47" i="1"/>
  <c r="H46" i="1"/>
  <c r="U37" i="1"/>
  <c r="S37" i="1"/>
  <c r="C34" i="1"/>
  <c r="E32" i="1"/>
  <c r="E31" i="1"/>
  <c r="H30" i="1"/>
  <c r="U21" i="1"/>
  <c r="S21" i="1"/>
  <c r="C18" i="1"/>
  <c r="E16" i="1"/>
  <c r="E15" i="1"/>
  <c r="T13" i="1"/>
  <c r="I10" i="1"/>
  <c r="B7" i="1"/>
  <c r="H6" i="1"/>
  <c r="U134" i="1"/>
  <c r="U118" i="1"/>
  <c r="U110" i="1"/>
  <c r="E103" i="1"/>
  <c r="S97" i="1"/>
  <c r="U94" i="1"/>
  <c r="I91" i="1"/>
  <c r="I82" i="1"/>
  <c r="T80" i="1"/>
  <c r="G78" i="1"/>
  <c r="I75" i="1"/>
  <c r="I66" i="1"/>
  <c r="T64" i="1"/>
  <c r="G62" i="1"/>
  <c r="I59" i="1"/>
  <c r="T53" i="1"/>
  <c r="T50" i="1"/>
  <c r="C47" i="1"/>
  <c r="G45" i="1"/>
  <c r="I43" i="1"/>
  <c r="T34" i="1"/>
  <c r="T32" i="1"/>
  <c r="G30" i="1"/>
  <c r="I27" i="1"/>
  <c r="I18" i="1"/>
  <c r="T16" i="1"/>
  <c r="I11" i="1"/>
  <c r="I8" i="1"/>
  <c r="G6" i="1"/>
  <c r="U48" i="1"/>
  <c r="F42" i="1"/>
  <c r="H40" i="1"/>
  <c r="U32" i="1"/>
  <c r="B30" i="1"/>
  <c r="G27" i="1"/>
  <c r="I25" i="1"/>
  <c r="U16" i="1"/>
  <c r="B15" i="1"/>
  <c r="H8" i="1"/>
  <c r="G3" i="1"/>
  <c r="F11" i="1"/>
  <c r="B6" i="1"/>
  <c r="F3" i="1"/>
  <c r="T132" i="1"/>
  <c r="T76" i="1"/>
  <c r="T156" i="1"/>
  <c r="T148" i="1"/>
  <c r="T140" i="1"/>
  <c r="T124" i="1"/>
  <c r="T100" i="1"/>
  <c r="T92" i="1"/>
  <c r="B52" i="1"/>
  <c r="I155" i="1"/>
  <c r="I147" i="1"/>
  <c r="I139" i="1"/>
  <c r="I131" i="1"/>
  <c r="I123" i="1"/>
  <c r="I115" i="1"/>
  <c r="I107" i="1"/>
  <c r="I99" i="1"/>
  <c r="I9" i="1"/>
  <c r="I81" i="1"/>
  <c r="C65" i="1"/>
  <c r="C17" i="1"/>
  <c r="I4" i="1"/>
  <c r="T108" i="1"/>
  <c r="I12" i="1"/>
  <c r="T116" i="1"/>
  <c r="B36" i="1"/>
  <c r="H2" i="1"/>
  <c r="K3" i="1" l="1"/>
  <c r="L3" i="1"/>
  <c r="J3" i="1"/>
  <c r="K11" i="1"/>
  <c r="L11" i="1"/>
  <c r="J11" i="1"/>
  <c r="P8" i="1"/>
  <c r="M8" i="1"/>
  <c r="M40" i="1"/>
  <c r="P40" i="1"/>
  <c r="J42" i="1"/>
  <c r="K42" i="1"/>
  <c r="L42" i="1"/>
  <c r="M6" i="1"/>
  <c r="P6" i="1"/>
  <c r="M30" i="1"/>
  <c r="P30" i="1"/>
  <c r="M46" i="1"/>
  <c r="P46" i="1"/>
  <c r="M62" i="1"/>
  <c r="P62" i="1"/>
  <c r="M78" i="1"/>
  <c r="P78" i="1"/>
  <c r="L16" i="1"/>
  <c r="J16" i="1"/>
  <c r="K16" i="1"/>
  <c r="L35" i="1"/>
  <c r="K35" i="1"/>
  <c r="J35" i="1"/>
  <c r="L51" i="1"/>
  <c r="K51" i="1"/>
  <c r="J51" i="1"/>
  <c r="L64" i="1"/>
  <c r="J64" i="1"/>
  <c r="K64" i="1"/>
  <c r="Q64" i="1"/>
  <c r="N64" i="1"/>
  <c r="L67" i="1"/>
  <c r="K67" i="1"/>
  <c r="J67" i="1"/>
  <c r="L80" i="1"/>
  <c r="K80" i="1"/>
  <c r="J80" i="1"/>
  <c r="M81" i="1"/>
  <c r="P81" i="1"/>
  <c r="L83" i="1"/>
  <c r="K83" i="1"/>
  <c r="J83" i="1"/>
  <c r="K19" i="1"/>
  <c r="L19" i="1"/>
  <c r="J19" i="1"/>
  <c r="M33" i="1"/>
  <c r="P33" i="1"/>
  <c r="M49" i="1"/>
  <c r="P49" i="1"/>
  <c r="P48" i="1"/>
  <c r="M48" i="1"/>
  <c r="N48" i="1" s="1"/>
  <c r="P64" i="1"/>
  <c r="M64" i="1"/>
  <c r="J66" i="1"/>
  <c r="L66" i="1"/>
  <c r="K66" i="1"/>
  <c r="P80" i="1"/>
  <c r="Q80" i="1" s="1"/>
  <c r="M80" i="1"/>
  <c r="N80" i="1" s="1"/>
  <c r="J82" i="1"/>
  <c r="L82" i="1"/>
  <c r="K82" i="1"/>
  <c r="L98" i="1"/>
  <c r="J98" i="1"/>
  <c r="K98" i="1"/>
  <c r="L106" i="1"/>
  <c r="J106" i="1"/>
  <c r="K106" i="1"/>
  <c r="J114" i="1"/>
  <c r="L114" i="1"/>
  <c r="K114" i="1"/>
  <c r="L122" i="1"/>
  <c r="J122" i="1"/>
  <c r="K122" i="1"/>
  <c r="L130" i="1"/>
  <c r="J130" i="1"/>
  <c r="K130" i="1"/>
  <c r="J138" i="1"/>
  <c r="L138" i="1"/>
  <c r="K138" i="1"/>
  <c r="J146" i="1"/>
  <c r="L146" i="1"/>
  <c r="K146" i="1"/>
  <c r="L154" i="1"/>
  <c r="J154" i="1"/>
  <c r="K154" i="1"/>
  <c r="K170" i="1"/>
  <c r="J170" i="1"/>
  <c r="L170" i="1"/>
  <c r="L186" i="1"/>
  <c r="K186" i="1"/>
  <c r="J186" i="1"/>
  <c r="P232" i="1"/>
  <c r="M232" i="1"/>
  <c r="P248" i="1"/>
  <c r="M248" i="1"/>
  <c r="P264" i="1"/>
  <c r="M264" i="1"/>
  <c r="P280" i="1"/>
  <c r="M280" i="1"/>
  <c r="P296" i="1"/>
  <c r="M296" i="1"/>
  <c r="M17" i="1"/>
  <c r="P17" i="1"/>
  <c r="L32" i="1"/>
  <c r="J32" i="1"/>
  <c r="K32" i="1"/>
  <c r="Q32" i="1"/>
  <c r="L48" i="1"/>
  <c r="J48" i="1"/>
  <c r="K48" i="1"/>
  <c r="Q48" i="1"/>
  <c r="P16" i="1"/>
  <c r="Q16" i="1" s="1"/>
  <c r="M16" i="1"/>
  <c r="N16" i="1" s="1"/>
  <c r="J18" i="1"/>
  <c r="L18" i="1"/>
  <c r="K18" i="1"/>
  <c r="P32" i="1"/>
  <c r="M32" i="1"/>
  <c r="N32" i="1" s="1"/>
  <c r="J34" i="1"/>
  <c r="L34" i="1"/>
  <c r="K34" i="1"/>
  <c r="L7" i="1"/>
  <c r="K7" i="1"/>
  <c r="J7" i="1"/>
  <c r="M168" i="1"/>
  <c r="P168" i="1"/>
  <c r="M184" i="1"/>
  <c r="P184" i="1"/>
  <c r="P233" i="1"/>
  <c r="M233" i="1"/>
  <c r="P249" i="1"/>
  <c r="M249" i="1"/>
  <c r="P265" i="1"/>
  <c r="M265" i="1"/>
  <c r="P281" i="1"/>
  <c r="M281" i="1"/>
  <c r="P297" i="1"/>
  <c r="M297" i="1"/>
  <c r="M65" i="1"/>
  <c r="P65" i="1"/>
  <c r="J50" i="1"/>
  <c r="L50" i="1"/>
  <c r="K50" i="1"/>
  <c r="J10" i="1"/>
  <c r="L10" i="1"/>
  <c r="K10" i="1"/>
  <c r="M22" i="1"/>
  <c r="P22" i="1"/>
  <c r="M38" i="1"/>
  <c r="P38" i="1"/>
  <c r="M54" i="1"/>
  <c r="P54" i="1"/>
  <c r="M70" i="1"/>
  <c r="P70" i="1"/>
  <c r="M86" i="1"/>
  <c r="P86" i="1"/>
  <c r="M97" i="1"/>
  <c r="P97" i="1"/>
  <c r="M105" i="1"/>
  <c r="P105" i="1"/>
  <c r="M113" i="1"/>
  <c r="P113" i="1"/>
  <c r="M121" i="1"/>
  <c r="P121" i="1"/>
  <c r="M129" i="1"/>
  <c r="P129" i="1"/>
  <c r="M137" i="1"/>
  <c r="P137" i="1"/>
  <c r="M145" i="1"/>
  <c r="P145" i="1"/>
  <c r="M153" i="1"/>
  <c r="P153" i="1"/>
  <c r="L24" i="1"/>
  <c r="K24" i="1"/>
  <c r="J24" i="1"/>
  <c r="M25" i="1"/>
  <c r="P25" i="1"/>
  <c r="L27" i="1"/>
  <c r="K27" i="1"/>
  <c r="J27" i="1"/>
  <c r="L40" i="1"/>
  <c r="K40" i="1"/>
  <c r="J40" i="1"/>
  <c r="Q40" i="1"/>
  <c r="N40" i="1"/>
  <c r="M41" i="1"/>
  <c r="P41" i="1"/>
  <c r="L43" i="1"/>
  <c r="K43" i="1"/>
  <c r="J43" i="1"/>
  <c r="L56" i="1"/>
  <c r="J56" i="1"/>
  <c r="K56" i="1"/>
  <c r="M57" i="1"/>
  <c r="P57" i="1"/>
  <c r="L59" i="1"/>
  <c r="K59" i="1"/>
  <c r="J59" i="1"/>
  <c r="L72" i="1"/>
  <c r="J72" i="1"/>
  <c r="K72" i="1"/>
  <c r="M73" i="1"/>
  <c r="P73" i="1"/>
  <c r="L75" i="1"/>
  <c r="K75" i="1"/>
  <c r="J75" i="1"/>
  <c r="L88" i="1"/>
  <c r="K88" i="1"/>
  <c r="J88" i="1"/>
  <c r="N88" i="1"/>
  <c r="M89" i="1"/>
  <c r="P89" i="1"/>
  <c r="K91" i="1"/>
  <c r="L91" i="1"/>
  <c r="J91" i="1"/>
  <c r="L8" i="1"/>
  <c r="J8" i="1"/>
  <c r="K8" i="1"/>
  <c r="Q8" i="1"/>
  <c r="N8" i="1"/>
  <c r="M14" i="1"/>
  <c r="P14" i="1"/>
  <c r="P24" i="1"/>
  <c r="Q24" i="1" s="1"/>
  <c r="M24" i="1"/>
  <c r="N24" i="1" s="1"/>
  <c r="M56" i="1"/>
  <c r="N56" i="1" s="1"/>
  <c r="P56" i="1"/>
  <c r="Q56" i="1" s="1"/>
  <c r="J58" i="1"/>
  <c r="K58" i="1"/>
  <c r="L58" i="1"/>
  <c r="M72" i="1"/>
  <c r="N72" i="1" s="1"/>
  <c r="P72" i="1"/>
  <c r="Q72" i="1" s="1"/>
  <c r="J74" i="1"/>
  <c r="K74" i="1"/>
  <c r="L74" i="1"/>
  <c r="M88" i="1"/>
  <c r="P88" i="1"/>
  <c r="Q88" i="1" s="1"/>
  <c r="J90" i="1"/>
  <c r="K90" i="1"/>
  <c r="L90" i="1"/>
  <c r="M96" i="1"/>
  <c r="N96" i="1" s="1"/>
  <c r="P96" i="1"/>
  <c r="P104" i="1"/>
  <c r="M104" i="1"/>
  <c r="M112" i="1"/>
  <c r="P112" i="1"/>
  <c r="M120" i="1"/>
  <c r="P120" i="1"/>
  <c r="M128" i="1"/>
  <c r="P128" i="1"/>
  <c r="M136" i="1"/>
  <c r="P136" i="1"/>
  <c r="M144" i="1"/>
  <c r="P144" i="1"/>
  <c r="M152" i="1"/>
  <c r="N152" i="1" s="1"/>
  <c r="P152" i="1"/>
  <c r="M160" i="1"/>
  <c r="N160" i="1" s="1"/>
  <c r="P160" i="1"/>
  <c r="K162" i="1"/>
  <c r="J162" i="1"/>
  <c r="L162" i="1"/>
  <c r="K178" i="1"/>
  <c r="J178" i="1"/>
  <c r="L178" i="1"/>
  <c r="M5" i="1"/>
  <c r="P5" i="1"/>
  <c r="J26" i="1"/>
  <c r="K26" i="1"/>
  <c r="L26" i="1"/>
  <c r="M176" i="1"/>
  <c r="P176" i="1"/>
  <c r="P245" i="1"/>
  <c r="M245" i="1"/>
  <c r="P261" i="1"/>
  <c r="M261" i="1"/>
  <c r="P277" i="1"/>
  <c r="M277" i="1"/>
  <c r="P293" i="1"/>
  <c r="M293" i="1"/>
  <c r="L96" i="1"/>
  <c r="K96" i="1"/>
  <c r="J96" i="1"/>
  <c r="Q96" i="1"/>
  <c r="M102" i="1"/>
  <c r="P102" i="1"/>
  <c r="L104" i="1"/>
  <c r="K104" i="1"/>
  <c r="J104" i="1"/>
  <c r="Q104" i="1"/>
  <c r="N104" i="1"/>
  <c r="M110" i="1"/>
  <c r="P110" i="1"/>
  <c r="L112" i="1"/>
  <c r="K112" i="1"/>
  <c r="J112" i="1"/>
  <c r="Q112" i="1"/>
  <c r="N112" i="1"/>
  <c r="L120" i="1"/>
  <c r="K120" i="1"/>
  <c r="J120" i="1"/>
  <c r="Q120" i="1"/>
  <c r="N120" i="1"/>
  <c r="M126" i="1"/>
  <c r="P126" i="1"/>
  <c r="N128" i="1"/>
  <c r="L128" i="1"/>
  <c r="K128" i="1"/>
  <c r="J128" i="1"/>
  <c r="Q128" i="1"/>
  <c r="M134" i="1"/>
  <c r="P134" i="1"/>
  <c r="M142" i="1"/>
  <c r="P142" i="1"/>
  <c r="L144" i="1"/>
  <c r="K144" i="1"/>
  <c r="J144" i="1"/>
  <c r="Q144" i="1"/>
  <c r="N144" i="1"/>
  <c r="L152" i="1"/>
  <c r="K152" i="1"/>
  <c r="J152" i="1"/>
  <c r="Q152" i="1"/>
  <c r="L160" i="1"/>
  <c r="K160" i="1"/>
  <c r="J160" i="1"/>
  <c r="Q160" i="1"/>
  <c r="M166" i="1"/>
  <c r="P166" i="1"/>
  <c r="M182" i="1"/>
  <c r="P182" i="1"/>
  <c r="L234" i="1"/>
  <c r="K234" i="1"/>
  <c r="J234" i="1"/>
  <c r="L250" i="1"/>
  <c r="K250" i="1"/>
  <c r="J250" i="1"/>
  <c r="L266" i="1"/>
  <c r="K266" i="1"/>
  <c r="J266" i="1"/>
  <c r="L282" i="1"/>
  <c r="K282" i="1"/>
  <c r="J282" i="1"/>
  <c r="L298" i="1"/>
  <c r="K298" i="1"/>
  <c r="J298" i="1"/>
  <c r="L438" i="1"/>
  <c r="K438" i="1"/>
  <c r="J438" i="1"/>
  <c r="L446" i="1"/>
  <c r="K446" i="1"/>
  <c r="J446" i="1"/>
  <c r="L548" i="1"/>
  <c r="K548" i="1"/>
  <c r="J548" i="1"/>
  <c r="L556" i="1"/>
  <c r="K556" i="1"/>
  <c r="J556" i="1"/>
  <c r="L564" i="1"/>
  <c r="K564" i="1"/>
  <c r="J564" i="1"/>
  <c r="L583" i="1"/>
  <c r="K583" i="1"/>
  <c r="J583" i="1"/>
  <c r="P638" i="1"/>
  <c r="M638" i="1"/>
  <c r="P654" i="1"/>
  <c r="M654" i="1"/>
  <c r="P670" i="1"/>
  <c r="M670" i="1"/>
  <c r="P686" i="1"/>
  <c r="M686" i="1"/>
  <c r="P702" i="1"/>
  <c r="M702" i="1"/>
  <c r="P718" i="1"/>
  <c r="M718" i="1"/>
  <c r="P734" i="1"/>
  <c r="M734" i="1"/>
  <c r="M192" i="1"/>
  <c r="P192" i="1"/>
  <c r="L194" i="1"/>
  <c r="K194" i="1"/>
  <c r="J194" i="1"/>
  <c r="M200" i="1"/>
  <c r="P200" i="1"/>
  <c r="L202" i="1"/>
  <c r="K202" i="1"/>
  <c r="J202" i="1"/>
  <c r="M208" i="1"/>
  <c r="P208" i="1"/>
  <c r="L210" i="1"/>
  <c r="K210" i="1"/>
  <c r="J210" i="1"/>
  <c r="M216" i="1"/>
  <c r="P216" i="1"/>
  <c r="L218" i="1"/>
  <c r="K218" i="1"/>
  <c r="J218" i="1"/>
  <c r="M224" i="1"/>
  <c r="P224" i="1"/>
  <c r="L226" i="1"/>
  <c r="K226" i="1"/>
  <c r="J226" i="1"/>
  <c r="L231" i="1"/>
  <c r="K231" i="1"/>
  <c r="J231" i="1"/>
  <c r="M237" i="1"/>
  <c r="P237" i="1"/>
  <c r="M240" i="1"/>
  <c r="P240" i="1"/>
  <c r="K244" i="1"/>
  <c r="L244" i="1"/>
  <c r="J244" i="1"/>
  <c r="M246" i="1"/>
  <c r="P246" i="1"/>
  <c r="L247" i="1"/>
  <c r="K247" i="1"/>
  <c r="J247" i="1"/>
  <c r="M253" i="1"/>
  <c r="P253" i="1"/>
  <c r="M256" i="1"/>
  <c r="P256" i="1"/>
  <c r="K260" i="1"/>
  <c r="L260" i="1"/>
  <c r="J260" i="1"/>
  <c r="M262" i="1"/>
  <c r="P262" i="1"/>
  <c r="L263" i="1"/>
  <c r="K263" i="1"/>
  <c r="J263" i="1"/>
  <c r="M269" i="1"/>
  <c r="P269" i="1"/>
  <c r="M272" i="1"/>
  <c r="P272" i="1"/>
  <c r="K276" i="1"/>
  <c r="L276" i="1"/>
  <c r="J276" i="1"/>
  <c r="M278" i="1"/>
  <c r="P278" i="1"/>
  <c r="L279" i="1"/>
  <c r="K279" i="1"/>
  <c r="J279" i="1"/>
  <c r="M285" i="1"/>
  <c r="P285" i="1"/>
  <c r="M288" i="1"/>
  <c r="P288" i="1"/>
  <c r="K292" i="1"/>
  <c r="L292" i="1"/>
  <c r="J292" i="1"/>
  <c r="M294" i="1"/>
  <c r="P294" i="1"/>
  <c r="L295" i="1"/>
  <c r="K295" i="1"/>
  <c r="J295" i="1"/>
  <c r="M301" i="1"/>
  <c r="P301" i="1"/>
  <c r="M304" i="1"/>
  <c r="P304" i="1"/>
  <c r="L306" i="1"/>
  <c r="K306" i="1"/>
  <c r="J306" i="1"/>
  <c r="K308" i="1"/>
  <c r="J308" i="1"/>
  <c r="L308" i="1"/>
  <c r="L311" i="1"/>
  <c r="K311" i="1"/>
  <c r="J311" i="1"/>
  <c r="L314" i="1"/>
  <c r="K314" i="1"/>
  <c r="J314" i="1"/>
  <c r="K316" i="1"/>
  <c r="J316" i="1"/>
  <c r="L316" i="1"/>
  <c r="L319" i="1"/>
  <c r="K319" i="1"/>
  <c r="J319" i="1"/>
  <c r="L322" i="1"/>
  <c r="K322" i="1"/>
  <c r="J322" i="1"/>
  <c r="K324" i="1"/>
  <c r="J324" i="1"/>
  <c r="L324" i="1"/>
  <c r="L327" i="1"/>
  <c r="K327" i="1"/>
  <c r="J327" i="1"/>
  <c r="L330" i="1"/>
  <c r="K330" i="1"/>
  <c r="J330" i="1"/>
  <c r="K332" i="1"/>
  <c r="J332" i="1"/>
  <c r="L332" i="1"/>
  <c r="L335" i="1"/>
  <c r="K335" i="1"/>
  <c r="J335" i="1"/>
  <c r="L338" i="1"/>
  <c r="K338" i="1"/>
  <c r="J338" i="1"/>
  <c r="K340" i="1"/>
  <c r="J340" i="1"/>
  <c r="L340" i="1"/>
  <c r="L343" i="1"/>
  <c r="K343" i="1"/>
  <c r="J343" i="1"/>
  <c r="L346" i="1"/>
  <c r="K346" i="1"/>
  <c r="J346" i="1"/>
  <c r="K348" i="1"/>
  <c r="J348" i="1"/>
  <c r="L348" i="1"/>
  <c r="L351" i="1"/>
  <c r="K351" i="1"/>
  <c r="J351" i="1"/>
  <c r="L354" i="1"/>
  <c r="K354" i="1"/>
  <c r="J354" i="1"/>
  <c r="K356" i="1"/>
  <c r="J356" i="1"/>
  <c r="L356" i="1"/>
  <c r="L359" i="1"/>
  <c r="K359" i="1"/>
  <c r="J359" i="1"/>
  <c r="L362" i="1"/>
  <c r="K362" i="1"/>
  <c r="J362" i="1"/>
  <c r="K364" i="1"/>
  <c r="J364" i="1"/>
  <c r="L364" i="1"/>
  <c r="L367" i="1"/>
  <c r="K367" i="1"/>
  <c r="J367" i="1"/>
  <c r="L370" i="1"/>
  <c r="K370" i="1"/>
  <c r="J370" i="1"/>
  <c r="P372" i="1"/>
  <c r="M372" i="1"/>
  <c r="P375" i="1"/>
  <c r="M375" i="1"/>
  <c r="M378" i="1"/>
  <c r="P378" i="1"/>
  <c r="M381" i="1"/>
  <c r="P381" i="1"/>
  <c r="M384" i="1"/>
  <c r="P384" i="1"/>
  <c r="P388" i="1"/>
  <c r="M388" i="1"/>
  <c r="P391" i="1"/>
  <c r="M391" i="1"/>
  <c r="M394" i="1"/>
  <c r="P394" i="1"/>
  <c r="M397" i="1"/>
  <c r="P397" i="1"/>
  <c r="M400" i="1"/>
  <c r="P400" i="1"/>
  <c r="P404" i="1"/>
  <c r="M404" i="1"/>
  <c r="P407" i="1"/>
  <c r="M407" i="1"/>
  <c r="M410" i="1"/>
  <c r="P410" i="1"/>
  <c r="M413" i="1"/>
  <c r="P413" i="1"/>
  <c r="M416" i="1"/>
  <c r="P416" i="1"/>
  <c r="P420" i="1"/>
  <c r="M420" i="1"/>
  <c r="P423" i="1"/>
  <c r="M423" i="1"/>
  <c r="M426" i="1"/>
  <c r="P426" i="1"/>
  <c r="M429" i="1"/>
  <c r="P429" i="1"/>
  <c r="M432" i="1"/>
  <c r="P432" i="1"/>
  <c r="M466" i="1"/>
  <c r="P466" i="1"/>
  <c r="M482" i="1"/>
  <c r="P482" i="1"/>
  <c r="M498" i="1"/>
  <c r="P498" i="1"/>
  <c r="M514" i="1"/>
  <c r="P514" i="1"/>
  <c r="M530" i="1"/>
  <c r="P530" i="1"/>
  <c r="L551" i="1"/>
  <c r="K551" i="1"/>
  <c r="J551" i="1"/>
  <c r="L559" i="1"/>
  <c r="K559" i="1"/>
  <c r="J559" i="1"/>
  <c r="L567" i="1"/>
  <c r="K567" i="1"/>
  <c r="J567" i="1"/>
  <c r="M581" i="1"/>
  <c r="P581" i="1"/>
  <c r="P13" i="1"/>
  <c r="M13" i="1"/>
  <c r="L15" i="1"/>
  <c r="K15" i="1"/>
  <c r="J15" i="1"/>
  <c r="P21" i="1"/>
  <c r="M21" i="1"/>
  <c r="L23" i="1"/>
  <c r="K23" i="1"/>
  <c r="J23" i="1"/>
  <c r="L31" i="1"/>
  <c r="J31" i="1"/>
  <c r="K31" i="1"/>
  <c r="L39" i="1"/>
  <c r="K39" i="1"/>
  <c r="J39" i="1"/>
  <c r="L47" i="1"/>
  <c r="K47" i="1"/>
  <c r="J47" i="1"/>
  <c r="L55" i="1"/>
  <c r="K55" i="1"/>
  <c r="J55" i="1"/>
  <c r="L63" i="1"/>
  <c r="J63" i="1"/>
  <c r="K63" i="1"/>
  <c r="L71" i="1"/>
  <c r="K71" i="1"/>
  <c r="J71" i="1"/>
  <c r="L79" i="1"/>
  <c r="K79" i="1"/>
  <c r="J79" i="1"/>
  <c r="L87" i="1"/>
  <c r="K87" i="1"/>
  <c r="J87" i="1"/>
  <c r="L95" i="1"/>
  <c r="K95" i="1"/>
  <c r="J95" i="1"/>
  <c r="L103" i="1"/>
  <c r="K103" i="1"/>
  <c r="J103" i="1"/>
  <c r="L111" i="1"/>
  <c r="K111" i="1"/>
  <c r="J111" i="1"/>
  <c r="L119" i="1"/>
  <c r="K119" i="1"/>
  <c r="J119" i="1"/>
  <c r="L127" i="1"/>
  <c r="K127" i="1"/>
  <c r="J127" i="1"/>
  <c r="L135" i="1"/>
  <c r="K135" i="1"/>
  <c r="J135" i="1"/>
  <c r="L143" i="1"/>
  <c r="K143" i="1"/>
  <c r="J143" i="1"/>
  <c r="L151" i="1"/>
  <c r="K151" i="1"/>
  <c r="J151" i="1"/>
  <c r="K159" i="1"/>
  <c r="L159" i="1"/>
  <c r="J159" i="1"/>
  <c r="J167" i="1"/>
  <c r="L167" i="1"/>
  <c r="K167" i="1"/>
  <c r="K175" i="1"/>
  <c r="J175" i="1"/>
  <c r="L175" i="1"/>
  <c r="K183" i="1"/>
  <c r="J183" i="1"/>
  <c r="L183" i="1"/>
  <c r="K191" i="1"/>
  <c r="J191" i="1"/>
  <c r="L191" i="1"/>
  <c r="K199" i="1"/>
  <c r="J199" i="1"/>
  <c r="L199" i="1"/>
  <c r="K207" i="1"/>
  <c r="J207" i="1"/>
  <c r="L207" i="1"/>
  <c r="K215" i="1"/>
  <c r="J215" i="1"/>
  <c r="L215" i="1"/>
  <c r="K223" i="1"/>
  <c r="J223" i="1"/>
  <c r="L223" i="1"/>
  <c r="M234" i="1"/>
  <c r="N234" i="1" s="1"/>
  <c r="O234" i="1" s="1"/>
  <c r="P234" i="1"/>
  <c r="Q234" i="1" s="1"/>
  <c r="R234" i="1" s="1"/>
  <c r="P243" i="1"/>
  <c r="M243" i="1"/>
  <c r="M250" i="1"/>
  <c r="N250" i="1" s="1"/>
  <c r="O250" i="1" s="1"/>
  <c r="P250" i="1"/>
  <c r="Q250" i="1" s="1"/>
  <c r="R250" i="1" s="1"/>
  <c r="P259" i="1"/>
  <c r="M259" i="1"/>
  <c r="M266" i="1"/>
  <c r="N266" i="1" s="1"/>
  <c r="O266" i="1" s="1"/>
  <c r="P266" i="1"/>
  <c r="Q266" i="1" s="1"/>
  <c r="R266" i="1" s="1"/>
  <c r="P275" i="1"/>
  <c r="M275" i="1"/>
  <c r="M282" i="1"/>
  <c r="N282" i="1" s="1"/>
  <c r="O282" i="1" s="1"/>
  <c r="P282" i="1"/>
  <c r="Q282" i="1" s="1"/>
  <c r="R282" i="1" s="1"/>
  <c r="P291" i="1"/>
  <c r="M291" i="1"/>
  <c r="M298" i="1"/>
  <c r="N298" i="1" s="1"/>
  <c r="O298" i="1" s="1"/>
  <c r="P298" i="1"/>
  <c r="Q298" i="1" s="1"/>
  <c r="R298" i="1" s="1"/>
  <c r="J305" i="1"/>
  <c r="L305" i="1"/>
  <c r="K305" i="1"/>
  <c r="L307" i="1"/>
  <c r="K307" i="1"/>
  <c r="J307" i="1"/>
  <c r="M309" i="1"/>
  <c r="P309" i="1"/>
  <c r="L310" i="1"/>
  <c r="K310" i="1"/>
  <c r="J310" i="1"/>
  <c r="M312" i="1"/>
  <c r="P312" i="1"/>
  <c r="J313" i="1"/>
  <c r="L313" i="1"/>
  <c r="K313" i="1"/>
  <c r="L315" i="1"/>
  <c r="K315" i="1"/>
  <c r="J315" i="1"/>
  <c r="M317" i="1"/>
  <c r="P317" i="1"/>
  <c r="L318" i="1"/>
  <c r="K318" i="1"/>
  <c r="J318" i="1"/>
  <c r="M320" i="1"/>
  <c r="P320" i="1"/>
  <c r="J321" i="1"/>
  <c r="L321" i="1"/>
  <c r="K321" i="1"/>
  <c r="L323" i="1"/>
  <c r="K323" i="1"/>
  <c r="J323" i="1"/>
  <c r="M325" i="1"/>
  <c r="P325" i="1"/>
  <c r="L326" i="1"/>
  <c r="K326" i="1"/>
  <c r="J326" i="1"/>
  <c r="M328" i="1"/>
  <c r="P328" i="1"/>
  <c r="J329" i="1"/>
  <c r="L329" i="1"/>
  <c r="K329" i="1"/>
  <c r="L331" i="1"/>
  <c r="K331" i="1"/>
  <c r="J331" i="1"/>
  <c r="M333" i="1"/>
  <c r="P333" i="1"/>
  <c r="L334" i="1"/>
  <c r="K334" i="1"/>
  <c r="J334" i="1"/>
  <c r="M336" i="1"/>
  <c r="P336" i="1"/>
  <c r="J337" i="1"/>
  <c r="L337" i="1"/>
  <c r="K337" i="1"/>
  <c r="L339" i="1"/>
  <c r="K339" i="1"/>
  <c r="J339" i="1"/>
  <c r="M341" i="1"/>
  <c r="P341" i="1"/>
  <c r="L342" i="1"/>
  <c r="K342" i="1"/>
  <c r="J342" i="1"/>
  <c r="M344" i="1"/>
  <c r="P344" i="1"/>
  <c r="J345" i="1"/>
  <c r="L345" i="1"/>
  <c r="K345" i="1"/>
  <c r="L347" i="1"/>
  <c r="K347" i="1"/>
  <c r="J347" i="1"/>
  <c r="M349" i="1"/>
  <c r="P349" i="1"/>
  <c r="L350" i="1"/>
  <c r="K350" i="1"/>
  <c r="J350" i="1"/>
  <c r="M352" i="1"/>
  <c r="P352" i="1"/>
  <c r="J353" i="1"/>
  <c r="L353" i="1"/>
  <c r="K353" i="1"/>
  <c r="L355" i="1"/>
  <c r="K355" i="1"/>
  <c r="J355" i="1"/>
  <c r="M357" i="1"/>
  <c r="P357" i="1"/>
  <c r="L358" i="1"/>
  <c r="K358" i="1"/>
  <c r="J358" i="1"/>
  <c r="M360" i="1"/>
  <c r="P360" i="1"/>
  <c r="J361" i="1"/>
  <c r="L361" i="1"/>
  <c r="K361" i="1"/>
  <c r="L363" i="1"/>
  <c r="K363" i="1"/>
  <c r="J363" i="1"/>
  <c r="M365" i="1"/>
  <c r="P365" i="1"/>
  <c r="L366" i="1"/>
  <c r="K366" i="1"/>
  <c r="J366" i="1"/>
  <c r="M368" i="1"/>
  <c r="P368" i="1"/>
  <c r="J369" i="1"/>
  <c r="L369" i="1"/>
  <c r="K369" i="1"/>
  <c r="K436" i="1"/>
  <c r="J436" i="1"/>
  <c r="L436" i="1"/>
  <c r="L439" i="1"/>
  <c r="K439" i="1"/>
  <c r="J439" i="1"/>
  <c r="K444" i="1"/>
  <c r="J444" i="1"/>
  <c r="L444" i="1"/>
  <c r="L447" i="1"/>
  <c r="K447" i="1"/>
  <c r="J447" i="1"/>
  <c r="L452" i="1"/>
  <c r="K452" i="1"/>
  <c r="J452" i="1"/>
  <c r="M453" i="1"/>
  <c r="P453" i="1"/>
  <c r="L468" i="1"/>
  <c r="K468" i="1"/>
  <c r="J468" i="1"/>
  <c r="M469" i="1"/>
  <c r="P469" i="1"/>
  <c r="L484" i="1"/>
  <c r="K484" i="1"/>
  <c r="J484" i="1"/>
  <c r="M485" i="1"/>
  <c r="P485" i="1"/>
  <c r="L500" i="1"/>
  <c r="K500" i="1"/>
  <c r="J500" i="1"/>
  <c r="M501" i="1"/>
  <c r="P501" i="1"/>
  <c r="L516" i="1"/>
  <c r="K516" i="1"/>
  <c r="J516" i="1"/>
  <c r="M517" i="1"/>
  <c r="P517" i="1"/>
  <c r="L532" i="1"/>
  <c r="K532" i="1"/>
  <c r="J532" i="1"/>
  <c r="M533" i="1"/>
  <c r="P533" i="1"/>
  <c r="P26" i="1"/>
  <c r="Q26" i="1" s="1"/>
  <c r="R26" i="1" s="1"/>
  <c r="M26" i="1"/>
  <c r="N26" i="1" s="1"/>
  <c r="O26" i="1" s="1"/>
  <c r="P34" i="1"/>
  <c r="Q34" i="1" s="1"/>
  <c r="R34" i="1" s="1"/>
  <c r="M34" i="1"/>
  <c r="N34" i="1" s="1"/>
  <c r="O34" i="1" s="1"/>
  <c r="P50" i="1"/>
  <c r="Q50" i="1" s="1"/>
  <c r="R50" i="1" s="1"/>
  <c r="M50" i="1"/>
  <c r="N50" i="1" s="1"/>
  <c r="O50" i="1" s="1"/>
  <c r="P66" i="1"/>
  <c r="Q66" i="1" s="1"/>
  <c r="R66" i="1" s="1"/>
  <c r="M66" i="1"/>
  <c r="N66" i="1" s="1"/>
  <c r="O66" i="1" s="1"/>
  <c r="P82" i="1"/>
  <c r="Q82" i="1" s="1"/>
  <c r="R82" i="1" s="1"/>
  <c r="M82" i="1"/>
  <c r="N82" i="1" s="1"/>
  <c r="O82" i="1" s="1"/>
  <c r="P98" i="1"/>
  <c r="Q98" i="1" s="1"/>
  <c r="R98" i="1" s="1"/>
  <c r="M98" i="1"/>
  <c r="N98" i="1" s="1"/>
  <c r="O98" i="1" s="1"/>
  <c r="P122" i="1"/>
  <c r="Q122" i="1" s="1"/>
  <c r="R122" i="1" s="1"/>
  <c r="M122" i="1"/>
  <c r="N122" i="1" s="1"/>
  <c r="O122" i="1" s="1"/>
  <c r="P162" i="1"/>
  <c r="Q162" i="1" s="1"/>
  <c r="R162" i="1" s="1"/>
  <c r="M162" i="1"/>
  <c r="N162" i="1" s="1"/>
  <c r="O162" i="1" s="1"/>
  <c r="P170" i="1"/>
  <c r="Q170" i="1" s="1"/>
  <c r="R170" i="1" s="1"/>
  <c r="M170" i="1"/>
  <c r="N170" i="1" s="1"/>
  <c r="O170" i="1" s="1"/>
  <c r="P178" i="1"/>
  <c r="Q178" i="1" s="1"/>
  <c r="R178" i="1" s="1"/>
  <c r="M178" i="1"/>
  <c r="N178" i="1" s="1"/>
  <c r="O178" i="1" s="1"/>
  <c r="P186" i="1"/>
  <c r="Q186" i="1" s="1"/>
  <c r="R186" i="1" s="1"/>
  <c r="M186" i="1"/>
  <c r="N186" i="1" s="1"/>
  <c r="O186" i="1" s="1"/>
  <c r="P194" i="1"/>
  <c r="Q194" i="1" s="1"/>
  <c r="R194" i="1" s="1"/>
  <c r="M194" i="1"/>
  <c r="N194" i="1" s="1"/>
  <c r="O194" i="1" s="1"/>
  <c r="P202" i="1"/>
  <c r="Q202" i="1" s="1"/>
  <c r="R202" i="1" s="1"/>
  <c r="M202" i="1"/>
  <c r="N202" i="1" s="1"/>
  <c r="O202" i="1" s="1"/>
  <c r="P210" i="1"/>
  <c r="Q210" i="1" s="1"/>
  <c r="R210" i="1" s="1"/>
  <c r="M210" i="1"/>
  <c r="N210" i="1" s="1"/>
  <c r="O210" i="1" s="1"/>
  <c r="P218" i="1"/>
  <c r="Q218" i="1" s="1"/>
  <c r="R218" i="1" s="1"/>
  <c r="M218" i="1"/>
  <c r="N218" i="1" s="1"/>
  <c r="O218" i="1" s="1"/>
  <c r="P226" i="1"/>
  <c r="Q226" i="1" s="1"/>
  <c r="R226" i="1" s="1"/>
  <c r="M226" i="1"/>
  <c r="N226" i="1" s="1"/>
  <c r="O226" i="1" s="1"/>
  <c r="M231" i="1"/>
  <c r="N231" i="1" s="1"/>
  <c r="O231" i="1" s="1"/>
  <c r="P231" i="1"/>
  <c r="Q231" i="1" s="1"/>
  <c r="R231" i="1" s="1"/>
  <c r="N237" i="1"/>
  <c r="L237" i="1"/>
  <c r="K237" i="1"/>
  <c r="J237" i="1"/>
  <c r="Q237" i="1"/>
  <c r="K238" i="1"/>
  <c r="J238" i="1"/>
  <c r="L238" i="1"/>
  <c r="M244" i="1"/>
  <c r="N244" i="1" s="1"/>
  <c r="O244" i="1" s="1"/>
  <c r="P244" i="1"/>
  <c r="Q244" i="1" s="1"/>
  <c r="R244" i="1" s="1"/>
  <c r="M247" i="1"/>
  <c r="N247" i="1" s="1"/>
  <c r="O247" i="1" s="1"/>
  <c r="P247" i="1"/>
  <c r="Q247" i="1" s="1"/>
  <c r="R247" i="1" s="1"/>
  <c r="N253" i="1"/>
  <c r="L253" i="1"/>
  <c r="K253" i="1"/>
  <c r="J253" i="1"/>
  <c r="Q253" i="1"/>
  <c r="K254" i="1"/>
  <c r="J254" i="1"/>
  <c r="L254" i="1"/>
  <c r="M260" i="1"/>
  <c r="N260" i="1" s="1"/>
  <c r="O260" i="1" s="1"/>
  <c r="P260" i="1"/>
  <c r="Q260" i="1" s="1"/>
  <c r="R260" i="1" s="1"/>
  <c r="M263" i="1"/>
  <c r="N263" i="1" s="1"/>
  <c r="O263" i="1" s="1"/>
  <c r="P263" i="1"/>
  <c r="Q263" i="1" s="1"/>
  <c r="R263" i="1" s="1"/>
  <c r="N269" i="1"/>
  <c r="L269" i="1"/>
  <c r="K269" i="1"/>
  <c r="J269" i="1"/>
  <c r="Q269" i="1"/>
  <c r="K270" i="1"/>
  <c r="J270" i="1"/>
  <c r="L270" i="1"/>
  <c r="M276" i="1"/>
  <c r="N276" i="1" s="1"/>
  <c r="O276" i="1" s="1"/>
  <c r="P276" i="1"/>
  <c r="Q276" i="1" s="1"/>
  <c r="R276" i="1" s="1"/>
  <c r="M279" i="1"/>
  <c r="N279" i="1" s="1"/>
  <c r="O279" i="1" s="1"/>
  <c r="P279" i="1"/>
  <c r="Q279" i="1" s="1"/>
  <c r="R279" i="1" s="1"/>
  <c r="N285" i="1"/>
  <c r="L285" i="1"/>
  <c r="K285" i="1"/>
  <c r="J285" i="1"/>
  <c r="Q285" i="1"/>
  <c r="K286" i="1"/>
  <c r="J286" i="1"/>
  <c r="L286" i="1"/>
  <c r="M292" i="1"/>
  <c r="N292" i="1" s="1"/>
  <c r="O292" i="1" s="1"/>
  <c r="P292" i="1"/>
  <c r="Q292" i="1" s="1"/>
  <c r="R292" i="1" s="1"/>
  <c r="M295" i="1"/>
  <c r="N295" i="1" s="1"/>
  <c r="O295" i="1" s="1"/>
  <c r="P295" i="1"/>
  <c r="Q295" i="1" s="1"/>
  <c r="R295" i="1" s="1"/>
  <c r="N301" i="1"/>
  <c r="L301" i="1"/>
  <c r="K301" i="1"/>
  <c r="J301" i="1"/>
  <c r="Q301" i="1"/>
  <c r="K302" i="1"/>
  <c r="J302" i="1"/>
  <c r="L302" i="1"/>
  <c r="L374" i="1"/>
  <c r="K374" i="1"/>
  <c r="J374" i="1"/>
  <c r="J377" i="1"/>
  <c r="L377" i="1"/>
  <c r="K377" i="1"/>
  <c r="K380" i="1"/>
  <c r="J380" i="1"/>
  <c r="L380" i="1"/>
  <c r="L390" i="1"/>
  <c r="K390" i="1"/>
  <c r="J390" i="1"/>
  <c r="J393" i="1"/>
  <c r="L393" i="1"/>
  <c r="K393" i="1"/>
  <c r="K396" i="1"/>
  <c r="J396" i="1"/>
  <c r="L396" i="1"/>
  <c r="L406" i="1"/>
  <c r="K406" i="1"/>
  <c r="J406" i="1"/>
  <c r="J409" i="1"/>
  <c r="L409" i="1"/>
  <c r="K409" i="1"/>
  <c r="K412" i="1"/>
  <c r="J412" i="1"/>
  <c r="L412" i="1"/>
  <c r="L422" i="1"/>
  <c r="K422" i="1"/>
  <c r="J422" i="1"/>
  <c r="J425" i="1"/>
  <c r="L425" i="1"/>
  <c r="K425" i="1"/>
  <c r="K428" i="1"/>
  <c r="J428" i="1"/>
  <c r="L428" i="1"/>
  <c r="P436" i="1"/>
  <c r="Q436" i="1" s="1"/>
  <c r="R436" i="1" s="1"/>
  <c r="M436" i="1"/>
  <c r="N436" i="1" s="1"/>
  <c r="O436" i="1" s="1"/>
  <c r="L442" i="1"/>
  <c r="K442" i="1"/>
  <c r="J442" i="1"/>
  <c r="P444" i="1"/>
  <c r="Q444" i="1" s="1"/>
  <c r="R444" i="1" s="1"/>
  <c r="M444" i="1"/>
  <c r="N444" i="1" s="1"/>
  <c r="O444" i="1" s="1"/>
  <c r="L450" i="1"/>
  <c r="K450" i="1"/>
  <c r="J450" i="1"/>
  <c r="P452" i="1"/>
  <c r="Q452" i="1" s="1"/>
  <c r="R452" i="1" s="1"/>
  <c r="M452" i="1"/>
  <c r="N452" i="1" s="1"/>
  <c r="O452" i="1" s="1"/>
  <c r="J454" i="1"/>
  <c r="L454" i="1"/>
  <c r="K454" i="1"/>
  <c r="P468" i="1"/>
  <c r="Q468" i="1" s="1"/>
  <c r="R468" i="1" s="1"/>
  <c r="M468" i="1"/>
  <c r="N468" i="1" s="1"/>
  <c r="O468" i="1" s="1"/>
  <c r="J470" i="1"/>
  <c r="L470" i="1"/>
  <c r="K470" i="1"/>
  <c r="P484" i="1"/>
  <c r="Q484" i="1" s="1"/>
  <c r="R484" i="1" s="1"/>
  <c r="M484" i="1"/>
  <c r="N484" i="1" s="1"/>
  <c r="O484" i="1" s="1"/>
  <c r="J486" i="1"/>
  <c r="L486" i="1"/>
  <c r="K486" i="1"/>
  <c r="P500" i="1"/>
  <c r="Q500" i="1" s="1"/>
  <c r="R500" i="1" s="1"/>
  <c r="M500" i="1"/>
  <c r="N500" i="1" s="1"/>
  <c r="O500" i="1" s="1"/>
  <c r="J502" i="1"/>
  <c r="L502" i="1"/>
  <c r="K502" i="1"/>
  <c r="P516" i="1"/>
  <c r="Q516" i="1" s="1"/>
  <c r="R516" i="1" s="1"/>
  <c r="M516" i="1"/>
  <c r="N516" i="1" s="1"/>
  <c r="O516" i="1" s="1"/>
  <c r="J518" i="1"/>
  <c r="L518" i="1"/>
  <c r="K518" i="1"/>
  <c r="P532" i="1"/>
  <c r="Q532" i="1" s="1"/>
  <c r="R532" i="1" s="1"/>
  <c r="M532" i="1"/>
  <c r="N532" i="1" s="1"/>
  <c r="O532" i="1" s="1"/>
  <c r="J534" i="1"/>
  <c r="L534" i="1"/>
  <c r="K534" i="1"/>
  <c r="P665" i="1"/>
  <c r="M665" i="1"/>
  <c r="P681" i="1"/>
  <c r="M681" i="1"/>
  <c r="P697" i="1"/>
  <c r="M697" i="1"/>
  <c r="P713" i="1"/>
  <c r="M713" i="1"/>
  <c r="P729" i="1"/>
  <c r="M729" i="1"/>
  <c r="P10" i="1"/>
  <c r="Q10" i="1" s="1"/>
  <c r="R10" i="1" s="1"/>
  <c r="M10" i="1"/>
  <c r="N10" i="1" s="1"/>
  <c r="O10" i="1" s="1"/>
  <c r="P18" i="1"/>
  <c r="Q18" i="1" s="1"/>
  <c r="R18" i="1" s="1"/>
  <c r="M18" i="1"/>
  <c r="N18" i="1" s="1"/>
  <c r="O18" i="1" s="1"/>
  <c r="P42" i="1"/>
  <c r="Q42" i="1" s="1"/>
  <c r="R42" i="1" s="1"/>
  <c r="M42" i="1"/>
  <c r="N42" i="1" s="1"/>
  <c r="O42" i="1" s="1"/>
  <c r="P58" i="1"/>
  <c r="Q58" i="1" s="1"/>
  <c r="R58" i="1" s="1"/>
  <c r="M58" i="1"/>
  <c r="N58" i="1" s="1"/>
  <c r="O58" i="1" s="1"/>
  <c r="P74" i="1"/>
  <c r="Q74" i="1" s="1"/>
  <c r="R74" i="1" s="1"/>
  <c r="M74" i="1"/>
  <c r="N74" i="1" s="1"/>
  <c r="O74" i="1" s="1"/>
  <c r="P106" i="1"/>
  <c r="Q106" i="1" s="1"/>
  <c r="R106" i="1" s="1"/>
  <c r="M106" i="1"/>
  <c r="N106" i="1" s="1"/>
  <c r="O106" i="1" s="1"/>
  <c r="P114" i="1"/>
  <c r="Q114" i="1" s="1"/>
  <c r="R114" i="1" s="1"/>
  <c r="M114" i="1"/>
  <c r="N114" i="1" s="1"/>
  <c r="O114" i="1" s="1"/>
  <c r="P130" i="1"/>
  <c r="Q130" i="1" s="1"/>
  <c r="R130" i="1" s="1"/>
  <c r="M130" i="1"/>
  <c r="N130" i="1" s="1"/>
  <c r="O130" i="1" s="1"/>
  <c r="P138" i="1"/>
  <c r="Q138" i="1" s="1"/>
  <c r="R138" i="1" s="1"/>
  <c r="M138" i="1"/>
  <c r="N138" i="1" s="1"/>
  <c r="O138" i="1" s="1"/>
  <c r="P146" i="1"/>
  <c r="Q146" i="1" s="1"/>
  <c r="R146" i="1" s="1"/>
  <c r="M146" i="1"/>
  <c r="N146" i="1" s="1"/>
  <c r="O146" i="1" s="1"/>
  <c r="P154" i="1"/>
  <c r="Q154" i="1" s="1"/>
  <c r="R154" i="1" s="1"/>
  <c r="M154" i="1"/>
  <c r="N154" i="1" s="1"/>
  <c r="O154" i="1" s="1"/>
  <c r="M305" i="1"/>
  <c r="N305" i="1" s="1"/>
  <c r="O305" i="1" s="1"/>
  <c r="P305" i="1"/>
  <c r="Q305" i="1" s="1"/>
  <c r="R305" i="1" s="1"/>
  <c r="M313" i="1"/>
  <c r="N313" i="1" s="1"/>
  <c r="O313" i="1" s="1"/>
  <c r="P313" i="1"/>
  <c r="Q313" i="1" s="1"/>
  <c r="R313" i="1" s="1"/>
  <c r="M321" i="1"/>
  <c r="N321" i="1" s="1"/>
  <c r="O321" i="1" s="1"/>
  <c r="P321" i="1"/>
  <c r="Q321" i="1" s="1"/>
  <c r="R321" i="1" s="1"/>
  <c r="M329" i="1"/>
  <c r="N329" i="1" s="1"/>
  <c r="O329" i="1" s="1"/>
  <c r="P329" i="1"/>
  <c r="Q329" i="1" s="1"/>
  <c r="R329" i="1" s="1"/>
  <c r="M337" i="1"/>
  <c r="N337" i="1" s="1"/>
  <c r="O337" i="1" s="1"/>
  <c r="P337" i="1"/>
  <c r="Q337" i="1" s="1"/>
  <c r="R337" i="1" s="1"/>
  <c r="M345" i="1"/>
  <c r="N345" i="1" s="1"/>
  <c r="O345" i="1" s="1"/>
  <c r="P345" i="1"/>
  <c r="Q345" i="1" s="1"/>
  <c r="R345" i="1" s="1"/>
  <c r="M353" i="1"/>
  <c r="N353" i="1" s="1"/>
  <c r="O353" i="1" s="1"/>
  <c r="P353" i="1"/>
  <c r="Q353" i="1" s="1"/>
  <c r="R353" i="1" s="1"/>
  <c r="M361" i="1"/>
  <c r="N361" i="1" s="1"/>
  <c r="O361" i="1" s="1"/>
  <c r="P361" i="1"/>
  <c r="Q361" i="1" s="1"/>
  <c r="R361" i="1" s="1"/>
  <c r="M369" i="1"/>
  <c r="N369" i="1" s="1"/>
  <c r="O369" i="1" s="1"/>
  <c r="P369" i="1"/>
  <c r="Q369" i="1" s="1"/>
  <c r="R369" i="1" s="1"/>
  <c r="M546" i="1"/>
  <c r="P546" i="1"/>
  <c r="M554" i="1"/>
  <c r="P554" i="1"/>
  <c r="M562" i="1"/>
  <c r="P562" i="1"/>
  <c r="L575" i="1"/>
  <c r="K575" i="1"/>
  <c r="J575" i="1"/>
  <c r="L591" i="1"/>
  <c r="K591" i="1"/>
  <c r="J591" i="1"/>
  <c r="P90" i="1"/>
  <c r="Q90" i="1" s="1"/>
  <c r="R90" i="1" s="1"/>
  <c r="M90" i="1"/>
  <c r="N90" i="1" s="1"/>
  <c r="O90" i="1" s="1"/>
  <c r="N6" i="1"/>
  <c r="O6" i="1" s="1"/>
  <c r="L6" i="1"/>
  <c r="Q6" i="1"/>
  <c r="R6" i="1" s="1"/>
  <c r="K6" i="1"/>
  <c r="J6" i="1"/>
  <c r="N14" i="1"/>
  <c r="O14" i="1" s="1"/>
  <c r="L14" i="1"/>
  <c r="Q14" i="1"/>
  <c r="R14" i="1" s="1"/>
  <c r="K14" i="1"/>
  <c r="J14" i="1"/>
  <c r="N22" i="1"/>
  <c r="O22" i="1" s="1"/>
  <c r="L22" i="1"/>
  <c r="K22" i="1"/>
  <c r="Q22" i="1"/>
  <c r="R22" i="1" s="1"/>
  <c r="J22" i="1"/>
  <c r="N30" i="1"/>
  <c r="O30" i="1" s="1"/>
  <c r="L30" i="1"/>
  <c r="K30" i="1"/>
  <c r="Q30" i="1"/>
  <c r="R30" i="1" s="1"/>
  <c r="J30" i="1"/>
  <c r="N38" i="1"/>
  <c r="O38" i="1" s="1"/>
  <c r="L38" i="1"/>
  <c r="K38" i="1"/>
  <c r="Q38" i="1"/>
  <c r="R38" i="1" s="1"/>
  <c r="J38" i="1"/>
  <c r="N46" i="1"/>
  <c r="O46" i="1" s="1"/>
  <c r="L46" i="1"/>
  <c r="K46" i="1"/>
  <c r="Q46" i="1"/>
  <c r="R46" i="1" s="1"/>
  <c r="J46" i="1"/>
  <c r="N54" i="1"/>
  <c r="O54" i="1" s="1"/>
  <c r="L54" i="1"/>
  <c r="K54" i="1"/>
  <c r="Q54" i="1"/>
  <c r="R54" i="1" s="1"/>
  <c r="J54" i="1"/>
  <c r="N62" i="1"/>
  <c r="O62" i="1" s="1"/>
  <c r="L62" i="1"/>
  <c r="K62" i="1"/>
  <c r="Q62" i="1"/>
  <c r="R62" i="1" s="1"/>
  <c r="J62" i="1"/>
  <c r="N70" i="1"/>
  <c r="O70" i="1" s="1"/>
  <c r="L70" i="1"/>
  <c r="K70" i="1"/>
  <c r="Q70" i="1"/>
  <c r="R70" i="1" s="1"/>
  <c r="J70" i="1"/>
  <c r="N78" i="1"/>
  <c r="O78" i="1" s="1"/>
  <c r="L78" i="1"/>
  <c r="K78" i="1"/>
  <c r="Q78" i="1"/>
  <c r="R78" i="1" s="1"/>
  <c r="J78" i="1"/>
  <c r="N86" i="1"/>
  <c r="O86" i="1" s="1"/>
  <c r="L86" i="1"/>
  <c r="K86" i="1"/>
  <c r="Q86" i="1"/>
  <c r="R86" i="1" s="1"/>
  <c r="J86" i="1"/>
  <c r="L94" i="1"/>
  <c r="K94" i="1"/>
  <c r="J94" i="1"/>
  <c r="N102" i="1"/>
  <c r="O102" i="1" s="1"/>
  <c r="L102" i="1"/>
  <c r="K102" i="1"/>
  <c r="Q102" i="1"/>
  <c r="R102" i="1" s="1"/>
  <c r="J102" i="1"/>
  <c r="N110" i="1"/>
  <c r="O110" i="1" s="1"/>
  <c r="L110" i="1"/>
  <c r="K110" i="1"/>
  <c r="Q110" i="1"/>
  <c r="R110" i="1" s="1"/>
  <c r="J110" i="1"/>
  <c r="L118" i="1"/>
  <c r="K118" i="1"/>
  <c r="J118" i="1"/>
  <c r="N126" i="1"/>
  <c r="O126" i="1" s="1"/>
  <c r="L126" i="1"/>
  <c r="K126" i="1"/>
  <c r="Q126" i="1"/>
  <c r="R126" i="1" s="1"/>
  <c r="J126" i="1"/>
  <c r="N134" i="1"/>
  <c r="O134" i="1" s="1"/>
  <c r="L134" i="1"/>
  <c r="K134" i="1"/>
  <c r="Q134" i="1"/>
  <c r="R134" i="1" s="1"/>
  <c r="J134" i="1"/>
  <c r="N142" i="1"/>
  <c r="O142" i="1" s="1"/>
  <c r="L142" i="1"/>
  <c r="K142" i="1"/>
  <c r="Q142" i="1"/>
  <c r="R142" i="1" s="1"/>
  <c r="J142" i="1"/>
  <c r="L150" i="1"/>
  <c r="K150" i="1"/>
  <c r="J150" i="1"/>
  <c r="L158" i="1"/>
  <c r="K158" i="1"/>
  <c r="J158" i="1"/>
  <c r="N166" i="1"/>
  <c r="O166" i="1" s="1"/>
  <c r="L166" i="1"/>
  <c r="K166" i="1"/>
  <c r="Q166" i="1"/>
  <c r="R166" i="1" s="1"/>
  <c r="J166" i="1"/>
  <c r="L174" i="1"/>
  <c r="K174" i="1"/>
  <c r="J174" i="1"/>
  <c r="N182" i="1"/>
  <c r="O182" i="1" s="1"/>
  <c r="L182" i="1"/>
  <c r="K182" i="1"/>
  <c r="Q182" i="1"/>
  <c r="R182" i="1" s="1"/>
  <c r="J182" i="1"/>
  <c r="L190" i="1"/>
  <c r="K190" i="1"/>
  <c r="J190" i="1"/>
  <c r="L198" i="1"/>
  <c r="K198" i="1"/>
  <c r="J198" i="1"/>
  <c r="L206" i="1"/>
  <c r="K206" i="1"/>
  <c r="J206" i="1"/>
  <c r="L214" i="1"/>
  <c r="K214" i="1"/>
  <c r="J214" i="1"/>
  <c r="L222" i="1"/>
  <c r="K222" i="1"/>
  <c r="J222" i="1"/>
  <c r="L230" i="1"/>
  <c r="K230" i="1"/>
  <c r="J230" i="1"/>
  <c r="P238" i="1"/>
  <c r="Q238" i="1" s="1"/>
  <c r="R238" i="1" s="1"/>
  <c r="M238" i="1"/>
  <c r="N238" i="1" s="1"/>
  <c r="O238" i="1" s="1"/>
  <c r="P254" i="1"/>
  <c r="Q254" i="1" s="1"/>
  <c r="R254" i="1" s="1"/>
  <c r="M254" i="1"/>
  <c r="N254" i="1" s="1"/>
  <c r="O254" i="1" s="1"/>
  <c r="P270" i="1"/>
  <c r="Q270" i="1" s="1"/>
  <c r="R270" i="1" s="1"/>
  <c r="M270" i="1"/>
  <c r="N270" i="1" s="1"/>
  <c r="O270" i="1" s="1"/>
  <c r="P286" i="1"/>
  <c r="Q286" i="1" s="1"/>
  <c r="R286" i="1" s="1"/>
  <c r="M286" i="1"/>
  <c r="N286" i="1" s="1"/>
  <c r="O286" i="1" s="1"/>
  <c r="P302" i="1"/>
  <c r="Q302" i="1" s="1"/>
  <c r="R302" i="1" s="1"/>
  <c r="M302" i="1"/>
  <c r="N302" i="1" s="1"/>
  <c r="O302" i="1" s="1"/>
  <c r="M380" i="1"/>
  <c r="N380" i="1" s="1"/>
  <c r="O380" i="1" s="1"/>
  <c r="P380" i="1"/>
  <c r="Q380" i="1" s="1"/>
  <c r="R380" i="1" s="1"/>
  <c r="M396" i="1"/>
  <c r="N396" i="1" s="1"/>
  <c r="O396" i="1" s="1"/>
  <c r="P396" i="1"/>
  <c r="Q396" i="1" s="1"/>
  <c r="R396" i="1" s="1"/>
  <c r="M412" i="1"/>
  <c r="N412" i="1" s="1"/>
  <c r="O412" i="1" s="1"/>
  <c r="P412" i="1"/>
  <c r="Q412" i="1" s="1"/>
  <c r="R412" i="1" s="1"/>
  <c r="M428" i="1"/>
  <c r="N428" i="1" s="1"/>
  <c r="O428" i="1" s="1"/>
  <c r="P428" i="1"/>
  <c r="Q428" i="1" s="1"/>
  <c r="R428" i="1" s="1"/>
  <c r="M442" i="1"/>
  <c r="N442" i="1" s="1"/>
  <c r="O442" i="1" s="1"/>
  <c r="P442" i="1"/>
  <c r="Q442" i="1" s="1"/>
  <c r="R442" i="1" s="1"/>
  <c r="M450" i="1"/>
  <c r="N450" i="1" s="1"/>
  <c r="O450" i="1" s="1"/>
  <c r="P450" i="1"/>
  <c r="Q450" i="1" s="1"/>
  <c r="R450" i="1" s="1"/>
  <c r="M458" i="1"/>
  <c r="P458" i="1"/>
  <c r="M474" i="1"/>
  <c r="P474" i="1"/>
  <c r="M490" i="1"/>
  <c r="P490" i="1"/>
  <c r="M506" i="1"/>
  <c r="P506" i="1"/>
  <c r="M522" i="1"/>
  <c r="P522" i="1"/>
  <c r="M538" i="1"/>
  <c r="P538" i="1"/>
  <c r="M549" i="1"/>
  <c r="P549" i="1"/>
  <c r="M557" i="1"/>
  <c r="P557" i="1"/>
  <c r="M565" i="1"/>
  <c r="P565" i="1"/>
  <c r="M573" i="1"/>
  <c r="P573" i="1"/>
  <c r="M589" i="1"/>
  <c r="P589" i="1"/>
  <c r="P161" i="1"/>
  <c r="M161" i="1"/>
  <c r="P169" i="1"/>
  <c r="M169" i="1"/>
  <c r="P177" i="1"/>
  <c r="M177" i="1"/>
  <c r="P185" i="1"/>
  <c r="M185" i="1"/>
  <c r="P193" i="1"/>
  <c r="M193" i="1"/>
  <c r="P201" i="1"/>
  <c r="M201" i="1"/>
  <c r="P209" i="1"/>
  <c r="M209" i="1"/>
  <c r="P217" i="1"/>
  <c r="M217" i="1"/>
  <c r="P225" i="1"/>
  <c r="M225" i="1"/>
  <c r="J233" i="1"/>
  <c r="N233" i="1"/>
  <c r="O233" i="1" s="1"/>
  <c r="L233" i="1"/>
  <c r="K233" i="1"/>
  <c r="Q233" i="1"/>
  <c r="R233" i="1" s="1"/>
  <c r="P235" i="1"/>
  <c r="M235" i="1"/>
  <c r="M242" i="1"/>
  <c r="P242" i="1"/>
  <c r="J249" i="1"/>
  <c r="N249" i="1"/>
  <c r="O249" i="1" s="1"/>
  <c r="L249" i="1"/>
  <c r="K249" i="1"/>
  <c r="Q249" i="1"/>
  <c r="R249" i="1" s="1"/>
  <c r="P251" i="1"/>
  <c r="M251" i="1"/>
  <c r="M258" i="1"/>
  <c r="P258" i="1"/>
  <c r="J265" i="1"/>
  <c r="N265" i="1"/>
  <c r="O265" i="1" s="1"/>
  <c r="L265" i="1"/>
  <c r="K265" i="1"/>
  <c r="Q265" i="1"/>
  <c r="R265" i="1" s="1"/>
  <c r="P267" i="1"/>
  <c r="M267" i="1"/>
  <c r="M274" i="1"/>
  <c r="P274" i="1"/>
  <c r="J281" i="1"/>
  <c r="N281" i="1"/>
  <c r="O281" i="1" s="1"/>
  <c r="L281" i="1"/>
  <c r="K281" i="1"/>
  <c r="Q281" i="1"/>
  <c r="R281" i="1" s="1"/>
  <c r="P283" i="1"/>
  <c r="M283" i="1"/>
  <c r="M290" i="1"/>
  <c r="P290" i="1"/>
  <c r="J297" i="1"/>
  <c r="N297" i="1"/>
  <c r="O297" i="1" s="1"/>
  <c r="L297" i="1"/>
  <c r="K297" i="1"/>
  <c r="Q297" i="1"/>
  <c r="R297" i="1" s="1"/>
  <c r="P299" i="1"/>
  <c r="M299" i="1"/>
  <c r="L460" i="1"/>
  <c r="K460" i="1"/>
  <c r="J460" i="1"/>
  <c r="M461" i="1"/>
  <c r="P461" i="1"/>
  <c r="L463" i="1"/>
  <c r="K463" i="1"/>
  <c r="J463" i="1"/>
  <c r="L476" i="1"/>
  <c r="K476" i="1"/>
  <c r="J476" i="1"/>
  <c r="M477" i="1"/>
  <c r="P477" i="1"/>
  <c r="L479" i="1"/>
  <c r="K479" i="1"/>
  <c r="J479" i="1"/>
  <c r="L492" i="1"/>
  <c r="K492" i="1"/>
  <c r="J492" i="1"/>
  <c r="M493" i="1"/>
  <c r="P493" i="1"/>
  <c r="L495" i="1"/>
  <c r="K495" i="1"/>
  <c r="J495" i="1"/>
  <c r="L508" i="1"/>
  <c r="K508" i="1"/>
  <c r="J508" i="1"/>
  <c r="M509" i="1"/>
  <c r="P509" i="1"/>
  <c r="L511" i="1"/>
  <c r="K511" i="1"/>
  <c r="J511" i="1"/>
  <c r="L524" i="1"/>
  <c r="K524" i="1"/>
  <c r="J524" i="1"/>
  <c r="M525" i="1"/>
  <c r="P525" i="1"/>
  <c r="L527" i="1"/>
  <c r="K527" i="1"/>
  <c r="J527" i="1"/>
  <c r="L540" i="1"/>
  <c r="K540" i="1"/>
  <c r="J540" i="1"/>
  <c r="M541" i="1"/>
  <c r="P541" i="1"/>
  <c r="L543" i="1"/>
  <c r="K543" i="1"/>
  <c r="J543" i="1"/>
  <c r="P668" i="1"/>
  <c r="M668" i="1"/>
  <c r="P684" i="1"/>
  <c r="M684" i="1"/>
  <c r="P700" i="1"/>
  <c r="M700" i="1"/>
  <c r="P716" i="1"/>
  <c r="M716" i="1"/>
  <c r="P732" i="1"/>
  <c r="M732" i="1"/>
  <c r="L916" i="1"/>
  <c r="K916" i="1"/>
  <c r="J916" i="1"/>
  <c r="P94" i="1"/>
  <c r="Q94" i="1" s="1"/>
  <c r="R94" i="1" s="1"/>
  <c r="M94" i="1"/>
  <c r="N94" i="1" s="1"/>
  <c r="O94" i="1" s="1"/>
  <c r="P118" i="1"/>
  <c r="Q118" i="1" s="1"/>
  <c r="R118" i="1" s="1"/>
  <c r="M118" i="1"/>
  <c r="N118" i="1" s="1"/>
  <c r="O118" i="1" s="1"/>
  <c r="L136" i="1"/>
  <c r="K136" i="1"/>
  <c r="J136" i="1"/>
  <c r="Q136" i="1"/>
  <c r="N136" i="1"/>
  <c r="P150" i="1"/>
  <c r="Q150" i="1" s="1"/>
  <c r="R150" i="1" s="1"/>
  <c r="M150" i="1"/>
  <c r="N150" i="1" s="1"/>
  <c r="O150" i="1" s="1"/>
  <c r="P158" i="1"/>
  <c r="Q158" i="1" s="1"/>
  <c r="R158" i="1" s="1"/>
  <c r="M158" i="1"/>
  <c r="N158" i="1" s="1"/>
  <c r="O158" i="1" s="1"/>
  <c r="N168" i="1"/>
  <c r="L168" i="1"/>
  <c r="K168" i="1"/>
  <c r="J168" i="1"/>
  <c r="Q168" i="1"/>
  <c r="P174" i="1"/>
  <c r="Q174" i="1" s="1"/>
  <c r="R174" i="1" s="1"/>
  <c r="M174" i="1"/>
  <c r="N174" i="1" s="1"/>
  <c r="O174" i="1" s="1"/>
  <c r="N176" i="1"/>
  <c r="L176" i="1"/>
  <c r="K176" i="1"/>
  <c r="J176" i="1"/>
  <c r="Q176" i="1"/>
  <c r="N184" i="1"/>
  <c r="L184" i="1"/>
  <c r="K184" i="1"/>
  <c r="J184" i="1"/>
  <c r="Q184" i="1"/>
  <c r="P190" i="1"/>
  <c r="Q190" i="1" s="1"/>
  <c r="R190" i="1" s="1"/>
  <c r="M190" i="1"/>
  <c r="N190" i="1" s="1"/>
  <c r="O190" i="1" s="1"/>
  <c r="N192" i="1"/>
  <c r="L192" i="1"/>
  <c r="K192" i="1"/>
  <c r="J192" i="1"/>
  <c r="Q192" i="1"/>
  <c r="P198" i="1"/>
  <c r="Q198" i="1" s="1"/>
  <c r="R198" i="1" s="1"/>
  <c r="M198" i="1"/>
  <c r="N198" i="1" s="1"/>
  <c r="O198" i="1" s="1"/>
  <c r="N200" i="1"/>
  <c r="L200" i="1"/>
  <c r="K200" i="1"/>
  <c r="J200" i="1"/>
  <c r="Q200" i="1"/>
  <c r="P206" i="1"/>
  <c r="Q206" i="1" s="1"/>
  <c r="R206" i="1" s="1"/>
  <c r="M206" i="1"/>
  <c r="N206" i="1" s="1"/>
  <c r="O206" i="1" s="1"/>
  <c r="N208" i="1"/>
  <c r="L208" i="1"/>
  <c r="K208" i="1"/>
  <c r="J208" i="1"/>
  <c r="Q208" i="1"/>
  <c r="P214" i="1"/>
  <c r="Q214" i="1" s="1"/>
  <c r="R214" i="1" s="1"/>
  <c r="M214" i="1"/>
  <c r="N214" i="1" s="1"/>
  <c r="O214" i="1" s="1"/>
  <c r="N216" i="1"/>
  <c r="L216" i="1"/>
  <c r="K216" i="1"/>
  <c r="J216" i="1"/>
  <c r="Q216" i="1"/>
  <c r="P222" i="1"/>
  <c r="Q222" i="1" s="1"/>
  <c r="R222" i="1" s="1"/>
  <c r="M222" i="1"/>
  <c r="N222" i="1" s="1"/>
  <c r="O222" i="1" s="1"/>
  <c r="N224" i="1"/>
  <c r="L224" i="1"/>
  <c r="K224" i="1"/>
  <c r="J224" i="1"/>
  <c r="Q224" i="1"/>
  <c r="P230" i="1"/>
  <c r="Q230" i="1" s="1"/>
  <c r="R230" i="1" s="1"/>
  <c r="M230" i="1"/>
  <c r="N230" i="1" s="1"/>
  <c r="O230" i="1" s="1"/>
  <c r="N243" i="1"/>
  <c r="O243" i="1" s="1"/>
  <c r="L243" i="1"/>
  <c r="K243" i="1"/>
  <c r="J243" i="1"/>
  <c r="Q243" i="1"/>
  <c r="R243" i="1" s="1"/>
  <c r="N245" i="1"/>
  <c r="J245" i="1"/>
  <c r="Q245" i="1"/>
  <c r="L245" i="1"/>
  <c r="K245" i="1"/>
  <c r="Q246" i="1"/>
  <c r="R246" i="1" s="1"/>
  <c r="N246" i="1"/>
  <c r="O246" i="1" s="1"/>
  <c r="L246" i="1"/>
  <c r="K246" i="1"/>
  <c r="J246" i="1"/>
  <c r="N259" i="1"/>
  <c r="O259" i="1" s="1"/>
  <c r="L259" i="1"/>
  <c r="K259" i="1"/>
  <c r="J259" i="1"/>
  <c r="Q259" i="1"/>
  <c r="R259" i="1" s="1"/>
  <c r="N261" i="1"/>
  <c r="J261" i="1"/>
  <c r="Q261" i="1"/>
  <c r="L261" i="1"/>
  <c r="K261" i="1"/>
  <c r="Q262" i="1"/>
  <c r="R262" i="1" s="1"/>
  <c r="N262" i="1"/>
  <c r="O262" i="1" s="1"/>
  <c r="L262" i="1"/>
  <c r="K262" i="1"/>
  <c r="J262" i="1"/>
  <c r="N275" i="1"/>
  <c r="O275" i="1" s="1"/>
  <c r="L275" i="1"/>
  <c r="K275" i="1"/>
  <c r="J275" i="1"/>
  <c r="Q275" i="1"/>
  <c r="R275" i="1" s="1"/>
  <c r="N277" i="1"/>
  <c r="J277" i="1"/>
  <c r="Q277" i="1"/>
  <c r="L277" i="1"/>
  <c r="K277" i="1"/>
  <c r="Q278" i="1"/>
  <c r="R278" i="1" s="1"/>
  <c r="N278" i="1"/>
  <c r="O278" i="1" s="1"/>
  <c r="L278" i="1"/>
  <c r="K278" i="1"/>
  <c r="J278" i="1"/>
  <c r="N291" i="1"/>
  <c r="O291" i="1" s="1"/>
  <c r="L291" i="1"/>
  <c r="K291" i="1"/>
  <c r="J291" i="1"/>
  <c r="Q291" i="1"/>
  <c r="R291" i="1" s="1"/>
  <c r="N293" i="1"/>
  <c r="J293" i="1"/>
  <c r="Q293" i="1"/>
  <c r="L293" i="1"/>
  <c r="K293" i="1"/>
  <c r="Q294" i="1"/>
  <c r="R294" i="1" s="1"/>
  <c r="N294" i="1"/>
  <c r="O294" i="1" s="1"/>
  <c r="L294" i="1"/>
  <c r="K294" i="1"/>
  <c r="J294" i="1"/>
  <c r="K372" i="1"/>
  <c r="J372" i="1"/>
  <c r="Q372" i="1"/>
  <c r="R372" i="1" s="1"/>
  <c r="N372" i="1"/>
  <c r="O372" i="1" s="1"/>
  <c r="L372" i="1"/>
  <c r="L375" i="1"/>
  <c r="K375" i="1"/>
  <c r="J375" i="1"/>
  <c r="Q375" i="1"/>
  <c r="N375" i="1"/>
  <c r="L378" i="1"/>
  <c r="K378" i="1"/>
  <c r="Q378" i="1"/>
  <c r="R378" i="1" s="1"/>
  <c r="N378" i="1"/>
  <c r="O378" i="1" s="1"/>
  <c r="J378" i="1"/>
  <c r="L382" i="1"/>
  <c r="K382" i="1"/>
  <c r="J382" i="1"/>
  <c r="J385" i="1"/>
  <c r="L385" i="1"/>
  <c r="K385" i="1"/>
  <c r="K388" i="1"/>
  <c r="J388" i="1"/>
  <c r="Q388" i="1"/>
  <c r="R388" i="1" s="1"/>
  <c r="N388" i="1"/>
  <c r="O388" i="1" s="1"/>
  <c r="L388" i="1"/>
  <c r="L391" i="1"/>
  <c r="K391" i="1"/>
  <c r="J391" i="1"/>
  <c r="Q391" i="1"/>
  <c r="N391" i="1"/>
  <c r="L394" i="1"/>
  <c r="K394" i="1"/>
  <c r="Q394" i="1"/>
  <c r="R394" i="1" s="1"/>
  <c r="N394" i="1"/>
  <c r="O394" i="1" s="1"/>
  <c r="J394" i="1"/>
  <c r="L398" i="1"/>
  <c r="K398" i="1"/>
  <c r="J398" i="1"/>
  <c r="J401" i="1"/>
  <c r="L401" i="1"/>
  <c r="K401" i="1"/>
  <c r="K404" i="1"/>
  <c r="J404" i="1"/>
  <c r="Q404" i="1"/>
  <c r="R404" i="1" s="1"/>
  <c r="N404" i="1"/>
  <c r="O404" i="1" s="1"/>
  <c r="L404" i="1"/>
  <c r="L407" i="1"/>
  <c r="K407" i="1"/>
  <c r="J407" i="1"/>
  <c r="Q407" i="1"/>
  <c r="N407" i="1"/>
  <c r="L410" i="1"/>
  <c r="K410" i="1"/>
  <c r="Q410" i="1"/>
  <c r="R410" i="1" s="1"/>
  <c r="N410" i="1"/>
  <c r="O410" i="1" s="1"/>
  <c r="J410" i="1"/>
  <c r="L414" i="1"/>
  <c r="K414" i="1"/>
  <c r="J414" i="1"/>
  <c r="J417" i="1"/>
  <c r="L417" i="1"/>
  <c r="K417" i="1"/>
  <c r="K420" i="1"/>
  <c r="J420" i="1"/>
  <c r="Q420" i="1"/>
  <c r="R420" i="1" s="1"/>
  <c r="N420" i="1"/>
  <c r="O420" i="1" s="1"/>
  <c r="L420" i="1"/>
  <c r="L423" i="1"/>
  <c r="K423" i="1"/>
  <c r="J423" i="1"/>
  <c r="Q423" i="1"/>
  <c r="N423" i="1"/>
  <c r="L426" i="1"/>
  <c r="K426" i="1"/>
  <c r="Q426" i="1"/>
  <c r="R426" i="1" s="1"/>
  <c r="N426" i="1"/>
  <c r="O426" i="1" s="1"/>
  <c r="J426" i="1"/>
  <c r="L430" i="1"/>
  <c r="K430" i="1"/>
  <c r="J430" i="1"/>
  <c r="J433" i="1"/>
  <c r="L433" i="1"/>
  <c r="K433" i="1"/>
  <c r="P460" i="1"/>
  <c r="Q460" i="1" s="1"/>
  <c r="R460" i="1" s="1"/>
  <c r="M460" i="1"/>
  <c r="N460" i="1" s="1"/>
  <c r="O460" i="1" s="1"/>
  <c r="J462" i="1"/>
  <c r="L462" i="1"/>
  <c r="K462" i="1"/>
  <c r="P476" i="1"/>
  <c r="Q476" i="1" s="1"/>
  <c r="R476" i="1" s="1"/>
  <c r="M476" i="1"/>
  <c r="N476" i="1" s="1"/>
  <c r="O476" i="1" s="1"/>
  <c r="J478" i="1"/>
  <c r="L478" i="1"/>
  <c r="K478" i="1"/>
  <c r="P492" i="1"/>
  <c r="Q492" i="1" s="1"/>
  <c r="R492" i="1" s="1"/>
  <c r="M492" i="1"/>
  <c r="N492" i="1" s="1"/>
  <c r="O492" i="1" s="1"/>
  <c r="J494" i="1"/>
  <c r="L494" i="1"/>
  <c r="K494" i="1"/>
  <c r="P508" i="1"/>
  <c r="Q508" i="1" s="1"/>
  <c r="R508" i="1" s="1"/>
  <c r="M508" i="1"/>
  <c r="N508" i="1" s="1"/>
  <c r="O508" i="1" s="1"/>
  <c r="J510" i="1"/>
  <c r="L510" i="1"/>
  <c r="K510" i="1"/>
  <c r="P524" i="1"/>
  <c r="Q524" i="1" s="1"/>
  <c r="R524" i="1" s="1"/>
  <c r="M524" i="1"/>
  <c r="N524" i="1" s="1"/>
  <c r="O524" i="1" s="1"/>
  <c r="J526" i="1"/>
  <c r="L526" i="1"/>
  <c r="K526" i="1"/>
  <c r="P540" i="1"/>
  <c r="Q540" i="1" s="1"/>
  <c r="R540" i="1" s="1"/>
  <c r="M540" i="1"/>
  <c r="N540" i="1" s="1"/>
  <c r="O540" i="1" s="1"/>
  <c r="J542" i="1"/>
  <c r="L542" i="1"/>
  <c r="K542" i="1"/>
  <c r="J441" i="1"/>
  <c r="L441" i="1"/>
  <c r="K441" i="1"/>
  <c r="J449" i="1"/>
  <c r="L449" i="1"/>
  <c r="K449" i="1"/>
  <c r="K457" i="1"/>
  <c r="J457" i="1"/>
  <c r="L457" i="1"/>
  <c r="K465" i="1"/>
  <c r="J465" i="1"/>
  <c r="L465" i="1"/>
  <c r="K473" i="1"/>
  <c r="J473" i="1"/>
  <c r="L473" i="1"/>
  <c r="K481" i="1"/>
  <c r="J481" i="1"/>
  <c r="L481" i="1"/>
  <c r="K489" i="1"/>
  <c r="J489" i="1"/>
  <c r="L489" i="1"/>
  <c r="K497" i="1"/>
  <c r="J497" i="1"/>
  <c r="L497" i="1"/>
  <c r="K505" i="1"/>
  <c r="J505" i="1"/>
  <c r="L505" i="1"/>
  <c r="K513" i="1"/>
  <c r="J513" i="1"/>
  <c r="L513" i="1"/>
  <c r="K521" i="1"/>
  <c r="J521" i="1"/>
  <c r="L521" i="1"/>
  <c r="K529" i="1"/>
  <c r="J529" i="1"/>
  <c r="L529" i="1"/>
  <c r="K537" i="1"/>
  <c r="J537" i="1"/>
  <c r="L537" i="1"/>
  <c r="K545" i="1"/>
  <c r="J545" i="1"/>
  <c r="L545" i="1"/>
  <c r="K553" i="1"/>
  <c r="J553" i="1"/>
  <c r="L553" i="1"/>
  <c r="K561" i="1"/>
  <c r="J561" i="1"/>
  <c r="L561" i="1"/>
  <c r="K569" i="1"/>
  <c r="J569" i="1"/>
  <c r="L569" i="1"/>
  <c r="K577" i="1"/>
  <c r="J577" i="1"/>
  <c r="L577" i="1"/>
  <c r="K585" i="1"/>
  <c r="J585" i="1"/>
  <c r="L585" i="1"/>
  <c r="K593" i="1"/>
  <c r="J593" i="1"/>
  <c r="L593" i="1"/>
  <c r="L601" i="1"/>
  <c r="K601" i="1"/>
  <c r="J601" i="1"/>
  <c r="L609" i="1"/>
  <c r="K609" i="1"/>
  <c r="J609" i="1"/>
  <c r="L617" i="1"/>
  <c r="K617" i="1"/>
  <c r="J617" i="1"/>
  <c r="L624" i="1"/>
  <c r="K624" i="1"/>
  <c r="J624" i="1"/>
  <c r="L626" i="1"/>
  <c r="K626" i="1"/>
  <c r="J626" i="1"/>
  <c r="L627" i="1"/>
  <c r="K627" i="1"/>
  <c r="J627" i="1"/>
  <c r="P633" i="1"/>
  <c r="M633" i="1"/>
  <c r="P636" i="1"/>
  <c r="M636" i="1"/>
  <c r="L640" i="1"/>
  <c r="K640" i="1"/>
  <c r="J640" i="1"/>
  <c r="L642" i="1"/>
  <c r="K642" i="1"/>
  <c r="J642" i="1"/>
  <c r="L643" i="1"/>
  <c r="K643" i="1"/>
  <c r="J643" i="1"/>
  <c r="P649" i="1"/>
  <c r="M649" i="1"/>
  <c r="P652" i="1"/>
  <c r="M652" i="1"/>
  <c r="L656" i="1"/>
  <c r="K656" i="1"/>
  <c r="J656" i="1"/>
  <c r="L658" i="1"/>
  <c r="K658" i="1"/>
  <c r="J658" i="1"/>
  <c r="L659" i="1"/>
  <c r="K659" i="1"/>
  <c r="J659" i="1"/>
  <c r="L672" i="1"/>
  <c r="K672" i="1"/>
  <c r="J672" i="1"/>
  <c r="L674" i="1"/>
  <c r="K674" i="1"/>
  <c r="J674" i="1"/>
  <c r="L675" i="1"/>
  <c r="K675" i="1"/>
  <c r="J675" i="1"/>
  <c r="L688" i="1"/>
  <c r="K688" i="1"/>
  <c r="J688" i="1"/>
  <c r="L690" i="1"/>
  <c r="K690" i="1"/>
  <c r="J690" i="1"/>
  <c r="L691" i="1"/>
  <c r="K691" i="1"/>
  <c r="J691" i="1"/>
  <c r="L704" i="1"/>
  <c r="K704" i="1"/>
  <c r="J704" i="1"/>
  <c r="L706" i="1"/>
  <c r="K706" i="1"/>
  <c r="J706" i="1"/>
  <c r="L707" i="1"/>
  <c r="K707" i="1"/>
  <c r="J707" i="1"/>
  <c r="L720" i="1"/>
  <c r="K720" i="1"/>
  <c r="J720" i="1"/>
  <c r="L722" i="1"/>
  <c r="K722" i="1"/>
  <c r="J722" i="1"/>
  <c r="L723" i="1"/>
  <c r="K723" i="1"/>
  <c r="J723" i="1"/>
  <c r="L736" i="1"/>
  <c r="K736" i="1"/>
  <c r="J736" i="1"/>
  <c r="L738" i="1"/>
  <c r="K738" i="1"/>
  <c r="J738" i="1"/>
  <c r="L739" i="1"/>
  <c r="K739" i="1"/>
  <c r="J739" i="1"/>
  <c r="P785" i="1"/>
  <c r="M785" i="1"/>
  <c r="L791" i="1"/>
  <c r="K791" i="1"/>
  <c r="J791" i="1"/>
  <c r="P798" i="1"/>
  <c r="M798" i="1"/>
  <c r="M914" i="1"/>
  <c r="P914" i="1"/>
  <c r="L915" i="1"/>
  <c r="J915" i="1"/>
  <c r="K915" i="1"/>
  <c r="M961" i="1"/>
  <c r="P961" i="1"/>
  <c r="P548" i="1"/>
  <c r="Q548" i="1" s="1"/>
  <c r="R548" i="1" s="1"/>
  <c r="M548" i="1"/>
  <c r="N548" i="1" s="1"/>
  <c r="O548" i="1" s="1"/>
  <c r="J550" i="1"/>
  <c r="L550" i="1"/>
  <c r="K550" i="1"/>
  <c r="P556" i="1"/>
  <c r="Q556" i="1" s="1"/>
  <c r="R556" i="1" s="1"/>
  <c r="M556" i="1"/>
  <c r="N556" i="1" s="1"/>
  <c r="O556" i="1" s="1"/>
  <c r="J558" i="1"/>
  <c r="L558" i="1"/>
  <c r="K558" i="1"/>
  <c r="P564" i="1"/>
  <c r="Q564" i="1" s="1"/>
  <c r="R564" i="1" s="1"/>
  <c r="M564" i="1"/>
  <c r="N564" i="1" s="1"/>
  <c r="O564" i="1" s="1"/>
  <c r="J566" i="1"/>
  <c r="L566" i="1"/>
  <c r="K566" i="1"/>
  <c r="P572" i="1"/>
  <c r="M572" i="1"/>
  <c r="L574" i="1"/>
  <c r="J574" i="1"/>
  <c r="K574" i="1"/>
  <c r="P580" i="1"/>
  <c r="M580" i="1"/>
  <c r="L582" i="1"/>
  <c r="J582" i="1"/>
  <c r="K582" i="1"/>
  <c r="P588" i="1"/>
  <c r="M588" i="1"/>
  <c r="L590" i="1"/>
  <c r="J590" i="1"/>
  <c r="K590" i="1"/>
  <c r="P596" i="1"/>
  <c r="M596" i="1"/>
  <c r="L598" i="1"/>
  <c r="K598" i="1"/>
  <c r="J598" i="1"/>
  <c r="M604" i="1"/>
  <c r="P604" i="1"/>
  <c r="L606" i="1"/>
  <c r="K606" i="1"/>
  <c r="J606" i="1"/>
  <c r="M612" i="1"/>
  <c r="P612" i="1"/>
  <c r="L614" i="1"/>
  <c r="K614" i="1"/>
  <c r="J614" i="1"/>
  <c r="M620" i="1"/>
  <c r="P620" i="1"/>
  <c r="L622" i="1"/>
  <c r="K622" i="1"/>
  <c r="J622" i="1"/>
  <c r="M630" i="1"/>
  <c r="P630" i="1"/>
  <c r="L631" i="1"/>
  <c r="K631" i="1"/>
  <c r="J631" i="1"/>
  <c r="L637" i="1"/>
  <c r="K637" i="1"/>
  <c r="J637" i="1"/>
  <c r="M646" i="1"/>
  <c r="P646" i="1"/>
  <c r="L647" i="1"/>
  <c r="K647" i="1"/>
  <c r="J647" i="1"/>
  <c r="L653" i="1"/>
  <c r="K653" i="1"/>
  <c r="J653" i="1"/>
  <c r="M662" i="1"/>
  <c r="P662" i="1"/>
  <c r="L663" i="1"/>
  <c r="K663" i="1"/>
  <c r="J663" i="1"/>
  <c r="L669" i="1"/>
  <c r="K669" i="1"/>
  <c r="J669" i="1"/>
  <c r="M678" i="1"/>
  <c r="P678" i="1"/>
  <c r="L679" i="1"/>
  <c r="K679" i="1"/>
  <c r="J679" i="1"/>
  <c r="L685" i="1"/>
  <c r="K685" i="1"/>
  <c r="J685" i="1"/>
  <c r="M694" i="1"/>
  <c r="P694" i="1"/>
  <c r="L695" i="1"/>
  <c r="K695" i="1"/>
  <c r="J695" i="1"/>
  <c r="L701" i="1"/>
  <c r="K701" i="1"/>
  <c r="J701" i="1"/>
  <c r="M710" i="1"/>
  <c r="P710" i="1"/>
  <c r="L711" i="1"/>
  <c r="K711" i="1"/>
  <c r="J711" i="1"/>
  <c r="L717" i="1"/>
  <c r="K717" i="1"/>
  <c r="J717" i="1"/>
  <c r="M726" i="1"/>
  <c r="P726" i="1"/>
  <c r="L727" i="1"/>
  <c r="K727" i="1"/>
  <c r="J727" i="1"/>
  <c r="L733" i="1"/>
  <c r="K733" i="1"/>
  <c r="J733" i="1"/>
  <c r="M742" i="1"/>
  <c r="P742" i="1"/>
  <c r="L743" i="1"/>
  <c r="K743" i="1"/>
  <c r="J743" i="1"/>
  <c r="M794" i="1"/>
  <c r="P794" i="1"/>
  <c r="P797" i="1"/>
  <c r="M797" i="1"/>
  <c r="L923" i="1"/>
  <c r="J923" i="1"/>
  <c r="K923" i="1"/>
  <c r="L931" i="1"/>
  <c r="J931" i="1"/>
  <c r="K931" i="1"/>
  <c r="L939" i="1"/>
  <c r="J939" i="1"/>
  <c r="K939" i="1"/>
  <c r="L947" i="1"/>
  <c r="J947" i="1"/>
  <c r="K947" i="1"/>
  <c r="P377" i="1"/>
  <c r="Q377" i="1" s="1"/>
  <c r="R377" i="1" s="1"/>
  <c r="M377" i="1"/>
  <c r="N377" i="1" s="1"/>
  <c r="O377" i="1" s="1"/>
  <c r="P385" i="1"/>
  <c r="Q385" i="1" s="1"/>
  <c r="R385" i="1" s="1"/>
  <c r="M385" i="1"/>
  <c r="N385" i="1" s="1"/>
  <c r="O385" i="1" s="1"/>
  <c r="P393" i="1"/>
  <c r="Q393" i="1" s="1"/>
  <c r="R393" i="1" s="1"/>
  <c r="M393" i="1"/>
  <c r="N393" i="1" s="1"/>
  <c r="O393" i="1" s="1"/>
  <c r="P401" i="1"/>
  <c r="Q401" i="1" s="1"/>
  <c r="R401" i="1" s="1"/>
  <c r="M401" i="1"/>
  <c r="N401" i="1" s="1"/>
  <c r="O401" i="1" s="1"/>
  <c r="P409" i="1"/>
  <c r="Q409" i="1" s="1"/>
  <c r="R409" i="1" s="1"/>
  <c r="M409" i="1"/>
  <c r="N409" i="1" s="1"/>
  <c r="O409" i="1" s="1"/>
  <c r="P417" i="1"/>
  <c r="Q417" i="1" s="1"/>
  <c r="R417" i="1" s="1"/>
  <c r="M417" i="1"/>
  <c r="N417" i="1" s="1"/>
  <c r="O417" i="1" s="1"/>
  <c r="P425" i="1"/>
  <c r="Q425" i="1" s="1"/>
  <c r="R425" i="1" s="1"/>
  <c r="M425" i="1"/>
  <c r="N425" i="1" s="1"/>
  <c r="O425" i="1" s="1"/>
  <c r="P433" i="1"/>
  <c r="Q433" i="1" s="1"/>
  <c r="R433" i="1" s="1"/>
  <c r="M433" i="1"/>
  <c r="N433" i="1" s="1"/>
  <c r="O433" i="1" s="1"/>
  <c r="P441" i="1"/>
  <c r="Q441" i="1" s="1"/>
  <c r="R441" i="1" s="1"/>
  <c r="M441" i="1"/>
  <c r="N441" i="1" s="1"/>
  <c r="O441" i="1" s="1"/>
  <c r="P449" i="1"/>
  <c r="Q449" i="1" s="1"/>
  <c r="R449" i="1" s="1"/>
  <c r="M449" i="1"/>
  <c r="N449" i="1" s="1"/>
  <c r="O449" i="1" s="1"/>
  <c r="P457" i="1"/>
  <c r="Q457" i="1" s="1"/>
  <c r="R457" i="1" s="1"/>
  <c r="M457" i="1"/>
  <c r="N457" i="1" s="1"/>
  <c r="O457" i="1" s="1"/>
  <c r="P465" i="1"/>
  <c r="Q465" i="1" s="1"/>
  <c r="R465" i="1" s="1"/>
  <c r="M465" i="1"/>
  <c r="N465" i="1" s="1"/>
  <c r="O465" i="1" s="1"/>
  <c r="P473" i="1"/>
  <c r="Q473" i="1" s="1"/>
  <c r="R473" i="1" s="1"/>
  <c r="M473" i="1"/>
  <c r="N473" i="1" s="1"/>
  <c r="O473" i="1" s="1"/>
  <c r="P481" i="1"/>
  <c r="Q481" i="1" s="1"/>
  <c r="R481" i="1" s="1"/>
  <c r="M481" i="1"/>
  <c r="N481" i="1" s="1"/>
  <c r="O481" i="1" s="1"/>
  <c r="P489" i="1"/>
  <c r="Q489" i="1" s="1"/>
  <c r="R489" i="1" s="1"/>
  <c r="M489" i="1"/>
  <c r="N489" i="1" s="1"/>
  <c r="O489" i="1" s="1"/>
  <c r="P497" i="1"/>
  <c r="Q497" i="1" s="1"/>
  <c r="R497" i="1" s="1"/>
  <c r="M497" i="1"/>
  <c r="N497" i="1" s="1"/>
  <c r="O497" i="1" s="1"/>
  <c r="P505" i="1"/>
  <c r="Q505" i="1" s="1"/>
  <c r="R505" i="1" s="1"/>
  <c r="M505" i="1"/>
  <c r="N505" i="1" s="1"/>
  <c r="O505" i="1" s="1"/>
  <c r="P513" i="1"/>
  <c r="Q513" i="1" s="1"/>
  <c r="R513" i="1" s="1"/>
  <c r="M513" i="1"/>
  <c r="N513" i="1" s="1"/>
  <c r="O513" i="1" s="1"/>
  <c r="P521" i="1"/>
  <c r="Q521" i="1" s="1"/>
  <c r="R521" i="1" s="1"/>
  <c r="M521" i="1"/>
  <c r="N521" i="1" s="1"/>
  <c r="O521" i="1" s="1"/>
  <c r="P529" i="1"/>
  <c r="Q529" i="1" s="1"/>
  <c r="R529" i="1" s="1"/>
  <c r="M529" i="1"/>
  <c r="N529" i="1" s="1"/>
  <c r="O529" i="1" s="1"/>
  <c r="P537" i="1"/>
  <c r="Q537" i="1" s="1"/>
  <c r="R537" i="1" s="1"/>
  <c r="M537" i="1"/>
  <c r="N537" i="1" s="1"/>
  <c r="O537" i="1" s="1"/>
  <c r="P545" i="1"/>
  <c r="Q545" i="1" s="1"/>
  <c r="R545" i="1" s="1"/>
  <c r="M545" i="1"/>
  <c r="N545" i="1" s="1"/>
  <c r="O545" i="1" s="1"/>
  <c r="P553" i="1"/>
  <c r="Q553" i="1" s="1"/>
  <c r="R553" i="1" s="1"/>
  <c r="M553" i="1"/>
  <c r="N553" i="1" s="1"/>
  <c r="O553" i="1" s="1"/>
  <c r="P561" i="1"/>
  <c r="Q561" i="1" s="1"/>
  <c r="R561" i="1" s="1"/>
  <c r="M561" i="1"/>
  <c r="N561" i="1" s="1"/>
  <c r="O561" i="1" s="1"/>
  <c r="P569" i="1"/>
  <c r="Q569" i="1" s="1"/>
  <c r="R569" i="1" s="1"/>
  <c r="M569" i="1"/>
  <c r="N569" i="1" s="1"/>
  <c r="O569" i="1" s="1"/>
  <c r="M577" i="1"/>
  <c r="N577" i="1" s="1"/>
  <c r="O577" i="1" s="1"/>
  <c r="P577" i="1"/>
  <c r="Q577" i="1" s="1"/>
  <c r="R577" i="1" s="1"/>
  <c r="M585" i="1"/>
  <c r="N585" i="1" s="1"/>
  <c r="O585" i="1" s="1"/>
  <c r="P585" i="1"/>
  <c r="Q585" i="1" s="1"/>
  <c r="R585" i="1" s="1"/>
  <c r="M593" i="1"/>
  <c r="N593" i="1" s="1"/>
  <c r="O593" i="1" s="1"/>
  <c r="P593" i="1"/>
  <c r="Q593" i="1" s="1"/>
  <c r="R593" i="1" s="1"/>
  <c r="M601" i="1"/>
  <c r="N601" i="1" s="1"/>
  <c r="O601" i="1" s="1"/>
  <c r="P601" i="1"/>
  <c r="Q601" i="1" s="1"/>
  <c r="R601" i="1" s="1"/>
  <c r="M609" i="1"/>
  <c r="N609" i="1" s="1"/>
  <c r="O609" i="1" s="1"/>
  <c r="P609" i="1"/>
  <c r="Q609" i="1" s="1"/>
  <c r="R609" i="1" s="1"/>
  <c r="M617" i="1"/>
  <c r="N617" i="1" s="1"/>
  <c r="O617" i="1" s="1"/>
  <c r="P617" i="1"/>
  <c r="Q617" i="1" s="1"/>
  <c r="R617" i="1" s="1"/>
  <c r="M627" i="1"/>
  <c r="N627" i="1" s="1"/>
  <c r="O627" i="1" s="1"/>
  <c r="P627" i="1"/>
  <c r="Q627" i="1" s="1"/>
  <c r="R627" i="1" s="1"/>
  <c r="M634" i="1"/>
  <c r="P634" i="1"/>
  <c r="M637" i="1"/>
  <c r="N637" i="1" s="1"/>
  <c r="O637" i="1" s="1"/>
  <c r="P637" i="1"/>
  <c r="Q637" i="1" s="1"/>
  <c r="R637" i="1" s="1"/>
  <c r="M643" i="1"/>
  <c r="N643" i="1" s="1"/>
  <c r="O643" i="1" s="1"/>
  <c r="P643" i="1"/>
  <c r="Q643" i="1" s="1"/>
  <c r="R643" i="1" s="1"/>
  <c r="M650" i="1"/>
  <c r="P650" i="1"/>
  <c r="M653" i="1"/>
  <c r="N653" i="1" s="1"/>
  <c r="O653" i="1" s="1"/>
  <c r="P653" i="1"/>
  <c r="Q653" i="1" s="1"/>
  <c r="R653" i="1" s="1"/>
  <c r="M659" i="1"/>
  <c r="N659" i="1" s="1"/>
  <c r="O659" i="1" s="1"/>
  <c r="P659" i="1"/>
  <c r="Q659" i="1" s="1"/>
  <c r="R659" i="1" s="1"/>
  <c r="M666" i="1"/>
  <c r="P666" i="1"/>
  <c r="M669" i="1"/>
  <c r="N669" i="1" s="1"/>
  <c r="O669" i="1" s="1"/>
  <c r="P669" i="1"/>
  <c r="Q669" i="1" s="1"/>
  <c r="R669" i="1" s="1"/>
  <c r="M675" i="1"/>
  <c r="N675" i="1" s="1"/>
  <c r="O675" i="1" s="1"/>
  <c r="P675" i="1"/>
  <c r="Q675" i="1" s="1"/>
  <c r="R675" i="1" s="1"/>
  <c r="M682" i="1"/>
  <c r="P682" i="1"/>
  <c r="M685" i="1"/>
  <c r="N685" i="1" s="1"/>
  <c r="O685" i="1" s="1"/>
  <c r="P685" i="1"/>
  <c r="Q685" i="1" s="1"/>
  <c r="R685" i="1" s="1"/>
  <c r="M691" i="1"/>
  <c r="N691" i="1" s="1"/>
  <c r="O691" i="1" s="1"/>
  <c r="P691" i="1"/>
  <c r="Q691" i="1" s="1"/>
  <c r="R691" i="1" s="1"/>
  <c r="M698" i="1"/>
  <c r="P698" i="1"/>
  <c r="M701" i="1"/>
  <c r="N701" i="1" s="1"/>
  <c r="O701" i="1" s="1"/>
  <c r="P701" i="1"/>
  <c r="Q701" i="1" s="1"/>
  <c r="R701" i="1" s="1"/>
  <c r="M707" i="1"/>
  <c r="N707" i="1" s="1"/>
  <c r="O707" i="1" s="1"/>
  <c r="P707" i="1"/>
  <c r="Q707" i="1" s="1"/>
  <c r="R707" i="1" s="1"/>
  <c r="M714" i="1"/>
  <c r="P714" i="1"/>
  <c r="M717" i="1"/>
  <c r="N717" i="1" s="1"/>
  <c r="O717" i="1" s="1"/>
  <c r="P717" i="1"/>
  <c r="Q717" i="1" s="1"/>
  <c r="R717" i="1" s="1"/>
  <c r="M723" i="1"/>
  <c r="N723" i="1" s="1"/>
  <c r="O723" i="1" s="1"/>
  <c r="P723" i="1"/>
  <c r="Q723" i="1" s="1"/>
  <c r="R723" i="1" s="1"/>
  <c r="M730" i="1"/>
  <c r="P730" i="1"/>
  <c r="M733" i="1"/>
  <c r="N733" i="1" s="1"/>
  <c r="O733" i="1" s="1"/>
  <c r="P733" i="1"/>
  <c r="Q733" i="1" s="1"/>
  <c r="R733" i="1" s="1"/>
  <c r="M739" i="1"/>
  <c r="N739" i="1" s="1"/>
  <c r="O739" i="1" s="1"/>
  <c r="P739" i="1"/>
  <c r="Q739" i="1" s="1"/>
  <c r="R739" i="1" s="1"/>
  <c r="L787" i="1"/>
  <c r="K787" i="1"/>
  <c r="J787" i="1"/>
  <c r="M791" i="1"/>
  <c r="N791" i="1" s="1"/>
  <c r="O791" i="1" s="1"/>
  <c r="P791" i="1"/>
  <c r="Q791" i="1" s="1"/>
  <c r="R791" i="1" s="1"/>
  <c r="L800" i="1"/>
  <c r="K800" i="1"/>
  <c r="J800" i="1"/>
  <c r="J803" i="1"/>
  <c r="L803" i="1"/>
  <c r="K803" i="1"/>
  <c r="L808" i="1"/>
  <c r="K808" i="1"/>
  <c r="J808" i="1"/>
  <c r="J811" i="1"/>
  <c r="L811" i="1"/>
  <c r="K811" i="1"/>
  <c r="L816" i="1"/>
  <c r="K816" i="1"/>
  <c r="J816" i="1"/>
  <c r="J819" i="1"/>
  <c r="L819" i="1"/>
  <c r="K819" i="1"/>
  <c r="L824" i="1"/>
  <c r="K824" i="1"/>
  <c r="J824" i="1"/>
  <c r="J827" i="1"/>
  <c r="L827" i="1"/>
  <c r="K827" i="1"/>
  <c r="L832" i="1"/>
  <c r="K832" i="1"/>
  <c r="J832" i="1"/>
  <c r="J835" i="1"/>
  <c r="L835" i="1"/>
  <c r="K835" i="1"/>
  <c r="L840" i="1"/>
  <c r="K840" i="1"/>
  <c r="J840" i="1"/>
  <c r="J843" i="1"/>
  <c r="L843" i="1"/>
  <c r="K843" i="1"/>
  <c r="L848" i="1"/>
  <c r="K848" i="1"/>
  <c r="J848" i="1"/>
  <c r="J851" i="1"/>
  <c r="L851" i="1"/>
  <c r="K851" i="1"/>
  <c r="L856" i="1"/>
  <c r="K856" i="1"/>
  <c r="J856" i="1"/>
  <c r="J859" i="1"/>
  <c r="L859" i="1"/>
  <c r="K859" i="1"/>
  <c r="L864" i="1"/>
  <c r="K864" i="1"/>
  <c r="J864" i="1"/>
  <c r="J867" i="1"/>
  <c r="L867" i="1"/>
  <c r="K867" i="1"/>
  <c r="L872" i="1"/>
  <c r="K872" i="1"/>
  <c r="J872" i="1"/>
  <c r="J875" i="1"/>
  <c r="L875" i="1"/>
  <c r="K875" i="1"/>
  <c r="L880" i="1"/>
  <c r="K880" i="1"/>
  <c r="J880" i="1"/>
  <c r="J883" i="1"/>
  <c r="L883" i="1"/>
  <c r="K883" i="1"/>
  <c r="L888" i="1"/>
  <c r="K888" i="1"/>
  <c r="J888" i="1"/>
  <c r="J891" i="1"/>
  <c r="L891" i="1"/>
  <c r="K891" i="1"/>
  <c r="L896" i="1"/>
  <c r="K896" i="1"/>
  <c r="J896" i="1"/>
  <c r="J899" i="1"/>
  <c r="L899" i="1"/>
  <c r="K899" i="1"/>
  <c r="L904" i="1"/>
  <c r="K904" i="1"/>
  <c r="J904" i="1"/>
  <c r="M918" i="1"/>
  <c r="P918" i="1"/>
  <c r="P1008" i="1"/>
  <c r="M1008" i="1"/>
  <c r="L1016" i="1"/>
  <c r="K1016" i="1"/>
  <c r="J1016" i="1"/>
  <c r="P1024" i="1"/>
  <c r="M1024" i="1"/>
  <c r="L1032" i="1"/>
  <c r="K1032" i="1"/>
  <c r="J1032" i="1"/>
  <c r="P1040" i="1"/>
  <c r="M1040" i="1"/>
  <c r="L1048" i="1"/>
  <c r="K1048" i="1"/>
  <c r="J1048" i="1"/>
  <c r="P310" i="1"/>
  <c r="Q310" i="1" s="1"/>
  <c r="R310" i="1" s="1"/>
  <c r="M310" i="1"/>
  <c r="N310" i="1" s="1"/>
  <c r="O310" i="1" s="1"/>
  <c r="P318" i="1"/>
  <c r="Q318" i="1" s="1"/>
  <c r="R318" i="1" s="1"/>
  <c r="M318" i="1"/>
  <c r="N318" i="1" s="1"/>
  <c r="O318" i="1" s="1"/>
  <c r="P326" i="1"/>
  <c r="Q326" i="1" s="1"/>
  <c r="R326" i="1" s="1"/>
  <c r="M326" i="1"/>
  <c r="N326" i="1" s="1"/>
  <c r="O326" i="1" s="1"/>
  <c r="P334" i="1"/>
  <c r="Q334" i="1" s="1"/>
  <c r="R334" i="1" s="1"/>
  <c r="M334" i="1"/>
  <c r="N334" i="1" s="1"/>
  <c r="O334" i="1" s="1"/>
  <c r="P342" i="1"/>
  <c r="Q342" i="1" s="1"/>
  <c r="R342" i="1" s="1"/>
  <c r="M342" i="1"/>
  <c r="N342" i="1" s="1"/>
  <c r="O342" i="1" s="1"/>
  <c r="P350" i="1"/>
  <c r="Q350" i="1" s="1"/>
  <c r="R350" i="1" s="1"/>
  <c r="M350" i="1"/>
  <c r="N350" i="1" s="1"/>
  <c r="O350" i="1" s="1"/>
  <c r="P358" i="1"/>
  <c r="Q358" i="1" s="1"/>
  <c r="R358" i="1" s="1"/>
  <c r="M358" i="1"/>
  <c r="N358" i="1" s="1"/>
  <c r="O358" i="1" s="1"/>
  <c r="P366" i="1"/>
  <c r="Q366" i="1" s="1"/>
  <c r="R366" i="1" s="1"/>
  <c r="M366" i="1"/>
  <c r="N366" i="1" s="1"/>
  <c r="O366" i="1" s="1"/>
  <c r="P374" i="1"/>
  <c r="Q374" i="1" s="1"/>
  <c r="R374" i="1" s="1"/>
  <c r="M374" i="1"/>
  <c r="N374" i="1" s="1"/>
  <c r="O374" i="1" s="1"/>
  <c r="P382" i="1"/>
  <c r="Q382" i="1" s="1"/>
  <c r="R382" i="1" s="1"/>
  <c r="M382" i="1"/>
  <c r="N382" i="1" s="1"/>
  <c r="O382" i="1" s="1"/>
  <c r="P390" i="1"/>
  <c r="Q390" i="1" s="1"/>
  <c r="R390" i="1" s="1"/>
  <c r="M390" i="1"/>
  <c r="N390" i="1" s="1"/>
  <c r="O390" i="1" s="1"/>
  <c r="P398" i="1"/>
  <c r="Q398" i="1" s="1"/>
  <c r="R398" i="1" s="1"/>
  <c r="M398" i="1"/>
  <c r="N398" i="1" s="1"/>
  <c r="O398" i="1" s="1"/>
  <c r="P406" i="1"/>
  <c r="Q406" i="1" s="1"/>
  <c r="R406" i="1" s="1"/>
  <c r="M406" i="1"/>
  <c r="N406" i="1" s="1"/>
  <c r="O406" i="1" s="1"/>
  <c r="P414" i="1"/>
  <c r="Q414" i="1" s="1"/>
  <c r="R414" i="1" s="1"/>
  <c r="M414" i="1"/>
  <c r="N414" i="1" s="1"/>
  <c r="O414" i="1" s="1"/>
  <c r="P422" i="1"/>
  <c r="Q422" i="1" s="1"/>
  <c r="R422" i="1" s="1"/>
  <c r="M422" i="1"/>
  <c r="N422" i="1" s="1"/>
  <c r="O422" i="1" s="1"/>
  <c r="P430" i="1"/>
  <c r="Q430" i="1" s="1"/>
  <c r="R430" i="1" s="1"/>
  <c r="M430" i="1"/>
  <c r="N430" i="1" s="1"/>
  <c r="O430" i="1" s="1"/>
  <c r="P438" i="1"/>
  <c r="Q438" i="1" s="1"/>
  <c r="R438" i="1" s="1"/>
  <c r="M438" i="1"/>
  <c r="N438" i="1" s="1"/>
  <c r="O438" i="1" s="1"/>
  <c r="P446" i="1"/>
  <c r="Q446" i="1" s="1"/>
  <c r="R446" i="1" s="1"/>
  <c r="M446" i="1"/>
  <c r="N446" i="1" s="1"/>
  <c r="O446" i="1" s="1"/>
  <c r="P454" i="1"/>
  <c r="Q454" i="1" s="1"/>
  <c r="R454" i="1" s="1"/>
  <c r="M454" i="1"/>
  <c r="N454" i="1" s="1"/>
  <c r="O454" i="1" s="1"/>
  <c r="P462" i="1"/>
  <c r="Q462" i="1" s="1"/>
  <c r="R462" i="1" s="1"/>
  <c r="M462" i="1"/>
  <c r="N462" i="1" s="1"/>
  <c r="O462" i="1" s="1"/>
  <c r="P470" i="1"/>
  <c r="Q470" i="1" s="1"/>
  <c r="R470" i="1" s="1"/>
  <c r="M470" i="1"/>
  <c r="N470" i="1" s="1"/>
  <c r="O470" i="1" s="1"/>
  <c r="P478" i="1"/>
  <c r="Q478" i="1" s="1"/>
  <c r="R478" i="1" s="1"/>
  <c r="M478" i="1"/>
  <c r="N478" i="1" s="1"/>
  <c r="O478" i="1" s="1"/>
  <c r="P486" i="1"/>
  <c r="Q486" i="1" s="1"/>
  <c r="R486" i="1" s="1"/>
  <c r="M486" i="1"/>
  <c r="N486" i="1" s="1"/>
  <c r="O486" i="1" s="1"/>
  <c r="P494" i="1"/>
  <c r="Q494" i="1" s="1"/>
  <c r="R494" i="1" s="1"/>
  <c r="M494" i="1"/>
  <c r="N494" i="1" s="1"/>
  <c r="O494" i="1" s="1"/>
  <c r="P502" i="1"/>
  <c r="Q502" i="1" s="1"/>
  <c r="R502" i="1" s="1"/>
  <c r="M502" i="1"/>
  <c r="N502" i="1" s="1"/>
  <c r="O502" i="1" s="1"/>
  <c r="P510" i="1"/>
  <c r="Q510" i="1" s="1"/>
  <c r="R510" i="1" s="1"/>
  <c r="M510" i="1"/>
  <c r="N510" i="1" s="1"/>
  <c r="O510" i="1" s="1"/>
  <c r="P518" i="1"/>
  <c r="Q518" i="1" s="1"/>
  <c r="R518" i="1" s="1"/>
  <c r="M518" i="1"/>
  <c r="N518" i="1" s="1"/>
  <c r="O518" i="1" s="1"/>
  <c r="P526" i="1"/>
  <c r="Q526" i="1" s="1"/>
  <c r="R526" i="1" s="1"/>
  <c r="M526" i="1"/>
  <c r="N526" i="1" s="1"/>
  <c r="O526" i="1" s="1"/>
  <c r="P534" i="1"/>
  <c r="Q534" i="1" s="1"/>
  <c r="R534" i="1" s="1"/>
  <c r="M534" i="1"/>
  <c r="N534" i="1" s="1"/>
  <c r="O534" i="1" s="1"/>
  <c r="P542" i="1"/>
  <c r="Q542" i="1" s="1"/>
  <c r="R542" i="1" s="1"/>
  <c r="M542" i="1"/>
  <c r="N542" i="1" s="1"/>
  <c r="O542" i="1" s="1"/>
  <c r="P550" i="1"/>
  <c r="Q550" i="1" s="1"/>
  <c r="R550" i="1" s="1"/>
  <c r="M550" i="1"/>
  <c r="N550" i="1" s="1"/>
  <c r="O550" i="1" s="1"/>
  <c r="P558" i="1"/>
  <c r="Q558" i="1" s="1"/>
  <c r="R558" i="1" s="1"/>
  <c r="M558" i="1"/>
  <c r="N558" i="1" s="1"/>
  <c r="O558" i="1" s="1"/>
  <c r="P566" i="1"/>
  <c r="Q566" i="1" s="1"/>
  <c r="R566" i="1" s="1"/>
  <c r="M566" i="1"/>
  <c r="N566" i="1" s="1"/>
  <c r="O566" i="1" s="1"/>
  <c r="P574" i="1"/>
  <c r="Q574" i="1" s="1"/>
  <c r="R574" i="1" s="1"/>
  <c r="M574" i="1"/>
  <c r="N574" i="1" s="1"/>
  <c r="O574" i="1" s="1"/>
  <c r="P582" i="1"/>
  <c r="Q582" i="1" s="1"/>
  <c r="R582" i="1" s="1"/>
  <c r="M582" i="1"/>
  <c r="N582" i="1" s="1"/>
  <c r="O582" i="1" s="1"/>
  <c r="P590" i="1"/>
  <c r="Q590" i="1" s="1"/>
  <c r="R590" i="1" s="1"/>
  <c r="M590" i="1"/>
  <c r="N590" i="1" s="1"/>
  <c r="O590" i="1" s="1"/>
  <c r="P598" i="1"/>
  <c r="Q598" i="1" s="1"/>
  <c r="R598" i="1" s="1"/>
  <c r="M598" i="1"/>
  <c r="N598" i="1" s="1"/>
  <c r="O598" i="1" s="1"/>
  <c r="P606" i="1"/>
  <c r="Q606" i="1" s="1"/>
  <c r="R606" i="1" s="1"/>
  <c r="M606" i="1"/>
  <c r="N606" i="1" s="1"/>
  <c r="O606" i="1" s="1"/>
  <c r="P614" i="1"/>
  <c r="Q614" i="1" s="1"/>
  <c r="R614" i="1" s="1"/>
  <c r="M614" i="1"/>
  <c r="N614" i="1" s="1"/>
  <c r="O614" i="1" s="1"/>
  <c r="P622" i="1"/>
  <c r="Q622" i="1" s="1"/>
  <c r="R622" i="1" s="1"/>
  <c r="M622" i="1"/>
  <c r="N622" i="1" s="1"/>
  <c r="O622" i="1" s="1"/>
  <c r="P624" i="1"/>
  <c r="Q624" i="1" s="1"/>
  <c r="R624" i="1" s="1"/>
  <c r="M624" i="1"/>
  <c r="N624" i="1" s="1"/>
  <c r="O624" i="1" s="1"/>
  <c r="P640" i="1"/>
  <c r="Q640" i="1" s="1"/>
  <c r="R640" i="1" s="1"/>
  <c r="M640" i="1"/>
  <c r="N640" i="1" s="1"/>
  <c r="O640" i="1" s="1"/>
  <c r="P656" i="1"/>
  <c r="Q656" i="1" s="1"/>
  <c r="R656" i="1" s="1"/>
  <c r="M656" i="1"/>
  <c r="N656" i="1" s="1"/>
  <c r="O656" i="1" s="1"/>
  <c r="P672" i="1"/>
  <c r="Q672" i="1" s="1"/>
  <c r="R672" i="1" s="1"/>
  <c r="M672" i="1"/>
  <c r="N672" i="1" s="1"/>
  <c r="O672" i="1" s="1"/>
  <c r="P688" i="1"/>
  <c r="Q688" i="1" s="1"/>
  <c r="R688" i="1" s="1"/>
  <c r="M688" i="1"/>
  <c r="N688" i="1" s="1"/>
  <c r="O688" i="1" s="1"/>
  <c r="P704" i="1"/>
  <c r="Q704" i="1" s="1"/>
  <c r="R704" i="1" s="1"/>
  <c r="M704" i="1"/>
  <c r="N704" i="1" s="1"/>
  <c r="O704" i="1" s="1"/>
  <c r="P720" i="1"/>
  <c r="Q720" i="1" s="1"/>
  <c r="R720" i="1" s="1"/>
  <c r="M720" i="1"/>
  <c r="N720" i="1" s="1"/>
  <c r="O720" i="1" s="1"/>
  <c r="P736" i="1"/>
  <c r="Q736" i="1" s="1"/>
  <c r="R736" i="1" s="1"/>
  <c r="M736" i="1"/>
  <c r="N736" i="1" s="1"/>
  <c r="O736" i="1" s="1"/>
  <c r="K747" i="1"/>
  <c r="J747" i="1"/>
  <c r="L747" i="1"/>
  <c r="K751" i="1"/>
  <c r="J751" i="1"/>
  <c r="L751" i="1"/>
  <c r="K755" i="1"/>
  <c r="J755" i="1"/>
  <c r="L755" i="1"/>
  <c r="K759" i="1"/>
  <c r="J759" i="1"/>
  <c r="L759" i="1"/>
  <c r="K763" i="1"/>
  <c r="J763" i="1"/>
  <c r="L763" i="1"/>
  <c r="K767" i="1"/>
  <c r="J767" i="1"/>
  <c r="L767" i="1"/>
  <c r="K771" i="1"/>
  <c r="J771" i="1"/>
  <c r="L771" i="1"/>
  <c r="K775" i="1"/>
  <c r="J775" i="1"/>
  <c r="L775" i="1"/>
  <c r="K779" i="1"/>
  <c r="J779" i="1"/>
  <c r="L779" i="1"/>
  <c r="K783" i="1"/>
  <c r="J783" i="1"/>
  <c r="L783" i="1"/>
  <c r="K920" i="1"/>
  <c r="L920" i="1"/>
  <c r="J920" i="1"/>
  <c r="M922" i="1"/>
  <c r="P922" i="1"/>
  <c r="L929" i="1"/>
  <c r="K929" i="1"/>
  <c r="J929" i="1"/>
  <c r="M930" i="1"/>
  <c r="P930" i="1"/>
  <c r="L937" i="1"/>
  <c r="K937" i="1"/>
  <c r="J937" i="1"/>
  <c r="M938" i="1"/>
  <c r="P938" i="1"/>
  <c r="L945" i="1"/>
  <c r="K945" i="1"/>
  <c r="J945" i="1"/>
  <c r="M946" i="1"/>
  <c r="P946" i="1"/>
  <c r="L953" i="1"/>
  <c r="K953" i="1"/>
  <c r="J953" i="1"/>
  <c r="L955" i="1"/>
  <c r="K955" i="1"/>
  <c r="J955" i="1"/>
  <c r="L969" i="1"/>
  <c r="K969" i="1"/>
  <c r="J969" i="1"/>
  <c r="L977" i="1"/>
  <c r="K977" i="1"/>
  <c r="J977" i="1"/>
  <c r="L985" i="1"/>
  <c r="K985" i="1"/>
  <c r="J985" i="1"/>
  <c r="L993" i="1"/>
  <c r="K993" i="1"/>
  <c r="J993" i="1"/>
  <c r="L1001" i="1"/>
  <c r="K1001" i="1"/>
  <c r="J1001" i="1"/>
  <c r="P1009" i="1"/>
  <c r="M1009" i="1"/>
  <c r="P1025" i="1"/>
  <c r="M1025" i="1"/>
  <c r="P1041" i="1"/>
  <c r="M1041" i="1"/>
  <c r="N634" i="1"/>
  <c r="O634" i="1" s="1"/>
  <c r="L634" i="1"/>
  <c r="K634" i="1"/>
  <c r="J634" i="1"/>
  <c r="Q634" i="1"/>
  <c r="R634" i="1" s="1"/>
  <c r="J635" i="1"/>
  <c r="L635" i="1"/>
  <c r="K635" i="1"/>
  <c r="N650" i="1"/>
  <c r="O650" i="1" s="1"/>
  <c r="L650" i="1"/>
  <c r="K650" i="1"/>
  <c r="J650" i="1"/>
  <c r="Q650" i="1"/>
  <c r="R650" i="1" s="1"/>
  <c r="J651" i="1"/>
  <c r="L651" i="1"/>
  <c r="K651" i="1"/>
  <c r="N666" i="1"/>
  <c r="O666" i="1" s="1"/>
  <c r="L666" i="1"/>
  <c r="K666" i="1"/>
  <c r="J666" i="1"/>
  <c r="Q666" i="1"/>
  <c r="R666" i="1" s="1"/>
  <c r="J667" i="1"/>
  <c r="L667" i="1"/>
  <c r="K667" i="1"/>
  <c r="N682" i="1"/>
  <c r="O682" i="1" s="1"/>
  <c r="L682" i="1"/>
  <c r="K682" i="1"/>
  <c r="J682" i="1"/>
  <c r="Q682" i="1"/>
  <c r="R682" i="1" s="1"/>
  <c r="J683" i="1"/>
  <c r="L683" i="1"/>
  <c r="K683" i="1"/>
  <c r="N698" i="1"/>
  <c r="O698" i="1" s="1"/>
  <c r="L698" i="1"/>
  <c r="K698" i="1"/>
  <c r="J698" i="1"/>
  <c r="Q698" i="1"/>
  <c r="R698" i="1" s="1"/>
  <c r="J699" i="1"/>
  <c r="L699" i="1"/>
  <c r="K699" i="1"/>
  <c r="N714" i="1"/>
  <c r="O714" i="1" s="1"/>
  <c r="L714" i="1"/>
  <c r="K714" i="1"/>
  <c r="J714" i="1"/>
  <c r="Q714" i="1"/>
  <c r="R714" i="1" s="1"/>
  <c r="J715" i="1"/>
  <c r="L715" i="1"/>
  <c r="K715" i="1"/>
  <c r="N730" i="1"/>
  <c r="O730" i="1" s="1"/>
  <c r="L730" i="1"/>
  <c r="K730" i="1"/>
  <c r="J730" i="1"/>
  <c r="Q730" i="1"/>
  <c r="R730" i="1" s="1"/>
  <c r="J731" i="1"/>
  <c r="L731" i="1"/>
  <c r="K731" i="1"/>
  <c r="M790" i="1"/>
  <c r="P790" i="1"/>
  <c r="L799" i="1"/>
  <c r="J799" i="1"/>
  <c r="K799" i="1"/>
  <c r="M806" i="1"/>
  <c r="P806" i="1"/>
  <c r="M814" i="1"/>
  <c r="P814" i="1"/>
  <c r="M822" i="1"/>
  <c r="P822" i="1"/>
  <c r="M830" i="1"/>
  <c r="P830" i="1"/>
  <c r="M838" i="1"/>
  <c r="P838" i="1"/>
  <c r="M846" i="1"/>
  <c r="P846" i="1"/>
  <c r="M854" i="1"/>
  <c r="P854" i="1"/>
  <c r="M862" i="1"/>
  <c r="P862" i="1"/>
  <c r="M870" i="1"/>
  <c r="P870" i="1"/>
  <c r="M878" i="1"/>
  <c r="P878" i="1"/>
  <c r="M886" i="1"/>
  <c r="P886" i="1"/>
  <c r="M894" i="1"/>
  <c r="P894" i="1"/>
  <c r="M902" i="1"/>
  <c r="P902" i="1"/>
  <c r="M906" i="1"/>
  <c r="P906" i="1"/>
  <c r="L907" i="1"/>
  <c r="J907" i="1"/>
  <c r="K907" i="1"/>
  <c r="M953" i="1"/>
  <c r="N953" i="1" s="1"/>
  <c r="P953" i="1"/>
  <c r="Q953" i="1" s="1"/>
  <c r="N458" i="1"/>
  <c r="O458" i="1" s="1"/>
  <c r="L458" i="1"/>
  <c r="K458" i="1"/>
  <c r="Q458" i="1"/>
  <c r="R458" i="1" s="1"/>
  <c r="J458" i="1"/>
  <c r="N466" i="1"/>
  <c r="O466" i="1" s="1"/>
  <c r="L466" i="1"/>
  <c r="K466" i="1"/>
  <c r="Q466" i="1"/>
  <c r="R466" i="1" s="1"/>
  <c r="J466" i="1"/>
  <c r="N474" i="1"/>
  <c r="O474" i="1" s="1"/>
  <c r="L474" i="1"/>
  <c r="K474" i="1"/>
  <c r="Q474" i="1"/>
  <c r="R474" i="1" s="1"/>
  <c r="J474" i="1"/>
  <c r="N482" i="1"/>
  <c r="O482" i="1" s="1"/>
  <c r="L482" i="1"/>
  <c r="K482" i="1"/>
  <c r="Q482" i="1"/>
  <c r="R482" i="1" s="1"/>
  <c r="J482" i="1"/>
  <c r="N490" i="1"/>
  <c r="O490" i="1" s="1"/>
  <c r="L490" i="1"/>
  <c r="K490" i="1"/>
  <c r="Q490" i="1"/>
  <c r="R490" i="1" s="1"/>
  <c r="J490" i="1"/>
  <c r="N498" i="1"/>
  <c r="O498" i="1" s="1"/>
  <c r="L498" i="1"/>
  <c r="K498" i="1"/>
  <c r="Q498" i="1"/>
  <c r="R498" i="1" s="1"/>
  <c r="J498" i="1"/>
  <c r="N506" i="1"/>
  <c r="O506" i="1" s="1"/>
  <c r="L506" i="1"/>
  <c r="K506" i="1"/>
  <c r="Q506" i="1"/>
  <c r="R506" i="1" s="1"/>
  <c r="J506" i="1"/>
  <c r="N514" i="1"/>
  <c r="O514" i="1" s="1"/>
  <c r="L514" i="1"/>
  <c r="K514" i="1"/>
  <c r="Q514" i="1"/>
  <c r="R514" i="1" s="1"/>
  <c r="J514" i="1"/>
  <c r="N522" i="1"/>
  <c r="O522" i="1" s="1"/>
  <c r="L522" i="1"/>
  <c r="K522" i="1"/>
  <c r="Q522" i="1"/>
  <c r="R522" i="1" s="1"/>
  <c r="J522" i="1"/>
  <c r="N530" i="1"/>
  <c r="O530" i="1" s="1"/>
  <c r="L530" i="1"/>
  <c r="K530" i="1"/>
  <c r="Q530" i="1"/>
  <c r="R530" i="1" s="1"/>
  <c r="J530" i="1"/>
  <c r="N538" i="1"/>
  <c r="O538" i="1" s="1"/>
  <c r="L538" i="1"/>
  <c r="K538" i="1"/>
  <c r="Q538" i="1"/>
  <c r="R538" i="1" s="1"/>
  <c r="J538" i="1"/>
  <c r="N546" i="1"/>
  <c r="O546" i="1" s="1"/>
  <c r="L546" i="1"/>
  <c r="K546" i="1"/>
  <c r="J546" i="1"/>
  <c r="Q546" i="1"/>
  <c r="R546" i="1" s="1"/>
  <c r="N554" i="1"/>
  <c r="O554" i="1" s="1"/>
  <c r="L554" i="1"/>
  <c r="K554" i="1"/>
  <c r="J554" i="1"/>
  <c r="Q554" i="1"/>
  <c r="R554" i="1" s="1"/>
  <c r="N562" i="1"/>
  <c r="O562" i="1" s="1"/>
  <c r="L562" i="1"/>
  <c r="K562" i="1"/>
  <c r="J562" i="1"/>
  <c r="Q562" i="1"/>
  <c r="R562" i="1" s="1"/>
  <c r="L570" i="1"/>
  <c r="K570" i="1"/>
  <c r="J570" i="1"/>
  <c r="L578" i="1"/>
  <c r="K578" i="1"/>
  <c r="J578" i="1"/>
  <c r="L586" i="1"/>
  <c r="K586" i="1"/>
  <c r="J586" i="1"/>
  <c r="L594" i="1"/>
  <c r="K594" i="1"/>
  <c r="J594" i="1"/>
  <c r="L602" i="1"/>
  <c r="K602" i="1"/>
  <c r="J602" i="1"/>
  <c r="L610" i="1"/>
  <c r="K610" i="1"/>
  <c r="J610" i="1"/>
  <c r="L618" i="1"/>
  <c r="K618" i="1"/>
  <c r="J618" i="1"/>
  <c r="N629" i="1"/>
  <c r="O629" i="1" s="1"/>
  <c r="L629" i="1"/>
  <c r="K629" i="1"/>
  <c r="J629" i="1"/>
  <c r="L645" i="1"/>
  <c r="K645" i="1"/>
  <c r="J645" i="1"/>
  <c r="L661" i="1"/>
  <c r="K661" i="1"/>
  <c r="J661" i="1"/>
  <c r="L677" i="1"/>
  <c r="K677" i="1"/>
  <c r="J677" i="1"/>
  <c r="L693" i="1"/>
  <c r="K693" i="1"/>
  <c r="J693" i="1"/>
  <c r="L709" i="1"/>
  <c r="K709" i="1"/>
  <c r="J709" i="1"/>
  <c r="L725" i="1"/>
  <c r="K725" i="1"/>
  <c r="J725" i="1"/>
  <c r="L741" i="1"/>
  <c r="K741" i="1"/>
  <c r="J741" i="1"/>
  <c r="M747" i="1"/>
  <c r="N747" i="1" s="1"/>
  <c r="O747" i="1" s="1"/>
  <c r="P747" i="1"/>
  <c r="Q747" i="1" s="1"/>
  <c r="R747" i="1" s="1"/>
  <c r="M751" i="1"/>
  <c r="N751" i="1" s="1"/>
  <c r="O751" i="1" s="1"/>
  <c r="P751" i="1"/>
  <c r="Q751" i="1" s="1"/>
  <c r="R751" i="1" s="1"/>
  <c r="M755" i="1"/>
  <c r="N755" i="1" s="1"/>
  <c r="O755" i="1" s="1"/>
  <c r="P755" i="1"/>
  <c r="Q755" i="1" s="1"/>
  <c r="R755" i="1" s="1"/>
  <c r="M759" i="1"/>
  <c r="N759" i="1" s="1"/>
  <c r="O759" i="1" s="1"/>
  <c r="P759" i="1"/>
  <c r="Q759" i="1" s="1"/>
  <c r="R759" i="1" s="1"/>
  <c r="M763" i="1"/>
  <c r="N763" i="1" s="1"/>
  <c r="O763" i="1" s="1"/>
  <c r="P763" i="1"/>
  <c r="Q763" i="1" s="1"/>
  <c r="R763" i="1" s="1"/>
  <c r="M767" i="1"/>
  <c r="N767" i="1" s="1"/>
  <c r="O767" i="1" s="1"/>
  <c r="P767" i="1"/>
  <c r="Q767" i="1" s="1"/>
  <c r="R767" i="1" s="1"/>
  <c r="M771" i="1"/>
  <c r="N771" i="1" s="1"/>
  <c r="O771" i="1" s="1"/>
  <c r="P771" i="1"/>
  <c r="Q771" i="1" s="1"/>
  <c r="R771" i="1" s="1"/>
  <c r="M775" i="1"/>
  <c r="N775" i="1" s="1"/>
  <c r="O775" i="1" s="1"/>
  <c r="P775" i="1"/>
  <c r="Q775" i="1" s="1"/>
  <c r="R775" i="1" s="1"/>
  <c r="M779" i="1"/>
  <c r="N779" i="1" s="1"/>
  <c r="O779" i="1" s="1"/>
  <c r="P779" i="1"/>
  <c r="Q779" i="1" s="1"/>
  <c r="R779" i="1" s="1"/>
  <c r="M783" i="1"/>
  <c r="N783" i="1" s="1"/>
  <c r="O783" i="1" s="1"/>
  <c r="P783" i="1"/>
  <c r="Q783" i="1" s="1"/>
  <c r="R783" i="1" s="1"/>
  <c r="M801" i="1"/>
  <c r="P801" i="1"/>
  <c r="M809" i="1"/>
  <c r="P809" i="1"/>
  <c r="M817" i="1"/>
  <c r="P817" i="1"/>
  <c r="M825" i="1"/>
  <c r="P825" i="1"/>
  <c r="M833" i="1"/>
  <c r="P833" i="1"/>
  <c r="M841" i="1"/>
  <c r="P841" i="1"/>
  <c r="M849" i="1"/>
  <c r="P849" i="1"/>
  <c r="M857" i="1"/>
  <c r="P857" i="1"/>
  <c r="M865" i="1"/>
  <c r="P865" i="1"/>
  <c r="M873" i="1"/>
  <c r="P873" i="1"/>
  <c r="M881" i="1"/>
  <c r="P881" i="1"/>
  <c r="M889" i="1"/>
  <c r="P889" i="1"/>
  <c r="M897" i="1"/>
  <c r="P897" i="1"/>
  <c r="P929" i="1"/>
  <c r="Q929" i="1" s="1"/>
  <c r="M929" i="1"/>
  <c r="N929" i="1" s="1"/>
  <c r="P937" i="1"/>
  <c r="Q937" i="1" s="1"/>
  <c r="M937" i="1"/>
  <c r="N937" i="1" s="1"/>
  <c r="P945" i="1"/>
  <c r="Q945" i="1" s="1"/>
  <c r="M945" i="1"/>
  <c r="N945" i="1" s="1"/>
  <c r="P597" i="1"/>
  <c r="M597" i="1"/>
  <c r="L599" i="1"/>
  <c r="K599" i="1"/>
  <c r="J599" i="1"/>
  <c r="P605" i="1"/>
  <c r="M605" i="1"/>
  <c r="L607" i="1"/>
  <c r="K607" i="1"/>
  <c r="J607" i="1"/>
  <c r="P613" i="1"/>
  <c r="M613" i="1"/>
  <c r="L615" i="1"/>
  <c r="K615" i="1"/>
  <c r="J615" i="1"/>
  <c r="P621" i="1"/>
  <c r="M621" i="1"/>
  <c r="P626" i="1"/>
  <c r="Q626" i="1" s="1"/>
  <c r="R626" i="1" s="1"/>
  <c r="M626" i="1"/>
  <c r="N626" i="1" s="1"/>
  <c r="O626" i="1" s="1"/>
  <c r="P629" i="1"/>
  <c r="Q629" i="1" s="1"/>
  <c r="R629" i="1" s="1"/>
  <c r="M629" i="1"/>
  <c r="K633" i="1"/>
  <c r="N633" i="1"/>
  <c r="O633" i="1" s="1"/>
  <c r="L633" i="1"/>
  <c r="J633" i="1"/>
  <c r="Q633" i="1"/>
  <c r="R633" i="1" s="1"/>
  <c r="P635" i="1"/>
  <c r="Q635" i="1" s="1"/>
  <c r="R635" i="1" s="1"/>
  <c r="M635" i="1"/>
  <c r="N635" i="1" s="1"/>
  <c r="O635" i="1" s="1"/>
  <c r="L636" i="1"/>
  <c r="N636" i="1"/>
  <c r="O636" i="1" s="1"/>
  <c r="K636" i="1"/>
  <c r="J636" i="1"/>
  <c r="Q636" i="1"/>
  <c r="R636" i="1" s="1"/>
  <c r="P642" i="1"/>
  <c r="Q642" i="1" s="1"/>
  <c r="R642" i="1" s="1"/>
  <c r="M642" i="1"/>
  <c r="N642" i="1" s="1"/>
  <c r="O642" i="1" s="1"/>
  <c r="P645" i="1"/>
  <c r="Q645" i="1" s="1"/>
  <c r="R645" i="1" s="1"/>
  <c r="M645" i="1"/>
  <c r="N645" i="1" s="1"/>
  <c r="O645" i="1" s="1"/>
  <c r="K649" i="1"/>
  <c r="N649" i="1"/>
  <c r="O649" i="1" s="1"/>
  <c r="L649" i="1"/>
  <c r="J649" i="1"/>
  <c r="Q649" i="1"/>
  <c r="R649" i="1" s="1"/>
  <c r="P651" i="1"/>
  <c r="Q651" i="1" s="1"/>
  <c r="R651" i="1" s="1"/>
  <c r="M651" i="1"/>
  <c r="N651" i="1" s="1"/>
  <c r="O651" i="1" s="1"/>
  <c r="L652" i="1"/>
  <c r="N652" i="1"/>
  <c r="O652" i="1" s="1"/>
  <c r="K652" i="1"/>
  <c r="J652" i="1"/>
  <c r="Q652" i="1"/>
  <c r="R652" i="1" s="1"/>
  <c r="P658" i="1"/>
  <c r="Q658" i="1" s="1"/>
  <c r="R658" i="1" s="1"/>
  <c r="M658" i="1"/>
  <c r="N658" i="1" s="1"/>
  <c r="O658" i="1" s="1"/>
  <c r="P661" i="1"/>
  <c r="Q661" i="1" s="1"/>
  <c r="R661" i="1" s="1"/>
  <c r="M661" i="1"/>
  <c r="N661" i="1" s="1"/>
  <c r="O661" i="1" s="1"/>
  <c r="K665" i="1"/>
  <c r="N665" i="1"/>
  <c r="O665" i="1" s="1"/>
  <c r="L665" i="1"/>
  <c r="J665" i="1"/>
  <c r="Q665" i="1"/>
  <c r="R665" i="1" s="1"/>
  <c r="P667" i="1"/>
  <c r="Q667" i="1" s="1"/>
  <c r="R667" i="1" s="1"/>
  <c r="M667" i="1"/>
  <c r="N667" i="1" s="1"/>
  <c r="O667" i="1" s="1"/>
  <c r="L668" i="1"/>
  <c r="N668" i="1"/>
  <c r="O668" i="1" s="1"/>
  <c r="K668" i="1"/>
  <c r="J668" i="1"/>
  <c r="Q668" i="1"/>
  <c r="R668" i="1" s="1"/>
  <c r="P674" i="1"/>
  <c r="Q674" i="1" s="1"/>
  <c r="R674" i="1" s="1"/>
  <c r="M674" i="1"/>
  <c r="N674" i="1" s="1"/>
  <c r="O674" i="1" s="1"/>
  <c r="P677" i="1"/>
  <c r="Q677" i="1" s="1"/>
  <c r="R677" i="1" s="1"/>
  <c r="M677" i="1"/>
  <c r="N677" i="1" s="1"/>
  <c r="O677" i="1" s="1"/>
  <c r="K681" i="1"/>
  <c r="N681" i="1"/>
  <c r="O681" i="1" s="1"/>
  <c r="L681" i="1"/>
  <c r="J681" i="1"/>
  <c r="Q681" i="1"/>
  <c r="R681" i="1" s="1"/>
  <c r="P683" i="1"/>
  <c r="Q683" i="1" s="1"/>
  <c r="R683" i="1" s="1"/>
  <c r="M683" i="1"/>
  <c r="N683" i="1" s="1"/>
  <c r="O683" i="1" s="1"/>
  <c r="L684" i="1"/>
  <c r="N684" i="1"/>
  <c r="O684" i="1" s="1"/>
  <c r="K684" i="1"/>
  <c r="J684" i="1"/>
  <c r="Q684" i="1"/>
  <c r="R684" i="1" s="1"/>
  <c r="P690" i="1"/>
  <c r="Q690" i="1" s="1"/>
  <c r="R690" i="1" s="1"/>
  <c r="M690" i="1"/>
  <c r="N690" i="1" s="1"/>
  <c r="O690" i="1" s="1"/>
  <c r="P693" i="1"/>
  <c r="Q693" i="1" s="1"/>
  <c r="R693" i="1" s="1"/>
  <c r="M693" i="1"/>
  <c r="N693" i="1" s="1"/>
  <c r="O693" i="1" s="1"/>
  <c r="K697" i="1"/>
  <c r="N697" i="1"/>
  <c r="O697" i="1" s="1"/>
  <c r="L697" i="1"/>
  <c r="J697" i="1"/>
  <c r="Q697" i="1"/>
  <c r="R697" i="1" s="1"/>
  <c r="P699" i="1"/>
  <c r="Q699" i="1" s="1"/>
  <c r="R699" i="1" s="1"/>
  <c r="M699" i="1"/>
  <c r="N699" i="1" s="1"/>
  <c r="O699" i="1" s="1"/>
  <c r="L700" i="1"/>
  <c r="N700" i="1"/>
  <c r="O700" i="1" s="1"/>
  <c r="K700" i="1"/>
  <c r="J700" i="1"/>
  <c r="Q700" i="1"/>
  <c r="R700" i="1" s="1"/>
  <c r="P706" i="1"/>
  <c r="Q706" i="1" s="1"/>
  <c r="R706" i="1" s="1"/>
  <c r="M706" i="1"/>
  <c r="N706" i="1" s="1"/>
  <c r="O706" i="1" s="1"/>
  <c r="P709" i="1"/>
  <c r="Q709" i="1" s="1"/>
  <c r="R709" i="1" s="1"/>
  <c r="M709" i="1"/>
  <c r="N709" i="1" s="1"/>
  <c r="O709" i="1" s="1"/>
  <c r="K713" i="1"/>
  <c r="N713" i="1"/>
  <c r="O713" i="1" s="1"/>
  <c r="L713" i="1"/>
  <c r="J713" i="1"/>
  <c r="Q713" i="1"/>
  <c r="R713" i="1" s="1"/>
  <c r="P715" i="1"/>
  <c r="Q715" i="1" s="1"/>
  <c r="R715" i="1" s="1"/>
  <c r="M715" i="1"/>
  <c r="N715" i="1" s="1"/>
  <c r="O715" i="1" s="1"/>
  <c r="L716" i="1"/>
  <c r="N716" i="1"/>
  <c r="O716" i="1" s="1"/>
  <c r="K716" i="1"/>
  <c r="J716" i="1"/>
  <c r="Q716" i="1"/>
  <c r="R716" i="1" s="1"/>
  <c r="P722" i="1"/>
  <c r="Q722" i="1" s="1"/>
  <c r="R722" i="1" s="1"/>
  <c r="M722" i="1"/>
  <c r="N722" i="1" s="1"/>
  <c r="O722" i="1" s="1"/>
  <c r="P725" i="1"/>
  <c r="Q725" i="1" s="1"/>
  <c r="R725" i="1" s="1"/>
  <c r="M725" i="1"/>
  <c r="N725" i="1" s="1"/>
  <c r="O725" i="1" s="1"/>
  <c r="K729" i="1"/>
  <c r="N729" i="1"/>
  <c r="O729" i="1" s="1"/>
  <c r="L729" i="1"/>
  <c r="J729" i="1"/>
  <c r="Q729" i="1"/>
  <c r="R729" i="1" s="1"/>
  <c r="P731" i="1"/>
  <c r="Q731" i="1" s="1"/>
  <c r="R731" i="1" s="1"/>
  <c r="M731" i="1"/>
  <c r="N731" i="1" s="1"/>
  <c r="O731" i="1" s="1"/>
  <c r="L732" i="1"/>
  <c r="N732" i="1"/>
  <c r="O732" i="1" s="1"/>
  <c r="K732" i="1"/>
  <c r="J732" i="1"/>
  <c r="Q732" i="1"/>
  <c r="R732" i="1" s="1"/>
  <c r="P738" i="1"/>
  <c r="Q738" i="1" s="1"/>
  <c r="R738" i="1" s="1"/>
  <c r="M738" i="1"/>
  <c r="N738" i="1" s="1"/>
  <c r="O738" i="1" s="1"/>
  <c r="P741" i="1"/>
  <c r="Q741" i="1" s="1"/>
  <c r="R741" i="1" s="1"/>
  <c r="M741" i="1"/>
  <c r="N741" i="1" s="1"/>
  <c r="O741" i="1" s="1"/>
  <c r="L792" i="1"/>
  <c r="K792" i="1"/>
  <c r="J792" i="1"/>
  <c r="L795" i="1"/>
  <c r="K795" i="1"/>
  <c r="J795" i="1"/>
  <c r="M799" i="1"/>
  <c r="N799" i="1" s="1"/>
  <c r="O799" i="1" s="1"/>
  <c r="P799" i="1"/>
  <c r="Q799" i="1" s="1"/>
  <c r="R799" i="1" s="1"/>
  <c r="M910" i="1"/>
  <c r="P910" i="1"/>
  <c r="P570" i="1"/>
  <c r="Q570" i="1" s="1"/>
  <c r="R570" i="1" s="1"/>
  <c r="M570" i="1"/>
  <c r="N570" i="1" s="1"/>
  <c r="O570" i="1" s="1"/>
  <c r="N572" i="1"/>
  <c r="O572" i="1" s="1"/>
  <c r="L572" i="1"/>
  <c r="K572" i="1"/>
  <c r="J572" i="1"/>
  <c r="Q572" i="1"/>
  <c r="R572" i="1" s="1"/>
  <c r="P578" i="1"/>
  <c r="Q578" i="1" s="1"/>
  <c r="R578" i="1" s="1"/>
  <c r="M578" i="1"/>
  <c r="N578" i="1" s="1"/>
  <c r="O578" i="1" s="1"/>
  <c r="N580" i="1"/>
  <c r="O580" i="1" s="1"/>
  <c r="L580" i="1"/>
  <c r="K580" i="1"/>
  <c r="J580" i="1"/>
  <c r="Q580" i="1"/>
  <c r="R580" i="1" s="1"/>
  <c r="P586" i="1"/>
  <c r="Q586" i="1" s="1"/>
  <c r="R586" i="1" s="1"/>
  <c r="M586" i="1"/>
  <c r="N586" i="1" s="1"/>
  <c r="O586" i="1" s="1"/>
  <c r="N588" i="1"/>
  <c r="O588" i="1" s="1"/>
  <c r="L588" i="1"/>
  <c r="K588" i="1"/>
  <c r="J588" i="1"/>
  <c r="Q588" i="1"/>
  <c r="R588" i="1" s="1"/>
  <c r="P594" i="1"/>
  <c r="Q594" i="1" s="1"/>
  <c r="R594" i="1" s="1"/>
  <c r="M594" i="1"/>
  <c r="N594" i="1" s="1"/>
  <c r="O594" i="1" s="1"/>
  <c r="N596" i="1"/>
  <c r="O596" i="1" s="1"/>
  <c r="L596" i="1"/>
  <c r="K596" i="1"/>
  <c r="J596" i="1"/>
  <c r="Q596" i="1"/>
  <c r="R596" i="1" s="1"/>
  <c r="P602" i="1"/>
  <c r="Q602" i="1" s="1"/>
  <c r="R602" i="1" s="1"/>
  <c r="M602" i="1"/>
  <c r="N602" i="1" s="1"/>
  <c r="O602" i="1" s="1"/>
  <c r="N604" i="1"/>
  <c r="O604" i="1" s="1"/>
  <c r="L604" i="1"/>
  <c r="K604" i="1"/>
  <c r="J604" i="1"/>
  <c r="Q604" i="1"/>
  <c r="R604" i="1" s="1"/>
  <c r="P610" i="1"/>
  <c r="Q610" i="1" s="1"/>
  <c r="R610" i="1" s="1"/>
  <c r="M610" i="1"/>
  <c r="N610" i="1" s="1"/>
  <c r="O610" i="1" s="1"/>
  <c r="N612" i="1"/>
  <c r="O612" i="1" s="1"/>
  <c r="L612" i="1"/>
  <c r="K612" i="1"/>
  <c r="J612" i="1"/>
  <c r="Q612" i="1"/>
  <c r="R612" i="1" s="1"/>
  <c r="P618" i="1"/>
  <c r="Q618" i="1" s="1"/>
  <c r="R618" i="1" s="1"/>
  <c r="M618" i="1"/>
  <c r="N618" i="1" s="1"/>
  <c r="O618" i="1" s="1"/>
  <c r="N620" i="1"/>
  <c r="O620" i="1" s="1"/>
  <c r="L620" i="1"/>
  <c r="K620" i="1"/>
  <c r="J620" i="1"/>
  <c r="Q620" i="1"/>
  <c r="R620" i="1" s="1"/>
  <c r="M623" i="1"/>
  <c r="P623" i="1"/>
  <c r="J630" i="1"/>
  <c r="N630" i="1"/>
  <c r="O630" i="1" s="1"/>
  <c r="L630" i="1"/>
  <c r="K630" i="1"/>
  <c r="Q630" i="1"/>
  <c r="R630" i="1" s="1"/>
  <c r="P632" i="1"/>
  <c r="M632" i="1"/>
  <c r="M639" i="1"/>
  <c r="P639" i="1"/>
  <c r="J646" i="1"/>
  <c r="N646" i="1"/>
  <c r="O646" i="1" s="1"/>
  <c r="L646" i="1"/>
  <c r="K646" i="1"/>
  <c r="Q646" i="1"/>
  <c r="R646" i="1" s="1"/>
  <c r="P648" i="1"/>
  <c r="M648" i="1"/>
  <c r="M655" i="1"/>
  <c r="P655" i="1"/>
  <c r="J662" i="1"/>
  <c r="N662" i="1"/>
  <c r="O662" i="1" s="1"/>
  <c r="L662" i="1"/>
  <c r="K662" i="1"/>
  <c r="Q662" i="1"/>
  <c r="R662" i="1" s="1"/>
  <c r="P664" i="1"/>
  <c r="M664" i="1"/>
  <c r="M671" i="1"/>
  <c r="P671" i="1"/>
  <c r="J678" i="1"/>
  <c r="N678" i="1"/>
  <c r="O678" i="1" s="1"/>
  <c r="L678" i="1"/>
  <c r="K678" i="1"/>
  <c r="Q678" i="1"/>
  <c r="R678" i="1" s="1"/>
  <c r="P680" i="1"/>
  <c r="M680" i="1"/>
  <c r="M687" i="1"/>
  <c r="P687" i="1"/>
  <c r="J694" i="1"/>
  <c r="N694" i="1"/>
  <c r="O694" i="1" s="1"/>
  <c r="L694" i="1"/>
  <c r="K694" i="1"/>
  <c r="Q694" i="1"/>
  <c r="R694" i="1" s="1"/>
  <c r="P696" i="1"/>
  <c r="M696" i="1"/>
  <c r="M703" i="1"/>
  <c r="P703" i="1"/>
  <c r="J710" i="1"/>
  <c r="N710" i="1"/>
  <c r="O710" i="1" s="1"/>
  <c r="L710" i="1"/>
  <c r="K710" i="1"/>
  <c r="Q710" i="1"/>
  <c r="R710" i="1" s="1"/>
  <c r="P712" i="1"/>
  <c r="M712" i="1"/>
  <c r="M719" i="1"/>
  <c r="P719" i="1"/>
  <c r="J726" i="1"/>
  <c r="N726" i="1"/>
  <c r="O726" i="1" s="1"/>
  <c r="L726" i="1"/>
  <c r="K726" i="1"/>
  <c r="Q726" i="1"/>
  <c r="R726" i="1" s="1"/>
  <c r="P728" i="1"/>
  <c r="M728" i="1"/>
  <c r="M735" i="1"/>
  <c r="P735" i="1"/>
  <c r="J742" i="1"/>
  <c r="N742" i="1"/>
  <c r="O742" i="1" s="1"/>
  <c r="L742" i="1"/>
  <c r="K742" i="1"/>
  <c r="Q742" i="1"/>
  <c r="R742" i="1" s="1"/>
  <c r="K785" i="1"/>
  <c r="J785" i="1"/>
  <c r="Q785" i="1"/>
  <c r="N785" i="1"/>
  <c r="L785" i="1"/>
  <c r="L788" i="1"/>
  <c r="K788" i="1"/>
  <c r="J788" i="1"/>
  <c r="M802" i="1"/>
  <c r="P802" i="1"/>
  <c r="M807" i="1"/>
  <c r="P807" i="1"/>
  <c r="M810" i="1"/>
  <c r="P810" i="1"/>
  <c r="M815" i="1"/>
  <c r="P815" i="1"/>
  <c r="M818" i="1"/>
  <c r="P818" i="1"/>
  <c r="M823" i="1"/>
  <c r="P823" i="1"/>
  <c r="M826" i="1"/>
  <c r="P826" i="1"/>
  <c r="M831" i="1"/>
  <c r="P831" i="1"/>
  <c r="M834" i="1"/>
  <c r="P834" i="1"/>
  <c r="M839" i="1"/>
  <c r="P839" i="1"/>
  <c r="M842" i="1"/>
  <c r="P842" i="1"/>
  <c r="M847" i="1"/>
  <c r="P847" i="1"/>
  <c r="M850" i="1"/>
  <c r="P850" i="1"/>
  <c r="M855" i="1"/>
  <c r="P855" i="1"/>
  <c r="M858" i="1"/>
  <c r="P858" i="1"/>
  <c r="M863" i="1"/>
  <c r="P863" i="1"/>
  <c r="M866" i="1"/>
  <c r="P866" i="1"/>
  <c r="M871" i="1"/>
  <c r="P871" i="1"/>
  <c r="M874" i="1"/>
  <c r="P874" i="1"/>
  <c r="M879" i="1"/>
  <c r="P879" i="1"/>
  <c r="M882" i="1"/>
  <c r="P882" i="1"/>
  <c r="M887" i="1"/>
  <c r="P887" i="1"/>
  <c r="M890" i="1"/>
  <c r="P890" i="1"/>
  <c r="M895" i="1"/>
  <c r="P895" i="1"/>
  <c r="M898" i="1"/>
  <c r="P898" i="1"/>
  <c r="M903" i="1"/>
  <c r="P903" i="1"/>
  <c r="K912" i="1"/>
  <c r="L912" i="1"/>
  <c r="J912" i="1"/>
  <c r="P913" i="1"/>
  <c r="M913" i="1"/>
  <c r="N961" i="1"/>
  <c r="L961" i="1"/>
  <c r="K961" i="1"/>
  <c r="J961" i="1"/>
  <c r="Q961" i="1"/>
  <c r="L963" i="1"/>
  <c r="K963" i="1"/>
  <c r="J963" i="1"/>
  <c r="P1005" i="1"/>
  <c r="M1005" i="1"/>
  <c r="P1021" i="1"/>
  <c r="M1021" i="1"/>
  <c r="P1037" i="1"/>
  <c r="M1037" i="1"/>
  <c r="P1053" i="1"/>
  <c r="M1053" i="1"/>
  <c r="L1010" i="1"/>
  <c r="K1010" i="1"/>
  <c r="J1010" i="1"/>
  <c r="L1026" i="1"/>
  <c r="K1026" i="1"/>
  <c r="J1026" i="1"/>
  <c r="L1042" i="1"/>
  <c r="K1042" i="1"/>
  <c r="J1042" i="1"/>
  <c r="L1055" i="1"/>
  <c r="K1055" i="1"/>
  <c r="J1055" i="1"/>
  <c r="K1056" i="1"/>
  <c r="L1056" i="1"/>
  <c r="J1056" i="1"/>
  <c r="L1058" i="1"/>
  <c r="K1058" i="1"/>
  <c r="J1058" i="1"/>
  <c r="L1059" i="1"/>
  <c r="K1059" i="1"/>
  <c r="J1059" i="1"/>
  <c r="K1060" i="1"/>
  <c r="L1060" i="1"/>
  <c r="J1060" i="1"/>
  <c r="L1062" i="1"/>
  <c r="K1062" i="1"/>
  <c r="J1062" i="1"/>
  <c r="L1063" i="1"/>
  <c r="K1063" i="1"/>
  <c r="J1063" i="1"/>
  <c r="K1064" i="1"/>
  <c r="L1064" i="1"/>
  <c r="J1064" i="1"/>
  <c r="L1066" i="1"/>
  <c r="K1066" i="1"/>
  <c r="J1066" i="1"/>
  <c r="L1067" i="1"/>
  <c r="K1067" i="1"/>
  <c r="J1067" i="1"/>
  <c r="K1068" i="1"/>
  <c r="L1068" i="1"/>
  <c r="J1068" i="1"/>
  <c r="L1070" i="1"/>
  <c r="K1070" i="1"/>
  <c r="J1070" i="1"/>
  <c r="L1071" i="1"/>
  <c r="K1071" i="1"/>
  <c r="J1071" i="1"/>
  <c r="K1072" i="1"/>
  <c r="L1072" i="1"/>
  <c r="J1072" i="1"/>
  <c r="L1074" i="1"/>
  <c r="K1074" i="1"/>
  <c r="J1074" i="1"/>
  <c r="L1075" i="1"/>
  <c r="K1075" i="1"/>
  <c r="J1075" i="1"/>
  <c r="K1076" i="1"/>
  <c r="L1076" i="1"/>
  <c r="J1076" i="1"/>
  <c r="L1078" i="1"/>
  <c r="K1078" i="1"/>
  <c r="J1078" i="1"/>
  <c r="L1079" i="1"/>
  <c r="K1079" i="1"/>
  <c r="J1079" i="1"/>
  <c r="K1080" i="1"/>
  <c r="L1080" i="1"/>
  <c r="J1080" i="1"/>
  <c r="L1082" i="1"/>
  <c r="K1082" i="1"/>
  <c r="J1082" i="1"/>
  <c r="L1083" i="1"/>
  <c r="K1083" i="1"/>
  <c r="J1083" i="1"/>
  <c r="K1084" i="1"/>
  <c r="L1084" i="1"/>
  <c r="J1084" i="1"/>
  <c r="L1086" i="1"/>
  <c r="K1086" i="1"/>
  <c r="J1086" i="1"/>
  <c r="L1087" i="1"/>
  <c r="K1087" i="1"/>
  <c r="J1087" i="1"/>
  <c r="K1088" i="1"/>
  <c r="L1088" i="1"/>
  <c r="J1088" i="1"/>
  <c r="L1090" i="1"/>
  <c r="K1090" i="1"/>
  <c r="J1090" i="1"/>
  <c r="L1091" i="1"/>
  <c r="K1091" i="1"/>
  <c r="J1091" i="1"/>
  <c r="K1092" i="1"/>
  <c r="L1092" i="1"/>
  <c r="J1092" i="1"/>
  <c r="L1094" i="1"/>
  <c r="K1094" i="1"/>
  <c r="J1094" i="1"/>
  <c r="L1095" i="1"/>
  <c r="K1095" i="1"/>
  <c r="J1095" i="1"/>
  <c r="K1096" i="1"/>
  <c r="L1096" i="1"/>
  <c r="J1096" i="1"/>
  <c r="L1098" i="1"/>
  <c r="K1098" i="1"/>
  <c r="J1098" i="1"/>
  <c r="L1099" i="1"/>
  <c r="K1099" i="1"/>
  <c r="J1099" i="1"/>
  <c r="K1100" i="1"/>
  <c r="L1100" i="1"/>
  <c r="J1100" i="1"/>
  <c r="L1102" i="1"/>
  <c r="K1102" i="1"/>
  <c r="J1102" i="1"/>
  <c r="L1103" i="1"/>
  <c r="K1103" i="1"/>
  <c r="J1103" i="1"/>
  <c r="K1104" i="1"/>
  <c r="L1104" i="1"/>
  <c r="J1104" i="1"/>
  <c r="L1106" i="1"/>
  <c r="K1106" i="1"/>
  <c r="J1106" i="1"/>
  <c r="L1107" i="1"/>
  <c r="K1107" i="1"/>
  <c r="J1107" i="1"/>
  <c r="K1108" i="1"/>
  <c r="L1108" i="1"/>
  <c r="J1108" i="1"/>
  <c r="L1110" i="1"/>
  <c r="K1110" i="1"/>
  <c r="J1110" i="1"/>
  <c r="L1111" i="1"/>
  <c r="K1111" i="1"/>
  <c r="J1111" i="1"/>
  <c r="K1112" i="1"/>
  <c r="L1112" i="1"/>
  <c r="J1112" i="1"/>
  <c r="L1114" i="1"/>
  <c r="K1114" i="1"/>
  <c r="J1114" i="1"/>
  <c r="L1115" i="1"/>
  <c r="K1115" i="1"/>
  <c r="J1115" i="1"/>
  <c r="K1116" i="1"/>
  <c r="L1116" i="1"/>
  <c r="J1116" i="1"/>
  <c r="L1118" i="1"/>
  <c r="K1118" i="1"/>
  <c r="J1118" i="1"/>
  <c r="L1119" i="1"/>
  <c r="K1119" i="1"/>
  <c r="J1119" i="1"/>
  <c r="K1120" i="1"/>
  <c r="L1120" i="1"/>
  <c r="J1120" i="1"/>
  <c r="L1122" i="1"/>
  <c r="K1122" i="1"/>
  <c r="J1122" i="1"/>
  <c r="L1123" i="1"/>
  <c r="K1123" i="1"/>
  <c r="J1123" i="1"/>
  <c r="K1124" i="1"/>
  <c r="L1124" i="1"/>
  <c r="J1124" i="1"/>
  <c r="L1126" i="1"/>
  <c r="K1126" i="1"/>
  <c r="J1126" i="1"/>
  <c r="L1127" i="1"/>
  <c r="K1127" i="1"/>
  <c r="J1127" i="1"/>
  <c r="K1128" i="1"/>
  <c r="L1128" i="1"/>
  <c r="J1128" i="1"/>
  <c r="L1130" i="1"/>
  <c r="K1130" i="1"/>
  <c r="J1130" i="1"/>
  <c r="L1131" i="1"/>
  <c r="K1131" i="1"/>
  <c r="J1131" i="1"/>
  <c r="K1132" i="1"/>
  <c r="L1132" i="1"/>
  <c r="J1132" i="1"/>
  <c r="L1134" i="1"/>
  <c r="K1134" i="1"/>
  <c r="J1134" i="1"/>
  <c r="L1135" i="1"/>
  <c r="K1135" i="1"/>
  <c r="J1135" i="1"/>
  <c r="K1136" i="1"/>
  <c r="L1136" i="1"/>
  <c r="J1136" i="1"/>
  <c r="L1138" i="1"/>
  <c r="K1138" i="1"/>
  <c r="J1138" i="1"/>
  <c r="L1139" i="1"/>
  <c r="K1139" i="1"/>
  <c r="J1139" i="1"/>
  <c r="K1140" i="1"/>
  <c r="L1140" i="1"/>
  <c r="J1140" i="1"/>
  <c r="L1142" i="1"/>
  <c r="K1142" i="1"/>
  <c r="J1142" i="1"/>
  <c r="L1143" i="1"/>
  <c r="K1143" i="1"/>
  <c r="J1143" i="1"/>
  <c r="K1144" i="1"/>
  <c r="L1144" i="1"/>
  <c r="J1144" i="1"/>
  <c r="L1146" i="1"/>
  <c r="K1146" i="1"/>
  <c r="J1146" i="1"/>
  <c r="L1147" i="1"/>
  <c r="K1147" i="1"/>
  <c r="J1147" i="1"/>
  <c r="K1148" i="1"/>
  <c r="L1148" i="1"/>
  <c r="J1148" i="1"/>
  <c r="L1150" i="1"/>
  <c r="K1150" i="1"/>
  <c r="J1150" i="1"/>
  <c r="L1204" i="1"/>
  <c r="K1204" i="1"/>
  <c r="J1204" i="1"/>
  <c r="L1220" i="1"/>
  <c r="K1220" i="1"/>
  <c r="J1220" i="1"/>
  <c r="L1236" i="1"/>
  <c r="K1236" i="1"/>
  <c r="J1236" i="1"/>
  <c r="L1252" i="1"/>
  <c r="K1252" i="1"/>
  <c r="J1252" i="1"/>
  <c r="L1268" i="1"/>
  <c r="K1268" i="1"/>
  <c r="J1268" i="1"/>
  <c r="P1342" i="1"/>
  <c r="M1342" i="1"/>
  <c r="P1358" i="1"/>
  <c r="M1358" i="1"/>
  <c r="P1374" i="1"/>
  <c r="M1374" i="1"/>
  <c r="M969" i="1"/>
  <c r="N969" i="1" s="1"/>
  <c r="P969" i="1"/>
  <c r="Q969" i="1" s="1"/>
  <c r="L971" i="1"/>
  <c r="K971" i="1"/>
  <c r="J971" i="1"/>
  <c r="M977" i="1"/>
  <c r="N977" i="1" s="1"/>
  <c r="P977" i="1"/>
  <c r="Q977" i="1" s="1"/>
  <c r="L979" i="1"/>
  <c r="K979" i="1"/>
  <c r="J979" i="1"/>
  <c r="M985" i="1"/>
  <c r="N985" i="1" s="1"/>
  <c r="P985" i="1"/>
  <c r="Q985" i="1" s="1"/>
  <c r="L987" i="1"/>
  <c r="K987" i="1"/>
  <c r="J987" i="1"/>
  <c r="M993" i="1"/>
  <c r="N993" i="1" s="1"/>
  <c r="P993" i="1"/>
  <c r="Q993" i="1" s="1"/>
  <c r="L995" i="1"/>
  <c r="K995" i="1"/>
  <c r="J995" i="1"/>
  <c r="M1001" i="1"/>
  <c r="N1001" i="1" s="1"/>
  <c r="P1001" i="1"/>
  <c r="Q1001" i="1" s="1"/>
  <c r="K1004" i="1"/>
  <c r="L1004" i="1"/>
  <c r="J1004" i="1"/>
  <c r="M1006" i="1"/>
  <c r="P1006" i="1"/>
  <c r="L1007" i="1"/>
  <c r="K1007" i="1"/>
  <c r="J1007" i="1"/>
  <c r="M1013" i="1"/>
  <c r="P1013" i="1"/>
  <c r="M1016" i="1"/>
  <c r="N1016" i="1" s="1"/>
  <c r="O1016" i="1" s="1"/>
  <c r="P1016" i="1"/>
  <c r="Q1016" i="1" s="1"/>
  <c r="R1016" i="1" s="1"/>
  <c r="K1020" i="1"/>
  <c r="L1020" i="1"/>
  <c r="J1020" i="1"/>
  <c r="M1022" i="1"/>
  <c r="P1022" i="1"/>
  <c r="L1023" i="1"/>
  <c r="K1023" i="1"/>
  <c r="J1023" i="1"/>
  <c r="M1029" i="1"/>
  <c r="P1029" i="1"/>
  <c r="M1032" i="1"/>
  <c r="N1032" i="1" s="1"/>
  <c r="O1032" i="1" s="1"/>
  <c r="P1032" i="1"/>
  <c r="Q1032" i="1" s="1"/>
  <c r="R1032" i="1" s="1"/>
  <c r="K1036" i="1"/>
  <c r="L1036" i="1"/>
  <c r="J1036" i="1"/>
  <c r="M1038" i="1"/>
  <c r="P1038" i="1"/>
  <c r="L1039" i="1"/>
  <c r="K1039" i="1"/>
  <c r="J1039" i="1"/>
  <c r="M1045" i="1"/>
  <c r="P1045" i="1"/>
  <c r="M1048" i="1"/>
  <c r="N1048" i="1" s="1"/>
  <c r="O1048" i="1" s="1"/>
  <c r="P1048" i="1"/>
  <c r="Q1048" i="1" s="1"/>
  <c r="R1048" i="1" s="1"/>
  <c r="K1052" i="1"/>
  <c r="L1052" i="1"/>
  <c r="J1052" i="1"/>
  <c r="M1054" i="1"/>
  <c r="P1054" i="1"/>
  <c r="P1056" i="1"/>
  <c r="Q1056" i="1" s="1"/>
  <c r="M1056" i="1"/>
  <c r="N1056" i="1" s="1"/>
  <c r="P1057" i="1"/>
  <c r="M1057" i="1"/>
  <c r="P1060" i="1"/>
  <c r="Q1060" i="1" s="1"/>
  <c r="M1060" i="1"/>
  <c r="N1060" i="1" s="1"/>
  <c r="P1061" i="1"/>
  <c r="M1061" i="1"/>
  <c r="P1064" i="1"/>
  <c r="Q1064" i="1" s="1"/>
  <c r="M1064" i="1"/>
  <c r="N1064" i="1" s="1"/>
  <c r="P1065" i="1"/>
  <c r="M1065" i="1"/>
  <c r="P1068" i="1"/>
  <c r="Q1068" i="1" s="1"/>
  <c r="M1068" i="1"/>
  <c r="N1068" i="1" s="1"/>
  <c r="P1069" i="1"/>
  <c r="M1069" i="1"/>
  <c r="P1072" i="1"/>
  <c r="Q1072" i="1" s="1"/>
  <c r="M1072" i="1"/>
  <c r="N1072" i="1" s="1"/>
  <c r="P1073" i="1"/>
  <c r="M1073" i="1"/>
  <c r="P1076" i="1"/>
  <c r="Q1076" i="1" s="1"/>
  <c r="M1076" i="1"/>
  <c r="N1076" i="1" s="1"/>
  <c r="P1077" i="1"/>
  <c r="M1077" i="1"/>
  <c r="P1080" i="1"/>
  <c r="Q1080" i="1" s="1"/>
  <c r="M1080" i="1"/>
  <c r="N1080" i="1" s="1"/>
  <c r="P1081" i="1"/>
  <c r="M1081" i="1"/>
  <c r="P1084" i="1"/>
  <c r="Q1084" i="1" s="1"/>
  <c r="M1084" i="1"/>
  <c r="N1084" i="1" s="1"/>
  <c r="P1085" i="1"/>
  <c r="M1085" i="1"/>
  <c r="P1088" i="1"/>
  <c r="Q1088" i="1" s="1"/>
  <c r="M1088" i="1"/>
  <c r="N1088" i="1" s="1"/>
  <c r="P1089" i="1"/>
  <c r="M1089" i="1"/>
  <c r="P1092" i="1"/>
  <c r="Q1092" i="1" s="1"/>
  <c r="M1092" i="1"/>
  <c r="N1092" i="1" s="1"/>
  <c r="P1093" i="1"/>
  <c r="M1093" i="1"/>
  <c r="P1096" i="1"/>
  <c r="Q1096" i="1" s="1"/>
  <c r="M1096" i="1"/>
  <c r="N1096" i="1" s="1"/>
  <c r="P1097" i="1"/>
  <c r="M1097" i="1"/>
  <c r="P1100" i="1"/>
  <c r="Q1100" i="1" s="1"/>
  <c r="M1100" i="1"/>
  <c r="N1100" i="1" s="1"/>
  <c r="P1101" i="1"/>
  <c r="M1101" i="1"/>
  <c r="P1104" i="1"/>
  <c r="Q1104" i="1" s="1"/>
  <c r="M1104" i="1"/>
  <c r="N1104" i="1" s="1"/>
  <c r="P1105" i="1"/>
  <c r="M1105" i="1"/>
  <c r="P1108" i="1"/>
  <c r="Q1108" i="1" s="1"/>
  <c r="M1108" i="1"/>
  <c r="N1108" i="1" s="1"/>
  <c r="P1109" i="1"/>
  <c r="M1109" i="1"/>
  <c r="P1112" i="1"/>
  <c r="Q1112" i="1" s="1"/>
  <c r="M1112" i="1"/>
  <c r="N1112" i="1" s="1"/>
  <c r="P1113" i="1"/>
  <c r="M1113" i="1"/>
  <c r="P1116" i="1"/>
  <c r="Q1116" i="1" s="1"/>
  <c r="M1116" i="1"/>
  <c r="N1116" i="1" s="1"/>
  <c r="P1117" i="1"/>
  <c r="M1117" i="1"/>
  <c r="P1120" i="1"/>
  <c r="Q1120" i="1" s="1"/>
  <c r="M1120" i="1"/>
  <c r="N1120" i="1" s="1"/>
  <c r="P1121" i="1"/>
  <c r="M1121" i="1"/>
  <c r="P1124" i="1"/>
  <c r="Q1124" i="1" s="1"/>
  <c r="M1124" i="1"/>
  <c r="N1124" i="1" s="1"/>
  <c r="P1125" i="1"/>
  <c r="M1125" i="1"/>
  <c r="P1128" i="1"/>
  <c r="Q1128" i="1" s="1"/>
  <c r="M1128" i="1"/>
  <c r="N1128" i="1" s="1"/>
  <c r="P1129" i="1"/>
  <c r="M1129" i="1"/>
  <c r="P1132" i="1"/>
  <c r="Q1132" i="1" s="1"/>
  <c r="M1132" i="1"/>
  <c r="N1132" i="1" s="1"/>
  <c r="P1133" i="1"/>
  <c r="M1133" i="1"/>
  <c r="P1136" i="1"/>
  <c r="Q1136" i="1" s="1"/>
  <c r="M1136" i="1"/>
  <c r="N1136" i="1" s="1"/>
  <c r="P1137" i="1"/>
  <c r="M1137" i="1"/>
  <c r="P1140" i="1"/>
  <c r="Q1140" i="1" s="1"/>
  <c r="M1140" i="1"/>
  <c r="N1140" i="1" s="1"/>
  <c r="P1141" i="1"/>
  <c r="M1141" i="1"/>
  <c r="P1144" i="1"/>
  <c r="Q1144" i="1" s="1"/>
  <c r="M1144" i="1"/>
  <c r="N1144" i="1" s="1"/>
  <c r="P1145" i="1"/>
  <c r="M1145" i="1"/>
  <c r="P1148" i="1"/>
  <c r="Q1148" i="1" s="1"/>
  <c r="M1148" i="1"/>
  <c r="N1148" i="1" s="1"/>
  <c r="P1149" i="1"/>
  <c r="M1149" i="1"/>
  <c r="M1154" i="1"/>
  <c r="P1154" i="1"/>
  <c r="J1190" i="1"/>
  <c r="L1190" i="1"/>
  <c r="K1190" i="1"/>
  <c r="P1204" i="1"/>
  <c r="Q1204" i="1" s="1"/>
  <c r="M1204" i="1"/>
  <c r="N1204" i="1" s="1"/>
  <c r="J1206" i="1"/>
  <c r="L1206" i="1"/>
  <c r="K1206" i="1"/>
  <c r="P1220" i="1"/>
  <c r="Q1220" i="1" s="1"/>
  <c r="M1220" i="1"/>
  <c r="N1220" i="1" s="1"/>
  <c r="J1222" i="1"/>
  <c r="L1222" i="1"/>
  <c r="K1222" i="1"/>
  <c r="P1236" i="1"/>
  <c r="Q1236" i="1" s="1"/>
  <c r="M1236" i="1"/>
  <c r="N1236" i="1" s="1"/>
  <c r="J1238" i="1"/>
  <c r="L1238" i="1"/>
  <c r="K1238" i="1"/>
  <c r="P1252" i="1"/>
  <c r="Q1252" i="1" s="1"/>
  <c r="M1252" i="1"/>
  <c r="N1252" i="1" s="1"/>
  <c r="J1254" i="1"/>
  <c r="L1254" i="1"/>
  <c r="K1254" i="1"/>
  <c r="P1268" i="1"/>
  <c r="Q1268" i="1" s="1"/>
  <c r="M1268" i="1"/>
  <c r="N1268" i="1" s="1"/>
  <c r="J1270" i="1"/>
  <c r="L1270" i="1"/>
  <c r="K1270" i="1"/>
  <c r="M1282" i="1"/>
  <c r="P1282" i="1"/>
  <c r="K1286" i="1"/>
  <c r="J1286" i="1"/>
  <c r="L1286" i="1"/>
  <c r="M1290" i="1"/>
  <c r="P1290" i="1"/>
  <c r="L1294" i="1"/>
  <c r="K1294" i="1"/>
  <c r="J1294" i="1"/>
  <c r="L1310" i="1"/>
  <c r="K1310" i="1"/>
  <c r="J1310" i="1"/>
  <c r="L1326" i="1"/>
  <c r="K1326" i="1"/>
  <c r="J1326" i="1"/>
  <c r="M926" i="1"/>
  <c r="P926" i="1"/>
  <c r="K928" i="1"/>
  <c r="L928" i="1"/>
  <c r="J928" i="1"/>
  <c r="M934" i="1"/>
  <c r="P934" i="1"/>
  <c r="K936" i="1"/>
  <c r="L936" i="1"/>
  <c r="J936" i="1"/>
  <c r="M942" i="1"/>
  <c r="P942" i="1"/>
  <c r="K944" i="1"/>
  <c r="L944" i="1"/>
  <c r="J944" i="1"/>
  <c r="M950" i="1"/>
  <c r="P950" i="1"/>
  <c r="K952" i="1"/>
  <c r="L952" i="1"/>
  <c r="J952" i="1"/>
  <c r="M958" i="1"/>
  <c r="P958" i="1"/>
  <c r="K960" i="1"/>
  <c r="J960" i="1"/>
  <c r="L960" i="1"/>
  <c r="M966" i="1"/>
  <c r="P966" i="1"/>
  <c r="K968" i="1"/>
  <c r="J968" i="1"/>
  <c r="L968" i="1"/>
  <c r="M974" i="1"/>
  <c r="P974" i="1"/>
  <c r="K976" i="1"/>
  <c r="J976" i="1"/>
  <c r="L976" i="1"/>
  <c r="M982" i="1"/>
  <c r="P982" i="1"/>
  <c r="K984" i="1"/>
  <c r="J984" i="1"/>
  <c r="L984" i="1"/>
  <c r="M990" i="1"/>
  <c r="P990" i="1"/>
  <c r="K992" i="1"/>
  <c r="J992" i="1"/>
  <c r="L992" i="1"/>
  <c r="M998" i="1"/>
  <c r="P998" i="1"/>
  <c r="K1000" i="1"/>
  <c r="J1000" i="1"/>
  <c r="L1000" i="1"/>
  <c r="P1003" i="1"/>
  <c r="M1003" i="1"/>
  <c r="M1010" i="1"/>
  <c r="N1010" i="1" s="1"/>
  <c r="O1010" i="1" s="1"/>
  <c r="P1010" i="1"/>
  <c r="Q1010" i="1" s="1"/>
  <c r="R1010" i="1" s="1"/>
  <c r="P1019" i="1"/>
  <c r="M1019" i="1"/>
  <c r="M1026" i="1"/>
  <c r="N1026" i="1" s="1"/>
  <c r="O1026" i="1" s="1"/>
  <c r="P1026" i="1"/>
  <c r="Q1026" i="1" s="1"/>
  <c r="R1026" i="1" s="1"/>
  <c r="P1035" i="1"/>
  <c r="M1035" i="1"/>
  <c r="M1042" i="1"/>
  <c r="N1042" i="1" s="1"/>
  <c r="O1042" i="1" s="1"/>
  <c r="P1042" i="1"/>
  <c r="Q1042" i="1" s="1"/>
  <c r="R1042" i="1" s="1"/>
  <c r="J1049" i="1"/>
  <c r="L1049" i="1"/>
  <c r="K1049" i="1"/>
  <c r="P1051" i="1"/>
  <c r="M1051" i="1"/>
  <c r="M1058" i="1"/>
  <c r="N1058" i="1" s="1"/>
  <c r="O1058" i="1" s="1"/>
  <c r="P1058" i="1"/>
  <c r="Q1058" i="1" s="1"/>
  <c r="R1058" i="1" s="1"/>
  <c r="M1062" i="1"/>
  <c r="N1062" i="1" s="1"/>
  <c r="O1062" i="1" s="1"/>
  <c r="P1062" i="1"/>
  <c r="Q1062" i="1" s="1"/>
  <c r="R1062" i="1" s="1"/>
  <c r="M1066" i="1"/>
  <c r="N1066" i="1" s="1"/>
  <c r="O1066" i="1" s="1"/>
  <c r="P1066" i="1"/>
  <c r="Q1066" i="1" s="1"/>
  <c r="R1066" i="1" s="1"/>
  <c r="M1070" i="1"/>
  <c r="N1070" i="1" s="1"/>
  <c r="O1070" i="1" s="1"/>
  <c r="P1070" i="1"/>
  <c r="Q1070" i="1" s="1"/>
  <c r="R1070" i="1" s="1"/>
  <c r="M1074" i="1"/>
  <c r="N1074" i="1" s="1"/>
  <c r="O1074" i="1" s="1"/>
  <c r="P1074" i="1"/>
  <c r="Q1074" i="1" s="1"/>
  <c r="R1074" i="1" s="1"/>
  <c r="M1078" i="1"/>
  <c r="N1078" i="1" s="1"/>
  <c r="O1078" i="1" s="1"/>
  <c r="P1078" i="1"/>
  <c r="Q1078" i="1" s="1"/>
  <c r="R1078" i="1" s="1"/>
  <c r="M1082" i="1"/>
  <c r="N1082" i="1" s="1"/>
  <c r="O1082" i="1" s="1"/>
  <c r="P1082" i="1"/>
  <c r="Q1082" i="1" s="1"/>
  <c r="R1082" i="1" s="1"/>
  <c r="M1086" i="1"/>
  <c r="N1086" i="1" s="1"/>
  <c r="O1086" i="1" s="1"/>
  <c r="P1086" i="1"/>
  <c r="Q1086" i="1" s="1"/>
  <c r="R1086" i="1" s="1"/>
  <c r="M1090" i="1"/>
  <c r="N1090" i="1" s="1"/>
  <c r="O1090" i="1" s="1"/>
  <c r="P1090" i="1"/>
  <c r="Q1090" i="1" s="1"/>
  <c r="R1090" i="1" s="1"/>
  <c r="M1094" i="1"/>
  <c r="N1094" i="1" s="1"/>
  <c r="O1094" i="1" s="1"/>
  <c r="P1094" i="1"/>
  <c r="Q1094" i="1" s="1"/>
  <c r="R1094" i="1" s="1"/>
  <c r="M1098" i="1"/>
  <c r="N1098" i="1" s="1"/>
  <c r="O1098" i="1" s="1"/>
  <c r="P1098" i="1"/>
  <c r="Q1098" i="1" s="1"/>
  <c r="R1098" i="1" s="1"/>
  <c r="M1102" i="1"/>
  <c r="N1102" i="1" s="1"/>
  <c r="O1102" i="1" s="1"/>
  <c r="P1102" i="1"/>
  <c r="Q1102" i="1" s="1"/>
  <c r="R1102" i="1" s="1"/>
  <c r="M1106" i="1"/>
  <c r="N1106" i="1" s="1"/>
  <c r="O1106" i="1" s="1"/>
  <c r="P1106" i="1"/>
  <c r="Q1106" i="1" s="1"/>
  <c r="R1106" i="1" s="1"/>
  <c r="M1110" i="1"/>
  <c r="N1110" i="1" s="1"/>
  <c r="O1110" i="1" s="1"/>
  <c r="P1110" i="1"/>
  <c r="Q1110" i="1" s="1"/>
  <c r="R1110" i="1" s="1"/>
  <c r="M1114" i="1"/>
  <c r="N1114" i="1" s="1"/>
  <c r="O1114" i="1" s="1"/>
  <c r="P1114" i="1"/>
  <c r="Q1114" i="1" s="1"/>
  <c r="R1114" i="1" s="1"/>
  <c r="M1118" i="1"/>
  <c r="N1118" i="1" s="1"/>
  <c r="O1118" i="1" s="1"/>
  <c r="P1118" i="1"/>
  <c r="Q1118" i="1" s="1"/>
  <c r="R1118" i="1" s="1"/>
  <c r="M1122" i="1"/>
  <c r="N1122" i="1" s="1"/>
  <c r="O1122" i="1" s="1"/>
  <c r="P1122" i="1"/>
  <c r="Q1122" i="1" s="1"/>
  <c r="R1122" i="1" s="1"/>
  <c r="M1126" i="1"/>
  <c r="N1126" i="1" s="1"/>
  <c r="O1126" i="1" s="1"/>
  <c r="P1126" i="1"/>
  <c r="Q1126" i="1" s="1"/>
  <c r="R1126" i="1" s="1"/>
  <c r="M1130" i="1"/>
  <c r="N1130" i="1" s="1"/>
  <c r="O1130" i="1" s="1"/>
  <c r="P1130" i="1"/>
  <c r="Q1130" i="1" s="1"/>
  <c r="R1130" i="1" s="1"/>
  <c r="M1134" i="1"/>
  <c r="N1134" i="1" s="1"/>
  <c r="O1134" i="1" s="1"/>
  <c r="P1134" i="1"/>
  <c r="Q1134" i="1" s="1"/>
  <c r="R1134" i="1" s="1"/>
  <c r="M1138" i="1"/>
  <c r="N1138" i="1" s="1"/>
  <c r="O1138" i="1" s="1"/>
  <c r="P1138" i="1"/>
  <c r="Q1138" i="1" s="1"/>
  <c r="R1138" i="1" s="1"/>
  <c r="M1142" i="1"/>
  <c r="N1142" i="1" s="1"/>
  <c r="O1142" i="1" s="1"/>
  <c r="P1142" i="1"/>
  <c r="Q1142" i="1" s="1"/>
  <c r="R1142" i="1" s="1"/>
  <c r="M1146" i="1"/>
  <c r="N1146" i="1" s="1"/>
  <c r="O1146" i="1" s="1"/>
  <c r="P1146" i="1"/>
  <c r="Q1146" i="1" s="1"/>
  <c r="R1146" i="1" s="1"/>
  <c r="M1150" i="1"/>
  <c r="N1150" i="1" s="1"/>
  <c r="O1150" i="1" s="1"/>
  <c r="P1150" i="1"/>
  <c r="Q1150" i="1" s="1"/>
  <c r="R1150" i="1" s="1"/>
  <c r="L1158" i="1"/>
  <c r="K1158" i="1"/>
  <c r="J1158" i="1"/>
  <c r="L1166" i="1"/>
  <c r="K1166" i="1"/>
  <c r="J1166" i="1"/>
  <c r="L1174" i="1"/>
  <c r="K1174" i="1"/>
  <c r="J1174" i="1"/>
  <c r="L1182" i="1"/>
  <c r="K1182" i="1"/>
  <c r="J1182" i="1"/>
  <c r="M1292" i="1"/>
  <c r="P1292" i="1"/>
  <c r="M1308" i="1"/>
  <c r="P1308" i="1"/>
  <c r="M1324" i="1"/>
  <c r="P1324" i="1"/>
  <c r="P787" i="1"/>
  <c r="Q787" i="1" s="1"/>
  <c r="R787" i="1" s="1"/>
  <c r="M787" i="1"/>
  <c r="N787" i="1" s="1"/>
  <c r="O787" i="1" s="1"/>
  <c r="P795" i="1"/>
  <c r="Q795" i="1" s="1"/>
  <c r="R795" i="1" s="1"/>
  <c r="M795" i="1"/>
  <c r="N795" i="1" s="1"/>
  <c r="O795" i="1" s="1"/>
  <c r="P803" i="1"/>
  <c r="Q803" i="1" s="1"/>
  <c r="R803" i="1" s="1"/>
  <c r="M803" i="1"/>
  <c r="N803" i="1" s="1"/>
  <c r="O803" i="1" s="1"/>
  <c r="P811" i="1"/>
  <c r="Q811" i="1" s="1"/>
  <c r="R811" i="1" s="1"/>
  <c r="M811" i="1"/>
  <c r="N811" i="1" s="1"/>
  <c r="O811" i="1" s="1"/>
  <c r="P819" i="1"/>
  <c r="Q819" i="1" s="1"/>
  <c r="R819" i="1" s="1"/>
  <c r="M819" i="1"/>
  <c r="N819" i="1" s="1"/>
  <c r="O819" i="1" s="1"/>
  <c r="P827" i="1"/>
  <c r="Q827" i="1" s="1"/>
  <c r="R827" i="1" s="1"/>
  <c r="M827" i="1"/>
  <c r="N827" i="1" s="1"/>
  <c r="O827" i="1" s="1"/>
  <c r="P835" i="1"/>
  <c r="Q835" i="1" s="1"/>
  <c r="R835" i="1" s="1"/>
  <c r="M835" i="1"/>
  <c r="N835" i="1" s="1"/>
  <c r="O835" i="1" s="1"/>
  <c r="P843" i="1"/>
  <c r="Q843" i="1" s="1"/>
  <c r="R843" i="1" s="1"/>
  <c r="M843" i="1"/>
  <c r="N843" i="1" s="1"/>
  <c r="O843" i="1" s="1"/>
  <c r="P851" i="1"/>
  <c r="Q851" i="1" s="1"/>
  <c r="R851" i="1" s="1"/>
  <c r="M851" i="1"/>
  <c r="N851" i="1" s="1"/>
  <c r="O851" i="1" s="1"/>
  <c r="P859" i="1"/>
  <c r="Q859" i="1" s="1"/>
  <c r="R859" i="1" s="1"/>
  <c r="M859" i="1"/>
  <c r="N859" i="1" s="1"/>
  <c r="O859" i="1" s="1"/>
  <c r="P867" i="1"/>
  <c r="Q867" i="1" s="1"/>
  <c r="R867" i="1" s="1"/>
  <c r="M867" i="1"/>
  <c r="N867" i="1" s="1"/>
  <c r="O867" i="1" s="1"/>
  <c r="P875" i="1"/>
  <c r="Q875" i="1" s="1"/>
  <c r="R875" i="1" s="1"/>
  <c r="M875" i="1"/>
  <c r="N875" i="1" s="1"/>
  <c r="O875" i="1" s="1"/>
  <c r="P883" i="1"/>
  <c r="Q883" i="1" s="1"/>
  <c r="R883" i="1" s="1"/>
  <c r="M883" i="1"/>
  <c r="N883" i="1" s="1"/>
  <c r="O883" i="1" s="1"/>
  <c r="P891" i="1"/>
  <c r="Q891" i="1" s="1"/>
  <c r="R891" i="1" s="1"/>
  <c r="M891" i="1"/>
  <c r="N891" i="1" s="1"/>
  <c r="O891" i="1" s="1"/>
  <c r="P899" i="1"/>
  <c r="Q899" i="1" s="1"/>
  <c r="R899" i="1" s="1"/>
  <c r="M899" i="1"/>
  <c r="N899" i="1" s="1"/>
  <c r="O899" i="1" s="1"/>
  <c r="P907" i="1"/>
  <c r="Q907" i="1" s="1"/>
  <c r="R907" i="1" s="1"/>
  <c r="M907" i="1"/>
  <c r="N907" i="1" s="1"/>
  <c r="O907" i="1" s="1"/>
  <c r="P915" i="1"/>
  <c r="Q915" i="1" s="1"/>
  <c r="R915" i="1" s="1"/>
  <c r="M915" i="1"/>
  <c r="N915" i="1" s="1"/>
  <c r="O915" i="1" s="1"/>
  <c r="P923" i="1"/>
  <c r="Q923" i="1" s="1"/>
  <c r="R923" i="1" s="1"/>
  <c r="M923" i="1"/>
  <c r="N923" i="1" s="1"/>
  <c r="O923" i="1" s="1"/>
  <c r="P931" i="1"/>
  <c r="Q931" i="1" s="1"/>
  <c r="R931" i="1" s="1"/>
  <c r="M931" i="1"/>
  <c r="N931" i="1" s="1"/>
  <c r="O931" i="1" s="1"/>
  <c r="P939" i="1"/>
  <c r="Q939" i="1" s="1"/>
  <c r="R939" i="1" s="1"/>
  <c r="M939" i="1"/>
  <c r="N939" i="1" s="1"/>
  <c r="O939" i="1" s="1"/>
  <c r="P947" i="1"/>
  <c r="Q947" i="1" s="1"/>
  <c r="R947" i="1" s="1"/>
  <c r="M947" i="1"/>
  <c r="N947" i="1" s="1"/>
  <c r="O947" i="1" s="1"/>
  <c r="P955" i="1"/>
  <c r="Q955" i="1" s="1"/>
  <c r="R955" i="1" s="1"/>
  <c r="M955" i="1"/>
  <c r="N955" i="1" s="1"/>
  <c r="O955" i="1" s="1"/>
  <c r="P963" i="1"/>
  <c r="Q963" i="1" s="1"/>
  <c r="R963" i="1" s="1"/>
  <c r="M963" i="1"/>
  <c r="N963" i="1" s="1"/>
  <c r="O963" i="1" s="1"/>
  <c r="P971" i="1"/>
  <c r="Q971" i="1" s="1"/>
  <c r="R971" i="1" s="1"/>
  <c r="M971" i="1"/>
  <c r="N971" i="1" s="1"/>
  <c r="O971" i="1" s="1"/>
  <c r="P979" i="1"/>
  <c r="Q979" i="1" s="1"/>
  <c r="R979" i="1" s="1"/>
  <c r="M979" i="1"/>
  <c r="N979" i="1" s="1"/>
  <c r="O979" i="1" s="1"/>
  <c r="P987" i="1"/>
  <c r="Q987" i="1" s="1"/>
  <c r="R987" i="1" s="1"/>
  <c r="M987" i="1"/>
  <c r="N987" i="1" s="1"/>
  <c r="O987" i="1" s="1"/>
  <c r="P995" i="1"/>
  <c r="Q995" i="1" s="1"/>
  <c r="R995" i="1" s="1"/>
  <c r="M995" i="1"/>
  <c r="N995" i="1" s="1"/>
  <c r="O995" i="1" s="1"/>
  <c r="N1013" i="1"/>
  <c r="O1013" i="1" s="1"/>
  <c r="L1013" i="1"/>
  <c r="K1013" i="1"/>
  <c r="J1013" i="1"/>
  <c r="Q1013" i="1"/>
  <c r="R1013" i="1" s="1"/>
  <c r="K1014" i="1"/>
  <c r="J1014" i="1"/>
  <c r="L1014" i="1"/>
  <c r="N1029" i="1"/>
  <c r="O1029" i="1" s="1"/>
  <c r="L1029" i="1"/>
  <c r="K1029" i="1"/>
  <c r="J1029" i="1"/>
  <c r="Q1029" i="1"/>
  <c r="R1029" i="1" s="1"/>
  <c r="K1030" i="1"/>
  <c r="J1030" i="1"/>
  <c r="L1030" i="1"/>
  <c r="N1045" i="1"/>
  <c r="O1045" i="1" s="1"/>
  <c r="L1045" i="1"/>
  <c r="K1045" i="1"/>
  <c r="J1045" i="1"/>
  <c r="Q1045" i="1"/>
  <c r="R1045" i="1" s="1"/>
  <c r="K1046" i="1"/>
  <c r="J1046" i="1"/>
  <c r="L1046" i="1"/>
  <c r="K1156" i="1"/>
  <c r="L1156" i="1"/>
  <c r="J1156" i="1"/>
  <c r="M1194" i="1"/>
  <c r="P1194" i="1"/>
  <c r="M1210" i="1"/>
  <c r="P1210" i="1"/>
  <c r="M1226" i="1"/>
  <c r="P1226" i="1"/>
  <c r="M1242" i="1"/>
  <c r="P1242" i="1"/>
  <c r="M1258" i="1"/>
  <c r="P1258" i="1"/>
  <c r="M1274" i="1"/>
  <c r="P1274" i="1"/>
  <c r="M1156" i="1"/>
  <c r="N1156" i="1" s="1"/>
  <c r="P1156" i="1"/>
  <c r="Q1156" i="1" s="1"/>
  <c r="K1164" i="1"/>
  <c r="J1164" i="1"/>
  <c r="L1164" i="1"/>
  <c r="K1172" i="1"/>
  <c r="J1172" i="1"/>
  <c r="L1172" i="1"/>
  <c r="K1180" i="1"/>
  <c r="J1180" i="1"/>
  <c r="L1180" i="1"/>
  <c r="K1188" i="1"/>
  <c r="J1188" i="1"/>
  <c r="L1188" i="1"/>
  <c r="L1196" i="1"/>
  <c r="K1196" i="1"/>
  <c r="J1196" i="1"/>
  <c r="L1212" i="1"/>
  <c r="K1212" i="1"/>
  <c r="J1212" i="1"/>
  <c r="L1228" i="1"/>
  <c r="K1228" i="1"/>
  <c r="J1228" i="1"/>
  <c r="L1244" i="1"/>
  <c r="K1244" i="1"/>
  <c r="J1244" i="1"/>
  <c r="L1260" i="1"/>
  <c r="K1260" i="1"/>
  <c r="J1260" i="1"/>
  <c r="L1276" i="1"/>
  <c r="K1276" i="1"/>
  <c r="J1276" i="1"/>
  <c r="N807" i="1"/>
  <c r="O807" i="1" s="1"/>
  <c r="L807" i="1"/>
  <c r="Q807" i="1"/>
  <c r="R807" i="1" s="1"/>
  <c r="K807" i="1"/>
  <c r="J807" i="1"/>
  <c r="N815" i="1"/>
  <c r="O815" i="1" s="1"/>
  <c r="L815" i="1"/>
  <c r="Q815" i="1"/>
  <c r="R815" i="1" s="1"/>
  <c r="K815" i="1"/>
  <c r="J815" i="1"/>
  <c r="N823" i="1"/>
  <c r="O823" i="1" s="1"/>
  <c r="L823" i="1"/>
  <c r="Q823" i="1"/>
  <c r="R823" i="1" s="1"/>
  <c r="K823" i="1"/>
  <c r="J823" i="1"/>
  <c r="N831" i="1"/>
  <c r="O831" i="1" s="1"/>
  <c r="L831" i="1"/>
  <c r="Q831" i="1"/>
  <c r="R831" i="1" s="1"/>
  <c r="K831" i="1"/>
  <c r="J831" i="1"/>
  <c r="N839" i="1"/>
  <c r="O839" i="1" s="1"/>
  <c r="L839" i="1"/>
  <c r="Q839" i="1"/>
  <c r="R839" i="1" s="1"/>
  <c r="K839" i="1"/>
  <c r="J839" i="1"/>
  <c r="N847" i="1"/>
  <c r="O847" i="1" s="1"/>
  <c r="L847" i="1"/>
  <c r="Q847" i="1"/>
  <c r="R847" i="1" s="1"/>
  <c r="K847" i="1"/>
  <c r="J847" i="1"/>
  <c r="N855" i="1"/>
  <c r="O855" i="1" s="1"/>
  <c r="L855" i="1"/>
  <c r="Q855" i="1"/>
  <c r="R855" i="1" s="1"/>
  <c r="K855" i="1"/>
  <c r="J855" i="1"/>
  <c r="N863" i="1"/>
  <c r="O863" i="1" s="1"/>
  <c r="L863" i="1"/>
  <c r="Q863" i="1"/>
  <c r="R863" i="1" s="1"/>
  <c r="K863" i="1"/>
  <c r="J863" i="1"/>
  <c r="N871" i="1"/>
  <c r="O871" i="1" s="1"/>
  <c r="L871" i="1"/>
  <c r="Q871" i="1"/>
  <c r="R871" i="1" s="1"/>
  <c r="K871" i="1"/>
  <c r="J871" i="1"/>
  <c r="N879" i="1"/>
  <c r="O879" i="1" s="1"/>
  <c r="L879" i="1"/>
  <c r="Q879" i="1"/>
  <c r="R879" i="1" s="1"/>
  <c r="K879" i="1"/>
  <c r="J879" i="1"/>
  <c r="N887" i="1"/>
  <c r="O887" i="1" s="1"/>
  <c r="L887" i="1"/>
  <c r="Q887" i="1"/>
  <c r="R887" i="1" s="1"/>
  <c r="K887" i="1"/>
  <c r="J887" i="1"/>
  <c r="N895" i="1"/>
  <c r="O895" i="1" s="1"/>
  <c r="L895" i="1"/>
  <c r="Q895" i="1"/>
  <c r="R895" i="1" s="1"/>
  <c r="K895" i="1"/>
  <c r="J895" i="1"/>
  <c r="N903" i="1"/>
  <c r="O903" i="1" s="1"/>
  <c r="L903" i="1"/>
  <c r="Q903" i="1"/>
  <c r="R903" i="1" s="1"/>
  <c r="K903" i="1"/>
  <c r="J903" i="1"/>
  <c r="L911" i="1"/>
  <c r="Q911" i="1"/>
  <c r="R911" i="1" s="1"/>
  <c r="J911" i="1"/>
  <c r="K911" i="1"/>
  <c r="L919" i="1"/>
  <c r="K919" i="1"/>
  <c r="J919" i="1"/>
  <c r="N927" i="1"/>
  <c r="O927" i="1" s="1"/>
  <c r="L927" i="1"/>
  <c r="K927" i="1"/>
  <c r="J927" i="1"/>
  <c r="L935" i="1"/>
  <c r="K935" i="1"/>
  <c r="J935" i="1"/>
  <c r="L943" i="1"/>
  <c r="K943" i="1"/>
  <c r="J943" i="1"/>
  <c r="L951" i="1"/>
  <c r="K951" i="1"/>
  <c r="J951" i="1"/>
  <c r="L959" i="1"/>
  <c r="K959" i="1"/>
  <c r="J959" i="1"/>
  <c r="L967" i="1"/>
  <c r="K967" i="1"/>
  <c r="J967" i="1"/>
  <c r="L975" i="1"/>
  <c r="K975" i="1"/>
  <c r="J975" i="1"/>
  <c r="L983" i="1"/>
  <c r="K983" i="1"/>
  <c r="J983" i="1"/>
  <c r="N991" i="1"/>
  <c r="O991" i="1" s="1"/>
  <c r="L991" i="1"/>
  <c r="K991" i="1"/>
  <c r="J991" i="1"/>
  <c r="L999" i="1"/>
  <c r="K999" i="1"/>
  <c r="J999" i="1"/>
  <c r="P1014" i="1"/>
  <c r="Q1014" i="1" s="1"/>
  <c r="R1014" i="1" s="1"/>
  <c r="M1014" i="1"/>
  <c r="N1014" i="1" s="1"/>
  <c r="O1014" i="1" s="1"/>
  <c r="P1030" i="1"/>
  <c r="Q1030" i="1" s="1"/>
  <c r="R1030" i="1" s="1"/>
  <c r="M1030" i="1"/>
  <c r="N1030" i="1" s="1"/>
  <c r="O1030" i="1" s="1"/>
  <c r="P1046" i="1"/>
  <c r="Q1046" i="1" s="1"/>
  <c r="R1046" i="1" s="1"/>
  <c r="M1046" i="1"/>
  <c r="N1046" i="1" s="1"/>
  <c r="O1046" i="1" s="1"/>
  <c r="L1162" i="1"/>
  <c r="K1162" i="1"/>
  <c r="J1162" i="1"/>
  <c r="M1164" i="1"/>
  <c r="N1164" i="1" s="1"/>
  <c r="P1164" i="1"/>
  <c r="Q1164" i="1" s="1"/>
  <c r="L1170" i="1"/>
  <c r="K1170" i="1"/>
  <c r="J1170" i="1"/>
  <c r="M1172" i="1"/>
  <c r="N1172" i="1" s="1"/>
  <c r="P1172" i="1"/>
  <c r="Q1172" i="1" s="1"/>
  <c r="L1178" i="1"/>
  <c r="K1178" i="1"/>
  <c r="Q1178" i="1"/>
  <c r="R1178" i="1" s="1"/>
  <c r="J1178" i="1"/>
  <c r="M1180" i="1"/>
  <c r="N1180" i="1" s="1"/>
  <c r="P1180" i="1"/>
  <c r="Q1180" i="1" s="1"/>
  <c r="L1186" i="1"/>
  <c r="K1186" i="1"/>
  <c r="N1186" i="1"/>
  <c r="O1186" i="1" s="1"/>
  <c r="J1186" i="1"/>
  <c r="M1188" i="1"/>
  <c r="N1188" i="1" s="1"/>
  <c r="P1188" i="1"/>
  <c r="Q1188" i="1" s="1"/>
  <c r="M1196" i="1"/>
  <c r="N1196" i="1" s="1"/>
  <c r="P1196" i="1"/>
  <c r="Q1196" i="1" s="1"/>
  <c r="J1198" i="1"/>
  <c r="L1198" i="1"/>
  <c r="K1198" i="1"/>
  <c r="M1212" i="1"/>
  <c r="N1212" i="1" s="1"/>
  <c r="P1212" i="1"/>
  <c r="Q1212" i="1" s="1"/>
  <c r="J1214" i="1"/>
  <c r="L1214" i="1"/>
  <c r="K1214" i="1"/>
  <c r="M1228" i="1"/>
  <c r="N1228" i="1" s="1"/>
  <c r="P1228" i="1"/>
  <c r="Q1228" i="1" s="1"/>
  <c r="J1230" i="1"/>
  <c r="L1230" i="1"/>
  <c r="K1230" i="1"/>
  <c r="M1244" i="1"/>
  <c r="N1244" i="1" s="1"/>
  <c r="P1244" i="1"/>
  <c r="Q1244" i="1" s="1"/>
  <c r="J1246" i="1"/>
  <c r="L1246" i="1"/>
  <c r="K1246" i="1"/>
  <c r="M1260" i="1"/>
  <c r="N1260" i="1" s="1"/>
  <c r="P1260" i="1"/>
  <c r="Q1260" i="1" s="1"/>
  <c r="J1262" i="1"/>
  <c r="L1262" i="1"/>
  <c r="K1262" i="1"/>
  <c r="M1276" i="1"/>
  <c r="N1276" i="1" s="1"/>
  <c r="P1276" i="1"/>
  <c r="Q1276" i="1" s="1"/>
  <c r="J1278" i="1"/>
  <c r="L1278" i="1"/>
  <c r="K1278" i="1"/>
  <c r="L1284" i="1"/>
  <c r="K1284" i="1"/>
  <c r="J1284" i="1"/>
  <c r="L1302" i="1"/>
  <c r="K1302" i="1"/>
  <c r="J1302" i="1"/>
  <c r="L1318" i="1"/>
  <c r="K1318" i="1"/>
  <c r="J1318" i="1"/>
  <c r="P954" i="1"/>
  <c r="M954" i="1"/>
  <c r="P962" i="1"/>
  <c r="M962" i="1"/>
  <c r="P970" i="1"/>
  <c r="M970" i="1"/>
  <c r="P978" i="1"/>
  <c r="M978" i="1"/>
  <c r="P986" i="1"/>
  <c r="M986" i="1"/>
  <c r="P994" i="1"/>
  <c r="M994" i="1"/>
  <c r="M1002" i="1"/>
  <c r="P1002" i="1"/>
  <c r="J1009" i="1"/>
  <c r="N1009" i="1"/>
  <c r="L1009" i="1"/>
  <c r="K1009" i="1"/>
  <c r="Q1009" i="1"/>
  <c r="P1011" i="1"/>
  <c r="M1011" i="1"/>
  <c r="M1018" i="1"/>
  <c r="P1018" i="1"/>
  <c r="J1025" i="1"/>
  <c r="N1025" i="1"/>
  <c r="L1025" i="1"/>
  <c r="K1025" i="1"/>
  <c r="Q1025" i="1"/>
  <c r="P1027" i="1"/>
  <c r="M1027" i="1"/>
  <c r="M1034" i="1"/>
  <c r="P1034" i="1"/>
  <c r="J1041" i="1"/>
  <c r="N1041" i="1"/>
  <c r="L1041" i="1"/>
  <c r="K1041" i="1"/>
  <c r="Q1041" i="1"/>
  <c r="P1043" i="1"/>
  <c r="M1043" i="1"/>
  <c r="M1050" i="1"/>
  <c r="P1050" i="1"/>
  <c r="M1284" i="1"/>
  <c r="N1284" i="1" s="1"/>
  <c r="P1284" i="1"/>
  <c r="Q1284" i="1" s="1"/>
  <c r="M1300" i="1"/>
  <c r="P1300" i="1"/>
  <c r="M1316" i="1"/>
  <c r="P1316" i="1"/>
  <c r="P911" i="1"/>
  <c r="M911" i="1"/>
  <c r="N911" i="1" s="1"/>
  <c r="O911" i="1" s="1"/>
  <c r="P919" i="1"/>
  <c r="Q919" i="1" s="1"/>
  <c r="R919" i="1" s="1"/>
  <c r="M919" i="1"/>
  <c r="N919" i="1" s="1"/>
  <c r="O919" i="1" s="1"/>
  <c r="P927" i="1"/>
  <c r="Q927" i="1" s="1"/>
  <c r="R927" i="1" s="1"/>
  <c r="M927" i="1"/>
  <c r="P935" i="1"/>
  <c r="Q935" i="1" s="1"/>
  <c r="R935" i="1" s="1"/>
  <c r="M935" i="1"/>
  <c r="N935" i="1" s="1"/>
  <c r="O935" i="1" s="1"/>
  <c r="P943" i="1"/>
  <c r="Q943" i="1" s="1"/>
  <c r="R943" i="1" s="1"/>
  <c r="M943" i="1"/>
  <c r="N943" i="1" s="1"/>
  <c r="O943" i="1" s="1"/>
  <c r="P951" i="1"/>
  <c r="Q951" i="1" s="1"/>
  <c r="R951" i="1" s="1"/>
  <c r="M951" i="1"/>
  <c r="N951" i="1" s="1"/>
  <c r="O951" i="1" s="1"/>
  <c r="P959" i="1"/>
  <c r="Q959" i="1" s="1"/>
  <c r="R959" i="1" s="1"/>
  <c r="M959" i="1"/>
  <c r="N959" i="1" s="1"/>
  <c r="O959" i="1" s="1"/>
  <c r="P967" i="1"/>
  <c r="Q967" i="1" s="1"/>
  <c r="R967" i="1" s="1"/>
  <c r="M967" i="1"/>
  <c r="N967" i="1" s="1"/>
  <c r="O967" i="1" s="1"/>
  <c r="P975" i="1"/>
  <c r="Q975" i="1" s="1"/>
  <c r="R975" i="1" s="1"/>
  <c r="M975" i="1"/>
  <c r="N975" i="1" s="1"/>
  <c r="O975" i="1" s="1"/>
  <c r="P983" i="1"/>
  <c r="Q983" i="1" s="1"/>
  <c r="R983" i="1" s="1"/>
  <c r="M983" i="1"/>
  <c r="N983" i="1" s="1"/>
  <c r="O983" i="1" s="1"/>
  <c r="P991" i="1"/>
  <c r="Q991" i="1" s="1"/>
  <c r="R991" i="1" s="1"/>
  <c r="M991" i="1"/>
  <c r="P999" i="1"/>
  <c r="Q999" i="1" s="1"/>
  <c r="R999" i="1" s="1"/>
  <c r="M999" i="1"/>
  <c r="N999" i="1" s="1"/>
  <c r="O999" i="1" s="1"/>
  <c r="N1005" i="1"/>
  <c r="J1005" i="1"/>
  <c r="Q1005" i="1"/>
  <c r="L1005" i="1"/>
  <c r="K1005" i="1"/>
  <c r="Q1006" i="1"/>
  <c r="R1006" i="1" s="1"/>
  <c r="N1006" i="1"/>
  <c r="O1006" i="1" s="1"/>
  <c r="L1006" i="1"/>
  <c r="K1006" i="1"/>
  <c r="J1006" i="1"/>
  <c r="N1021" i="1"/>
  <c r="J1021" i="1"/>
  <c r="Q1021" i="1"/>
  <c r="L1021" i="1"/>
  <c r="K1021" i="1"/>
  <c r="Q1022" i="1"/>
  <c r="R1022" i="1" s="1"/>
  <c r="N1022" i="1"/>
  <c r="O1022" i="1" s="1"/>
  <c r="L1022" i="1"/>
  <c r="K1022" i="1"/>
  <c r="J1022" i="1"/>
  <c r="N1037" i="1"/>
  <c r="J1037" i="1"/>
  <c r="Q1037" i="1"/>
  <c r="L1037" i="1"/>
  <c r="K1037" i="1"/>
  <c r="Q1038" i="1"/>
  <c r="R1038" i="1" s="1"/>
  <c r="N1038" i="1"/>
  <c r="O1038" i="1" s="1"/>
  <c r="L1038" i="1"/>
  <c r="K1038" i="1"/>
  <c r="J1038" i="1"/>
  <c r="N1053" i="1"/>
  <c r="J1053" i="1"/>
  <c r="Q1053" i="1"/>
  <c r="L1053" i="1"/>
  <c r="K1053" i="1"/>
  <c r="Q1054" i="1"/>
  <c r="R1054" i="1" s="1"/>
  <c r="N1054" i="1"/>
  <c r="O1054" i="1" s="1"/>
  <c r="L1054" i="1"/>
  <c r="K1054" i="1"/>
  <c r="J1054" i="1"/>
  <c r="L1151" i="1"/>
  <c r="J1151" i="1"/>
  <c r="K1151" i="1"/>
  <c r="K1154" i="1"/>
  <c r="Q1154" i="1"/>
  <c r="R1154" i="1" s="1"/>
  <c r="N1154" i="1"/>
  <c r="O1154" i="1" s="1"/>
  <c r="L1154" i="1"/>
  <c r="J1154" i="1"/>
  <c r="M1157" i="1"/>
  <c r="P1157" i="1"/>
  <c r="M1160" i="1"/>
  <c r="P1160" i="1"/>
  <c r="M1162" i="1"/>
  <c r="N1162" i="1" s="1"/>
  <c r="O1162" i="1" s="1"/>
  <c r="P1162" i="1"/>
  <c r="Q1162" i="1" s="1"/>
  <c r="R1162" i="1" s="1"/>
  <c r="M1165" i="1"/>
  <c r="P1165" i="1"/>
  <c r="M1168" i="1"/>
  <c r="P1168" i="1"/>
  <c r="M1170" i="1"/>
  <c r="N1170" i="1" s="1"/>
  <c r="O1170" i="1" s="1"/>
  <c r="P1170" i="1"/>
  <c r="Q1170" i="1" s="1"/>
  <c r="R1170" i="1" s="1"/>
  <c r="M1173" i="1"/>
  <c r="P1173" i="1"/>
  <c r="M1176" i="1"/>
  <c r="P1176" i="1"/>
  <c r="M1178" i="1"/>
  <c r="N1178" i="1" s="1"/>
  <c r="O1178" i="1" s="1"/>
  <c r="P1178" i="1"/>
  <c r="M1181" i="1"/>
  <c r="P1181" i="1"/>
  <c r="M1184" i="1"/>
  <c r="P1184" i="1"/>
  <c r="M1186" i="1"/>
  <c r="P1186" i="1"/>
  <c r="Q1186" i="1" s="1"/>
  <c r="R1186" i="1" s="1"/>
  <c r="M1189" i="1"/>
  <c r="P1189" i="1"/>
  <c r="M1202" i="1"/>
  <c r="P1202" i="1"/>
  <c r="M1218" i="1"/>
  <c r="P1218" i="1"/>
  <c r="M1234" i="1"/>
  <c r="P1234" i="1"/>
  <c r="M1250" i="1"/>
  <c r="P1250" i="1"/>
  <c r="M1266" i="1"/>
  <c r="P1266" i="1"/>
  <c r="L1343" i="1"/>
  <c r="K1343" i="1"/>
  <c r="J1343" i="1"/>
  <c r="L1359" i="1"/>
  <c r="K1359" i="1"/>
  <c r="J1359" i="1"/>
  <c r="L1375" i="1"/>
  <c r="K1375" i="1"/>
  <c r="J1375" i="1"/>
  <c r="L1601" i="1"/>
  <c r="K1601" i="1"/>
  <c r="J1601" i="1"/>
  <c r="L1603" i="1"/>
  <c r="K1603" i="1"/>
  <c r="J1603" i="1"/>
  <c r="M1333" i="1"/>
  <c r="P1333" i="1"/>
  <c r="K1337" i="1"/>
  <c r="L1337" i="1"/>
  <c r="J1337" i="1"/>
  <c r="M1339" i="1"/>
  <c r="P1339" i="1"/>
  <c r="L1340" i="1"/>
  <c r="K1340" i="1"/>
  <c r="J1340" i="1"/>
  <c r="M1346" i="1"/>
  <c r="P1346" i="1"/>
  <c r="M1349" i="1"/>
  <c r="P1349" i="1"/>
  <c r="K1353" i="1"/>
  <c r="L1353" i="1"/>
  <c r="J1353" i="1"/>
  <c r="M1355" i="1"/>
  <c r="P1355" i="1"/>
  <c r="L1356" i="1"/>
  <c r="K1356" i="1"/>
  <c r="J1356" i="1"/>
  <c r="M1362" i="1"/>
  <c r="P1362" i="1"/>
  <c r="M1365" i="1"/>
  <c r="P1365" i="1"/>
  <c r="K1369" i="1"/>
  <c r="L1369" i="1"/>
  <c r="J1369" i="1"/>
  <c r="M1371" i="1"/>
  <c r="P1371" i="1"/>
  <c r="L1372" i="1"/>
  <c r="K1372" i="1"/>
  <c r="J1372" i="1"/>
  <c r="M1378" i="1"/>
  <c r="P1378" i="1"/>
  <c r="M1383" i="1"/>
  <c r="P1383" i="1"/>
  <c r="M1387" i="1"/>
  <c r="P1387" i="1"/>
  <c r="M1391" i="1"/>
  <c r="P1391" i="1"/>
  <c r="M1395" i="1"/>
  <c r="P1395" i="1"/>
  <c r="M1399" i="1"/>
  <c r="P1399" i="1"/>
  <c r="M1403" i="1"/>
  <c r="P1403" i="1"/>
  <c r="M1407" i="1"/>
  <c r="P1407" i="1"/>
  <c r="M1411" i="1"/>
  <c r="P1411" i="1"/>
  <c r="M1415" i="1"/>
  <c r="P1415" i="1"/>
  <c r="M1419" i="1"/>
  <c r="P1419" i="1"/>
  <c r="M1423" i="1"/>
  <c r="P1423" i="1"/>
  <c r="M1427" i="1"/>
  <c r="P1427" i="1"/>
  <c r="M1431" i="1"/>
  <c r="P1431" i="1"/>
  <c r="P1438" i="1"/>
  <c r="M1438" i="1"/>
  <c r="P1441" i="1"/>
  <c r="M1441" i="1"/>
  <c r="L1447" i="1"/>
  <c r="K1447" i="1"/>
  <c r="J1447" i="1"/>
  <c r="P1454" i="1"/>
  <c r="M1454" i="1"/>
  <c r="P1457" i="1"/>
  <c r="M1457" i="1"/>
  <c r="L1463" i="1"/>
  <c r="K1463" i="1"/>
  <c r="J1463" i="1"/>
  <c r="P1470" i="1"/>
  <c r="M1470" i="1"/>
  <c r="P1473" i="1"/>
  <c r="M1473" i="1"/>
  <c r="L1479" i="1"/>
  <c r="K1479" i="1"/>
  <c r="J1479" i="1"/>
  <c r="P1486" i="1"/>
  <c r="M1486" i="1"/>
  <c r="P1489" i="1"/>
  <c r="M1489" i="1"/>
  <c r="L1492" i="1"/>
  <c r="K1492" i="1"/>
  <c r="J1492" i="1"/>
  <c r="K1497" i="1"/>
  <c r="J1497" i="1"/>
  <c r="Q1497" i="1"/>
  <c r="L1497" i="1"/>
  <c r="L1500" i="1"/>
  <c r="K1500" i="1"/>
  <c r="J1500" i="1"/>
  <c r="K1505" i="1"/>
  <c r="J1505" i="1"/>
  <c r="L1505" i="1"/>
  <c r="L1508" i="1"/>
  <c r="K1508" i="1"/>
  <c r="J1508" i="1"/>
  <c r="K1513" i="1"/>
  <c r="J1513" i="1"/>
  <c r="N1513" i="1"/>
  <c r="L1513" i="1"/>
  <c r="L1516" i="1"/>
  <c r="K1516" i="1"/>
  <c r="J1516" i="1"/>
  <c r="M1517" i="1"/>
  <c r="P1517" i="1"/>
  <c r="M1601" i="1"/>
  <c r="N1601" i="1" s="1"/>
  <c r="P1601" i="1"/>
  <c r="Q1601" i="1" s="1"/>
  <c r="P1807" i="1"/>
  <c r="M1807" i="1"/>
  <c r="P1336" i="1"/>
  <c r="M1336" i="1"/>
  <c r="M1343" i="1"/>
  <c r="N1343" i="1" s="1"/>
  <c r="O1343" i="1" s="1"/>
  <c r="P1343" i="1"/>
  <c r="Q1343" i="1" s="1"/>
  <c r="R1343" i="1" s="1"/>
  <c r="P1352" i="1"/>
  <c r="M1352" i="1"/>
  <c r="M1359" i="1"/>
  <c r="N1359" i="1" s="1"/>
  <c r="O1359" i="1" s="1"/>
  <c r="P1359" i="1"/>
  <c r="Q1359" i="1" s="1"/>
  <c r="R1359" i="1" s="1"/>
  <c r="P1368" i="1"/>
  <c r="M1368" i="1"/>
  <c r="M1375" i="1"/>
  <c r="N1375" i="1" s="1"/>
  <c r="O1375" i="1" s="1"/>
  <c r="P1375" i="1"/>
  <c r="Q1375" i="1" s="1"/>
  <c r="R1375" i="1" s="1"/>
  <c r="L1495" i="1"/>
  <c r="K1495" i="1"/>
  <c r="J1495" i="1"/>
  <c r="P1497" i="1"/>
  <c r="M1497" i="1"/>
  <c r="N1497" i="1" s="1"/>
  <c r="L1503" i="1"/>
  <c r="K1503" i="1"/>
  <c r="J1503" i="1"/>
  <c r="P1505" i="1"/>
  <c r="Q1505" i="1" s="1"/>
  <c r="M1505" i="1"/>
  <c r="N1505" i="1" s="1"/>
  <c r="L1511" i="1"/>
  <c r="K1511" i="1"/>
  <c r="J1511" i="1"/>
  <c r="P1513" i="1"/>
  <c r="Q1513" i="1" s="1"/>
  <c r="M1513" i="1"/>
  <c r="L1519" i="1"/>
  <c r="K1519" i="1"/>
  <c r="J1519" i="1"/>
  <c r="L1523" i="1"/>
  <c r="J1523" i="1"/>
  <c r="K1523" i="1"/>
  <c r="L1531" i="1"/>
  <c r="J1531" i="1"/>
  <c r="K1531" i="1"/>
  <c r="L1539" i="1"/>
  <c r="J1539" i="1"/>
  <c r="K1539" i="1"/>
  <c r="L1547" i="1"/>
  <c r="J1547" i="1"/>
  <c r="K1547" i="1"/>
  <c r="L1555" i="1"/>
  <c r="J1555" i="1"/>
  <c r="K1555" i="1"/>
  <c r="L1563" i="1"/>
  <c r="J1563" i="1"/>
  <c r="K1563" i="1"/>
  <c r="L1571" i="1"/>
  <c r="J1571" i="1"/>
  <c r="K1571" i="1"/>
  <c r="L1579" i="1"/>
  <c r="J1579" i="1"/>
  <c r="K1579" i="1"/>
  <c r="L1587" i="1"/>
  <c r="J1587" i="1"/>
  <c r="K1587" i="1"/>
  <c r="J1680" i="1"/>
  <c r="L1680" i="1"/>
  <c r="K1680" i="1"/>
  <c r="L1688" i="1"/>
  <c r="K1688" i="1"/>
  <c r="J1688" i="1"/>
  <c r="J1696" i="1"/>
  <c r="L1696" i="1"/>
  <c r="K1696" i="1"/>
  <c r="L1704" i="1"/>
  <c r="K1704" i="1"/>
  <c r="J1704" i="1"/>
  <c r="J1712" i="1"/>
  <c r="L1712" i="1"/>
  <c r="K1712" i="1"/>
  <c r="L1720" i="1"/>
  <c r="K1720" i="1"/>
  <c r="J1720" i="1"/>
  <c r="J1728" i="1"/>
  <c r="L1728" i="1"/>
  <c r="K1728" i="1"/>
  <c r="P1736" i="1"/>
  <c r="M1736" i="1"/>
  <c r="P1744" i="1"/>
  <c r="M1744" i="1"/>
  <c r="P1158" i="1"/>
  <c r="Q1158" i="1" s="1"/>
  <c r="R1158" i="1" s="1"/>
  <c r="M1158" i="1"/>
  <c r="N1158" i="1" s="1"/>
  <c r="O1158" i="1" s="1"/>
  <c r="P1166" i="1"/>
  <c r="Q1166" i="1" s="1"/>
  <c r="R1166" i="1" s="1"/>
  <c r="M1166" i="1"/>
  <c r="N1166" i="1" s="1"/>
  <c r="O1166" i="1" s="1"/>
  <c r="P1174" i="1"/>
  <c r="Q1174" i="1" s="1"/>
  <c r="R1174" i="1" s="1"/>
  <c r="M1174" i="1"/>
  <c r="N1174" i="1" s="1"/>
  <c r="O1174" i="1" s="1"/>
  <c r="P1182" i="1"/>
  <c r="Q1182" i="1" s="1"/>
  <c r="R1182" i="1" s="1"/>
  <c r="M1182" i="1"/>
  <c r="N1182" i="1" s="1"/>
  <c r="O1182" i="1" s="1"/>
  <c r="P1190" i="1"/>
  <c r="Q1190" i="1" s="1"/>
  <c r="R1190" i="1" s="1"/>
  <c r="M1190" i="1"/>
  <c r="N1190" i="1" s="1"/>
  <c r="O1190" i="1" s="1"/>
  <c r="P1198" i="1"/>
  <c r="Q1198" i="1" s="1"/>
  <c r="R1198" i="1" s="1"/>
  <c r="M1198" i="1"/>
  <c r="N1198" i="1" s="1"/>
  <c r="O1198" i="1" s="1"/>
  <c r="P1206" i="1"/>
  <c r="Q1206" i="1" s="1"/>
  <c r="R1206" i="1" s="1"/>
  <c r="M1206" i="1"/>
  <c r="N1206" i="1" s="1"/>
  <c r="O1206" i="1" s="1"/>
  <c r="P1214" i="1"/>
  <c r="Q1214" i="1" s="1"/>
  <c r="R1214" i="1" s="1"/>
  <c r="M1214" i="1"/>
  <c r="N1214" i="1" s="1"/>
  <c r="O1214" i="1" s="1"/>
  <c r="P1222" i="1"/>
  <c r="Q1222" i="1" s="1"/>
  <c r="R1222" i="1" s="1"/>
  <c r="M1222" i="1"/>
  <c r="N1222" i="1" s="1"/>
  <c r="O1222" i="1" s="1"/>
  <c r="P1230" i="1"/>
  <c r="Q1230" i="1" s="1"/>
  <c r="R1230" i="1" s="1"/>
  <c r="M1230" i="1"/>
  <c r="N1230" i="1" s="1"/>
  <c r="O1230" i="1" s="1"/>
  <c r="P1238" i="1"/>
  <c r="Q1238" i="1" s="1"/>
  <c r="R1238" i="1" s="1"/>
  <c r="M1238" i="1"/>
  <c r="N1238" i="1" s="1"/>
  <c r="O1238" i="1" s="1"/>
  <c r="P1246" i="1"/>
  <c r="Q1246" i="1" s="1"/>
  <c r="R1246" i="1" s="1"/>
  <c r="M1246" i="1"/>
  <c r="N1246" i="1" s="1"/>
  <c r="O1246" i="1" s="1"/>
  <c r="P1254" i="1"/>
  <c r="Q1254" i="1" s="1"/>
  <c r="R1254" i="1" s="1"/>
  <c r="M1254" i="1"/>
  <c r="N1254" i="1" s="1"/>
  <c r="O1254" i="1" s="1"/>
  <c r="P1262" i="1"/>
  <c r="Q1262" i="1" s="1"/>
  <c r="R1262" i="1" s="1"/>
  <c r="M1262" i="1"/>
  <c r="N1262" i="1" s="1"/>
  <c r="O1262" i="1" s="1"/>
  <c r="P1270" i="1"/>
  <c r="Q1270" i="1" s="1"/>
  <c r="R1270" i="1" s="1"/>
  <c r="M1270" i="1"/>
  <c r="N1270" i="1" s="1"/>
  <c r="O1270" i="1" s="1"/>
  <c r="P1278" i="1"/>
  <c r="Q1278" i="1" s="1"/>
  <c r="R1278" i="1" s="1"/>
  <c r="M1278" i="1"/>
  <c r="N1278" i="1" s="1"/>
  <c r="O1278" i="1" s="1"/>
  <c r="P1286" i="1"/>
  <c r="Q1286" i="1" s="1"/>
  <c r="R1286" i="1" s="1"/>
  <c r="M1286" i="1"/>
  <c r="N1286" i="1" s="1"/>
  <c r="O1286" i="1" s="1"/>
  <c r="P1294" i="1"/>
  <c r="Q1294" i="1" s="1"/>
  <c r="R1294" i="1" s="1"/>
  <c r="M1294" i="1"/>
  <c r="N1294" i="1" s="1"/>
  <c r="O1294" i="1" s="1"/>
  <c r="P1302" i="1"/>
  <c r="Q1302" i="1" s="1"/>
  <c r="R1302" i="1" s="1"/>
  <c r="M1302" i="1"/>
  <c r="N1302" i="1" s="1"/>
  <c r="O1302" i="1" s="1"/>
  <c r="P1310" i="1"/>
  <c r="Q1310" i="1" s="1"/>
  <c r="R1310" i="1" s="1"/>
  <c r="M1310" i="1"/>
  <c r="N1310" i="1" s="1"/>
  <c r="O1310" i="1" s="1"/>
  <c r="P1318" i="1"/>
  <c r="Q1318" i="1" s="1"/>
  <c r="R1318" i="1" s="1"/>
  <c r="M1318" i="1"/>
  <c r="N1318" i="1" s="1"/>
  <c r="O1318" i="1" s="1"/>
  <c r="P1326" i="1"/>
  <c r="Q1326" i="1" s="1"/>
  <c r="R1326" i="1" s="1"/>
  <c r="M1326" i="1"/>
  <c r="N1326" i="1" s="1"/>
  <c r="O1326" i="1" s="1"/>
  <c r="N1346" i="1"/>
  <c r="L1346" i="1"/>
  <c r="K1346" i="1"/>
  <c r="J1346" i="1"/>
  <c r="Q1346" i="1"/>
  <c r="K1347" i="1"/>
  <c r="J1347" i="1"/>
  <c r="L1347" i="1"/>
  <c r="N1362" i="1"/>
  <c r="L1362" i="1"/>
  <c r="K1362" i="1"/>
  <c r="J1362" i="1"/>
  <c r="Q1362" i="1"/>
  <c r="K1363" i="1"/>
  <c r="J1363" i="1"/>
  <c r="L1363" i="1"/>
  <c r="N1378" i="1"/>
  <c r="L1378" i="1"/>
  <c r="K1378" i="1"/>
  <c r="J1378" i="1"/>
  <c r="Q1378" i="1"/>
  <c r="K1379" i="1"/>
  <c r="J1379" i="1"/>
  <c r="L1379" i="1"/>
  <c r="L1443" i="1"/>
  <c r="K1443" i="1"/>
  <c r="J1443" i="1"/>
  <c r="M1447" i="1"/>
  <c r="N1447" i="1" s="1"/>
  <c r="O1447" i="1" s="1"/>
  <c r="P1447" i="1"/>
  <c r="Q1447" i="1" s="1"/>
  <c r="R1447" i="1" s="1"/>
  <c r="L1459" i="1"/>
  <c r="K1459" i="1"/>
  <c r="J1459" i="1"/>
  <c r="M1463" i="1"/>
  <c r="N1463" i="1" s="1"/>
  <c r="O1463" i="1" s="1"/>
  <c r="P1463" i="1"/>
  <c r="Q1463" i="1" s="1"/>
  <c r="R1463" i="1" s="1"/>
  <c r="L1475" i="1"/>
  <c r="K1475" i="1"/>
  <c r="J1475" i="1"/>
  <c r="M1479" i="1"/>
  <c r="N1479" i="1" s="1"/>
  <c r="O1479" i="1" s="1"/>
  <c r="P1479" i="1"/>
  <c r="Q1479" i="1" s="1"/>
  <c r="R1479" i="1" s="1"/>
  <c r="L1609" i="1"/>
  <c r="K1609" i="1"/>
  <c r="J1609" i="1"/>
  <c r="L1617" i="1"/>
  <c r="K1617" i="1"/>
  <c r="J1617" i="1"/>
  <c r="L1625" i="1"/>
  <c r="K1625" i="1"/>
  <c r="J1625" i="1"/>
  <c r="L1633" i="1"/>
  <c r="K1633" i="1"/>
  <c r="J1633" i="1"/>
  <c r="L1641" i="1"/>
  <c r="K1641" i="1"/>
  <c r="J1641" i="1"/>
  <c r="L1649" i="1"/>
  <c r="K1649" i="1"/>
  <c r="J1649" i="1"/>
  <c r="L1657" i="1"/>
  <c r="K1657" i="1"/>
  <c r="J1657" i="1"/>
  <c r="L1665" i="1"/>
  <c r="K1665" i="1"/>
  <c r="J1665" i="1"/>
  <c r="L1673" i="1"/>
  <c r="K1673" i="1"/>
  <c r="J1673" i="1"/>
  <c r="P1681" i="1"/>
  <c r="M1681" i="1"/>
  <c r="P1697" i="1"/>
  <c r="M1697" i="1"/>
  <c r="P1713" i="1"/>
  <c r="M1713" i="1"/>
  <c r="P1729" i="1"/>
  <c r="M1729" i="1"/>
  <c r="M1495" i="1"/>
  <c r="N1495" i="1" s="1"/>
  <c r="O1495" i="1" s="1"/>
  <c r="P1495" i="1"/>
  <c r="Q1495" i="1" s="1"/>
  <c r="R1495" i="1" s="1"/>
  <c r="M1503" i="1"/>
  <c r="N1503" i="1" s="1"/>
  <c r="O1503" i="1" s="1"/>
  <c r="P1503" i="1"/>
  <c r="Q1503" i="1" s="1"/>
  <c r="R1503" i="1" s="1"/>
  <c r="M1511" i="1"/>
  <c r="N1511" i="1" s="1"/>
  <c r="O1511" i="1" s="1"/>
  <c r="P1511" i="1"/>
  <c r="Q1511" i="1" s="1"/>
  <c r="R1511" i="1" s="1"/>
  <c r="P1521" i="1"/>
  <c r="M1521" i="1"/>
  <c r="M1522" i="1"/>
  <c r="P1522" i="1"/>
  <c r="M1530" i="1"/>
  <c r="P1530" i="1"/>
  <c r="M1538" i="1"/>
  <c r="P1538" i="1"/>
  <c r="M1546" i="1"/>
  <c r="P1546" i="1"/>
  <c r="M1554" i="1"/>
  <c r="P1554" i="1"/>
  <c r="M1562" i="1"/>
  <c r="P1562" i="1"/>
  <c r="M1570" i="1"/>
  <c r="P1570" i="1"/>
  <c r="M1578" i="1"/>
  <c r="P1578" i="1"/>
  <c r="M1586" i="1"/>
  <c r="P1586" i="1"/>
  <c r="L1595" i="1"/>
  <c r="K1595" i="1"/>
  <c r="J1595" i="1"/>
  <c r="L1674" i="1"/>
  <c r="K1674" i="1"/>
  <c r="J1674" i="1"/>
  <c r="N1194" i="1"/>
  <c r="O1194" i="1" s="1"/>
  <c r="L1194" i="1"/>
  <c r="K1194" i="1"/>
  <c r="Q1194" i="1"/>
  <c r="R1194" i="1" s="1"/>
  <c r="J1194" i="1"/>
  <c r="N1202" i="1"/>
  <c r="O1202" i="1" s="1"/>
  <c r="L1202" i="1"/>
  <c r="K1202" i="1"/>
  <c r="Q1202" i="1"/>
  <c r="R1202" i="1" s="1"/>
  <c r="J1202" i="1"/>
  <c r="N1210" i="1"/>
  <c r="O1210" i="1" s="1"/>
  <c r="L1210" i="1"/>
  <c r="K1210" i="1"/>
  <c r="Q1210" i="1"/>
  <c r="R1210" i="1" s="1"/>
  <c r="J1210" i="1"/>
  <c r="N1218" i="1"/>
  <c r="O1218" i="1" s="1"/>
  <c r="L1218" i="1"/>
  <c r="K1218" i="1"/>
  <c r="Q1218" i="1"/>
  <c r="R1218" i="1" s="1"/>
  <c r="J1218" i="1"/>
  <c r="N1226" i="1"/>
  <c r="O1226" i="1" s="1"/>
  <c r="L1226" i="1"/>
  <c r="K1226" i="1"/>
  <c r="Q1226" i="1"/>
  <c r="R1226" i="1" s="1"/>
  <c r="J1226" i="1"/>
  <c r="N1234" i="1"/>
  <c r="O1234" i="1" s="1"/>
  <c r="L1234" i="1"/>
  <c r="K1234" i="1"/>
  <c r="Q1234" i="1"/>
  <c r="R1234" i="1" s="1"/>
  <c r="J1234" i="1"/>
  <c r="N1242" i="1"/>
  <c r="O1242" i="1" s="1"/>
  <c r="L1242" i="1"/>
  <c r="K1242" i="1"/>
  <c r="Q1242" i="1"/>
  <c r="R1242" i="1" s="1"/>
  <c r="J1242" i="1"/>
  <c r="N1250" i="1"/>
  <c r="O1250" i="1" s="1"/>
  <c r="L1250" i="1"/>
  <c r="K1250" i="1"/>
  <c r="Q1250" i="1"/>
  <c r="R1250" i="1" s="1"/>
  <c r="J1250" i="1"/>
  <c r="N1258" i="1"/>
  <c r="O1258" i="1" s="1"/>
  <c r="L1258" i="1"/>
  <c r="K1258" i="1"/>
  <c r="Q1258" i="1"/>
  <c r="R1258" i="1" s="1"/>
  <c r="J1258" i="1"/>
  <c r="N1266" i="1"/>
  <c r="O1266" i="1" s="1"/>
  <c r="L1266" i="1"/>
  <c r="K1266" i="1"/>
  <c r="Q1266" i="1"/>
  <c r="R1266" i="1" s="1"/>
  <c r="J1266" i="1"/>
  <c r="N1274" i="1"/>
  <c r="O1274" i="1" s="1"/>
  <c r="L1274" i="1"/>
  <c r="K1274" i="1"/>
  <c r="Q1274" i="1"/>
  <c r="R1274" i="1" s="1"/>
  <c r="J1274" i="1"/>
  <c r="N1282" i="1"/>
  <c r="O1282" i="1" s="1"/>
  <c r="L1282" i="1"/>
  <c r="K1282" i="1"/>
  <c r="Q1282" i="1"/>
  <c r="R1282" i="1" s="1"/>
  <c r="J1282" i="1"/>
  <c r="N1290" i="1"/>
  <c r="O1290" i="1" s="1"/>
  <c r="L1290" i="1"/>
  <c r="K1290" i="1"/>
  <c r="Q1290" i="1"/>
  <c r="R1290" i="1" s="1"/>
  <c r="J1290" i="1"/>
  <c r="N1298" i="1"/>
  <c r="O1298" i="1" s="1"/>
  <c r="L1298" i="1"/>
  <c r="K1298" i="1"/>
  <c r="J1298" i="1"/>
  <c r="L1306" i="1"/>
  <c r="K1306" i="1"/>
  <c r="J1306" i="1"/>
  <c r="L1314" i="1"/>
  <c r="K1314" i="1"/>
  <c r="J1314" i="1"/>
  <c r="L1322" i="1"/>
  <c r="K1322" i="1"/>
  <c r="J1322" i="1"/>
  <c r="L1330" i="1"/>
  <c r="K1330" i="1"/>
  <c r="J1330" i="1"/>
  <c r="P1347" i="1"/>
  <c r="Q1347" i="1" s="1"/>
  <c r="R1347" i="1" s="1"/>
  <c r="M1347" i="1"/>
  <c r="N1347" i="1" s="1"/>
  <c r="O1347" i="1" s="1"/>
  <c r="P1363" i="1"/>
  <c r="Q1363" i="1" s="1"/>
  <c r="R1363" i="1" s="1"/>
  <c r="M1363" i="1"/>
  <c r="N1363" i="1" s="1"/>
  <c r="O1363" i="1" s="1"/>
  <c r="P1379" i="1"/>
  <c r="Q1379" i="1" s="1"/>
  <c r="R1379" i="1" s="1"/>
  <c r="M1379" i="1"/>
  <c r="N1379" i="1" s="1"/>
  <c r="O1379" i="1" s="1"/>
  <c r="L1439" i="1"/>
  <c r="K1439" i="1"/>
  <c r="J1439" i="1"/>
  <c r="P1446" i="1"/>
  <c r="M1446" i="1"/>
  <c r="L1455" i="1"/>
  <c r="K1455" i="1"/>
  <c r="J1455" i="1"/>
  <c r="P1462" i="1"/>
  <c r="M1462" i="1"/>
  <c r="L1471" i="1"/>
  <c r="K1471" i="1"/>
  <c r="J1471" i="1"/>
  <c r="P1478" i="1"/>
  <c r="M1478" i="1"/>
  <c r="L1487" i="1"/>
  <c r="K1487" i="1"/>
  <c r="J1487" i="1"/>
  <c r="M1593" i="1"/>
  <c r="P1593" i="1"/>
  <c r="M1335" i="1"/>
  <c r="P1335" i="1"/>
  <c r="J1342" i="1"/>
  <c r="N1342" i="1"/>
  <c r="O1342" i="1" s="1"/>
  <c r="L1342" i="1"/>
  <c r="K1342" i="1"/>
  <c r="Q1342" i="1"/>
  <c r="R1342" i="1" s="1"/>
  <c r="P1344" i="1"/>
  <c r="M1344" i="1"/>
  <c r="M1351" i="1"/>
  <c r="P1351" i="1"/>
  <c r="J1358" i="1"/>
  <c r="N1358" i="1"/>
  <c r="O1358" i="1" s="1"/>
  <c r="L1358" i="1"/>
  <c r="K1358" i="1"/>
  <c r="Q1358" i="1"/>
  <c r="R1358" i="1" s="1"/>
  <c r="P1360" i="1"/>
  <c r="M1360" i="1"/>
  <c r="M1367" i="1"/>
  <c r="P1367" i="1"/>
  <c r="J1374" i="1"/>
  <c r="N1374" i="1"/>
  <c r="O1374" i="1" s="1"/>
  <c r="L1374" i="1"/>
  <c r="K1374" i="1"/>
  <c r="Q1374" i="1"/>
  <c r="R1374" i="1" s="1"/>
  <c r="P1376" i="1"/>
  <c r="M1376" i="1"/>
  <c r="M1442" i="1"/>
  <c r="P1442" i="1"/>
  <c r="P1445" i="1"/>
  <c r="M1445" i="1"/>
  <c r="M1458" i="1"/>
  <c r="P1458" i="1"/>
  <c r="P1461" i="1"/>
  <c r="M1461" i="1"/>
  <c r="M1474" i="1"/>
  <c r="P1474" i="1"/>
  <c r="P1477" i="1"/>
  <c r="M1477" i="1"/>
  <c r="M1529" i="1"/>
  <c r="P1529" i="1"/>
  <c r="M1537" i="1"/>
  <c r="P1537" i="1"/>
  <c r="M1545" i="1"/>
  <c r="P1545" i="1"/>
  <c r="M1553" i="1"/>
  <c r="P1553" i="1"/>
  <c r="M1561" i="1"/>
  <c r="P1561" i="1"/>
  <c r="M1569" i="1"/>
  <c r="P1569" i="1"/>
  <c r="M1577" i="1"/>
  <c r="P1577" i="1"/>
  <c r="M1585" i="1"/>
  <c r="P1585" i="1"/>
  <c r="P1740" i="1"/>
  <c r="M1740" i="1"/>
  <c r="N1292" i="1"/>
  <c r="L1292" i="1"/>
  <c r="K1292" i="1"/>
  <c r="J1292" i="1"/>
  <c r="Q1292" i="1"/>
  <c r="P1298" i="1"/>
  <c r="Q1298" i="1" s="1"/>
  <c r="R1298" i="1" s="1"/>
  <c r="M1298" i="1"/>
  <c r="N1300" i="1"/>
  <c r="L1300" i="1"/>
  <c r="K1300" i="1"/>
  <c r="J1300" i="1"/>
  <c r="Q1300" i="1"/>
  <c r="P1306" i="1"/>
  <c r="Q1306" i="1" s="1"/>
  <c r="R1306" i="1" s="1"/>
  <c r="M1306" i="1"/>
  <c r="N1306" i="1" s="1"/>
  <c r="O1306" i="1" s="1"/>
  <c r="N1308" i="1"/>
  <c r="L1308" i="1"/>
  <c r="K1308" i="1"/>
  <c r="J1308" i="1"/>
  <c r="Q1308" i="1"/>
  <c r="P1314" i="1"/>
  <c r="Q1314" i="1" s="1"/>
  <c r="R1314" i="1" s="1"/>
  <c r="M1314" i="1"/>
  <c r="N1314" i="1" s="1"/>
  <c r="O1314" i="1" s="1"/>
  <c r="N1316" i="1"/>
  <c r="L1316" i="1"/>
  <c r="K1316" i="1"/>
  <c r="J1316" i="1"/>
  <c r="Q1316" i="1"/>
  <c r="P1322" i="1"/>
  <c r="Q1322" i="1" s="1"/>
  <c r="R1322" i="1" s="1"/>
  <c r="M1322" i="1"/>
  <c r="N1322" i="1" s="1"/>
  <c r="O1322" i="1" s="1"/>
  <c r="N1324" i="1"/>
  <c r="L1324" i="1"/>
  <c r="K1324" i="1"/>
  <c r="J1324" i="1"/>
  <c r="Q1324" i="1"/>
  <c r="P1330" i="1"/>
  <c r="Q1330" i="1" s="1"/>
  <c r="R1330" i="1" s="1"/>
  <c r="M1330" i="1"/>
  <c r="N1330" i="1" s="1"/>
  <c r="O1330" i="1" s="1"/>
  <c r="N1336" i="1"/>
  <c r="O1336" i="1" s="1"/>
  <c r="L1336" i="1"/>
  <c r="K1336" i="1"/>
  <c r="J1336" i="1"/>
  <c r="Q1336" i="1"/>
  <c r="R1336" i="1" s="1"/>
  <c r="J1338" i="1"/>
  <c r="L1338" i="1"/>
  <c r="K1338" i="1"/>
  <c r="Q1339" i="1"/>
  <c r="R1339" i="1" s="1"/>
  <c r="N1339" i="1"/>
  <c r="O1339" i="1" s="1"/>
  <c r="L1339" i="1"/>
  <c r="K1339" i="1"/>
  <c r="J1339" i="1"/>
  <c r="N1352" i="1"/>
  <c r="O1352" i="1" s="1"/>
  <c r="L1352" i="1"/>
  <c r="K1352" i="1"/>
  <c r="J1352" i="1"/>
  <c r="Q1352" i="1"/>
  <c r="R1352" i="1" s="1"/>
  <c r="J1354" i="1"/>
  <c r="L1354" i="1"/>
  <c r="K1354" i="1"/>
  <c r="Q1355" i="1"/>
  <c r="R1355" i="1" s="1"/>
  <c r="N1355" i="1"/>
  <c r="O1355" i="1" s="1"/>
  <c r="L1355" i="1"/>
  <c r="K1355" i="1"/>
  <c r="J1355" i="1"/>
  <c r="N1368" i="1"/>
  <c r="O1368" i="1" s="1"/>
  <c r="L1368" i="1"/>
  <c r="K1368" i="1"/>
  <c r="J1368" i="1"/>
  <c r="Q1368" i="1"/>
  <c r="R1368" i="1" s="1"/>
  <c r="J1370" i="1"/>
  <c r="L1370" i="1"/>
  <c r="K1370" i="1"/>
  <c r="Q1371" i="1"/>
  <c r="R1371" i="1" s="1"/>
  <c r="N1371" i="1"/>
  <c r="O1371" i="1" s="1"/>
  <c r="L1371" i="1"/>
  <c r="K1371" i="1"/>
  <c r="J1371" i="1"/>
  <c r="K1381" i="1"/>
  <c r="L1381" i="1"/>
  <c r="J1381" i="1"/>
  <c r="Q1383" i="1"/>
  <c r="R1383" i="1" s="1"/>
  <c r="N1383" i="1"/>
  <c r="O1383" i="1" s="1"/>
  <c r="L1383" i="1"/>
  <c r="K1383" i="1"/>
  <c r="J1383" i="1"/>
  <c r="L1384" i="1"/>
  <c r="K1384" i="1"/>
  <c r="J1384" i="1"/>
  <c r="K1385" i="1"/>
  <c r="L1385" i="1"/>
  <c r="J1385" i="1"/>
  <c r="Q1387" i="1"/>
  <c r="R1387" i="1" s="1"/>
  <c r="N1387" i="1"/>
  <c r="O1387" i="1" s="1"/>
  <c r="L1387" i="1"/>
  <c r="K1387" i="1"/>
  <c r="J1387" i="1"/>
  <c r="L1388" i="1"/>
  <c r="K1388" i="1"/>
  <c r="J1388" i="1"/>
  <c r="K1389" i="1"/>
  <c r="L1389" i="1"/>
  <c r="J1389" i="1"/>
  <c r="Q1391" i="1"/>
  <c r="R1391" i="1" s="1"/>
  <c r="N1391" i="1"/>
  <c r="O1391" i="1" s="1"/>
  <c r="L1391" i="1"/>
  <c r="K1391" i="1"/>
  <c r="J1391" i="1"/>
  <c r="L1392" i="1"/>
  <c r="K1392" i="1"/>
  <c r="J1392" i="1"/>
  <c r="K1393" i="1"/>
  <c r="L1393" i="1"/>
  <c r="J1393" i="1"/>
  <c r="Q1395" i="1"/>
  <c r="R1395" i="1" s="1"/>
  <c r="N1395" i="1"/>
  <c r="O1395" i="1" s="1"/>
  <c r="L1395" i="1"/>
  <c r="K1395" i="1"/>
  <c r="J1395" i="1"/>
  <c r="L1396" i="1"/>
  <c r="K1396" i="1"/>
  <c r="J1396" i="1"/>
  <c r="K1397" i="1"/>
  <c r="L1397" i="1"/>
  <c r="J1397" i="1"/>
  <c r="Q1399" i="1"/>
  <c r="R1399" i="1" s="1"/>
  <c r="N1399" i="1"/>
  <c r="O1399" i="1" s="1"/>
  <c r="L1399" i="1"/>
  <c r="K1399" i="1"/>
  <c r="J1399" i="1"/>
  <c r="L1400" i="1"/>
  <c r="K1400" i="1"/>
  <c r="J1400" i="1"/>
  <c r="K1401" i="1"/>
  <c r="L1401" i="1"/>
  <c r="J1401" i="1"/>
  <c r="Q1403" i="1"/>
  <c r="R1403" i="1" s="1"/>
  <c r="N1403" i="1"/>
  <c r="O1403" i="1" s="1"/>
  <c r="L1403" i="1"/>
  <c r="K1403" i="1"/>
  <c r="J1403" i="1"/>
  <c r="L1404" i="1"/>
  <c r="K1404" i="1"/>
  <c r="J1404" i="1"/>
  <c r="K1405" i="1"/>
  <c r="L1405" i="1"/>
  <c r="J1405" i="1"/>
  <c r="Q1407" i="1"/>
  <c r="R1407" i="1" s="1"/>
  <c r="N1407" i="1"/>
  <c r="O1407" i="1" s="1"/>
  <c r="L1407" i="1"/>
  <c r="K1407" i="1"/>
  <c r="J1407" i="1"/>
  <c r="L1408" i="1"/>
  <c r="K1408" i="1"/>
  <c r="J1408" i="1"/>
  <c r="K1409" i="1"/>
  <c r="L1409" i="1"/>
  <c r="J1409" i="1"/>
  <c r="Q1411" i="1"/>
  <c r="R1411" i="1" s="1"/>
  <c r="N1411" i="1"/>
  <c r="O1411" i="1" s="1"/>
  <c r="L1411" i="1"/>
  <c r="K1411" i="1"/>
  <c r="J1411" i="1"/>
  <c r="L1412" i="1"/>
  <c r="K1412" i="1"/>
  <c r="J1412" i="1"/>
  <c r="K1413" i="1"/>
  <c r="L1413" i="1"/>
  <c r="J1413" i="1"/>
  <c r="Q1415" i="1"/>
  <c r="R1415" i="1" s="1"/>
  <c r="N1415" i="1"/>
  <c r="O1415" i="1" s="1"/>
  <c r="L1415" i="1"/>
  <c r="K1415" i="1"/>
  <c r="J1415" i="1"/>
  <c r="L1416" i="1"/>
  <c r="K1416" i="1"/>
  <c r="J1416" i="1"/>
  <c r="K1417" i="1"/>
  <c r="L1417" i="1"/>
  <c r="J1417" i="1"/>
  <c r="Q1419" i="1"/>
  <c r="R1419" i="1" s="1"/>
  <c r="N1419" i="1"/>
  <c r="O1419" i="1" s="1"/>
  <c r="L1419" i="1"/>
  <c r="K1419" i="1"/>
  <c r="J1419" i="1"/>
  <c r="L1420" i="1"/>
  <c r="K1420" i="1"/>
  <c r="J1420" i="1"/>
  <c r="K1421" i="1"/>
  <c r="L1421" i="1"/>
  <c r="J1421" i="1"/>
  <c r="Q1423" i="1"/>
  <c r="R1423" i="1" s="1"/>
  <c r="N1423" i="1"/>
  <c r="O1423" i="1" s="1"/>
  <c r="L1423" i="1"/>
  <c r="K1423" i="1"/>
  <c r="J1423" i="1"/>
  <c r="L1424" i="1"/>
  <c r="K1424" i="1"/>
  <c r="J1424" i="1"/>
  <c r="K1425" i="1"/>
  <c r="L1425" i="1"/>
  <c r="J1425" i="1"/>
  <c r="Q1427" i="1"/>
  <c r="R1427" i="1" s="1"/>
  <c r="N1427" i="1"/>
  <c r="O1427" i="1" s="1"/>
  <c r="L1427" i="1"/>
  <c r="K1427" i="1"/>
  <c r="J1427" i="1"/>
  <c r="L1428" i="1"/>
  <c r="K1428" i="1"/>
  <c r="J1428" i="1"/>
  <c r="K1429" i="1"/>
  <c r="L1429" i="1"/>
  <c r="J1429" i="1"/>
  <c r="Q1431" i="1"/>
  <c r="R1431" i="1" s="1"/>
  <c r="N1431" i="1"/>
  <c r="O1431" i="1" s="1"/>
  <c r="L1431" i="1"/>
  <c r="K1431" i="1"/>
  <c r="J1431" i="1"/>
  <c r="L1432" i="1"/>
  <c r="K1432" i="1"/>
  <c r="J1432" i="1"/>
  <c r="K1433" i="1"/>
  <c r="L1433" i="1"/>
  <c r="J1433" i="1"/>
  <c r="L1435" i="1"/>
  <c r="K1435" i="1"/>
  <c r="J1435" i="1"/>
  <c r="M1439" i="1"/>
  <c r="N1439" i="1" s="1"/>
  <c r="O1439" i="1" s="1"/>
  <c r="P1439" i="1"/>
  <c r="Q1439" i="1" s="1"/>
  <c r="R1439" i="1" s="1"/>
  <c r="L1448" i="1"/>
  <c r="K1448" i="1"/>
  <c r="J1448" i="1"/>
  <c r="L1451" i="1"/>
  <c r="K1451" i="1"/>
  <c r="J1451" i="1"/>
  <c r="M1455" i="1"/>
  <c r="N1455" i="1" s="1"/>
  <c r="O1455" i="1" s="1"/>
  <c r="P1455" i="1"/>
  <c r="Q1455" i="1" s="1"/>
  <c r="R1455" i="1" s="1"/>
  <c r="L1464" i="1"/>
  <c r="K1464" i="1"/>
  <c r="J1464" i="1"/>
  <c r="L1467" i="1"/>
  <c r="K1467" i="1"/>
  <c r="J1467" i="1"/>
  <c r="M1471" i="1"/>
  <c r="N1471" i="1" s="1"/>
  <c r="O1471" i="1" s="1"/>
  <c r="P1471" i="1"/>
  <c r="Q1471" i="1" s="1"/>
  <c r="R1471" i="1" s="1"/>
  <c r="L1480" i="1"/>
  <c r="K1480" i="1"/>
  <c r="J1480" i="1"/>
  <c r="L1483" i="1"/>
  <c r="K1483" i="1"/>
  <c r="J1483" i="1"/>
  <c r="M1487" i="1"/>
  <c r="N1487" i="1" s="1"/>
  <c r="O1487" i="1" s="1"/>
  <c r="P1487" i="1"/>
  <c r="Q1487" i="1" s="1"/>
  <c r="R1487" i="1" s="1"/>
  <c r="N1491" i="1"/>
  <c r="O1491" i="1" s="1"/>
  <c r="L1491" i="1"/>
  <c r="K1491" i="1"/>
  <c r="J1491" i="1"/>
  <c r="L1499" i="1"/>
  <c r="K1499" i="1"/>
  <c r="J1499" i="1"/>
  <c r="L1507" i="1"/>
  <c r="K1507" i="1"/>
  <c r="J1507" i="1"/>
  <c r="L1515" i="1"/>
  <c r="K1515" i="1"/>
  <c r="J1515" i="1"/>
  <c r="L1524" i="1"/>
  <c r="K1524" i="1"/>
  <c r="J1524" i="1"/>
  <c r="L1532" i="1"/>
  <c r="K1532" i="1"/>
  <c r="J1532" i="1"/>
  <c r="L1540" i="1"/>
  <c r="K1540" i="1"/>
  <c r="J1540" i="1"/>
  <c r="L1548" i="1"/>
  <c r="K1548" i="1"/>
  <c r="J1548" i="1"/>
  <c r="L1556" i="1"/>
  <c r="K1556" i="1"/>
  <c r="J1556" i="1"/>
  <c r="L1564" i="1"/>
  <c r="K1564" i="1"/>
  <c r="J1564" i="1"/>
  <c r="L1572" i="1"/>
  <c r="K1572" i="1"/>
  <c r="J1572" i="1"/>
  <c r="L1580" i="1"/>
  <c r="K1580" i="1"/>
  <c r="J1580" i="1"/>
  <c r="L1588" i="1"/>
  <c r="K1588" i="1"/>
  <c r="J1588" i="1"/>
  <c r="N1682" i="1"/>
  <c r="O1682" i="1" s="1"/>
  <c r="L1682" i="1"/>
  <c r="K1682" i="1"/>
  <c r="J1682" i="1"/>
  <c r="L1698" i="1"/>
  <c r="K1698" i="1"/>
  <c r="J1698" i="1"/>
  <c r="L1714" i="1"/>
  <c r="K1714" i="1"/>
  <c r="J1714" i="1"/>
  <c r="L1730" i="1"/>
  <c r="K1730" i="1"/>
  <c r="J1730" i="1"/>
  <c r="L1747" i="1"/>
  <c r="K1747" i="1"/>
  <c r="J1747" i="1"/>
  <c r="J1750" i="1"/>
  <c r="L1750" i="1"/>
  <c r="K1750" i="1"/>
  <c r="L1763" i="1"/>
  <c r="K1763" i="1"/>
  <c r="J1763" i="1"/>
  <c r="J1766" i="1"/>
  <c r="L1766" i="1"/>
  <c r="K1766" i="1"/>
  <c r="L1779" i="1"/>
  <c r="K1779" i="1"/>
  <c r="J1779" i="1"/>
  <c r="J1782" i="1"/>
  <c r="L1782" i="1"/>
  <c r="K1782" i="1"/>
  <c r="P1802" i="1"/>
  <c r="M1802" i="1"/>
  <c r="M1804" i="1"/>
  <c r="P1804" i="1"/>
  <c r="M1813" i="1"/>
  <c r="P1813" i="1"/>
  <c r="P1858" i="1"/>
  <c r="M1858" i="1"/>
  <c r="M1609" i="1"/>
  <c r="N1609" i="1" s="1"/>
  <c r="P1609" i="1"/>
  <c r="Q1609" i="1" s="1"/>
  <c r="L1611" i="1"/>
  <c r="K1611" i="1"/>
  <c r="J1611" i="1"/>
  <c r="N1611" i="1"/>
  <c r="O1611" i="1" s="1"/>
  <c r="M1617" i="1"/>
  <c r="N1617" i="1" s="1"/>
  <c r="P1617" i="1"/>
  <c r="Q1617" i="1" s="1"/>
  <c r="L1619" i="1"/>
  <c r="K1619" i="1"/>
  <c r="J1619" i="1"/>
  <c r="M1625" i="1"/>
  <c r="N1625" i="1" s="1"/>
  <c r="P1625" i="1"/>
  <c r="Q1625" i="1" s="1"/>
  <c r="L1627" i="1"/>
  <c r="K1627" i="1"/>
  <c r="J1627" i="1"/>
  <c r="M1633" i="1"/>
  <c r="N1633" i="1" s="1"/>
  <c r="P1633" i="1"/>
  <c r="Q1633" i="1" s="1"/>
  <c r="L1635" i="1"/>
  <c r="K1635" i="1"/>
  <c r="J1635" i="1"/>
  <c r="M1641" i="1"/>
  <c r="N1641" i="1" s="1"/>
  <c r="P1641" i="1"/>
  <c r="Q1641" i="1" s="1"/>
  <c r="L1643" i="1"/>
  <c r="K1643" i="1"/>
  <c r="J1643" i="1"/>
  <c r="M1649" i="1"/>
  <c r="N1649" i="1" s="1"/>
  <c r="P1649" i="1"/>
  <c r="Q1649" i="1" s="1"/>
  <c r="L1651" i="1"/>
  <c r="K1651" i="1"/>
  <c r="J1651" i="1"/>
  <c r="M1657" i="1"/>
  <c r="N1657" i="1" s="1"/>
  <c r="P1657" i="1"/>
  <c r="Q1657" i="1" s="1"/>
  <c r="L1659" i="1"/>
  <c r="K1659" i="1"/>
  <c r="J1659" i="1"/>
  <c r="M1665" i="1"/>
  <c r="N1665" i="1" s="1"/>
  <c r="P1665" i="1"/>
  <c r="Q1665" i="1" s="1"/>
  <c r="L1667" i="1"/>
  <c r="K1667" i="1"/>
  <c r="J1667" i="1"/>
  <c r="Q1667" i="1"/>
  <c r="R1667" i="1" s="1"/>
  <c r="M1673" i="1"/>
  <c r="N1673" i="1" s="1"/>
  <c r="P1673" i="1"/>
  <c r="Q1673" i="1" s="1"/>
  <c r="K1676" i="1"/>
  <c r="L1676" i="1"/>
  <c r="J1676" i="1"/>
  <c r="M1678" i="1"/>
  <c r="P1678" i="1"/>
  <c r="L1679" i="1"/>
  <c r="K1679" i="1"/>
  <c r="J1679" i="1"/>
  <c r="M1685" i="1"/>
  <c r="P1685" i="1"/>
  <c r="M1688" i="1"/>
  <c r="N1688" i="1" s="1"/>
  <c r="O1688" i="1" s="1"/>
  <c r="P1688" i="1"/>
  <c r="Q1688" i="1" s="1"/>
  <c r="R1688" i="1" s="1"/>
  <c r="K1692" i="1"/>
  <c r="L1692" i="1"/>
  <c r="J1692" i="1"/>
  <c r="M1694" i="1"/>
  <c r="P1694" i="1"/>
  <c r="L1695" i="1"/>
  <c r="K1695" i="1"/>
  <c r="J1695" i="1"/>
  <c r="M1701" i="1"/>
  <c r="N1701" i="1" s="1"/>
  <c r="O1701" i="1" s="1"/>
  <c r="P1701" i="1"/>
  <c r="M1704" i="1"/>
  <c r="N1704" i="1" s="1"/>
  <c r="O1704" i="1" s="1"/>
  <c r="P1704" i="1"/>
  <c r="Q1704" i="1" s="1"/>
  <c r="R1704" i="1" s="1"/>
  <c r="K1708" i="1"/>
  <c r="L1708" i="1"/>
  <c r="J1708" i="1"/>
  <c r="M1710" i="1"/>
  <c r="P1710" i="1"/>
  <c r="L1711" i="1"/>
  <c r="K1711" i="1"/>
  <c r="J1711" i="1"/>
  <c r="M1717" i="1"/>
  <c r="N1717" i="1" s="1"/>
  <c r="O1717" i="1" s="1"/>
  <c r="P1717" i="1"/>
  <c r="M1720" i="1"/>
  <c r="N1720" i="1" s="1"/>
  <c r="O1720" i="1" s="1"/>
  <c r="P1720" i="1"/>
  <c r="Q1720" i="1" s="1"/>
  <c r="R1720" i="1" s="1"/>
  <c r="K1724" i="1"/>
  <c r="L1724" i="1"/>
  <c r="J1724" i="1"/>
  <c r="M1726" i="1"/>
  <c r="P1726" i="1"/>
  <c r="L1727" i="1"/>
  <c r="K1727" i="1"/>
  <c r="J1727" i="1"/>
  <c r="M1733" i="1"/>
  <c r="N1733" i="1" s="1"/>
  <c r="O1733" i="1" s="1"/>
  <c r="P1733" i="1"/>
  <c r="P1753" i="1"/>
  <c r="M1753" i="1"/>
  <c r="L1756" i="1"/>
  <c r="K1756" i="1"/>
  <c r="J1756" i="1"/>
  <c r="L1759" i="1"/>
  <c r="K1759" i="1"/>
  <c r="J1759" i="1"/>
  <c r="P1769" i="1"/>
  <c r="M1769" i="1"/>
  <c r="L1772" i="1"/>
  <c r="K1772" i="1"/>
  <c r="J1772" i="1"/>
  <c r="L1775" i="1"/>
  <c r="K1775" i="1"/>
  <c r="J1775" i="1"/>
  <c r="P1785" i="1"/>
  <c r="M1785" i="1"/>
  <c r="P1794" i="1"/>
  <c r="M1794" i="1"/>
  <c r="K1799" i="1"/>
  <c r="J1799" i="1"/>
  <c r="N1799" i="1"/>
  <c r="O1799" i="1" s="1"/>
  <c r="L1799" i="1"/>
  <c r="P1808" i="1"/>
  <c r="M1808" i="1"/>
  <c r="P1494" i="1"/>
  <c r="M1494" i="1"/>
  <c r="P1502" i="1"/>
  <c r="M1502" i="1"/>
  <c r="P1510" i="1"/>
  <c r="M1510" i="1"/>
  <c r="M1518" i="1"/>
  <c r="P1518" i="1"/>
  <c r="M1526" i="1"/>
  <c r="P1526" i="1"/>
  <c r="M1534" i="1"/>
  <c r="P1534" i="1"/>
  <c r="M1542" i="1"/>
  <c r="P1542" i="1"/>
  <c r="M1550" i="1"/>
  <c r="P1550" i="1"/>
  <c r="M1558" i="1"/>
  <c r="P1558" i="1"/>
  <c r="M1566" i="1"/>
  <c r="P1566" i="1"/>
  <c r="M1574" i="1"/>
  <c r="P1574" i="1"/>
  <c r="M1582" i="1"/>
  <c r="P1582" i="1"/>
  <c r="M1590" i="1"/>
  <c r="P1590" i="1"/>
  <c r="M1598" i="1"/>
  <c r="P1598" i="1"/>
  <c r="M1606" i="1"/>
  <c r="P1606" i="1"/>
  <c r="M1614" i="1"/>
  <c r="P1614" i="1"/>
  <c r="M1622" i="1"/>
  <c r="P1622" i="1"/>
  <c r="M1630" i="1"/>
  <c r="P1630" i="1"/>
  <c r="M1638" i="1"/>
  <c r="P1638" i="1"/>
  <c r="M1646" i="1"/>
  <c r="P1646" i="1"/>
  <c r="M1654" i="1"/>
  <c r="P1654" i="1"/>
  <c r="M1662" i="1"/>
  <c r="P1662" i="1"/>
  <c r="M1670" i="1"/>
  <c r="P1670" i="1"/>
  <c r="P1675" i="1"/>
  <c r="M1675" i="1"/>
  <c r="M1682" i="1"/>
  <c r="P1682" i="1"/>
  <c r="Q1682" i="1" s="1"/>
  <c r="R1682" i="1" s="1"/>
  <c r="P1691" i="1"/>
  <c r="M1691" i="1"/>
  <c r="M1698" i="1"/>
  <c r="N1698" i="1" s="1"/>
  <c r="O1698" i="1" s="1"/>
  <c r="P1698" i="1"/>
  <c r="Q1698" i="1" s="1"/>
  <c r="R1698" i="1" s="1"/>
  <c r="P1707" i="1"/>
  <c r="M1707" i="1"/>
  <c r="M1714" i="1"/>
  <c r="N1714" i="1" s="1"/>
  <c r="O1714" i="1" s="1"/>
  <c r="P1714" i="1"/>
  <c r="Q1714" i="1" s="1"/>
  <c r="R1714" i="1" s="1"/>
  <c r="P1723" i="1"/>
  <c r="M1723" i="1"/>
  <c r="M1730" i="1"/>
  <c r="N1730" i="1" s="1"/>
  <c r="O1730" i="1" s="1"/>
  <c r="P1730" i="1"/>
  <c r="Q1730" i="1" s="1"/>
  <c r="R1730" i="1" s="1"/>
  <c r="M1750" i="1"/>
  <c r="N1750" i="1" s="1"/>
  <c r="O1750" i="1" s="1"/>
  <c r="P1750" i="1"/>
  <c r="Q1750" i="1" s="1"/>
  <c r="R1750" i="1" s="1"/>
  <c r="M1766" i="1"/>
  <c r="N1766" i="1" s="1"/>
  <c r="O1766" i="1" s="1"/>
  <c r="P1766" i="1"/>
  <c r="Q1766" i="1" s="1"/>
  <c r="R1766" i="1" s="1"/>
  <c r="M1782" i="1"/>
  <c r="N1782" i="1" s="1"/>
  <c r="O1782" i="1" s="1"/>
  <c r="P1782" i="1"/>
  <c r="Q1782" i="1" s="1"/>
  <c r="R1782" i="1" s="1"/>
  <c r="J1790" i="1"/>
  <c r="L1790" i="1"/>
  <c r="K1790" i="1"/>
  <c r="P1795" i="1"/>
  <c r="M1795" i="1"/>
  <c r="P1799" i="1"/>
  <c r="Q1799" i="1" s="1"/>
  <c r="R1799" i="1" s="1"/>
  <c r="M1799" i="1"/>
  <c r="J1804" i="1"/>
  <c r="N1804" i="1"/>
  <c r="O1804" i="1" s="1"/>
  <c r="K1804" i="1"/>
  <c r="Q1804" i="1"/>
  <c r="R1804" i="1" s="1"/>
  <c r="L1804" i="1"/>
  <c r="L1809" i="1"/>
  <c r="K1809" i="1"/>
  <c r="J1809" i="1"/>
  <c r="L1814" i="1"/>
  <c r="J1814" i="1"/>
  <c r="K1814" i="1"/>
  <c r="M1820" i="1"/>
  <c r="P1820" i="1"/>
  <c r="M1824" i="1"/>
  <c r="P1824" i="1"/>
  <c r="J1825" i="1"/>
  <c r="L1825" i="1"/>
  <c r="K1825" i="1"/>
  <c r="K1847" i="1"/>
  <c r="L1847" i="1"/>
  <c r="J1847" i="1"/>
  <c r="P1435" i="1"/>
  <c r="Q1435" i="1" s="1"/>
  <c r="R1435" i="1" s="1"/>
  <c r="M1435" i="1"/>
  <c r="N1435" i="1" s="1"/>
  <c r="O1435" i="1" s="1"/>
  <c r="P1443" i="1"/>
  <c r="Q1443" i="1" s="1"/>
  <c r="R1443" i="1" s="1"/>
  <c r="M1443" i="1"/>
  <c r="N1443" i="1" s="1"/>
  <c r="O1443" i="1" s="1"/>
  <c r="P1451" i="1"/>
  <c r="Q1451" i="1" s="1"/>
  <c r="R1451" i="1" s="1"/>
  <c r="M1451" i="1"/>
  <c r="N1451" i="1" s="1"/>
  <c r="O1451" i="1" s="1"/>
  <c r="P1459" i="1"/>
  <c r="Q1459" i="1" s="1"/>
  <c r="R1459" i="1" s="1"/>
  <c r="M1459" i="1"/>
  <c r="N1459" i="1" s="1"/>
  <c r="O1459" i="1" s="1"/>
  <c r="P1467" i="1"/>
  <c r="Q1467" i="1" s="1"/>
  <c r="R1467" i="1" s="1"/>
  <c r="M1467" i="1"/>
  <c r="N1467" i="1" s="1"/>
  <c r="O1467" i="1" s="1"/>
  <c r="P1475" i="1"/>
  <c r="Q1475" i="1" s="1"/>
  <c r="R1475" i="1" s="1"/>
  <c r="M1475" i="1"/>
  <c r="N1475" i="1" s="1"/>
  <c r="O1475" i="1" s="1"/>
  <c r="P1483" i="1"/>
  <c r="Q1483" i="1" s="1"/>
  <c r="R1483" i="1" s="1"/>
  <c r="M1483" i="1"/>
  <c r="N1483" i="1" s="1"/>
  <c r="O1483" i="1" s="1"/>
  <c r="P1491" i="1"/>
  <c r="Q1491" i="1" s="1"/>
  <c r="R1491" i="1" s="1"/>
  <c r="M1491" i="1"/>
  <c r="P1499" i="1"/>
  <c r="Q1499" i="1" s="1"/>
  <c r="R1499" i="1" s="1"/>
  <c r="M1499" i="1"/>
  <c r="N1499" i="1" s="1"/>
  <c r="O1499" i="1" s="1"/>
  <c r="P1507" i="1"/>
  <c r="Q1507" i="1" s="1"/>
  <c r="R1507" i="1" s="1"/>
  <c r="M1507" i="1"/>
  <c r="N1507" i="1" s="1"/>
  <c r="O1507" i="1" s="1"/>
  <c r="P1515" i="1"/>
  <c r="Q1515" i="1" s="1"/>
  <c r="R1515" i="1" s="1"/>
  <c r="M1515" i="1"/>
  <c r="N1515" i="1" s="1"/>
  <c r="O1515" i="1" s="1"/>
  <c r="P1523" i="1"/>
  <c r="Q1523" i="1" s="1"/>
  <c r="R1523" i="1" s="1"/>
  <c r="M1523" i="1"/>
  <c r="N1523" i="1" s="1"/>
  <c r="O1523" i="1" s="1"/>
  <c r="P1531" i="1"/>
  <c r="Q1531" i="1" s="1"/>
  <c r="R1531" i="1" s="1"/>
  <c r="M1531" i="1"/>
  <c r="N1531" i="1" s="1"/>
  <c r="O1531" i="1" s="1"/>
  <c r="P1539" i="1"/>
  <c r="Q1539" i="1" s="1"/>
  <c r="R1539" i="1" s="1"/>
  <c r="M1539" i="1"/>
  <c r="N1539" i="1" s="1"/>
  <c r="O1539" i="1" s="1"/>
  <c r="P1547" i="1"/>
  <c r="Q1547" i="1" s="1"/>
  <c r="R1547" i="1" s="1"/>
  <c r="M1547" i="1"/>
  <c r="N1547" i="1" s="1"/>
  <c r="O1547" i="1" s="1"/>
  <c r="P1555" i="1"/>
  <c r="Q1555" i="1" s="1"/>
  <c r="R1555" i="1" s="1"/>
  <c r="M1555" i="1"/>
  <c r="N1555" i="1" s="1"/>
  <c r="O1555" i="1" s="1"/>
  <c r="P1563" i="1"/>
  <c r="Q1563" i="1" s="1"/>
  <c r="R1563" i="1" s="1"/>
  <c r="M1563" i="1"/>
  <c r="N1563" i="1" s="1"/>
  <c r="O1563" i="1" s="1"/>
  <c r="P1571" i="1"/>
  <c r="Q1571" i="1" s="1"/>
  <c r="R1571" i="1" s="1"/>
  <c r="M1571" i="1"/>
  <c r="N1571" i="1" s="1"/>
  <c r="O1571" i="1" s="1"/>
  <c r="P1579" i="1"/>
  <c r="Q1579" i="1" s="1"/>
  <c r="R1579" i="1" s="1"/>
  <c r="M1579" i="1"/>
  <c r="N1579" i="1" s="1"/>
  <c r="O1579" i="1" s="1"/>
  <c r="P1587" i="1"/>
  <c r="Q1587" i="1" s="1"/>
  <c r="R1587" i="1" s="1"/>
  <c r="M1587" i="1"/>
  <c r="N1587" i="1" s="1"/>
  <c r="O1587" i="1" s="1"/>
  <c r="P1595" i="1"/>
  <c r="Q1595" i="1" s="1"/>
  <c r="R1595" i="1" s="1"/>
  <c r="M1595" i="1"/>
  <c r="N1595" i="1" s="1"/>
  <c r="O1595" i="1" s="1"/>
  <c r="P1603" i="1"/>
  <c r="Q1603" i="1" s="1"/>
  <c r="R1603" i="1" s="1"/>
  <c r="M1603" i="1"/>
  <c r="N1603" i="1" s="1"/>
  <c r="O1603" i="1" s="1"/>
  <c r="P1611" i="1"/>
  <c r="Q1611" i="1" s="1"/>
  <c r="R1611" i="1" s="1"/>
  <c r="M1611" i="1"/>
  <c r="P1619" i="1"/>
  <c r="Q1619" i="1" s="1"/>
  <c r="R1619" i="1" s="1"/>
  <c r="M1619" i="1"/>
  <c r="N1619" i="1" s="1"/>
  <c r="O1619" i="1" s="1"/>
  <c r="P1627" i="1"/>
  <c r="Q1627" i="1" s="1"/>
  <c r="R1627" i="1" s="1"/>
  <c r="M1627" i="1"/>
  <c r="N1627" i="1" s="1"/>
  <c r="O1627" i="1" s="1"/>
  <c r="P1635" i="1"/>
  <c r="Q1635" i="1" s="1"/>
  <c r="R1635" i="1" s="1"/>
  <c r="M1635" i="1"/>
  <c r="N1635" i="1" s="1"/>
  <c r="O1635" i="1" s="1"/>
  <c r="P1643" i="1"/>
  <c r="Q1643" i="1" s="1"/>
  <c r="R1643" i="1" s="1"/>
  <c r="M1643" i="1"/>
  <c r="N1643" i="1" s="1"/>
  <c r="O1643" i="1" s="1"/>
  <c r="P1651" i="1"/>
  <c r="Q1651" i="1" s="1"/>
  <c r="R1651" i="1" s="1"/>
  <c r="M1651" i="1"/>
  <c r="N1651" i="1" s="1"/>
  <c r="O1651" i="1" s="1"/>
  <c r="P1659" i="1"/>
  <c r="Q1659" i="1" s="1"/>
  <c r="R1659" i="1" s="1"/>
  <c r="M1659" i="1"/>
  <c r="N1659" i="1" s="1"/>
  <c r="O1659" i="1" s="1"/>
  <c r="P1667" i="1"/>
  <c r="M1667" i="1"/>
  <c r="N1667" i="1" s="1"/>
  <c r="O1667" i="1" s="1"/>
  <c r="N1685" i="1"/>
  <c r="O1685" i="1" s="1"/>
  <c r="L1685" i="1"/>
  <c r="K1685" i="1"/>
  <c r="J1685" i="1"/>
  <c r="Q1685" i="1"/>
  <c r="R1685" i="1" s="1"/>
  <c r="Q1686" i="1"/>
  <c r="R1686" i="1" s="1"/>
  <c r="K1686" i="1"/>
  <c r="J1686" i="1"/>
  <c r="N1686" i="1"/>
  <c r="O1686" i="1" s="1"/>
  <c r="L1686" i="1"/>
  <c r="L1701" i="1"/>
  <c r="K1701" i="1"/>
  <c r="J1701" i="1"/>
  <c r="Q1701" i="1"/>
  <c r="R1701" i="1" s="1"/>
  <c r="K1702" i="1"/>
  <c r="J1702" i="1"/>
  <c r="L1702" i="1"/>
  <c r="L1717" i="1"/>
  <c r="K1717" i="1"/>
  <c r="J1717" i="1"/>
  <c r="Q1717" i="1"/>
  <c r="R1717" i="1" s="1"/>
  <c r="K1718" i="1"/>
  <c r="J1718" i="1"/>
  <c r="L1718" i="1"/>
  <c r="L1733" i="1"/>
  <c r="K1733" i="1"/>
  <c r="J1733" i="1"/>
  <c r="Q1733" i="1"/>
  <c r="R1733" i="1" s="1"/>
  <c r="K1734" i="1"/>
  <c r="J1734" i="1"/>
  <c r="L1734" i="1"/>
  <c r="Q1738" i="1"/>
  <c r="R1738" i="1" s="1"/>
  <c r="K1738" i="1"/>
  <c r="J1738" i="1"/>
  <c r="L1738" i="1"/>
  <c r="Q1742" i="1"/>
  <c r="R1742" i="1" s="1"/>
  <c r="K1742" i="1"/>
  <c r="J1742" i="1"/>
  <c r="L1742" i="1"/>
  <c r="M1746" i="1"/>
  <c r="P1746" i="1"/>
  <c r="M1762" i="1"/>
  <c r="P1762" i="1"/>
  <c r="M1778" i="1"/>
  <c r="P1778" i="1"/>
  <c r="M1790" i="1"/>
  <c r="N1790" i="1" s="1"/>
  <c r="O1790" i="1" s="1"/>
  <c r="P1790" i="1"/>
  <c r="Q1790" i="1" s="1"/>
  <c r="R1790" i="1" s="1"/>
  <c r="L1849" i="1"/>
  <c r="K1849" i="1"/>
  <c r="J1849" i="1"/>
  <c r="M1852" i="1"/>
  <c r="P1852" i="1"/>
  <c r="L1755" i="1"/>
  <c r="K1755" i="1"/>
  <c r="J1755" i="1"/>
  <c r="J1758" i="1"/>
  <c r="K1758" i="1"/>
  <c r="L1758" i="1"/>
  <c r="L1771" i="1"/>
  <c r="K1771" i="1"/>
  <c r="J1771" i="1"/>
  <c r="J1774" i="1"/>
  <c r="K1774" i="1"/>
  <c r="L1774" i="1"/>
  <c r="L1788" i="1"/>
  <c r="K1788" i="1"/>
  <c r="J1788" i="1"/>
  <c r="K1815" i="1"/>
  <c r="J1815" i="1"/>
  <c r="L1815" i="1"/>
  <c r="J1822" i="1"/>
  <c r="L1822" i="1"/>
  <c r="K1822" i="1"/>
  <c r="K1831" i="1"/>
  <c r="L1831" i="1"/>
  <c r="J1831" i="1"/>
  <c r="L1834" i="1"/>
  <c r="K1834" i="1"/>
  <c r="J1834" i="1"/>
  <c r="M1840" i="1"/>
  <c r="P1840" i="1"/>
  <c r="M1843" i="1"/>
  <c r="P1843" i="1"/>
  <c r="L1846" i="1"/>
  <c r="K1846" i="1"/>
  <c r="J1846" i="1"/>
  <c r="L1527" i="1"/>
  <c r="K1527" i="1"/>
  <c r="J1527" i="1"/>
  <c r="L1535" i="1"/>
  <c r="K1535" i="1"/>
  <c r="J1535" i="1"/>
  <c r="L1543" i="1"/>
  <c r="K1543" i="1"/>
  <c r="J1543" i="1"/>
  <c r="L1551" i="1"/>
  <c r="K1551" i="1"/>
  <c r="J1551" i="1"/>
  <c r="L1559" i="1"/>
  <c r="K1559" i="1"/>
  <c r="J1559" i="1"/>
  <c r="L1567" i="1"/>
  <c r="K1567" i="1"/>
  <c r="J1567" i="1"/>
  <c r="L1575" i="1"/>
  <c r="K1575" i="1"/>
  <c r="J1575" i="1"/>
  <c r="L1583" i="1"/>
  <c r="K1583" i="1"/>
  <c r="Q1583" i="1"/>
  <c r="R1583" i="1" s="1"/>
  <c r="J1583" i="1"/>
  <c r="L1591" i="1"/>
  <c r="K1591" i="1"/>
  <c r="J1591" i="1"/>
  <c r="L1599" i="1"/>
  <c r="K1599" i="1"/>
  <c r="J1599" i="1"/>
  <c r="L1607" i="1"/>
  <c r="K1607" i="1"/>
  <c r="J1607" i="1"/>
  <c r="L1615" i="1"/>
  <c r="K1615" i="1"/>
  <c r="J1615" i="1"/>
  <c r="L1623" i="1"/>
  <c r="K1623" i="1"/>
  <c r="J1623" i="1"/>
  <c r="L1631" i="1"/>
  <c r="K1631" i="1"/>
  <c r="J1631" i="1"/>
  <c r="N1639" i="1"/>
  <c r="O1639" i="1" s="1"/>
  <c r="L1639" i="1"/>
  <c r="K1639" i="1"/>
  <c r="J1639" i="1"/>
  <c r="L1647" i="1"/>
  <c r="K1647" i="1"/>
  <c r="J1647" i="1"/>
  <c r="L1655" i="1"/>
  <c r="K1655" i="1"/>
  <c r="J1655" i="1"/>
  <c r="L1663" i="1"/>
  <c r="K1663" i="1"/>
  <c r="J1663" i="1"/>
  <c r="L1671" i="1"/>
  <c r="K1671" i="1"/>
  <c r="J1671" i="1"/>
  <c r="Q1671" i="1"/>
  <c r="R1671" i="1" s="1"/>
  <c r="P1677" i="1"/>
  <c r="M1677" i="1"/>
  <c r="P1680" i="1"/>
  <c r="Q1680" i="1" s="1"/>
  <c r="R1680" i="1" s="1"/>
  <c r="M1680" i="1"/>
  <c r="N1680" i="1" s="1"/>
  <c r="O1680" i="1" s="1"/>
  <c r="P1686" i="1"/>
  <c r="M1686" i="1"/>
  <c r="P1693" i="1"/>
  <c r="M1693" i="1"/>
  <c r="N1693" i="1" s="1"/>
  <c r="O1693" i="1" s="1"/>
  <c r="P1696" i="1"/>
  <c r="Q1696" i="1" s="1"/>
  <c r="R1696" i="1" s="1"/>
  <c r="M1696" i="1"/>
  <c r="N1696" i="1" s="1"/>
  <c r="O1696" i="1" s="1"/>
  <c r="P1702" i="1"/>
  <c r="Q1702" i="1" s="1"/>
  <c r="R1702" i="1" s="1"/>
  <c r="M1702" i="1"/>
  <c r="N1702" i="1" s="1"/>
  <c r="O1702" i="1" s="1"/>
  <c r="P1709" i="1"/>
  <c r="M1709" i="1"/>
  <c r="P1712" i="1"/>
  <c r="Q1712" i="1" s="1"/>
  <c r="R1712" i="1" s="1"/>
  <c r="M1712" i="1"/>
  <c r="N1712" i="1" s="1"/>
  <c r="O1712" i="1" s="1"/>
  <c r="P1718" i="1"/>
  <c r="Q1718" i="1" s="1"/>
  <c r="R1718" i="1" s="1"/>
  <c r="M1718" i="1"/>
  <c r="N1718" i="1" s="1"/>
  <c r="O1718" i="1" s="1"/>
  <c r="P1725" i="1"/>
  <c r="M1725" i="1"/>
  <c r="P1728" i="1"/>
  <c r="Q1728" i="1" s="1"/>
  <c r="R1728" i="1" s="1"/>
  <c r="M1728" i="1"/>
  <c r="N1728" i="1" s="1"/>
  <c r="O1728" i="1" s="1"/>
  <c r="M1734" i="1"/>
  <c r="N1734" i="1" s="1"/>
  <c r="O1734" i="1" s="1"/>
  <c r="P1734" i="1"/>
  <c r="Q1734" i="1" s="1"/>
  <c r="R1734" i="1" s="1"/>
  <c r="M1738" i="1"/>
  <c r="N1738" i="1" s="1"/>
  <c r="O1738" i="1" s="1"/>
  <c r="P1738" i="1"/>
  <c r="M1742" i="1"/>
  <c r="N1742" i="1" s="1"/>
  <c r="O1742" i="1" s="1"/>
  <c r="P1742" i="1"/>
  <c r="L1748" i="1"/>
  <c r="K1748" i="1"/>
  <c r="N1748" i="1"/>
  <c r="J1748" i="1"/>
  <c r="L1751" i="1"/>
  <c r="K1751" i="1"/>
  <c r="J1751" i="1"/>
  <c r="L1764" i="1"/>
  <c r="K1764" i="1"/>
  <c r="J1764" i="1"/>
  <c r="L1767" i="1"/>
  <c r="K1767" i="1"/>
  <c r="J1767" i="1"/>
  <c r="L1780" i="1"/>
  <c r="K1780" i="1"/>
  <c r="J1780" i="1"/>
  <c r="L1783" i="1"/>
  <c r="K1783" i="1"/>
  <c r="J1783" i="1"/>
  <c r="M1788" i="1"/>
  <c r="N1788" i="1" s="1"/>
  <c r="P1788" i="1"/>
  <c r="Q1788" i="1" s="1"/>
  <c r="M1791" i="1"/>
  <c r="P1791" i="1"/>
  <c r="M1797" i="1"/>
  <c r="P1797" i="1"/>
  <c r="L1801" i="1"/>
  <c r="J1801" i="1"/>
  <c r="K1801" i="1"/>
  <c r="P1811" i="1"/>
  <c r="M1811" i="1"/>
  <c r="P1815" i="1"/>
  <c r="Q1815" i="1" s="1"/>
  <c r="R1815" i="1" s="1"/>
  <c r="M1815" i="1"/>
  <c r="N1815" i="1" s="1"/>
  <c r="O1815" i="1" s="1"/>
  <c r="L1817" i="1"/>
  <c r="J1817" i="1"/>
  <c r="K1817" i="1"/>
  <c r="L1818" i="1"/>
  <c r="K1818" i="1"/>
  <c r="J1818" i="1"/>
  <c r="Q1818" i="1"/>
  <c r="R1818" i="1" s="1"/>
  <c r="M1836" i="1"/>
  <c r="P1836" i="1"/>
  <c r="L1862" i="1"/>
  <c r="K1862" i="1"/>
  <c r="J1862" i="1"/>
  <c r="P1594" i="1"/>
  <c r="M1594" i="1"/>
  <c r="P1602" i="1"/>
  <c r="M1602" i="1"/>
  <c r="P1610" i="1"/>
  <c r="M1610" i="1"/>
  <c r="P1618" i="1"/>
  <c r="M1618" i="1"/>
  <c r="P1626" i="1"/>
  <c r="M1626" i="1"/>
  <c r="P1634" i="1"/>
  <c r="M1634" i="1"/>
  <c r="P1642" i="1"/>
  <c r="M1642" i="1"/>
  <c r="P1650" i="1"/>
  <c r="M1650" i="1"/>
  <c r="P1658" i="1"/>
  <c r="M1658" i="1"/>
  <c r="P1666" i="1"/>
  <c r="M1666" i="1"/>
  <c r="M1674" i="1"/>
  <c r="N1674" i="1" s="1"/>
  <c r="O1674" i="1" s="1"/>
  <c r="P1674" i="1"/>
  <c r="Q1674" i="1" s="1"/>
  <c r="R1674" i="1" s="1"/>
  <c r="J1681" i="1"/>
  <c r="N1681" i="1"/>
  <c r="L1681" i="1"/>
  <c r="K1681" i="1"/>
  <c r="Q1681" i="1"/>
  <c r="P1683" i="1"/>
  <c r="M1683" i="1"/>
  <c r="M1690" i="1"/>
  <c r="P1690" i="1"/>
  <c r="J1697" i="1"/>
  <c r="N1697" i="1"/>
  <c r="L1697" i="1"/>
  <c r="K1697" i="1"/>
  <c r="Q1697" i="1"/>
  <c r="P1699" i="1"/>
  <c r="M1699" i="1"/>
  <c r="M1706" i="1"/>
  <c r="P1706" i="1"/>
  <c r="J1713" i="1"/>
  <c r="N1713" i="1"/>
  <c r="L1713" i="1"/>
  <c r="K1713" i="1"/>
  <c r="Q1713" i="1"/>
  <c r="P1715" i="1"/>
  <c r="M1715" i="1"/>
  <c r="M1722" i="1"/>
  <c r="P1722" i="1"/>
  <c r="J1729" i="1"/>
  <c r="N1729" i="1"/>
  <c r="L1729" i="1"/>
  <c r="K1729" i="1"/>
  <c r="Q1729" i="1"/>
  <c r="P1731" i="1"/>
  <c r="M1731" i="1"/>
  <c r="P1748" i="1"/>
  <c r="Q1748" i="1" s="1"/>
  <c r="M1748" i="1"/>
  <c r="M1758" i="1"/>
  <c r="N1758" i="1" s="1"/>
  <c r="O1758" i="1" s="1"/>
  <c r="P1758" i="1"/>
  <c r="Q1758" i="1" s="1"/>
  <c r="R1758" i="1" s="1"/>
  <c r="P1764" i="1"/>
  <c r="Q1764" i="1" s="1"/>
  <c r="M1764" i="1"/>
  <c r="N1764" i="1" s="1"/>
  <c r="M1774" i="1"/>
  <c r="N1774" i="1" s="1"/>
  <c r="O1774" i="1" s="1"/>
  <c r="P1774" i="1"/>
  <c r="Q1774" i="1" s="1"/>
  <c r="R1774" i="1" s="1"/>
  <c r="P1780" i="1"/>
  <c r="Q1780" i="1" s="1"/>
  <c r="M1780" i="1"/>
  <c r="N1780" i="1" s="1"/>
  <c r="M1786" i="1"/>
  <c r="P1786" i="1"/>
  <c r="P1792" i="1"/>
  <c r="M1792" i="1"/>
  <c r="M1801" i="1"/>
  <c r="N1801" i="1" s="1"/>
  <c r="O1801" i="1" s="1"/>
  <c r="P1801" i="1"/>
  <c r="Q1801" i="1" s="1"/>
  <c r="R1801" i="1" s="1"/>
  <c r="L1806" i="1"/>
  <c r="J1806" i="1"/>
  <c r="K1806" i="1"/>
  <c r="M1817" i="1"/>
  <c r="N1817" i="1" s="1"/>
  <c r="O1817" i="1" s="1"/>
  <c r="P1817" i="1"/>
  <c r="Q1817" i="1" s="1"/>
  <c r="R1817" i="1" s="1"/>
  <c r="P1818" i="1"/>
  <c r="M1818" i="1"/>
  <c r="N1818" i="1" s="1"/>
  <c r="O1818" i="1" s="1"/>
  <c r="M1827" i="1"/>
  <c r="P1827" i="1"/>
  <c r="L1830" i="1"/>
  <c r="K1830" i="1"/>
  <c r="J1830" i="1"/>
  <c r="Q1833" i="1"/>
  <c r="R1833" i="1" s="1"/>
  <c r="L1833" i="1"/>
  <c r="K1833" i="1"/>
  <c r="J1833" i="1"/>
  <c r="P1855" i="1"/>
  <c r="M1855" i="1"/>
  <c r="L1865" i="1"/>
  <c r="K1865" i="1"/>
  <c r="J1865" i="1"/>
  <c r="P1868" i="1"/>
  <c r="M1868" i="1"/>
  <c r="P1519" i="1"/>
  <c r="Q1519" i="1" s="1"/>
  <c r="R1519" i="1" s="1"/>
  <c r="M1519" i="1"/>
  <c r="N1519" i="1" s="1"/>
  <c r="O1519" i="1" s="1"/>
  <c r="N1521" i="1"/>
  <c r="K1521" i="1"/>
  <c r="J1521" i="1"/>
  <c r="Q1521" i="1"/>
  <c r="L1521" i="1"/>
  <c r="P1527" i="1"/>
  <c r="Q1527" i="1" s="1"/>
  <c r="R1527" i="1" s="1"/>
  <c r="M1527" i="1"/>
  <c r="N1527" i="1" s="1"/>
  <c r="O1527" i="1" s="1"/>
  <c r="N1529" i="1"/>
  <c r="L1529" i="1"/>
  <c r="K1529" i="1"/>
  <c r="J1529" i="1"/>
  <c r="Q1529" i="1"/>
  <c r="P1535" i="1"/>
  <c r="Q1535" i="1" s="1"/>
  <c r="R1535" i="1" s="1"/>
  <c r="M1535" i="1"/>
  <c r="N1535" i="1" s="1"/>
  <c r="O1535" i="1" s="1"/>
  <c r="N1537" i="1"/>
  <c r="L1537" i="1"/>
  <c r="K1537" i="1"/>
  <c r="J1537" i="1"/>
  <c r="Q1537" i="1"/>
  <c r="P1543" i="1"/>
  <c r="Q1543" i="1" s="1"/>
  <c r="R1543" i="1" s="1"/>
  <c r="M1543" i="1"/>
  <c r="N1543" i="1" s="1"/>
  <c r="O1543" i="1" s="1"/>
  <c r="N1545" i="1"/>
  <c r="L1545" i="1"/>
  <c r="K1545" i="1"/>
  <c r="J1545" i="1"/>
  <c r="Q1545" i="1"/>
  <c r="P1551" i="1"/>
  <c r="Q1551" i="1" s="1"/>
  <c r="R1551" i="1" s="1"/>
  <c r="M1551" i="1"/>
  <c r="N1551" i="1" s="1"/>
  <c r="O1551" i="1" s="1"/>
  <c r="N1553" i="1"/>
  <c r="L1553" i="1"/>
  <c r="K1553" i="1"/>
  <c r="J1553" i="1"/>
  <c r="Q1553" i="1"/>
  <c r="P1559" i="1"/>
  <c r="Q1559" i="1" s="1"/>
  <c r="R1559" i="1" s="1"/>
  <c r="M1559" i="1"/>
  <c r="N1559" i="1" s="1"/>
  <c r="O1559" i="1" s="1"/>
  <c r="N1561" i="1"/>
  <c r="L1561" i="1"/>
  <c r="K1561" i="1"/>
  <c r="J1561" i="1"/>
  <c r="Q1561" i="1"/>
  <c r="P1567" i="1"/>
  <c r="Q1567" i="1" s="1"/>
  <c r="R1567" i="1" s="1"/>
  <c r="M1567" i="1"/>
  <c r="N1567" i="1" s="1"/>
  <c r="O1567" i="1" s="1"/>
  <c r="N1569" i="1"/>
  <c r="L1569" i="1"/>
  <c r="K1569" i="1"/>
  <c r="J1569" i="1"/>
  <c r="Q1569" i="1"/>
  <c r="P1575" i="1"/>
  <c r="Q1575" i="1" s="1"/>
  <c r="R1575" i="1" s="1"/>
  <c r="M1575" i="1"/>
  <c r="N1575" i="1" s="1"/>
  <c r="O1575" i="1" s="1"/>
  <c r="N1577" i="1"/>
  <c r="L1577" i="1"/>
  <c r="K1577" i="1"/>
  <c r="J1577" i="1"/>
  <c r="Q1577" i="1"/>
  <c r="P1583" i="1"/>
  <c r="M1583" i="1"/>
  <c r="N1583" i="1" s="1"/>
  <c r="O1583" i="1" s="1"/>
  <c r="N1585" i="1"/>
  <c r="L1585" i="1"/>
  <c r="K1585" i="1"/>
  <c r="J1585" i="1"/>
  <c r="Q1585" i="1"/>
  <c r="P1591" i="1"/>
  <c r="Q1591" i="1" s="1"/>
  <c r="R1591" i="1" s="1"/>
  <c r="M1591" i="1"/>
  <c r="N1591" i="1" s="1"/>
  <c r="O1591" i="1" s="1"/>
  <c r="N1593" i="1"/>
  <c r="L1593" i="1"/>
  <c r="K1593" i="1"/>
  <c r="J1593" i="1"/>
  <c r="Q1593" i="1"/>
  <c r="P1599" i="1"/>
  <c r="Q1599" i="1" s="1"/>
  <c r="R1599" i="1" s="1"/>
  <c r="M1599" i="1"/>
  <c r="N1599" i="1" s="1"/>
  <c r="O1599" i="1" s="1"/>
  <c r="P1607" i="1"/>
  <c r="Q1607" i="1" s="1"/>
  <c r="R1607" i="1" s="1"/>
  <c r="M1607" i="1"/>
  <c r="N1607" i="1" s="1"/>
  <c r="O1607" i="1" s="1"/>
  <c r="P1615" i="1"/>
  <c r="Q1615" i="1" s="1"/>
  <c r="R1615" i="1" s="1"/>
  <c r="M1615" i="1"/>
  <c r="N1615" i="1" s="1"/>
  <c r="O1615" i="1" s="1"/>
  <c r="P1623" i="1"/>
  <c r="Q1623" i="1" s="1"/>
  <c r="R1623" i="1" s="1"/>
  <c r="M1623" i="1"/>
  <c r="N1623" i="1" s="1"/>
  <c r="O1623" i="1" s="1"/>
  <c r="P1631" i="1"/>
  <c r="Q1631" i="1" s="1"/>
  <c r="R1631" i="1" s="1"/>
  <c r="M1631" i="1"/>
  <c r="N1631" i="1" s="1"/>
  <c r="O1631" i="1" s="1"/>
  <c r="P1639" i="1"/>
  <c r="Q1639" i="1" s="1"/>
  <c r="R1639" i="1" s="1"/>
  <c r="M1639" i="1"/>
  <c r="P1647" i="1"/>
  <c r="Q1647" i="1" s="1"/>
  <c r="R1647" i="1" s="1"/>
  <c r="M1647" i="1"/>
  <c r="N1647" i="1" s="1"/>
  <c r="O1647" i="1" s="1"/>
  <c r="P1655" i="1"/>
  <c r="Q1655" i="1" s="1"/>
  <c r="R1655" i="1" s="1"/>
  <c r="M1655" i="1"/>
  <c r="N1655" i="1" s="1"/>
  <c r="O1655" i="1" s="1"/>
  <c r="P1663" i="1"/>
  <c r="Q1663" i="1" s="1"/>
  <c r="R1663" i="1" s="1"/>
  <c r="M1663" i="1"/>
  <c r="N1663" i="1" s="1"/>
  <c r="O1663" i="1" s="1"/>
  <c r="P1671" i="1"/>
  <c r="M1671" i="1"/>
  <c r="N1671" i="1" s="1"/>
  <c r="O1671" i="1" s="1"/>
  <c r="N1677" i="1"/>
  <c r="O1677" i="1" s="1"/>
  <c r="J1677" i="1"/>
  <c r="Q1677" i="1"/>
  <c r="R1677" i="1" s="1"/>
  <c r="L1677" i="1"/>
  <c r="K1677" i="1"/>
  <c r="Q1678" i="1"/>
  <c r="R1678" i="1" s="1"/>
  <c r="N1678" i="1"/>
  <c r="O1678" i="1" s="1"/>
  <c r="L1678" i="1"/>
  <c r="K1678" i="1"/>
  <c r="J1678" i="1"/>
  <c r="J1693" i="1"/>
  <c r="Q1693" i="1"/>
  <c r="R1693" i="1" s="1"/>
  <c r="L1693" i="1"/>
  <c r="K1693" i="1"/>
  <c r="Q1694" i="1"/>
  <c r="R1694" i="1" s="1"/>
  <c r="N1694" i="1"/>
  <c r="O1694" i="1" s="1"/>
  <c r="L1694" i="1"/>
  <c r="K1694" i="1"/>
  <c r="J1694" i="1"/>
  <c r="N1709" i="1"/>
  <c r="O1709" i="1" s="1"/>
  <c r="J1709" i="1"/>
  <c r="Q1709" i="1"/>
  <c r="R1709" i="1" s="1"/>
  <c r="L1709" i="1"/>
  <c r="K1709" i="1"/>
  <c r="Q1710" i="1"/>
  <c r="R1710" i="1" s="1"/>
  <c r="N1710" i="1"/>
  <c r="O1710" i="1" s="1"/>
  <c r="L1710" i="1"/>
  <c r="K1710" i="1"/>
  <c r="J1710" i="1"/>
  <c r="N1725" i="1"/>
  <c r="O1725" i="1" s="1"/>
  <c r="J1725" i="1"/>
  <c r="Q1725" i="1"/>
  <c r="R1725" i="1" s="1"/>
  <c r="L1725" i="1"/>
  <c r="K1725" i="1"/>
  <c r="Q1726" i="1"/>
  <c r="R1726" i="1" s="1"/>
  <c r="N1726" i="1"/>
  <c r="O1726" i="1" s="1"/>
  <c r="L1726" i="1"/>
  <c r="K1726" i="1"/>
  <c r="J1726" i="1"/>
  <c r="M1754" i="1"/>
  <c r="P1754" i="1"/>
  <c r="P1757" i="1"/>
  <c r="M1757" i="1"/>
  <c r="K1760" i="1"/>
  <c r="L1760" i="1"/>
  <c r="J1760" i="1"/>
  <c r="M1770" i="1"/>
  <c r="P1770" i="1"/>
  <c r="P1773" i="1"/>
  <c r="M1773" i="1"/>
  <c r="K1776" i="1"/>
  <c r="L1776" i="1"/>
  <c r="J1776" i="1"/>
  <c r="P1789" i="1"/>
  <c r="M1789" i="1"/>
  <c r="L1793" i="1"/>
  <c r="K1793" i="1"/>
  <c r="J1793" i="1"/>
  <c r="L1798" i="1"/>
  <c r="J1798" i="1"/>
  <c r="K1798" i="1"/>
  <c r="L1802" i="1"/>
  <c r="J1802" i="1"/>
  <c r="N1802" i="1"/>
  <c r="O1802" i="1" s="1"/>
  <c r="Q1802" i="1"/>
  <c r="R1802" i="1" s="1"/>
  <c r="K1802" i="1"/>
  <c r="M1833" i="1"/>
  <c r="N1833" i="1" s="1"/>
  <c r="O1833" i="1" s="1"/>
  <c r="P1833" i="1"/>
  <c r="K1805" i="1"/>
  <c r="J1805" i="1"/>
  <c r="L1805" i="1"/>
  <c r="L1821" i="1"/>
  <c r="K1821" i="1"/>
  <c r="J1821" i="1"/>
  <c r="L1837" i="1"/>
  <c r="K1837" i="1"/>
  <c r="J1837" i="1"/>
  <c r="L1853" i="1"/>
  <c r="K1853" i="1"/>
  <c r="J1853" i="1"/>
  <c r="N1853" i="1"/>
  <c r="O1853" i="1" s="1"/>
  <c r="L1869" i="1"/>
  <c r="K1869" i="1"/>
  <c r="J1869" i="1"/>
  <c r="Q1869" i="1"/>
  <c r="R1869" i="1" s="1"/>
  <c r="M1881" i="1"/>
  <c r="P1881" i="1"/>
  <c r="M1885" i="1"/>
  <c r="P1885" i="1"/>
  <c r="M1889" i="1"/>
  <c r="P1889" i="1"/>
  <c r="M1893" i="1"/>
  <c r="P1893" i="1"/>
  <c r="M1897" i="1"/>
  <c r="P1897" i="1"/>
  <c r="M1901" i="1"/>
  <c r="P1901" i="1"/>
  <c r="M1905" i="1"/>
  <c r="P1905" i="1"/>
  <c r="M1909" i="1"/>
  <c r="P1909" i="1"/>
  <c r="M1913" i="1"/>
  <c r="P1913" i="1"/>
  <c r="M1917" i="1"/>
  <c r="P1917" i="1"/>
  <c r="M1921" i="1"/>
  <c r="P1921" i="1"/>
  <c r="M1936" i="1"/>
  <c r="P1936" i="1"/>
  <c r="P1939" i="1"/>
  <c r="M1939" i="1"/>
  <c r="M1952" i="1"/>
  <c r="P1952" i="1"/>
  <c r="P1955" i="1"/>
  <c r="M1955" i="1"/>
  <c r="P2031" i="1"/>
  <c r="M2031" i="1"/>
  <c r="P2039" i="1"/>
  <c r="M2039" i="1"/>
  <c r="P2062" i="1"/>
  <c r="M2062" i="1"/>
  <c r="M1849" i="1"/>
  <c r="N1849" i="1" s="1"/>
  <c r="O1849" i="1" s="1"/>
  <c r="P1849" i="1"/>
  <c r="Q1849" i="1" s="1"/>
  <c r="R1849" i="1" s="1"/>
  <c r="L1850" i="1"/>
  <c r="K1850" i="1"/>
  <c r="J1850" i="1"/>
  <c r="N1850" i="1"/>
  <c r="O1850" i="1" s="1"/>
  <c r="M1856" i="1"/>
  <c r="P1856" i="1"/>
  <c r="M1859" i="1"/>
  <c r="P1859" i="1"/>
  <c r="K1863" i="1"/>
  <c r="L1863" i="1"/>
  <c r="J1863" i="1"/>
  <c r="Q1863" i="1"/>
  <c r="R1863" i="1" s="1"/>
  <c r="M1865" i="1"/>
  <c r="N1865" i="1" s="1"/>
  <c r="O1865" i="1" s="1"/>
  <c r="P1865" i="1"/>
  <c r="Q1865" i="1" s="1"/>
  <c r="R1865" i="1" s="1"/>
  <c r="L1866" i="1"/>
  <c r="K1866" i="1"/>
  <c r="J1866" i="1"/>
  <c r="M1872" i="1"/>
  <c r="P1872" i="1"/>
  <c r="M1875" i="1"/>
  <c r="P1875" i="1"/>
  <c r="K1879" i="1"/>
  <c r="L1879" i="1"/>
  <c r="J1879" i="1"/>
  <c r="Q1879" i="1"/>
  <c r="R1879" i="1" s="1"/>
  <c r="L1926" i="1"/>
  <c r="K1926" i="1"/>
  <c r="J1926" i="1"/>
  <c r="L1929" i="1"/>
  <c r="K1929" i="1"/>
  <c r="J1929" i="1"/>
  <c r="M1933" i="1"/>
  <c r="P1933" i="1"/>
  <c r="L1942" i="1"/>
  <c r="K1942" i="1"/>
  <c r="J1942" i="1"/>
  <c r="L1945" i="1"/>
  <c r="K1945" i="1"/>
  <c r="J1945" i="1"/>
  <c r="M1949" i="1"/>
  <c r="P1949" i="1"/>
  <c r="M1957" i="1"/>
  <c r="P1957" i="1"/>
  <c r="M1960" i="1"/>
  <c r="P1960" i="1"/>
  <c r="M1965" i="1"/>
  <c r="P1965" i="1"/>
  <c r="M1968" i="1"/>
  <c r="P1968" i="1"/>
  <c r="M1973" i="1"/>
  <c r="P1973" i="1"/>
  <c r="M1989" i="1"/>
  <c r="P1989" i="1"/>
  <c r="M2005" i="1"/>
  <c r="P2005" i="1"/>
  <c r="M2021" i="1"/>
  <c r="P2021" i="1"/>
  <c r="L2026" i="1"/>
  <c r="K2026" i="1"/>
  <c r="J2026" i="1"/>
  <c r="L2034" i="1"/>
  <c r="K2034" i="1"/>
  <c r="J2034" i="1"/>
  <c r="L2042" i="1"/>
  <c r="K2042" i="1"/>
  <c r="J2042" i="1"/>
  <c r="L1787" i="1"/>
  <c r="K1787" i="1"/>
  <c r="J1787" i="1"/>
  <c r="P1798" i="1"/>
  <c r="Q1798" i="1" s="1"/>
  <c r="R1798" i="1" s="1"/>
  <c r="M1798" i="1"/>
  <c r="N1798" i="1" s="1"/>
  <c r="O1798" i="1" s="1"/>
  <c r="M1805" i="1"/>
  <c r="N1805" i="1" s="1"/>
  <c r="O1805" i="1" s="1"/>
  <c r="P1805" i="1"/>
  <c r="Q1805" i="1" s="1"/>
  <c r="R1805" i="1" s="1"/>
  <c r="P1814" i="1"/>
  <c r="Q1814" i="1" s="1"/>
  <c r="R1814" i="1" s="1"/>
  <c r="M1814" i="1"/>
  <c r="N1814" i="1" s="1"/>
  <c r="O1814" i="1" s="1"/>
  <c r="M1821" i="1"/>
  <c r="N1821" i="1" s="1"/>
  <c r="O1821" i="1" s="1"/>
  <c r="P1821" i="1"/>
  <c r="Q1821" i="1" s="1"/>
  <c r="R1821" i="1" s="1"/>
  <c r="P1830" i="1"/>
  <c r="Q1830" i="1" s="1"/>
  <c r="R1830" i="1" s="1"/>
  <c r="M1830" i="1"/>
  <c r="N1830" i="1" s="1"/>
  <c r="O1830" i="1" s="1"/>
  <c r="M1837" i="1"/>
  <c r="N1837" i="1" s="1"/>
  <c r="O1837" i="1" s="1"/>
  <c r="P1837" i="1"/>
  <c r="Q1837" i="1" s="1"/>
  <c r="R1837" i="1" s="1"/>
  <c r="P1846" i="1"/>
  <c r="Q1846" i="1" s="1"/>
  <c r="R1846" i="1" s="1"/>
  <c r="M1846" i="1"/>
  <c r="N1846" i="1" s="1"/>
  <c r="O1846" i="1" s="1"/>
  <c r="M1853" i="1"/>
  <c r="P1853" i="1"/>
  <c r="Q1853" i="1" s="1"/>
  <c r="R1853" i="1" s="1"/>
  <c r="P1862" i="1"/>
  <c r="Q1862" i="1" s="1"/>
  <c r="R1862" i="1" s="1"/>
  <c r="M1862" i="1"/>
  <c r="N1862" i="1" s="1"/>
  <c r="O1862" i="1" s="1"/>
  <c r="M1869" i="1"/>
  <c r="N1869" i="1" s="1"/>
  <c r="O1869" i="1" s="1"/>
  <c r="P1869" i="1"/>
  <c r="P1878" i="1"/>
  <c r="M1878" i="1"/>
  <c r="L1975" i="1"/>
  <c r="K1975" i="1"/>
  <c r="J1975" i="1"/>
  <c r="N1975" i="1"/>
  <c r="M1976" i="1"/>
  <c r="P1976" i="1"/>
  <c r="L1978" i="1"/>
  <c r="K1978" i="1"/>
  <c r="J1978" i="1"/>
  <c r="L1991" i="1"/>
  <c r="K1991" i="1"/>
  <c r="J1991" i="1"/>
  <c r="M1992" i="1"/>
  <c r="P1992" i="1"/>
  <c r="L1994" i="1"/>
  <c r="K1994" i="1"/>
  <c r="J1994" i="1"/>
  <c r="L2007" i="1"/>
  <c r="K2007" i="1"/>
  <c r="J2007" i="1"/>
  <c r="N2007" i="1"/>
  <c r="M2008" i="1"/>
  <c r="P2008" i="1"/>
  <c r="L2010" i="1"/>
  <c r="K2010" i="1"/>
  <c r="J2010" i="1"/>
  <c r="L2023" i="1"/>
  <c r="K2023" i="1"/>
  <c r="J2023" i="1"/>
  <c r="M2024" i="1"/>
  <c r="P2024" i="1"/>
  <c r="L2050" i="1"/>
  <c r="K2050" i="1"/>
  <c r="J2050" i="1"/>
  <c r="P2064" i="1"/>
  <c r="M2064" i="1"/>
  <c r="P2080" i="1"/>
  <c r="M2080" i="1"/>
  <c r="P2096" i="1"/>
  <c r="M2096" i="1"/>
  <c r="P2112" i="1"/>
  <c r="M2112" i="1"/>
  <c r="P1831" i="1"/>
  <c r="Q1831" i="1" s="1"/>
  <c r="R1831" i="1" s="1"/>
  <c r="M1831" i="1"/>
  <c r="N1831" i="1" s="1"/>
  <c r="O1831" i="1" s="1"/>
  <c r="P1834" i="1"/>
  <c r="Q1834" i="1" s="1"/>
  <c r="R1834" i="1" s="1"/>
  <c r="M1834" i="1"/>
  <c r="N1834" i="1" s="1"/>
  <c r="O1834" i="1" s="1"/>
  <c r="J1838" i="1"/>
  <c r="L1838" i="1"/>
  <c r="K1838" i="1"/>
  <c r="N1840" i="1"/>
  <c r="L1840" i="1"/>
  <c r="K1840" i="1"/>
  <c r="J1840" i="1"/>
  <c r="Q1840" i="1"/>
  <c r="J1841" i="1"/>
  <c r="L1841" i="1"/>
  <c r="K1841" i="1"/>
  <c r="P1847" i="1"/>
  <c r="Q1847" i="1" s="1"/>
  <c r="R1847" i="1" s="1"/>
  <c r="M1847" i="1"/>
  <c r="N1847" i="1" s="1"/>
  <c r="O1847" i="1" s="1"/>
  <c r="P1850" i="1"/>
  <c r="Q1850" i="1" s="1"/>
  <c r="R1850" i="1" s="1"/>
  <c r="M1850" i="1"/>
  <c r="J1854" i="1"/>
  <c r="N1854" i="1"/>
  <c r="L1854" i="1"/>
  <c r="K1854" i="1"/>
  <c r="N1856" i="1"/>
  <c r="L1856" i="1"/>
  <c r="K1856" i="1"/>
  <c r="J1856" i="1"/>
  <c r="Q1856" i="1"/>
  <c r="Q1857" i="1"/>
  <c r="R1857" i="1" s="1"/>
  <c r="J1857" i="1"/>
  <c r="L1857" i="1"/>
  <c r="K1857" i="1"/>
  <c r="P1863" i="1"/>
  <c r="M1863" i="1"/>
  <c r="N1863" i="1" s="1"/>
  <c r="O1863" i="1" s="1"/>
  <c r="P1866" i="1"/>
  <c r="Q1866" i="1" s="1"/>
  <c r="R1866" i="1" s="1"/>
  <c r="M1866" i="1"/>
  <c r="N1866" i="1" s="1"/>
  <c r="O1866" i="1" s="1"/>
  <c r="K1870" i="1"/>
  <c r="J1870" i="1"/>
  <c r="Q1870" i="1"/>
  <c r="L1870" i="1"/>
  <c r="N1872" i="1"/>
  <c r="L1872" i="1"/>
  <c r="K1872" i="1"/>
  <c r="J1872" i="1"/>
  <c r="Q1872" i="1"/>
  <c r="Q1873" i="1"/>
  <c r="R1873" i="1" s="1"/>
  <c r="K1873" i="1"/>
  <c r="J1873" i="1"/>
  <c r="L1873" i="1"/>
  <c r="M1879" i="1"/>
  <c r="N1879" i="1" s="1"/>
  <c r="O1879" i="1" s="1"/>
  <c r="P1879" i="1"/>
  <c r="L1925" i="1"/>
  <c r="Q1925" i="1"/>
  <c r="R1925" i="1" s="1"/>
  <c r="K1925" i="1"/>
  <c r="J1925" i="1"/>
  <c r="M1932" i="1"/>
  <c r="P1932" i="1"/>
  <c r="L1941" i="1"/>
  <c r="K1941" i="1"/>
  <c r="J1941" i="1"/>
  <c r="M1948" i="1"/>
  <c r="P1948" i="1"/>
  <c r="P1975" i="1"/>
  <c r="Q1975" i="1" s="1"/>
  <c r="M1975" i="1"/>
  <c r="J1977" i="1"/>
  <c r="L1977" i="1"/>
  <c r="K1977" i="1"/>
  <c r="P1991" i="1"/>
  <c r="Q1991" i="1" s="1"/>
  <c r="M1991" i="1"/>
  <c r="N1991" i="1" s="1"/>
  <c r="J1993" i="1"/>
  <c r="L1993" i="1"/>
  <c r="K1993" i="1"/>
  <c r="P2007" i="1"/>
  <c r="Q2007" i="1" s="1"/>
  <c r="M2007" i="1"/>
  <c r="J2009" i="1"/>
  <c r="L2009" i="1"/>
  <c r="K2009" i="1"/>
  <c r="P2023" i="1"/>
  <c r="Q2023" i="1" s="1"/>
  <c r="M2023" i="1"/>
  <c r="N2023" i="1" s="1"/>
  <c r="J2025" i="1"/>
  <c r="L2025" i="1"/>
  <c r="K2025" i="1"/>
  <c r="M2048" i="1"/>
  <c r="P2048" i="1"/>
  <c r="L1958" i="1"/>
  <c r="K1958" i="1"/>
  <c r="J1958" i="1"/>
  <c r="J1961" i="1"/>
  <c r="L1961" i="1"/>
  <c r="K1961" i="1"/>
  <c r="L1966" i="1"/>
  <c r="K1966" i="1"/>
  <c r="J1966" i="1"/>
  <c r="J1969" i="1"/>
  <c r="L1969" i="1"/>
  <c r="K1969" i="1"/>
  <c r="L2033" i="1"/>
  <c r="J2033" i="1"/>
  <c r="K2033" i="1"/>
  <c r="L2041" i="1"/>
  <c r="J2041" i="1"/>
  <c r="K2041" i="1"/>
  <c r="M2066" i="1"/>
  <c r="P2066" i="1"/>
  <c r="M2082" i="1"/>
  <c r="P2082" i="1"/>
  <c r="M2098" i="1"/>
  <c r="P2098" i="1"/>
  <c r="M2114" i="1"/>
  <c r="P2114" i="1"/>
  <c r="N1746" i="1"/>
  <c r="O1746" i="1" s="1"/>
  <c r="Q1746" i="1"/>
  <c r="R1746" i="1" s="1"/>
  <c r="L1746" i="1"/>
  <c r="K1746" i="1"/>
  <c r="J1746" i="1"/>
  <c r="N1754" i="1"/>
  <c r="O1754" i="1" s="1"/>
  <c r="Q1754" i="1"/>
  <c r="R1754" i="1" s="1"/>
  <c r="L1754" i="1"/>
  <c r="K1754" i="1"/>
  <c r="J1754" i="1"/>
  <c r="N1762" i="1"/>
  <c r="O1762" i="1" s="1"/>
  <c r="Q1762" i="1"/>
  <c r="R1762" i="1" s="1"/>
  <c r="L1762" i="1"/>
  <c r="K1762" i="1"/>
  <c r="J1762" i="1"/>
  <c r="N1770" i="1"/>
  <c r="O1770" i="1" s="1"/>
  <c r="Q1770" i="1"/>
  <c r="R1770" i="1" s="1"/>
  <c r="L1770" i="1"/>
  <c r="K1770" i="1"/>
  <c r="J1770" i="1"/>
  <c r="N1778" i="1"/>
  <c r="O1778" i="1" s="1"/>
  <c r="Q1778" i="1"/>
  <c r="R1778" i="1" s="1"/>
  <c r="L1778" i="1"/>
  <c r="K1778" i="1"/>
  <c r="J1778" i="1"/>
  <c r="N1786" i="1"/>
  <c r="O1786" i="1" s="1"/>
  <c r="K1786" i="1"/>
  <c r="Q1786" i="1"/>
  <c r="R1786" i="1" s="1"/>
  <c r="J1786" i="1"/>
  <c r="L1786" i="1"/>
  <c r="P1793" i="1"/>
  <c r="Q1793" i="1" s="1"/>
  <c r="R1793" i="1" s="1"/>
  <c r="M1793" i="1"/>
  <c r="N1793" i="1" s="1"/>
  <c r="O1793" i="1" s="1"/>
  <c r="P1809" i="1"/>
  <c r="Q1809" i="1" s="1"/>
  <c r="R1809" i="1" s="1"/>
  <c r="M1809" i="1"/>
  <c r="N1809" i="1" s="1"/>
  <c r="O1809" i="1" s="1"/>
  <c r="P1825" i="1"/>
  <c r="Q1825" i="1" s="1"/>
  <c r="R1825" i="1" s="1"/>
  <c r="M1825" i="1"/>
  <c r="N1825" i="1" s="1"/>
  <c r="O1825" i="1" s="1"/>
  <c r="P1841" i="1"/>
  <c r="Q1841" i="1" s="1"/>
  <c r="R1841" i="1" s="1"/>
  <c r="M1841" i="1"/>
  <c r="N1841" i="1" s="1"/>
  <c r="O1841" i="1" s="1"/>
  <c r="P1857" i="1"/>
  <c r="M1857" i="1"/>
  <c r="N1857" i="1" s="1"/>
  <c r="O1857" i="1" s="1"/>
  <c r="P1873" i="1"/>
  <c r="M1873" i="1"/>
  <c r="N1873" i="1" s="1"/>
  <c r="O1873" i="1" s="1"/>
  <c r="M1925" i="1"/>
  <c r="N1925" i="1" s="1"/>
  <c r="O1925" i="1" s="1"/>
  <c r="P1925" i="1"/>
  <c r="J1937" i="1"/>
  <c r="L1937" i="1"/>
  <c r="K1937" i="1"/>
  <c r="M1941" i="1"/>
  <c r="N1941" i="1" s="1"/>
  <c r="O1941" i="1" s="1"/>
  <c r="P1941" i="1"/>
  <c r="Q1941" i="1" s="1"/>
  <c r="R1941" i="1" s="1"/>
  <c r="J1953" i="1"/>
  <c r="L1953" i="1"/>
  <c r="K1953" i="1"/>
  <c r="M1981" i="1"/>
  <c r="P1981" i="1"/>
  <c r="M1997" i="1"/>
  <c r="P1997" i="1"/>
  <c r="M2013" i="1"/>
  <c r="P2013" i="1"/>
  <c r="J1820" i="1"/>
  <c r="N1820" i="1"/>
  <c r="O1820" i="1" s="1"/>
  <c r="K1820" i="1"/>
  <c r="Q1820" i="1"/>
  <c r="R1820" i="1" s="1"/>
  <c r="L1820" i="1"/>
  <c r="P1822" i="1"/>
  <c r="Q1822" i="1" s="1"/>
  <c r="M1822" i="1"/>
  <c r="N1822" i="1" s="1"/>
  <c r="M1829" i="1"/>
  <c r="P1829" i="1"/>
  <c r="J1836" i="1"/>
  <c r="N1836" i="1"/>
  <c r="O1836" i="1" s="1"/>
  <c r="L1836" i="1"/>
  <c r="K1836" i="1"/>
  <c r="Q1836" i="1"/>
  <c r="R1836" i="1" s="1"/>
  <c r="P1838" i="1"/>
  <c r="Q1838" i="1" s="1"/>
  <c r="M1838" i="1"/>
  <c r="N1838" i="1" s="1"/>
  <c r="M1845" i="1"/>
  <c r="P1845" i="1"/>
  <c r="J1852" i="1"/>
  <c r="N1852" i="1"/>
  <c r="O1852" i="1" s="1"/>
  <c r="L1852" i="1"/>
  <c r="K1852" i="1"/>
  <c r="Q1852" i="1"/>
  <c r="R1852" i="1" s="1"/>
  <c r="P1854" i="1"/>
  <c r="Q1854" i="1" s="1"/>
  <c r="M1854" i="1"/>
  <c r="M1861" i="1"/>
  <c r="P1861" i="1"/>
  <c r="J1868" i="1"/>
  <c r="N1868" i="1"/>
  <c r="O1868" i="1" s="1"/>
  <c r="L1868" i="1"/>
  <c r="K1868" i="1"/>
  <c r="Q1868" i="1"/>
  <c r="R1868" i="1" s="1"/>
  <c r="P1870" i="1"/>
  <c r="M1870" i="1"/>
  <c r="N1870" i="1" s="1"/>
  <c r="M1877" i="1"/>
  <c r="P1877" i="1"/>
  <c r="Q1881" i="1"/>
  <c r="R1881" i="1" s="1"/>
  <c r="N1881" i="1"/>
  <c r="O1881" i="1" s="1"/>
  <c r="L1881" i="1"/>
  <c r="K1881" i="1"/>
  <c r="J1881" i="1"/>
  <c r="L1882" i="1"/>
  <c r="K1882" i="1"/>
  <c r="J1882" i="1"/>
  <c r="K1883" i="1"/>
  <c r="L1883" i="1"/>
  <c r="J1883" i="1"/>
  <c r="Q1885" i="1"/>
  <c r="R1885" i="1" s="1"/>
  <c r="N1885" i="1"/>
  <c r="O1885" i="1" s="1"/>
  <c r="L1885" i="1"/>
  <c r="K1885" i="1"/>
  <c r="J1885" i="1"/>
  <c r="L1886" i="1"/>
  <c r="K1886" i="1"/>
  <c r="J1886" i="1"/>
  <c r="K1887" i="1"/>
  <c r="Q1887" i="1"/>
  <c r="L1887" i="1"/>
  <c r="J1887" i="1"/>
  <c r="Q1889" i="1"/>
  <c r="R1889" i="1" s="1"/>
  <c r="N1889" i="1"/>
  <c r="O1889" i="1" s="1"/>
  <c r="L1889" i="1"/>
  <c r="K1889" i="1"/>
  <c r="J1889" i="1"/>
  <c r="L1890" i="1"/>
  <c r="K1890" i="1"/>
  <c r="J1890" i="1"/>
  <c r="K1891" i="1"/>
  <c r="N1891" i="1"/>
  <c r="L1891" i="1"/>
  <c r="J1891" i="1"/>
  <c r="Q1893" i="1"/>
  <c r="R1893" i="1" s="1"/>
  <c r="N1893" i="1"/>
  <c r="O1893" i="1" s="1"/>
  <c r="L1893" i="1"/>
  <c r="K1893" i="1"/>
  <c r="J1893" i="1"/>
  <c r="Q1897" i="1"/>
  <c r="R1897" i="1" s="1"/>
  <c r="N1897" i="1"/>
  <c r="O1897" i="1" s="1"/>
  <c r="L1897" i="1"/>
  <c r="K1897" i="1"/>
  <c r="J1897" i="1"/>
  <c r="Q1901" i="1"/>
  <c r="R1901" i="1" s="1"/>
  <c r="N1901" i="1"/>
  <c r="O1901" i="1" s="1"/>
  <c r="L1901" i="1"/>
  <c r="K1901" i="1"/>
  <c r="J1901" i="1"/>
  <c r="Q1905" i="1"/>
  <c r="R1905" i="1" s="1"/>
  <c r="N1905" i="1"/>
  <c r="O1905" i="1" s="1"/>
  <c r="L1905" i="1"/>
  <c r="K1905" i="1"/>
  <c r="J1905" i="1"/>
  <c r="Q1909" i="1"/>
  <c r="R1909" i="1" s="1"/>
  <c r="N1909" i="1"/>
  <c r="O1909" i="1" s="1"/>
  <c r="L1909" i="1"/>
  <c r="K1909" i="1"/>
  <c r="J1909" i="1"/>
  <c r="Q1913" i="1"/>
  <c r="R1913" i="1" s="1"/>
  <c r="N1913" i="1"/>
  <c r="O1913" i="1" s="1"/>
  <c r="L1913" i="1"/>
  <c r="K1913" i="1"/>
  <c r="J1913" i="1"/>
  <c r="Q1917" i="1"/>
  <c r="R1917" i="1" s="1"/>
  <c r="N1917" i="1"/>
  <c r="O1917" i="1" s="1"/>
  <c r="L1917" i="1"/>
  <c r="K1917" i="1"/>
  <c r="J1917" i="1"/>
  <c r="Q1921" i="1"/>
  <c r="R1921" i="1" s="1"/>
  <c r="N1921" i="1"/>
  <c r="O1921" i="1" s="1"/>
  <c r="L1921" i="1"/>
  <c r="K1921" i="1"/>
  <c r="J1921" i="1"/>
  <c r="P1956" i="1"/>
  <c r="M1956" i="1"/>
  <c r="L1959" i="1"/>
  <c r="K1959" i="1"/>
  <c r="J1959" i="1"/>
  <c r="Q1959" i="1"/>
  <c r="L1962" i="1"/>
  <c r="K1962" i="1"/>
  <c r="J1962" i="1"/>
  <c r="P1964" i="1"/>
  <c r="M1964" i="1"/>
  <c r="L1967" i="1"/>
  <c r="K1967" i="1"/>
  <c r="J1967" i="1"/>
  <c r="L1970" i="1"/>
  <c r="K1970" i="1"/>
  <c r="J1970" i="1"/>
  <c r="P1972" i="1"/>
  <c r="M1972" i="1"/>
  <c r="L1983" i="1"/>
  <c r="K1983" i="1"/>
  <c r="J1983" i="1"/>
  <c r="Q1983" i="1"/>
  <c r="M1984" i="1"/>
  <c r="P1984" i="1"/>
  <c r="L1986" i="1"/>
  <c r="K1986" i="1"/>
  <c r="J1986" i="1"/>
  <c r="L1999" i="1"/>
  <c r="K1999" i="1"/>
  <c r="J1999" i="1"/>
  <c r="M2000" i="1"/>
  <c r="P2000" i="1"/>
  <c r="L2002" i="1"/>
  <c r="K2002" i="1"/>
  <c r="J2002" i="1"/>
  <c r="L2015" i="1"/>
  <c r="K2015" i="1"/>
  <c r="J2015" i="1"/>
  <c r="Q2015" i="1"/>
  <c r="M2016" i="1"/>
  <c r="P2016" i="1"/>
  <c r="M2032" i="1"/>
  <c r="P2032" i="1"/>
  <c r="M2040" i="1"/>
  <c r="P2040" i="1"/>
  <c r="P1871" i="1"/>
  <c r="M1871" i="1"/>
  <c r="P1874" i="1"/>
  <c r="M1874" i="1"/>
  <c r="N1878" i="1"/>
  <c r="O1878" i="1" s="1"/>
  <c r="L1878" i="1"/>
  <c r="K1878" i="1"/>
  <c r="J1878" i="1"/>
  <c r="Q1878" i="1"/>
  <c r="R1878" i="1" s="1"/>
  <c r="J1880" i="1"/>
  <c r="L1880" i="1"/>
  <c r="K1880" i="1"/>
  <c r="P1883" i="1"/>
  <c r="Q1883" i="1" s="1"/>
  <c r="M1883" i="1"/>
  <c r="N1883" i="1" s="1"/>
  <c r="P1884" i="1"/>
  <c r="M1884" i="1"/>
  <c r="P1887" i="1"/>
  <c r="M1887" i="1"/>
  <c r="N1887" i="1" s="1"/>
  <c r="P1888" i="1"/>
  <c r="M1888" i="1"/>
  <c r="P1891" i="1"/>
  <c r="Q1891" i="1" s="1"/>
  <c r="M1891" i="1"/>
  <c r="P1892" i="1"/>
  <c r="M1892" i="1"/>
  <c r="P1895" i="1"/>
  <c r="M1895" i="1"/>
  <c r="P1896" i="1"/>
  <c r="M1896" i="1"/>
  <c r="P1899" i="1"/>
  <c r="M1899" i="1"/>
  <c r="P1900" i="1"/>
  <c r="M1900" i="1"/>
  <c r="P1903" i="1"/>
  <c r="M1903" i="1"/>
  <c r="P1904" i="1"/>
  <c r="M1904" i="1"/>
  <c r="P1907" i="1"/>
  <c r="M1907" i="1"/>
  <c r="P1908" i="1"/>
  <c r="M1908" i="1"/>
  <c r="P1911" i="1"/>
  <c r="M1911" i="1"/>
  <c r="P1912" i="1"/>
  <c r="M1912" i="1"/>
  <c r="P1915" i="1"/>
  <c r="M1915" i="1"/>
  <c r="P1916" i="1"/>
  <c r="M1916" i="1"/>
  <c r="P1919" i="1"/>
  <c r="M1919" i="1"/>
  <c r="P1920" i="1"/>
  <c r="M1920" i="1"/>
  <c r="P1923" i="1"/>
  <c r="M1923" i="1"/>
  <c r="P1924" i="1"/>
  <c r="M1924" i="1"/>
  <c r="P1927" i="1"/>
  <c r="M1927" i="1"/>
  <c r="L1933" i="1"/>
  <c r="Q1933" i="1"/>
  <c r="R1933" i="1" s="1"/>
  <c r="N1933" i="1"/>
  <c r="O1933" i="1" s="1"/>
  <c r="K1933" i="1"/>
  <c r="J1933" i="1"/>
  <c r="P1940" i="1"/>
  <c r="M1940" i="1"/>
  <c r="P1943" i="1"/>
  <c r="M1943" i="1"/>
  <c r="L1949" i="1"/>
  <c r="Q1949" i="1"/>
  <c r="R1949" i="1" s="1"/>
  <c r="N1949" i="1"/>
  <c r="O1949" i="1" s="1"/>
  <c r="K1949" i="1"/>
  <c r="J1949" i="1"/>
  <c r="P1959" i="1"/>
  <c r="M1959" i="1"/>
  <c r="N1959" i="1" s="1"/>
  <c r="P1967" i="1"/>
  <c r="Q1967" i="1" s="1"/>
  <c r="M1967" i="1"/>
  <c r="N1967" i="1" s="1"/>
  <c r="P1983" i="1"/>
  <c r="M1983" i="1"/>
  <c r="N1983" i="1" s="1"/>
  <c r="J1985" i="1"/>
  <c r="L1985" i="1"/>
  <c r="K1985" i="1"/>
  <c r="P1999" i="1"/>
  <c r="Q1999" i="1" s="1"/>
  <c r="M1999" i="1"/>
  <c r="N1999" i="1" s="1"/>
  <c r="J2001" i="1"/>
  <c r="Q2001" i="1"/>
  <c r="R2001" i="1" s="1"/>
  <c r="L2001" i="1"/>
  <c r="K2001" i="1"/>
  <c r="P2015" i="1"/>
  <c r="M2015" i="1"/>
  <c r="N2015" i="1" s="1"/>
  <c r="J2017" i="1"/>
  <c r="N2017" i="1"/>
  <c r="O2017" i="1" s="1"/>
  <c r="L2017" i="1"/>
  <c r="K2017" i="1"/>
  <c r="M2056" i="1"/>
  <c r="P2056" i="1"/>
  <c r="P2077" i="1"/>
  <c r="M2077" i="1"/>
  <c r="P2093" i="1"/>
  <c r="M2093" i="1"/>
  <c r="N2093" i="1" s="1"/>
  <c r="O2093" i="1" s="1"/>
  <c r="P2109" i="1"/>
  <c r="M2109" i="1"/>
  <c r="P2125" i="1"/>
  <c r="Q2125" i="1" s="1"/>
  <c r="R2125" i="1" s="1"/>
  <c r="M2125" i="1"/>
  <c r="K2068" i="1"/>
  <c r="L2068" i="1"/>
  <c r="J2068" i="1"/>
  <c r="P2070" i="1"/>
  <c r="M2070" i="1"/>
  <c r="L2071" i="1"/>
  <c r="K2071" i="1"/>
  <c r="J2071" i="1"/>
  <c r="Q2071" i="1"/>
  <c r="R2071" i="1" s="1"/>
  <c r="K2084" i="1"/>
  <c r="L2084" i="1"/>
  <c r="J2084" i="1"/>
  <c r="P2086" i="1"/>
  <c r="M2086" i="1"/>
  <c r="L2087" i="1"/>
  <c r="K2087" i="1"/>
  <c r="J2087" i="1"/>
  <c r="K2100" i="1"/>
  <c r="L2100" i="1"/>
  <c r="J2100" i="1"/>
  <c r="P2102" i="1"/>
  <c r="M2102" i="1"/>
  <c r="L2103" i="1"/>
  <c r="K2103" i="1"/>
  <c r="J2103" i="1"/>
  <c r="Q2103" i="1"/>
  <c r="R2103" i="1" s="1"/>
  <c r="K2116" i="1"/>
  <c r="L2116" i="1"/>
  <c r="J2116" i="1"/>
  <c r="P2118" i="1"/>
  <c r="M2118" i="1"/>
  <c r="L2119" i="1"/>
  <c r="K2119" i="1"/>
  <c r="J2119" i="1"/>
  <c r="L2126" i="1"/>
  <c r="K2126" i="1"/>
  <c r="J2126" i="1"/>
  <c r="L2127" i="1"/>
  <c r="K2127" i="1"/>
  <c r="J2127" i="1"/>
  <c r="K2128" i="1"/>
  <c r="N2128" i="1"/>
  <c r="L2128" i="1"/>
  <c r="J2128" i="1"/>
  <c r="Q2128" i="1"/>
  <c r="L2130" i="1"/>
  <c r="K2130" i="1"/>
  <c r="J2130" i="1"/>
  <c r="L2131" i="1"/>
  <c r="K2131" i="1"/>
  <c r="J2131" i="1"/>
  <c r="K2132" i="1"/>
  <c r="L2132" i="1"/>
  <c r="J2132" i="1"/>
  <c r="Q2134" i="1"/>
  <c r="R2134" i="1" s="1"/>
  <c r="L2134" i="1"/>
  <c r="K2134" i="1"/>
  <c r="J2134" i="1"/>
  <c r="L2135" i="1"/>
  <c r="K2135" i="1"/>
  <c r="J2135" i="1"/>
  <c r="K2136" i="1"/>
  <c r="L2136" i="1"/>
  <c r="J2136" i="1"/>
  <c r="L2138" i="1"/>
  <c r="K2138" i="1"/>
  <c r="J2138" i="1"/>
  <c r="L2139" i="1"/>
  <c r="K2139" i="1"/>
  <c r="J2139" i="1"/>
  <c r="K2140" i="1"/>
  <c r="L2140" i="1"/>
  <c r="J2140" i="1"/>
  <c r="L2142" i="1"/>
  <c r="K2142" i="1"/>
  <c r="J2142" i="1"/>
  <c r="L2143" i="1"/>
  <c r="K2143" i="1"/>
  <c r="J2143" i="1"/>
  <c r="K2144" i="1"/>
  <c r="L2144" i="1"/>
  <c r="J2144" i="1"/>
  <c r="M2150" i="1"/>
  <c r="P2150" i="1"/>
  <c r="P2156" i="1"/>
  <c r="M2156" i="1"/>
  <c r="M2166" i="1"/>
  <c r="P2166" i="1"/>
  <c r="P2172" i="1"/>
  <c r="M2172" i="1"/>
  <c r="M2182" i="1"/>
  <c r="P2182" i="1"/>
  <c r="P2188" i="1"/>
  <c r="M2188" i="1"/>
  <c r="M2198" i="1"/>
  <c r="P2198" i="1"/>
  <c r="P2204" i="1"/>
  <c r="M2204" i="1"/>
  <c r="M2214" i="1"/>
  <c r="P2214" i="1"/>
  <c r="M2222" i="1"/>
  <c r="P2222" i="1"/>
  <c r="M2230" i="1"/>
  <c r="P2230" i="1"/>
  <c r="M2238" i="1"/>
  <c r="P2238" i="1"/>
  <c r="M2246" i="1"/>
  <c r="P2246" i="1"/>
  <c r="M2250" i="1"/>
  <c r="P2250" i="1"/>
  <c r="M2266" i="1"/>
  <c r="P2266" i="1"/>
  <c r="M2318" i="1"/>
  <c r="P2318" i="1"/>
  <c r="M2334" i="1"/>
  <c r="P2334" i="1"/>
  <c r="P2047" i="1"/>
  <c r="M2047" i="1"/>
  <c r="L2049" i="1"/>
  <c r="J2049" i="1"/>
  <c r="K2049" i="1"/>
  <c r="P2055" i="1"/>
  <c r="M2055" i="1"/>
  <c r="L2057" i="1"/>
  <c r="J2057" i="1"/>
  <c r="K2057" i="1"/>
  <c r="J2065" i="1"/>
  <c r="L2065" i="1"/>
  <c r="K2065" i="1"/>
  <c r="P2067" i="1"/>
  <c r="M2067" i="1"/>
  <c r="M2074" i="1"/>
  <c r="P2074" i="1"/>
  <c r="J2081" i="1"/>
  <c r="L2081" i="1"/>
  <c r="K2081" i="1"/>
  <c r="P2083" i="1"/>
  <c r="M2083" i="1"/>
  <c r="M2090" i="1"/>
  <c r="P2090" i="1"/>
  <c r="J2097" i="1"/>
  <c r="L2097" i="1"/>
  <c r="K2097" i="1"/>
  <c r="P2099" i="1"/>
  <c r="M2099" i="1"/>
  <c r="N2099" i="1" s="1"/>
  <c r="M2106" i="1"/>
  <c r="P2106" i="1"/>
  <c r="J2113" i="1"/>
  <c r="L2113" i="1"/>
  <c r="K2113" i="1"/>
  <c r="P2115" i="1"/>
  <c r="Q2115" i="1" s="1"/>
  <c r="M2115" i="1"/>
  <c r="M2122" i="1"/>
  <c r="P2122" i="1"/>
  <c r="P2128" i="1"/>
  <c r="M2128" i="1"/>
  <c r="P2129" i="1"/>
  <c r="M2129" i="1"/>
  <c r="P2132" i="1"/>
  <c r="Q2132" i="1" s="1"/>
  <c r="M2132" i="1"/>
  <c r="N2132" i="1" s="1"/>
  <c r="P2133" i="1"/>
  <c r="M2133" i="1"/>
  <c r="P2136" i="1"/>
  <c r="Q2136" i="1" s="1"/>
  <c r="M2136" i="1"/>
  <c r="N2136" i="1" s="1"/>
  <c r="P2137" i="1"/>
  <c r="M2137" i="1"/>
  <c r="P2140" i="1"/>
  <c r="Q2140" i="1" s="1"/>
  <c r="M2140" i="1"/>
  <c r="N2140" i="1" s="1"/>
  <c r="P2141" i="1"/>
  <c r="M2141" i="1"/>
  <c r="P2144" i="1"/>
  <c r="Q2144" i="1" s="1"/>
  <c r="M2144" i="1"/>
  <c r="N2144" i="1" s="1"/>
  <c r="P2145" i="1"/>
  <c r="M2145" i="1"/>
  <c r="M2146" i="1"/>
  <c r="P2146" i="1"/>
  <c r="P2149" i="1"/>
  <c r="M2149" i="1"/>
  <c r="K2152" i="1"/>
  <c r="L2152" i="1"/>
  <c r="J2152" i="1"/>
  <c r="M2162" i="1"/>
  <c r="P2162" i="1"/>
  <c r="P2165" i="1"/>
  <c r="M2165" i="1"/>
  <c r="K2168" i="1"/>
  <c r="L2168" i="1"/>
  <c r="J2168" i="1"/>
  <c r="M2178" i="1"/>
  <c r="P2178" i="1"/>
  <c r="P2181" i="1"/>
  <c r="M2181" i="1"/>
  <c r="K2184" i="1"/>
  <c r="L2184" i="1"/>
  <c r="J2184" i="1"/>
  <c r="M2194" i="1"/>
  <c r="P2194" i="1"/>
  <c r="P2197" i="1"/>
  <c r="M2197" i="1"/>
  <c r="K2200" i="1"/>
  <c r="L2200" i="1"/>
  <c r="J2200" i="1"/>
  <c r="M2210" i="1"/>
  <c r="P2210" i="1"/>
  <c r="P2213" i="1"/>
  <c r="M2213" i="1"/>
  <c r="L2220" i="1"/>
  <c r="K2220" i="1"/>
  <c r="J2220" i="1"/>
  <c r="L2228" i="1"/>
  <c r="K2228" i="1"/>
  <c r="N2228" i="1"/>
  <c r="J2228" i="1"/>
  <c r="L2236" i="1"/>
  <c r="K2236" i="1"/>
  <c r="J2236" i="1"/>
  <c r="L2244" i="1"/>
  <c r="K2244" i="1"/>
  <c r="J2244" i="1"/>
  <c r="L2252" i="1"/>
  <c r="K2252" i="1"/>
  <c r="J2252" i="1"/>
  <c r="L2255" i="1"/>
  <c r="K2255" i="1"/>
  <c r="J2255" i="1"/>
  <c r="L2268" i="1"/>
  <c r="K2268" i="1"/>
  <c r="J2268" i="1"/>
  <c r="M2269" i="1"/>
  <c r="P2269" i="1"/>
  <c r="M2277" i="1"/>
  <c r="P2277" i="1"/>
  <c r="L2295" i="1"/>
  <c r="K2295" i="1"/>
  <c r="J2295" i="1"/>
  <c r="L1974" i="1"/>
  <c r="K1974" i="1"/>
  <c r="J1974" i="1"/>
  <c r="P1980" i="1"/>
  <c r="M1980" i="1"/>
  <c r="L1982" i="1"/>
  <c r="K1982" i="1"/>
  <c r="J1982" i="1"/>
  <c r="P1988" i="1"/>
  <c r="M1988" i="1"/>
  <c r="L1990" i="1"/>
  <c r="K1990" i="1"/>
  <c r="J1990" i="1"/>
  <c r="P1996" i="1"/>
  <c r="M1996" i="1"/>
  <c r="L1998" i="1"/>
  <c r="K1998" i="1"/>
  <c r="J1998" i="1"/>
  <c r="P2004" i="1"/>
  <c r="M2004" i="1"/>
  <c r="L2006" i="1"/>
  <c r="K2006" i="1"/>
  <c r="J2006" i="1"/>
  <c r="P2012" i="1"/>
  <c r="M2012" i="1"/>
  <c r="L2014" i="1"/>
  <c r="K2014" i="1"/>
  <c r="J2014" i="1"/>
  <c r="P2020" i="1"/>
  <c r="M2020" i="1"/>
  <c r="L2022" i="1"/>
  <c r="K2022" i="1"/>
  <c r="J2022" i="1"/>
  <c r="M2028" i="1"/>
  <c r="P2028" i="1"/>
  <c r="K2030" i="1"/>
  <c r="L2030" i="1"/>
  <c r="J2030" i="1"/>
  <c r="M2036" i="1"/>
  <c r="P2036" i="1"/>
  <c r="K2038" i="1"/>
  <c r="L2038" i="1"/>
  <c r="J2038" i="1"/>
  <c r="M2044" i="1"/>
  <c r="P2044" i="1"/>
  <c r="K2046" i="1"/>
  <c r="L2046" i="1"/>
  <c r="J2046" i="1"/>
  <c r="M2052" i="1"/>
  <c r="P2052" i="1"/>
  <c r="K2054" i="1"/>
  <c r="L2054" i="1"/>
  <c r="J2054" i="1"/>
  <c r="M2060" i="1"/>
  <c r="P2060" i="1"/>
  <c r="Q2062" i="1"/>
  <c r="L2062" i="1"/>
  <c r="K2062" i="1"/>
  <c r="J2062" i="1"/>
  <c r="N2062" i="1"/>
  <c r="M2068" i="1"/>
  <c r="N2068" i="1" s="1"/>
  <c r="O2068" i="1" s="1"/>
  <c r="P2068" i="1"/>
  <c r="Q2068" i="1" s="1"/>
  <c r="R2068" i="1" s="1"/>
  <c r="M2071" i="1"/>
  <c r="N2071" i="1" s="1"/>
  <c r="O2071" i="1" s="1"/>
  <c r="P2071" i="1"/>
  <c r="L2075" i="1"/>
  <c r="K2075" i="1"/>
  <c r="J2075" i="1"/>
  <c r="N2077" i="1"/>
  <c r="O2077" i="1" s="1"/>
  <c r="L2077" i="1"/>
  <c r="K2077" i="1"/>
  <c r="J2077" i="1"/>
  <c r="Q2077" i="1"/>
  <c r="R2077" i="1" s="1"/>
  <c r="L2078" i="1"/>
  <c r="K2078" i="1"/>
  <c r="J2078" i="1"/>
  <c r="M2084" i="1"/>
  <c r="N2084" i="1" s="1"/>
  <c r="O2084" i="1" s="1"/>
  <c r="P2084" i="1"/>
  <c r="Q2084" i="1" s="1"/>
  <c r="R2084" i="1" s="1"/>
  <c r="M2087" i="1"/>
  <c r="N2087" i="1" s="1"/>
  <c r="O2087" i="1" s="1"/>
  <c r="P2087" i="1"/>
  <c r="Q2087" i="1" s="1"/>
  <c r="R2087" i="1" s="1"/>
  <c r="L2091" i="1"/>
  <c r="K2091" i="1"/>
  <c r="J2091" i="1"/>
  <c r="Q2091" i="1"/>
  <c r="L2093" i="1"/>
  <c r="K2093" i="1"/>
  <c r="J2093" i="1"/>
  <c r="Q2093" i="1"/>
  <c r="R2093" i="1" s="1"/>
  <c r="L2094" i="1"/>
  <c r="K2094" i="1"/>
  <c r="J2094" i="1"/>
  <c r="N2094" i="1"/>
  <c r="O2094" i="1" s="1"/>
  <c r="M2100" i="1"/>
  <c r="N2100" i="1" s="1"/>
  <c r="O2100" i="1" s="1"/>
  <c r="P2100" i="1"/>
  <c r="Q2100" i="1" s="1"/>
  <c r="R2100" i="1" s="1"/>
  <c r="M2103" i="1"/>
  <c r="N2103" i="1" s="1"/>
  <c r="O2103" i="1" s="1"/>
  <c r="P2103" i="1"/>
  <c r="L2107" i="1"/>
  <c r="K2107" i="1"/>
  <c r="J2107" i="1"/>
  <c r="Q2107" i="1"/>
  <c r="N2109" i="1"/>
  <c r="O2109" i="1" s="1"/>
  <c r="L2109" i="1"/>
  <c r="K2109" i="1"/>
  <c r="J2109" i="1"/>
  <c r="Q2109" i="1"/>
  <c r="R2109" i="1" s="1"/>
  <c r="L2110" i="1"/>
  <c r="K2110" i="1"/>
  <c r="J2110" i="1"/>
  <c r="M2116" i="1"/>
  <c r="N2116" i="1" s="1"/>
  <c r="O2116" i="1" s="1"/>
  <c r="P2116" i="1"/>
  <c r="Q2116" i="1" s="1"/>
  <c r="R2116" i="1" s="1"/>
  <c r="M2119" i="1"/>
  <c r="N2119" i="1" s="1"/>
  <c r="O2119" i="1" s="1"/>
  <c r="P2119" i="1"/>
  <c r="Q2119" i="1" s="1"/>
  <c r="R2119" i="1" s="1"/>
  <c r="L2123" i="1"/>
  <c r="K2123" i="1"/>
  <c r="J2123" i="1"/>
  <c r="N2125" i="1"/>
  <c r="O2125" i="1" s="1"/>
  <c r="L2125" i="1"/>
  <c r="K2125" i="1"/>
  <c r="J2125" i="1"/>
  <c r="M2126" i="1"/>
  <c r="N2126" i="1" s="1"/>
  <c r="O2126" i="1" s="1"/>
  <c r="P2126" i="1"/>
  <c r="Q2126" i="1" s="1"/>
  <c r="R2126" i="1" s="1"/>
  <c r="M2130" i="1"/>
  <c r="N2130" i="1" s="1"/>
  <c r="O2130" i="1" s="1"/>
  <c r="P2130" i="1"/>
  <c r="Q2130" i="1" s="1"/>
  <c r="R2130" i="1" s="1"/>
  <c r="M2134" i="1"/>
  <c r="N2134" i="1" s="1"/>
  <c r="O2134" i="1" s="1"/>
  <c r="P2134" i="1"/>
  <c r="M2138" i="1"/>
  <c r="N2138" i="1" s="1"/>
  <c r="O2138" i="1" s="1"/>
  <c r="P2138" i="1"/>
  <c r="Q2138" i="1" s="1"/>
  <c r="R2138" i="1" s="1"/>
  <c r="M2142" i="1"/>
  <c r="N2142" i="1" s="1"/>
  <c r="O2142" i="1" s="1"/>
  <c r="P2142" i="1"/>
  <c r="Q2142" i="1" s="1"/>
  <c r="R2142" i="1" s="1"/>
  <c r="L2155" i="1"/>
  <c r="K2155" i="1"/>
  <c r="J2155" i="1"/>
  <c r="J2158" i="1"/>
  <c r="L2158" i="1"/>
  <c r="K2158" i="1"/>
  <c r="L2171" i="1"/>
  <c r="K2171" i="1"/>
  <c r="J2171" i="1"/>
  <c r="J2174" i="1"/>
  <c r="N2174" i="1"/>
  <c r="O2174" i="1" s="1"/>
  <c r="L2174" i="1"/>
  <c r="K2174" i="1"/>
  <c r="L2187" i="1"/>
  <c r="K2187" i="1"/>
  <c r="J2187" i="1"/>
  <c r="J2190" i="1"/>
  <c r="L2190" i="1"/>
  <c r="K2190" i="1"/>
  <c r="L2203" i="1"/>
  <c r="K2203" i="1"/>
  <c r="J2203" i="1"/>
  <c r="J2206" i="1"/>
  <c r="Q2206" i="1"/>
  <c r="R2206" i="1" s="1"/>
  <c r="L2206" i="1"/>
  <c r="K2206" i="1"/>
  <c r="P2220" i="1"/>
  <c r="Q2220" i="1" s="1"/>
  <c r="M2220" i="1"/>
  <c r="N2220" i="1" s="1"/>
  <c r="P2228" i="1"/>
  <c r="Q2228" i="1" s="1"/>
  <c r="M2228" i="1"/>
  <c r="P2236" i="1"/>
  <c r="Q2236" i="1" s="1"/>
  <c r="M2236" i="1"/>
  <c r="N2236" i="1" s="1"/>
  <c r="P2244" i="1"/>
  <c r="Q2244" i="1" s="1"/>
  <c r="M2244" i="1"/>
  <c r="N2244" i="1" s="1"/>
  <c r="P2252" i="1"/>
  <c r="Q2252" i="1" s="1"/>
  <c r="M2252" i="1"/>
  <c r="N2252" i="1" s="1"/>
  <c r="J2254" i="1"/>
  <c r="L2254" i="1"/>
  <c r="K2254" i="1"/>
  <c r="P2268" i="1"/>
  <c r="Q2268" i="1" s="1"/>
  <c r="M2268" i="1"/>
  <c r="N2268" i="1" s="1"/>
  <c r="M2293" i="1"/>
  <c r="P2293" i="1"/>
  <c r="P1929" i="1"/>
  <c r="Q1929" i="1" s="1"/>
  <c r="R1929" i="1" s="1"/>
  <c r="M1929" i="1"/>
  <c r="N1929" i="1" s="1"/>
  <c r="O1929" i="1" s="1"/>
  <c r="P1937" i="1"/>
  <c r="Q1937" i="1" s="1"/>
  <c r="R1937" i="1" s="1"/>
  <c r="M1937" i="1"/>
  <c r="N1937" i="1" s="1"/>
  <c r="O1937" i="1" s="1"/>
  <c r="P1945" i="1"/>
  <c r="Q1945" i="1" s="1"/>
  <c r="R1945" i="1" s="1"/>
  <c r="M1945" i="1"/>
  <c r="N1945" i="1" s="1"/>
  <c r="O1945" i="1" s="1"/>
  <c r="P1953" i="1"/>
  <c r="Q1953" i="1" s="1"/>
  <c r="R1953" i="1" s="1"/>
  <c r="M1953" i="1"/>
  <c r="N1953" i="1" s="1"/>
  <c r="O1953" i="1" s="1"/>
  <c r="P1961" i="1"/>
  <c r="Q1961" i="1" s="1"/>
  <c r="R1961" i="1" s="1"/>
  <c r="M1961" i="1"/>
  <c r="N1961" i="1" s="1"/>
  <c r="O1961" i="1" s="1"/>
  <c r="P1969" i="1"/>
  <c r="Q1969" i="1" s="1"/>
  <c r="R1969" i="1" s="1"/>
  <c r="M1969" i="1"/>
  <c r="N1969" i="1" s="1"/>
  <c r="O1969" i="1" s="1"/>
  <c r="P1977" i="1"/>
  <c r="Q1977" i="1" s="1"/>
  <c r="R1977" i="1" s="1"/>
  <c r="M1977" i="1"/>
  <c r="N1977" i="1" s="1"/>
  <c r="O1977" i="1" s="1"/>
  <c r="P1985" i="1"/>
  <c r="Q1985" i="1" s="1"/>
  <c r="R1985" i="1" s="1"/>
  <c r="M1985" i="1"/>
  <c r="N1985" i="1" s="1"/>
  <c r="O1985" i="1" s="1"/>
  <c r="P1993" i="1"/>
  <c r="Q1993" i="1" s="1"/>
  <c r="R1993" i="1" s="1"/>
  <c r="M1993" i="1"/>
  <c r="N1993" i="1" s="1"/>
  <c r="O1993" i="1" s="1"/>
  <c r="P2001" i="1"/>
  <c r="M2001" i="1"/>
  <c r="N2001" i="1" s="1"/>
  <c r="O2001" i="1" s="1"/>
  <c r="P2009" i="1"/>
  <c r="Q2009" i="1" s="1"/>
  <c r="R2009" i="1" s="1"/>
  <c r="M2009" i="1"/>
  <c r="N2009" i="1" s="1"/>
  <c r="O2009" i="1" s="1"/>
  <c r="P2017" i="1"/>
  <c r="Q2017" i="1" s="1"/>
  <c r="R2017" i="1" s="1"/>
  <c r="M2017" i="1"/>
  <c r="P2025" i="1"/>
  <c r="Q2025" i="1" s="1"/>
  <c r="R2025" i="1" s="1"/>
  <c r="M2025" i="1"/>
  <c r="N2025" i="1" s="1"/>
  <c r="O2025" i="1" s="1"/>
  <c r="P2033" i="1"/>
  <c r="Q2033" i="1" s="1"/>
  <c r="R2033" i="1" s="1"/>
  <c r="M2033" i="1"/>
  <c r="N2033" i="1" s="1"/>
  <c r="O2033" i="1" s="1"/>
  <c r="P2041" i="1"/>
  <c r="Q2041" i="1" s="1"/>
  <c r="R2041" i="1" s="1"/>
  <c r="M2041" i="1"/>
  <c r="N2041" i="1" s="1"/>
  <c r="O2041" i="1" s="1"/>
  <c r="P2049" i="1"/>
  <c r="Q2049" i="1" s="1"/>
  <c r="R2049" i="1" s="1"/>
  <c r="M2049" i="1"/>
  <c r="N2049" i="1" s="1"/>
  <c r="O2049" i="1" s="1"/>
  <c r="P2057" i="1"/>
  <c r="Q2057" i="1" s="1"/>
  <c r="R2057" i="1" s="1"/>
  <c r="M2057" i="1"/>
  <c r="N2057" i="1" s="1"/>
  <c r="O2057" i="1" s="1"/>
  <c r="L2148" i="1"/>
  <c r="K2148" i="1"/>
  <c r="J2148" i="1"/>
  <c r="L2151" i="1"/>
  <c r="K2151" i="1"/>
  <c r="J2151" i="1"/>
  <c r="L2164" i="1"/>
  <c r="K2164" i="1"/>
  <c r="J2164" i="1"/>
  <c r="L2167" i="1"/>
  <c r="K2167" i="1"/>
  <c r="J2167" i="1"/>
  <c r="L2180" i="1"/>
  <c r="K2180" i="1"/>
  <c r="J2180" i="1"/>
  <c r="L2183" i="1"/>
  <c r="K2183" i="1"/>
  <c r="J2183" i="1"/>
  <c r="L2196" i="1"/>
  <c r="K2196" i="1"/>
  <c r="J2196" i="1"/>
  <c r="L2199" i="1"/>
  <c r="K2199" i="1"/>
  <c r="J2199" i="1"/>
  <c r="L2212" i="1"/>
  <c r="K2212" i="1"/>
  <c r="J2212" i="1"/>
  <c r="M2218" i="1"/>
  <c r="P2218" i="1"/>
  <c r="M2226" i="1"/>
  <c r="P2226" i="1"/>
  <c r="M2234" i="1"/>
  <c r="P2234" i="1"/>
  <c r="M2242" i="1"/>
  <c r="P2242" i="1"/>
  <c r="P2276" i="1"/>
  <c r="M2276" i="1"/>
  <c r="P2329" i="1"/>
  <c r="M2329" i="1"/>
  <c r="P2345" i="1"/>
  <c r="M2345" i="1"/>
  <c r="P2078" i="1"/>
  <c r="Q2078" i="1" s="1"/>
  <c r="R2078" i="1" s="1"/>
  <c r="M2078" i="1"/>
  <c r="N2078" i="1" s="1"/>
  <c r="O2078" i="1" s="1"/>
  <c r="P2094" i="1"/>
  <c r="Q2094" i="1" s="1"/>
  <c r="R2094" i="1" s="1"/>
  <c r="M2094" i="1"/>
  <c r="P2110" i="1"/>
  <c r="Q2110" i="1" s="1"/>
  <c r="R2110" i="1" s="1"/>
  <c r="M2110" i="1"/>
  <c r="N2110" i="1" s="1"/>
  <c r="O2110" i="1" s="1"/>
  <c r="M2158" i="1"/>
  <c r="N2158" i="1" s="1"/>
  <c r="O2158" i="1" s="1"/>
  <c r="P2158" i="1"/>
  <c r="Q2158" i="1" s="1"/>
  <c r="R2158" i="1" s="1"/>
  <c r="M2174" i="1"/>
  <c r="P2174" i="1"/>
  <c r="Q2174" i="1" s="1"/>
  <c r="R2174" i="1" s="1"/>
  <c r="M2190" i="1"/>
  <c r="N2190" i="1" s="1"/>
  <c r="O2190" i="1" s="1"/>
  <c r="P2190" i="1"/>
  <c r="Q2190" i="1" s="1"/>
  <c r="R2190" i="1" s="1"/>
  <c r="M2206" i="1"/>
  <c r="N2206" i="1" s="1"/>
  <c r="O2206" i="1" s="1"/>
  <c r="P2206" i="1"/>
  <c r="M2258" i="1"/>
  <c r="P2258" i="1"/>
  <c r="N1957" i="1"/>
  <c r="O1957" i="1" s="1"/>
  <c r="L1957" i="1"/>
  <c r="Q1957" i="1"/>
  <c r="R1957" i="1" s="1"/>
  <c r="K1957" i="1"/>
  <c r="J1957" i="1"/>
  <c r="N1965" i="1"/>
  <c r="O1965" i="1" s="1"/>
  <c r="L1965" i="1"/>
  <c r="Q1965" i="1"/>
  <c r="R1965" i="1" s="1"/>
  <c r="K1965" i="1"/>
  <c r="J1965" i="1"/>
  <c r="N1973" i="1"/>
  <c r="O1973" i="1" s="1"/>
  <c r="L1973" i="1"/>
  <c r="K1973" i="1"/>
  <c r="Q1973" i="1"/>
  <c r="R1973" i="1" s="1"/>
  <c r="J1973" i="1"/>
  <c r="N1981" i="1"/>
  <c r="O1981" i="1" s="1"/>
  <c r="L1981" i="1"/>
  <c r="K1981" i="1"/>
  <c r="Q1981" i="1"/>
  <c r="R1981" i="1" s="1"/>
  <c r="J1981" i="1"/>
  <c r="N1989" i="1"/>
  <c r="O1989" i="1" s="1"/>
  <c r="L1989" i="1"/>
  <c r="K1989" i="1"/>
  <c r="Q1989" i="1"/>
  <c r="R1989" i="1" s="1"/>
  <c r="J1989" i="1"/>
  <c r="N1997" i="1"/>
  <c r="O1997" i="1" s="1"/>
  <c r="L1997" i="1"/>
  <c r="K1997" i="1"/>
  <c r="Q1997" i="1"/>
  <c r="R1997" i="1" s="1"/>
  <c r="J1997" i="1"/>
  <c r="N2005" i="1"/>
  <c r="O2005" i="1" s="1"/>
  <c r="L2005" i="1"/>
  <c r="K2005" i="1"/>
  <c r="Q2005" i="1"/>
  <c r="R2005" i="1" s="1"/>
  <c r="J2005" i="1"/>
  <c r="N2013" i="1"/>
  <c r="O2013" i="1" s="1"/>
  <c r="L2013" i="1"/>
  <c r="K2013" i="1"/>
  <c r="Q2013" i="1"/>
  <c r="R2013" i="1" s="1"/>
  <c r="J2013" i="1"/>
  <c r="N2021" i="1"/>
  <c r="O2021" i="1" s="1"/>
  <c r="L2021" i="1"/>
  <c r="K2021" i="1"/>
  <c r="Q2021" i="1"/>
  <c r="R2021" i="1" s="1"/>
  <c r="J2021" i="1"/>
  <c r="L2029" i="1"/>
  <c r="K2029" i="1"/>
  <c r="J2029" i="1"/>
  <c r="L2037" i="1"/>
  <c r="K2037" i="1"/>
  <c r="J2037" i="1"/>
  <c r="L2045" i="1"/>
  <c r="K2045" i="1"/>
  <c r="J2045" i="1"/>
  <c r="N2053" i="1"/>
  <c r="O2053" i="1" s="1"/>
  <c r="L2053" i="1"/>
  <c r="K2053" i="1"/>
  <c r="J2053" i="1"/>
  <c r="N2061" i="1"/>
  <c r="O2061" i="1" s="1"/>
  <c r="L2061" i="1"/>
  <c r="K2061" i="1"/>
  <c r="J2061" i="1"/>
  <c r="P2075" i="1"/>
  <c r="Q2075" i="1" s="1"/>
  <c r="M2075" i="1"/>
  <c r="N2075" i="1" s="1"/>
  <c r="P2091" i="1"/>
  <c r="M2091" i="1"/>
  <c r="N2091" i="1" s="1"/>
  <c r="P2107" i="1"/>
  <c r="M2107" i="1"/>
  <c r="N2107" i="1" s="1"/>
  <c r="P2123" i="1"/>
  <c r="Q2123" i="1" s="1"/>
  <c r="M2123" i="1"/>
  <c r="N2123" i="1" s="1"/>
  <c r="M2154" i="1"/>
  <c r="P2154" i="1"/>
  <c r="M2170" i="1"/>
  <c r="P2170" i="1"/>
  <c r="M2186" i="1"/>
  <c r="P2186" i="1"/>
  <c r="M2202" i="1"/>
  <c r="P2202" i="1"/>
  <c r="L2260" i="1"/>
  <c r="K2260" i="1"/>
  <c r="J2260" i="1"/>
  <c r="Q2260" i="1"/>
  <c r="M2261" i="1"/>
  <c r="P2261" i="1"/>
  <c r="L2263" i="1"/>
  <c r="K2263" i="1"/>
  <c r="J2263" i="1"/>
  <c r="L2287" i="1"/>
  <c r="K2287" i="1"/>
  <c r="J2287" i="1"/>
  <c r="L2058" i="1"/>
  <c r="K2058" i="1"/>
  <c r="J2058" i="1"/>
  <c r="P2063" i="1"/>
  <c r="M2063" i="1"/>
  <c r="Q2067" i="1"/>
  <c r="N2067" i="1"/>
  <c r="L2067" i="1"/>
  <c r="K2067" i="1"/>
  <c r="J2067" i="1"/>
  <c r="K2069" i="1"/>
  <c r="J2069" i="1"/>
  <c r="L2069" i="1"/>
  <c r="Q2070" i="1"/>
  <c r="R2070" i="1" s="1"/>
  <c r="N2070" i="1"/>
  <c r="O2070" i="1" s="1"/>
  <c r="L2070" i="1"/>
  <c r="K2070" i="1"/>
  <c r="J2070" i="1"/>
  <c r="P2076" i="1"/>
  <c r="M2076" i="1"/>
  <c r="P2079" i="1"/>
  <c r="M2079" i="1"/>
  <c r="Q2083" i="1"/>
  <c r="N2083" i="1"/>
  <c r="L2083" i="1"/>
  <c r="K2083" i="1"/>
  <c r="J2083" i="1"/>
  <c r="K2085" i="1"/>
  <c r="J2085" i="1"/>
  <c r="L2085" i="1"/>
  <c r="Q2086" i="1"/>
  <c r="R2086" i="1" s="1"/>
  <c r="N2086" i="1"/>
  <c r="O2086" i="1" s="1"/>
  <c r="L2086" i="1"/>
  <c r="K2086" i="1"/>
  <c r="J2086" i="1"/>
  <c r="P2092" i="1"/>
  <c r="M2092" i="1"/>
  <c r="P2095" i="1"/>
  <c r="M2095" i="1"/>
  <c r="Q2099" i="1"/>
  <c r="L2099" i="1"/>
  <c r="K2099" i="1"/>
  <c r="J2099" i="1"/>
  <c r="K2101" i="1"/>
  <c r="J2101" i="1"/>
  <c r="L2101" i="1"/>
  <c r="Q2102" i="1"/>
  <c r="R2102" i="1" s="1"/>
  <c r="N2102" i="1"/>
  <c r="O2102" i="1" s="1"/>
  <c r="L2102" i="1"/>
  <c r="K2102" i="1"/>
  <c r="J2102" i="1"/>
  <c r="P2108" i="1"/>
  <c r="M2108" i="1"/>
  <c r="P2111" i="1"/>
  <c r="M2111" i="1"/>
  <c r="N2115" i="1"/>
  <c r="L2115" i="1"/>
  <c r="K2115" i="1"/>
  <c r="J2115" i="1"/>
  <c r="K2117" i="1"/>
  <c r="J2117" i="1"/>
  <c r="L2117" i="1"/>
  <c r="Q2118" i="1"/>
  <c r="R2118" i="1" s="1"/>
  <c r="N2118" i="1"/>
  <c r="O2118" i="1" s="1"/>
  <c r="L2118" i="1"/>
  <c r="K2118" i="1"/>
  <c r="J2118" i="1"/>
  <c r="P2124" i="1"/>
  <c r="M2124" i="1"/>
  <c r="L2147" i="1"/>
  <c r="K2147" i="1"/>
  <c r="J2147" i="1"/>
  <c r="J2150" i="1"/>
  <c r="Q2150" i="1"/>
  <c r="R2150" i="1" s="1"/>
  <c r="N2150" i="1"/>
  <c r="O2150" i="1" s="1"/>
  <c r="L2150" i="1"/>
  <c r="K2150" i="1"/>
  <c r="L2163" i="1"/>
  <c r="K2163" i="1"/>
  <c r="J2163" i="1"/>
  <c r="J2166" i="1"/>
  <c r="Q2166" i="1"/>
  <c r="R2166" i="1" s="1"/>
  <c r="N2166" i="1"/>
  <c r="O2166" i="1" s="1"/>
  <c r="L2166" i="1"/>
  <c r="K2166" i="1"/>
  <c r="L2179" i="1"/>
  <c r="K2179" i="1"/>
  <c r="J2179" i="1"/>
  <c r="J2182" i="1"/>
  <c r="Q2182" i="1"/>
  <c r="R2182" i="1" s="1"/>
  <c r="N2182" i="1"/>
  <c r="O2182" i="1" s="1"/>
  <c r="L2182" i="1"/>
  <c r="K2182" i="1"/>
  <c r="L2195" i="1"/>
  <c r="K2195" i="1"/>
  <c r="J2195" i="1"/>
  <c r="J2198" i="1"/>
  <c r="Q2198" i="1"/>
  <c r="R2198" i="1" s="1"/>
  <c r="N2198" i="1"/>
  <c r="O2198" i="1" s="1"/>
  <c r="L2198" i="1"/>
  <c r="K2198" i="1"/>
  <c r="L2211" i="1"/>
  <c r="K2211" i="1"/>
  <c r="J2211" i="1"/>
  <c r="J2214" i="1"/>
  <c r="Q2214" i="1"/>
  <c r="R2214" i="1" s="1"/>
  <c r="N2214" i="1"/>
  <c r="O2214" i="1" s="1"/>
  <c r="L2214" i="1"/>
  <c r="K2214" i="1"/>
  <c r="M2260" i="1"/>
  <c r="N2260" i="1" s="1"/>
  <c r="P2260" i="1"/>
  <c r="J2262" i="1"/>
  <c r="K2262" i="1"/>
  <c r="L2262" i="1"/>
  <c r="M2285" i="1"/>
  <c r="P2285" i="1"/>
  <c r="P2316" i="1"/>
  <c r="M2316" i="1"/>
  <c r="P2332" i="1"/>
  <c r="M2332" i="1"/>
  <c r="P2348" i="1"/>
  <c r="M2348" i="1"/>
  <c r="P2029" i="1"/>
  <c r="Q2029" i="1" s="1"/>
  <c r="R2029" i="1" s="1"/>
  <c r="M2029" i="1"/>
  <c r="N2029" i="1" s="1"/>
  <c r="O2029" i="1" s="1"/>
  <c r="N2031" i="1"/>
  <c r="L2031" i="1"/>
  <c r="K2031" i="1"/>
  <c r="J2031" i="1"/>
  <c r="Q2031" i="1"/>
  <c r="P2037" i="1"/>
  <c r="Q2037" i="1" s="1"/>
  <c r="R2037" i="1" s="1"/>
  <c r="M2037" i="1"/>
  <c r="N2037" i="1" s="1"/>
  <c r="O2037" i="1" s="1"/>
  <c r="N2039" i="1"/>
  <c r="L2039" i="1"/>
  <c r="K2039" i="1"/>
  <c r="J2039" i="1"/>
  <c r="Q2039" i="1"/>
  <c r="P2045" i="1"/>
  <c r="Q2045" i="1" s="1"/>
  <c r="R2045" i="1" s="1"/>
  <c r="M2045" i="1"/>
  <c r="N2045" i="1" s="1"/>
  <c r="O2045" i="1" s="1"/>
  <c r="N2047" i="1"/>
  <c r="L2047" i="1"/>
  <c r="K2047" i="1"/>
  <c r="J2047" i="1"/>
  <c r="Q2047" i="1"/>
  <c r="P2053" i="1"/>
  <c r="Q2053" i="1" s="1"/>
  <c r="R2053" i="1" s="1"/>
  <c r="M2053" i="1"/>
  <c r="N2055" i="1"/>
  <c r="L2055" i="1"/>
  <c r="K2055" i="1"/>
  <c r="J2055" i="1"/>
  <c r="Q2055" i="1"/>
  <c r="P2061" i="1"/>
  <c r="Q2061" i="1" s="1"/>
  <c r="R2061" i="1" s="1"/>
  <c r="M2061" i="1"/>
  <c r="N2064" i="1"/>
  <c r="O2064" i="1" s="1"/>
  <c r="L2064" i="1"/>
  <c r="K2064" i="1"/>
  <c r="J2064" i="1"/>
  <c r="Q2064" i="1"/>
  <c r="R2064" i="1" s="1"/>
  <c r="N2074" i="1"/>
  <c r="O2074" i="1" s="1"/>
  <c r="L2074" i="1"/>
  <c r="K2074" i="1"/>
  <c r="J2074" i="1"/>
  <c r="Q2074" i="1"/>
  <c r="R2074" i="1" s="1"/>
  <c r="N2080" i="1"/>
  <c r="O2080" i="1" s="1"/>
  <c r="L2080" i="1"/>
  <c r="K2080" i="1"/>
  <c r="J2080" i="1"/>
  <c r="Q2080" i="1"/>
  <c r="R2080" i="1" s="1"/>
  <c r="N2090" i="1"/>
  <c r="O2090" i="1" s="1"/>
  <c r="L2090" i="1"/>
  <c r="K2090" i="1"/>
  <c r="J2090" i="1"/>
  <c r="Q2090" i="1"/>
  <c r="R2090" i="1" s="1"/>
  <c r="N2096" i="1"/>
  <c r="O2096" i="1" s="1"/>
  <c r="L2096" i="1"/>
  <c r="K2096" i="1"/>
  <c r="J2096" i="1"/>
  <c r="Q2096" i="1"/>
  <c r="R2096" i="1" s="1"/>
  <c r="N2106" i="1"/>
  <c r="O2106" i="1" s="1"/>
  <c r="L2106" i="1"/>
  <c r="K2106" i="1"/>
  <c r="J2106" i="1"/>
  <c r="Q2106" i="1"/>
  <c r="R2106" i="1" s="1"/>
  <c r="N2112" i="1"/>
  <c r="O2112" i="1" s="1"/>
  <c r="L2112" i="1"/>
  <c r="K2112" i="1"/>
  <c r="J2112" i="1"/>
  <c r="Q2112" i="1"/>
  <c r="R2112" i="1" s="1"/>
  <c r="N2122" i="1"/>
  <c r="O2122" i="1" s="1"/>
  <c r="L2122" i="1"/>
  <c r="K2122" i="1"/>
  <c r="J2122" i="1"/>
  <c r="Q2122" i="1"/>
  <c r="R2122" i="1" s="1"/>
  <c r="P2153" i="1"/>
  <c r="M2153" i="1"/>
  <c r="L2156" i="1"/>
  <c r="K2156" i="1"/>
  <c r="Q2156" i="1"/>
  <c r="N2156" i="1"/>
  <c r="J2156" i="1"/>
  <c r="L2159" i="1"/>
  <c r="K2159" i="1"/>
  <c r="J2159" i="1"/>
  <c r="P2169" i="1"/>
  <c r="M2169" i="1"/>
  <c r="L2172" i="1"/>
  <c r="K2172" i="1"/>
  <c r="Q2172" i="1"/>
  <c r="N2172" i="1"/>
  <c r="J2172" i="1"/>
  <c r="L2175" i="1"/>
  <c r="K2175" i="1"/>
  <c r="J2175" i="1"/>
  <c r="P2185" i="1"/>
  <c r="M2185" i="1"/>
  <c r="L2188" i="1"/>
  <c r="K2188" i="1"/>
  <c r="Q2188" i="1"/>
  <c r="N2188" i="1"/>
  <c r="J2188" i="1"/>
  <c r="L2191" i="1"/>
  <c r="K2191" i="1"/>
  <c r="J2191" i="1"/>
  <c r="P2201" i="1"/>
  <c r="M2201" i="1"/>
  <c r="L2204" i="1"/>
  <c r="K2204" i="1"/>
  <c r="Q2204" i="1"/>
  <c r="N2204" i="1"/>
  <c r="J2204" i="1"/>
  <c r="L2207" i="1"/>
  <c r="K2207" i="1"/>
  <c r="J2207" i="1"/>
  <c r="J2222" i="1"/>
  <c r="Q2222" i="1"/>
  <c r="R2222" i="1" s="1"/>
  <c r="N2222" i="1"/>
  <c r="O2222" i="1" s="1"/>
  <c r="L2222" i="1"/>
  <c r="K2222" i="1"/>
  <c r="J2230" i="1"/>
  <c r="Q2230" i="1"/>
  <c r="R2230" i="1" s="1"/>
  <c r="N2230" i="1"/>
  <c r="O2230" i="1" s="1"/>
  <c r="L2230" i="1"/>
  <c r="K2230" i="1"/>
  <c r="J2238" i="1"/>
  <c r="Q2238" i="1"/>
  <c r="R2238" i="1" s="1"/>
  <c r="N2238" i="1"/>
  <c r="O2238" i="1" s="1"/>
  <c r="L2238" i="1"/>
  <c r="K2238" i="1"/>
  <c r="J2246" i="1"/>
  <c r="Q2246" i="1"/>
  <c r="R2246" i="1" s="1"/>
  <c r="N2246" i="1"/>
  <c r="O2246" i="1" s="1"/>
  <c r="L2246" i="1"/>
  <c r="K2246" i="1"/>
  <c r="L2270" i="1"/>
  <c r="J2270" i="1"/>
  <c r="K2270" i="1"/>
  <c r="L2278" i="1"/>
  <c r="J2278" i="1"/>
  <c r="K2278" i="1"/>
  <c r="K2320" i="1"/>
  <c r="L2320" i="1"/>
  <c r="J2320" i="1"/>
  <c r="Q2320" i="1"/>
  <c r="R2320" i="1" s="1"/>
  <c r="P2322" i="1"/>
  <c r="M2322" i="1"/>
  <c r="L2323" i="1"/>
  <c r="K2323" i="1"/>
  <c r="J2323" i="1"/>
  <c r="K2336" i="1"/>
  <c r="L2336" i="1"/>
  <c r="J2336" i="1"/>
  <c r="P2338" i="1"/>
  <c r="M2338" i="1"/>
  <c r="L2339" i="1"/>
  <c r="N2339" i="1"/>
  <c r="O2339" i="1" s="1"/>
  <c r="K2339" i="1"/>
  <c r="J2339" i="1"/>
  <c r="Q2339" i="1"/>
  <c r="R2339" i="1" s="1"/>
  <c r="L2399" i="1"/>
  <c r="K2399" i="1"/>
  <c r="J2399" i="1"/>
  <c r="J2402" i="1"/>
  <c r="N2402" i="1"/>
  <c r="O2402" i="1" s="1"/>
  <c r="L2402" i="1"/>
  <c r="K2402" i="1"/>
  <c r="L2415" i="1"/>
  <c r="K2415" i="1"/>
  <c r="J2415" i="1"/>
  <c r="J2418" i="1"/>
  <c r="L2418" i="1"/>
  <c r="K2418" i="1"/>
  <c r="L2431" i="1"/>
  <c r="K2431" i="1"/>
  <c r="J2431" i="1"/>
  <c r="J2434" i="1"/>
  <c r="L2434" i="1"/>
  <c r="K2434" i="1"/>
  <c r="L2439" i="1"/>
  <c r="K2439" i="1"/>
  <c r="J2439" i="1"/>
  <c r="J2442" i="1"/>
  <c r="L2442" i="1"/>
  <c r="K2442" i="1"/>
  <c r="L2447" i="1"/>
  <c r="K2447" i="1"/>
  <c r="J2447" i="1"/>
  <c r="J2450" i="1"/>
  <c r="L2450" i="1"/>
  <c r="K2450" i="1"/>
  <c r="L2455" i="1"/>
  <c r="K2455" i="1"/>
  <c r="J2455" i="1"/>
  <c r="J2458" i="1"/>
  <c r="L2458" i="1"/>
  <c r="K2458" i="1"/>
  <c r="L2463" i="1"/>
  <c r="K2463" i="1"/>
  <c r="J2463" i="1"/>
  <c r="J2466" i="1"/>
  <c r="L2466" i="1"/>
  <c r="K2466" i="1"/>
  <c r="L2471" i="1"/>
  <c r="K2471" i="1"/>
  <c r="J2471" i="1"/>
  <c r="P2534" i="1"/>
  <c r="M2534" i="1"/>
  <c r="P2550" i="1"/>
  <c r="M2550" i="1"/>
  <c r="P2284" i="1"/>
  <c r="M2284" i="1"/>
  <c r="L2286" i="1"/>
  <c r="J2286" i="1"/>
  <c r="N2286" i="1"/>
  <c r="O2286" i="1" s="1"/>
  <c r="K2286" i="1"/>
  <c r="P2292" i="1"/>
  <c r="M2292" i="1"/>
  <c r="L2294" i="1"/>
  <c r="J2294" i="1"/>
  <c r="K2294" i="1"/>
  <c r="M2300" i="1"/>
  <c r="P2300" i="1"/>
  <c r="L2302" i="1"/>
  <c r="K2302" i="1"/>
  <c r="J2302" i="1"/>
  <c r="M2308" i="1"/>
  <c r="P2308" i="1"/>
  <c r="L2310" i="1"/>
  <c r="K2310" i="1"/>
  <c r="J2310" i="1"/>
  <c r="J2317" i="1"/>
  <c r="L2317" i="1"/>
  <c r="K2317" i="1"/>
  <c r="N2317" i="1"/>
  <c r="O2317" i="1" s="1"/>
  <c r="P2319" i="1"/>
  <c r="M2319" i="1"/>
  <c r="M2326" i="1"/>
  <c r="P2326" i="1"/>
  <c r="J2333" i="1"/>
  <c r="L2333" i="1"/>
  <c r="K2333" i="1"/>
  <c r="Q2333" i="1"/>
  <c r="R2333" i="1" s="1"/>
  <c r="P2335" i="1"/>
  <c r="M2335" i="1"/>
  <c r="N2350" i="1"/>
  <c r="O2350" i="1" s="1"/>
  <c r="L2350" i="1"/>
  <c r="K2350" i="1"/>
  <c r="J2350" i="1"/>
  <c r="L2351" i="1"/>
  <c r="K2351" i="1"/>
  <c r="J2351" i="1"/>
  <c r="K2352" i="1"/>
  <c r="L2352" i="1"/>
  <c r="J2352" i="1"/>
  <c r="L2354" i="1"/>
  <c r="K2354" i="1"/>
  <c r="J2354" i="1"/>
  <c r="L2355" i="1"/>
  <c r="K2355" i="1"/>
  <c r="J2355" i="1"/>
  <c r="K2356" i="1"/>
  <c r="L2356" i="1"/>
  <c r="J2356" i="1"/>
  <c r="L2358" i="1"/>
  <c r="K2358" i="1"/>
  <c r="J2358" i="1"/>
  <c r="L2359" i="1"/>
  <c r="K2359" i="1"/>
  <c r="J2359" i="1"/>
  <c r="K2360" i="1"/>
  <c r="L2360" i="1"/>
  <c r="J2360" i="1"/>
  <c r="Q2360" i="1"/>
  <c r="L2362" i="1"/>
  <c r="K2362" i="1"/>
  <c r="J2362" i="1"/>
  <c r="L2363" i="1"/>
  <c r="K2363" i="1"/>
  <c r="J2363" i="1"/>
  <c r="K2364" i="1"/>
  <c r="L2364" i="1"/>
  <c r="J2364" i="1"/>
  <c r="Q2366" i="1"/>
  <c r="R2366" i="1" s="1"/>
  <c r="L2366" i="1"/>
  <c r="K2366" i="1"/>
  <c r="J2366" i="1"/>
  <c r="L2367" i="1"/>
  <c r="K2367" i="1"/>
  <c r="J2367" i="1"/>
  <c r="K2368" i="1"/>
  <c r="L2368" i="1"/>
  <c r="J2368" i="1"/>
  <c r="N2370" i="1"/>
  <c r="O2370" i="1" s="1"/>
  <c r="L2370" i="1"/>
  <c r="K2370" i="1"/>
  <c r="J2370" i="1"/>
  <c r="L2371" i="1"/>
  <c r="K2371" i="1"/>
  <c r="J2371" i="1"/>
  <c r="K2372" i="1"/>
  <c r="L2372" i="1"/>
  <c r="J2372" i="1"/>
  <c r="Q2372" i="1"/>
  <c r="L2374" i="1"/>
  <c r="K2374" i="1"/>
  <c r="J2374" i="1"/>
  <c r="L2375" i="1"/>
  <c r="K2375" i="1"/>
  <c r="J2375" i="1"/>
  <c r="K2376" i="1"/>
  <c r="L2376" i="1"/>
  <c r="J2376" i="1"/>
  <c r="Q2378" i="1"/>
  <c r="R2378" i="1" s="1"/>
  <c r="L2378" i="1"/>
  <c r="K2378" i="1"/>
  <c r="J2378" i="1"/>
  <c r="L2379" i="1"/>
  <c r="K2379" i="1"/>
  <c r="J2379" i="1"/>
  <c r="K2380" i="1"/>
  <c r="N2380" i="1"/>
  <c r="L2380" i="1"/>
  <c r="J2380" i="1"/>
  <c r="N2382" i="1"/>
  <c r="O2382" i="1" s="1"/>
  <c r="L2382" i="1"/>
  <c r="K2382" i="1"/>
  <c r="J2382" i="1"/>
  <c r="L2383" i="1"/>
  <c r="K2383" i="1"/>
  <c r="J2383" i="1"/>
  <c r="K2384" i="1"/>
  <c r="L2384" i="1"/>
  <c r="J2384" i="1"/>
  <c r="L2386" i="1"/>
  <c r="K2386" i="1"/>
  <c r="J2386" i="1"/>
  <c r="L2387" i="1"/>
  <c r="K2387" i="1"/>
  <c r="J2387" i="1"/>
  <c r="K2388" i="1"/>
  <c r="L2388" i="1"/>
  <c r="J2388" i="1"/>
  <c r="P2389" i="1"/>
  <c r="M2389" i="1"/>
  <c r="P2405" i="1"/>
  <c r="M2405" i="1"/>
  <c r="P2421" i="1"/>
  <c r="M2421" i="1"/>
  <c r="M2477" i="1"/>
  <c r="P2477" i="1"/>
  <c r="M2493" i="1"/>
  <c r="P2493" i="1"/>
  <c r="L2219" i="1"/>
  <c r="J2219" i="1"/>
  <c r="K2219" i="1"/>
  <c r="L2227" i="1"/>
  <c r="J2227" i="1"/>
  <c r="K2227" i="1"/>
  <c r="L2235" i="1"/>
  <c r="J2235" i="1"/>
  <c r="K2235" i="1"/>
  <c r="L2243" i="1"/>
  <c r="J2243" i="1"/>
  <c r="K2243" i="1"/>
  <c r="L2251" i="1"/>
  <c r="K2251" i="1"/>
  <c r="J2251" i="1"/>
  <c r="L2259" i="1"/>
  <c r="K2259" i="1"/>
  <c r="J2259" i="1"/>
  <c r="L2267" i="1"/>
  <c r="K2267" i="1"/>
  <c r="J2267" i="1"/>
  <c r="K2275" i="1"/>
  <c r="L2275" i="1"/>
  <c r="J2275" i="1"/>
  <c r="K2283" i="1"/>
  <c r="L2283" i="1"/>
  <c r="J2283" i="1"/>
  <c r="K2291" i="1"/>
  <c r="L2291" i="1"/>
  <c r="J2291" i="1"/>
  <c r="K2299" i="1"/>
  <c r="J2299" i="1"/>
  <c r="L2299" i="1"/>
  <c r="K2307" i="1"/>
  <c r="J2307" i="1"/>
  <c r="L2307" i="1"/>
  <c r="K2315" i="1"/>
  <c r="J2315" i="1"/>
  <c r="L2315" i="1"/>
  <c r="M2320" i="1"/>
  <c r="N2320" i="1" s="1"/>
  <c r="O2320" i="1" s="1"/>
  <c r="P2320" i="1"/>
  <c r="M2323" i="1"/>
  <c r="N2323" i="1" s="1"/>
  <c r="O2323" i="1" s="1"/>
  <c r="P2323" i="1"/>
  <c r="Q2323" i="1" s="1"/>
  <c r="R2323" i="1" s="1"/>
  <c r="L2327" i="1"/>
  <c r="K2327" i="1"/>
  <c r="J2327" i="1"/>
  <c r="N2327" i="1"/>
  <c r="O2327" i="1" s="1"/>
  <c r="N2329" i="1"/>
  <c r="O2329" i="1" s="1"/>
  <c r="L2329" i="1"/>
  <c r="K2329" i="1"/>
  <c r="J2329" i="1"/>
  <c r="Q2329" i="1"/>
  <c r="R2329" i="1" s="1"/>
  <c r="L2330" i="1"/>
  <c r="K2330" i="1"/>
  <c r="J2330" i="1"/>
  <c r="M2336" i="1"/>
  <c r="N2336" i="1" s="1"/>
  <c r="O2336" i="1" s="1"/>
  <c r="P2336" i="1"/>
  <c r="Q2336" i="1" s="1"/>
  <c r="R2336" i="1" s="1"/>
  <c r="M2339" i="1"/>
  <c r="P2339" i="1"/>
  <c r="L2343" i="1"/>
  <c r="K2343" i="1"/>
  <c r="J2343" i="1"/>
  <c r="N2343" i="1"/>
  <c r="O2343" i="1" s="1"/>
  <c r="N2345" i="1"/>
  <c r="O2345" i="1" s="1"/>
  <c r="L2345" i="1"/>
  <c r="K2345" i="1"/>
  <c r="J2345" i="1"/>
  <c r="Q2345" i="1"/>
  <c r="R2345" i="1" s="1"/>
  <c r="L2346" i="1"/>
  <c r="K2346" i="1"/>
  <c r="J2346" i="1"/>
  <c r="M2349" i="1"/>
  <c r="P2349" i="1"/>
  <c r="M2352" i="1"/>
  <c r="N2352" i="1" s="1"/>
  <c r="P2352" i="1"/>
  <c r="Q2352" i="1" s="1"/>
  <c r="M2353" i="1"/>
  <c r="P2353" i="1"/>
  <c r="M2356" i="1"/>
  <c r="N2356" i="1" s="1"/>
  <c r="P2356" i="1"/>
  <c r="Q2356" i="1" s="1"/>
  <c r="M2357" i="1"/>
  <c r="P2357" i="1"/>
  <c r="M2360" i="1"/>
  <c r="N2360" i="1" s="1"/>
  <c r="P2360" i="1"/>
  <c r="M2361" i="1"/>
  <c r="P2361" i="1"/>
  <c r="M2364" i="1"/>
  <c r="N2364" i="1" s="1"/>
  <c r="P2364" i="1"/>
  <c r="Q2364" i="1" s="1"/>
  <c r="M2365" i="1"/>
  <c r="P2365" i="1"/>
  <c r="M2368" i="1"/>
  <c r="N2368" i="1" s="1"/>
  <c r="P2368" i="1"/>
  <c r="Q2368" i="1" s="1"/>
  <c r="M2369" i="1"/>
  <c r="P2369" i="1"/>
  <c r="M2372" i="1"/>
  <c r="N2372" i="1" s="1"/>
  <c r="P2372" i="1"/>
  <c r="M2373" i="1"/>
  <c r="P2373" i="1"/>
  <c r="M2376" i="1"/>
  <c r="N2376" i="1" s="1"/>
  <c r="P2376" i="1"/>
  <c r="Q2376" i="1" s="1"/>
  <c r="M2377" i="1"/>
  <c r="P2377" i="1"/>
  <c r="M2380" i="1"/>
  <c r="P2380" i="1"/>
  <c r="Q2380" i="1" s="1"/>
  <c r="M2381" i="1"/>
  <c r="P2381" i="1"/>
  <c r="M2384" i="1"/>
  <c r="N2384" i="1" s="1"/>
  <c r="P2384" i="1"/>
  <c r="Q2384" i="1" s="1"/>
  <c r="M2385" i="1"/>
  <c r="P2385" i="1"/>
  <c r="M2388" i="1"/>
  <c r="N2388" i="1" s="1"/>
  <c r="P2388" i="1"/>
  <c r="Q2388" i="1" s="1"/>
  <c r="M2402" i="1"/>
  <c r="P2402" i="1"/>
  <c r="Q2402" i="1" s="1"/>
  <c r="R2402" i="1" s="1"/>
  <c r="M2418" i="1"/>
  <c r="N2418" i="1" s="1"/>
  <c r="O2418" i="1" s="1"/>
  <c r="P2418" i="1"/>
  <c r="Q2418" i="1" s="1"/>
  <c r="R2418" i="1" s="1"/>
  <c r="L2435" i="1"/>
  <c r="K2435" i="1"/>
  <c r="J2435" i="1"/>
  <c r="P2437" i="1"/>
  <c r="M2437" i="1"/>
  <c r="L2440" i="1"/>
  <c r="K2440" i="1"/>
  <c r="J2440" i="1"/>
  <c r="L2443" i="1"/>
  <c r="K2443" i="1"/>
  <c r="J2443" i="1"/>
  <c r="P2445" i="1"/>
  <c r="M2445" i="1"/>
  <c r="L2448" i="1"/>
  <c r="K2448" i="1"/>
  <c r="J2448" i="1"/>
  <c r="N2448" i="1"/>
  <c r="L2451" i="1"/>
  <c r="K2451" i="1"/>
  <c r="J2451" i="1"/>
  <c r="P2453" i="1"/>
  <c r="M2453" i="1"/>
  <c r="L2456" i="1"/>
  <c r="K2456" i="1"/>
  <c r="J2456" i="1"/>
  <c r="L2459" i="1"/>
  <c r="K2459" i="1"/>
  <c r="J2459" i="1"/>
  <c r="P2461" i="1"/>
  <c r="M2461" i="1"/>
  <c r="L2464" i="1"/>
  <c r="K2464" i="1"/>
  <c r="J2464" i="1"/>
  <c r="N2464" i="1"/>
  <c r="L2467" i="1"/>
  <c r="K2467" i="1"/>
  <c r="J2467" i="1"/>
  <c r="P2469" i="1"/>
  <c r="M2469" i="1"/>
  <c r="L2472" i="1"/>
  <c r="K2472" i="1"/>
  <c r="J2472" i="1"/>
  <c r="K2479" i="1"/>
  <c r="L2479" i="1"/>
  <c r="J2479" i="1"/>
  <c r="P2480" i="1"/>
  <c r="M2480" i="1"/>
  <c r="M2496" i="1"/>
  <c r="P2496" i="1"/>
  <c r="L2504" i="1"/>
  <c r="K2504" i="1"/>
  <c r="J2504" i="1"/>
  <c r="Q2504" i="1"/>
  <c r="L2512" i="1"/>
  <c r="K2512" i="1"/>
  <c r="J2512" i="1"/>
  <c r="L2520" i="1"/>
  <c r="K2520" i="1"/>
  <c r="J2520" i="1"/>
  <c r="L2560" i="1"/>
  <c r="K2560" i="1"/>
  <c r="J2560" i="1"/>
  <c r="L2568" i="1"/>
  <c r="K2568" i="1"/>
  <c r="J2568" i="1"/>
  <c r="L2576" i="1"/>
  <c r="K2576" i="1"/>
  <c r="J2576" i="1"/>
  <c r="L2584" i="1"/>
  <c r="K2584" i="1"/>
  <c r="J2584" i="1"/>
  <c r="L2592" i="1"/>
  <c r="K2592" i="1"/>
  <c r="J2592" i="1"/>
  <c r="L2600" i="1"/>
  <c r="K2600" i="1"/>
  <c r="J2600" i="1"/>
  <c r="L2608" i="1"/>
  <c r="K2608" i="1"/>
  <c r="J2608" i="1"/>
  <c r="P2254" i="1"/>
  <c r="Q2254" i="1" s="1"/>
  <c r="R2254" i="1" s="1"/>
  <c r="M2254" i="1"/>
  <c r="N2254" i="1" s="1"/>
  <c r="O2254" i="1" s="1"/>
  <c r="P2262" i="1"/>
  <c r="Q2262" i="1" s="1"/>
  <c r="R2262" i="1" s="1"/>
  <c r="M2262" i="1"/>
  <c r="N2262" i="1" s="1"/>
  <c r="O2262" i="1" s="1"/>
  <c r="P2270" i="1"/>
  <c r="Q2270" i="1" s="1"/>
  <c r="R2270" i="1" s="1"/>
  <c r="M2270" i="1"/>
  <c r="N2270" i="1" s="1"/>
  <c r="O2270" i="1" s="1"/>
  <c r="P2278" i="1"/>
  <c r="Q2278" i="1" s="1"/>
  <c r="R2278" i="1" s="1"/>
  <c r="M2278" i="1"/>
  <c r="N2278" i="1" s="1"/>
  <c r="O2278" i="1" s="1"/>
  <c r="P2286" i="1"/>
  <c r="Q2286" i="1" s="1"/>
  <c r="R2286" i="1" s="1"/>
  <c r="M2286" i="1"/>
  <c r="P2294" i="1"/>
  <c r="Q2294" i="1" s="1"/>
  <c r="R2294" i="1" s="1"/>
  <c r="M2294" i="1"/>
  <c r="N2294" i="1" s="1"/>
  <c r="O2294" i="1" s="1"/>
  <c r="P2302" i="1"/>
  <c r="Q2302" i="1" s="1"/>
  <c r="R2302" i="1" s="1"/>
  <c r="M2302" i="1"/>
  <c r="N2302" i="1" s="1"/>
  <c r="O2302" i="1" s="1"/>
  <c r="P2310" i="1"/>
  <c r="Q2310" i="1" s="1"/>
  <c r="R2310" i="1" s="1"/>
  <c r="M2310" i="1"/>
  <c r="N2310" i="1" s="1"/>
  <c r="O2310" i="1" s="1"/>
  <c r="M2317" i="1"/>
  <c r="P2317" i="1"/>
  <c r="Q2317" i="1" s="1"/>
  <c r="R2317" i="1" s="1"/>
  <c r="M2333" i="1"/>
  <c r="N2333" i="1" s="1"/>
  <c r="O2333" i="1" s="1"/>
  <c r="P2333" i="1"/>
  <c r="M2350" i="1"/>
  <c r="P2350" i="1"/>
  <c r="Q2350" i="1" s="1"/>
  <c r="R2350" i="1" s="1"/>
  <c r="M2354" i="1"/>
  <c r="N2354" i="1" s="1"/>
  <c r="O2354" i="1" s="1"/>
  <c r="P2354" i="1"/>
  <c r="Q2354" i="1" s="1"/>
  <c r="R2354" i="1" s="1"/>
  <c r="M2358" i="1"/>
  <c r="N2358" i="1" s="1"/>
  <c r="O2358" i="1" s="1"/>
  <c r="P2358" i="1"/>
  <c r="Q2358" i="1" s="1"/>
  <c r="R2358" i="1" s="1"/>
  <c r="M2362" i="1"/>
  <c r="N2362" i="1" s="1"/>
  <c r="O2362" i="1" s="1"/>
  <c r="P2362" i="1"/>
  <c r="Q2362" i="1" s="1"/>
  <c r="R2362" i="1" s="1"/>
  <c r="M2366" i="1"/>
  <c r="N2366" i="1" s="1"/>
  <c r="O2366" i="1" s="1"/>
  <c r="P2366" i="1"/>
  <c r="M2370" i="1"/>
  <c r="P2370" i="1"/>
  <c r="Q2370" i="1" s="1"/>
  <c r="R2370" i="1" s="1"/>
  <c r="M2374" i="1"/>
  <c r="N2374" i="1" s="1"/>
  <c r="O2374" i="1" s="1"/>
  <c r="P2374" i="1"/>
  <c r="Q2374" i="1" s="1"/>
  <c r="R2374" i="1" s="1"/>
  <c r="M2378" i="1"/>
  <c r="N2378" i="1" s="1"/>
  <c r="O2378" i="1" s="1"/>
  <c r="P2378" i="1"/>
  <c r="M2382" i="1"/>
  <c r="P2382" i="1"/>
  <c r="Q2382" i="1" s="1"/>
  <c r="R2382" i="1" s="1"/>
  <c r="M2386" i="1"/>
  <c r="N2386" i="1" s="1"/>
  <c r="O2386" i="1" s="1"/>
  <c r="P2386" i="1"/>
  <c r="Q2386" i="1" s="1"/>
  <c r="R2386" i="1" s="1"/>
  <c r="M2398" i="1"/>
  <c r="P2398" i="1"/>
  <c r="M2414" i="1"/>
  <c r="P2414" i="1"/>
  <c r="M2430" i="1"/>
  <c r="P2430" i="1"/>
  <c r="P2440" i="1"/>
  <c r="Q2440" i="1" s="1"/>
  <c r="M2440" i="1"/>
  <c r="N2440" i="1" s="1"/>
  <c r="P2448" i="1"/>
  <c r="Q2448" i="1" s="1"/>
  <c r="M2448" i="1"/>
  <c r="P2456" i="1"/>
  <c r="Q2456" i="1" s="1"/>
  <c r="M2456" i="1"/>
  <c r="N2456" i="1" s="1"/>
  <c r="P2464" i="1"/>
  <c r="Q2464" i="1" s="1"/>
  <c r="M2464" i="1"/>
  <c r="P2472" i="1"/>
  <c r="Q2472" i="1" s="1"/>
  <c r="M2472" i="1"/>
  <c r="N2472" i="1" s="1"/>
  <c r="M2481" i="1"/>
  <c r="P2481" i="1"/>
  <c r="L2482" i="1"/>
  <c r="J2482" i="1"/>
  <c r="K2482" i="1"/>
  <c r="L2483" i="1"/>
  <c r="K2483" i="1"/>
  <c r="J2483" i="1"/>
  <c r="L2529" i="1"/>
  <c r="K2529" i="1"/>
  <c r="J2529" i="1"/>
  <c r="P2537" i="1"/>
  <c r="M2537" i="1"/>
  <c r="L2545" i="1"/>
  <c r="K2545" i="1"/>
  <c r="J2545" i="1"/>
  <c r="Q2545" i="1"/>
  <c r="R2545" i="1" s="1"/>
  <c r="P2553" i="1"/>
  <c r="M2553" i="1"/>
  <c r="K2561" i="1"/>
  <c r="L2561" i="1"/>
  <c r="J2561" i="1"/>
  <c r="K2569" i="1"/>
  <c r="L2569" i="1"/>
  <c r="J2569" i="1"/>
  <c r="K2577" i="1"/>
  <c r="L2577" i="1"/>
  <c r="J2577" i="1"/>
  <c r="K2585" i="1"/>
  <c r="N2585" i="1"/>
  <c r="L2585" i="1"/>
  <c r="J2585" i="1"/>
  <c r="K2593" i="1"/>
  <c r="N2593" i="1"/>
  <c r="L2593" i="1"/>
  <c r="J2593" i="1"/>
  <c r="Q2593" i="1"/>
  <c r="K2601" i="1"/>
  <c r="L2601" i="1"/>
  <c r="J2601" i="1"/>
  <c r="Q2601" i="1"/>
  <c r="K2609" i="1"/>
  <c r="L2609" i="1"/>
  <c r="J2609" i="1"/>
  <c r="P2330" i="1"/>
  <c r="Q2330" i="1" s="1"/>
  <c r="R2330" i="1" s="1"/>
  <c r="M2330" i="1"/>
  <c r="N2330" i="1" s="1"/>
  <c r="O2330" i="1" s="1"/>
  <c r="P2346" i="1"/>
  <c r="Q2346" i="1" s="1"/>
  <c r="R2346" i="1" s="1"/>
  <c r="M2346" i="1"/>
  <c r="N2346" i="1" s="1"/>
  <c r="O2346" i="1" s="1"/>
  <c r="L2391" i="1"/>
  <c r="K2391" i="1"/>
  <c r="J2391" i="1"/>
  <c r="J2394" i="1"/>
  <c r="Q2394" i="1"/>
  <c r="R2394" i="1" s="1"/>
  <c r="K2394" i="1"/>
  <c r="L2394" i="1"/>
  <c r="L2407" i="1"/>
  <c r="K2407" i="1"/>
  <c r="J2407" i="1"/>
  <c r="J2410" i="1"/>
  <c r="K2410" i="1"/>
  <c r="L2410" i="1"/>
  <c r="L2423" i="1"/>
  <c r="K2423" i="1"/>
  <c r="J2423" i="1"/>
  <c r="J2426" i="1"/>
  <c r="K2426" i="1"/>
  <c r="L2426" i="1"/>
  <c r="N2146" i="1"/>
  <c r="O2146" i="1" s="1"/>
  <c r="Q2146" i="1"/>
  <c r="R2146" i="1" s="1"/>
  <c r="L2146" i="1"/>
  <c r="K2146" i="1"/>
  <c r="J2146" i="1"/>
  <c r="N2154" i="1"/>
  <c r="O2154" i="1" s="1"/>
  <c r="Q2154" i="1"/>
  <c r="R2154" i="1" s="1"/>
  <c r="K2154" i="1"/>
  <c r="J2154" i="1"/>
  <c r="L2154" i="1"/>
  <c r="N2162" i="1"/>
  <c r="O2162" i="1" s="1"/>
  <c r="Q2162" i="1"/>
  <c r="R2162" i="1" s="1"/>
  <c r="L2162" i="1"/>
  <c r="K2162" i="1"/>
  <c r="J2162" i="1"/>
  <c r="N2170" i="1"/>
  <c r="O2170" i="1" s="1"/>
  <c r="Q2170" i="1"/>
  <c r="R2170" i="1" s="1"/>
  <c r="K2170" i="1"/>
  <c r="J2170" i="1"/>
  <c r="L2170" i="1"/>
  <c r="N2178" i="1"/>
  <c r="O2178" i="1" s="1"/>
  <c r="Q2178" i="1"/>
  <c r="R2178" i="1" s="1"/>
  <c r="L2178" i="1"/>
  <c r="K2178" i="1"/>
  <c r="J2178" i="1"/>
  <c r="N2186" i="1"/>
  <c r="O2186" i="1" s="1"/>
  <c r="Q2186" i="1"/>
  <c r="R2186" i="1" s="1"/>
  <c r="K2186" i="1"/>
  <c r="J2186" i="1"/>
  <c r="L2186" i="1"/>
  <c r="N2194" i="1"/>
  <c r="O2194" i="1" s="1"/>
  <c r="Q2194" i="1"/>
  <c r="R2194" i="1" s="1"/>
  <c r="L2194" i="1"/>
  <c r="K2194" i="1"/>
  <c r="J2194" i="1"/>
  <c r="N2202" i="1"/>
  <c r="O2202" i="1" s="1"/>
  <c r="Q2202" i="1"/>
  <c r="R2202" i="1" s="1"/>
  <c r="K2202" i="1"/>
  <c r="J2202" i="1"/>
  <c r="L2202" i="1"/>
  <c r="N2210" i="1"/>
  <c r="O2210" i="1" s="1"/>
  <c r="Q2210" i="1"/>
  <c r="R2210" i="1" s="1"/>
  <c r="L2210" i="1"/>
  <c r="K2210" i="1"/>
  <c r="J2210" i="1"/>
  <c r="N2218" i="1"/>
  <c r="O2218" i="1" s="1"/>
  <c r="K2218" i="1"/>
  <c r="Q2218" i="1"/>
  <c r="R2218" i="1" s="1"/>
  <c r="L2218" i="1"/>
  <c r="J2218" i="1"/>
  <c r="N2226" i="1"/>
  <c r="O2226" i="1" s="1"/>
  <c r="K2226" i="1"/>
  <c r="Q2226" i="1"/>
  <c r="R2226" i="1" s="1"/>
  <c r="L2226" i="1"/>
  <c r="J2226" i="1"/>
  <c r="N2234" i="1"/>
  <c r="O2234" i="1" s="1"/>
  <c r="K2234" i="1"/>
  <c r="Q2234" i="1"/>
  <c r="R2234" i="1" s="1"/>
  <c r="L2234" i="1"/>
  <c r="J2234" i="1"/>
  <c r="N2242" i="1"/>
  <c r="O2242" i="1" s="1"/>
  <c r="K2242" i="1"/>
  <c r="Q2242" i="1"/>
  <c r="R2242" i="1" s="1"/>
  <c r="L2242" i="1"/>
  <c r="J2242" i="1"/>
  <c r="N2250" i="1"/>
  <c r="O2250" i="1" s="1"/>
  <c r="L2250" i="1"/>
  <c r="K2250" i="1"/>
  <c r="Q2250" i="1"/>
  <c r="R2250" i="1" s="1"/>
  <c r="J2250" i="1"/>
  <c r="N2258" i="1"/>
  <c r="O2258" i="1" s="1"/>
  <c r="L2258" i="1"/>
  <c r="K2258" i="1"/>
  <c r="Q2258" i="1"/>
  <c r="R2258" i="1" s="1"/>
  <c r="J2258" i="1"/>
  <c r="N2266" i="1"/>
  <c r="O2266" i="1" s="1"/>
  <c r="L2266" i="1"/>
  <c r="K2266" i="1"/>
  <c r="Q2266" i="1"/>
  <c r="R2266" i="1" s="1"/>
  <c r="J2266" i="1"/>
  <c r="L2274" i="1"/>
  <c r="K2274" i="1"/>
  <c r="Q2274" i="1"/>
  <c r="R2274" i="1" s="1"/>
  <c r="J2274" i="1"/>
  <c r="L2282" i="1"/>
  <c r="K2282" i="1"/>
  <c r="J2282" i="1"/>
  <c r="L2290" i="1"/>
  <c r="K2290" i="1"/>
  <c r="J2290" i="1"/>
  <c r="L2298" i="1"/>
  <c r="K2298" i="1"/>
  <c r="J2298" i="1"/>
  <c r="Q2298" i="1"/>
  <c r="R2298" i="1" s="1"/>
  <c r="L2306" i="1"/>
  <c r="K2306" i="1"/>
  <c r="J2306" i="1"/>
  <c r="Q2306" i="1"/>
  <c r="R2306" i="1" s="1"/>
  <c r="L2314" i="1"/>
  <c r="K2314" i="1"/>
  <c r="J2314" i="1"/>
  <c r="P2327" i="1"/>
  <c r="Q2327" i="1" s="1"/>
  <c r="R2327" i="1" s="1"/>
  <c r="M2327" i="1"/>
  <c r="P2343" i="1"/>
  <c r="Q2343" i="1" s="1"/>
  <c r="R2343" i="1" s="1"/>
  <c r="M2343" i="1"/>
  <c r="M2438" i="1"/>
  <c r="P2438" i="1"/>
  <c r="Q2438" i="1" s="1"/>
  <c r="R2438" i="1" s="1"/>
  <c r="M2446" i="1"/>
  <c r="P2446" i="1"/>
  <c r="M2454" i="1"/>
  <c r="P2454" i="1"/>
  <c r="M2462" i="1"/>
  <c r="N2462" i="1" s="1"/>
  <c r="O2462" i="1" s="1"/>
  <c r="P2462" i="1"/>
  <c r="M2470" i="1"/>
  <c r="P2470" i="1"/>
  <c r="Q2470" i="1" s="1"/>
  <c r="R2470" i="1" s="1"/>
  <c r="M2485" i="1"/>
  <c r="P2485" i="1"/>
  <c r="K2495" i="1"/>
  <c r="J2495" i="1"/>
  <c r="L2495" i="1"/>
  <c r="L2555" i="1"/>
  <c r="K2555" i="1"/>
  <c r="J2555" i="1"/>
  <c r="P2301" i="1"/>
  <c r="M2301" i="1"/>
  <c r="L2303" i="1"/>
  <c r="K2303" i="1"/>
  <c r="J2303" i="1"/>
  <c r="P2309" i="1"/>
  <c r="M2309" i="1"/>
  <c r="L2311" i="1"/>
  <c r="K2311" i="1"/>
  <c r="J2311" i="1"/>
  <c r="Q2319" i="1"/>
  <c r="N2319" i="1"/>
  <c r="L2319" i="1"/>
  <c r="K2319" i="1"/>
  <c r="J2319" i="1"/>
  <c r="K2321" i="1"/>
  <c r="J2321" i="1"/>
  <c r="L2321" i="1"/>
  <c r="Q2322" i="1"/>
  <c r="R2322" i="1" s="1"/>
  <c r="N2322" i="1"/>
  <c r="O2322" i="1" s="1"/>
  <c r="L2322" i="1"/>
  <c r="K2322" i="1"/>
  <c r="J2322" i="1"/>
  <c r="P2328" i="1"/>
  <c r="M2328" i="1"/>
  <c r="P2331" i="1"/>
  <c r="M2331" i="1"/>
  <c r="Q2335" i="1"/>
  <c r="N2335" i="1"/>
  <c r="L2335" i="1"/>
  <c r="K2335" i="1"/>
  <c r="J2335" i="1"/>
  <c r="K2337" i="1"/>
  <c r="J2337" i="1"/>
  <c r="L2337" i="1"/>
  <c r="Q2338" i="1"/>
  <c r="R2338" i="1" s="1"/>
  <c r="N2338" i="1"/>
  <c r="O2338" i="1" s="1"/>
  <c r="L2338" i="1"/>
  <c r="K2338" i="1"/>
  <c r="J2338" i="1"/>
  <c r="P2344" i="1"/>
  <c r="M2344" i="1"/>
  <c r="P2347" i="1"/>
  <c r="M2347" i="1"/>
  <c r="M2394" i="1"/>
  <c r="N2394" i="1" s="1"/>
  <c r="O2394" i="1" s="1"/>
  <c r="P2394" i="1"/>
  <c r="P2400" i="1"/>
  <c r="M2400" i="1"/>
  <c r="M2410" i="1"/>
  <c r="N2410" i="1" s="1"/>
  <c r="O2410" i="1" s="1"/>
  <c r="P2410" i="1"/>
  <c r="Q2410" i="1" s="1"/>
  <c r="R2410" i="1" s="1"/>
  <c r="P2416" i="1"/>
  <c r="M2416" i="1"/>
  <c r="M2426" i="1"/>
  <c r="N2426" i="1" s="1"/>
  <c r="O2426" i="1" s="1"/>
  <c r="P2426" i="1"/>
  <c r="Q2426" i="1" s="1"/>
  <c r="R2426" i="1" s="1"/>
  <c r="P2432" i="1"/>
  <c r="M2432" i="1"/>
  <c r="K2487" i="1"/>
  <c r="L2487" i="1"/>
  <c r="J2487" i="1"/>
  <c r="P2488" i="1"/>
  <c r="M2488" i="1"/>
  <c r="L2498" i="1"/>
  <c r="K2498" i="1"/>
  <c r="J2498" i="1"/>
  <c r="N2498" i="1"/>
  <c r="O2498" i="1" s="1"/>
  <c r="L2564" i="1"/>
  <c r="K2564" i="1"/>
  <c r="J2564" i="1"/>
  <c r="L2572" i="1"/>
  <c r="K2572" i="1"/>
  <c r="J2572" i="1"/>
  <c r="L2580" i="1"/>
  <c r="K2580" i="1"/>
  <c r="J2580" i="1"/>
  <c r="L2588" i="1"/>
  <c r="K2588" i="1"/>
  <c r="J2588" i="1"/>
  <c r="L2596" i="1"/>
  <c r="K2596" i="1"/>
  <c r="J2596" i="1"/>
  <c r="L2604" i="1"/>
  <c r="K2604" i="1"/>
  <c r="J2604" i="1"/>
  <c r="P2274" i="1"/>
  <c r="M2274" i="1"/>
  <c r="N2274" i="1" s="1"/>
  <c r="O2274" i="1" s="1"/>
  <c r="N2276" i="1"/>
  <c r="L2276" i="1"/>
  <c r="K2276" i="1"/>
  <c r="J2276" i="1"/>
  <c r="Q2276" i="1"/>
  <c r="P2282" i="1"/>
  <c r="Q2282" i="1" s="1"/>
  <c r="R2282" i="1" s="1"/>
  <c r="M2282" i="1"/>
  <c r="N2282" i="1" s="1"/>
  <c r="O2282" i="1" s="1"/>
  <c r="N2284" i="1"/>
  <c r="L2284" i="1"/>
  <c r="K2284" i="1"/>
  <c r="J2284" i="1"/>
  <c r="Q2284" i="1"/>
  <c r="P2290" i="1"/>
  <c r="Q2290" i="1" s="1"/>
  <c r="R2290" i="1" s="1"/>
  <c r="M2290" i="1"/>
  <c r="N2290" i="1" s="1"/>
  <c r="O2290" i="1" s="1"/>
  <c r="N2292" i="1"/>
  <c r="L2292" i="1"/>
  <c r="K2292" i="1"/>
  <c r="J2292" i="1"/>
  <c r="Q2292" i="1"/>
  <c r="P2298" i="1"/>
  <c r="M2298" i="1"/>
  <c r="N2298" i="1" s="1"/>
  <c r="O2298" i="1" s="1"/>
  <c r="N2300" i="1"/>
  <c r="L2300" i="1"/>
  <c r="K2300" i="1"/>
  <c r="J2300" i="1"/>
  <c r="Q2300" i="1"/>
  <c r="P2306" i="1"/>
  <c r="M2306" i="1"/>
  <c r="N2306" i="1" s="1"/>
  <c r="O2306" i="1" s="1"/>
  <c r="N2308" i="1"/>
  <c r="L2308" i="1"/>
  <c r="K2308" i="1"/>
  <c r="J2308" i="1"/>
  <c r="Q2308" i="1"/>
  <c r="P2314" i="1"/>
  <c r="Q2314" i="1" s="1"/>
  <c r="R2314" i="1" s="1"/>
  <c r="M2314" i="1"/>
  <c r="N2314" i="1" s="1"/>
  <c r="O2314" i="1" s="1"/>
  <c r="N2316" i="1"/>
  <c r="O2316" i="1" s="1"/>
  <c r="L2316" i="1"/>
  <c r="K2316" i="1"/>
  <c r="J2316" i="1"/>
  <c r="Q2316" i="1"/>
  <c r="R2316" i="1" s="1"/>
  <c r="N2326" i="1"/>
  <c r="L2326" i="1"/>
  <c r="K2326" i="1"/>
  <c r="J2326" i="1"/>
  <c r="Q2326" i="1"/>
  <c r="N2332" i="1"/>
  <c r="O2332" i="1" s="1"/>
  <c r="L2332" i="1"/>
  <c r="K2332" i="1"/>
  <c r="J2332" i="1"/>
  <c r="Q2332" i="1"/>
  <c r="R2332" i="1" s="1"/>
  <c r="P2341" i="1"/>
  <c r="M2341" i="1"/>
  <c r="N2348" i="1"/>
  <c r="O2348" i="1" s="1"/>
  <c r="L2348" i="1"/>
  <c r="K2348" i="1"/>
  <c r="J2348" i="1"/>
  <c r="Q2348" i="1"/>
  <c r="R2348" i="1" s="1"/>
  <c r="M2390" i="1"/>
  <c r="P2390" i="1"/>
  <c r="P2393" i="1"/>
  <c r="M2393" i="1"/>
  <c r="K2396" i="1"/>
  <c r="L2396" i="1"/>
  <c r="J2396" i="1"/>
  <c r="M2406" i="1"/>
  <c r="P2406" i="1"/>
  <c r="P2409" i="1"/>
  <c r="M2409" i="1"/>
  <c r="K2412" i="1"/>
  <c r="L2412" i="1"/>
  <c r="J2412" i="1"/>
  <c r="M2422" i="1"/>
  <c r="P2422" i="1"/>
  <c r="Q2422" i="1" s="1"/>
  <c r="R2422" i="1" s="1"/>
  <c r="P2425" i="1"/>
  <c r="M2425" i="1"/>
  <c r="K2428" i="1"/>
  <c r="L2428" i="1"/>
  <c r="J2428" i="1"/>
  <c r="L2474" i="1"/>
  <c r="J2474" i="1"/>
  <c r="N2474" i="1"/>
  <c r="O2474" i="1" s="1"/>
  <c r="K2474" i="1"/>
  <c r="L2475" i="1"/>
  <c r="K2475" i="1"/>
  <c r="J2475" i="1"/>
  <c r="M2489" i="1"/>
  <c r="P2489" i="1"/>
  <c r="L2490" i="1"/>
  <c r="J2490" i="1"/>
  <c r="K2490" i="1"/>
  <c r="L2491" i="1"/>
  <c r="K2491" i="1"/>
  <c r="J2491" i="1"/>
  <c r="K2565" i="1"/>
  <c r="L2565" i="1"/>
  <c r="J2565" i="1"/>
  <c r="K2573" i="1"/>
  <c r="L2573" i="1"/>
  <c r="J2573" i="1"/>
  <c r="K2581" i="1"/>
  <c r="L2581" i="1"/>
  <c r="J2581" i="1"/>
  <c r="K2589" i="1"/>
  <c r="L2589" i="1"/>
  <c r="J2589" i="1"/>
  <c r="K2597" i="1"/>
  <c r="N2597" i="1"/>
  <c r="L2597" i="1"/>
  <c r="J2597" i="1"/>
  <c r="K2605" i="1"/>
  <c r="N2605" i="1"/>
  <c r="L2605" i="1"/>
  <c r="J2605" i="1"/>
  <c r="L2539" i="1"/>
  <c r="K2539" i="1"/>
  <c r="J2539" i="1"/>
  <c r="L2559" i="1"/>
  <c r="K2559" i="1"/>
  <c r="J2559" i="1"/>
  <c r="L2563" i="1"/>
  <c r="K2563" i="1"/>
  <c r="J2563" i="1"/>
  <c r="Q2567" i="1"/>
  <c r="R2567" i="1" s="1"/>
  <c r="L2567" i="1"/>
  <c r="K2567" i="1"/>
  <c r="J2567" i="1"/>
  <c r="Q2571" i="1"/>
  <c r="R2571" i="1" s="1"/>
  <c r="L2571" i="1"/>
  <c r="K2571" i="1"/>
  <c r="J2571" i="1"/>
  <c r="L2575" i="1"/>
  <c r="K2575" i="1"/>
  <c r="J2575" i="1"/>
  <c r="N2579" i="1"/>
  <c r="O2579" i="1" s="1"/>
  <c r="L2579" i="1"/>
  <c r="K2579" i="1"/>
  <c r="J2579" i="1"/>
  <c r="N2583" i="1"/>
  <c r="O2583" i="1" s="1"/>
  <c r="L2583" i="1"/>
  <c r="K2583" i="1"/>
  <c r="J2583" i="1"/>
  <c r="L2587" i="1"/>
  <c r="K2587" i="1"/>
  <c r="J2587" i="1"/>
  <c r="L2591" i="1"/>
  <c r="K2591" i="1"/>
  <c r="J2591" i="1"/>
  <c r="L2595" i="1"/>
  <c r="K2595" i="1"/>
  <c r="J2595" i="1"/>
  <c r="Q2599" i="1"/>
  <c r="R2599" i="1" s="1"/>
  <c r="L2599" i="1"/>
  <c r="K2599" i="1"/>
  <c r="J2599" i="1"/>
  <c r="Q2603" i="1"/>
  <c r="R2603" i="1" s="1"/>
  <c r="L2603" i="1"/>
  <c r="K2603" i="1"/>
  <c r="J2603" i="1"/>
  <c r="L2607" i="1"/>
  <c r="K2607" i="1"/>
  <c r="J2607" i="1"/>
  <c r="M2611" i="1"/>
  <c r="P2611" i="1"/>
  <c r="P2645" i="1"/>
  <c r="M2645" i="1"/>
  <c r="J2647" i="1"/>
  <c r="N2647" i="1"/>
  <c r="O2647" i="1" s="1"/>
  <c r="L2647" i="1"/>
  <c r="K2647" i="1"/>
  <c r="P2661" i="1"/>
  <c r="M2661" i="1"/>
  <c r="P2710" i="1"/>
  <c r="M2710" i="1"/>
  <c r="P2726" i="1"/>
  <c r="M2726" i="1"/>
  <c r="N2726" i="1" s="1"/>
  <c r="O2726" i="1" s="1"/>
  <c r="P2742" i="1"/>
  <c r="M2742" i="1"/>
  <c r="M2504" i="1"/>
  <c r="N2504" i="1" s="1"/>
  <c r="P2504" i="1"/>
  <c r="L2506" i="1"/>
  <c r="K2506" i="1"/>
  <c r="J2506" i="1"/>
  <c r="Q2506" i="1"/>
  <c r="R2506" i="1" s="1"/>
  <c r="L2514" i="1"/>
  <c r="K2514" i="1"/>
  <c r="J2514" i="1"/>
  <c r="L2522" i="1"/>
  <c r="K2522" i="1"/>
  <c r="J2522" i="1"/>
  <c r="M2529" i="1"/>
  <c r="N2529" i="1" s="1"/>
  <c r="O2529" i="1" s="1"/>
  <c r="P2529" i="1"/>
  <c r="Q2529" i="1" s="1"/>
  <c r="R2529" i="1" s="1"/>
  <c r="K2533" i="1"/>
  <c r="L2533" i="1"/>
  <c r="J2533" i="1"/>
  <c r="M2535" i="1"/>
  <c r="N2535" i="1" s="1"/>
  <c r="O2535" i="1" s="1"/>
  <c r="P2535" i="1"/>
  <c r="L2536" i="1"/>
  <c r="K2536" i="1"/>
  <c r="J2536" i="1"/>
  <c r="Q2536" i="1"/>
  <c r="R2536" i="1" s="1"/>
  <c r="M2542" i="1"/>
  <c r="P2542" i="1"/>
  <c r="Q2542" i="1" s="1"/>
  <c r="R2542" i="1" s="1"/>
  <c r="M2545" i="1"/>
  <c r="N2545" i="1" s="1"/>
  <c r="O2545" i="1" s="1"/>
  <c r="P2545" i="1"/>
  <c r="K2549" i="1"/>
  <c r="L2549" i="1"/>
  <c r="J2549" i="1"/>
  <c r="M2551" i="1"/>
  <c r="N2551" i="1" s="1"/>
  <c r="O2551" i="1" s="1"/>
  <c r="P2551" i="1"/>
  <c r="L2552" i="1"/>
  <c r="K2552" i="1"/>
  <c r="J2552" i="1"/>
  <c r="Q2552" i="1"/>
  <c r="R2552" i="1" s="1"/>
  <c r="P2558" i="1"/>
  <c r="M2558" i="1"/>
  <c r="N2558" i="1" s="1"/>
  <c r="O2558" i="1" s="1"/>
  <c r="P2561" i="1"/>
  <c r="Q2561" i="1" s="1"/>
  <c r="M2561" i="1"/>
  <c r="N2561" i="1" s="1"/>
  <c r="P2562" i="1"/>
  <c r="M2562" i="1"/>
  <c r="P2565" i="1"/>
  <c r="Q2565" i="1" s="1"/>
  <c r="M2565" i="1"/>
  <c r="N2565" i="1" s="1"/>
  <c r="P2566" i="1"/>
  <c r="M2566" i="1"/>
  <c r="P2569" i="1"/>
  <c r="Q2569" i="1" s="1"/>
  <c r="M2569" i="1"/>
  <c r="N2569" i="1" s="1"/>
  <c r="P2570" i="1"/>
  <c r="M2570" i="1"/>
  <c r="P2573" i="1"/>
  <c r="Q2573" i="1" s="1"/>
  <c r="M2573" i="1"/>
  <c r="N2573" i="1" s="1"/>
  <c r="P2574" i="1"/>
  <c r="M2574" i="1"/>
  <c r="P2577" i="1"/>
  <c r="Q2577" i="1" s="1"/>
  <c r="M2577" i="1"/>
  <c r="N2577" i="1" s="1"/>
  <c r="P2578" i="1"/>
  <c r="M2578" i="1"/>
  <c r="P2581" i="1"/>
  <c r="Q2581" i="1" s="1"/>
  <c r="M2581" i="1"/>
  <c r="N2581" i="1" s="1"/>
  <c r="P2582" i="1"/>
  <c r="M2582" i="1"/>
  <c r="P2585" i="1"/>
  <c r="Q2585" i="1" s="1"/>
  <c r="M2585" i="1"/>
  <c r="P2586" i="1"/>
  <c r="M2586" i="1"/>
  <c r="P2589" i="1"/>
  <c r="Q2589" i="1" s="1"/>
  <c r="M2589" i="1"/>
  <c r="N2589" i="1" s="1"/>
  <c r="P2590" i="1"/>
  <c r="M2590" i="1"/>
  <c r="P2593" i="1"/>
  <c r="M2593" i="1"/>
  <c r="P2594" i="1"/>
  <c r="M2594" i="1"/>
  <c r="P2597" i="1"/>
  <c r="Q2597" i="1" s="1"/>
  <c r="M2597" i="1"/>
  <c r="P2598" i="1"/>
  <c r="M2598" i="1"/>
  <c r="P2601" i="1"/>
  <c r="M2601" i="1"/>
  <c r="N2601" i="1" s="1"/>
  <c r="P2602" i="1"/>
  <c r="M2602" i="1"/>
  <c r="P2605" i="1"/>
  <c r="Q2605" i="1" s="1"/>
  <c r="M2605" i="1"/>
  <c r="P2606" i="1"/>
  <c r="M2606" i="1"/>
  <c r="P2609" i="1"/>
  <c r="Q2609" i="1" s="1"/>
  <c r="M2609" i="1"/>
  <c r="N2609" i="1" s="1"/>
  <c r="P2610" i="1"/>
  <c r="M2610" i="1"/>
  <c r="M2619" i="1"/>
  <c r="P2619" i="1"/>
  <c r="M2627" i="1"/>
  <c r="P2627" i="1"/>
  <c r="Q2627" i="1" s="1"/>
  <c r="R2627" i="1" s="1"/>
  <c r="P2669" i="1"/>
  <c r="M2669" i="1"/>
  <c r="P2677" i="1"/>
  <c r="M2677" i="1"/>
  <c r="P2685" i="1"/>
  <c r="M2685" i="1"/>
  <c r="L2692" i="1"/>
  <c r="K2692" i="1"/>
  <c r="J2692" i="1"/>
  <c r="M2501" i="1"/>
  <c r="P2501" i="1"/>
  <c r="K2503" i="1"/>
  <c r="J2503" i="1"/>
  <c r="L2503" i="1"/>
  <c r="M2509" i="1"/>
  <c r="P2509" i="1"/>
  <c r="K2511" i="1"/>
  <c r="J2511" i="1"/>
  <c r="L2511" i="1"/>
  <c r="M2517" i="1"/>
  <c r="P2517" i="1"/>
  <c r="K2519" i="1"/>
  <c r="J2519" i="1"/>
  <c r="L2519" i="1"/>
  <c r="M2525" i="1"/>
  <c r="P2525" i="1"/>
  <c r="K2527" i="1"/>
  <c r="J2527" i="1"/>
  <c r="L2527" i="1"/>
  <c r="J2530" i="1"/>
  <c r="L2530" i="1"/>
  <c r="K2530" i="1"/>
  <c r="P2532" i="1"/>
  <c r="M2532" i="1"/>
  <c r="M2539" i="1"/>
  <c r="N2539" i="1" s="1"/>
  <c r="O2539" i="1" s="1"/>
  <c r="P2539" i="1"/>
  <c r="Q2539" i="1" s="1"/>
  <c r="R2539" i="1" s="1"/>
  <c r="J2546" i="1"/>
  <c r="L2546" i="1"/>
  <c r="K2546" i="1"/>
  <c r="P2548" i="1"/>
  <c r="M2548" i="1"/>
  <c r="M2555" i="1"/>
  <c r="N2555" i="1" s="1"/>
  <c r="O2555" i="1" s="1"/>
  <c r="P2555" i="1"/>
  <c r="Q2555" i="1" s="1"/>
  <c r="R2555" i="1" s="1"/>
  <c r="M2559" i="1"/>
  <c r="N2559" i="1" s="1"/>
  <c r="O2559" i="1" s="1"/>
  <c r="P2559" i="1"/>
  <c r="Q2559" i="1" s="1"/>
  <c r="R2559" i="1" s="1"/>
  <c r="M2563" i="1"/>
  <c r="N2563" i="1" s="1"/>
  <c r="O2563" i="1" s="1"/>
  <c r="P2563" i="1"/>
  <c r="Q2563" i="1" s="1"/>
  <c r="R2563" i="1" s="1"/>
  <c r="M2567" i="1"/>
  <c r="N2567" i="1" s="1"/>
  <c r="O2567" i="1" s="1"/>
  <c r="P2567" i="1"/>
  <c r="M2571" i="1"/>
  <c r="N2571" i="1" s="1"/>
  <c r="O2571" i="1" s="1"/>
  <c r="P2571" i="1"/>
  <c r="M2575" i="1"/>
  <c r="N2575" i="1" s="1"/>
  <c r="O2575" i="1" s="1"/>
  <c r="P2575" i="1"/>
  <c r="Q2575" i="1" s="1"/>
  <c r="R2575" i="1" s="1"/>
  <c r="M2579" i="1"/>
  <c r="P2579" i="1"/>
  <c r="Q2579" i="1" s="1"/>
  <c r="R2579" i="1" s="1"/>
  <c r="M2583" i="1"/>
  <c r="P2583" i="1"/>
  <c r="Q2583" i="1" s="1"/>
  <c r="R2583" i="1" s="1"/>
  <c r="M2587" i="1"/>
  <c r="N2587" i="1" s="1"/>
  <c r="O2587" i="1" s="1"/>
  <c r="P2587" i="1"/>
  <c r="Q2587" i="1" s="1"/>
  <c r="R2587" i="1" s="1"/>
  <c r="M2591" i="1"/>
  <c r="N2591" i="1" s="1"/>
  <c r="O2591" i="1" s="1"/>
  <c r="P2591" i="1"/>
  <c r="Q2591" i="1" s="1"/>
  <c r="R2591" i="1" s="1"/>
  <c r="M2595" i="1"/>
  <c r="N2595" i="1" s="1"/>
  <c r="O2595" i="1" s="1"/>
  <c r="P2595" i="1"/>
  <c r="Q2595" i="1" s="1"/>
  <c r="R2595" i="1" s="1"/>
  <c r="M2599" i="1"/>
  <c r="N2599" i="1" s="1"/>
  <c r="O2599" i="1" s="1"/>
  <c r="P2599" i="1"/>
  <c r="M2603" i="1"/>
  <c r="N2603" i="1" s="1"/>
  <c r="O2603" i="1" s="1"/>
  <c r="P2603" i="1"/>
  <c r="M2607" i="1"/>
  <c r="N2607" i="1" s="1"/>
  <c r="O2607" i="1" s="1"/>
  <c r="P2607" i="1"/>
  <c r="Q2607" i="1" s="1"/>
  <c r="R2607" i="1" s="1"/>
  <c r="K2613" i="1"/>
  <c r="Q2613" i="1"/>
  <c r="L2613" i="1"/>
  <c r="J2613" i="1"/>
  <c r="M2635" i="1"/>
  <c r="P2635" i="1"/>
  <c r="M2651" i="1"/>
  <c r="P2651" i="1"/>
  <c r="L2664" i="1"/>
  <c r="K2664" i="1"/>
  <c r="J2664" i="1"/>
  <c r="L2672" i="1"/>
  <c r="K2672" i="1"/>
  <c r="J2672" i="1"/>
  <c r="L2680" i="1"/>
  <c r="K2680" i="1"/>
  <c r="J2680" i="1"/>
  <c r="L2688" i="1"/>
  <c r="K2688" i="1"/>
  <c r="J2688" i="1"/>
  <c r="P2434" i="1"/>
  <c r="Q2434" i="1" s="1"/>
  <c r="R2434" i="1" s="1"/>
  <c r="M2434" i="1"/>
  <c r="N2434" i="1" s="1"/>
  <c r="O2434" i="1" s="1"/>
  <c r="P2442" i="1"/>
  <c r="Q2442" i="1" s="1"/>
  <c r="R2442" i="1" s="1"/>
  <c r="M2442" i="1"/>
  <c r="N2442" i="1" s="1"/>
  <c r="O2442" i="1" s="1"/>
  <c r="P2450" i="1"/>
  <c r="Q2450" i="1" s="1"/>
  <c r="R2450" i="1" s="1"/>
  <c r="M2450" i="1"/>
  <c r="N2450" i="1" s="1"/>
  <c r="O2450" i="1" s="1"/>
  <c r="P2458" i="1"/>
  <c r="Q2458" i="1" s="1"/>
  <c r="R2458" i="1" s="1"/>
  <c r="M2458" i="1"/>
  <c r="N2458" i="1" s="1"/>
  <c r="O2458" i="1" s="1"/>
  <c r="P2466" i="1"/>
  <c r="Q2466" i="1" s="1"/>
  <c r="R2466" i="1" s="1"/>
  <c r="M2466" i="1"/>
  <c r="N2466" i="1" s="1"/>
  <c r="O2466" i="1" s="1"/>
  <c r="P2474" i="1"/>
  <c r="Q2474" i="1" s="1"/>
  <c r="R2474" i="1" s="1"/>
  <c r="M2474" i="1"/>
  <c r="P2482" i="1"/>
  <c r="Q2482" i="1" s="1"/>
  <c r="R2482" i="1" s="1"/>
  <c r="M2482" i="1"/>
  <c r="N2482" i="1" s="1"/>
  <c r="O2482" i="1" s="1"/>
  <c r="P2490" i="1"/>
  <c r="Q2490" i="1" s="1"/>
  <c r="R2490" i="1" s="1"/>
  <c r="M2490" i="1"/>
  <c r="N2490" i="1" s="1"/>
  <c r="O2490" i="1" s="1"/>
  <c r="P2498" i="1"/>
  <c r="Q2498" i="1" s="1"/>
  <c r="R2498" i="1" s="1"/>
  <c r="M2498" i="1"/>
  <c r="P2506" i="1"/>
  <c r="M2506" i="1"/>
  <c r="N2506" i="1" s="1"/>
  <c r="O2506" i="1" s="1"/>
  <c r="P2514" i="1"/>
  <c r="Q2514" i="1" s="1"/>
  <c r="R2514" i="1" s="1"/>
  <c r="M2514" i="1"/>
  <c r="N2514" i="1" s="1"/>
  <c r="O2514" i="1" s="1"/>
  <c r="P2522" i="1"/>
  <c r="Q2522" i="1" s="1"/>
  <c r="R2522" i="1" s="1"/>
  <c r="M2522" i="1"/>
  <c r="N2522" i="1" s="1"/>
  <c r="O2522" i="1" s="1"/>
  <c r="M2533" i="1"/>
  <c r="N2533" i="1" s="1"/>
  <c r="O2533" i="1" s="1"/>
  <c r="P2533" i="1"/>
  <c r="Q2533" i="1" s="1"/>
  <c r="R2533" i="1" s="1"/>
  <c r="M2536" i="1"/>
  <c r="N2536" i="1" s="1"/>
  <c r="O2536" i="1" s="1"/>
  <c r="P2536" i="1"/>
  <c r="N2542" i="1"/>
  <c r="O2542" i="1" s="1"/>
  <c r="L2542" i="1"/>
  <c r="K2542" i="1"/>
  <c r="J2542" i="1"/>
  <c r="K2543" i="1"/>
  <c r="J2543" i="1"/>
  <c r="L2543" i="1"/>
  <c r="M2549" i="1"/>
  <c r="N2549" i="1" s="1"/>
  <c r="O2549" i="1" s="1"/>
  <c r="P2549" i="1"/>
  <c r="Q2549" i="1" s="1"/>
  <c r="R2549" i="1" s="1"/>
  <c r="M2552" i="1"/>
  <c r="N2552" i="1" s="1"/>
  <c r="O2552" i="1" s="1"/>
  <c r="P2552" i="1"/>
  <c r="J2558" i="1"/>
  <c r="L2558" i="1"/>
  <c r="K2558" i="1"/>
  <c r="Q2558" i="1"/>
  <c r="R2558" i="1" s="1"/>
  <c r="M2613" i="1"/>
  <c r="N2613" i="1" s="1"/>
  <c r="P2613" i="1"/>
  <c r="L2637" i="1"/>
  <c r="K2637" i="1"/>
  <c r="J2637" i="1"/>
  <c r="Q2637" i="1"/>
  <c r="M2638" i="1"/>
  <c r="P2638" i="1"/>
  <c r="L2640" i="1"/>
  <c r="K2640" i="1"/>
  <c r="J2640" i="1"/>
  <c r="L2653" i="1"/>
  <c r="K2653" i="1"/>
  <c r="J2653" i="1"/>
  <c r="M2654" i="1"/>
  <c r="P2654" i="1"/>
  <c r="L2656" i="1"/>
  <c r="K2656" i="1"/>
  <c r="J2656" i="1"/>
  <c r="P2693" i="1"/>
  <c r="M2693" i="1"/>
  <c r="L2623" i="1"/>
  <c r="K2623" i="1"/>
  <c r="J2623" i="1"/>
  <c r="N2623" i="1"/>
  <c r="O2623" i="1" s="1"/>
  <c r="L2631" i="1"/>
  <c r="K2631" i="1"/>
  <c r="J2631" i="1"/>
  <c r="N2631" i="1"/>
  <c r="O2631" i="1" s="1"/>
  <c r="P2637" i="1"/>
  <c r="M2637" i="1"/>
  <c r="N2637" i="1" s="1"/>
  <c r="J2639" i="1"/>
  <c r="L2639" i="1"/>
  <c r="K2639" i="1"/>
  <c r="P2653" i="1"/>
  <c r="Q2653" i="1" s="1"/>
  <c r="M2653" i="1"/>
  <c r="N2653" i="1" s="1"/>
  <c r="J2655" i="1"/>
  <c r="Q2655" i="1"/>
  <c r="R2655" i="1" s="1"/>
  <c r="L2655" i="1"/>
  <c r="K2655" i="1"/>
  <c r="P2706" i="1"/>
  <c r="M2706" i="1"/>
  <c r="P2722" i="1"/>
  <c r="M2722" i="1"/>
  <c r="P2738" i="1"/>
  <c r="M2738" i="1"/>
  <c r="N2390" i="1"/>
  <c r="O2390" i="1" s="1"/>
  <c r="Q2390" i="1"/>
  <c r="R2390" i="1" s="1"/>
  <c r="L2390" i="1"/>
  <c r="K2390" i="1"/>
  <c r="J2390" i="1"/>
  <c r="N2398" i="1"/>
  <c r="O2398" i="1" s="1"/>
  <c r="Q2398" i="1"/>
  <c r="R2398" i="1" s="1"/>
  <c r="L2398" i="1"/>
  <c r="K2398" i="1"/>
  <c r="J2398" i="1"/>
  <c r="N2406" i="1"/>
  <c r="O2406" i="1" s="1"/>
  <c r="Q2406" i="1"/>
  <c r="R2406" i="1" s="1"/>
  <c r="L2406" i="1"/>
  <c r="K2406" i="1"/>
  <c r="J2406" i="1"/>
  <c r="N2414" i="1"/>
  <c r="O2414" i="1" s="1"/>
  <c r="Q2414" i="1"/>
  <c r="R2414" i="1" s="1"/>
  <c r="L2414" i="1"/>
  <c r="K2414" i="1"/>
  <c r="J2414" i="1"/>
  <c r="N2422" i="1"/>
  <c r="O2422" i="1" s="1"/>
  <c r="L2422" i="1"/>
  <c r="K2422" i="1"/>
  <c r="J2422" i="1"/>
  <c r="N2430" i="1"/>
  <c r="O2430" i="1" s="1"/>
  <c r="Q2430" i="1"/>
  <c r="R2430" i="1" s="1"/>
  <c r="L2430" i="1"/>
  <c r="K2430" i="1"/>
  <c r="J2430" i="1"/>
  <c r="N2438" i="1"/>
  <c r="O2438" i="1" s="1"/>
  <c r="L2438" i="1"/>
  <c r="K2438" i="1"/>
  <c r="J2438" i="1"/>
  <c r="N2446" i="1"/>
  <c r="O2446" i="1" s="1"/>
  <c r="L2446" i="1"/>
  <c r="Q2446" i="1"/>
  <c r="R2446" i="1" s="1"/>
  <c r="K2446" i="1"/>
  <c r="J2446" i="1"/>
  <c r="N2454" i="1"/>
  <c r="O2454" i="1" s="1"/>
  <c r="L2454" i="1"/>
  <c r="Q2454" i="1"/>
  <c r="R2454" i="1" s="1"/>
  <c r="K2454" i="1"/>
  <c r="J2454" i="1"/>
  <c r="L2462" i="1"/>
  <c r="Q2462" i="1"/>
  <c r="R2462" i="1" s="1"/>
  <c r="K2462" i="1"/>
  <c r="J2462" i="1"/>
  <c r="N2470" i="1"/>
  <c r="O2470" i="1" s="1"/>
  <c r="L2470" i="1"/>
  <c r="K2470" i="1"/>
  <c r="J2470" i="1"/>
  <c r="L2478" i="1"/>
  <c r="K2478" i="1"/>
  <c r="J2478" i="1"/>
  <c r="L2486" i="1"/>
  <c r="K2486" i="1"/>
  <c r="J2486" i="1"/>
  <c r="L2494" i="1"/>
  <c r="Q2494" i="1"/>
  <c r="R2494" i="1" s="1"/>
  <c r="J2494" i="1"/>
  <c r="K2494" i="1"/>
  <c r="L2502" i="1"/>
  <c r="K2502" i="1"/>
  <c r="J2502" i="1"/>
  <c r="N2510" i="1"/>
  <c r="O2510" i="1" s="1"/>
  <c r="L2510" i="1"/>
  <c r="K2510" i="1"/>
  <c r="J2510" i="1"/>
  <c r="L2518" i="1"/>
  <c r="K2518" i="1"/>
  <c r="J2518" i="1"/>
  <c r="L2526" i="1"/>
  <c r="K2526" i="1"/>
  <c r="J2526" i="1"/>
  <c r="P2543" i="1"/>
  <c r="Q2543" i="1" s="1"/>
  <c r="R2543" i="1" s="1"/>
  <c r="M2543" i="1"/>
  <c r="N2543" i="1" s="1"/>
  <c r="O2543" i="1" s="1"/>
  <c r="J2615" i="1"/>
  <c r="N2615" i="1"/>
  <c r="O2615" i="1" s="1"/>
  <c r="L2615" i="1"/>
  <c r="K2615" i="1"/>
  <c r="L2663" i="1"/>
  <c r="J2663" i="1"/>
  <c r="K2663" i="1"/>
  <c r="L2671" i="1"/>
  <c r="J2671" i="1"/>
  <c r="K2671" i="1"/>
  <c r="L2679" i="1"/>
  <c r="J2679" i="1"/>
  <c r="N2679" i="1"/>
  <c r="O2679" i="1" s="1"/>
  <c r="K2679" i="1"/>
  <c r="L2687" i="1"/>
  <c r="J2687" i="1"/>
  <c r="N2687" i="1"/>
  <c r="O2687" i="1" s="1"/>
  <c r="K2687" i="1"/>
  <c r="P2497" i="1"/>
  <c r="M2497" i="1"/>
  <c r="P2505" i="1"/>
  <c r="M2505" i="1"/>
  <c r="P2513" i="1"/>
  <c r="M2513" i="1"/>
  <c r="P2521" i="1"/>
  <c r="M2521" i="1"/>
  <c r="M2531" i="1"/>
  <c r="P2531" i="1"/>
  <c r="P2540" i="1"/>
  <c r="M2540" i="1"/>
  <c r="M2547" i="1"/>
  <c r="P2547" i="1"/>
  <c r="P2556" i="1"/>
  <c r="M2556" i="1"/>
  <c r="K2611" i="1"/>
  <c r="Q2611" i="1"/>
  <c r="R2611" i="1" s="1"/>
  <c r="N2611" i="1"/>
  <c r="O2611" i="1" s="1"/>
  <c r="L2611" i="1"/>
  <c r="J2611" i="1"/>
  <c r="M2615" i="1"/>
  <c r="P2615" i="1"/>
  <c r="Q2615" i="1" s="1"/>
  <c r="R2615" i="1" s="1"/>
  <c r="K2621" i="1"/>
  <c r="J2621" i="1"/>
  <c r="Q2621" i="1"/>
  <c r="L2621" i="1"/>
  <c r="L2624" i="1"/>
  <c r="K2624" i="1"/>
  <c r="J2624" i="1"/>
  <c r="K2629" i="1"/>
  <c r="J2629" i="1"/>
  <c r="L2629" i="1"/>
  <c r="L2632" i="1"/>
  <c r="K2632" i="1"/>
  <c r="J2632" i="1"/>
  <c r="M2643" i="1"/>
  <c r="P2643" i="1"/>
  <c r="M2659" i="1"/>
  <c r="P2659" i="1"/>
  <c r="Q2659" i="1" s="1"/>
  <c r="R2659" i="1" s="1"/>
  <c r="P2478" i="1"/>
  <c r="Q2478" i="1" s="1"/>
  <c r="R2478" i="1" s="1"/>
  <c r="M2478" i="1"/>
  <c r="N2478" i="1" s="1"/>
  <c r="O2478" i="1" s="1"/>
  <c r="P2486" i="1"/>
  <c r="Q2486" i="1" s="1"/>
  <c r="R2486" i="1" s="1"/>
  <c r="M2486" i="1"/>
  <c r="N2486" i="1" s="1"/>
  <c r="O2486" i="1" s="1"/>
  <c r="P2494" i="1"/>
  <c r="M2494" i="1"/>
  <c r="N2494" i="1" s="1"/>
  <c r="O2494" i="1" s="1"/>
  <c r="P2502" i="1"/>
  <c r="Q2502" i="1" s="1"/>
  <c r="R2502" i="1" s="1"/>
  <c r="M2502" i="1"/>
  <c r="N2502" i="1" s="1"/>
  <c r="O2502" i="1" s="1"/>
  <c r="P2510" i="1"/>
  <c r="Q2510" i="1" s="1"/>
  <c r="R2510" i="1" s="1"/>
  <c r="M2510" i="1"/>
  <c r="P2518" i="1"/>
  <c r="Q2518" i="1" s="1"/>
  <c r="R2518" i="1" s="1"/>
  <c r="M2518" i="1"/>
  <c r="N2518" i="1" s="1"/>
  <c r="O2518" i="1" s="1"/>
  <c r="P2526" i="1"/>
  <c r="Q2526" i="1" s="1"/>
  <c r="R2526" i="1" s="1"/>
  <c r="M2526" i="1"/>
  <c r="N2526" i="1" s="1"/>
  <c r="O2526" i="1" s="1"/>
  <c r="N2534" i="1"/>
  <c r="J2534" i="1"/>
  <c r="Q2534" i="1"/>
  <c r="L2534" i="1"/>
  <c r="K2534" i="1"/>
  <c r="Q2535" i="1"/>
  <c r="R2535" i="1" s="1"/>
  <c r="L2535" i="1"/>
  <c r="K2535" i="1"/>
  <c r="J2535" i="1"/>
  <c r="N2550" i="1"/>
  <c r="J2550" i="1"/>
  <c r="Q2550" i="1"/>
  <c r="L2550" i="1"/>
  <c r="K2550" i="1"/>
  <c r="Q2551" i="1"/>
  <c r="R2551" i="1" s="1"/>
  <c r="L2551" i="1"/>
  <c r="K2551" i="1"/>
  <c r="J2551" i="1"/>
  <c r="K2617" i="1"/>
  <c r="L2617" i="1"/>
  <c r="J2617" i="1"/>
  <c r="L2619" i="1"/>
  <c r="K2619" i="1"/>
  <c r="Q2619" i="1"/>
  <c r="R2619" i="1" s="1"/>
  <c r="N2619" i="1"/>
  <c r="O2619" i="1" s="1"/>
  <c r="J2619" i="1"/>
  <c r="P2621" i="1"/>
  <c r="M2621" i="1"/>
  <c r="N2621" i="1" s="1"/>
  <c r="L2627" i="1"/>
  <c r="K2627" i="1"/>
  <c r="N2627" i="1"/>
  <c r="O2627" i="1" s="1"/>
  <c r="J2627" i="1"/>
  <c r="P2629" i="1"/>
  <c r="Q2629" i="1" s="1"/>
  <c r="M2629" i="1"/>
  <c r="N2629" i="1" s="1"/>
  <c r="L2645" i="1"/>
  <c r="K2645" i="1"/>
  <c r="J2645" i="1"/>
  <c r="Q2645" i="1"/>
  <c r="N2645" i="1"/>
  <c r="M2646" i="1"/>
  <c r="P2646" i="1"/>
  <c r="L2661" i="1"/>
  <c r="K2661" i="1"/>
  <c r="J2661" i="1"/>
  <c r="Q2661" i="1"/>
  <c r="N2661" i="1"/>
  <c r="M2662" i="1"/>
  <c r="P2662" i="1"/>
  <c r="M2670" i="1"/>
  <c r="P2670" i="1"/>
  <c r="M2678" i="1"/>
  <c r="P2678" i="1"/>
  <c r="M2686" i="1"/>
  <c r="P2686" i="1"/>
  <c r="P2694" i="1"/>
  <c r="M2694" i="1"/>
  <c r="N2694" i="1" s="1"/>
  <c r="O2694" i="1" s="1"/>
  <c r="P2709" i="1"/>
  <c r="M2709" i="1"/>
  <c r="P2725" i="1"/>
  <c r="M2725" i="1"/>
  <c r="J2741" i="1"/>
  <c r="L2741" i="1"/>
  <c r="K2741" i="1"/>
  <c r="L2695" i="1"/>
  <c r="K2695" i="1"/>
  <c r="J2695" i="1"/>
  <c r="L2711" i="1"/>
  <c r="K2711" i="1"/>
  <c r="J2711" i="1"/>
  <c r="L2727" i="1"/>
  <c r="K2727" i="1"/>
  <c r="J2727" i="1"/>
  <c r="Q2727" i="1"/>
  <c r="R2727" i="1" s="1"/>
  <c r="L2743" i="1"/>
  <c r="K2743" i="1"/>
  <c r="J2743" i="1"/>
  <c r="P2806" i="1"/>
  <c r="M2806" i="1"/>
  <c r="P2814" i="1"/>
  <c r="M2814" i="1"/>
  <c r="P2822" i="1"/>
  <c r="M2822" i="1"/>
  <c r="P2830" i="1"/>
  <c r="M2830" i="1"/>
  <c r="K2840" i="1"/>
  <c r="L2840" i="1"/>
  <c r="J2840" i="1"/>
  <c r="L2843" i="1"/>
  <c r="J2843" i="1"/>
  <c r="Q2843" i="1"/>
  <c r="R2843" i="1" s="1"/>
  <c r="K2843" i="1"/>
  <c r="M2870" i="1"/>
  <c r="P2870" i="1"/>
  <c r="M2886" i="1"/>
  <c r="P2886" i="1"/>
  <c r="M2698" i="1"/>
  <c r="P2698" i="1"/>
  <c r="Q2698" i="1" s="1"/>
  <c r="M2701" i="1"/>
  <c r="P2701" i="1"/>
  <c r="K2705" i="1"/>
  <c r="L2705" i="1"/>
  <c r="J2705" i="1"/>
  <c r="M2707" i="1"/>
  <c r="N2707" i="1" s="1"/>
  <c r="O2707" i="1" s="1"/>
  <c r="P2707" i="1"/>
  <c r="L2708" i="1"/>
  <c r="K2708" i="1"/>
  <c r="J2708" i="1"/>
  <c r="M2714" i="1"/>
  <c r="P2714" i="1"/>
  <c r="Q2714" i="1" s="1"/>
  <c r="M2717" i="1"/>
  <c r="P2717" i="1"/>
  <c r="K2721" i="1"/>
  <c r="L2721" i="1"/>
  <c r="J2721" i="1"/>
  <c r="M2723" i="1"/>
  <c r="P2723" i="1"/>
  <c r="L2724" i="1"/>
  <c r="K2724" i="1"/>
  <c r="J2724" i="1"/>
  <c r="M2730" i="1"/>
  <c r="P2730" i="1"/>
  <c r="M2733" i="1"/>
  <c r="P2733" i="1"/>
  <c r="K2737" i="1"/>
  <c r="L2737" i="1"/>
  <c r="J2737" i="1"/>
  <c r="M2739" i="1"/>
  <c r="N2739" i="1" s="1"/>
  <c r="O2739" i="1" s="1"/>
  <c r="P2739" i="1"/>
  <c r="L2740" i="1"/>
  <c r="K2740" i="1"/>
  <c r="J2740" i="1"/>
  <c r="M2746" i="1"/>
  <c r="P2746" i="1"/>
  <c r="Q2746" i="1" s="1"/>
  <c r="M2749" i="1"/>
  <c r="P2749" i="1"/>
  <c r="K2753" i="1"/>
  <c r="L2753" i="1"/>
  <c r="J2753" i="1"/>
  <c r="Q2755" i="1"/>
  <c r="R2755" i="1" s="1"/>
  <c r="L2755" i="1"/>
  <c r="K2755" i="1"/>
  <c r="J2755" i="1"/>
  <c r="L2756" i="1"/>
  <c r="K2756" i="1"/>
  <c r="J2756" i="1"/>
  <c r="K2757" i="1"/>
  <c r="L2757" i="1"/>
  <c r="J2757" i="1"/>
  <c r="N2759" i="1"/>
  <c r="O2759" i="1" s="1"/>
  <c r="L2759" i="1"/>
  <c r="K2759" i="1"/>
  <c r="J2759" i="1"/>
  <c r="L2760" i="1"/>
  <c r="K2760" i="1"/>
  <c r="J2760" i="1"/>
  <c r="K2761" i="1"/>
  <c r="L2761" i="1"/>
  <c r="J2761" i="1"/>
  <c r="L2763" i="1"/>
  <c r="K2763" i="1"/>
  <c r="J2763" i="1"/>
  <c r="L2764" i="1"/>
  <c r="K2764" i="1"/>
  <c r="J2764" i="1"/>
  <c r="K2765" i="1"/>
  <c r="L2765" i="1"/>
  <c r="J2765" i="1"/>
  <c r="L2767" i="1"/>
  <c r="K2767" i="1"/>
  <c r="J2767" i="1"/>
  <c r="L2768" i="1"/>
  <c r="K2768" i="1"/>
  <c r="J2768" i="1"/>
  <c r="K2769" i="1"/>
  <c r="L2769" i="1"/>
  <c r="J2769" i="1"/>
  <c r="L2771" i="1"/>
  <c r="K2771" i="1"/>
  <c r="J2771" i="1"/>
  <c r="L2772" i="1"/>
  <c r="K2772" i="1"/>
  <c r="J2772" i="1"/>
  <c r="K2773" i="1"/>
  <c r="L2773" i="1"/>
  <c r="J2773" i="1"/>
  <c r="L2775" i="1"/>
  <c r="K2775" i="1"/>
  <c r="J2775" i="1"/>
  <c r="L2776" i="1"/>
  <c r="K2776" i="1"/>
  <c r="J2776" i="1"/>
  <c r="K2777" i="1"/>
  <c r="L2777" i="1"/>
  <c r="J2777" i="1"/>
  <c r="N2779" i="1"/>
  <c r="O2779" i="1" s="1"/>
  <c r="L2779" i="1"/>
  <c r="K2779" i="1"/>
  <c r="J2779" i="1"/>
  <c r="M2783" i="1"/>
  <c r="P2783" i="1"/>
  <c r="Q2783" i="1" s="1"/>
  <c r="R2783" i="1" s="1"/>
  <c r="L2792" i="1"/>
  <c r="K2792" i="1"/>
  <c r="J2792" i="1"/>
  <c r="L2795" i="1"/>
  <c r="K2795" i="1"/>
  <c r="J2795" i="1"/>
  <c r="M2799" i="1"/>
  <c r="P2799" i="1"/>
  <c r="M2842" i="1"/>
  <c r="P2842" i="1"/>
  <c r="L2857" i="1"/>
  <c r="K2857" i="1"/>
  <c r="J2857" i="1"/>
  <c r="Q2857" i="1"/>
  <c r="L2859" i="1"/>
  <c r="K2859" i="1"/>
  <c r="J2859" i="1"/>
  <c r="N2859" i="1"/>
  <c r="O2859" i="1" s="1"/>
  <c r="M2864" i="1"/>
  <c r="P2864" i="1"/>
  <c r="M2695" i="1"/>
  <c r="N2695" i="1" s="1"/>
  <c r="O2695" i="1" s="1"/>
  <c r="P2695" i="1"/>
  <c r="Q2695" i="1" s="1"/>
  <c r="R2695" i="1" s="1"/>
  <c r="P2704" i="1"/>
  <c r="M2704" i="1"/>
  <c r="M2711" i="1"/>
  <c r="N2711" i="1" s="1"/>
  <c r="O2711" i="1" s="1"/>
  <c r="P2711" i="1"/>
  <c r="Q2711" i="1" s="1"/>
  <c r="R2711" i="1" s="1"/>
  <c r="P2720" i="1"/>
  <c r="M2720" i="1"/>
  <c r="M2727" i="1"/>
  <c r="N2727" i="1" s="1"/>
  <c r="O2727" i="1" s="1"/>
  <c r="P2727" i="1"/>
  <c r="P2736" i="1"/>
  <c r="M2736" i="1"/>
  <c r="M2743" i="1"/>
  <c r="N2743" i="1" s="1"/>
  <c r="O2743" i="1" s="1"/>
  <c r="P2743" i="1"/>
  <c r="Q2743" i="1" s="1"/>
  <c r="R2743" i="1" s="1"/>
  <c r="P2752" i="1"/>
  <c r="M2752" i="1"/>
  <c r="N2849" i="1"/>
  <c r="L2849" i="1"/>
  <c r="K2849" i="1"/>
  <c r="J2849" i="1"/>
  <c r="M2857" i="1"/>
  <c r="N2857" i="1" s="1"/>
  <c r="P2857" i="1"/>
  <c r="P2872" i="1"/>
  <c r="M2872" i="1"/>
  <c r="P2888" i="1"/>
  <c r="M2888" i="1"/>
  <c r="P2623" i="1"/>
  <c r="Q2623" i="1" s="1"/>
  <c r="R2623" i="1" s="1"/>
  <c r="M2623" i="1"/>
  <c r="P2631" i="1"/>
  <c r="Q2631" i="1" s="1"/>
  <c r="R2631" i="1" s="1"/>
  <c r="M2631" i="1"/>
  <c r="P2639" i="1"/>
  <c r="Q2639" i="1" s="1"/>
  <c r="R2639" i="1" s="1"/>
  <c r="M2639" i="1"/>
  <c r="N2639" i="1" s="1"/>
  <c r="O2639" i="1" s="1"/>
  <c r="P2647" i="1"/>
  <c r="Q2647" i="1" s="1"/>
  <c r="R2647" i="1" s="1"/>
  <c r="M2647" i="1"/>
  <c r="P2655" i="1"/>
  <c r="M2655" i="1"/>
  <c r="N2655" i="1" s="1"/>
  <c r="O2655" i="1" s="1"/>
  <c r="P2663" i="1"/>
  <c r="Q2663" i="1" s="1"/>
  <c r="R2663" i="1" s="1"/>
  <c r="M2663" i="1"/>
  <c r="N2663" i="1" s="1"/>
  <c r="O2663" i="1" s="1"/>
  <c r="P2671" i="1"/>
  <c r="Q2671" i="1" s="1"/>
  <c r="R2671" i="1" s="1"/>
  <c r="M2671" i="1"/>
  <c r="N2671" i="1" s="1"/>
  <c r="O2671" i="1" s="1"/>
  <c r="P2679" i="1"/>
  <c r="Q2679" i="1" s="1"/>
  <c r="R2679" i="1" s="1"/>
  <c r="M2679" i="1"/>
  <c r="P2687" i="1"/>
  <c r="Q2687" i="1" s="1"/>
  <c r="R2687" i="1" s="1"/>
  <c r="M2687" i="1"/>
  <c r="N2698" i="1"/>
  <c r="L2698" i="1"/>
  <c r="K2698" i="1"/>
  <c r="J2698" i="1"/>
  <c r="K2699" i="1"/>
  <c r="J2699" i="1"/>
  <c r="N2699" i="1"/>
  <c r="O2699" i="1" s="1"/>
  <c r="L2699" i="1"/>
  <c r="N2714" i="1"/>
  <c r="L2714" i="1"/>
  <c r="K2714" i="1"/>
  <c r="J2714" i="1"/>
  <c r="K2715" i="1"/>
  <c r="J2715" i="1"/>
  <c r="L2715" i="1"/>
  <c r="N2730" i="1"/>
  <c r="L2730" i="1"/>
  <c r="K2730" i="1"/>
  <c r="J2730" i="1"/>
  <c r="Q2730" i="1"/>
  <c r="K2731" i="1"/>
  <c r="J2731" i="1"/>
  <c r="L2731" i="1"/>
  <c r="N2746" i="1"/>
  <c r="L2746" i="1"/>
  <c r="K2746" i="1"/>
  <c r="J2746" i="1"/>
  <c r="Q2747" i="1"/>
  <c r="R2747" i="1" s="1"/>
  <c r="K2747" i="1"/>
  <c r="J2747" i="1"/>
  <c r="L2747" i="1"/>
  <c r="M2755" i="1"/>
  <c r="N2755" i="1" s="1"/>
  <c r="O2755" i="1" s="1"/>
  <c r="P2755" i="1"/>
  <c r="M2759" i="1"/>
  <c r="P2759" i="1"/>
  <c r="Q2759" i="1" s="1"/>
  <c r="R2759" i="1" s="1"/>
  <c r="M2763" i="1"/>
  <c r="N2763" i="1" s="1"/>
  <c r="O2763" i="1" s="1"/>
  <c r="P2763" i="1"/>
  <c r="Q2763" i="1" s="1"/>
  <c r="R2763" i="1" s="1"/>
  <c r="M2767" i="1"/>
  <c r="N2767" i="1" s="1"/>
  <c r="O2767" i="1" s="1"/>
  <c r="P2767" i="1"/>
  <c r="Q2767" i="1" s="1"/>
  <c r="R2767" i="1" s="1"/>
  <c r="M2771" i="1"/>
  <c r="N2771" i="1" s="1"/>
  <c r="O2771" i="1" s="1"/>
  <c r="P2771" i="1"/>
  <c r="Q2771" i="1" s="1"/>
  <c r="R2771" i="1" s="1"/>
  <c r="M2775" i="1"/>
  <c r="N2775" i="1" s="1"/>
  <c r="O2775" i="1" s="1"/>
  <c r="P2775" i="1"/>
  <c r="Q2775" i="1" s="1"/>
  <c r="R2775" i="1" s="1"/>
  <c r="M2782" i="1"/>
  <c r="P2782" i="1"/>
  <c r="L2791" i="1"/>
  <c r="K2791" i="1"/>
  <c r="J2791" i="1"/>
  <c r="M2798" i="1"/>
  <c r="P2798" i="1"/>
  <c r="M2807" i="1"/>
  <c r="P2807" i="1"/>
  <c r="M2810" i="1"/>
  <c r="P2810" i="1"/>
  <c r="M2815" i="1"/>
  <c r="P2815" i="1"/>
  <c r="M2818" i="1"/>
  <c r="P2818" i="1"/>
  <c r="M2823" i="1"/>
  <c r="P2823" i="1"/>
  <c r="M2826" i="1"/>
  <c r="P2826" i="1"/>
  <c r="M2831" i="1"/>
  <c r="P2831" i="1"/>
  <c r="M2834" i="1"/>
  <c r="P2834" i="1"/>
  <c r="P2781" i="1"/>
  <c r="M2781" i="1"/>
  <c r="M2794" i="1"/>
  <c r="P2794" i="1"/>
  <c r="P2797" i="1"/>
  <c r="M2797" i="1"/>
  <c r="P2849" i="1"/>
  <c r="Q2849" i="1" s="1"/>
  <c r="M2849" i="1"/>
  <c r="N2635" i="1"/>
  <c r="O2635" i="1" s="1"/>
  <c r="L2635" i="1"/>
  <c r="K2635" i="1"/>
  <c r="Q2635" i="1"/>
  <c r="R2635" i="1" s="1"/>
  <c r="J2635" i="1"/>
  <c r="N2643" i="1"/>
  <c r="O2643" i="1" s="1"/>
  <c r="L2643" i="1"/>
  <c r="K2643" i="1"/>
  <c r="Q2643" i="1"/>
  <c r="R2643" i="1" s="1"/>
  <c r="J2643" i="1"/>
  <c r="N2651" i="1"/>
  <c r="O2651" i="1" s="1"/>
  <c r="L2651" i="1"/>
  <c r="K2651" i="1"/>
  <c r="Q2651" i="1"/>
  <c r="R2651" i="1" s="1"/>
  <c r="J2651" i="1"/>
  <c r="N2659" i="1"/>
  <c r="O2659" i="1" s="1"/>
  <c r="L2659" i="1"/>
  <c r="K2659" i="1"/>
  <c r="J2659" i="1"/>
  <c r="L2667" i="1"/>
  <c r="K2667" i="1"/>
  <c r="J2667" i="1"/>
  <c r="L2675" i="1"/>
  <c r="K2675" i="1"/>
  <c r="J2675" i="1"/>
  <c r="N2683" i="1"/>
  <c r="O2683" i="1" s="1"/>
  <c r="L2683" i="1"/>
  <c r="K2683" i="1"/>
  <c r="J2683" i="1"/>
  <c r="N2691" i="1"/>
  <c r="O2691" i="1" s="1"/>
  <c r="L2691" i="1"/>
  <c r="K2691" i="1"/>
  <c r="Q2691" i="1"/>
  <c r="R2691" i="1" s="1"/>
  <c r="J2691" i="1"/>
  <c r="P2699" i="1"/>
  <c r="Q2699" i="1" s="1"/>
  <c r="R2699" i="1" s="1"/>
  <c r="M2699" i="1"/>
  <c r="P2715" i="1"/>
  <c r="Q2715" i="1" s="1"/>
  <c r="R2715" i="1" s="1"/>
  <c r="M2715" i="1"/>
  <c r="N2715" i="1" s="1"/>
  <c r="O2715" i="1" s="1"/>
  <c r="P2731" i="1"/>
  <c r="Q2731" i="1" s="1"/>
  <c r="R2731" i="1" s="1"/>
  <c r="M2731" i="1"/>
  <c r="N2731" i="1" s="1"/>
  <c r="O2731" i="1" s="1"/>
  <c r="P2741" i="1"/>
  <c r="Q2741" i="1" s="1"/>
  <c r="R2741" i="1" s="1"/>
  <c r="M2741" i="1"/>
  <c r="N2741" i="1" s="1"/>
  <c r="O2741" i="1" s="1"/>
  <c r="P2747" i="1"/>
  <c r="M2747" i="1"/>
  <c r="N2747" i="1" s="1"/>
  <c r="O2747" i="1" s="1"/>
  <c r="J2787" i="1"/>
  <c r="L2787" i="1"/>
  <c r="K2787" i="1"/>
  <c r="M2791" i="1"/>
  <c r="N2791" i="1" s="1"/>
  <c r="O2791" i="1" s="1"/>
  <c r="P2791" i="1"/>
  <c r="Q2791" i="1" s="1"/>
  <c r="R2791" i="1" s="1"/>
  <c r="J2803" i="1"/>
  <c r="L2803" i="1"/>
  <c r="K2803" i="1"/>
  <c r="L2835" i="1"/>
  <c r="J2835" i="1"/>
  <c r="K2835" i="1"/>
  <c r="L2836" i="1"/>
  <c r="K2836" i="1"/>
  <c r="J2836" i="1"/>
  <c r="L2844" i="1"/>
  <c r="K2844" i="1"/>
  <c r="J2844" i="1"/>
  <c r="L2851" i="1"/>
  <c r="K2851" i="1"/>
  <c r="J2851" i="1"/>
  <c r="P2875" i="1"/>
  <c r="M2875" i="1"/>
  <c r="J2694" i="1"/>
  <c r="L2694" i="1"/>
  <c r="K2694" i="1"/>
  <c r="Q2694" i="1"/>
  <c r="R2694" i="1" s="1"/>
  <c r="P2696" i="1"/>
  <c r="M2696" i="1"/>
  <c r="M2703" i="1"/>
  <c r="P2703" i="1"/>
  <c r="J2710" i="1"/>
  <c r="N2710" i="1"/>
  <c r="O2710" i="1" s="1"/>
  <c r="L2710" i="1"/>
  <c r="K2710" i="1"/>
  <c r="Q2710" i="1"/>
  <c r="R2710" i="1" s="1"/>
  <c r="P2712" i="1"/>
  <c r="M2712" i="1"/>
  <c r="M2719" i="1"/>
  <c r="P2719" i="1"/>
  <c r="J2726" i="1"/>
  <c r="L2726" i="1"/>
  <c r="K2726" i="1"/>
  <c r="Q2726" i="1"/>
  <c r="R2726" i="1" s="1"/>
  <c r="P2728" i="1"/>
  <c r="M2728" i="1"/>
  <c r="M2735" i="1"/>
  <c r="P2735" i="1"/>
  <c r="J2742" i="1"/>
  <c r="N2742" i="1"/>
  <c r="O2742" i="1" s="1"/>
  <c r="L2742" i="1"/>
  <c r="K2742" i="1"/>
  <c r="Q2742" i="1"/>
  <c r="R2742" i="1" s="1"/>
  <c r="P2744" i="1"/>
  <c r="M2744" i="1"/>
  <c r="M2751" i="1"/>
  <c r="P2751" i="1"/>
  <c r="L2780" i="1"/>
  <c r="K2780" i="1"/>
  <c r="J2780" i="1"/>
  <c r="K2793" i="1"/>
  <c r="J2793" i="1"/>
  <c r="L2793" i="1"/>
  <c r="L2796" i="1"/>
  <c r="K2796" i="1"/>
  <c r="J2796" i="1"/>
  <c r="L2808" i="1"/>
  <c r="J2808" i="1"/>
  <c r="K2808" i="1"/>
  <c r="J2811" i="1"/>
  <c r="N2811" i="1"/>
  <c r="O2811" i="1" s="1"/>
  <c r="L2811" i="1"/>
  <c r="K2811" i="1"/>
  <c r="L2816" i="1"/>
  <c r="J2816" i="1"/>
  <c r="K2816" i="1"/>
  <c r="J2819" i="1"/>
  <c r="L2819" i="1"/>
  <c r="K2819" i="1"/>
  <c r="L2824" i="1"/>
  <c r="J2824" i="1"/>
  <c r="K2824" i="1"/>
  <c r="J2827" i="1"/>
  <c r="L2827" i="1"/>
  <c r="K2827" i="1"/>
  <c r="L2832" i="1"/>
  <c r="J2832" i="1"/>
  <c r="K2832" i="1"/>
  <c r="P2667" i="1"/>
  <c r="Q2667" i="1" s="1"/>
  <c r="R2667" i="1" s="1"/>
  <c r="M2667" i="1"/>
  <c r="N2667" i="1" s="1"/>
  <c r="O2667" i="1" s="1"/>
  <c r="N2669" i="1"/>
  <c r="L2669" i="1"/>
  <c r="K2669" i="1"/>
  <c r="J2669" i="1"/>
  <c r="Q2669" i="1"/>
  <c r="P2675" i="1"/>
  <c r="Q2675" i="1" s="1"/>
  <c r="R2675" i="1" s="1"/>
  <c r="M2675" i="1"/>
  <c r="N2675" i="1" s="1"/>
  <c r="O2675" i="1" s="1"/>
  <c r="N2677" i="1"/>
  <c r="L2677" i="1"/>
  <c r="K2677" i="1"/>
  <c r="J2677" i="1"/>
  <c r="Q2677" i="1"/>
  <c r="P2683" i="1"/>
  <c r="Q2683" i="1" s="1"/>
  <c r="R2683" i="1" s="1"/>
  <c r="M2683" i="1"/>
  <c r="N2685" i="1"/>
  <c r="L2685" i="1"/>
  <c r="K2685" i="1"/>
  <c r="J2685" i="1"/>
  <c r="Q2685" i="1"/>
  <c r="P2691" i="1"/>
  <c r="M2691" i="1"/>
  <c r="N2704" i="1"/>
  <c r="O2704" i="1" s="1"/>
  <c r="L2704" i="1"/>
  <c r="K2704" i="1"/>
  <c r="J2704" i="1"/>
  <c r="Q2704" i="1"/>
  <c r="R2704" i="1" s="1"/>
  <c r="N2706" i="1"/>
  <c r="J2706" i="1"/>
  <c r="Q2706" i="1"/>
  <c r="L2706" i="1"/>
  <c r="K2706" i="1"/>
  <c r="Q2707" i="1"/>
  <c r="R2707" i="1" s="1"/>
  <c r="L2707" i="1"/>
  <c r="K2707" i="1"/>
  <c r="J2707" i="1"/>
  <c r="N2720" i="1"/>
  <c r="O2720" i="1" s="1"/>
  <c r="L2720" i="1"/>
  <c r="K2720" i="1"/>
  <c r="J2720" i="1"/>
  <c r="Q2720" i="1"/>
  <c r="R2720" i="1" s="1"/>
  <c r="N2722" i="1"/>
  <c r="J2722" i="1"/>
  <c r="Q2722" i="1"/>
  <c r="L2722" i="1"/>
  <c r="K2722" i="1"/>
  <c r="Q2723" i="1"/>
  <c r="R2723" i="1" s="1"/>
  <c r="N2723" i="1"/>
  <c r="O2723" i="1" s="1"/>
  <c r="L2723" i="1"/>
  <c r="K2723" i="1"/>
  <c r="J2723" i="1"/>
  <c r="N2736" i="1"/>
  <c r="O2736" i="1" s="1"/>
  <c r="L2736" i="1"/>
  <c r="K2736" i="1"/>
  <c r="J2736" i="1"/>
  <c r="Q2736" i="1"/>
  <c r="R2736" i="1" s="1"/>
  <c r="N2738" i="1"/>
  <c r="J2738" i="1"/>
  <c r="Q2738" i="1"/>
  <c r="L2738" i="1"/>
  <c r="K2738" i="1"/>
  <c r="Q2739" i="1"/>
  <c r="R2739" i="1" s="1"/>
  <c r="L2739" i="1"/>
  <c r="K2739" i="1"/>
  <c r="J2739" i="1"/>
  <c r="N2752" i="1"/>
  <c r="O2752" i="1" s="1"/>
  <c r="L2752" i="1"/>
  <c r="K2752" i="1"/>
  <c r="J2752" i="1"/>
  <c r="Q2752" i="1"/>
  <c r="R2752" i="1" s="1"/>
  <c r="L2783" i="1"/>
  <c r="N2783" i="1"/>
  <c r="O2783" i="1" s="1"/>
  <c r="K2783" i="1"/>
  <c r="J2783" i="1"/>
  <c r="P2790" i="1"/>
  <c r="M2790" i="1"/>
  <c r="P2793" i="1"/>
  <c r="Q2793" i="1" s="1"/>
  <c r="M2793" i="1"/>
  <c r="N2793" i="1" s="1"/>
  <c r="L2799" i="1"/>
  <c r="Q2799" i="1"/>
  <c r="R2799" i="1" s="1"/>
  <c r="N2799" i="1"/>
  <c r="O2799" i="1" s="1"/>
  <c r="K2799" i="1"/>
  <c r="J2799" i="1"/>
  <c r="M2838" i="1"/>
  <c r="P2838" i="1"/>
  <c r="J2861" i="1"/>
  <c r="L2861" i="1"/>
  <c r="K2861" i="1"/>
  <c r="P2863" i="1"/>
  <c r="M2863" i="1"/>
  <c r="J2877" i="1"/>
  <c r="N2877" i="1"/>
  <c r="O2877" i="1" s="1"/>
  <c r="L2877" i="1"/>
  <c r="K2877" i="1"/>
  <c r="Q2877" i="1"/>
  <c r="R2877" i="1" s="1"/>
  <c r="P2879" i="1"/>
  <c r="M2879" i="1"/>
  <c r="L2890" i="1"/>
  <c r="K2890" i="1"/>
  <c r="J2890" i="1"/>
  <c r="L2891" i="1"/>
  <c r="K2891" i="1"/>
  <c r="J2891" i="1"/>
  <c r="K2892" i="1"/>
  <c r="L2892" i="1"/>
  <c r="J2892" i="1"/>
  <c r="L2894" i="1"/>
  <c r="K2894" i="1"/>
  <c r="J2894" i="1"/>
  <c r="L2895" i="1"/>
  <c r="K2895" i="1"/>
  <c r="J2895" i="1"/>
  <c r="K2896" i="1"/>
  <c r="L2896" i="1"/>
  <c r="J2896" i="1"/>
  <c r="Q2896" i="1"/>
  <c r="L2898" i="1"/>
  <c r="K2898" i="1"/>
  <c r="J2898" i="1"/>
  <c r="L2899" i="1"/>
  <c r="K2899" i="1"/>
  <c r="J2899" i="1"/>
  <c r="K2900" i="1"/>
  <c r="L2900" i="1"/>
  <c r="J2900" i="1"/>
  <c r="Q2902" i="1"/>
  <c r="R2902" i="1" s="1"/>
  <c r="L2902" i="1"/>
  <c r="K2902" i="1"/>
  <c r="J2902" i="1"/>
  <c r="L2903" i="1"/>
  <c r="K2903" i="1"/>
  <c r="J2903" i="1"/>
  <c r="K2904" i="1"/>
  <c r="L2904" i="1"/>
  <c r="J2904" i="1"/>
  <c r="L2906" i="1"/>
  <c r="K2906" i="1"/>
  <c r="J2906" i="1"/>
  <c r="L2907" i="1"/>
  <c r="K2907" i="1"/>
  <c r="J2907" i="1"/>
  <c r="K2908" i="1"/>
  <c r="L2908" i="1"/>
  <c r="J2908" i="1"/>
  <c r="Q2908" i="1"/>
  <c r="L2910" i="1"/>
  <c r="K2910" i="1"/>
  <c r="J2910" i="1"/>
  <c r="L2911" i="1"/>
  <c r="K2911" i="1"/>
  <c r="J2911" i="1"/>
  <c r="K2912" i="1"/>
  <c r="L2912" i="1"/>
  <c r="J2912" i="1"/>
  <c r="L2914" i="1"/>
  <c r="K2914" i="1"/>
  <c r="J2914" i="1"/>
  <c r="L2915" i="1"/>
  <c r="K2915" i="1"/>
  <c r="J2915" i="1"/>
  <c r="K2916" i="1"/>
  <c r="N2916" i="1"/>
  <c r="L2916" i="1"/>
  <c r="J2916" i="1"/>
  <c r="N2918" i="1"/>
  <c r="O2918" i="1" s="1"/>
  <c r="L2918" i="1"/>
  <c r="K2918" i="1"/>
  <c r="J2918" i="1"/>
  <c r="L2919" i="1"/>
  <c r="K2919" i="1"/>
  <c r="J2919" i="1"/>
  <c r="K2920" i="1"/>
  <c r="L2920" i="1"/>
  <c r="J2920" i="1"/>
  <c r="L2922" i="1"/>
  <c r="K2922" i="1"/>
  <c r="J2922" i="1"/>
  <c r="L2923" i="1"/>
  <c r="K2923" i="1"/>
  <c r="J2923" i="1"/>
  <c r="K2924" i="1"/>
  <c r="L2924" i="1"/>
  <c r="J2924" i="1"/>
  <c r="L2926" i="1"/>
  <c r="K2926" i="1"/>
  <c r="J2926" i="1"/>
  <c r="L2927" i="1"/>
  <c r="K2927" i="1"/>
  <c r="J2927" i="1"/>
  <c r="K2928" i="1"/>
  <c r="L2928" i="1"/>
  <c r="J2928" i="1"/>
  <c r="Q2928" i="1"/>
  <c r="L2930" i="1"/>
  <c r="K2930" i="1"/>
  <c r="J2930" i="1"/>
  <c r="L2931" i="1"/>
  <c r="K2931" i="1"/>
  <c r="J2931" i="1"/>
  <c r="K2932" i="1"/>
  <c r="L2932" i="1"/>
  <c r="J2932" i="1"/>
  <c r="Q2934" i="1"/>
  <c r="R2934" i="1" s="1"/>
  <c r="L2934" i="1"/>
  <c r="K2934" i="1"/>
  <c r="J2934" i="1"/>
  <c r="L2935" i="1"/>
  <c r="K2935" i="1"/>
  <c r="J2935" i="1"/>
  <c r="K2936" i="1"/>
  <c r="L2936" i="1"/>
  <c r="J2936" i="1"/>
  <c r="L2938" i="1"/>
  <c r="K2938" i="1"/>
  <c r="J2938" i="1"/>
  <c r="N2946" i="1"/>
  <c r="O2946" i="1" s="1"/>
  <c r="L2946" i="1"/>
  <c r="K2946" i="1"/>
  <c r="J2946" i="1"/>
  <c r="L2954" i="1"/>
  <c r="K2954" i="1"/>
  <c r="J2954" i="1"/>
  <c r="L2962" i="1"/>
  <c r="K2962" i="1"/>
  <c r="J2962" i="1"/>
  <c r="M2990" i="1"/>
  <c r="P2990" i="1"/>
  <c r="K2994" i="1"/>
  <c r="J2994" i="1"/>
  <c r="N2994" i="1"/>
  <c r="O2994" i="1" s="1"/>
  <c r="L2994" i="1"/>
  <c r="M2998" i="1"/>
  <c r="P2998" i="1"/>
  <c r="M2867" i="1"/>
  <c r="P2867" i="1"/>
  <c r="L2871" i="1"/>
  <c r="K2871" i="1"/>
  <c r="J2871" i="1"/>
  <c r="L2873" i="1"/>
  <c r="K2873" i="1"/>
  <c r="J2873" i="1"/>
  <c r="L2874" i="1"/>
  <c r="K2874" i="1"/>
  <c r="J2874" i="1"/>
  <c r="M2880" i="1"/>
  <c r="N2880" i="1" s="1"/>
  <c r="O2880" i="1" s="1"/>
  <c r="P2880" i="1"/>
  <c r="M2883" i="1"/>
  <c r="P2883" i="1"/>
  <c r="Q2883" i="1" s="1"/>
  <c r="R2883" i="1" s="1"/>
  <c r="L2887" i="1"/>
  <c r="K2887" i="1"/>
  <c r="J2887" i="1"/>
  <c r="L2889" i="1"/>
  <c r="K2889" i="1"/>
  <c r="J2889" i="1"/>
  <c r="P2892" i="1"/>
  <c r="Q2892" i="1" s="1"/>
  <c r="M2892" i="1"/>
  <c r="N2892" i="1" s="1"/>
  <c r="P2893" i="1"/>
  <c r="M2893" i="1"/>
  <c r="P2896" i="1"/>
  <c r="M2896" i="1"/>
  <c r="N2896" i="1" s="1"/>
  <c r="P2897" i="1"/>
  <c r="M2897" i="1"/>
  <c r="P2900" i="1"/>
  <c r="Q2900" i="1" s="1"/>
  <c r="M2900" i="1"/>
  <c r="N2900" i="1" s="1"/>
  <c r="P2901" i="1"/>
  <c r="M2901" i="1"/>
  <c r="P2904" i="1"/>
  <c r="Q2904" i="1" s="1"/>
  <c r="M2904" i="1"/>
  <c r="N2904" i="1" s="1"/>
  <c r="P2905" i="1"/>
  <c r="M2905" i="1"/>
  <c r="P2908" i="1"/>
  <c r="M2908" i="1"/>
  <c r="N2908" i="1" s="1"/>
  <c r="P2909" i="1"/>
  <c r="M2909" i="1"/>
  <c r="P2912" i="1"/>
  <c r="Q2912" i="1" s="1"/>
  <c r="M2912" i="1"/>
  <c r="N2912" i="1" s="1"/>
  <c r="P2913" i="1"/>
  <c r="M2913" i="1"/>
  <c r="P2916" i="1"/>
  <c r="Q2916" i="1" s="1"/>
  <c r="M2916" i="1"/>
  <c r="P2917" i="1"/>
  <c r="M2917" i="1"/>
  <c r="P2920" i="1"/>
  <c r="Q2920" i="1" s="1"/>
  <c r="M2920" i="1"/>
  <c r="N2920" i="1" s="1"/>
  <c r="P2921" i="1"/>
  <c r="M2921" i="1"/>
  <c r="P2924" i="1"/>
  <c r="Q2924" i="1" s="1"/>
  <c r="M2924" i="1"/>
  <c r="N2924" i="1" s="1"/>
  <c r="P2925" i="1"/>
  <c r="M2925" i="1"/>
  <c r="P2928" i="1"/>
  <c r="M2928" i="1"/>
  <c r="N2928" i="1" s="1"/>
  <c r="P2929" i="1"/>
  <c r="M2929" i="1"/>
  <c r="P2932" i="1"/>
  <c r="Q2932" i="1" s="1"/>
  <c r="M2932" i="1"/>
  <c r="N2932" i="1" s="1"/>
  <c r="P2933" i="1"/>
  <c r="M2933" i="1"/>
  <c r="P2936" i="1"/>
  <c r="Q2936" i="1" s="1"/>
  <c r="M2936" i="1"/>
  <c r="N2936" i="1" s="1"/>
  <c r="P2937" i="1"/>
  <c r="M2937" i="1"/>
  <c r="M2942" i="1"/>
  <c r="P2942" i="1"/>
  <c r="M2974" i="1"/>
  <c r="P2974" i="1"/>
  <c r="L3002" i="1"/>
  <c r="K3002" i="1"/>
  <c r="J3002" i="1"/>
  <c r="M2846" i="1"/>
  <c r="P2846" i="1"/>
  <c r="K2848" i="1"/>
  <c r="L2848" i="1"/>
  <c r="J2848" i="1"/>
  <c r="M2854" i="1"/>
  <c r="P2854" i="1"/>
  <c r="K2856" i="1"/>
  <c r="J2856" i="1"/>
  <c r="L2856" i="1"/>
  <c r="M2861" i="1"/>
  <c r="N2861" i="1" s="1"/>
  <c r="O2861" i="1" s="1"/>
  <c r="P2861" i="1"/>
  <c r="Q2861" i="1" s="1"/>
  <c r="R2861" i="1" s="1"/>
  <c r="L2868" i="1"/>
  <c r="K2868" i="1"/>
  <c r="J2868" i="1"/>
  <c r="M2877" i="1"/>
  <c r="P2877" i="1"/>
  <c r="L2884" i="1"/>
  <c r="K2884" i="1"/>
  <c r="J2884" i="1"/>
  <c r="M2890" i="1"/>
  <c r="N2890" i="1" s="1"/>
  <c r="O2890" i="1" s="1"/>
  <c r="P2890" i="1"/>
  <c r="Q2890" i="1" s="1"/>
  <c r="R2890" i="1" s="1"/>
  <c r="M2894" i="1"/>
  <c r="N2894" i="1" s="1"/>
  <c r="O2894" i="1" s="1"/>
  <c r="P2894" i="1"/>
  <c r="Q2894" i="1" s="1"/>
  <c r="R2894" i="1" s="1"/>
  <c r="M2898" i="1"/>
  <c r="N2898" i="1" s="1"/>
  <c r="O2898" i="1" s="1"/>
  <c r="P2898" i="1"/>
  <c r="Q2898" i="1" s="1"/>
  <c r="R2898" i="1" s="1"/>
  <c r="M2902" i="1"/>
  <c r="N2902" i="1" s="1"/>
  <c r="O2902" i="1" s="1"/>
  <c r="P2902" i="1"/>
  <c r="M2906" i="1"/>
  <c r="N2906" i="1" s="1"/>
  <c r="O2906" i="1" s="1"/>
  <c r="P2906" i="1"/>
  <c r="Q2906" i="1" s="1"/>
  <c r="R2906" i="1" s="1"/>
  <c r="M2910" i="1"/>
  <c r="N2910" i="1" s="1"/>
  <c r="O2910" i="1" s="1"/>
  <c r="P2910" i="1"/>
  <c r="Q2910" i="1" s="1"/>
  <c r="R2910" i="1" s="1"/>
  <c r="M2914" i="1"/>
  <c r="N2914" i="1" s="1"/>
  <c r="O2914" i="1" s="1"/>
  <c r="P2914" i="1"/>
  <c r="Q2914" i="1" s="1"/>
  <c r="R2914" i="1" s="1"/>
  <c r="M2918" i="1"/>
  <c r="P2918" i="1"/>
  <c r="Q2918" i="1" s="1"/>
  <c r="R2918" i="1" s="1"/>
  <c r="M2922" i="1"/>
  <c r="N2922" i="1" s="1"/>
  <c r="O2922" i="1" s="1"/>
  <c r="P2922" i="1"/>
  <c r="Q2922" i="1" s="1"/>
  <c r="R2922" i="1" s="1"/>
  <c r="M2926" i="1"/>
  <c r="N2926" i="1" s="1"/>
  <c r="O2926" i="1" s="1"/>
  <c r="P2926" i="1"/>
  <c r="Q2926" i="1" s="1"/>
  <c r="R2926" i="1" s="1"/>
  <c r="M2930" i="1"/>
  <c r="N2930" i="1" s="1"/>
  <c r="O2930" i="1" s="1"/>
  <c r="P2930" i="1"/>
  <c r="Q2930" i="1" s="1"/>
  <c r="R2930" i="1" s="1"/>
  <c r="M2934" i="1"/>
  <c r="N2934" i="1" s="1"/>
  <c r="O2934" i="1" s="1"/>
  <c r="P2934" i="1"/>
  <c r="M2938" i="1"/>
  <c r="N2938" i="1" s="1"/>
  <c r="O2938" i="1" s="1"/>
  <c r="P2938" i="1"/>
  <c r="Q2938" i="1" s="1"/>
  <c r="R2938" i="1" s="1"/>
  <c r="K2944" i="1"/>
  <c r="J2944" i="1"/>
  <c r="N2944" i="1"/>
  <c r="L2944" i="1"/>
  <c r="L2947" i="1"/>
  <c r="K2947" i="1"/>
  <c r="J2947" i="1"/>
  <c r="K2952" i="1"/>
  <c r="J2952" i="1"/>
  <c r="L2952" i="1"/>
  <c r="L2955" i="1"/>
  <c r="K2955" i="1"/>
  <c r="J2955" i="1"/>
  <c r="K2960" i="1"/>
  <c r="J2960" i="1"/>
  <c r="Q2960" i="1"/>
  <c r="L2960" i="1"/>
  <c r="L2963" i="1"/>
  <c r="K2963" i="1"/>
  <c r="J2963" i="1"/>
  <c r="L2976" i="1"/>
  <c r="K2976" i="1"/>
  <c r="J2976" i="1"/>
  <c r="M2977" i="1"/>
  <c r="P2977" i="1"/>
  <c r="M3000" i="1"/>
  <c r="P3000" i="1"/>
  <c r="P2779" i="1"/>
  <c r="Q2779" i="1" s="1"/>
  <c r="R2779" i="1" s="1"/>
  <c r="M2779" i="1"/>
  <c r="P2787" i="1"/>
  <c r="Q2787" i="1" s="1"/>
  <c r="R2787" i="1" s="1"/>
  <c r="M2787" i="1"/>
  <c r="N2787" i="1" s="1"/>
  <c r="O2787" i="1" s="1"/>
  <c r="P2795" i="1"/>
  <c r="Q2795" i="1" s="1"/>
  <c r="R2795" i="1" s="1"/>
  <c r="M2795" i="1"/>
  <c r="N2795" i="1" s="1"/>
  <c r="O2795" i="1" s="1"/>
  <c r="P2803" i="1"/>
  <c r="Q2803" i="1" s="1"/>
  <c r="R2803" i="1" s="1"/>
  <c r="M2803" i="1"/>
  <c r="N2803" i="1" s="1"/>
  <c r="O2803" i="1" s="1"/>
  <c r="P2811" i="1"/>
  <c r="Q2811" i="1" s="1"/>
  <c r="R2811" i="1" s="1"/>
  <c r="M2811" i="1"/>
  <c r="P2819" i="1"/>
  <c r="Q2819" i="1" s="1"/>
  <c r="R2819" i="1" s="1"/>
  <c r="M2819" i="1"/>
  <c r="N2819" i="1" s="1"/>
  <c r="O2819" i="1" s="1"/>
  <c r="P2827" i="1"/>
  <c r="Q2827" i="1" s="1"/>
  <c r="R2827" i="1" s="1"/>
  <c r="M2827" i="1"/>
  <c r="N2827" i="1" s="1"/>
  <c r="O2827" i="1" s="1"/>
  <c r="P2835" i="1"/>
  <c r="Q2835" i="1" s="1"/>
  <c r="R2835" i="1" s="1"/>
  <c r="M2835" i="1"/>
  <c r="N2835" i="1" s="1"/>
  <c r="O2835" i="1" s="1"/>
  <c r="P2843" i="1"/>
  <c r="M2843" i="1"/>
  <c r="N2843" i="1" s="1"/>
  <c r="O2843" i="1" s="1"/>
  <c r="P2851" i="1"/>
  <c r="Q2851" i="1" s="1"/>
  <c r="R2851" i="1" s="1"/>
  <c r="M2851" i="1"/>
  <c r="N2851" i="1" s="1"/>
  <c r="O2851" i="1" s="1"/>
  <c r="P2859" i="1"/>
  <c r="Q2859" i="1" s="1"/>
  <c r="R2859" i="1" s="1"/>
  <c r="M2859" i="1"/>
  <c r="M2874" i="1"/>
  <c r="N2874" i="1" s="1"/>
  <c r="O2874" i="1" s="1"/>
  <c r="P2874" i="1"/>
  <c r="Q2874" i="1" s="1"/>
  <c r="R2874" i="1" s="1"/>
  <c r="P2944" i="1"/>
  <c r="Q2944" i="1" s="1"/>
  <c r="M2944" i="1"/>
  <c r="L2950" i="1"/>
  <c r="K2950" i="1"/>
  <c r="Q2950" i="1"/>
  <c r="R2950" i="1" s="1"/>
  <c r="J2950" i="1"/>
  <c r="P2952" i="1"/>
  <c r="Q2952" i="1" s="1"/>
  <c r="M2952" i="1"/>
  <c r="N2952" i="1" s="1"/>
  <c r="L2958" i="1"/>
  <c r="K2958" i="1"/>
  <c r="N2958" i="1"/>
  <c r="O2958" i="1" s="1"/>
  <c r="J2958" i="1"/>
  <c r="P2960" i="1"/>
  <c r="M2960" i="1"/>
  <c r="N2960" i="1" s="1"/>
  <c r="L2966" i="1"/>
  <c r="K2966" i="1"/>
  <c r="J2966" i="1"/>
  <c r="P2976" i="1"/>
  <c r="Q2976" i="1" s="1"/>
  <c r="M2976" i="1"/>
  <c r="N2976" i="1" s="1"/>
  <c r="J2978" i="1"/>
  <c r="L2978" i="1"/>
  <c r="K2978" i="1"/>
  <c r="P2871" i="1"/>
  <c r="Q2871" i="1" s="1"/>
  <c r="R2871" i="1" s="1"/>
  <c r="M2871" i="1"/>
  <c r="N2871" i="1" s="1"/>
  <c r="O2871" i="1" s="1"/>
  <c r="P2887" i="1"/>
  <c r="Q2887" i="1" s="1"/>
  <c r="R2887" i="1" s="1"/>
  <c r="M2887" i="1"/>
  <c r="N2887" i="1" s="1"/>
  <c r="O2887" i="1" s="1"/>
  <c r="L2992" i="1"/>
  <c r="K2992" i="1"/>
  <c r="J2992" i="1"/>
  <c r="L3098" i="1"/>
  <c r="K3098" i="1"/>
  <c r="J3098" i="1"/>
  <c r="N2807" i="1"/>
  <c r="O2807" i="1" s="1"/>
  <c r="L2807" i="1"/>
  <c r="Q2807" i="1"/>
  <c r="R2807" i="1" s="1"/>
  <c r="K2807" i="1"/>
  <c r="J2807" i="1"/>
  <c r="N2815" i="1"/>
  <c r="O2815" i="1" s="1"/>
  <c r="L2815" i="1"/>
  <c r="Q2815" i="1"/>
  <c r="R2815" i="1" s="1"/>
  <c r="K2815" i="1"/>
  <c r="J2815" i="1"/>
  <c r="N2823" i="1"/>
  <c r="O2823" i="1" s="1"/>
  <c r="L2823" i="1"/>
  <c r="Q2823" i="1"/>
  <c r="R2823" i="1" s="1"/>
  <c r="K2823" i="1"/>
  <c r="J2823" i="1"/>
  <c r="N2831" i="1"/>
  <c r="O2831" i="1" s="1"/>
  <c r="L2831" i="1"/>
  <c r="Q2831" i="1"/>
  <c r="R2831" i="1" s="1"/>
  <c r="K2831" i="1"/>
  <c r="J2831" i="1"/>
  <c r="L2839" i="1"/>
  <c r="K2839" i="1"/>
  <c r="J2839" i="1"/>
  <c r="L2847" i="1"/>
  <c r="K2847" i="1"/>
  <c r="J2847" i="1"/>
  <c r="L2855" i="1"/>
  <c r="K2855" i="1"/>
  <c r="J2855" i="1"/>
  <c r="Q2863" i="1"/>
  <c r="R2863" i="1" s="1"/>
  <c r="N2863" i="1"/>
  <c r="O2863" i="1" s="1"/>
  <c r="L2863" i="1"/>
  <c r="J2863" i="1"/>
  <c r="K2863" i="1"/>
  <c r="L2865" i="1"/>
  <c r="K2865" i="1"/>
  <c r="J2865" i="1"/>
  <c r="Q2866" i="1"/>
  <c r="R2866" i="1" s="1"/>
  <c r="L2866" i="1"/>
  <c r="K2866" i="1"/>
  <c r="J2866" i="1"/>
  <c r="Q2879" i="1"/>
  <c r="R2879" i="1" s="1"/>
  <c r="N2879" i="1"/>
  <c r="O2879" i="1" s="1"/>
  <c r="L2879" i="1"/>
  <c r="K2879" i="1"/>
  <c r="J2879" i="1"/>
  <c r="L2881" i="1"/>
  <c r="K2881" i="1"/>
  <c r="J2881" i="1"/>
  <c r="N2882" i="1"/>
  <c r="O2882" i="1" s="1"/>
  <c r="L2882" i="1"/>
  <c r="K2882" i="1"/>
  <c r="J2882" i="1"/>
  <c r="M2945" i="1"/>
  <c r="P2945" i="1"/>
  <c r="M2948" i="1"/>
  <c r="P2948" i="1"/>
  <c r="M2950" i="1"/>
  <c r="N2950" i="1" s="1"/>
  <c r="O2950" i="1" s="1"/>
  <c r="P2950" i="1"/>
  <c r="M2953" i="1"/>
  <c r="P2953" i="1"/>
  <c r="M2956" i="1"/>
  <c r="P2956" i="1"/>
  <c r="M2958" i="1"/>
  <c r="P2958" i="1"/>
  <c r="Q2958" i="1" s="1"/>
  <c r="R2958" i="1" s="1"/>
  <c r="M2961" i="1"/>
  <c r="P2961" i="1"/>
  <c r="M2964" i="1"/>
  <c r="P2964" i="1"/>
  <c r="M2966" i="1"/>
  <c r="N2966" i="1" s="1"/>
  <c r="O2966" i="1" s="1"/>
  <c r="P2966" i="1"/>
  <c r="Q2966" i="1" s="1"/>
  <c r="R2966" i="1" s="1"/>
  <c r="M2982" i="1"/>
  <c r="P2982" i="1"/>
  <c r="M2992" i="1"/>
  <c r="N2992" i="1" s="1"/>
  <c r="P2992" i="1"/>
  <c r="Q2992" i="1" s="1"/>
  <c r="L3010" i="1"/>
  <c r="K3010" i="1"/>
  <c r="J3010" i="1"/>
  <c r="Q3010" i="1"/>
  <c r="R3010" i="1" s="1"/>
  <c r="P2850" i="1"/>
  <c r="M2850" i="1"/>
  <c r="P2858" i="1"/>
  <c r="M2858" i="1"/>
  <c r="P2869" i="1"/>
  <c r="M2869" i="1"/>
  <c r="N2870" i="1"/>
  <c r="L2870" i="1"/>
  <c r="K2870" i="1"/>
  <c r="J2870" i="1"/>
  <c r="Q2870" i="1"/>
  <c r="P2885" i="1"/>
  <c r="M2885" i="1"/>
  <c r="L2968" i="1"/>
  <c r="K2968" i="1"/>
  <c r="J2968" i="1"/>
  <c r="M2969" i="1"/>
  <c r="P2969" i="1"/>
  <c r="L2984" i="1"/>
  <c r="K2984" i="1"/>
  <c r="J2984" i="1"/>
  <c r="M2985" i="1"/>
  <c r="P2985" i="1"/>
  <c r="M3008" i="1"/>
  <c r="P3008" i="1"/>
  <c r="P2839" i="1"/>
  <c r="Q2839" i="1" s="1"/>
  <c r="R2839" i="1" s="1"/>
  <c r="M2839" i="1"/>
  <c r="N2839" i="1" s="1"/>
  <c r="O2839" i="1" s="1"/>
  <c r="P2847" i="1"/>
  <c r="Q2847" i="1" s="1"/>
  <c r="R2847" i="1" s="1"/>
  <c r="M2847" i="1"/>
  <c r="N2847" i="1" s="1"/>
  <c r="O2847" i="1" s="1"/>
  <c r="P2855" i="1"/>
  <c r="Q2855" i="1" s="1"/>
  <c r="R2855" i="1" s="1"/>
  <c r="M2855" i="1"/>
  <c r="N2855" i="1" s="1"/>
  <c r="O2855" i="1" s="1"/>
  <c r="K2864" i="1"/>
  <c r="N2864" i="1"/>
  <c r="O2864" i="1" s="1"/>
  <c r="L2864" i="1"/>
  <c r="J2864" i="1"/>
  <c r="Q2864" i="1"/>
  <c r="R2864" i="1" s="1"/>
  <c r="P2866" i="1"/>
  <c r="M2866" i="1"/>
  <c r="N2866" i="1" s="1"/>
  <c r="O2866" i="1" s="1"/>
  <c r="L2867" i="1"/>
  <c r="N2867" i="1"/>
  <c r="O2867" i="1" s="1"/>
  <c r="K2867" i="1"/>
  <c r="J2867" i="1"/>
  <c r="Q2867" i="1"/>
  <c r="R2867" i="1" s="1"/>
  <c r="K2880" i="1"/>
  <c r="L2880" i="1"/>
  <c r="J2880" i="1"/>
  <c r="Q2880" i="1"/>
  <c r="R2880" i="1" s="1"/>
  <c r="P2882" i="1"/>
  <c r="Q2882" i="1" s="1"/>
  <c r="R2882" i="1" s="1"/>
  <c r="M2882" i="1"/>
  <c r="L2883" i="1"/>
  <c r="N2883" i="1"/>
  <c r="O2883" i="1" s="1"/>
  <c r="K2883" i="1"/>
  <c r="J2883" i="1"/>
  <c r="L2939" i="1"/>
  <c r="J2939" i="1"/>
  <c r="K2939" i="1"/>
  <c r="K2942" i="1"/>
  <c r="Q2942" i="1"/>
  <c r="R2942" i="1" s="1"/>
  <c r="N2942" i="1"/>
  <c r="O2942" i="1" s="1"/>
  <c r="L2942" i="1"/>
  <c r="J2942" i="1"/>
  <c r="P2968" i="1"/>
  <c r="Q2968" i="1" s="1"/>
  <c r="M2968" i="1"/>
  <c r="N2968" i="1" s="1"/>
  <c r="J2970" i="1"/>
  <c r="L2970" i="1"/>
  <c r="K2970" i="1"/>
  <c r="P2984" i="1"/>
  <c r="Q2984" i="1" s="1"/>
  <c r="M2984" i="1"/>
  <c r="N2984" i="1" s="1"/>
  <c r="J2986" i="1"/>
  <c r="L2986" i="1"/>
  <c r="K2986" i="1"/>
  <c r="M3021" i="1"/>
  <c r="P3021" i="1"/>
  <c r="M3037" i="1"/>
  <c r="P3037" i="1"/>
  <c r="P3014" i="1"/>
  <c r="M3014" i="1"/>
  <c r="J3028" i="1"/>
  <c r="L3028" i="1"/>
  <c r="K3028" i="1"/>
  <c r="P3030" i="1"/>
  <c r="M3030" i="1"/>
  <c r="P3071" i="1"/>
  <c r="M3071" i="1"/>
  <c r="N3071" i="1" s="1"/>
  <c r="L3085" i="1"/>
  <c r="J3085" i="1"/>
  <c r="K3085" i="1"/>
  <c r="M3088" i="1"/>
  <c r="P3088" i="1"/>
  <c r="K3102" i="1"/>
  <c r="L3102" i="1"/>
  <c r="J3102" i="1"/>
  <c r="N3108" i="1"/>
  <c r="O3108" i="1" s="1"/>
  <c r="L3108" i="1"/>
  <c r="K3108" i="1"/>
  <c r="J3108" i="1"/>
  <c r="M3118" i="1"/>
  <c r="P3118" i="1"/>
  <c r="M3015" i="1"/>
  <c r="P3015" i="1"/>
  <c r="Q3015" i="1" s="1"/>
  <c r="M3018" i="1"/>
  <c r="P3018" i="1"/>
  <c r="L3022" i="1"/>
  <c r="K3022" i="1"/>
  <c r="J3022" i="1"/>
  <c r="L3024" i="1"/>
  <c r="K3024" i="1"/>
  <c r="J3024" i="1"/>
  <c r="L3025" i="1"/>
  <c r="K3025" i="1"/>
  <c r="J3025" i="1"/>
  <c r="M3031" i="1"/>
  <c r="P3031" i="1"/>
  <c r="M3034" i="1"/>
  <c r="P3034" i="1"/>
  <c r="L3038" i="1"/>
  <c r="K3038" i="1"/>
  <c r="J3038" i="1"/>
  <c r="P3064" i="1"/>
  <c r="M3064" i="1"/>
  <c r="M3067" i="1"/>
  <c r="P3067" i="1"/>
  <c r="M3077" i="1"/>
  <c r="P3077" i="1"/>
  <c r="Q3077" i="1" s="1"/>
  <c r="R3077" i="1" s="1"/>
  <c r="P3080" i="1"/>
  <c r="M3080" i="1"/>
  <c r="M3083" i="1"/>
  <c r="P3083" i="1"/>
  <c r="L3089" i="1"/>
  <c r="K3089" i="1"/>
  <c r="J3089" i="1"/>
  <c r="Q3089" i="1"/>
  <c r="J3093" i="1"/>
  <c r="Q3093" i="1"/>
  <c r="R3093" i="1" s="1"/>
  <c r="L3093" i="1"/>
  <c r="K3093" i="1"/>
  <c r="M3098" i="1"/>
  <c r="N3098" i="1" s="1"/>
  <c r="P3098" i="1"/>
  <c r="Q3098" i="1" s="1"/>
  <c r="P3102" i="1"/>
  <c r="Q3102" i="1" s="1"/>
  <c r="M3102" i="1"/>
  <c r="N3102" i="1" s="1"/>
  <c r="P3107" i="1"/>
  <c r="M3107" i="1"/>
  <c r="K3109" i="1"/>
  <c r="J3109" i="1"/>
  <c r="N3109" i="1"/>
  <c r="O3109" i="1" s="1"/>
  <c r="L3109" i="1"/>
  <c r="P3114" i="1"/>
  <c r="M3114" i="1"/>
  <c r="M3028" i="1"/>
  <c r="N3028" i="1" s="1"/>
  <c r="O3028" i="1" s="1"/>
  <c r="P3028" i="1"/>
  <c r="Q3028" i="1" s="1"/>
  <c r="R3028" i="1" s="1"/>
  <c r="L3073" i="1"/>
  <c r="K3073" i="1"/>
  <c r="J3073" i="1"/>
  <c r="P3089" i="1"/>
  <c r="M3089" i="1"/>
  <c r="N3089" i="1" s="1"/>
  <c r="P3094" i="1"/>
  <c r="M3094" i="1"/>
  <c r="L3121" i="1"/>
  <c r="N3121" i="1"/>
  <c r="K3121" i="1"/>
  <c r="J3121" i="1"/>
  <c r="P2946" i="1"/>
  <c r="Q2946" i="1" s="1"/>
  <c r="R2946" i="1" s="1"/>
  <c r="M2946" i="1"/>
  <c r="P2954" i="1"/>
  <c r="Q2954" i="1" s="1"/>
  <c r="R2954" i="1" s="1"/>
  <c r="M2954" i="1"/>
  <c r="N2954" i="1" s="1"/>
  <c r="O2954" i="1" s="1"/>
  <c r="P2962" i="1"/>
  <c r="Q2962" i="1" s="1"/>
  <c r="R2962" i="1" s="1"/>
  <c r="M2962" i="1"/>
  <c r="N2962" i="1" s="1"/>
  <c r="O2962" i="1" s="1"/>
  <c r="P2970" i="1"/>
  <c r="Q2970" i="1" s="1"/>
  <c r="R2970" i="1" s="1"/>
  <c r="M2970" i="1"/>
  <c r="N2970" i="1" s="1"/>
  <c r="O2970" i="1" s="1"/>
  <c r="P2978" i="1"/>
  <c r="Q2978" i="1" s="1"/>
  <c r="R2978" i="1" s="1"/>
  <c r="M2978" i="1"/>
  <c r="N2978" i="1" s="1"/>
  <c r="O2978" i="1" s="1"/>
  <c r="P2986" i="1"/>
  <c r="Q2986" i="1" s="1"/>
  <c r="R2986" i="1" s="1"/>
  <c r="M2986" i="1"/>
  <c r="N2986" i="1" s="1"/>
  <c r="O2986" i="1" s="1"/>
  <c r="P2994" i="1"/>
  <c r="Q2994" i="1" s="1"/>
  <c r="R2994" i="1" s="1"/>
  <c r="M2994" i="1"/>
  <c r="P3002" i="1"/>
  <c r="Q3002" i="1" s="1"/>
  <c r="R3002" i="1" s="1"/>
  <c r="M3002" i="1"/>
  <c r="N3002" i="1" s="1"/>
  <c r="O3002" i="1" s="1"/>
  <c r="P3010" i="1"/>
  <c r="M3010" i="1"/>
  <c r="N3010" i="1" s="1"/>
  <c r="O3010" i="1" s="1"/>
  <c r="M3025" i="1"/>
  <c r="N3025" i="1" s="1"/>
  <c r="O3025" i="1" s="1"/>
  <c r="P3025" i="1"/>
  <c r="Q3025" i="1" s="1"/>
  <c r="R3025" i="1" s="1"/>
  <c r="K3041" i="1"/>
  <c r="J3041" i="1"/>
  <c r="N3041" i="1"/>
  <c r="O3041" i="1" s="1"/>
  <c r="L3041" i="1"/>
  <c r="K3045" i="1"/>
  <c r="J3045" i="1"/>
  <c r="N3045" i="1"/>
  <c r="O3045" i="1" s="1"/>
  <c r="L3045" i="1"/>
  <c r="K3049" i="1"/>
  <c r="J3049" i="1"/>
  <c r="L3049" i="1"/>
  <c r="K3053" i="1"/>
  <c r="J3053" i="1"/>
  <c r="L3053" i="1"/>
  <c r="K3057" i="1"/>
  <c r="J3057" i="1"/>
  <c r="L3057" i="1"/>
  <c r="K3061" i="1"/>
  <c r="J3061" i="1"/>
  <c r="L3061" i="1"/>
  <c r="L3066" i="1"/>
  <c r="J3066" i="1"/>
  <c r="K3066" i="1"/>
  <c r="K3069" i="1"/>
  <c r="L3069" i="1"/>
  <c r="J3069" i="1"/>
  <c r="M3073" i="1"/>
  <c r="N3073" i="1" s="1"/>
  <c r="O3073" i="1" s="1"/>
  <c r="P3073" i="1"/>
  <c r="Q3073" i="1" s="1"/>
  <c r="R3073" i="1" s="1"/>
  <c r="K3079" i="1"/>
  <c r="L3079" i="1"/>
  <c r="J3079" i="1"/>
  <c r="N3079" i="1"/>
  <c r="L3082" i="1"/>
  <c r="J3082" i="1"/>
  <c r="K3082" i="1"/>
  <c r="K3086" i="1"/>
  <c r="L3086" i="1"/>
  <c r="J3086" i="1"/>
  <c r="Q3086" i="1"/>
  <c r="L3104" i="1"/>
  <c r="J3104" i="1"/>
  <c r="K3104" i="1"/>
  <c r="P3022" i="1"/>
  <c r="Q3022" i="1" s="1"/>
  <c r="R3022" i="1" s="1"/>
  <c r="M3022" i="1"/>
  <c r="N3022" i="1" s="1"/>
  <c r="O3022" i="1" s="1"/>
  <c r="P3038" i="1"/>
  <c r="Q3038" i="1" s="1"/>
  <c r="R3038" i="1" s="1"/>
  <c r="M3038" i="1"/>
  <c r="N3038" i="1" s="1"/>
  <c r="O3038" i="1" s="1"/>
  <c r="M3079" i="1"/>
  <c r="P3079" i="1"/>
  <c r="Q3079" i="1" s="1"/>
  <c r="P3086" i="1"/>
  <c r="M3086" i="1"/>
  <c r="N3086" i="1" s="1"/>
  <c r="M3092" i="1"/>
  <c r="P3092" i="1"/>
  <c r="N2974" i="1"/>
  <c r="O2974" i="1" s="1"/>
  <c r="L2974" i="1"/>
  <c r="K2974" i="1"/>
  <c r="Q2974" i="1"/>
  <c r="R2974" i="1" s="1"/>
  <c r="J2974" i="1"/>
  <c r="N2982" i="1"/>
  <c r="O2982" i="1" s="1"/>
  <c r="L2982" i="1"/>
  <c r="K2982" i="1"/>
  <c r="Q2982" i="1"/>
  <c r="R2982" i="1" s="1"/>
  <c r="J2982" i="1"/>
  <c r="N2990" i="1"/>
  <c r="O2990" i="1" s="1"/>
  <c r="L2990" i="1"/>
  <c r="K2990" i="1"/>
  <c r="Q2990" i="1"/>
  <c r="R2990" i="1" s="1"/>
  <c r="J2990" i="1"/>
  <c r="N2998" i="1"/>
  <c r="O2998" i="1" s="1"/>
  <c r="L2998" i="1"/>
  <c r="K2998" i="1"/>
  <c r="Q2998" i="1"/>
  <c r="R2998" i="1" s="1"/>
  <c r="J2998" i="1"/>
  <c r="L3006" i="1"/>
  <c r="K3006" i="1"/>
  <c r="J3006" i="1"/>
  <c r="Q3014" i="1"/>
  <c r="R3014" i="1" s="1"/>
  <c r="N3014" i="1"/>
  <c r="O3014" i="1" s="1"/>
  <c r="L3014" i="1"/>
  <c r="K3014" i="1"/>
  <c r="J3014" i="1"/>
  <c r="L3016" i="1"/>
  <c r="K3016" i="1"/>
  <c r="J3016" i="1"/>
  <c r="Q3017" i="1"/>
  <c r="R3017" i="1" s="1"/>
  <c r="L3017" i="1"/>
  <c r="K3017" i="1"/>
  <c r="J3017" i="1"/>
  <c r="Q3030" i="1"/>
  <c r="R3030" i="1" s="1"/>
  <c r="N3030" i="1"/>
  <c r="O3030" i="1" s="1"/>
  <c r="L3030" i="1"/>
  <c r="K3030" i="1"/>
  <c r="J3030" i="1"/>
  <c r="L3032" i="1"/>
  <c r="K3032" i="1"/>
  <c r="J3032" i="1"/>
  <c r="N3033" i="1"/>
  <c r="O3033" i="1" s="1"/>
  <c r="L3033" i="1"/>
  <c r="K3033" i="1"/>
  <c r="J3033" i="1"/>
  <c r="M3041" i="1"/>
  <c r="P3041" i="1"/>
  <c r="Q3041" i="1" s="1"/>
  <c r="R3041" i="1" s="1"/>
  <c r="M3045" i="1"/>
  <c r="P3045" i="1"/>
  <c r="Q3045" i="1" s="1"/>
  <c r="R3045" i="1" s="1"/>
  <c r="M3049" i="1"/>
  <c r="N3049" i="1" s="1"/>
  <c r="O3049" i="1" s="1"/>
  <c r="P3049" i="1"/>
  <c r="Q3049" i="1" s="1"/>
  <c r="R3049" i="1" s="1"/>
  <c r="M3053" i="1"/>
  <c r="N3053" i="1" s="1"/>
  <c r="O3053" i="1" s="1"/>
  <c r="P3053" i="1"/>
  <c r="Q3053" i="1" s="1"/>
  <c r="R3053" i="1" s="1"/>
  <c r="M3057" i="1"/>
  <c r="N3057" i="1" s="1"/>
  <c r="O3057" i="1" s="1"/>
  <c r="P3057" i="1"/>
  <c r="Q3057" i="1" s="1"/>
  <c r="R3057" i="1" s="1"/>
  <c r="M3061" i="1"/>
  <c r="N3061" i="1" s="1"/>
  <c r="O3061" i="1" s="1"/>
  <c r="P3061" i="1"/>
  <c r="Q3061" i="1" s="1"/>
  <c r="R3061" i="1" s="1"/>
  <c r="M3069" i="1"/>
  <c r="N3069" i="1" s="1"/>
  <c r="O3069" i="1" s="1"/>
  <c r="P3069" i="1"/>
  <c r="Q3069" i="1" s="1"/>
  <c r="R3069" i="1" s="1"/>
  <c r="M3091" i="1"/>
  <c r="P3091" i="1"/>
  <c r="L3101" i="1"/>
  <c r="J3101" i="1"/>
  <c r="K3101" i="1"/>
  <c r="M3104" i="1"/>
  <c r="N3104" i="1" s="1"/>
  <c r="O3104" i="1" s="1"/>
  <c r="P3104" i="1"/>
  <c r="Q3104" i="1" s="1"/>
  <c r="R3104" i="1" s="1"/>
  <c r="P3020" i="1"/>
  <c r="M3020" i="1"/>
  <c r="N3021" i="1"/>
  <c r="O3021" i="1" s="1"/>
  <c r="L3021" i="1"/>
  <c r="K3021" i="1"/>
  <c r="J3021" i="1"/>
  <c r="Q3021" i="1"/>
  <c r="R3021" i="1" s="1"/>
  <c r="P3036" i="1"/>
  <c r="M3036" i="1"/>
  <c r="N3037" i="1"/>
  <c r="O3037" i="1" s="1"/>
  <c r="L3037" i="1"/>
  <c r="K3037" i="1"/>
  <c r="J3037" i="1"/>
  <c r="Q3037" i="1"/>
  <c r="R3037" i="1" s="1"/>
  <c r="L3065" i="1"/>
  <c r="K3065" i="1"/>
  <c r="J3065" i="1"/>
  <c r="L3081" i="1"/>
  <c r="K3081" i="1"/>
  <c r="J3081" i="1"/>
  <c r="Q3088" i="1"/>
  <c r="R3088" i="1" s="1"/>
  <c r="N3088" i="1"/>
  <c r="O3088" i="1" s="1"/>
  <c r="L3088" i="1"/>
  <c r="J3088" i="1"/>
  <c r="K3088" i="1"/>
  <c r="L3092" i="1"/>
  <c r="K3092" i="1"/>
  <c r="J3092" i="1"/>
  <c r="Q3092" i="1"/>
  <c r="R3092" i="1" s="1"/>
  <c r="N3092" i="1"/>
  <c r="O3092" i="1" s="1"/>
  <c r="Q3096" i="1"/>
  <c r="R3096" i="1" s="1"/>
  <c r="J3096" i="1"/>
  <c r="K3096" i="1"/>
  <c r="L3096" i="1"/>
  <c r="L3105" i="1"/>
  <c r="K3105" i="1"/>
  <c r="J3105" i="1"/>
  <c r="Q3105" i="1"/>
  <c r="M3124" i="1"/>
  <c r="P3124" i="1"/>
  <c r="Q3124" i="1" s="1"/>
  <c r="R3124" i="1" s="1"/>
  <c r="N3000" i="1"/>
  <c r="L3000" i="1"/>
  <c r="K3000" i="1"/>
  <c r="J3000" i="1"/>
  <c r="Q3000" i="1"/>
  <c r="P3006" i="1"/>
  <c r="Q3006" i="1" s="1"/>
  <c r="R3006" i="1" s="1"/>
  <c r="M3006" i="1"/>
  <c r="N3006" i="1" s="1"/>
  <c r="O3006" i="1" s="1"/>
  <c r="N3008" i="1"/>
  <c r="L3008" i="1"/>
  <c r="K3008" i="1"/>
  <c r="J3008" i="1"/>
  <c r="Q3008" i="1"/>
  <c r="K3015" i="1"/>
  <c r="N3015" i="1"/>
  <c r="L3015" i="1"/>
  <c r="J3015" i="1"/>
  <c r="P3017" i="1"/>
  <c r="M3017" i="1"/>
  <c r="N3017" i="1" s="1"/>
  <c r="O3017" i="1" s="1"/>
  <c r="L3018" i="1"/>
  <c r="N3018" i="1"/>
  <c r="K3018" i="1"/>
  <c r="J3018" i="1"/>
  <c r="Q3018" i="1"/>
  <c r="K3031" i="1"/>
  <c r="N3031" i="1"/>
  <c r="L3031" i="1"/>
  <c r="J3031" i="1"/>
  <c r="Q3031" i="1"/>
  <c r="P3033" i="1"/>
  <c r="Q3033" i="1" s="1"/>
  <c r="R3033" i="1" s="1"/>
  <c r="M3033" i="1"/>
  <c r="L3034" i="1"/>
  <c r="N3034" i="1"/>
  <c r="K3034" i="1"/>
  <c r="J3034" i="1"/>
  <c r="Q3034" i="1"/>
  <c r="M3065" i="1"/>
  <c r="N3065" i="1" s="1"/>
  <c r="O3065" i="1" s="1"/>
  <c r="P3065" i="1"/>
  <c r="Q3065" i="1" s="1"/>
  <c r="R3065" i="1" s="1"/>
  <c r="K3071" i="1"/>
  <c r="Q3071" i="1"/>
  <c r="L3071" i="1"/>
  <c r="J3071" i="1"/>
  <c r="L3074" i="1"/>
  <c r="J3074" i="1"/>
  <c r="K3074" i="1"/>
  <c r="K3077" i="1"/>
  <c r="N3077" i="1"/>
  <c r="O3077" i="1" s="1"/>
  <c r="L3077" i="1"/>
  <c r="J3077" i="1"/>
  <c r="M3081" i="1"/>
  <c r="N3081" i="1" s="1"/>
  <c r="O3081" i="1" s="1"/>
  <c r="P3081" i="1"/>
  <c r="Q3081" i="1" s="1"/>
  <c r="R3081" i="1" s="1"/>
  <c r="P3097" i="1"/>
  <c r="M3097" i="1"/>
  <c r="P3105" i="1"/>
  <c r="M3105" i="1"/>
  <c r="N3105" i="1" s="1"/>
  <c r="M3108" i="1"/>
  <c r="P3108" i="1"/>
  <c r="Q3108" i="1" s="1"/>
  <c r="R3108" i="1" s="1"/>
  <c r="M3111" i="1"/>
  <c r="P3111" i="1"/>
  <c r="Q3112" i="1"/>
  <c r="R3112" i="1" s="1"/>
  <c r="K3112" i="1"/>
  <c r="J3112" i="1"/>
  <c r="L3112" i="1"/>
  <c r="K3118" i="1"/>
  <c r="N3118" i="1"/>
  <c r="L3118" i="1"/>
  <c r="J3118" i="1"/>
  <c r="Q3118" i="1"/>
  <c r="P3120" i="1"/>
  <c r="M3120" i="1"/>
  <c r="P3085" i="1"/>
  <c r="Q3085" i="1" s="1"/>
  <c r="R3085" i="1" s="1"/>
  <c r="M3085" i="1"/>
  <c r="N3085" i="1" s="1"/>
  <c r="O3085" i="1" s="1"/>
  <c r="J3099" i="1"/>
  <c r="K3099" i="1"/>
  <c r="Q3099" i="1"/>
  <c r="R3099" i="1" s="1"/>
  <c r="L3099" i="1"/>
  <c r="P3101" i="1"/>
  <c r="Q3101" i="1" s="1"/>
  <c r="R3101" i="1" s="1"/>
  <c r="M3101" i="1"/>
  <c r="N3101" i="1" s="1"/>
  <c r="O3101" i="1" s="1"/>
  <c r="J3115" i="1"/>
  <c r="L3115" i="1"/>
  <c r="K3115" i="1"/>
  <c r="Q3115" i="1"/>
  <c r="R3115" i="1" s="1"/>
  <c r="P3117" i="1"/>
  <c r="M3117" i="1"/>
  <c r="J3131" i="1"/>
  <c r="N3131" i="1"/>
  <c r="O3131" i="1" s="1"/>
  <c r="L3131" i="1"/>
  <c r="K3131" i="1"/>
  <c r="Q3131" i="1"/>
  <c r="R3131" i="1" s="1"/>
  <c r="L3168" i="1"/>
  <c r="K3168" i="1"/>
  <c r="J3168" i="1"/>
  <c r="M3172" i="1"/>
  <c r="P3172" i="1"/>
  <c r="Q3184" i="1"/>
  <c r="R3184" i="1" s="1"/>
  <c r="L3184" i="1"/>
  <c r="K3184" i="1"/>
  <c r="J3184" i="1"/>
  <c r="Q3192" i="1"/>
  <c r="R3192" i="1" s="1"/>
  <c r="L3192" i="1"/>
  <c r="K3192" i="1"/>
  <c r="J3192" i="1"/>
  <c r="L3200" i="1"/>
  <c r="K3200" i="1"/>
  <c r="J3200" i="1"/>
  <c r="N3208" i="1"/>
  <c r="O3208" i="1" s="1"/>
  <c r="L3208" i="1"/>
  <c r="K3208" i="1"/>
  <c r="J3208" i="1"/>
  <c r="M3212" i="1"/>
  <c r="P3212" i="1"/>
  <c r="Q3212" i="1" s="1"/>
  <c r="R3212" i="1" s="1"/>
  <c r="M3230" i="1"/>
  <c r="P3230" i="1"/>
  <c r="N3233" i="1"/>
  <c r="O3233" i="1" s="1"/>
  <c r="L3233" i="1"/>
  <c r="K3233" i="1"/>
  <c r="J3233" i="1"/>
  <c r="L3236" i="1"/>
  <c r="K3236" i="1"/>
  <c r="J3236" i="1"/>
  <c r="L3246" i="1"/>
  <c r="K3246" i="1"/>
  <c r="J3246" i="1"/>
  <c r="M3121" i="1"/>
  <c r="P3121" i="1"/>
  <c r="Q3121" i="1" s="1"/>
  <c r="L3125" i="1"/>
  <c r="K3125" i="1"/>
  <c r="J3125" i="1"/>
  <c r="N3125" i="1"/>
  <c r="O3125" i="1" s="1"/>
  <c r="L3127" i="1"/>
  <c r="K3127" i="1"/>
  <c r="J3127" i="1"/>
  <c r="L3128" i="1"/>
  <c r="K3128" i="1"/>
  <c r="J3128" i="1"/>
  <c r="K3174" i="1"/>
  <c r="J3174" i="1"/>
  <c r="L3174" i="1"/>
  <c r="L3177" i="1"/>
  <c r="K3177" i="1"/>
  <c r="J3177" i="1"/>
  <c r="L3214" i="1"/>
  <c r="K3214" i="1"/>
  <c r="J3214" i="1"/>
  <c r="Q3214" i="1"/>
  <c r="L3217" i="1"/>
  <c r="K3217" i="1"/>
  <c r="J3217" i="1"/>
  <c r="M3236" i="1"/>
  <c r="N3236" i="1" s="1"/>
  <c r="O3236" i="1" s="1"/>
  <c r="P3236" i="1"/>
  <c r="Q3236" i="1" s="1"/>
  <c r="R3236" i="1" s="1"/>
  <c r="P3099" i="1"/>
  <c r="M3099" i="1"/>
  <c r="N3099" i="1" s="1"/>
  <c r="O3099" i="1" s="1"/>
  <c r="M3115" i="1"/>
  <c r="N3115" i="1" s="1"/>
  <c r="O3115" i="1" s="1"/>
  <c r="P3115" i="1"/>
  <c r="M3131" i="1"/>
  <c r="P3131" i="1"/>
  <c r="P3171" i="1"/>
  <c r="M3171" i="1"/>
  <c r="L3180" i="1"/>
  <c r="N3180" i="1"/>
  <c r="O3180" i="1" s="1"/>
  <c r="K3180" i="1"/>
  <c r="J3180" i="1"/>
  <c r="K3182" i="1"/>
  <c r="J3182" i="1"/>
  <c r="Q3182" i="1"/>
  <c r="L3182" i="1"/>
  <c r="L3185" i="1"/>
  <c r="K3185" i="1"/>
  <c r="J3185" i="1"/>
  <c r="K3190" i="1"/>
  <c r="J3190" i="1"/>
  <c r="L3190" i="1"/>
  <c r="L3193" i="1"/>
  <c r="K3193" i="1"/>
  <c r="J3193" i="1"/>
  <c r="K3198" i="1"/>
  <c r="J3198" i="1"/>
  <c r="L3198" i="1"/>
  <c r="L3201" i="1"/>
  <c r="K3201" i="1"/>
  <c r="J3201" i="1"/>
  <c r="K3206" i="1"/>
  <c r="J3206" i="1"/>
  <c r="L3206" i="1"/>
  <c r="L3209" i="1"/>
  <c r="K3209" i="1"/>
  <c r="J3209" i="1"/>
  <c r="P3214" i="1"/>
  <c r="M3214" i="1"/>
  <c r="N3214" i="1" s="1"/>
  <c r="J3216" i="1"/>
  <c r="L3216" i="1"/>
  <c r="K3216" i="1"/>
  <c r="P3096" i="1"/>
  <c r="M3096" i="1"/>
  <c r="N3096" i="1" s="1"/>
  <c r="O3096" i="1" s="1"/>
  <c r="P3112" i="1"/>
  <c r="M3112" i="1"/>
  <c r="N3112" i="1" s="1"/>
  <c r="O3112" i="1" s="1"/>
  <c r="M3128" i="1"/>
  <c r="N3128" i="1" s="1"/>
  <c r="O3128" i="1" s="1"/>
  <c r="P3128" i="1"/>
  <c r="Q3128" i="1" s="1"/>
  <c r="R3128" i="1" s="1"/>
  <c r="Q3136" i="1"/>
  <c r="R3136" i="1" s="1"/>
  <c r="K3136" i="1"/>
  <c r="J3136" i="1"/>
  <c r="L3136" i="1"/>
  <c r="Q3140" i="1"/>
  <c r="R3140" i="1" s="1"/>
  <c r="K3140" i="1"/>
  <c r="J3140" i="1"/>
  <c r="N3140" i="1"/>
  <c r="O3140" i="1" s="1"/>
  <c r="L3140" i="1"/>
  <c r="K3144" i="1"/>
  <c r="J3144" i="1"/>
  <c r="N3144" i="1"/>
  <c r="O3144" i="1" s="1"/>
  <c r="L3144" i="1"/>
  <c r="K3148" i="1"/>
  <c r="J3148" i="1"/>
  <c r="L3148" i="1"/>
  <c r="K3152" i="1"/>
  <c r="J3152" i="1"/>
  <c r="L3152" i="1"/>
  <c r="K3156" i="1"/>
  <c r="J3156" i="1"/>
  <c r="L3156" i="1"/>
  <c r="K3160" i="1"/>
  <c r="J3160" i="1"/>
  <c r="L3160" i="1"/>
  <c r="K3164" i="1"/>
  <c r="J3164" i="1"/>
  <c r="L3164" i="1"/>
  <c r="P3182" i="1"/>
  <c r="M3182" i="1"/>
  <c r="N3182" i="1" s="1"/>
  <c r="L3188" i="1"/>
  <c r="K3188" i="1"/>
  <c r="N3188" i="1"/>
  <c r="O3188" i="1" s="1"/>
  <c r="J3188" i="1"/>
  <c r="P3190" i="1"/>
  <c r="Q3190" i="1" s="1"/>
  <c r="M3190" i="1"/>
  <c r="N3190" i="1" s="1"/>
  <c r="L3196" i="1"/>
  <c r="K3196" i="1"/>
  <c r="J3196" i="1"/>
  <c r="P3198" i="1"/>
  <c r="Q3198" i="1" s="1"/>
  <c r="M3198" i="1"/>
  <c r="N3198" i="1" s="1"/>
  <c r="L3204" i="1"/>
  <c r="K3204" i="1"/>
  <c r="J3204" i="1"/>
  <c r="P3206" i="1"/>
  <c r="Q3206" i="1" s="1"/>
  <c r="M3206" i="1"/>
  <c r="N3206" i="1" s="1"/>
  <c r="P3093" i="1"/>
  <c r="M3093" i="1"/>
  <c r="N3093" i="1" s="1"/>
  <c r="O3093" i="1" s="1"/>
  <c r="P3109" i="1"/>
  <c r="Q3109" i="1" s="1"/>
  <c r="R3109" i="1" s="1"/>
  <c r="M3109" i="1"/>
  <c r="P3125" i="1"/>
  <c r="Q3125" i="1" s="1"/>
  <c r="R3125" i="1" s="1"/>
  <c r="M3125" i="1"/>
  <c r="K3176" i="1"/>
  <c r="J3176" i="1"/>
  <c r="N3176" i="1"/>
  <c r="O3176" i="1" s="1"/>
  <c r="L3176" i="1"/>
  <c r="M3180" i="1"/>
  <c r="P3180" i="1"/>
  <c r="Q3180" i="1" s="1"/>
  <c r="R3180" i="1" s="1"/>
  <c r="M3220" i="1"/>
  <c r="P3220" i="1"/>
  <c r="Q3220" i="1" s="1"/>
  <c r="R3220" i="1" s="1"/>
  <c r="Q3117" i="1"/>
  <c r="R3117" i="1" s="1"/>
  <c r="N3117" i="1"/>
  <c r="O3117" i="1" s="1"/>
  <c r="L3117" i="1"/>
  <c r="J3117" i="1"/>
  <c r="K3117" i="1"/>
  <c r="K3119" i="1"/>
  <c r="J3119" i="1"/>
  <c r="L3119" i="1"/>
  <c r="Q3120" i="1"/>
  <c r="R3120" i="1" s="1"/>
  <c r="N3120" i="1"/>
  <c r="O3120" i="1" s="1"/>
  <c r="L3120" i="1"/>
  <c r="K3120" i="1"/>
  <c r="J3120" i="1"/>
  <c r="M3136" i="1"/>
  <c r="N3136" i="1" s="1"/>
  <c r="O3136" i="1" s="1"/>
  <c r="P3136" i="1"/>
  <c r="M3140" i="1"/>
  <c r="P3140" i="1"/>
  <c r="M3144" i="1"/>
  <c r="P3144" i="1"/>
  <c r="Q3144" i="1" s="1"/>
  <c r="R3144" i="1" s="1"/>
  <c r="M3148" i="1"/>
  <c r="N3148" i="1" s="1"/>
  <c r="O3148" i="1" s="1"/>
  <c r="P3148" i="1"/>
  <c r="Q3148" i="1" s="1"/>
  <c r="R3148" i="1" s="1"/>
  <c r="M3152" i="1"/>
  <c r="N3152" i="1" s="1"/>
  <c r="O3152" i="1" s="1"/>
  <c r="P3152" i="1"/>
  <c r="Q3152" i="1" s="1"/>
  <c r="R3152" i="1" s="1"/>
  <c r="M3156" i="1"/>
  <c r="N3156" i="1" s="1"/>
  <c r="O3156" i="1" s="1"/>
  <c r="P3156" i="1"/>
  <c r="Q3156" i="1" s="1"/>
  <c r="R3156" i="1" s="1"/>
  <c r="M3160" i="1"/>
  <c r="N3160" i="1" s="1"/>
  <c r="O3160" i="1" s="1"/>
  <c r="P3160" i="1"/>
  <c r="Q3160" i="1" s="1"/>
  <c r="R3160" i="1" s="1"/>
  <c r="M3164" i="1"/>
  <c r="N3164" i="1" s="1"/>
  <c r="O3164" i="1" s="1"/>
  <c r="P3164" i="1"/>
  <c r="Q3164" i="1" s="1"/>
  <c r="R3164" i="1" s="1"/>
  <c r="L3169" i="1"/>
  <c r="K3169" i="1"/>
  <c r="J3169" i="1"/>
  <c r="M3183" i="1"/>
  <c r="P3183" i="1"/>
  <c r="M3186" i="1"/>
  <c r="P3186" i="1"/>
  <c r="M3188" i="1"/>
  <c r="P3188" i="1"/>
  <c r="Q3188" i="1" s="1"/>
  <c r="R3188" i="1" s="1"/>
  <c r="M3191" i="1"/>
  <c r="P3191" i="1"/>
  <c r="M3194" i="1"/>
  <c r="P3194" i="1"/>
  <c r="M3196" i="1"/>
  <c r="N3196" i="1" s="1"/>
  <c r="O3196" i="1" s="1"/>
  <c r="P3196" i="1"/>
  <c r="Q3196" i="1" s="1"/>
  <c r="R3196" i="1" s="1"/>
  <c r="M3199" i="1"/>
  <c r="P3199" i="1"/>
  <c r="M3202" i="1"/>
  <c r="P3202" i="1"/>
  <c r="M3204" i="1"/>
  <c r="N3204" i="1" s="1"/>
  <c r="O3204" i="1" s="1"/>
  <c r="P3204" i="1"/>
  <c r="Q3204" i="1" s="1"/>
  <c r="R3204" i="1" s="1"/>
  <c r="M3207" i="1"/>
  <c r="P3207" i="1"/>
  <c r="P3210" i="1"/>
  <c r="M3210" i="1"/>
  <c r="L3222" i="1"/>
  <c r="K3222" i="1"/>
  <c r="J3222" i="1"/>
  <c r="M3223" i="1"/>
  <c r="P3223" i="1"/>
  <c r="L3225" i="1"/>
  <c r="K3225" i="1"/>
  <c r="J3225" i="1"/>
  <c r="P3239" i="1"/>
  <c r="M3239" i="1"/>
  <c r="P3123" i="1"/>
  <c r="M3123" i="1"/>
  <c r="N3124" i="1"/>
  <c r="O3124" i="1" s="1"/>
  <c r="L3124" i="1"/>
  <c r="K3124" i="1"/>
  <c r="J3124" i="1"/>
  <c r="L3172" i="1"/>
  <c r="Q3172" i="1"/>
  <c r="R3172" i="1" s="1"/>
  <c r="N3172" i="1"/>
  <c r="O3172" i="1" s="1"/>
  <c r="K3172" i="1"/>
  <c r="J3172" i="1"/>
  <c r="P3179" i="1"/>
  <c r="M3179" i="1"/>
  <c r="M3222" i="1"/>
  <c r="N3222" i="1" s="1"/>
  <c r="P3222" i="1"/>
  <c r="Q3222" i="1" s="1"/>
  <c r="J3224" i="1"/>
  <c r="K3224" i="1"/>
  <c r="L3224" i="1"/>
  <c r="L3230" i="1"/>
  <c r="K3230" i="1"/>
  <c r="J3230" i="1"/>
  <c r="Q3230" i="1"/>
  <c r="R3230" i="1" s="1"/>
  <c r="N3230" i="1"/>
  <c r="O3230" i="1" s="1"/>
  <c r="K3234" i="1"/>
  <c r="L3234" i="1"/>
  <c r="J3234" i="1"/>
  <c r="L3237" i="1"/>
  <c r="K3237" i="1"/>
  <c r="J3237" i="1"/>
  <c r="P3127" i="1"/>
  <c r="Q3127" i="1" s="1"/>
  <c r="M3127" i="1"/>
  <c r="N3127" i="1" s="1"/>
  <c r="P3130" i="1"/>
  <c r="M3130" i="1"/>
  <c r="M3175" i="1"/>
  <c r="P3175" i="1"/>
  <c r="P3178" i="1"/>
  <c r="M3178" i="1"/>
  <c r="P3227" i="1"/>
  <c r="M3227" i="1"/>
  <c r="L3317" i="1"/>
  <c r="K3317" i="1"/>
  <c r="J3317" i="1"/>
  <c r="L3240" i="1"/>
  <c r="K3240" i="1"/>
  <c r="J3240" i="1"/>
  <c r="M3252" i="1"/>
  <c r="P3252" i="1"/>
  <c r="M3256" i="1"/>
  <c r="P3256" i="1"/>
  <c r="M3260" i="1"/>
  <c r="P3260" i="1"/>
  <c r="M3264" i="1"/>
  <c r="P3264" i="1"/>
  <c r="Q3264" i="1" s="1"/>
  <c r="R3264" i="1" s="1"/>
  <c r="M3268" i="1"/>
  <c r="P3268" i="1"/>
  <c r="M3272" i="1"/>
  <c r="N3272" i="1" s="1"/>
  <c r="O3272" i="1" s="1"/>
  <c r="P3272" i="1"/>
  <c r="M3276" i="1"/>
  <c r="P3276" i="1"/>
  <c r="M3280" i="1"/>
  <c r="P3280" i="1"/>
  <c r="Q3280" i="1" s="1"/>
  <c r="R3280" i="1" s="1"/>
  <c r="M3284" i="1"/>
  <c r="P3284" i="1"/>
  <c r="M3288" i="1"/>
  <c r="N3288" i="1" s="1"/>
  <c r="O3288" i="1" s="1"/>
  <c r="P3288" i="1"/>
  <c r="L3297" i="1"/>
  <c r="K3297" i="1"/>
  <c r="J3297" i="1"/>
  <c r="N3300" i="1"/>
  <c r="O3300" i="1" s="1"/>
  <c r="L3300" i="1"/>
  <c r="K3300" i="1"/>
  <c r="J3300" i="1"/>
  <c r="M3304" i="1"/>
  <c r="P3304" i="1"/>
  <c r="Q3304" i="1" s="1"/>
  <c r="R3304" i="1" s="1"/>
  <c r="L3313" i="1"/>
  <c r="K3313" i="1"/>
  <c r="J3313" i="1"/>
  <c r="P3338" i="1"/>
  <c r="M3338" i="1"/>
  <c r="M3346" i="1"/>
  <c r="N3346" i="1" s="1"/>
  <c r="P3346" i="1"/>
  <c r="M3362" i="1"/>
  <c r="P3362" i="1"/>
  <c r="P3382" i="1"/>
  <c r="M3382" i="1"/>
  <c r="P3390" i="1"/>
  <c r="M3390" i="1"/>
  <c r="L3438" i="1"/>
  <c r="K3438" i="1"/>
  <c r="J3438" i="1"/>
  <c r="M3243" i="1"/>
  <c r="P3243" i="1"/>
  <c r="M3246" i="1"/>
  <c r="N3246" i="1" s="1"/>
  <c r="O3246" i="1" s="1"/>
  <c r="P3246" i="1"/>
  <c r="Q3246" i="1" s="1"/>
  <c r="R3246" i="1" s="1"/>
  <c r="K3250" i="1"/>
  <c r="L3250" i="1"/>
  <c r="J3250" i="1"/>
  <c r="K3290" i="1"/>
  <c r="J3290" i="1"/>
  <c r="L3290" i="1"/>
  <c r="L3293" i="1"/>
  <c r="K3293" i="1"/>
  <c r="J3293" i="1"/>
  <c r="K3306" i="1"/>
  <c r="J3306" i="1"/>
  <c r="L3306" i="1"/>
  <c r="L3309" i="1"/>
  <c r="K3309" i="1"/>
  <c r="J3309" i="1"/>
  <c r="L3320" i="1"/>
  <c r="Q3320" i="1"/>
  <c r="R3320" i="1" s="1"/>
  <c r="K3320" i="1"/>
  <c r="J3320" i="1"/>
  <c r="M3323" i="1"/>
  <c r="P3323" i="1"/>
  <c r="L3324" i="1"/>
  <c r="N3324" i="1"/>
  <c r="O3324" i="1" s="1"/>
  <c r="K3324" i="1"/>
  <c r="J3324" i="1"/>
  <c r="L3325" i="1"/>
  <c r="K3325" i="1"/>
  <c r="J3325" i="1"/>
  <c r="M3326" i="1"/>
  <c r="P3326" i="1"/>
  <c r="K3330" i="1"/>
  <c r="J3330" i="1"/>
  <c r="Q3330" i="1"/>
  <c r="L3330" i="1"/>
  <c r="M3339" i="1"/>
  <c r="P3339" i="1"/>
  <c r="L3340" i="1"/>
  <c r="K3340" i="1"/>
  <c r="J3340" i="1"/>
  <c r="L3341" i="1"/>
  <c r="K3341" i="1"/>
  <c r="J3341" i="1"/>
  <c r="P3187" i="1"/>
  <c r="M3187" i="1"/>
  <c r="P3195" i="1"/>
  <c r="M3195" i="1"/>
  <c r="P3203" i="1"/>
  <c r="M3203" i="1"/>
  <c r="P3211" i="1"/>
  <c r="M3211" i="1"/>
  <c r="P3219" i="1"/>
  <c r="M3219" i="1"/>
  <c r="P3233" i="1"/>
  <c r="Q3233" i="1" s="1"/>
  <c r="R3233" i="1" s="1"/>
  <c r="M3233" i="1"/>
  <c r="M3240" i="1"/>
  <c r="N3240" i="1" s="1"/>
  <c r="O3240" i="1" s="1"/>
  <c r="P3240" i="1"/>
  <c r="Q3240" i="1" s="1"/>
  <c r="R3240" i="1" s="1"/>
  <c r="P3249" i="1"/>
  <c r="M3249" i="1"/>
  <c r="P3287" i="1"/>
  <c r="M3287" i="1"/>
  <c r="L3296" i="1"/>
  <c r="K3296" i="1"/>
  <c r="J3296" i="1"/>
  <c r="P3303" i="1"/>
  <c r="M3303" i="1"/>
  <c r="L3312" i="1"/>
  <c r="K3312" i="1"/>
  <c r="J3312" i="1"/>
  <c r="L3328" i="1"/>
  <c r="K3328" i="1"/>
  <c r="J3328" i="1"/>
  <c r="P3168" i="1"/>
  <c r="Q3168" i="1" s="1"/>
  <c r="R3168" i="1" s="1"/>
  <c r="M3168" i="1"/>
  <c r="N3168" i="1" s="1"/>
  <c r="O3168" i="1" s="1"/>
  <c r="P3176" i="1"/>
  <c r="Q3176" i="1" s="1"/>
  <c r="R3176" i="1" s="1"/>
  <c r="M3176" i="1"/>
  <c r="P3184" i="1"/>
  <c r="M3184" i="1"/>
  <c r="N3184" i="1" s="1"/>
  <c r="O3184" i="1" s="1"/>
  <c r="P3192" i="1"/>
  <c r="M3192" i="1"/>
  <c r="N3192" i="1" s="1"/>
  <c r="O3192" i="1" s="1"/>
  <c r="P3200" i="1"/>
  <c r="Q3200" i="1" s="1"/>
  <c r="R3200" i="1" s="1"/>
  <c r="M3200" i="1"/>
  <c r="N3200" i="1" s="1"/>
  <c r="O3200" i="1" s="1"/>
  <c r="P3208" i="1"/>
  <c r="Q3208" i="1" s="1"/>
  <c r="R3208" i="1" s="1"/>
  <c r="M3208" i="1"/>
  <c r="P3216" i="1"/>
  <c r="Q3216" i="1" s="1"/>
  <c r="R3216" i="1" s="1"/>
  <c r="M3216" i="1"/>
  <c r="N3216" i="1" s="1"/>
  <c r="O3216" i="1" s="1"/>
  <c r="P3224" i="1"/>
  <c r="Q3224" i="1" s="1"/>
  <c r="R3224" i="1" s="1"/>
  <c r="M3224" i="1"/>
  <c r="N3224" i="1" s="1"/>
  <c r="O3224" i="1" s="1"/>
  <c r="N3227" i="1"/>
  <c r="O3227" i="1" s="1"/>
  <c r="L3227" i="1"/>
  <c r="K3227" i="1"/>
  <c r="J3227" i="1"/>
  <c r="Q3227" i="1"/>
  <c r="R3227" i="1" s="1"/>
  <c r="J3228" i="1"/>
  <c r="N3228" i="1"/>
  <c r="O3228" i="1" s="1"/>
  <c r="L3228" i="1"/>
  <c r="K3228" i="1"/>
  <c r="N3243" i="1"/>
  <c r="O3243" i="1" s="1"/>
  <c r="L3243" i="1"/>
  <c r="K3243" i="1"/>
  <c r="J3243" i="1"/>
  <c r="Q3243" i="1"/>
  <c r="R3243" i="1" s="1"/>
  <c r="Q3244" i="1"/>
  <c r="R3244" i="1" s="1"/>
  <c r="K3244" i="1"/>
  <c r="J3244" i="1"/>
  <c r="N3244" i="1"/>
  <c r="O3244" i="1" s="1"/>
  <c r="L3244" i="1"/>
  <c r="M3315" i="1"/>
  <c r="P3315" i="1"/>
  <c r="P3318" i="1"/>
  <c r="M3318" i="1"/>
  <c r="L3354" i="1"/>
  <c r="K3354" i="1"/>
  <c r="J3354" i="1"/>
  <c r="L3356" i="1"/>
  <c r="K3356" i="1"/>
  <c r="J3356" i="1"/>
  <c r="Q3292" i="1"/>
  <c r="R3292" i="1" s="1"/>
  <c r="K3292" i="1"/>
  <c r="J3292" i="1"/>
  <c r="L3292" i="1"/>
  <c r="M3296" i="1"/>
  <c r="N3296" i="1" s="1"/>
  <c r="O3296" i="1" s="1"/>
  <c r="P3296" i="1"/>
  <c r="Q3296" i="1" s="1"/>
  <c r="R3296" i="1" s="1"/>
  <c r="K3308" i="1"/>
  <c r="J3308" i="1"/>
  <c r="L3308" i="1"/>
  <c r="M3312" i="1"/>
  <c r="N3312" i="1" s="1"/>
  <c r="O3312" i="1" s="1"/>
  <c r="P3312" i="1"/>
  <c r="Q3312" i="1" s="1"/>
  <c r="R3312" i="1" s="1"/>
  <c r="P3330" i="1"/>
  <c r="M3330" i="1"/>
  <c r="N3330" i="1" s="1"/>
  <c r="M3354" i="1"/>
  <c r="N3354" i="1" s="1"/>
  <c r="P3354" i="1"/>
  <c r="Q3354" i="1" s="1"/>
  <c r="L3370" i="1"/>
  <c r="K3370" i="1"/>
  <c r="J3370" i="1"/>
  <c r="L3378" i="1"/>
  <c r="K3378" i="1"/>
  <c r="J3378" i="1"/>
  <c r="M3402" i="1"/>
  <c r="P3402" i="1"/>
  <c r="Q3402" i="1" s="1"/>
  <c r="N3212" i="1"/>
  <c r="O3212" i="1" s="1"/>
  <c r="L3212" i="1"/>
  <c r="K3212" i="1"/>
  <c r="J3212" i="1"/>
  <c r="N3220" i="1"/>
  <c r="O3220" i="1" s="1"/>
  <c r="L3220" i="1"/>
  <c r="K3220" i="1"/>
  <c r="J3220" i="1"/>
  <c r="P3228" i="1"/>
  <c r="Q3228" i="1" s="1"/>
  <c r="R3228" i="1" s="1"/>
  <c r="M3228" i="1"/>
  <c r="P3244" i="1"/>
  <c r="M3244" i="1"/>
  <c r="L3285" i="1"/>
  <c r="K3285" i="1"/>
  <c r="J3285" i="1"/>
  <c r="K3298" i="1"/>
  <c r="J3298" i="1"/>
  <c r="L3298" i="1"/>
  <c r="L3301" i="1"/>
  <c r="K3301" i="1"/>
  <c r="J3301" i="1"/>
  <c r="K3314" i="1"/>
  <c r="J3314" i="1"/>
  <c r="Q3314" i="1"/>
  <c r="L3314" i="1"/>
  <c r="L3316" i="1"/>
  <c r="J3316" i="1"/>
  <c r="K3316" i="1"/>
  <c r="M3331" i="1"/>
  <c r="P3331" i="1"/>
  <c r="L3332" i="1"/>
  <c r="K3332" i="1"/>
  <c r="J3332" i="1"/>
  <c r="L3333" i="1"/>
  <c r="K3333" i="1"/>
  <c r="J3333" i="1"/>
  <c r="M3334" i="1"/>
  <c r="P3334" i="1"/>
  <c r="N3338" i="1"/>
  <c r="K3338" i="1"/>
  <c r="J3338" i="1"/>
  <c r="Q3338" i="1"/>
  <c r="L3338" i="1"/>
  <c r="P3387" i="1"/>
  <c r="Q3387" i="1" s="1"/>
  <c r="M3387" i="1"/>
  <c r="M3232" i="1"/>
  <c r="P3232" i="1"/>
  <c r="J3239" i="1"/>
  <c r="N3239" i="1"/>
  <c r="O3239" i="1" s="1"/>
  <c r="L3239" i="1"/>
  <c r="K3239" i="1"/>
  <c r="Q3239" i="1"/>
  <c r="R3239" i="1" s="1"/>
  <c r="P3241" i="1"/>
  <c r="M3241" i="1"/>
  <c r="M3248" i="1"/>
  <c r="P3248" i="1"/>
  <c r="Q3252" i="1"/>
  <c r="R3252" i="1" s="1"/>
  <c r="N3252" i="1"/>
  <c r="O3252" i="1" s="1"/>
  <c r="L3252" i="1"/>
  <c r="K3252" i="1"/>
  <c r="J3252" i="1"/>
  <c r="L3253" i="1"/>
  <c r="K3253" i="1"/>
  <c r="J3253" i="1"/>
  <c r="K3254" i="1"/>
  <c r="Q3254" i="1"/>
  <c r="L3254" i="1"/>
  <c r="J3254" i="1"/>
  <c r="Q3256" i="1"/>
  <c r="R3256" i="1" s="1"/>
  <c r="N3256" i="1"/>
  <c r="O3256" i="1" s="1"/>
  <c r="L3256" i="1"/>
  <c r="K3256" i="1"/>
  <c r="J3256" i="1"/>
  <c r="L3257" i="1"/>
  <c r="K3257" i="1"/>
  <c r="J3257" i="1"/>
  <c r="K3258" i="1"/>
  <c r="L3258" i="1"/>
  <c r="J3258" i="1"/>
  <c r="Q3260" i="1"/>
  <c r="R3260" i="1" s="1"/>
  <c r="N3260" i="1"/>
  <c r="O3260" i="1" s="1"/>
  <c r="L3260" i="1"/>
  <c r="K3260" i="1"/>
  <c r="J3260" i="1"/>
  <c r="L3261" i="1"/>
  <c r="K3261" i="1"/>
  <c r="J3261" i="1"/>
  <c r="K3262" i="1"/>
  <c r="L3262" i="1"/>
  <c r="J3262" i="1"/>
  <c r="N3264" i="1"/>
  <c r="O3264" i="1" s="1"/>
  <c r="L3264" i="1"/>
  <c r="K3264" i="1"/>
  <c r="J3264" i="1"/>
  <c r="L3265" i="1"/>
  <c r="K3265" i="1"/>
  <c r="J3265" i="1"/>
  <c r="K3266" i="1"/>
  <c r="Q3266" i="1"/>
  <c r="L3266" i="1"/>
  <c r="J3266" i="1"/>
  <c r="Q3268" i="1"/>
  <c r="R3268" i="1" s="1"/>
  <c r="N3268" i="1"/>
  <c r="O3268" i="1" s="1"/>
  <c r="L3268" i="1"/>
  <c r="K3268" i="1"/>
  <c r="J3268" i="1"/>
  <c r="L3269" i="1"/>
  <c r="K3269" i="1"/>
  <c r="J3269" i="1"/>
  <c r="K3270" i="1"/>
  <c r="N3270" i="1"/>
  <c r="L3270" i="1"/>
  <c r="J3270" i="1"/>
  <c r="Q3272" i="1"/>
  <c r="R3272" i="1" s="1"/>
  <c r="L3272" i="1"/>
  <c r="K3272" i="1"/>
  <c r="J3272" i="1"/>
  <c r="L3273" i="1"/>
  <c r="K3273" i="1"/>
  <c r="J3273" i="1"/>
  <c r="K3274" i="1"/>
  <c r="L3274" i="1"/>
  <c r="J3274" i="1"/>
  <c r="Q3276" i="1"/>
  <c r="R3276" i="1" s="1"/>
  <c r="N3276" i="1"/>
  <c r="O3276" i="1" s="1"/>
  <c r="L3276" i="1"/>
  <c r="K3276" i="1"/>
  <c r="J3276" i="1"/>
  <c r="L3277" i="1"/>
  <c r="K3277" i="1"/>
  <c r="J3277" i="1"/>
  <c r="K3278" i="1"/>
  <c r="L3278" i="1"/>
  <c r="J3278" i="1"/>
  <c r="N3280" i="1"/>
  <c r="O3280" i="1" s="1"/>
  <c r="L3280" i="1"/>
  <c r="K3280" i="1"/>
  <c r="J3280" i="1"/>
  <c r="L3281" i="1"/>
  <c r="K3281" i="1"/>
  <c r="J3281" i="1"/>
  <c r="K3282" i="1"/>
  <c r="L3282" i="1"/>
  <c r="J3282" i="1"/>
  <c r="Q3284" i="1"/>
  <c r="R3284" i="1" s="1"/>
  <c r="N3284" i="1"/>
  <c r="O3284" i="1" s="1"/>
  <c r="L3284" i="1"/>
  <c r="K3284" i="1"/>
  <c r="J3284" i="1"/>
  <c r="L3288" i="1"/>
  <c r="Q3288" i="1"/>
  <c r="R3288" i="1" s="1"/>
  <c r="K3288" i="1"/>
  <c r="J3288" i="1"/>
  <c r="P3295" i="1"/>
  <c r="M3295" i="1"/>
  <c r="P3298" i="1"/>
  <c r="Q3298" i="1" s="1"/>
  <c r="M3298" i="1"/>
  <c r="N3298" i="1" s="1"/>
  <c r="L3304" i="1"/>
  <c r="N3304" i="1"/>
  <c r="O3304" i="1" s="1"/>
  <c r="K3304" i="1"/>
  <c r="J3304" i="1"/>
  <c r="P3311" i="1"/>
  <c r="M3311" i="1"/>
  <c r="P3314" i="1"/>
  <c r="M3314" i="1"/>
  <c r="N3314" i="1" s="1"/>
  <c r="L3336" i="1"/>
  <c r="K3336" i="1"/>
  <c r="J3336" i="1"/>
  <c r="N3249" i="1"/>
  <c r="O3249" i="1" s="1"/>
  <c r="L3249" i="1"/>
  <c r="K3249" i="1"/>
  <c r="J3249" i="1"/>
  <c r="Q3249" i="1"/>
  <c r="R3249" i="1" s="1"/>
  <c r="J3251" i="1"/>
  <c r="L3251" i="1"/>
  <c r="K3251" i="1"/>
  <c r="P3254" i="1"/>
  <c r="M3254" i="1"/>
  <c r="N3254" i="1" s="1"/>
  <c r="P3255" i="1"/>
  <c r="M3255" i="1"/>
  <c r="P3258" i="1"/>
  <c r="Q3258" i="1" s="1"/>
  <c r="M3258" i="1"/>
  <c r="N3258" i="1" s="1"/>
  <c r="P3259" i="1"/>
  <c r="M3259" i="1"/>
  <c r="P3262" i="1"/>
  <c r="Q3262" i="1" s="1"/>
  <c r="M3262" i="1"/>
  <c r="N3262" i="1" s="1"/>
  <c r="P3263" i="1"/>
  <c r="M3263" i="1"/>
  <c r="P3266" i="1"/>
  <c r="M3266" i="1"/>
  <c r="N3266" i="1" s="1"/>
  <c r="P3267" i="1"/>
  <c r="M3267" i="1"/>
  <c r="P3270" i="1"/>
  <c r="Q3270" i="1" s="1"/>
  <c r="M3270" i="1"/>
  <c r="P3271" i="1"/>
  <c r="M3271" i="1"/>
  <c r="P3274" i="1"/>
  <c r="Q3274" i="1" s="1"/>
  <c r="M3274" i="1"/>
  <c r="N3274" i="1" s="1"/>
  <c r="P3275" i="1"/>
  <c r="M3275" i="1"/>
  <c r="P3278" i="1"/>
  <c r="Q3278" i="1" s="1"/>
  <c r="M3278" i="1"/>
  <c r="N3278" i="1" s="1"/>
  <c r="P3279" i="1"/>
  <c r="M3279" i="1"/>
  <c r="P3282" i="1"/>
  <c r="Q3282" i="1" s="1"/>
  <c r="M3282" i="1"/>
  <c r="N3282" i="1" s="1"/>
  <c r="P3283" i="1"/>
  <c r="M3283" i="1"/>
  <c r="M3291" i="1"/>
  <c r="P3291" i="1"/>
  <c r="P3294" i="1"/>
  <c r="M3294" i="1"/>
  <c r="M3307" i="1"/>
  <c r="P3307" i="1"/>
  <c r="P3310" i="1"/>
  <c r="M3310" i="1"/>
  <c r="M3319" i="1"/>
  <c r="P3319" i="1"/>
  <c r="P3322" i="1"/>
  <c r="M3322" i="1"/>
  <c r="L3346" i="1"/>
  <c r="K3346" i="1"/>
  <c r="J3346" i="1"/>
  <c r="Q3346" i="1"/>
  <c r="L3348" i="1"/>
  <c r="K3348" i="1"/>
  <c r="J3348" i="1"/>
  <c r="N3362" i="1"/>
  <c r="L3362" i="1"/>
  <c r="K3362" i="1"/>
  <c r="J3362" i="1"/>
  <c r="Q3362" i="1"/>
  <c r="M3397" i="1"/>
  <c r="P3397" i="1"/>
  <c r="M3405" i="1"/>
  <c r="N3405" i="1" s="1"/>
  <c r="P3405" i="1"/>
  <c r="L3413" i="1"/>
  <c r="K3413" i="1"/>
  <c r="J3413" i="1"/>
  <c r="K3394" i="1"/>
  <c r="L3394" i="1"/>
  <c r="J3394" i="1"/>
  <c r="L3409" i="1"/>
  <c r="Q3409" i="1"/>
  <c r="R3409" i="1" s="1"/>
  <c r="K3409" i="1"/>
  <c r="J3409" i="1"/>
  <c r="P3427" i="1"/>
  <c r="M3427" i="1"/>
  <c r="L3428" i="1"/>
  <c r="J3428" i="1"/>
  <c r="K3428" i="1"/>
  <c r="P3441" i="1"/>
  <c r="Q3441" i="1" s="1"/>
  <c r="R3441" i="1" s="1"/>
  <c r="M3441" i="1"/>
  <c r="K3448" i="1"/>
  <c r="L3448" i="1"/>
  <c r="J3448" i="1"/>
  <c r="P3473" i="1"/>
  <c r="M3473" i="1"/>
  <c r="N3473" i="1" s="1"/>
  <c r="O3473" i="1" s="1"/>
  <c r="L3364" i="1"/>
  <c r="K3364" i="1"/>
  <c r="J3364" i="1"/>
  <c r="N3364" i="1"/>
  <c r="O3364" i="1" s="1"/>
  <c r="M3370" i="1"/>
  <c r="N3370" i="1" s="1"/>
  <c r="P3370" i="1"/>
  <c r="Q3370" i="1" s="1"/>
  <c r="L3372" i="1"/>
  <c r="K3372" i="1"/>
  <c r="J3372" i="1"/>
  <c r="M3378" i="1"/>
  <c r="N3378" i="1" s="1"/>
  <c r="P3378" i="1"/>
  <c r="Q3378" i="1" s="1"/>
  <c r="L3380" i="1"/>
  <c r="K3380" i="1"/>
  <c r="J3380" i="1"/>
  <c r="M3384" i="1"/>
  <c r="P3384" i="1"/>
  <c r="Q3384" i="1" s="1"/>
  <c r="R3384" i="1" s="1"/>
  <c r="J3391" i="1"/>
  <c r="L3391" i="1"/>
  <c r="K3391" i="1"/>
  <c r="P3393" i="1"/>
  <c r="M3393" i="1"/>
  <c r="P3417" i="1"/>
  <c r="Q3417" i="1" s="1"/>
  <c r="R3417" i="1" s="1"/>
  <c r="M3417" i="1"/>
  <c r="M3428" i="1"/>
  <c r="N3428" i="1" s="1"/>
  <c r="O3428" i="1" s="1"/>
  <c r="P3428" i="1"/>
  <c r="Q3428" i="1" s="1"/>
  <c r="R3428" i="1" s="1"/>
  <c r="L3435" i="1"/>
  <c r="J3435" i="1"/>
  <c r="K3435" i="1"/>
  <c r="P3451" i="1"/>
  <c r="M3451" i="1"/>
  <c r="N3471" i="1"/>
  <c r="O3471" i="1" s="1"/>
  <c r="L3471" i="1"/>
  <c r="K3471" i="1"/>
  <c r="J3471" i="1"/>
  <c r="M3327" i="1"/>
  <c r="P3327" i="1"/>
  <c r="M3335" i="1"/>
  <c r="P3335" i="1"/>
  <c r="M3343" i="1"/>
  <c r="P3343" i="1"/>
  <c r="M3351" i="1"/>
  <c r="P3351" i="1"/>
  <c r="M3359" i="1"/>
  <c r="P3359" i="1"/>
  <c r="M3367" i="1"/>
  <c r="P3367" i="1"/>
  <c r="M3375" i="1"/>
  <c r="P3375" i="1"/>
  <c r="N3387" i="1"/>
  <c r="L3387" i="1"/>
  <c r="K3387" i="1"/>
  <c r="J3387" i="1"/>
  <c r="Q3388" i="1"/>
  <c r="R3388" i="1" s="1"/>
  <c r="L3388" i="1"/>
  <c r="K3388" i="1"/>
  <c r="J3388" i="1"/>
  <c r="M3394" i="1"/>
  <c r="N3394" i="1" s="1"/>
  <c r="O3394" i="1" s="1"/>
  <c r="P3394" i="1"/>
  <c r="Q3394" i="1" s="1"/>
  <c r="R3394" i="1" s="1"/>
  <c r="L3397" i="1"/>
  <c r="K3397" i="1"/>
  <c r="J3397" i="1"/>
  <c r="Q3397" i="1"/>
  <c r="N3397" i="1"/>
  <c r="J3399" i="1"/>
  <c r="K3399" i="1"/>
  <c r="L3399" i="1"/>
  <c r="K3402" i="1"/>
  <c r="L3402" i="1"/>
  <c r="J3402" i="1"/>
  <c r="N3402" i="1"/>
  <c r="L3405" i="1"/>
  <c r="K3405" i="1"/>
  <c r="J3405" i="1"/>
  <c r="Q3405" i="1"/>
  <c r="J3407" i="1"/>
  <c r="K3407" i="1"/>
  <c r="L3407" i="1"/>
  <c r="L3446" i="1"/>
  <c r="K3446" i="1"/>
  <c r="J3446" i="1"/>
  <c r="L3451" i="1"/>
  <c r="N3451" i="1"/>
  <c r="K3451" i="1"/>
  <c r="J3451" i="1"/>
  <c r="Q3451" i="1"/>
  <c r="P3464" i="1"/>
  <c r="M3464" i="1"/>
  <c r="P3466" i="1"/>
  <c r="M3466" i="1"/>
  <c r="P3292" i="1"/>
  <c r="M3292" i="1"/>
  <c r="N3292" i="1" s="1"/>
  <c r="O3292" i="1" s="1"/>
  <c r="P3300" i="1"/>
  <c r="Q3300" i="1" s="1"/>
  <c r="R3300" i="1" s="1"/>
  <c r="M3300" i="1"/>
  <c r="P3308" i="1"/>
  <c r="Q3308" i="1" s="1"/>
  <c r="R3308" i="1" s="1"/>
  <c r="M3308" i="1"/>
  <c r="N3308" i="1" s="1"/>
  <c r="O3308" i="1" s="1"/>
  <c r="P3316" i="1"/>
  <c r="Q3316" i="1" s="1"/>
  <c r="R3316" i="1" s="1"/>
  <c r="M3316" i="1"/>
  <c r="N3316" i="1" s="1"/>
  <c r="O3316" i="1" s="1"/>
  <c r="P3324" i="1"/>
  <c r="Q3324" i="1" s="1"/>
  <c r="R3324" i="1" s="1"/>
  <c r="M3324" i="1"/>
  <c r="P3332" i="1"/>
  <c r="Q3332" i="1" s="1"/>
  <c r="R3332" i="1" s="1"/>
  <c r="M3332" i="1"/>
  <c r="N3332" i="1" s="1"/>
  <c r="O3332" i="1" s="1"/>
  <c r="P3340" i="1"/>
  <c r="Q3340" i="1" s="1"/>
  <c r="R3340" i="1" s="1"/>
  <c r="M3340" i="1"/>
  <c r="N3340" i="1" s="1"/>
  <c r="O3340" i="1" s="1"/>
  <c r="P3348" i="1"/>
  <c r="Q3348" i="1" s="1"/>
  <c r="R3348" i="1" s="1"/>
  <c r="M3348" i="1"/>
  <c r="N3348" i="1" s="1"/>
  <c r="O3348" i="1" s="1"/>
  <c r="P3356" i="1"/>
  <c r="Q3356" i="1" s="1"/>
  <c r="R3356" i="1" s="1"/>
  <c r="M3356" i="1"/>
  <c r="N3356" i="1" s="1"/>
  <c r="O3356" i="1" s="1"/>
  <c r="P3364" i="1"/>
  <c r="Q3364" i="1" s="1"/>
  <c r="R3364" i="1" s="1"/>
  <c r="M3364" i="1"/>
  <c r="P3372" i="1"/>
  <c r="Q3372" i="1" s="1"/>
  <c r="R3372" i="1" s="1"/>
  <c r="M3372" i="1"/>
  <c r="N3372" i="1" s="1"/>
  <c r="O3372" i="1" s="1"/>
  <c r="P3380" i="1"/>
  <c r="Q3380" i="1" s="1"/>
  <c r="R3380" i="1" s="1"/>
  <c r="M3380" i="1"/>
  <c r="N3380" i="1" s="1"/>
  <c r="O3380" i="1" s="1"/>
  <c r="J3396" i="1"/>
  <c r="L3396" i="1"/>
  <c r="K3396" i="1"/>
  <c r="L3401" i="1"/>
  <c r="K3401" i="1"/>
  <c r="J3401" i="1"/>
  <c r="Q3404" i="1"/>
  <c r="R3404" i="1" s="1"/>
  <c r="J3404" i="1"/>
  <c r="L3404" i="1"/>
  <c r="K3404" i="1"/>
  <c r="M3408" i="1"/>
  <c r="P3408" i="1"/>
  <c r="P3411" i="1"/>
  <c r="M3411" i="1"/>
  <c r="N3411" i="1" s="1"/>
  <c r="K3414" i="1"/>
  <c r="J3414" i="1"/>
  <c r="L3414" i="1"/>
  <c r="P3419" i="1"/>
  <c r="M3419" i="1"/>
  <c r="P3425" i="1"/>
  <c r="M3425" i="1"/>
  <c r="P3434" i="1"/>
  <c r="M3434" i="1"/>
  <c r="L3437" i="1"/>
  <c r="J3437" i="1"/>
  <c r="K3437" i="1"/>
  <c r="M3444" i="1"/>
  <c r="P3444" i="1"/>
  <c r="M3462" i="1"/>
  <c r="P3462" i="1"/>
  <c r="K3464" i="1"/>
  <c r="N3464" i="1"/>
  <c r="L3464" i="1"/>
  <c r="J3464" i="1"/>
  <c r="Q3464" i="1"/>
  <c r="P3388" i="1"/>
  <c r="M3388" i="1"/>
  <c r="N3388" i="1" s="1"/>
  <c r="O3388" i="1" s="1"/>
  <c r="P3409" i="1"/>
  <c r="M3409" i="1"/>
  <c r="N3409" i="1" s="1"/>
  <c r="O3409" i="1" s="1"/>
  <c r="L3417" i="1"/>
  <c r="K3417" i="1"/>
  <c r="J3417" i="1"/>
  <c r="N3417" i="1"/>
  <c r="O3417" i="1" s="1"/>
  <c r="L3420" i="1"/>
  <c r="J3420" i="1"/>
  <c r="K3420" i="1"/>
  <c r="P3435" i="1"/>
  <c r="Q3435" i="1" s="1"/>
  <c r="M3435" i="1"/>
  <c r="N3435" i="1" s="1"/>
  <c r="L3436" i="1"/>
  <c r="J3436" i="1"/>
  <c r="K3436" i="1"/>
  <c r="P3467" i="1"/>
  <c r="M3467" i="1"/>
  <c r="N3467" i="1" s="1"/>
  <c r="L3344" i="1"/>
  <c r="K3344" i="1"/>
  <c r="J3344" i="1"/>
  <c r="L3352" i="1"/>
  <c r="K3352" i="1"/>
  <c r="J3352" i="1"/>
  <c r="P3358" i="1"/>
  <c r="M3358" i="1"/>
  <c r="L3360" i="1"/>
  <c r="K3360" i="1"/>
  <c r="Q3360" i="1"/>
  <c r="R3360" i="1" s="1"/>
  <c r="J3360" i="1"/>
  <c r="P3366" i="1"/>
  <c r="M3366" i="1"/>
  <c r="L3368" i="1"/>
  <c r="K3368" i="1"/>
  <c r="J3368" i="1"/>
  <c r="Q3368" i="1"/>
  <c r="R3368" i="1" s="1"/>
  <c r="P3374" i="1"/>
  <c r="M3374" i="1"/>
  <c r="L3376" i="1"/>
  <c r="K3376" i="1"/>
  <c r="J3376" i="1"/>
  <c r="P3385" i="1"/>
  <c r="M3385" i="1"/>
  <c r="M3392" i="1"/>
  <c r="P3392" i="1"/>
  <c r="P3396" i="1"/>
  <c r="Q3396" i="1" s="1"/>
  <c r="R3396" i="1" s="1"/>
  <c r="M3396" i="1"/>
  <c r="N3396" i="1" s="1"/>
  <c r="O3396" i="1" s="1"/>
  <c r="P3404" i="1"/>
  <c r="M3404" i="1"/>
  <c r="N3404" i="1" s="1"/>
  <c r="O3404" i="1" s="1"/>
  <c r="K3410" i="1"/>
  <c r="L3410" i="1"/>
  <c r="J3410" i="1"/>
  <c r="L3412" i="1"/>
  <c r="J3412" i="1"/>
  <c r="N3412" i="1"/>
  <c r="O3412" i="1" s="1"/>
  <c r="K3412" i="1"/>
  <c r="M3420" i="1"/>
  <c r="N3420" i="1" s="1"/>
  <c r="O3420" i="1" s="1"/>
  <c r="P3420" i="1"/>
  <c r="Q3420" i="1" s="1"/>
  <c r="R3420" i="1" s="1"/>
  <c r="N3427" i="1"/>
  <c r="L3427" i="1"/>
  <c r="J3427" i="1"/>
  <c r="Q3427" i="1"/>
  <c r="K3427" i="1"/>
  <c r="M3436" i="1"/>
  <c r="N3436" i="1" s="1"/>
  <c r="O3436" i="1" s="1"/>
  <c r="P3436" i="1"/>
  <c r="Q3436" i="1" s="1"/>
  <c r="R3436" i="1" s="1"/>
  <c r="L3443" i="1"/>
  <c r="K3443" i="1"/>
  <c r="J3443" i="1"/>
  <c r="P3457" i="1"/>
  <c r="Q3457" i="1" s="1"/>
  <c r="R3457" i="1" s="1"/>
  <c r="M3457" i="1"/>
  <c r="L3467" i="1"/>
  <c r="K3467" i="1"/>
  <c r="J3467" i="1"/>
  <c r="Q3467" i="1"/>
  <c r="P3347" i="1"/>
  <c r="M3347" i="1"/>
  <c r="P3355" i="1"/>
  <c r="M3355" i="1"/>
  <c r="P3363" i="1"/>
  <c r="M3363" i="1"/>
  <c r="P3371" i="1"/>
  <c r="M3371" i="1"/>
  <c r="P3379" i="1"/>
  <c r="M3379" i="1"/>
  <c r="P3386" i="1"/>
  <c r="M3386" i="1"/>
  <c r="P3389" i="1"/>
  <c r="M3389" i="1"/>
  <c r="P3401" i="1"/>
  <c r="Q3401" i="1" s="1"/>
  <c r="R3401" i="1" s="1"/>
  <c r="M3401" i="1"/>
  <c r="N3401" i="1" s="1"/>
  <c r="O3401" i="1" s="1"/>
  <c r="P3410" i="1"/>
  <c r="Q3410" i="1" s="1"/>
  <c r="M3410" i="1"/>
  <c r="N3410" i="1" s="1"/>
  <c r="M3415" i="1"/>
  <c r="P3415" i="1"/>
  <c r="L3455" i="1"/>
  <c r="K3455" i="1"/>
  <c r="J3455" i="1"/>
  <c r="P3460" i="1"/>
  <c r="Q3460" i="1" s="1"/>
  <c r="R3460" i="1" s="1"/>
  <c r="M3460" i="1"/>
  <c r="P3320" i="1"/>
  <c r="M3320" i="1"/>
  <c r="N3320" i="1" s="1"/>
  <c r="O3320" i="1" s="1"/>
  <c r="P3328" i="1"/>
  <c r="Q3328" i="1" s="1"/>
  <c r="R3328" i="1" s="1"/>
  <c r="M3328" i="1"/>
  <c r="N3328" i="1" s="1"/>
  <c r="O3328" i="1" s="1"/>
  <c r="P3336" i="1"/>
  <c r="Q3336" i="1" s="1"/>
  <c r="R3336" i="1" s="1"/>
  <c r="M3336" i="1"/>
  <c r="N3336" i="1" s="1"/>
  <c r="O3336" i="1" s="1"/>
  <c r="P3344" i="1"/>
  <c r="Q3344" i="1" s="1"/>
  <c r="R3344" i="1" s="1"/>
  <c r="M3344" i="1"/>
  <c r="N3344" i="1" s="1"/>
  <c r="O3344" i="1" s="1"/>
  <c r="P3352" i="1"/>
  <c r="Q3352" i="1" s="1"/>
  <c r="R3352" i="1" s="1"/>
  <c r="M3352" i="1"/>
  <c r="N3352" i="1" s="1"/>
  <c r="O3352" i="1" s="1"/>
  <c r="P3360" i="1"/>
  <c r="M3360" i="1"/>
  <c r="N3360" i="1" s="1"/>
  <c r="O3360" i="1" s="1"/>
  <c r="P3368" i="1"/>
  <c r="M3368" i="1"/>
  <c r="N3368" i="1" s="1"/>
  <c r="O3368" i="1" s="1"/>
  <c r="P3376" i="1"/>
  <c r="Q3376" i="1" s="1"/>
  <c r="R3376" i="1" s="1"/>
  <c r="M3376" i="1"/>
  <c r="N3376" i="1" s="1"/>
  <c r="O3376" i="1" s="1"/>
  <c r="N3384" i="1"/>
  <c r="O3384" i="1" s="1"/>
  <c r="L3384" i="1"/>
  <c r="K3384" i="1"/>
  <c r="J3384" i="1"/>
  <c r="J3411" i="1"/>
  <c r="Q3411" i="1"/>
  <c r="L3411" i="1"/>
  <c r="K3411" i="1"/>
  <c r="M3412" i="1"/>
  <c r="P3412" i="1"/>
  <c r="Q3412" i="1" s="1"/>
  <c r="R3412" i="1" s="1"/>
  <c r="P3418" i="1"/>
  <c r="M3418" i="1"/>
  <c r="N3419" i="1"/>
  <c r="J3419" i="1"/>
  <c r="Q3419" i="1"/>
  <c r="L3419" i="1"/>
  <c r="K3419" i="1"/>
  <c r="P3426" i="1"/>
  <c r="M3426" i="1"/>
  <c r="P3433" i="1"/>
  <c r="M3433" i="1"/>
  <c r="N3433" i="1" s="1"/>
  <c r="O3433" i="1" s="1"/>
  <c r="P3443" i="1"/>
  <c r="Q3443" i="1" s="1"/>
  <c r="M3443" i="1"/>
  <c r="N3443" i="1" s="1"/>
  <c r="P3448" i="1"/>
  <c r="Q3448" i="1" s="1"/>
  <c r="M3448" i="1"/>
  <c r="N3448" i="1" s="1"/>
  <c r="P3450" i="1"/>
  <c r="Q3450" i="1" s="1"/>
  <c r="R3450" i="1" s="1"/>
  <c r="M3450" i="1"/>
  <c r="N3457" i="1"/>
  <c r="O3457" i="1" s="1"/>
  <c r="L3457" i="1"/>
  <c r="K3457" i="1"/>
  <c r="J3457" i="1"/>
  <c r="N3458" i="1"/>
  <c r="O3458" i="1" s="1"/>
  <c r="L3458" i="1"/>
  <c r="K3458" i="1"/>
  <c r="J3458" i="1"/>
  <c r="L3473" i="1"/>
  <c r="K3473" i="1"/>
  <c r="J3473" i="1"/>
  <c r="Q3473" i="1"/>
  <c r="R3473" i="1" s="1"/>
  <c r="L3474" i="1"/>
  <c r="K3474" i="1"/>
  <c r="J3474" i="1"/>
  <c r="P3509" i="1"/>
  <c r="M3509" i="1"/>
  <c r="L3518" i="1"/>
  <c r="K3518" i="1"/>
  <c r="J3518" i="1"/>
  <c r="P3525" i="1"/>
  <c r="M3525" i="1"/>
  <c r="P3552" i="1"/>
  <c r="M3552" i="1"/>
  <c r="L3445" i="1"/>
  <c r="J3445" i="1"/>
  <c r="K3445" i="1"/>
  <c r="K3452" i="1"/>
  <c r="J3452" i="1"/>
  <c r="L3452" i="1"/>
  <c r="M3461" i="1"/>
  <c r="P3461" i="1"/>
  <c r="L3462" i="1"/>
  <c r="J3462" i="1"/>
  <c r="Q3462" i="1"/>
  <c r="N3462" i="1"/>
  <c r="K3462" i="1"/>
  <c r="P3508" i="1"/>
  <c r="M3508" i="1"/>
  <c r="M3521" i="1"/>
  <c r="P3521" i="1"/>
  <c r="P3524" i="1"/>
  <c r="M3524" i="1"/>
  <c r="M3529" i="1"/>
  <c r="P3529" i="1"/>
  <c r="M3549" i="1"/>
  <c r="P3549" i="1"/>
  <c r="Q3549" i="1" s="1"/>
  <c r="R3549" i="1" s="1"/>
  <c r="P3555" i="1"/>
  <c r="M3555" i="1"/>
  <c r="M3416" i="1"/>
  <c r="P3416" i="1"/>
  <c r="M3424" i="1"/>
  <c r="P3424" i="1"/>
  <c r="M3432" i="1"/>
  <c r="P3432" i="1"/>
  <c r="M3440" i="1"/>
  <c r="P3440" i="1"/>
  <c r="P3458" i="1"/>
  <c r="Q3458" i="1" s="1"/>
  <c r="R3458" i="1" s="1"/>
  <c r="M3458" i="1"/>
  <c r="P3474" i="1"/>
  <c r="Q3474" i="1" s="1"/>
  <c r="R3474" i="1" s="1"/>
  <c r="M3474" i="1"/>
  <c r="N3474" i="1" s="1"/>
  <c r="O3474" i="1" s="1"/>
  <c r="N3514" i="1"/>
  <c r="O3514" i="1" s="1"/>
  <c r="L3514" i="1"/>
  <c r="K3514" i="1"/>
  <c r="J3514" i="1"/>
  <c r="M3518" i="1"/>
  <c r="N3518" i="1" s="1"/>
  <c r="O3518" i="1" s="1"/>
  <c r="P3518" i="1"/>
  <c r="Q3518" i="1" s="1"/>
  <c r="R3518" i="1" s="1"/>
  <c r="J3453" i="1"/>
  <c r="K3453" i="1"/>
  <c r="Q3453" i="1"/>
  <c r="R3453" i="1" s="1"/>
  <c r="L3453" i="1"/>
  <c r="P3455" i="1"/>
  <c r="Q3455" i="1" s="1"/>
  <c r="R3455" i="1" s="1"/>
  <c r="M3455" i="1"/>
  <c r="N3455" i="1" s="1"/>
  <c r="O3455" i="1" s="1"/>
  <c r="J3469" i="1"/>
  <c r="K3469" i="1"/>
  <c r="N3469" i="1"/>
  <c r="O3469" i="1" s="1"/>
  <c r="L3469" i="1"/>
  <c r="P3471" i="1"/>
  <c r="Q3471" i="1" s="1"/>
  <c r="R3471" i="1" s="1"/>
  <c r="M3471" i="1"/>
  <c r="L3507" i="1"/>
  <c r="K3507" i="1"/>
  <c r="J3507" i="1"/>
  <c r="K3520" i="1"/>
  <c r="J3520" i="1"/>
  <c r="L3520" i="1"/>
  <c r="N3520" i="1"/>
  <c r="L3523" i="1"/>
  <c r="K3523" i="1"/>
  <c r="J3523" i="1"/>
  <c r="L3530" i="1"/>
  <c r="N3530" i="1"/>
  <c r="O3530" i="1" s="1"/>
  <c r="K3530" i="1"/>
  <c r="J3530" i="1"/>
  <c r="P3442" i="1"/>
  <c r="M3442" i="1"/>
  <c r="Q3444" i="1"/>
  <c r="R3444" i="1" s="1"/>
  <c r="N3444" i="1"/>
  <c r="O3444" i="1" s="1"/>
  <c r="L3444" i="1"/>
  <c r="K3444" i="1"/>
  <c r="J3444" i="1"/>
  <c r="K3449" i="1"/>
  <c r="J3449" i="1"/>
  <c r="L3449" i="1"/>
  <c r="J3450" i="1"/>
  <c r="N3450" i="1"/>
  <c r="O3450" i="1" s="1"/>
  <c r="L3450" i="1"/>
  <c r="K3450" i="1"/>
  <c r="J3463" i="1"/>
  <c r="L3463" i="1"/>
  <c r="K3463" i="1"/>
  <c r="K3465" i="1"/>
  <c r="J3465" i="1"/>
  <c r="L3465" i="1"/>
  <c r="Q3466" i="1"/>
  <c r="R3466" i="1" s="1"/>
  <c r="J3466" i="1"/>
  <c r="N3466" i="1"/>
  <c r="O3466" i="1" s="1"/>
  <c r="L3466" i="1"/>
  <c r="K3466" i="1"/>
  <c r="K3476" i="1"/>
  <c r="J3476" i="1"/>
  <c r="L3476" i="1"/>
  <c r="Q3478" i="1"/>
  <c r="R3478" i="1" s="1"/>
  <c r="J3478" i="1"/>
  <c r="L3478" i="1"/>
  <c r="K3478" i="1"/>
  <c r="L3479" i="1"/>
  <c r="J3479" i="1"/>
  <c r="K3479" i="1"/>
  <c r="K3480" i="1"/>
  <c r="J3480" i="1"/>
  <c r="L3480" i="1"/>
  <c r="J3482" i="1"/>
  <c r="L3482" i="1"/>
  <c r="K3482" i="1"/>
  <c r="L3483" i="1"/>
  <c r="J3483" i="1"/>
  <c r="K3483" i="1"/>
  <c r="K3484" i="1"/>
  <c r="J3484" i="1"/>
  <c r="L3484" i="1"/>
  <c r="J3486" i="1"/>
  <c r="N3486" i="1"/>
  <c r="O3486" i="1" s="1"/>
  <c r="L3486" i="1"/>
  <c r="K3486" i="1"/>
  <c r="L3487" i="1"/>
  <c r="J3487" i="1"/>
  <c r="K3487" i="1"/>
  <c r="K3488" i="1"/>
  <c r="J3488" i="1"/>
  <c r="N3488" i="1"/>
  <c r="L3488" i="1"/>
  <c r="J3490" i="1"/>
  <c r="L3490" i="1"/>
  <c r="K3490" i="1"/>
  <c r="L3491" i="1"/>
  <c r="J3491" i="1"/>
  <c r="K3491" i="1"/>
  <c r="K3492" i="1"/>
  <c r="J3492" i="1"/>
  <c r="L3492" i="1"/>
  <c r="J3494" i="1"/>
  <c r="L3494" i="1"/>
  <c r="K3494" i="1"/>
  <c r="L3495" i="1"/>
  <c r="J3495" i="1"/>
  <c r="K3495" i="1"/>
  <c r="K3496" i="1"/>
  <c r="J3496" i="1"/>
  <c r="Q3496" i="1"/>
  <c r="L3496" i="1"/>
  <c r="Q3498" i="1"/>
  <c r="R3498" i="1" s="1"/>
  <c r="J3498" i="1"/>
  <c r="L3498" i="1"/>
  <c r="K3498" i="1"/>
  <c r="L3499" i="1"/>
  <c r="J3499" i="1"/>
  <c r="K3499" i="1"/>
  <c r="K3500" i="1"/>
  <c r="J3500" i="1"/>
  <c r="N3500" i="1"/>
  <c r="L3500" i="1"/>
  <c r="J3502" i="1"/>
  <c r="L3502" i="1"/>
  <c r="K3502" i="1"/>
  <c r="L3503" i="1"/>
  <c r="J3503" i="1"/>
  <c r="K3503" i="1"/>
  <c r="K3504" i="1"/>
  <c r="J3504" i="1"/>
  <c r="L3504" i="1"/>
  <c r="J3506" i="1"/>
  <c r="N3506" i="1"/>
  <c r="O3506" i="1" s="1"/>
  <c r="L3506" i="1"/>
  <c r="K3506" i="1"/>
  <c r="L3510" i="1"/>
  <c r="J3510" i="1"/>
  <c r="K3510" i="1"/>
  <c r="M3517" i="1"/>
  <c r="P3517" i="1"/>
  <c r="M3520" i="1"/>
  <c r="P3520" i="1"/>
  <c r="Q3520" i="1" s="1"/>
  <c r="L3526" i="1"/>
  <c r="Q3526" i="1"/>
  <c r="R3526" i="1" s="1"/>
  <c r="J3526" i="1"/>
  <c r="K3526" i="1"/>
  <c r="L3542" i="1"/>
  <c r="K3542" i="1"/>
  <c r="J3542" i="1"/>
  <c r="L3545" i="1"/>
  <c r="K3545" i="1"/>
  <c r="J3545" i="1"/>
  <c r="P3551" i="1"/>
  <c r="M3551" i="1"/>
  <c r="N3425" i="1"/>
  <c r="O3425" i="1" s="1"/>
  <c r="L3425" i="1"/>
  <c r="K3425" i="1"/>
  <c r="Q3425" i="1"/>
  <c r="R3425" i="1" s="1"/>
  <c r="J3425" i="1"/>
  <c r="L3433" i="1"/>
  <c r="K3433" i="1"/>
  <c r="Q3433" i="1"/>
  <c r="R3433" i="1" s="1"/>
  <c r="J3433" i="1"/>
  <c r="N3441" i="1"/>
  <c r="O3441" i="1" s="1"/>
  <c r="L3441" i="1"/>
  <c r="K3441" i="1"/>
  <c r="J3441" i="1"/>
  <c r="P3453" i="1"/>
  <c r="M3453" i="1"/>
  <c r="N3453" i="1" s="1"/>
  <c r="O3453" i="1" s="1"/>
  <c r="N3460" i="1"/>
  <c r="O3460" i="1" s="1"/>
  <c r="L3460" i="1"/>
  <c r="K3460" i="1"/>
  <c r="J3460" i="1"/>
  <c r="P3469" i="1"/>
  <c r="Q3469" i="1" s="1"/>
  <c r="R3469" i="1" s="1"/>
  <c r="M3469" i="1"/>
  <c r="P3476" i="1"/>
  <c r="Q3476" i="1" s="1"/>
  <c r="M3476" i="1"/>
  <c r="N3476" i="1" s="1"/>
  <c r="P3477" i="1"/>
  <c r="M3477" i="1"/>
  <c r="P3480" i="1"/>
  <c r="Q3480" i="1" s="1"/>
  <c r="M3480" i="1"/>
  <c r="N3480" i="1" s="1"/>
  <c r="P3481" i="1"/>
  <c r="M3481" i="1"/>
  <c r="P3484" i="1"/>
  <c r="Q3484" i="1" s="1"/>
  <c r="M3484" i="1"/>
  <c r="N3484" i="1" s="1"/>
  <c r="P3485" i="1"/>
  <c r="M3485" i="1"/>
  <c r="P3488" i="1"/>
  <c r="Q3488" i="1" s="1"/>
  <c r="M3488" i="1"/>
  <c r="P3489" i="1"/>
  <c r="M3489" i="1"/>
  <c r="P3492" i="1"/>
  <c r="Q3492" i="1" s="1"/>
  <c r="M3492" i="1"/>
  <c r="N3492" i="1" s="1"/>
  <c r="P3493" i="1"/>
  <c r="M3493" i="1"/>
  <c r="P3496" i="1"/>
  <c r="M3496" i="1"/>
  <c r="N3496" i="1" s="1"/>
  <c r="P3497" i="1"/>
  <c r="M3497" i="1"/>
  <c r="P3500" i="1"/>
  <c r="Q3500" i="1" s="1"/>
  <c r="M3500" i="1"/>
  <c r="P3501" i="1"/>
  <c r="M3501" i="1"/>
  <c r="P3504" i="1"/>
  <c r="Q3504" i="1" s="1"/>
  <c r="M3504" i="1"/>
  <c r="N3504" i="1" s="1"/>
  <c r="P3505" i="1"/>
  <c r="M3505" i="1"/>
  <c r="M3533" i="1"/>
  <c r="P3533" i="1"/>
  <c r="J3540" i="1"/>
  <c r="K3540" i="1"/>
  <c r="L3540" i="1"/>
  <c r="P3554" i="1"/>
  <c r="M3554" i="1"/>
  <c r="M3478" i="1"/>
  <c r="N3478" i="1" s="1"/>
  <c r="O3478" i="1" s="1"/>
  <c r="P3478" i="1"/>
  <c r="M3482" i="1"/>
  <c r="N3482" i="1" s="1"/>
  <c r="O3482" i="1" s="1"/>
  <c r="P3482" i="1"/>
  <c r="Q3482" i="1" s="1"/>
  <c r="R3482" i="1" s="1"/>
  <c r="M3486" i="1"/>
  <c r="P3486" i="1"/>
  <c r="Q3486" i="1" s="1"/>
  <c r="R3486" i="1" s="1"/>
  <c r="M3490" i="1"/>
  <c r="N3490" i="1" s="1"/>
  <c r="O3490" i="1" s="1"/>
  <c r="P3490" i="1"/>
  <c r="Q3490" i="1" s="1"/>
  <c r="R3490" i="1" s="1"/>
  <c r="M3494" i="1"/>
  <c r="N3494" i="1" s="1"/>
  <c r="O3494" i="1" s="1"/>
  <c r="P3494" i="1"/>
  <c r="Q3494" i="1" s="1"/>
  <c r="R3494" i="1" s="1"/>
  <c r="M3498" i="1"/>
  <c r="N3498" i="1" s="1"/>
  <c r="O3498" i="1" s="1"/>
  <c r="P3498" i="1"/>
  <c r="M3502" i="1"/>
  <c r="N3502" i="1" s="1"/>
  <c r="O3502" i="1" s="1"/>
  <c r="P3502" i="1"/>
  <c r="Q3502" i="1" s="1"/>
  <c r="R3502" i="1" s="1"/>
  <c r="M3506" i="1"/>
  <c r="P3506" i="1"/>
  <c r="Q3506" i="1" s="1"/>
  <c r="R3506" i="1" s="1"/>
  <c r="M3510" i="1"/>
  <c r="N3510" i="1" s="1"/>
  <c r="O3510" i="1" s="1"/>
  <c r="P3510" i="1"/>
  <c r="Q3510" i="1" s="1"/>
  <c r="R3510" i="1" s="1"/>
  <c r="L3519" i="1"/>
  <c r="K3519" i="1"/>
  <c r="J3519" i="1"/>
  <c r="Q3522" i="1"/>
  <c r="R3522" i="1" s="1"/>
  <c r="L3522" i="1"/>
  <c r="K3522" i="1"/>
  <c r="J3522" i="1"/>
  <c r="M3526" i="1"/>
  <c r="N3526" i="1" s="1"/>
  <c r="O3526" i="1" s="1"/>
  <c r="P3526" i="1"/>
  <c r="L3531" i="1"/>
  <c r="K3531" i="1"/>
  <c r="J3531" i="1"/>
  <c r="P3463" i="1"/>
  <c r="Q3463" i="1" s="1"/>
  <c r="R3463" i="1" s="1"/>
  <c r="M3463" i="1"/>
  <c r="N3463" i="1" s="1"/>
  <c r="O3463" i="1" s="1"/>
  <c r="K3535" i="1"/>
  <c r="L3535" i="1"/>
  <c r="J3535" i="1"/>
  <c r="L3537" i="1"/>
  <c r="J3537" i="1"/>
  <c r="K3537" i="1"/>
  <c r="P3538" i="1"/>
  <c r="M3538" i="1"/>
  <c r="K3543" i="1"/>
  <c r="L3543" i="1"/>
  <c r="J3543" i="1"/>
  <c r="P3545" i="1"/>
  <c r="Q3545" i="1" s="1"/>
  <c r="R3545" i="1" s="1"/>
  <c r="M3545" i="1"/>
  <c r="N3545" i="1" s="1"/>
  <c r="O3545" i="1" s="1"/>
  <c r="L3546" i="1"/>
  <c r="K3546" i="1"/>
  <c r="J3546" i="1"/>
  <c r="K3559" i="1"/>
  <c r="L3559" i="1"/>
  <c r="J3559" i="1"/>
  <c r="L3561" i="1"/>
  <c r="K3561" i="1"/>
  <c r="J3561" i="1"/>
  <c r="L3562" i="1"/>
  <c r="K3562" i="1"/>
  <c r="J3562" i="1"/>
  <c r="K3563" i="1"/>
  <c r="L3563" i="1"/>
  <c r="J3563" i="1"/>
  <c r="N3565" i="1"/>
  <c r="O3565" i="1" s="1"/>
  <c r="L3565" i="1"/>
  <c r="K3565" i="1"/>
  <c r="J3565" i="1"/>
  <c r="L3566" i="1"/>
  <c r="K3566" i="1"/>
  <c r="J3566" i="1"/>
  <c r="K3567" i="1"/>
  <c r="L3567" i="1"/>
  <c r="J3567" i="1"/>
  <c r="Q3567" i="1"/>
  <c r="L3569" i="1"/>
  <c r="K3569" i="1"/>
  <c r="J3569" i="1"/>
  <c r="L3570" i="1"/>
  <c r="K3570" i="1"/>
  <c r="J3570" i="1"/>
  <c r="K3571" i="1"/>
  <c r="L3571" i="1"/>
  <c r="J3571" i="1"/>
  <c r="Q3573" i="1"/>
  <c r="R3573" i="1" s="1"/>
  <c r="L3573" i="1"/>
  <c r="K3573" i="1"/>
  <c r="J3573" i="1"/>
  <c r="L3574" i="1"/>
  <c r="K3574" i="1"/>
  <c r="J3574" i="1"/>
  <c r="K3575" i="1"/>
  <c r="N3575" i="1"/>
  <c r="L3575" i="1"/>
  <c r="J3575" i="1"/>
  <c r="N3577" i="1"/>
  <c r="O3577" i="1" s="1"/>
  <c r="L3577" i="1"/>
  <c r="K3577" i="1"/>
  <c r="J3577" i="1"/>
  <c r="L3578" i="1"/>
  <c r="K3578" i="1"/>
  <c r="J3578" i="1"/>
  <c r="L3582" i="1"/>
  <c r="K3582" i="1"/>
  <c r="J3582" i="1"/>
  <c r="J3585" i="1"/>
  <c r="N3585" i="1"/>
  <c r="O3585" i="1" s="1"/>
  <c r="L3585" i="1"/>
  <c r="K3585" i="1"/>
  <c r="L3598" i="1"/>
  <c r="K3598" i="1"/>
  <c r="J3598" i="1"/>
  <c r="J3601" i="1"/>
  <c r="L3601" i="1"/>
  <c r="K3601" i="1"/>
  <c r="L3606" i="1"/>
  <c r="K3606" i="1"/>
  <c r="J3606" i="1"/>
  <c r="J3609" i="1"/>
  <c r="L3609" i="1"/>
  <c r="K3609" i="1"/>
  <c r="L3631" i="1"/>
  <c r="K3631" i="1"/>
  <c r="J3631" i="1"/>
  <c r="L3633" i="1"/>
  <c r="K3633" i="1"/>
  <c r="J3633" i="1"/>
  <c r="N3633" i="1"/>
  <c r="O3633" i="1" s="1"/>
  <c r="L3649" i="1"/>
  <c r="K3649" i="1"/>
  <c r="J3649" i="1"/>
  <c r="J3556" i="1"/>
  <c r="L3556" i="1"/>
  <c r="K3556" i="1"/>
  <c r="P3558" i="1"/>
  <c r="M3558" i="1"/>
  <c r="P3559" i="1"/>
  <c r="Q3559" i="1" s="1"/>
  <c r="M3559" i="1"/>
  <c r="N3559" i="1" s="1"/>
  <c r="P3560" i="1"/>
  <c r="M3560" i="1"/>
  <c r="P3563" i="1"/>
  <c r="Q3563" i="1" s="1"/>
  <c r="M3563" i="1"/>
  <c r="N3563" i="1" s="1"/>
  <c r="P3564" i="1"/>
  <c r="M3564" i="1"/>
  <c r="P3567" i="1"/>
  <c r="M3567" i="1"/>
  <c r="N3567" i="1" s="1"/>
  <c r="P3568" i="1"/>
  <c r="M3568" i="1"/>
  <c r="P3571" i="1"/>
  <c r="Q3571" i="1" s="1"/>
  <c r="M3571" i="1"/>
  <c r="N3571" i="1" s="1"/>
  <c r="P3572" i="1"/>
  <c r="M3572" i="1"/>
  <c r="P3575" i="1"/>
  <c r="Q3575" i="1" s="1"/>
  <c r="M3575" i="1"/>
  <c r="P3576" i="1"/>
  <c r="M3576" i="1"/>
  <c r="P3588" i="1"/>
  <c r="M3588" i="1"/>
  <c r="M3613" i="1"/>
  <c r="N3613" i="1" s="1"/>
  <c r="O3613" i="1" s="1"/>
  <c r="P3613" i="1"/>
  <c r="M3629" i="1"/>
  <c r="P3629" i="1"/>
  <c r="M3631" i="1"/>
  <c r="N3631" i="1" s="1"/>
  <c r="P3631" i="1"/>
  <c r="Q3631" i="1" s="1"/>
  <c r="M3647" i="1"/>
  <c r="P3647" i="1"/>
  <c r="P3679" i="1"/>
  <c r="Q3679" i="1" s="1"/>
  <c r="M3679" i="1"/>
  <c r="P3687" i="1"/>
  <c r="M3687" i="1"/>
  <c r="P3543" i="1"/>
  <c r="Q3543" i="1" s="1"/>
  <c r="R3543" i="1" s="1"/>
  <c r="M3543" i="1"/>
  <c r="N3543" i="1" s="1"/>
  <c r="O3543" i="1" s="1"/>
  <c r="P3546" i="1"/>
  <c r="Q3546" i="1" s="1"/>
  <c r="R3546" i="1" s="1"/>
  <c r="M3546" i="1"/>
  <c r="N3546" i="1" s="1"/>
  <c r="O3546" i="1" s="1"/>
  <c r="L3550" i="1"/>
  <c r="J3550" i="1"/>
  <c r="K3550" i="1"/>
  <c r="N3552" i="1"/>
  <c r="L3552" i="1"/>
  <c r="K3552" i="1"/>
  <c r="J3552" i="1"/>
  <c r="Q3552" i="1"/>
  <c r="L3553" i="1"/>
  <c r="J3553" i="1"/>
  <c r="N3553" i="1"/>
  <c r="O3553" i="1" s="1"/>
  <c r="K3553" i="1"/>
  <c r="M3561" i="1"/>
  <c r="N3561" i="1" s="1"/>
  <c r="O3561" i="1" s="1"/>
  <c r="P3561" i="1"/>
  <c r="Q3561" i="1" s="1"/>
  <c r="R3561" i="1" s="1"/>
  <c r="M3565" i="1"/>
  <c r="P3565" i="1"/>
  <c r="Q3565" i="1" s="1"/>
  <c r="R3565" i="1" s="1"/>
  <c r="M3569" i="1"/>
  <c r="N3569" i="1" s="1"/>
  <c r="O3569" i="1" s="1"/>
  <c r="P3569" i="1"/>
  <c r="Q3569" i="1" s="1"/>
  <c r="R3569" i="1" s="1"/>
  <c r="M3573" i="1"/>
  <c r="N3573" i="1" s="1"/>
  <c r="O3573" i="1" s="1"/>
  <c r="P3573" i="1"/>
  <c r="M3577" i="1"/>
  <c r="P3577" i="1"/>
  <c r="Q3577" i="1" s="1"/>
  <c r="R3577" i="1" s="1"/>
  <c r="M3585" i="1"/>
  <c r="P3585" i="1"/>
  <c r="Q3585" i="1" s="1"/>
  <c r="R3585" i="1" s="1"/>
  <c r="P3596" i="1"/>
  <c r="M3596" i="1"/>
  <c r="L3599" i="1"/>
  <c r="K3599" i="1"/>
  <c r="J3599" i="1"/>
  <c r="N3599" i="1"/>
  <c r="L3602" i="1"/>
  <c r="K3602" i="1"/>
  <c r="J3602" i="1"/>
  <c r="P3604" i="1"/>
  <c r="M3604" i="1"/>
  <c r="L3607" i="1"/>
  <c r="K3607" i="1"/>
  <c r="J3607" i="1"/>
  <c r="Q3607" i="1"/>
  <c r="L3610" i="1"/>
  <c r="K3610" i="1"/>
  <c r="J3610" i="1"/>
  <c r="L3615" i="1"/>
  <c r="K3615" i="1"/>
  <c r="J3615" i="1"/>
  <c r="M3616" i="1"/>
  <c r="P3616" i="1"/>
  <c r="P3514" i="1"/>
  <c r="Q3514" i="1" s="1"/>
  <c r="R3514" i="1" s="1"/>
  <c r="M3514" i="1"/>
  <c r="P3522" i="1"/>
  <c r="M3522" i="1"/>
  <c r="N3522" i="1" s="1"/>
  <c r="O3522" i="1" s="1"/>
  <c r="P3530" i="1"/>
  <c r="Q3530" i="1" s="1"/>
  <c r="R3530" i="1" s="1"/>
  <c r="M3530" i="1"/>
  <c r="M3581" i="1"/>
  <c r="N3581" i="1" s="1"/>
  <c r="O3581" i="1" s="1"/>
  <c r="P3581" i="1"/>
  <c r="P3599" i="1"/>
  <c r="Q3599" i="1" s="1"/>
  <c r="M3599" i="1"/>
  <c r="P3607" i="1"/>
  <c r="M3607" i="1"/>
  <c r="N3607" i="1" s="1"/>
  <c r="P3615" i="1"/>
  <c r="Q3615" i="1" s="1"/>
  <c r="M3615" i="1"/>
  <c r="N3615" i="1" s="1"/>
  <c r="J3617" i="1"/>
  <c r="L3617" i="1"/>
  <c r="K3617" i="1"/>
  <c r="P3537" i="1"/>
  <c r="Q3537" i="1" s="1"/>
  <c r="R3537" i="1" s="1"/>
  <c r="M3537" i="1"/>
  <c r="N3537" i="1" s="1"/>
  <c r="O3537" i="1" s="1"/>
  <c r="P3553" i="1"/>
  <c r="Q3553" i="1" s="1"/>
  <c r="R3553" i="1" s="1"/>
  <c r="M3553" i="1"/>
  <c r="L3590" i="1"/>
  <c r="K3590" i="1"/>
  <c r="J3590" i="1"/>
  <c r="J3593" i="1"/>
  <c r="K3593" i="1"/>
  <c r="L3593" i="1"/>
  <c r="L3641" i="1"/>
  <c r="K3641" i="1"/>
  <c r="J3641" i="1"/>
  <c r="M3698" i="1"/>
  <c r="N3698" i="1" s="1"/>
  <c r="P3698" i="1"/>
  <c r="L3534" i="1"/>
  <c r="J3534" i="1"/>
  <c r="K3534" i="1"/>
  <c r="M3541" i="1"/>
  <c r="P3541" i="1"/>
  <c r="P3550" i="1"/>
  <c r="Q3550" i="1" s="1"/>
  <c r="M3550" i="1"/>
  <c r="N3550" i="1" s="1"/>
  <c r="M3557" i="1"/>
  <c r="P3557" i="1"/>
  <c r="L3583" i="1"/>
  <c r="K3583" i="1"/>
  <c r="N3583" i="1"/>
  <c r="J3583" i="1"/>
  <c r="L3586" i="1"/>
  <c r="K3586" i="1"/>
  <c r="J3586" i="1"/>
  <c r="M3597" i="1"/>
  <c r="P3597" i="1"/>
  <c r="Q3597" i="1" s="1"/>
  <c r="R3597" i="1" s="1"/>
  <c r="M3600" i="1"/>
  <c r="P3600" i="1"/>
  <c r="M3605" i="1"/>
  <c r="P3605" i="1"/>
  <c r="M3608" i="1"/>
  <c r="P3608" i="1"/>
  <c r="M3621" i="1"/>
  <c r="P3621" i="1"/>
  <c r="Q3621" i="1" s="1"/>
  <c r="R3621" i="1" s="1"/>
  <c r="M3639" i="1"/>
  <c r="P3639" i="1"/>
  <c r="P3675" i="1"/>
  <c r="M3675" i="1"/>
  <c r="P3683" i="1"/>
  <c r="Q3683" i="1" s="1"/>
  <c r="M3683" i="1"/>
  <c r="P3691" i="1"/>
  <c r="M3691" i="1"/>
  <c r="N3691" i="1" s="1"/>
  <c r="P3583" i="1"/>
  <c r="Q3583" i="1" s="1"/>
  <c r="M3583" i="1"/>
  <c r="M3593" i="1"/>
  <c r="N3593" i="1" s="1"/>
  <c r="O3593" i="1" s="1"/>
  <c r="P3593" i="1"/>
  <c r="Q3593" i="1" s="1"/>
  <c r="R3593" i="1" s="1"/>
  <c r="L3623" i="1"/>
  <c r="K3623" i="1"/>
  <c r="J3623" i="1"/>
  <c r="Q3623" i="1"/>
  <c r="M3624" i="1"/>
  <c r="P3624" i="1"/>
  <c r="P3534" i="1"/>
  <c r="Q3534" i="1" s="1"/>
  <c r="R3534" i="1" s="1"/>
  <c r="M3534" i="1"/>
  <c r="N3534" i="1" s="1"/>
  <c r="O3534" i="1" s="1"/>
  <c r="L3549" i="1"/>
  <c r="K3549" i="1"/>
  <c r="J3549" i="1"/>
  <c r="N3549" i="1"/>
  <c r="O3549" i="1" s="1"/>
  <c r="K3579" i="1"/>
  <c r="L3579" i="1"/>
  <c r="J3579" i="1"/>
  <c r="M3589" i="1"/>
  <c r="P3589" i="1"/>
  <c r="P3592" i="1"/>
  <c r="M3592" i="1"/>
  <c r="P3623" i="1"/>
  <c r="M3623" i="1"/>
  <c r="N3623" i="1" s="1"/>
  <c r="J3625" i="1"/>
  <c r="N3625" i="1"/>
  <c r="O3625" i="1" s="1"/>
  <c r="L3625" i="1"/>
  <c r="K3625" i="1"/>
  <c r="J3668" i="1"/>
  <c r="L3668" i="1"/>
  <c r="K3668" i="1"/>
  <c r="P3670" i="1"/>
  <c r="Q3670" i="1" s="1"/>
  <c r="R3670" i="1" s="1"/>
  <c r="M3670" i="1"/>
  <c r="P3693" i="1"/>
  <c r="M3693" i="1"/>
  <c r="P3697" i="1"/>
  <c r="M3697" i="1"/>
  <c r="N3697" i="1" s="1"/>
  <c r="M3655" i="1"/>
  <c r="P3655" i="1"/>
  <c r="L3657" i="1"/>
  <c r="K3657" i="1"/>
  <c r="J3657" i="1"/>
  <c r="L3662" i="1"/>
  <c r="K3662" i="1"/>
  <c r="J3662" i="1"/>
  <c r="L3664" i="1"/>
  <c r="K3664" i="1"/>
  <c r="J3664" i="1"/>
  <c r="L3665" i="1"/>
  <c r="K3665" i="1"/>
  <c r="J3665" i="1"/>
  <c r="M3671" i="1"/>
  <c r="P3671" i="1"/>
  <c r="Q3671" i="1" s="1"/>
  <c r="R3671" i="1" s="1"/>
  <c r="M3677" i="1"/>
  <c r="P3677" i="1"/>
  <c r="M3681" i="1"/>
  <c r="N3681" i="1" s="1"/>
  <c r="O3681" i="1" s="1"/>
  <c r="P3681" i="1"/>
  <c r="M3685" i="1"/>
  <c r="P3685" i="1"/>
  <c r="M3689" i="1"/>
  <c r="P3689" i="1"/>
  <c r="Q3689" i="1" s="1"/>
  <c r="R3689" i="1" s="1"/>
  <c r="P3612" i="1"/>
  <c r="M3612" i="1"/>
  <c r="L3614" i="1"/>
  <c r="K3614" i="1"/>
  <c r="J3614" i="1"/>
  <c r="P3620" i="1"/>
  <c r="M3620" i="1"/>
  <c r="L3622" i="1"/>
  <c r="K3622" i="1"/>
  <c r="J3622" i="1"/>
  <c r="P3628" i="1"/>
  <c r="M3628" i="1"/>
  <c r="L3630" i="1"/>
  <c r="K3630" i="1"/>
  <c r="J3630" i="1"/>
  <c r="M3636" i="1"/>
  <c r="P3636" i="1"/>
  <c r="K3638" i="1"/>
  <c r="J3638" i="1"/>
  <c r="L3638" i="1"/>
  <c r="M3644" i="1"/>
  <c r="P3644" i="1"/>
  <c r="K3646" i="1"/>
  <c r="J3646" i="1"/>
  <c r="L3646" i="1"/>
  <c r="M3652" i="1"/>
  <c r="P3652" i="1"/>
  <c r="K3654" i="1"/>
  <c r="J3654" i="1"/>
  <c r="L3654" i="1"/>
  <c r="M3660" i="1"/>
  <c r="P3660" i="1"/>
  <c r="M3668" i="1"/>
  <c r="N3668" i="1" s="1"/>
  <c r="O3668" i="1" s="1"/>
  <c r="P3668" i="1"/>
  <c r="Q3668" i="1" s="1"/>
  <c r="R3668" i="1" s="1"/>
  <c r="J3696" i="1"/>
  <c r="L3696" i="1"/>
  <c r="K3696" i="1"/>
  <c r="L3698" i="1"/>
  <c r="K3698" i="1"/>
  <c r="J3698" i="1"/>
  <c r="Q3698" i="1"/>
  <c r="K3700" i="1"/>
  <c r="J3700" i="1"/>
  <c r="L3700" i="1"/>
  <c r="P3601" i="1"/>
  <c r="Q3601" i="1" s="1"/>
  <c r="R3601" i="1" s="1"/>
  <c r="M3601" i="1"/>
  <c r="N3601" i="1" s="1"/>
  <c r="O3601" i="1" s="1"/>
  <c r="P3609" i="1"/>
  <c r="Q3609" i="1" s="1"/>
  <c r="R3609" i="1" s="1"/>
  <c r="M3609" i="1"/>
  <c r="N3609" i="1" s="1"/>
  <c r="O3609" i="1" s="1"/>
  <c r="P3617" i="1"/>
  <c r="Q3617" i="1" s="1"/>
  <c r="R3617" i="1" s="1"/>
  <c r="M3617" i="1"/>
  <c r="N3617" i="1" s="1"/>
  <c r="O3617" i="1" s="1"/>
  <c r="P3625" i="1"/>
  <c r="Q3625" i="1" s="1"/>
  <c r="R3625" i="1" s="1"/>
  <c r="M3625" i="1"/>
  <c r="P3633" i="1"/>
  <c r="Q3633" i="1" s="1"/>
  <c r="R3633" i="1" s="1"/>
  <c r="M3633" i="1"/>
  <c r="P3641" i="1"/>
  <c r="Q3641" i="1" s="1"/>
  <c r="R3641" i="1" s="1"/>
  <c r="M3641" i="1"/>
  <c r="N3641" i="1" s="1"/>
  <c r="O3641" i="1" s="1"/>
  <c r="P3649" i="1"/>
  <c r="Q3649" i="1" s="1"/>
  <c r="R3649" i="1" s="1"/>
  <c r="M3649" i="1"/>
  <c r="N3649" i="1" s="1"/>
  <c r="O3649" i="1" s="1"/>
  <c r="P3657" i="1"/>
  <c r="Q3657" i="1" s="1"/>
  <c r="R3657" i="1" s="1"/>
  <c r="M3657" i="1"/>
  <c r="N3657" i="1" s="1"/>
  <c r="O3657" i="1" s="1"/>
  <c r="M3665" i="1"/>
  <c r="N3665" i="1" s="1"/>
  <c r="O3665" i="1" s="1"/>
  <c r="P3665" i="1"/>
  <c r="Q3665" i="1" s="1"/>
  <c r="R3665" i="1" s="1"/>
  <c r="P3672" i="1"/>
  <c r="Q3672" i="1" s="1"/>
  <c r="R3672" i="1" s="1"/>
  <c r="M3672" i="1"/>
  <c r="L3695" i="1"/>
  <c r="K3695" i="1"/>
  <c r="J3695" i="1"/>
  <c r="M3696" i="1"/>
  <c r="N3696" i="1" s="1"/>
  <c r="O3696" i="1" s="1"/>
  <c r="P3696" i="1"/>
  <c r="Q3696" i="1" s="1"/>
  <c r="R3696" i="1" s="1"/>
  <c r="J3704" i="1"/>
  <c r="N3704" i="1"/>
  <c r="O3704" i="1" s="1"/>
  <c r="L3704" i="1"/>
  <c r="K3704" i="1"/>
  <c r="M3718" i="1"/>
  <c r="P3718" i="1"/>
  <c r="P3662" i="1"/>
  <c r="Q3662" i="1" s="1"/>
  <c r="R3662" i="1" s="1"/>
  <c r="M3662" i="1"/>
  <c r="N3662" i="1" s="1"/>
  <c r="O3662" i="1" s="1"/>
  <c r="M3702" i="1"/>
  <c r="P3702" i="1"/>
  <c r="Q3702" i="1" s="1"/>
  <c r="R3702" i="1" s="1"/>
  <c r="M3703" i="1"/>
  <c r="P3703" i="1"/>
  <c r="M3706" i="1"/>
  <c r="P3706" i="1"/>
  <c r="M3710" i="1"/>
  <c r="N3710" i="1" s="1"/>
  <c r="O3710" i="1" s="1"/>
  <c r="P3710" i="1"/>
  <c r="M3714" i="1"/>
  <c r="P3714" i="1"/>
  <c r="Q3714" i="1" s="1"/>
  <c r="R3714" i="1" s="1"/>
  <c r="P3754" i="1"/>
  <c r="M3754" i="1"/>
  <c r="Q3581" i="1"/>
  <c r="R3581" i="1" s="1"/>
  <c r="L3581" i="1"/>
  <c r="K3581" i="1"/>
  <c r="J3581" i="1"/>
  <c r="N3589" i="1"/>
  <c r="O3589" i="1" s="1"/>
  <c r="Q3589" i="1"/>
  <c r="R3589" i="1" s="1"/>
  <c r="L3589" i="1"/>
  <c r="K3589" i="1"/>
  <c r="J3589" i="1"/>
  <c r="N3597" i="1"/>
  <c r="O3597" i="1" s="1"/>
  <c r="L3597" i="1"/>
  <c r="K3597" i="1"/>
  <c r="J3597" i="1"/>
  <c r="N3605" i="1"/>
  <c r="O3605" i="1" s="1"/>
  <c r="L3605" i="1"/>
  <c r="Q3605" i="1"/>
  <c r="R3605" i="1" s="1"/>
  <c r="K3605" i="1"/>
  <c r="J3605" i="1"/>
  <c r="L3613" i="1"/>
  <c r="K3613" i="1"/>
  <c r="Q3613" i="1"/>
  <c r="R3613" i="1" s="1"/>
  <c r="J3613" i="1"/>
  <c r="N3621" i="1"/>
  <c r="O3621" i="1" s="1"/>
  <c r="L3621" i="1"/>
  <c r="K3621" i="1"/>
  <c r="J3621" i="1"/>
  <c r="N3629" i="1"/>
  <c r="O3629" i="1" s="1"/>
  <c r="L3629" i="1"/>
  <c r="K3629" i="1"/>
  <c r="Q3629" i="1"/>
  <c r="R3629" i="1" s="1"/>
  <c r="J3629" i="1"/>
  <c r="L3637" i="1"/>
  <c r="K3637" i="1"/>
  <c r="J3637" i="1"/>
  <c r="L3645" i="1"/>
  <c r="K3645" i="1"/>
  <c r="J3645" i="1"/>
  <c r="L3653" i="1"/>
  <c r="K3653" i="1"/>
  <c r="J3653" i="1"/>
  <c r="N3661" i="1"/>
  <c r="O3661" i="1" s="1"/>
  <c r="L3661" i="1"/>
  <c r="K3661" i="1"/>
  <c r="J3661" i="1"/>
  <c r="N3670" i="1"/>
  <c r="O3670" i="1" s="1"/>
  <c r="L3670" i="1"/>
  <c r="K3670" i="1"/>
  <c r="J3670" i="1"/>
  <c r="N3672" i="1"/>
  <c r="O3672" i="1" s="1"/>
  <c r="L3672" i="1"/>
  <c r="K3672" i="1"/>
  <c r="J3672" i="1"/>
  <c r="N3673" i="1"/>
  <c r="O3673" i="1" s="1"/>
  <c r="L3673" i="1"/>
  <c r="K3673" i="1"/>
  <c r="J3673" i="1"/>
  <c r="P3637" i="1"/>
  <c r="Q3637" i="1" s="1"/>
  <c r="R3637" i="1" s="1"/>
  <c r="M3637" i="1"/>
  <c r="N3637" i="1" s="1"/>
  <c r="O3637" i="1" s="1"/>
  <c r="N3639" i="1"/>
  <c r="L3639" i="1"/>
  <c r="K3639" i="1"/>
  <c r="J3639" i="1"/>
  <c r="Q3639" i="1"/>
  <c r="P3645" i="1"/>
  <c r="Q3645" i="1" s="1"/>
  <c r="R3645" i="1" s="1"/>
  <c r="M3645" i="1"/>
  <c r="N3645" i="1" s="1"/>
  <c r="O3645" i="1" s="1"/>
  <c r="N3647" i="1"/>
  <c r="L3647" i="1"/>
  <c r="K3647" i="1"/>
  <c r="J3647" i="1"/>
  <c r="Q3647" i="1"/>
  <c r="P3653" i="1"/>
  <c r="Q3653" i="1" s="1"/>
  <c r="R3653" i="1" s="1"/>
  <c r="M3653" i="1"/>
  <c r="N3653" i="1" s="1"/>
  <c r="O3653" i="1" s="1"/>
  <c r="N3655" i="1"/>
  <c r="L3655" i="1"/>
  <c r="K3655" i="1"/>
  <c r="J3655" i="1"/>
  <c r="Q3655" i="1"/>
  <c r="P3661" i="1"/>
  <c r="Q3661" i="1" s="1"/>
  <c r="R3661" i="1" s="1"/>
  <c r="M3661" i="1"/>
  <c r="K3671" i="1"/>
  <c r="N3671" i="1"/>
  <c r="O3671" i="1" s="1"/>
  <c r="L3671" i="1"/>
  <c r="J3671" i="1"/>
  <c r="P3673" i="1"/>
  <c r="Q3673" i="1" s="1"/>
  <c r="R3673" i="1" s="1"/>
  <c r="M3673" i="1"/>
  <c r="L3674" i="1"/>
  <c r="K3674" i="1"/>
  <c r="J3674" i="1"/>
  <c r="K3675" i="1"/>
  <c r="Q3675" i="1"/>
  <c r="N3675" i="1"/>
  <c r="L3675" i="1"/>
  <c r="J3675" i="1"/>
  <c r="Q3677" i="1"/>
  <c r="R3677" i="1" s="1"/>
  <c r="N3677" i="1"/>
  <c r="O3677" i="1" s="1"/>
  <c r="L3677" i="1"/>
  <c r="K3677" i="1"/>
  <c r="J3677" i="1"/>
  <c r="L3678" i="1"/>
  <c r="K3678" i="1"/>
  <c r="J3678" i="1"/>
  <c r="K3679" i="1"/>
  <c r="N3679" i="1"/>
  <c r="L3679" i="1"/>
  <c r="J3679" i="1"/>
  <c r="Q3681" i="1"/>
  <c r="R3681" i="1" s="1"/>
  <c r="L3681" i="1"/>
  <c r="K3681" i="1"/>
  <c r="J3681" i="1"/>
  <c r="L3682" i="1"/>
  <c r="K3682" i="1"/>
  <c r="J3682" i="1"/>
  <c r="K3683" i="1"/>
  <c r="N3683" i="1"/>
  <c r="L3683" i="1"/>
  <c r="J3683" i="1"/>
  <c r="Q3685" i="1"/>
  <c r="R3685" i="1" s="1"/>
  <c r="N3685" i="1"/>
  <c r="O3685" i="1" s="1"/>
  <c r="L3685" i="1"/>
  <c r="K3685" i="1"/>
  <c r="J3685" i="1"/>
  <c r="L3686" i="1"/>
  <c r="K3686" i="1"/>
  <c r="J3686" i="1"/>
  <c r="K3687" i="1"/>
  <c r="Q3687" i="1"/>
  <c r="N3687" i="1"/>
  <c r="L3687" i="1"/>
  <c r="J3687" i="1"/>
  <c r="N3689" i="1"/>
  <c r="O3689" i="1" s="1"/>
  <c r="L3689" i="1"/>
  <c r="K3689" i="1"/>
  <c r="J3689" i="1"/>
  <c r="L3690" i="1"/>
  <c r="K3690" i="1"/>
  <c r="J3690" i="1"/>
  <c r="K3691" i="1"/>
  <c r="Q3691" i="1"/>
  <c r="L3691" i="1"/>
  <c r="J3691" i="1"/>
  <c r="P3694" i="1"/>
  <c r="Q3694" i="1" s="1"/>
  <c r="R3694" i="1" s="1"/>
  <c r="M3694" i="1"/>
  <c r="J3697" i="1"/>
  <c r="L3697" i="1"/>
  <c r="Q3697" i="1"/>
  <c r="K3697" i="1"/>
  <c r="M3700" i="1"/>
  <c r="N3700" i="1" s="1"/>
  <c r="O3700" i="1" s="1"/>
  <c r="P3700" i="1"/>
  <c r="Q3700" i="1" s="1"/>
  <c r="R3700" i="1" s="1"/>
  <c r="L3703" i="1"/>
  <c r="J3703" i="1"/>
  <c r="Q3703" i="1"/>
  <c r="R3703" i="1" s="1"/>
  <c r="N3703" i="1"/>
  <c r="O3703" i="1" s="1"/>
  <c r="K3703" i="1"/>
  <c r="N3693" i="1"/>
  <c r="O3693" i="1" s="1"/>
  <c r="J3693" i="1"/>
  <c r="Q3693" i="1"/>
  <c r="R3693" i="1" s="1"/>
  <c r="L3693" i="1"/>
  <c r="K3693" i="1"/>
  <c r="K3694" i="1"/>
  <c r="N3694" i="1"/>
  <c r="O3694" i="1" s="1"/>
  <c r="L3694" i="1"/>
  <c r="J3694" i="1"/>
  <c r="P3756" i="1"/>
  <c r="Q3756" i="1" s="1"/>
  <c r="R3756" i="1" s="1"/>
  <c r="M3756" i="1"/>
  <c r="P3783" i="1"/>
  <c r="M3783" i="1"/>
  <c r="P3791" i="1"/>
  <c r="M3791" i="1"/>
  <c r="P3799" i="1"/>
  <c r="M3799" i="1"/>
  <c r="P3758" i="1"/>
  <c r="M3758" i="1"/>
  <c r="P3786" i="1"/>
  <c r="M3786" i="1"/>
  <c r="P3794" i="1"/>
  <c r="M3794" i="1"/>
  <c r="P3701" i="1"/>
  <c r="M3701" i="1"/>
  <c r="P3704" i="1"/>
  <c r="Q3704" i="1" s="1"/>
  <c r="R3704" i="1" s="1"/>
  <c r="M3704" i="1"/>
  <c r="K3768" i="1"/>
  <c r="J3768" i="1"/>
  <c r="L3768" i="1"/>
  <c r="Q3706" i="1"/>
  <c r="R3706" i="1" s="1"/>
  <c r="L3706" i="1"/>
  <c r="N3706" i="1"/>
  <c r="O3706" i="1" s="1"/>
  <c r="K3706" i="1"/>
  <c r="J3706" i="1"/>
  <c r="Q3710" i="1"/>
  <c r="R3710" i="1" s="1"/>
  <c r="L3710" i="1"/>
  <c r="K3710" i="1"/>
  <c r="J3710" i="1"/>
  <c r="L3714" i="1"/>
  <c r="N3714" i="1"/>
  <c r="O3714" i="1" s="1"/>
  <c r="K3714" i="1"/>
  <c r="J3714" i="1"/>
  <c r="Q3718" i="1"/>
  <c r="R3718" i="1" s="1"/>
  <c r="N3718" i="1"/>
  <c r="O3718" i="1" s="1"/>
  <c r="L3718" i="1"/>
  <c r="K3718" i="1"/>
  <c r="J3718" i="1"/>
  <c r="Q3722" i="1"/>
  <c r="R3722" i="1" s="1"/>
  <c r="J3722" i="1"/>
  <c r="L3722" i="1"/>
  <c r="K3722" i="1"/>
  <c r="Q3726" i="1"/>
  <c r="R3726" i="1" s="1"/>
  <c r="J3726" i="1"/>
  <c r="L3726" i="1"/>
  <c r="K3726" i="1"/>
  <c r="K3730" i="1"/>
  <c r="J3730" i="1"/>
  <c r="L3730" i="1"/>
  <c r="K3734" i="1"/>
  <c r="J3734" i="1"/>
  <c r="L3734" i="1"/>
  <c r="K3738" i="1"/>
  <c r="J3738" i="1"/>
  <c r="L3738" i="1"/>
  <c r="K3742" i="1"/>
  <c r="J3742" i="1"/>
  <c r="L3742" i="1"/>
  <c r="K3746" i="1"/>
  <c r="J3746" i="1"/>
  <c r="L3746" i="1"/>
  <c r="K3750" i="1"/>
  <c r="J3750" i="1"/>
  <c r="L3750" i="1"/>
  <c r="M3752" i="1"/>
  <c r="N3752" i="1" s="1"/>
  <c r="O3752" i="1" s="1"/>
  <c r="P3752" i="1"/>
  <c r="M3767" i="1"/>
  <c r="P3767" i="1"/>
  <c r="P3779" i="1"/>
  <c r="M3779" i="1"/>
  <c r="N3701" i="1"/>
  <c r="O3701" i="1" s="1"/>
  <c r="J3701" i="1"/>
  <c r="Q3701" i="1"/>
  <c r="R3701" i="1" s="1"/>
  <c r="L3701" i="1"/>
  <c r="K3701" i="1"/>
  <c r="K3702" i="1"/>
  <c r="N3702" i="1"/>
  <c r="O3702" i="1" s="1"/>
  <c r="L3702" i="1"/>
  <c r="J3702" i="1"/>
  <c r="J3767" i="1"/>
  <c r="N3767" i="1"/>
  <c r="O3767" i="1" s="1"/>
  <c r="L3767" i="1"/>
  <c r="K3767" i="1"/>
  <c r="Q3767" i="1"/>
  <c r="R3767" i="1" s="1"/>
  <c r="P3787" i="1"/>
  <c r="M3787" i="1"/>
  <c r="P3795" i="1"/>
  <c r="M3795" i="1"/>
  <c r="M3722" i="1"/>
  <c r="N3722" i="1" s="1"/>
  <c r="O3722" i="1" s="1"/>
  <c r="P3722" i="1"/>
  <c r="M3726" i="1"/>
  <c r="N3726" i="1" s="1"/>
  <c r="O3726" i="1" s="1"/>
  <c r="P3726" i="1"/>
  <c r="M3730" i="1"/>
  <c r="N3730" i="1" s="1"/>
  <c r="O3730" i="1" s="1"/>
  <c r="P3730" i="1"/>
  <c r="Q3730" i="1" s="1"/>
  <c r="R3730" i="1" s="1"/>
  <c r="M3734" i="1"/>
  <c r="N3734" i="1" s="1"/>
  <c r="O3734" i="1" s="1"/>
  <c r="P3734" i="1"/>
  <c r="Q3734" i="1" s="1"/>
  <c r="R3734" i="1" s="1"/>
  <c r="M3738" i="1"/>
  <c r="N3738" i="1" s="1"/>
  <c r="O3738" i="1" s="1"/>
  <c r="P3738" i="1"/>
  <c r="Q3738" i="1" s="1"/>
  <c r="R3738" i="1" s="1"/>
  <c r="M3742" i="1"/>
  <c r="N3742" i="1" s="1"/>
  <c r="O3742" i="1" s="1"/>
  <c r="P3742" i="1"/>
  <c r="Q3742" i="1" s="1"/>
  <c r="R3742" i="1" s="1"/>
  <c r="M3746" i="1"/>
  <c r="N3746" i="1" s="1"/>
  <c r="O3746" i="1" s="1"/>
  <c r="P3746" i="1"/>
  <c r="Q3746" i="1" s="1"/>
  <c r="R3746" i="1" s="1"/>
  <c r="M3750" i="1"/>
  <c r="N3750" i="1" s="1"/>
  <c r="O3750" i="1" s="1"/>
  <c r="P3750" i="1"/>
  <c r="Q3750" i="1" s="1"/>
  <c r="R3750" i="1" s="1"/>
  <c r="P3782" i="1"/>
  <c r="M3782" i="1"/>
  <c r="P3790" i="1"/>
  <c r="M3790" i="1"/>
  <c r="P3798" i="1"/>
  <c r="M3798" i="1"/>
  <c r="L3753" i="1"/>
  <c r="K3753" i="1"/>
  <c r="J3753" i="1"/>
  <c r="P3755" i="1"/>
  <c r="M3755" i="1"/>
  <c r="L3764" i="1"/>
  <c r="K3764" i="1"/>
  <c r="J3764" i="1"/>
  <c r="L3765" i="1"/>
  <c r="J3765" i="1"/>
  <c r="K3765" i="1"/>
  <c r="M3760" i="1"/>
  <c r="P3760" i="1"/>
  <c r="L3761" i="1"/>
  <c r="K3761" i="1"/>
  <c r="J3761" i="1"/>
  <c r="Q3761" i="1"/>
  <c r="R3761" i="1" s="1"/>
  <c r="K3762" i="1"/>
  <c r="J3762" i="1"/>
  <c r="L3762" i="1"/>
  <c r="M3764" i="1"/>
  <c r="N3764" i="1" s="1"/>
  <c r="O3764" i="1" s="1"/>
  <c r="P3764" i="1"/>
  <c r="Q3764" i="1" s="1"/>
  <c r="R3764" i="1" s="1"/>
  <c r="M3772" i="1"/>
  <c r="P3772" i="1"/>
  <c r="M3776" i="1"/>
  <c r="N3776" i="1" s="1"/>
  <c r="O3776" i="1" s="1"/>
  <c r="P3776" i="1"/>
  <c r="P3778" i="1"/>
  <c r="M3778" i="1"/>
  <c r="J3752" i="1"/>
  <c r="Q3752" i="1"/>
  <c r="R3752" i="1" s="1"/>
  <c r="L3752" i="1"/>
  <c r="K3752" i="1"/>
  <c r="L3840" i="1"/>
  <c r="K3840" i="1"/>
  <c r="J3840" i="1"/>
  <c r="P3831" i="1"/>
  <c r="M3831" i="1"/>
  <c r="L3852" i="1"/>
  <c r="J3852" i="1"/>
  <c r="K3852" i="1"/>
  <c r="M3860" i="1"/>
  <c r="N3860" i="1" s="1"/>
  <c r="O3860" i="1" s="1"/>
  <c r="P3860" i="1"/>
  <c r="P3863" i="1"/>
  <c r="M3863" i="1"/>
  <c r="N3863" i="1" s="1"/>
  <c r="P3761" i="1"/>
  <c r="M3761" i="1"/>
  <c r="N3761" i="1" s="1"/>
  <c r="O3761" i="1" s="1"/>
  <c r="M3768" i="1"/>
  <c r="N3768" i="1" s="1"/>
  <c r="O3768" i="1" s="1"/>
  <c r="P3768" i="1"/>
  <c r="Q3768" i="1" s="1"/>
  <c r="R3768" i="1" s="1"/>
  <c r="M3835" i="1"/>
  <c r="P3835" i="1"/>
  <c r="P3838" i="1"/>
  <c r="M3838" i="1"/>
  <c r="M3843" i="1"/>
  <c r="P3843" i="1"/>
  <c r="N3756" i="1"/>
  <c r="O3756" i="1" s="1"/>
  <c r="L3756" i="1"/>
  <c r="K3756" i="1"/>
  <c r="J3756" i="1"/>
  <c r="K3833" i="1"/>
  <c r="L3833" i="1"/>
  <c r="J3833" i="1"/>
  <c r="K3841" i="1"/>
  <c r="L3841" i="1"/>
  <c r="J3841" i="1"/>
  <c r="L3850" i="1"/>
  <c r="K3850" i="1"/>
  <c r="J3850" i="1"/>
  <c r="M3851" i="1"/>
  <c r="P3851" i="1"/>
  <c r="L3836" i="1"/>
  <c r="K3836" i="1"/>
  <c r="J3836" i="1"/>
  <c r="L3844" i="1"/>
  <c r="K3844" i="1"/>
  <c r="J3844" i="1"/>
  <c r="L3890" i="1"/>
  <c r="K3890" i="1"/>
  <c r="J3890" i="1"/>
  <c r="Q3772" i="1"/>
  <c r="R3772" i="1" s="1"/>
  <c r="N3772" i="1"/>
  <c r="O3772" i="1" s="1"/>
  <c r="L3772" i="1"/>
  <c r="J3772" i="1"/>
  <c r="K3772" i="1"/>
  <c r="Q3776" i="1"/>
  <c r="R3776" i="1" s="1"/>
  <c r="L3776" i="1"/>
  <c r="J3776" i="1"/>
  <c r="K3776" i="1"/>
  <c r="L3780" i="1"/>
  <c r="K3780" i="1"/>
  <c r="J3780" i="1"/>
  <c r="N3784" i="1"/>
  <c r="O3784" i="1" s="1"/>
  <c r="L3784" i="1"/>
  <c r="K3784" i="1"/>
  <c r="J3784" i="1"/>
  <c r="N3788" i="1"/>
  <c r="O3788" i="1" s="1"/>
  <c r="L3788" i="1"/>
  <c r="K3788" i="1"/>
  <c r="J3788" i="1"/>
  <c r="L3792" i="1"/>
  <c r="K3792" i="1"/>
  <c r="J3792" i="1"/>
  <c r="L3796" i="1"/>
  <c r="K3796" i="1"/>
  <c r="J3796" i="1"/>
  <c r="L3800" i="1"/>
  <c r="K3800" i="1"/>
  <c r="J3800" i="1"/>
  <c r="Q3804" i="1"/>
  <c r="R3804" i="1" s="1"/>
  <c r="L3804" i="1"/>
  <c r="K3804" i="1"/>
  <c r="J3804" i="1"/>
  <c r="Q3808" i="1"/>
  <c r="R3808" i="1" s="1"/>
  <c r="L3808" i="1"/>
  <c r="K3808" i="1"/>
  <c r="J3808" i="1"/>
  <c r="L3812" i="1"/>
  <c r="K3812" i="1"/>
  <c r="J3812" i="1"/>
  <c r="N3816" i="1"/>
  <c r="O3816" i="1" s="1"/>
  <c r="L3816" i="1"/>
  <c r="K3816" i="1"/>
  <c r="J3816" i="1"/>
  <c r="N3820" i="1"/>
  <c r="O3820" i="1" s="1"/>
  <c r="L3820" i="1"/>
  <c r="K3820" i="1"/>
  <c r="J3820" i="1"/>
  <c r="L3824" i="1"/>
  <c r="K3824" i="1"/>
  <c r="J3824" i="1"/>
  <c r="L3832" i="1"/>
  <c r="N3832" i="1"/>
  <c r="O3832" i="1" s="1"/>
  <c r="K3832" i="1"/>
  <c r="J3832" i="1"/>
  <c r="L3845" i="1"/>
  <c r="K3845" i="1"/>
  <c r="J3845" i="1"/>
  <c r="M3846" i="1"/>
  <c r="P3846" i="1"/>
  <c r="P3850" i="1"/>
  <c r="Q3850" i="1" s="1"/>
  <c r="M3850" i="1"/>
  <c r="N3850" i="1" s="1"/>
  <c r="N3856" i="1"/>
  <c r="O3856" i="1" s="1"/>
  <c r="L3856" i="1"/>
  <c r="K3856" i="1"/>
  <c r="J3856" i="1"/>
  <c r="P3802" i="1"/>
  <c r="M3802" i="1"/>
  <c r="P3803" i="1"/>
  <c r="M3803" i="1"/>
  <c r="P3806" i="1"/>
  <c r="M3806" i="1"/>
  <c r="P3807" i="1"/>
  <c r="M3807" i="1"/>
  <c r="P3810" i="1"/>
  <c r="M3810" i="1"/>
  <c r="P3811" i="1"/>
  <c r="M3811" i="1"/>
  <c r="P3814" i="1"/>
  <c r="M3814" i="1"/>
  <c r="P3815" i="1"/>
  <c r="M3815" i="1"/>
  <c r="P3818" i="1"/>
  <c r="M3818" i="1"/>
  <c r="P3819" i="1"/>
  <c r="M3819" i="1"/>
  <c r="P3822" i="1"/>
  <c r="M3822" i="1"/>
  <c r="P3823" i="1"/>
  <c r="M3823" i="1"/>
  <c r="P3834" i="1"/>
  <c r="M3834" i="1"/>
  <c r="M3839" i="1"/>
  <c r="P3839" i="1"/>
  <c r="P3842" i="1"/>
  <c r="M3842" i="1"/>
  <c r="L3848" i="1"/>
  <c r="K3848" i="1"/>
  <c r="J3848" i="1"/>
  <c r="M3780" i="1"/>
  <c r="N3780" i="1" s="1"/>
  <c r="O3780" i="1" s="1"/>
  <c r="P3780" i="1"/>
  <c r="Q3780" i="1" s="1"/>
  <c r="R3780" i="1" s="1"/>
  <c r="M3784" i="1"/>
  <c r="P3784" i="1"/>
  <c r="Q3784" i="1" s="1"/>
  <c r="R3784" i="1" s="1"/>
  <c r="M3788" i="1"/>
  <c r="P3788" i="1"/>
  <c r="Q3788" i="1" s="1"/>
  <c r="R3788" i="1" s="1"/>
  <c r="M3792" i="1"/>
  <c r="N3792" i="1" s="1"/>
  <c r="O3792" i="1" s="1"/>
  <c r="P3792" i="1"/>
  <c r="Q3792" i="1" s="1"/>
  <c r="R3792" i="1" s="1"/>
  <c r="M3796" i="1"/>
  <c r="N3796" i="1" s="1"/>
  <c r="O3796" i="1" s="1"/>
  <c r="P3796" i="1"/>
  <c r="Q3796" i="1" s="1"/>
  <c r="R3796" i="1" s="1"/>
  <c r="M3800" i="1"/>
  <c r="N3800" i="1" s="1"/>
  <c r="O3800" i="1" s="1"/>
  <c r="P3800" i="1"/>
  <c r="Q3800" i="1" s="1"/>
  <c r="R3800" i="1" s="1"/>
  <c r="M3804" i="1"/>
  <c r="N3804" i="1" s="1"/>
  <c r="O3804" i="1" s="1"/>
  <c r="P3804" i="1"/>
  <c r="M3808" i="1"/>
  <c r="N3808" i="1" s="1"/>
  <c r="O3808" i="1" s="1"/>
  <c r="P3808" i="1"/>
  <c r="M3812" i="1"/>
  <c r="N3812" i="1" s="1"/>
  <c r="O3812" i="1" s="1"/>
  <c r="P3812" i="1"/>
  <c r="Q3812" i="1" s="1"/>
  <c r="R3812" i="1" s="1"/>
  <c r="M3816" i="1"/>
  <c r="P3816" i="1"/>
  <c r="Q3816" i="1" s="1"/>
  <c r="R3816" i="1" s="1"/>
  <c r="M3820" i="1"/>
  <c r="P3820" i="1"/>
  <c r="Q3820" i="1" s="1"/>
  <c r="R3820" i="1" s="1"/>
  <c r="M3824" i="1"/>
  <c r="N3824" i="1" s="1"/>
  <c r="O3824" i="1" s="1"/>
  <c r="P3824" i="1"/>
  <c r="Q3824" i="1" s="1"/>
  <c r="R3824" i="1" s="1"/>
  <c r="N3828" i="1"/>
  <c r="O3828" i="1" s="1"/>
  <c r="L3828" i="1"/>
  <c r="K3828" i="1"/>
  <c r="J3828" i="1"/>
  <c r="M3832" i="1"/>
  <c r="P3832" i="1"/>
  <c r="Q3832" i="1" s="1"/>
  <c r="R3832" i="1" s="1"/>
  <c r="L3837" i="1"/>
  <c r="K3837" i="1"/>
  <c r="J3837" i="1"/>
  <c r="K3854" i="1"/>
  <c r="L3854" i="1"/>
  <c r="J3854" i="1"/>
  <c r="P3856" i="1"/>
  <c r="Q3856" i="1" s="1"/>
  <c r="R3856" i="1" s="1"/>
  <c r="M3856" i="1"/>
  <c r="L3857" i="1"/>
  <c r="K3857" i="1"/>
  <c r="J3857" i="1"/>
  <c r="L3884" i="1"/>
  <c r="Q3884" i="1"/>
  <c r="R3884" i="1" s="1"/>
  <c r="K3884" i="1"/>
  <c r="J3884" i="1"/>
  <c r="K3898" i="1"/>
  <c r="J3898" i="1"/>
  <c r="L3898" i="1"/>
  <c r="J3922" i="1"/>
  <c r="L3922" i="1"/>
  <c r="K3922" i="1"/>
  <c r="L3864" i="1"/>
  <c r="K3864" i="1"/>
  <c r="J3864" i="1"/>
  <c r="L3865" i="1"/>
  <c r="K3865" i="1"/>
  <c r="J3865" i="1"/>
  <c r="K3866" i="1"/>
  <c r="L3866" i="1"/>
  <c r="J3866" i="1"/>
  <c r="L3868" i="1"/>
  <c r="K3868" i="1"/>
  <c r="J3868" i="1"/>
  <c r="L3869" i="1"/>
  <c r="K3869" i="1"/>
  <c r="J3869" i="1"/>
  <c r="K3870" i="1"/>
  <c r="L3870" i="1"/>
  <c r="J3870" i="1"/>
  <c r="L3872" i="1"/>
  <c r="K3872" i="1"/>
  <c r="J3872" i="1"/>
  <c r="L3876" i="1"/>
  <c r="K3876" i="1"/>
  <c r="J3876" i="1"/>
  <c r="P3899" i="1"/>
  <c r="M3899" i="1"/>
  <c r="P3900" i="1"/>
  <c r="M3900" i="1"/>
  <c r="J3901" i="1"/>
  <c r="Q3901" i="1"/>
  <c r="R3901" i="1" s="1"/>
  <c r="K3901" i="1"/>
  <c r="L3901" i="1"/>
  <c r="K3906" i="1"/>
  <c r="J3906" i="1"/>
  <c r="L3906" i="1"/>
  <c r="K3925" i="1"/>
  <c r="L3925" i="1"/>
  <c r="J3925" i="1"/>
  <c r="L3933" i="1"/>
  <c r="J3933" i="1"/>
  <c r="N3933" i="1"/>
  <c r="O3933" i="1" s="1"/>
  <c r="K3933" i="1"/>
  <c r="M3847" i="1"/>
  <c r="P3847" i="1"/>
  <c r="P3854" i="1"/>
  <c r="Q3854" i="1" s="1"/>
  <c r="R3854" i="1" s="1"/>
  <c r="M3854" i="1"/>
  <c r="N3854" i="1" s="1"/>
  <c r="O3854" i="1" s="1"/>
  <c r="P3857" i="1"/>
  <c r="Q3857" i="1" s="1"/>
  <c r="R3857" i="1" s="1"/>
  <c r="M3857" i="1"/>
  <c r="N3857" i="1" s="1"/>
  <c r="O3857" i="1" s="1"/>
  <c r="L3863" i="1"/>
  <c r="K3863" i="1"/>
  <c r="J3863" i="1"/>
  <c r="Q3863" i="1"/>
  <c r="M3879" i="1"/>
  <c r="P3879" i="1"/>
  <c r="P3882" i="1"/>
  <c r="M3882" i="1"/>
  <c r="M3887" i="1"/>
  <c r="P3887" i="1"/>
  <c r="M3902" i="1"/>
  <c r="P3902" i="1"/>
  <c r="K3903" i="1"/>
  <c r="J3903" i="1"/>
  <c r="L3903" i="1"/>
  <c r="M3905" i="1"/>
  <c r="P3905" i="1"/>
  <c r="L3920" i="1"/>
  <c r="J3920" i="1"/>
  <c r="K3920" i="1"/>
  <c r="P3828" i="1"/>
  <c r="Q3828" i="1" s="1"/>
  <c r="R3828" i="1" s="1"/>
  <c r="M3828" i="1"/>
  <c r="P3836" i="1"/>
  <c r="Q3836" i="1" s="1"/>
  <c r="R3836" i="1" s="1"/>
  <c r="M3836" i="1"/>
  <c r="N3836" i="1" s="1"/>
  <c r="O3836" i="1" s="1"/>
  <c r="P3844" i="1"/>
  <c r="Q3844" i="1" s="1"/>
  <c r="R3844" i="1" s="1"/>
  <c r="M3844" i="1"/>
  <c r="N3844" i="1" s="1"/>
  <c r="O3844" i="1" s="1"/>
  <c r="P3852" i="1"/>
  <c r="Q3852" i="1" s="1"/>
  <c r="R3852" i="1" s="1"/>
  <c r="M3852" i="1"/>
  <c r="N3852" i="1" s="1"/>
  <c r="O3852" i="1" s="1"/>
  <c r="M3864" i="1"/>
  <c r="N3864" i="1" s="1"/>
  <c r="O3864" i="1" s="1"/>
  <c r="P3864" i="1"/>
  <c r="Q3864" i="1" s="1"/>
  <c r="R3864" i="1" s="1"/>
  <c r="M3868" i="1"/>
  <c r="N3868" i="1" s="1"/>
  <c r="O3868" i="1" s="1"/>
  <c r="P3868" i="1"/>
  <c r="Q3868" i="1" s="1"/>
  <c r="R3868" i="1" s="1"/>
  <c r="M3872" i="1"/>
  <c r="N3872" i="1" s="1"/>
  <c r="O3872" i="1" s="1"/>
  <c r="P3872" i="1"/>
  <c r="Q3872" i="1" s="1"/>
  <c r="R3872" i="1" s="1"/>
  <c r="M3876" i="1"/>
  <c r="N3876" i="1" s="1"/>
  <c r="O3876" i="1" s="1"/>
  <c r="P3876" i="1"/>
  <c r="Q3876" i="1" s="1"/>
  <c r="R3876" i="1" s="1"/>
  <c r="L3885" i="1"/>
  <c r="K3885" i="1"/>
  <c r="J3885" i="1"/>
  <c r="P3904" i="1"/>
  <c r="M3904" i="1"/>
  <c r="J3913" i="1"/>
  <c r="K3913" i="1"/>
  <c r="L3913" i="1"/>
  <c r="K3931" i="1"/>
  <c r="L3931" i="1"/>
  <c r="J3931" i="1"/>
  <c r="L3880" i="1"/>
  <c r="K3880" i="1"/>
  <c r="J3880" i="1"/>
  <c r="L3888" i="1"/>
  <c r="K3888" i="1"/>
  <c r="J3888" i="1"/>
  <c r="P3891" i="1"/>
  <c r="M3891" i="1"/>
  <c r="P3861" i="1"/>
  <c r="M3861" i="1"/>
  <c r="P3875" i="1"/>
  <c r="M3875" i="1"/>
  <c r="J3893" i="1"/>
  <c r="K3893" i="1"/>
  <c r="L3893" i="1"/>
  <c r="L3921" i="1"/>
  <c r="K3921" i="1"/>
  <c r="J3921" i="1"/>
  <c r="P3862" i="1"/>
  <c r="M3862" i="1"/>
  <c r="P3874" i="1"/>
  <c r="M3874" i="1"/>
  <c r="N3879" i="1"/>
  <c r="O3879" i="1" s="1"/>
  <c r="J3879" i="1"/>
  <c r="Q3879" i="1"/>
  <c r="R3879" i="1" s="1"/>
  <c r="L3879" i="1"/>
  <c r="K3879" i="1"/>
  <c r="M3883" i="1"/>
  <c r="P3883" i="1"/>
  <c r="P3886" i="1"/>
  <c r="M3886" i="1"/>
  <c r="N3887" i="1"/>
  <c r="O3887" i="1" s="1"/>
  <c r="J3887" i="1"/>
  <c r="Q3887" i="1"/>
  <c r="R3887" i="1" s="1"/>
  <c r="L3887" i="1"/>
  <c r="K3887" i="1"/>
  <c r="M3894" i="1"/>
  <c r="P3894" i="1"/>
  <c r="K3895" i="1"/>
  <c r="J3895" i="1"/>
  <c r="L3895" i="1"/>
  <c r="P3908" i="1"/>
  <c r="M3908" i="1"/>
  <c r="P3840" i="1"/>
  <c r="Q3840" i="1" s="1"/>
  <c r="R3840" i="1" s="1"/>
  <c r="M3840" i="1"/>
  <c r="N3840" i="1" s="1"/>
  <c r="O3840" i="1" s="1"/>
  <c r="P3848" i="1"/>
  <c r="Q3848" i="1" s="1"/>
  <c r="R3848" i="1" s="1"/>
  <c r="M3848" i="1"/>
  <c r="N3848" i="1" s="1"/>
  <c r="O3848" i="1" s="1"/>
  <c r="L3860" i="1"/>
  <c r="K3860" i="1"/>
  <c r="J3860" i="1"/>
  <c r="Q3860" i="1"/>
  <c r="R3860" i="1" s="1"/>
  <c r="L3877" i="1"/>
  <c r="K3877" i="1"/>
  <c r="J3877" i="1"/>
  <c r="L3881" i="1"/>
  <c r="K3881" i="1"/>
  <c r="J3881" i="1"/>
  <c r="L3889" i="1"/>
  <c r="K3889" i="1"/>
  <c r="J3889" i="1"/>
  <c r="P3896" i="1"/>
  <c r="M3896" i="1"/>
  <c r="M3897" i="1"/>
  <c r="P3897" i="1"/>
  <c r="L3910" i="1"/>
  <c r="K3910" i="1"/>
  <c r="J3910" i="1"/>
  <c r="J3912" i="1"/>
  <c r="L3912" i="1"/>
  <c r="K3912" i="1"/>
  <c r="N3912" i="1"/>
  <c r="J3914" i="1"/>
  <c r="L3914" i="1"/>
  <c r="K3914" i="1"/>
  <c r="M3884" i="1"/>
  <c r="N3884" i="1" s="1"/>
  <c r="O3884" i="1" s="1"/>
  <c r="P3884" i="1"/>
  <c r="P3909" i="1"/>
  <c r="M3909" i="1"/>
  <c r="M3913" i="1"/>
  <c r="N3913" i="1" s="1"/>
  <c r="O3913" i="1" s="1"/>
  <c r="P3913" i="1"/>
  <c r="Q3913" i="1" s="1"/>
  <c r="R3913" i="1" s="1"/>
  <c r="K3917" i="1"/>
  <c r="J3917" i="1"/>
  <c r="L3917" i="1"/>
  <c r="M3943" i="1"/>
  <c r="P3943" i="1"/>
  <c r="J3940" i="1"/>
  <c r="K3940" i="1"/>
  <c r="L3940" i="1"/>
  <c r="M3936" i="1"/>
  <c r="P3936" i="1"/>
  <c r="P3938" i="1"/>
  <c r="M3938" i="1"/>
  <c r="M3912" i="1"/>
  <c r="P3912" i="1"/>
  <c r="Q3912" i="1" s="1"/>
  <c r="K3915" i="1"/>
  <c r="J3915" i="1"/>
  <c r="L3915" i="1"/>
  <c r="L3928" i="1"/>
  <c r="J3928" i="1"/>
  <c r="K3928" i="1"/>
  <c r="L3929" i="1"/>
  <c r="K3929" i="1"/>
  <c r="J3929" i="1"/>
  <c r="J3930" i="1"/>
  <c r="L3930" i="1"/>
  <c r="K3930" i="1"/>
  <c r="J3934" i="1"/>
  <c r="L3934" i="1"/>
  <c r="K3934" i="1"/>
  <c r="K3935" i="1"/>
  <c r="N3935" i="1"/>
  <c r="L3935" i="1"/>
  <c r="J3935" i="1"/>
  <c r="Q3935" i="1"/>
  <c r="P3937" i="1"/>
  <c r="M3937" i="1"/>
  <c r="P3880" i="1"/>
  <c r="Q3880" i="1" s="1"/>
  <c r="R3880" i="1" s="1"/>
  <c r="M3880" i="1"/>
  <c r="N3880" i="1" s="1"/>
  <c r="O3880" i="1" s="1"/>
  <c r="P3888" i="1"/>
  <c r="Q3888" i="1" s="1"/>
  <c r="R3888" i="1" s="1"/>
  <c r="M3888" i="1"/>
  <c r="N3888" i="1" s="1"/>
  <c r="O3888" i="1" s="1"/>
  <c r="P3893" i="1"/>
  <c r="Q3893" i="1" s="1"/>
  <c r="R3893" i="1" s="1"/>
  <c r="M3893" i="1"/>
  <c r="N3893" i="1" s="1"/>
  <c r="O3893" i="1" s="1"/>
  <c r="P3901" i="1"/>
  <c r="M3901" i="1"/>
  <c r="N3901" i="1" s="1"/>
  <c r="O3901" i="1" s="1"/>
  <c r="M3949" i="1"/>
  <c r="P3949" i="1"/>
  <c r="P3911" i="1"/>
  <c r="M3911" i="1"/>
  <c r="P3940" i="1"/>
  <c r="Q3940" i="1" s="1"/>
  <c r="R3940" i="1" s="1"/>
  <c r="M3940" i="1"/>
  <c r="N3940" i="1" s="1"/>
  <c r="O3940" i="1" s="1"/>
  <c r="P3944" i="1"/>
  <c r="M3944" i="1"/>
  <c r="M3945" i="1"/>
  <c r="P3945" i="1"/>
  <c r="Q3909" i="1"/>
  <c r="R3909" i="1" s="1"/>
  <c r="L3909" i="1"/>
  <c r="K3909" i="1"/>
  <c r="N3909" i="1"/>
  <c r="O3909" i="1" s="1"/>
  <c r="J3909" i="1"/>
  <c r="P3935" i="1"/>
  <c r="M3935" i="1"/>
  <c r="K3939" i="1"/>
  <c r="N3939" i="1"/>
  <c r="L3939" i="1"/>
  <c r="J3939" i="1"/>
  <c r="K3943" i="1"/>
  <c r="L3943" i="1"/>
  <c r="N3943" i="1"/>
  <c r="O3943" i="1" s="1"/>
  <c r="Q3943" i="1"/>
  <c r="R3943" i="1" s="1"/>
  <c r="J3943" i="1"/>
  <c r="K3951" i="1"/>
  <c r="N3951" i="1"/>
  <c r="L3951" i="1"/>
  <c r="J3951" i="1"/>
  <c r="M3939" i="1"/>
  <c r="P3939" i="1"/>
  <c r="Q3939" i="1" s="1"/>
  <c r="P3947" i="1"/>
  <c r="M3947" i="1"/>
  <c r="M3951" i="1"/>
  <c r="P3951" i="1"/>
  <c r="Q3951" i="1" s="1"/>
  <c r="L3955" i="1"/>
  <c r="K3955" i="1"/>
  <c r="J3955" i="1"/>
  <c r="P3962" i="1"/>
  <c r="M3962" i="1"/>
  <c r="N3989" i="1"/>
  <c r="L3989" i="1"/>
  <c r="K3989" i="1"/>
  <c r="J3989" i="1"/>
  <c r="Q3963" i="1"/>
  <c r="J3963" i="1"/>
  <c r="L3963" i="1"/>
  <c r="K3963" i="1"/>
  <c r="M3965" i="1"/>
  <c r="P3965" i="1"/>
  <c r="M3967" i="1"/>
  <c r="P3967" i="1"/>
  <c r="P3986" i="1"/>
  <c r="M3986" i="1"/>
  <c r="P3994" i="1"/>
  <c r="Q3994" i="1" s="1"/>
  <c r="R3994" i="1" s="1"/>
  <c r="M3994" i="1"/>
  <c r="L3919" i="1"/>
  <c r="K3919" i="1"/>
  <c r="J3919" i="1"/>
  <c r="L3927" i="1"/>
  <c r="K3927" i="1"/>
  <c r="J3927" i="1"/>
  <c r="M3933" i="1"/>
  <c r="P3933" i="1"/>
  <c r="Q3933" i="1" s="1"/>
  <c r="R3933" i="1" s="1"/>
  <c r="Q3945" i="1"/>
  <c r="R3945" i="1" s="1"/>
  <c r="N3945" i="1"/>
  <c r="O3945" i="1" s="1"/>
  <c r="L3945" i="1"/>
  <c r="K3945" i="1"/>
  <c r="J3945" i="1"/>
  <c r="L3949" i="1"/>
  <c r="J3949" i="1"/>
  <c r="Q3949" i="1"/>
  <c r="R3949" i="1" s="1"/>
  <c r="N3949" i="1"/>
  <c r="O3949" i="1" s="1"/>
  <c r="K3949" i="1"/>
  <c r="J3950" i="1"/>
  <c r="L3950" i="1"/>
  <c r="K3950" i="1"/>
  <c r="Q3971" i="1"/>
  <c r="J3971" i="1"/>
  <c r="K3971" i="1"/>
  <c r="L3971" i="1"/>
  <c r="M3917" i="1"/>
  <c r="N3917" i="1" s="1"/>
  <c r="O3917" i="1" s="1"/>
  <c r="P3917" i="1"/>
  <c r="Q3917" i="1" s="1"/>
  <c r="R3917" i="1" s="1"/>
  <c r="M3919" i="1"/>
  <c r="N3919" i="1" s="1"/>
  <c r="P3919" i="1"/>
  <c r="Q3919" i="1" s="1"/>
  <c r="M3925" i="1"/>
  <c r="N3925" i="1" s="1"/>
  <c r="O3925" i="1" s="1"/>
  <c r="P3925" i="1"/>
  <c r="Q3925" i="1" s="1"/>
  <c r="R3925" i="1" s="1"/>
  <c r="M3927" i="1"/>
  <c r="N3927" i="1" s="1"/>
  <c r="P3927" i="1"/>
  <c r="Q3927" i="1" s="1"/>
  <c r="Q3937" i="1"/>
  <c r="R3937" i="1" s="1"/>
  <c r="J3937" i="1"/>
  <c r="L3937" i="1"/>
  <c r="N3937" i="1"/>
  <c r="O3937" i="1" s="1"/>
  <c r="K3937" i="1"/>
  <c r="J3979" i="1"/>
  <c r="L3979" i="1"/>
  <c r="K3979" i="1"/>
  <c r="J3982" i="1"/>
  <c r="N3982" i="1"/>
  <c r="K3982" i="1"/>
  <c r="L3982" i="1"/>
  <c r="Q3982" i="1"/>
  <c r="M3983" i="1"/>
  <c r="P3983" i="1"/>
  <c r="P3982" i="1"/>
  <c r="M3982" i="1"/>
  <c r="K3953" i="1"/>
  <c r="L3953" i="1"/>
  <c r="J3953" i="1"/>
  <c r="K3961" i="1"/>
  <c r="J3961" i="1"/>
  <c r="L3961" i="1"/>
  <c r="K3969" i="1"/>
  <c r="Q3969" i="1"/>
  <c r="R3969" i="1" s="1"/>
  <c r="J3969" i="1"/>
  <c r="L3969" i="1"/>
  <c r="K3977" i="1"/>
  <c r="J3977" i="1"/>
  <c r="L3977" i="1"/>
  <c r="N3977" i="1"/>
  <c r="O3977" i="1" s="1"/>
  <c r="J3981" i="1"/>
  <c r="L3981" i="1"/>
  <c r="K3981" i="1"/>
  <c r="M3993" i="1"/>
  <c r="P3993" i="1"/>
  <c r="K4001" i="1"/>
  <c r="J4001" i="1"/>
  <c r="L4001" i="1"/>
  <c r="P4013" i="1"/>
  <c r="M4013" i="1"/>
  <c r="P4032" i="1"/>
  <c r="M4032" i="1"/>
  <c r="J3999" i="1"/>
  <c r="L3999" i="1"/>
  <c r="K3999" i="1"/>
  <c r="K4016" i="1"/>
  <c r="J4016" i="1"/>
  <c r="L4016" i="1"/>
  <c r="P4024" i="1"/>
  <c r="M4024" i="1"/>
  <c r="P3934" i="1"/>
  <c r="Q3934" i="1" s="1"/>
  <c r="R3934" i="1" s="1"/>
  <c r="M3934" i="1"/>
  <c r="N3934" i="1" s="1"/>
  <c r="O3934" i="1" s="1"/>
  <c r="P3950" i="1"/>
  <c r="Q3950" i="1" s="1"/>
  <c r="R3950" i="1" s="1"/>
  <c r="M3950" i="1"/>
  <c r="N3950" i="1" s="1"/>
  <c r="O3950" i="1" s="1"/>
  <c r="P3953" i="1"/>
  <c r="Q3953" i="1" s="1"/>
  <c r="R3953" i="1" s="1"/>
  <c r="M3953" i="1"/>
  <c r="N3953" i="1" s="1"/>
  <c r="O3953" i="1" s="1"/>
  <c r="P3955" i="1"/>
  <c r="Q3955" i="1" s="1"/>
  <c r="M3955" i="1"/>
  <c r="N3955" i="1" s="1"/>
  <c r="P3961" i="1"/>
  <c r="Q3961" i="1" s="1"/>
  <c r="R3961" i="1" s="1"/>
  <c r="M3961" i="1"/>
  <c r="N3961" i="1" s="1"/>
  <c r="O3961" i="1" s="1"/>
  <c r="P3963" i="1"/>
  <c r="M3963" i="1"/>
  <c r="N3963" i="1" s="1"/>
  <c r="P3969" i="1"/>
  <c r="M3969" i="1"/>
  <c r="N3969" i="1" s="1"/>
  <c r="O3969" i="1" s="1"/>
  <c r="P3971" i="1"/>
  <c r="M3971" i="1"/>
  <c r="N3971" i="1" s="1"/>
  <c r="P3977" i="1"/>
  <c r="Q3977" i="1" s="1"/>
  <c r="R3977" i="1" s="1"/>
  <c r="M3977" i="1"/>
  <c r="P3979" i="1"/>
  <c r="Q3979" i="1" s="1"/>
  <c r="M3979" i="1"/>
  <c r="N3979" i="1" s="1"/>
  <c r="L3996" i="1"/>
  <c r="J3996" i="1"/>
  <c r="K3996" i="1"/>
  <c r="J3997" i="1"/>
  <c r="K3997" i="1"/>
  <c r="N3997" i="1"/>
  <c r="O3997" i="1" s="1"/>
  <c r="L3997" i="1"/>
  <c r="P4009" i="1"/>
  <c r="M4009" i="1"/>
  <c r="M3981" i="1"/>
  <c r="N3981" i="1" s="1"/>
  <c r="O3981" i="1" s="1"/>
  <c r="P3981" i="1"/>
  <c r="Q3981" i="1" s="1"/>
  <c r="R3981" i="1" s="1"/>
  <c r="K3987" i="1"/>
  <c r="L3987" i="1"/>
  <c r="J3987" i="1"/>
  <c r="M3996" i="1"/>
  <c r="N3996" i="1" s="1"/>
  <c r="O3996" i="1" s="1"/>
  <c r="P3996" i="1"/>
  <c r="Q3996" i="1" s="1"/>
  <c r="R3996" i="1" s="1"/>
  <c r="P4005" i="1"/>
  <c r="M4005" i="1"/>
  <c r="P4035" i="1"/>
  <c r="M4035" i="1"/>
  <c r="M3995" i="1"/>
  <c r="P3995" i="1"/>
  <c r="K4000" i="1"/>
  <c r="L4000" i="1"/>
  <c r="J4000" i="1"/>
  <c r="P4001" i="1"/>
  <c r="Q4001" i="1" s="1"/>
  <c r="R4001" i="1" s="1"/>
  <c r="M4001" i="1"/>
  <c r="N4001" i="1" s="1"/>
  <c r="O4001" i="1" s="1"/>
  <c r="K4003" i="1"/>
  <c r="J4003" i="1"/>
  <c r="L4003" i="1"/>
  <c r="P4004" i="1"/>
  <c r="Q4004" i="1" s="1"/>
  <c r="R4004" i="1" s="1"/>
  <c r="M4004" i="1"/>
  <c r="M4043" i="1"/>
  <c r="P4043" i="1"/>
  <c r="K3993" i="1"/>
  <c r="J3993" i="1"/>
  <c r="Q3993" i="1"/>
  <c r="R3993" i="1" s="1"/>
  <c r="N3993" i="1"/>
  <c r="O3993" i="1" s="1"/>
  <c r="L3993" i="1"/>
  <c r="J3998" i="1"/>
  <c r="K3998" i="1"/>
  <c r="L3998" i="1"/>
  <c r="M4003" i="1"/>
  <c r="N4003" i="1" s="1"/>
  <c r="O4003" i="1" s="1"/>
  <c r="P4003" i="1"/>
  <c r="Q4003" i="1" s="1"/>
  <c r="R4003" i="1" s="1"/>
  <c r="P4019" i="1"/>
  <c r="Q4019" i="1" s="1"/>
  <c r="M4019" i="1"/>
  <c r="P3989" i="1"/>
  <c r="Q3989" i="1" s="1"/>
  <c r="M3989" i="1"/>
  <c r="P4027" i="1"/>
  <c r="M4027" i="1"/>
  <c r="M3987" i="1"/>
  <c r="N3987" i="1" s="1"/>
  <c r="O3987" i="1" s="1"/>
  <c r="P3987" i="1"/>
  <c r="Q3987" i="1" s="1"/>
  <c r="R3987" i="1" s="1"/>
  <c r="P3997" i="1"/>
  <c r="Q3997" i="1" s="1"/>
  <c r="R3997" i="1" s="1"/>
  <c r="M3997" i="1"/>
  <c r="L4004" i="1"/>
  <c r="J4004" i="1"/>
  <c r="N4004" i="1"/>
  <c r="O4004" i="1" s="1"/>
  <c r="K4004" i="1"/>
  <c r="L4018" i="1"/>
  <c r="J4018" i="1"/>
  <c r="K4018" i="1"/>
  <c r="J4021" i="1"/>
  <c r="K4021" i="1"/>
  <c r="L4021" i="1"/>
  <c r="L4026" i="1"/>
  <c r="J4026" i="1"/>
  <c r="K4026" i="1"/>
  <c r="J4029" i="1"/>
  <c r="K4029" i="1"/>
  <c r="L4029" i="1"/>
  <c r="L4034" i="1"/>
  <c r="N4034" i="1"/>
  <c r="O4034" i="1" s="1"/>
  <c r="J4034" i="1"/>
  <c r="K4034" i="1"/>
  <c r="J4037" i="1"/>
  <c r="K4037" i="1"/>
  <c r="L4037" i="1"/>
  <c r="P4045" i="1"/>
  <c r="M4045" i="1"/>
  <c r="P4018" i="1"/>
  <c r="Q4018" i="1" s="1"/>
  <c r="R4018" i="1" s="1"/>
  <c r="M4018" i="1"/>
  <c r="N4018" i="1" s="1"/>
  <c r="O4018" i="1" s="1"/>
  <c r="P4026" i="1"/>
  <c r="Q4026" i="1" s="1"/>
  <c r="R4026" i="1" s="1"/>
  <c r="M4026" i="1"/>
  <c r="N4026" i="1" s="1"/>
  <c r="O4026" i="1" s="1"/>
  <c r="P4034" i="1"/>
  <c r="Q4034" i="1" s="1"/>
  <c r="R4034" i="1" s="1"/>
  <c r="M4034" i="1"/>
  <c r="N3994" i="1"/>
  <c r="O3994" i="1" s="1"/>
  <c r="J3994" i="1"/>
  <c r="K3994" i="1"/>
  <c r="L3994" i="1"/>
  <c r="Q3995" i="1"/>
  <c r="R3995" i="1" s="1"/>
  <c r="K3995" i="1"/>
  <c r="J3995" i="1"/>
  <c r="N3995" i="1"/>
  <c r="O3995" i="1" s="1"/>
  <c r="L3995" i="1"/>
  <c r="L4019" i="1"/>
  <c r="N4019" i="1"/>
  <c r="K4019" i="1"/>
  <c r="J4019" i="1"/>
  <c r="L4027" i="1"/>
  <c r="N4027" i="1"/>
  <c r="K4027" i="1"/>
  <c r="J4027" i="1"/>
  <c r="Q4027" i="1"/>
  <c r="L4035" i="1"/>
  <c r="N4035" i="1"/>
  <c r="K4035" i="1"/>
  <c r="J4035" i="1"/>
  <c r="Q4035" i="1"/>
  <c r="P4061" i="1"/>
  <c r="M4061" i="1"/>
  <c r="M4038" i="1"/>
  <c r="N4038" i="1" s="1"/>
  <c r="O4038" i="1" s="1"/>
  <c r="P4038" i="1"/>
  <c r="K4040" i="1"/>
  <c r="L4040" i="1"/>
  <c r="J4040" i="1"/>
  <c r="M4040" i="1"/>
  <c r="N4040" i="1" s="1"/>
  <c r="P4040" i="1"/>
  <c r="Q4040" i="1" s="1"/>
  <c r="P4053" i="1"/>
  <c r="M4053" i="1"/>
  <c r="P4074" i="1"/>
  <c r="M4074" i="1"/>
  <c r="P4082" i="1"/>
  <c r="Q4082" i="1" s="1"/>
  <c r="M4082" i="1"/>
  <c r="K4090" i="1"/>
  <c r="N4090" i="1"/>
  <c r="L4090" i="1"/>
  <c r="J4090" i="1"/>
  <c r="K4098" i="1"/>
  <c r="N4098" i="1"/>
  <c r="L4098" i="1"/>
  <c r="J4098" i="1"/>
  <c r="P4017" i="1"/>
  <c r="M4017" i="1"/>
  <c r="M4022" i="1"/>
  <c r="P4022" i="1"/>
  <c r="P4025" i="1"/>
  <c r="M4025" i="1"/>
  <c r="M4030" i="1"/>
  <c r="P4030" i="1"/>
  <c r="P4033" i="1"/>
  <c r="M4033" i="1"/>
  <c r="P4041" i="1"/>
  <c r="M4041" i="1"/>
  <c r="P4042" i="1"/>
  <c r="Q4042" i="1" s="1"/>
  <c r="R4042" i="1" s="1"/>
  <c r="M4042" i="1"/>
  <c r="K4044" i="1"/>
  <c r="L4044" i="1"/>
  <c r="J4044" i="1"/>
  <c r="P4052" i="1"/>
  <c r="M4052" i="1"/>
  <c r="N4052" i="1" s="1"/>
  <c r="P4049" i="1"/>
  <c r="M4049" i="1"/>
  <c r="K4007" i="1"/>
  <c r="L4007" i="1"/>
  <c r="J4007" i="1"/>
  <c r="Q4011" i="1"/>
  <c r="R4011" i="1" s="1"/>
  <c r="K4011" i="1"/>
  <c r="L4011" i="1"/>
  <c r="J4011" i="1"/>
  <c r="K4015" i="1"/>
  <c r="L4015" i="1"/>
  <c r="J4015" i="1"/>
  <c r="P4056" i="1"/>
  <c r="M4056" i="1"/>
  <c r="N4056" i="1" s="1"/>
  <c r="P4060" i="1"/>
  <c r="M4060" i="1"/>
  <c r="P4078" i="1"/>
  <c r="M4078" i="1"/>
  <c r="K4086" i="1"/>
  <c r="L4086" i="1"/>
  <c r="J4086" i="1"/>
  <c r="K4094" i="1"/>
  <c r="L4094" i="1"/>
  <c r="J4094" i="1"/>
  <c r="M4007" i="1"/>
  <c r="N4007" i="1" s="1"/>
  <c r="O4007" i="1" s="1"/>
  <c r="P4007" i="1"/>
  <c r="Q4007" i="1" s="1"/>
  <c r="R4007" i="1" s="1"/>
  <c r="M4011" i="1"/>
  <c r="N4011" i="1" s="1"/>
  <c r="O4011" i="1" s="1"/>
  <c r="P4011" i="1"/>
  <c r="M4015" i="1"/>
  <c r="N4015" i="1" s="1"/>
  <c r="O4015" i="1" s="1"/>
  <c r="P4015" i="1"/>
  <c r="Q4015" i="1" s="1"/>
  <c r="R4015" i="1" s="1"/>
  <c r="M4046" i="1"/>
  <c r="N4046" i="1" s="1"/>
  <c r="O4046" i="1" s="1"/>
  <c r="P4046" i="1"/>
  <c r="P4044" i="1"/>
  <c r="Q4044" i="1" s="1"/>
  <c r="M4044" i="1"/>
  <c r="N4044" i="1" s="1"/>
  <c r="M4050" i="1"/>
  <c r="P4050" i="1"/>
  <c r="L4097" i="1"/>
  <c r="K4097" i="1"/>
  <c r="J4097" i="1"/>
  <c r="P4048" i="1"/>
  <c r="Q4048" i="1" s="1"/>
  <c r="M4048" i="1"/>
  <c r="M4054" i="1"/>
  <c r="P4054" i="1"/>
  <c r="P4057" i="1"/>
  <c r="M4057" i="1"/>
  <c r="L4093" i="1"/>
  <c r="K4093" i="1"/>
  <c r="J4093" i="1"/>
  <c r="J4022" i="1"/>
  <c r="L4022" i="1"/>
  <c r="Q4022" i="1"/>
  <c r="R4022" i="1" s="1"/>
  <c r="N4022" i="1"/>
  <c r="O4022" i="1" s="1"/>
  <c r="K4022" i="1"/>
  <c r="J4038" i="1"/>
  <c r="Q4038" i="1"/>
  <c r="R4038" i="1" s="1"/>
  <c r="L4038" i="1"/>
  <c r="K4038" i="1"/>
  <c r="Q4046" i="1"/>
  <c r="R4046" i="1" s="1"/>
  <c r="K4046" i="1"/>
  <c r="J4046" i="1"/>
  <c r="L4046" i="1"/>
  <c r="L4047" i="1"/>
  <c r="K4047" i="1"/>
  <c r="J4047" i="1"/>
  <c r="K4048" i="1"/>
  <c r="L4048" i="1"/>
  <c r="J4048" i="1"/>
  <c r="N4048" i="1"/>
  <c r="Q4050" i="1"/>
  <c r="R4050" i="1" s="1"/>
  <c r="K4050" i="1"/>
  <c r="J4050" i="1"/>
  <c r="N4050" i="1"/>
  <c r="O4050" i="1" s="1"/>
  <c r="L4050" i="1"/>
  <c r="L4051" i="1"/>
  <c r="K4051" i="1"/>
  <c r="J4051" i="1"/>
  <c r="K4052" i="1"/>
  <c r="L4052" i="1"/>
  <c r="J4052" i="1"/>
  <c r="Q4052" i="1"/>
  <c r="Q4054" i="1"/>
  <c r="R4054" i="1" s="1"/>
  <c r="K4054" i="1"/>
  <c r="J4054" i="1"/>
  <c r="L4054" i="1"/>
  <c r="N4054" i="1"/>
  <c r="O4054" i="1" s="1"/>
  <c r="L4055" i="1"/>
  <c r="K4055" i="1"/>
  <c r="J4055" i="1"/>
  <c r="K4056" i="1"/>
  <c r="L4056" i="1"/>
  <c r="J4056" i="1"/>
  <c r="Q4056" i="1"/>
  <c r="L4058" i="1"/>
  <c r="K4058" i="1"/>
  <c r="J4058" i="1"/>
  <c r="L4059" i="1"/>
  <c r="K4059" i="1"/>
  <c r="J4059" i="1"/>
  <c r="K4060" i="1"/>
  <c r="L4060" i="1"/>
  <c r="J4060" i="1"/>
  <c r="Q4060" i="1"/>
  <c r="N4060" i="1"/>
  <c r="L4062" i="1"/>
  <c r="K4062" i="1"/>
  <c r="J4062" i="1"/>
  <c r="N4062" i="1"/>
  <c r="O4062" i="1" s="1"/>
  <c r="L4063" i="1"/>
  <c r="K4063" i="1"/>
  <c r="J4063" i="1"/>
  <c r="L4064" i="1"/>
  <c r="N4064" i="1"/>
  <c r="K4064" i="1"/>
  <c r="J4064" i="1"/>
  <c r="L4072" i="1"/>
  <c r="K4072" i="1"/>
  <c r="J4072" i="1"/>
  <c r="Q4092" i="1"/>
  <c r="R4092" i="1" s="1"/>
  <c r="L4092" i="1"/>
  <c r="K4092" i="1"/>
  <c r="J4092" i="1"/>
  <c r="L4096" i="1"/>
  <c r="K4096" i="1"/>
  <c r="J4096" i="1"/>
  <c r="P4103" i="1"/>
  <c r="M4103" i="1"/>
  <c r="P4064" i="1"/>
  <c r="Q4064" i="1" s="1"/>
  <c r="M4064" i="1"/>
  <c r="M4068" i="1"/>
  <c r="P4068" i="1"/>
  <c r="P4072" i="1"/>
  <c r="Q4072" i="1" s="1"/>
  <c r="R4072" i="1" s="1"/>
  <c r="M4072" i="1"/>
  <c r="N4072" i="1" s="1"/>
  <c r="O4072" i="1" s="1"/>
  <c r="M4086" i="1"/>
  <c r="N4086" i="1" s="1"/>
  <c r="P4086" i="1"/>
  <c r="Q4086" i="1" s="1"/>
  <c r="P4090" i="1"/>
  <c r="Q4090" i="1" s="1"/>
  <c r="M4090" i="1"/>
  <c r="P4091" i="1"/>
  <c r="M4091" i="1"/>
  <c r="P4094" i="1"/>
  <c r="Q4094" i="1" s="1"/>
  <c r="M4094" i="1"/>
  <c r="N4094" i="1" s="1"/>
  <c r="P4095" i="1"/>
  <c r="M4095" i="1"/>
  <c r="P4098" i="1"/>
  <c r="Q4098" i="1" s="1"/>
  <c r="M4098" i="1"/>
  <c r="P4099" i="1"/>
  <c r="M4099" i="1"/>
  <c r="M4058" i="1"/>
  <c r="N4058" i="1" s="1"/>
  <c r="O4058" i="1" s="1"/>
  <c r="P4058" i="1"/>
  <c r="Q4058" i="1" s="1"/>
  <c r="R4058" i="1" s="1"/>
  <c r="M4062" i="1"/>
  <c r="P4062" i="1"/>
  <c r="Q4062" i="1" s="1"/>
  <c r="R4062" i="1" s="1"/>
  <c r="K4074" i="1"/>
  <c r="N4074" i="1"/>
  <c r="L4074" i="1"/>
  <c r="J4074" i="1"/>
  <c r="Q4074" i="1"/>
  <c r="L4076" i="1"/>
  <c r="K4076" i="1"/>
  <c r="J4076" i="1"/>
  <c r="K4078" i="1"/>
  <c r="N4078" i="1"/>
  <c r="L4078" i="1"/>
  <c r="J4078" i="1"/>
  <c r="Q4078" i="1"/>
  <c r="Q4080" i="1"/>
  <c r="R4080" i="1" s="1"/>
  <c r="L4080" i="1"/>
  <c r="K4080" i="1"/>
  <c r="J4080" i="1"/>
  <c r="K4082" i="1"/>
  <c r="N4082" i="1"/>
  <c r="L4082" i="1"/>
  <c r="J4082" i="1"/>
  <c r="L4084" i="1"/>
  <c r="K4084" i="1"/>
  <c r="J4084" i="1"/>
  <c r="N4041" i="1"/>
  <c r="O4041" i="1" s="1"/>
  <c r="K4041" i="1"/>
  <c r="J4041" i="1"/>
  <c r="L4041" i="1"/>
  <c r="Q4041" i="1"/>
  <c r="R4041" i="1" s="1"/>
  <c r="L4042" i="1"/>
  <c r="J4042" i="1"/>
  <c r="N4042" i="1"/>
  <c r="O4042" i="1" s="1"/>
  <c r="K4042" i="1"/>
  <c r="K4070" i="1"/>
  <c r="L4070" i="1"/>
  <c r="J4070" i="1"/>
  <c r="Q4070" i="1"/>
  <c r="M4087" i="1"/>
  <c r="P4087" i="1"/>
  <c r="P4102" i="1"/>
  <c r="M4102" i="1"/>
  <c r="L4088" i="1"/>
  <c r="K4088" i="1"/>
  <c r="J4088" i="1"/>
  <c r="P4110" i="1"/>
  <c r="M4110" i="1"/>
  <c r="L4065" i="1"/>
  <c r="K4065" i="1"/>
  <c r="J4065" i="1"/>
  <c r="P4070" i="1"/>
  <c r="M4070" i="1"/>
  <c r="N4070" i="1" s="1"/>
  <c r="L4073" i="1"/>
  <c r="K4073" i="1"/>
  <c r="J4073" i="1"/>
  <c r="L4069" i="1"/>
  <c r="K4069" i="1"/>
  <c r="J4069" i="1"/>
  <c r="L4077" i="1"/>
  <c r="K4077" i="1"/>
  <c r="J4077" i="1"/>
  <c r="L4081" i="1"/>
  <c r="K4081" i="1"/>
  <c r="J4081" i="1"/>
  <c r="L4085" i="1"/>
  <c r="K4085" i="1"/>
  <c r="J4085" i="1"/>
  <c r="L4089" i="1"/>
  <c r="K4089" i="1"/>
  <c r="J4089" i="1"/>
  <c r="P4075" i="1"/>
  <c r="M4075" i="1"/>
  <c r="P4079" i="1"/>
  <c r="M4079" i="1"/>
  <c r="P4083" i="1"/>
  <c r="M4083" i="1"/>
  <c r="P4106" i="1"/>
  <c r="M4106" i="1"/>
  <c r="J4068" i="1"/>
  <c r="Q4068" i="1"/>
  <c r="R4068" i="1" s="1"/>
  <c r="N4068" i="1"/>
  <c r="O4068" i="1" s="1"/>
  <c r="L4068" i="1"/>
  <c r="K4068" i="1"/>
  <c r="M4076" i="1"/>
  <c r="N4076" i="1" s="1"/>
  <c r="O4076" i="1" s="1"/>
  <c r="P4076" i="1"/>
  <c r="Q4076" i="1" s="1"/>
  <c r="R4076" i="1" s="1"/>
  <c r="M4080" i="1"/>
  <c r="N4080" i="1" s="1"/>
  <c r="O4080" i="1" s="1"/>
  <c r="P4080" i="1"/>
  <c r="M4084" i="1"/>
  <c r="N4084" i="1" s="1"/>
  <c r="O4084" i="1" s="1"/>
  <c r="P4084" i="1"/>
  <c r="Q4084" i="1" s="1"/>
  <c r="R4084" i="1" s="1"/>
  <c r="M4088" i="1"/>
  <c r="N4088" i="1" s="1"/>
  <c r="O4088" i="1" s="1"/>
  <c r="P4088" i="1"/>
  <c r="Q4088" i="1" s="1"/>
  <c r="R4088" i="1" s="1"/>
  <c r="M4092" i="1"/>
  <c r="N4092" i="1" s="1"/>
  <c r="O4092" i="1" s="1"/>
  <c r="P4092" i="1"/>
  <c r="M4096" i="1"/>
  <c r="N4096" i="1" s="1"/>
  <c r="O4096" i="1" s="1"/>
  <c r="P4096" i="1"/>
  <c r="Q4096" i="1" s="1"/>
  <c r="R4096" i="1" s="1"/>
  <c r="M4100" i="1"/>
  <c r="N4100" i="1" s="1"/>
  <c r="O4100" i="1" s="1"/>
  <c r="P4100" i="1"/>
  <c r="Q4100" i="1" s="1"/>
  <c r="R4100" i="1" s="1"/>
  <c r="M4104" i="1"/>
  <c r="P4104" i="1"/>
  <c r="J4115" i="1"/>
  <c r="N4115" i="1"/>
  <c r="O4115" i="1" s="1"/>
  <c r="L4115" i="1"/>
  <c r="K4115" i="1"/>
  <c r="Q4119" i="1"/>
  <c r="R4119" i="1" s="1"/>
  <c r="J4119" i="1"/>
  <c r="L4119" i="1"/>
  <c r="K4119" i="1"/>
  <c r="Q4123" i="1"/>
  <c r="R4123" i="1" s="1"/>
  <c r="J4123" i="1"/>
  <c r="N4123" i="1"/>
  <c r="O4123" i="1" s="1"/>
  <c r="L4123" i="1"/>
  <c r="K4123" i="1"/>
  <c r="P4113" i="1"/>
  <c r="M4113" i="1"/>
  <c r="P4117" i="1"/>
  <c r="M4117" i="1"/>
  <c r="P4121" i="1"/>
  <c r="M4121" i="1"/>
  <c r="P4125" i="1"/>
  <c r="M4125" i="1"/>
  <c r="L4136" i="1"/>
  <c r="K4136" i="1"/>
  <c r="J4136" i="1"/>
  <c r="M4149" i="1"/>
  <c r="P4149" i="1"/>
  <c r="J4109" i="1"/>
  <c r="L4109" i="1"/>
  <c r="K4109" i="1"/>
  <c r="Q4109" i="1"/>
  <c r="R4109" i="1" s="1"/>
  <c r="M4115" i="1"/>
  <c r="P4115" i="1"/>
  <c r="Q4115" i="1" s="1"/>
  <c r="R4115" i="1" s="1"/>
  <c r="M4119" i="1"/>
  <c r="N4119" i="1" s="1"/>
  <c r="O4119" i="1" s="1"/>
  <c r="P4119" i="1"/>
  <c r="M4123" i="1"/>
  <c r="P4123" i="1"/>
  <c r="P4136" i="1"/>
  <c r="Q4136" i="1" s="1"/>
  <c r="R4136" i="1" s="1"/>
  <c r="M4136" i="1"/>
  <c r="N4136" i="1" s="1"/>
  <c r="O4136" i="1" s="1"/>
  <c r="L4108" i="1"/>
  <c r="K4108" i="1"/>
  <c r="J4108" i="1"/>
  <c r="M4109" i="1"/>
  <c r="N4109" i="1" s="1"/>
  <c r="O4109" i="1" s="1"/>
  <c r="P4109" i="1"/>
  <c r="Q4128" i="1"/>
  <c r="R4128" i="1" s="1"/>
  <c r="L4128" i="1"/>
  <c r="J4128" i="1"/>
  <c r="K4128" i="1"/>
  <c r="P4134" i="1"/>
  <c r="M4134" i="1"/>
  <c r="P4128" i="1"/>
  <c r="M4128" i="1"/>
  <c r="N4128" i="1" s="1"/>
  <c r="O4128" i="1" s="1"/>
  <c r="J4131" i="1"/>
  <c r="L4131" i="1"/>
  <c r="K4131" i="1"/>
  <c r="M4132" i="1"/>
  <c r="P4132" i="1"/>
  <c r="Q4132" i="1" s="1"/>
  <c r="R4132" i="1" s="1"/>
  <c r="L4129" i="1"/>
  <c r="K4129" i="1"/>
  <c r="J4129" i="1"/>
  <c r="Q4129" i="1"/>
  <c r="R4129" i="1" s="1"/>
  <c r="L4100" i="1"/>
  <c r="K4100" i="1"/>
  <c r="J4100" i="1"/>
  <c r="Q4104" i="1"/>
  <c r="R4104" i="1" s="1"/>
  <c r="N4104" i="1"/>
  <c r="O4104" i="1" s="1"/>
  <c r="L4104" i="1"/>
  <c r="K4104" i="1"/>
  <c r="J4104" i="1"/>
  <c r="J4139" i="1"/>
  <c r="K4139" i="1"/>
  <c r="L4139" i="1"/>
  <c r="P4107" i="1"/>
  <c r="M4107" i="1"/>
  <c r="M4111" i="1"/>
  <c r="P4111" i="1"/>
  <c r="M4139" i="1"/>
  <c r="N4139" i="1" s="1"/>
  <c r="P4139" i="1"/>
  <c r="Q4139" i="1" s="1"/>
  <c r="L4143" i="1"/>
  <c r="K4143" i="1"/>
  <c r="J4143" i="1"/>
  <c r="L4133" i="1"/>
  <c r="K4133" i="1"/>
  <c r="J4133" i="1"/>
  <c r="M4129" i="1"/>
  <c r="N4129" i="1" s="1"/>
  <c r="O4129" i="1" s="1"/>
  <c r="P4129" i="1"/>
  <c r="P4137" i="1"/>
  <c r="M4137" i="1"/>
  <c r="N4137" i="1" s="1"/>
  <c r="O4137" i="1" s="1"/>
  <c r="M4138" i="1"/>
  <c r="P4138" i="1"/>
  <c r="P4142" i="1"/>
  <c r="M4142" i="1"/>
  <c r="J4132" i="1"/>
  <c r="K4132" i="1"/>
  <c r="N4132" i="1"/>
  <c r="O4132" i="1" s="1"/>
  <c r="L4132" i="1"/>
  <c r="Q4137" i="1"/>
  <c r="R4137" i="1" s="1"/>
  <c r="L4137" i="1"/>
  <c r="K4137" i="1"/>
  <c r="J4137" i="1"/>
  <c r="M4152" i="1"/>
  <c r="P4152" i="1"/>
  <c r="P4148" i="1"/>
  <c r="Q4148" i="1" s="1"/>
  <c r="R4148" i="1" s="1"/>
  <c r="M4148" i="1"/>
  <c r="N4159" i="1"/>
  <c r="O4159" i="1" s="1"/>
  <c r="L4159" i="1"/>
  <c r="K4159" i="1"/>
  <c r="J4159" i="1"/>
  <c r="K4165" i="1"/>
  <c r="J4165" i="1"/>
  <c r="L4165" i="1"/>
  <c r="K4147" i="1"/>
  <c r="J4147" i="1"/>
  <c r="L4147" i="1"/>
  <c r="N4147" i="1"/>
  <c r="L4153" i="1"/>
  <c r="K4153" i="1"/>
  <c r="J4153" i="1"/>
  <c r="L4155" i="1"/>
  <c r="Q4155" i="1"/>
  <c r="R4155" i="1" s="1"/>
  <c r="N4155" i="1"/>
  <c r="O4155" i="1" s="1"/>
  <c r="K4155" i="1"/>
  <c r="J4155" i="1"/>
  <c r="M4165" i="1"/>
  <c r="N4165" i="1" s="1"/>
  <c r="P4165" i="1"/>
  <c r="Q4165" i="1" s="1"/>
  <c r="K4167" i="1"/>
  <c r="L4167" i="1"/>
  <c r="J4167" i="1"/>
  <c r="P4143" i="1"/>
  <c r="Q4143" i="1" s="1"/>
  <c r="R4143" i="1" s="1"/>
  <c r="M4143" i="1"/>
  <c r="N4143" i="1" s="1"/>
  <c r="O4143" i="1" s="1"/>
  <c r="P4150" i="1"/>
  <c r="M4150" i="1"/>
  <c r="P4153" i="1"/>
  <c r="Q4153" i="1" s="1"/>
  <c r="R4153" i="1" s="1"/>
  <c r="M4153" i="1"/>
  <c r="N4153" i="1" s="1"/>
  <c r="O4153" i="1" s="1"/>
  <c r="L4163" i="1"/>
  <c r="K4163" i="1"/>
  <c r="Q4163" i="1"/>
  <c r="R4163" i="1" s="1"/>
  <c r="N4163" i="1"/>
  <c r="O4163" i="1" s="1"/>
  <c r="J4163" i="1"/>
  <c r="M4169" i="1"/>
  <c r="P4169" i="1"/>
  <c r="L4171" i="1"/>
  <c r="K4171" i="1"/>
  <c r="J4171" i="1"/>
  <c r="Q4171" i="1"/>
  <c r="R4171" i="1" s="1"/>
  <c r="N4171" i="1"/>
  <c r="O4171" i="1" s="1"/>
  <c r="M4147" i="1"/>
  <c r="P4147" i="1"/>
  <c r="Q4147" i="1" s="1"/>
  <c r="J4154" i="1"/>
  <c r="N4154" i="1"/>
  <c r="O4154" i="1" s="1"/>
  <c r="K4154" i="1"/>
  <c r="L4154" i="1"/>
  <c r="M4155" i="1"/>
  <c r="P4155" i="1"/>
  <c r="M4171" i="1"/>
  <c r="P4171" i="1"/>
  <c r="N4148" i="1"/>
  <c r="O4148" i="1" s="1"/>
  <c r="L4148" i="1"/>
  <c r="J4148" i="1"/>
  <c r="K4148" i="1"/>
  <c r="N4150" i="1"/>
  <c r="O4150" i="1" s="1"/>
  <c r="L4150" i="1"/>
  <c r="K4150" i="1"/>
  <c r="J4150" i="1"/>
  <c r="Q4150" i="1"/>
  <c r="R4150" i="1" s="1"/>
  <c r="N4151" i="1"/>
  <c r="O4151" i="1" s="1"/>
  <c r="L4151" i="1"/>
  <c r="J4151" i="1"/>
  <c r="K4151" i="1"/>
  <c r="M4163" i="1"/>
  <c r="P4163" i="1"/>
  <c r="P4154" i="1"/>
  <c r="Q4154" i="1" s="1"/>
  <c r="R4154" i="1" s="1"/>
  <c r="M4154" i="1"/>
  <c r="L4173" i="1"/>
  <c r="K4173" i="1"/>
  <c r="J4173" i="1"/>
  <c r="N4173" i="1"/>
  <c r="K4149" i="1"/>
  <c r="N4149" i="1"/>
  <c r="O4149" i="1" s="1"/>
  <c r="L4149" i="1"/>
  <c r="J4149" i="1"/>
  <c r="Q4149" i="1"/>
  <c r="R4149" i="1" s="1"/>
  <c r="P4151" i="1"/>
  <c r="Q4151" i="1" s="1"/>
  <c r="R4151" i="1" s="1"/>
  <c r="M4151" i="1"/>
  <c r="L4152" i="1"/>
  <c r="N4152" i="1"/>
  <c r="K4152" i="1"/>
  <c r="J4152" i="1"/>
  <c r="Q4152" i="1"/>
  <c r="J4162" i="1"/>
  <c r="L4162" i="1"/>
  <c r="K4162" i="1"/>
  <c r="L4170" i="1"/>
  <c r="J4170" i="1"/>
  <c r="Q4170" i="1"/>
  <c r="R4170" i="1" s="1"/>
  <c r="N4170" i="1"/>
  <c r="O4170" i="1" s="1"/>
  <c r="K4170" i="1"/>
  <c r="M4173" i="1"/>
  <c r="P4173" i="1"/>
  <c r="Q4173" i="1" s="1"/>
  <c r="P4162" i="1"/>
  <c r="Q4162" i="1" s="1"/>
  <c r="R4162" i="1" s="1"/>
  <c r="M4162" i="1"/>
  <c r="N4162" i="1" s="1"/>
  <c r="O4162" i="1" s="1"/>
  <c r="P4170" i="1"/>
  <c r="M4170" i="1"/>
  <c r="P4159" i="1"/>
  <c r="Q4159" i="1" s="1"/>
  <c r="R4159" i="1" s="1"/>
  <c r="M4159" i="1"/>
  <c r="P4167" i="1"/>
  <c r="Q4167" i="1" s="1"/>
  <c r="R4167" i="1" s="1"/>
  <c r="M4167" i="1"/>
  <c r="N4167" i="1" s="1"/>
  <c r="O4167" i="1" s="1"/>
  <c r="M2" i="1"/>
  <c r="P2" i="1"/>
  <c r="T12" i="1"/>
  <c r="T20" i="1"/>
  <c r="T36" i="1"/>
  <c r="H68" i="1"/>
  <c r="H84" i="1"/>
  <c r="F107" i="1"/>
  <c r="T19" i="1"/>
  <c r="U35" i="1"/>
  <c r="C49" i="1"/>
  <c r="H51" i="1"/>
  <c r="H67" i="1"/>
  <c r="C83" i="1"/>
  <c r="D163" i="1"/>
  <c r="U179" i="1"/>
  <c r="I84" i="1"/>
  <c r="G41" i="1"/>
  <c r="U57" i="1"/>
  <c r="F73" i="1"/>
  <c r="E89" i="1"/>
  <c r="U92" i="1"/>
  <c r="U100" i="1"/>
  <c r="E108" i="1"/>
  <c r="E116" i="1"/>
  <c r="U124" i="1"/>
  <c r="U132" i="1"/>
  <c r="E140" i="1"/>
  <c r="E148" i="1"/>
  <c r="E156" i="1"/>
  <c r="C3" i="1"/>
  <c r="G8" i="1"/>
  <c r="H28" i="1"/>
  <c r="H44" i="1"/>
  <c r="H60" i="1"/>
  <c r="H76" i="1"/>
  <c r="E8" i="1"/>
  <c r="D27" i="1"/>
  <c r="S43" i="1"/>
  <c r="U59" i="1"/>
  <c r="B60" i="1"/>
  <c r="B75" i="1"/>
  <c r="C91" i="1"/>
  <c r="D124" i="1"/>
  <c r="T171" i="1"/>
  <c r="F187" i="1"/>
  <c r="H187" i="1"/>
  <c r="G12" i="1"/>
  <c r="C9" i="1"/>
  <c r="B99" i="1"/>
  <c r="S107" i="1"/>
  <c r="C115" i="1"/>
  <c r="D123" i="1"/>
  <c r="T131" i="1"/>
  <c r="T139" i="1"/>
  <c r="E147" i="1"/>
  <c r="G155" i="1"/>
  <c r="H155" i="1"/>
  <c r="F17" i="1"/>
  <c r="U36" i="1"/>
  <c r="E52" i="1"/>
  <c r="T65" i="1"/>
  <c r="D81" i="1"/>
  <c r="F155" i="1"/>
  <c r="I153" i="1"/>
  <c r="D15" i="1"/>
  <c r="F29" i="1"/>
  <c r="T39" i="1"/>
  <c r="I54" i="1"/>
  <c r="G64" i="1"/>
  <c r="D79" i="1"/>
  <c r="F93" i="1"/>
  <c r="D103" i="1"/>
  <c r="G112" i="1"/>
  <c r="F125" i="1"/>
  <c r="D135" i="1"/>
  <c r="G144" i="1"/>
  <c r="F157" i="1"/>
  <c r="F165" i="1"/>
  <c r="F173" i="1"/>
  <c r="F181" i="1"/>
  <c r="F189" i="1"/>
  <c r="S196" i="1"/>
  <c r="C204" i="1"/>
  <c r="H211" i="1"/>
  <c r="B217" i="1"/>
  <c r="G224" i="1"/>
  <c r="B232" i="1"/>
  <c r="E242" i="1"/>
  <c r="C251" i="1"/>
  <c r="E260" i="1"/>
  <c r="G269" i="1"/>
  <c r="T277" i="1"/>
  <c r="D289" i="1"/>
  <c r="B296" i="1"/>
  <c r="E308" i="1"/>
  <c r="E319" i="1"/>
  <c r="C330" i="1"/>
  <c r="E340" i="1"/>
  <c r="E351" i="1"/>
  <c r="C362" i="1"/>
  <c r="G391" i="1"/>
  <c r="H439" i="1"/>
  <c r="F453" i="1"/>
  <c r="F456" i="1"/>
  <c r="U469" i="1"/>
  <c r="U472" i="1"/>
  <c r="E485" i="1"/>
  <c r="E488" i="1"/>
  <c r="T501" i="1"/>
  <c r="S504" i="1"/>
  <c r="D517" i="1"/>
  <c r="C520" i="1"/>
  <c r="B533" i="1"/>
  <c r="T536" i="1"/>
  <c r="T236" i="1"/>
  <c r="D255" i="1"/>
  <c r="S284" i="1"/>
  <c r="T300" i="1"/>
  <c r="D373" i="1"/>
  <c r="T383" i="1"/>
  <c r="D386" i="1"/>
  <c r="G392" i="1"/>
  <c r="D399" i="1"/>
  <c r="S402" i="1"/>
  <c r="F408" i="1"/>
  <c r="S415" i="1"/>
  <c r="C418" i="1"/>
  <c r="U424" i="1"/>
  <c r="C431" i="1"/>
  <c r="I434" i="1"/>
  <c r="H455" i="1"/>
  <c r="H471" i="1"/>
  <c r="H487" i="1"/>
  <c r="H503" i="1"/>
  <c r="H519" i="1"/>
  <c r="H535" i="1"/>
  <c r="I48" i="1"/>
  <c r="I80" i="1"/>
  <c r="I104" i="1"/>
  <c r="I120" i="1"/>
  <c r="I136" i="1"/>
  <c r="I152" i="1"/>
  <c r="U164" i="1"/>
  <c r="I176" i="1"/>
  <c r="T185" i="1"/>
  <c r="E196" i="1"/>
  <c r="U204" i="1"/>
  <c r="H213" i="1"/>
  <c r="I224" i="1"/>
  <c r="T233" i="1"/>
  <c r="D245" i="1"/>
  <c r="F257" i="1"/>
  <c r="B271" i="1"/>
  <c r="B284" i="1"/>
  <c r="T297" i="1"/>
  <c r="G311" i="1"/>
  <c r="G332" i="1"/>
  <c r="G354" i="1"/>
  <c r="B376" i="1"/>
  <c r="B402" i="1"/>
  <c r="B427" i="1"/>
  <c r="B437" i="1"/>
  <c r="U445" i="1"/>
  <c r="E448" i="1"/>
  <c r="F535" i="1"/>
  <c r="D584" i="1"/>
  <c r="U105" i="1"/>
  <c r="E145" i="1"/>
  <c r="U169" i="1"/>
  <c r="U185" i="1"/>
  <c r="I197" i="1"/>
  <c r="U209" i="1"/>
  <c r="S219" i="1"/>
  <c r="I229" i="1"/>
  <c r="E245" i="1"/>
  <c r="E261" i="1"/>
  <c r="E277" i="1"/>
  <c r="E293" i="1"/>
  <c r="H308" i="1"/>
  <c r="H324" i="1"/>
  <c r="H340" i="1"/>
  <c r="H356" i="1"/>
  <c r="C373" i="1"/>
  <c r="F399" i="1"/>
  <c r="C424" i="1"/>
  <c r="D435" i="1"/>
  <c r="F451" i="1"/>
  <c r="G535" i="1"/>
  <c r="E121" i="1"/>
  <c r="H7" i="1"/>
  <c r="H23" i="1"/>
  <c r="B37" i="1"/>
  <c r="C48" i="1"/>
  <c r="E62" i="1"/>
  <c r="S72" i="1"/>
  <c r="H87" i="1"/>
  <c r="F97" i="1"/>
  <c r="E110" i="1"/>
  <c r="C120" i="1"/>
  <c r="F129" i="1"/>
  <c r="E142" i="1"/>
  <c r="C152" i="1"/>
  <c r="F161" i="1"/>
  <c r="G172" i="1"/>
  <c r="B181" i="1"/>
  <c r="E190" i="1"/>
  <c r="B197" i="1"/>
  <c r="G204" i="1"/>
  <c r="T211" i="1"/>
  <c r="D219" i="1"/>
  <c r="F225" i="1"/>
  <c r="U234" i="1"/>
  <c r="B240" i="1"/>
  <c r="D249" i="1"/>
  <c r="E255" i="1"/>
  <c r="F264" i="1"/>
  <c r="T269" i="1"/>
  <c r="G277" i="1"/>
  <c r="B285" i="1"/>
  <c r="U291" i="1"/>
  <c r="E300" i="1"/>
  <c r="I311" i="1"/>
  <c r="I332" i="1"/>
  <c r="I354" i="1"/>
  <c r="D376" i="1"/>
  <c r="G399" i="1"/>
  <c r="G418" i="1"/>
  <c r="G437" i="1"/>
  <c r="T448" i="1"/>
  <c r="D461" i="1"/>
  <c r="C464" i="1"/>
  <c r="D477" i="1"/>
  <c r="C480" i="1"/>
  <c r="D493" i="1"/>
  <c r="C496" i="1"/>
  <c r="D509" i="1"/>
  <c r="C512" i="1"/>
  <c r="D525" i="1"/>
  <c r="C528" i="1"/>
  <c r="D541" i="1"/>
  <c r="S544" i="1"/>
  <c r="S549" i="1"/>
  <c r="D557" i="1"/>
  <c r="T565" i="1"/>
  <c r="I61" i="1"/>
  <c r="C29" i="1"/>
  <c r="C61" i="1"/>
  <c r="C93" i="1"/>
  <c r="C125" i="1"/>
  <c r="C157" i="1"/>
  <c r="C173" i="1"/>
  <c r="C189" i="1"/>
  <c r="G201" i="1"/>
  <c r="U211" i="1"/>
  <c r="C221" i="1"/>
  <c r="D231" i="1"/>
  <c r="U240" i="1"/>
  <c r="S247" i="1"/>
  <c r="I257" i="1"/>
  <c r="E265" i="1"/>
  <c r="D275" i="1"/>
  <c r="F284" i="1"/>
  <c r="S292" i="1"/>
  <c r="C301" i="1"/>
  <c r="F309" i="1"/>
  <c r="U315" i="1"/>
  <c r="G323" i="1"/>
  <c r="H331" i="1"/>
  <c r="U336" i="1"/>
  <c r="F344" i="1"/>
  <c r="G352" i="1"/>
  <c r="E357" i="1"/>
  <c r="U365" i="1"/>
  <c r="H373" i="1"/>
  <c r="S376" i="1"/>
  <c r="S379" i="1"/>
  <c r="F384" i="1"/>
  <c r="S389" i="1"/>
  <c r="U394" i="1"/>
  <c r="F397" i="1"/>
  <c r="U400" i="1"/>
  <c r="T407" i="1"/>
  <c r="E410" i="1"/>
  <c r="U413" i="1"/>
  <c r="E416" i="1"/>
  <c r="D423" i="1"/>
  <c r="T426" i="1"/>
  <c r="E429" i="1"/>
  <c r="H434" i="1"/>
  <c r="H448" i="1"/>
  <c r="C463" i="1"/>
  <c r="C479" i="1"/>
  <c r="C495" i="1"/>
  <c r="C511" i="1"/>
  <c r="C527" i="1"/>
  <c r="C543" i="1"/>
  <c r="T552" i="1"/>
  <c r="E560" i="1"/>
  <c r="U568" i="1"/>
  <c r="I188" i="1"/>
  <c r="I220" i="1"/>
  <c r="G252" i="1"/>
  <c r="G284" i="1"/>
  <c r="T306" i="1"/>
  <c r="C311" i="1"/>
  <c r="T319" i="1"/>
  <c r="S324" i="1"/>
  <c r="E330" i="1"/>
  <c r="S335" i="1"/>
  <c r="B340" i="1"/>
  <c r="D346" i="1"/>
  <c r="U354" i="1"/>
  <c r="D359" i="1"/>
  <c r="C364" i="1"/>
  <c r="T370" i="1"/>
  <c r="I386" i="1"/>
  <c r="I405" i="1"/>
  <c r="I424" i="1"/>
  <c r="F576" i="1"/>
  <c r="H592" i="1"/>
  <c r="C592" i="1"/>
  <c r="S245" i="1"/>
  <c r="S261" i="1"/>
  <c r="S277" i="1"/>
  <c r="S293" i="1"/>
  <c r="B311" i="1"/>
  <c r="D332" i="1"/>
  <c r="B354" i="1"/>
  <c r="U395" i="1"/>
  <c r="I458" i="1"/>
  <c r="T475" i="1"/>
  <c r="D499" i="1"/>
  <c r="I522" i="1"/>
  <c r="T539" i="1"/>
  <c r="H559" i="1"/>
  <c r="B573" i="1"/>
  <c r="D587" i="1"/>
  <c r="H599" i="1"/>
  <c r="C608" i="1"/>
  <c r="S616" i="1"/>
  <c r="S629" i="1"/>
  <c r="C644" i="1"/>
  <c r="S658" i="1"/>
  <c r="D673" i="1"/>
  <c r="U686" i="1"/>
  <c r="C702" i="1"/>
  <c r="T712" i="1"/>
  <c r="B728" i="1"/>
  <c r="D743" i="1"/>
  <c r="B753" i="1"/>
  <c r="B764" i="1"/>
  <c r="C774" i="1"/>
  <c r="S793" i="1"/>
  <c r="S796" i="1"/>
  <c r="I567" i="1"/>
  <c r="S589" i="1"/>
  <c r="S605" i="1"/>
  <c r="T616" i="1"/>
  <c r="C632" i="1"/>
  <c r="C648" i="1"/>
  <c r="C664" i="1"/>
  <c r="C680" i="1"/>
  <c r="C696" i="1"/>
  <c r="C712" i="1"/>
  <c r="C728" i="1"/>
  <c r="C744" i="1"/>
  <c r="D754" i="1"/>
  <c r="D765" i="1"/>
  <c r="C776" i="1"/>
  <c r="U786" i="1"/>
  <c r="T905" i="1"/>
  <c r="D921" i="1"/>
  <c r="E964" i="1"/>
  <c r="I380" i="1"/>
  <c r="C442" i="1"/>
  <c r="F459" i="1"/>
  <c r="F475" i="1"/>
  <c r="F491" i="1"/>
  <c r="F507" i="1"/>
  <c r="F523" i="1"/>
  <c r="F539" i="1"/>
  <c r="S554" i="1"/>
  <c r="B567" i="1"/>
  <c r="C578" i="1"/>
  <c r="S586" i="1"/>
  <c r="F595" i="1"/>
  <c r="S602" i="1"/>
  <c r="C610" i="1"/>
  <c r="U616" i="1"/>
  <c r="T623" i="1"/>
  <c r="D632" i="1"/>
  <c r="B639" i="1"/>
  <c r="G647" i="1"/>
  <c r="E654" i="1"/>
  <c r="G663" i="1"/>
  <c r="E670" i="1"/>
  <c r="C681" i="1"/>
  <c r="F689" i="1"/>
  <c r="D700" i="1"/>
  <c r="D712" i="1"/>
  <c r="B719" i="1"/>
  <c r="T729" i="1"/>
  <c r="F740" i="1"/>
  <c r="E752" i="1"/>
  <c r="E762" i="1"/>
  <c r="E773" i="1"/>
  <c r="F784" i="1"/>
  <c r="I797" i="1"/>
  <c r="E804" i="1"/>
  <c r="S809" i="1"/>
  <c r="S812" i="1"/>
  <c r="G817" i="1"/>
  <c r="T825" i="1"/>
  <c r="T828" i="1"/>
  <c r="C833" i="1"/>
  <c r="C836" i="1"/>
  <c r="U844" i="1"/>
  <c r="D849" i="1"/>
  <c r="D852" i="1"/>
  <c r="B857" i="1"/>
  <c r="H860" i="1"/>
  <c r="E868" i="1"/>
  <c r="S873" i="1"/>
  <c r="S876" i="1"/>
  <c r="G881" i="1"/>
  <c r="T889" i="1"/>
  <c r="T892" i="1"/>
  <c r="C897" i="1"/>
  <c r="C900" i="1"/>
  <c r="S908" i="1"/>
  <c r="C909" i="1"/>
  <c r="E925" i="1"/>
  <c r="E933" i="1"/>
  <c r="E941" i="1"/>
  <c r="E949" i="1"/>
  <c r="I337" i="1"/>
  <c r="I385" i="1"/>
  <c r="I417" i="1"/>
  <c r="T442" i="1"/>
  <c r="T458" i="1"/>
  <c r="I473" i="1"/>
  <c r="G483" i="1"/>
  <c r="D498" i="1"/>
  <c r="B508" i="1"/>
  <c r="T522" i="1"/>
  <c r="I537" i="1"/>
  <c r="G547" i="1"/>
  <c r="B556" i="1"/>
  <c r="C567" i="1"/>
  <c r="U573" i="1"/>
  <c r="E581" i="1"/>
  <c r="B588" i="1"/>
  <c r="G595" i="1"/>
  <c r="D602" i="1"/>
  <c r="F608" i="1"/>
  <c r="C615" i="1"/>
  <c r="E621" i="1"/>
  <c r="T630" i="1"/>
  <c r="C639" i="1"/>
  <c r="E648" i="1"/>
  <c r="G657" i="1"/>
  <c r="U665" i="1"/>
  <c r="G676" i="1"/>
  <c r="U684" i="1"/>
  <c r="T694" i="1"/>
  <c r="C703" i="1"/>
  <c r="E712" i="1"/>
  <c r="G721" i="1"/>
  <c r="U729" i="1"/>
  <c r="G740" i="1"/>
  <c r="F749" i="1"/>
  <c r="F760" i="1"/>
  <c r="G770" i="1"/>
  <c r="F781" i="1"/>
  <c r="F796" i="1"/>
  <c r="U817" i="1"/>
  <c r="E841" i="1"/>
  <c r="B860" i="1"/>
  <c r="U881" i="1"/>
  <c r="H905" i="1"/>
  <c r="C372" i="1"/>
  <c r="C436" i="1"/>
  <c r="E466" i="1"/>
  <c r="C484" i="1"/>
  <c r="H507" i="1"/>
  <c r="E530" i="1"/>
  <c r="C548" i="1"/>
  <c r="E562" i="1"/>
  <c r="F573" i="1"/>
  <c r="T583" i="1"/>
  <c r="H595" i="1"/>
  <c r="C604" i="1"/>
  <c r="F613" i="1"/>
  <c r="D623" i="1"/>
  <c r="U630" i="1"/>
  <c r="B640" i="1"/>
  <c r="F648" i="1"/>
  <c r="T656" i="1"/>
  <c r="D665" i="1"/>
  <c r="H673" i="1"/>
  <c r="S682" i="1"/>
  <c r="E690" i="1"/>
  <c r="C700" i="1"/>
  <c r="H708" i="1"/>
  <c r="S717" i="1"/>
  <c r="E725" i="1"/>
  <c r="G734" i="1"/>
  <c r="C742" i="1"/>
  <c r="H750" i="1"/>
  <c r="H758" i="1"/>
  <c r="H766" i="1"/>
  <c r="H774" i="1"/>
  <c r="H782" i="1"/>
  <c r="T788" i="1"/>
  <c r="U793" i="1"/>
  <c r="B802" i="1"/>
  <c r="G810" i="1"/>
  <c r="F813" i="1"/>
  <c r="B818" i="1"/>
  <c r="G826" i="1"/>
  <c r="F829" i="1"/>
  <c r="B834" i="1"/>
  <c r="G842" i="1"/>
  <c r="F845" i="1"/>
  <c r="B850" i="1"/>
  <c r="G858" i="1"/>
  <c r="F861" i="1"/>
  <c r="B866" i="1"/>
  <c r="G874" i="1"/>
  <c r="F877" i="1"/>
  <c r="B882" i="1"/>
  <c r="G890" i="1"/>
  <c r="F893" i="1"/>
  <c r="B898" i="1"/>
  <c r="F908" i="1"/>
  <c r="E559" i="1"/>
  <c r="G597" i="1"/>
  <c r="H616" i="1"/>
  <c r="E647" i="1"/>
  <c r="E679" i="1"/>
  <c r="E711" i="1"/>
  <c r="E743" i="1"/>
  <c r="I752" i="1"/>
  <c r="I762" i="1"/>
  <c r="I773" i="1"/>
  <c r="H786" i="1"/>
  <c r="G797" i="1"/>
  <c r="C913" i="1"/>
  <c r="S924" i="1"/>
  <c r="D932" i="1"/>
  <c r="T940" i="1"/>
  <c r="E948" i="1"/>
  <c r="F956" i="1"/>
  <c r="H956" i="1"/>
  <c r="D628" i="1"/>
  <c r="S657" i="1"/>
  <c r="T673" i="1"/>
  <c r="D692" i="1"/>
  <c r="S721" i="1"/>
  <c r="T737" i="1"/>
  <c r="G916" i="1"/>
  <c r="B917" i="1"/>
  <c r="F932" i="1"/>
  <c r="S632" i="1"/>
  <c r="B657" i="1"/>
  <c r="B676" i="1"/>
  <c r="S696" i="1"/>
  <c r="B721" i="1"/>
  <c r="B740" i="1"/>
  <c r="F746" i="1"/>
  <c r="B750" i="1"/>
  <c r="F754" i="1"/>
  <c r="B758" i="1"/>
  <c r="F762" i="1"/>
  <c r="B766" i="1"/>
  <c r="F770" i="1"/>
  <c r="B774" i="1"/>
  <c r="F778" i="1"/>
  <c r="B782" i="1"/>
  <c r="F790" i="1"/>
  <c r="D808" i="1"/>
  <c r="D824" i="1"/>
  <c r="D840" i="1"/>
  <c r="D856" i="1"/>
  <c r="D872" i="1"/>
  <c r="D888" i="1"/>
  <c r="D904" i="1"/>
  <c r="F918" i="1"/>
  <c r="T928" i="1"/>
  <c r="B938" i="1"/>
  <c r="I951" i="1"/>
  <c r="I959" i="1"/>
  <c r="I967" i="1"/>
  <c r="F974" i="1"/>
  <c r="S981" i="1"/>
  <c r="C989" i="1"/>
  <c r="H996" i="1"/>
  <c r="B1002" i="1"/>
  <c r="C1011" i="1"/>
  <c r="T1021" i="1"/>
  <c r="E1034" i="1"/>
  <c r="C1043" i="1"/>
  <c r="T1053" i="1"/>
  <c r="H1205" i="1"/>
  <c r="D1240" i="1"/>
  <c r="I980" i="1"/>
  <c r="S1015" i="1"/>
  <c r="C1044" i="1"/>
  <c r="S1152" i="1"/>
  <c r="G1191" i="1"/>
  <c r="G1255" i="1"/>
  <c r="T1285" i="1"/>
  <c r="U957" i="1"/>
  <c r="I977" i="1"/>
  <c r="I993" i="1"/>
  <c r="B1012" i="1"/>
  <c r="B1028" i="1"/>
  <c r="U1044" i="1"/>
  <c r="T1159" i="1"/>
  <c r="S1167" i="1"/>
  <c r="B1175" i="1"/>
  <c r="G1197" i="1"/>
  <c r="G1200" i="1"/>
  <c r="F1213" i="1"/>
  <c r="F1216" i="1"/>
  <c r="U1229" i="1"/>
  <c r="U1232" i="1"/>
  <c r="E1245" i="1"/>
  <c r="E1248" i="1"/>
  <c r="T1261" i="1"/>
  <c r="S1264" i="1"/>
  <c r="D1277" i="1"/>
  <c r="S1280" i="1"/>
  <c r="G816" i="1"/>
  <c r="G848" i="1"/>
  <c r="G880" i="1"/>
  <c r="U906" i="1"/>
  <c r="U922" i="1"/>
  <c r="B937" i="1"/>
  <c r="I950" i="1"/>
  <c r="B961" i="1"/>
  <c r="U970" i="1"/>
  <c r="U978" i="1"/>
  <c r="U986" i="1"/>
  <c r="U994" i="1"/>
  <c r="B1003" i="1"/>
  <c r="F1011" i="1"/>
  <c r="H1020" i="1"/>
  <c r="S1029" i="1"/>
  <c r="H1039" i="1"/>
  <c r="S1048" i="1"/>
  <c r="C1155" i="1"/>
  <c r="U1183" i="1"/>
  <c r="B1199" i="1"/>
  <c r="S1215" i="1"/>
  <c r="T1231" i="1"/>
  <c r="U1247" i="1"/>
  <c r="B1248" i="1"/>
  <c r="B1263" i="1"/>
  <c r="S1279" i="1"/>
  <c r="E1295" i="1"/>
  <c r="F1311" i="1"/>
  <c r="H1311" i="1"/>
  <c r="C1327" i="1"/>
  <c r="E791" i="1"/>
  <c r="H824" i="1"/>
  <c r="H856" i="1"/>
  <c r="H888" i="1"/>
  <c r="F914" i="1"/>
  <c r="F930" i="1"/>
  <c r="C945" i="1"/>
  <c r="G957" i="1"/>
  <c r="H968" i="1"/>
  <c r="H976" i="1"/>
  <c r="H984" i="1"/>
  <c r="H992" i="1"/>
  <c r="H1000" i="1"/>
  <c r="D1009" i="1"/>
  <c r="E1015" i="1"/>
  <c r="F1024" i="1"/>
  <c r="T1029" i="1"/>
  <c r="G1037" i="1"/>
  <c r="B1045" i="1"/>
  <c r="U1051" i="1"/>
  <c r="B1057" i="1"/>
  <c r="F1061" i="1"/>
  <c r="B1065" i="1"/>
  <c r="F1069" i="1"/>
  <c r="B1073" i="1"/>
  <c r="F1077" i="1"/>
  <c r="B1081" i="1"/>
  <c r="F1085" i="1"/>
  <c r="B1089" i="1"/>
  <c r="F1093" i="1"/>
  <c r="B1097" i="1"/>
  <c r="F1101" i="1"/>
  <c r="B1105" i="1"/>
  <c r="F1109" i="1"/>
  <c r="B1113" i="1"/>
  <c r="F1117" i="1"/>
  <c r="B1121" i="1"/>
  <c r="F1125" i="1"/>
  <c r="B1129" i="1"/>
  <c r="F1133" i="1"/>
  <c r="B1137" i="1"/>
  <c r="F1141" i="1"/>
  <c r="B1145" i="1"/>
  <c r="F1149" i="1"/>
  <c r="F1157" i="1"/>
  <c r="F1160" i="1"/>
  <c r="T1165" i="1"/>
  <c r="S1168" i="1"/>
  <c r="F1175" i="1"/>
  <c r="U1181" i="1"/>
  <c r="U1184" i="1"/>
  <c r="D1189" i="1"/>
  <c r="H1229" i="1"/>
  <c r="D1264" i="1"/>
  <c r="D1332" i="1"/>
  <c r="I1332" i="1"/>
  <c r="T937" i="1"/>
  <c r="H957" i="1"/>
  <c r="E972" i="1"/>
  <c r="H981" i="1"/>
  <c r="T993" i="1"/>
  <c r="S1004" i="1"/>
  <c r="F1015" i="1"/>
  <c r="S1023" i="1"/>
  <c r="T1036" i="1"/>
  <c r="D1051" i="1"/>
  <c r="G1159" i="1"/>
  <c r="G1171" i="1"/>
  <c r="T1179" i="1"/>
  <c r="I1197" i="1"/>
  <c r="I1232" i="1"/>
  <c r="G1279" i="1"/>
  <c r="B1287" i="1"/>
  <c r="F988" i="1"/>
  <c r="S1027" i="1"/>
  <c r="E1051" i="1"/>
  <c r="E1192" i="1"/>
  <c r="T1205" i="1"/>
  <c r="S1208" i="1"/>
  <c r="D1221" i="1"/>
  <c r="C1224" i="1"/>
  <c r="B1237" i="1"/>
  <c r="T1240" i="1"/>
  <c r="H1256" i="1"/>
  <c r="G1269" i="1"/>
  <c r="G1272" i="1"/>
  <c r="F1003" i="1"/>
  <c r="C1017" i="1"/>
  <c r="H1028" i="1"/>
  <c r="B1043" i="1"/>
  <c r="C1153" i="1"/>
  <c r="H1191" i="1"/>
  <c r="C1207" i="1"/>
  <c r="D1223" i="1"/>
  <c r="E1239" i="1"/>
  <c r="C1253" i="1"/>
  <c r="H1255" i="1"/>
  <c r="C1271" i="1"/>
  <c r="T1303" i="1"/>
  <c r="U1319" i="1"/>
  <c r="I1058" i="1"/>
  <c r="I1122" i="1"/>
  <c r="G1164" i="1"/>
  <c r="I1186" i="1"/>
  <c r="I1202" i="1"/>
  <c r="G1212" i="1"/>
  <c r="D1227" i="1"/>
  <c r="F1241" i="1"/>
  <c r="T1251" i="1"/>
  <c r="I1266" i="1"/>
  <c r="G1276" i="1"/>
  <c r="F1289" i="1"/>
  <c r="F1297" i="1"/>
  <c r="F1305" i="1"/>
  <c r="F1313" i="1"/>
  <c r="F1321" i="1"/>
  <c r="F1329" i="1"/>
  <c r="S1335" i="1"/>
  <c r="U1344" i="1"/>
  <c r="B1354" i="1"/>
  <c r="F1365" i="1"/>
  <c r="E1372" i="1"/>
  <c r="S1382" i="1"/>
  <c r="S1390" i="1"/>
  <c r="S1398" i="1"/>
  <c r="S1406" i="1"/>
  <c r="S1414" i="1"/>
  <c r="S1422" i="1"/>
  <c r="S1430" i="1"/>
  <c r="T1441" i="1"/>
  <c r="F1460" i="1"/>
  <c r="I1480" i="1"/>
  <c r="E1500" i="1"/>
  <c r="H1520" i="1"/>
  <c r="T1345" i="1"/>
  <c r="D1364" i="1"/>
  <c r="T1436" i="1"/>
  <c r="B1449" i="1"/>
  <c r="S1465" i="1"/>
  <c r="H1468" i="1"/>
  <c r="C1484" i="1"/>
  <c r="G1493" i="1"/>
  <c r="E1498" i="1"/>
  <c r="S1501" i="1"/>
  <c r="G1509" i="1"/>
  <c r="E1514" i="1"/>
  <c r="I1172" i="1"/>
  <c r="H1201" i="1"/>
  <c r="I1220" i="1"/>
  <c r="F1243" i="1"/>
  <c r="H1265" i="1"/>
  <c r="I1284" i="1"/>
  <c r="E1296" i="1"/>
  <c r="U1304" i="1"/>
  <c r="H1313" i="1"/>
  <c r="F1323" i="1"/>
  <c r="F1334" i="1"/>
  <c r="B1345" i="1"/>
  <c r="G1356" i="1"/>
  <c r="F1366" i="1"/>
  <c r="B1377" i="1"/>
  <c r="F1442" i="1"/>
  <c r="D1449" i="1"/>
  <c r="U1458" i="1"/>
  <c r="H1466" i="1"/>
  <c r="E1474" i="1"/>
  <c r="T1482" i="1"/>
  <c r="B1493" i="1"/>
  <c r="G1500" i="1"/>
  <c r="S1506" i="1"/>
  <c r="C1514" i="1"/>
  <c r="T1604" i="1"/>
  <c r="I1177" i="1"/>
  <c r="I1217" i="1"/>
  <c r="I1249" i="1"/>
  <c r="I1281" i="1"/>
  <c r="I1297" i="1"/>
  <c r="U1309" i="1"/>
  <c r="G1323" i="1"/>
  <c r="H1337" i="1"/>
  <c r="S1349" i="1"/>
  <c r="S1362" i="1"/>
  <c r="F1376" i="1"/>
  <c r="F1382" i="1"/>
  <c r="B1386" i="1"/>
  <c r="F1390" i="1"/>
  <c r="B1394" i="1"/>
  <c r="F1398" i="1"/>
  <c r="B1402" i="1"/>
  <c r="F1406" i="1"/>
  <c r="B1410" i="1"/>
  <c r="F1414" i="1"/>
  <c r="B1418" i="1"/>
  <c r="F1422" i="1"/>
  <c r="B1426" i="1"/>
  <c r="F1430" i="1"/>
  <c r="B1434" i="1"/>
  <c r="D1448" i="1"/>
  <c r="G1464" i="1"/>
  <c r="H1480" i="1"/>
  <c r="S1488" i="1"/>
  <c r="D1509" i="1"/>
  <c r="E1525" i="1"/>
  <c r="E1533" i="1"/>
  <c r="E1541" i="1"/>
  <c r="E1549" i="1"/>
  <c r="E1557" i="1"/>
  <c r="E1565" i="1"/>
  <c r="E1573" i="1"/>
  <c r="E1581" i="1"/>
  <c r="E1589" i="1"/>
  <c r="E1090" i="1"/>
  <c r="E1154" i="1"/>
  <c r="E1186" i="1"/>
  <c r="E1210" i="1"/>
  <c r="C1228" i="1"/>
  <c r="H1251" i="1"/>
  <c r="E1274" i="1"/>
  <c r="H1291" i="1"/>
  <c r="G1304" i="1"/>
  <c r="C1316" i="1"/>
  <c r="E1330" i="1"/>
  <c r="G1338" i="1"/>
  <c r="B1346" i="1"/>
  <c r="U1352" i="1"/>
  <c r="E1361" i="1"/>
  <c r="C1368" i="1"/>
  <c r="G1376" i="1"/>
  <c r="B1385" i="1"/>
  <c r="B1396" i="1"/>
  <c r="C1406" i="1"/>
  <c r="B1417" i="1"/>
  <c r="B1428" i="1"/>
  <c r="D1442" i="1"/>
  <c r="D1461" i="1"/>
  <c r="B1480" i="1"/>
  <c r="S1496" i="1"/>
  <c r="S1512" i="1"/>
  <c r="D1573" i="1"/>
  <c r="G1309" i="1"/>
  <c r="C1337" i="1"/>
  <c r="F1348" i="1"/>
  <c r="S1356" i="1"/>
  <c r="H1370" i="1"/>
  <c r="U1436" i="1"/>
  <c r="C1444" i="1"/>
  <c r="B1457" i="1"/>
  <c r="U1465" i="1"/>
  <c r="D1476" i="1"/>
  <c r="S1489" i="1"/>
  <c r="I1506" i="1"/>
  <c r="T1334" i="1"/>
  <c r="T1366" i="1"/>
  <c r="C1437" i="1"/>
  <c r="F1453" i="1"/>
  <c r="I1468" i="1"/>
  <c r="E1482" i="1"/>
  <c r="U1524" i="1"/>
  <c r="G1532" i="1"/>
  <c r="H1532" i="1"/>
  <c r="B1540" i="1"/>
  <c r="C1548" i="1"/>
  <c r="S1556" i="1"/>
  <c r="D1564" i="1"/>
  <c r="T1572" i="1"/>
  <c r="E1580" i="1"/>
  <c r="U1588" i="1"/>
  <c r="G1596" i="1"/>
  <c r="B1596" i="1"/>
  <c r="H1361" i="1"/>
  <c r="T1440" i="1"/>
  <c r="T1472" i="1"/>
  <c r="S1492" i="1"/>
  <c r="B1500" i="1"/>
  <c r="G1516" i="1"/>
  <c r="G1517" i="1"/>
  <c r="I1391" i="1"/>
  <c r="F1446" i="1"/>
  <c r="F1478" i="1"/>
  <c r="I1503" i="1"/>
  <c r="B1522" i="1"/>
  <c r="I1535" i="1"/>
  <c r="T1544" i="1"/>
  <c r="B1554" i="1"/>
  <c r="I1567" i="1"/>
  <c r="T1576" i="1"/>
  <c r="B1586" i="1"/>
  <c r="S1597" i="1"/>
  <c r="S1605" i="1"/>
  <c r="C1613" i="1"/>
  <c r="H1620" i="1"/>
  <c r="B1626" i="1"/>
  <c r="G1633" i="1"/>
  <c r="T1640" i="1"/>
  <c r="D1648" i="1"/>
  <c r="I1655" i="1"/>
  <c r="F1662" i="1"/>
  <c r="S1669" i="1"/>
  <c r="E1676" i="1"/>
  <c r="D1689" i="1"/>
  <c r="B1696" i="1"/>
  <c r="E1708" i="1"/>
  <c r="D1721" i="1"/>
  <c r="B1728" i="1"/>
  <c r="B1740" i="1"/>
  <c r="T1753" i="1"/>
  <c r="T1769" i="1"/>
  <c r="T1785" i="1"/>
  <c r="F1800" i="1"/>
  <c r="D1824" i="1"/>
  <c r="C1832" i="1"/>
  <c r="U1851" i="1"/>
  <c r="I1644" i="1"/>
  <c r="D1687" i="1"/>
  <c r="S1716" i="1"/>
  <c r="T1732" i="1"/>
  <c r="F1777" i="1"/>
  <c r="S1810" i="1"/>
  <c r="I1823" i="1"/>
  <c r="I1529" i="1"/>
  <c r="I1545" i="1"/>
  <c r="I1561" i="1"/>
  <c r="I1577" i="1"/>
  <c r="I1593" i="1"/>
  <c r="E1605" i="1"/>
  <c r="I1617" i="1"/>
  <c r="U1629" i="1"/>
  <c r="B1644" i="1"/>
  <c r="F1656" i="1"/>
  <c r="E1669" i="1"/>
  <c r="E1683" i="1"/>
  <c r="G1695" i="1"/>
  <c r="S1707" i="1"/>
  <c r="U1719" i="1"/>
  <c r="U1732" i="1"/>
  <c r="T1751" i="1"/>
  <c r="T1764" i="1"/>
  <c r="D1767" i="1"/>
  <c r="D1780" i="1"/>
  <c r="H1783" i="1"/>
  <c r="T1791" i="1"/>
  <c r="F1811" i="1"/>
  <c r="B1819" i="1"/>
  <c r="U1864" i="1"/>
  <c r="I1470" i="1"/>
  <c r="B1513" i="1"/>
  <c r="E1530" i="1"/>
  <c r="G1544" i="1"/>
  <c r="U1554" i="1"/>
  <c r="B1569" i="1"/>
  <c r="I1582" i="1"/>
  <c r="E1594" i="1"/>
  <c r="F1605" i="1"/>
  <c r="F1613" i="1"/>
  <c r="F1621" i="1"/>
  <c r="F1629" i="1"/>
  <c r="F1637" i="1"/>
  <c r="F1645" i="1"/>
  <c r="F1653" i="1"/>
  <c r="F1661" i="1"/>
  <c r="F1669" i="1"/>
  <c r="E1677" i="1"/>
  <c r="C1687" i="1"/>
  <c r="E1696" i="1"/>
  <c r="G1705" i="1"/>
  <c r="U1713" i="1"/>
  <c r="T1723" i="1"/>
  <c r="D1732" i="1"/>
  <c r="F1743" i="1"/>
  <c r="T1752" i="1"/>
  <c r="E1761" i="1"/>
  <c r="F1773" i="1"/>
  <c r="H1781" i="1"/>
  <c r="C1792" i="1"/>
  <c r="G1806" i="1"/>
  <c r="S1812" i="1"/>
  <c r="H1816" i="1"/>
  <c r="S1835" i="1"/>
  <c r="C1867" i="1"/>
  <c r="E1423" i="1"/>
  <c r="E1487" i="1"/>
  <c r="C1521" i="1"/>
  <c r="C1537" i="1"/>
  <c r="C1553" i="1"/>
  <c r="C1569" i="1"/>
  <c r="C1585" i="1"/>
  <c r="H1600" i="1"/>
  <c r="S1609" i="1"/>
  <c r="S1617" i="1"/>
  <c r="S1625" i="1"/>
  <c r="S1633" i="1"/>
  <c r="S1641" i="1"/>
  <c r="S1649" i="1"/>
  <c r="S1657" i="1"/>
  <c r="S1665" i="1"/>
  <c r="S1673" i="1"/>
  <c r="E1684" i="1"/>
  <c r="C1691" i="1"/>
  <c r="B1701" i="1"/>
  <c r="U1707" i="1"/>
  <c r="T1717" i="1"/>
  <c r="D1729" i="1"/>
  <c r="H1737" i="1"/>
  <c r="B1760" i="1"/>
  <c r="B1776" i="1"/>
  <c r="F1789" i="1"/>
  <c r="H1810" i="1"/>
  <c r="I1536" i="1"/>
  <c r="H1597" i="1"/>
  <c r="E1620" i="1"/>
  <c r="E1636" i="1"/>
  <c r="E1652" i="1"/>
  <c r="E1668" i="1"/>
  <c r="D1679" i="1"/>
  <c r="T1695" i="1"/>
  <c r="T1708" i="1"/>
  <c r="C1724" i="1"/>
  <c r="B1753" i="1"/>
  <c r="H1777" i="1"/>
  <c r="F1807" i="1"/>
  <c r="G1839" i="1"/>
  <c r="D1842" i="1"/>
  <c r="F1848" i="1"/>
  <c r="B1848" i="1"/>
  <c r="I1629" i="1"/>
  <c r="I1661" i="1"/>
  <c r="G1700" i="1"/>
  <c r="G1732" i="1"/>
  <c r="T1759" i="1"/>
  <c r="G1772" i="1"/>
  <c r="D1794" i="1"/>
  <c r="H1803" i="1"/>
  <c r="C1808" i="1"/>
  <c r="C1848" i="1"/>
  <c r="C1584" i="1"/>
  <c r="C1648" i="1"/>
  <c r="C1679" i="1"/>
  <c r="U1689" i="1"/>
  <c r="T1699" i="1"/>
  <c r="C1711" i="1"/>
  <c r="U1721" i="1"/>
  <c r="T1731" i="1"/>
  <c r="B1737" i="1"/>
  <c r="F1741" i="1"/>
  <c r="S1745" i="1"/>
  <c r="H1752" i="1"/>
  <c r="G1765" i="1"/>
  <c r="H20" i="1"/>
  <c r="G33" i="1"/>
  <c r="G49" i="1"/>
  <c r="G68" i="1"/>
  <c r="F84" i="1"/>
  <c r="E4" i="1"/>
  <c r="D19" i="1"/>
  <c r="E35" i="1"/>
  <c r="U51" i="1"/>
  <c r="U67" i="1"/>
  <c r="B68" i="1"/>
  <c r="B83" i="1"/>
  <c r="S163" i="1"/>
  <c r="E179" i="1"/>
  <c r="U11" i="1"/>
  <c r="U41" i="1"/>
  <c r="E57" i="1"/>
  <c r="U73" i="1"/>
  <c r="T89" i="1"/>
  <c r="E92" i="1"/>
  <c r="E100" i="1"/>
  <c r="S108" i="1"/>
  <c r="S116" i="1"/>
  <c r="E124" i="1"/>
  <c r="E132" i="1"/>
  <c r="S140" i="1"/>
  <c r="S148" i="1"/>
  <c r="S156" i="1"/>
  <c r="S3" i="1"/>
  <c r="G25" i="1"/>
  <c r="G28" i="1"/>
  <c r="G44" i="1"/>
  <c r="F60" i="1"/>
  <c r="F76" i="1"/>
  <c r="U8" i="1"/>
  <c r="C27" i="1"/>
  <c r="T43" i="1"/>
  <c r="E59" i="1"/>
  <c r="C73" i="1"/>
  <c r="H75" i="1"/>
  <c r="S91" i="1"/>
  <c r="D132" i="1"/>
  <c r="D171" i="1"/>
  <c r="U187" i="1"/>
  <c r="G9" i="1"/>
  <c r="S12" i="1"/>
  <c r="G99" i="1"/>
  <c r="H99" i="1"/>
  <c r="B107" i="1"/>
  <c r="B115" i="1"/>
  <c r="S123" i="1"/>
  <c r="D131" i="1"/>
  <c r="D139" i="1"/>
  <c r="T147" i="1"/>
  <c r="U155" i="1"/>
  <c r="B4" i="1"/>
  <c r="U17" i="1"/>
  <c r="E36" i="1"/>
  <c r="S52" i="1"/>
  <c r="D65" i="1"/>
  <c r="B81" i="1"/>
  <c r="I97" i="1"/>
  <c r="B164" i="1"/>
  <c r="T15" i="1"/>
  <c r="I30" i="1"/>
  <c r="G40" i="1"/>
  <c r="D55" i="1"/>
  <c r="F69" i="1"/>
  <c r="T79" i="1"/>
  <c r="I94" i="1"/>
  <c r="T103" i="1"/>
  <c r="B113" i="1"/>
  <c r="I126" i="1"/>
  <c r="T135" i="1"/>
  <c r="B145" i="1"/>
  <c r="I158" i="1"/>
  <c r="I166" i="1"/>
  <c r="I174" i="1"/>
  <c r="I182" i="1"/>
  <c r="I190" i="1"/>
  <c r="F197" i="1"/>
  <c r="S204" i="1"/>
  <c r="C212" i="1"/>
  <c r="H219" i="1"/>
  <c r="B225" i="1"/>
  <c r="T232" i="1"/>
  <c r="S242" i="1"/>
  <c r="U251" i="1"/>
  <c r="B261" i="1"/>
  <c r="F272" i="1"/>
  <c r="E279" i="1"/>
  <c r="U290" i="1"/>
  <c r="T296" i="1"/>
  <c r="D309" i="1"/>
  <c r="D320" i="1"/>
  <c r="D331" i="1"/>
  <c r="D341" i="1"/>
  <c r="D352" i="1"/>
  <c r="D363" i="1"/>
  <c r="G407" i="1"/>
  <c r="T447" i="1"/>
  <c r="U453" i="1"/>
  <c r="U456" i="1"/>
  <c r="E469" i="1"/>
  <c r="E472" i="1"/>
  <c r="T485" i="1"/>
  <c r="S488" i="1"/>
  <c r="D501" i="1"/>
  <c r="C504" i="1"/>
  <c r="B517" i="1"/>
  <c r="T520" i="1"/>
  <c r="H536" i="1"/>
  <c r="I195" i="1"/>
  <c r="T239" i="1"/>
  <c r="S255" i="1"/>
  <c r="C284" i="1"/>
  <c r="T303" i="1"/>
  <c r="G376" i="1"/>
  <c r="D383" i="1"/>
  <c r="S386" i="1"/>
  <c r="F392" i="1"/>
  <c r="S399" i="1"/>
  <c r="C402" i="1"/>
  <c r="U408" i="1"/>
  <c r="C415" i="1"/>
  <c r="F421" i="1"/>
  <c r="E424" i="1"/>
  <c r="B431" i="1"/>
  <c r="U455" i="1"/>
  <c r="U471" i="1"/>
  <c r="U487" i="1"/>
  <c r="U503" i="1"/>
  <c r="U519" i="1"/>
  <c r="U535" i="1"/>
  <c r="I16" i="1"/>
  <c r="H53" i="1"/>
  <c r="H85" i="1"/>
  <c r="D105" i="1"/>
  <c r="D121" i="1"/>
  <c r="D137" i="1"/>
  <c r="D153" i="1"/>
  <c r="H165" i="1"/>
  <c r="D177" i="1"/>
  <c r="E188" i="1"/>
  <c r="U196" i="1"/>
  <c r="H205" i="1"/>
  <c r="I216" i="1"/>
  <c r="D225" i="1"/>
  <c r="E235" i="1"/>
  <c r="D248" i="1"/>
  <c r="S259" i="1"/>
  <c r="U271" i="1"/>
  <c r="U284" i="1"/>
  <c r="E299" i="1"/>
  <c r="G314" i="1"/>
  <c r="G335" i="1"/>
  <c r="G356" i="1"/>
  <c r="B379" i="1"/>
  <c r="B405" i="1"/>
  <c r="E431" i="1"/>
  <c r="G440" i="1"/>
  <c r="E445" i="1"/>
  <c r="S448" i="1"/>
  <c r="B584" i="1"/>
  <c r="S584" i="1"/>
  <c r="E113" i="1"/>
  <c r="U145" i="1"/>
  <c r="F172" i="1"/>
  <c r="F188" i="1"/>
  <c r="E201" i="1"/>
  <c r="C211" i="1"/>
  <c r="F220" i="1"/>
  <c r="E232" i="1"/>
  <c r="E248" i="1"/>
  <c r="E264" i="1"/>
  <c r="E280" i="1"/>
  <c r="E296" i="1"/>
  <c r="T308" i="1"/>
  <c r="T324" i="1"/>
  <c r="T340" i="1"/>
  <c r="T356" i="1"/>
  <c r="C376" i="1"/>
  <c r="F402" i="1"/>
  <c r="C427" i="1"/>
  <c r="H443" i="1"/>
  <c r="T451" i="1"/>
  <c r="I5" i="1"/>
  <c r="U121" i="1"/>
  <c r="B13" i="1"/>
  <c r="C24" i="1"/>
  <c r="E38" i="1"/>
  <c r="S48" i="1"/>
  <c r="H63" i="1"/>
  <c r="B77" i="1"/>
  <c r="C88" i="1"/>
  <c r="B101" i="1"/>
  <c r="H111" i="1"/>
  <c r="S120" i="1"/>
  <c r="B133" i="1"/>
  <c r="H143" i="1"/>
  <c r="S152" i="1"/>
  <c r="G164" i="1"/>
  <c r="B173" i="1"/>
  <c r="E182" i="1"/>
  <c r="H191" i="1"/>
  <c r="E198" i="1"/>
  <c r="B205" i="1"/>
  <c r="G212" i="1"/>
  <c r="T219" i="1"/>
  <c r="D227" i="1"/>
  <c r="E234" i="1"/>
  <c r="T240" i="1"/>
  <c r="U250" i="1"/>
  <c r="B256" i="1"/>
  <c r="D265" i="1"/>
  <c r="E271" i="1"/>
  <c r="F280" i="1"/>
  <c r="T285" i="1"/>
  <c r="G293" i="1"/>
  <c r="B301" i="1"/>
  <c r="I314" i="1"/>
  <c r="I335" i="1"/>
  <c r="I356" i="1"/>
  <c r="D379" i="1"/>
  <c r="U399" i="1"/>
  <c r="G421" i="1"/>
  <c r="I439" i="1"/>
  <c r="B451" i="1"/>
  <c r="B461" i="1"/>
  <c r="T464" i="1"/>
  <c r="B477" i="1"/>
  <c r="T480" i="1"/>
  <c r="B493" i="1"/>
  <c r="T496" i="1"/>
  <c r="B509" i="1"/>
  <c r="T512" i="1"/>
  <c r="B525" i="1"/>
  <c r="T528" i="1"/>
  <c r="B541" i="1"/>
  <c r="C544" i="1"/>
  <c r="C549" i="1"/>
  <c r="S557" i="1"/>
  <c r="D565" i="1"/>
  <c r="I69" i="1"/>
  <c r="D32" i="1"/>
  <c r="D64" i="1"/>
  <c r="D96" i="1"/>
  <c r="D128" i="1"/>
  <c r="D160" i="1"/>
  <c r="D176" i="1"/>
  <c r="D192" i="1"/>
  <c r="E203" i="1"/>
  <c r="H212" i="1"/>
  <c r="D224" i="1"/>
  <c r="S231" i="1"/>
  <c r="I241" i="1"/>
  <c r="E249" i="1"/>
  <c r="D259" i="1"/>
  <c r="F268" i="1"/>
  <c r="S276" i="1"/>
  <c r="C285" i="1"/>
  <c r="C292" i="1"/>
  <c r="U301" i="1"/>
  <c r="U309" i="1"/>
  <c r="F317" i="1"/>
  <c r="U323" i="1"/>
  <c r="G331" i="1"/>
  <c r="H339" i="1"/>
  <c r="U344" i="1"/>
  <c r="F352" i="1"/>
  <c r="G360" i="1"/>
  <c r="E365" i="1"/>
  <c r="S373" i="1"/>
  <c r="U378" i="1"/>
  <c r="F381" i="1"/>
  <c r="U384" i="1"/>
  <c r="T391" i="1"/>
  <c r="E394" i="1"/>
  <c r="U397" i="1"/>
  <c r="E400" i="1"/>
  <c r="D407" i="1"/>
  <c r="T410" i="1"/>
  <c r="E413" i="1"/>
  <c r="H418" i="1"/>
  <c r="S423" i="1"/>
  <c r="D426" i="1"/>
  <c r="T429" i="1"/>
  <c r="C435" i="1"/>
  <c r="C451" i="1"/>
  <c r="B463" i="1"/>
  <c r="B479" i="1"/>
  <c r="B495" i="1"/>
  <c r="B511" i="1"/>
  <c r="B527" i="1"/>
  <c r="B543" i="1"/>
  <c r="D552" i="1"/>
  <c r="T560" i="1"/>
  <c r="E568" i="1"/>
  <c r="F195" i="1"/>
  <c r="F227" i="1"/>
  <c r="G255" i="1"/>
  <c r="G287" i="1"/>
  <c r="D306" i="1"/>
  <c r="U314" i="1"/>
  <c r="D319" i="1"/>
  <c r="C324" i="1"/>
  <c r="T330" i="1"/>
  <c r="C335" i="1"/>
  <c r="T343" i="1"/>
  <c r="S348" i="1"/>
  <c r="E354" i="1"/>
  <c r="S359" i="1"/>
  <c r="B364" i="1"/>
  <c r="D370" i="1"/>
  <c r="I389" i="1"/>
  <c r="I408" i="1"/>
  <c r="T424" i="1"/>
  <c r="U576" i="1"/>
  <c r="G592" i="1"/>
  <c r="S232" i="1"/>
  <c r="S248" i="1"/>
  <c r="S264" i="1"/>
  <c r="S280" i="1"/>
  <c r="S296" i="1"/>
  <c r="B314" i="1"/>
  <c r="B335" i="1"/>
  <c r="D356" i="1"/>
  <c r="U411" i="1"/>
  <c r="D459" i="1"/>
  <c r="I482" i="1"/>
  <c r="T499" i="1"/>
  <c r="D523" i="1"/>
  <c r="I546" i="1"/>
  <c r="I562" i="1"/>
  <c r="H575" i="1"/>
  <c r="T587" i="1"/>
  <c r="C600" i="1"/>
  <c r="S608" i="1"/>
  <c r="I618" i="1"/>
  <c r="D631" i="1"/>
  <c r="S645" i="1"/>
  <c r="C660" i="1"/>
  <c r="S674" i="1"/>
  <c r="D689" i="1"/>
  <c r="U702" i="1"/>
  <c r="C718" i="1"/>
  <c r="T728" i="1"/>
  <c r="B744" i="1"/>
  <c r="C754" i="1"/>
  <c r="B765" i="1"/>
  <c r="B776" i="1"/>
  <c r="C793" i="1"/>
  <c r="C796" i="1"/>
  <c r="C573" i="1"/>
  <c r="I591" i="1"/>
  <c r="I607" i="1"/>
  <c r="C621" i="1"/>
  <c r="U632" i="1"/>
  <c r="U648" i="1"/>
  <c r="U664" i="1"/>
  <c r="U680" i="1"/>
  <c r="U696" i="1"/>
  <c r="U712" i="1"/>
  <c r="U728" i="1"/>
  <c r="D745" i="1"/>
  <c r="C756" i="1"/>
  <c r="D766" i="1"/>
  <c r="D777" i="1"/>
  <c r="E786" i="1"/>
  <c r="D905" i="1"/>
  <c r="S921" i="1"/>
  <c r="T964" i="1"/>
  <c r="I388" i="1"/>
  <c r="S442" i="1"/>
  <c r="I460" i="1"/>
  <c r="I476" i="1"/>
  <c r="I492" i="1"/>
  <c r="I508" i="1"/>
  <c r="I524" i="1"/>
  <c r="I540" i="1"/>
  <c r="F555" i="1"/>
  <c r="C570" i="1"/>
  <c r="S578" i="1"/>
  <c r="F587" i="1"/>
  <c r="I596" i="1"/>
  <c r="F603" i="1"/>
  <c r="S610" i="1"/>
  <c r="C618" i="1"/>
  <c r="F625" i="1"/>
  <c r="S633" i="1"/>
  <c r="T639" i="1"/>
  <c r="D648" i="1"/>
  <c r="B655" i="1"/>
  <c r="D664" i="1"/>
  <c r="B671" i="1"/>
  <c r="T681" i="1"/>
  <c r="F692" i="1"/>
  <c r="S700" i="1"/>
  <c r="S713" i="1"/>
  <c r="T719" i="1"/>
  <c r="T732" i="1"/>
  <c r="G743" i="1"/>
  <c r="E753" i="1"/>
  <c r="E764" i="1"/>
  <c r="E774" i="1"/>
  <c r="S784" i="1"/>
  <c r="T801" i="1"/>
  <c r="T804" i="1"/>
  <c r="C809" i="1"/>
  <c r="C812" i="1"/>
  <c r="U820" i="1"/>
  <c r="D825" i="1"/>
  <c r="D828" i="1"/>
  <c r="B833" i="1"/>
  <c r="H836" i="1"/>
  <c r="E844" i="1"/>
  <c r="S849" i="1"/>
  <c r="S852" i="1"/>
  <c r="G857" i="1"/>
  <c r="T865" i="1"/>
  <c r="T868" i="1"/>
  <c r="C873" i="1"/>
  <c r="C876" i="1"/>
  <c r="U884" i="1"/>
  <c r="D889" i="1"/>
  <c r="D892" i="1"/>
  <c r="B897" i="1"/>
  <c r="H900" i="1"/>
  <c r="C908" i="1"/>
  <c r="U909" i="1"/>
  <c r="S925" i="1"/>
  <c r="S933" i="1"/>
  <c r="S941" i="1"/>
  <c r="S949" i="1"/>
  <c r="I345" i="1"/>
  <c r="B388" i="1"/>
  <c r="B420" i="1"/>
  <c r="B444" i="1"/>
  <c r="G459" i="1"/>
  <c r="D474" i="1"/>
  <c r="B484" i="1"/>
  <c r="T498" i="1"/>
  <c r="I513" i="1"/>
  <c r="G523" i="1"/>
  <c r="D538" i="1"/>
  <c r="B548" i="1"/>
  <c r="F20" i="1"/>
  <c r="U33" i="1"/>
  <c r="U49" i="1"/>
  <c r="F68" i="1"/>
  <c r="G84" i="1"/>
  <c r="U4" i="1"/>
  <c r="S19" i="1"/>
  <c r="C35" i="1"/>
  <c r="E51" i="1"/>
  <c r="E67" i="1"/>
  <c r="C81" i="1"/>
  <c r="H83" i="1"/>
  <c r="C163" i="1"/>
  <c r="T179" i="1"/>
  <c r="E11" i="1"/>
  <c r="E41" i="1"/>
  <c r="F57" i="1"/>
  <c r="T73" i="1"/>
  <c r="D89" i="1"/>
  <c r="S92" i="1"/>
  <c r="S100" i="1"/>
  <c r="C108" i="1"/>
  <c r="C116" i="1"/>
  <c r="S124" i="1"/>
  <c r="S132" i="1"/>
  <c r="C140" i="1"/>
  <c r="C148" i="1"/>
  <c r="C156" i="1"/>
  <c r="H3" i="1"/>
  <c r="U25" i="1"/>
  <c r="F28" i="1"/>
  <c r="F44" i="1"/>
  <c r="G60" i="1"/>
  <c r="G76" i="1"/>
  <c r="B11" i="1"/>
  <c r="B27" i="1"/>
  <c r="D43" i="1"/>
  <c r="C59" i="1"/>
  <c r="U75" i="1"/>
  <c r="B76" i="1"/>
  <c r="B91" i="1"/>
  <c r="D140" i="1"/>
  <c r="S171" i="1"/>
  <c r="E187" i="1"/>
  <c r="U9" i="1"/>
  <c r="C12" i="1"/>
  <c r="U99" i="1"/>
  <c r="G107" i="1"/>
  <c r="H107" i="1"/>
  <c r="H115" i="1"/>
  <c r="C123" i="1"/>
  <c r="S131" i="1"/>
  <c r="S139" i="1"/>
  <c r="D147" i="1"/>
  <c r="E155" i="1"/>
  <c r="T4" i="1"/>
  <c r="T17" i="1"/>
  <c r="S36" i="1"/>
  <c r="C52" i="1"/>
  <c r="B65" i="1"/>
  <c r="F99" i="1"/>
  <c r="I105" i="1"/>
  <c r="F5" i="1"/>
  <c r="G16" i="1"/>
  <c r="D31" i="1"/>
  <c r="F45" i="1"/>
  <c r="T55" i="1"/>
  <c r="I70" i="1"/>
  <c r="G80" i="1"/>
  <c r="D95" i="1"/>
  <c r="G104" i="1"/>
  <c r="F117" i="1"/>
  <c r="D127" i="1"/>
  <c r="G136" i="1"/>
  <c r="F149" i="1"/>
  <c r="D159" i="1"/>
  <c r="D167" i="1"/>
  <c r="D175" i="1"/>
  <c r="D183" i="1"/>
  <c r="D191" i="1"/>
  <c r="I198" i="1"/>
  <c r="F205" i="1"/>
  <c r="S212" i="1"/>
  <c r="C220" i="1"/>
  <c r="H227" i="1"/>
  <c r="C235" i="1"/>
  <c r="E244" i="1"/>
  <c r="G253" i="1"/>
  <c r="T261" i="1"/>
  <c r="D273" i="1"/>
  <c r="B280" i="1"/>
  <c r="E290" i="1"/>
  <c r="C299" i="1"/>
  <c r="E311" i="1"/>
  <c r="C322" i="1"/>
  <c r="E332" i="1"/>
  <c r="E343" i="1"/>
  <c r="C354" i="1"/>
  <c r="E364" i="1"/>
  <c r="G423" i="1"/>
  <c r="D447" i="1"/>
  <c r="E453" i="1"/>
  <c r="E456" i="1"/>
  <c r="T469" i="1"/>
  <c r="S472" i="1"/>
  <c r="D485" i="1"/>
  <c r="C488" i="1"/>
  <c r="B501" i="1"/>
  <c r="T504" i="1"/>
  <c r="H520" i="1"/>
  <c r="G533" i="1"/>
  <c r="G536" i="1"/>
  <c r="I203" i="1"/>
  <c r="D239" i="1"/>
  <c r="S268" i="1"/>
  <c r="T284" i="1"/>
  <c r="D303" i="1"/>
  <c r="F376" i="1"/>
  <c r="S383" i="1"/>
  <c r="C386" i="1"/>
  <c r="U392" i="1"/>
  <c r="C399" i="1"/>
  <c r="F405" i="1"/>
  <c r="E408" i="1"/>
  <c r="B415" i="1"/>
  <c r="U421" i="1"/>
  <c r="H427" i="1"/>
  <c r="U434" i="1"/>
  <c r="E455" i="1"/>
  <c r="E471" i="1"/>
  <c r="E487" i="1"/>
  <c r="E503" i="1"/>
  <c r="E519" i="1"/>
  <c r="E535" i="1"/>
  <c r="I24" i="1"/>
  <c r="I56" i="1"/>
  <c r="I88" i="1"/>
  <c r="T105" i="1"/>
  <c r="T121" i="1"/>
  <c r="T137" i="1"/>
  <c r="T153" i="1"/>
  <c r="I168" i="1"/>
  <c r="T177" i="1"/>
  <c r="U188" i="1"/>
  <c r="H197" i="1"/>
  <c r="I208" i="1"/>
  <c r="D217" i="1"/>
  <c r="T225" i="1"/>
  <c r="B236" i="1"/>
  <c r="T249" i="1"/>
  <c r="D261" i="1"/>
  <c r="F273" i="1"/>
  <c r="B287" i="1"/>
  <c r="B300" i="1"/>
  <c r="G316" i="1"/>
  <c r="G338" i="1"/>
  <c r="G359" i="1"/>
  <c r="E383" i="1"/>
  <c r="B408" i="1"/>
  <c r="B434" i="1"/>
  <c r="F440" i="1"/>
  <c r="T445" i="1"/>
  <c r="C448" i="1"/>
  <c r="H584" i="1"/>
  <c r="C584" i="1"/>
  <c r="U113" i="1"/>
  <c r="E153" i="1"/>
  <c r="I173" i="1"/>
  <c r="I189" i="1"/>
  <c r="U201" i="1"/>
  <c r="S211" i="1"/>
  <c r="I221" i="1"/>
  <c r="F235" i="1"/>
  <c r="F251" i="1"/>
  <c r="F267" i="1"/>
  <c r="F283" i="1"/>
  <c r="F299" i="1"/>
  <c r="H311" i="1"/>
  <c r="H327" i="1"/>
  <c r="H343" i="1"/>
  <c r="H359" i="1"/>
  <c r="C379" i="1"/>
  <c r="C405" i="1"/>
  <c r="F431" i="1"/>
  <c r="G443" i="1"/>
  <c r="D451" i="1"/>
  <c r="B16" i="1"/>
  <c r="I125" i="1"/>
  <c r="E14" i="1"/>
  <c r="S24" i="1"/>
  <c r="H39" i="1"/>
  <c r="B53" i="1"/>
  <c r="C64" i="1"/>
  <c r="E78" i="1"/>
  <c r="S88" i="1"/>
  <c r="E102" i="1"/>
  <c r="C112" i="1"/>
  <c r="F121" i="1"/>
  <c r="E134" i="1"/>
  <c r="C144" i="1"/>
  <c r="F153" i="1"/>
  <c r="B165" i="1"/>
  <c r="E174" i="1"/>
  <c r="H183" i="1"/>
  <c r="C192" i="1"/>
  <c r="H199" i="1"/>
  <c r="E206" i="1"/>
  <c r="B213" i="1"/>
  <c r="G220" i="1"/>
  <c r="T227" i="1"/>
  <c r="S234" i="1"/>
  <c r="H241" i="1"/>
  <c r="E250" i="1"/>
  <c r="T256" i="1"/>
  <c r="U266" i="1"/>
  <c r="B272" i="1"/>
  <c r="D281" i="1"/>
  <c r="E287" i="1"/>
  <c r="F296" i="1"/>
  <c r="T301" i="1"/>
  <c r="I316" i="1"/>
  <c r="I338" i="1"/>
  <c r="I359" i="1"/>
  <c r="G383" i="1"/>
  <c r="G402" i="1"/>
  <c r="D424" i="1"/>
  <c r="D440" i="1"/>
  <c r="I455" i="1"/>
  <c r="H464" i="1"/>
  <c r="I471" i="1"/>
  <c r="H480" i="1"/>
  <c r="I487" i="1"/>
  <c r="H496" i="1"/>
  <c r="I503" i="1"/>
  <c r="H512" i="1"/>
  <c r="I519" i="1"/>
  <c r="H528" i="1"/>
  <c r="I535" i="1"/>
  <c r="H544" i="1"/>
  <c r="G549" i="1"/>
  <c r="B549" i="1"/>
  <c r="C557" i="1"/>
  <c r="S565" i="1"/>
  <c r="I85" i="1"/>
  <c r="C37" i="1"/>
  <c r="C69" i="1"/>
  <c r="C101" i="1"/>
  <c r="C133" i="1"/>
  <c r="G161" i="1"/>
  <c r="G177" i="1"/>
  <c r="G193" i="1"/>
  <c r="U203" i="1"/>
  <c r="C213" i="1"/>
  <c r="G225" i="1"/>
  <c r="E233" i="1"/>
  <c r="D243" i="1"/>
  <c r="F252" i="1"/>
  <c r="S260" i="1"/>
  <c r="C269" i="1"/>
  <c r="C276" i="1"/>
  <c r="U285" i="1"/>
  <c r="T292" i="1"/>
  <c r="F303" i="1"/>
  <c r="E309" i="1"/>
  <c r="U317" i="1"/>
  <c r="F325" i="1"/>
  <c r="U331" i="1"/>
  <c r="G339" i="1"/>
  <c r="H347" i="1"/>
  <c r="U352" i="1"/>
  <c r="F360" i="1"/>
  <c r="G368" i="1"/>
  <c r="T375" i="1"/>
  <c r="E378" i="1"/>
  <c r="U381" i="1"/>
  <c r="E384" i="1"/>
  <c r="D391" i="1"/>
  <c r="T394" i="1"/>
  <c r="E397" i="1"/>
  <c r="H402" i="1"/>
  <c r="S407" i="1"/>
  <c r="D410" i="1"/>
  <c r="T413" i="1"/>
  <c r="H419" i="1"/>
  <c r="C423" i="1"/>
  <c r="S426" i="1"/>
  <c r="D429" i="1"/>
  <c r="S435" i="1"/>
  <c r="S451" i="1"/>
  <c r="H463" i="1"/>
  <c r="H479" i="1"/>
  <c r="H495" i="1"/>
  <c r="H511" i="1"/>
  <c r="H527" i="1"/>
  <c r="H543" i="1"/>
  <c r="S552" i="1"/>
  <c r="D560" i="1"/>
  <c r="T568" i="1"/>
  <c r="I196" i="1"/>
  <c r="I228" i="1"/>
  <c r="T257" i="1"/>
  <c r="T289" i="1"/>
  <c r="S308" i="1"/>
  <c r="E314" i="1"/>
  <c r="S319" i="1"/>
  <c r="B324" i="1"/>
  <c r="D330" i="1"/>
  <c r="U338" i="1"/>
  <c r="D343" i="1"/>
  <c r="C348" i="1"/>
  <c r="T354" i="1"/>
  <c r="C359" i="1"/>
  <c r="T367" i="1"/>
  <c r="I373" i="1"/>
  <c r="I392" i="1"/>
  <c r="T408" i="1"/>
  <c r="I427" i="1"/>
  <c r="E576" i="1"/>
  <c r="F592" i="1"/>
  <c r="B235" i="1"/>
  <c r="B251" i="1"/>
  <c r="B267" i="1"/>
  <c r="B283" i="1"/>
  <c r="B299" i="1"/>
  <c r="D316" i="1"/>
  <c r="B338" i="1"/>
  <c r="B359" i="1"/>
  <c r="U427" i="1"/>
  <c r="T459" i="1"/>
  <c r="D483" i="1"/>
  <c r="I506" i="1"/>
  <c r="T523" i="1"/>
  <c r="D547" i="1"/>
  <c r="D563" i="1"/>
  <c r="I578" i="1"/>
  <c r="B589" i="1"/>
  <c r="S600" i="1"/>
  <c r="I610" i="1"/>
  <c r="D619" i="1"/>
  <c r="B632" i="1"/>
  <c r="D647" i="1"/>
  <c r="S661" i="1"/>
  <c r="C676" i="1"/>
  <c r="S690" i="1"/>
  <c r="D705" i="1"/>
  <c r="U718" i="1"/>
  <c r="C734" i="1"/>
  <c r="B745" i="1"/>
  <c r="B756" i="1"/>
  <c r="C766" i="1"/>
  <c r="B777" i="1"/>
  <c r="B793" i="1"/>
  <c r="H796" i="1"/>
  <c r="S573" i="1"/>
  <c r="C597" i="1"/>
  <c r="D608" i="1"/>
  <c r="S621" i="1"/>
  <c r="D638" i="1"/>
  <c r="D654" i="1"/>
  <c r="D670" i="1"/>
  <c r="D686" i="1"/>
  <c r="D702" i="1"/>
  <c r="D718" i="1"/>
  <c r="D734" i="1"/>
  <c r="D746" i="1"/>
  <c r="D757" i="1"/>
  <c r="C768" i="1"/>
  <c r="D778" i="1"/>
  <c r="B786" i="1"/>
  <c r="S905" i="1"/>
  <c r="C921" i="1"/>
  <c r="D964" i="1"/>
  <c r="I396" i="1"/>
  <c r="I444" i="1"/>
  <c r="C466" i="1"/>
  <c r="C482" i="1"/>
  <c r="C498" i="1"/>
  <c r="C514" i="1"/>
  <c r="C530" i="1"/>
  <c r="C546" i="1"/>
  <c r="I556" i="1"/>
  <c r="S570" i="1"/>
  <c r="F579" i="1"/>
  <c r="I588" i="1"/>
  <c r="D597" i="1"/>
  <c r="I604" i="1"/>
  <c r="F611" i="1"/>
  <c r="S618" i="1"/>
  <c r="C626" i="1"/>
  <c r="C633" i="1"/>
  <c r="F641" i="1"/>
  <c r="S649" i="1"/>
  <c r="T655" i="1"/>
  <c r="S665" i="1"/>
  <c r="T671" i="1"/>
  <c r="T684" i="1"/>
  <c r="G695" i="1"/>
  <c r="E702" i="1"/>
  <c r="C713" i="1"/>
  <c r="F721" i="1"/>
  <c r="D732" i="1"/>
  <c r="E744" i="1"/>
  <c r="E754" i="1"/>
  <c r="E765" i="1"/>
  <c r="E776" i="1"/>
  <c r="C786" i="1"/>
  <c r="D801" i="1"/>
  <c r="D804" i="1"/>
  <c r="B809" i="1"/>
  <c r="H812" i="1"/>
  <c r="E820" i="1"/>
  <c r="S825" i="1"/>
  <c r="S828" i="1"/>
  <c r="G833" i="1"/>
  <c r="T841" i="1"/>
  <c r="T844" i="1"/>
  <c r="C849" i="1"/>
  <c r="C852" i="1"/>
  <c r="U860" i="1"/>
  <c r="D865" i="1"/>
  <c r="D868" i="1"/>
  <c r="B873" i="1"/>
  <c r="H876" i="1"/>
  <c r="E884" i="1"/>
  <c r="S889" i="1"/>
  <c r="S892" i="1"/>
  <c r="G897" i="1"/>
  <c r="E905" i="1"/>
  <c r="H908" i="1"/>
  <c r="E921" i="1"/>
  <c r="C925" i="1"/>
  <c r="C933" i="1"/>
  <c r="C941" i="1"/>
  <c r="C949" i="1"/>
  <c r="I353" i="1"/>
  <c r="I393" i="1"/>
  <c r="I425" i="1"/>
  <c r="I449" i="1"/>
  <c r="B460" i="1"/>
  <c r="T474" i="1"/>
  <c r="I489" i="1"/>
  <c r="G499" i="1"/>
  <c r="D514" i="1"/>
  <c r="B524" i="1"/>
  <c r="T538" i="1"/>
  <c r="C551" i="1"/>
  <c r="S559" i="1"/>
  <c r="I569" i="1"/>
  <c r="S575" i="1"/>
  <c r="C583" i="1"/>
  <c r="U589" i="1"/>
  <c r="E597" i="1"/>
  <c r="G603" i="1"/>
  <c r="D610" i="1"/>
  <c r="F616" i="1"/>
  <c r="C623" i="1"/>
  <c r="E632" i="1"/>
  <c r="G641" i="1"/>
  <c r="U649" i="1"/>
  <c r="G660" i="1"/>
  <c r="U668" i="1"/>
  <c r="T678" i="1"/>
  <c r="C687" i="1"/>
  <c r="E696" i="1"/>
  <c r="G705" i="1"/>
  <c r="U713" i="1"/>
  <c r="G724" i="1"/>
  <c r="U732" i="1"/>
  <c r="T742" i="1"/>
  <c r="F752" i="1"/>
  <c r="G762" i="1"/>
  <c r="F773" i="1"/>
  <c r="I784" i="1"/>
  <c r="U801" i="1"/>
  <c r="E825" i="1"/>
  <c r="B844" i="1"/>
  <c r="U865" i="1"/>
  <c r="E889" i="1"/>
  <c r="D909" i="1"/>
  <c r="C388" i="1"/>
  <c r="C444" i="1"/>
  <c r="C468" i="1"/>
  <c r="H491" i="1"/>
  <c r="E514" i="1"/>
  <c r="C532" i="1"/>
  <c r="T551" i="1"/>
  <c r="C564" i="1"/>
  <c r="T575" i="1"/>
  <c r="H587" i="1"/>
  <c r="F597" i="1"/>
  <c r="D607" i="1"/>
  <c r="T615" i="1"/>
  <c r="T624" i="1"/>
  <c r="D633" i="1"/>
  <c r="H641" i="1"/>
  <c r="S650" i="1"/>
  <c r="E658" i="1"/>
  <c r="C668" i="1"/>
  <c r="H676" i="1"/>
  <c r="S685" i="1"/>
  <c r="E693" i="1"/>
  <c r="G702" i="1"/>
  <c r="C710" i="1"/>
  <c r="D719" i="1"/>
  <c r="U726" i="1"/>
  <c r="B736" i="1"/>
  <c r="G744" i="1"/>
  <c r="G752" i="1"/>
  <c r="G760" i="1"/>
  <c r="G768" i="1"/>
  <c r="G776" i="1"/>
  <c r="S785" i="1"/>
  <c r="S788" i="1"/>
  <c r="U796" i="1"/>
  <c r="H805" i="1"/>
  <c r="U810" i="1"/>
  <c r="C813" i="1"/>
  <c r="H821" i="1"/>
  <c r="U826" i="1"/>
  <c r="C829" i="1"/>
  <c r="H837" i="1"/>
  <c r="U842" i="1"/>
  <c r="C845" i="1"/>
  <c r="H853" i="1"/>
  <c r="U858" i="1"/>
  <c r="C861" i="1"/>
  <c r="H869" i="1"/>
  <c r="U874" i="1"/>
  <c r="C877" i="1"/>
  <c r="H885" i="1"/>
  <c r="U890" i="1"/>
  <c r="C893" i="1"/>
  <c r="H901" i="1"/>
  <c r="I921" i="1"/>
  <c r="G573" i="1"/>
  <c r="H600" i="1"/>
  <c r="F623" i="1"/>
  <c r="F655" i="1"/>
  <c r="F687" i="1"/>
  <c r="F719" i="1"/>
  <c r="I744" i="1"/>
  <c r="I754" i="1"/>
  <c r="I765" i="1"/>
  <c r="I776" i="1"/>
  <c r="H789" i="1"/>
  <c r="S797" i="1"/>
  <c r="G913" i="1"/>
  <c r="B924" i="1"/>
  <c r="C932" i="1"/>
  <c r="S940" i="1"/>
  <c r="D948" i="1"/>
  <c r="E956" i="1"/>
  <c r="I608" i="1"/>
  <c r="S641" i="1"/>
  <c r="T657" i="1"/>
  <c r="D676" i="1"/>
  <c r="S705" i="1"/>
  <c r="T721" i="1"/>
  <c r="D740" i="1"/>
  <c r="E916" i="1"/>
  <c r="G917" i="1"/>
  <c r="F948" i="1"/>
  <c r="B641" i="1"/>
  <c r="B660" i="1"/>
  <c r="S680" i="1"/>
  <c r="B705" i="1"/>
  <c r="B724" i="1"/>
  <c r="H744" i="1"/>
  <c r="T748" i="1"/>
  <c r="H752" i="1"/>
  <c r="T756" i="1"/>
  <c r="H760" i="1"/>
  <c r="T764" i="1"/>
  <c r="H768" i="1"/>
  <c r="T772" i="1"/>
  <c r="H776" i="1"/>
  <c r="T780" i="1"/>
  <c r="B784" i="1"/>
  <c r="F798" i="1"/>
  <c r="F814" i="1"/>
  <c r="F830" i="1"/>
  <c r="F846" i="1"/>
  <c r="F862" i="1"/>
  <c r="F878" i="1"/>
  <c r="F894" i="1"/>
  <c r="B906" i="1"/>
  <c r="D920" i="1"/>
  <c r="B930" i="1"/>
  <c r="I943" i="1"/>
  <c r="T952" i="1"/>
  <c r="T960" i="1"/>
  <c r="T968" i="1"/>
  <c r="D976" i="1"/>
  <c r="I983" i="1"/>
  <c r="F990" i="1"/>
  <c r="S997" i="1"/>
  <c r="E1004" i="1"/>
  <c r="D1017" i="1"/>
  <c r="B1024" i="1"/>
  <c r="E1036" i="1"/>
  <c r="D1049" i="1"/>
  <c r="E1163" i="1"/>
  <c r="D1208" i="1"/>
  <c r="F1255" i="1"/>
  <c r="I996" i="1"/>
  <c r="C1028" i="1"/>
  <c r="T1047" i="1"/>
  <c r="E1153" i="1"/>
  <c r="G1207" i="1"/>
  <c r="G1271" i="1"/>
  <c r="B1285" i="1"/>
  <c r="E965" i="1"/>
  <c r="E981" i="1"/>
  <c r="E997" i="1"/>
  <c r="B1015" i="1"/>
  <c r="B1031" i="1"/>
  <c r="U1047" i="1"/>
  <c r="S1159" i="1"/>
  <c r="B1167" i="1"/>
  <c r="T1183" i="1"/>
  <c r="U1197" i="1"/>
  <c r="U1200" i="1"/>
  <c r="E1213" i="1"/>
  <c r="E1216" i="1"/>
  <c r="T1229" i="1"/>
  <c r="S1232" i="1"/>
  <c r="D1245" i="1"/>
  <c r="C1248" i="1"/>
  <c r="B1261" i="1"/>
  <c r="T1264" i="1"/>
  <c r="I1280" i="1"/>
  <c r="I790" i="1"/>
  <c r="G824" i="1"/>
  <c r="G856" i="1"/>
  <c r="G888" i="1"/>
  <c r="G912" i="1"/>
  <c r="G928" i="1"/>
  <c r="U938" i="1"/>
  <c r="B953" i="1"/>
  <c r="U962" i="1"/>
  <c r="S972" i="1"/>
  <c r="S980" i="1"/>
  <c r="S988" i="1"/>
  <c r="S996" i="1"/>
  <c r="H1004" i="1"/>
  <c r="S1013" i="1"/>
  <c r="H1023" i="1"/>
  <c r="S1032" i="1"/>
  <c r="C1041" i="1"/>
  <c r="B1051" i="1"/>
  <c r="U1159" i="1"/>
  <c r="U1199" i="1"/>
  <c r="B1200" i="1"/>
  <c r="B1215" i="1"/>
  <c r="S1231" i="1"/>
  <c r="T1247" i="1"/>
  <c r="U1263" i="1"/>
  <c r="B1264" i="1"/>
  <c r="B1279" i="1"/>
  <c r="D1295" i="1"/>
  <c r="E1311" i="1"/>
  <c r="F1327" i="1"/>
  <c r="H1327" i="1"/>
  <c r="H800" i="1"/>
  <c r="H832" i="1"/>
  <c r="H864" i="1"/>
  <c r="H896" i="1"/>
  <c r="H920" i="1"/>
  <c r="H936" i="1"/>
  <c r="F946" i="1"/>
  <c r="H960" i="1"/>
  <c r="S969" i="1"/>
  <c r="S977" i="1"/>
  <c r="S985" i="1"/>
  <c r="S993" i="1"/>
  <c r="S1001" i="1"/>
  <c r="E1010" i="1"/>
  <c r="T1016" i="1"/>
  <c r="U1026" i="1"/>
  <c r="B1032" i="1"/>
  <c r="D1041" i="1"/>
  <c r="E1047" i="1"/>
  <c r="T1055" i="1"/>
  <c r="H1059" i="1"/>
  <c r="T1063" i="1"/>
  <c r="H1067" i="1"/>
  <c r="T1071" i="1"/>
  <c r="H1075" i="1"/>
  <c r="T1079" i="1"/>
  <c r="H1083" i="1"/>
  <c r="T1087" i="1"/>
  <c r="H1091" i="1"/>
  <c r="T1095" i="1"/>
  <c r="H1099" i="1"/>
  <c r="T1103" i="1"/>
  <c r="H1107" i="1"/>
  <c r="T1111" i="1"/>
  <c r="H1115" i="1"/>
  <c r="T1119" i="1"/>
  <c r="H1123" i="1"/>
  <c r="T1127" i="1"/>
  <c r="H1131" i="1"/>
  <c r="T1135" i="1"/>
  <c r="H1139" i="1"/>
  <c r="T1143" i="1"/>
  <c r="H1147" i="1"/>
  <c r="T1151" i="1"/>
  <c r="E1157" i="1"/>
  <c r="E1160" i="1"/>
  <c r="B1165" i="1"/>
  <c r="F1173" i="1"/>
  <c r="F1176" i="1"/>
  <c r="T1181" i="1"/>
  <c r="S1184" i="1"/>
  <c r="H1197" i="1"/>
  <c r="D1232" i="1"/>
  <c r="F1279" i="1"/>
  <c r="G1332" i="1"/>
  <c r="G914" i="1"/>
  <c r="D945" i="1"/>
  <c r="T961" i="1"/>
  <c r="H973" i="1"/>
  <c r="T985" i="1"/>
  <c r="E996" i="1"/>
  <c r="T1004" i="1"/>
  <c r="D1019" i="1"/>
  <c r="F1028" i="1"/>
  <c r="D1039" i="1"/>
  <c r="C1052" i="1"/>
  <c r="G1163" i="1"/>
  <c r="T1171" i="1"/>
  <c r="G1183" i="1"/>
  <c r="I1200" i="1"/>
  <c r="G1247" i="1"/>
  <c r="U1287" i="1"/>
  <c r="I957" i="1"/>
  <c r="F996" i="1"/>
  <c r="G1031" i="1"/>
  <c r="H1153" i="1"/>
  <c r="C1192" i="1"/>
  <c r="B1205" i="1"/>
  <c r="T1208" i="1"/>
  <c r="H1224" i="1"/>
  <c r="G1237" i="1"/>
  <c r="G1240" i="1"/>
  <c r="F1253" i="1"/>
  <c r="F1256" i="1"/>
  <c r="U1269" i="1"/>
  <c r="U1272" i="1"/>
  <c r="S1008" i="1"/>
  <c r="F1019" i="1"/>
  <c r="C1033" i="1"/>
  <c r="H1044" i="1"/>
  <c r="E1191" i="1"/>
  <c r="C1205" i="1"/>
  <c r="H1207" i="1"/>
  <c r="C1223" i="1"/>
  <c r="D1239" i="1"/>
  <c r="E1255" i="1"/>
  <c r="C1269" i="1"/>
  <c r="H1271" i="1"/>
  <c r="S1303" i="1"/>
  <c r="T1319" i="1"/>
  <c r="I1074" i="1"/>
  <c r="I1138" i="1"/>
  <c r="I1170" i="1"/>
  <c r="F1193" i="1"/>
  <c r="T1203" i="1"/>
  <c r="I1218" i="1"/>
  <c r="G1228" i="1"/>
  <c r="D1243" i="1"/>
  <c r="F1257" i="1"/>
  <c r="T1267" i="1"/>
  <c r="I1282" i="1"/>
  <c r="D1291" i="1"/>
  <c r="D1299" i="1"/>
  <c r="D1307" i="1"/>
  <c r="D1315" i="1"/>
  <c r="D1323" i="1"/>
  <c r="D1331" i="1"/>
  <c r="B1338" i="1"/>
  <c r="F1349" i="1"/>
  <c r="E1356" i="1"/>
  <c r="U1367" i="1"/>
  <c r="T1373" i="1"/>
  <c r="H1385" i="1"/>
  <c r="H1393" i="1"/>
  <c r="H1401" i="1"/>
  <c r="H1409" i="1"/>
  <c r="H1417" i="1"/>
  <c r="H1425" i="1"/>
  <c r="H1433" i="1"/>
  <c r="I1448" i="1"/>
  <c r="D1466" i="1"/>
  <c r="D1485" i="1"/>
  <c r="E1508" i="1"/>
  <c r="F1520" i="1"/>
  <c r="D1348" i="1"/>
  <c r="S1377" i="1"/>
  <c r="S1436" i="1"/>
  <c r="T1452" i="1"/>
  <c r="B1465" i="1"/>
  <c r="C1481" i="1"/>
  <c r="F1490" i="1"/>
  <c r="U1493" i="1"/>
  <c r="D1498" i="1"/>
  <c r="F1506" i="1"/>
  <c r="U1509" i="1"/>
  <c r="D1514" i="1"/>
  <c r="I1180" i="1"/>
  <c r="I1204" i="1"/>
  <c r="F1227" i="1"/>
  <c r="H1249" i="1"/>
  <c r="I1268" i="1"/>
  <c r="U1288" i="1"/>
  <c r="H1297" i="1"/>
  <c r="F1307" i="1"/>
  <c r="I1316" i="1"/>
  <c r="D1325" i="1"/>
  <c r="G1337" i="1"/>
  <c r="B1348" i="1"/>
  <c r="T1358" i="1"/>
  <c r="G1369" i="1"/>
  <c r="B1380" i="1"/>
  <c r="E1442" i="1"/>
  <c r="T1450" i="1"/>
  <c r="B1458" i="1"/>
  <c r="B1468" i="1"/>
  <c r="G1477" i="1"/>
  <c r="H1485" i="1"/>
  <c r="G1496" i="1"/>
  <c r="H1504" i="1"/>
  <c r="B1509" i="1"/>
  <c r="I1516" i="1"/>
  <c r="S1604" i="1"/>
  <c r="I1193" i="1"/>
  <c r="I1225" i="1"/>
  <c r="I1257" i="1"/>
  <c r="F1288" i="1"/>
  <c r="E1301" i="1"/>
  <c r="I1313" i="1"/>
  <c r="U1325" i="1"/>
  <c r="H1340" i="1"/>
  <c r="H1353" i="1"/>
  <c r="S1365" i="1"/>
  <c r="S1378" i="1"/>
  <c r="T1384" i="1"/>
  <c r="D1388" i="1"/>
  <c r="T1392" i="1"/>
  <c r="D1396" i="1"/>
  <c r="T1400" i="1"/>
  <c r="D1404" i="1"/>
  <c r="T1408" i="1"/>
  <c r="D1412" i="1"/>
  <c r="T1416" i="1"/>
  <c r="D1420" i="1"/>
  <c r="T1424" i="1"/>
  <c r="D1428" i="1"/>
  <c r="T1432" i="1"/>
  <c r="I1437" i="1"/>
  <c r="E1452" i="1"/>
  <c r="D1464" i="1"/>
  <c r="T1480" i="1"/>
  <c r="D1493" i="1"/>
  <c r="G1514" i="1"/>
  <c r="C1525" i="1"/>
  <c r="C1533" i="1"/>
  <c r="C1541" i="1"/>
  <c r="C1549" i="1"/>
  <c r="C1557" i="1"/>
  <c r="C1565" i="1"/>
  <c r="C1573" i="1"/>
  <c r="C1581" i="1"/>
  <c r="C1589" i="1"/>
  <c r="E1106" i="1"/>
  <c r="E1162" i="1"/>
  <c r="E1194" i="1"/>
  <c r="C1212" i="1"/>
  <c r="H1235" i="1"/>
  <c r="E1258" i="1"/>
  <c r="C1276" i="1"/>
  <c r="F1293" i="1"/>
  <c r="H1307" i="1"/>
  <c r="G1320" i="1"/>
  <c r="B1333" i="1"/>
  <c r="D1342" i="1"/>
  <c r="E1348" i="1"/>
  <c r="F1357" i="1"/>
  <c r="T1362" i="1"/>
  <c r="G1370" i="1"/>
  <c r="B1378" i="1"/>
  <c r="B1388" i="1"/>
  <c r="C1398" i="1"/>
  <c r="B1409" i="1"/>
  <c r="B1420" i="1"/>
  <c r="C1430" i="1"/>
  <c r="B1448" i="1"/>
  <c r="F1465" i="1"/>
  <c r="T1481" i="1"/>
  <c r="H1501" i="1"/>
  <c r="D1525" i="1"/>
  <c r="D1589" i="1"/>
  <c r="G1317" i="1"/>
  <c r="H1338" i="1"/>
  <c r="S1353" i="1"/>
  <c r="F1361" i="1"/>
  <c r="D1372" i="1"/>
  <c r="C1441" i="1"/>
  <c r="H1449" i="1"/>
  <c r="T1460" i="1"/>
  <c r="U1468" i="1"/>
  <c r="C1476" i="1"/>
  <c r="B1489" i="1"/>
  <c r="I1514" i="1"/>
  <c r="G1345" i="1"/>
  <c r="G1377" i="1"/>
  <c r="F1450" i="1"/>
  <c r="C1453" i="1"/>
  <c r="F1469" i="1"/>
  <c r="I1484" i="1"/>
  <c r="T1524" i="1"/>
  <c r="E1532" i="1"/>
  <c r="U1540" i="1"/>
  <c r="G1548" i="1"/>
  <c r="H1548" i="1"/>
  <c r="B1556" i="1"/>
  <c r="C1564" i="1"/>
  <c r="S1572" i="1"/>
  <c r="D1580" i="1"/>
  <c r="T1588" i="1"/>
  <c r="U1596" i="1"/>
  <c r="S1338" i="1"/>
  <c r="S1370" i="1"/>
  <c r="H1456" i="1"/>
  <c r="H1488" i="1"/>
  <c r="B1492" i="1"/>
  <c r="T1508" i="1"/>
  <c r="D1516" i="1"/>
  <c r="U1517" i="1"/>
  <c r="I1407" i="1"/>
  <c r="F1454" i="1"/>
  <c r="F1486" i="1"/>
  <c r="F1510" i="1"/>
  <c r="I1527" i="1"/>
  <c r="T1536" i="1"/>
  <c r="B1546" i="1"/>
  <c r="I1559" i="1"/>
  <c r="T1568" i="1"/>
  <c r="B1578" i="1"/>
  <c r="I1591" i="1"/>
  <c r="I1599" i="1"/>
  <c r="I1607" i="1"/>
  <c r="F1614" i="1"/>
  <c r="S1621" i="1"/>
  <c r="C1629" i="1"/>
  <c r="H1636" i="1"/>
  <c r="B1642" i="1"/>
  <c r="G1649" i="1"/>
  <c r="T1656" i="1"/>
  <c r="D1664" i="1"/>
  <c r="I1671" i="1"/>
  <c r="T1677" i="1"/>
  <c r="E1690" i="1"/>
  <c r="C1699" i="1"/>
  <c r="T1709" i="1"/>
  <c r="E1722" i="1"/>
  <c r="C1731" i="1"/>
  <c r="B1743" i="1"/>
  <c r="I1757" i="1"/>
  <c r="I1773" i="1"/>
  <c r="S1796" i="1"/>
  <c r="G1800" i="1"/>
  <c r="C1824" i="1"/>
  <c r="G1851" i="1"/>
  <c r="T1851" i="1"/>
  <c r="I1660" i="1"/>
  <c r="S1700" i="1"/>
  <c r="T1716" i="1"/>
  <c r="C1761" i="1"/>
  <c r="D1810" i="1"/>
  <c r="C1823" i="1"/>
  <c r="I1505" i="1"/>
  <c r="T1530" i="1"/>
  <c r="T1546" i="1"/>
  <c r="T1562" i="1"/>
  <c r="T1578" i="1"/>
  <c r="T1594" i="1"/>
  <c r="F1608" i="1"/>
  <c r="E1621" i="1"/>
  <c r="I1633" i="1"/>
  <c r="U1645" i="1"/>
  <c r="B1660" i="1"/>
  <c r="F1672" i="1"/>
  <c r="U1684" i="1"/>
  <c r="E1699" i="1"/>
  <c r="G1711" i="1"/>
  <c r="S1723" i="1"/>
  <c r="D1748" i="1"/>
  <c r="H1751" i="1"/>
  <c r="S1764" i="1"/>
  <c r="H1772" i="1"/>
  <c r="C1780" i="1"/>
  <c r="C1791" i="1"/>
  <c r="G1811" i="1"/>
  <c r="G1819" i="1"/>
  <c r="F1864" i="1"/>
  <c r="T1864" i="1"/>
  <c r="I1486" i="1"/>
  <c r="B1521" i="1"/>
  <c r="I1534" i="1"/>
  <c r="E1546" i="1"/>
  <c r="G1560" i="1"/>
  <c r="U1570" i="1"/>
  <c r="B1585" i="1"/>
  <c r="F1597" i="1"/>
  <c r="G1608" i="1"/>
  <c r="G1616" i="1"/>
  <c r="G1624" i="1"/>
  <c r="G1632" i="1"/>
  <c r="G1640" i="1"/>
  <c r="G1648" i="1"/>
  <c r="G1656" i="1"/>
  <c r="G1664" i="1"/>
  <c r="G1672" i="1"/>
  <c r="E1680" i="1"/>
  <c r="G1689" i="1"/>
  <c r="U1697" i="1"/>
  <c r="T1707" i="1"/>
  <c r="D1716" i="1"/>
  <c r="E1725" i="1"/>
  <c r="F1735" i="1"/>
  <c r="G1745" i="1"/>
  <c r="F1757" i="1"/>
  <c r="H1765" i="1"/>
  <c r="H1776" i="1"/>
  <c r="B1783" i="1"/>
  <c r="B1792" i="1"/>
  <c r="U1806" i="1"/>
  <c r="H1812" i="1"/>
  <c r="D1816" i="1"/>
  <c r="I1867" i="1"/>
  <c r="B1867" i="1"/>
  <c r="E1439" i="1"/>
  <c r="C1497" i="1"/>
  <c r="E1527" i="1"/>
  <c r="E1543" i="1"/>
  <c r="E1559" i="1"/>
  <c r="E1575" i="1"/>
  <c r="E1591" i="1"/>
  <c r="S1601" i="1"/>
  <c r="D1612" i="1"/>
  <c r="D1620" i="1"/>
  <c r="D1628" i="1"/>
  <c r="D1636" i="1"/>
  <c r="D1644" i="1"/>
  <c r="D1652" i="1"/>
  <c r="D1660" i="1"/>
  <c r="D1668" i="1"/>
  <c r="U1675" i="1"/>
  <c r="T1685" i="1"/>
  <c r="D1697" i="1"/>
  <c r="E1703" i="1"/>
  <c r="U1714" i="1"/>
  <c r="B1720" i="1"/>
  <c r="E1730" i="1"/>
  <c r="H1745" i="1"/>
  <c r="T1761" i="1"/>
  <c r="T1777" i="1"/>
  <c r="D1789" i="1"/>
  <c r="C1812" i="1"/>
  <c r="I1552" i="1"/>
  <c r="H1605" i="1"/>
  <c r="H1621" i="1"/>
  <c r="H1637" i="1"/>
  <c r="H1653" i="1"/>
  <c r="H1669" i="1"/>
  <c r="F1684" i="1"/>
  <c r="S1695" i="1"/>
  <c r="D1711" i="1"/>
  <c r="T1727" i="1"/>
  <c r="H1761" i="1"/>
  <c r="S1785" i="1"/>
  <c r="U1807" i="1"/>
  <c r="E1839" i="1"/>
  <c r="F1842" i="1"/>
  <c r="H1848" i="1"/>
  <c r="I1605" i="1"/>
  <c r="I1637" i="1"/>
  <c r="I1669" i="1"/>
  <c r="T1705" i="1"/>
  <c r="D1756" i="1"/>
  <c r="H1759" i="1"/>
  <c r="E1775" i="1"/>
  <c r="E1794" i="1"/>
  <c r="D1803" i="1"/>
  <c r="B1808" i="1"/>
  <c r="C1536" i="1"/>
  <c r="C1600" i="1"/>
  <c r="C1664" i="1"/>
  <c r="G1681" i="1"/>
  <c r="D1692" i="1"/>
  <c r="H1703" i="1"/>
  <c r="G1713" i="1"/>
  <c r="D1724" i="1"/>
  <c r="T1735" i="1"/>
  <c r="H1739" i="1"/>
  <c r="T1743" i="1"/>
  <c r="F1745" i="1"/>
  <c r="S1752" i="1"/>
  <c r="B1765" i="1"/>
  <c r="B1775" i="1"/>
  <c r="S1784" i="1"/>
  <c r="B1795" i="1"/>
  <c r="T1823" i="1"/>
  <c r="B1826" i="1"/>
  <c r="T1832" i="1"/>
  <c r="T1835" i="1"/>
  <c r="T1755" i="1"/>
  <c r="D1779" i="1"/>
  <c r="S1797" i="1"/>
  <c r="C1822" i="1"/>
  <c r="E1834" i="1"/>
  <c r="S1845" i="1"/>
  <c r="U1861" i="1"/>
  <c r="F1875" i="1"/>
  <c r="G20" i="1"/>
  <c r="E33" i="1"/>
  <c r="E49" i="1"/>
  <c r="U68" i="1"/>
  <c r="U84" i="1"/>
  <c r="H9" i="1"/>
  <c r="C19" i="1"/>
  <c r="T35" i="1"/>
  <c r="C51" i="1"/>
  <c r="C67" i="1"/>
  <c r="U83" i="1"/>
  <c r="B84" i="1"/>
  <c r="B163" i="1"/>
  <c r="D179" i="1"/>
  <c r="T11" i="1"/>
  <c r="F41" i="1"/>
  <c r="T57" i="1"/>
  <c r="D73" i="1"/>
  <c r="B89" i="1"/>
  <c r="C92" i="1"/>
  <c r="C100" i="1"/>
  <c r="B108" i="1"/>
  <c r="B116" i="1"/>
  <c r="C124" i="1"/>
  <c r="C132" i="1"/>
  <c r="B140" i="1"/>
  <c r="B148" i="1"/>
  <c r="B156" i="1"/>
  <c r="T8" i="1"/>
  <c r="E25" i="1"/>
  <c r="U28" i="1"/>
  <c r="U44" i="1"/>
  <c r="U60" i="1"/>
  <c r="U76" i="1"/>
  <c r="C25" i="1"/>
  <c r="H27" i="1"/>
  <c r="C43" i="1"/>
  <c r="T59" i="1"/>
  <c r="E75" i="1"/>
  <c r="C89" i="1"/>
  <c r="H91" i="1"/>
  <c r="D148" i="1"/>
  <c r="C171" i="1"/>
  <c r="T187" i="1"/>
  <c r="E9" i="1"/>
  <c r="H4" i="1"/>
  <c r="E99" i="1"/>
  <c r="U107" i="1"/>
  <c r="U115" i="1"/>
  <c r="G115" i="1"/>
  <c r="B123" i="1"/>
  <c r="C131" i="1"/>
  <c r="C139" i="1"/>
  <c r="S147" i="1"/>
  <c r="T155" i="1"/>
  <c r="D9" i="1"/>
  <c r="D17" i="1"/>
  <c r="C36" i="1"/>
  <c r="T52" i="1"/>
  <c r="G81" i="1"/>
  <c r="F115" i="1"/>
  <c r="I113" i="1"/>
  <c r="I6" i="1"/>
  <c r="F21" i="1"/>
  <c r="T31" i="1"/>
  <c r="I46" i="1"/>
  <c r="G56" i="1"/>
  <c r="D71" i="1"/>
  <c r="F85" i="1"/>
  <c r="T95" i="1"/>
  <c r="B105" i="1"/>
  <c r="I118" i="1"/>
  <c r="T127" i="1"/>
  <c r="B137" i="1"/>
  <c r="I150" i="1"/>
  <c r="T159" i="1"/>
  <c r="T167" i="1"/>
  <c r="T175" i="1"/>
  <c r="T183" i="1"/>
  <c r="T191" i="1"/>
  <c r="D199" i="1"/>
  <c r="I206" i="1"/>
  <c r="F213" i="1"/>
  <c r="S220" i="1"/>
  <c r="C228" i="1"/>
  <c r="U235" i="1"/>
  <c r="B245" i="1"/>
  <c r="F256" i="1"/>
  <c r="E263" i="1"/>
  <c r="U274" i="1"/>
  <c r="T280" i="1"/>
  <c r="S290" i="1"/>
  <c r="U299" i="1"/>
  <c r="D312" i="1"/>
  <c r="D323" i="1"/>
  <c r="D333" i="1"/>
  <c r="D344" i="1"/>
  <c r="D355" i="1"/>
  <c r="D365" i="1"/>
  <c r="T439" i="1"/>
  <c r="S447" i="1"/>
  <c r="T453" i="1"/>
  <c r="S456" i="1"/>
  <c r="D469" i="1"/>
  <c r="C472" i="1"/>
  <c r="B485" i="1"/>
  <c r="T488" i="1"/>
  <c r="H504" i="1"/>
  <c r="G517" i="1"/>
  <c r="G520" i="1"/>
  <c r="F533" i="1"/>
  <c r="F536" i="1"/>
  <c r="I211" i="1"/>
  <c r="S239" i="1"/>
  <c r="C268" i="1"/>
  <c r="T287" i="1"/>
  <c r="S303" i="1"/>
  <c r="U376" i="1"/>
  <c r="C383" i="1"/>
  <c r="F389" i="1"/>
  <c r="E392" i="1"/>
  <c r="B399" i="1"/>
  <c r="U405" i="1"/>
  <c r="H411" i="1"/>
  <c r="U418" i="1"/>
  <c r="E421" i="1"/>
  <c r="G427" i="1"/>
  <c r="E434" i="1"/>
  <c r="T455" i="1"/>
  <c r="T471" i="1"/>
  <c r="T487" i="1"/>
  <c r="T503" i="1"/>
  <c r="T519" i="1"/>
  <c r="T535" i="1"/>
  <c r="H29" i="1"/>
  <c r="H61" i="1"/>
  <c r="H93" i="1"/>
  <c r="H109" i="1"/>
  <c r="H125" i="1"/>
  <c r="H141" i="1"/>
  <c r="H157" i="1"/>
  <c r="D169" i="1"/>
  <c r="E180" i="1"/>
  <c r="H189" i="1"/>
  <c r="I200" i="1"/>
  <c r="D209" i="1"/>
  <c r="T217" i="1"/>
  <c r="B227" i="1"/>
  <c r="U236" i="1"/>
  <c r="E251" i="1"/>
  <c r="D264" i="1"/>
  <c r="S275" i="1"/>
  <c r="U287" i="1"/>
  <c r="U300" i="1"/>
  <c r="G319" i="1"/>
  <c r="G340" i="1"/>
  <c r="G362" i="1"/>
  <c r="B386" i="1"/>
  <c r="B411" i="1"/>
  <c r="F437" i="1"/>
  <c r="U440" i="1"/>
  <c r="D445" i="1"/>
  <c r="F455" i="1"/>
  <c r="G584" i="1"/>
  <c r="I37" i="1"/>
  <c r="E129" i="1"/>
  <c r="U153" i="1"/>
  <c r="E177" i="1"/>
  <c r="E193" i="1"/>
  <c r="C203" i="1"/>
  <c r="F212" i="1"/>
  <c r="E225" i="1"/>
  <c r="D236" i="1"/>
  <c r="D252" i="1"/>
  <c r="D268" i="1"/>
  <c r="D284" i="1"/>
  <c r="D300" i="1"/>
  <c r="H314" i="1"/>
  <c r="H330" i="1"/>
  <c r="H346" i="1"/>
  <c r="H362" i="1"/>
  <c r="F383" i="1"/>
  <c r="C408" i="1"/>
  <c r="F434" i="1"/>
  <c r="F443" i="1"/>
  <c r="G455" i="1"/>
  <c r="I53" i="1"/>
  <c r="I141" i="1"/>
  <c r="H15" i="1"/>
  <c r="B29" i="1"/>
  <c r="C40" i="1"/>
  <c r="E54" i="1"/>
  <c r="S64" i="1"/>
  <c r="H79" i="1"/>
  <c r="B93" i="1"/>
  <c r="H103" i="1"/>
  <c r="S112" i="1"/>
  <c r="B125" i="1"/>
  <c r="H135" i="1"/>
  <c r="S144" i="1"/>
  <c r="B157" i="1"/>
  <c r="E166" i="1"/>
  <c r="H175" i="1"/>
  <c r="C184" i="1"/>
  <c r="S192" i="1"/>
  <c r="C200" i="1"/>
  <c r="H207" i="1"/>
  <c r="E214" i="1"/>
  <c r="B221" i="1"/>
  <c r="G228" i="1"/>
  <c r="G235" i="1"/>
  <c r="F242" i="1"/>
  <c r="S250" i="1"/>
  <c r="H257" i="1"/>
  <c r="E266" i="1"/>
  <c r="T272" i="1"/>
  <c r="U282" i="1"/>
  <c r="B288" i="1"/>
  <c r="D297" i="1"/>
  <c r="E303" i="1"/>
  <c r="I319" i="1"/>
  <c r="I340" i="1"/>
  <c r="I362" i="1"/>
  <c r="U383" i="1"/>
  <c r="G405" i="1"/>
  <c r="D427" i="1"/>
  <c r="T440" i="1"/>
  <c r="G461" i="1"/>
  <c r="G464" i="1"/>
  <c r="G477" i="1"/>
  <c r="G480" i="1"/>
  <c r="G493" i="1"/>
  <c r="G496" i="1"/>
  <c r="G509" i="1"/>
  <c r="G512" i="1"/>
  <c r="G525" i="1"/>
  <c r="G528" i="1"/>
  <c r="G541" i="1"/>
  <c r="G544" i="1"/>
  <c r="F549" i="1"/>
  <c r="G557" i="1"/>
  <c r="B557" i="1"/>
  <c r="C565" i="1"/>
  <c r="C5" i="1"/>
  <c r="D40" i="1"/>
  <c r="D72" i="1"/>
  <c r="D104" i="1"/>
  <c r="D136" i="1"/>
  <c r="H164" i="1"/>
  <c r="H180" i="1"/>
  <c r="E195" i="1"/>
  <c r="H204" i="1"/>
  <c r="D216" i="1"/>
  <c r="E227" i="1"/>
  <c r="F236" i="1"/>
  <c r="S244" i="1"/>
  <c r="C253" i="1"/>
  <c r="C260" i="1"/>
  <c r="U269" i="1"/>
  <c r="T276" i="1"/>
  <c r="F287" i="1"/>
  <c r="T295" i="1"/>
  <c r="C304" i="1"/>
  <c r="G312" i="1"/>
  <c r="E317" i="1"/>
  <c r="U325" i="1"/>
  <c r="F333" i="1"/>
  <c r="U339" i="1"/>
  <c r="G347" i="1"/>
  <c r="H355" i="1"/>
  <c r="U360" i="1"/>
  <c r="F368" i="1"/>
  <c r="D375" i="1"/>
  <c r="T378" i="1"/>
  <c r="E381" i="1"/>
  <c r="H386" i="1"/>
  <c r="S391" i="1"/>
  <c r="D394" i="1"/>
  <c r="T397" i="1"/>
  <c r="H403" i="1"/>
  <c r="C407" i="1"/>
  <c r="S410" i="1"/>
  <c r="D413" i="1"/>
  <c r="G419" i="1"/>
  <c r="B423" i="1"/>
  <c r="C426" i="1"/>
  <c r="H431" i="1"/>
  <c r="H437" i="1"/>
  <c r="U463" i="1"/>
  <c r="U479" i="1"/>
  <c r="U495" i="1"/>
  <c r="U511" i="1"/>
  <c r="U527" i="1"/>
  <c r="U543" i="1"/>
  <c r="H552" i="1"/>
  <c r="C552" i="1"/>
  <c r="S560" i="1"/>
  <c r="D568" i="1"/>
  <c r="F203" i="1"/>
  <c r="S235" i="1"/>
  <c r="S267" i="1"/>
  <c r="S299" i="1"/>
  <c r="C308" i="1"/>
  <c r="T314" i="1"/>
  <c r="C319" i="1"/>
  <c r="T327" i="1"/>
  <c r="S332" i="1"/>
  <c r="E338" i="1"/>
  <c r="S343" i="1"/>
  <c r="B348" i="1"/>
  <c r="D354" i="1"/>
  <c r="U362" i="1"/>
  <c r="D367" i="1"/>
  <c r="I376" i="1"/>
  <c r="T392" i="1"/>
  <c r="I411" i="1"/>
  <c r="T427" i="1"/>
  <c r="T576" i="1"/>
  <c r="U592" i="1"/>
  <c r="T235" i="1"/>
  <c r="T251" i="1"/>
  <c r="T267" i="1"/>
  <c r="T283" i="1"/>
  <c r="T299" i="1"/>
  <c r="B319" i="1"/>
  <c r="D340" i="1"/>
  <c r="B362" i="1"/>
  <c r="I568" i="1"/>
  <c r="I466" i="1"/>
  <c r="T483" i="1"/>
  <c r="D507" i="1"/>
  <c r="I530" i="1"/>
  <c r="T547" i="1"/>
  <c r="T563" i="1"/>
  <c r="D579" i="1"/>
  <c r="H591" i="1"/>
  <c r="I602" i="1"/>
  <c r="D611" i="1"/>
  <c r="T619" i="1"/>
  <c r="T632" i="1"/>
  <c r="B648" i="1"/>
  <c r="D663" i="1"/>
  <c r="S677" i="1"/>
  <c r="C692" i="1"/>
  <c r="S706" i="1"/>
  <c r="D721" i="1"/>
  <c r="U734" i="1"/>
  <c r="C746" i="1"/>
  <c r="B757" i="1"/>
  <c r="B768" i="1"/>
  <c r="C778" i="1"/>
  <c r="G793" i="1"/>
  <c r="E797" i="1"/>
  <c r="I575" i="1"/>
  <c r="S597" i="1"/>
  <c r="T608" i="1"/>
  <c r="U623" i="1"/>
  <c r="U639" i="1"/>
  <c r="U655" i="1"/>
  <c r="U671" i="1"/>
  <c r="U687" i="1"/>
  <c r="U703" i="1"/>
  <c r="U719" i="1"/>
  <c r="U735" i="1"/>
  <c r="C748" i="1"/>
  <c r="D758" i="1"/>
  <c r="D769" i="1"/>
  <c r="C780" i="1"/>
  <c r="G789" i="1"/>
  <c r="C905" i="1"/>
  <c r="B921" i="1"/>
  <c r="S964" i="1"/>
  <c r="I404" i="1"/>
  <c r="C450" i="1"/>
  <c r="S466" i="1"/>
  <c r="S482" i="1"/>
  <c r="S498" i="1"/>
  <c r="S514" i="1"/>
  <c r="S530" i="1"/>
  <c r="S546" i="1"/>
  <c r="B559" i="1"/>
  <c r="F571" i="1"/>
  <c r="I580" i="1"/>
  <c r="D589" i="1"/>
  <c r="T597" i="1"/>
  <c r="D605" i="1"/>
  <c r="I612" i="1"/>
  <c r="F619" i="1"/>
  <c r="U626" i="1"/>
  <c r="T633" i="1"/>
  <c r="C642" i="1"/>
  <c r="C649" i="1"/>
  <c r="F657" i="1"/>
  <c r="C665" i="1"/>
  <c r="F673" i="1"/>
  <c r="D684" i="1"/>
  <c r="D696" i="1"/>
  <c r="B703" i="1"/>
  <c r="T713" i="1"/>
  <c r="F724" i="1"/>
  <c r="S732" i="1"/>
  <c r="E745" i="1"/>
  <c r="E756" i="1"/>
  <c r="E766" i="1"/>
  <c r="E777" i="1"/>
  <c r="B789" i="1"/>
  <c r="S801" i="1"/>
  <c r="S804" i="1"/>
  <c r="G809" i="1"/>
  <c r="T817" i="1"/>
  <c r="T820" i="1"/>
  <c r="C825" i="1"/>
  <c r="C828" i="1"/>
  <c r="U836" i="1"/>
  <c r="D841" i="1"/>
  <c r="D844" i="1"/>
  <c r="B849" i="1"/>
  <c r="H852" i="1"/>
  <c r="E860" i="1"/>
  <c r="S865" i="1"/>
  <c r="S868" i="1"/>
  <c r="G873" i="1"/>
  <c r="T881" i="1"/>
  <c r="T884" i="1"/>
  <c r="C889" i="1"/>
  <c r="C892" i="1"/>
  <c r="U900" i="1"/>
  <c r="G908" i="1"/>
  <c r="B909" i="1"/>
  <c r="B925" i="1"/>
  <c r="B933" i="1"/>
  <c r="B941" i="1"/>
  <c r="B949" i="1"/>
  <c r="I964" i="1"/>
  <c r="I361" i="1"/>
  <c r="B396" i="1"/>
  <c r="B428" i="1"/>
  <c r="D450" i="1"/>
  <c r="I465" i="1"/>
  <c r="G475" i="1"/>
  <c r="D490" i="1"/>
  <c r="B500" i="1"/>
  <c r="T514" i="1"/>
  <c r="I529" i="1"/>
  <c r="G539" i="1"/>
  <c r="S551" i="1"/>
  <c r="I561" i="1"/>
  <c r="D570" i="1"/>
  <c r="I577" i="1"/>
  <c r="S583" i="1"/>
  <c r="C591" i="1"/>
  <c r="U597" i="1"/>
  <c r="B604" i="1"/>
  <c r="T610" i="1"/>
  <c r="I617" i="1"/>
  <c r="S624" i="1"/>
  <c r="B633" i="1"/>
  <c r="D642" i="1"/>
  <c r="B652" i="1"/>
  <c r="D661" i="1"/>
  <c r="F670" i="1"/>
  <c r="H679" i="1"/>
  <c r="S688" i="1"/>
  <c r="B697" i="1"/>
  <c r="D706" i="1"/>
  <c r="B716" i="1"/>
  <c r="D725" i="1"/>
  <c r="F734" i="1"/>
  <c r="H743" i="1"/>
  <c r="F753" i="1"/>
  <c r="F764" i="1"/>
  <c r="G774" i="1"/>
  <c r="D786" i="1"/>
  <c r="B804" i="1"/>
  <c r="U825" i="1"/>
  <c r="E849" i="1"/>
  <c r="B868" i="1"/>
  <c r="U889" i="1"/>
  <c r="H921" i="1"/>
  <c r="C396" i="1"/>
  <c r="E450" i="1"/>
  <c r="E474" i="1"/>
  <c r="C492" i="1"/>
  <c r="H515" i="1"/>
  <c r="E538" i="1"/>
  <c r="E554" i="1"/>
  <c r="D567" i="1"/>
  <c r="E578" i="1"/>
  <c r="C588" i="1"/>
  <c r="D599" i="1"/>
  <c r="T607" i="1"/>
  <c r="G616" i="1"/>
  <c r="H625" i="1"/>
  <c r="S634" i="1"/>
  <c r="E642" i="1"/>
  <c r="C652" i="1"/>
  <c r="H660" i="1"/>
  <c r="S669" i="1"/>
  <c r="E677" i="1"/>
  <c r="G686" i="1"/>
  <c r="C694" i="1"/>
  <c r="D703" i="1"/>
  <c r="U710" i="1"/>
  <c r="B720" i="1"/>
  <c r="F728" i="1"/>
  <c r="T736" i="1"/>
  <c r="H745" i="1"/>
  <c r="H753" i="1"/>
  <c r="H761" i="1"/>
  <c r="H769" i="1"/>
  <c r="H777" i="1"/>
  <c r="C785" i="1"/>
  <c r="C788" i="1"/>
  <c r="F801" i="1"/>
  <c r="G805" i="1"/>
  <c r="E810" i="1"/>
  <c r="F817" i="1"/>
  <c r="G821" i="1"/>
  <c r="E826" i="1"/>
  <c r="F833" i="1"/>
  <c r="G837" i="1"/>
  <c r="E842" i="1"/>
  <c r="F849" i="1"/>
  <c r="G853" i="1"/>
  <c r="E858" i="1"/>
  <c r="F865" i="1"/>
  <c r="G869" i="1"/>
  <c r="E874" i="1"/>
  <c r="F881" i="1"/>
  <c r="G885" i="1"/>
  <c r="E890" i="1"/>
  <c r="F897" i="1"/>
  <c r="G901" i="1"/>
  <c r="I925" i="1"/>
  <c r="E575" i="1"/>
  <c r="G605" i="1"/>
  <c r="U631" i="1"/>
  <c r="U663" i="1"/>
  <c r="U695" i="1"/>
  <c r="U727" i="1"/>
  <c r="I745" i="1"/>
  <c r="I756" i="1"/>
  <c r="I766" i="1"/>
  <c r="I777" i="1"/>
  <c r="T789" i="1"/>
  <c r="C797" i="1"/>
  <c r="G924" i="1"/>
  <c r="H924" i="1"/>
  <c r="B932" i="1"/>
  <c r="C940" i="1"/>
  <c r="S948" i="1"/>
  <c r="T956" i="1"/>
  <c r="I616" i="1"/>
  <c r="C641" i="1"/>
  <c r="T660" i="1"/>
  <c r="S676" i="1"/>
  <c r="C705" i="1"/>
  <c r="T724" i="1"/>
  <c r="S740" i="1"/>
  <c r="T916" i="1"/>
  <c r="F917" i="1"/>
  <c r="I956" i="1"/>
  <c r="U641" i="1"/>
  <c r="U660" i="1"/>
  <c r="T686" i="1"/>
  <c r="U705" i="1"/>
  <c r="U724" i="1"/>
  <c r="T744" i="1"/>
  <c r="D748" i="1"/>
  <c r="T752" i="1"/>
  <c r="D756" i="1"/>
  <c r="T760" i="1"/>
  <c r="D764" i="1"/>
  <c r="T768" i="1"/>
  <c r="D772" i="1"/>
  <c r="T776" i="1"/>
  <c r="D780" i="1"/>
  <c r="I751" i="1"/>
  <c r="I799" i="1"/>
  <c r="I815" i="1"/>
  <c r="I831" i="1"/>
  <c r="I847" i="1"/>
  <c r="I863" i="1"/>
  <c r="I879" i="1"/>
  <c r="I895" i="1"/>
  <c r="F910" i="1"/>
  <c r="T920" i="1"/>
  <c r="F934" i="1"/>
  <c r="D944" i="1"/>
  <c r="G953" i="1"/>
  <c r="G961" i="1"/>
  <c r="G969" i="1"/>
  <c r="T976" i="1"/>
  <c r="D984" i="1"/>
  <c r="I991" i="1"/>
  <c r="F998" i="1"/>
  <c r="B1005" i="1"/>
  <c r="U1018" i="1"/>
  <c r="T1024" i="1"/>
  <c r="B1037" i="1"/>
  <c r="U1050" i="1"/>
  <c r="E1171" i="1"/>
  <c r="H1221" i="1"/>
  <c r="D1256" i="1"/>
  <c r="S1012" i="1"/>
  <c r="T1028" i="1"/>
  <c r="D1047" i="1"/>
  <c r="S1153" i="1"/>
  <c r="I1221" i="1"/>
  <c r="H1285" i="1"/>
  <c r="I929" i="1"/>
  <c r="U965" i="1"/>
  <c r="U981" i="1"/>
  <c r="U997" i="1"/>
  <c r="U1015" i="1"/>
  <c r="U1031" i="1"/>
  <c r="S1051" i="1"/>
  <c r="C1159" i="1"/>
  <c r="H1167" i="1"/>
  <c r="D1183" i="1"/>
  <c r="E1197" i="1"/>
  <c r="E1200" i="1"/>
  <c r="T1213" i="1"/>
  <c r="S1216" i="1"/>
  <c r="D1229" i="1"/>
  <c r="C1232" i="1"/>
  <c r="B1245" i="1"/>
  <c r="T1248" i="1"/>
  <c r="H1264" i="1"/>
  <c r="G1277" i="1"/>
  <c r="H1280" i="1"/>
  <c r="I798" i="1"/>
  <c r="I830" i="1"/>
  <c r="I862" i="1"/>
  <c r="I894" i="1"/>
  <c r="E914" i="1"/>
  <c r="B929" i="1"/>
  <c r="I942" i="1"/>
  <c r="E954" i="1"/>
  <c r="F965" i="1"/>
  <c r="F973" i="1"/>
  <c r="F981" i="1"/>
  <c r="F989" i="1"/>
  <c r="F997" i="1"/>
  <c r="E1005" i="1"/>
  <c r="C1015" i="1"/>
  <c r="E1024" i="1"/>
  <c r="G1033" i="1"/>
  <c r="U1041" i="1"/>
  <c r="T1051" i="1"/>
  <c r="E1167" i="1"/>
  <c r="E1199" i="1"/>
  <c r="C1213" i="1"/>
  <c r="H1215" i="1"/>
  <c r="C1231" i="1"/>
  <c r="D1247" i="1"/>
  <c r="E1263" i="1"/>
  <c r="C1277" i="1"/>
  <c r="H1279" i="1"/>
  <c r="S1295" i="1"/>
  <c r="T1311" i="1"/>
  <c r="U1327" i="1"/>
  <c r="E751" i="1"/>
  <c r="E807" i="1"/>
  <c r="E839" i="1"/>
  <c r="E871" i="1"/>
  <c r="E903" i="1"/>
  <c r="F922" i="1"/>
  <c r="C937" i="1"/>
  <c r="E951" i="1"/>
  <c r="C961" i="1"/>
  <c r="F970" i="1"/>
  <c r="F978" i="1"/>
  <c r="F986" i="1"/>
  <c r="F994" i="1"/>
  <c r="F1002" i="1"/>
  <c r="S1010" i="1"/>
  <c r="H1017" i="1"/>
  <c r="E1026" i="1"/>
  <c r="T1032" i="1"/>
  <c r="U1042" i="1"/>
  <c r="B1048" i="1"/>
  <c r="D1055" i="1"/>
  <c r="T1059" i="1"/>
  <c r="D1063" i="1"/>
  <c r="T1067" i="1"/>
  <c r="D1071" i="1"/>
  <c r="T1075" i="1"/>
  <c r="D1079" i="1"/>
  <c r="T1083" i="1"/>
  <c r="D1087" i="1"/>
  <c r="T1091" i="1"/>
  <c r="D1095" i="1"/>
  <c r="T1099" i="1"/>
  <c r="D1103" i="1"/>
  <c r="T1107" i="1"/>
  <c r="D1111" i="1"/>
  <c r="T1115" i="1"/>
  <c r="D1119" i="1"/>
  <c r="T1123" i="1"/>
  <c r="D1127" i="1"/>
  <c r="T1131" i="1"/>
  <c r="D1135" i="1"/>
  <c r="T1139" i="1"/>
  <c r="D1143" i="1"/>
  <c r="T1147" i="1"/>
  <c r="D1151" i="1"/>
  <c r="T1157" i="1"/>
  <c r="S1160" i="1"/>
  <c r="F1167" i="1"/>
  <c r="U1173" i="1"/>
  <c r="U1176" i="1"/>
  <c r="D1181" i="1"/>
  <c r="C1184" i="1"/>
  <c r="F1199" i="1"/>
  <c r="H1245" i="1"/>
  <c r="D1280" i="1"/>
  <c r="F1332" i="1"/>
  <c r="G922" i="1"/>
  <c r="T945" i="1"/>
  <c r="G962" i="1"/>
  <c r="D977" i="1"/>
  <c r="G986" i="1"/>
  <c r="U996" i="1"/>
  <c r="T1007" i="1"/>
  <c r="S1020" i="1"/>
  <c r="F1031" i="1"/>
  <c r="S1039" i="1"/>
  <c r="T1052" i="1"/>
  <c r="F1163" i="1"/>
  <c r="D1171" i="1"/>
  <c r="H1187" i="1"/>
  <c r="I1213" i="1"/>
  <c r="I1248" i="1"/>
  <c r="E1287" i="1"/>
  <c r="I965" i="1"/>
  <c r="I997" i="1"/>
  <c r="T1033" i="1"/>
  <c r="F1153" i="1"/>
  <c r="T1192" i="1"/>
  <c r="H1208" i="1"/>
  <c r="G1221" i="1"/>
  <c r="G1224" i="1"/>
  <c r="F1237" i="1"/>
  <c r="F1240" i="1"/>
  <c r="U1253" i="1"/>
  <c r="U1256" i="1"/>
  <c r="E1269" i="1"/>
  <c r="E1272" i="1"/>
  <c r="G1009" i="1"/>
  <c r="S1021" i="1"/>
  <c r="U1033" i="1"/>
  <c r="H1047" i="1"/>
  <c r="T1191" i="1"/>
  <c r="U1207" i="1"/>
  <c r="B1208" i="1"/>
  <c r="B1223" i="1"/>
  <c r="S1239" i="1"/>
  <c r="T1255" i="1"/>
  <c r="U1271" i="1"/>
  <c r="B1272" i="1"/>
  <c r="C1303" i="1"/>
  <c r="D1319" i="1"/>
  <c r="I1082" i="1"/>
  <c r="I1146" i="1"/>
  <c r="G1172" i="1"/>
  <c r="I1194" i="1"/>
  <c r="G1204" i="1"/>
  <c r="D1219" i="1"/>
  <c r="F1233" i="1"/>
  <c r="T1243" i="1"/>
  <c r="I1258" i="1"/>
  <c r="G1268" i="1"/>
  <c r="D1283" i="1"/>
  <c r="T1291" i="1"/>
  <c r="T1299" i="1"/>
  <c r="T1307" i="1"/>
  <c r="T1315" i="1"/>
  <c r="T1323" i="1"/>
  <c r="U1331" i="1"/>
  <c r="T1338" i="1"/>
  <c r="D1350" i="1"/>
  <c r="B1357" i="1"/>
  <c r="E1367" i="1"/>
  <c r="C1376" i="1"/>
  <c r="H1386" i="1"/>
  <c r="H1394" i="1"/>
  <c r="H1402" i="1"/>
  <c r="H1410" i="1"/>
  <c r="H1418" i="1"/>
  <c r="H1426" i="1"/>
  <c r="H1434" i="1"/>
  <c r="D1450" i="1"/>
  <c r="D1469" i="1"/>
  <c r="B1488" i="1"/>
  <c r="U1508" i="1"/>
  <c r="T1520" i="1"/>
  <c r="S1348" i="1"/>
  <c r="C1377" i="1"/>
  <c r="C1436" i="1"/>
  <c r="D1452" i="1"/>
  <c r="G1465" i="1"/>
  <c r="B1481" i="1"/>
  <c r="U1490" i="1"/>
  <c r="E1493" i="1"/>
  <c r="B1498" i="1"/>
  <c r="U1506" i="1"/>
  <c r="E1509" i="1"/>
  <c r="B1514" i="1"/>
  <c r="H1185" i="1"/>
  <c r="H1209" i="1"/>
  <c r="I1228" i="1"/>
  <c r="F1251" i="1"/>
  <c r="H1273" i="1"/>
  <c r="H1289" i="1"/>
  <c r="F1299" i="1"/>
  <c r="I1308" i="1"/>
  <c r="D1317" i="1"/>
  <c r="T1325" i="1"/>
  <c r="D1338" i="1"/>
  <c r="U1348" i="1"/>
  <c r="E1360" i="1"/>
  <c r="D1370" i="1"/>
  <c r="U1380" i="1"/>
  <c r="B1442" i="1"/>
  <c r="B1452" i="1"/>
  <c r="G1461" i="1"/>
  <c r="H1469" i="1"/>
  <c r="F1477" i="1"/>
  <c r="T1485" i="1"/>
  <c r="F1496" i="1"/>
  <c r="G1504" i="1"/>
  <c r="H1512" i="1"/>
  <c r="I1517" i="1"/>
  <c r="C1604" i="1"/>
  <c r="G1195" i="1"/>
  <c r="G1227" i="1"/>
  <c r="G1259" i="1"/>
  <c r="I1289" i="1"/>
  <c r="U1301" i="1"/>
  <c r="G1315" i="1"/>
  <c r="F1328" i="1"/>
  <c r="E1341" i="1"/>
  <c r="E1354" i="1"/>
  <c r="G1366" i="1"/>
  <c r="C1380" i="1"/>
  <c r="D1384" i="1"/>
  <c r="H1388" i="1"/>
  <c r="D1392" i="1"/>
  <c r="H1396" i="1"/>
  <c r="D1400" i="1"/>
  <c r="H1404" i="1"/>
  <c r="D1408" i="1"/>
  <c r="H1412" i="1"/>
  <c r="D1416" i="1"/>
  <c r="H1420" i="1"/>
  <c r="D1424" i="1"/>
  <c r="H1428" i="1"/>
  <c r="D1432" i="1"/>
  <c r="F1440" i="1"/>
  <c r="I1453" i="1"/>
  <c r="E1465" i="1"/>
  <c r="D1480" i="1"/>
  <c r="T1493" i="1"/>
  <c r="B1525" i="1"/>
  <c r="B1533" i="1"/>
  <c r="B1541" i="1"/>
  <c r="B1549" i="1"/>
  <c r="B1557" i="1"/>
  <c r="B1565" i="1"/>
  <c r="B1573" i="1"/>
  <c r="B1581" i="1"/>
  <c r="B1589" i="1"/>
  <c r="I1604" i="1"/>
  <c r="E1114" i="1"/>
  <c r="C1164" i="1"/>
  <c r="H1195" i="1"/>
  <c r="E1218" i="1"/>
  <c r="C1236" i="1"/>
  <c r="H1259" i="1"/>
  <c r="E1282" i="1"/>
  <c r="G1296" i="1"/>
  <c r="C1308" i="1"/>
  <c r="E1322" i="1"/>
  <c r="T1333" i="1"/>
  <c r="U1343" i="1"/>
  <c r="B1349" i="1"/>
  <c r="D1358" i="1"/>
  <c r="E1364" i="1"/>
  <c r="F1373" i="1"/>
  <c r="T1378" i="1"/>
  <c r="B1389" i="1"/>
  <c r="B1400" i="1"/>
  <c r="C1410" i="1"/>
  <c r="B1421" i="1"/>
  <c r="B1432" i="1"/>
  <c r="F1449" i="1"/>
  <c r="T1465" i="1"/>
  <c r="F1484" i="1"/>
  <c r="C1504" i="1"/>
  <c r="D1533" i="1"/>
  <c r="H1288" i="1"/>
  <c r="H1320" i="1"/>
  <c r="T1340" i="1"/>
  <c r="C1353" i="1"/>
  <c r="F1364" i="1"/>
  <c r="S1372" i="1"/>
  <c r="B1441" i="1"/>
  <c r="U1449" i="1"/>
  <c r="D1460" i="1"/>
  <c r="S1473" i="1"/>
  <c r="H1476" i="1"/>
  <c r="G1489" i="1"/>
  <c r="H1293" i="1"/>
  <c r="G1348" i="1"/>
  <c r="G1380" i="1"/>
  <c r="U1450" i="1"/>
  <c r="I1465" i="1"/>
  <c r="S1469" i="1"/>
  <c r="G1485" i="1"/>
  <c r="D1524" i="1"/>
  <c r="T1532" i="1"/>
  <c r="E1540" i="1"/>
  <c r="U1548" i="1"/>
  <c r="G1556" i="1"/>
  <c r="H1556" i="1"/>
  <c r="B1564" i="1"/>
  <c r="C1572" i="1"/>
  <c r="S1580" i="1"/>
  <c r="D1588" i="1"/>
  <c r="E1596" i="1"/>
  <c r="S1341" i="1"/>
  <c r="S1373" i="1"/>
  <c r="G1456" i="1"/>
  <c r="G1488" i="1"/>
  <c r="H1492" i="1"/>
  <c r="D1508" i="1"/>
  <c r="S1516" i="1"/>
  <c r="E1517" i="1"/>
  <c r="I1415" i="1"/>
  <c r="I1455" i="1"/>
  <c r="I1487" i="1"/>
  <c r="I1511" i="1"/>
  <c r="D1528" i="1"/>
  <c r="G1537" i="1"/>
  <c r="F1550" i="1"/>
  <c r="D1560" i="1"/>
  <c r="G1569" i="1"/>
  <c r="F1582" i="1"/>
  <c r="D1592" i="1"/>
  <c r="D1600" i="1"/>
  <c r="D1608" i="1"/>
  <c r="I1615" i="1"/>
  <c r="F1622" i="1"/>
  <c r="S1629" i="1"/>
  <c r="C1637" i="1"/>
  <c r="H1644" i="1"/>
  <c r="B1650" i="1"/>
  <c r="G1657" i="1"/>
  <c r="T1664" i="1"/>
  <c r="D1672" i="1"/>
  <c r="E1679" i="1"/>
  <c r="S1690" i="1"/>
  <c r="U1699" i="1"/>
  <c r="E1711" i="1"/>
  <c r="S1722" i="1"/>
  <c r="U1731" i="1"/>
  <c r="B1744" i="1"/>
  <c r="C1759" i="1"/>
  <c r="C1775" i="1"/>
  <c r="I1796" i="1"/>
  <c r="D1800" i="1"/>
  <c r="T1824" i="1"/>
  <c r="I1851" i="1"/>
  <c r="B1851" i="1"/>
  <c r="I1668" i="1"/>
  <c r="C1700" i="1"/>
  <c r="T1719" i="1"/>
  <c r="B1761" i="1"/>
  <c r="F1810" i="1"/>
  <c r="G1823" i="1"/>
  <c r="I1513" i="1"/>
  <c r="F1536" i="1"/>
  <c r="F1552" i="1"/>
  <c r="F1568" i="1"/>
  <c r="F1584" i="1"/>
  <c r="E1597" i="1"/>
  <c r="I1609" i="1"/>
  <c r="U1621" i="1"/>
  <c r="B1636" i="1"/>
  <c r="F1648" i="1"/>
  <c r="E1661" i="1"/>
  <c r="I1673" i="1"/>
  <c r="B1687" i="1"/>
  <c r="B1700" i="1"/>
  <c r="T1713" i="1"/>
  <c r="G1724" i="1"/>
  <c r="S1748" i="1"/>
  <c r="H1756" i="1"/>
  <c r="C1764" i="1"/>
  <c r="U1772" i="1"/>
  <c r="G1780" i="1"/>
  <c r="F1791" i="1"/>
  <c r="U1811" i="1"/>
  <c r="I1819" i="1"/>
  <c r="I1864" i="1"/>
  <c r="B1864" i="1"/>
  <c r="I1494" i="1"/>
  <c r="E1522" i="1"/>
  <c r="G1536" i="1"/>
  <c r="U1546" i="1"/>
  <c r="B1561" i="1"/>
  <c r="I1574" i="1"/>
  <c r="E1586" i="1"/>
  <c r="I1598" i="1"/>
  <c r="B1609" i="1"/>
  <c r="B1617" i="1"/>
  <c r="B1625" i="1"/>
  <c r="B1633" i="1"/>
  <c r="B1641" i="1"/>
  <c r="B1649" i="1"/>
  <c r="B1657" i="1"/>
  <c r="B1665" i="1"/>
  <c r="B1673" i="1"/>
  <c r="C1681" i="1"/>
  <c r="B1691" i="1"/>
  <c r="F1699" i="1"/>
  <c r="H1708" i="1"/>
  <c r="S1717" i="1"/>
  <c r="H1727" i="1"/>
  <c r="F1736" i="1"/>
  <c r="B1748" i="1"/>
  <c r="B1757" i="1"/>
  <c r="T1765" i="1"/>
  <c r="G1776" i="1"/>
  <c r="F1784" i="1"/>
  <c r="I1792" i="1"/>
  <c r="C1806" i="1"/>
  <c r="F1812" i="1"/>
  <c r="T1816" i="1"/>
  <c r="H1867" i="1"/>
  <c r="E1383" i="1"/>
  <c r="E1447" i="1"/>
  <c r="E1503" i="1"/>
  <c r="H1528" i="1"/>
  <c r="H1544" i="1"/>
  <c r="H1560" i="1"/>
  <c r="H1576" i="1"/>
  <c r="H1592" i="1"/>
  <c r="F1602" i="1"/>
  <c r="T1612" i="1"/>
  <c r="T1620" i="1"/>
  <c r="T1628" i="1"/>
  <c r="T1636" i="1"/>
  <c r="T1644" i="1"/>
  <c r="T1652" i="1"/>
  <c r="T1660" i="1"/>
  <c r="T1668" i="1"/>
  <c r="D1681" i="1"/>
  <c r="E1687" i="1"/>
  <c r="U1698" i="1"/>
  <c r="B1704" i="1"/>
  <c r="E1714" i="1"/>
  <c r="T1720" i="1"/>
  <c r="S1730" i="1"/>
  <c r="E1748" i="1"/>
  <c r="E1764" i="1"/>
  <c r="E1780" i="1"/>
  <c r="B1789" i="1"/>
  <c r="U1812" i="1"/>
  <c r="I1560" i="1"/>
  <c r="I1608" i="1"/>
  <c r="I1624" i="1"/>
  <c r="I1640" i="1"/>
  <c r="I1656" i="1"/>
  <c r="I1672" i="1"/>
  <c r="F1687" i="1"/>
  <c r="F1700" i="1"/>
  <c r="S1711" i="1"/>
  <c r="D1727" i="1"/>
  <c r="U1761" i="1"/>
  <c r="C1785" i="1"/>
  <c r="B1807" i="1"/>
  <c r="D1839" i="1"/>
  <c r="E1842" i="1"/>
  <c r="G1848" i="1"/>
  <c r="F1612" i="1"/>
  <c r="F1644" i="1"/>
  <c r="S1683" i="1"/>
  <c r="S1715" i="1"/>
  <c r="S1756" i="1"/>
  <c r="I1761" i="1"/>
  <c r="T1775" i="1"/>
  <c r="U1794" i="1"/>
  <c r="T1803" i="1"/>
  <c r="I1808" i="1"/>
  <c r="C1544" i="1"/>
  <c r="C1608" i="1"/>
  <c r="C1672" i="1"/>
  <c r="B1683" i="1"/>
  <c r="S1693" i="1"/>
  <c r="C1705" i="1"/>
  <c r="B1715" i="1"/>
  <c r="S1725" i="1"/>
  <c r="D1735" i="1"/>
  <c r="T1739" i="1"/>
  <c r="D1743" i="1"/>
  <c r="I1748" i="1"/>
  <c r="C1752" i="1"/>
  <c r="I1767" i="1"/>
  <c r="I1780" i="1"/>
  <c r="C1784" i="1"/>
  <c r="I1795" i="1"/>
  <c r="T1826" i="1"/>
  <c r="I1826" i="1"/>
  <c r="B1832" i="1"/>
  <c r="B1835" i="1"/>
  <c r="I1762" i="1"/>
  <c r="T1779" i="1"/>
  <c r="E1799" i="1"/>
  <c r="U1822" i="1"/>
  <c r="C1838" i="1"/>
  <c r="E1847" i="1"/>
  <c r="E1861" i="1"/>
  <c r="D1876" i="1"/>
  <c r="U20" i="1"/>
  <c r="F33" i="1"/>
  <c r="F49" i="1"/>
  <c r="E68" i="1"/>
  <c r="E84" i="1"/>
  <c r="E12" i="1"/>
  <c r="B19" i="1"/>
  <c r="D35" i="1"/>
  <c r="T51" i="1"/>
  <c r="T67" i="1"/>
  <c r="E83" i="1"/>
  <c r="F163" i="1"/>
  <c r="H163" i="1"/>
  <c r="S179" i="1"/>
  <c r="D11" i="1"/>
  <c r="T41" i="1"/>
  <c r="D57" i="1"/>
  <c r="B73" i="1"/>
  <c r="B92" i="1"/>
  <c r="B100" i="1"/>
  <c r="H108" i="1"/>
  <c r="H116" i="1"/>
  <c r="B124" i="1"/>
  <c r="B132" i="1"/>
  <c r="H140" i="1"/>
  <c r="H148" i="1"/>
  <c r="H156" i="1"/>
  <c r="U3" i="1"/>
  <c r="D8" i="1"/>
  <c r="F25" i="1"/>
  <c r="E28" i="1"/>
  <c r="E44" i="1"/>
  <c r="E60" i="1"/>
  <c r="E76" i="1"/>
  <c r="U27" i="1"/>
  <c r="B28" i="1"/>
  <c r="B43" i="1"/>
  <c r="D59" i="1"/>
  <c r="S75" i="1"/>
  <c r="U91" i="1"/>
  <c r="D92" i="1"/>
  <c r="D156" i="1"/>
  <c r="B171" i="1"/>
  <c r="D187" i="1"/>
  <c r="F9" i="1"/>
  <c r="G4" i="1"/>
  <c r="T99" i="1"/>
  <c r="E107" i="1"/>
  <c r="E115" i="1"/>
  <c r="G123" i="1"/>
  <c r="H123" i="1"/>
  <c r="B131" i="1"/>
  <c r="B139" i="1"/>
  <c r="C147" i="1"/>
  <c r="D155" i="1"/>
  <c r="T9" i="1"/>
  <c r="B17" i="1"/>
  <c r="H52" i="1"/>
  <c r="G65" i="1"/>
  <c r="U81" i="1"/>
  <c r="F123" i="1"/>
  <c r="I121" i="1"/>
  <c r="D7" i="1"/>
  <c r="I22" i="1"/>
  <c r="G32" i="1"/>
  <c r="D47" i="1"/>
  <c r="F61" i="1"/>
  <c r="T71" i="1"/>
  <c r="I86" i="1"/>
  <c r="G96" i="1"/>
  <c r="F109" i="1"/>
  <c r="D119" i="1"/>
  <c r="G128" i="1"/>
  <c r="F141" i="1"/>
  <c r="D151" i="1"/>
  <c r="G160" i="1"/>
  <c r="G168" i="1"/>
  <c r="G176" i="1"/>
  <c r="G184" i="1"/>
  <c r="G192" i="1"/>
  <c r="T199" i="1"/>
  <c r="D207" i="1"/>
  <c r="I214" i="1"/>
  <c r="F221" i="1"/>
  <c r="S228" i="1"/>
  <c r="G237" i="1"/>
  <c r="T245" i="1"/>
  <c r="D257" i="1"/>
  <c r="B264" i="1"/>
  <c r="E274" i="1"/>
  <c r="C283" i="1"/>
  <c r="E292" i="1"/>
  <c r="G301" i="1"/>
  <c r="C314" i="1"/>
  <c r="E324" i="1"/>
  <c r="E335" i="1"/>
  <c r="C346" i="1"/>
  <c r="E356" i="1"/>
  <c r="E367" i="1"/>
  <c r="D439" i="1"/>
  <c r="C447" i="1"/>
  <c r="D453" i="1"/>
  <c r="C456" i="1"/>
  <c r="B469" i="1"/>
  <c r="T472" i="1"/>
  <c r="H488" i="1"/>
  <c r="G501" i="1"/>
  <c r="G504" i="1"/>
  <c r="F517" i="1"/>
  <c r="F520" i="1"/>
  <c r="U533" i="1"/>
  <c r="U536" i="1"/>
  <c r="I219" i="1"/>
  <c r="S252" i="1"/>
  <c r="T268" i="1"/>
  <c r="D287" i="1"/>
  <c r="F373" i="1"/>
  <c r="E376" i="1"/>
  <c r="B383" i="1"/>
  <c r="U389" i="1"/>
  <c r="H395" i="1"/>
  <c r="U402" i="1"/>
  <c r="E405" i="1"/>
  <c r="G411" i="1"/>
  <c r="E418" i="1"/>
  <c r="T421" i="1"/>
  <c r="F427" i="1"/>
  <c r="T434" i="1"/>
  <c r="D455" i="1"/>
  <c r="D471" i="1"/>
  <c r="D487" i="1"/>
  <c r="D503" i="1"/>
  <c r="D519" i="1"/>
  <c r="D535" i="1"/>
  <c r="I32" i="1"/>
  <c r="I64" i="1"/>
  <c r="I96" i="1"/>
  <c r="I112" i="1"/>
  <c r="I128" i="1"/>
  <c r="I144" i="1"/>
  <c r="I160" i="1"/>
  <c r="T169" i="1"/>
  <c r="U180" i="1"/>
  <c r="I192" i="1"/>
  <c r="D201" i="1"/>
  <c r="T209" i="1"/>
  <c r="B219" i="1"/>
  <c r="E228" i="1"/>
  <c r="B239" i="1"/>
  <c r="B252" i="1"/>
  <c r="T265" i="1"/>
  <c r="D277" i="1"/>
  <c r="F289" i="1"/>
  <c r="B303" i="1"/>
  <c r="G322" i="1"/>
  <c r="G343" i="1"/>
  <c r="G364" i="1"/>
  <c r="B389" i="1"/>
  <c r="E415" i="1"/>
  <c r="U437" i="1"/>
  <c r="E440" i="1"/>
  <c r="B445" i="1"/>
  <c r="F471" i="1"/>
  <c r="F584" i="1"/>
  <c r="I45" i="1"/>
  <c r="U129" i="1"/>
  <c r="I157" i="1"/>
  <c r="U177" i="1"/>
  <c r="U193" i="1"/>
  <c r="S203" i="1"/>
  <c r="I213" i="1"/>
  <c r="U225" i="1"/>
  <c r="S237" i="1"/>
  <c r="S253" i="1"/>
  <c r="S269" i="1"/>
  <c r="S285" i="1"/>
  <c r="S301" i="1"/>
  <c r="H316" i="1"/>
  <c r="H332" i="1"/>
  <c r="H348" i="1"/>
  <c r="H364" i="1"/>
  <c r="F386" i="1"/>
  <c r="C411" i="1"/>
  <c r="H435" i="1"/>
  <c r="T443" i="1"/>
  <c r="G471" i="1"/>
  <c r="I77" i="1"/>
  <c r="I149" i="1"/>
  <c r="C16" i="1"/>
  <c r="E30" i="1"/>
  <c r="S40" i="1"/>
  <c r="H55" i="1"/>
  <c r="B69" i="1"/>
  <c r="C80" i="1"/>
  <c r="E94" i="1"/>
  <c r="C104" i="1"/>
  <c r="F113" i="1"/>
  <c r="E126" i="1"/>
  <c r="C136" i="1"/>
  <c r="F145" i="1"/>
  <c r="E158" i="1"/>
  <c r="H167" i="1"/>
  <c r="C176" i="1"/>
  <c r="S184" i="1"/>
  <c r="F193" i="1"/>
  <c r="S200" i="1"/>
  <c r="C208" i="1"/>
  <c r="H215" i="1"/>
  <c r="E222" i="1"/>
  <c r="B229" i="1"/>
  <c r="E236" i="1"/>
  <c r="C243" i="1"/>
  <c r="G251" i="1"/>
  <c r="F258" i="1"/>
  <c r="S266" i="1"/>
  <c r="H273" i="1"/>
  <c r="E282" i="1"/>
  <c r="T288" i="1"/>
  <c r="U298" i="1"/>
  <c r="B304" i="1"/>
  <c r="I322" i="1"/>
  <c r="I343" i="1"/>
  <c r="I364" i="1"/>
  <c r="G386" i="1"/>
  <c r="D408" i="1"/>
  <c r="G431" i="1"/>
  <c r="B443" i="1"/>
  <c r="F461" i="1"/>
  <c r="F464" i="1"/>
  <c r="F477" i="1"/>
  <c r="F480" i="1"/>
  <c r="F493" i="1"/>
  <c r="F496" i="1"/>
  <c r="F509" i="1"/>
  <c r="F512" i="1"/>
  <c r="F525" i="1"/>
  <c r="F528" i="1"/>
  <c r="F541" i="1"/>
  <c r="F544" i="1"/>
  <c r="U549" i="1"/>
  <c r="F557" i="1"/>
  <c r="G565" i="1"/>
  <c r="B565" i="1"/>
  <c r="C13" i="1"/>
  <c r="C45" i="1"/>
  <c r="C77" i="1"/>
  <c r="C109" i="1"/>
  <c r="C141" i="1"/>
  <c r="C165" i="1"/>
  <c r="C181" i="1"/>
  <c r="U195" i="1"/>
  <c r="C205" i="1"/>
  <c r="G217" i="1"/>
  <c r="U227" i="1"/>
  <c r="C237" i="1"/>
  <c r="C244" i="1"/>
  <c r="U253" i="1"/>
  <c r="T260" i="1"/>
  <c r="F271" i="1"/>
  <c r="T279" i="1"/>
  <c r="C288" i="1"/>
  <c r="D295" i="1"/>
  <c r="U304" i="1"/>
  <c r="F312" i="1"/>
  <c r="G320" i="1"/>
  <c r="E325" i="1"/>
  <c r="U333" i="1"/>
  <c r="F341" i="1"/>
  <c r="U347" i="1"/>
  <c r="G355" i="1"/>
  <c r="H363" i="1"/>
  <c r="U368" i="1"/>
  <c r="S375" i="1"/>
  <c r="D378" i="1"/>
  <c r="T381" i="1"/>
  <c r="H387" i="1"/>
  <c r="C391" i="1"/>
  <c r="S394" i="1"/>
  <c r="D397" i="1"/>
  <c r="G403" i="1"/>
  <c r="B407" i="1"/>
  <c r="C410" i="1"/>
  <c r="H415" i="1"/>
  <c r="F419" i="1"/>
  <c r="H424" i="1"/>
  <c r="E427" i="1"/>
  <c r="G432" i="1"/>
  <c r="H440" i="1"/>
  <c r="E463" i="1"/>
  <c r="E479" i="1"/>
  <c r="E495" i="1"/>
  <c r="E511" i="1"/>
  <c r="E527" i="1"/>
  <c r="E543" i="1"/>
  <c r="G552" i="1"/>
  <c r="H560" i="1"/>
  <c r="C560" i="1"/>
  <c r="S568" i="1"/>
  <c r="I204" i="1"/>
  <c r="G236" i="1"/>
  <c r="G268" i="1"/>
  <c r="G300" i="1"/>
  <c r="B308" i="1"/>
  <c r="D314" i="1"/>
  <c r="U322" i="1"/>
  <c r="D327" i="1"/>
  <c r="C332" i="1"/>
  <c r="T338" i="1"/>
  <c r="C343" i="1"/>
  <c r="T351" i="1"/>
  <c r="S356" i="1"/>
  <c r="E362" i="1"/>
  <c r="S367" i="1"/>
  <c r="T376" i="1"/>
  <c r="I395" i="1"/>
  <c r="T411" i="1"/>
  <c r="I431" i="1"/>
  <c r="D576" i="1"/>
  <c r="E592" i="1"/>
  <c r="H236" i="1"/>
  <c r="H252" i="1"/>
  <c r="H268" i="1"/>
  <c r="H284" i="1"/>
  <c r="H300" i="1"/>
  <c r="B322" i="1"/>
  <c r="B343" i="1"/>
  <c r="D364" i="1"/>
  <c r="I576" i="1"/>
  <c r="D467" i="1"/>
  <c r="I490" i="1"/>
  <c r="T507" i="1"/>
  <c r="D531" i="1"/>
  <c r="H551" i="1"/>
  <c r="H567" i="1"/>
  <c r="T579" i="1"/>
  <c r="I594" i="1"/>
  <c r="D603" i="1"/>
  <c r="T611" i="1"/>
  <c r="B621" i="1"/>
  <c r="C638" i="1"/>
  <c r="T648" i="1"/>
  <c r="B664" i="1"/>
  <c r="D679" i="1"/>
  <c r="S693" i="1"/>
  <c r="C708" i="1"/>
  <c r="S722" i="1"/>
  <c r="D737" i="1"/>
  <c r="B748" i="1"/>
  <c r="C758" i="1"/>
  <c r="B769" i="1"/>
  <c r="B780" i="1"/>
  <c r="G794" i="1"/>
  <c r="I913" i="1"/>
  <c r="C581" i="1"/>
  <c r="I599" i="1"/>
  <c r="C613" i="1"/>
  <c r="E623" i="1"/>
  <c r="E639" i="1"/>
  <c r="E655" i="1"/>
  <c r="E671" i="1"/>
  <c r="E687" i="1"/>
  <c r="E703" i="1"/>
  <c r="E719" i="1"/>
  <c r="E735" i="1"/>
  <c r="D749" i="1"/>
  <c r="C760" i="1"/>
  <c r="D770" i="1"/>
  <c r="D781" i="1"/>
  <c r="F789" i="1"/>
  <c r="B905" i="1"/>
  <c r="G921" i="1"/>
  <c r="C964" i="1"/>
  <c r="I412" i="1"/>
  <c r="S450" i="1"/>
  <c r="F467" i="1"/>
  <c r="F483" i="1"/>
  <c r="F499" i="1"/>
  <c r="F515" i="1"/>
  <c r="F531" i="1"/>
  <c r="F547" i="1"/>
  <c r="C562" i="1"/>
  <c r="I572" i="1"/>
  <c r="D581" i="1"/>
  <c r="T589" i="1"/>
  <c r="B599" i="1"/>
  <c r="T605" i="1"/>
  <c r="D613" i="1"/>
  <c r="I620" i="1"/>
  <c r="F628" i="1"/>
  <c r="T636" i="1"/>
  <c r="U642" i="1"/>
  <c r="T649" i="1"/>
  <c r="C658" i="1"/>
  <c r="T665" i="1"/>
  <c r="F676" i="1"/>
  <c r="S684" i="1"/>
  <c r="S697" i="1"/>
  <c r="T703" i="1"/>
  <c r="T716" i="1"/>
  <c r="G727" i="1"/>
  <c r="E734" i="1"/>
  <c r="E746" i="1"/>
  <c r="E757" i="1"/>
  <c r="E768" i="1"/>
  <c r="E778" i="1"/>
  <c r="H792" i="1"/>
  <c r="C801" i="1"/>
  <c r="C804" i="1"/>
  <c r="U812" i="1"/>
  <c r="D817" i="1"/>
  <c r="D820" i="1"/>
  <c r="B825" i="1"/>
  <c r="H828" i="1"/>
  <c r="E836" i="1"/>
  <c r="S841" i="1"/>
  <c r="S844" i="1"/>
  <c r="G849" i="1"/>
  <c r="T857" i="1"/>
  <c r="T860" i="1"/>
  <c r="C865" i="1"/>
  <c r="C868" i="1"/>
  <c r="U876" i="1"/>
  <c r="D881" i="1"/>
  <c r="D884" i="1"/>
  <c r="B889" i="1"/>
  <c r="H892" i="1"/>
  <c r="E900" i="1"/>
  <c r="U908" i="1"/>
  <c r="H909" i="1"/>
  <c r="H925" i="1"/>
  <c r="H933" i="1"/>
  <c r="H941" i="1"/>
  <c r="H949" i="1"/>
  <c r="I305" i="1"/>
  <c r="I369" i="1"/>
  <c r="I401" i="1"/>
  <c r="I433" i="1"/>
  <c r="T450" i="1"/>
  <c r="D466" i="1"/>
  <c r="B476" i="1"/>
  <c r="T490" i="1"/>
  <c r="I505" i="1"/>
  <c r="G515" i="1"/>
  <c r="D530" i="1"/>
  <c r="B540" i="1"/>
  <c r="I553" i="1"/>
  <c r="D562" i="1"/>
  <c r="T570" i="1"/>
  <c r="D578" i="1"/>
  <c r="I585" i="1"/>
  <c r="S591" i="1"/>
  <c r="C599" i="1"/>
  <c r="E605" i="1"/>
  <c r="G611" i="1"/>
  <c r="D618" i="1"/>
  <c r="G625" i="1"/>
  <c r="U633" i="1"/>
  <c r="G644" i="1"/>
  <c r="U652" i="1"/>
  <c r="T662" i="1"/>
  <c r="C671" i="1"/>
  <c r="E680" i="1"/>
  <c r="G689" i="1"/>
  <c r="U697" i="1"/>
  <c r="G708" i="1"/>
  <c r="U716" i="1"/>
  <c r="T726" i="1"/>
  <c r="C735" i="1"/>
  <c r="F744" i="1"/>
  <c r="G754" i="1"/>
  <c r="F765" i="1"/>
  <c r="F776" i="1"/>
  <c r="D789" i="1"/>
  <c r="E809" i="1"/>
  <c r="B828" i="1"/>
  <c r="U849" i="1"/>
  <c r="E873" i="1"/>
  <c r="B892" i="1"/>
  <c r="D925" i="1"/>
  <c r="C404" i="1"/>
  <c r="C452" i="1"/>
  <c r="H475" i="1"/>
  <c r="E498" i="1"/>
  <c r="C516" i="1"/>
  <c r="H539" i="1"/>
  <c r="H555" i="1"/>
  <c r="T567" i="1"/>
  <c r="H579" i="1"/>
  <c r="F589" i="1"/>
  <c r="T599" i="1"/>
  <c r="G608" i="1"/>
  <c r="E618" i="1"/>
  <c r="E626" i="1"/>
  <c r="C636" i="1"/>
  <c r="H644" i="1"/>
  <c r="S653" i="1"/>
  <c r="E661" i="1"/>
  <c r="G670" i="1"/>
  <c r="C678" i="1"/>
  <c r="D687" i="1"/>
  <c r="U694" i="1"/>
  <c r="B704" i="1"/>
  <c r="F712" i="1"/>
  <c r="T720" i="1"/>
  <c r="D729" i="1"/>
  <c r="H737" i="1"/>
  <c r="H746" i="1"/>
  <c r="H754" i="1"/>
  <c r="H762" i="1"/>
  <c r="H770" i="1"/>
  <c r="H778" i="1"/>
  <c r="B785" i="1"/>
  <c r="H788" i="1"/>
  <c r="G802" i="1"/>
  <c r="F805" i="1"/>
  <c r="B810" i="1"/>
  <c r="G818" i="1"/>
  <c r="F821" i="1"/>
  <c r="B826" i="1"/>
  <c r="G834" i="1"/>
  <c r="F837" i="1"/>
  <c r="B842" i="1"/>
  <c r="G850" i="1"/>
  <c r="F853" i="1"/>
  <c r="B858" i="1"/>
  <c r="G866" i="1"/>
  <c r="F869" i="1"/>
  <c r="B874" i="1"/>
  <c r="G882" i="1"/>
  <c r="F885" i="1"/>
  <c r="B890" i="1"/>
  <c r="G898" i="1"/>
  <c r="F901" i="1"/>
  <c r="I933" i="1"/>
  <c r="G581" i="1"/>
  <c r="E607" i="1"/>
  <c r="E631" i="1"/>
  <c r="E663" i="1"/>
  <c r="E695" i="1"/>
  <c r="E727" i="1"/>
  <c r="I746" i="1"/>
  <c r="I757" i="1"/>
  <c r="I768" i="1"/>
  <c r="I778" i="1"/>
  <c r="F794" i="1"/>
  <c r="F913" i="1"/>
  <c r="U924" i="1"/>
  <c r="G932" i="1"/>
  <c r="H932" i="1"/>
  <c r="B940" i="1"/>
  <c r="C948" i="1"/>
  <c r="D956" i="1"/>
  <c r="S625" i="1"/>
  <c r="T641" i="1"/>
  <c r="D660" i="1"/>
  <c r="S689" i="1"/>
  <c r="T705" i="1"/>
  <c r="D724" i="1"/>
  <c r="H784" i="1"/>
  <c r="D916" i="1"/>
  <c r="S917" i="1"/>
  <c r="B625" i="1"/>
  <c r="B644" i="1"/>
  <c r="S664" i="1"/>
  <c r="B689" i="1"/>
  <c r="B708" i="1"/>
  <c r="S728" i="1"/>
  <c r="D744" i="1"/>
  <c r="H748" i="1"/>
  <c r="D752" i="1"/>
  <c r="H756" i="1"/>
  <c r="D760" i="1"/>
  <c r="H764" i="1"/>
  <c r="D768" i="1"/>
  <c r="H772" i="1"/>
  <c r="D776" i="1"/>
  <c r="H780" i="1"/>
  <c r="I759" i="1"/>
  <c r="D800" i="1"/>
  <c r="D816" i="1"/>
  <c r="D832" i="1"/>
  <c r="D848" i="1"/>
  <c r="D864" i="1"/>
  <c r="D880" i="1"/>
  <c r="D896" i="1"/>
  <c r="I911" i="1"/>
  <c r="B922" i="1"/>
  <c r="I935" i="1"/>
  <c r="T944" i="1"/>
  <c r="B954" i="1"/>
  <c r="B962" i="1"/>
  <c r="B970" i="1"/>
  <c r="G977" i="1"/>
  <c r="T984" i="1"/>
  <c r="D992" i="1"/>
  <c r="I999" i="1"/>
  <c r="T1005" i="1"/>
  <c r="E1018" i="1"/>
  <c r="C1027" i="1"/>
  <c r="T1037" i="1"/>
  <c r="E1050" i="1"/>
  <c r="E1179" i="1"/>
  <c r="F1223" i="1"/>
  <c r="H1269" i="1"/>
  <c r="C1012" i="1"/>
  <c r="T1031" i="1"/>
  <c r="S1047" i="1"/>
  <c r="H1155" i="1"/>
  <c r="G1223" i="1"/>
  <c r="G1285" i="1"/>
  <c r="I937" i="1"/>
  <c r="I969" i="1"/>
  <c r="I985" i="1"/>
  <c r="I1001" i="1"/>
  <c r="F1017" i="1"/>
  <c r="F1033" i="1"/>
  <c r="B1152" i="1"/>
  <c r="B1159" i="1"/>
  <c r="T1175" i="1"/>
  <c r="S1183" i="1"/>
  <c r="T1197" i="1"/>
  <c r="S1200" i="1"/>
  <c r="D1213" i="1"/>
  <c r="C1216" i="1"/>
  <c r="B1229" i="1"/>
  <c r="T1232" i="1"/>
  <c r="H1248" i="1"/>
  <c r="G1261" i="1"/>
  <c r="G1264" i="1"/>
  <c r="F1277" i="1"/>
  <c r="G1280" i="1"/>
  <c r="G800" i="1"/>
  <c r="G832" i="1"/>
  <c r="G864" i="1"/>
  <c r="G896" i="1"/>
  <c r="U914" i="1"/>
  <c r="E930" i="1"/>
  <c r="G944" i="1"/>
  <c r="U954" i="1"/>
  <c r="I966" i="1"/>
  <c r="I974" i="1"/>
  <c r="I982" i="1"/>
  <c r="I990" i="1"/>
  <c r="I998" i="1"/>
  <c r="H1007" i="1"/>
  <c r="S1016" i="1"/>
  <c r="C1025" i="1"/>
  <c r="B1035" i="1"/>
  <c r="F1043" i="1"/>
  <c r="H1052" i="1"/>
  <c r="U1167" i="1"/>
  <c r="T1199" i="1"/>
  <c r="U1215" i="1"/>
  <c r="B1216" i="1"/>
  <c r="B1231" i="1"/>
  <c r="S1247" i="1"/>
  <c r="T1263" i="1"/>
  <c r="U1279" i="1"/>
  <c r="B1280" i="1"/>
  <c r="C1295" i="1"/>
  <c r="D1311" i="1"/>
  <c r="E1327" i="1"/>
  <c r="E759" i="1"/>
  <c r="H808" i="1"/>
  <c r="H840" i="1"/>
  <c r="H872" i="1"/>
  <c r="H904" i="1"/>
  <c r="E927" i="1"/>
  <c r="S937" i="1"/>
  <c r="H952" i="1"/>
  <c r="S961" i="1"/>
  <c r="D972" i="1"/>
  <c r="D980" i="1"/>
  <c r="D988" i="1"/>
  <c r="D996" i="1"/>
  <c r="C1003" i="1"/>
  <c r="G1011" i="1"/>
  <c r="F1018" i="1"/>
  <c r="S1026" i="1"/>
  <c r="H1033" i="1"/>
  <c r="E1042" i="1"/>
  <c r="T1048" i="1"/>
  <c r="H1055" i="1"/>
  <c r="D1059" i="1"/>
  <c r="H1063" i="1"/>
  <c r="D1067" i="1"/>
  <c r="H1071" i="1"/>
  <c r="D1075" i="1"/>
  <c r="H1079" i="1"/>
  <c r="D1083" i="1"/>
  <c r="H1087" i="1"/>
  <c r="D1091" i="1"/>
  <c r="H1095" i="1"/>
  <c r="D1099" i="1"/>
  <c r="H1103" i="1"/>
  <c r="D1107" i="1"/>
  <c r="H1111" i="1"/>
  <c r="D1115" i="1"/>
  <c r="H1119" i="1"/>
  <c r="D1123" i="1"/>
  <c r="H1127" i="1"/>
  <c r="D1131" i="1"/>
  <c r="H1135" i="1"/>
  <c r="D1139" i="1"/>
  <c r="H1143" i="1"/>
  <c r="D1147" i="1"/>
  <c r="B1151" i="1"/>
  <c r="D1157" i="1"/>
  <c r="C1160" i="1"/>
  <c r="G1168" i="1"/>
  <c r="E1173" i="1"/>
  <c r="E1176" i="1"/>
  <c r="B1181" i="1"/>
  <c r="F1189" i="1"/>
  <c r="D1200" i="1"/>
  <c r="F1247" i="1"/>
  <c r="I1295" i="1"/>
  <c r="E1332" i="1"/>
  <c r="D929" i="1"/>
  <c r="G946" i="1"/>
  <c r="H965" i="1"/>
  <c r="T977" i="1"/>
  <c r="E988" i="1"/>
  <c r="H997" i="1"/>
  <c r="D1007" i="1"/>
  <c r="C1020" i="1"/>
  <c r="I1033" i="1"/>
  <c r="E1041" i="1"/>
  <c r="H1152" i="1"/>
  <c r="T1163" i="1"/>
  <c r="G1175" i="1"/>
  <c r="G1187" i="1"/>
  <c r="G1215" i="1"/>
  <c r="I1261" i="1"/>
  <c r="T1287" i="1"/>
  <c r="F972" i="1"/>
  <c r="S1011" i="1"/>
  <c r="S1043" i="1"/>
  <c r="H1192" i="1"/>
  <c r="G1205" i="1"/>
  <c r="G1208" i="1"/>
  <c r="F1221" i="1"/>
  <c r="F1224" i="1"/>
  <c r="U1237" i="1"/>
  <c r="U1240" i="1"/>
  <c r="E1253" i="1"/>
  <c r="E1256" i="1"/>
  <c r="T1269" i="1"/>
  <c r="S1272" i="1"/>
  <c r="B1011" i="1"/>
  <c r="S1024" i="1"/>
  <c r="F1035" i="1"/>
  <c r="C1049" i="1"/>
  <c r="D1191" i="1"/>
  <c r="E1207" i="1"/>
  <c r="C1221" i="1"/>
  <c r="H1223" i="1"/>
  <c r="C1239" i="1"/>
  <c r="D1255" i="1"/>
  <c r="E1271" i="1"/>
  <c r="G1303" i="1"/>
  <c r="B1303" i="1"/>
  <c r="S1319" i="1"/>
  <c r="I1090" i="1"/>
  <c r="I1154" i="1"/>
  <c r="F1177" i="1"/>
  <c r="D1195" i="1"/>
  <c r="F1209" i="1"/>
  <c r="T1219" i="1"/>
  <c r="I1234" i="1"/>
  <c r="G1244" i="1"/>
  <c r="D1259" i="1"/>
  <c r="F1273" i="1"/>
  <c r="T1283" i="1"/>
  <c r="G1292" i="1"/>
  <c r="G1300" i="1"/>
  <c r="G1308" i="1"/>
  <c r="G1316" i="1"/>
  <c r="G1324" i="1"/>
  <c r="F1333" i="1"/>
  <c r="E1340" i="1"/>
  <c r="U1351" i="1"/>
  <c r="T1357" i="1"/>
  <c r="S1367" i="1"/>
  <c r="U1376" i="1"/>
  <c r="S1386" i="1"/>
  <c r="S1394" i="1"/>
  <c r="S1402" i="1"/>
  <c r="S1410" i="1"/>
  <c r="S1418" i="1"/>
  <c r="S1426" i="1"/>
  <c r="S1434" i="1"/>
  <c r="D1453" i="1"/>
  <c r="B1472" i="1"/>
  <c r="F1489" i="1"/>
  <c r="E1516" i="1"/>
  <c r="D1520" i="1"/>
  <c r="S1361" i="1"/>
  <c r="T1377" i="1"/>
  <c r="H1436" i="1"/>
  <c r="S1452" i="1"/>
  <c r="T1468" i="1"/>
  <c r="G1481" i="1"/>
  <c r="E1490" i="1"/>
  <c r="S1493" i="1"/>
  <c r="G1501" i="1"/>
  <c r="E1506" i="1"/>
  <c r="S1509" i="1"/>
  <c r="I1156" i="1"/>
  <c r="I1188" i="1"/>
  <c r="F1211" i="1"/>
  <c r="H1233" i="1"/>
  <c r="I1252" i="1"/>
  <c r="F1275" i="1"/>
  <c r="F1291" i="1"/>
  <c r="I1300" i="1"/>
  <c r="D1309" i="1"/>
  <c r="T1317" i="1"/>
  <c r="E1328" i="1"/>
  <c r="G1340" i="1"/>
  <c r="F1350" i="1"/>
  <c r="B1361" i="1"/>
  <c r="G1372" i="1"/>
  <c r="B1436" i="1"/>
  <c r="G1445" i="1"/>
  <c r="H1453" i="1"/>
  <c r="F1461" i="1"/>
  <c r="T1469" i="1"/>
  <c r="S1477" i="1"/>
  <c r="E1488" i="1"/>
  <c r="T1496" i="1"/>
  <c r="F1504" i="1"/>
  <c r="G1512" i="1"/>
  <c r="G1604" i="1"/>
  <c r="B1604" i="1"/>
  <c r="I1201" i="1"/>
  <c r="I1233" i="1"/>
  <c r="I1265" i="1"/>
  <c r="G1291" i="1"/>
  <c r="F1304" i="1"/>
  <c r="E1317" i="1"/>
  <c r="I1329" i="1"/>
  <c r="F1344" i="1"/>
  <c r="H1356" i="1"/>
  <c r="H1369" i="1"/>
  <c r="G1381" i="1"/>
  <c r="S1385" i="1"/>
  <c r="G1389" i="1"/>
  <c r="S1393" i="1"/>
  <c r="G1397" i="1"/>
  <c r="S1401" i="1"/>
  <c r="G1405" i="1"/>
  <c r="S1409" i="1"/>
  <c r="G1413" i="1"/>
  <c r="S1417" i="1"/>
  <c r="G1421" i="1"/>
  <c r="S1425" i="1"/>
  <c r="G1429" i="1"/>
  <c r="S1433" i="1"/>
  <c r="S1440" i="1"/>
  <c r="F1456" i="1"/>
  <c r="E1468" i="1"/>
  <c r="E1481" i="1"/>
  <c r="G1498" i="1"/>
  <c r="H1525" i="1"/>
  <c r="H1533" i="1"/>
  <c r="H1541" i="1"/>
  <c r="H1549" i="1"/>
  <c r="H1557" i="1"/>
  <c r="H1565" i="1"/>
  <c r="H1573" i="1"/>
  <c r="H1581" i="1"/>
  <c r="H1589" i="1"/>
  <c r="E1058" i="1"/>
  <c r="E1122" i="1"/>
  <c r="E1170" i="1"/>
  <c r="C1196" i="1"/>
  <c r="H1219" i="1"/>
  <c r="E1242" i="1"/>
  <c r="C1260" i="1"/>
  <c r="H1283" i="1"/>
  <c r="E1298" i="1"/>
  <c r="F1309" i="1"/>
  <c r="H1323" i="1"/>
  <c r="H1334" i="1"/>
  <c r="E1343" i="1"/>
  <c r="T1349" i="1"/>
  <c r="U1359" i="1"/>
  <c r="B1365" i="1"/>
  <c r="D1374" i="1"/>
  <c r="E1380" i="1"/>
  <c r="C1390" i="1"/>
  <c r="B1401" i="1"/>
  <c r="B1412" i="1"/>
  <c r="C1422" i="1"/>
  <c r="B1433" i="1"/>
  <c r="T1449" i="1"/>
  <c r="F1468" i="1"/>
  <c r="I1488" i="1"/>
  <c r="S1504" i="1"/>
  <c r="D1541" i="1"/>
  <c r="G1293" i="1"/>
  <c r="G1325" i="1"/>
  <c r="D1340" i="1"/>
  <c r="T1353" i="1"/>
  <c r="I1366" i="1"/>
  <c r="H1373" i="1"/>
  <c r="G1441" i="1"/>
  <c r="G1452" i="1"/>
  <c r="S1460" i="1"/>
  <c r="C1473" i="1"/>
  <c r="H1481" i="1"/>
  <c r="I1490" i="1"/>
  <c r="H1301" i="1"/>
  <c r="T1350" i="1"/>
  <c r="I1436" i="1"/>
  <c r="E1450" i="1"/>
  <c r="F1466" i="1"/>
  <c r="C1469" i="1"/>
  <c r="F1485" i="1"/>
  <c r="S1524" i="1"/>
  <c r="D1532" i="1"/>
  <c r="T1540" i="1"/>
  <c r="E1548" i="1"/>
  <c r="U1556" i="1"/>
  <c r="G1564" i="1"/>
  <c r="H1564" i="1"/>
  <c r="B1572" i="1"/>
  <c r="C1580" i="1"/>
  <c r="S1588" i="1"/>
  <c r="T1596" i="1"/>
  <c r="H1345" i="1"/>
  <c r="H1377" i="1"/>
  <c r="T1456" i="1"/>
  <c r="T1488" i="1"/>
  <c r="T1500" i="1"/>
  <c r="S1508" i="1"/>
  <c r="C1516" i="1"/>
  <c r="S1517" i="1"/>
  <c r="I1423" i="1"/>
  <c r="F1462" i="1"/>
  <c r="F1494" i="1"/>
  <c r="G1513" i="1"/>
  <c r="T1528" i="1"/>
  <c r="B1538" i="1"/>
  <c r="I1551" i="1"/>
  <c r="T1560" i="1"/>
  <c r="B1570" i="1"/>
  <c r="I1583" i="1"/>
  <c r="T1592" i="1"/>
  <c r="T1600" i="1"/>
  <c r="T1608" i="1"/>
  <c r="D1616" i="1"/>
  <c r="I1623" i="1"/>
  <c r="F1630" i="1"/>
  <c r="S1637" i="1"/>
  <c r="C1645" i="1"/>
  <c r="H1652" i="1"/>
  <c r="B1658" i="1"/>
  <c r="G1665" i="1"/>
  <c r="T1672" i="1"/>
  <c r="B1680" i="1"/>
  <c r="E1692" i="1"/>
  <c r="D1705" i="1"/>
  <c r="B1712" i="1"/>
  <c r="E1724" i="1"/>
  <c r="B1735" i="1"/>
  <c r="C1745" i="1"/>
  <c r="I1760" i="1"/>
  <c r="I1776" i="1"/>
  <c r="H1796" i="1"/>
  <c r="T1800" i="1"/>
  <c r="B1824" i="1"/>
  <c r="H1851" i="1"/>
  <c r="I1612" i="1"/>
  <c r="S1684" i="1"/>
  <c r="T1700" i="1"/>
  <c r="D1719" i="1"/>
  <c r="F1761" i="1"/>
  <c r="E1810" i="1"/>
  <c r="F1823" i="1"/>
  <c r="I1521" i="1"/>
  <c r="I1537" i="1"/>
  <c r="I1553" i="1"/>
  <c r="I1569" i="1"/>
  <c r="I1585" i="1"/>
  <c r="U1597" i="1"/>
  <c r="B1612" i="1"/>
  <c r="F1624" i="1"/>
  <c r="E1637" i="1"/>
  <c r="I1649" i="1"/>
  <c r="U1661" i="1"/>
  <c r="S1675" i="1"/>
  <c r="U1687" i="1"/>
  <c r="U1700" i="1"/>
  <c r="E1715" i="1"/>
  <c r="G1727" i="1"/>
  <c r="C1748" i="1"/>
  <c r="U1756" i="1"/>
  <c r="G1764" i="1"/>
  <c r="G1775" i="1"/>
  <c r="U1783" i="1"/>
  <c r="E1791" i="1"/>
  <c r="C1811" i="1"/>
  <c r="H1819" i="1"/>
  <c r="H1864" i="1"/>
  <c r="I1438" i="1"/>
  <c r="B1497" i="1"/>
  <c r="U1522" i="1"/>
  <c r="B1537" i="1"/>
  <c r="I1550" i="1"/>
  <c r="E1562" i="1"/>
  <c r="G1576" i="1"/>
  <c r="U1586" i="1"/>
  <c r="G1600" i="1"/>
  <c r="E1610" i="1"/>
  <c r="E1618" i="1"/>
  <c r="E1626" i="1"/>
  <c r="E1634" i="1"/>
  <c r="E1642" i="1"/>
  <c r="E1650" i="1"/>
  <c r="E1658" i="1"/>
  <c r="E1666" i="1"/>
  <c r="E1674" i="1"/>
  <c r="U1681" i="1"/>
  <c r="T1691" i="1"/>
  <c r="D1700" i="1"/>
  <c r="E1709" i="1"/>
  <c r="C1719" i="1"/>
  <c r="E1728" i="1"/>
  <c r="G1737" i="1"/>
  <c r="H1749" i="1"/>
  <c r="H1760" i="1"/>
  <c r="B1767" i="1"/>
  <c r="S1776" i="1"/>
  <c r="T1784" i="1"/>
  <c r="G1792" i="1"/>
  <c r="S1806" i="1"/>
  <c r="D1812" i="1"/>
  <c r="B1816" i="1"/>
  <c r="F1867" i="1"/>
  <c r="E1391" i="1"/>
  <c r="E1455" i="1"/>
  <c r="C1505" i="1"/>
  <c r="C1529" i="1"/>
  <c r="C1545" i="1"/>
  <c r="C1561" i="1"/>
  <c r="C1577" i="1"/>
  <c r="C1593" i="1"/>
  <c r="G1605" i="1"/>
  <c r="G1613" i="1"/>
  <c r="G1621" i="1"/>
  <c r="G1629" i="1"/>
  <c r="G1637" i="1"/>
  <c r="G1645" i="1"/>
  <c r="G1653" i="1"/>
  <c r="G1661" i="1"/>
  <c r="G1669" i="1"/>
  <c r="U1682" i="1"/>
  <c r="B1688" i="1"/>
  <c r="E1698" i="1"/>
  <c r="T1704" i="1"/>
  <c r="S1714" i="1"/>
  <c r="H1721" i="1"/>
  <c r="G1731" i="1"/>
  <c r="I1749" i="1"/>
  <c r="I1765" i="1"/>
  <c r="I1781" i="1"/>
  <c r="G1791" i="1"/>
  <c r="C1816" i="1"/>
  <c r="I1568" i="1"/>
  <c r="E1612" i="1"/>
  <c r="E1628" i="1"/>
  <c r="E1644" i="1"/>
  <c r="E1660" i="1"/>
  <c r="S1676" i="1"/>
  <c r="I1689" i="1"/>
  <c r="F1703" i="1"/>
  <c r="F1716" i="1"/>
  <c r="S1727" i="1"/>
  <c r="S1769" i="1"/>
  <c r="B1785" i="1"/>
  <c r="I1807" i="1"/>
  <c r="U1839" i="1"/>
  <c r="C1842" i="1"/>
  <c r="E1848" i="1"/>
  <c r="I1613" i="1"/>
  <c r="I1645" i="1"/>
  <c r="G1684" i="1"/>
  <c r="G1716" i="1"/>
  <c r="C1756" i="1"/>
  <c r="T1772" i="1"/>
  <c r="D1775" i="1"/>
  <c r="B1794" i="1"/>
  <c r="B1803" i="1"/>
  <c r="G1808" i="1"/>
  <c r="C1552" i="1"/>
  <c r="C1616" i="1"/>
  <c r="I1674" i="1"/>
  <c r="T1683" i="1"/>
  <c r="C1695" i="1"/>
  <c r="U1705" i="1"/>
  <c r="T1715" i="1"/>
  <c r="C1727" i="1"/>
  <c r="H1735" i="1"/>
  <c r="D1739" i="1"/>
  <c r="H1743" i="1"/>
  <c r="G1749" i="1"/>
  <c r="E1753" i="1"/>
  <c r="H1768" i="1"/>
  <c r="G1781" i="1"/>
  <c r="E1785" i="1"/>
  <c r="F1795" i="1"/>
  <c r="D1826" i="1"/>
  <c r="F1832" i="1"/>
  <c r="G1835" i="1"/>
  <c r="I1738" i="1"/>
  <c r="D1763" i="1"/>
  <c r="I1786" i="1"/>
  <c r="E1802" i="1"/>
  <c r="F1827" i="1"/>
  <c r="U1838" i="1"/>
  <c r="E1850" i="1"/>
  <c r="S1861" i="1"/>
  <c r="U1877" i="1"/>
  <c r="S9" i="1"/>
  <c r="E20" i="1"/>
  <c r="T33" i="1"/>
  <c r="T49" i="1"/>
  <c r="S68" i="1"/>
  <c r="S84" i="1"/>
  <c r="U12" i="1"/>
  <c r="H19" i="1"/>
  <c r="S35" i="1"/>
  <c r="D51" i="1"/>
  <c r="D67" i="1"/>
  <c r="T83" i="1"/>
  <c r="U163" i="1"/>
  <c r="G163" i="1"/>
  <c r="C179" i="1"/>
  <c r="S11" i="1"/>
  <c r="D41" i="1"/>
  <c r="B57" i="1"/>
  <c r="G89" i="1"/>
  <c r="H92" i="1"/>
  <c r="H100" i="1"/>
  <c r="G108" i="1"/>
  <c r="G116" i="1"/>
  <c r="H124" i="1"/>
  <c r="H132" i="1"/>
  <c r="G140" i="1"/>
  <c r="G148" i="1"/>
  <c r="G156" i="1"/>
  <c r="E3" i="1"/>
  <c r="S8" i="1"/>
  <c r="T25" i="1"/>
  <c r="S28" i="1"/>
  <c r="S44" i="1"/>
  <c r="S60" i="1"/>
  <c r="S76" i="1"/>
  <c r="E27" i="1"/>
  <c r="C41" i="1"/>
  <c r="H43" i="1"/>
  <c r="S59" i="1"/>
  <c r="T75" i="1"/>
  <c r="E91" i="1"/>
  <c r="D100" i="1"/>
  <c r="F171" i="1"/>
  <c r="H171" i="1"/>
  <c r="S187" i="1"/>
  <c r="B9" i="1"/>
  <c r="F4" i="1"/>
  <c r="D99" i="1"/>
  <c r="T107" i="1"/>
  <c r="T115" i="1"/>
  <c r="U123" i="1"/>
  <c r="G131" i="1"/>
  <c r="H131" i="1"/>
  <c r="H139" i="1"/>
  <c r="B147" i="1"/>
  <c r="S155" i="1"/>
  <c r="D12" i="1"/>
  <c r="H36" i="1"/>
  <c r="F52" i="1"/>
  <c r="U65" i="1"/>
  <c r="E81" i="1"/>
  <c r="F131" i="1"/>
  <c r="I129" i="1"/>
  <c r="T7" i="1"/>
  <c r="D23" i="1"/>
  <c r="F37" i="1"/>
  <c r="T47" i="1"/>
  <c r="I62" i="1"/>
  <c r="G72" i="1"/>
  <c r="D87" i="1"/>
  <c r="B97" i="1"/>
  <c r="I110" i="1"/>
  <c r="T119" i="1"/>
  <c r="B129" i="1"/>
  <c r="I142" i="1"/>
  <c r="T151" i="1"/>
  <c r="B161" i="1"/>
  <c r="B169" i="1"/>
  <c r="B177" i="1"/>
  <c r="B185" i="1"/>
  <c r="B193" i="1"/>
  <c r="G200" i="1"/>
  <c r="T207" i="1"/>
  <c r="D215" i="1"/>
  <c r="I222" i="1"/>
  <c r="F229" i="1"/>
  <c r="F240" i="1"/>
  <c r="E247" i="1"/>
  <c r="U258" i="1"/>
  <c r="T264" i="1"/>
  <c r="S274" i="1"/>
  <c r="U283" i="1"/>
  <c r="B293" i="1"/>
  <c r="F304" i="1"/>
  <c r="D315" i="1"/>
  <c r="D325" i="1"/>
  <c r="D336" i="1"/>
  <c r="D347" i="1"/>
  <c r="D357" i="1"/>
  <c r="D368" i="1"/>
  <c r="S439" i="1"/>
  <c r="B447" i="1"/>
  <c r="B453" i="1"/>
  <c r="T456" i="1"/>
  <c r="H472" i="1"/>
  <c r="G485" i="1"/>
  <c r="G488" i="1"/>
  <c r="F501" i="1"/>
  <c r="F504" i="1"/>
  <c r="U517" i="1"/>
  <c r="U520" i="1"/>
  <c r="E533" i="1"/>
  <c r="E536" i="1"/>
  <c r="I227" i="1"/>
  <c r="C252" i="1"/>
  <c r="T271" i="1"/>
  <c r="S287" i="1"/>
  <c r="U373" i="1"/>
  <c r="H379" i="1"/>
  <c r="U386" i="1"/>
  <c r="E389" i="1"/>
  <c r="G395" i="1"/>
  <c r="E402" i="1"/>
  <c r="T405" i="1"/>
  <c r="F411" i="1"/>
  <c r="T418" i="1"/>
  <c r="D421" i="1"/>
  <c r="T431" i="1"/>
  <c r="D434" i="1"/>
  <c r="S455" i="1"/>
  <c r="S471" i="1"/>
  <c r="S487" i="1"/>
  <c r="S503" i="1"/>
  <c r="S519" i="1"/>
  <c r="S535" i="1"/>
  <c r="H37" i="1"/>
  <c r="H69" i="1"/>
  <c r="D97" i="1"/>
  <c r="D113" i="1"/>
  <c r="D129" i="1"/>
  <c r="D145" i="1"/>
  <c r="D161" i="1"/>
  <c r="E172" i="1"/>
  <c r="H181" i="1"/>
  <c r="D193" i="1"/>
  <c r="T201" i="1"/>
  <c r="B211" i="1"/>
  <c r="E220" i="1"/>
  <c r="U228" i="1"/>
  <c r="U239" i="1"/>
  <c r="U252" i="1"/>
  <c r="E267" i="1"/>
  <c r="D280" i="1"/>
  <c r="S291" i="1"/>
  <c r="U303" i="1"/>
  <c r="G324" i="1"/>
  <c r="G346" i="1"/>
  <c r="G367" i="1"/>
  <c r="B392" i="1"/>
  <c r="B418" i="1"/>
  <c r="E437" i="1"/>
  <c r="S440" i="1"/>
  <c r="G448" i="1"/>
  <c r="F487" i="1"/>
  <c r="U584" i="1"/>
  <c r="I93" i="1"/>
  <c r="I133" i="1"/>
  <c r="E161" i="1"/>
  <c r="F180" i="1"/>
  <c r="C195" i="1"/>
  <c r="F204" i="1"/>
  <c r="E217" i="1"/>
  <c r="C227" i="1"/>
  <c r="C239" i="1"/>
  <c r="C255" i="1"/>
  <c r="C271" i="1"/>
  <c r="C287" i="1"/>
  <c r="C303" i="1"/>
  <c r="T316" i="1"/>
  <c r="T332" i="1"/>
  <c r="T348" i="1"/>
  <c r="T364" i="1"/>
  <c r="C389" i="1"/>
  <c r="F415" i="1"/>
  <c r="G435" i="1"/>
  <c r="D443" i="1"/>
  <c r="G487" i="1"/>
  <c r="E97" i="1"/>
  <c r="U161" i="1"/>
  <c r="S16" i="1"/>
  <c r="H31" i="1"/>
  <c r="B45" i="1"/>
  <c r="C56" i="1"/>
  <c r="E70" i="1"/>
  <c r="S80" i="1"/>
  <c r="H95" i="1"/>
  <c r="S104" i="1"/>
  <c r="B117" i="1"/>
  <c r="H127" i="1"/>
  <c r="S136" i="1"/>
  <c r="B149" i="1"/>
  <c r="H159" i="1"/>
  <c r="C168" i="1"/>
  <c r="S176" i="1"/>
  <c r="F185" i="1"/>
  <c r="D195" i="1"/>
  <c r="F201" i="1"/>
  <c r="S208" i="1"/>
  <c r="C216" i="1"/>
  <c r="H223" i="1"/>
  <c r="E230" i="1"/>
  <c r="B237" i="1"/>
  <c r="U243" i="1"/>
  <c r="E252" i="1"/>
  <c r="C259" i="1"/>
  <c r="G267" i="1"/>
  <c r="F274" i="1"/>
  <c r="S282" i="1"/>
  <c r="H289" i="1"/>
  <c r="E298" i="1"/>
  <c r="T304" i="1"/>
  <c r="I324" i="1"/>
  <c r="I346" i="1"/>
  <c r="I367" i="1"/>
  <c r="G389" i="1"/>
  <c r="D411" i="1"/>
  <c r="U431" i="1"/>
  <c r="G445" i="1"/>
  <c r="U461" i="1"/>
  <c r="U464" i="1"/>
  <c r="U477" i="1"/>
  <c r="U480" i="1"/>
  <c r="U493" i="1"/>
  <c r="U496" i="1"/>
  <c r="U509" i="1"/>
  <c r="U512" i="1"/>
  <c r="U525" i="1"/>
  <c r="U528" i="1"/>
  <c r="U541" i="1"/>
  <c r="U544" i="1"/>
  <c r="E549" i="1"/>
  <c r="U557" i="1"/>
  <c r="F565" i="1"/>
  <c r="I21" i="1"/>
  <c r="D16" i="1"/>
  <c r="D48" i="1"/>
  <c r="D80" i="1"/>
  <c r="D112" i="1"/>
  <c r="D144" i="1"/>
  <c r="D168" i="1"/>
  <c r="D184" i="1"/>
  <c r="H196" i="1"/>
  <c r="D208" i="1"/>
  <c r="E219" i="1"/>
  <c r="H228" i="1"/>
  <c r="U237" i="1"/>
  <c r="T244" i="1"/>
  <c r="F255" i="1"/>
  <c r="T263" i="1"/>
  <c r="C272" i="1"/>
  <c r="D279" i="1"/>
  <c r="U288" i="1"/>
  <c r="S295" i="1"/>
  <c r="H307" i="1"/>
  <c r="U312" i="1"/>
  <c r="F320" i="1"/>
  <c r="G328" i="1"/>
  <c r="E333" i="1"/>
  <c r="U341" i="1"/>
  <c r="F349" i="1"/>
  <c r="U355" i="1"/>
  <c r="G363" i="1"/>
  <c r="H371" i="1"/>
  <c r="C375" i="1"/>
  <c r="S378" i="1"/>
  <c r="D381" i="1"/>
  <c r="G387" i="1"/>
  <c r="B391" i="1"/>
  <c r="C394" i="1"/>
  <c r="H399" i="1"/>
  <c r="F403" i="1"/>
  <c r="H408" i="1"/>
  <c r="E411" i="1"/>
  <c r="G416" i="1"/>
  <c r="H421" i="1"/>
  <c r="S424" i="1"/>
  <c r="S427" i="1"/>
  <c r="F432" i="1"/>
  <c r="C443" i="1"/>
  <c r="T463" i="1"/>
  <c r="T479" i="1"/>
  <c r="T495" i="1"/>
  <c r="T511" i="1"/>
  <c r="T527" i="1"/>
  <c r="T543" i="1"/>
  <c r="F552" i="1"/>
  <c r="G560" i="1"/>
  <c r="H568" i="1"/>
  <c r="C568" i="1"/>
  <c r="F211" i="1"/>
  <c r="G239" i="1"/>
  <c r="G271" i="1"/>
  <c r="G303" i="1"/>
  <c r="T311" i="1"/>
  <c r="S316" i="1"/>
  <c r="E322" i="1"/>
  <c r="S327" i="1"/>
  <c r="B332" i="1"/>
  <c r="D338" i="1"/>
  <c r="U346" i="1"/>
  <c r="D351" i="1"/>
  <c r="C356" i="1"/>
  <c r="T362" i="1"/>
  <c r="C367" i="1"/>
  <c r="I379" i="1"/>
  <c r="T395" i="1"/>
  <c r="I415" i="1"/>
  <c r="B576" i="1"/>
  <c r="S576" i="1"/>
  <c r="T592" i="1"/>
  <c r="H239" i="1"/>
  <c r="H255" i="1"/>
  <c r="H271" i="1"/>
  <c r="H287" i="1"/>
  <c r="H303" i="1"/>
  <c r="D324" i="1"/>
  <c r="B346" i="1"/>
  <c r="B367" i="1"/>
  <c r="I592" i="1"/>
  <c r="T467" i="1"/>
  <c r="D491" i="1"/>
  <c r="I514" i="1"/>
  <c r="T531" i="1"/>
  <c r="I554" i="1"/>
  <c r="I570" i="1"/>
  <c r="B581" i="1"/>
  <c r="D595" i="1"/>
  <c r="T603" i="1"/>
  <c r="B613" i="1"/>
  <c r="D625" i="1"/>
  <c r="U638" i="1"/>
  <c r="C654" i="1"/>
  <c r="T664" i="1"/>
  <c r="B680" i="1"/>
  <c r="D695" i="1"/>
  <c r="S709" i="1"/>
  <c r="C724" i="1"/>
  <c r="S738" i="1"/>
  <c r="B749" i="1"/>
  <c r="B760" i="1"/>
  <c r="C770" i="1"/>
  <c r="B781" i="1"/>
  <c r="S794" i="1"/>
  <c r="E917" i="1"/>
  <c r="S581" i="1"/>
  <c r="D600" i="1"/>
  <c r="S613" i="1"/>
  <c r="S623" i="1"/>
  <c r="S639" i="1"/>
  <c r="S655" i="1"/>
  <c r="S671" i="1"/>
  <c r="S687" i="1"/>
  <c r="S703" i="1"/>
  <c r="S719" i="1"/>
  <c r="S735" i="1"/>
  <c r="D750" i="1"/>
  <c r="D761" i="1"/>
  <c r="C772" i="1"/>
  <c r="D782" i="1"/>
  <c r="S789" i="1"/>
  <c r="G905" i="1"/>
  <c r="G964" i="1"/>
  <c r="B964" i="1"/>
  <c r="I420" i="1"/>
  <c r="I452" i="1"/>
  <c r="I468" i="1"/>
  <c r="I484" i="1"/>
  <c r="I500" i="1"/>
  <c r="I516" i="1"/>
  <c r="I532" i="1"/>
  <c r="I548" i="1"/>
  <c r="S562" i="1"/>
  <c r="D573" i="1"/>
  <c r="T581" i="1"/>
  <c r="B591" i="1"/>
  <c r="E600" i="1"/>
  <c r="B607" i="1"/>
  <c r="T613" i="1"/>
  <c r="D621" i="1"/>
  <c r="C629" i="1"/>
  <c r="D636" i="1"/>
  <c r="F644" i="1"/>
  <c r="T652" i="1"/>
  <c r="U658" i="1"/>
  <c r="T668" i="1"/>
  <c r="G679" i="1"/>
  <c r="E686" i="1"/>
  <c r="C697" i="1"/>
  <c r="F705" i="1"/>
  <c r="D716" i="1"/>
  <c r="D728" i="1"/>
  <c r="B735" i="1"/>
  <c r="E748" i="1"/>
  <c r="E758" i="1"/>
  <c r="E769" i="1"/>
  <c r="E780" i="1"/>
  <c r="G792" i="1"/>
  <c r="B801" i="1"/>
  <c r="H804" i="1"/>
  <c r="E812" i="1"/>
  <c r="S817" i="1"/>
  <c r="S820" i="1"/>
  <c r="G825" i="1"/>
  <c r="T833" i="1"/>
  <c r="T836" i="1"/>
  <c r="C841" i="1"/>
  <c r="C844" i="1"/>
  <c r="U852" i="1"/>
  <c r="D857" i="1"/>
  <c r="D860" i="1"/>
  <c r="B865" i="1"/>
  <c r="H868" i="1"/>
  <c r="E876" i="1"/>
  <c r="S881" i="1"/>
  <c r="S884" i="1"/>
  <c r="G889" i="1"/>
  <c r="T897" i="1"/>
  <c r="T900" i="1"/>
  <c r="E908" i="1"/>
  <c r="G909" i="1"/>
  <c r="G925" i="1"/>
  <c r="G933" i="1"/>
  <c r="G941" i="1"/>
  <c r="G949" i="1"/>
  <c r="I313" i="1"/>
  <c r="B372" i="1"/>
  <c r="B404" i="1"/>
  <c r="B436" i="1"/>
  <c r="B452" i="1"/>
  <c r="T466" i="1"/>
  <c r="I481" i="1"/>
  <c r="G491" i="1"/>
  <c r="D506" i="1"/>
  <c r="B516" i="1"/>
  <c r="T530" i="1"/>
  <c r="I545" i="1"/>
  <c r="D554" i="1"/>
  <c r="T562" i="1"/>
  <c r="G571" i="1"/>
  <c r="T578" i="1"/>
  <c r="D586" i="1"/>
  <c r="I593" i="1"/>
  <c r="S599" i="1"/>
  <c r="U605" i="1"/>
  <c r="B612" i="1"/>
  <c r="T618" i="1"/>
  <c r="D626" i="1"/>
  <c r="B636" i="1"/>
  <c r="D645" i="1"/>
  <c r="F654" i="1"/>
  <c r="H663" i="1"/>
  <c r="S672" i="1"/>
  <c r="B681" i="1"/>
  <c r="D690" i="1"/>
  <c r="B700" i="1"/>
  <c r="D709" i="1"/>
  <c r="F718" i="1"/>
  <c r="H727" i="1"/>
  <c r="S736" i="1"/>
  <c r="F745" i="1"/>
  <c r="F756" i="1"/>
  <c r="G766" i="1"/>
  <c r="F777" i="1"/>
  <c r="B792" i="1"/>
  <c r="U809" i="1"/>
  <c r="E833" i="1"/>
  <c r="B852" i="1"/>
  <c r="U873" i="1"/>
  <c r="E897" i="1"/>
  <c r="D933" i="1"/>
  <c r="C412" i="1"/>
  <c r="E458" i="1"/>
  <c r="C476" i="1"/>
  <c r="H499" i="1"/>
  <c r="E522" i="1"/>
  <c r="C540" i="1"/>
  <c r="C556" i="1"/>
  <c r="E570" i="1"/>
  <c r="C580" i="1"/>
  <c r="D591" i="1"/>
  <c r="G600" i="1"/>
  <c r="E610" i="1"/>
  <c r="H619" i="1"/>
  <c r="H628" i="1"/>
  <c r="S637" i="1"/>
  <c r="E645" i="1"/>
  <c r="G654" i="1"/>
  <c r="C662" i="1"/>
  <c r="D671" i="1"/>
  <c r="U678" i="1"/>
  <c r="B688" i="1"/>
  <c r="F696" i="1"/>
  <c r="T704" i="1"/>
  <c r="D713" i="1"/>
  <c r="H721" i="1"/>
  <c r="S730" i="1"/>
  <c r="E738" i="1"/>
  <c r="S746" i="1"/>
  <c r="S754" i="1"/>
  <c r="S762" i="1"/>
  <c r="S770" i="1"/>
  <c r="S778" i="1"/>
  <c r="G785" i="1"/>
  <c r="E789" i="1"/>
  <c r="F802" i="1"/>
  <c r="S805" i="1"/>
  <c r="F812" i="1"/>
  <c r="F818" i="1"/>
  <c r="S821" i="1"/>
  <c r="F828" i="1"/>
  <c r="F834" i="1"/>
  <c r="S837" i="1"/>
  <c r="F844" i="1"/>
  <c r="F850" i="1"/>
  <c r="S853" i="1"/>
  <c r="F860" i="1"/>
  <c r="F866" i="1"/>
  <c r="S869" i="1"/>
  <c r="F876" i="1"/>
  <c r="F882" i="1"/>
  <c r="S885" i="1"/>
  <c r="F892" i="1"/>
  <c r="F898" i="1"/>
  <c r="S901" i="1"/>
  <c r="I941" i="1"/>
  <c r="E583" i="1"/>
  <c r="H608" i="1"/>
  <c r="S631" i="1"/>
  <c r="S663" i="1"/>
  <c r="S695" i="1"/>
  <c r="S727" i="1"/>
  <c r="I748" i="1"/>
  <c r="I758" i="1"/>
  <c r="I769" i="1"/>
  <c r="I780" i="1"/>
  <c r="U794" i="1"/>
  <c r="T913" i="1"/>
  <c r="E924" i="1"/>
  <c r="U932" i="1"/>
  <c r="G940" i="1"/>
  <c r="H940" i="1"/>
  <c r="B948" i="1"/>
  <c r="S956" i="1"/>
  <c r="C625" i="1"/>
  <c r="T644" i="1"/>
  <c r="S660" i="1"/>
  <c r="C689" i="1"/>
  <c r="T708" i="1"/>
  <c r="S724" i="1"/>
  <c r="G784" i="1"/>
  <c r="S916" i="1"/>
  <c r="C917" i="1"/>
  <c r="U625" i="1"/>
  <c r="U644" i="1"/>
  <c r="T670" i="1"/>
  <c r="U689" i="1"/>
  <c r="U708" i="1"/>
  <c r="T734" i="1"/>
  <c r="S745" i="1"/>
  <c r="G749" i="1"/>
  <c r="S753" i="1"/>
  <c r="G757" i="1"/>
  <c r="S761" i="1"/>
  <c r="G765" i="1"/>
  <c r="S769" i="1"/>
  <c r="G773" i="1"/>
  <c r="S777" i="1"/>
  <c r="G781" i="1"/>
  <c r="I767" i="1"/>
  <c r="T800" i="1"/>
  <c r="T816" i="1"/>
  <c r="T832" i="1"/>
  <c r="T848" i="1"/>
  <c r="T864" i="1"/>
  <c r="T880" i="1"/>
  <c r="T896" i="1"/>
  <c r="D912" i="1"/>
  <c r="F926" i="1"/>
  <c r="D936" i="1"/>
  <c r="G945" i="1"/>
  <c r="C957" i="1"/>
  <c r="C965" i="1"/>
  <c r="H972" i="1"/>
  <c r="B978" i="1"/>
  <c r="G985" i="1"/>
  <c r="T992" i="1"/>
  <c r="D1000" i="1"/>
  <c r="E1007" i="1"/>
  <c r="S1018" i="1"/>
  <c r="U1027" i="1"/>
  <c r="E1039" i="1"/>
  <c r="S1050" i="1"/>
  <c r="E1187" i="1"/>
  <c r="D1224" i="1"/>
  <c r="F1271" i="1"/>
  <c r="T1012" i="1"/>
  <c r="D1031" i="1"/>
  <c r="G1152" i="1"/>
  <c r="F1155" i="1"/>
  <c r="I1237" i="1"/>
  <c r="F1285" i="1"/>
  <c r="I945" i="1"/>
  <c r="B972" i="1"/>
  <c r="B988" i="1"/>
  <c r="S1003" i="1"/>
  <c r="S1019" i="1"/>
  <c r="S1035" i="1"/>
  <c r="G1153" i="1"/>
  <c r="H1159" i="1"/>
  <c r="D1175" i="1"/>
  <c r="C1183" i="1"/>
  <c r="D1197" i="1"/>
  <c r="C1200" i="1"/>
  <c r="B1213" i="1"/>
  <c r="T1216" i="1"/>
  <c r="H1232" i="1"/>
  <c r="G1245" i="1"/>
  <c r="G1248" i="1"/>
  <c r="F1261" i="1"/>
  <c r="F1264" i="1"/>
  <c r="U1277" i="1"/>
  <c r="F1280" i="1"/>
  <c r="I806" i="1"/>
  <c r="I838" i="1"/>
  <c r="I870" i="1"/>
  <c r="I902" i="1"/>
  <c r="I918" i="1"/>
  <c r="U930" i="1"/>
  <c r="B945" i="1"/>
  <c r="F957" i="1"/>
  <c r="G968" i="1"/>
  <c r="G976" i="1"/>
  <c r="G984" i="1"/>
  <c r="G992" i="1"/>
  <c r="G1000" i="1"/>
  <c r="E1008" i="1"/>
  <c r="G1017" i="1"/>
  <c r="U1025" i="1"/>
  <c r="T1035" i="1"/>
  <c r="D1044" i="1"/>
  <c r="E1053" i="1"/>
  <c r="E1175" i="1"/>
  <c r="D1199" i="1"/>
  <c r="E1215" i="1"/>
  <c r="C1229" i="1"/>
  <c r="H1231" i="1"/>
  <c r="C1247" i="1"/>
  <c r="D1263" i="1"/>
  <c r="E1279" i="1"/>
  <c r="G1295" i="1"/>
  <c r="B1295" i="1"/>
  <c r="S1311" i="1"/>
  <c r="T1327" i="1"/>
  <c r="E767" i="1"/>
  <c r="E815" i="1"/>
  <c r="E847" i="1"/>
  <c r="E879" i="1"/>
  <c r="F906" i="1"/>
  <c r="H928" i="1"/>
  <c r="F938" i="1"/>
  <c r="C953" i="1"/>
  <c r="F962" i="1"/>
  <c r="T972" i="1"/>
  <c r="T980" i="1"/>
  <c r="T988" i="1"/>
  <c r="T996" i="1"/>
  <c r="U1003" i="1"/>
  <c r="E1012" i="1"/>
  <c r="C1019" i="1"/>
  <c r="G1027" i="1"/>
  <c r="F1034" i="1"/>
  <c r="S1042" i="1"/>
  <c r="H1049" i="1"/>
  <c r="G1056" i="1"/>
  <c r="S1060" i="1"/>
  <c r="G1064" i="1"/>
  <c r="S1068" i="1"/>
  <c r="G1072" i="1"/>
  <c r="S1076" i="1"/>
  <c r="G1080" i="1"/>
  <c r="S1084" i="1"/>
  <c r="G1088" i="1"/>
  <c r="S1092" i="1"/>
  <c r="G1096" i="1"/>
  <c r="S1100" i="1"/>
  <c r="G1104" i="1"/>
  <c r="S1108" i="1"/>
  <c r="G1112" i="1"/>
  <c r="S1116" i="1"/>
  <c r="G1120" i="1"/>
  <c r="S1124" i="1"/>
  <c r="G1128" i="1"/>
  <c r="S1132" i="1"/>
  <c r="G1136" i="1"/>
  <c r="S1140" i="1"/>
  <c r="G1144" i="1"/>
  <c r="S1148" i="1"/>
  <c r="H1151" i="1"/>
  <c r="B1157" i="1"/>
  <c r="F1165" i="1"/>
  <c r="F1168" i="1"/>
  <c r="T1173" i="1"/>
  <c r="S1176" i="1"/>
  <c r="F1183" i="1"/>
  <c r="U1189" i="1"/>
  <c r="H1213" i="1"/>
  <c r="D1248" i="1"/>
  <c r="I1311" i="1"/>
  <c r="C1332" i="1"/>
  <c r="T929" i="1"/>
  <c r="D953" i="1"/>
  <c r="D969" i="1"/>
  <c r="G978" i="1"/>
  <c r="U988" i="1"/>
  <c r="D1001" i="1"/>
  <c r="S1007" i="1"/>
  <c r="T1020" i="1"/>
  <c r="D1035" i="1"/>
  <c r="F1044" i="1"/>
  <c r="T1152" i="1"/>
  <c r="D1163" i="1"/>
  <c r="H1179" i="1"/>
  <c r="F1187" i="1"/>
  <c r="I1216" i="1"/>
  <c r="G1263" i="1"/>
  <c r="D1287" i="1"/>
  <c r="I973" i="1"/>
  <c r="G1012" i="1"/>
  <c r="G1044" i="1"/>
  <c r="G1192" i="1"/>
  <c r="F1205" i="1"/>
  <c r="F1208" i="1"/>
  <c r="U1221" i="1"/>
  <c r="U1224" i="1"/>
  <c r="E1237" i="1"/>
  <c r="E1240" i="1"/>
  <c r="T1253" i="1"/>
  <c r="S1256" i="1"/>
  <c r="D1269" i="1"/>
  <c r="C1272" i="1"/>
  <c r="T1011" i="1"/>
  <c r="G1025" i="1"/>
  <c r="S1037" i="1"/>
  <c r="U1049" i="1"/>
  <c r="S1191" i="1"/>
  <c r="T1207" i="1"/>
  <c r="U1223" i="1"/>
  <c r="B1224" i="1"/>
  <c r="B1239" i="1"/>
  <c r="S1255" i="1"/>
  <c r="T1271" i="1"/>
  <c r="F1303" i="1"/>
  <c r="H1303" i="1"/>
  <c r="C1319" i="1"/>
  <c r="I1098" i="1"/>
  <c r="G1156" i="1"/>
  <c r="I1178" i="1"/>
  <c r="T1195" i="1"/>
  <c r="I1210" i="1"/>
  <c r="G1220" i="1"/>
  <c r="D1235" i="1"/>
  <c r="F1249" i="1"/>
  <c r="T1259" i="1"/>
  <c r="I1274" i="1"/>
  <c r="G1284" i="1"/>
  <c r="B1293" i="1"/>
  <c r="B1301" i="1"/>
  <c r="B1309" i="1"/>
  <c r="B1317" i="1"/>
  <c r="B1325" i="1"/>
  <c r="D1334" i="1"/>
  <c r="B1341" i="1"/>
  <c r="E1351" i="1"/>
  <c r="C1360" i="1"/>
  <c r="E1369" i="1"/>
  <c r="G1378" i="1"/>
  <c r="G1388" i="1"/>
  <c r="G1396" i="1"/>
  <c r="G1404" i="1"/>
  <c r="G1412" i="1"/>
  <c r="G1420" i="1"/>
  <c r="G1428" i="1"/>
  <c r="D1437" i="1"/>
  <c r="B1456" i="1"/>
  <c r="F1473" i="1"/>
  <c r="U1489" i="1"/>
  <c r="D1517" i="1"/>
  <c r="U1520" i="1"/>
  <c r="C1361" i="1"/>
  <c r="T1380" i="1"/>
  <c r="C1440" i="1"/>
  <c r="C1452" i="1"/>
  <c r="D1468" i="1"/>
  <c r="T1484" i="1"/>
  <c r="T1490" i="1"/>
  <c r="C1493" i="1"/>
  <c r="F1501" i="1"/>
  <c r="T1506" i="1"/>
  <c r="C1509" i="1"/>
  <c r="H1161" i="1"/>
  <c r="H1193" i="1"/>
  <c r="I1212" i="1"/>
  <c r="F1235" i="1"/>
  <c r="H1257" i="1"/>
  <c r="I1276" i="1"/>
  <c r="I1292" i="1"/>
  <c r="D1301" i="1"/>
  <c r="T1309" i="1"/>
  <c r="E1320" i="1"/>
  <c r="U1328" i="1"/>
  <c r="D1341" i="1"/>
  <c r="S1352" i="1"/>
  <c r="U1361" i="1"/>
  <c r="D1373" i="1"/>
  <c r="H1437" i="1"/>
  <c r="F1445" i="1"/>
  <c r="T1453" i="1"/>
  <c r="S1461" i="1"/>
  <c r="E1472" i="1"/>
  <c r="C1477" i="1"/>
  <c r="C1490" i="1"/>
  <c r="D1496" i="1"/>
  <c r="T1504" i="1"/>
  <c r="F1512" i="1"/>
  <c r="F1604" i="1"/>
  <c r="H1604" i="1"/>
  <c r="G1203" i="1"/>
  <c r="G1235" i="1"/>
  <c r="G1267" i="1"/>
  <c r="E1293" i="1"/>
  <c r="I1305" i="1"/>
  <c r="U1317" i="1"/>
  <c r="G1331" i="1"/>
  <c r="D1345" i="1"/>
  <c r="E1357" i="1"/>
  <c r="E1370" i="1"/>
  <c r="S1381" i="1"/>
  <c r="C1385" i="1"/>
  <c r="S1389" i="1"/>
  <c r="C1393" i="1"/>
  <c r="S1397" i="1"/>
  <c r="C1401" i="1"/>
  <c r="S1405" i="1"/>
  <c r="C1409" i="1"/>
  <c r="S1413" i="1"/>
  <c r="C1417" i="1"/>
  <c r="S1421" i="1"/>
  <c r="C1425" i="1"/>
  <c r="S1429" i="1"/>
  <c r="C1433" i="1"/>
  <c r="H1448" i="1"/>
  <c r="S1456" i="1"/>
  <c r="I1469" i="1"/>
  <c r="E1484" i="1"/>
  <c r="D1501" i="1"/>
  <c r="G1525" i="1"/>
  <c r="G1533" i="1"/>
  <c r="G1541" i="1"/>
  <c r="G1549" i="1"/>
  <c r="G1557" i="1"/>
  <c r="G1565" i="1"/>
  <c r="G1573" i="1"/>
  <c r="G1581" i="1"/>
  <c r="G1589" i="1"/>
  <c r="E1066" i="1"/>
  <c r="E1130" i="1"/>
  <c r="C1172" i="1"/>
  <c r="E1202" i="1"/>
  <c r="C1220" i="1"/>
  <c r="H1243" i="1"/>
  <c r="E1266" i="1"/>
  <c r="C1284" i="1"/>
  <c r="H1299" i="1"/>
  <c r="G1312" i="1"/>
  <c r="C1324" i="1"/>
  <c r="F1335" i="1"/>
  <c r="S1343" i="1"/>
  <c r="H1350" i="1"/>
  <c r="E1359" i="1"/>
  <c r="T1365" i="1"/>
  <c r="U1375" i="1"/>
  <c r="B1381" i="1"/>
  <c r="B1392" i="1"/>
  <c r="C1402" i="1"/>
  <c r="B1413" i="1"/>
  <c r="B1424" i="1"/>
  <c r="C1434" i="1"/>
  <c r="F1452" i="1"/>
  <c r="I1472" i="1"/>
  <c r="H1490" i="1"/>
  <c r="H1506" i="1"/>
  <c r="D1549" i="1"/>
  <c r="H1296" i="1"/>
  <c r="H1328" i="1"/>
  <c r="S1340" i="1"/>
  <c r="H1354" i="1"/>
  <c r="S1369" i="1"/>
  <c r="F1377" i="1"/>
  <c r="T1444" i="1"/>
  <c r="U1452" i="1"/>
  <c r="C1460" i="1"/>
  <c r="B1473" i="1"/>
  <c r="U1481" i="1"/>
  <c r="I1493" i="1"/>
  <c r="H1309" i="1"/>
  <c r="S1360" i="1"/>
  <c r="G1437" i="1"/>
  <c r="B1450" i="1"/>
  <c r="U1466" i="1"/>
  <c r="I1481" i="1"/>
  <c r="S1485" i="1"/>
  <c r="C1524" i="1"/>
  <c r="S1532" i="1"/>
  <c r="D1540" i="1"/>
  <c r="T1548" i="1"/>
  <c r="E1556" i="1"/>
  <c r="U1564" i="1"/>
  <c r="G1572" i="1"/>
  <c r="H1572" i="1"/>
  <c r="B1580" i="1"/>
  <c r="C1588" i="1"/>
  <c r="D1596" i="1"/>
  <c r="H1348" i="1"/>
  <c r="H1380" i="1"/>
  <c r="D1456" i="1"/>
  <c r="D1488" i="1"/>
  <c r="D1500" i="1"/>
  <c r="C1508" i="1"/>
  <c r="B1516" i="1"/>
  <c r="C1517" i="1"/>
  <c r="I1431" i="1"/>
  <c r="I1463" i="1"/>
  <c r="I1495" i="1"/>
  <c r="F1518" i="1"/>
  <c r="G1529" i="1"/>
  <c r="F1542" i="1"/>
  <c r="D1552" i="1"/>
  <c r="G1561" i="1"/>
  <c r="F1574" i="1"/>
  <c r="D1584" i="1"/>
  <c r="G1593" i="1"/>
  <c r="G1601" i="1"/>
  <c r="G1609" i="1"/>
  <c r="T1616" i="1"/>
  <c r="D1624" i="1"/>
  <c r="I1631" i="1"/>
  <c r="F1638" i="1"/>
  <c r="S1645" i="1"/>
  <c r="C1653" i="1"/>
  <c r="H1660" i="1"/>
  <c r="B1666" i="1"/>
  <c r="G1673" i="1"/>
  <c r="T1680" i="1"/>
  <c r="B1693" i="1"/>
  <c r="U1706" i="1"/>
  <c r="T1712" i="1"/>
  <c r="B1725" i="1"/>
  <c r="B1736" i="1"/>
  <c r="C1749" i="1"/>
  <c r="C1765" i="1"/>
  <c r="C1781" i="1"/>
  <c r="F1796" i="1"/>
  <c r="B1800" i="1"/>
  <c r="I1824" i="1"/>
  <c r="F1851" i="1"/>
  <c r="I1620" i="1"/>
  <c r="C1684" i="1"/>
  <c r="T1703" i="1"/>
  <c r="S1719" i="1"/>
  <c r="S1777" i="1"/>
  <c r="U1810" i="1"/>
  <c r="E1823" i="1"/>
  <c r="D1522" i="1"/>
  <c r="D1538" i="1"/>
  <c r="D1554" i="1"/>
  <c r="D1570" i="1"/>
  <c r="D1586" i="1"/>
  <c r="F1600" i="1"/>
  <c r="E1613" i="1"/>
  <c r="I1625" i="1"/>
  <c r="U1637" i="1"/>
  <c r="B1652" i="1"/>
  <c r="F1664" i="1"/>
  <c r="G1676" i="1"/>
  <c r="F1689" i="1"/>
  <c r="B1703" i="1"/>
  <c r="B1716" i="1"/>
  <c r="T1729" i="1"/>
  <c r="G1748" i="1"/>
  <c r="G1759" i="1"/>
  <c r="U1767" i="1"/>
  <c r="S1775" i="1"/>
  <c r="E1783" i="1"/>
  <c r="U1791" i="1"/>
  <c r="T1811" i="1"/>
  <c r="F1819" i="1"/>
  <c r="G1864" i="1"/>
  <c r="I1446" i="1"/>
  <c r="I1502" i="1"/>
  <c r="I1526" i="1"/>
  <c r="E1538" i="1"/>
  <c r="G1552" i="1"/>
  <c r="U1562" i="1"/>
  <c r="B1577" i="1"/>
  <c r="I1590" i="1"/>
  <c r="B1601" i="1"/>
  <c r="U1610" i="1"/>
  <c r="U1618" i="1"/>
  <c r="U1626" i="1"/>
  <c r="U1634" i="1"/>
  <c r="U1642" i="1"/>
  <c r="U1650" i="1"/>
  <c r="U1658" i="1"/>
  <c r="U1666" i="1"/>
  <c r="B1675" i="1"/>
  <c r="F1683" i="1"/>
  <c r="H1692" i="1"/>
  <c r="S1701" i="1"/>
  <c r="H1711" i="1"/>
  <c r="S1720" i="1"/>
  <c r="C1729" i="1"/>
  <c r="F1739" i="1"/>
  <c r="T1749" i="1"/>
  <c r="G1760" i="1"/>
  <c r="F1768" i="1"/>
  <c r="C1776" i="1"/>
  <c r="D1791" i="1"/>
  <c r="S1792" i="1"/>
  <c r="G1810" i="1"/>
  <c r="T1812" i="1"/>
  <c r="C1819" i="1"/>
  <c r="E1867" i="1"/>
  <c r="E1399" i="1"/>
  <c r="E1463" i="1"/>
  <c r="E1511" i="1"/>
  <c r="F1530" i="1"/>
  <c r="F1546" i="1"/>
  <c r="F1562" i="1"/>
  <c r="F1578" i="1"/>
  <c r="F1594" i="1"/>
  <c r="E1607" i="1"/>
  <c r="E1615" i="1"/>
  <c r="E1623" i="1"/>
  <c r="E1631" i="1"/>
  <c r="E1639" i="1"/>
  <c r="E1647" i="1"/>
  <c r="E1655" i="1"/>
  <c r="E1663" i="1"/>
  <c r="E1671" i="1"/>
  <c r="E1682" i="1"/>
  <c r="T1688" i="1"/>
  <c r="S1698" i="1"/>
  <c r="H1705" i="1"/>
  <c r="G1715" i="1"/>
  <c r="F1722" i="1"/>
  <c r="E1732" i="1"/>
  <c r="C1751" i="1"/>
  <c r="C1767" i="1"/>
  <c r="C1783" i="1"/>
  <c r="D1792" i="1"/>
  <c r="E1819" i="1"/>
  <c r="I1576" i="1"/>
  <c r="U1612" i="1"/>
  <c r="U1628" i="1"/>
  <c r="U1644" i="1"/>
  <c r="U1660" i="1"/>
  <c r="C1676" i="1"/>
  <c r="S1692" i="1"/>
  <c r="I1705" i="1"/>
  <c r="F1719" i="1"/>
  <c r="F1732" i="1"/>
  <c r="C1769" i="1"/>
  <c r="F1785" i="1"/>
  <c r="T1807" i="1"/>
  <c r="B1839" i="1"/>
  <c r="U1842" i="1"/>
  <c r="D1848" i="1"/>
  <c r="F1620" i="1"/>
  <c r="F1652" i="1"/>
  <c r="G1687" i="1"/>
  <c r="G1719" i="1"/>
  <c r="G1756" i="1"/>
  <c r="D1772" i="1"/>
  <c r="H1775" i="1"/>
  <c r="I1794" i="1"/>
  <c r="S1803" i="1"/>
  <c r="S1808" i="1"/>
  <c r="C1560" i="1"/>
  <c r="C1624" i="1"/>
  <c r="F1675" i="1"/>
  <c r="H1684" i="1"/>
  <c r="S1696" i="1"/>
  <c r="F1707" i="1"/>
  <c r="H1716" i="1"/>
  <c r="S1728" i="1"/>
  <c r="G1736" i="1"/>
  <c r="S1740" i="1"/>
  <c r="G1744" i="1"/>
  <c r="F1749" i="1"/>
  <c r="B1756" i="1"/>
  <c r="G1768" i="1"/>
  <c r="F1781" i="1"/>
  <c r="C1794" i="1"/>
  <c r="S1795" i="1"/>
  <c r="G1826" i="1"/>
  <c r="I1832" i="1"/>
  <c r="I1835" i="1"/>
  <c r="I1746" i="1"/>
  <c r="T1763" i="1"/>
  <c r="D1787" i="1"/>
  <c r="U1813" i="1"/>
  <c r="D1828" i="1"/>
  <c r="G1840" i="1"/>
  <c r="C1854" i="1"/>
  <c r="E1863" i="1"/>
  <c r="E1877" i="1"/>
  <c r="B12" i="1"/>
  <c r="S20" i="1"/>
  <c r="D33" i="1"/>
  <c r="D49" i="1"/>
  <c r="C68" i="1"/>
  <c r="C84" i="1"/>
  <c r="U19" i="1"/>
  <c r="B20" i="1"/>
  <c r="B35" i="1"/>
  <c r="S51" i="1"/>
  <c r="S67" i="1"/>
  <c r="D83" i="1"/>
  <c r="E163" i="1"/>
  <c r="G179" i="1"/>
  <c r="B179" i="1"/>
  <c r="C11" i="1"/>
  <c r="B41" i="1"/>
  <c r="G73" i="1"/>
  <c r="F89" i="1"/>
  <c r="G92" i="1"/>
  <c r="G100" i="1"/>
  <c r="F108" i="1"/>
  <c r="F116" i="1"/>
  <c r="G124" i="1"/>
  <c r="G132" i="1"/>
  <c r="F140" i="1"/>
  <c r="F148" i="1"/>
  <c r="F156" i="1"/>
  <c r="T3" i="1"/>
  <c r="C8" i="1"/>
  <c r="D25" i="1"/>
  <c r="C28" i="1"/>
  <c r="C44" i="1"/>
  <c r="C60" i="1"/>
  <c r="C76" i="1"/>
  <c r="S27" i="1"/>
  <c r="U43" i="1"/>
  <c r="B44" i="1"/>
  <c r="B59" i="1"/>
  <c r="D75" i="1"/>
  <c r="T91" i="1"/>
  <c r="D108" i="1"/>
  <c r="U171" i="1"/>
  <c r="G171" i="1"/>
  <c r="C187" i="1"/>
  <c r="H12" i="1"/>
  <c r="S4" i="1"/>
  <c r="S99" i="1"/>
  <c r="D107" i="1"/>
  <c r="D115" i="1"/>
  <c r="E123" i="1"/>
  <c r="U131" i="1"/>
  <c r="U139" i="1"/>
  <c r="G139" i="1"/>
  <c r="H147" i="1"/>
  <c r="C155" i="1"/>
  <c r="G17" i="1"/>
  <c r="F36" i="1"/>
  <c r="G52" i="1"/>
  <c r="E65" i="1"/>
  <c r="F81" i="1"/>
  <c r="F139" i="1"/>
  <c r="I137" i="1"/>
  <c r="F13" i="1"/>
  <c r="T23" i="1"/>
  <c r="I38" i="1"/>
  <c r="G48" i="1"/>
  <c r="D63" i="1"/>
  <c r="F77" i="1"/>
  <c r="T87" i="1"/>
  <c r="F101" i="1"/>
  <c r="D111" i="1"/>
  <c r="G120" i="1"/>
  <c r="F133" i="1"/>
  <c r="D143" i="1"/>
  <c r="G152" i="1"/>
  <c r="C164" i="1"/>
  <c r="C172" i="1"/>
  <c r="C180" i="1"/>
  <c r="C188" i="1"/>
  <c r="H195" i="1"/>
  <c r="B201" i="1"/>
  <c r="G208" i="1"/>
  <c r="T215" i="1"/>
  <c r="D223" i="1"/>
  <c r="I230" i="1"/>
  <c r="D241" i="1"/>
  <c r="B248" i="1"/>
  <c r="E258" i="1"/>
  <c r="C267" i="1"/>
  <c r="E276" i="1"/>
  <c r="G285" i="1"/>
  <c r="T293" i="1"/>
  <c r="C306" i="1"/>
  <c r="E316" i="1"/>
  <c r="E327" i="1"/>
  <c r="C338" i="1"/>
  <c r="E348" i="1"/>
  <c r="E359" i="1"/>
  <c r="C370" i="1"/>
  <c r="C439" i="1"/>
  <c r="H447" i="1"/>
  <c r="H456" i="1"/>
  <c r="G469" i="1"/>
  <c r="G472" i="1"/>
  <c r="F485" i="1"/>
  <c r="F488" i="1"/>
  <c r="U501" i="1"/>
  <c r="U504" i="1"/>
  <c r="E517" i="1"/>
  <c r="E520" i="1"/>
  <c r="T533" i="1"/>
  <c r="S536" i="1"/>
  <c r="S236" i="1"/>
  <c r="T252" i="1"/>
  <c r="D271" i="1"/>
  <c r="S300" i="1"/>
  <c r="E373" i="1"/>
  <c r="G379" i="1"/>
  <c r="E386" i="1"/>
  <c r="T389" i="1"/>
  <c r="F395" i="1"/>
  <c r="T402" i="1"/>
  <c r="D405" i="1"/>
  <c r="T415" i="1"/>
  <c r="D418" i="1"/>
  <c r="G424" i="1"/>
  <c r="D431" i="1"/>
  <c r="S434" i="1"/>
  <c r="C455" i="1"/>
  <c r="C471" i="1"/>
  <c r="C487" i="1"/>
  <c r="C503" i="1"/>
  <c r="C519" i="1"/>
  <c r="C535" i="1"/>
  <c r="I40" i="1"/>
  <c r="I72" i="1"/>
  <c r="T97" i="1"/>
  <c r="T113" i="1"/>
  <c r="T129" i="1"/>
  <c r="T145" i="1"/>
  <c r="T161" i="1"/>
  <c r="U172" i="1"/>
  <c r="I184" i="1"/>
  <c r="T193" i="1"/>
  <c r="B203" i="1"/>
  <c r="E212" i="1"/>
  <c r="U220" i="1"/>
  <c r="H229" i="1"/>
  <c r="F241" i="1"/>
  <c r="B255" i="1"/>
  <c r="B268" i="1"/>
  <c r="T281" i="1"/>
  <c r="D293" i="1"/>
  <c r="G306" i="1"/>
  <c r="G327" i="1"/>
  <c r="G348" i="1"/>
  <c r="G370" i="1"/>
  <c r="B395" i="1"/>
  <c r="B421" i="1"/>
  <c r="T437" i="1"/>
  <c r="C440" i="1"/>
  <c r="F448" i="1"/>
  <c r="F503" i="1"/>
  <c r="E584" i="1"/>
  <c r="I101" i="1"/>
  <c r="E137" i="1"/>
  <c r="F164" i="1"/>
  <c r="I181" i="1"/>
  <c r="S195" i="1"/>
  <c r="I205" i="1"/>
  <c r="U217" i="1"/>
  <c r="S227" i="1"/>
  <c r="S240" i="1"/>
  <c r="S256" i="1"/>
  <c r="S272" i="1"/>
  <c r="S288" i="1"/>
  <c r="S304" i="1"/>
  <c r="H319" i="1"/>
  <c r="H335" i="1"/>
  <c r="H351" i="1"/>
  <c r="H367" i="1"/>
  <c r="C392" i="1"/>
  <c r="F418" i="1"/>
  <c r="F435" i="1"/>
  <c r="H451" i="1"/>
  <c r="G503" i="1"/>
  <c r="U97" i="1"/>
  <c r="B5" i="1"/>
  <c r="B21" i="1"/>
  <c r="C32" i="1"/>
  <c r="E46" i="1"/>
  <c r="S56" i="1"/>
  <c r="H71" i="1"/>
  <c r="B85" i="1"/>
  <c r="C96" i="1"/>
  <c r="F105" i="1"/>
  <c r="E118" i="1"/>
  <c r="C128" i="1"/>
  <c r="F137" i="1"/>
  <c r="E150" i="1"/>
  <c r="C160" i="1"/>
  <c r="S168" i="1"/>
  <c r="F177" i="1"/>
  <c r="G188" i="1"/>
  <c r="T195" i="1"/>
  <c r="D203" i="1"/>
  <c r="F209" i="1"/>
  <c r="S216" i="1"/>
  <c r="C224" i="1"/>
  <c r="F232" i="1"/>
  <c r="T237" i="1"/>
  <c r="G245" i="1"/>
  <c r="B253" i="1"/>
  <c r="U259" i="1"/>
  <c r="E268" i="1"/>
  <c r="C275" i="1"/>
  <c r="G283" i="1"/>
  <c r="F290" i="1"/>
  <c r="S298" i="1"/>
  <c r="I306" i="1"/>
  <c r="I327" i="1"/>
  <c r="I348" i="1"/>
  <c r="I370" i="1"/>
  <c r="D392" i="1"/>
  <c r="G415" i="1"/>
  <c r="G434" i="1"/>
  <c r="I447" i="1"/>
  <c r="E461" i="1"/>
  <c r="E464" i="1"/>
  <c r="E477" i="1"/>
  <c r="E480" i="1"/>
  <c r="E493" i="1"/>
  <c r="E496" i="1"/>
  <c r="E509" i="1"/>
  <c r="E512" i="1"/>
  <c r="E525" i="1"/>
  <c r="E528" i="1"/>
  <c r="E541" i="1"/>
  <c r="E544" i="1"/>
  <c r="T549" i="1"/>
  <c r="E557" i="1"/>
  <c r="U565" i="1"/>
  <c r="B24" i="1"/>
  <c r="C21" i="1"/>
  <c r="C53" i="1"/>
  <c r="C85" i="1"/>
  <c r="C117" i="1"/>
  <c r="C149" i="1"/>
  <c r="G169" i="1"/>
  <c r="G185" i="1"/>
  <c r="C197" i="1"/>
  <c r="G209" i="1"/>
  <c r="U219" i="1"/>
  <c r="C229" i="1"/>
  <c r="F239" i="1"/>
  <c r="T247" i="1"/>
  <c r="C256" i="1"/>
  <c r="D263" i="1"/>
  <c r="U272" i="1"/>
  <c r="S279" i="1"/>
  <c r="I289" i="1"/>
  <c r="E297" i="1"/>
  <c r="G307" i="1"/>
  <c r="H315" i="1"/>
  <c r="U320" i="1"/>
  <c r="F328" i="1"/>
  <c r="G336" i="1"/>
  <c r="E341" i="1"/>
  <c r="U349" i="1"/>
  <c r="F357" i="1"/>
  <c r="U363" i="1"/>
  <c r="G371" i="1"/>
  <c r="B375" i="1"/>
  <c r="C378" i="1"/>
  <c r="H383" i="1"/>
  <c r="F387" i="1"/>
  <c r="H392" i="1"/>
  <c r="E395" i="1"/>
  <c r="G400" i="1"/>
  <c r="H405" i="1"/>
  <c r="S408" i="1"/>
  <c r="S411" i="1"/>
  <c r="F416" i="1"/>
  <c r="S421" i="1"/>
  <c r="U426" i="1"/>
  <c r="F429" i="1"/>
  <c r="D4" i="1"/>
  <c r="C20" i="1"/>
  <c r="B33" i="1"/>
  <c r="B49" i="1"/>
  <c r="T68" i="1"/>
  <c r="T84" i="1"/>
  <c r="E19" i="1"/>
  <c r="C33" i="1"/>
  <c r="H35" i="1"/>
  <c r="B51" i="1"/>
  <c r="B67" i="1"/>
  <c r="S83" i="1"/>
  <c r="T163" i="1"/>
  <c r="F179" i="1"/>
  <c r="H179" i="1"/>
  <c r="H11" i="1"/>
  <c r="G57" i="1"/>
  <c r="E73" i="1"/>
  <c r="U89" i="1"/>
  <c r="F92" i="1"/>
  <c r="F100" i="1"/>
  <c r="U108" i="1"/>
  <c r="U116" i="1"/>
  <c r="F124" i="1"/>
  <c r="F132" i="1"/>
  <c r="U140" i="1"/>
  <c r="U148" i="1"/>
  <c r="U156" i="1"/>
  <c r="D3" i="1"/>
  <c r="B8" i="1"/>
  <c r="B25" i="1"/>
  <c r="T28" i="1"/>
  <c r="T44" i="1"/>
  <c r="T60" i="1"/>
  <c r="B3" i="1"/>
  <c r="T27" i="1"/>
  <c r="E43" i="1"/>
  <c r="C57" i="1"/>
  <c r="H59" i="1"/>
  <c r="C75" i="1"/>
  <c r="D91" i="1"/>
  <c r="D116" i="1"/>
  <c r="E171" i="1"/>
  <c r="G187" i="1"/>
  <c r="B187" i="1"/>
  <c r="F12" i="1"/>
  <c r="C4" i="1"/>
  <c r="C99" i="1"/>
  <c r="C107" i="1"/>
  <c r="S115" i="1"/>
  <c r="T123" i="1"/>
  <c r="E131" i="1"/>
  <c r="E139" i="1"/>
  <c r="U147" i="1"/>
  <c r="G147" i="1"/>
  <c r="B155" i="1"/>
  <c r="E17" i="1"/>
  <c r="G36" i="1"/>
  <c r="U52" i="1"/>
  <c r="F65" i="1"/>
  <c r="T81" i="1"/>
  <c r="F147" i="1"/>
  <c r="I145" i="1"/>
  <c r="I14" i="1"/>
  <c r="G24" i="1"/>
  <c r="D39" i="1"/>
  <c r="F53" i="1"/>
  <c r="T63" i="1"/>
  <c r="I78" i="1"/>
  <c r="G88" i="1"/>
  <c r="I102" i="1"/>
  <c r="T111" i="1"/>
  <c r="B121" i="1"/>
  <c r="I134" i="1"/>
  <c r="T143" i="1"/>
  <c r="B153" i="1"/>
  <c r="S164" i="1"/>
  <c r="S172" i="1"/>
  <c r="S180" i="1"/>
  <c r="S188" i="1"/>
  <c r="C196" i="1"/>
  <c r="H203" i="1"/>
  <c r="B209" i="1"/>
  <c r="G216" i="1"/>
  <c r="T223" i="1"/>
  <c r="E231" i="1"/>
  <c r="U242" i="1"/>
  <c r="T248" i="1"/>
  <c r="S258" i="1"/>
  <c r="U267" i="1"/>
  <c r="B277" i="1"/>
  <c r="F288" i="1"/>
  <c r="E295" i="1"/>
  <c r="D307" i="1"/>
  <c r="D317" i="1"/>
  <c r="D328" i="1"/>
  <c r="D339" i="1"/>
  <c r="D349" i="1"/>
  <c r="D360" i="1"/>
  <c r="G375" i="1"/>
  <c r="B439" i="1"/>
  <c r="G453" i="1"/>
  <c r="G456" i="1"/>
  <c r="F469" i="1"/>
  <c r="F472" i="1"/>
  <c r="U485" i="1"/>
  <c r="U488" i="1"/>
  <c r="E501" i="1"/>
  <c r="E504" i="1"/>
  <c r="T517" i="1"/>
  <c r="S520" i="1"/>
  <c r="D533" i="1"/>
  <c r="C536" i="1"/>
  <c r="C236" i="1"/>
  <c r="T255" i="1"/>
  <c r="S271" i="1"/>
  <c r="C300" i="1"/>
  <c r="T373" i="1"/>
  <c r="F379" i="1"/>
  <c r="T386" i="1"/>
  <c r="D389" i="1"/>
  <c r="T399" i="1"/>
  <c r="D402" i="1"/>
  <c r="G408" i="1"/>
  <c r="D415" i="1"/>
  <c r="S418" i="1"/>
  <c r="F424" i="1"/>
  <c r="S431" i="1"/>
  <c r="C434" i="1"/>
  <c r="B455" i="1"/>
  <c r="B471" i="1"/>
  <c r="B487" i="1"/>
  <c r="B503" i="1"/>
  <c r="B519" i="1"/>
  <c r="B535" i="1"/>
  <c r="H45" i="1"/>
  <c r="H77" i="1"/>
  <c r="H101" i="1"/>
  <c r="H117" i="1"/>
  <c r="H133" i="1"/>
  <c r="H149" i="1"/>
  <c r="E164" i="1"/>
  <c r="H173" i="1"/>
  <c r="D185" i="1"/>
  <c r="B195" i="1"/>
  <c r="E204" i="1"/>
  <c r="U212" i="1"/>
  <c r="H221" i="1"/>
  <c r="D232" i="1"/>
  <c r="S243" i="1"/>
  <c r="U255" i="1"/>
  <c r="U268" i="1"/>
  <c r="E283" i="1"/>
  <c r="D296" i="1"/>
  <c r="G308" i="1"/>
  <c r="G330" i="1"/>
  <c r="G351" i="1"/>
  <c r="B373" i="1"/>
  <c r="E399" i="1"/>
  <c r="B424" i="1"/>
  <c r="D437" i="1"/>
  <c r="F445" i="1"/>
  <c r="U448" i="1"/>
  <c r="F519" i="1"/>
  <c r="T584" i="1"/>
  <c r="E105" i="1"/>
  <c r="U137" i="1"/>
  <c r="E169" i="1"/>
  <c r="E185" i="1"/>
  <c r="F196" i="1"/>
  <c r="E209" i="1"/>
  <c r="C219" i="1"/>
  <c r="F228" i="1"/>
  <c r="G241" i="1"/>
  <c r="G257" i="1"/>
  <c r="G273" i="1"/>
  <c r="G289" i="1"/>
  <c r="H306" i="1"/>
  <c r="H322" i="1"/>
  <c r="H338" i="1"/>
  <c r="H354" i="1"/>
  <c r="H370" i="1"/>
  <c r="C395" i="1"/>
  <c r="C421" i="1"/>
  <c r="T435" i="1"/>
  <c r="G451" i="1"/>
  <c r="G519" i="1"/>
  <c r="I117" i="1"/>
  <c r="E6" i="1"/>
  <c r="E22" i="1"/>
  <c r="S32" i="1"/>
  <c r="H47" i="1"/>
  <c r="B61" i="1"/>
  <c r="C72" i="1"/>
  <c r="E86" i="1"/>
  <c r="S96" i="1"/>
  <c r="B109" i="1"/>
  <c r="H119" i="1"/>
  <c r="S128" i="1"/>
  <c r="B141" i="1"/>
  <c r="H151" i="1"/>
  <c r="S160" i="1"/>
  <c r="F169" i="1"/>
  <c r="G180" i="1"/>
  <c r="B189" i="1"/>
  <c r="G196" i="1"/>
  <c r="T203" i="1"/>
  <c r="D211" i="1"/>
  <c r="F217" i="1"/>
  <c r="S224" i="1"/>
  <c r="D233" i="1"/>
  <c r="E239" i="1"/>
  <c r="F248" i="1"/>
  <c r="T253" i="1"/>
  <c r="G261" i="1"/>
  <c r="B269" i="1"/>
  <c r="U275" i="1"/>
  <c r="E284" i="1"/>
  <c r="C291" i="1"/>
  <c r="G299" i="1"/>
  <c r="I308" i="1"/>
  <c r="I330" i="1"/>
  <c r="I351" i="1"/>
  <c r="G373" i="1"/>
  <c r="D395" i="1"/>
  <c r="U415" i="1"/>
  <c r="B435" i="1"/>
  <c r="D448" i="1"/>
  <c r="T461" i="1"/>
  <c r="S464" i="1"/>
  <c r="T477" i="1"/>
  <c r="S480" i="1"/>
  <c r="T493" i="1"/>
  <c r="S496" i="1"/>
  <c r="T509" i="1"/>
  <c r="S512" i="1"/>
  <c r="T525" i="1"/>
  <c r="S528" i="1"/>
  <c r="T541" i="1"/>
  <c r="T544" i="1"/>
  <c r="D549" i="1"/>
  <c r="T557" i="1"/>
  <c r="E565" i="1"/>
  <c r="I29" i="1"/>
  <c r="D24" i="1"/>
  <c r="D56" i="1"/>
  <c r="D88" i="1"/>
  <c r="D120" i="1"/>
  <c r="D152" i="1"/>
  <c r="H172" i="1"/>
  <c r="H188" i="1"/>
  <c r="D200" i="1"/>
  <c r="E211" i="1"/>
  <c r="H220" i="1"/>
  <c r="T231" i="1"/>
  <c r="C240" i="1"/>
  <c r="D247" i="1"/>
  <c r="U256" i="1"/>
  <c r="S263" i="1"/>
  <c r="I273" i="1"/>
  <c r="E281" i="1"/>
  <c r="D291" i="1"/>
  <c r="F300" i="1"/>
  <c r="U307" i="1"/>
  <c r="G315" i="1"/>
  <c r="H323" i="1"/>
  <c r="U328" i="1"/>
  <c r="F336" i="1"/>
  <c r="G344" i="1"/>
  <c r="E349" i="1"/>
  <c r="U357" i="1"/>
  <c r="F365" i="1"/>
  <c r="F371" i="1"/>
  <c r="H376" i="1"/>
  <c r="E379" i="1"/>
  <c r="G384" i="1"/>
  <c r="H389" i="1"/>
  <c r="S392" i="1"/>
  <c r="S395" i="1"/>
  <c r="F400" i="1"/>
  <c r="S405" i="1"/>
  <c r="U410" i="1"/>
  <c r="F413" i="1"/>
  <c r="U416" i="1"/>
  <c r="T423" i="1"/>
  <c r="E426" i="1"/>
  <c r="U429" i="1"/>
  <c r="E432" i="1"/>
  <c r="H445" i="1"/>
  <c r="S463" i="1"/>
  <c r="S479" i="1"/>
  <c r="S495" i="1"/>
  <c r="S511" i="1"/>
  <c r="S527" i="1"/>
  <c r="S543" i="1"/>
  <c r="E552" i="1"/>
  <c r="U560" i="1"/>
  <c r="F568" i="1"/>
  <c r="I180" i="1"/>
  <c r="F219" i="1"/>
  <c r="S251" i="1"/>
  <c r="S283" i="1"/>
  <c r="E306" i="1"/>
  <c r="S311" i="1"/>
  <c r="B316" i="1"/>
  <c r="D322" i="1"/>
  <c r="U330" i="1"/>
  <c r="D335" i="1"/>
  <c r="C340" i="1"/>
  <c r="T346" i="1"/>
  <c r="C351" i="1"/>
  <c r="T359" i="1"/>
  <c r="S364" i="1"/>
  <c r="E370" i="1"/>
  <c r="I383" i="1"/>
  <c r="I402" i="1"/>
  <c r="I421" i="1"/>
  <c r="G576" i="1"/>
  <c r="B592" i="1"/>
  <c r="S592" i="1"/>
  <c r="U241" i="1"/>
  <c r="U257" i="1"/>
  <c r="U273" i="1"/>
  <c r="U289" i="1"/>
  <c r="D308" i="1"/>
  <c r="B330" i="1"/>
  <c r="B351" i="1"/>
  <c r="U379" i="1"/>
  <c r="I450" i="1"/>
  <c r="D475" i="1"/>
  <c r="I498" i="1"/>
  <c r="T515" i="1"/>
  <c r="D539" i="1"/>
  <c r="T555" i="1"/>
  <c r="T571" i="1"/>
  <c r="I586" i="1"/>
  <c r="B597" i="1"/>
  <c r="H607" i="1"/>
  <c r="C616" i="1"/>
  <c r="C628" i="1"/>
  <c r="S642" i="1"/>
  <c r="D657" i="1"/>
  <c r="U670" i="1"/>
  <c r="C686" i="1"/>
  <c r="T696" i="1"/>
  <c r="B712" i="1"/>
  <c r="D727" i="1"/>
  <c r="S741" i="1"/>
  <c r="B752" i="1"/>
  <c r="C762" i="1"/>
  <c r="B773" i="1"/>
  <c r="C784" i="1"/>
  <c r="D796" i="1"/>
  <c r="I559" i="1"/>
  <c r="C589" i="1"/>
  <c r="C605" i="1"/>
  <c r="D616" i="1"/>
  <c r="E628" i="1"/>
  <c r="E644" i="1"/>
  <c r="E660" i="1"/>
  <c r="E676" i="1"/>
  <c r="E692" i="1"/>
  <c r="E708" i="1"/>
  <c r="E724" i="1"/>
  <c r="E740" i="1"/>
  <c r="D753" i="1"/>
  <c r="C764" i="1"/>
  <c r="D774" i="1"/>
  <c r="F786" i="1"/>
  <c r="F905" i="1"/>
  <c r="T921" i="1"/>
  <c r="U964" i="1"/>
  <c r="I372" i="1"/>
  <c r="I436" i="1"/>
  <c r="S458" i="1"/>
  <c r="S474" i="1"/>
  <c r="S490" i="1"/>
  <c r="S506" i="1"/>
  <c r="S522" i="1"/>
  <c r="S538" i="1"/>
  <c r="C554" i="1"/>
  <c r="I564" i="1"/>
  <c r="B575" i="1"/>
  <c r="C586" i="1"/>
  <c r="S594" i="1"/>
  <c r="C602" i="1"/>
  <c r="U608" i="1"/>
  <c r="E616" i="1"/>
  <c r="B623" i="1"/>
  <c r="G631" i="1"/>
  <c r="E638" i="1"/>
  <c r="U645" i="1"/>
  <c r="S652" i="1"/>
  <c r="U661" i="1"/>
  <c r="S668" i="1"/>
  <c r="S681" i="1"/>
  <c r="T687" i="1"/>
  <c r="T700" i="1"/>
  <c r="G711" i="1"/>
  <c r="E718" i="1"/>
  <c r="C729" i="1"/>
  <c r="F737" i="1"/>
  <c r="E750" i="1"/>
  <c r="E761" i="1"/>
  <c r="E772" i="1"/>
  <c r="E782" i="1"/>
  <c r="D792" i="1"/>
  <c r="U804" i="1"/>
  <c r="D809" i="1"/>
  <c r="D812" i="1"/>
  <c r="B817" i="1"/>
  <c r="H820" i="1"/>
  <c r="E828" i="1"/>
  <c r="S833" i="1"/>
  <c r="S836" i="1"/>
  <c r="G841" i="1"/>
  <c r="T849" i="1"/>
  <c r="T852" i="1"/>
  <c r="C857" i="1"/>
  <c r="C860" i="1"/>
  <c r="U868" i="1"/>
  <c r="D873" i="1"/>
  <c r="D876" i="1"/>
  <c r="B881" i="1"/>
  <c r="H884" i="1"/>
  <c r="E892" i="1"/>
  <c r="S897" i="1"/>
  <c r="S900" i="1"/>
  <c r="D908" i="1"/>
  <c r="S909" i="1"/>
  <c r="U925" i="1"/>
  <c r="U933" i="1"/>
  <c r="U941" i="1"/>
  <c r="U949" i="1"/>
  <c r="I329" i="1"/>
  <c r="B380" i="1"/>
  <c r="B412" i="1"/>
  <c r="D442" i="1"/>
  <c r="D458" i="1"/>
  <c r="B468" i="1"/>
  <c r="T482" i="1"/>
  <c r="I497" i="1"/>
  <c r="G507" i="1"/>
  <c r="D522" i="1"/>
  <c r="B532" i="1"/>
  <c r="T546" i="1"/>
  <c r="G555" i="1"/>
  <c r="B564" i="1"/>
  <c r="E573" i="1"/>
  <c r="B580" i="1"/>
  <c r="G587" i="1"/>
  <c r="T594" i="1"/>
  <c r="I601" i="1"/>
  <c r="S607" i="1"/>
  <c r="U613" i="1"/>
  <c r="B620" i="1"/>
  <c r="D629" i="1"/>
  <c r="F638" i="1"/>
  <c r="H647" i="1"/>
  <c r="S656" i="1"/>
  <c r="B665" i="1"/>
  <c r="D674" i="1"/>
  <c r="B684" i="1"/>
  <c r="D693" i="1"/>
  <c r="F702" i="1"/>
  <c r="H711" i="1"/>
  <c r="S720" i="1"/>
  <c r="B729" i="1"/>
  <c r="D738" i="1"/>
  <c r="F748" i="1"/>
  <c r="G758" i="1"/>
  <c r="F769" i="1"/>
  <c r="F780" i="1"/>
  <c r="T793" i="1"/>
  <c r="E817" i="1"/>
  <c r="B836" i="1"/>
  <c r="U857" i="1"/>
  <c r="E881" i="1"/>
  <c r="B900" i="1"/>
  <c r="D949" i="1"/>
  <c r="C428" i="1"/>
  <c r="C460" i="1"/>
  <c r="H483" i="1"/>
  <c r="E506" i="1"/>
  <c r="C524" i="1"/>
  <c r="H547" i="1"/>
  <c r="T559" i="1"/>
  <c r="C572" i="1"/>
  <c r="D583" i="1"/>
  <c r="E594" i="1"/>
  <c r="H603" i="1"/>
  <c r="C612" i="1"/>
  <c r="F621" i="1"/>
  <c r="C630" i="1"/>
  <c r="D639" i="1"/>
  <c r="U646" i="1"/>
  <c r="B656" i="1"/>
  <c r="F664" i="1"/>
  <c r="T672" i="1"/>
  <c r="D681" i="1"/>
  <c r="H689" i="1"/>
  <c r="S698" i="1"/>
  <c r="E706" i="1"/>
  <c r="C716" i="1"/>
  <c r="H724" i="1"/>
  <c r="S733" i="1"/>
  <c r="E741" i="1"/>
  <c r="H749" i="1"/>
  <c r="H757" i="1"/>
  <c r="H765" i="1"/>
  <c r="H773" i="1"/>
  <c r="H781" i="1"/>
  <c r="S786" i="1"/>
  <c r="H793" i="1"/>
  <c r="E802" i="1"/>
  <c r="F809" i="1"/>
  <c r="G813" i="1"/>
  <c r="E818" i="1"/>
  <c r="F825" i="1"/>
  <c r="G829" i="1"/>
  <c r="E834" i="1"/>
  <c r="F841" i="1"/>
  <c r="G845" i="1"/>
  <c r="E850" i="1"/>
  <c r="F857" i="1"/>
  <c r="G861" i="1"/>
  <c r="E866" i="1"/>
  <c r="F873" i="1"/>
  <c r="G877" i="1"/>
  <c r="E882" i="1"/>
  <c r="F889" i="1"/>
  <c r="G893" i="1"/>
  <c r="E898" i="1"/>
  <c r="I905" i="1"/>
  <c r="E551" i="1"/>
  <c r="E591" i="1"/>
  <c r="E615" i="1"/>
  <c r="U647" i="1"/>
  <c r="U679" i="1"/>
  <c r="U711" i="1"/>
  <c r="U743" i="1"/>
  <c r="I750" i="1"/>
  <c r="I761" i="1"/>
  <c r="I772" i="1"/>
  <c r="I782" i="1"/>
  <c r="B794" i="1"/>
  <c r="S913" i="1"/>
  <c r="D924" i="1"/>
  <c r="T932" i="1"/>
  <c r="E940" i="1"/>
  <c r="U948" i="1"/>
  <c r="G956" i="1"/>
  <c r="B956" i="1"/>
  <c r="T628" i="1"/>
  <c r="S644" i="1"/>
  <c r="C673" i="1"/>
  <c r="T692" i="1"/>
  <c r="S708" i="1"/>
  <c r="C737" i="1"/>
  <c r="D784" i="1"/>
  <c r="H916" i="1"/>
  <c r="F924" i="1"/>
  <c r="U628" i="1"/>
  <c r="T654" i="1"/>
  <c r="U673" i="1"/>
  <c r="U692" i="1"/>
  <c r="T718" i="1"/>
  <c r="U737" i="1"/>
  <c r="G745" i="1"/>
  <c r="C749" i="1"/>
  <c r="G753" i="1"/>
  <c r="C757" i="1"/>
  <c r="G761" i="1"/>
  <c r="C765" i="1"/>
  <c r="G769" i="1"/>
  <c r="C773" i="1"/>
  <c r="G777" i="1"/>
  <c r="C781" i="1"/>
  <c r="I783" i="1"/>
  <c r="I807" i="1"/>
  <c r="I823" i="1"/>
  <c r="I839" i="1"/>
  <c r="I855" i="1"/>
  <c r="I871" i="1"/>
  <c r="I887" i="1"/>
  <c r="I903" i="1"/>
  <c r="B914" i="1"/>
  <c r="D928" i="1"/>
  <c r="G937" i="1"/>
  <c r="F950" i="1"/>
  <c r="F958" i="1"/>
  <c r="F966" i="1"/>
  <c r="S973" i="1"/>
  <c r="C981" i="1"/>
  <c r="H988" i="1"/>
  <c r="B994" i="1"/>
  <c r="G1001" i="1"/>
  <c r="T1008" i="1"/>
  <c r="B1021" i="1"/>
  <c r="U1034" i="1"/>
  <c r="T1040" i="1"/>
  <c r="B1053" i="1"/>
  <c r="D1192" i="1"/>
  <c r="F1239" i="1"/>
  <c r="I972" i="1"/>
  <c r="D1015" i="1"/>
  <c r="S1044" i="1"/>
  <c r="E1152" i="1"/>
  <c r="D1155" i="1"/>
  <c r="I1253" i="1"/>
  <c r="E1285" i="1"/>
  <c r="E957" i="1"/>
  <c r="U973" i="1"/>
  <c r="U989" i="1"/>
  <c r="E1011" i="1"/>
  <c r="E1027" i="1"/>
  <c r="B1044" i="1"/>
  <c r="B1155" i="1"/>
  <c r="D1167" i="1"/>
  <c r="C1175" i="1"/>
  <c r="H1183" i="1"/>
  <c r="H1200" i="1"/>
  <c r="G1213" i="1"/>
  <c r="G1216" i="1"/>
  <c r="F1229" i="1"/>
  <c r="F1232" i="1"/>
  <c r="U1245" i="1"/>
  <c r="U1248" i="1"/>
  <c r="E1261" i="1"/>
  <c r="E1264" i="1"/>
  <c r="T1277" i="1"/>
  <c r="E1280" i="1"/>
  <c r="I814" i="1"/>
  <c r="I846" i="1"/>
  <c r="I878" i="1"/>
  <c r="E906" i="1"/>
  <c r="E922" i="1"/>
  <c r="G936" i="1"/>
  <c r="U946" i="1"/>
  <c r="G960" i="1"/>
  <c r="E970" i="1"/>
  <c r="E978" i="1"/>
  <c r="E986" i="1"/>
  <c r="E994" i="1"/>
  <c r="E1002" i="1"/>
  <c r="U1009" i="1"/>
  <c r="T1019" i="1"/>
  <c r="D1028" i="1"/>
  <c r="E1037" i="1"/>
  <c r="C1047" i="1"/>
  <c r="I1153" i="1"/>
  <c r="E1183" i="1"/>
  <c r="C1199" i="1"/>
  <c r="D1215" i="1"/>
  <c r="E1231" i="1"/>
  <c r="C1245" i="1"/>
  <c r="H1247" i="1"/>
  <c r="C1263" i="1"/>
  <c r="D1279" i="1"/>
  <c r="U1295" i="1"/>
  <c r="G1311" i="1"/>
  <c r="B1311" i="1"/>
  <c r="S1327" i="1"/>
  <c r="E783" i="1"/>
  <c r="E823" i="1"/>
  <c r="E855" i="1"/>
  <c r="E887" i="1"/>
  <c r="H912" i="1"/>
  <c r="S929" i="1"/>
  <c r="H944" i="1"/>
  <c r="F954" i="1"/>
  <c r="E967" i="1"/>
  <c r="E975" i="1"/>
  <c r="E983" i="1"/>
  <c r="E991" i="1"/>
  <c r="E999" i="1"/>
  <c r="F1008" i="1"/>
  <c r="T1013" i="1"/>
  <c r="G1021" i="1"/>
  <c r="B1029" i="1"/>
  <c r="U1035" i="1"/>
  <c r="E1044" i="1"/>
  <c r="C1051" i="1"/>
  <c r="C1056" i="1"/>
  <c r="G1060" i="1"/>
  <c r="C1064" i="1"/>
  <c r="G1068" i="1"/>
  <c r="C1072" i="1"/>
  <c r="G1076" i="1"/>
  <c r="C1080" i="1"/>
  <c r="G1084" i="1"/>
  <c r="C1088" i="1"/>
  <c r="G1092" i="1"/>
  <c r="C1096" i="1"/>
  <c r="G1100" i="1"/>
  <c r="C1104" i="1"/>
  <c r="G1108" i="1"/>
  <c r="C1112" i="1"/>
  <c r="G1116" i="1"/>
  <c r="C1120" i="1"/>
  <c r="G1124" i="1"/>
  <c r="C1128" i="1"/>
  <c r="G1132" i="1"/>
  <c r="C1136" i="1"/>
  <c r="G1140" i="1"/>
  <c r="C1144" i="1"/>
  <c r="G1148" i="1"/>
  <c r="E1155" i="1"/>
  <c r="G1160" i="1"/>
  <c r="E1165" i="1"/>
  <c r="E1168" i="1"/>
  <c r="B1173" i="1"/>
  <c r="F1181" i="1"/>
  <c r="F1184" i="1"/>
  <c r="T1189" i="1"/>
  <c r="D1216" i="1"/>
  <c r="F1263" i="1"/>
  <c r="T1332" i="1"/>
  <c r="B1332" i="1"/>
  <c r="D937" i="1"/>
  <c r="G954" i="1"/>
  <c r="G970" i="1"/>
  <c r="U980" i="1"/>
  <c r="D993" i="1"/>
  <c r="D1003" i="1"/>
  <c r="F1012" i="1"/>
  <c r="D1023" i="1"/>
  <c r="C1036" i="1"/>
  <c r="I1049" i="1"/>
  <c r="S1155" i="1"/>
  <c r="H1171" i="1"/>
  <c r="F1179" i="1"/>
  <c r="D1187" i="1"/>
  <c r="G1231" i="1"/>
  <c r="I1277" i="1"/>
  <c r="C1287" i="1"/>
  <c r="I981" i="1"/>
  <c r="T1017" i="1"/>
  <c r="T1049" i="1"/>
  <c r="U1192" i="1"/>
  <c r="E1205" i="1"/>
  <c r="E1208" i="1"/>
  <c r="T1221" i="1"/>
  <c r="S1224" i="1"/>
  <c r="D1237" i="1"/>
  <c r="C1240" i="1"/>
  <c r="B1253" i="1"/>
  <c r="T1256" i="1"/>
  <c r="H1272" i="1"/>
  <c r="I1002" i="1"/>
  <c r="H1015" i="1"/>
  <c r="T1027" i="1"/>
  <c r="G1041" i="1"/>
  <c r="S1053" i="1"/>
  <c r="B1191" i="1"/>
  <c r="S1207" i="1"/>
  <c r="T1223" i="1"/>
  <c r="U1239" i="1"/>
  <c r="B1240" i="1"/>
  <c r="B1255" i="1"/>
  <c r="S1271" i="1"/>
  <c r="E1303" i="1"/>
  <c r="F1319" i="1"/>
  <c r="H1319" i="1"/>
  <c r="I1114" i="1"/>
  <c r="I1162" i="1"/>
  <c r="F1185" i="1"/>
  <c r="F1201" i="1"/>
  <c r="T1211" i="1"/>
  <c r="I1226" i="1"/>
  <c r="G1236" i="1"/>
  <c r="D1251" i="1"/>
  <c r="F1265" i="1"/>
  <c r="T1275" i="1"/>
  <c r="S1288" i="1"/>
  <c r="S1296" i="1"/>
  <c r="S1304" i="1"/>
  <c r="S1312" i="1"/>
  <c r="S1320" i="1"/>
  <c r="S1328" i="1"/>
  <c r="E1335" i="1"/>
  <c r="C1344" i="1"/>
  <c r="E1353" i="1"/>
  <c r="G1362" i="1"/>
  <c r="T1370" i="1"/>
  <c r="H1382" i="1"/>
  <c r="H1390" i="1"/>
  <c r="H1398" i="1"/>
  <c r="H1406" i="1"/>
  <c r="H1414" i="1"/>
  <c r="H1422" i="1"/>
  <c r="H1430" i="1"/>
  <c r="F1441" i="1"/>
  <c r="T1457" i="1"/>
  <c r="F1476" i="1"/>
  <c r="U1492" i="1"/>
  <c r="C1520" i="1"/>
  <c r="C1345" i="1"/>
  <c r="T1364" i="1"/>
  <c r="S1380" i="1"/>
  <c r="C1449" i="1"/>
  <c r="C1456" i="1"/>
  <c r="C1468" i="1"/>
  <c r="S1484" i="1"/>
  <c r="B1490" i="1"/>
  <c r="U1498" i="1"/>
  <c r="E1501" i="1"/>
  <c r="B1506" i="1"/>
  <c r="U1514" i="1"/>
  <c r="H1169" i="1"/>
  <c r="I1196" i="1"/>
  <c r="F1219" i="1"/>
  <c r="H1241" i="1"/>
  <c r="I1260" i="1"/>
  <c r="F1283" i="1"/>
  <c r="T1293" i="1"/>
  <c r="E1304" i="1"/>
  <c r="U1312" i="1"/>
  <c r="H1321" i="1"/>
  <c r="F1331" i="1"/>
  <c r="E1344" i="1"/>
  <c r="D1354" i="1"/>
  <c r="U1364" i="1"/>
  <c r="E1376" i="1"/>
  <c r="E1440" i="1"/>
  <c r="C1445" i="1"/>
  <c r="F1458" i="1"/>
  <c r="D1465" i="1"/>
  <c r="U1474" i="1"/>
  <c r="H1482" i="1"/>
  <c r="G1492" i="1"/>
  <c r="S1498" i="1"/>
  <c r="C1506" i="1"/>
  <c r="D1512" i="1"/>
  <c r="E1604" i="1"/>
  <c r="I1169" i="1"/>
  <c r="G1211" i="1"/>
  <c r="G1243" i="1"/>
  <c r="G1275" i="1"/>
  <c r="F1296" i="1"/>
  <c r="E1309" i="1"/>
  <c r="I1321" i="1"/>
  <c r="G1334" i="1"/>
  <c r="C1348" i="1"/>
  <c r="D1361" i="1"/>
  <c r="E1373" i="1"/>
  <c r="B1382" i="1"/>
  <c r="F1386" i="1"/>
  <c r="B1390" i="1"/>
  <c r="F1394" i="1"/>
  <c r="B1398" i="1"/>
  <c r="F1402" i="1"/>
  <c r="B1406" i="1"/>
  <c r="F1410" i="1"/>
  <c r="B1414" i="1"/>
  <c r="F1418" i="1"/>
  <c r="B1422" i="1"/>
  <c r="F1426" i="1"/>
  <c r="B1430" i="1"/>
  <c r="F1434" i="1"/>
  <c r="T1448" i="1"/>
  <c r="H1464" i="1"/>
  <c r="S1472" i="1"/>
  <c r="F1488" i="1"/>
  <c r="G1506" i="1"/>
  <c r="U1525" i="1"/>
  <c r="U1533" i="1"/>
  <c r="U1541" i="1"/>
  <c r="U1549" i="1"/>
  <c r="U1557" i="1"/>
  <c r="U1565" i="1"/>
  <c r="U1573" i="1"/>
  <c r="U1581" i="1"/>
  <c r="U1589" i="1"/>
  <c r="E1082" i="1"/>
  <c r="E1146" i="1"/>
  <c r="C1180" i="1"/>
  <c r="C1204" i="1"/>
  <c r="H1227" i="1"/>
  <c r="E1250" i="1"/>
  <c r="C1268" i="1"/>
  <c r="E1290" i="1"/>
  <c r="F1301" i="1"/>
  <c r="H1315" i="1"/>
  <c r="G1328" i="1"/>
  <c r="U1336" i="1"/>
  <c r="E1345" i="1"/>
  <c r="C1352" i="1"/>
  <c r="G1360" i="1"/>
  <c r="F1367" i="1"/>
  <c r="S1375" i="1"/>
  <c r="B1384" i="1"/>
  <c r="C1394" i="1"/>
  <c r="B1405" i="1"/>
  <c r="B1416" i="1"/>
  <c r="C1426" i="1"/>
  <c r="I1440" i="1"/>
  <c r="D1458" i="1"/>
  <c r="D1477" i="1"/>
  <c r="C1496" i="1"/>
  <c r="C1512" i="1"/>
  <c r="D1565" i="1"/>
  <c r="H1304" i="1"/>
  <c r="S1337" i="1"/>
  <c r="F1345" i="1"/>
  <c r="D1356" i="1"/>
  <c r="T1369" i="1"/>
  <c r="G1436" i="1"/>
  <c r="S1444" i="1"/>
  <c r="C1457" i="1"/>
  <c r="H1465" i="1"/>
  <c r="T1476" i="1"/>
  <c r="U1484" i="1"/>
  <c r="I1501" i="1"/>
  <c r="H1325" i="1"/>
  <c r="G1364" i="1"/>
  <c r="S1437" i="1"/>
  <c r="G1453" i="1"/>
  <c r="B1466" i="1"/>
  <c r="U1482" i="1"/>
  <c r="G1524" i="1"/>
  <c r="H1524" i="1"/>
  <c r="B1532" i="1"/>
  <c r="C1540" i="1"/>
  <c r="S1548" i="1"/>
  <c r="D1556" i="1"/>
  <c r="T1564" i="1"/>
  <c r="E1572" i="1"/>
  <c r="U1580" i="1"/>
  <c r="G1588" i="1"/>
  <c r="H1588" i="1"/>
  <c r="C1596" i="1"/>
  <c r="S1357" i="1"/>
  <c r="G1440" i="1"/>
  <c r="G1472" i="1"/>
  <c r="D1492" i="1"/>
  <c r="C1500" i="1"/>
  <c r="H1508" i="1"/>
  <c r="B1517" i="1"/>
  <c r="I1383" i="1"/>
  <c r="I1439" i="1"/>
  <c r="I1471" i="1"/>
  <c r="F1502" i="1"/>
  <c r="G1521" i="1"/>
  <c r="F1534" i="1"/>
  <c r="D1544" i="1"/>
  <c r="G1553" i="1"/>
  <c r="F1566" i="1"/>
  <c r="D1576" i="1"/>
  <c r="G1585" i="1"/>
  <c r="C1597" i="1"/>
  <c r="C1605" i="1"/>
  <c r="H1612" i="1"/>
  <c r="B1618" i="1"/>
  <c r="G1625" i="1"/>
  <c r="T1632" i="1"/>
  <c r="D1640" i="1"/>
  <c r="I1647" i="1"/>
  <c r="F1654" i="1"/>
  <c r="S1661" i="1"/>
  <c r="C1669" i="1"/>
  <c r="S1674" i="1"/>
  <c r="U1683" i="1"/>
  <c r="E1695" i="1"/>
  <c r="S1706" i="1"/>
  <c r="U1715" i="1"/>
  <c r="E1727" i="1"/>
  <c r="B1739" i="1"/>
  <c r="G1753" i="1"/>
  <c r="G1769" i="1"/>
  <c r="G1785" i="1"/>
  <c r="T1796" i="1"/>
  <c r="F1824" i="1"/>
  <c r="H1826" i="1"/>
  <c r="D1851" i="1"/>
  <c r="I1636" i="1"/>
  <c r="T1687" i="1"/>
  <c r="S1703" i="1"/>
  <c r="C1732" i="1"/>
  <c r="B1777" i="1"/>
  <c r="I1810" i="1"/>
  <c r="B1823" i="1"/>
  <c r="F1528" i="1"/>
  <c r="F1544" i="1"/>
  <c r="F1560" i="1"/>
  <c r="F1576" i="1"/>
  <c r="F1592" i="1"/>
  <c r="T1602" i="1"/>
  <c r="F1616" i="1"/>
  <c r="E1629" i="1"/>
  <c r="I1641" i="1"/>
  <c r="U1653" i="1"/>
  <c r="B1668" i="1"/>
  <c r="T1681" i="1"/>
  <c r="G1692" i="1"/>
  <c r="F1705" i="1"/>
  <c r="B1719" i="1"/>
  <c r="B1732" i="1"/>
  <c r="E1751" i="1"/>
  <c r="D1761" i="1"/>
  <c r="T1767" i="1"/>
  <c r="T1780" i="1"/>
  <c r="D1783" i="1"/>
  <c r="I1791" i="1"/>
  <c r="I1811" i="1"/>
  <c r="T1819" i="1"/>
  <c r="D1864" i="1"/>
  <c r="I1462" i="1"/>
  <c r="I1510" i="1"/>
  <c r="B1529" i="1"/>
  <c r="I1542" i="1"/>
  <c r="E1554" i="1"/>
  <c r="G1568" i="1"/>
  <c r="U1578" i="1"/>
  <c r="B1593" i="1"/>
  <c r="U1602" i="1"/>
  <c r="S1612" i="1"/>
  <c r="S1620" i="1"/>
  <c r="S1628" i="1"/>
  <c r="S1636" i="1"/>
  <c r="S1644" i="1"/>
  <c r="S1652" i="1"/>
  <c r="S1660" i="1"/>
  <c r="S1668" i="1"/>
  <c r="H1676" i="1"/>
  <c r="S1685" i="1"/>
  <c r="H1695" i="1"/>
  <c r="S1704" i="1"/>
  <c r="C1713" i="1"/>
  <c r="B1723" i="1"/>
  <c r="F1731" i="1"/>
  <c r="G1741" i="1"/>
  <c r="F1752" i="1"/>
  <c r="C1760" i="1"/>
  <c r="G1773" i="1"/>
  <c r="B1780" i="1"/>
  <c r="U1792" i="1"/>
  <c r="I1806" i="1"/>
  <c r="B1812" i="1"/>
  <c r="I1816" i="1"/>
  <c r="S1832" i="1"/>
  <c r="U1867" i="1"/>
  <c r="E1415" i="1"/>
  <c r="E1479" i="1"/>
  <c r="E1519" i="1"/>
  <c r="H1536" i="1"/>
  <c r="H1552" i="1"/>
  <c r="H1568" i="1"/>
  <c r="H1584" i="1"/>
  <c r="E1599" i="1"/>
  <c r="C1609" i="1"/>
  <c r="C1617" i="1"/>
  <c r="C1625" i="1"/>
  <c r="C1633" i="1"/>
  <c r="C1641" i="1"/>
  <c r="C1649" i="1"/>
  <c r="C1657" i="1"/>
  <c r="C1665" i="1"/>
  <c r="C1673" i="1"/>
  <c r="G1683" i="1"/>
  <c r="F1690" i="1"/>
  <c r="E1700" i="1"/>
  <c r="C1707" i="1"/>
  <c r="B1717" i="1"/>
  <c r="U1723" i="1"/>
  <c r="T1733" i="1"/>
  <c r="C1757" i="1"/>
  <c r="C1773" i="1"/>
  <c r="G1789" i="1"/>
  <c r="T1806" i="1"/>
  <c r="I1528" i="1"/>
  <c r="I1592" i="1"/>
  <c r="I1616" i="1"/>
  <c r="I1632" i="1"/>
  <c r="I1648" i="1"/>
  <c r="I1664" i="1"/>
  <c r="T1679" i="1"/>
  <c r="T1692" i="1"/>
  <c r="C1708" i="1"/>
  <c r="S1724" i="1"/>
  <c r="C1753" i="1"/>
  <c r="F1769" i="1"/>
  <c r="C1807" i="1"/>
  <c r="C1839" i="1"/>
  <c r="T1842" i="1"/>
  <c r="I1842" i="1"/>
  <c r="T1848" i="1"/>
  <c r="F1628" i="1"/>
  <c r="F1660" i="1"/>
  <c r="S1699" i="1"/>
  <c r="S1731" i="1"/>
  <c r="E1759" i="1"/>
  <c r="C1772" i="1"/>
  <c r="T1794" i="1"/>
  <c r="G1803" i="1"/>
  <c r="U1808" i="1"/>
  <c r="H1842" i="1"/>
  <c r="C1576" i="1"/>
  <c r="C1640" i="1"/>
  <c r="S1677" i="1"/>
  <c r="C1689" i="1"/>
  <c r="B1699" i="1"/>
  <c r="S1709" i="1"/>
  <c r="C1721" i="1"/>
  <c r="B1731" i="1"/>
  <c r="C1736" i="1"/>
  <c r="G1740" i="1"/>
  <c r="C1744" i="1"/>
  <c r="I1751" i="1"/>
  <c r="I1764" i="1"/>
  <c r="C1768" i="1"/>
  <c r="I1783" i="1"/>
  <c r="U1795" i="1"/>
  <c r="U1803" i="1"/>
  <c r="E1826" i="1"/>
  <c r="G1832" i="1"/>
  <c r="F1835" i="1"/>
  <c r="T1747" i="1"/>
  <c r="D1771" i="1"/>
  <c r="G1788" i="1"/>
  <c r="S1813" i="1"/>
  <c r="E1829" i="1"/>
  <c r="D1844" i="1"/>
  <c r="G1856" i="1"/>
  <c r="C1870" i="1"/>
  <c r="D527" i="1"/>
  <c r="T273" i="1"/>
  <c r="E346" i="1"/>
  <c r="H576" i="1"/>
  <c r="B327" i="1"/>
  <c r="D555" i="1"/>
  <c r="U654" i="1"/>
  <c r="B761" i="1"/>
  <c r="E625" i="1"/>
  <c r="C752" i="1"/>
  <c r="I428" i="1"/>
  <c r="F563" i="1"/>
  <c r="U629" i="1"/>
  <c r="T697" i="1"/>
  <c r="E781" i="1"/>
  <c r="D833" i="1"/>
  <c r="T873" i="1"/>
  <c r="F909" i="1"/>
  <c r="I441" i="1"/>
  <c r="D546" i="1"/>
  <c r="U581" i="1"/>
  <c r="I609" i="1"/>
  <c r="S640" i="1"/>
  <c r="D677" i="1"/>
  <c r="B713" i="1"/>
  <c r="G750" i="1"/>
  <c r="E801" i="1"/>
  <c r="B884" i="1"/>
  <c r="H467" i="1"/>
  <c r="D551" i="1"/>
  <c r="C596" i="1"/>
  <c r="F632" i="1"/>
  <c r="S666" i="1"/>
  <c r="S701" i="1"/>
  <c r="D735" i="1"/>
  <c r="S766" i="1"/>
  <c r="G796" i="1"/>
  <c r="F820" i="1"/>
  <c r="F842" i="1"/>
  <c r="S861" i="1"/>
  <c r="F884" i="1"/>
  <c r="E909" i="1"/>
  <c r="S647" i="1"/>
  <c r="I753" i="1"/>
  <c r="F797" i="1"/>
  <c r="D940" i="1"/>
  <c r="S628" i="1"/>
  <c r="C721" i="1"/>
  <c r="F940" i="1"/>
  <c r="T702" i="1"/>
  <c r="F750" i="1"/>
  <c r="F766" i="1"/>
  <c r="F782" i="1"/>
  <c r="T840" i="1"/>
  <c r="T904" i="1"/>
  <c r="D952" i="1"/>
  <c r="F982" i="1"/>
  <c r="U1011" i="1"/>
  <c r="D1153" i="1"/>
  <c r="S1028" i="1"/>
  <c r="I1269" i="1"/>
  <c r="B996" i="1"/>
  <c r="D1159" i="1"/>
  <c r="F1200" i="1"/>
  <c r="E1232" i="1"/>
  <c r="C1264" i="1"/>
  <c r="I854" i="1"/>
  <c r="E938" i="1"/>
  <c r="C980" i="1"/>
  <c r="D1012" i="1"/>
  <c r="G1049" i="1"/>
  <c r="C1215" i="1"/>
  <c r="H1263" i="1"/>
  <c r="G1327" i="1"/>
  <c r="E863" i="1"/>
  <c r="S945" i="1"/>
  <c r="C985" i="1"/>
  <c r="B1016" i="1"/>
  <c r="T1045" i="1"/>
  <c r="F1065" i="1"/>
  <c r="F1081" i="1"/>
  <c r="F1097" i="1"/>
  <c r="F1113" i="1"/>
  <c r="F1129" i="1"/>
  <c r="F1145" i="1"/>
  <c r="D1165" i="1"/>
  <c r="E1184" i="1"/>
  <c r="H1332" i="1"/>
  <c r="U972" i="1"/>
  <c r="I1017" i="1"/>
  <c r="H1163" i="1"/>
  <c r="I1245" i="1"/>
  <c r="G1028" i="1"/>
  <c r="C1208" i="1"/>
  <c r="G1253" i="1"/>
  <c r="S1005" i="1"/>
  <c r="U1191" i="1"/>
  <c r="T1239" i="1"/>
  <c r="D1303" i="1"/>
  <c r="F1169" i="1"/>
  <c r="T1227" i="1"/>
  <c r="F1281" i="1"/>
  <c r="I1314" i="1"/>
  <c r="G1346" i="1"/>
  <c r="G1384" i="1"/>
  <c r="G1416" i="1"/>
  <c r="I1464" i="1"/>
  <c r="T1348" i="1"/>
  <c r="C1465" i="1"/>
  <c r="T1498" i="1"/>
  <c r="H1177" i="1"/>
  <c r="F1267" i="1"/>
  <c r="F1315" i="1"/>
  <c r="D1357" i="1"/>
  <c r="H1450" i="1"/>
  <c r="B1484" i="1"/>
  <c r="S1514" i="1"/>
  <c r="G1251" i="1"/>
  <c r="E1325" i="1"/>
  <c r="D1377" i="1"/>
  <c r="T1396" i="1"/>
  <c r="T1412" i="1"/>
  <c r="T1428" i="1"/>
  <c r="T1464" i="1"/>
  <c r="S1525" i="1"/>
  <c r="S1557" i="1"/>
  <c r="S1589" i="1"/>
  <c r="H1211" i="1"/>
  <c r="C1292" i="1"/>
  <c r="F1341" i="1"/>
  <c r="U1368" i="1"/>
  <c r="B1408" i="1"/>
  <c r="B1464" i="1"/>
  <c r="D1581" i="1"/>
  <c r="H1357" i="1"/>
  <c r="G1457" i="1"/>
  <c r="I1509" i="1"/>
  <c r="S1453" i="1"/>
  <c r="U1532" i="1"/>
  <c r="C1556" i="1"/>
  <c r="E1588" i="1"/>
  <c r="D1440" i="1"/>
  <c r="T1516" i="1"/>
  <c r="I1479" i="1"/>
  <c r="G1545" i="1"/>
  <c r="F1590" i="1"/>
  <c r="C1621" i="1"/>
  <c r="T1648" i="1"/>
  <c r="B1677" i="1"/>
  <c r="U1722" i="1"/>
  <c r="E1772" i="1"/>
  <c r="C1835" i="1"/>
  <c r="C1716" i="1"/>
  <c r="I1497" i="1"/>
  <c r="D1578" i="1"/>
  <c r="F1632" i="1"/>
  <c r="B1684" i="1"/>
  <c r="T1748" i="1"/>
  <c r="S1780" i="1"/>
  <c r="D1823" i="1"/>
  <c r="U1530" i="1"/>
  <c r="G1584" i="1"/>
  <c r="I1622" i="1"/>
  <c r="I1654" i="1"/>
  <c r="S1688" i="1"/>
  <c r="H1724" i="1"/>
  <c r="B1764" i="1"/>
  <c r="E1806" i="1"/>
  <c r="T1867" i="1"/>
  <c r="F1538" i="1"/>
  <c r="C1601" i="1"/>
  <c r="F1634" i="1"/>
  <c r="F1666" i="1"/>
  <c r="T1701" i="1"/>
  <c r="H1741" i="1"/>
  <c r="E1811" i="1"/>
  <c r="U1636" i="1"/>
  <c r="D1695" i="1"/>
  <c r="U1777" i="1"/>
  <c r="I1848" i="1"/>
  <c r="G1703" i="1"/>
  <c r="F1794" i="1"/>
  <c r="C1592" i="1"/>
  <c r="H1700" i="1"/>
  <c r="F1737" i="1"/>
  <c r="F1765" i="1"/>
  <c r="C1795" i="1"/>
  <c r="H1832" i="1"/>
  <c r="D1755" i="1"/>
  <c r="E1815" i="1"/>
  <c r="U1854" i="1"/>
  <c r="B1880" i="1"/>
  <c r="I1890" i="1"/>
  <c r="I1900" i="1"/>
  <c r="I1911" i="1"/>
  <c r="I1922" i="1"/>
  <c r="S1931" i="1"/>
  <c r="G1947" i="1"/>
  <c r="D1968" i="1"/>
  <c r="B1976" i="1"/>
  <c r="T1979" i="1"/>
  <c r="H1995" i="1"/>
  <c r="G2008" i="1"/>
  <c r="G2011" i="1"/>
  <c r="F2024" i="1"/>
  <c r="E2026" i="1"/>
  <c r="U2034" i="1"/>
  <c r="G2042" i="1"/>
  <c r="H2042" i="1"/>
  <c r="C1871" i="1"/>
  <c r="G1934" i="1"/>
  <c r="D1950" i="1"/>
  <c r="C1978" i="1"/>
  <c r="C1994" i="1"/>
  <c r="C2010" i="1"/>
  <c r="E1822" i="1"/>
  <c r="E1854" i="1"/>
  <c r="E1870" i="1"/>
  <c r="T1882" i="1"/>
  <c r="H1886" i="1"/>
  <c r="T1890" i="1"/>
  <c r="H1894" i="1"/>
  <c r="T1898" i="1"/>
  <c r="H1902" i="1"/>
  <c r="T1906" i="1"/>
  <c r="H1910" i="1"/>
  <c r="T1914" i="1"/>
  <c r="H1918" i="1"/>
  <c r="T1922" i="1"/>
  <c r="F1924" i="1"/>
  <c r="F1954" i="1"/>
  <c r="D1871" i="1"/>
  <c r="G1927" i="1"/>
  <c r="U1935" i="1"/>
  <c r="D1946" i="1"/>
  <c r="U1954" i="1"/>
  <c r="E1770" i="1"/>
  <c r="F1797" i="1"/>
  <c r="C1814" i="1"/>
  <c r="T1827" i="1"/>
  <c r="S1837" i="1"/>
  <c r="C1846" i="1"/>
  <c r="B1856" i="1"/>
  <c r="U1862" i="1"/>
  <c r="T1872" i="1"/>
  <c r="G1880" i="1"/>
  <c r="D1891" i="1"/>
  <c r="C1902" i="1"/>
  <c r="D1912" i="1"/>
  <c r="D1923" i="1"/>
  <c r="E1934" i="1"/>
  <c r="C1939" i="1"/>
  <c r="F1952" i="1"/>
  <c r="T1959" i="1"/>
  <c r="T1962" i="1"/>
  <c r="C1967" i="1"/>
  <c r="C1970" i="1"/>
  <c r="D1984" i="1"/>
  <c r="C1987" i="1"/>
  <c r="D2000" i="1"/>
  <c r="C2003" i="1"/>
  <c r="D2016" i="1"/>
  <c r="C2019" i="1"/>
  <c r="T2051" i="1"/>
  <c r="T1799" i="1"/>
  <c r="T1815" i="1"/>
  <c r="D1830" i="1"/>
  <c r="C1840" i="1"/>
  <c r="T1847" i="1"/>
  <c r="F1858" i="1"/>
  <c r="T1866" i="1"/>
  <c r="C1875" i="1"/>
  <c r="E1882" i="1"/>
  <c r="E1892" i="1"/>
  <c r="E1903" i="1"/>
  <c r="E1914" i="1"/>
  <c r="E1924" i="1"/>
  <c r="F1934" i="1"/>
  <c r="F1950" i="1"/>
  <c r="B1986" i="1"/>
  <c r="B2002" i="1"/>
  <c r="B2018" i="1"/>
  <c r="S2027" i="1"/>
  <c r="S2035" i="1"/>
  <c r="S2043" i="1"/>
  <c r="T1844" i="1"/>
  <c r="G1871" i="1"/>
  <c r="F1898" i="1"/>
  <c r="G1908" i="1"/>
  <c r="F1919" i="1"/>
  <c r="F1930" i="1"/>
  <c r="G1960" i="1"/>
  <c r="S1963" i="1"/>
  <c r="G1971" i="1"/>
  <c r="S1880" i="1"/>
  <c r="C1938" i="1"/>
  <c r="S1954" i="1"/>
  <c r="I1925" i="1"/>
  <c r="I1957" i="1"/>
  <c r="I1973" i="1"/>
  <c r="G1983" i="1"/>
  <c r="D1998" i="1"/>
  <c r="F2012" i="1"/>
  <c r="T2022" i="1"/>
  <c r="F2036" i="1"/>
  <c r="D2046" i="1"/>
  <c r="T2054" i="1"/>
  <c r="D2062" i="1"/>
  <c r="U2069" i="1"/>
  <c r="T2079" i="1"/>
  <c r="C2088" i="1"/>
  <c r="D2095" i="1"/>
  <c r="U2104" i="1"/>
  <c r="S2111" i="1"/>
  <c r="I2121" i="1"/>
  <c r="C2148" i="1"/>
  <c r="H2151" i="1"/>
  <c r="E2165" i="1"/>
  <c r="D2177" i="1"/>
  <c r="U2183" i="1"/>
  <c r="D2196" i="1"/>
  <c r="T2199" i="1"/>
  <c r="C2212" i="1"/>
  <c r="C2231" i="1"/>
  <c r="E2255" i="1"/>
  <c r="B2272" i="1"/>
  <c r="B2280" i="1"/>
  <c r="I2050" i="1"/>
  <c r="S2083" i="1"/>
  <c r="S2115" i="1"/>
  <c r="G2160" i="1"/>
  <c r="G2176" i="1"/>
  <c r="G2192" i="1"/>
  <c r="G2208" i="1"/>
  <c r="U2216" i="1"/>
  <c r="B2221" i="1"/>
  <c r="G2229" i="1"/>
  <c r="U2232" i="1"/>
  <c r="B2237" i="1"/>
  <c r="G2245" i="1"/>
  <c r="U2248" i="1"/>
  <c r="I1991" i="1"/>
  <c r="I2039" i="1"/>
  <c r="D2056" i="1"/>
  <c r="T2067" i="1"/>
  <c r="B2083" i="1"/>
  <c r="D2098" i="1"/>
  <c r="S2112" i="1"/>
  <c r="T2125" i="1"/>
  <c r="I2168" i="1"/>
  <c r="B2192" i="1"/>
  <c r="T2209" i="1"/>
  <c r="C2229" i="1"/>
  <c r="C2245" i="1"/>
  <c r="G1958" i="1"/>
  <c r="B1983" i="1"/>
  <c r="G2006" i="1"/>
  <c r="I2028" i="1"/>
  <c r="E2040" i="1"/>
  <c r="S2050" i="1"/>
  <c r="F2059" i="1"/>
  <c r="U2067" i="1"/>
  <c r="B2077" i="1"/>
  <c r="G2085" i="1"/>
  <c r="T2093" i="1"/>
  <c r="F2104" i="1"/>
  <c r="B2112" i="1"/>
  <c r="D2121" i="1"/>
  <c r="C2153" i="1"/>
  <c r="C2169" i="1"/>
  <c r="C2185" i="1"/>
  <c r="C2201" i="1"/>
  <c r="T2216" i="1"/>
  <c r="T2232" i="1"/>
  <c r="T2248" i="1"/>
  <c r="H2264" i="1"/>
  <c r="G2271" i="1"/>
  <c r="H2271" i="1"/>
  <c r="B2279" i="1"/>
  <c r="E1933" i="1"/>
  <c r="H1974" i="1"/>
  <c r="H1990" i="1"/>
  <c r="H2006" i="1"/>
  <c r="H2022" i="1"/>
  <c r="E2037" i="1"/>
  <c r="S2047" i="1"/>
  <c r="F2056" i="1"/>
  <c r="I2065" i="1"/>
  <c r="D2071" i="1"/>
  <c r="U2077" i="1"/>
  <c r="C2084" i="1"/>
  <c r="B2090" i="1"/>
  <c r="I2097" i="1"/>
  <c r="D2103" i="1"/>
  <c r="U2109" i="1"/>
  <c r="C2116" i="1"/>
  <c r="B2122" i="1"/>
  <c r="S2128" i="1"/>
  <c r="C2132" i="1"/>
  <c r="S2136" i="1"/>
  <c r="C2140" i="1"/>
  <c r="S2144" i="1"/>
  <c r="D2153" i="1"/>
  <c r="U2159" i="1"/>
  <c r="G2167" i="1"/>
  <c r="E2173" i="1"/>
  <c r="H2180" i="1"/>
  <c r="C2188" i="1"/>
  <c r="H2191" i="1"/>
  <c r="D2204" i="1"/>
  <c r="T2207" i="1"/>
  <c r="C2217" i="1"/>
  <c r="B2225" i="1"/>
  <c r="H2233" i="1"/>
  <c r="F2241" i="1"/>
  <c r="S2263" i="1"/>
  <c r="D1983" i="1"/>
  <c r="D2039" i="1"/>
  <c r="E2058" i="1"/>
  <c r="S2075" i="1"/>
  <c r="D2096" i="1"/>
  <c r="E2115" i="1"/>
  <c r="G2152" i="1"/>
  <c r="F2165" i="1"/>
  <c r="F2176" i="1"/>
  <c r="C2184" i="1"/>
  <c r="H2200" i="1"/>
  <c r="G2213" i="1"/>
  <c r="I2237" i="1"/>
  <c r="S2072" i="1"/>
  <c r="E2066" i="1"/>
  <c r="U2082" i="1"/>
  <c r="H2089" i="1"/>
  <c r="T2104" i="1"/>
  <c r="B2120" i="1"/>
  <c r="C2177" i="1"/>
  <c r="C2209" i="1"/>
  <c r="H2215" i="1"/>
  <c r="E2231" i="1"/>
  <c r="D2239" i="1"/>
  <c r="H2247" i="1"/>
  <c r="H2256" i="1"/>
  <c r="B2288" i="1"/>
  <c r="S2288" i="1"/>
  <c r="D2155" i="1"/>
  <c r="I2178" i="1"/>
  <c r="T2195" i="1"/>
  <c r="D2219" i="1"/>
  <c r="D2235" i="1"/>
  <c r="I2250" i="1"/>
  <c r="G2260" i="1"/>
  <c r="I2274" i="1"/>
  <c r="T2283" i="1"/>
  <c r="G2292" i="1"/>
  <c r="T2299" i="1"/>
  <c r="D2307" i="1"/>
  <c r="I2314" i="1"/>
  <c r="C2324" i="1"/>
  <c r="T2331" i="1"/>
  <c r="C2340" i="1"/>
  <c r="T2347" i="1"/>
  <c r="E2356" i="1"/>
  <c r="E2367" i="1"/>
  <c r="E2377" i="1"/>
  <c r="E2388" i="1"/>
  <c r="G2405" i="1"/>
  <c r="E2424" i="1"/>
  <c r="D2435" i="1"/>
  <c r="B2440" i="1"/>
  <c r="H2443" i="1"/>
  <c r="E2451" i="1"/>
  <c r="S2456" i="1"/>
  <c r="S2459" i="1"/>
  <c r="G2464" i="1"/>
  <c r="T2472" i="1"/>
  <c r="T2480" i="1"/>
  <c r="F2499" i="1"/>
  <c r="H2499" i="1"/>
  <c r="I2311" i="1"/>
  <c r="D2337" i="1"/>
  <c r="B2397" i="1"/>
  <c r="B2413" i="1"/>
  <c r="B2429" i="1"/>
  <c r="S2483" i="1"/>
  <c r="C2484" i="1"/>
  <c r="C2496" i="1"/>
  <c r="I2252" i="1"/>
  <c r="I2276" i="1"/>
  <c r="H2289" i="1"/>
  <c r="I2300" i="1"/>
  <c r="D2309" i="1"/>
  <c r="B2319" i="1"/>
  <c r="D2334" i="1"/>
  <c r="S2348" i="1"/>
  <c r="S2400" i="1"/>
  <c r="D2403" i="1"/>
  <c r="T2416" i="1"/>
  <c r="E2419" i="1"/>
  <c r="S2427" i="1"/>
  <c r="S2433" i="1"/>
  <c r="U2441" i="1"/>
  <c r="G2449" i="1"/>
  <c r="S2452" i="1"/>
  <c r="G2460" i="1"/>
  <c r="B2465" i="1"/>
  <c r="U2473" i="1"/>
  <c r="I2273" i="1"/>
  <c r="I2289" i="1"/>
  <c r="U2301" i="1"/>
  <c r="S2311" i="1"/>
  <c r="D2325" i="1"/>
  <c r="F2340" i="1"/>
  <c r="G2396" i="1"/>
  <c r="G2409" i="1"/>
  <c r="H2417" i="1"/>
  <c r="G2428" i="1"/>
  <c r="H2147" i="1"/>
  <c r="H2179" i="1"/>
  <c r="H2211" i="1"/>
  <c r="S2228" i="1"/>
  <c r="S2244" i="1"/>
  <c r="H2259" i="1"/>
  <c r="F2269" i="1"/>
  <c r="E2282" i="1"/>
  <c r="E2290" i="1"/>
  <c r="B2297" i="1"/>
  <c r="G2304" i="1"/>
  <c r="T2311" i="1"/>
  <c r="G2318" i="1"/>
  <c r="S2323" i="1"/>
  <c r="F2331" i="1"/>
  <c r="T2336" i="1"/>
  <c r="T2342" i="1"/>
  <c r="B2396" i="1"/>
  <c r="B2412" i="1"/>
  <c r="B2428" i="1"/>
  <c r="I2440" i="1"/>
  <c r="T2449" i="1"/>
  <c r="D2460" i="1"/>
  <c r="I2472" i="1"/>
  <c r="S2488" i="1"/>
  <c r="C2249" i="1"/>
  <c r="D2276" i="1"/>
  <c r="D2292" i="1"/>
  <c r="E2303" i="1"/>
  <c r="H2312" i="1"/>
  <c r="D2329" i="1"/>
  <c r="D2348" i="1"/>
  <c r="G2352" i="1"/>
  <c r="C2356" i="1"/>
  <c r="G2360" i="1"/>
  <c r="C2364" i="1"/>
  <c r="G2368" i="1"/>
  <c r="C2372" i="1"/>
  <c r="G2376" i="1"/>
  <c r="C2380" i="1"/>
  <c r="G2384" i="1"/>
  <c r="C2388" i="1"/>
  <c r="U2397" i="1"/>
  <c r="D2412" i="1"/>
  <c r="F2421" i="1"/>
  <c r="H2441" i="1"/>
  <c r="U2460" i="1"/>
  <c r="T2475" i="1"/>
  <c r="F2476" i="1"/>
  <c r="D2491" i="1"/>
  <c r="S2492" i="1"/>
  <c r="S2337" i="1"/>
  <c r="E2395" i="1"/>
  <c r="G2408" i="1"/>
  <c r="S2424" i="1"/>
  <c r="U2318" i="1"/>
  <c r="H2325" i="1"/>
  <c r="T2340" i="1"/>
  <c r="G2404" i="1"/>
  <c r="H2420" i="1"/>
  <c r="B2433" i="1"/>
  <c r="T2391" i="1"/>
  <c r="D2415" i="1"/>
  <c r="F2437" i="1"/>
  <c r="F2453" i="1"/>
  <c r="F2469" i="1"/>
  <c r="B2481" i="1"/>
  <c r="D2495" i="1"/>
  <c r="T2503" i="1"/>
  <c r="D2511" i="1"/>
  <c r="I2518" i="1"/>
  <c r="F2525" i="1"/>
  <c r="G2532" i="1"/>
  <c r="C2540" i="1"/>
  <c r="B2550" i="1"/>
  <c r="G2610" i="1"/>
  <c r="B2620" i="1"/>
  <c r="I2665" i="1"/>
  <c r="I2523" i="1"/>
  <c r="T2544" i="1"/>
  <c r="B2618" i="1"/>
  <c r="C2628" i="1"/>
  <c r="D2638" i="1"/>
  <c r="C2641" i="1"/>
  <c r="B2654" i="1"/>
  <c r="T2657" i="1"/>
  <c r="B2664" i="1"/>
  <c r="C2672" i="1"/>
  <c r="S2680" i="1"/>
  <c r="D2688" i="1"/>
  <c r="I2520" i="1"/>
  <c r="U2620" i="1"/>
  <c r="C2640" i="1"/>
  <c r="C2656" i="1"/>
  <c r="I2477" i="1"/>
  <c r="U2497" i="1"/>
  <c r="F2508" i="1"/>
  <c r="I2517" i="1"/>
  <c r="C2528" i="1"/>
  <c r="U2538" i="1"/>
  <c r="T2548" i="1"/>
  <c r="G2616" i="1"/>
  <c r="H2391" i="1"/>
  <c r="H2423" i="1"/>
  <c r="H2447" i="1"/>
  <c r="E2470" i="1"/>
  <c r="H2487" i="1"/>
  <c r="E2502" i="1"/>
  <c r="B2509" i="1"/>
  <c r="G2516" i="1"/>
  <c r="T2523" i="1"/>
  <c r="H2530" i="1"/>
  <c r="E2539" i="1"/>
  <c r="T2545" i="1"/>
  <c r="U2555" i="1"/>
  <c r="H2560" i="1"/>
  <c r="D2564" i="1"/>
  <c r="H2568" i="1"/>
  <c r="D2572" i="1"/>
  <c r="H2576" i="1"/>
  <c r="D2580" i="1"/>
  <c r="H2584" i="1"/>
  <c r="D2588" i="1"/>
  <c r="H2592" i="1"/>
  <c r="D2596" i="1"/>
  <c r="H2600" i="1"/>
  <c r="D2604" i="1"/>
  <c r="H2608" i="1"/>
  <c r="D2614" i="1"/>
  <c r="U2618" i="1"/>
  <c r="T2632" i="1"/>
  <c r="I2641" i="1"/>
  <c r="C2469" i="1"/>
  <c r="C2501" i="1"/>
  <c r="D2512" i="1"/>
  <c r="T2520" i="1"/>
  <c r="U2529" i="1"/>
  <c r="S2536" i="1"/>
  <c r="I2546" i="1"/>
  <c r="E2554" i="1"/>
  <c r="E2633" i="1"/>
  <c r="E2646" i="1"/>
  <c r="E2649" i="1"/>
  <c r="U2662" i="1"/>
  <c r="F2507" i="1"/>
  <c r="F2523" i="1"/>
  <c r="G2544" i="1"/>
  <c r="E2622" i="1"/>
  <c r="S2625" i="1"/>
  <c r="U2648" i="1"/>
  <c r="B2665" i="1"/>
  <c r="B2673" i="1"/>
  <c r="B2681" i="1"/>
  <c r="B2689" i="1"/>
  <c r="H2528" i="1"/>
  <c r="T2540" i="1"/>
  <c r="G2554" i="1"/>
  <c r="H2620" i="1"/>
  <c r="H2628" i="1"/>
  <c r="D2665" i="1"/>
  <c r="I2595" i="1"/>
  <c r="G2629" i="1"/>
  <c r="D2644" i="1"/>
  <c r="F2658" i="1"/>
  <c r="T2668" i="1"/>
  <c r="B2678" i="1"/>
  <c r="I2691" i="1"/>
  <c r="D2702" i="1"/>
  <c r="B2709" i="1"/>
  <c r="E2719" i="1"/>
  <c r="C2728" i="1"/>
  <c r="E2737" i="1"/>
  <c r="G2746" i="1"/>
  <c r="E2756" i="1"/>
  <c r="E2766" i="1"/>
  <c r="E2777" i="1"/>
  <c r="B2788" i="1"/>
  <c r="F2797" i="1"/>
  <c r="F2805" i="1"/>
  <c r="B2810" i="1"/>
  <c r="G2818" i="1"/>
  <c r="F2821" i="1"/>
  <c r="B2826" i="1"/>
  <c r="G2834" i="1"/>
  <c r="T2697" i="1"/>
  <c r="D2716" i="1"/>
  <c r="S2745" i="1"/>
  <c r="T2784" i="1"/>
  <c r="G2812" i="1"/>
  <c r="G2845" i="1"/>
  <c r="H2626" i="1"/>
  <c r="H2650" i="1"/>
  <c r="I2669" i="1"/>
  <c r="H2682" i="1"/>
  <c r="T2694" i="1"/>
  <c r="G2705" i="1"/>
  <c r="B2716" i="1"/>
  <c r="T2726" i="1"/>
  <c r="G2737" i="1"/>
  <c r="B2748" i="1"/>
  <c r="H2757" i="1"/>
  <c r="H2765" i="1"/>
  <c r="H2773" i="1"/>
  <c r="F2785" i="1"/>
  <c r="I2626" i="1"/>
  <c r="G2660" i="1"/>
  <c r="U2678" i="1"/>
  <c r="F2696" i="1"/>
  <c r="H2708" i="1"/>
  <c r="H2721" i="1"/>
  <c r="S2733" i="1"/>
  <c r="S2746" i="1"/>
  <c r="T2754" i="1"/>
  <c r="S2760" i="1"/>
  <c r="T2765" i="1"/>
  <c r="T2770" i="1"/>
  <c r="S2776" i="1"/>
  <c r="C2780" i="1"/>
  <c r="C2793" i="1"/>
  <c r="C2800" i="1"/>
  <c r="S2836" i="1"/>
  <c r="C2837" i="1"/>
  <c r="U2860" i="1"/>
  <c r="E2587" i="1"/>
  <c r="C2629" i="1"/>
  <c r="H2652" i="1"/>
  <c r="F2670" i="1"/>
  <c r="F2686" i="1"/>
  <c r="E2697" i="1"/>
  <c r="C2704" i="1"/>
  <c r="G2712" i="1"/>
  <c r="F2719" i="1"/>
  <c r="S2727" i="1"/>
  <c r="H2734" i="1"/>
  <c r="S2743" i="1"/>
  <c r="H2750" i="1"/>
  <c r="E2786" i="1"/>
  <c r="E2800" i="1"/>
  <c r="I2834" i="1"/>
  <c r="S2844" i="1"/>
  <c r="D2692" i="1"/>
  <c r="T2708" i="1"/>
  <c r="T2721" i="1"/>
  <c r="C2737" i="1"/>
  <c r="S2753" i="1"/>
  <c r="G2757" i="1"/>
  <c r="S2761" i="1"/>
  <c r="G2765" i="1"/>
  <c r="S2769" i="1"/>
  <c r="G2773" i="1"/>
  <c r="S2777" i="1"/>
  <c r="G2792" i="1"/>
  <c r="T2702" i="1"/>
  <c r="T2734" i="1"/>
  <c r="D2804" i="1"/>
  <c r="B2809" i="1"/>
  <c r="H2812" i="1"/>
  <c r="E2820" i="1"/>
  <c r="S2825" i="1"/>
  <c r="S2828" i="1"/>
  <c r="G2833" i="1"/>
  <c r="T2845" i="1"/>
  <c r="S2706" i="1"/>
  <c r="S2722" i="1"/>
  <c r="S2738" i="1"/>
  <c r="U2750" i="1"/>
  <c r="D2762" i="1"/>
  <c r="D2773" i="1"/>
  <c r="G2785" i="1"/>
  <c r="C2801" i="1"/>
  <c r="U2817" i="1"/>
  <c r="G2852" i="1"/>
  <c r="B2852" i="1"/>
  <c r="I2791" i="1"/>
  <c r="I2815" i="1"/>
  <c r="I2831" i="1"/>
  <c r="F2846" i="1"/>
  <c r="F2854" i="1"/>
  <c r="D2865" i="1"/>
  <c r="S2879" i="1"/>
  <c r="D2947" i="1"/>
  <c r="C2955" i="1"/>
  <c r="H2963" i="1"/>
  <c r="H2980" i="1"/>
  <c r="H2993" i="1"/>
  <c r="S2873" i="1"/>
  <c r="E2941" i="1"/>
  <c r="T2979" i="1"/>
  <c r="U2853" i="1"/>
  <c r="B2876" i="1"/>
  <c r="B2940" i="1"/>
  <c r="D2945" i="1"/>
  <c r="F2953" i="1"/>
  <c r="U2956" i="1"/>
  <c r="D2961" i="1"/>
  <c r="F2979" i="1"/>
  <c r="I2822" i="1"/>
  <c r="I2846" i="1"/>
  <c r="B2857" i="1"/>
  <c r="T2867" i="1"/>
  <c r="U2873" i="1"/>
  <c r="H2881" i="1"/>
  <c r="C2889" i="1"/>
  <c r="H2951" i="1"/>
  <c r="H2959" i="1"/>
  <c r="G2979" i="1"/>
  <c r="C3003" i="1"/>
  <c r="E2799" i="1"/>
  <c r="H2832" i="1"/>
  <c r="F2850" i="1"/>
  <c r="H2862" i="1"/>
  <c r="S2871" i="1"/>
  <c r="B2880" i="1"/>
  <c r="D2889" i="1"/>
  <c r="F2893" i="1"/>
  <c r="B2897" i="1"/>
  <c r="F2901" i="1"/>
  <c r="B2905" i="1"/>
  <c r="F2909" i="1"/>
  <c r="B2913" i="1"/>
  <c r="F2917" i="1"/>
  <c r="B2921" i="1"/>
  <c r="F2925" i="1"/>
  <c r="B2929" i="1"/>
  <c r="F2933" i="1"/>
  <c r="B2937" i="1"/>
  <c r="D2948" i="1"/>
  <c r="D2964" i="1"/>
  <c r="B2969" i="1"/>
  <c r="T2972" i="1"/>
  <c r="B2985" i="1"/>
  <c r="T2988" i="1"/>
  <c r="B2995" i="1"/>
  <c r="D2857" i="1"/>
  <c r="S2881" i="1"/>
  <c r="U2971" i="1"/>
  <c r="U2987" i="1"/>
  <c r="I2853" i="1"/>
  <c r="S2878" i="1"/>
  <c r="B2862" i="1"/>
  <c r="D2875" i="1"/>
  <c r="T2888" i="1"/>
  <c r="E3011" i="1"/>
  <c r="I2902" i="1"/>
  <c r="I2950" i="1"/>
  <c r="T2967" i="1"/>
  <c r="I2982" i="1"/>
  <c r="G2992" i="1"/>
  <c r="B3001" i="1"/>
  <c r="B3009" i="1"/>
  <c r="D3019" i="1"/>
  <c r="G3031" i="1"/>
  <c r="B3043" i="1"/>
  <c r="B3054" i="1"/>
  <c r="G3064" i="1"/>
  <c r="D3076" i="1"/>
  <c r="B3090" i="1"/>
  <c r="B3094" i="1"/>
  <c r="U3114" i="1"/>
  <c r="T3072" i="1"/>
  <c r="H3078" i="1"/>
  <c r="D3087" i="1"/>
  <c r="I3095" i="1"/>
  <c r="S3100" i="1"/>
  <c r="I2968" i="1"/>
  <c r="F2991" i="1"/>
  <c r="T3001" i="1"/>
  <c r="E3012" i="1"/>
  <c r="E3023" i="1"/>
  <c r="F3035" i="1"/>
  <c r="E3044" i="1"/>
  <c r="E3055" i="1"/>
  <c r="H3068" i="1"/>
  <c r="B3084" i="1"/>
  <c r="T3100" i="1"/>
  <c r="G2983" i="1"/>
  <c r="F3004" i="1"/>
  <c r="C3015" i="1"/>
  <c r="C3024" i="1"/>
  <c r="T3031" i="1"/>
  <c r="F3042" i="1"/>
  <c r="G3052" i="1"/>
  <c r="F3063" i="1"/>
  <c r="G3095" i="1"/>
  <c r="E3113" i="1"/>
  <c r="E2934" i="1"/>
  <c r="H2967" i="1"/>
  <c r="E2990" i="1"/>
  <c r="G3004" i="1"/>
  <c r="U3015" i="1"/>
  <c r="G3026" i="1"/>
  <c r="U3034" i="1"/>
  <c r="H3043" i="1"/>
  <c r="H3051" i="1"/>
  <c r="H3059" i="1"/>
  <c r="G3072" i="1"/>
  <c r="G3082" i="1"/>
  <c r="I3106" i="1"/>
  <c r="G3001" i="1"/>
  <c r="H3026" i="1"/>
  <c r="I3042" i="1"/>
  <c r="I3047" i="1"/>
  <c r="I3052" i="1"/>
  <c r="I3058" i="1"/>
  <c r="F3064" i="1"/>
  <c r="C3067" i="1"/>
  <c r="T3075" i="1"/>
  <c r="U3083" i="1"/>
  <c r="E3097" i="1"/>
  <c r="C3111" i="1"/>
  <c r="U3029" i="1"/>
  <c r="I3078" i="1"/>
  <c r="B3098" i="1"/>
  <c r="S3103" i="1"/>
  <c r="B3110" i="1"/>
  <c r="S3026" i="1"/>
  <c r="D3042" i="1"/>
  <c r="T3046" i="1"/>
  <c r="D3050" i="1"/>
  <c r="T3054" i="1"/>
  <c r="D3058" i="1"/>
  <c r="T3062" i="1"/>
  <c r="H3090" i="1"/>
  <c r="G3071" i="1"/>
  <c r="G3102" i="1"/>
  <c r="D3122" i="1"/>
  <c r="B3134" i="1"/>
  <c r="B3145" i="1"/>
  <c r="C3155" i="1"/>
  <c r="B3166" i="1"/>
  <c r="E3177" i="1"/>
  <c r="T3193" i="1"/>
  <c r="S3201" i="1"/>
  <c r="B3209" i="1"/>
  <c r="C3217" i="1"/>
  <c r="C3133" i="1"/>
  <c r="D3143" i="1"/>
  <c r="D3154" i="1"/>
  <c r="C3165" i="1"/>
  <c r="F3229" i="1"/>
  <c r="H3235" i="1"/>
  <c r="U3092" i="1"/>
  <c r="F3122" i="1"/>
  <c r="B3130" i="1"/>
  <c r="E3139" i="1"/>
  <c r="E3150" i="1"/>
  <c r="E3161" i="1"/>
  <c r="D3169" i="1"/>
  <c r="U3177" i="1"/>
  <c r="F3186" i="1"/>
  <c r="T3191" i="1"/>
  <c r="C3194" i="1"/>
  <c r="F3202" i="1"/>
  <c r="T3207" i="1"/>
  <c r="C3210" i="1"/>
  <c r="D3089" i="1"/>
  <c r="G3116" i="1"/>
  <c r="H3122" i="1"/>
  <c r="F3133" i="1"/>
  <c r="G3143" i="1"/>
  <c r="F3154" i="1"/>
  <c r="F3165" i="1"/>
  <c r="E3175" i="1"/>
  <c r="F3181" i="1"/>
  <c r="H3197" i="1"/>
  <c r="T3205" i="1"/>
  <c r="B3223" i="1"/>
  <c r="T3226" i="1"/>
  <c r="E3085" i="1"/>
  <c r="T3099" i="1"/>
  <c r="S3109" i="1"/>
  <c r="F3123" i="1"/>
  <c r="H3132" i="1"/>
  <c r="S3139" i="1"/>
  <c r="S3147" i="1"/>
  <c r="S3155" i="1"/>
  <c r="S3163" i="1"/>
  <c r="B3178" i="1"/>
  <c r="I3193" i="1"/>
  <c r="B3205" i="1"/>
  <c r="S3225" i="1"/>
  <c r="E3127" i="1"/>
  <c r="I3135" i="1"/>
  <c r="I3141" i="1"/>
  <c r="I3146" i="1"/>
  <c r="I3151" i="1"/>
  <c r="I3157" i="1"/>
  <c r="I3162" i="1"/>
  <c r="S3229" i="1"/>
  <c r="E3132" i="1"/>
  <c r="S3177" i="1"/>
  <c r="I3223" i="1"/>
  <c r="S3129" i="1"/>
  <c r="B3135" i="1"/>
  <c r="F3139" i="1"/>
  <c r="B3143" i="1"/>
  <c r="F3147" i="1"/>
  <c r="B3151" i="1"/>
  <c r="F3155" i="1"/>
  <c r="B3159" i="1"/>
  <c r="F3163" i="1"/>
  <c r="U3167" i="1"/>
  <c r="F3215" i="1"/>
  <c r="F3218" i="1"/>
  <c r="I3156" i="1"/>
  <c r="I3188" i="1"/>
  <c r="F3211" i="1"/>
  <c r="T3221" i="1"/>
  <c r="B3238" i="1"/>
  <c r="E3250" i="1"/>
  <c r="I3259" i="1"/>
  <c r="I3270" i="1"/>
  <c r="I3281" i="1"/>
  <c r="E3290" i="1"/>
  <c r="D3305" i="1"/>
  <c r="C3318" i="1"/>
  <c r="T3329" i="1"/>
  <c r="T3245" i="1"/>
  <c r="D3321" i="1"/>
  <c r="C3349" i="1"/>
  <c r="I3214" i="1"/>
  <c r="T3239" i="1"/>
  <c r="G3250" i="1"/>
  <c r="B3255" i="1"/>
  <c r="F3259" i="1"/>
  <c r="B3263" i="1"/>
  <c r="F3267" i="1"/>
  <c r="B3271" i="1"/>
  <c r="F3275" i="1"/>
  <c r="B3279" i="1"/>
  <c r="F3283" i="1"/>
  <c r="H3290" i="1"/>
  <c r="G3299" i="1"/>
  <c r="H3306" i="1"/>
  <c r="B3321" i="1"/>
  <c r="I3187" i="1"/>
  <c r="B3214" i="1"/>
  <c r="T3233" i="1"/>
  <c r="S3243" i="1"/>
  <c r="B3253" i="1"/>
  <c r="C3263" i="1"/>
  <c r="B3274" i="1"/>
  <c r="B3285" i="1"/>
  <c r="F3294" i="1"/>
  <c r="T3302" i="1"/>
  <c r="C3310" i="1"/>
  <c r="C3333" i="1"/>
  <c r="S3334" i="1"/>
  <c r="C3182" i="1"/>
  <c r="H3213" i="1"/>
  <c r="T3230" i="1"/>
  <c r="E3240" i="1"/>
  <c r="T3246" i="1"/>
  <c r="D3255" i="1"/>
  <c r="D3266" i="1"/>
  <c r="C3277" i="1"/>
  <c r="F3289" i="1"/>
  <c r="E3298" i="1"/>
  <c r="G3313" i="1"/>
  <c r="C3322" i="1"/>
  <c r="H3337" i="1"/>
  <c r="C3234" i="1"/>
  <c r="I3247" i="1"/>
  <c r="S3317" i="1"/>
  <c r="T3357" i="1"/>
  <c r="G3242" i="1"/>
  <c r="D3293" i="1"/>
  <c r="T3309" i="1"/>
  <c r="H3242" i="1"/>
  <c r="U3299" i="1"/>
  <c r="U3317" i="1"/>
  <c r="B3326" i="1"/>
  <c r="T3341" i="1"/>
  <c r="G3342" i="1"/>
  <c r="I3272" i="1"/>
  <c r="F3311" i="1"/>
  <c r="G3330" i="1"/>
  <c r="D3345" i="1"/>
  <c r="D3353" i="1"/>
  <c r="D3361" i="1"/>
  <c r="I3368" i="1"/>
  <c r="F3375" i="1"/>
  <c r="U3382" i="1"/>
  <c r="S3389" i="1"/>
  <c r="C3400" i="1"/>
  <c r="C3414" i="1"/>
  <c r="I3381" i="1"/>
  <c r="H3456" i="1"/>
  <c r="I3346" i="1"/>
  <c r="I3362" i="1"/>
  <c r="U3374" i="1"/>
  <c r="S3387" i="1"/>
  <c r="E3403" i="1"/>
  <c r="D3421" i="1"/>
  <c r="E3422" i="1"/>
  <c r="U3423" i="1"/>
  <c r="I3459" i="1"/>
  <c r="I3303" i="1"/>
  <c r="B3330" i="1"/>
  <c r="G3345" i="1"/>
  <c r="E3355" i="1"/>
  <c r="C3365" i="1"/>
  <c r="C3373" i="1"/>
  <c r="C3381" i="1"/>
  <c r="B3387" i="1"/>
  <c r="H3395" i="1"/>
  <c r="F3406" i="1"/>
  <c r="C3415" i="1"/>
  <c r="E3280" i="1"/>
  <c r="E3328" i="1"/>
  <c r="E3344" i="1"/>
  <c r="C3354" i="1"/>
  <c r="F3363" i="1"/>
  <c r="F3371" i="1"/>
  <c r="F3379" i="1"/>
  <c r="U3387" i="1"/>
  <c r="T3394" i="1"/>
  <c r="E3410" i="1"/>
  <c r="T3418" i="1"/>
  <c r="F3439" i="1"/>
  <c r="G3447" i="1"/>
  <c r="S3472" i="1"/>
  <c r="E3472" i="1"/>
  <c r="I3369" i="1"/>
  <c r="T3391" i="1"/>
  <c r="I3350" i="1"/>
  <c r="I3374" i="1"/>
  <c r="U3391" i="1"/>
  <c r="U3400" i="1"/>
  <c r="U3406" i="1"/>
  <c r="E3429" i="1"/>
  <c r="B3431" i="1"/>
  <c r="C3353" i="1"/>
  <c r="U3385" i="1"/>
  <c r="B3395" i="1"/>
  <c r="C3399" i="1"/>
  <c r="D3405" i="1"/>
  <c r="C3413" i="1"/>
  <c r="T3438" i="1"/>
  <c r="I3409" i="1"/>
  <c r="T3426" i="1"/>
  <c r="U3437" i="1"/>
  <c r="H3446" i="1"/>
  <c r="S3473" i="1"/>
  <c r="T3479" i="1"/>
  <c r="D3483" i="1"/>
  <c r="T3487" i="1"/>
  <c r="D3491" i="1"/>
  <c r="T3495" i="1"/>
  <c r="D3499" i="1"/>
  <c r="T3503" i="1"/>
  <c r="D3507" i="1"/>
  <c r="U3515" i="1"/>
  <c r="S3523" i="1"/>
  <c r="E3454" i="1"/>
  <c r="E3511" i="1"/>
  <c r="C3516" i="1"/>
  <c r="F3434" i="1"/>
  <c r="C3448" i="1"/>
  <c r="T3454" i="1"/>
  <c r="S3467" i="1"/>
  <c r="B3516" i="1"/>
  <c r="C3528" i="1"/>
  <c r="C3542" i="1"/>
  <c r="U3548" i="1"/>
  <c r="I3424" i="1"/>
  <c r="G3442" i="1"/>
  <c r="U3451" i="1"/>
  <c r="C3470" i="1"/>
  <c r="T3531" i="1"/>
  <c r="I3445" i="1"/>
  <c r="H3475" i="1"/>
  <c r="C3515" i="1"/>
  <c r="B3539" i="1"/>
  <c r="U3446" i="1"/>
  <c r="S3462" i="1"/>
  <c r="S3508" i="1"/>
  <c r="E3519" i="1"/>
  <c r="C3524" i="1"/>
  <c r="C3536" i="1"/>
  <c r="I3547" i="1"/>
  <c r="S3475" i="1"/>
  <c r="T3527" i="1"/>
  <c r="T3544" i="1"/>
  <c r="E3408" i="1"/>
  <c r="C3442" i="1"/>
  <c r="E3455" i="1"/>
  <c r="G3467" i="1"/>
  <c r="U3476" i="1"/>
  <c r="U3487" i="1"/>
  <c r="U3497" i="1"/>
  <c r="B3511" i="1"/>
  <c r="B3527" i="1"/>
  <c r="I3494" i="1"/>
  <c r="B3529" i="1"/>
  <c r="E3540" i="1"/>
  <c r="D3554" i="1"/>
  <c r="G3588" i="1"/>
  <c r="C3599" i="1"/>
  <c r="C3602" i="1"/>
  <c r="U3610" i="1"/>
  <c r="F3616" i="1"/>
  <c r="F3619" i="1"/>
  <c r="C3580" i="1"/>
  <c r="D3618" i="1"/>
  <c r="T3558" i="1"/>
  <c r="E3586" i="1"/>
  <c r="G3595" i="1"/>
  <c r="B3600" i="1"/>
  <c r="U3608" i="1"/>
  <c r="C3611" i="1"/>
  <c r="S3634" i="1"/>
  <c r="T3650" i="1"/>
  <c r="I3525" i="1"/>
  <c r="E3549" i="1"/>
  <c r="F3557" i="1"/>
  <c r="B3583" i="1"/>
  <c r="B3592" i="1"/>
  <c r="G3618" i="1"/>
  <c r="E3518" i="1"/>
  <c r="C3543" i="1"/>
  <c r="C3552" i="1"/>
  <c r="C3559" i="1"/>
  <c r="S3563" i="1"/>
  <c r="C3567" i="1"/>
  <c r="S3571" i="1"/>
  <c r="C3575" i="1"/>
  <c r="B3579" i="1"/>
  <c r="D3595" i="1"/>
  <c r="D3611" i="1"/>
  <c r="D3624" i="1"/>
  <c r="C3627" i="1"/>
  <c r="E3558" i="1"/>
  <c r="E3626" i="1"/>
  <c r="T3591" i="1"/>
  <c r="D3594" i="1"/>
  <c r="T3642" i="1"/>
  <c r="U3541" i="1"/>
  <c r="U3557" i="1"/>
  <c r="I3586" i="1"/>
  <c r="G3626" i="1"/>
  <c r="D3590" i="1"/>
  <c r="D3606" i="1"/>
  <c r="I3621" i="1"/>
  <c r="G3631" i="1"/>
  <c r="G3639" i="1"/>
  <c r="G3647" i="1"/>
  <c r="G3655" i="1"/>
  <c r="U3663" i="1"/>
  <c r="H3684" i="1"/>
  <c r="T3705" i="1"/>
  <c r="T3716" i="1"/>
  <c r="C3719" i="1"/>
  <c r="G3723" i="1"/>
  <c r="U3727" i="1"/>
  <c r="I3658" i="1"/>
  <c r="E3635" i="1"/>
  <c r="D3648" i="1"/>
  <c r="E3659" i="1"/>
  <c r="F3669" i="1"/>
  <c r="H3707" i="1"/>
  <c r="C3708" i="1"/>
  <c r="S3709" i="1"/>
  <c r="G3711" i="1"/>
  <c r="F3712" i="1"/>
  <c r="E3713" i="1"/>
  <c r="B3715" i="1"/>
  <c r="F3717" i="1"/>
  <c r="F3721" i="1"/>
  <c r="S3724" i="1"/>
  <c r="E3724" i="1"/>
  <c r="B3623" i="1"/>
  <c r="E3640" i="1"/>
  <c r="I3652" i="1"/>
  <c r="F3663" i="1"/>
  <c r="C3671" i="1"/>
  <c r="B3676" i="1"/>
  <c r="F3680" i="1"/>
  <c r="B3684" i="1"/>
  <c r="F3688" i="1"/>
  <c r="B3692" i="1"/>
  <c r="C3707" i="1"/>
  <c r="D3717" i="1"/>
  <c r="B3596" i="1"/>
  <c r="H3614" i="1"/>
  <c r="B3628" i="1"/>
  <c r="E3637" i="1"/>
  <c r="H3646" i="1"/>
  <c r="C3655" i="1"/>
  <c r="S3662" i="1"/>
  <c r="B3671" i="1"/>
  <c r="B3682" i="1"/>
  <c r="C3692" i="1"/>
  <c r="G3697" i="1"/>
  <c r="I3713" i="1"/>
  <c r="T3725" i="1"/>
  <c r="C3596" i="1"/>
  <c r="G3632" i="1"/>
  <c r="G3648" i="1"/>
  <c r="C3660" i="1"/>
  <c r="D3675" i="1"/>
  <c r="C3686" i="1"/>
  <c r="T3721" i="1"/>
  <c r="F3667" i="1"/>
  <c r="H3720" i="1"/>
  <c r="H3664" i="1"/>
  <c r="G3698" i="1"/>
  <c r="B3728" i="1"/>
  <c r="B3739" i="1"/>
  <c r="C3749" i="1"/>
  <c r="C3731" i="1"/>
  <c r="D3741" i="1"/>
  <c r="F3754" i="1"/>
  <c r="U3769" i="1"/>
  <c r="B3770" i="1"/>
  <c r="D3774" i="1"/>
  <c r="D3703" i="1"/>
  <c r="E3736" i="1"/>
  <c r="E3747" i="1"/>
  <c r="S3755" i="1"/>
  <c r="D3777" i="1"/>
  <c r="F3779" i="1"/>
  <c r="U3779" i="1"/>
  <c r="G3737" i="1"/>
  <c r="F3748" i="1"/>
  <c r="C3753" i="1"/>
  <c r="B3766" i="1"/>
  <c r="E3773" i="1"/>
  <c r="E3693" i="1"/>
  <c r="S3729" i="1"/>
  <c r="S3737" i="1"/>
  <c r="S3745" i="1"/>
  <c r="D3755" i="1"/>
  <c r="B3763" i="1"/>
  <c r="S3731" i="1"/>
  <c r="T3736" i="1"/>
  <c r="T3741" i="1"/>
  <c r="S3747" i="1"/>
  <c r="I3759" i="1"/>
  <c r="T3774" i="1"/>
  <c r="D3778" i="1"/>
  <c r="H3731" i="1"/>
  <c r="T3735" i="1"/>
  <c r="H3739" i="1"/>
  <c r="T3743" i="1"/>
  <c r="H3747" i="1"/>
  <c r="D3751" i="1"/>
  <c r="T3757" i="1"/>
  <c r="F3771" i="1"/>
  <c r="F3775" i="1"/>
  <c r="I3722" i="1"/>
  <c r="E3762" i="1"/>
  <c r="H3841" i="1"/>
  <c r="S3782" i="1"/>
  <c r="C3786" i="1"/>
  <c r="S3790" i="1"/>
  <c r="C3794" i="1"/>
  <c r="S3798" i="1"/>
  <c r="C3802" i="1"/>
  <c r="S3806" i="1"/>
  <c r="C3810" i="1"/>
  <c r="S3814" i="1"/>
  <c r="C3818" i="1"/>
  <c r="S3822" i="1"/>
  <c r="C3826" i="1"/>
  <c r="C3829" i="1"/>
  <c r="B3782" i="1"/>
  <c r="B3793" i="1"/>
  <c r="C3803" i="1"/>
  <c r="B3814" i="1"/>
  <c r="B3825" i="1"/>
  <c r="H3762" i="1"/>
  <c r="C3789" i="1"/>
  <c r="D3799" i="1"/>
  <c r="D3810" i="1"/>
  <c r="C3821" i="1"/>
  <c r="S3834" i="1"/>
  <c r="G3842" i="1"/>
  <c r="B3846" i="1"/>
  <c r="H3859" i="1"/>
  <c r="E3706" i="1"/>
  <c r="S3752" i="1"/>
  <c r="E3768" i="1"/>
  <c r="E3789" i="1"/>
  <c r="E3799" i="1"/>
  <c r="E3810" i="1"/>
  <c r="E3821" i="1"/>
  <c r="T3834" i="1"/>
  <c r="T3842" i="1"/>
  <c r="F3849" i="1"/>
  <c r="D3765" i="1"/>
  <c r="F3789" i="1"/>
  <c r="G3799" i="1"/>
  <c r="F3810" i="1"/>
  <c r="F3821" i="1"/>
  <c r="H3853" i="1"/>
  <c r="I3853" i="1"/>
  <c r="I3829" i="1"/>
  <c r="G3858" i="1"/>
  <c r="C3858" i="1"/>
  <c r="S3785" i="1"/>
  <c r="T3790" i="1"/>
  <c r="T3795" i="1"/>
  <c r="S3801" i="1"/>
  <c r="T3806" i="1"/>
  <c r="T3811" i="1"/>
  <c r="S3817" i="1"/>
  <c r="T3822" i="1"/>
  <c r="H3833" i="1"/>
  <c r="S3838" i="1"/>
  <c r="G3855" i="1"/>
  <c r="I3792" i="1"/>
  <c r="F3839" i="1"/>
  <c r="S3862" i="1"/>
  <c r="E3871" i="1"/>
  <c r="D3885" i="1"/>
  <c r="I3904" i="1"/>
  <c r="I3850" i="1"/>
  <c r="H3870" i="1"/>
  <c r="F3892" i="1"/>
  <c r="I3831" i="1"/>
  <c r="E3851" i="1"/>
  <c r="I3865" i="1"/>
  <c r="I3870" i="1"/>
  <c r="D3877" i="1"/>
  <c r="U3894" i="1"/>
  <c r="E3776" i="1"/>
  <c r="F3835" i="1"/>
  <c r="C3854" i="1"/>
  <c r="C3863" i="1"/>
  <c r="S3881" i="1"/>
  <c r="T3889" i="1"/>
  <c r="S3896" i="1"/>
  <c r="F3916" i="1"/>
  <c r="B3916" i="1"/>
  <c r="B3867" i="1"/>
  <c r="F3871" i="1"/>
  <c r="U3878" i="1"/>
  <c r="F3907" i="1"/>
  <c r="C3890" i="1"/>
  <c r="F3899" i="1"/>
  <c r="D3867" i="1"/>
  <c r="F3882" i="1"/>
  <c r="E3902" i="1"/>
  <c r="I3879" i="1"/>
  <c r="D3914" i="1"/>
  <c r="H3921" i="1"/>
  <c r="G3922" i="1"/>
  <c r="I3923" i="1"/>
  <c r="S3926" i="1"/>
  <c r="S3932" i="1"/>
  <c r="B3936" i="1"/>
  <c r="I3938" i="1"/>
  <c r="T3957" i="1"/>
  <c r="F3875" i="1"/>
  <c r="T3891" i="1"/>
  <c r="C3915" i="1"/>
  <c r="E3926" i="1"/>
  <c r="B3929" i="1"/>
  <c r="C3930" i="1"/>
  <c r="D3931" i="1"/>
  <c r="D3948" i="1"/>
  <c r="I3883" i="1"/>
  <c r="C3944" i="1"/>
  <c r="E3946" i="1"/>
  <c r="S3978" i="1"/>
  <c r="E3884" i="1"/>
  <c r="G3900" i="1"/>
  <c r="E3905" i="1"/>
  <c r="E3942" i="1"/>
  <c r="E3959" i="1"/>
  <c r="D3959" i="1"/>
  <c r="T3914" i="1"/>
  <c r="S3918" i="1"/>
  <c r="S3924" i="1"/>
  <c r="D3972" i="1"/>
  <c r="G3972" i="1"/>
  <c r="B3928" i="1"/>
  <c r="D3965" i="1"/>
  <c r="U3966" i="1"/>
  <c r="F3967" i="1"/>
  <c r="C3988" i="1"/>
  <c r="F3954" i="1"/>
  <c r="B3956" i="1"/>
  <c r="B3964" i="1"/>
  <c r="T3970" i="1"/>
  <c r="U3973" i="1"/>
  <c r="H3974" i="1"/>
  <c r="S3975" i="1"/>
  <c r="U3986" i="1"/>
  <c r="I3984" i="1"/>
  <c r="B3980" i="1"/>
  <c r="H3906" i="1"/>
  <c r="D3941" i="1"/>
  <c r="G3956" i="1"/>
  <c r="H3973" i="1"/>
  <c r="C3990" i="1"/>
  <c r="U3913" i="1"/>
  <c r="D3939" i="1"/>
  <c r="B3943" i="1"/>
  <c r="G3951" i="1"/>
  <c r="U3962" i="1"/>
  <c r="U3933" i="1"/>
  <c r="G3976" i="1"/>
  <c r="C3991" i="1"/>
  <c r="B4002" i="1"/>
  <c r="S4010" i="1"/>
  <c r="E3982" i="1"/>
  <c r="H3998" i="1"/>
  <c r="G4002" i="1"/>
  <c r="S4006" i="1"/>
  <c r="F3968" i="1"/>
  <c r="F3985" i="1"/>
  <c r="H4012" i="1"/>
  <c r="F3992" i="1"/>
  <c r="G4008" i="1"/>
  <c r="F4023" i="1"/>
  <c r="G3991" i="1"/>
  <c r="B4014" i="1"/>
  <c r="U4014" i="1"/>
  <c r="C4016" i="1"/>
  <c r="G3955" i="1"/>
  <c r="D3996" i="1"/>
  <c r="C4019" i="1"/>
  <c r="G4027" i="1"/>
  <c r="S4035" i="1"/>
  <c r="S4039" i="1"/>
  <c r="T4005" i="1"/>
  <c r="F4009" i="1"/>
  <c r="F4020" i="1"/>
  <c r="F4028" i="1"/>
  <c r="H4036" i="1"/>
  <c r="B4040" i="1"/>
  <c r="T4043" i="1"/>
  <c r="B4043" i="1"/>
  <c r="E4031" i="1"/>
  <c r="S3997" i="1"/>
  <c r="G4017" i="1"/>
  <c r="B4025" i="1"/>
  <c r="B4033" i="1"/>
  <c r="E4030" i="1"/>
  <c r="C4070" i="1"/>
  <c r="B4087" i="1"/>
  <c r="E4071" i="1"/>
  <c r="G4069" i="1"/>
  <c r="S4073" i="1"/>
  <c r="B4069" i="1"/>
  <c r="H4077" i="1"/>
  <c r="D4079" i="1"/>
  <c r="I4081" i="1"/>
  <c r="D4085" i="1"/>
  <c r="S4022" i="1"/>
  <c r="B4045" i="1"/>
  <c r="F4049" i="1"/>
  <c r="B4053" i="1"/>
  <c r="F4057" i="1"/>
  <c r="B4061" i="1"/>
  <c r="G4064" i="1"/>
  <c r="B4090" i="1"/>
  <c r="T4074" i="1"/>
  <c r="G4082" i="1"/>
  <c r="F4095" i="1"/>
  <c r="D4134" i="1"/>
  <c r="G4140" i="1"/>
  <c r="G4113" i="1"/>
  <c r="T4129" i="1"/>
  <c r="T4137" i="1"/>
  <c r="G4164" i="1"/>
  <c r="U4172" i="1"/>
  <c r="B4110" i="1"/>
  <c r="B4142" i="1"/>
  <c r="T4160" i="1"/>
  <c r="S4144" i="1"/>
  <c r="D543" i="1"/>
  <c r="U306" i="1"/>
  <c r="S351" i="1"/>
  <c r="C576" i="1"/>
  <c r="D348" i="1"/>
  <c r="D571" i="1"/>
  <c r="C670" i="1"/>
  <c r="B772" i="1"/>
  <c r="E641" i="1"/>
  <c r="D762" i="1"/>
  <c r="C458" i="1"/>
  <c r="T573" i="1"/>
  <c r="S636" i="1"/>
  <c r="F708" i="1"/>
  <c r="T792" i="1"/>
  <c r="D836" i="1"/>
  <c r="T876" i="1"/>
  <c r="F925" i="1"/>
  <c r="I457" i="1"/>
  <c r="T554" i="1"/>
  <c r="T586" i="1"/>
  <c r="E613" i="1"/>
  <c r="T646" i="1"/>
  <c r="U681" i="1"/>
  <c r="C719" i="1"/>
  <c r="F757" i="1"/>
  <c r="B812" i="1"/>
  <c r="U897" i="1"/>
  <c r="E482" i="1"/>
  <c r="D559" i="1"/>
  <c r="E602" i="1"/>
  <c r="G638" i="1"/>
  <c r="B672" i="1"/>
  <c r="H705" i="1"/>
  <c r="H740" i="1"/>
  <c r="G772" i="1"/>
  <c r="U802" i="1"/>
  <c r="C821" i="1"/>
  <c r="H845" i="1"/>
  <c r="U866" i="1"/>
  <c r="C885" i="1"/>
  <c r="I949" i="1"/>
  <c r="F671" i="1"/>
  <c r="I760" i="1"/>
  <c r="D913" i="1"/>
  <c r="G948" i="1"/>
  <c r="D644" i="1"/>
  <c r="S737" i="1"/>
  <c r="B628" i="1"/>
  <c r="S712" i="1"/>
  <c r="C753" i="1"/>
  <c r="C769" i="1"/>
  <c r="I775" i="1"/>
  <c r="F854" i="1"/>
  <c r="T912" i="1"/>
  <c r="S957" i="1"/>
  <c r="B986" i="1"/>
  <c r="E1020" i="1"/>
  <c r="F1191" i="1"/>
  <c r="S1031" i="1"/>
  <c r="U1285" i="1"/>
  <c r="T1009" i="1"/>
  <c r="T1167" i="1"/>
  <c r="T1200" i="1"/>
  <c r="F1245" i="1"/>
  <c r="E1277" i="1"/>
  <c r="G872" i="1"/>
  <c r="E946" i="1"/>
  <c r="B985" i="1"/>
  <c r="B1019" i="1"/>
  <c r="D1152" i="1"/>
  <c r="U1231" i="1"/>
  <c r="T1279" i="1"/>
  <c r="D1327" i="1"/>
  <c r="H880" i="1"/>
  <c r="S953" i="1"/>
  <c r="G989" i="1"/>
  <c r="U1019" i="1"/>
  <c r="F1050" i="1"/>
  <c r="C1068" i="1"/>
  <c r="C1084" i="1"/>
  <c r="C1100" i="1"/>
  <c r="C1116" i="1"/>
  <c r="C1132" i="1"/>
  <c r="C1148" i="1"/>
  <c r="U1168" i="1"/>
  <c r="E1189" i="1"/>
  <c r="U1332" i="1"/>
  <c r="E980" i="1"/>
  <c r="T1023" i="1"/>
  <c r="G1167" i="1"/>
  <c r="I1264" i="1"/>
  <c r="G1047" i="1"/>
  <c r="E1221" i="1"/>
  <c r="D1253" i="1"/>
  <c r="H1012" i="1"/>
  <c r="C1191" i="1"/>
  <c r="H1239" i="1"/>
  <c r="G1319" i="1"/>
  <c r="G1180" i="1"/>
  <c r="T1235" i="1"/>
  <c r="C1288" i="1"/>
  <c r="C1320" i="1"/>
  <c r="S1351" i="1"/>
  <c r="H1389" i="1"/>
  <c r="H1421" i="1"/>
  <c r="T1473" i="1"/>
  <c r="T1361" i="1"/>
  <c r="S1468" i="1"/>
  <c r="U1501" i="1"/>
  <c r="F1195" i="1"/>
  <c r="H1281" i="1"/>
  <c r="U1320" i="1"/>
  <c r="B1364" i="1"/>
  <c r="E1456" i="1"/>
  <c r="S1490" i="1"/>
  <c r="U1604" i="1"/>
  <c r="I1273" i="1"/>
  <c r="S1333" i="1"/>
  <c r="C1381" i="1"/>
  <c r="C1397" i="1"/>
  <c r="C1413" i="1"/>
  <c r="C1429" i="1"/>
  <c r="F1472" i="1"/>
  <c r="F1533" i="1"/>
  <c r="F1565" i="1"/>
  <c r="E1074" i="1"/>
  <c r="E1226" i="1"/>
  <c r="C1300" i="1"/>
  <c r="G1344" i="1"/>
  <c r="E1375" i="1"/>
  <c r="C1414" i="1"/>
  <c r="D1474" i="1"/>
  <c r="G1301" i="1"/>
  <c r="C1369" i="1"/>
  <c r="H1460" i="1"/>
  <c r="H1317" i="1"/>
  <c r="E1466" i="1"/>
  <c r="C1532" i="1"/>
  <c r="E1564" i="1"/>
  <c r="B1588" i="1"/>
  <c r="H1472" i="1"/>
  <c r="H1516" i="1"/>
  <c r="G1497" i="1"/>
  <c r="T1552" i="1"/>
  <c r="B1594" i="1"/>
  <c r="T1624" i="1"/>
  <c r="S1653" i="1"/>
  <c r="C1683" i="1"/>
  <c r="T1725" i="1"/>
  <c r="B1784" i="1"/>
  <c r="E1851" i="1"/>
  <c r="S1732" i="1"/>
  <c r="T1522" i="1"/>
  <c r="T1586" i="1"/>
  <c r="F1640" i="1"/>
  <c r="S1691" i="1"/>
  <c r="U1751" i="1"/>
  <c r="T1783" i="1"/>
  <c r="E1864" i="1"/>
  <c r="U1538" i="1"/>
  <c r="G1592" i="1"/>
  <c r="C1628" i="1"/>
  <c r="C1660" i="1"/>
  <c r="E1693" i="1"/>
  <c r="U1729" i="1"/>
  <c r="T1768" i="1"/>
  <c r="D1811" i="1"/>
  <c r="E1407" i="1"/>
  <c r="E1551" i="1"/>
  <c r="H1608" i="1"/>
  <c r="H1640" i="1"/>
  <c r="H1672" i="1"/>
  <c r="F1706" i="1"/>
  <c r="I1752" i="1"/>
  <c r="S1864" i="1"/>
  <c r="H1645" i="1"/>
  <c r="S1708" i="1"/>
  <c r="S1807" i="1"/>
  <c r="U1848" i="1"/>
  <c r="T1721" i="1"/>
  <c r="S1794" i="1"/>
  <c r="C1632" i="1"/>
  <c r="D1708" i="1"/>
  <c r="C1740" i="1"/>
  <c r="S1768" i="1"/>
  <c r="T1795" i="1"/>
  <c r="E1832" i="1"/>
  <c r="I1770" i="1"/>
  <c r="E1818" i="1"/>
  <c r="F1859" i="1"/>
  <c r="T1880" i="1"/>
  <c r="I1891" i="1"/>
  <c r="I1902" i="1"/>
  <c r="I1912" i="1"/>
  <c r="I1923" i="1"/>
  <c r="C1931" i="1"/>
  <c r="F1947" i="1"/>
  <c r="D1971" i="1"/>
  <c r="H1979" i="1"/>
  <c r="G1992" i="1"/>
  <c r="G1995" i="1"/>
  <c r="F2008" i="1"/>
  <c r="F2011" i="1"/>
  <c r="U2024" i="1"/>
  <c r="T2026" i="1"/>
  <c r="E2034" i="1"/>
  <c r="U2042" i="1"/>
  <c r="S1855" i="1"/>
  <c r="T1871" i="1"/>
  <c r="T1934" i="1"/>
  <c r="E1951" i="1"/>
  <c r="B1978" i="1"/>
  <c r="B1994" i="1"/>
  <c r="B2010" i="1"/>
  <c r="F1828" i="1"/>
  <c r="B1855" i="1"/>
  <c r="B1871" i="1"/>
  <c r="D1882" i="1"/>
  <c r="T1886" i="1"/>
  <c r="D1890" i="1"/>
  <c r="T1894" i="1"/>
  <c r="D1898" i="1"/>
  <c r="T1902" i="1"/>
  <c r="D1906" i="1"/>
  <c r="T1910" i="1"/>
  <c r="D1914" i="1"/>
  <c r="T1918" i="1"/>
  <c r="D1922" i="1"/>
  <c r="B1934" i="1"/>
  <c r="S1827" i="1"/>
  <c r="S1872" i="1"/>
  <c r="T1930" i="1"/>
  <c r="G1938" i="1"/>
  <c r="S1946" i="1"/>
  <c r="E1738" i="1"/>
  <c r="H1771" i="1"/>
  <c r="C1798" i="1"/>
  <c r="U1814" i="1"/>
  <c r="H1828" i="1"/>
  <c r="G1838" i="1"/>
  <c r="U1846" i="1"/>
  <c r="T1856" i="1"/>
  <c r="D1868" i="1"/>
  <c r="E1874" i="1"/>
  <c r="C1882" i="1"/>
  <c r="D1892" i="1"/>
  <c r="D1903" i="1"/>
  <c r="C1914" i="1"/>
  <c r="D1924" i="1"/>
  <c r="F1936" i="1"/>
  <c r="D1943" i="1"/>
  <c r="U1952" i="1"/>
  <c r="D1959" i="1"/>
  <c r="D1962" i="1"/>
  <c r="B1967" i="1"/>
  <c r="H1970" i="1"/>
  <c r="B1984" i="1"/>
  <c r="T1987" i="1"/>
  <c r="B2000" i="1"/>
  <c r="T2003" i="1"/>
  <c r="B2016" i="1"/>
  <c r="T2019" i="1"/>
  <c r="D2051" i="1"/>
  <c r="T1802" i="1"/>
  <c r="T1818" i="1"/>
  <c r="S1831" i="1"/>
  <c r="U1840" i="1"/>
  <c r="T1850" i="1"/>
  <c r="C1859" i="1"/>
  <c r="D1866" i="1"/>
  <c r="U1875" i="1"/>
  <c r="E1883" i="1"/>
  <c r="E1894" i="1"/>
  <c r="E1904" i="1"/>
  <c r="E1915" i="1"/>
  <c r="S1924" i="1"/>
  <c r="S1934" i="1"/>
  <c r="S1950" i="1"/>
  <c r="H1986" i="1"/>
  <c r="H2002" i="1"/>
  <c r="H2018" i="1"/>
  <c r="C2027" i="1"/>
  <c r="C2035" i="1"/>
  <c r="C2043" i="1"/>
  <c r="S1854" i="1"/>
  <c r="D1872" i="1"/>
  <c r="F1899" i="1"/>
  <c r="F1910" i="1"/>
  <c r="G1920" i="1"/>
  <c r="I1934" i="1"/>
  <c r="F1960" i="1"/>
  <c r="C1963" i="1"/>
  <c r="F1971" i="1"/>
  <c r="S1935" i="1"/>
  <c r="H1938" i="1"/>
  <c r="C1954" i="1"/>
  <c r="F1932" i="1"/>
  <c r="D1958" i="1"/>
  <c r="D1974" i="1"/>
  <c r="F1988" i="1"/>
  <c r="T1998" i="1"/>
  <c r="I2013" i="1"/>
  <c r="G2023" i="1"/>
  <c r="I2037" i="1"/>
  <c r="T2046" i="1"/>
  <c r="G2055" i="1"/>
  <c r="T2063" i="1"/>
  <c r="C2072" i="1"/>
  <c r="D2079" i="1"/>
  <c r="U2088" i="1"/>
  <c r="S2095" i="1"/>
  <c r="I2105" i="1"/>
  <c r="E2113" i="1"/>
  <c r="D2123" i="1"/>
  <c r="G2148" i="1"/>
  <c r="E2152" i="1"/>
  <c r="S2165" i="1"/>
  <c r="T2180" i="1"/>
  <c r="E2183" i="1"/>
  <c r="S2196" i="1"/>
  <c r="D2199" i="1"/>
  <c r="G2212" i="1"/>
  <c r="S2231" i="1"/>
  <c r="T2255" i="1"/>
  <c r="H2272" i="1"/>
  <c r="H2280" i="1"/>
  <c r="I2058" i="1"/>
  <c r="D2085" i="1"/>
  <c r="D2117" i="1"/>
  <c r="S2160" i="1"/>
  <c r="S2176" i="1"/>
  <c r="S2192" i="1"/>
  <c r="S2208" i="1"/>
  <c r="E2216" i="1"/>
  <c r="F2223" i="1"/>
  <c r="F2229" i="1"/>
  <c r="E2232" i="1"/>
  <c r="F2239" i="1"/>
  <c r="F2245" i="1"/>
  <c r="E2248" i="1"/>
  <c r="I1999" i="1"/>
  <c r="D2040" i="1"/>
  <c r="T2056" i="1"/>
  <c r="E2069" i="1"/>
  <c r="T2083" i="1"/>
  <c r="B2099" i="1"/>
  <c r="D2114" i="1"/>
  <c r="I2149" i="1"/>
  <c r="C2173" i="1"/>
  <c r="G2193" i="1"/>
  <c r="I2213" i="1"/>
  <c r="S2229" i="1"/>
  <c r="S2245" i="1"/>
  <c r="I1964" i="1"/>
  <c r="I1988" i="1"/>
  <c r="B2007" i="1"/>
  <c r="G2030" i="1"/>
  <c r="U2040" i="1"/>
  <c r="I2052" i="1"/>
  <c r="I2060" i="1"/>
  <c r="G2069" i="1"/>
  <c r="T2077" i="1"/>
  <c r="F2088" i="1"/>
  <c r="B2096" i="1"/>
  <c r="D2105" i="1"/>
  <c r="T2112" i="1"/>
  <c r="U2122" i="1"/>
  <c r="B2153" i="1"/>
  <c r="B2169" i="1"/>
  <c r="B2185" i="1"/>
  <c r="B2201" i="1"/>
  <c r="E2221" i="1"/>
  <c r="E2237" i="1"/>
  <c r="G2261" i="1"/>
  <c r="G2264" i="1"/>
  <c r="U2271" i="1"/>
  <c r="G2279" i="1"/>
  <c r="H2279" i="1"/>
  <c r="E1941" i="1"/>
  <c r="C1975" i="1"/>
  <c r="C1991" i="1"/>
  <c r="C2007" i="1"/>
  <c r="C2023" i="1"/>
  <c r="H2038" i="1"/>
  <c r="F2048" i="1"/>
  <c r="D2058" i="1"/>
  <c r="G2066" i="1"/>
  <c r="S2071" i="1"/>
  <c r="F2079" i="1"/>
  <c r="T2084" i="1"/>
  <c r="T2090" i="1"/>
  <c r="G2098" i="1"/>
  <c r="S2103" i="1"/>
  <c r="F2111" i="1"/>
  <c r="T2116" i="1"/>
  <c r="T2122" i="1"/>
  <c r="C2128" i="1"/>
  <c r="G2132" i="1"/>
  <c r="C2136" i="1"/>
  <c r="G2140" i="1"/>
  <c r="C2144" i="1"/>
  <c r="T2156" i="1"/>
  <c r="E2159" i="1"/>
  <c r="S2167" i="1"/>
  <c r="S2173" i="1"/>
  <c r="U2180" i="1"/>
  <c r="G2188" i="1"/>
  <c r="E2192" i="1"/>
  <c r="S2204" i="1"/>
  <c r="D2207" i="1"/>
  <c r="B2217" i="1"/>
  <c r="H2225" i="1"/>
  <c r="F2233" i="1"/>
  <c r="H2245" i="1"/>
  <c r="C2263" i="1"/>
  <c r="D1991" i="1"/>
  <c r="G2040" i="1"/>
  <c r="U2058" i="1"/>
  <c r="D2077" i="1"/>
  <c r="T2097" i="1"/>
  <c r="F2121" i="1"/>
  <c r="S2152" i="1"/>
  <c r="B2165" i="1"/>
  <c r="T2176" i="1"/>
  <c r="H2189" i="1"/>
  <c r="G2200" i="1"/>
  <c r="F2213" i="1"/>
  <c r="I2240" i="1"/>
  <c r="S2085" i="1"/>
  <c r="S2066" i="1"/>
  <c r="E2082" i="1"/>
  <c r="U2098" i="1"/>
  <c r="H2105" i="1"/>
  <c r="T2120" i="1"/>
  <c r="B2177" i="1"/>
  <c r="B2209" i="1"/>
  <c r="U2223" i="1"/>
  <c r="T2231" i="1"/>
  <c r="B2239" i="1"/>
  <c r="G2253" i="1"/>
  <c r="G2256" i="1"/>
  <c r="H2288" i="1"/>
  <c r="C2288" i="1"/>
  <c r="T2155" i="1"/>
  <c r="D2179" i="1"/>
  <c r="I2202" i="1"/>
  <c r="T2219" i="1"/>
  <c r="T2235" i="1"/>
  <c r="D2251" i="1"/>
  <c r="F2265" i="1"/>
  <c r="D2275" i="1"/>
  <c r="G2284" i="1"/>
  <c r="B2293" i="1"/>
  <c r="G2300" i="1"/>
  <c r="T2307" i="1"/>
  <c r="D2315" i="1"/>
  <c r="U2324" i="1"/>
  <c r="D2331" i="1"/>
  <c r="U2340" i="1"/>
  <c r="D2347" i="1"/>
  <c r="E2357" i="1"/>
  <c r="E2368" i="1"/>
  <c r="E2379" i="1"/>
  <c r="G2389" i="1"/>
  <c r="E2408" i="1"/>
  <c r="I2425" i="1"/>
  <c r="S2435" i="1"/>
  <c r="G2440" i="1"/>
  <c r="T2448" i="1"/>
  <c r="T2451" i="1"/>
  <c r="C2456" i="1"/>
  <c r="C2459" i="1"/>
  <c r="U2467" i="1"/>
  <c r="D2472" i="1"/>
  <c r="D2480" i="1"/>
  <c r="U2499" i="1"/>
  <c r="I2287" i="1"/>
  <c r="D2312" i="1"/>
  <c r="D2340" i="1"/>
  <c r="F2397" i="1"/>
  <c r="F2413" i="1"/>
  <c r="F2429" i="1"/>
  <c r="C2483" i="1"/>
  <c r="U2484" i="1"/>
  <c r="B2496" i="1"/>
  <c r="H2257" i="1"/>
  <c r="D2277" i="1"/>
  <c r="I2292" i="1"/>
  <c r="D2301" i="1"/>
  <c r="T2309" i="1"/>
  <c r="T2319" i="1"/>
  <c r="B2335" i="1"/>
  <c r="H2392" i="1"/>
  <c r="C2400" i="1"/>
  <c r="H2403" i="1"/>
  <c r="D2416" i="1"/>
  <c r="T2419" i="1"/>
  <c r="D2429" i="1"/>
  <c r="H2436" i="1"/>
  <c r="E2441" i="1"/>
  <c r="F2449" i="1"/>
  <c r="C2452" i="1"/>
  <c r="F2460" i="1"/>
  <c r="H2468" i="1"/>
  <c r="E2473" i="1"/>
  <c r="E2277" i="1"/>
  <c r="E2293" i="1"/>
  <c r="C2303" i="1"/>
  <c r="F2312" i="1"/>
  <c r="U2326" i="1"/>
  <c r="U2342" i="1"/>
  <c r="S2396" i="1"/>
  <c r="F2409" i="1"/>
  <c r="T2417" i="1"/>
  <c r="S2428" i="1"/>
  <c r="E2154" i="1"/>
  <c r="E2186" i="1"/>
  <c r="E2218" i="1"/>
  <c r="E2234" i="1"/>
  <c r="B2249" i="1"/>
  <c r="C2260" i="1"/>
  <c r="B2273" i="1"/>
  <c r="H2283" i="1"/>
  <c r="H2291" i="1"/>
  <c r="E2298" i="1"/>
  <c r="B2305" i="1"/>
  <c r="G2312" i="1"/>
  <c r="D2319" i="1"/>
  <c r="H2324" i="1"/>
  <c r="C2332" i="1"/>
  <c r="H2337" i="1"/>
  <c r="F2344" i="1"/>
  <c r="G2397" i="1"/>
  <c r="G2413" i="1"/>
  <c r="G2429" i="1"/>
  <c r="D2441" i="1"/>
  <c r="I2451" i="1"/>
  <c r="T2460" i="1"/>
  <c r="D2473" i="1"/>
  <c r="C2488" i="1"/>
  <c r="D2252" i="1"/>
  <c r="G2277" i="1"/>
  <c r="G2293" i="1"/>
  <c r="U2303" i="1"/>
  <c r="C2313" i="1"/>
  <c r="D2332" i="1"/>
  <c r="B2349" i="1"/>
  <c r="F2353" i="1"/>
  <c r="B2357" i="1"/>
  <c r="F2361" i="1"/>
  <c r="B2365" i="1"/>
  <c r="F2369" i="1"/>
  <c r="B2373" i="1"/>
  <c r="F2377" i="1"/>
  <c r="B2381" i="1"/>
  <c r="F2385" i="1"/>
  <c r="S2389" i="1"/>
  <c r="F2400" i="1"/>
  <c r="H2413" i="1"/>
  <c r="D2425" i="1"/>
  <c r="E2444" i="1"/>
  <c r="H2465" i="1"/>
  <c r="D2475" i="1"/>
  <c r="S2476" i="1"/>
  <c r="S2491" i="1"/>
  <c r="C2492" i="1"/>
  <c r="S2340" i="1"/>
  <c r="T2395" i="1"/>
  <c r="U2411" i="1"/>
  <c r="C2424" i="1"/>
  <c r="E2318" i="1"/>
  <c r="U2334" i="1"/>
  <c r="F2342" i="1"/>
  <c r="S2404" i="1"/>
  <c r="G2420" i="1"/>
  <c r="I2350" i="1"/>
  <c r="I2398" i="1"/>
  <c r="T2415" i="1"/>
  <c r="I2438" i="1"/>
  <c r="I2454" i="1"/>
  <c r="I2470" i="1"/>
  <c r="F2485" i="1"/>
  <c r="T2495" i="1"/>
  <c r="G2504" i="1"/>
  <c r="T2511" i="1"/>
  <c r="D2519" i="1"/>
  <c r="I2526" i="1"/>
  <c r="E2533" i="1"/>
  <c r="U2540" i="1"/>
  <c r="T2550" i="1"/>
  <c r="H2612" i="1"/>
  <c r="G2622" i="1"/>
  <c r="I2673" i="1"/>
  <c r="T2528" i="1"/>
  <c r="D2544" i="1"/>
  <c r="I2618" i="1"/>
  <c r="S2628" i="1"/>
  <c r="B2638" i="1"/>
  <c r="T2641" i="1"/>
  <c r="H2657" i="1"/>
  <c r="G2664" i="1"/>
  <c r="H2664" i="1"/>
  <c r="B2672" i="1"/>
  <c r="C2680" i="1"/>
  <c r="S2688" i="1"/>
  <c r="S2532" i="1"/>
  <c r="E2628" i="1"/>
  <c r="B2640" i="1"/>
  <c r="B2656" i="1"/>
  <c r="E2481" i="1"/>
  <c r="F2500" i="1"/>
  <c r="I2509" i="1"/>
  <c r="B2520" i="1"/>
  <c r="S2529" i="1"/>
  <c r="F2540" i="1"/>
  <c r="E2550" i="1"/>
  <c r="U2616" i="1"/>
  <c r="E2398" i="1"/>
  <c r="E2430" i="1"/>
  <c r="B2453" i="1"/>
  <c r="H2471" i="1"/>
  <c r="F2489" i="1"/>
  <c r="H2503" i="1"/>
  <c r="E2510" i="1"/>
  <c r="B2517" i="1"/>
  <c r="G2524" i="1"/>
  <c r="F2531" i="1"/>
  <c r="S2539" i="1"/>
  <c r="H2546" i="1"/>
  <c r="E2555" i="1"/>
  <c r="G2561" i="1"/>
  <c r="S2565" i="1"/>
  <c r="G2569" i="1"/>
  <c r="S2573" i="1"/>
  <c r="G2577" i="1"/>
  <c r="S2581" i="1"/>
  <c r="G2585" i="1"/>
  <c r="S2589" i="1"/>
  <c r="G2593" i="1"/>
  <c r="S2597" i="1"/>
  <c r="G2601" i="1"/>
  <c r="S2605" i="1"/>
  <c r="G2609" i="1"/>
  <c r="B2614" i="1"/>
  <c r="T2624" i="1"/>
  <c r="D2632" i="1"/>
  <c r="I2654" i="1"/>
  <c r="C2477" i="1"/>
  <c r="D2504" i="1"/>
  <c r="T2512" i="1"/>
  <c r="G2521" i="1"/>
  <c r="I2530" i="1"/>
  <c r="E2538" i="1"/>
  <c r="D2548" i="1"/>
  <c r="F2557" i="1"/>
  <c r="S2633" i="1"/>
  <c r="T2646" i="1"/>
  <c r="S2649" i="1"/>
  <c r="E2662" i="1"/>
  <c r="I2508" i="1"/>
  <c r="I2524" i="1"/>
  <c r="T2546" i="1"/>
  <c r="T2622" i="1"/>
  <c r="C2625" i="1"/>
  <c r="E2648" i="1"/>
  <c r="H2665" i="1"/>
  <c r="H2673" i="1"/>
  <c r="H2681" i="1"/>
  <c r="H2689" i="1"/>
  <c r="C2530" i="1"/>
  <c r="H2541" i="1"/>
  <c r="B2556" i="1"/>
  <c r="G2620" i="1"/>
  <c r="G2628" i="1"/>
  <c r="D2673" i="1"/>
  <c r="I2603" i="1"/>
  <c r="F2634" i="1"/>
  <c r="T2644" i="1"/>
  <c r="I2659" i="1"/>
  <c r="G2669" i="1"/>
  <c r="F2682" i="1"/>
  <c r="E2692" i="1"/>
  <c r="U2703" i="1"/>
  <c r="T2709" i="1"/>
  <c r="S2719" i="1"/>
  <c r="U2728" i="1"/>
  <c r="B2738" i="1"/>
  <c r="F2749" i="1"/>
  <c r="E2757" i="1"/>
  <c r="E2768" i="1"/>
  <c r="E2778" i="1"/>
  <c r="H2789" i="1"/>
  <c r="S2797" i="1"/>
  <c r="S2805" i="1"/>
  <c r="F2812" i="1"/>
  <c r="F2818" i="1"/>
  <c r="S2821" i="1"/>
  <c r="F2828" i="1"/>
  <c r="F2834" i="1"/>
  <c r="T2700" i="1"/>
  <c r="S2716" i="1"/>
  <c r="C2745" i="1"/>
  <c r="D2784" i="1"/>
  <c r="H2817" i="1"/>
  <c r="F2845" i="1"/>
  <c r="I2629" i="1"/>
  <c r="F2652" i="1"/>
  <c r="D2670" i="1"/>
  <c r="F2684" i="1"/>
  <c r="E2696" i="1"/>
  <c r="D2706" i="1"/>
  <c r="U2716" i="1"/>
  <c r="E2728" i="1"/>
  <c r="D2738" i="1"/>
  <c r="U2748" i="1"/>
  <c r="H2758" i="1"/>
  <c r="H2766" i="1"/>
  <c r="H2774" i="1"/>
  <c r="T2785" i="1"/>
  <c r="I2634" i="1"/>
  <c r="I2666" i="1"/>
  <c r="I2682" i="1"/>
  <c r="D2697" i="1"/>
  <c r="E2709" i="1"/>
  <c r="E2722" i="1"/>
  <c r="G2734" i="1"/>
  <c r="C2748" i="1"/>
  <c r="I2756" i="1"/>
  <c r="I2761" i="1"/>
  <c r="I2766" i="1"/>
  <c r="I2772" i="1"/>
  <c r="I2777" i="1"/>
  <c r="H2780" i="1"/>
  <c r="B2793" i="1"/>
  <c r="H2801" i="1"/>
  <c r="C2836" i="1"/>
  <c r="U2837" i="1"/>
  <c r="C2860" i="1"/>
  <c r="E2595" i="1"/>
  <c r="E2635" i="1"/>
  <c r="C2653" i="1"/>
  <c r="E2675" i="1"/>
  <c r="E2691" i="1"/>
  <c r="B2698" i="1"/>
  <c r="U2704" i="1"/>
  <c r="E2713" i="1"/>
  <c r="C2720" i="1"/>
  <c r="G2728" i="1"/>
  <c r="F2735" i="1"/>
  <c r="G2744" i="1"/>
  <c r="F2751" i="1"/>
  <c r="B2786" i="1"/>
  <c r="F2802" i="1"/>
  <c r="B2836" i="1"/>
  <c r="C2844" i="1"/>
  <c r="S2692" i="1"/>
  <c r="D2708" i="1"/>
  <c r="T2724" i="1"/>
  <c r="T2737" i="1"/>
  <c r="C2753" i="1"/>
  <c r="S2757" i="1"/>
  <c r="C2761" i="1"/>
  <c r="S2765" i="1"/>
  <c r="C2769" i="1"/>
  <c r="S2773" i="1"/>
  <c r="C2777" i="1"/>
  <c r="T2792" i="1"/>
  <c r="S2712" i="1"/>
  <c r="S2744" i="1"/>
  <c r="S2804" i="1"/>
  <c r="G2809" i="1"/>
  <c r="T2817" i="1"/>
  <c r="T2820" i="1"/>
  <c r="C2825" i="1"/>
  <c r="C2828" i="1"/>
  <c r="F2841" i="1"/>
  <c r="S2693" i="1"/>
  <c r="S2709" i="1"/>
  <c r="S2725" i="1"/>
  <c r="C2740" i="1"/>
  <c r="D2753" i="1"/>
  <c r="C2764" i="1"/>
  <c r="D2774" i="1"/>
  <c r="T2788" i="1"/>
  <c r="B2801" i="1"/>
  <c r="B2820" i="1"/>
  <c r="F2852" i="1"/>
  <c r="H2852" i="1"/>
  <c r="F2798" i="1"/>
  <c r="D2816" i="1"/>
  <c r="D2832" i="1"/>
  <c r="I2847" i="1"/>
  <c r="I2855" i="1"/>
  <c r="D2868" i="1"/>
  <c r="D2881" i="1"/>
  <c r="S2947" i="1"/>
  <c r="B2955" i="1"/>
  <c r="G2977" i="1"/>
  <c r="G2980" i="1"/>
  <c r="G2993" i="1"/>
  <c r="S2876" i="1"/>
  <c r="S2941" i="1"/>
  <c r="D2979" i="1"/>
  <c r="I2857" i="1"/>
  <c r="T2876" i="1"/>
  <c r="G2941" i="1"/>
  <c r="B2945" i="1"/>
  <c r="U2953" i="1"/>
  <c r="E2956" i="1"/>
  <c r="B2961" i="1"/>
  <c r="I2782" i="1"/>
  <c r="G2824" i="1"/>
  <c r="G2848" i="1"/>
  <c r="E2858" i="1"/>
  <c r="D2867" i="1"/>
  <c r="F2875" i="1"/>
  <c r="T2883" i="1"/>
  <c r="U2889" i="1"/>
  <c r="G2951" i="1"/>
  <c r="G2959" i="1"/>
  <c r="G3003" i="1"/>
  <c r="B3003" i="1"/>
  <c r="E2807" i="1"/>
  <c r="E2839" i="1"/>
  <c r="G2853" i="1"/>
  <c r="E2863" i="1"/>
  <c r="G2872" i="1"/>
  <c r="U2880" i="1"/>
  <c r="T2891" i="1"/>
  <c r="H2895" i="1"/>
  <c r="T2899" i="1"/>
  <c r="H2903" i="1"/>
  <c r="T2907" i="1"/>
  <c r="H2911" i="1"/>
  <c r="T2915" i="1"/>
  <c r="H2919" i="1"/>
  <c r="T2923" i="1"/>
  <c r="H2927" i="1"/>
  <c r="T2931" i="1"/>
  <c r="H2935" i="1"/>
  <c r="T2939" i="1"/>
  <c r="T2948" i="1"/>
  <c r="T2964" i="1"/>
  <c r="H2972" i="1"/>
  <c r="I2979" i="1"/>
  <c r="H2988" i="1"/>
  <c r="F2995" i="1"/>
  <c r="H2995" i="1"/>
  <c r="T2857" i="1"/>
  <c r="S2884" i="1"/>
  <c r="E2971" i="1"/>
  <c r="E2987" i="1"/>
  <c r="U2862" i="1"/>
  <c r="F2886" i="1"/>
  <c r="T2862" i="1"/>
  <c r="S2875" i="1"/>
  <c r="H2889" i="1"/>
  <c r="T3011" i="1"/>
  <c r="I2910" i="1"/>
  <c r="G2952" i="1"/>
  <c r="G2968" i="1"/>
  <c r="D2983" i="1"/>
  <c r="C2996" i="1"/>
  <c r="C3004" i="1"/>
  <c r="C3012" i="1"/>
  <c r="T3020" i="1"/>
  <c r="D3032" i="1"/>
  <c r="C3044" i="1"/>
  <c r="B3055" i="1"/>
  <c r="S3064" i="1"/>
  <c r="G3080" i="1"/>
  <c r="T3090" i="1"/>
  <c r="T3094" i="1"/>
  <c r="C3114" i="1"/>
  <c r="D3072" i="1"/>
  <c r="F3078" i="1"/>
  <c r="S3087" i="1"/>
  <c r="S3095" i="1"/>
  <c r="I2944" i="1"/>
  <c r="H2973" i="1"/>
  <c r="I2992" i="1"/>
  <c r="E3004" i="1"/>
  <c r="U3012" i="1"/>
  <c r="B3024" i="1"/>
  <c r="U3037" i="1"/>
  <c r="E3046" i="1"/>
  <c r="E3056" i="1"/>
  <c r="F3068" i="1"/>
  <c r="I3084" i="1"/>
  <c r="I2949" i="1"/>
  <c r="I2989" i="1"/>
  <c r="I3005" i="1"/>
  <c r="T3015" i="1"/>
  <c r="U3024" i="1"/>
  <c r="H3032" i="1"/>
  <c r="F3043" i="1"/>
  <c r="F3054" i="1"/>
  <c r="T3063" i="1"/>
  <c r="D3100" i="1"/>
  <c r="U3113" i="1"/>
  <c r="E2942" i="1"/>
  <c r="C2968" i="1"/>
  <c r="H2991" i="1"/>
  <c r="E3006" i="1"/>
  <c r="B3018" i="1"/>
  <c r="D3027" i="1"/>
  <c r="F3036" i="1"/>
  <c r="H3044" i="1"/>
  <c r="H3052" i="1"/>
  <c r="H3060" i="1"/>
  <c r="S3072" i="1"/>
  <c r="U3082" i="1"/>
  <c r="H3106" i="1"/>
  <c r="H3004" i="1"/>
  <c r="E3027" i="1"/>
  <c r="S3042" i="1"/>
  <c r="T3047" i="1"/>
  <c r="T3052" i="1"/>
  <c r="S3058" i="1"/>
  <c r="T3064" i="1"/>
  <c r="H3070" i="1"/>
  <c r="G3078" i="1"/>
  <c r="E3083" i="1"/>
  <c r="U3097" i="1"/>
  <c r="T3111" i="1"/>
  <c r="E3029" i="1"/>
  <c r="U3078" i="1"/>
  <c r="I3098" i="1"/>
  <c r="S3110" i="1"/>
  <c r="G3111" i="1"/>
  <c r="H3027" i="1"/>
  <c r="H3042" i="1"/>
  <c r="D3046" i="1"/>
  <c r="H3050" i="1"/>
  <c r="D3054" i="1"/>
  <c r="H3058" i="1"/>
  <c r="D3062" i="1"/>
  <c r="F3090" i="1"/>
  <c r="I3077" i="1"/>
  <c r="G3105" i="1"/>
  <c r="T3123" i="1"/>
  <c r="C3135" i="1"/>
  <c r="B3146" i="1"/>
  <c r="B3157" i="1"/>
  <c r="C3167" i="1"/>
  <c r="I3178" i="1"/>
  <c r="D3193" i="1"/>
  <c r="C3201" i="1"/>
  <c r="H3209" i="1"/>
  <c r="B3217" i="1"/>
  <c r="D3134" i="1"/>
  <c r="C3145" i="1"/>
  <c r="D3155" i="1"/>
  <c r="D3166" i="1"/>
  <c r="E3229" i="1"/>
  <c r="G3235" i="1"/>
  <c r="E3092" i="1"/>
  <c r="U3124" i="1"/>
  <c r="T3130" i="1"/>
  <c r="E3141" i="1"/>
  <c r="E3151" i="1"/>
  <c r="E3162" i="1"/>
  <c r="S3169" i="1"/>
  <c r="F3183" i="1"/>
  <c r="U3186" i="1"/>
  <c r="D3191" i="1"/>
  <c r="F3199" i="1"/>
  <c r="U3202" i="1"/>
  <c r="D3207" i="1"/>
  <c r="I3215" i="1"/>
  <c r="S3089" i="1"/>
  <c r="S3118" i="1"/>
  <c r="F3126" i="1"/>
  <c r="F3134" i="1"/>
  <c r="F3145" i="1"/>
  <c r="G3155" i="1"/>
  <c r="F3166" i="1"/>
  <c r="B3175" i="1"/>
  <c r="T3181" i="1"/>
  <c r="G3197" i="1"/>
  <c r="D3205" i="1"/>
  <c r="H3226" i="1"/>
  <c r="E3045" i="1"/>
  <c r="B3086" i="1"/>
  <c r="E3101" i="1"/>
  <c r="T3115" i="1"/>
  <c r="C3124" i="1"/>
  <c r="G3133" i="1"/>
  <c r="G3141" i="1"/>
  <c r="G3149" i="1"/>
  <c r="G3157" i="1"/>
  <c r="G3165" i="1"/>
  <c r="B3181" i="1"/>
  <c r="D3194" i="1"/>
  <c r="G3207" i="1"/>
  <c r="C3225" i="1"/>
  <c r="H3129" i="1"/>
  <c r="T3135" i="1"/>
  <c r="S3141" i="1"/>
  <c r="T3146" i="1"/>
  <c r="T3151" i="1"/>
  <c r="S3157" i="1"/>
  <c r="T3162" i="1"/>
  <c r="S3235" i="1"/>
  <c r="T3132" i="1"/>
  <c r="C3177" i="1"/>
  <c r="I3226" i="1"/>
  <c r="H3133" i="1"/>
  <c r="T3137" i="1"/>
  <c r="H3141" i="1"/>
  <c r="T3145" i="1"/>
  <c r="H3149" i="1"/>
  <c r="T3153" i="1"/>
  <c r="H3157" i="1"/>
  <c r="T3161" i="1"/>
  <c r="H3165" i="1"/>
  <c r="E3167" i="1"/>
  <c r="U3215" i="1"/>
  <c r="U3218" i="1"/>
  <c r="I3164" i="1"/>
  <c r="G3190" i="1"/>
  <c r="I3212" i="1"/>
  <c r="G3222" i="1"/>
  <c r="T3238" i="1"/>
  <c r="B3251" i="1"/>
  <c r="I3261" i="1"/>
  <c r="I3271" i="1"/>
  <c r="I3282" i="1"/>
  <c r="E3293" i="1"/>
  <c r="E3306" i="1"/>
  <c r="E3325" i="1"/>
  <c r="D3329" i="1"/>
  <c r="D3245" i="1"/>
  <c r="G3349" i="1"/>
  <c r="B3349" i="1"/>
  <c r="F3221" i="1"/>
  <c r="E3241" i="1"/>
  <c r="D3251" i="1"/>
  <c r="F3255" i="1"/>
  <c r="B3259" i="1"/>
  <c r="F3263" i="1"/>
  <c r="B3267" i="1"/>
  <c r="F3271" i="1"/>
  <c r="B3275" i="1"/>
  <c r="F3279" i="1"/>
  <c r="B3283" i="1"/>
  <c r="U3290" i="1"/>
  <c r="S3299" i="1"/>
  <c r="U3306" i="1"/>
  <c r="I3325" i="1"/>
  <c r="B3190" i="1"/>
  <c r="I3219" i="1"/>
  <c r="H3234" i="1"/>
  <c r="C3245" i="1"/>
  <c r="B3254" i="1"/>
  <c r="B3265" i="1"/>
  <c r="C3275" i="1"/>
  <c r="H3286" i="1"/>
  <c r="S3294" i="1"/>
  <c r="F3307" i="1"/>
  <c r="D3314" i="1"/>
  <c r="B3333" i="1"/>
  <c r="C3334" i="1"/>
  <c r="E3188" i="1"/>
  <c r="C3214" i="1"/>
  <c r="H3231" i="1"/>
  <c r="S3240" i="1"/>
  <c r="H3247" i="1"/>
  <c r="C3257" i="1"/>
  <c r="D3267" i="1"/>
  <c r="D3278" i="1"/>
  <c r="S3289" i="1"/>
  <c r="E3301" i="1"/>
  <c r="T3313" i="1"/>
  <c r="B3322" i="1"/>
  <c r="G3337" i="1"/>
  <c r="T3234" i="1"/>
  <c r="S3250" i="1"/>
  <c r="C3317" i="1"/>
  <c r="D3357" i="1"/>
  <c r="G3245" i="1"/>
  <c r="S3293" i="1"/>
  <c r="D3309" i="1"/>
  <c r="H3245" i="1"/>
  <c r="E3299" i="1"/>
  <c r="G3325" i="1"/>
  <c r="G3326" i="1"/>
  <c r="D3341" i="1"/>
  <c r="F3342" i="1"/>
  <c r="I3280" i="1"/>
  <c r="I3312" i="1"/>
  <c r="B3331" i="1"/>
  <c r="T3345" i="1"/>
  <c r="T3353" i="1"/>
  <c r="T3361" i="1"/>
  <c r="D3369" i="1"/>
  <c r="I3376" i="1"/>
  <c r="I3383" i="1"/>
  <c r="E3391" i="1"/>
  <c r="B3402" i="1"/>
  <c r="B3414" i="1"/>
  <c r="T3383" i="1"/>
  <c r="G3456" i="1"/>
  <c r="E3350" i="1"/>
  <c r="B3365" i="1"/>
  <c r="F3377" i="1"/>
  <c r="S3390" i="1"/>
  <c r="E3406" i="1"/>
  <c r="B3421" i="1"/>
  <c r="S3422" i="1"/>
  <c r="E3423" i="1"/>
  <c r="H3459" i="1"/>
  <c r="I3311" i="1"/>
  <c r="E3331" i="1"/>
  <c r="B3346" i="1"/>
  <c r="U3355" i="1"/>
  <c r="S3365" i="1"/>
  <c r="S3373" i="1"/>
  <c r="S3381" i="1"/>
  <c r="T3387" i="1"/>
  <c r="G3397" i="1"/>
  <c r="G3407" i="1"/>
  <c r="C3421" i="1"/>
  <c r="E3288" i="1"/>
  <c r="C3330" i="1"/>
  <c r="H3345" i="1"/>
  <c r="S3354" i="1"/>
  <c r="D3365" i="1"/>
  <c r="D3373" i="1"/>
  <c r="D3381" i="1"/>
  <c r="F3389" i="1"/>
  <c r="I3395" i="1"/>
  <c r="I3414" i="1"/>
  <c r="D3418" i="1"/>
  <c r="U3439" i="1"/>
  <c r="F3447" i="1"/>
  <c r="C3472" i="1"/>
  <c r="D3472" i="1"/>
  <c r="E3373" i="1"/>
  <c r="E3393" i="1"/>
  <c r="B3353" i="1"/>
  <c r="B3377" i="1"/>
  <c r="F3393" i="1"/>
  <c r="E3400" i="1"/>
  <c r="B3413" i="1"/>
  <c r="G3430" i="1"/>
  <c r="H3431" i="1"/>
  <c r="C3361" i="1"/>
  <c r="G3387" i="1"/>
  <c r="T3397" i="1"/>
  <c r="B3400" i="1"/>
  <c r="U3405" i="1"/>
  <c r="S3413" i="1"/>
  <c r="D3438" i="1"/>
  <c r="G3411" i="1"/>
  <c r="G3427" i="1"/>
  <c r="F3440" i="1"/>
  <c r="E3449" i="1"/>
  <c r="C3475" i="1"/>
  <c r="D3479" i="1"/>
  <c r="H3483" i="1"/>
  <c r="D3487" i="1"/>
  <c r="H3491" i="1"/>
  <c r="D3495" i="1"/>
  <c r="H3499" i="1"/>
  <c r="D3503" i="1"/>
  <c r="S3507" i="1"/>
  <c r="S3520" i="1"/>
  <c r="C3523" i="1"/>
  <c r="S3454" i="1"/>
  <c r="F3513" i="1"/>
  <c r="E3527" i="1"/>
  <c r="I3435" i="1"/>
  <c r="T3448" i="1"/>
  <c r="G3462" i="1"/>
  <c r="H3468" i="1"/>
  <c r="H3519" i="1"/>
  <c r="B3528" i="1"/>
  <c r="T3542" i="1"/>
  <c r="C3548" i="1"/>
  <c r="G3426" i="1"/>
  <c r="B3443" i="1"/>
  <c r="C3454" i="1"/>
  <c r="S3471" i="1"/>
  <c r="D3531" i="1"/>
  <c r="D3446" i="1"/>
  <c r="S3512" i="1"/>
  <c r="H3515" i="1"/>
  <c r="H3539" i="1"/>
  <c r="B3449" i="1"/>
  <c r="B3465" i="1"/>
  <c r="C3508" i="1"/>
  <c r="F3521" i="1"/>
  <c r="H3528" i="1"/>
  <c r="T3536" i="1"/>
  <c r="H3547" i="1"/>
  <c r="H3511" i="1"/>
  <c r="D3527" i="1"/>
  <c r="B3544" i="1"/>
  <c r="E3416" i="1"/>
  <c r="D3445" i="1"/>
  <c r="I3457" i="1"/>
  <c r="D3468" i="1"/>
  <c r="U3477" i="1"/>
  <c r="U3488" i="1"/>
  <c r="U3499" i="1"/>
  <c r="F3512" i="1"/>
  <c r="I3531" i="1"/>
  <c r="I3502" i="1"/>
  <c r="F3533" i="1"/>
  <c r="B3541" i="1"/>
  <c r="S3554" i="1"/>
  <c r="T3588" i="1"/>
  <c r="B3599" i="1"/>
  <c r="H3602" i="1"/>
  <c r="E3610" i="1"/>
  <c r="U3616" i="1"/>
  <c r="U3619" i="1"/>
  <c r="B3580" i="1"/>
  <c r="S3618" i="1"/>
  <c r="D3580" i="1"/>
  <c r="T3586" i="1"/>
  <c r="F3595" i="1"/>
  <c r="H3603" i="1"/>
  <c r="E3608" i="1"/>
  <c r="F3618" i="1"/>
  <c r="C3634" i="1"/>
  <c r="D3650" i="1"/>
  <c r="E3529" i="1"/>
  <c r="S3549" i="1"/>
  <c r="C3558" i="1"/>
  <c r="H3584" i="1"/>
  <c r="B3595" i="1"/>
  <c r="I3634" i="1"/>
  <c r="E3526" i="1"/>
  <c r="T3543" i="1"/>
  <c r="U3552" i="1"/>
  <c r="G3559" i="1"/>
  <c r="C3563" i="1"/>
  <c r="G3567" i="1"/>
  <c r="C3571" i="1"/>
  <c r="G3575" i="1"/>
  <c r="G3580" i="1"/>
  <c r="T3595" i="1"/>
  <c r="T3611" i="1"/>
  <c r="B3624" i="1"/>
  <c r="T3627" i="1"/>
  <c r="H3580" i="1"/>
  <c r="T3626" i="1"/>
  <c r="D3591" i="1"/>
  <c r="S3594" i="1"/>
  <c r="D3642" i="1"/>
  <c r="E3541" i="1"/>
  <c r="E3557" i="1"/>
  <c r="H3587" i="1"/>
  <c r="I3642" i="1"/>
  <c r="T3590" i="1"/>
  <c r="T3606" i="1"/>
  <c r="D3622" i="1"/>
  <c r="B3632" i="1"/>
  <c r="B3640" i="1"/>
  <c r="B3648" i="1"/>
  <c r="B3656" i="1"/>
  <c r="B3666" i="1"/>
  <c r="H3688" i="1"/>
  <c r="S3707" i="1"/>
  <c r="T3717" i="1"/>
  <c r="B3719" i="1"/>
  <c r="F3723" i="1"/>
  <c r="S3727" i="1"/>
  <c r="S3664" i="1"/>
  <c r="U3635" i="1"/>
  <c r="T3648" i="1"/>
  <c r="U3659" i="1"/>
  <c r="B3705" i="1"/>
  <c r="T3707" i="1"/>
  <c r="G3708" i="1"/>
  <c r="H3709" i="1"/>
  <c r="F3711" i="1"/>
  <c r="E3712" i="1"/>
  <c r="C3713" i="1"/>
  <c r="S3716" i="1"/>
  <c r="B3717" i="1"/>
  <c r="U3721" i="1"/>
  <c r="C3724" i="1"/>
  <c r="D3724" i="1"/>
  <c r="I3628" i="1"/>
  <c r="U3640" i="1"/>
  <c r="B3655" i="1"/>
  <c r="C3664" i="1"/>
  <c r="T3671" i="1"/>
  <c r="F3676" i="1"/>
  <c r="B3680" i="1"/>
  <c r="F3684" i="1"/>
  <c r="B3688" i="1"/>
  <c r="F3692" i="1"/>
  <c r="D3708" i="1"/>
  <c r="I3721" i="1"/>
  <c r="E3597" i="1"/>
  <c r="C3615" i="1"/>
  <c r="E3629" i="1"/>
  <c r="H3638" i="1"/>
  <c r="C3647" i="1"/>
  <c r="S3655" i="1"/>
  <c r="G3663" i="1"/>
  <c r="U3671" i="1"/>
  <c r="B3683" i="1"/>
  <c r="G3695" i="1"/>
  <c r="C3699" i="1"/>
  <c r="I3715" i="1"/>
  <c r="I3725" i="1"/>
  <c r="C3604" i="1"/>
  <c r="H3635" i="1"/>
  <c r="H3651" i="1"/>
  <c r="H3663" i="1"/>
  <c r="D3676" i="1"/>
  <c r="D3687" i="1"/>
  <c r="H3632" i="1"/>
  <c r="U3669" i="1"/>
  <c r="F3720" i="1"/>
  <c r="T3666" i="1"/>
  <c r="D3698" i="1"/>
  <c r="C3729" i="1"/>
  <c r="B3740" i="1"/>
  <c r="B3751" i="1"/>
  <c r="D3732" i="1"/>
  <c r="C3743" i="1"/>
  <c r="T3754" i="1"/>
  <c r="C3769" i="1"/>
  <c r="U3770" i="1"/>
  <c r="B3774" i="1"/>
  <c r="S3703" i="1"/>
  <c r="E3737" i="1"/>
  <c r="E3748" i="1"/>
  <c r="I3755" i="1"/>
  <c r="S3777" i="1"/>
  <c r="B3779" i="1"/>
  <c r="F3728" i="1"/>
  <c r="F3739" i="1"/>
  <c r="G3749" i="1"/>
  <c r="T3759" i="1"/>
  <c r="D3769" i="1"/>
  <c r="C3773" i="1"/>
  <c r="E3696" i="1"/>
  <c r="G3731" i="1"/>
  <c r="G3739" i="1"/>
  <c r="G3747" i="1"/>
  <c r="U3755" i="1"/>
  <c r="C3766" i="1"/>
  <c r="I3732" i="1"/>
  <c r="I3737" i="1"/>
  <c r="I3743" i="1"/>
  <c r="I3748" i="1"/>
  <c r="H3759" i="1"/>
  <c r="S3778" i="1"/>
  <c r="B3778" i="1"/>
  <c r="T3731" i="1"/>
  <c r="D3735" i="1"/>
  <c r="T3739" i="1"/>
  <c r="D3743" i="1"/>
  <c r="T3747" i="1"/>
  <c r="H3751" i="1"/>
  <c r="D3757" i="1"/>
  <c r="B3771" i="1"/>
  <c r="G3775" i="1"/>
  <c r="I3730" i="1"/>
  <c r="E3765" i="1"/>
  <c r="G3841" i="1"/>
  <c r="C3782" i="1"/>
  <c r="G3786" i="1"/>
  <c r="C3790" i="1"/>
  <c r="G3794" i="1"/>
  <c r="C3798" i="1"/>
  <c r="G3802" i="1"/>
  <c r="C3806" i="1"/>
  <c r="G3810" i="1"/>
  <c r="C3814" i="1"/>
  <c r="G3818" i="1"/>
  <c r="C3822" i="1"/>
  <c r="B3826" i="1"/>
  <c r="H3829" i="1"/>
  <c r="C3783" i="1"/>
  <c r="B3794" i="1"/>
  <c r="B3805" i="1"/>
  <c r="C3815" i="1"/>
  <c r="D3826" i="1"/>
  <c r="H3765" i="1"/>
  <c r="D3790" i="1"/>
  <c r="C3801" i="1"/>
  <c r="D3811" i="1"/>
  <c r="D3822" i="1"/>
  <c r="C3834" i="1"/>
  <c r="G3845" i="1"/>
  <c r="G3846" i="1"/>
  <c r="F3859" i="1"/>
  <c r="E3714" i="1"/>
  <c r="B3758" i="1"/>
  <c r="S3768" i="1"/>
  <c r="E3790" i="1"/>
  <c r="E3801" i="1"/>
  <c r="E3811" i="1"/>
  <c r="E3822" i="1"/>
  <c r="G3837" i="1"/>
  <c r="E3845" i="1"/>
  <c r="T3849" i="1"/>
  <c r="S3765" i="1"/>
  <c r="F3790" i="1"/>
  <c r="F3801" i="1"/>
  <c r="G3811" i="1"/>
  <c r="F3822" i="1"/>
  <c r="G3853" i="1"/>
  <c r="S3823" i="1"/>
  <c r="G3830" i="1"/>
  <c r="T3858" i="1"/>
  <c r="I3781" i="1"/>
  <c r="I3786" i="1"/>
  <c r="I3791" i="1"/>
  <c r="I3797" i="1"/>
  <c r="I3802" i="1"/>
  <c r="I3807" i="1"/>
  <c r="I3813" i="1"/>
  <c r="I3818" i="1"/>
  <c r="I3823" i="1"/>
  <c r="G3833" i="1"/>
  <c r="C3838" i="1"/>
  <c r="E3855" i="1"/>
  <c r="I3800" i="1"/>
  <c r="I3840" i="1"/>
  <c r="C3862" i="1"/>
  <c r="F3873" i="1"/>
  <c r="S3885" i="1"/>
  <c r="T3904" i="1"/>
  <c r="F3861" i="1"/>
  <c r="H3871" i="1"/>
  <c r="U3892" i="1"/>
  <c r="E3835" i="1"/>
  <c r="U3851" i="1"/>
  <c r="S3865" i="1"/>
  <c r="T3870" i="1"/>
  <c r="E3878" i="1"/>
  <c r="E3894" i="1"/>
  <c r="E3784" i="1"/>
  <c r="E3840" i="1"/>
  <c r="T3854" i="1"/>
  <c r="U3863" i="1"/>
  <c r="C3881" i="1"/>
  <c r="D3889" i="1"/>
  <c r="C3896" i="1"/>
  <c r="T3916" i="1"/>
  <c r="S3861" i="1"/>
  <c r="F3867" i="1"/>
  <c r="B3871" i="1"/>
  <c r="T3907" i="1"/>
  <c r="E3907" i="1"/>
  <c r="S3890" i="1"/>
  <c r="E3899" i="1"/>
  <c r="C3869" i="1"/>
  <c r="S3882" i="1"/>
  <c r="T3902" i="1"/>
  <c r="I3887" i="1"/>
  <c r="U3914" i="1"/>
  <c r="C3921" i="1"/>
  <c r="D3922" i="1"/>
  <c r="H3923" i="1"/>
  <c r="I3926" i="1"/>
  <c r="I3932" i="1"/>
  <c r="G3936" i="1"/>
  <c r="C3938" i="1"/>
  <c r="S3957" i="1"/>
  <c r="I3876" i="1"/>
  <c r="E3910" i="1"/>
  <c r="T3915" i="1"/>
  <c r="G3929" i="1"/>
  <c r="B3930" i="1"/>
  <c r="U3931" i="1"/>
  <c r="B3931" i="1"/>
  <c r="E3948" i="1"/>
  <c r="E3887" i="1"/>
  <c r="U3944" i="1"/>
  <c r="C3946" i="1"/>
  <c r="I3978" i="1"/>
  <c r="F3891" i="1"/>
  <c r="F3900" i="1"/>
  <c r="G3908" i="1"/>
  <c r="U3942" i="1"/>
  <c r="S3959" i="1"/>
  <c r="T3910" i="1"/>
  <c r="I3914" i="1"/>
  <c r="I3918" i="1"/>
  <c r="I3924" i="1"/>
  <c r="B3972" i="1"/>
  <c r="C3972" i="1"/>
  <c r="H3952" i="1"/>
  <c r="T3965" i="1"/>
  <c r="T3966" i="1"/>
  <c r="T3967" i="1"/>
  <c r="U3988" i="1"/>
  <c r="T3954" i="1"/>
  <c r="U3956" i="1"/>
  <c r="E3964" i="1"/>
  <c r="D3970" i="1"/>
  <c r="E3973" i="1"/>
  <c r="E3974" i="1"/>
  <c r="C3975" i="1"/>
  <c r="C3986" i="1"/>
  <c r="D3984" i="1"/>
  <c r="E3980" i="1"/>
  <c r="E3911" i="1"/>
  <c r="G3947" i="1"/>
  <c r="B3958" i="1"/>
  <c r="G3974" i="1"/>
  <c r="S3990" i="1"/>
  <c r="E3913" i="1"/>
  <c r="T3939" i="1"/>
  <c r="I3943" i="1"/>
  <c r="I3952" i="1"/>
  <c r="S3962" i="1"/>
  <c r="E3933" i="1"/>
  <c r="U3983" i="1"/>
  <c r="G3992" i="1"/>
  <c r="S4002" i="1"/>
  <c r="D4010" i="1"/>
  <c r="F3983" i="1"/>
  <c r="G3999" i="1"/>
  <c r="U4002" i="1"/>
  <c r="D4006" i="1"/>
  <c r="U3968" i="1"/>
  <c r="G3989" i="1"/>
  <c r="S4012" i="1"/>
  <c r="D3992" i="1"/>
  <c r="C4008" i="1"/>
  <c r="D4023" i="1"/>
  <c r="C3992" i="1"/>
  <c r="F4014" i="1"/>
  <c r="I4023" i="1"/>
  <c r="I4016" i="1"/>
  <c r="G3963" i="1"/>
  <c r="S3996" i="1"/>
  <c r="D4024" i="1"/>
  <c r="C4027" i="1"/>
  <c r="G4035" i="1"/>
  <c r="F4024" i="1"/>
  <c r="I4005" i="1"/>
  <c r="G4013" i="1"/>
  <c r="T4020" i="1"/>
  <c r="S4028" i="1"/>
  <c r="S4040" i="1"/>
  <c r="H4031" i="1"/>
  <c r="D4043" i="1"/>
  <c r="U4043" i="1"/>
  <c r="S4032" i="1"/>
  <c r="S4001" i="1"/>
  <c r="T4017" i="1"/>
  <c r="G4025" i="1"/>
  <c r="B4037" i="1"/>
  <c r="S4030" i="1"/>
  <c r="E4070" i="1"/>
  <c r="D4087" i="1"/>
  <c r="T4065" i="1"/>
  <c r="U4069" i="1"/>
  <c r="I4073" i="1"/>
  <c r="I4071" i="1"/>
  <c r="T4077" i="1"/>
  <c r="T4079" i="1"/>
  <c r="B4083" i="1"/>
  <c r="C4085" i="1"/>
  <c r="F4030" i="1"/>
  <c r="F4045" i="1"/>
  <c r="B4049" i="1"/>
  <c r="F4053" i="1"/>
  <c r="B4057" i="1"/>
  <c r="F4061" i="1"/>
  <c r="C4065" i="1"/>
  <c r="B4077" i="1"/>
  <c r="C4089" i="1"/>
  <c r="E4101" i="1"/>
  <c r="F4071" i="1"/>
  <c r="B4086" i="1"/>
  <c r="T4090" i="1"/>
  <c r="T4069" i="1"/>
  <c r="I4074" i="1"/>
  <c r="S4082" i="1"/>
  <c r="B4091" i="1"/>
  <c r="T4093" i="1"/>
  <c r="C4094" i="1"/>
  <c r="B4095" i="1"/>
  <c r="H4097" i="1"/>
  <c r="C4098" i="1"/>
  <c r="E4099" i="1"/>
  <c r="I4102" i="1"/>
  <c r="F4110" i="1"/>
  <c r="F4121" i="1"/>
  <c r="F4114" i="1"/>
  <c r="U4116" i="1"/>
  <c r="E4120" i="1"/>
  <c r="H4124" i="1"/>
  <c r="C4102" i="1"/>
  <c r="S4106" i="1"/>
  <c r="I4111" i="1"/>
  <c r="C4126" i="1"/>
  <c r="U4140" i="1"/>
  <c r="F4140" i="1"/>
  <c r="S4114" i="1"/>
  <c r="D4126" i="1"/>
  <c r="E4068" i="1"/>
  <c r="H4122" i="1"/>
  <c r="S4111" i="1"/>
  <c r="C4133" i="1"/>
  <c r="C4168" i="1"/>
  <c r="S4164" i="1"/>
  <c r="B4173" i="1"/>
  <c r="U432" i="1"/>
  <c r="U552" i="1"/>
  <c r="D311" i="1"/>
  <c r="B356" i="1"/>
  <c r="D592" i="1"/>
  <c r="B370" i="1"/>
  <c r="H583" i="1"/>
  <c r="T680" i="1"/>
  <c r="C782" i="1"/>
  <c r="E657" i="1"/>
  <c r="D773" i="1"/>
  <c r="C474" i="1"/>
  <c r="B583" i="1"/>
  <c r="C645" i="1"/>
  <c r="S716" i="1"/>
  <c r="G801" i="1"/>
  <c r="B841" i="1"/>
  <c r="C881" i="1"/>
  <c r="F933" i="1"/>
  <c r="G467" i="1"/>
  <c r="C559" i="1"/>
  <c r="E589" i="1"/>
  <c r="S615" i="1"/>
  <c r="B649" i="1"/>
  <c r="F686" i="1"/>
  <c r="D722" i="1"/>
  <c r="F761" i="1"/>
  <c r="B820" i="1"/>
  <c r="B908" i="1"/>
  <c r="E490" i="1"/>
  <c r="H563" i="1"/>
  <c r="F605" i="1"/>
  <c r="T640" i="1"/>
  <c r="E674" i="1"/>
  <c r="E709" i="1"/>
  <c r="U742" i="1"/>
  <c r="S774" i="1"/>
  <c r="F804" i="1"/>
  <c r="F826" i="1"/>
  <c r="S845" i="1"/>
  <c r="F868" i="1"/>
  <c r="F890" i="1"/>
  <c r="E567" i="1"/>
  <c r="S679" i="1"/>
  <c r="I764" i="1"/>
  <c r="B913" i="1"/>
  <c r="T948" i="1"/>
  <c r="C657" i="1"/>
  <c r="T740" i="1"/>
  <c r="T638" i="1"/>
  <c r="U721" i="1"/>
  <c r="B754" i="1"/>
  <c r="B770" i="1"/>
  <c r="I791" i="1"/>
  <c r="T856" i="1"/>
  <c r="I919" i="1"/>
  <c r="D960" i="1"/>
  <c r="S989" i="1"/>
  <c r="E1023" i="1"/>
  <c r="F1207" i="1"/>
  <c r="T1044" i="1"/>
  <c r="D1285" i="1"/>
  <c r="U1012" i="1"/>
  <c r="C1167" i="1"/>
  <c r="U1213" i="1"/>
  <c r="T1245" i="1"/>
  <c r="B1277" i="1"/>
  <c r="I886" i="1"/>
  <c r="G952" i="1"/>
  <c r="C988" i="1"/>
  <c r="E1021" i="1"/>
  <c r="E1159" i="1"/>
  <c r="D1231" i="1"/>
  <c r="C1279" i="1"/>
  <c r="B1327" i="1"/>
  <c r="E895" i="1"/>
  <c r="E959" i="1"/>
  <c r="C993" i="1"/>
  <c r="D1025" i="1"/>
  <c r="G1053" i="1"/>
  <c r="B1069" i="1"/>
  <c r="B1085" i="1"/>
  <c r="B1101" i="1"/>
  <c r="B1117" i="1"/>
  <c r="B1133" i="1"/>
  <c r="B1149" i="1"/>
  <c r="C1168" i="1"/>
  <c r="B1189" i="1"/>
  <c r="G906" i="1"/>
  <c r="D985" i="1"/>
  <c r="E1025" i="1"/>
  <c r="F1171" i="1"/>
  <c r="F1287" i="1"/>
  <c r="B1153" i="1"/>
  <c r="B1221" i="1"/>
  <c r="G1256" i="1"/>
  <c r="U1017" i="1"/>
  <c r="B1192" i="1"/>
  <c r="U1255" i="1"/>
  <c r="E1319" i="1"/>
  <c r="G1188" i="1"/>
  <c r="I1242" i="1"/>
  <c r="I1290" i="1"/>
  <c r="I1322" i="1"/>
  <c r="T1354" i="1"/>
  <c r="G1392" i="1"/>
  <c r="G1424" i="1"/>
  <c r="D1482" i="1"/>
  <c r="S1364" i="1"/>
  <c r="S1481" i="1"/>
  <c r="C1501" i="1"/>
  <c r="F1203" i="1"/>
  <c r="E1288" i="1"/>
  <c r="I1324" i="1"/>
  <c r="S1368" i="1"/>
  <c r="E1458" i="1"/>
  <c r="H1496" i="1"/>
  <c r="D1604" i="1"/>
  <c r="G1283" i="1"/>
  <c r="E1338" i="1"/>
  <c r="H1384" i="1"/>
  <c r="H1400" i="1"/>
  <c r="H1416" i="1"/>
  <c r="H1432" i="1"/>
  <c r="G1480" i="1"/>
  <c r="S1533" i="1"/>
  <c r="S1565" i="1"/>
  <c r="E1098" i="1"/>
  <c r="E1234" i="1"/>
  <c r="E1306" i="1"/>
  <c r="T1346" i="1"/>
  <c r="E1377" i="1"/>
  <c r="C1418" i="1"/>
  <c r="F1481" i="1"/>
  <c r="H1312" i="1"/>
  <c r="T1372" i="1"/>
  <c r="G1468" i="1"/>
  <c r="S1344" i="1"/>
  <c r="G1469" i="1"/>
  <c r="G1540" i="1"/>
  <c r="S1564" i="1"/>
  <c r="F1596" i="1"/>
  <c r="D1472" i="1"/>
  <c r="F1517" i="1"/>
  <c r="G1505" i="1"/>
  <c r="F1558" i="1"/>
  <c r="F1598" i="1"/>
  <c r="H1628" i="1"/>
  <c r="D1656" i="1"/>
  <c r="U1690" i="1"/>
  <c r="T1728" i="1"/>
  <c r="B1796" i="1"/>
  <c r="C1851" i="1"/>
  <c r="S1761" i="1"/>
  <c r="D1530" i="1"/>
  <c r="D1594" i="1"/>
  <c r="E1645" i="1"/>
  <c r="T1697" i="1"/>
  <c r="D1751" i="1"/>
  <c r="S1791" i="1"/>
  <c r="C1864" i="1"/>
  <c r="B1545" i="1"/>
  <c r="U1594" i="1"/>
  <c r="I1630" i="1"/>
  <c r="I1662" i="1"/>
  <c r="C1697" i="1"/>
  <c r="S1733" i="1"/>
  <c r="B1773" i="1"/>
  <c r="I1812" i="1"/>
  <c r="E1431" i="1"/>
  <c r="F1554" i="1"/>
  <c r="F1610" i="1"/>
  <c r="F1642" i="1"/>
  <c r="C1675" i="1"/>
  <c r="D1713" i="1"/>
  <c r="G1761" i="1"/>
  <c r="I1544" i="1"/>
  <c r="U1652" i="1"/>
  <c r="T1711" i="1"/>
  <c r="E1807" i="1"/>
  <c r="I1597" i="1"/>
  <c r="T1756" i="1"/>
  <c r="F1803" i="1"/>
  <c r="C1656" i="1"/>
  <c r="S1712" i="1"/>
  <c r="B1741" i="1"/>
  <c r="E1769" i="1"/>
  <c r="C1803" i="1"/>
  <c r="D1832" i="1"/>
  <c r="T1771" i="1"/>
  <c r="U1829" i="1"/>
  <c r="D1860" i="1"/>
  <c r="I1882" i="1"/>
  <c r="I1892" i="1"/>
  <c r="I1903" i="1"/>
  <c r="I1914" i="1"/>
  <c r="F1928" i="1"/>
  <c r="D1935" i="1"/>
  <c r="S1947" i="1"/>
  <c r="G1976" i="1"/>
  <c r="G1979" i="1"/>
  <c r="F1992" i="1"/>
  <c r="F1995" i="1"/>
  <c r="U2008" i="1"/>
  <c r="U2011" i="1"/>
  <c r="E2024" i="1"/>
  <c r="D2026" i="1"/>
  <c r="T2034" i="1"/>
  <c r="E2042" i="1"/>
  <c r="C1855" i="1"/>
  <c r="T1874" i="1"/>
  <c r="D1934" i="1"/>
  <c r="E1954" i="1"/>
  <c r="H1978" i="1"/>
  <c r="H1994" i="1"/>
  <c r="H2010" i="1"/>
  <c r="S1830" i="1"/>
  <c r="U1855" i="1"/>
  <c r="U1871" i="1"/>
  <c r="H1882" i="1"/>
  <c r="D1886" i="1"/>
  <c r="H1890" i="1"/>
  <c r="D1894" i="1"/>
  <c r="H1898" i="1"/>
  <c r="D1902" i="1"/>
  <c r="H1906" i="1"/>
  <c r="D1910" i="1"/>
  <c r="H1914" i="1"/>
  <c r="D1918" i="1"/>
  <c r="H1922" i="1"/>
  <c r="F1935" i="1"/>
  <c r="S1840" i="1"/>
  <c r="C1874" i="1"/>
  <c r="D1930" i="1"/>
  <c r="U1938" i="1"/>
  <c r="C1946" i="1"/>
  <c r="E1746" i="1"/>
  <c r="E1778" i="1"/>
  <c r="U1798" i="1"/>
  <c r="D1820" i="1"/>
  <c r="F1829" i="1"/>
  <c r="B1840" i="1"/>
  <c r="D1852" i="1"/>
  <c r="E1858" i="1"/>
  <c r="U1869" i="1"/>
  <c r="B1875" i="1"/>
  <c r="D1883" i="1"/>
  <c r="C1894" i="1"/>
  <c r="D1904" i="1"/>
  <c r="D1915" i="1"/>
  <c r="D1927" i="1"/>
  <c r="U1936" i="1"/>
  <c r="H1944" i="1"/>
  <c r="E1952" i="1"/>
  <c r="S1959" i="1"/>
  <c r="S1962" i="1"/>
  <c r="G1967" i="1"/>
  <c r="I1978" i="1"/>
  <c r="H1987" i="1"/>
  <c r="I1994" i="1"/>
  <c r="H2003" i="1"/>
  <c r="I2010" i="1"/>
  <c r="H2019" i="1"/>
  <c r="B2051" i="1"/>
  <c r="S2051" i="1"/>
  <c r="D1802" i="1"/>
  <c r="D1818" i="1"/>
  <c r="C1831" i="1"/>
  <c r="C1843" i="1"/>
  <c r="D1850" i="1"/>
  <c r="U1859" i="1"/>
  <c r="S1866" i="1"/>
  <c r="I1876" i="1"/>
  <c r="E1884" i="1"/>
  <c r="E1895" i="1"/>
  <c r="E1906" i="1"/>
  <c r="E1916" i="1"/>
  <c r="H1926" i="1"/>
  <c r="H1942" i="1"/>
  <c r="U1986" i="1"/>
  <c r="U2002" i="1"/>
  <c r="U2018" i="1"/>
  <c r="B2027" i="1"/>
  <c r="B2035" i="1"/>
  <c r="B2043" i="1"/>
  <c r="S1822" i="1"/>
  <c r="G1855" i="1"/>
  <c r="G1874" i="1"/>
  <c r="G1900" i="1"/>
  <c r="F1911" i="1"/>
  <c r="F1922" i="1"/>
  <c r="U1934" i="1"/>
  <c r="U1960" i="1"/>
  <c r="G1968" i="1"/>
  <c r="S1971" i="1"/>
  <c r="C1935" i="1"/>
  <c r="S1951" i="1"/>
  <c r="H1954" i="1"/>
  <c r="I1933" i="1"/>
  <c r="T1958" i="1"/>
  <c r="T1974" i="1"/>
  <c r="I1989" i="1"/>
  <c r="G1999" i="1"/>
  <c r="D2014" i="1"/>
  <c r="F2028" i="1"/>
  <c r="D2038" i="1"/>
  <c r="G2047" i="1"/>
  <c r="B2056" i="1"/>
  <c r="D2063" i="1"/>
  <c r="U2072" i="1"/>
  <c r="S2079" i="1"/>
  <c r="I2089" i="1"/>
  <c r="E2097" i="1"/>
  <c r="D2107" i="1"/>
  <c r="B2114" i="1"/>
  <c r="S2124" i="1"/>
  <c r="E2149" i="1"/>
  <c r="D2161" i="1"/>
  <c r="U2167" i="1"/>
  <c r="D2180" i="1"/>
  <c r="T2183" i="1"/>
  <c r="C2196" i="1"/>
  <c r="H2199" i="1"/>
  <c r="E2213" i="1"/>
  <c r="C2239" i="1"/>
  <c r="D2255" i="1"/>
  <c r="G2272" i="1"/>
  <c r="G2280" i="1"/>
  <c r="D2059" i="1"/>
  <c r="D2088" i="1"/>
  <c r="D2120" i="1"/>
  <c r="C2160" i="1"/>
  <c r="C2176" i="1"/>
  <c r="C2192" i="1"/>
  <c r="C2208" i="1"/>
  <c r="S2216" i="1"/>
  <c r="H2224" i="1"/>
  <c r="T2229" i="1"/>
  <c r="S2232" i="1"/>
  <c r="H2240" i="1"/>
  <c r="T2245" i="1"/>
  <c r="S2248" i="1"/>
  <c r="I2007" i="1"/>
  <c r="T2040" i="1"/>
  <c r="B2058" i="1"/>
  <c r="E2072" i="1"/>
  <c r="E2085" i="1"/>
  <c r="T2099" i="1"/>
  <c r="B2115" i="1"/>
  <c r="I2152" i="1"/>
  <c r="B2176" i="1"/>
  <c r="T2193" i="1"/>
  <c r="G2215" i="1"/>
  <c r="G2231" i="1"/>
  <c r="G2247" i="1"/>
  <c r="G1966" i="1"/>
  <c r="G1990" i="1"/>
  <c r="I2012" i="1"/>
  <c r="B2031" i="1"/>
  <c r="I2044" i="1"/>
  <c r="G2054" i="1"/>
  <c r="G2062" i="1"/>
  <c r="F2072" i="1"/>
  <c r="B2080" i="1"/>
  <c r="D2089" i="1"/>
  <c r="T2096" i="1"/>
  <c r="U2106" i="1"/>
  <c r="H2113" i="1"/>
  <c r="E2122" i="1"/>
  <c r="F2153" i="1"/>
  <c r="F2169" i="1"/>
  <c r="F2185" i="1"/>
  <c r="F2201" i="1"/>
  <c r="U2221" i="1"/>
  <c r="U2237" i="1"/>
  <c r="F2261" i="1"/>
  <c r="F2264" i="1"/>
  <c r="E2271" i="1"/>
  <c r="U2279" i="1"/>
  <c r="E1885" i="1"/>
  <c r="E1949" i="1"/>
  <c r="S1975" i="1"/>
  <c r="S1991" i="1"/>
  <c r="S2007" i="1"/>
  <c r="S2023" i="1"/>
  <c r="C2039" i="1"/>
  <c r="D2050" i="1"/>
  <c r="T2058" i="1"/>
  <c r="D2067" i="1"/>
  <c r="H2072" i="1"/>
  <c r="C2080" i="1"/>
  <c r="H2085" i="1"/>
  <c r="F2092" i="1"/>
  <c r="D2099" i="1"/>
  <c r="H2104" i="1"/>
  <c r="C2112" i="1"/>
  <c r="H2117" i="1"/>
  <c r="F2124" i="1"/>
  <c r="B2129" i="1"/>
  <c r="F2133" i="1"/>
  <c r="B2137" i="1"/>
  <c r="F2141" i="1"/>
  <c r="B2145" i="1"/>
  <c r="D2156" i="1"/>
  <c r="T2159" i="1"/>
  <c r="D2169" i="1"/>
  <c r="U2175" i="1"/>
  <c r="G2183" i="1"/>
  <c r="E2189" i="1"/>
  <c r="H2196" i="1"/>
  <c r="C2204" i="1"/>
  <c r="H2207" i="1"/>
  <c r="H2217" i="1"/>
  <c r="F2225" i="1"/>
  <c r="H2237" i="1"/>
  <c r="F2248" i="1"/>
  <c r="B2263" i="1"/>
  <c r="D1999" i="1"/>
  <c r="D2047" i="1"/>
  <c r="H2059" i="1"/>
  <c r="D2080" i="1"/>
  <c r="E2099" i="1"/>
  <c r="S2123" i="1"/>
  <c r="C2152" i="1"/>
  <c r="H2168" i="1"/>
  <c r="G2181" i="1"/>
  <c r="T2189" i="1"/>
  <c r="S2200" i="1"/>
  <c r="B2213" i="1"/>
  <c r="I2245" i="1"/>
  <c r="S2088" i="1"/>
  <c r="G2067" i="1"/>
  <c r="S2082" i="1"/>
  <c r="E2098" i="1"/>
  <c r="U2114" i="1"/>
  <c r="H2121" i="1"/>
  <c r="F2177" i="1"/>
  <c r="F2209" i="1"/>
  <c r="E2223" i="1"/>
  <c r="D2231" i="1"/>
  <c r="H2239" i="1"/>
  <c r="F2253" i="1"/>
  <c r="F2256" i="1"/>
  <c r="G2288" i="1"/>
  <c r="I2130" i="1"/>
  <c r="I2162" i="1"/>
  <c r="T2179" i="1"/>
  <c r="D2203" i="1"/>
  <c r="G2220" i="1"/>
  <c r="G2236" i="1"/>
  <c r="T2251" i="1"/>
  <c r="I2266" i="1"/>
  <c r="T2275" i="1"/>
  <c r="B2285" i="1"/>
  <c r="H2295" i="1"/>
  <c r="B2301" i="1"/>
  <c r="G2308" i="1"/>
  <c r="T2315" i="1"/>
  <c r="I2325" i="1"/>
  <c r="S2331" i="1"/>
  <c r="I2341" i="1"/>
  <c r="S2347" i="1"/>
  <c r="E2359" i="1"/>
  <c r="E2369" i="1"/>
  <c r="E2380" i="1"/>
  <c r="E2392" i="1"/>
  <c r="I2409" i="1"/>
  <c r="C2427" i="1"/>
  <c r="C2435" i="1"/>
  <c r="U2443" i="1"/>
  <c r="D2448" i="1"/>
  <c r="D2451" i="1"/>
  <c r="B2456" i="1"/>
  <c r="H2459" i="1"/>
  <c r="E2467" i="1"/>
  <c r="S2472" i="1"/>
  <c r="S2480" i="1"/>
  <c r="E2499" i="1"/>
  <c r="I2295" i="1"/>
  <c r="T2312" i="1"/>
  <c r="T2341" i="1"/>
  <c r="D2401" i="1"/>
  <c r="D2417" i="1"/>
  <c r="D2433" i="1"/>
  <c r="H2483" i="1"/>
  <c r="F2496" i="1"/>
  <c r="G2496" i="1"/>
  <c r="I2260" i="1"/>
  <c r="T2277" i="1"/>
  <c r="D2293" i="1"/>
  <c r="T2301" i="1"/>
  <c r="B2311" i="1"/>
  <c r="E2321" i="1"/>
  <c r="T2335" i="1"/>
  <c r="U2392" i="1"/>
  <c r="G2400" i="1"/>
  <c r="E2404" i="1"/>
  <c r="S2416" i="1"/>
  <c r="D2419" i="1"/>
  <c r="T2432" i="1"/>
  <c r="G2436" i="1"/>
  <c r="B2441" i="1"/>
  <c r="U2449" i="1"/>
  <c r="G2457" i="1"/>
  <c r="S2460" i="1"/>
  <c r="G2468" i="1"/>
  <c r="B2473" i="1"/>
  <c r="U2277" i="1"/>
  <c r="U2293" i="1"/>
  <c r="S2303" i="1"/>
  <c r="I2313" i="1"/>
  <c r="E2326" i="1"/>
  <c r="E2342" i="1"/>
  <c r="C2396" i="1"/>
  <c r="B2409" i="1"/>
  <c r="F2420" i="1"/>
  <c r="C2428" i="1"/>
  <c r="H2155" i="1"/>
  <c r="H2187" i="1"/>
  <c r="H2219" i="1"/>
  <c r="H2235" i="1"/>
  <c r="E2250" i="1"/>
  <c r="S2260" i="1"/>
  <c r="E2274" i="1"/>
  <c r="C2284" i="1"/>
  <c r="C2292" i="1"/>
  <c r="H2299" i="1"/>
  <c r="E2306" i="1"/>
  <c r="B2313" i="1"/>
  <c r="S2320" i="1"/>
  <c r="E2325" i="1"/>
  <c r="U2332" i="1"/>
  <c r="T2339" i="1"/>
  <c r="C2345" i="1"/>
  <c r="T2397" i="1"/>
  <c r="T2413" i="1"/>
  <c r="T2429" i="1"/>
  <c r="T2441" i="1"/>
  <c r="D2452" i="1"/>
  <c r="I2464" i="1"/>
  <c r="T2473" i="1"/>
  <c r="B2488" i="1"/>
  <c r="C2257" i="1"/>
  <c r="C2281" i="1"/>
  <c r="E2295" i="1"/>
  <c r="H2304" i="1"/>
  <c r="D2316" i="1"/>
  <c r="T2333" i="1"/>
  <c r="F2349" i="1"/>
  <c r="B2353" i="1"/>
  <c r="F2357" i="1"/>
  <c r="B2361" i="1"/>
  <c r="F2365" i="1"/>
  <c r="B2369" i="1"/>
  <c r="F2373" i="1"/>
  <c r="B2377" i="1"/>
  <c r="F2381" i="1"/>
  <c r="B2385" i="1"/>
  <c r="C2389" i="1"/>
  <c r="F2403" i="1"/>
  <c r="U2413" i="1"/>
  <c r="D2428" i="1"/>
  <c r="U2444" i="1"/>
  <c r="E2468" i="1"/>
  <c r="S2475" i="1"/>
  <c r="C2476" i="1"/>
  <c r="C2491" i="1"/>
  <c r="U2492" i="1"/>
  <c r="T2392" i="1"/>
  <c r="D2395" i="1"/>
  <c r="E2411" i="1"/>
  <c r="G2424" i="1"/>
  <c r="S2318" i="1"/>
  <c r="E2334" i="1"/>
  <c r="B2392" i="1"/>
  <c r="C2404" i="1"/>
  <c r="S2420" i="1"/>
  <c r="I2358" i="1"/>
  <c r="D2399" i="1"/>
  <c r="I2422" i="1"/>
  <c r="D2439" i="1"/>
  <c r="D2455" i="1"/>
  <c r="D2471" i="1"/>
  <c r="I2486" i="1"/>
  <c r="B2497" i="1"/>
  <c r="B2505" i="1"/>
  <c r="G2512" i="1"/>
  <c r="T2519" i="1"/>
  <c r="D2527" i="1"/>
  <c r="B2534" i="1"/>
  <c r="D2546" i="1"/>
  <c r="E2552" i="1"/>
  <c r="F2612" i="1"/>
  <c r="D2625" i="1"/>
  <c r="I2681" i="1"/>
  <c r="D2528" i="1"/>
  <c r="S2544" i="1"/>
  <c r="H2618" i="1"/>
  <c r="H2630" i="1"/>
  <c r="H2641" i="1"/>
  <c r="G2654" i="1"/>
  <c r="G2657" i="1"/>
  <c r="U2664" i="1"/>
  <c r="G2672" i="1"/>
  <c r="H2672" i="1"/>
  <c r="B2680" i="1"/>
  <c r="C2688" i="1"/>
  <c r="T2538" i="1"/>
  <c r="U2628" i="1"/>
  <c r="H2640" i="1"/>
  <c r="H2656" i="1"/>
  <c r="U2481" i="1"/>
  <c r="I2501" i="1"/>
  <c r="B2512" i="1"/>
  <c r="E2521" i="1"/>
  <c r="G2530" i="1"/>
  <c r="D2541" i="1"/>
  <c r="E2553" i="1"/>
  <c r="E2350" i="1"/>
  <c r="H2399" i="1"/>
  <c r="H2431" i="1"/>
  <c r="E2454" i="1"/>
  <c r="B2477" i="1"/>
  <c r="B2493" i="1"/>
  <c r="C2504" i="1"/>
  <c r="H2511" i="1"/>
  <c r="E2518" i="1"/>
  <c r="B2525" i="1"/>
  <c r="C2532" i="1"/>
  <c r="G2540" i="1"/>
  <c r="F2547" i="1"/>
  <c r="S2555" i="1"/>
  <c r="S2561" i="1"/>
  <c r="C2565" i="1"/>
  <c r="S2569" i="1"/>
  <c r="C2573" i="1"/>
  <c r="S2577" i="1"/>
  <c r="C2581" i="1"/>
  <c r="S2585" i="1"/>
  <c r="C2589" i="1"/>
  <c r="S2593" i="1"/>
  <c r="C2597" i="1"/>
  <c r="S2601" i="1"/>
  <c r="C2605" i="1"/>
  <c r="S2609" i="1"/>
  <c r="G2617" i="1"/>
  <c r="D2624" i="1"/>
  <c r="S2632" i="1"/>
  <c r="G2656" i="1"/>
  <c r="G2481" i="1"/>
  <c r="T2504" i="1"/>
  <c r="G2513" i="1"/>
  <c r="E2523" i="1"/>
  <c r="D2532" i="1"/>
  <c r="F2541" i="1"/>
  <c r="S2549" i="1"/>
  <c r="C2558" i="1"/>
  <c r="C2633" i="1"/>
  <c r="D2646" i="1"/>
  <c r="C2649" i="1"/>
  <c r="T2662" i="1"/>
  <c r="E2512" i="1"/>
  <c r="G2528" i="1"/>
  <c r="E2548" i="1"/>
  <c r="D2622" i="1"/>
  <c r="F2630" i="1"/>
  <c r="T2648" i="1"/>
  <c r="G2665" i="1"/>
  <c r="G2673" i="1"/>
  <c r="G2681" i="1"/>
  <c r="G2689" i="1"/>
  <c r="U2530" i="1"/>
  <c r="H2544" i="1"/>
  <c r="T2556" i="1"/>
  <c r="F2620" i="1"/>
  <c r="F2628" i="1"/>
  <c r="D2681" i="1"/>
  <c r="I2611" i="1"/>
  <c r="I2635" i="1"/>
  <c r="G2645" i="1"/>
  <c r="D2660" i="1"/>
  <c r="B2670" i="1"/>
  <c r="I2683" i="1"/>
  <c r="B2693" i="1"/>
  <c r="E2703" i="1"/>
  <c r="C2712" i="1"/>
  <c r="E2721" i="1"/>
  <c r="G2730" i="1"/>
  <c r="T2738" i="1"/>
  <c r="D2750" i="1"/>
  <c r="E2758" i="1"/>
  <c r="E2769" i="1"/>
  <c r="G2781" i="1"/>
  <c r="E2792" i="1"/>
  <c r="C2797" i="1"/>
  <c r="C2805" i="1"/>
  <c r="H2813" i="1"/>
  <c r="U2818" i="1"/>
  <c r="C2821" i="1"/>
  <c r="H2829" i="1"/>
  <c r="U2834" i="1"/>
  <c r="D2700" i="1"/>
  <c r="S2729" i="1"/>
  <c r="T2745" i="1"/>
  <c r="H2800" i="1"/>
  <c r="G2820" i="1"/>
  <c r="U2845" i="1"/>
  <c r="H2634" i="1"/>
  <c r="I2653" i="1"/>
  <c r="T2670" i="1"/>
  <c r="I2685" i="1"/>
  <c r="B2697" i="1"/>
  <c r="G2708" i="1"/>
  <c r="F2718" i="1"/>
  <c r="B2729" i="1"/>
  <c r="G2740" i="1"/>
  <c r="F2750" i="1"/>
  <c r="S2758" i="1"/>
  <c r="S2766" i="1"/>
  <c r="S2774" i="1"/>
  <c r="F2788" i="1"/>
  <c r="G2636" i="1"/>
  <c r="G2668" i="1"/>
  <c r="G2684" i="1"/>
  <c r="S2698" i="1"/>
  <c r="F2712" i="1"/>
  <c r="H2724" i="1"/>
  <c r="H2737" i="1"/>
  <c r="S2749" i="1"/>
  <c r="S2756" i="1"/>
  <c r="T2761" i="1"/>
  <c r="T2766" i="1"/>
  <c r="S2772" i="1"/>
  <c r="T2777" i="1"/>
  <c r="C2784" i="1"/>
  <c r="G2793" i="1"/>
  <c r="U2801" i="1"/>
  <c r="H2836" i="1"/>
  <c r="I2845" i="1"/>
  <c r="T2860" i="1"/>
  <c r="E2603" i="1"/>
  <c r="H2636" i="1"/>
  <c r="E2659" i="1"/>
  <c r="H2676" i="1"/>
  <c r="F2693" i="1"/>
  <c r="T2698" i="1"/>
  <c r="G2706" i="1"/>
  <c r="B2714" i="1"/>
  <c r="U2720" i="1"/>
  <c r="E2729" i="1"/>
  <c r="C2736" i="1"/>
  <c r="E2745" i="1"/>
  <c r="C2752" i="1"/>
  <c r="G2789" i="1"/>
  <c r="U2802" i="1"/>
  <c r="D2837" i="1"/>
  <c r="B2844" i="1"/>
  <c r="F2697" i="1"/>
  <c r="S2708" i="1"/>
  <c r="D2724" i="1"/>
  <c r="T2740" i="1"/>
  <c r="G2753" i="1"/>
  <c r="C2757" i="1"/>
  <c r="G2761" i="1"/>
  <c r="C2765" i="1"/>
  <c r="G2769" i="1"/>
  <c r="C2773" i="1"/>
  <c r="G2777" i="1"/>
  <c r="D2792" i="1"/>
  <c r="G2713" i="1"/>
  <c r="G2745" i="1"/>
  <c r="C2804" i="1"/>
  <c r="U2812" i="1"/>
  <c r="D2817" i="1"/>
  <c r="D2820" i="1"/>
  <c r="B2825" i="1"/>
  <c r="H2828" i="1"/>
  <c r="T2841" i="1"/>
  <c r="B2696" i="1"/>
  <c r="B2712" i="1"/>
  <c r="B2728" i="1"/>
  <c r="S2741" i="1"/>
  <c r="D2754" i="1"/>
  <c r="D2765" i="1"/>
  <c r="C2776" i="1"/>
  <c r="D2788" i="1"/>
  <c r="G2801" i="1"/>
  <c r="E2825" i="1"/>
  <c r="U2852" i="1"/>
  <c r="I2759" i="1"/>
  <c r="I2799" i="1"/>
  <c r="T2816" i="1"/>
  <c r="T2832" i="1"/>
  <c r="D2848" i="1"/>
  <c r="D2856" i="1"/>
  <c r="T2869" i="1"/>
  <c r="D2884" i="1"/>
  <c r="C2947" i="1"/>
  <c r="H2955" i="1"/>
  <c r="F2977" i="1"/>
  <c r="F2980" i="1"/>
  <c r="F2993" i="1"/>
  <c r="S2889" i="1"/>
  <c r="H2943" i="1"/>
  <c r="S2979" i="1"/>
  <c r="F2862" i="1"/>
  <c r="F2878" i="1"/>
  <c r="T2941" i="1"/>
  <c r="G2948" i="1"/>
  <c r="E2953" i="1"/>
  <c r="S2956" i="1"/>
  <c r="G2964" i="1"/>
  <c r="I2790" i="1"/>
  <c r="I2830" i="1"/>
  <c r="B2849" i="1"/>
  <c r="U2858" i="1"/>
  <c r="S2867" i="1"/>
  <c r="C2876" i="1"/>
  <c r="D2883" i="1"/>
  <c r="D2940" i="1"/>
  <c r="F2951" i="1"/>
  <c r="F2959" i="1"/>
  <c r="F3003" i="1"/>
  <c r="H3003" i="1"/>
  <c r="H2808" i="1"/>
  <c r="H2840" i="1"/>
  <c r="E2855" i="1"/>
  <c r="B2864" i="1"/>
  <c r="D2873" i="1"/>
  <c r="B2883" i="1"/>
  <c r="D2891" i="1"/>
  <c r="T2895" i="1"/>
  <c r="D2899" i="1"/>
  <c r="T2903" i="1"/>
  <c r="D2907" i="1"/>
  <c r="T2911" i="1"/>
  <c r="D2915" i="1"/>
  <c r="T2919" i="1"/>
  <c r="D2923" i="1"/>
  <c r="T2927" i="1"/>
  <c r="D2931" i="1"/>
  <c r="T2935" i="1"/>
  <c r="D2939" i="1"/>
  <c r="B2951" i="1"/>
  <c r="G2969" i="1"/>
  <c r="G2972" i="1"/>
  <c r="G2985" i="1"/>
  <c r="G2988" i="1"/>
  <c r="U2995" i="1"/>
  <c r="I3003" i="1"/>
  <c r="G2858" i="1"/>
  <c r="D2886" i="1"/>
  <c r="T2971" i="1"/>
  <c r="T2987" i="1"/>
  <c r="E2862" i="1"/>
  <c r="G2889" i="1"/>
  <c r="G2870" i="1"/>
  <c r="H2876" i="1"/>
  <c r="C2941" i="1"/>
  <c r="D3011" i="1"/>
  <c r="I2918" i="1"/>
  <c r="F2957" i="1"/>
  <c r="F2973" i="1"/>
  <c r="T2983" i="1"/>
  <c r="S2996" i="1"/>
  <c r="S3004" i="1"/>
  <c r="S3012" i="1"/>
  <c r="B3023" i="1"/>
  <c r="G3034" i="1"/>
  <c r="B3046" i="1"/>
  <c r="C3056" i="1"/>
  <c r="T3066" i="1"/>
  <c r="S3080" i="1"/>
  <c r="S3094" i="1"/>
  <c r="C3103" i="1"/>
  <c r="T3114" i="1"/>
  <c r="B3072" i="1"/>
  <c r="T3078" i="1"/>
  <c r="F3095" i="1"/>
  <c r="U3100" i="1"/>
  <c r="H2949" i="1"/>
  <c r="F2975" i="1"/>
  <c r="E2996" i="1"/>
  <c r="U3004" i="1"/>
  <c r="H3013" i="1"/>
  <c r="T3024" i="1"/>
  <c r="E3037" i="1"/>
  <c r="E3047" i="1"/>
  <c r="E3058" i="1"/>
  <c r="I3070" i="1"/>
  <c r="H3084" i="1"/>
  <c r="I2957" i="1"/>
  <c r="G2991" i="1"/>
  <c r="G3007" i="1"/>
  <c r="H3016" i="1"/>
  <c r="F3026" i="1"/>
  <c r="T3034" i="1"/>
  <c r="G3044" i="1"/>
  <c r="F3055" i="1"/>
  <c r="E3072" i="1"/>
  <c r="T3113" i="1"/>
  <c r="B3113" i="1"/>
  <c r="C2944" i="1"/>
  <c r="E2974" i="1"/>
  <c r="C2992" i="1"/>
  <c r="H3007" i="1"/>
  <c r="U3018" i="1"/>
  <c r="T3028" i="1"/>
  <c r="C3037" i="1"/>
  <c r="S3044" i="1"/>
  <c r="S3052" i="1"/>
  <c r="S3060" i="1"/>
  <c r="T3074" i="1"/>
  <c r="D3084" i="1"/>
  <c r="F3106" i="1"/>
  <c r="G3009" i="1"/>
  <c r="S3032" i="1"/>
  <c r="I3043" i="1"/>
  <c r="I3048" i="1"/>
  <c r="I3054" i="1"/>
  <c r="I3059" i="1"/>
  <c r="D3064" i="1"/>
  <c r="F3070" i="1"/>
  <c r="S3078" i="1"/>
  <c r="S3083" i="1"/>
  <c r="B3097" i="1"/>
  <c r="B3111" i="1"/>
  <c r="S3029" i="1"/>
  <c r="C3097" i="1"/>
  <c r="S3098" i="1"/>
  <c r="C3110" i="1"/>
  <c r="S3023" i="1"/>
  <c r="S3039" i="1"/>
  <c r="G3043" i="1"/>
  <c r="S3047" i="1"/>
  <c r="G3051" i="1"/>
  <c r="S3055" i="1"/>
  <c r="G3059" i="1"/>
  <c r="S3063" i="1"/>
  <c r="D3090" i="1"/>
  <c r="G3079" i="1"/>
  <c r="T3107" i="1"/>
  <c r="B3126" i="1"/>
  <c r="B3137" i="1"/>
  <c r="C3147" i="1"/>
  <c r="B3158" i="1"/>
  <c r="B3170" i="1"/>
  <c r="T3185" i="1"/>
  <c r="S3193" i="1"/>
  <c r="B3201" i="1"/>
  <c r="C3215" i="1"/>
  <c r="H3217" i="1"/>
  <c r="D3135" i="1"/>
  <c r="D3146" i="1"/>
  <c r="C3157" i="1"/>
  <c r="D3167" i="1"/>
  <c r="C3229" i="1"/>
  <c r="E3235" i="1"/>
  <c r="S3092" i="1"/>
  <c r="E3124" i="1"/>
  <c r="F3132" i="1"/>
  <c r="E3142" i="1"/>
  <c r="E3153" i="1"/>
  <c r="E3163" i="1"/>
  <c r="C3169" i="1"/>
  <c r="U3183" i="1"/>
  <c r="E3186" i="1"/>
  <c r="B3191" i="1"/>
  <c r="U3199" i="1"/>
  <c r="E3202" i="1"/>
  <c r="B3207" i="1"/>
  <c r="H3229" i="1"/>
  <c r="S3102" i="1"/>
  <c r="C3118" i="1"/>
  <c r="C3127" i="1"/>
  <c r="G3135" i="1"/>
  <c r="F3146" i="1"/>
  <c r="F3157" i="1"/>
  <c r="H3167" i="1"/>
  <c r="G3178" i="1"/>
  <c r="D3181" i="1"/>
  <c r="F3197" i="1"/>
  <c r="G3223" i="1"/>
  <c r="G3226" i="1"/>
  <c r="E3053" i="1"/>
  <c r="U3086" i="1"/>
  <c r="B3102" i="1"/>
  <c r="H3116" i="1"/>
  <c r="S3125" i="1"/>
  <c r="H3134" i="1"/>
  <c r="H3142" i="1"/>
  <c r="H3150" i="1"/>
  <c r="H3158" i="1"/>
  <c r="H3166" i="1"/>
  <c r="G3183" i="1"/>
  <c r="T3194" i="1"/>
  <c r="D3210" i="1"/>
  <c r="B3225" i="1"/>
  <c r="E3130" i="1"/>
  <c r="I3137" i="1"/>
  <c r="I3142" i="1"/>
  <c r="I3147" i="1"/>
  <c r="I3153" i="1"/>
  <c r="I3158" i="1"/>
  <c r="I3163" i="1"/>
  <c r="U3116" i="1"/>
  <c r="S3174" i="1"/>
  <c r="H3177" i="1"/>
  <c r="U3235" i="1"/>
  <c r="T3133" i="1"/>
  <c r="D3137" i="1"/>
  <c r="T3141" i="1"/>
  <c r="D3145" i="1"/>
  <c r="T3149" i="1"/>
  <c r="D3153" i="1"/>
  <c r="T3157" i="1"/>
  <c r="D3161" i="1"/>
  <c r="T3165" i="1"/>
  <c r="B3167" i="1"/>
  <c r="E3215" i="1"/>
  <c r="E3218" i="1"/>
  <c r="F3171" i="1"/>
  <c r="F3195" i="1"/>
  <c r="D3213" i="1"/>
  <c r="D3231" i="1"/>
  <c r="C3241" i="1"/>
  <c r="T3251" i="1"/>
  <c r="I3262" i="1"/>
  <c r="I3273" i="1"/>
  <c r="I3283" i="1"/>
  <c r="I3294" i="1"/>
  <c r="E3309" i="1"/>
  <c r="D3326" i="1"/>
  <c r="U3329" i="1"/>
  <c r="S3245" i="1"/>
  <c r="F3349" i="1"/>
  <c r="H3349" i="1"/>
  <c r="I3222" i="1"/>
  <c r="B3242" i="1"/>
  <c r="T3253" i="1"/>
  <c r="H3257" i="1"/>
  <c r="T3261" i="1"/>
  <c r="H3265" i="1"/>
  <c r="T3269" i="1"/>
  <c r="H3273" i="1"/>
  <c r="T3277" i="1"/>
  <c r="H3281" i="1"/>
  <c r="T3285" i="1"/>
  <c r="G3293" i="1"/>
  <c r="T3301" i="1"/>
  <c r="G3309" i="1"/>
  <c r="I3326" i="1"/>
  <c r="I3195" i="1"/>
  <c r="G3221" i="1"/>
  <c r="H3237" i="1"/>
  <c r="S3246" i="1"/>
  <c r="C3255" i="1"/>
  <c r="B3266" i="1"/>
  <c r="B3277" i="1"/>
  <c r="T3286" i="1"/>
  <c r="C3294" i="1"/>
  <c r="U3307" i="1"/>
  <c r="E3321" i="1"/>
  <c r="H3333" i="1"/>
  <c r="E3140" i="1"/>
  <c r="C3190" i="1"/>
  <c r="E3220" i="1"/>
  <c r="F3232" i="1"/>
  <c r="G3241" i="1"/>
  <c r="F3248" i="1"/>
  <c r="D3258" i="1"/>
  <c r="C3269" i="1"/>
  <c r="D3279" i="1"/>
  <c r="C3291" i="1"/>
  <c r="I3302" i="1"/>
  <c r="D3313" i="1"/>
  <c r="G3322" i="1"/>
  <c r="F3337" i="1"/>
  <c r="T3237" i="1"/>
  <c r="C3250" i="1"/>
  <c r="H3317" i="1"/>
  <c r="S3357" i="1"/>
  <c r="T3247" i="1"/>
  <c r="C3293" i="1"/>
  <c r="S3309" i="1"/>
  <c r="S3251" i="1"/>
  <c r="B3299" i="1"/>
  <c r="T3325" i="1"/>
  <c r="F3326" i="1"/>
  <c r="S3341" i="1"/>
  <c r="U3342" i="1"/>
  <c r="F3287" i="1"/>
  <c r="B3315" i="1"/>
  <c r="F3335" i="1"/>
  <c r="G3346" i="1"/>
  <c r="G3354" i="1"/>
  <c r="G3362" i="1"/>
  <c r="T3369" i="1"/>
  <c r="D3377" i="1"/>
  <c r="D3385" i="1"/>
  <c r="B3392" i="1"/>
  <c r="C3403" i="1"/>
  <c r="H3414" i="1"/>
  <c r="S3393" i="1"/>
  <c r="F3456" i="1"/>
  <c r="U3350" i="1"/>
  <c r="E3366" i="1"/>
  <c r="I3378" i="1"/>
  <c r="G3391" i="1"/>
  <c r="S3410" i="1"/>
  <c r="H3421" i="1"/>
  <c r="C3422" i="1"/>
  <c r="S3423" i="1"/>
  <c r="G3459" i="1"/>
  <c r="E3315" i="1"/>
  <c r="U3331" i="1"/>
  <c r="E3347" i="1"/>
  <c r="F3358" i="1"/>
  <c r="F3366" i="1"/>
  <c r="F3374" i="1"/>
  <c r="F3382" i="1"/>
  <c r="B3390" i="1"/>
  <c r="F3398" i="1"/>
  <c r="B3410" i="1"/>
  <c r="D3422" i="1"/>
  <c r="E3296" i="1"/>
  <c r="S3330" i="1"/>
  <c r="C3346" i="1"/>
  <c r="F3355" i="1"/>
  <c r="T3365" i="1"/>
  <c r="T3373" i="1"/>
  <c r="T3381" i="1"/>
  <c r="C3390" i="1"/>
  <c r="I3398" i="1"/>
  <c r="D3415" i="1"/>
  <c r="F3421" i="1"/>
  <c r="E3439" i="1"/>
  <c r="E3447" i="1"/>
  <c r="U3472" i="1"/>
  <c r="I3345" i="1"/>
  <c r="U3373" i="1"/>
  <c r="T3413" i="1"/>
  <c r="I3358" i="1"/>
  <c r="F3381" i="1"/>
  <c r="F3395" i="1"/>
  <c r="F3400" i="1"/>
  <c r="T3429" i="1"/>
  <c r="U3430" i="1"/>
  <c r="F3431" i="1"/>
  <c r="C3369" i="1"/>
  <c r="F3390" i="1"/>
  <c r="D3397" i="1"/>
  <c r="S3402" i="1"/>
  <c r="E3405" i="1"/>
  <c r="C3429" i="1"/>
  <c r="S3438" i="1"/>
  <c r="F3416" i="1"/>
  <c r="F3432" i="1"/>
  <c r="I3441" i="1"/>
  <c r="E3452" i="1"/>
  <c r="G3476" i="1"/>
  <c r="S3480" i="1"/>
  <c r="G3484" i="1"/>
  <c r="S3488" i="1"/>
  <c r="G3492" i="1"/>
  <c r="S3496" i="1"/>
  <c r="G3500" i="1"/>
  <c r="S3504" i="1"/>
  <c r="C3507" i="1"/>
  <c r="C3520" i="1"/>
  <c r="H3523" i="1"/>
  <c r="G3465" i="1"/>
  <c r="U3513" i="1"/>
  <c r="U3527" i="1"/>
  <c r="G3437" i="1"/>
  <c r="H3449" i="1"/>
  <c r="S3464" i="1"/>
  <c r="B3470" i="1"/>
  <c r="G3519" i="1"/>
  <c r="G3528" i="1"/>
  <c r="I3542" i="1"/>
  <c r="S3548" i="1"/>
  <c r="B3427" i="1"/>
  <c r="H3445" i="1"/>
  <c r="S3455" i="1"/>
  <c r="G3475" i="1"/>
  <c r="S3531" i="1"/>
  <c r="T3446" i="1"/>
  <c r="C3512" i="1"/>
  <c r="G3539" i="1"/>
  <c r="I3426" i="1"/>
  <c r="T3449" i="1"/>
  <c r="T3465" i="1"/>
  <c r="D3512" i="1"/>
  <c r="U3521" i="1"/>
  <c r="E3531" i="1"/>
  <c r="B3536" i="1"/>
  <c r="F3547" i="1"/>
  <c r="G3511" i="1"/>
  <c r="B3532" i="1"/>
  <c r="I3544" i="1"/>
  <c r="E3424" i="1"/>
  <c r="G3448" i="1"/>
  <c r="I3460" i="1"/>
  <c r="T3469" i="1"/>
  <c r="U3479" i="1"/>
  <c r="U3489" i="1"/>
  <c r="U3500" i="1"/>
  <c r="T3512" i="1"/>
  <c r="D3532" i="1"/>
  <c r="F3509" i="1"/>
  <c r="I3534" i="1"/>
  <c r="T3541" i="1"/>
  <c r="E3556" i="1"/>
  <c r="E3591" i="1"/>
  <c r="G3599" i="1"/>
  <c r="T3607" i="1"/>
  <c r="T3610" i="1"/>
  <c r="E3616" i="1"/>
  <c r="E3619" i="1"/>
  <c r="F3580" i="1"/>
  <c r="C3618" i="1"/>
  <c r="T3583" i="1"/>
  <c r="D3586" i="1"/>
  <c r="S3595" i="1"/>
  <c r="G3603" i="1"/>
  <c r="B3608" i="1"/>
  <c r="G3634" i="1"/>
  <c r="B3634" i="1"/>
  <c r="S3650" i="1"/>
  <c r="U3529" i="1"/>
  <c r="G3550" i="1"/>
  <c r="U3558" i="1"/>
  <c r="T3584" i="1"/>
  <c r="C3600" i="1"/>
  <c r="I3650" i="1"/>
  <c r="F3529" i="1"/>
  <c r="T3546" i="1"/>
  <c r="F3554" i="1"/>
  <c r="F3560" i="1"/>
  <c r="B3564" i="1"/>
  <c r="F3568" i="1"/>
  <c r="B3572" i="1"/>
  <c r="F3576" i="1"/>
  <c r="T3580" i="1"/>
  <c r="D3600" i="1"/>
  <c r="I3618" i="1"/>
  <c r="H3627" i="1"/>
  <c r="I3535" i="1"/>
  <c r="U3580" i="1"/>
  <c r="D3626" i="1"/>
  <c r="S3591" i="1"/>
  <c r="H3594" i="1"/>
  <c r="S3642" i="1"/>
  <c r="S3541" i="1"/>
  <c r="S3557" i="1"/>
  <c r="G3587" i="1"/>
  <c r="I3565" i="1"/>
  <c r="F3596" i="1"/>
  <c r="F3612" i="1"/>
  <c r="T3622" i="1"/>
  <c r="C3635" i="1"/>
  <c r="C3643" i="1"/>
  <c r="C3651" i="1"/>
  <c r="H3658" i="1"/>
  <c r="U3666" i="1"/>
  <c r="H3692" i="1"/>
  <c r="T3708" i="1"/>
  <c r="T3719" i="1"/>
  <c r="H3723" i="1"/>
  <c r="E3723" i="1"/>
  <c r="I3727" i="1"/>
  <c r="S3667" i="1"/>
  <c r="I3639" i="1"/>
  <c r="E3651" i="1"/>
  <c r="E3663" i="1"/>
  <c r="F3705" i="1"/>
  <c r="D3707" i="1"/>
  <c r="H3708" i="1"/>
  <c r="G3709" i="1"/>
  <c r="E3711" i="1"/>
  <c r="B3712" i="1"/>
  <c r="H3715" i="1"/>
  <c r="C3716" i="1"/>
  <c r="S3717" i="1"/>
  <c r="S3721" i="1"/>
  <c r="G3724" i="1"/>
  <c r="B3724" i="1"/>
  <c r="B3631" i="1"/>
  <c r="F3643" i="1"/>
  <c r="E3656" i="1"/>
  <c r="U3664" i="1"/>
  <c r="T3674" i="1"/>
  <c r="H3678" i="1"/>
  <c r="T3682" i="1"/>
  <c r="H3686" i="1"/>
  <c r="T3690" i="1"/>
  <c r="H3699" i="1"/>
  <c r="D3709" i="1"/>
  <c r="E3565" i="1"/>
  <c r="H3598" i="1"/>
  <c r="S3615" i="1"/>
  <c r="H3630" i="1"/>
  <c r="C3639" i="1"/>
  <c r="S3647" i="1"/>
  <c r="F3656" i="1"/>
  <c r="D3664" i="1"/>
  <c r="B3674" i="1"/>
  <c r="C3684" i="1"/>
  <c r="S3695" i="1"/>
  <c r="I3705" i="1"/>
  <c r="I3716" i="1"/>
  <c r="S3725" i="1"/>
  <c r="C3612" i="1"/>
  <c r="C3636" i="1"/>
  <c r="C3652" i="1"/>
  <c r="E3664" i="1"/>
  <c r="C3678" i="1"/>
  <c r="D3688" i="1"/>
  <c r="H3640" i="1"/>
  <c r="E3669" i="1"/>
  <c r="E3720" i="1"/>
  <c r="D3666" i="1"/>
  <c r="I3699" i="1"/>
  <c r="B3731" i="1"/>
  <c r="C3741" i="1"/>
  <c r="D3754" i="1"/>
  <c r="D3733" i="1"/>
  <c r="D3744" i="1"/>
  <c r="H3757" i="1"/>
  <c r="S3770" i="1"/>
  <c r="I3771" i="1"/>
  <c r="U3774" i="1"/>
  <c r="E3728" i="1"/>
  <c r="E3739" i="1"/>
  <c r="E3749" i="1"/>
  <c r="G3755" i="1"/>
  <c r="I3777" i="1"/>
  <c r="T3779" i="1"/>
  <c r="G3729" i="1"/>
  <c r="F3740" i="1"/>
  <c r="F3751" i="1"/>
  <c r="G3766" i="1"/>
  <c r="I3770" i="1"/>
  <c r="B3773" i="1"/>
  <c r="D3700" i="1"/>
  <c r="H3732" i="1"/>
  <c r="H3740" i="1"/>
  <c r="H3748" i="1"/>
  <c r="F3763" i="1"/>
  <c r="G3773" i="1"/>
  <c r="T3732" i="1"/>
  <c r="T3737" i="1"/>
  <c r="S3743" i="1"/>
  <c r="T3748" i="1"/>
  <c r="G3759" i="1"/>
  <c r="C3778" i="1"/>
  <c r="U3778" i="1"/>
  <c r="D3731" i="1"/>
  <c r="H3735" i="1"/>
  <c r="D3739" i="1"/>
  <c r="H3743" i="1"/>
  <c r="D3747" i="1"/>
  <c r="S3754" i="1"/>
  <c r="F3757" i="1"/>
  <c r="G3771" i="1"/>
  <c r="E3775" i="1"/>
  <c r="I3738" i="1"/>
  <c r="D3827" i="1"/>
  <c r="T3841" i="1"/>
  <c r="B3783" i="1"/>
  <c r="F3787" i="1"/>
  <c r="B3791" i="1"/>
  <c r="F3795" i="1"/>
  <c r="B3799" i="1"/>
  <c r="F3803" i="1"/>
  <c r="B3807" i="1"/>
  <c r="F3811" i="1"/>
  <c r="B3815" i="1"/>
  <c r="F3819" i="1"/>
  <c r="B3823" i="1"/>
  <c r="G3826" i="1"/>
  <c r="E3830" i="1"/>
  <c r="B3785" i="1"/>
  <c r="C3795" i="1"/>
  <c r="B3806" i="1"/>
  <c r="B3817" i="1"/>
  <c r="H3827" i="1"/>
  <c r="C3781" i="1"/>
  <c r="D3791" i="1"/>
  <c r="D3802" i="1"/>
  <c r="C3813" i="1"/>
  <c r="D3823" i="1"/>
  <c r="B3834" i="1"/>
  <c r="T3845" i="1"/>
  <c r="F3846" i="1"/>
  <c r="E3859" i="1"/>
  <c r="E3722" i="1"/>
  <c r="T3758" i="1"/>
  <c r="E3781" i="1"/>
  <c r="E3791" i="1"/>
  <c r="E3802" i="1"/>
  <c r="E3813" i="1"/>
  <c r="E3823" i="1"/>
  <c r="T3837" i="1"/>
  <c r="D3846" i="1"/>
  <c r="D3849" i="1"/>
  <c r="F3781" i="1"/>
  <c r="G3791" i="1"/>
  <c r="F3802" i="1"/>
  <c r="F3813" i="1"/>
  <c r="G3823" i="1"/>
  <c r="E3853" i="1"/>
  <c r="G3825" i="1"/>
  <c r="F3830" i="1"/>
  <c r="B3858" i="1"/>
  <c r="S3781" i="1"/>
  <c r="T3786" i="1"/>
  <c r="T3791" i="1"/>
  <c r="S3797" i="1"/>
  <c r="T3802" i="1"/>
  <c r="T3807" i="1"/>
  <c r="S3813" i="1"/>
  <c r="T3818" i="1"/>
  <c r="T3823" i="1"/>
  <c r="T3833" i="1"/>
  <c r="I3842" i="1"/>
  <c r="U3855" i="1"/>
  <c r="I3808" i="1"/>
  <c r="B3843" i="1"/>
  <c r="T3862" i="1"/>
  <c r="I3877" i="1"/>
  <c r="C3885" i="1"/>
  <c r="F3904" i="1"/>
  <c r="S3863" i="1"/>
  <c r="S3871" i="1"/>
  <c r="C3892" i="1"/>
  <c r="U3835" i="1"/>
  <c r="U3860" i="1"/>
  <c r="I3866" i="1"/>
  <c r="I3871" i="1"/>
  <c r="S3886" i="1"/>
  <c r="T3894" i="1"/>
  <c r="E3792" i="1"/>
  <c r="F3843" i="1"/>
  <c r="T3857" i="1"/>
  <c r="D3874" i="1"/>
  <c r="H3881" i="1"/>
  <c r="S3889" i="1"/>
  <c r="B3896" i="1"/>
  <c r="S3916" i="1"/>
  <c r="T3865" i="1"/>
  <c r="H3869" i="1"/>
  <c r="T3873" i="1"/>
  <c r="D3907" i="1"/>
  <c r="I3878" i="1"/>
  <c r="T3899" i="1"/>
  <c r="B3907" i="1"/>
  <c r="D3870" i="1"/>
  <c r="C3882" i="1"/>
  <c r="D3902" i="1"/>
  <c r="B3910" i="1"/>
  <c r="E3918" i="1"/>
  <c r="B3921" i="1"/>
  <c r="C3922" i="1"/>
  <c r="D3923" i="1"/>
  <c r="H3926" i="1"/>
  <c r="D3932" i="1"/>
  <c r="E3936" i="1"/>
  <c r="B3938" i="1"/>
  <c r="I3957" i="1"/>
  <c r="B3879" i="1"/>
  <c r="S3910" i="1"/>
  <c r="I3915" i="1"/>
  <c r="U3929" i="1"/>
  <c r="H3930" i="1"/>
  <c r="E3931" i="1"/>
  <c r="B3932" i="1"/>
  <c r="C3948" i="1"/>
  <c r="U3887" i="1"/>
  <c r="T3946" i="1"/>
  <c r="G3948" i="1"/>
  <c r="G3978" i="1"/>
  <c r="H3895" i="1"/>
  <c r="U3900" i="1"/>
  <c r="F3908" i="1"/>
  <c r="C3942" i="1"/>
  <c r="C3959" i="1"/>
  <c r="D3910" i="1"/>
  <c r="S3914" i="1"/>
  <c r="H3918" i="1"/>
  <c r="D3924" i="1"/>
  <c r="E3972" i="1"/>
  <c r="S3911" i="1"/>
  <c r="F3952" i="1"/>
  <c r="S3965" i="1"/>
  <c r="I3966" i="1"/>
  <c r="I3967" i="1"/>
  <c r="I3988" i="1"/>
  <c r="D3954" i="1"/>
  <c r="I3956" i="1"/>
  <c r="U3964" i="1"/>
  <c r="E3970" i="1"/>
  <c r="D3973" i="1"/>
  <c r="U3974" i="1"/>
  <c r="F3975" i="1"/>
  <c r="D3986" i="1"/>
  <c r="U3984" i="1"/>
  <c r="I3980" i="1"/>
  <c r="G3920" i="1"/>
  <c r="I3947" i="1"/>
  <c r="H3958" i="1"/>
  <c r="H3975" i="1"/>
  <c r="I3990" i="1"/>
  <c r="S3913" i="1"/>
  <c r="B3939" i="1"/>
  <c r="U3951" i="1"/>
  <c r="H3954" i="1"/>
  <c r="I3962" i="1"/>
  <c r="S3933" i="1"/>
  <c r="E3983" i="1"/>
  <c r="S3992" i="1"/>
  <c r="F4010" i="1"/>
  <c r="U4010" i="1"/>
  <c r="F3991" i="1"/>
  <c r="H4000" i="1"/>
  <c r="B4006" i="1"/>
  <c r="U4006" i="1"/>
  <c r="H3976" i="1"/>
  <c r="E3989" i="1"/>
  <c r="I4012" i="1"/>
  <c r="H4008" i="1"/>
  <c r="U4008" i="1"/>
  <c r="E4023" i="1"/>
  <c r="U3999" i="1"/>
  <c r="T4014" i="1"/>
  <c r="B3991" i="1"/>
  <c r="E4016" i="1"/>
  <c r="G3971" i="1"/>
  <c r="T4019" i="1"/>
  <c r="U4024" i="1"/>
  <c r="D4032" i="1"/>
  <c r="C4035" i="1"/>
  <c r="F4032" i="1"/>
  <c r="F4005" i="1"/>
  <c r="S4013" i="1"/>
  <c r="B4020" i="1"/>
  <c r="H4028" i="1"/>
  <c r="C4040" i="1"/>
  <c r="U4031" i="1"/>
  <c r="E4043" i="1"/>
  <c r="S4024" i="1"/>
  <c r="C4032" i="1"/>
  <c r="C4001" i="1"/>
  <c r="B4017" i="1"/>
  <c r="B4029" i="1"/>
  <c r="D4037" i="1"/>
  <c r="G4066" i="1"/>
  <c r="I4070" i="1"/>
  <c r="C4087" i="1"/>
  <c r="D4065" i="1"/>
  <c r="C4069" i="1"/>
  <c r="S4041" i="1"/>
  <c r="B4073" i="1"/>
  <c r="D4077" i="1"/>
  <c r="I4079" i="1"/>
  <c r="F4083" i="1"/>
  <c r="S4085" i="1"/>
  <c r="U4038" i="1"/>
  <c r="H4047" i="1"/>
  <c r="T4051" i="1"/>
  <c r="H4055" i="1"/>
  <c r="T4059" i="1"/>
  <c r="H4063" i="1"/>
  <c r="H4066" i="1"/>
  <c r="C4079" i="1"/>
  <c r="B4089" i="1"/>
  <c r="C4101" i="1"/>
  <c r="T4071" i="1"/>
  <c r="T4086" i="1"/>
  <c r="I4090" i="1"/>
  <c r="C4071" i="1"/>
  <c r="S4078" i="1"/>
  <c r="C4082" i="1"/>
  <c r="F4091" i="1"/>
  <c r="D4093" i="1"/>
  <c r="G4094" i="1"/>
  <c r="E4095" i="1"/>
  <c r="E4097" i="1"/>
  <c r="E4098" i="1"/>
  <c r="D4099" i="1"/>
  <c r="I4103" i="1"/>
  <c r="H4112" i="1"/>
  <c r="F4125" i="1"/>
  <c r="B4114" i="1"/>
  <c r="B4118" i="1"/>
  <c r="U4120" i="1"/>
  <c r="E4124" i="1"/>
  <c r="G4102" i="1"/>
  <c r="C4106" i="1"/>
  <c r="D4111" i="1"/>
  <c r="G4130" i="1"/>
  <c r="T4140" i="1"/>
  <c r="B4102" i="1"/>
  <c r="C4116" i="1"/>
  <c r="T4126" i="1"/>
  <c r="S4068" i="1"/>
  <c r="C4111" i="1"/>
  <c r="T4118" i="1"/>
  <c r="U4126" i="1"/>
  <c r="U4110" i="1"/>
  <c r="U4113" i="1"/>
  <c r="H4118" i="1"/>
  <c r="G4124" i="1"/>
  <c r="F4102" i="1"/>
  <c r="I4114" i="1"/>
  <c r="I4084" i="1"/>
  <c r="B4131" i="1"/>
  <c r="E4084" i="1"/>
  <c r="I4129" i="1"/>
  <c r="H4135" i="1"/>
  <c r="F4142" i="1"/>
  <c r="D4142" i="1"/>
  <c r="G4141" i="1"/>
  <c r="E4145" i="1"/>
  <c r="E4132" i="1"/>
  <c r="U4144" i="1"/>
  <c r="C4158" i="1"/>
  <c r="B4168" i="1"/>
  <c r="H4146" i="1"/>
  <c r="D4160" i="1"/>
  <c r="G4147" i="1"/>
  <c r="H4158" i="1"/>
  <c r="T4164" i="1"/>
  <c r="E4160" i="1"/>
  <c r="C4152" i="1"/>
  <c r="D4146" i="1"/>
  <c r="U4157" i="1"/>
  <c r="E4146" i="1"/>
  <c r="S4161" i="1"/>
  <c r="D4166" i="1"/>
  <c r="T4172" i="1"/>
  <c r="G4173" i="1"/>
  <c r="D4163" i="1"/>
  <c r="E4155" i="1"/>
  <c r="F3918" i="1"/>
  <c r="F3980" i="1"/>
  <c r="H3928" i="1"/>
  <c r="G3990" i="1"/>
  <c r="I4010" i="1"/>
  <c r="F3960" i="1"/>
  <c r="S4008" i="1"/>
  <c r="T3999" i="1"/>
  <c r="C3993" i="1"/>
  <c r="D4035" i="1"/>
  <c r="G4009" i="1"/>
  <c r="I4040" i="1"/>
  <c r="D4004" i="1"/>
  <c r="B4066" i="1"/>
  <c r="T4073" i="1"/>
  <c r="I4077" i="1"/>
  <c r="S4048" i="1"/>
  <c r="I4064" i="1"/>
  <c r="H4101" i="1"/>
  <c r="H4065" i="1"/>
  <c r="C4091" i="1"/>
  <c r="T4095" i="1"/>
  <c r="T4108" i="1"/>
  <c r="T4116" i="1"/>
  <c r="T4105" i="1"/>
  <c r="E4140" i="1"/>
  <c r="E4046" i="1"/>
  <c r="E4103" i="1"/>
  <c r="C4125" i="1"/>
  <c r="F4135" i="1"/>
  <c r="U4142" i="1"/>
  <c r="S4138" i="1"/>
  <c r="B4157" i="1"/>
  <c r="H4161" i="1"/>
  <c r="S4147" i="1"/>
  <c r="H4166" i="1"/>
  <c r="F4169" i="1"/>
  <c r="D3990" i="1"/>
  <c r="U4000" i="1"/>
  <c r="U4012" i="1"/>
  <c r="E3991" i="1"/>
  <c r="U4016" i="1"/>
  <c r="I4035" i="1"/>
  <c r="B4036" i="1"/>
  <c r="G4032" i="1"/>
  <c r="B4082" i="1"/>
  <c r="T4075" i="1"/>
  <c r="T4041" i="1"/>
  <c r="S4060" i="1"/>
  <c r="B4067" i="1"/>
  <c r="E4086" i="1"/>
  <c r="I4097" i="1"/>
  <c r="B4112" i="1"/>
  <c r="F4126" i="1"/>
  <c r="S4140" i="1"/>
  <c r="T4122" i="1"/>
  <c r="G4107" i="1"/>
  <c r="H4133" i="1"/>
  <c r="B4145" i="1"/>
  <c r="T4168" i="1"/>
  <c r="T4152" i="1"/>
  <c r="E4149" i="1"/>
  <c r="G4165" i="1"/>
  <c r="S4081" i="1"/>
  <c r="C4060" i="1"/>
  <c r="G4086" i="1"/>
  <c r="I4091" i="1"/>
  <c r="I4054" i="1"/>
  <c r="H4105" i="1"/>
  <c r="B4111" i="1"/>
  <c r="E4106" i="1"/>
  <c r="U4125" i="1"/>
  <c r="S4127" i="1"/>
  <c r="I4145" i="1"/>
  <c r="I4166" i="1"/>
  <c r="T4144" i="1"/>
  <c r="D4171" i="1"/>
  <c r="H4067" i="1"/>
  <c r="S4094" i="1"/>
  <c r="F4117" i="1"/>
  <c r="E4111" i="1"/>
  <c r="G4108" i="1"/>
  <c r="G4111" i="1"/>
  <c r="I4142" i="1"/>
  <c r="S4158" i="1"/>
  <c r="C4164" i="1"/>
  <c r="T4155" i="1"/>
  <c r="G4126" i="1"/>
  <c r="E4076" i="1"/>
  <c r="F4156" i="1"/>
  <c r="S4150" i="1"/>
  <c r="I4162" i="1"/>
  <c r="S443" i="1"/>
  <c r="F560" i="1"/>
  <c r="C316" i="1"/>
  <c r="D362" i="1"/>
  <c r="C241" i="1"/>
  <c r="I442" i="1"/>
  <c r="T595" i="1"/>
  <c r="B696" i="1"/>
  <c r="T796" i="1"/>
  <c r="E673" i="1"/>
  <c r="E784" i="1"/>
  <c r="C490" i="1"/>
  <c r="C594" i="1"/>
  <c r="D652" i="1"/>
  <c r="S729" i="1"/>
  <c r="T809" i="1"/>
  <c r="H844" i="1"/>
  <c r="C884" i="1"/>
  <c r="F941" i="1"/>
  <c r="D482" i="1"/>
  <c r="G563" i="1"/>
  <c r="D594" i="1"/>
  <c r="G619" i="1"/>
  <c r="C655" i="1"/>
  <c r="G692" i="1"/>
  <c r="E728" i="1"/>
  <c r="F768" i="1"/>
  <c r="U833" i="1"/>
  <c r="D941" i="1"/>
  <c r="C500" i="1"/>
  <c r="H571" i="1"/>
  <c r="H611" i="1"/>
  <c r="C646" i="1"/>
  <c r="F680" i="1"/>
  <c r="S714" i="1"/>
  <c r="G748" i="1"/>
  <c r="G780" i="1"/>
  <c r="C805" i="1"/>
  <c r="H829" i="1"/>
  <c r="U850" i="1"/>
  <c r="C869" i="1"/>
  <c r="H893" i="1"/>
  <c r="G589" i="1"/>
  <c r="F703" i="1"/>
  <c r="I770" i="1"/>
  <c r="T924" i="1"/>
  <c r="H948" i="1"/>
  <c r="S673" i="1"/>
  <c r="T784" i="1"/>
  <c r="S648" i="1"/>
  <c r="B737" i="1"/>
  <c r="S757" i="1"/>
  <c r="S773" i="1"/>
  <c r="F806" i="1"/>
  <c r="F870" i="1"/>
  <c r="I927" i="1"/>
  <c r="S965" i="1"/>
  <c r="G993" i="1"/>
  <c r="D1033" i="1"/>
  <c r="H1237" i="1"/>
  <c r="U1152" i="1"/>
  <c r="I953" i="1"/>
  <c r="T1025" i="1"/>
  <c r="S1175" i="1"/>
  <c r="H1216" i="1"/>
  <c r="F1248" i="1"/>
  <c r="U1280" i="1"/>
  <c r="G904" i="1"/>
  <c r="I958" i="1"/>
  <c r="B993" i="1"/>
  <c r="F1027" i="1"/>
  <c r="U1175" i="1"/>
  <c r="B1232" i="1"/>
  <c r="F1295" i="1"/>
  <c r="E775" i="1"/>
  <c r="E911" i="1"/>
  <c r="G965" i="1"/>
  <c r="G997" i="1"/>
  <c r="E1028" i="1"/>
  <c r="S1056" i="1"/>
  <c r="S1072" i="1"/>
  <c r="S1088" i="1"/>
  <c r="S1104" i="1"/>
  <c r="S1120" i="1"/>
  <c r="S1136" i="1"/>
  <c r="F1152" i="1"/>
  <c r="D1173" i="1"/>
  <c r="F1215" i="1"/>
  <c r="G930" i="1"/>
  <c r="H989" i="1"/>
  <c r="S1036" i="1"/>
  <c r="G1179" i="1"/>
  <c r="S1287" i="1"/>
  <c r="F1192" i="1"/>
  <c r="E1224" i="1"/>
  <c r="C1256" i="1"/>
  <c r="B1027" i="1"/>
  <c r="D1207" i="1"/>
  <c r="C1255" i="1"/>
  <c r="B1319" i="1"/>
  <c r="G1196" i="1"/>
  <c r="I1250" i="1"/>
  <c r="C1296" i="1"/>
  <c r="C1328" i="1"/>
  <c r="U1360" i="1"/>
  <c r="H1397" i="1"/>
  <c r="H1429" i="1"/>
  <c r="E1492" i="1"/>
  <c r="D1380" i="1"/>
  <c r="D1484" i="1"/>
  <c r="D1506" i="1"/>
  <c r="H1217" i="1"/>
  <c r="D1293" i="1"/>
  <c r="H1329" i="1"/>
  <c r="T1374" i="1"/>
  <c r="C1461" i="1"/>
  <c r="C1498" i="1"/>
  <c r="I1161" i="1"/>
  <c r="U1293" i="1"/>
  <c r="S1346" i="1"/>
  <c r="G1385" i="1"/>
  <c r="G1401" i="1"/>
  <c r="G1417" i="1"/>
  <c r="G1433" i="1"/>
  <c r="I1485" i="1"/>
  <c r="F1541" i="1"/>
  <c r="F1573" i="1"/>
  <c r="E1138" i="1"/>
  <c r="C1244" i="1"/>
  <c r="E1314" i="1"/>
  <c r="F1351" i="1"/>
  <c r="C1382" i="1"/>
  <c r="B1425" i="1"/>
  <c r="H1493" i="1"/>
  <c r="I1334" i="1"/>
  <c r="F1380" i="1"/>
  <c r="G1473" i="1"/>
  <c r="G1361" i="1"/>
  <c r="F1482" i="1"/>
  <c r="S1540" i="1"/>
  <c r="U1572" i="1"/>
  <c r="S1596" i="1"/>
  <c r="T1492" i="1"/>
  <c r="I1596" i="1"/>
  <c r="I1519" i="1"/>
  <c r="B1562" i="1"/>
  <c r="B1602" i="1"/>
  <c r="D1632" i="1"/>
  <c r="C1661" i="1"/>
  <c r="T1693" i="1"/>
  <c r="C1737" i="1"/>
  <c r="D1796" i="1"/>
  <c r="I1628" i="1"/>
  <c r="C1777" i="1"/>
  <c r="T1538" i="1"/>
  <c r="I1601" i="1"/>
  <c r="E1653" i="1"/>
  <c r="U1703" i="1"/>
  <c r="S1759" i="1"/>
  <c r="B1791" i="1"/>
  <c r="I1454" i="1"/>
  <c r="B1553" i="1"/>
  <c r="E1602" i="1"/>
  <c r="C1636" i="1"/>
  <c r="C1668" i="1"/>
  <c r="C1703" i="1"/>
  <c r="F1740" i="1"/>
  <c r="E1777" i="1"/>
  <c r="F1816" i="1"/>
  <c r="E1471" i="1"/>
  <c r="E1567" i="1"/>
  <c r="H1616" i="1"/>
  <c r="H1648" i="1"/>
  <c r="S1682" i="1"/>
  <c r="E1716" i="1"/>
  <c r="I1768" i="1"/>
  <c r="I1584" i="1"/>
  <c r="H1661" i="1"/>
  <c r="I1721" i="1"/>
  <c r="S1839" i="1"/>
  <c r="I1621" i="1"/>
  <c r="U1759" i="1"/>
  <c r="F1808" i="1"/>
  <c r="D1676" i="1"/>
  <c r="H1719" i="1"/>
  <c r="S1744" i="1"/>
  <c r="B1772" i="1"/>
  <c r="G1807" i="1"/>
  <c r="H1835" i="1"/>
  <c r="I1778" i="1"/>
  <c r="S1829" i="1"/>
  <c r="E1866" i="1"/>
  <c r="I1883" i="1"/>
  <c r="I1894" i="1"/>
  <c r="I1904" i="1"/>
  <c r="I1915" i="1"/>
  <c r="U1928" i="1"/>
  <c r="B1938" i="1"/>
  <c r="C1947" i="1"/>
  <c r="F1976" i="1"/>
  <c r="F1979" i="1"/>
  <c r="U1992" i="1"/>
  <c r="U1995" i="1"/>
  <c r="E2008" i="1"/>
  <c r="E2011" i="1"/>
  <c r="T2024" i="1"/>
  <c r="S2026" i="1"/>
  <c r="D2034" i="1"/>
  <c r="T2042" i="1"/>
  <c r="T1855" i="1"/>
  <c r="D1874" i="1"/>
  <c r="E1935" i="1"/>
  <c r="U1978" i="1"/>
  <c r="U1994" i="1"/>
  <c r="U2010" i="1"/>
  <c r="I1788" i="1"/>
  <c r="T1836" i="1"/>
  <c r="B1858" i="1"/>
  <c r="B1874" i="1"/>
  <c r="G1883" i="1"/>
  <c r="S1887" i="1"/>
  <c r="G1891" i="1"/>
  <c r="S1895" i="1"/>
  <c r="G1899" i="1"/>
  <c r="S1903" i="1"/>
  <c r="G1907" i="1"/>
  <c r="S1911" i="1"/>
  <c r="G1915" i="1"/>
  <c r="S1919" i="1"/>
  <c r="G1923" i="1"/>
  <c r="T1935" i="1"/>
  <c r="S1843" i="1"/>
  <c r="S1875" i="1"/>
  <c r="S1930" i="1"/>
  <c r="S1943" i="1"/>
  <c r="H1946" i="1"/>
  <c r="H1747" i="1"/>
  <c r="H1779" i="1"/>
  <c r="D1804" i="1"/>
  <c r="U1821" i="1"/>
  <c r="C1830" i="1"/>
  <c r="T1840" i="1"/>
  <c r="U1853" i="1"/>
  <c r="B1859" i="1"/>
  <c r="E1869" i="1"/>
  <c r="T1875" i="1"/>
  <c r="D1884" i="1"/>
  <c r="D1895" i="1"/>
  <c r="C1906" i="1"/>
  <c r="D1916" i="1"/>
  <c r="H1928" i="1"/>
  <c r="E1936" i="1"/>
  <c r="T1944" i="1"/>
  <c r="B1952" i="1"/>
  <c r="C1959" i="1"/>
  <c r="C1962" i="1"/>
  <c r="U1970" i="1"/>
  <c r="G1984" i="1"/>
  <c r="G1987" i="1"/>
  <c r="G2000" i="1"/>
  <c r="G2003" i="1"/>
  <c r="G2016" i="1"/>
  <c r="G2019" i="1"/>
  <c r="H2051" i="1"/>
  <c r="C2051" i="1"/>
  <c r="S1802" i="1"/>
  <c r="S1818" i="1"/>
  <c r="T1831" i="1"/>
  <c r="U1843" i="1"/>
  <c r="S1850" i="1"/>
  <c r="I1860" i="1"/>
  <c r="E1868" i="1"/>
  <c r="D1878" i="1"/>
  <c r="E1886" i="1"/>
  <c r="E1896" i="1"/>
  <c r="E1907" i="1"/>
  <c r="E1918" i="1"/>
  <c r="G1926" i="1"/>
  <c r="G1942" i="1"/>
  <c r="E1986" i="1"/>
  <c r="E2002" i="1"/>
  <c r="E2018" i="1"/>
  <c r="H2027" i="1"/>
  <c r="H2035" i="1"/>
  <c r="H2043" i="1"/>
  <c r="D1827" i="1"/>
  <c r="D1856" i="1"/>
  <c r="D1875" i="1"/>
  <c r="F1902" i="1"/>
  <c r="G1912" i="1"/>
  <c r="F1923" i="1"/>
  <c r="F1943" i="1"/>
  <c r="E1960" i="1"/>
  <c r="F1968" i="1"/>
  <c r="C1971" i="1"/>
  <c r="B1935" i="1"/>
  <c r="C1951" i="1"/>
  <c r="I1885" i="1"/>
  <c r="F1940" i="1"/>
  <c r="F1964" i="1"/>
  <c r="G1975" i="1"/>
  <c r="D1990" i="1"/>
  <c r="F2004" i="1"/>
  <c r="T2014" i="1"/>
  <c r="I2029" i="1"/>
  <c r="T2038" i="1"/>
  <c r="B2048" i="1"/>
  <c r="H2058" i="1"/>
  <c r="S2063" i="1"/>
  <c r="I2073" i="1"/>
  <c r="E2081" i="1"/>
  <c r="D2091" i="1"/>
  <c r="B2098" i="1"/>
  <c r="S2108" i="1"/>
  <c r="T2114" i="1"/>
  <c r="C2124" i="1"/>
  <c r="S2149" i="1"/>
  <c r="T2164" i="1"/>
  <c r="E2167" i="1"/>
  <c r="S2180" i="1"/>
  <c r="D2183" i="1"/>
  <c r="G2196" i="1"/>
  <c r="E2200" i="1"/>
  <c r="S2213" i="1"/>
  <c r="S2239" i="1"/>
  <c r="S2255" i="1"/>
  <c r="F2272" i="1"/>
  <c r="F2280" i="1"/>
  <c r="T2059" i="1"/>
  <c r="T2089" i="1"/>
  <c r="T2121" i="1"/>
  <c r="E2161" i="1"/>
  <c r="E2177" i="1"/>
  <c r="E2193" i="1"/>
  <c r="E2209" i="1"/>
  <c r="C2216" i="1"/>
  <c r="G2224" i="1"/>
  <c r="D2229" i="1"/>
  <c r="C2232" i="1"/>
  <c r="G2240" i="1"/>
  <c r="D2245" i="1"/>
  <c r="C2248" i="1"/>
  <c r="I2015" i="1"/>
  <c r="I2047" i="1"/>
  <c r="E2059" i="1"/>
  <c r="C2073" i="1"/>
  <c r="E2088" i="1"/>
  <c r="E2101" i="1"/>
  <c r="T2115" i="1"/>
  <c r="C2157" i="1"/>
  <c r="G2177" i="1"/>
  <c r="I2197" i="1"/>
  <c r="B2216" i="1"/>
  <c r="B2232" i="1"/>
  <c r="B2248" i="1"/>
  <c r="I1972" i="1"/>
  <c r="B1991" i="1"/>
  <c r="G2014" i="1"/>
  <c r="E2032" i="1"/>
  <c r="G2046" i="1"/>
  <c r="B2055" i="1"/>
  <c r="B2064" i="1"/>
  <c r="D2073" i="1"/>
  <c r="T2080" i="1"/>
  <c r="U2090" i="1"/>
  <c r="H2097" i="1"/>
  <c r="E2106" i="1"/>
  <c r="F2114" i="1"/>
  <c r="S2122" i="1"/>
  <c r="D2157" i="1"/>
  <c r="D2173" i="1"/>
  <c r="D2189" i="1"/>
  <c r="D2205" i="1"/>
  <c r="D2224" i="1"/>
  <c r="D2240" i="1"/>
  <c r="U2261" i="1"/>
  <c r="U2264" i="1"/>
  <c r="T2271" i="1"/>
  <c r="E2279" i="1"/>
  <c r="E1893" i="1"/>
  <c r="E1957" i="1"/>
  <c r="E1981" i="1"/>
  <c r="E1997" i="1"/>
  <c r="E2013" i="1"/>
  <c r="E2029" i="1"/>
  <c r="S2039" i="1"/>
  <c r="T2050" i="1"/>
  <c r="G2059" i="1"/>
  <c r="S2068" i="1"/>
  <c r="E2073" i="1"/>
  <c r="U2080" i="1"/>
  <c r="T2087" i="1"/>
  <c r="C2093" i="1"/>
  <c r="S2100" i="1"/>
  <c r="E2105" i="1"/>
  <c r="U2112" i="1"/>
  <c r="T2119" i="1"/>
  <c r="C2125" i="1"/>
  <c r="F2129" i="1"/>
  <c r="B2133" i="1"/>
  <c r="F2137" i="1"/>
  <c r="B2141" i="1"/>
  <c r="F2145" i="1"/>
  <c r="S2156" i="1"/>
  <c r="D2159" i="1"/>
  <c r="T2172" i="1"/>
  <c r="E2175" i="1"/>
  <c r="S2183" i="1"/>
  <c r="S2189" i="1"/>
  <c r="U2196" i="1"/>
  <c r="G2204" i="1"/>
  <c r="E2208" i="1"/>
  <c r="F2217" i="1"/>
  <c r="H2229" i="1"/>
  <c r="F2240" i="1"/>
  <c r="C2261" i="1"/>
  <c r="H2263" i="1"/>
  <c r="D2007" i="1"/>
  <c r="G2048" i="1"/>
  <c r="S2062" i="1"/>
  <c r="T2081" i="1"/>
  <c r="F2105" i="1"/>
  <c r="D2125" i="1"/>
  <c r="H2157" i="1"/>
  <c r="G2168" i="1"/>
  <c r="F2181" i="1"/>
  <c r="F2192" i="1"/>
  <c r="C2200" i="1"/>
  <c r="I2216" i="1"/>
  <c r="I2248" i="1"/>
  <c r="S2101" i="1"/>
  <c r="B2069" i="1"/>
  <c r="G2083" i="1"/>
  <c r="S2098" i="1"/>
  <c r="E2114" i="1"/>
  <c r="S2161" i="1"/>
  <c r="S2193" i="1"/>
  <c r="U2215" i="1"/>
  <c r="T2223" i="1"/>
  <c r="B2231" i="1"/>
  <c r="U2247" i="1"/>
  <c r="U2253" i="1"/>
  <c r="U2256" i="1"/>
  <c r="F2288" i="1"/>
  <c r="I2138" i="1"/>
  <c r="D2163" i="1"/>
  <c r="I2186" i="1"/>
  <c r="T2203" i="1"/>
  <c r="I2226" i="1"/>
  <c r="I2242" i="1"/>
  <c r="G2252" i="1"/>
  <c r="D2267" i="1"/>
  <c r="G2276" i="1"/>
  <c r="H2287" i="1"/>
  <c r="C2296" i="1"/>
  <c r="H2303" i="1"/>
  <c r="B2309" i="1"/>
  <c r="E2317" i="1"/>
  <c r="G2326" i="1"/>
  <c r="E2333" i="1"/>
  <c r="G2342" i="1"/>
  <c r="E2349" i="1"/>
  <c r="E2360" i="1"/>
  <c r="E2371" i="1"/>
  <c r="E2381" i="1"/>
  <c r="I2393" i="1"/>
  <c r="C2411" i="1"/>
  <c r="I2428" i="1"/>
  <c r="H2435" i="1"/>
  <c r="E2443" i="1"/>
  <c r="S2448" i="1"/>
  <c r="S2451" i="1"/>
  <c r="G2456" i="1"/>
  <c r="T2464" i="1"/>
  <c r="T2467" i="1"/>
  <c r="C2472" i="1"/>
  <c r="C2480" i="1"/>
  <c r="T2499" i="1"/>
  <c r="D2296" i="1"/>
  <c r="S2319" i="1"/>
  <c r="H2342" i="1"/>
  <c r="D2404" i="1"/>
  <c r="D2420" i="1"/>
  <c r="G2483" i="1"/>
  <c r="B2484" i="1"/>
  <c r="U2496" i="1"/>
  <c r="I2220" i="1"/>
  <c r="H2265" i="1"/>
  <c r="H2281" i="1"/>
  <c r="T2293" i="1"/>
  <c r="B2303" i="1"/>
  <c r="E2312" i="1"/>
  <c r="E2324" i="1"/>
  <c r="E2337" i="1"/>
  <c r="G2395" i="1"/>
  <c r="E2401" i="1"/>
  <c r="H2408" i="1"/>
  <c r="C2416" i="1"/>
  <c r="H2419" i="1"/>
  <c r="D2432" i="1"/>
  <c r="F2436" i="1"/>
  <c r="H2444" i="1"/>
  <c r="E2449" i="1"/>
  <c r="F2457" i="1"/>
  <c r="C2460" i="1"/>
  <c r="F2468" i="1"/>
  <c r="I2249" i="1"/>
  <c r="I2281" i="1"/>
  <c r="C2295" i="1"/>
  <c r="F2304" i="1"/>
  <c r="F2318" i="1"/>
  <c r="S2326" i="1"/>
  <c r="S2342" i="1"/>
  <c r="E2397" i="1"/>
  <c r="H2412" i="1"/>
  <c r="T2420" i="1"/>
  <c r="H2433" i="1"/>
  <c r="E2162" i="1"/>
  <c r="E2194" i="1"/>
  <c r="C2220" i="1"/>
  <c r="C2236" i="1"/>
  <c r="H2251" i="1"/>
  <c r="B2265" i="1"/>
  <c r="H2275" i="1"/>
  <c r="S2284" i="1"/>
  <c r="S2292" i="1"/>
  <c r="C2300" i="1"/>
  <c r="H2307" i="1"/>
  <c r="E2314" i="1"/>
  <c r="C2320" i="1"/>
  <c r="B2326" i="1"/>
  <c r="I2333" i="1"/>
  <c r="D2339" i="1"/>
  <c r="U2345" i="1"/>
  <c r="E2400" i="1"/>
  <c r="E2416" i="1"/>
  <c r="E2432" i="1"/>
  <c r="I2443" i="1"/>
  <c r="T2452" i="1"/>
  <c r="D2465" i="1"/>
  <c r="I2483" i="1"/>
  <c r="G2488" i="1"/>
  <c r="D2260" i="1"/>
  <c r="D2284" i="1"/>
  <c r="U2295" i="1"/>
  <c r="C2305" i="1"/>
  <c r="T2317" i="1"/>
  <c r="E2335" i="1"/>
  <c r="H2351" i="1"/>
  <c r="T2355" i="1"/>
  <c r="H2359" i="1"/>
  <c r="T2363" i="1"/>
  <c r="H2367" i="1"/>
  <c r="T2371" i="1"/>
  <c r="H2375" i="1"/>
  <c r="T2379" i="1"/>
  <c r="H2383" i="1"/>
  <c r="T2387" i="1"/>
  <c r="B2389" i="1"/>
  <c r="S2405" i="1"/>
  <c r="F2416" i="1"/>
  <c r="H2429" i="1"/>
  <c r="H2449" i="1"/>
  <c r="U2468" i="1"/>
  <c r="C2475" i="1"/>
  <c r="U2476" i="1"/>
  <c r="H2491" i="1"/>
  <c r="I2296" i="1"/>
  <c r="D2392" i="1"/>
  <c r="H2395" i="1"/>
  <c r="T2411" i="1"/>
  <c r="U2427" i="1"/>
  <c r="G2319" i="1"/>
  <c r="S2334" i="1"/>
  <c r="B2395" i="1"/>
  <c r="B2408" i="1"/>
  <c r="C2420" i="1"/>
  <c r="I2366" i="1"/>
  <c r="T2399" i="1"/>
  <c r="D2423" i="1"/>
  <c r="T2439" i="1"/>
  <c r="T2455" i="1"/>
  <c r="T2471" i="1"/>
  <c r="D2487" i="1"/>
  <c r="C2500" i="1"/>
  <c r="H2507" i="1"/>
  <c r="B2513" i="1"/>
  <c r="G2520" i="1"/>
  <c r="U2527" i="1"/>
  <c r="T2534" i="1"/>
  <c r="U2547" i="1"/>
  <c r="B2553" i="1"/>
  <c r="T2612" i="1"/>
  <c r="T2625" i="1"/>
  <c r="I2689" i="1"/>
  <c r="S2528" i="1"/>
  <c r="I2554" i="1"/>
  <c r="F2618" i="1"/>
  <c r="G2638" i="1"/>
  <c r="G2641" i="1"/>
  <c r="F2654" i="1"/>
  <c r="F2657" i="1"/>
  <c r="E2664" i="1"/>
  <c r="U2672" i="1"/>
  <c r="G2680" i="1"/>
  <c r="H2680" i="1"/>
  <c r="B2688" i="1"/>
  <c r="S2548" i="1"/>
  <c r="U2640" i="1"/>
  <c r="U2656" i="1"/>
  <c r="I2437" i="1"/>
  <c r="I2485" i="1"/>
  <c r="B2504" i="1"/>
  <c r="E2513" i="1"/>
  <c r="U2521" i="1"/>
  <c r="B2532" i="1"/>
  <c r="S2542" i="1"/>
  <c r="C2554" i="1"/>
  <c r="E2358" i="1"/>
  <c r="E2406" i="1"/>
  <c r="B2437" i="1"/>
  <c r="H2455" i="1"/>
  <c r="E2478" i="1"/>
  <c r="E2494" i="1"/>
  <c r="S2504" i="1"/>
  <c r="C2512" i="1"/>
  <c r="H2519" i="1"/>
  <c r="E2526" i="1"/>
  <c r="U2532" i="1"/>
  <c r="E2541" i="1"/>
  <c r="C2548" i="1"/>
  <c r="G2556" i="1"/>
  <c r="C2561" i="1"/>
  <c r="G2565" i="1"/>
  <c r="C2569" i="1"/>
  <c r="G2573" i="1"/>
  <c r="C2577" i="1"/>
  <c r="G2581" i="1"/>
  <c r="C2585" i="1"/>
  <c r="G2589" i="1"/>
  <c r="C2593" i="1"/>
  <c r="G2597" i="1"/>
  <c r="C2601" i="1"/>
  <c r="G2605" i="1"/>
  <c r="C2609" i="1"/>
  <c r="U2617" i="1"/>
  <c r="S2624" i="1"/>
  <c r="C2632" i="1"/>
  <c r="I2657" i="1"/>
  <c r="C2485" i="1"/>
  <c r="G2505" i="1"/>
  <c r="E2515" i="1"/>
  <c r="U2523" i="1"/>
  <c r="S2533" i="1"/>
  <c r="C2542" i="1"/>
  <c r="C2549" i="1"/>
  <c r="G2618" i="1"/>
  <c r="T2633" i="1"/>
  <c r="B2646" i="1"/>
  <c r="T2649" i="1"/>
  <c r="D2662" i="1"/>
  <c r="U2512" i="1"/>
  <c r="T2530" i="1"/>
  <c r="F2554" i="1"/>
  <c r="B2622" i="1"/>
  <c r="U2630" i="1"/>
  <c r="D2648" i="1"/>
  <c r="F2665" i="1"/>
  <c r="F2673" i="1"/>
  <c r="F2681" i="1"/>
  <c r="F2689" i="1"/>
  <c r="F2532" i="1"/>
  <c r="C2546" i="1"/>
  <c r="H2557" i="1"/>
  <c r="T2620" i="1"/>
  <c r="T2628" i="1"/>
  <c r="D2689" i="1"/>
  <c r="G2613" i="1"/>
  <c r="D2636" i="1"/>
  <c r="F2650" i="1"/>
  <c r="T2660" i="1"/>
  <c r="F2674" i="1"/>
  <c r="D2684" i="1"/>
  <c r="T2693" i="1"/>
  <c r="S2703" i="1"/>
  <c r="U2712" i="1"/>
  <c r="B2722" i="1"/>
  <c r="F2733" i="1"/>
  <c r="E2740" i="1"/>
  <c r="U2751" i="1"/>
  <c r="E2760" i="1"/>
  <c r="E2770" i="1"/>
  <c r="F2781" i="1"/>
  <c r="F2794" i="1"/>
  <c r="D2801" i="1"/>
  <c r="F2809" i="1"/>
  <c r="G2813" i="1"/>
  <c r="E2818" i="1"/>
  <c r="F2825" i="1"/>
  <c r="G2829" i="1"/>
  <c r="E2834" i="1"/>
  <c r="S2700" i="1"/>
  <c r="C2729" i="1"/>
  <c r="T2748" i="1"/>
  <c r="G2800" i="1"/>
  <c r="H2825" i="1"/>
  <c r="E2845" i="1"/>
  <c r="F2636" i="1"/>
  <c r="H2658" i="1"/>
  <c r="H2674" i="1"/>
  <c r="D2686" i="1"/>
  <c r="U2697" i="1"/>
  <c r="D2709" i="1"/>
  <c r="S2720" i="1"/>
  <c r="U2729" i="1"/>
  <c r="D2741" i="1"/>
  <c r="S2752" i="1"/>
  <c r="G2760" i="1"/>
  <c r="G2768" i="1"/>
  <c r="G2776" i="1"/>
  <c r="I2792" i="1"/>
  <c r="I2642" i="1"/>
  <c r="E2670" i="1"/>
  <c r="E2686" i="1"/>
  <c r="C2700" i="1"/>
  <c r="D2713" i="1"/>
  <c r="E2725" i="1"/>
  <c r="E2738" i="1"/>
  <c r="G2750" i="1"/>
  <c r="I2757" i="1"/>
  <c r="I2762" i="1"/>
  <c r="I2768" i="1"/>
  <c r="I2773" i="1"/>
  <c r="I2778" i="1"/>
  <c r="H2785" i="1"/>
  <c r="T2796" i="1"/>
  <c r="G2836" i="1"/>
  <c r="B2837" i="1"/>
  <c r="G2860" i="1"/>
  <c r="B2860" i="1"/>
  <c r="E2611" i="1"/>
  <c r="C2637" i="1"/>
  <c r="H2660" i="1"/>
  <c r="C2677" i="1"/>
  <c r="D2694" i="1"/>
  <c r="E2700" i="1"/>
  <c r="F2709" i="1"/>
  <c r="T2714" i="1"/>
  <c r="G2722" i="1"/>
  <c r="B2730" i="1"/>
  <c r="U2736" i="1"/>
  <c r="B2746" i="1"/>
  <c r="U2752" i="1"/>
  <c r="F2789" i="1"/>
  <c r="E2802" i="1"/>
  <c r="G2844" i="1"/>
  <c r="H2844" i="1"/>
  <c r="F2700" i="1"/>
  <c r="F2713" i="1"/>
  <c r="S2724" i="1"/>
  <c r="D2740" i="1"/>
  <c r="F2754" i="1"/>
  <c r="B2758" i="1"/>
  <c r="F2762" i="1"/>
  <c r="B2766" i="1"/>
  <c r="F2770" i="1"/>
  <c r="B2774" i="1"/>
  <c r="F2778" i="1"/>
  <c r="F2800" i="1"/>
  <c r="G2716" i="1"/>
  <c r="G2748" i="1"/>
  <c r="H2804" i="1"/>
  <c r="E2812" i="1"/>
  <c r="S2817" i="1"/>
  <c r="S2820" i="1"/>
  <c r="G2825" i="1"/>
  <c r="T2833" i="1"/>
  <c r="D2841" i="1"/>
  <c r="T2696" i="1"/>
  <c r="T2712" i="1"/>
  <c r="T2728" i="1"/>
  <c r="B2744" i="1"/>
  <c r="C2756" i="1"/>
  <c r="D2766" i="1"/>
  <c r="D2777" i="1"/>
  <c r="S2788" i="1"/>
  <c r="B2804" i="1"/>
  <c r="U2825" i="1"/>
  <c r="E2852" i="1"/>
  <c r="I2767" i="1"/>
  <c r="F2806" i="1"/>
  <c r="F2822" i="1"/>
  <c r="F2838" i="1"/>
  <c r="T2848" i="1"/>
  <c r="T2856" i="1"/>
  <c r="B2872" i="1"/>
  <c r="T2885" i="1"/>
  <c r="B2947" i="1"/>
  <c r="T2963" i="1"/>
  <c r="U2977" i="1"/>
  <c r="U2980" i="1"/>
  <c r="U2993" i="1"/>
  <c r="G2940" i="1"/>
  <c r="F2943" i="1"/>
  <c r="C2979" i="1"/>
  <c r="U2870" i="1"/>
  <c r="U2886" i="1"/>
  <c r="B2943" i="1"/>
  <c r="F2948" i="1"/>
  <c r="T2953" i="1"/>
  <c r="C2956" i="1"/>
  <c r="F2964" i="1"/>
  <c r="I2798" i="1"/>
  <c r="G2832" i="1"/>
  <c r="E2850" i="1"/>
  <c r="G2862" i="1"/>
  <c r="H2868" i="1"/>
  <c r="U2876" i="1"/>
  <c r="S2883" i="1"/>
  <c r="I2941" i="1"/>
  <c r="T2951" i="1"/>
  <c r="T2959" i="1"/>
  <c r="U3003" i="1"/>
  <c r="E2759" i="1"/>
  <c r="E2815" i="1"/>
  <c r="F2842" i="1"/>
  <c r="H2856" i="1"/>
  <c r="U2864" i="1"/>
  <c r="G2875" i="1"/>
  <c r="U2883" i="1"/>
  <c r="H2891" i="1"/>
  <c r="D2895" i="1"/>
  <c r="H2899" i="1"/>
  <c r="D2903" i="1"/>
  <c r="H2907" i="1"/>
  <c r="D2911" i="1"/>
  <c r="H2915" i="1"/>
  <c r="D2919" i="1"/>
  <c r="H2923" i="1"/>
  <c r="D2927" i="1"/>
  <c r="H2931" i="1"/>
  <c r="D2935" i="1"/>
  <c r="B2939" i="1"/>
  <c r="G2953" i="1"/>
  <c r="F2969" i="1"/>
  <c r="F2972" i="1"/>
  <c r="F2985" i="1"/>
  <c r="F2988" i="1"/>
  <c r="E2995" i="1"/>
  <c r="G2842" i="1"/>
  <c r="S2865" i="1"/>
  <c r="E2889" i="1"/>
  <c r="D2971" i="1"/>
  <c r="D2987" i="1"/>
  <c r="S2862" i="1"/>
  <c r="B2941" i="1"/>
  <c r="S2872" i="1"/>
  <c r="B2878" i="1"/>
  <c r="G2971" i="1"/>
  <c r="S3011" i="1"/>
  <c r="I2926" i="1"/>
  <c r="I2958" i="1"/>
  <c r="I2974" i="1"/>
  <c r="G2984" i="1"/>
  <c r="F2997" i="1"/>
  <c r="F3005" i="1"/>
  <c r="F3013" i="1"/>
  <c r="U3023" i="1"/>
  <c r="D3035" i="1"/>
  <c r="B3047" i="1"/>
  <c r="B3058" i="1"/>
  <c r="D3066" i="1"/>
  <c r="T3082" i="1"/>
  <c r="C3094" i="1"/>
  <c r="I3110" i="1"/>
  <c r="B3114" i="1"/>
  <c r="G3075" i="1"/>
  <c r="D3078" i="1"/>
  <c r="D3095" i="1"/>
  <c r="E3100" i="1"/>
  <c r="I2952" i="1"/>
  <c r="I2976" i="1"/>
  <c r="U2996" i="1"/>
  <c r="H3005" i="1"/>
  <c r="G3016" i="1"/>
  <c r="E3026" i="1"/>
  <c r="S3037" i="1"/>
  <c r="E3048" i="1"/>
  <c r="E3059" i="1"/>
  <c r="C3072" i="1"/>
  <c r="F3084" i="1"/>
  <c r="I2965" i="1"/>
  <c r="F2996" i="1"/>
  <c r="E3009" i="1"/>
  <c r="T3018" i="1"/>
  <c r="C3027" i="1"/>
  <c r="D3034" i="1"/>
  <c r="F3046" i="1"/>
  <c r="G3056" i="1"/>
  <c r="D3075" i="1"/>
  <c r="D3113" i="1"/>
  <c r="E2894" i="1"/>
  <c r="E2950" i="1"/>
  <c r="H2975" i="1"/>
  <c r="G2996" i="1"/>
  <c r="C3008" i="1"/>
  <c r="F3020" i="1"/>
  <c r="H3029" i="1"/>
  <c r="S3038" i="1"/>
  <c r="G3046" i="1"/>
  <c r="G3054" i="1"/>
  <c r="G3062" i="1"/>
  <c r="D3074" i="1"/>
  <c r="T3084" i="1"/>
  <c r="D3106" i="1"/>
  <c r="H3012" i="1"/>
  <c r="S3035" i="1"/>
  <c r="T3043" i="1"/>
  <c r="T3048" i="1"/>
  <c r="S3054" i="1"/>
  <c r="T3059" i="1"/>
  <c r="B3064" i="1"/>
  <c r="T3070" i="1"/>
  <c r="F3080" i="1"/>
  <c r="C3083" i="1"/>
  <c r="S3097" i="1"/>
  <c r="I3111" i="1"/>
  <c r="I3072" i="1"/>
  <c r="G3098" i="1"/>
  <c r="F3103" i="1"/>
  <c r="H3110" i="1"/>
  <c r="C3023" i="1"/>
  <c r="C3039" i="1"/>
  <c r="S3043" i="1"/>
  <c r="C3047" i="1"/>
  <c r="S3051" i="1"/>
  <c r="C3055" i="1"/>
  <c r="S3059" i="1"/>
  <c r="C3063" i="1"/>
  <c r="S3090" i="1"/>
  <c r="S3085" i="1"/>
  <c r="C3116" i="1"/>
  <c r="U3126" i="1"/>
  <c r="B3138" i="1"/>
  <c r="B3149" i="1"/>
  <c r="C3159" i="1"/>
  <c r="H3173" i="1"/>
  <c r="D3185" i="1"/>
  <c r="C3193" i="1"/>
  <c r="H3201" i="1"/>
  <c r="U3217" i="1"/>
  <c r="B3218" i="1"/>
  <c r="C3137" i="1"/>
  <c r="D3147" i="1"/>
  <c r="D3158" i="1"/>
  <c r="D3170" i="1"/>
  <c r="U3229" i="1"/>
  <c r="D3235" i="1"/>
  <c r="U3108" i="1"/>
  <c r="S3124" i="1"/>
  <c r="E3133" i="1"/>
  <c r="E3143" i="1"/>
  <c r="E3154" i="1"/>
  <c r="E3165" i="1"/>
  <c r="H3169" i="1"/>
  <c r="E3183" i="1"/>
  <c r="S3186" i="1"/>
  <c r="G3194" i="1"/>
  <c r="E3199" i="1"/>
  <c r="S3202" i="1"/>
  <c r="G3210" i="1"/>
  <c r="C3235" i="1"/>
  <c r="C3102" i="1"/>
  <c r="T3118" i="1"/>
  <c r="U3127" i="1"/>
  <c r="F3137" i="1"/>
  <c r="G3147" i="1"/>
  <c r="F3158" i="1"/>
  <c r="T3167" i="1"/>
  <c r="F3178" i="1"/>
  <c r="H3189" i="1"/>
  <c r="T3197" i="1"/>
  <c r="F3223" i="1"/>
  <c r="F3226" i="1"/>
  <c r="E3061" i="1"/>
  <c r="B3089" i="1"/>
  <c r="U3102" i="1"/>
  <c r="E3117" i="1"/>
  <c r="G3126" i="1"/>
  <c r="H3135" i="1"/>
  <c r="H3143" i="1"/>
  <c r="H3151" i="1"/>
  <c r="H3159" i="1"/>
  <c r="E3169" i="1"/>
  <c r="I3185" i="1"/>
  <c r="B3197" i="1"/>
  <c r="C3223" i="1"/>
  <c r="H3225" i="1"/>
  <c r="I3132" i="1"/>
  <c r="S3137" i="1"/>
  <c r="T3142" i="1"/>
  <c r="T3147" i="1"/>
  <c r="S3153" i="1"/>
  <c r="T3158" i="1"/>
  <c r="T3163" i="1"/>
  <c r="E3116" i="1"/>
  <c r="C3174" i="1"/>
  <c r="U3189" i="1"/>
  <c r="S3126" i="1"/>
  <c r="D3133" i="1"/>
  <c r="H3137" i="1"/>
  <c r="D3141" i="1"/>
  <c r="H3145" i="1"/>
  <c r="D3149" i="1"/>
  <c r="H3153" i="1"/>
  <c r="D3157" i="1"/>
  <c r="H3161" i="1"/>
  <c r="D3165" i="1"/>
  <c r="G3170" i="1"/>
  <c r="T3215" i="1"/>
  <c r="S3218" i="1"/>
  <c r="I3172" i="1"/>
  <c r="I3196" i="1"/>
  <c r="T3213" i="1"/>
  <c r="U3232" i="1"/>
  <c r="U3241" i="1"/>
  <c r="I3253" i="1"/>
  <c r="I3263" i="1"/>
  <c r="I3274" i="1"/>
  <c r="B3286" i="1"/>
  <c r="C3299" i="1"/>
  <c r="I3310" i="1"/>
  <c r="S3329" i="1"/>
  <c r="E3341" i="1"/>
  <c r="S3321" i="1"/>
  <c r="U3349" i="1"/>
  <c r="I3182" i="1"/>
  <c r="F3231" i="1"/>
  <c r="U3242" i="1"/>
  <c r="D3253" i="1"/>
  <c r="T3257" i="1"/>
  <c r="D3261" i="1"/>
  <c r="T3265" i="1"/>
  <c r="D3269" i="1"/>
  <c r="T3273" i="1"/>
  <c r="D3277" i="1"/>
  <c r="T3281" i="1"/>
  <c r="D3285" i="1"/>
  <c r="U3293" i="1"/>
  <c r="D3301" i="1"/>
  <c r="U3309" i="1"/>
  <c r="I3341" i="1"/>
  <c r="B3198" i="1"/>
  <c r="B3222" i="1"/>
  <c r="E3238" i="1"/>
  <c r="G3247" i="1"/>
  <c r="B3257" i="1"/>
  <c r="C3267" i="1"/>
  <c r="B3278" i="1"/>
  <c r="F3291" i="1"/>
  <c r="D3298" i="1"/>
  <c r="E3307" i="1"/>
  <c r="U3321" i="1"/>
  <c r="B3334" i="1"/>
  <c r="E3148" i="1"/>
  <c r="E3196" i="1"/>
  <c r="H3221" i="1"/>
  <c r="C3233" i="1"/>
  <c r="E3242" i="1"/>
  <c r="C3249" i="1"/>
  <c r="D3259" i="1"/>
  <c r="D3270" i="1"/>
  <c r="C3281" i="1"/>
  <c r="B3294" i="1"/>
  <c r="F3305" i="1"/>
  <c r="E3314" i="1"/>
  <c r="T3322" i="1"/>
  <c r="T3337" i="1"/>
  <c r="D3237" i="1"/>
  <c r="T3250" i="1"/>
  <c r="I3321" i="1"/>
  <c r="C3357" i="1"/>
  <c r="S3290" i="1"/>
  <c r="H3293" i="1"/>
  <c r="C3309" i="1"/>
  <c r="G3286" i="1"/>
  <c r="G3302" i="1"/>
  <c r="D3325" i="1"/>
  <c r="U3326" i="1"/>
  <c r="C3341" i="1"/>
  <c r="E3342" i="1"/>
  <c r="I3288" i="1"/>
  <c r="F3319" i="1"/>
  <c r="I3336" i="1"/>
  <c r="B3347" i="1"/>
  <c r="B3355" i="1"/>
  <c r="B3363" i="1"/>
  <c r="G3370" i="1"/>
  <c r="T3377" i="1"/>
  <c r="S3386" i="1"/>
  <c r="T3392" i="1"/>
  <c r="B3405" i="1"/>
  <c r="F3429" i="1"/>
  <c r="S3456" i="1"/>
  <c r="E3456" i="1"/>
  <c r="F3353" i="1"/>
  <c r="U3366" i="1"/>
  <c r="B3381" i="1"/>
  <c r="B3393" i="1"/>
  <c r="C3410" i="1"/>
  <c r="G3421" i="1"/>
  <c r="B3422" i="1"/>
  <c r="C3423" i="1"/>
  <c r="F3459" i="1"/>
  <c r="U3315" i="1"/>
  <c r="I3335" i="1"/>
  <c r="U3347" i="1"/>
  <c r="I3359" i="1"/>
  <c r="I3367" i="1"/>
  <c r="I3375" i="1"/>
  <c r="D3383" i="1"/>
  <c r="T3390" i="1"/>
  <c r="G3399" i="1"/>
  <c r="B3415" i="1"/>
  <c r="D3423" i="1"/>
  <c r="E3304" i="1"/>
  <c r="F3331" i="1"/>
  <c r="S3346" i="1"/>
  <c r="G3358" i="1"/>
  <c r="G3366" i="1"/>
  <c r="G3374" i="1"/>
  <c r="E3383" i="1"/>
  <c r="U3390" i="1"/>
  <c r="H3399" i="1"/>
  <c r="T3415" i="1"/>
  <c r="F3422" i="1"/>
  <c r="S3439" i="1"/>
  <c r="U3447" i="1"/>
  <c r="B3472" i="1"/>
  <c r="H3350" i="1"/>
  <c r="I3377" i="1"/>
  <c r="D3413" i="1"/>
  <c r="B3361" i="1"/>
  <c r="S3382" i="1"/>
  <c r="G3395" i="1"/>
  <c r="F3403" i="1"/>
  <c r="D3429" i="1"/>
  <c r="E3430" i="1"/>
  <c r="U3431" i="1"/>
  <c r="C3377" i="1"/>
  <c r="D3391" i="1"/>
  <c r="U3397" i="1"/>
  <c r="C3402" i="1"/>
  <c r="B3406" i="1"/>
  <c r="D3430" i="1"/>
  <c r="C3438" i="1"/>
  <c r="I3417" i="1"/>
  <c r="I3433" i="1"/>
  <c r="D3442" i="1"/>
  <c r="S3457" i="1"/>
  <c r="S3476" i="1"/>
  <c r="C3480" i="1"/>
  <c r="S3484" i="1"/>
  <c r="C3488" i="1"/>
  <c r="S3492" i="1"/>
  <c r="C3496" i="1"/>
  <c r="S3500" i="1"/>
  <c r="C3504" i="1"/>
  <c r="H3507" i="1"/>
  <c r="B3520" i="1"/>
  <c r="C3527" i="1"/>
  <c r="F3468" i="1"/>
  <c r="E3513" i="1"/>
  <c r="H3532" i="1"/>
  <c r="F3442" i="1"/>
  <c r="T3451" i="1"/>
  <c r="C3464" i="1"/>
  <c r="T3470" i="1"/>
  <c r="T3519" i="1"/>
  <c r="H3542" i="1"/>
  <c r="B3548" i="1"/>
  <c r="I3548" i="1"/>
  <c r="I3432" i="1"/>
  <c r="C3446" i="1"/>
  <c r="T3461" i="1"/>
  <c r="I3511" i="1"/>
  <c r="C3531" i="1"/>
  <c r="S3449" i="1"/>
  <c r="B3512" i="1"/>
  <c r="F3539" i="1"/>
  <c r="I3434" i="1"/>
  <c r="B3452" i="1"/>
  <c r="B3468" i="1"/>
  <c r="H3513" i="1"/>
  <c r="E3521" i="1"/>
  <c r="U3531" i="1"/>
  <c r="H3536" i="1"/>
  <c r="E3547" i="1"/>
  <c r="T3511" i="1"/>
  <c r="G3532" i="1"/>
  <c r="H3544" i="1"/>
  <c r="C3426" i="1"/>
  <c r="D3449" i="1"/>
  <c r="F3461" i="1"/>
  <c r="H3470" i="1"/>
  <c r="U3480" i="1"/>
  <c r="U3491" i="1"/>
  <c r="U3501" i="1"/>
  <c r="F3515" i="1"/>
  <c r="T3532" i="1"/>
  <c r="I3510" i="1"/>
  <c r="D3535" i="1"/>
  <c r="D3550" i="1"/>
  <c r="B3557" i="1"/>
  <c r="I3592" i="1"/>
  <c r="U3602" i="1"/>
  <c r="D3607" i="1"/>
  <c r="D3610" i="1"/>
  <c r="T3616" i="1"/>
  <c r="S3619" i="1"/>
  <c r="F3591" i="1"/>
  <c r="B3618" i="1"/>
  <c r="D3583" i="1"/>
  <c r="H3586" i="1"/>
  <c r="C3595" i="1"/>
  <c r="F3603" i="1"/>
  <c r="H3611" i="1"/>
  <c r="F3634" i="1"/>
  <c r="H3634" i="1"/>
  <c r="C3650" i="1"/>
  <c r="I3533" i="1"/>
  <c r="B3552" i="1"/>
  <c r="H3579" i="1"/>
  <c r="B3586" i="1"/>
  <c r="S3600" i="1"/>
  <c r="E3478" i="1"/>
  <c r="E3534" i="1"/>
  <c r="D3546" i="1"/>
  <c r="C3555" i="1"/>
  <c r="B3560" i="1"/>
  <c r="F3564" i="1"/>
  <c r="B3568" i="1"/>
  <c r="F3572" i="1"/>
  <c r="B3576" i="1"/>
  <c r="E3583" i="1"/>
  <c r="T3600" i="1"/>
  <c r="G3624" i="1"/>
  <c r="G3627" i="1"/>
  <c r="T3540" i="1"/>
  <c r="S3588" i="1"/>
  <c r="S3626" i="1"/>
  <c r="C3591" i="1"/>
  <c r="F3626" i="1"/>
  <c r="C3642" i="1"/>
  <c r="C3550" i="1"/>
  <c r="G3558" i="1"/>
  <c r="S3587" i="1"/>
  <c r="I3573" i="1"/>
  <c r="I3597" i="1"/>
  <c r="I3613" i="1"/>
  <c r="G3623" i="1"/>
  <c r="S3635" i="1"/>
  <c r="S3643" i="1"/>
  <c r="S3651" i="1"/>
  <c r="C3659" i="1"/>
  <c r="C3669" i="1"/>
  <c r="T3695" i="1"/>
  <c r="T3709" i="1"/>
  <c r="D3719" i="1"/>
  <c r="T3723" i="1"/>
  <c r="C3723" i="1"/>
  <c r="G3727" i="1"/>
  <c r="I3615" i="1"/>
  <c r="D3640" i="1"/>
  <c r="U3651" i="1"/>
  <c r="B3664" i="1"/>
  <c r="S3705" i="1"/>
  <c r="G3707" i="1"/>
  <c r="F3708" i="1"/>
  <c r="E3709" i="1"/>
  <c r="B3711" i="1"/>
  <c r="B3713" i="1"/>
  <c r="T3715" i="1"/>
  <c r="G3716" i="1"/>
  <c r="H3717" i="1"/>
  <c r="H3721" i="1"/>
  <c r="U3724" i="1"/>
  <c r="I3596" i="1"/>
  <c r="E3632" i="1"/>
  <c r="I3644" i="1"/>
  <c r="U3656" i="1"/>
  <c r="F3666" i="1"/>
  <c r="D3674" i="1"/>
  <c r="T3678" i="1"/>
  <c r="D3682" i="1"/>
  <c r="T3686" i="1"/>
  <c r="D3690" i="1"/>
  <c r="F3699" i="1"/>
  <c r="C3711" i="1"/>
  <c r="E3573" i="1"/>
  <c r="B3604" i="1"/>
  <c r="B3620" i="1"/>
  <c r="C3631" i="1"/>
  <c r="S3639" i="1"/>
  <c r="F3648" i="1"/>
  <c r="D3658" i="1"/>
  <c r="G3666" i="1"/>
  <c r="B3675" i="1"/>
  <c r="B3686" i="1"/>
  <c r="B3697" i="1"/>
  <c r="I3707" i="1"/>
  <c r="I3717" i="1"/>
  <c r="H3725" i="1"/>
  <c r="D3615" i="1"/>
  <c r="D3639" i="1"/>
  <c r="D3655" i="1"/>
  <c r="H3666" i="1"/>
  <c r="D3679" i="1"/>
  <c r="C3690" i="1"/>
  <c r="I3643" i="1"/>
  <c r="S3669" i="1"/>
  <c r="D3720" i="1"/>
  <c r="S3666" i="1"/>
  <c r="I3720" i="1"/>
  <c r="B3732" i="1"/>
  <c r="B3743" i="1"/>
  <c r="G3757" i="1"/>
  <c r="C3735" i="1"/>
  <c r="D3745" i="1"/>
  <c r="H3769" i="1"/>
  <c r="C3770" i="1"/>
  <c r="G3774" i="1"/>
  <c r="I3775" i="1"/>
  <c r="E3729" i="1"/>
  <c r="E3740" i="1"/>
  <c r="E3751" i="1"/>
  <c r="B3769" i="1"/>
  <c r="F3777" i="1"/>
  <c r="I3779" i="1"/>
  <c r="F3731" i="1"/>
  <c r="G3741" i="1"/>
  <c r="S3751" i="1"/>
  <c r="H3766" i="1"/>
  <c r="S3771" i="1"/>
  <c r="U3773" i="1"/>
  <c r="S3701" i="1"/>
  <c r="H3733" i="1"/>
  <c r="H3741" i="1"/>
  <c r="H3749" i="1"/>
  <c r="H3763" i="1"/>
  <c r="I3728" i="1"/>
  <c r="I3733" i="1"/>
  <c r="I3739" i="1"/>
  <c r="I3744" i="1"/>
  <c r="I3749" i="1"/>
  <c r="F3759" i="1"/>
  <c r="G3778" i="1"/>
  <c r="G3728" i="1"/>
  <c r="S3732" i="1"/>
  <c r="G3736" i="1"/>
  <c r="S3740" i="1"/>
  <c r="G3744" i="1"/>
  <c r="S3748" i="1"/>
  <c r="C3754" i="1"/>
  <c r="E3757" i="1"/>
  <c r="E3771" i="1"/>
  <c r="D3775" i="1"/>
  <c r="I3746" i="1"/>
  <c r="D3830" i="1"/>
  <c r="D3841" i="1"/>
  <c r="F3783" i="1"/>
  <c r="B3787" i="1"/>
  <c r="F3791" i="1"/>
  <c r="B3795" i="1"/>
  <c r="F3799" i="1"/>
  <c r="B3803" i="1"/>
  <c r="F3807" i="1"/>
  <c r="B3811" i="1"/>
  <c r="F3815" i="1"/>
  <c r="B3819" i="1"/>
  <c r="F3823" i="1"/>
  <c r="G3827" i="1"/>
  <c r="S3761" i="1"/>
  <c r="B3786" i="1"/>
  <c r="B3797" i="1"/>
  <c r="C3807" i="1"/>
  <c r="B3818" i="1"/>
  <c r="T3827" i="1"/>
  <c r="D3782" i="1"/>
  <c r="C3793" i="1"/>
  <c r="D3803" i="1"/>
  <c r="D3814" i="1"/>
  <c r="C3825" i="1"/>
  <c r="G3834" i="1"/>
  <c r="D3845" i="1"/>
  <c r="U3846" i="1"/>
  <c r="D3859" i="1"/>
  <c r="E3730" i="1"/>
  <c r="F3760" i="1"/>
  <c r="E3782" i="1"/>
  <c r="E3793" i="1"/>
  <c r="E3803" i="1"/>
  <c r="E3814" i="1"/>
  <c r="E3825" i="1"/>
  <c r="D3837" i="1"/>
  <c r="S3849" i="1"/>
  <c r="G3859" i="1"/>
  <c r="F3782" i="1"/>
  <c r="F3793" i="1"/>
  <c r="G3803" i="1"/>
  <c r="F3814" i="1"/>
  <c r="F3825" i="1"/>
  <c r="D3853" i="1"/>
  <c r="I3826" i="1"/>
  <c r="S3830" i="1"/>
  <c r="I3858" i="1"/>
  <c r="I3782" i="1"/>
  <c r="I3787" i="1"/>
  <c r="I3793" i="1"/>
  <c r="I3798" i="1"/>
  <c r="I3803" i="1"/>
  <c r="I3809" i="1"/>
  <c r="I3814" i="1"/>
  <c r="I3819" i="1"/>
  <c r="I3825" i="1"/>
  <c r="D3833" i="1"/>
  <c r="F3855" i="1"/>
  <c r="C3855" i="1"/>
  <c r="I3816" i="1"/>
  <c r="F3847" i="1"/>
  <c r="E3865" i="1"/>
  <c r="D3882" i="1"/>
  <c r="E3890" i="1"/>
  <c r="E3904" i="1"/>
  <c r="G3865" i="1"/>
  <c r="G3874" i="1"/>
  <c r="T3892" i="1"/>
  <c r="I3839" i="1"/>
  <c r="E3860" i="1"/>
  <c r="T3866" i="1"/>
  <c r="T3871" i="1"/>
  <c r="C3886" i="1"/>
  <c r="D3894" i="1"/>
  <c r="E3800" i="1"/>
  <c r="E3848" i="1"/>
  <c r="D3857" i="1"/>
  <c r="B3877" i="1"/>
  <c r="G3881" i="1"/>
  <c r="C3889" i="1"/>
  <c r="U3896" i="1"/>
  <c r="I3916" i="1"/>
  <c r="D3865" i="1"/>
  <c r="T3869" i="1"/>
  <c r="D3873" i="1"/>
  <c r="S3907" i="1"/>
  <c r="H3890" i="1"/>
  <c r="D3899" i="1"/>
  <c r="C3861" i="1"/>
  <c r="D3871" i="1"/>
  <c r="B3882" i="1"/>
  <c r="S3902" i="1"/>
  <c r="B3912" i="1"/>
  <c r="G3921" i="1"/>
  <c r="B3922" i="1"/>
  <c r="U3923" i="1"/>
  <c r="B3923" i="1"/>
  <c r="C3926" i="1"/>
  <c r="C3932" i="1"/>
  <c r="T3938" i="1"/>
  <c r="G3942" i="1"/>
  <c r="F3957" i="1"/>
  <c r="F3883" i="1"/>
  <c r="E3912" i="1"/>
  <c r="H3915" i="1"/>
  <c r="E3929" i="1"/>
  <c r="T3930" i="1"/>
  <c r="S3931" i="1"/>
  <c r="C3936" i="1"/>
  <c r="U3948" i="1"/>
  <c r="I3912" i="1"/>
  <c r="D3946" i="1"/>
  <c r="F3978" i="1"/>
  <c r="H3978" i="1"/>
  <c r="G3895" i="1"/>
  <c r="H3903" i="1"/>
  <c r="S3908" i="1"/>
  <c r="T3942" i="1"/>
  <c r="T3959" i="1"/>
  <c r="I3910" i="1"/>
  <c r="G3914" i="1"/>
  <c r="C3918" i="1"/>
  <c r="C3924" i="1"/>
  <c r="U3972" i="1"/>
  <c r="T3920" i="1"/>
  <c r="T3952" i="1"/>
  <c r="I3965" i="1"/>
  <c r="F3966" i="1"/>
  <c r="G3967" i="1"/>
  <c r="E3988" i="1"/>
  <c r="S3954" i="1"/>
  <c r="S3956" i="1"/>
  <c r="I3964" i="1"/>
  <c r="U3970" i="1"/>
  <c r="T3973" i="1"/>
  <c r="T3974" i="1"/>
  <c r="T3975" i="1"/>
  <c r="B3986" i="1"/>
  <c r="G3984" i="1"/>
  <c r="U3980" i="1"/>
  <c r="G3928" i="1"/>
  <c r="F3947" i="1"/>
  <c r="U3958" i="1"/>
  <c r="C3980" i="1"/>
  <c r="H3990" i="1"/>
  <c r="H3920" i="1"/>
  <c r="G3941" i="1"/>
  <c r="E3951" i="1"/>
  <c r="C3958" i="1"/>
  <c r="G3962" i="1"/>
  <c r="U3949" i="1"/>
  <c r="D3983" i="1"/>
  <c r="C3999" i="1"/>
  <c r="B4010" i="1"/>
  <c r="S3934" i="1"/>
  <c r="S3991" i="1"/>
  <c r="D4000" i="1"/>
  <c r="F4006" i="1"/>
  <c r="E4010" i="1"/>
  <c r="F3976" i="1"/>
  <c r="U3989" i="1"/>
  <c r="F4012" i="1"/>
  <c r="T4008" i="1"/>
  <c r="H4023" i="1"/>
  <c r="T4023" i="1"/>
  <c r="E3999" i="1"/>
  <c r="I4014" i="1"/>
  <c r="E3992" i="1"/>
  <c r="T4016" i="1"/>
  <c r="G3979" i="1"/>
  <c r="D4019" i="1"/>
  <c r="T4027" i="1"/>
  <c r="U4032" i="1"/>
  <c r="H4039" i="1"/>
  <c r="S3981" i="1"/>
  <c r="S4009" i="1"/>
  <c r="C4013" i="1"/>
  <c r="S4020" i="1"/>
  <c r="G4036" i="1"/>
  <c r="E4040" i="1"/>
  <c r="C4031" i="1"/>
  <c r="C4043" i="1"/>
  <c r="C4024" i="1"/>
  <c r="I4032" i="1"/>
  <c r="T4001" i="1"/>
  <c r="B4021" i="1"/>
  <c r="H4029" i="1"/>
  <c r="U4037" i="1"/>
  <c r="F4066" i="1"/>
  <c r="D4071" i="1"/>
  <c r="T4087" i="1"/>
  <c r="I4065" i="1"/>
  <c r="H4071" i="1"/>
  <c r="G4044" i="1"/>
  <c r="B4075" i="1"/>
  <c r="C4077" i="1"/>
  <c r="T4081" i="1"/>
  <c r="D4083" i="1"/>
  <c r="I4085" i="1"/>
  <c r="E4038" i="1"/>
  <c r="T4047" i="1"/>
  <c r="D4051" i="1"/>
  <c r="T4055" i="1"/>
  <c r="D4059" i="1"/>
  <c r="T4063" i="1"/>
  <c r="S4066" i="1"/>
  <c r="B4081" i="1"/>
  <c r="S4089" i="1"/>
  <c r="B4101" i="1"/>
  <c r="B4071" i="1"/>
  <c r="I4086" i="1"/>
  <c r="U4090" i="1"/>
  <c r="H4073" i="1"/>
  <c r="C4078" i="1"/>
  <c r="D4082" i="1"/>
  <c r="E4091" i="1"/>
  <c r="E4093" i="1"/>
  <c r="E4094" i="1"/>
  <c r="D4095" i="1"/>
  <c r="C4097" i="1"/>
  <c r="D4098" i="1"/>
  <c r="C4099" i="1"/>
  <c r="I4105" i="1"/>
  <c r="T4112" i="1"/>
  <c r="S4134" i="1"/>
  <c r="E4114" i="1"/>
  <c r="F4118" i="1"/>
  <c r="F4122" i="1"/>
  <c r="U4124" i="1"/>
  <c r="F4103" i="1"/>
  <c r="I4107" i="1"/>
  <c r="C4114" i="1"/>
  <c r="F4130" i="1"/>
  <c r="B4140" i="1"/>
  <c r="C4103" i="1"/>
  <c r="D4118" i="1"/>
  <c r="C4130" i="1"/>
  <c r="D4102" i="1"/>
  <c r="G4112" i="1"/>
  <c r="F4120" i="1"/>
  <c r="H4130" i="1"/>
  <c r="C4110" i="1"/>
  <c r="H4114" i="1"/>
  <c r="G4120" i="1"/>
  <c r="G4125" i="1"/>
  <c r="G4103" i="1"/>
  <c r="I4116" i="1"/>
  <c r="I4092" i="1"/>
  <c r="D4131" i="1"/>
  <c r="E4092" i="1"/>
  <c r="E4129" i="1"/>
  <c r="S4135" i="1"/>
  <c r="G4142" i="1"/>
  <c r="S4141" i="1"/>
  <c r="I4119" i="1"/>
  <c r="U4145" i="1"/>
  <c r="S4132" i="1"/>
  <c r="F4146" i="1"/>
  <c r="B4161" i="1"/>
  <c r="H4168" i="1"/>
  <c r="S4157" i="1"/>
  <c r="S4160" i="1"/>
  <c r="S4149" i="1"/>
  <c r="T4158" i="1"/>
  <c r="D4164" i="1"/>
  <c r="I4161" i="1"/>
  <c r="S4153" i="1"/>
  <c r="U4147" i="1"/>
  <c r="G4160" i="1"/>
  <c r="F4158" i="1"/>
  <c r="C4161" i="1"/>
  <c r="B4166" i="1"/>
  <c r="D4172" i="1"/>
  <c r="I4165" i="1"/>
  <c r="T4163" i="1"/>
  <c r="E4163" i="1"/>
  <c r="H3924" i="1"/>
  <c r="C3935" i="1"/>
  <c r="E3990" i="1"/>
  <c r="C3951" i="1"/>
  <c r="S3949" i="1"/>
  <c r="T3950" i="1"/>
  <c r="I4006" i="1"/>
  <c r="C4012" i="1"/>
  <c r="U3991" i="1"/>
  <c r="H4016" i="1"/>
  <c r="F4039" i="1"/>
  <c r="G4028" i="1"/>
  <c r="S4031" i="1"/>
  <c r="T4032" i="1"/>
  <c r="I4007" i="1"/>
  <c r="G4067" i="1"/>
  <c r="H4081" i="1"/>
  <c r="B4041" i="1"/>
  <c r="S4056" i="1"/>
  <c r="G4070" i="1"/>
  <c r="S4090" i="1"/>
  <c r="I4082" i="1"/>
  <c r="S4097" i="1"/>
  <c r="U4112" i="1"/>
  <c r="U4118" i="1"/>
  <c r="B4107" i="1"/>
  <c r="B4106" i="1"/>
  <c r="G4114" i="1"/>
  <c r="G4117" i="1"/>
  <c r="I4120" i="1"/>
  <c r="U4139" i="1"/>
  <c r="T4145" i="1"/>
  <c r="F4168" i="1"/>
  <c r="T4149" i="1"/>
  <c r="H4144" i="1"/>
  <c r="E4158" i="1"/>
  <c r="U4169" i="1"/>
  <c r="B3990" i="1"/>
  <c r="B3982" i="1"/>
  <c r="C3985" i="1"/>
  <c r="C4023" i="1"/>
  <c r="C4014" i="1"/>
  <c r="U4039" i="1"/>
  <c r="F4013" i="1"/>
  <c r="B4031" i="1"/>
  <c r="I4015" i="1"/>
  <c r="B4065" i="1"/>
  <c r="U4022" i="1"/>
  <c r="U4064" i="1"/>
  <c r="C4090" i="1"/>
  <c r="T4091" i="1"/>
  <c r="I4098" i="1"/>
  <c r="D4116" i="1"/>
  <c r="D4105" i="1"/>
  <c r="C4107" i="1"/>
  <c r="T4114" i="1"/>
  <c r="E4125" i="1"/>
  <c r="H4127" i="1"/>
  <c r="G4138" i="1"/>
  <c r="G4157" i="1"/>
  <c r="T4157" i="1"/>
  <c r="F4166" i="1"/>
  <c r="E4171" i="1"/>
  <c r="B4044" i="1"/>
  <c r="D4101" i="1"/>
  <c r="I4078" i="1"/>
  <c r="G4098" i="1"/>
  <c r="H4116" i="1"/>
  <c r="D4130" i="1"/>
  <c r="F4116" i="1"/>
  <c r="S4107" i="1"/>
  <c r="B4139" i="1"/>
  <c r="D4137" i="1"/>
  <c r="D4152" i="1"/>
  <c r="E4152" i="1"/>
  <c r="D4155" i="1"/>
  <c r="D4086" i="1"/>
  <c r="F4099" i="1"/>
  <c r="D4124" i="1"/>
  <c r="H4140" i="1"/>
  <c r="S4124" i="1"/>
  <c r="I4126" i="1"/>
  <c r="H4145" i="1"/>
  <c r="F4144" i="1"/>
  <c r="C4156" i="1"/>
  <c r="T4171" i="1"/>
  <c r="E4113" i="1"/>
  <c r="B4127" i="1"/>
  <c r="U4132" i="1"/>
  <c r="E4157" i="1"/>
  <c r="I4171" i="1"/>
  <c r="D463" i="1"/>
  <c r="G568" i="1"/>
  <c r="T322" i="1"/>
  <c r="U370" i="1"/>
  <c r="C257" i="1"/>
  <c r="I474" i="1"/>
  <c r="B605" i="1"/>
  <c r="D711" i="1"/>
  <c r="I551" i="1"/>
  <c r="E689" i="1"/>
  <c r="C789" i="1"/>
  <c r="C506" i="1"/>
  <c r="U600" i="1"/>
  <c r="F660" i="1"/>
  <c r="T735" i="1"/>
  <c r="T812" i="1"/>
  <c r="E852" i="1"/>
  <c r="U892" i="1"/>
  <c r="F949" i="1"/>
  <c r="B492" i="1"/>
  <c r="S567" i="1"/>
  <c r="B596" i="1"/>
  <c r="U621" i="1"/>
  <c r="D658" i="1"/>
  <c r="H695" i="1"/>
  <c r="B732" i="1"/>
  <c r="F772" i="1"/>
  <c r="U841" i="1"/>
  <c r="C380" i="1"/>
  <c r="C508" i="1"/>
  <c r="D575" i="1"/>
  <c r="D615" i="1"/>
  <c r="D649" i="1"/>
  <c r="C684" i="1"/>
  <c r="G718" i="1"/>
  <c r="S750" i="1"/>
  <c r="S782" i="1"/>
  <c r="F810" i="1"/>
  <c r="S829" i="1"/>
  <c r="F852" i="1"/>
  <c r="F874" i="1"/>
  <c r="S893" i="1"/>
  <c r="E599" i="1"/>
  <c r="S711" i="1"/>
  <c r="I774" i="1"/>
  <c r="C924" i="1"/>
  <c r="U956" i="1"/>
  <c r="T676" i="1"/>
  <c r="U916" i="1"/>
  <c r="U657" i="1"/>
  <c r="U740" i="1"/>
  <c r="F758" i="1"/>
  <c r="F774" i="1"/>
  <c r="T808" i="1"/>
  <c r="T872" i="1"/>
  <c r="G929" i="1"/>
  <c r="D968" i="1"/>
  <c r="C997" i="1"/>
  <c r="S1034" i="1"/>
  <c r="H1253" i="1"/>
  <c r="C1152" i="1"/>
  <c r="I961" i="1"/>
  <c r="U1028" i="1"/>
  <c r="H1175" i="1"/>
  <c r="U1216" i="1"/>
  <c r="S1248" i="1"/>
  <c r="C1280" i="1"/>
  <c r="I910" i="1"/>
  <c r="E962" i="1"/>
  <c r="C996" i="1"/>
  <c r="C1031" i="1"/>
  <c r="C1197" i="1"/>
  <c r="E1247" i="1"/>
  <c r="T1295" i="1"/>
  <c r="E799" i="1"/>
  <c r="E919" i="1"/>
  <c r="C969" i="1"/>
  <c r="C1001" i="1"/>
  <c r="E1031" i="1"/>
  <c r="F1057" i="1"/>
  <c r="F1073" i="1"/>
  <c r="F1089" i="1"/>
  <c r="F1105" i="1"/>
  <c r="F1121" i="1"/>
  <c r="F1137" i="1"/>
  <c r="U1157" i="1"/>
  <c r="G1176" i="1"/>
  <c r="F1231" i="1"/>
  <c r="G938" i="1"/>
  <c r="G994" i="1"/>
  <c r="T1039" i="1"/>
  <c r="D1179" i="1"/>
  <c r="H1287" i="1"/>
  <c r="S1192" i="1"/>
  <c r="T1224" i="1"/>
  <c r="F1269" i="1"/>
  <c r="H1031" i="1"/>
  <c r="B1207" i="1"/>
  <c r="B1256" i="1"/>
  <c r="I1066" i="1"/>
  <c r="D1203" i="1"/>
  <c r="G1252" i="1"/>
  <c r="I1298" i="1"/>
  <c r="I1330" i="1"/>
  <c r="D1366" i="1"/>
  <c r="G1400" i="1"/>
  <c r="G1432" i="1"/>
  <c r="U1500" i="1"/>
  <c r="D1436" i="1"/>
  <c r="H1484" i="1"/>
  <c r="F1509" i="1"/>
  <c r="H1225" i="1"/>
  <c r="U1296" i="1"/>
  <c r="S1336" i="1"/>
  <c r="U1377" i="1"/>
  <c r="T1466" i="1"/>
  <c r="B1501" i="1"/>
  <c r="I1185" i="1"/>
  <c r="G1299" i="1"/>
  <c r="G1350" i="1"/>
  <c r="T1388" i="1"/>
  <c r="T1404" i="1"/>
  <c r="T1420" i="1"/>
  <c r="E1436" i="1"/>
  <c r="G1490" i="1"/>
  <c r="S1541" i="1"/>
  <c r="S1573" i="1"/>
  <c r="C1156" i="1"/>
  <c r="C1252" i="1"/>
  <c r="F1317" i="1"/>
  <c r="G1354" i="1"/>
  <c r="C1386" i="1"/>
  <c r="B1429" i="1"/>
  <c r="H1498" i="1"/>
  <c r="T1337" i="1"/>
  <c r="S1441" i="1"/>
  <c r="S1476" i="1"/>
  <c r="S1376" i="1"/>
  <c r="B1482" i="1"/>
  <c r="H1540" i="1"/>
  <c r="D1572" i="1"/>
  <c r="H1596" i="1"/>
  <c r="C1492" i="1"/>
  <c r="I1399" i="1"/>
  <c r="F1526" i="1"/>
  <c r="D1568" i="1"/>
  <c r="F1606" i="1"/>
  <c r="B1634" i="1"/>
  <c r="I1663" i="1"/>
  <c r="T1696" i="1"/>
  <c r="C1741" i="1"/>
  <c r="H1800" i="1"/>
  <c r="I1652" i="1"/>
  <c r="T1810" i="1"/>
  <c r="D1546" i="1"/>
  <c r="U1605" i="1"/>
  <c r="I1657" i="1"/>
  <c r="G1708" i="1"/>
  <c r="D1764" i="1"/>
  <c r="C1810" i="1"/>
  <c r="I1478" i="1"/>
  <c r="I1558" i="1"/>
  <c r="I1606" i="1"/>
  <c r="I1638" i="1"/>
  <c r="I1670" i="1"/>
  <c r="B1707" i="1"/>
  <c r="F1744" i="1"/>
  <c r="T1781" i="1"/>
  <c r="G1816" i="1"/>
  <c r="E1495" i="1"/>
  <c r="F1570" i="1"/>
  <c r="F1618" i="1"/>
  <c r="F1650" i="1"/>
  <c r="B1685" i="1"/>
  <c r="E1719" i="1"/>
  <c r="G1777" i="1"/>
  <c r="I1600" i="1"/>
  <c r="U1668" i="1"/>
  <c r="T1724" i="1"/>
  <c r="F1839" i="1"/>
  <c r="F1636" i="1"/>
  <c r="D1759" i="1"/>
  <c r="T1808" i="1"/>
  <c r="S1680" i="1"/>
  <c r="F1723" i="1"/>
  <c r="B1745" i="1"/>
  <c r="B1781" i="1"/>
  <c r="D1808" i="1"/>
  <c r="E1835" i="1"/>
  <c r="T1787" i="1"/>
  <c r="E1831" i="1"/>
  <c r="U1870" i="1"/>
  <c r="I1884" i="1"/>
  <c r="I1895" i="1"/>
  <c r="I1906" i="1"/>
  <c r="I1916" i="1"/>
  <c r="E1928" i="1"/>
  <c r="F1944" i="1"/>
  <c r="D1951" i="1"/>
  <c r="U1976" i="1"/>
  <c r="U1979" i="1"/>
  <c r="E1992" i="1"/>
  <c r="E1995" i="1"/>
  <c r="T2008" i="1"/>
  <c r="S2011" i="1"/>
  <c r="D2024" i="1"/>
  <c r="C2026" i="1"/>
  <c r="S2034" i="1"/>
  <c r="D2042" i="1"/>
  <c r="T1858" i="1"/>
  <c r="S1874" i="1"/>
  <c r="E1938" i="1"/>
  <c r="E1978" i="1"/>
  <c r="E1994" i="1"/>
  <c r="E2010" i="1"/>
  <c r="S1798" i="1"/>
  <c r="E1838" i="1"/>
  <c r="U1858" i="1"/>
  <c r="U1874" i="1"/>
  <c r="S1883" i="1"/>
  <c r="C1887" i="1"/>
  <c r="S1891" i="1"/>
  <c r="C1895" i="1"/>
  <c r="S1899" i="1"/>
  <c r="C1903" i="1"/>
  <c r="S1907" i="1"/>
  <c r="C1911" i="1"/>
  <c r="S1915" i="1"/>
  <c r="C1919" i="1"/>
  <c r="S1923" i="1"/>
  <c r="F1938" i="1"/>
  <c r="D1855" i="1"/>
  <c r="E1880" i="1"/>
  <c r="C1930" i="1"/>
  <c r="C1943" i="1"/>
  <c r="C1950" i="1"/>
  <c r="E1754" i="1"/>
  <c r="E1786" i="1"/>
  <c r="U1805" i="1"/>
  <c r="E1821" i="1"/>
  <c r="U1830" i="1"/>
  <c r="B1843" i="1"/>
  <c r="E1853" i="1"/>
  <c r="T1859" i="1"/>
  <c r="S1869" i="1"/>
  <c r="H1876" i="1"/>
  <c r="C1886" i="1"/>
  <c r="D1896" i="1"/>
  <c r="D1907" i="1"/>
  <c r="C1918" i="1"/>
  <c r="T1928" i="1"/>
  <c r="B1936" i="1"/>
  <c r="B1946" i="1"/>
  <c r="G1955" i="1"/>
  <c r="B1959" i="1"/>
  <c r="H1962" i="1"/>
  <c r="E1970" i="1"/>
  <c r="F1984" i="1"/>
  <c r="F1987" i="1"/>
  <c r="F2000" i="1"/>
  <c r="F2003" i="1"/>
  <c r="F2016" i="1"/>
  <c r="F2019" i="1"/>
  <c r="G2051" i="1"/>
  <c r="D1788" i="1"/>
  <c r="E1804" i="1"/>
  <c r="E1820" i="1"/>
  <c r="T1834" i="1"/>
  <c r="I1844" i="1"/>
  <c r="E1852" i="1"/>
  <c r="D1862" i="1"/>
  <c r="F1871" i="1"/>
  <c r="S1879" i="1"/>
  <c r="E1887" i="1"/>
  <c r="E1898" i="1"/>
  <c r="E1908" i="1"/>
  <c r="E1919" i="1"/>
  <c r="T1926" i="1"/>
  <c r="T1942" i="1"/>
  <c r="T1986" i="1"/>
  <c r="T2002" i="1"/>
  <c r="T2018" i="1"/>
  <c r="G2027" i="1"/>
  <c r="G2035" i="1"/>
  <c r="G2043" i="1"/>
  <c r="T1828" i="1"/>
  <c r="G1858" i="1"/>
  <c r="T1876" i="1"/>
  <c r="F1903" i="1"/>
  <c r="F1914" i="1"/>
  <c r="G1924" i="1"/>
  <c r="T1943" i="1"/>
  <c r="B1960" i="1"/>
  <c r="U1968" i="1"/>
  <c r="F2018" i="1"/>
  <c r="G1935" i="1"/>
  <c r="B1951" i="1"/>
  <c r="I1893" i="1"/>
  <c r="I1941" i="1"/>
  <c r="I1965" i="1"/>
  <c r="F1980" i="1"/>
  <c r="T1990" i="1"/>
  <c r="I2005" i="1"/>
  <c r="G2015" i="1"/>
  <c r="D2030" i="1"/>
  <c r="G2039" i="1"/>
  <c r="H2050" i="1"/>
  <c r="C2059" i="1"/>
  <c r="E2065" i="1"/>
  <c r="D2075" i="1"/>
  <c r="B2082" i="1"/>
  <c r="S2092" i="1"/>
  <c r="T2098" i="1"/>
  <c r="C2108" i="1"/>
  <c r="C2117" i="1"/>
  <c r="T2124" i="1"/>
  <c r="U2151" i="1"/>
  <c r="D2164" i="1"/>
  <c r="T2167" i="1"/>
  <c r="C2180" i="1"/>
  <c r="H2183" i="1"/>
  <c r="E2197" i="1"/>
  <c r="D2209" i="1"/>
  <c r="C2215" i="1"/>
  <c r="C2247" i="1"/>
  <c r="C2255" i="1"/>
  <c r="U2272" i="1"/>
  <c r="U2280" i="1"/>
  <c r="S2067" i="1"/>
  <c r="S2099" i="1"/>
  <c r="G2157" i="1"/>
  <c r="G2173" i="1"/>
  <c r="G2189" i="1"/>
  <c r="G2205" i="1"/>
  <c r="T2213" i="1"/>
  <c r="G2221" i="1"/>
  <c r="U2224" i="1"/>
  <c r="B2229" i="1"/>
  <c r="G2237" i="1"/>
  <c r="U2240" i="1"/>
  <c r="B2245" i="1"/>
  <c r="H2253" i="1"/>
  <c r="I2023" i="1"/>
  <c r="D2048" i="1"/>
  <c r="U2059" i="1"/>
  <c r="U2073" i="1"/>
  <c r="C2089" i="1"/>
  <c r="E2104" i="1"/>
  <c r="E2117" i="1"/>
  <c r="B2160" i="1"/>
  <c r="T2177" i="1"/>
  <c r="I2200" i="1"/>
  <c r="C2221" i="1"/>
  <c r="C2237" i="1"/>
  <c r="I1932" i="1"/>
  <c r="G1974" i="1"/>
  <c r="I1996" i="1"/>
  <c r="B2015" i="1"/>
  <c r="U2032" i="1"/>
  <c r="B2047" i="1"/>
  <c r="E2056" i="1"/>
  <c r="T2064" i="1"/>
  <c r="U2074" i="1"/>
  <c r="H2081" i="1"/>
  <c r="E2090" i="1"/>
  <c r="F2098" i="1"/>
  <c r="S2106" i="1"/>
  <c r="C2115" i="1"/>
  <c r="G2123" i="1"/>
  <c r="D2160" i="1"/>
  <c r="D2176" i="1"/>
  <c r="D2192" i="1"/>
  <c r="D2208" i="1"/>
  <c r="T2224" i="1"/>
  <c r="T2240" i="1"/>
  <c r="E2261" i="1"/>
  <c r="E2264" i="1"/>
  <c r="D2271" i="1"/>
  <c r="T2279" i="1"/>
  <c r="E1901" i="1"/>
  <c r="H1958" i="1"/>
  <c r="H1982" i="1"/>
  <c r="H1998" i="1"/>
  <c r="H2014" i="1"/>
  <c r="H2030" i="1"/>
  <c r="F2040" i="1"/>
  <c r="E2053" i="1"/>
  <c r="E2061" i="1"/>
  <c r="C2068" i="1"/>
  <c r="B2074" i="1"/>
  <c r="I2081" i="1"/>
  <c r="D2087" i="1"/>
  <c r="U2093" i="1"/>
  <c r="C2100" i="1"/>
  <c r="B2106" i="1"/>
  <c r="I2113" i="1"/>
  <c r="D2119" i="1"/>
  <c r="T2127" i="1"/>
  <c r="H2131" i="1"/>
  <c r="T2135" i="1"/>
  <c r="H2139" i="1"/>
  <c r="T2143" i="1"/>
  <c r="H2148" i="1"/>
  <c r="C2156" i="1"/>
  <c r="H2159" i="1"/>
  <c r="D2172" i="1"/>
  <c r="T2175" i="1"/>
  <c r="D2185" i="1"/>
  <c r="U2191" i="1"/>
  <c r="G2199" i="1"/>
  <c r="E2205" i="1"/>
  <c r="H2212" i="1"/>
  <c r="H2221" i="1"/>
  <c r="F2232" i="1"/>
  <c r="S2241" i="1"/>
  <c r="U2263" i="1"/>
  <c r="B2264" i="1"/>
  <c r="D2015" i="1"/>
  <c r="E2050" i="1"/>
  <c r="D2064" i="1"/>
  <c r="E2083" i="1"/>
  <c r="S2107" i="1"/>
  <c r="G2149" i="1"/>
  <c r="T2157" i="1"/>
  <c r="S2168" i="1"/>
  <c r="B2181" i="1"/>
  <c r="T2192" i="1"/>
  <c r="H2205" i="1"/>
  <c r="I2221" i="1"/>
  <c r="I2271" i="1"/>
  <c r="S2104" i="1"/>
  <c r="T2069" i="1"/>
  <c r="B2085" i="1"/>
  <c r="G2099" i="1"/>
  <c r="S2114" i="1"/>
  <c r="C2161" i="1"/>
  <c r="C2193" i="1"/>
  <c r="E2215" i="1"/>
  <c r="D2223" i="1"/>
  <c r="H2231" i="1"/>
  <c r="E2247" i="1"/>
  <c r="E2253" i="1"/>
  <c r="E2256" i="1"/>
  <c r="U2288" i="1"/>
  <c r="I2146" i="1"/>
  <c r="T2163" i="1"/>
  <c r="D2187" i="1"/>
  <c r="I2210" i="1"/>
  <c r="D2227" i="1"/>
  <c r="D2243" i="1"/>
  <c r="F2257" i="1"/>
  <c r="T2267" i="1"/>
  <c r="B2277" i="1"/>
  <c r="F2289" i="1"/>
  <c r="S2296" i="1"/>
  <c r="C2304" i="1"/>
  <c r="H2311" i="1"/>
  <c r="B2318" i="1"/>
  <c r="D2327" i="1"/>
  <c r="B2334" i="1"/>
  <c r="D2343" i="1"/>
  <c r="E2351" i="1"/>
  <c r="E2361" i="1"/>
  <c r="E2372" i="1"/>
  <c r="E2383" i="1"/>
  <c r="C2395" i="1"/>
  <c r="I2412" i="1"/>
  <c r="C2433" i="1"/>
  <c r="T2440" i="1"/>
  <c r="T2443" i="1"/>
  <c r="C2448" i="1"/>
  <c r="C2451" i="1"/>
  <c r="U2459" i="1"/>
  <c r="D2464" i="1"/>
  <c r="D2467" i="1"/>
  <c r="B2472" i="1"/>
  <c r="B2480" i="1"/>
  <c r="D2499" i="1"/>
  <c r="T2296" i="1"/>
  <c r="D2321" i="1"/>
  <c r="F2392" i="1"/>
  <c r="F2408" i="1"/>
  <c r="F2424" i="1"/>
  <c r="U2483" i="1"/>
  <c r="H2484" i="1"/>
  <c r="E2496" i="1"/>
  <c r="I2228" i="1"/>
  <c r="I2268" i="1"/>
  <c r="I2284" i="1"/>
  <c r="B2295" i="1"/>
  <c r="E2304" i="1"/>
  <c r="U2312" i="1"/>
  <c r="C2325" i="1"/>
  <c r="E2340" i="1"/>
  <c r="S2395" i="1"/>
  <c r="S2401" i="1"/>
  <c r="U2408" i="1"/>
  <c r="G2416" i="1"/>
  <c r="E2420" i="1"/>
  <c r="S2432" i="1"/>
  <c r="S2436" i="1"/>
  <c r="G2444" i="1"/>
  <c r="B2449" i="1"/>
  <c r="U2457" i="1"/>
  <c r="G2465" i="1"/>
  <c r="S2468" i="1"/>
  <c r="I2257" i="1"/>
  <c r="E2285" i="1"/>
  <c r="S2295" i="1"/>
  <c r="I2305" i="1"/>
  <c r="C2319" i="1"/>
  <c r="F2334" i="1"/>
  <c r="G2393" i="1"/>
  <c r="H2401" i="1"/>
  <c r="G2412" i="1"/>
  <c r="G2425" i="1"/>
  <c r="T2433" i="1"/>
  <c r="H2163" i="1"/>
  <c r="H2195" i="1"/>
  <c r="S2220" i="1"/>
  <c r="S2236" i="1"/>
  <c r="C2252" i="1"/>
  <c r="E2266" i="1"/>
  <c r="C2276" i="1"/>
  <c r="F2285" i="1"/>
  <c r="F2293" i="1"/>
  <c r="S2300" i="1"/>
  <c r="C2308" i="1"/>
  <c r="H2315" i="1"/>
  <c r="T2320" i="1"/>
  <c r="T2326" i="1"/>
  <c r="G2334" i="1"/>
  <c r="S2339" i="1"/>
  <c r="F2347" i="1"/>
  <c r="I2401" i="1"/>
  <c r="I2417" i="1"/>
  <c r="I2433" i="1"/>
  <c r="D2444" i="1"/>
  <c r="I2456" i="1"/>
  <c r="T2465" i="1"/>
  <c r="I2484" i="1"/>
  <c r="D2220" i="1"/>
  <c r="C2265" i="1"/>
  <c r="G2285" i="1"/>
  <c r="H2296" i="1"/>
  <c r="D2308" i="1"/>
  <c r="E2319" i="1"/>
  <c r="F2341" i="1"/>
  <c r="T2351" i="1"/>
  <c r="D2355" i="1"/>
  <c r="T2359" i="1"/>
  <c r="D2363" i="1"/>
  <c r="T2367" i="1"/>
  <c r="D2371" i="1"/>
  <c r="T2375" i="1"/>
  <c r="D2379" i="1"/>
  <c r="T2383" i="1"/>
  <c r="D2387" i="1"/>
  <c r="F2389" i="1"/>
  <c r="C2405" i="1"/>
  <c r="F2419" i="1"/>
  <c r="U2429" i="1"/>
  <c r="E2452" i="1"/>
  <c r="H2473" i="1"/>
  <c r="H2475" i="1"/>
  <c r="G2491" i="1"/>
  <c r="B2492" i="1"/>
  <c r="I2304" i="1"/>
  <c r="S2392" i="1"/>
  <c r="T2408" i="1"/>
  <c r="D2411" i="1"/>
  <c r="E2427" i="1"/>
  <c r="B2321" i="1"/>
  <c r="G2335" i="1"/>
  <c r="G2401" i="1"/>
  <c r="B2411" i="1"/>
  <c r="B2424" i="1"/>
  <c r="I2374" i="1"/>
  <c r="I2406" i="1"/>
  <c r="T2423" i="1"/>
  <c r="F2445" i="1"/>
  <c r="F2461" i="1"/>
  <c r="F2477" i="1"/>
  <c r="T2487" i="1"/>
  <c r="S2500" i="1"/>
  <c r="C2508" i="1"/>
  <c r="H2515" i="1"/>
  <c r="B2521" i="1"/>
  <c r="D2530" i="1"/>
  <c r="E2536" i="1"/>
  <c r="E2547" i="1"/>
  <c r="T2553" i="1"/>
  <c r="D2612" i="1"/>
  <c r="B2628" i="1"/>
  <c r="I2507" i="1"/>
  <c r="I2538" i="1"/>
  <c r="S2557" i="1"/>
  <c r="C2620" i="1"/>
  <c r="F2638" i="1"/>
  <c r="F2641" i="1"/>
  <c r="U2654" i="1"/>
  <c r="U2657" i="1"/>
  <c r="T2664" i="1"/>
  <c r="E2672" i="1"/>
  <c r="U2680" i="1"/>
  <c r="G2688" i="1"/>
  <c r="H2688" i="1"/>
  <c r="T2554" i="1"/>
  <c r="E2640" i="1"/>
  <c r="E2656" i="1"/>
  <c r="I2445" i="1"/>
  <c r="E2489" i="1"/>
  <c r="E2505" i="1"/>
  <c r="U2513" i="1"/>
  <c r="C2523" i="1"/>
  <c r="T2532" i="1"/>
  <c r="C2544" i="1"/>
  <c r="U2554" i="1"/>
  <c r="E2366" i="1"/>
  <c r="H2407" i="1"/>
  <c r="E2438" i="1"/>
  <c r="B2461" i="1"/>
  <c r="H2479" i="1"/>
  <c r="H2495" i="1"/>
  <c r="F2505" i="1"/>
  <c r="S2512" i="1"/>
  <c r="C2520" i="1"/>
  <c r="H2527" i="1"/>
  <c r="G2534" i="1"/>
  <c r="B2542" i="1"/>
  <c r="U2548" i="1"/>
  <c r="E2557" i="1"/>
  <c r="B2562" i="1"/>
  <c r="F2566" i="1"/>
  <c r="B2570" i="1"/>
  <c r="F2574" i="1"/>
  <c r="B2578" i="1"/>
  <c r="F2582" i="1"/>
  <c r="B2586" i="1"/>
  <c r="F2590" i="1"/>
  <c r="B2594" i="1"/>
  <c r="F2598" i="1"/>
  <c r="B2602" i="1"/>
  <c r="F2606" i="1"/>
  <c r="B2610" i="1"/>
  <c r="E2617" i="1"/>
  <c r="C2624" i="1"/>
  <c r="B2632" i="1"/>
  <c r="C2437" i="1"/>
  <c r="G2489" i="1"/>
  <c r="E2507" i="1"/>
  <c r="U2515" i="1"/>
  <c r="H2524" i="1"/>
  <c r="C2533" i="1"/>
  <c r="U2542" i="1"/>
  <c r="T2549" i="1"/>
  <c r="H2633" i="1"/>
  <c r="I2640" i="1"/>
  <c r="H2649" i="1"/>
  <c r="I2656" i="1"/>
  <c r="B2662" i="1"/>
  <c r="F2515" i="1"/>
  <c r="E2532" i="1"/>
  <c r="S2556" i="1"/>
  <c r="G2625" i="1"/>
  <c r="E2630" i="1"/>
  <c r="S2648" i="1"/>
  <c r="U2665" i="1"/>
  <c r="U2673" i="1"/>
  <c r="U2681" i="1"/>
  <c r="U2689" i="1"/>
  <c r="S2534" i="1"/>
  <c r="U2546" i="1"/>
  <c r="T2616" i="1"/>
  <c r="D2620" i="1"/>
  <c r="D2628" i="1"/>
  <c r="I2563" i="1"/>
  <c r="I2619" i="1"/>
  <c r="T2636" i="1"/>
  <c r="I2651" i="1"/>
  <c r="G2661" i="1"/>
  <c r="I2675" i="1"/>
  <c r="T2684" i="1"/>
  <c r="C2696" i="1"/>
  <c r="E2705" i="1"/>
  <c r="G2714" i="1"/>
  <c r="T2722" i="1"/>
  <c r="D2734" i="1"/>
  <c r="B2741" i="1"/>
  <c r="E2751" i="1"/>
  <c r="E2761" i="1"/>
  <c r="E2772" i="1"/>
  <c r="S2781" i="1"/>
  <c r="U2794" i="1"/>
  <c r="H2802" i="1"/>
  <c r="G2810" i="1"/>
  <c r="F2813" i="1"/>
  <c r="B2818" i="1"/>
  <c r="G2826" i="1"/>
  <c r="F2829" i="1"/>
  <c r="B2834" i="1"/>
  <c r="S2713" i="1"/>
  <c r="T2729" i="1"/>
  <c r="D2748" i="1"/>
  <c r="T2800" i="1"/>
  <c r="G2828" i="1"/>
  <c r="S2845" i="1"/>
  <c r="I2637" i="1"/>
  <c r="F2660" i="1"/>
  <c r="F2676" i="1"/>
  <c r="T2686" i="1"/>
  <c r="B2700" i="1"/>
  <c r="T2710" i="1"/>
  <c r="G2721" i="1"/>
  <c r="B2732" i="1"/>
  <c r="T2742" i="1"/>
  <c r="H2753" i="1"/>
  <c r="H2761" i="1"/>
  <c r="H2769" i="1"/>
  <c r="H2777" i="1"/>
  <c r="B2800" i="1"/>
  <c r="G2644" i="1"/>
  <c r="U2670" i="1"/>
  <c r="U2686" i="1"/>
  <c r="S2701" i="1"/>
  <c r="S2714" i="1"/>
  <c r="F2728" i="1"/>
  <c r="H2740" i="1"/>
  <c r="T2752" i="1"/>
  <c r="T2757" i="1"/>
  <c r="T2762" i="1"/>
  <c r="S2768" i="1"/>
  <c r="T2773" i="1"/>
  <c r="T2778" i="1"/>
  <c r="U2785" i="1"/>
  <c r="D2796" i="1"/>
  <c r="U2836" i="1"/>
  <c r="H2837" i="1"/>
  <c r="H2860" i="1"/>
  <c r="I2860" i="1"/>
  <c r="C2613" i="1"/>
  <c r="E2643" i="1"/>
  <c r="C2661" i="1"/>
  <c r="F2678" i="1"/>
  <c r="U2695" i="1"/>
  <c r="B2701" i="1"/>
  <c r="D2710" i="1"/>
  <c r="E2716" i="1"/>
  <c r="F2725" i="1"/>
  <c r="T2730" i="1"/>
  <c r="G2738" i="1"/>
  <c r="T2746" i="1"/>
  <c r="B2780" i="1"/>
  <c r="S2789" i="1"/>
  <c r="B2802" i="1"/>
  <c r="U2844" i="1"/>
  <c r="G2670" i="1"/>
  <c r="I2702" i="1"/>
  <c r="F2716" i="1"/>
  <c r="F2729" i="1"/>
  <c r="S2740" i="1"/>
  <c r="B2754" i="1"/>
  <c r="F2758" i="1"/>
  <c r="B2762" i="1"/>
  <c r="F2766" i="1"/>
  <c r="B2770" i="1"/>
  <c r="F2774" i="1"/>
  <c r="B2778" i="1"/>
  <c r="S2800" i="1"/>
  <c r="T2718" i="1"/>
  <c r="T2750" i="1"/>
  <c r="T2809" i="1"/>
  <c r="T2812" i="1"/>
  <c r="C2817" i="1"/>
  <c r="C2820" i="1"/>
  <c r="U2828" i="1"/>
  <c r="D2833" i="1"/>
  <c r="S2841" i="1"/>
  <c r="H2697" i="1"/>
  <c r="H2713" i="1"/>
  <c r="H2729" i="1"/>
  <c r="T2744" i="1"/>
  <c r="D2757" i="1"/>
  <c r="C2768" i="1"/>
  <c r="D2778" i="1"/>
  <c r="C2788" i="1"/>
  <c r="E2809" i="1"/>
  <c r="B2828" i="1"/>
  <c r="T2852" i="1"/>
  <c r="I2775" i="1"/>
  <c r="I2807" i="1"/>
  <c r="I2823" i="1"/>
  <c r="I2839" i="1"/>
  <c r="G2849" i="1"/>
  <c r="G2857" i="1"/>
  <c r="U2872" i="1"/>
  <c r="B2888" i="1"/>
  <c r="H2947" i="1"/>
  <c r="D2963" i="1"/>
  <c r="E2977" i="1"/>
  <c r="E2980" i="1"/>
  <c r="E2993" i="1"/>
  <c r="U2940" i="1"/>
  <c r="T2943" i="1"/>
  <c r="B2979" i="1"/>
  <c r="E2870" i="1"/>
  <c r="E2886" i="1"/>
  <c r="F2945" i="1"/>
  <c r="U2948" i="1"/>
  <c r="D2953" i="1"/>
  <c r="F2961" i="1"/>
  <c r="U2964" i="1"/>
  <c r="I2806" i="1"/>
  <c r="I2838" i="1"/>
  <c r="U2850" i="1"/>
  <c r="S2864" i="1"/>
  <c r="B2870" i="1"/>
  <c r="G2878" i="1"/>
  <c r="H2884" i="1"/>
  <c r="C2943" i="1"/>
  <c r="D2951" i="1"/>
  <c r="D2959" i="1"/>
  <c r="E3003" i="1"/>
  <c r="E2767" i="1"/>
  <c r="H2816" i="1"/>
  <c r="E2847" i="1"/>
  <c r="C2857" i="1"/>
  <c r="B2867" i="1"/>
  <c r="D2876" i="1"/>
  <c r="F2885" i="1"/>
  <c r="G2892" i="1"/>
  <c r="S2896" i="1"/>
  <c r="G2900" i="1"/>
  <c r="S2904" i="1"/>
  <c r="G2908" i="1"/>
  <c r="S2912" i="1"/>
  <c r="G2916" i="1"/>
  <c r="S2920" i="1"/>
  <c r="G2924" i="1"/>
  <c r="S2928" i="1"/>
  <c r="G2932" i="1"/>
  <c r="S2936" i="1"/>
  <c r="H2939" i="1"/>
  <c r="D2956" i="1"/>
  <c r="U2969" i="1"/>
  <c r="U2972" i="1"/>
  <c r="U2985" i="1"/>
  <c r="U2988" i="1"/>
  <c r="T2995" i="1"/>
  <c r="D2849" i="1"/>
  <c r="S2868" i="1"/>
  <c r="H2940" i="1"/>
  <c r="S2971" i="1"/>
  <c r="S2987" i="1"/>
  <c r="G2873" i="1"/>
  <c r="H2941" i="1"/>
  <c r="C2872" i="1"/>
  <c r="T2878" i="1"/>
  <c r="G2987" i="1"/>
  <c r="C3011" i="1"/>
  <c r="I2934" i="1"/>
  <c r="G2960" i="1"/>
  <c r="D2975" i="1"/>
  <c r="F2989" i="1"/>
  <c r="I2998" i="1"/>
  <c r="I3006" i="1"/>
  <c r="S3014" i="1"/>
  <c r="B3026" i="1"/>
  <c r="T3036" i="1"/>
  <c r="C3048" i="1"/>
  <c r="B3059" i="1"/>
  <c r="B3066" i="1"/>
  <c r="D3082" i="1"/>
  <c r="G3094" i="1"/>
  <c r="G3114" i="1"/>
  <c r="I3114" i="1"/>
  <c r="U3075" i="1"/>
  <c r="F3087" i="1"/>
  <c r="U3095" i="1"/>
  <c r="H3100" i="1"/>
  <c r="H2957" i="1"/>
  <c r="H2981" i="1"/>
  <c r="H2997" i="1"/>
  <c r="F3007" i="1"/>
  <c r="F3019" i="1"/>
  <c r="B3027" i="1"/>
  <c r="E3039" i="1"/>
  <c r="E3050" i="1"/>
  <c r="E3060" i="1"/>
  <c r="B3075" i="1"/>
  <c r="B3087" i="1"/>
  <c r="G2967" i="1"/>
  <c r="I2997" i="1"/>
  <c r="U3009" i="1"/>
  <c r="D3018" i="1"/>
  <c r="U3027" i="1"/>
  <c r="S3034" i="1"/>
  <c r="F3047" i="1"/>
  <c r="F3058" i="1"/>
  <c r="I3076" i="1"/>
  <c r="I3113" i="1"/>
  <c r="E2902" i="1"/>
  <c r="C2952" i="1"/>
  <c r="C2976" i="1"/>
  <c r="E2998" i="1"/>
  <c r="F3009" i="1"/>
  <c r="C3021" i="1"/>
  <c r="E3030" i="1"/>
  <c r="H3039" i="1"/>
  <c r="H3047" i="1"/>
  <c r="H3055" i="1"/>
  <c r="H3063" i="1"/>
  <c r="B3074" i="1"/>
  <c r="E3087" i="1"/>
  <c r="S3106" i="1"/>
  <c r="S3016" i="1"/>
  <c r="I3039" i="1"/>
  <c r="I3044" i="1"/>
  <c r="I3050" i="1"/>
  <c r="I3055" i="1"/>
  <c r="I3060" i="1"/>
  <c r="G3067" i="1"/>
  <c r="D3070" i="1"/>
  <c r="T3080" i="1"/>
  <c r="T3097" i="1"/>
  <c r="F3111" i="1"/>
  <c r="H3001" i="1"/>
  <c r="I3075" i="1"/>
  <c r="D3098" i="1"/>
  <c r="I3103" i="1"/>
  <c r="G3110" i="1"/>
  <c r="T3023" i="1"/>
  <c r="G3039" i="1"/>
  <c r="C3043" i="1"/>
  <c r="G3047" i="1"/>
  <c r="C3051" i="1"/>
  <c r="G3055" i="1"/>
  <c r="C3059" i="1"/>
  <c r="I3063" i="1"/>
  <c r="I3045" i="1"/>
  <c r="G3086" i="1"/>
  <c r="S3117" i="1"/>
  <c r="B3129" i="1"/>
  <c r="C3139" i="1"/>
  <c r="B3150" i="1"/>
  <c r="B3161" i="1"/>
  <c r="G3173" i="1"/>
  <c r="S3185" i="1"/>
  <c r="B3193" i="1"/>
  <c r="T3209" i="1"/>
  <c r="E3217" i="1"/>
  <c r="D3126" i="1"/>
  <c r="D3138" i="1"/>
  <c r="C3149" i="1"/>
  <c r="D3159" i="1"/>
  <c r="H3215" i="1"/>
  <c r="B3229" i="1"/>
  <c r="T3235" i="1"/>
  <c r="E3108" i="1"/>
  <c r="E3126" i="1"/>
  <c r="E3134" i="1"/>
  <c r="E3145" i="1"/>
  <c r="E3155" i="1"/>
  <c r="E3166" i="1"/>
  <c r="E3170" i="1"/>
  <c r="T3183" i="1"/>
  <c r="C3186" i="1"/>
  <c r="F3194" i="1"/>
  <c r="T3199" i="1"/>
  <c r="C3202" i="1"/>
  <c r="F3210" i="1"/>
  <c r="S3086" i="1"/>
  <c r="T3102" i="1"/>
  <c r="H3119" i="1"/>
  <c r="F3129" i="1"/>
  <c r="F3138" i="1"/>
  <c r="F3149" i="1"/>
  <c r="G3159" i="1"/>
  <c r="H3170" i="1"/>
  <c r="S3178" i="1"/>
  <c r="G3189" i="1"/>
  <c r="D3197" i="1"/>
  <c r="U3223" i="1"/>
  <c r="U3226" i="1"/>
  <c r="E3069" i="1"/>
  <c r="U3089" i="1"/>
  <c r="B3105" i="1"/>
  <c r="B3118" i="1"/>
  <c r="D3127" i="1"/>
  <c r="S3135" i="1"/>
  <c r="S3143" i="1"/>
  <c r="S3151" i="1"/>
  <c r="S3159" i="1"/>
  <c r="I3170" i="1"/>
  <c r="D3186" i="1"/>
  <c r="G3199" i="1"/>
  <c r="U3225" i="1"/>
  <c r="B3226" i="1"/>
  <c r="I3133" i="1"/>
  <c r="I3138" i="1"/>
  <c r="I3143" i="1"/>
  <c r="I3149" i="1"/>
  <c r="I3154" i="1"/>
  <c r="I3159" i="1"/>
  <c r="I3165" i="1"/>
  <c r="S3116" i="1"/>
  <c r="B3174" i="1"/>
  <c r="E3197" i="1"/>
  <c r="C3126" i="1"/>
  <c r="S3134" i="1"/>
  <c r="G3138" i="1"/>
  <c r="S3142" i="1"/>
  <c r="G3146" i="1"/>
  <c r="S3150" i="1"/>
  <c r="G3154" i="1"/>
  <c r="S3158" i="1"/>
  <c r="G3162" i="1"/>
  <c r="S3166" i="1"/>
  <c r="F3170" i="1"/>
  <c r="D3215" i="1"/>
  <c r="C3218" i="1"/>
  <c r="F3179" i="1"/>
  <c r="G3198" i="1"/>
  <c r="G3214" i="1"/>
  <c r="E3232" i="1"/>
  <c r="D3247" i="1"/>
  <c r="I3254" i="1"/>
  <c r="I3265" i="1"/>
  <c r="I3275" i="1"/>
  <c r="H3289" i="1"/>
  <c r="B3302" i="1"/>
  <c r="B3318" i="1"/>
  <c r="C3329" i="1"/>
  <c r="D3342" i="1"/>
  <c r="C3321" i="1"/>
  <c r="E3349" i="1"/>
  <c r="I3190" i="1"/>
  <c r="S3233" i="1"/>
  <c r="B3245" i="1"/>
  <c r="H3253" i="1"/>
  <c r="D3257" i="1"/>
  <c r="H3261" i="1"/>
  <c r="D3265" i="1"/>
  <c r="H3269" i="1"/>
  <c r="D3273" i="1"/>
  <c r="H3277" i="1"/>
  <c r="D3281" i="1"/>
  <c r="S3285" i="1"/>
  <c r="S3298" i="1"/>
  <c r="S3301" i="1"/>
  <c r="S3314" i="1"/>
  <c r="I3349" i="1"/>
  <c r="I3203" i="1"/>
  <c r="S3227" i="1"/>
  <c r="C3239" i="1"/>
  <c r="B3249" i="1"/>
  <c r="B3258" i="1"/>
  <c r="B3269" i="1"/>
  <c r="C3279" i="1"/>
  <c r="U3291" i="1"/>
  <c r="H3299" i="1"/>
  <c r="B3307" i="1"/>
  <c r="G3333" i="1"/>
  <c r="G3334" i="1"/>
  <c r="E3156" i="1"/>
  <c r="C3198" i="1"/>
  <c r="C3222" i="1"/>
  <c r="U3233" i="1"/>
  <c r="B3243" i="1"/>
  <c r="U3249" i="1"/>
  <c r="C3261" i="1"/>
  <c r="D3271" i="1"/>
  <c r="D3282" i="1"/>
  <c r="H3297" i="1"/>
  <c r="S3305" i="1"/>
  <c r="I3318" i="1"/>
  <c r="E3333" i="1"/>
  <c r="D3337" i="1"/>
  <c r="S3237" i="1"/>
  <c r="H3251" i="1"/>
  <c r="G3357" i="1"/>
  <c r="B3357" i="1"/>
  <c r="C3290" i="1"/>
  <c r="S3306" i="1"/>
  <c r="H3309" i="1"/>
  <c r="F3286" i="1"/>
  <c r="F3302" i="1"/>
  <c r="S3325" i="1"/>
  <c r="E3326" i="1"/>
  <c r="B3341" i="1"/>
  <c r="S3342" i="1"/>
  <c r="F3295" i="1"/>
  <c r="I3320" i="1"/>
  <c r="G3338" i="1"/>
  <c r="C3350" i="1"/>
  <c r="C3358" i="1"/>
  <c r="H3365" i="1"/>
  <c r="B3371" i="1"/>
  <c r="G3378" i="1"/>
  <c r="C3386" i="1"/>
  <c r="C3395" i="1"/>
  <c r="C3406" i="1"/>
  <c r="F3430" i="1"/>
  <c r="C3456" i="1"/>
  <c r="D3456" i="1"/>
  <c r="I3354" i="1"/>
  <c r="F3369" i="1"/>
  <c r="E3382" i="1"/>
  <c r="T3393" i="1"/>
  <c r="G3410" i="1"/>
  <c r="U3421" i="1"/>
  <c r="H3422" i="1"/>
  <c r="T3459" i="1"/>
  <c r="E3459" i="1"/>
  <c r="I3319" i="1"/>
  <c r="B3338" i="1"/>
  <c r="F3350" i="1"/>
  <c r="G3361" i="1"/>
  <c r="G3369" i="1"/>
  <c r="G3377" i="1"/>
  <c r="U3384" i="1"/>
  <c r="H3391" i="1"/>
  <c r="H3400" i="1"/>
  <c r="F3415" i="1"/>
  <c r="T3456" i="1"/>
  <c r="E3312" i="1"/>
  <c r="E3336" i="1"/>
  <c r="F3347" i="1"/>
  <c r="E3360" i="1"/>
  <c r="E3368" i="1"/>
  <c r="E3376" i="1"/>
  <c r="B3384" i="1"/>
  <c r="I3391" i="1"/>
  <c r="I3400" i="1"/>
  <c r="S3418" i="1"/>
  <c r="G3423" i="1"/>
  <c r="C3439" i="1"/>
  <c r="D3447" i="1"/>
  <c r="I3472" i="1"/>
  <c r="I3353" i="1"/>
  <c r="E3381" i="1"/>
  <c r="H3413" i="1"/>
  <c r="F3365" i="1"/>
  <c r="G3383" i="1"/>
  <c r="U3395" i="1"/>
  <c r="G3403" i="1"/>
  <c r="B3429" i="1"/>
  <c r="S3430" i="1"/>
  <c r="E3431" i="1"/>
  <c r="B3382" i="1"/>
  <c r="U3392" i="1"/>
  <c r="E3397" i="1"/>
  <c r="T3402" i="1"/>
  <c r="B3407" i="1"/>
  <c r="D3431" i="1"/>
  <c r="B3438" i="1"/>
  <c r="G3419" i="1"/>
  <c r="D3434" i="1"/>
  <c r="T3442" i="1"/>
  <c r="S3460" i="1"/>
  <c r="C3476" i="1"/>
  <c r="G3480" i="1"/>
  <c r="C3484" i="1"/>
  <c r="G3488" i="1"/>
  <c r="C3492" i="1"/>
  <c r="G3496" i="1"/>
  <c r="C3500" i="1"/>
  <c r="G3504" i="1"/>
  <c r="C3511" i="1"/>
  <c r="G3520" i="1"/>
  <c r="E3532" i="1"/>
  <c r="U3470" i="1"/>
  <c r="B3513" i="1"/>
  <c r="I3411" i="1"/>
  <c r="I3443" i="1"/>
  <c r="D3451" i="1"/>
  <c r="T3464" i="1"/>
  <c r="F3475" i="1"/>
  <c r="D3519" i="1"/>
  <c r="G3542" i="1"/>
  <c r="H3548" i="1"/>
  <c r="I3408" i="1"/>
  <c r="G3434" i="1"/>
  <c r="S3446" i="1"/>
  <c r="B3464" i="1"/>
  <c r="D3513" i="1"/>
  <c r="H3531" i="1"/>
  <c r="S3452" i="1"/>
  <c r="G3512" i="1"/>
  <c r="D3539" i="1"/>
  <c r="B3437" i="1"/>
  <c r="T3452" i="1"/>
  <c r="T3468" i="1"/>
  <c r="T3513" i="1"/>
  <c r="B3521" i="1"/>
  <c r="F3536" i="1"/>
  <c r="E3539" i="1"/>
  <c r="U3547" i="1"/>
  <c r="D3511" i="1"/>
  <c r="F3532" i="1"/>
  <c r="G3544" i="1"/>
  <c r="E3432" i="1"/>
  <c r="G3451" i="1"/>
  <c r="C3462" i="1"/>
  <c r="E3471" i="1"/>
  <c r="U3481" i="1"/>
  <c r="U3492" i="1"/>
  <c r="U3503" i="1"/>
  <c r="I3519" i="1"/>
  <c r="I3536" i="1"/>
  <c r="F3517" i="1"/>
  <c r="T3535" i="1"/>
  <c r="S3551" i="1"/>
  <c r="T3557" i="1"/>
  <c r="C3594" i="1"/>
  <c r="E3602" i="1"/>
  <c r="S3607" i="1"/>
  <c r="S3610" i="1"/>
  <c r="D3616" i="1"/>
  <c r="C3619" i="1"/>
  <c r="F3594" i="1"/>
  <c r="H3618" i="1"/>
  <c r="S3583" i="1"/>
  <c r="H3591" i="1"/>
  <c r="G3600" i="1"/>
  <c r="S3603" i="1"/>
  <c r="G3611" i="1"/>
  <c r="U3634" i="1"/>
  <c r="G3650" i="1"/>
  <c r="B3650" i="1"/>
  <c r="G3535" i="1"/>
  <c r="T3552" i="1"/>
  <c r="G3579" i="1"/>
  <c r="F3587" i="1"/>
  <c r="B3603" i="1"/>
  <c r="E3486" i="1"/>
  <c r="H3535" i="1"/>
  <c r="S3546" i="1"/>
  <c r="U3555" i="1"/>
  <c r="T3562" i="1"/>
  <c r="H3566" i="1"/>
  <c r="T3570" i="1"/>
  <c r="H3574" i="1"/>
  <c r="U3578" i="1"/>
  <c r="I3584" i="1"/>
  <c r="D3603" i="1"/>
  <c r="F3624" i="1"/>
  <c r="F3627" i="1"/>
  <c r="S3550" i="1"/>
  <c r="C3588" i="1"/>
  <c r="C3626" i="1"/>
  <c r="G3591" i="1"/>
  <c r="G3642" i="1"/>
  <c r="B3642" i="1"/>
  <c r="U3550" i="1"/>
  <c r="I3583" i="1"/>
  <c r="C3587" i="1"/>
  <c r="I3581" i="1"/>
  <c r="D3598" i="1"/>
  <c r="D3614" i="1"/>
  <c r="F3628" i="1"/>
  <c r="F3636" i="1"/>
  <c r="F3644" i="1"/>
  <c r="F3652" i="1"/>
  <c r="S3659" i="1"/>
  <c r="S3670" i="1"/>
  <c r="D3695" i="1"/>
  <c r="S3711" i="1"/>
  <c r="H3719" i="1"/>
  <c r="D3723" i="1"/>
  <c r="B3723" i="1"/>
  <c r="F3727" i="1"/>
  <c r="I3623" i="1"/>
  <c r="T3640" i="1"/>
  <c r="I3655" i="1"/>
  <c r="T3664" i="1"/>
  <c r="H3705" i="1"/>
  <c r="F3707" i="1"/>
  <c r="E3708" i="1"/>
  <c r="C3709" i="1"/>
  <c r="G3712" i="1"/>
  <c r="F3713" i="1"/>
  <c r="D3715" i="1"/>
  <c r="H3716" i="1"/>
  <c r="G3717" i="1"/>
  <c r="G3721" i="1"/>
  <c r="T3724" i="1"/>
  <c r="I3604" i="1"/>
  <c r="U3632" i="1"/>
  <c r="B3647" i="1"/>
  <c r="C3658" i="1"/>
  <c r="C3667" i="1"/>
  <c r="H3674" i="1"/>
  <c r="D3678" i="1"/>
  <c r="H3682" i="1"/>
  <c r="D3686" i="1"/>
  <c r="H3690" i="1"/>
  <c r="D3699" i="1"/>
  <c r="D3712" i="1"/>
  <c r="E3581" i="1"/>
  <c r="E3605" i="1"/>
  <c r="E3621" i="1"/>
  <c r="S3631" i="1"/>
  <c r="F3640" i="1"/>
  <c r="G3651" i="1"/>
  <c r="T3658" i="1"/>
  <c r="D3667" i="1"/>
  <c r="C3676" i="1"/>
  <c r="B3687" i="1"/>
  <c r="U3697" i="1"/>
  <c r="I3708" i="1"/>
  <c r="S3719" i="1"/>
  <c r="G3725" i="1"/>
  <c r="C3620" i="1"/>
  <c r="G3640" i="1"/>
  <c r="G3656" i="1"/>
  <c r="E3667" i="1"/>
  <c r="D3680" i="1"/>
  <c r="D3691" i="1"/>
  <c r="H3648" i="1"/>
  <c r="G3720" i="1"/>
  <c r="B3720" i="1"/>
  <c r="H3667" i="1"/>
  <c r="I3677" i="1"/>
  <c r="C3733" i="1"/>
  <c r="B3744" i="1"/>
  <c r="H3771" i="1"/>
  <c r="D3736" i="1"/>
  <c r="C3747" i="1"/>
  <c r="I3769" i="1"/>
  <c r="G3770" i="1"/>
  <c r="S3774" i="1"/>
  <c r="S3700" i="1"/>
  <c r="E3731" i="1"/>
  <c r="E3741" i="1"/>
  <c r="G3754" i="1"/>
  <c r="H3770" i="1"/>
  <c r="E3777" i="1"/>
  <c r="G3779" i="1"/>
  <c r="F3732" i="1"/>
  <c r="F3743" i="1"/>
  <c r="H3753" i="1"/>
  <c r="F3766" i="1"/>
  <c r="T3773" i="1"/>
  <c r="I3774" i="1"/>
  <c r="C3703" i="1"/>
  <c r="S3733" i="1"/>
  <c r="S3741" i="1"/>
  <c r="S3749" i="1"/>
  <c r="G3763" i="1"/>
  <c r="T3728" i="1"/>
  <c r="T3733" i="1"/>
  <c r="S3739" i="1"/>
  <c r="T3744" i="1"/>
  <c r="T3749" i="1"/>
  <c r="D3759" i="1"/>
  <c r="T3778" i="1"/>
  <c r="S3728" i="1"/>
  <c r="C3732" i="1"/>
  <c r="S3736" i="1"/>
  <c r="C3740" i="1"/>
  <c r="S3744" i="1"/>
  <c r="C3748" i="1"/>
  <c r="E3754" i="1"/>
  <c r="C3757" i="1"/>
  <c r="D3771" i="1"/>
  <c r="C3775" i="1"/>
  <c r="F3758" i="1"/>
  <c r="B3833" i="1"/>
  <c r="T3781" i="1"/>
  <c r="H3785" i="1"/>
  <c r="T3789" i="1"/>
  <c r="H3793" i="1"/>
  <c r="T3797" i="1"/>
  <c r="H3801" i="1"/>
  <c r="T3805" i="1"/>
  <c r="H3809" i="1"/>
  <c r="T3813" i="1"/>
  <c r="H3817" i="1"/>
  <c r="T3821" i="1"/>
  <c r="H3825" i="1"/>
  <c r="S3827" i="1"/>
  <c r="G3762" i="1"/>
  <c r="C3787" i="1"/>
  <c r="B3798" i="1"/>
  <c r="B3809" i="1"/>
  <c r="C3819" i="1"/>
  <c r="B3829" i="1"/>
  <c r="D3783" i="1"/>
  <c r="D3794" i="1"/>
  <c r="C3805" i="1"/>
  <c r="D3815" i="1"/>
  <c r="E3826" i="1"/>
  <c r="F3842" i="1"/>
  <c r="S3845" i="1"/>
  <c r="E3846" i="1"/>
  <c r="U3859" i="1"/>
  <c r="E3738" i="1"/>
  <c r="C3761" i="1"/>
  <c r="E3783" i="1"/>
  <c r="E3794" i="1"/>
  <c r="E3805" i="1"/>
  <c r="E3815" i="1"/>
  <c r="F3826" i="1"/>
  <c r="S3837" i="1"/>
  <c r="C3849" i="1"/>
  <c r="S3762" i="1"/>
  <c r="G3783" i="1"/>
  <c r="F3794" i="1"/>
  <c r="F3805" i="1"/>
  <c r="G3815" i="1"/>
  <c r="H3826" i="1"/>
  <c r="U3853" i="1"/>
  <c r="F3827" i="1"/>
  <c r="C3830" i="1"/>
  <c r="H3858" i="1"/>
  <c r="T3782" i="1"/>
  <c r="T3787" i="1"/>
  <c r="S3793" i="1"/>
  <c r="T3798" i="1"/>
  <c r="T3803" i="1"/>
  <c r="S3809" i="1"/>
  <c r="T3814" i="1"/>
  <c r="T3819" i="1"/>
  <c r="S3825" i="1"/>
  <c r="I3834" i="1"/>
  <c r="T3855" i="1"/>
  <c r="D3858" i="1"/>
  <c r="I3824" i="1"/>
  <c r="I3848" i="1"/>
  <c r="E3866" i="1"/>
  <c r="T3882" i="1"/>
  <c r="S3904" i="1"/>
  <c r="S3878" i="1"/>
  <c r="H3866" i="1"/>
  <c r="F3874" i="1"/>
  <c r="B3892" i="1"/>
  <c r="E3843" i="1"/>
  <c r="S3860" i="1"/>
  <c r="I3867" i="1"/>
  <c r="B3874" i="1"/>
  <c r="B3886" i="1"/>
  <c r="S3894" i="1"/>
  <c r="E3808" i="1"/>
  <c r="C3850" i="1"/>
  <c r="S3857" i="1"/>
  <c r="F3878" i="1"/>
  <c r="I3885" i="1"/>
  <c r="H3889" i="1"/>
  <c r="I3896" i="1"/>
  <c r="C3916" i="1"/>
  <c r="H3865" i="1"/>
  <c r="D3869" i="1"/>
  <c r="S3873" i="1"/>
  <c r="C3907" i="1"/>
  <c r="I3890" i="1"/>
  <c r="S3899" i="1"/>
  <c r="U3861" i="1"/>
  <c r="E3873" i="1"/>
  <c r="B3890" i="1"/>
  <c r="I3902" i="1"/>
  <c r="D3912" i="1"/>
  <c r="U3921" i="1"/>
  <c r="H3922" i="1"/>
  <c r="E3923" i="1"/>
  <c r="B3924" i="1"/>
  <c r="B3926" i="1"/>
  <c r="U3932" i="1"/>
  <c r="D3938" i="1"/>
  <c r="S3948" i="1"/>
  <c r="D3957" i="1"/>
  <c r="I3884" i="1"/>
  <c r="S3912" i="1"/>
  <c r="B3915" i="1"/>
  <c r="S3929" i="1"/>
  <c r="I3930" i="1"/>
  <c r="C3931" i="1"/>
  <c r="F3938" i="1"/>
  <c r="I3948" i="1"/>
  <c r="F3944" i="1"/>
  <c r="U3946" i="1"/>
  <c r="T3978" i="1"/>
  <c r="C3978" i="1"/>
  <c r="U3895" i="1"/>
  <c r="G3903" i="1"/>
  <c r="B3944" i="1"/>
  <c r="I3942" i="1"/>
  <c r="I3959" i="1"/>
  <c r="H3910" i="1"/>
  <c r="C3914" i="1"/>
  <c r="B3918" i="1"/>
  <c r="U3924" i="1"/>
  <c r="I3972" i="1"/>
  <c r="D3920" i="1"/>
  <c r="G3952" i="1"/>
  <c r="F3965" i="1"/>
  <c r="U3967" i="1"/>
  <c r="T3988" i="1"/>
  <c r="U3941" i="1"/>
  <c r="I3954" i="1"/>
  <c r="H3956" i="1"/>
  <c r="S3964" i="1"/>
  <c r="S3970" i="1"/>
  <c r="S3973" i="1"/>
  <c r="I3974" i="1"/>
  <c r="I3975" i="1"/>
  <c r="B3988" i="1"/>
  <c r="E3984" i="1"/>
  <c r="H3980" i="1"/>
  <c r="S3935" i="1"/>
  <c r="E3952" i="1"/>
  <c r="T3958" i="1"/>
  <c r="F3984" i="1"/>
  <c r="F3990" i="1"/>
  <c r="S3920" i="1"/>
  <c r="S3941" i="1"/>
  <c r="S3951" i="1"/>
  <c r="S3958" i="1"/>
  <c r="G3980" i="1"/>
  <c r="E3949" i="1"/>
  <c r="T3983" i="1"/>
  <c r="F4002" i="1"/>
  <c r="T4010" i="1"/>
  <c r="T3940" i="1"/>
  <c r="B3998" i="1"/>
  <c r="T4000" i="1"/>
  <c r="T4006" i="1"/>
  <c r="H3960" i="1"/>
  <c r="U3976" i="1"/>
  <c r="C3989" i="1"/>
  <c r="G4012" i="1"/>
  <c r="D4008" i="1"/>
  <c r="G4023" i="1"/>
  <c r="B4023" i="1"/>
  <c r="D3999" i="1"/>
  <c r="G4014" i="1"/>
  <c r="B3999" i="1"/>
  <c r="G4016" i="1"/>
  <c r="S3993" i="1"/>
  <c r="I4019" i="1"/>
  <c r="D4027" i="1"/>
  <c r="T4035" i="1"/>
  <c r="G4039" i="1"/>
  <c r="S3994" i="1"/>
  <c r="C4009" i="1"/>
  <c r="T4013" i="1"/>
  <c r="H4020" i="1"/>
  <c r="F4036" i="1"/>
  <c r="D4040" i="1"/>
  <c r="G4031" i="1"/>
  <c r="I4043" i="1"/>
  <c r="E4024" i="1"/>
  <c r="E4032" i="1"/>
  <c r="T4004" i="1"/>
  <c r="D4021" i="1"/>
  <c r="D4029" i="1"/>
  <c r="H4037" i="1"/>
  <c r="T4066" i="1"/>
  <c r="B4074" i="1"/>
  <c r="I4087" i="1"/>
  <c r="E4065" i="1"/>
  <c r="S4071" i="1"/>
  <c r="S4044" i="1"/>
  <c r="F4075" i="1"/>
  <c r="S4077" i="1"/>
  <c r="D4081" i="1"/>
  <c r="T4083" i="1"/>
  <c r="E4007" i="1"/>
  <c r="S4038" i="1"/>
  <c r="D4047" i="1"/>
  <c r="H4051" i="1"/>
  <c r="D4055" i="1"/>
  <c r="H4059" i="1"/>
  <c r="D4063" i="1"/>
  <c r="D4069" i="1"/>
  <c r="C4083" i="1"/>
  <c r="I4089" i="1"/>
  <c r="S4101" i="1"/>
  <c r="G4071" i="1"/>
  <c r="G4090" i="1"/>
  <c r="G4101" i="1"/>
  <c r="G4074" i="1"/>
  <c r="G4078" i="1"/>
  <c r="T4082" i="1"/>
  <c r="D4091" i="1"/>
  <c r="C4093" i="1"/>
  <c r="D4094" i="1"/>
  <c r="C4095" i="1"/>
  <c r="B4097" i="1"/>
  <c r="B4098" i="1"/>
  <c r="T4099" i="1"/>
  <c r="I4106" i="1"/>
  <c r="F4112" i="1"/>
  <c r="C4134" i="1"/>
  <c r="U4114" i="1"/>
  <c r="E4118" i="1"/>
  <c r="B4122" i="1"/>
  <c r="S4126" i="1"/>
  <c r="B4103" i="1"/>
  <c r="T4107" i="1"/>
  <c r="B4116" i="1"/>
  <c r="T4130" i="1"/>
  <c r="I4140" i="1"/>
  <c r="B4105" i="1"/>
  <c r="S4118" i="1"/>
  <c r="D4140" i="1"/>
  <c r="D4103" i="1"/>
  <c r="S4112" i="1"/>
  <c r="S4120" i="1"/>
  <c r="E4102" i="1"/>
  <c r="G4110" i="1"/>
  <c r="G4116" i="1"/>
  <c r="S4121" i="1"/>
  <c r="S4125" i="1"/>
  <c r="F4105" i="1"/>
  <c r="I4118" i="1"/>
  <c r="I4100" i="1"/>
  <c r="H4131" i="1"/>
  <c r="E4100" i="1"/>
  <c r="G4131" i="1"/>
  <c r="G4139" i="1"/>
  <c r="E4142" i="1"/>
  <c r="C4141" i="1"/>
  <c r="T4138" i="1"/>
  <c r="C4145" i="1"/>
  <c r="F4138" i="1"/>
  <c r="C4147" i="1"/>
  <c r="C4166" i="1"/>
  <c r="C4172" i="1"/>
  <c r="C4157" i="1"/>
  <c r="C4160" i="1"/>
  <c r="C4149" i="1"/>
  <c r="B4160" i="1"/>
  <c r="T4146" i="1"/>
  <c r="B4164" i="1"/>
  <c r="B4156" i="1"/>
  <c r="E4147" i="1"/>
  <c r="U4160" i="1"/>
  <c r="U4158" i="1"/>
  <c r="I4164" i="1"/>
  <c r="B4172" i="1"/>
  <c r="I4155" i="1"/>
  <c r="E4169" i="1"/>
  <c r="B4165" i="1"/>
  <c r="C4165" i="1"/>
  <c r="B3946" i="1"/>
  <c r="E3941" i="1"/>
  <c r="F3956" i="1"/>
  <c r="I3970" i="1"/>
  <c r="F3974" i="1"/>
  <c r="H3984" i="1"/>
  <c r="U3952" i="1"/>
  <c r="I3986" i="1"/>
  <c r="F3962" i="1"/>
  <c r="H4002" i="1"/>
  <c r="G3998" i="1"/>
  <c r="S3985" i="1"/>
  <c r="U4023" i="1"/>
  <c r="E4008" i="1"/>
  <c r="E4019" i="1"/>
  <c r="G4005" i="1"/>
  <c r="T4036" i="1"/>
  <c r="I4024" i="1"/>
  <c r="F4033" i="1"/>
  <c r="S4087" i="1"/>
  <c r="U4044" i="1"/>
  <c r="I4083" i="1"/>
  <c r="G4052" i="1"/>
  <c r="B4085" i="1"/>
  <c r="S4086" i="1"/>
  <c r="S4074" i="1"/>
  <c r="B4093" i="1"/>
  <c r="T4098" i="1"/>
  <c r="E4134" i="1"/>
  <c r="B4126" i="1"/>
  <c r="C4118" i="1"/>
  <c r="C4120" i="1"/>
  <c r="G4122" i="1"/>
  <c r="C4121" i="1"/>
  <c r="S4109" i="1"/>
  <c r="T4131" i="1"/>
  <c r="I4141" i="1"/>
  <c r="S4148" i="1"/>
  <c r="H4160" i="1"/>
  <c r="F4157" i="1"/>
  <c r="H4172" i="1"/>
  <c r="G4169" i="1"/>
  <c r="S3928" i="1"/>
  <c r="U3998" i="1"/>
  <c r="T4012" i="1"/>
  <c r="S4014" i="1"/>
  <c r="S4019" i="1"/>
  <c r="T4009" i="1"/>
  <c r="U4040" i="1"/>
  <c r="S4004" i="1"/>
  <c r="E4067" i="1"/>
  <c r="D4073" i="1"/>
  <c r="H4085" i="1"/>
  <c r="C4056" i="1"/>
  <c r="T4101" i="1"/>
  <c r="U4065" i="1"/>
  <c r="S4093" i="1"/>
  <c r="I4046" i="1"/>
  <c r="U4122" i="1"/>
  <c r="B4120" i="1"/>
  <c r="E4054" i="1"/>
  <c r="S4113" i="1"/>
  <c r="I4122" i="1"/>
  <c r="H4141" i="1"/>
  <c r="G4166" i="1"/>
  <c r="G4156" i="1"/>
  <c r="G4172" i="1"/>
  <c r="B4079" i="1"/>
  <c r="C4064" i="1"/>
  <c r="D4090" i="1"/>
  <c r="I4093" i="1"/>
  <c r="H4108" i="1"/>
  <c r="E4126" i="1"/>
  <c r="C4140" i="1"/>
  <c r="F4124" i="1"/>
  <c r="I4124" i="1"/>
  <c r="F4141" i="1"/>
  <c r="E4168" i="1"/>
  <c r="U4146" i="1"/>
  <c r="F4172" i="1"/>
  <c r="H4089" i="1"/>
  <c r="E4090" i="1"/>
  <c r="I4062" i="1"/>
  <c r="G4106" i="1"/>
  <c r="U4068" i="1"/>
  <c r="U4121" i="1"/>
  <c r="U4133" i="1"/>
  <c r="I4154" i="1"/>
  <c r="D4149" i="1"/>
  <c r="S4169" i="1"/>
  <c r="U4117" i="1"/>
  <c r="D4129" i="1"/>
  <c r="B4144" i="1"/>
  <c r="F4164" i="1"/>
  <c r="T4166" i="1"/>
  <c r="D479" i="1"/>
  <c r="I172" i="1"/>
  <c r="C327" i="1"/>
  <c r="T379" i="1"/>
  <c r="C273" i="1"/>
  <c r="T491" i="1"/>
  <c r="H615" i="1"/>
  <c r="S725" i="1"/>
  <c r="I583" i="1"/>
  <c r="E705" i="1"/>
  <c r="F921" i="1"/>
  <c r="C522" i="1"/>
  <c r="E608" i="1"/>
  <c r="D668" i="1"/>
  <c r="E749" i="1"/>
  <c r="C817" i="1"/>
  <c r="S857" i="1"/>
  <c r="D897" i="1"/>
  <c r="I321" i="1"/>
  <c r="T506" i="1"/>
  <c r="B572" i="1"/>
  <c r="F600" i="1"/>
  <c r="G628" i="1"/>
  <c r="E664" i="1"/>
  <c r="U700" i="1"/>
  <c r="G737" i="1"/>
  <c r="G778" i="1"/>
  <c r="E857" i="1"/>
  <c r="C420" i="1"/>
  <c r="H523" i="1"/>
  <c r="F581" i="1"/>
  <c r="C620" i="1"/>
  <c r="D655" i="1"/>
  <c r="T688" i="1"/>
  <c r="E722" i="1"/>
  <c r="G756" i="1"/>
  <c r="G786" i="1"/>
  <c r="H813" i="1"/>
  <c r="U834" i="1"/>
  <c r="C853" i="1"/>
  <c r="H877" i="1"/>
  <c r="U898" i="1"/>
  <c r="G613" i="1"/>
  <c r="F735" i="1"/>
  <c r="I781" i="1"/>
  <c r="E932" i="1"/>
  <c r="C956" i="1"/>
  <c r="T689" i="1"/>
  <c r="C916" i="1"/>
  <c r="B673" i="1"/>
  <c r="C745" i="1"/>
  <c r="C761" i="1"/>
  <c r="C777" i="1"/>
  <c r="F822" i="1"/>
  <c r="F886" i="1"/>
  <c r="T936" i="1"/>
  <c r="C973" i="1"/>
  <c r="T1000" i="1"/>
  <c r="B1040" i="1"/>
  <c r="D1272" i="1"/>
  <c r="T1155" i="1"/>
  <c r="E973" i="1"/>
  <c r="T1041" i="1"/>
  <c r="B1183" i="1"/>
  <c r="G1229" i="1"/>
  <c r="U1261" i="1"/>
  <c r="G808" i="1"/>
  <c r="G920" i="1"/>
  <c r="B969" i="1"/>
  <c r="B1001" i="1"/>
  <c r="H1036" i="1"/>
  <c r="S1199" i="1"/>
  <c r="B1247" i="1"/>
  <c r="H1295" i="1"/>
  <c r="H816" i="1"/>
  <c r="C929" i="1"/>
  <c r="G973" i="1"/>
  <c r="G1005" i="1"/>
  <c r="C1035" i="1"/>
  <c r="C1060" i="1"/>
  <c r="C1076" i="1"/>
  <c r="C1092" i="1"/>
  <c r="C1108" i="1"/>
  <c r="C1124" i="1"/>
  <c r="C1140" i="1"/>
  <c r="F1159" i="1"/>
  <c r="C1176" i="1"/>
  <c r="H1261" i="1"/>
  <c r="T953" i="1"/>
  <c r="T1001" i="1"/>
  <c r="F1047" i="1"/>
  <c r="T1187" i="1"/>
  <c r="F980" i="1"/>
  <c r="U1205" i="1"/>
  <c r="T1237" i="1"/>
  <c r="B1269" i="1"/>
  <c r="S1040" i="1"/>
  <c r="E1223" i="1"/>
  <c r="D1271" i="1"/>
  <c r="I1106" i="1"/>
  <c r="D1211" i="1"/>
  <c r="G1260" i="1"/>
  <c r="C1304" i="1"/>
  <c r="U1335" i="1"/>
  <c r="B1370" i="1"/>
  <c r="H1405" i="1"/>
  <c r="B1440" i="1"/>
  <c r="S1520" i="1"/>
  <c r="S1449" i="1"/>
  <c r="D1490" i="1"/>
  <c r="F1514" i="1"/>
  <c r="I1236" i="1"/>
  <c r="T1301" i="1"/>
  <c r="T1342" i="1"/>
  <c r="T1437" i="1"/>
  <c r="F1474" i="1"/>
  <c r="D1504" i="1"/>
  <c r="I1209" i="1"/>
  <c r="G1307" i="1"/>
  <c r="F1360" i="1"/>
  <c r="C1389" i="1"/>
  <c r="C1405" i="1"/>
  <c r="C1421" i="1"/>
  <c r="G1448" i="1"/>
  <c r="T1501" i="1"/>
  <c r="F1549" i="1"/>
  <c r="F1581" i="1"/>
  <c r="E1178" i="1"/>
  <c r="H1267" i="1"/>
  <c r="F1325" i="1"/>
  <c r="S1359" i="1"/>
  <c r="B1393" i="1"/>
  <c r="F1436" i="1"/>
  <c r="H1509" i="1"/>
  <c r="H1341" i="1"/>
  <c r="D1444" i="1"/>
  <c r="G1484" i="1"/>
  <c r="F1437" i="1"/>
  <c r="C1485" i="1"/>
  <c r="D1548" i="1"/>
  <c r="G1580" i="1"/>
  <c r="S1354" i="1"/>
  <c r="S1500" i="1"/>
  <c r="F1438" i="1"/>
  <c r="B1530" i="1"/>
  <c r="I1575" i="1"/>
  <c r="B1610" i="1"/>
  <c r="I1639" i="1"/>
  <c r="H1668" i="1"/>
  <c r="E1706" i="1"/>
  <c r="B1752" i="1"/>
  <c r="S1800" i="1"/>
  <c r="T1684" i="1"/>
  <c r="B1810" i="1"/>
  <c r="T1554" i="1"/>
  <c r="U1613" i="1"/>
  <c r="I1665" i="1"/>
  <c r="U1716" i="1"/>
  <c r="E1767" i="1"/>
  <c r="B1811" i="1"/>
  <c r="B1505" i="1"/>
  <c r="I1566" i="1"/>
  <c r="C1612" i="1"/>
  <c r="C1644" i="1"/>
  <c r="T1675" i="1"/>
  <c r="E1712" i="1"/>
  <c r="B1751" i="1"/>
  <c r="F1792" i="1"/>
  <c r="H1823" i="1"/>
  <c r="C1513" i="1"/>
  <c r="E1583" i="1"/>
  <c r="H1624" i="1"/>
  <c r="H1656" i="1"/>
  <c r="H1689" i="1"/>
  <c r="C1723" i="1"/>
  <c r="I1784" i="1"/>
  <c r="H1613" i="1"/>
  <c r="T1676" i="1"/>
  <c r="S1753" i="1"/>
  <c r="I1839" i="1"/>
  <c r="I1653" i="1"/>
  <c r="S1772" i="1"/>
  <c r="H1839" i="1"/>
  <c r="H1687" i="1"/>
  <c r="G1729" i="1"/>
  <c r="B1749" i="1"/>
  <c r="H1784" i="1"/>
  <c r="F1826" i="1"/>
  <c r="D1835" i="1"/>
  <c r="U1797" i="1"/>
  <c r="F1843" i="1"/>
  <c r="G1872" i="1"/>
  <c r="I1886" i="1"/>
  <c r="I1896" i="1"/>
  <c r="I1907" i="1"/>
  <c r="I1918" i="1"/>
  <c r="B1928" i="1"/>
  <c r="U1944" i="1"/>
  <c r="B1954" i="1"/>
  <c r="E1976" i="1"/>
  <c r="E1979" i="1"/>
  <c r="T1992" i="1"/>
  <c r="S1995" i="1"/>
  <c r="D2008" i="1"/>
  <c r="C2011" i="1"/>
  <c r="B2024" i="1"/>
  <c r="B2026" i="1"/>
  <c r="C2034" i="1"/>
  <c r="S2042" i="1"/>
  <c r="D1858" i="1"/>
  <c r="C1880" i="1"/>
  <c r="H1950" i="1"/>
  <c r="T1978" i="1"/>
  <c r="T1994" i="1"/>
  <c r="T2010" i="1"/>
  <c r="T1804" i="1"/>
  <c r="F1844" i="1"/>
  <c r="F1860" i="1"/>
  <c r="F1876" i="1"/>
  <c r="C1883" i="1"/>
  <c r="G1887" i="1"/>
  <c r="C1891" i="1"/>
  <c r="G1895" i="1"/>
  <c r="C1899" i="1"/>
  <c r="G1903" i="1"/>
  <c r="C1907" i="1"/>
  <c r="G1911" i="1"/>
  <c r="C1915" i="1"/>
  <c r="G1919" i="1"/>
  <c r="C1923" i="1"/>
  <c r="B1950" i="1"/>
  <c r="S1856" i="1"/>
  <c r="S1927" i="1"/>
  <c r="H1930" i="1"/>
  <c r="B1943" i="1"/>
  <c r="H1951" i="1"/>
  <c r="H1755" i="1"/>
  <c r="H1787" i="1"/>
  <c r="E1805" i="1"/>
  <c r="S1821" i="1"/>
  <c r="D1836" i="1"/>
  <c r="T1843" i="1"/>
  <c r="S1853" i="1"/>
  <c r="H1860" i="1"/>
  <c r="G1870" i="1"/>
  <c r="F1877" i="1"/>
  <c r="D1887" i="1"/>
  <c r="C1898" i="1"/>
  <c r="D1908" i="1"/>
  <c r="D1919" i="1"/>
  <c r="B1930" i="1"/>
  <c r="G1939" i="1"/>
  <c r="H1947" i="1"/>
  <c r="F1955" i="1"/>
  <c r="G1959" i="1"/>
  <c r="T1967" i="1"/>
  <c r="T1970" i="1"/>
  <c r="U1984" i="1"/>
  <c r="U1987" i="1"/>
  <c r="U2000" i="1"/>
  <c r="U2003" i="1"/>
  <c r="U2016" i="1"/>
  <c r="U2019" i="1"/>
  <c r="F2051" i="1"/>
  <c r="D1798" i="1"/>
  <c r="D1814" i="1"/>
  <c r="C1827" i="1"/>
  <c r="D1834" i="1"/>
  <c r="D1846" i="1"/>
  <c r="F1855" i="1"/>
  <c r="S1863" i="1"/>
  <c r="C1872" i="1"/>
  <c r="C1879" i="1"/>
  <c r="E1888" i="1"/>
  <c r="E1899" i="1"/>
  <c r="E1910" i="1"/>
  <c r="E1920" i="1"/>
  <c r="D1926" i="1"/>
  <c r="D1942" i="1"/>
  <c r="D1986" i="1"/>
  <c r="D2002" i="1"/>
  <c r="D2018" i="1"/>
  <c r="F2027" i="1"/>
  <c r="F2035" i="1"/>
  <c r="F2043" i="1"/>
  <c r="S1838" i="1"/>
  <c r="D1859" i="1"/>
  <c r="F1894" i="1"/>
  <c r="G1904" i="1"/>
  <c r="F1915" i="1"/>
  <c r="T1924" i="1"/>
  <c r="F1946" i="1"/>
  <c r="H1963" i="1"/>
  <c r="E1968" i="1"/>
  <c r="D2027" i="1"/>
  <c r="T1938" i="1"/>
  <c r="G1951" i="1"/>
  <c r="I1901" i="1"/>
  <c r="F1948" i="1"/>
  <c r="D1966" i="1"/>
  <c r="I1981" i="1"/>
  <c r="G1991" i="1"/>
  <c r="D2006" i="1"/>
  <c r="F2020" i="1"/>
  <c r="T2030" i="1"/>
  <c r="B2040" i="1"/>
  <c r="F2052" i="1"/>
  <c r="S2059" i="1"/>
  <c r="B2066" i="1"/>
  <c r="S2076" i="1"/>
  <c r="T2082" i="1"/>
  <c r="C2092" i="1"/>
  <c r="C2101" i="1"/>
  <c r="T2108" i="1"/>
  <c r="U2117" i="1"/>
  <c r="T2148" i="1"/>
  <c r="E2151" i="1"/>
  <c r="S2164" i="1"/>
  <c r="D2167" i="1"/>
  <c r="G2180" i="1"/>
  <c r="E2184" i="1"/>
  <c r="S2197" i="1"/>
  <c r="T2212" i="1"/>
  <c r="S2215" i="1"/>
  <c r="S2247" i="1"/>
  <c r="B2255" i="1"/>
  <c r="E2272" i="1"/>
  <c r="E2280" i="1"/>
  <c r="D2069" i="1"/>
  <c r="D2101" i="1"/>
  <c r="F2157" i="1"/>
  <c r="F2173" i="1"/>
  <c r="F2189" i="1"/>
  <c r="F2205" i="1"/>
  <c r="F2215" i="1"/>
  <c r="F2221" i="1"/>
  <c r="E2224" i="1"/>
  <c r="F2231" i="1"/>
  <c r="F2237" i="1"/>
  <c r="E2240" i="1"/>
  <c r="F2247" i="1"/>
  <c r="D2256" i="1"/>
  <c r="I2031" i="1"/>
  <c r="T2048" i="1"/>
  <c r="S2064" i="1"/>
  <c r="S2077" i="1"/>
  <c r="U2089" i="1"/>
  <c r="C2105" i="1"/>
  <c r="E2120" i="1"/>
  <c r="G2161" i="1"/>
  <c r="I2181" i="1"/>
  <c r="C2205" i="1"/>
  <c r="S2221" i="1"/>
  <c r="S2237" i="1"/>
  <c r="I1940" i="1"/>
  <c r="B1975" i="1"/>
  <c r="G1998" i="1"/>
  <c r="I2020" i="1"/>
  <c r="I2036" i="1"/>
  <c r="E2048" i="1"/>
  <c r="U2056" i="1"/>
  <c r="H2065" i="1"/>
  <c r="E2074" i="1"/>
  <c r="F2082" i="1"/>
  <c r="S2090" i="1"/>
  <c r="C2099" i="1"/>
  <c r="G2107" i="1"/>
  <c r="U2115" i="1"/>
  <c r="B2125" i="1"/>
  <c r="H2161" i="1"/>
  <c r="H2177" i="1"/>
  <c r="H2193" i="1"/>
  <c r="H2209" i="1"/>
  <c r="E2229" i="1"/>
  <c r="E2245" i="1"/>
  <c r="T2261" i="1"/>
  <c r="S2264" i="1"/>
  <c r="S2271" i="1"/>
  <c r="D2279" i="1"/>
  <c r="E1909" i="1"/>
  <c r="E1965" i="1"/>
  <c r="C1983" i="1"/>
  <c r="C1999" i="1"/>
  <c r="C2015" i="1"/>
  <c r="C2031" i="1"/>
  <c r="E2045" i="1"/>
  <c r="H2054" i="1"/>
  <c r="F2063" i="1"/>
  <c r="T2068" i="1"/>
  <c r="T2074" i="1"/>
  <c r="G2082" i="1"/>
  <c r="S2087" i="1"/>
  <c r="F2095" i="1"/>
  <c r="T2100" i="1"/>
  <c r="T2106" i="1"/>
  <c r="G2114" i="1"/>
  <c r="S2119" i="1"/>
  <c r="D2127" i="1"/>
  <c r="T2131" i="1"/>
  <c r="D2135" i="1"/>
  <c r="T2139" i="1"/>
  <c r="D2143" i="1"/>
  <c r="U2148" i="1"/>
  <c r="G2156" i="1"/>
  <c r="E2160" i="1"/>
  <c r="S2172" i="1"/>
  <c r="D2175" i="1"/>
  <c r="T2188" i="1"/>
  <c r="E2191" i="1"/>
  <c r="S2199" i="1"/>
  <c r="S2205" i="1"/>
  <c r="U2212" i="1"/>
  <c r="F2224" i="1"/>
  <c r="S2233" i="1"/>
  <c r="C2241" i="1"/>
  <c r="E2263" i="1"/>
  <c r="F2271" i="1"/>
  <c r="D2023" i="1"/>
  <c r="U2050" i="1"/>
  <c r="T2065" i="1"/>
  <c r="F2089" i="1"/>
  <c r="D2109" i="1"/>
  <c r="F2149" i="1"/>
  <c r="F2160" i="1"/>
  <c r="C2168" i="1"/>
  <c r="H2184" i="1"/>
  <c r="G2197" i="1"/>
  <c r="T2205" i="1"/>
  <c r="I2224" i="1"/>
  <c r="I2279" i="1"/>
  <c r="S2117" i="1"/>
  <c r="B2072" i="1"/>
  <c r="T2085" i="1"/>
  <c r="B2101" i="1"/>
  <c r="G2115" i="1"/>
  <c r="B2161" i="1"/>
  <c r="B2193" i="1"/>
  <c r="T2215" i="1"/>
  <c r="B2223" i="1"/>
  <c r="U2239" i="1"/>
  <c r="T2247" i="1"/>
  <c r="T2253" i="1"/>
  <c r="S2256" i="1"/>
  <c r="E2288" i="1"/>
  <c r="D2147" i="1"/>
  <c r="I2170" i="1"/>
  <c r="T2187" i="1"/>
  <c r="D2211" i="1"/>
  <c r="T2227" i="1"/>
  <c r="T2243" i="1"/>
  <c r="I2258" i="1"/>
  <c r="G2268" i="1"/>
  <c r="F2281" i="1"/>
  <c r="I2290" i="1"/>
  <c r="F2297" i="1"/>
  <c r="S2304" i="1"/>
  <c r="C2312" i="1"/>
  <c r="T2318" i="1"/>
  <c r="S2328" i="1"/>
  <c r="T2334" i="1"/>
  <c r="S2344" i="1"/>
  <c r="E2352" i="1"/>
  <c r="E2363" i="1"/>
  <c r="E2373" i="1"/>
  <c r="E2384" i="1"/>
  <c r="I2396" i="1"/>
  <c r="C2417" i="1"/>
  <c r="U2435" i="1"/>
  <c r="D2440" i="1"/>
  <c r="D2443" i="1"/>
  <c r="B2448" i="1"/>
  <c r="H2451" i="1"/>
  <c r="E2459" i="1"/>
  <c r="S2464" i="1"/>
  <c r="S2467" i="1"/>
  <c r="G2472" i="1"/>
  <c r="G2480" i="1"/>
  <c r="S2499" i="1"/>
  <c r="I2303" i="1"/>
  <c r="D2324" i="1"/>
  <c r="F2395" i="1"/>
  <c r="F2411" i="1"/>
  <c r="F2427" i="1"/>
  <c r="E2483" i="1"/>
  <c r="G2484" i="1"/>
  <c r="T2496" i="1"/>
  <c r="I2236" i="1"/>
  <c r="D2269" i="1"/>
  <c r="D2285" i="1"/>
  <c r="E2296" i="1"/>
  <c r="U2304" i="1"/>
  <c r="H2313" i="1"/>
  <c r="U2325" i="1"/>
  <c r="C2341" i="1"/>
  <c r="D2397" i="1"/>
  <c r="U2403" i="1"/>
  <c r="G2411" i="1"/>
  <c r="E2417" i="1"/>
  <c r="H2424" i="1"/>
  <c r="C2432" i="1"/>
  <c r="C2436" i="1"/>
  <c r="F2444" i="1"/>
  <c r="H2452" i="1"/>
  <c r="E2457" i="1"/>
  <c r="F2465" i="1"/>
  <c r="C2468" i="1"/>
  <c r="I2265" i="1"/>
  <c r="U2285" i="1"/>
  <c r="F2296" i="1"/>
  <c r="E2309" i="1"/>
  <c r="U2319" i="1"/>
  <c r="C2335" i="1"/>
  <c r="F2393" i="1"/>
  <c r="T2401" i="1"/>
  <c r="S2412" i="1"/>
  <c r="F2425" i="1"/>
  <c r="E2130" i="1"/>
  <c r="E2170" i="1"/>
  <c r="E2202" i="1"/>
  <c r="E2226" i="1"/>
  <c r="E2242" i="1"/>
  <c r="S2252" i="1"/>
  <c r="H2267" i="1"/>
  <c r="S2276" i="1"/>
  <c r="D2287" i="1"/>
  <c r="D2295" i="1"/>
  <c r="F2301" i="1"/>
  <c r="S2308" i="1"/>
  <c r="C2316" i="1"/>
  <c r="H2321" i="1"/>
  <c r="F2328" i="1"/>
  <c r="D2335" i="1"/>
  <c r="H2340" i="1"/>
  <c r="C2348" i="1"/>
  <c r="C2403" i="1"/>
  <c r="C2419" i="1"/>
  <c r="I2435" i="1"/>
  <c r="T2444" i="1"/>
  <c r="D2457" i="1"/>
  <c r="I2467" i="1"/>
  <c r="F2488" i="1"/>
  <c r="D2228" i="1"/>
  <c r="D2268" i="1"/>
  <c r="E2287" i="1"/>
  <c r="C2297" i="1"/>
  <c r="G2309" i="1"/>
  <c r="F2325" i="1"/>
  <c r="C2342" i="1"/>
  <c r="D2351" i="1"/>
  <c r="H2355" i="1"/>
  <c r="D2359" i="1"/>
  <c r="H2363" i="1"/>
  <c r="D2367" i="1"/>
  <c r="H2371" i="1"/>
  <c r="D2375" i="1"/>
  <c r="H2379" i="1"/>
  <c r="D2383" i="1"/>
  <c r="H2387" i="1"/>
  <c r="D2393" i="1"/>
  <c r="B2405" i="1"/>
  <c r="S2421" i="1"/>
  <c r="F2432" i="1"/>
  <c r="U2452" i="1"/>
  <c r="G2475" i="1"/>
  <c r="B2476" i="1"/>
  <c r="U2491" i="1"/>
  <c r="H2492" i="1"/>
  <c r="I2312" i="1"/>
  <c r="C2392" i="1"/>
  <c r="D2408" i="1"/>
  <c r="H2411" i="1"/>
  <c r="T2427" i="1"/>
  <c r="T2321" i="1"/>
  <c r="B2337" i="1"/>
  <c r="F2401" i="1"/>
  <c r="G2417" i="1"/>
  <c r="B2427" i="1"/>
  <c r="I2382" i="1"/>
  <c r="D2407" i="1"/>
  <c r="I2430" i="1"/>
  <c r="I2446" i="1"/>
  <c r="I2462" i="1"/>
  <c r="I2478" i="1"/>
  <c r="B2489" i="1"/>
  <c r="F2501" i="1"/>
  <c r="S2508" i="1"/>
  <c r="C2516" i="1"/>
  <c r="H2523" i="1"/>
  <c r="U2531" i="1"/>
  <c r="B2537" i="1"/>
  <c r="S2547" i="1"/>
  <c r="H2554" i="1"/>
  <c r="H2614" i="1"/>
  <c r="G2630" i="1"/>
  <c r="H2512" i="1"/>
  <c r="S2541" i="1"/>
  <c r="C2557" i="1"/>
  <c r="S2620" i="1"/>
  <c r="U2638" i="1"/>
  <c r="U2641" i="1"/>
  <c r="E2654" i="1"/>
  <c r="E2657" i="1"/>
  <c r="D2664" i="1"/>
  <c r="T2672" i="1"/>
  <c r="E2680" i="1"/>
  <c r="U2688" i="1"/>
  <c r="I2504" i="1"/>
  <c r="F2616" i="1"/>
  <c r="T2640" i="1"/>
  <c r="T2656" i="1"/>
  <c r="I2453" i="1"/>
  <c r="U2489" i="1"/>
  <c r="U2505" i="1"/>
  <c r="C2515" i="1"/>
  <c r="S2523" i="1"/>
  <c r="E2534" i="1"/>
  <c r="S2545" i="1"/>
  <c r="F2556" i="1"/>
  <c r="E2374" i="1"/>
  <c r="E2414" i="1"/>
  <c r="H2439" i="1"/>
  <c r="E2462" i="1"/>
  <c r="F2481" i="1"/>
  <c r="F2497" i="1"/>
  <c r="D2507" i="1"/>
  <c r="F2513" i="1"/>
  <c r="S2520" i="1"/>
  <c r="E2528" i="1"/>
  <c r="F2537" i="1"/>
  <c r="T2542" i="1"/>
  <c r="G2550" i="1"/>
  <c r="B2558" i="1"/>
  <c r="F2562" i="1"/>
  <c r="B2566" i="1"/>
  <c r="F2570" i="1"/>
  <c r="B2574" i="1"/>
  <c r="F2578" i="1"/>
  <c r="B2582" i="1"/>
  <c r="F2586" i="1"/>
  <c r="B2590" i="1"/>
  <c r="F2594" i="1"/>
  <c r="B2598" i="1"/>
  <c r="F2602" i="1"/>
  <c r="B2606" i="1"/>
  <c r="F2610" i="1"/>
  <c r="S2617" i="1"/>
  <c r="B2624" i="1"/>
  <c r="H2632" i="1"/>
  <c r="C2445" i="1"/>
  <c r="C2493" i="1"/>
  <c r="U2507" i="1"/>
  <c r="H2516" i="1"/>
  <c r="C2525" i="1"/>
  <c r="T2533" i="1"/>
  <c r="F2544" i="1"/>
  <c r="T2552" i="1"/>
  <c r="G2633" i="1"/>
  <c r="G2646" i="1"/>
  <c r="G2649" i="1"/>
  <c r="I2662" i="1"/>
  <c r="I2500" i="1"/>
  <c r="I2516" i="1"/>
  <c r="F2538" i="1"/>
  <c r="G2557" i="1"/>
  <c r="F2625" i="1"/>
  <c r="T2630" i="1"/>
  <c r="C2648" i="1"/>
  <c r="E2665" i="1"/>
  <c r="E2673" i="1"/>
  <c r="E2681" i="1"/>
  <c r="E2689" i="1"/>
  <c r="S2537" i="1"/>
  <c r="F2548" i="1"/>
  <c r="D2616" i="1"/>
  <c r="C2622" i="1"/>
  <c r="C2630" i="1"/>
  <c r="I2571" i="1"/>
  <c r="G2621" i="1"/>
  <c r="G2637" i="1"/>
  <c r="D2652" i="1"/>
  <c r="F2666" i="1"/>
  <c r="D2676" i="1"/>
  <c r="G2685" i="1"/>
  <c r="U2696" i="1"/>
  <c r="B2706" i="1"/>
  <c r="F2717" i="1"/>
  <c r="E2724" i="1"/>
  <c r="U2735" i="1"/>
  <c r="T2741" i="1"/>
  <c r="S2751" i="1"/>
  <c r="E2762" i="1"/>
  <c r="E2773" i="1"/>
  <c r="C2781" i="1"/>
  <c r="E2794" i="1"/>
  <c r="F2804" i="1"/>
  <c r="F2810" i="1"/>
  <c r="S2813" i="1"/>
  <c r="F2820" i="1"/>
  <c r="F2826" i="1"/>
  <c r="S2829" i="1"/>
  <c r="H2841" i="1"/>
  <c r="C2713" i="1"/>
  <c r="T2732" i="1"/>
  <c r="S2748" i="1"/>
  <c r="D2800" i="1"/>
  <c r="H2833" i="1"/>
  <c r="C2845" i="1"/>
  <c r="H2642" i="1"/>
  <c r="I2661" i="1"/>
  <c r="I2677" i="1"/>
  <c r="H2690" i="1"/>
  <c r="U2700" i="1"/>
  <c r="E2712" i="1"/>
  <c r="D2722" i="1"/>
  <c r="U2732" i="1"/>
  <c r="E2744" i="1"/>
  <c r="H2754" i="1"/>
  <c r="H2762" i="1"/>
  <c r="H2770" i="1"/>
  <c r="H2778" i="1"/>
  <c r="F2801" i="1"/>
  <c r="I2650" i="1"/>
  <c r="I2674" i="1"/>
  <c r="I2690" i="1"/>
  <c r="G2702" i="1"/>
  <c r="C2716" i="1"/>
  <c r="D2729" i="1"/>
  <c r="E2741" i="1"/>
  <c r="I2753" i="1"/>
  <c r="I2758" i="1"/>
  <c r="I2764" i="1"/>
  <c r="I2769" i="1"/>
  <c r="I2774" i="1"/>
  <c r="T2780" i="1"/>
  <c r="G2788" i="1"/>
  <c r="S2796" i="1"/>
  <c r="E2836" i="1"/>
  <c r="G2837" i="1"/>
  <c r="F2860" i="1"/>
  <c r="E2563" i="1"/>
  <c r="E2619" i="1"/>
  <c r="H2644" i="1"/>
  <c r="E2667" i="1"/>
  <c r="E2683" i="1"/>
  <c r="E2695" i="1"/>
  <c r="T2701" i="1"/>
  <c r="U2711" i="1"/>
  <c r="B2717" i="1"/>
  <c r="D2726" i="1"/>
  <c r="E2732" i="1"/>
  <c r="D2742" i="1"/>
  <c r="E2748" i="1"/>
  <c r="E2784" i="1"/>
  <c r="C2789" i="1"/>
  <c r="I2821" i="1"/>
  <c r="E2844" i="1"/>
  <c r="G2678" i="1"/>
  <c r="S2705" i="1"/>
  <c r="I2718" i="1"/>
  <c r="F2732" i="1"/>
  <c r="F2745" i="1"/>
  <c r="T2756" i="1"/>
  <c r="H2760" i="1"/>
  <c r="T2764" i="1"/>
  <c r="H2768" i="1"/>
  <c r="T2772" i="1"/>
  <c r="H2776" i="1"/>
  <c r="F2784" i="1"/>
  <c r="S2696" i="1"/>
  <c r="S2728" i="1"/>
  <c r="U2804" i="1"/>
  <c r="D2809" i="1"/>
  <c r="D2812" i="1"/>
  <c r="B2817" i="1"/>
  <c r="H2820" i="1"/>
  <c r="E2828" i="1"/>
  <c r="S2833" i="1"/>
  <c r="C2841" i="1"/>
  <c r="H2700" i="1"/>
  <c r="H2716" i="1"/>
  <c r="H2732" i="1"/>
  <c r="H2745" i="1"/>
  <c r="D2758" i="1"/>
  <c r="D2769" i="1"/>
  <c r="S2785" i="1"/>
  <c r="H2788" i="1"/>
  <c r="U2809" i="1"/>
  <c r="E2833" i="1"/>
  <c r="D2852" i="1"/>
  <c r="F2782" i="1"/>
  <c r="D2808" i="1"/>
  <c r="D2824" i="1"/>
  <c r="D2840" i="1"/>
  <c r="B2850" i="1"/>
  <c r="B2858" i="1"/>
  <c r="B2875" i="1"/>
  <c r="U2888" i="1"/>
  <c r="T2955" i="1"/>
  <c r="S2963" i="1"/>
  <c r="T2977" i="1"/>
  <c r="S2980" i="1"/>
  <c r="T2993" i="1"/>
  <c r="E2940" i="1"/>
  <c r="D2943" i="1"/>
  <c r="H2979" i="1"/>
  <c r="S2870" i="1"/>
  <c r="S2886" i="1"/>
  <c r="U2945" i="1"/>
  <c r="E2948" i="1"/>
  <c r="B2953" i="1"/>
  <c r="U2961" i="1"/>
  <c r="E2964" i="1"/>
  <c r="G2808" i="1"/>
  <c r="G2840" i="1"/>
  <c r="F2853" i="1"/>
  <c r="C2864" i="1"/>
  <c r="T2870" i="1"/>
  <c r="S2880" i="1"/>
  <c r="B2886" i="1"/>
  <c r="C2945" i="1"/>
  <c r="C2953" i="1"/>
  <c r="C2961" i="1"/>
  <c r="T3003" i="1"/>
  <c r="E2775" i="1"/>
  <c r="E2823" i="1"/>
  <c r="H2848" i="1"/>
  <c r="S2857" i="1"/>
  <c r="U2867" i="1"/>
  <c r="T2877" i="1"/>
  <c r="C2886" i="1"/>
  <c r="S2892" i="1"/>
  <c r="C2896" i="1"/>
  <c r="S2900" i="1"/>
  <c r="C2904" i="1"/>
  <c r="S2908" i="1"/>
  <c r="C2912" i="1"/>
  <c r="S2916" i="1"/>
  <c r="C2920" i="1"/>
  <c r="S2924" i="1"/>
  <c r="C2928" i="1"/>
  <c r="S2932" i="1"/>
  <c r="C2936" i="1"/>
  <c r="F2940" i="1"/>
  <c r="T2956" i="1"/>
  <c r="E2969" i="1"/>
  <c r="E2972" i="1"/>
  <c r="E2985" i="1"/>
  <c r="E2988" i="1"/>
  <c r="D2995" i="1"/>
  <c r="T2849" i="1"/>
  <c r="D2870" i="1"/>
  <c r="T2940" i="1"/>
  <c r="C2971" i="1"/>
  <c r="C2987" i="1"/>
  <c r="F2876" i="1"/>
  <c r="F2941" i="1"/>
  <c r="T2872" i="1"/>
  <c r="G2886" i="1"/>
  <c r="G3011" i="1"/>
  <c r="B3011" i="1"/>
  <c r="I2942" i="1"/>
  <c r="F2965" i="1"/>
  <c r="T2975" i="1"/>
  <c r="I2990" i="1"/>
  <c r="D2999" i="1"/>
  <c r="D3007" i="1"/>
  <c r="G3015" i="1"/>
  <c r="U3026" i="1"/>
  <c r="B3039" i="1"/>
  <c r="B3050" i="1"/>
  <c r="C3060" i="1"/>
  <c r="H3066" i="1"/>
  <c r="B3082" i="1"/>
  <c r="F3094" i="1"/>
  <c r="F3114" i="1"/>
  <c r="S3024" i="1"/>
  <c r="E3075" i="1"/>
  <c r="I3087" i="1"/>
  <c r="C3095" i="1"/>
  <c r="G3100" i="1"/>
  <c r="I2960" i="1"/>
  <c r="F2983" i="1"/>
  <c r="F2999" i="1"/>
  <c r="I3008" i="1"/>
  <c r="U3021" i="1"/>
  <c r="T3027" i="1"/>
  <c r="E3040" i="1"/>
  <c r="E3051" i="1"/>
  <c r="E3062" i="1"/>
  <c r="G3076" i="1"/>
  <c r="T3087" i="1"/>
  <c r="I2973" i="1"/>
  <c r="G2999" i="1"/>
  <c r="F3012" i="1"/>
  <c r="S3018" i="1"/>
  <c r="G3029" i="1"/>
  <c r="H3035" i="1"/>
  <c r="G3048" i="1"/>
  <c r="F3059" i="1"/>
  <c r="C3078" i="1"/>
  <c r="H3113" i="1"/>
  <c r="E2910" i="1"/>
  <c r="E2958" i="1"/>
  <c r="E2982" i="1"/>
  <c r="H2999" i="1"/>
  <c r="G3012" i="1"/>
  <c r="S3022" i="1"/>
  <c r="B3031" i="1"/>
  <c r="H3040" i="1"/>
  <c r="H3048" i="1"/>
  <c r="H3056" i="1"/>
  <c r="G3066" i="1"/>
  <c r="H3074" i="1"/>
  <c r="H3095" i="1"/>
  <c r="C3113" i="1"/>
  <c r="S3019" i="1"/>
  <c r="T3039" i="1"/>
  <c r="T3044" i="1"/>
  <c r="S3050" i="1"/>
  <c r="T3055" i="1"/>
  <c r="T3060" i="1"/>
  <c r="U3067" i="1"/>
  <c r="H3072" i="1"/>
  <c r="D3080" i="1"/>
  <c r="D3097" i="1"/>
  <c r="E3111" i="1"/>
  <c r="H3009" i="1"/>
  <c r="B3076" i="1"/>
  <c r="U3098" i="1"/>
  <c r="H3103" i="1"/>
  <c r="F3110" i="1"/>
  <c r="H3024" i="1"/>
  <c r="F3040" i="1"/>
  <c r="B3044" i="1"/>
  <c r="F3048" i="1"/>
  <c r="B3052" i="1"/>
  <c r="F3056" i="1"/>
  <c r="B3060" i="1"/>
  <c r="G3063" i="1"/>
  <c r="I3053" i="1"/>
  <c r="G3089" i="1"/>
  <c r="G3118" i="1"/>
  <c r="U3129" i="1"/>
  <c r="B3141" i="1"/>
  <c r="C3151" i="1"/>
  <c r="B3162" i="1"/>
  <c r="T3173" i="1"/>
  <c r="C3185" i="1"/>
  <c r="H3193" i="1"/>
  <c r="D3209" i="1"/>
  <c r="T3217" i="1"/>
  <c r="S3127" i="1"/>
  <c r="D3139" i="1"/>
  <c r="D3150" i="1"/>
  <c r="C3161" i="1"/>
  <c r="T3229" i="1"/>
  <c r="I3229" i="1"/>
  <c r="B3235" i="1"/>
  <c r="S3108" i="1"/>
  <c r="B3127" i="1"/>
  <c r="E3135" i="1"/>
  <c r="E3146" i="1"/>
  <c r="E3157" i="1"/>
  <c r="G3167" i="1"/>
  <c r="H3174" i="1"/>
  <c r="D3183" i="1"/>
  <c r="F3191" i="1"/>
  <c r="U3194" i="1"/>
  <c r="D3199" i="1"/>
  <c r="F3207" i="1"/>
  <c r="U3210" i="1"/>
  <c r="C3086" i="1"/>
  <c r="T3105" i="1"/>
  <c r="T3121" i="1"/>
  <c r="C3130" i="1"/>
  <c r="G3139" i="1"/>
  <c r="F3150" i="1"/>
  <c r="F3161" i="1"/>
  <c r="T3170" i="1"/>
  <c r="C3178" i="1"/>
  <c r="F3189" i="1"/>
  <c r="H3205" i="1"/>
  <c r="E3223" i="1"/>
  <c r="E3226" i="1"/>
  <c r="C3071" i="1"/>
  <c r="F3091" i="1"/>
  <c r="U3105" i="1"/>
  <c r="U3118" i="1"/>
  <c r="G3129" i="1"/>
  <c r="G3137" i="1"/>
  <c r="G3145" i="1"/>
  <c r="G3153" i="1"/>
  <c r="G3161" i="1"/>
  <c r="F3173" i="1"/>
  <c r="T3186" i="1"/>
  <c r="I3201" i="1"/>
  <c r="E3225" i="1"/>
  <c r="S3119" i="1"/>
  <c r="S3133" i="1"/>
  <c r="T3138" i="1"/>
  <c r="T3143" i="1"/>
  <c r="S3149" i="1"/>
  <c r="T3154" i="1"/>
  <c r="T3159" i="1"/>
  <c r="S3165" i="1"/>
  <c r="G3127" i="1"/>
  <c r="G3174" i="1"/>
  <c r="U3197" i="1"/>
  <c r="T3126" i="1"/>
  <c r="C3134" i="1"/>
  <c r="S3138" i="1"/>
  <c r="C3142" i="1"/>
  <c r="S3146" i="1"/>
  <c r="C3150" i="1"/>
  <c r="S3154" i="1"/>
  <c r="C3158" i="1"/>
  <c r="S3162" i="1"/>
  <c r="C3166" i="1"/>
  <c r="S3170" i="1"/>
  <c r="B3215" i="1"/>
  <c r="T3218" i="1"/>
  <c r="I3180" i="1"/>
  <c r="F3203" i="1"/>
  <c r="F3219" i="1"/>
  <c r="S3232" i="1"/>
  <c r="U3248" i="1"/>
  <c r="I3255" i="1"/>
  <c r="I3266" i="1"/>
  <c r="I3277" i="1"/>
  <c r="G3289" i="1"/>
  <c r="H3305" i="1"/>
  <c r="G3318" i="1"/>
  <c r="H3329" i="1"/>
  <c r="S3242" i="1"/>
  <c r="H3321" i="1"/>
  <c r="T3349" i="1"/>
  <c r="I3198" i="1"/>
  <c r="G3234" i="1"/>
  <c r="U3245" i="1"/>
  <c r="G3254" i="1"/>
  <c r="S3258" i="1"/>
  <c r="G3262" i="1"/>
  <c r="S3266" i="1"/>
  <c r="G3270" i="1"/>
  <c r="S3274" i="1"/>
  <c r="G3278" i="1"/>
  <c r="S3282" i="1"/>
  <c r="C3285" i="1"/>
  <c r="C3298" i="1"/>
  <c r="C3301" i="1"/>
  <c r="C3314" i="1"/>
  <c r="I3171" i="1"/>
  <c r="B3206" i="1"/>
  <c r="S3230" i="1"/>
  <c r="U3239" i="1"/>
  <c r="T3249" i="1"/>
  <c r="C3259" i="1"/>
  <c r="B3270" i="1"/>
  <c r="B3281" i="1"/>
  <c r="E3291" i="1"/>
  <c r="T3299" i="1"/>
  <c r="G3310" i="1"/>
  <c r="T3333" i="1"/>
  <c r="F3334" i="1"/>
  <c r="E3164" i="1"/>
  <c r="E3204" i="1"/>
  <c r="B3227" i="1"/>
  <c r="F3238" i="1"/>
  <c r="T3243" i="1"/>
  <c r="G3251" i="1"/>
  <c r="D3262" i="1"/>
  <c r="C3273" i="1"/>
  <c r="D3283" i="1"/>
  <c r="G3297" i="1"/>
  <c r="C3307" i="1"/>
  <c r="F3321" i="1"/>
  <c r="D3334" i="1"/>
  <c r="U3337" i="1"/>
  <c r="H3238" i="1"/>
  <c r="G3317" i="1"/>
  <c r="F3357" i="1"/>
  <c r="H3357" i="1"/>
  <c r="B3290" i="1"/>
  <c r="C3306" i="1"/>
  <c r="B3317" i="1"/>
  <c r="S3286" i="1"/>
  <c r="S3302" i="1"/>
  <c r="C3325" i="1"/>
  <c r="S3326" i="1"/>
  <c r="H3341" i="1"/>
  <c r="C3342" i="1"/>
  <c r="I3296" i="1"/>
  <c r="B3323" i="1"/>
  <c r="B3339" i="1"/>
  <c r="S3350" i="1"/>
  <c r="S3358" i="1"/>
  <c r="C3366" i="1"/>
  <c r="H3373" i="1"/>
  <c r="B3379" i="1"/>
  <c r="T3386" i="1"/>
  <c r="B3397" i="1"/>
  <c r="D3407" i="1"/>
  <c r="G3431" i="1"/>
  <c r="U3456" i="1"/>
  <c r="I3330" i="1"/>
  <c r="E3358" i="1"/>
  <c r="I3370" i="1"/>
  <c r="C3383" i="1"/>
  <c r="E3395" i="1"/>
  <c r="T3410" i="1"/>
  <c r="E3421" i="1"/>
  <c r="B3423" i="1"/>
  <c r="D3459" i="1"/>
  <c r="C3459" i="1"/>
  <c r="E3323" i="1"/>
  <c r="E3339" i="1"/>
  <c r="I3351" i="1"/>
  <c r="B3362" i="1"/>
  <c r="B3370" i="1"/>
  <c r="B3378" i="1"/>
  <c r="E3384" i="1"/>
  <c r="F3392" i="1"/>
  <c r="G3402" i="1"/>
  <c r="U3415" i="1"/>
  <c r="E3256" i="1"/>
  <c r="F3315" i="1"/>
  <c r="C3338" i="1"/>
  <c r="G3350" i="1"/>
  <c r="H3361" i="1"/>
  <c r="H3369" i="1"/>
  <c r="H3377" i="1"/>
  <c r="T3384" i="1"/>
  <c r="D3393" i="1"/>
  <c r="I3403" i="1"/>
  <c r="C3418" i="1"/>
  <c r="B3439" i="1"/>
  <c r="S3447" i="1"/>
  <c r="T3447" i="1"/>
  <c r="H3472" i="1"/>
  <c r="I3361" i="1"/>
  <c r="U3381" i="1"/>
  <c r="G3413" i="1"/>
  <c r="I3366" i="1"/>
  <c r="B3385" i="1"/>
  <c r="G3398" i="1"/>
  <c r="U3403" i="1"/>
  <c r="H3429" i="1"/>
  <c r="C3430" i="1"/>
  <c r="S3431" i="1"/>
  <c r="T3382" i="1"/>
  <c r="E3392" i="1"/>
  <c r="B3398" i="1"/>
  <c r="D3402" i="1"/>
  <c r="S3407" i="1"/>
  <c r="G3438" i="1"/>
  <c r="H3438" i="1"/>
  <c r="F3424" i="1"/>
  <c r="T3434" i="1"/>
  <c r="G3443" i="1"/>
  <c r="D3462" i="1"/>
  <c r="B3477" i="1"/>
  <c r="F3481" i="1"/>
  <c r="B3485" i="1"/>
  <c r="F3489" i="1"/>
  <c r="B3493" i="1"/>
  <c r="F3497" i="1"/>
  <c r="B3501" i="1"/>
  <c r="F3505" i="1"/>
  <c r="H3512" i="1"/>
  <c r="G3521" i="1"/>
  <c r="U3532" i="1"/>
  <c r="E3470" i="1"/>
  <c r="G3516" i="1"/>
  <c r="I3419" i="1"/>
  <c r="G3445" i="1"/>
  <c r="S3451" i="1"/>
  <c r="H3465" i="1"/>
  <c r="F3511" i="1"/>
  <c r="F3527" i="1"/>
  <c r="E3542" i="1"/>
  <c r="F3548" i="1"/>
  <c r="B3411" i="1"/>
  <c r="B3435" i="1"/>
  <c r="B3448" i="1"/>
  <c r="U3464" i="1"/>
  <c r="D3516" i="1"/>
  <c r="B3542" i="1"/>
  <c r="D3454" i="1"/>
  <c r="T3515" i="1"/>
  <c r="U3539" i="1"/>
  <c r="I3442" i="1"/>
  <c r="F3454" i="1"/>
  <c r="F3470" i="1"/>
  <c r="B3515" i="1"/>
  <c r="G3524" i="1"/>
  <c r="G3536" i="1"/>
  <c r="G3547" i="1"/>
  <c r="C3547" i="1"/>
  <c r="S3527" i="1"/>
  <c r="S3532" i="1"/>
  <c r="E3544" i="1"/>
  <c r="C3434" i="1"/>
  <c r="D3452" i="1"/>
  <c r="S3463" i="1"/>
  <c r="I3473" i="1"/>
  <c r="U3483" i="1"/>
  <c r="U3493" i="1"/>
  <c r="U3504" i="1"/>
  <c r="U3519" i="1"/>
  <c r="D3544" i="1"/>
  <c r="I3518" i="1"/>
  <c r="T3538" i="1"/>
  <c r="C3551" i="1"/>
  <c r="I3579" i="1"/>
  <c r="T3599" i="1"/>
  <c r="T3602" i="1"/>
  <c r="C3607" i="1"/>
  <c r="C3610" i="1"/>
  <c r="B3616" i="1"/>
  <c r="T3619" i="1"/>
  <c r="U3618" i="1"/>
  <c r="S3552" i="1"/>
  <c r="C3583" i="1"/>
  <c r="U3591" i="1"/>
  <c r="F3600" i="1"/>
  <c r="C3603" i="1"/>
  <c r="F3611" i="1"/>
  <c r="E3634" i="1"/>
  <c r="F3650" i="1"/>
  <c r="H3650" i="1"/>
  <c r="H3540" i="1"/>
  <c r="B3555" i="1"/>
  <c r="S3579" i="1"/>
  <c r="T3587" i="1"/>
  <c r="C3608" i="1"/>
  <c r="E3494" i="1"/>
  <c r="F3538" i="1"/>
  <c r="B3549" i="1"/>
  <c r="I3556" i="1"/>
  <c r="D3562" i="1"/>
  <c r="T3566" i="1"/>
  <c r="D3570" i="1"/>
  <c r="T3574" i="1"/>
  <c r="T3578" i="1"/>
  <c r="C3586" i="1"/>
  <c r="T3603" i="1"/>
  <c r="U3624" i="1"/>
  <c r="U3627" i="1"/>
  <c r="D3552" i="1"/>
  <c r="B3588" i="1"/>
  <c r="B3626" i="1"/>
  <c r="U3594" i="1"/>
  <c r="F3642" i="1"/>
  <c r="H3642" i="1"/>
  <c r="G3552" i="1"/>
  <c r="G3584" i="1"/>
  <c r="E3588" i="1"/>
  <c r="D3582" i="1"/>
  <c r="T3598" i="1"/>
  <c r="T3614" i="1"/>
  <c r="I3629" i="1"/>
  <c r="I3637" i="1"/>
  <c r="I3645" i="1"/>
  <c r="I3653" i="1"/>
  <c r="F3660" i="1"/>
  <c r="D3672" i="1"/>
  <c r="H3695" i="1"/>
  <c r="T3712" i="1"/>
  <c r="G3719" i="1"/>
  <c r="U3723" i="1"/>
  <c r="T3727" i="1"/>
  <c r="E3727" i="1"/>
  <c r="I3631" i="1"/>
  <c r="E3643" i="1"/>
  <c r="D3656" i="1"/>
  <c r="E3666" i="1"/>
  <c r="G3705" i="1"/>
  <c r="E3707" i="1"/>
  <c r="B3708" i="1"/>
  <c r="T3711" i="1"/>
  <c r="S3712" i="1"/>
  <c r="S3713" i="1"/>
  <c r="G3715" i="1"/>
  <c r="F3716" i="1"/>
  <c r="E3717" i="1"/>
  <c r="E3721" i="1"/>
  <c r="I3724" i="1"/>
  <c r="I3612" i="1"/>
  <c r="F3635" i="1"/>
  <c r="E3648" i="1"/>
  <c r="S3658" i="1"/>
  <c r="U3667" i="1"/>
  <c r="G3675" i="1"/>
  <c r="S3679" i="1"/>
  <c r="G3683" i="1"/>
  <c r="S3687" i="1"/>
  <c r="G3691" i="1"/>
  <c r="T3699" i="1"/>
  <c r="D3713" i="1"/>
  <c r="H3582" i="1"/>
  <c r="H3606" i="1"/>
  <c r="H3622" i="1"/>
  <c r="F3632" i="1"/>
  <c r="G3643" i="1"/>
  <c r="B3652" i="1"/>
  <c r="G3659" i="1"/>
  <c r="T3668" i="1"/>
  <c r="B3678" i="1"/>
  <c r="C3688" i="1"/>
  <c r="C3697" i="1"/>
  <c r="I3709" i="1"/>
  <c r="F3725" i="1"/>
  <c r="E3725" i="1"/>
  <c r="D3623" i="1"/>
  <c r="H3643" i="1"/>
  <c r="E3658" i="1"/>
  <c r="D3671" i="1"/>
  <c r="C3682" i="1"/>
  <c r="D3692" i="1"/>
  <c r="H3656" i="1"/>
  <c r="S3720" i="1"/>
  <c r="S3663" i="1"/>
  <c r="U3698" i="1"/>
  <c r="I3685" i="1"/>
  <c r="B3735" i="1"/>
  <c r="C3745" i="1"/>
  <c r="H3775" i="1"/>
  <c r="D3737" i="1"/>
  <c r="D3748" i="1"/>
  <c r="G3769" i="1"/>
  <c r="F3770" i="1"/>
  <c r="C3774" i="1"/>
  <c r="C3700" i="1"/>
  <c r="E3732" i="1"/>
  <c r="E3743" i="1"/>
  <c r="F3755" i="1"/>
  <c r="H3774" i="1"/>
  <c r="C3777" i="1"/>
  <c r="E3779" i="1"/>
  <c r="G3733" i="1"/>
  <c r="F3744" i="1"/>
  <c r="G3753" i="1"/>
  <c r="E3766" i="1"/>
  <c r="D3773" i="1"/>
  <c r="S3775" i="1"/>
  <c r="S3704" i="1"/>
  <c r="G3735" i="1"/>
  <c r="G3743" i="1"/>
  <c r="G3751" i="1"/>
  <c r="E3763" i="1"/>
  <c r="I3729" i="1"/>
  <c r="I3735" i="1"/>
  <c r="I3740" i="1"/>
  <c r="I3745" i="1"/>
  <c r="I3751" i="1"/>
  <c r="I3773" i="1"/>
  <c r="I3778" i="1"/>
  <c r="C3728" i="1"/>
  <c r="G3732" i="1"/>
  <c r="C3736" i="1"/>
  <c r="G3740" i="1"/>
  <c r="C3744" i="1"/>
  <c r="G3748" i="1"/>
  <c r="U3754" i="1"/>
  <c r="U3757" i="1"/>
  <c r="C3771" i="1"/>
  <c r="U3775" i="1"/>
  <c r="U3760" i="1"/>
  <c r="D3838" i="1"/>
  <c r="D3781" i="1"/>
  <c r="T3785" i="1"/>
  <c r="D3789" i="1"/>
  <c r="T3793" i="1"/>
  <c r="D3797" i="1"/>
  <c r="T3801" i="1"/>
  <c r="D3805" i="1"/>
  <c r="T3809" i="1"/>
  <c r="D3813" i="1"/>
  <c r="T3817" i="1"/>
  <c r="D3821" i="1"/>
  <c r="T3825" i="1"/>
  <c r="T3829" i="1"/>
  <c r="G3765" i="1"/>
  <c r="B3789" i="1"/>
  <c r="C3799" i="1"/>
  <c r="B3810" i="1"/>
  <c r="B3821" i="1"/>
  <c r="H3830" i="1"/>
  <c r="C3785" i="1"/>
  <c r="D3795" i="1"/>
  <c r="D3806" i="1"/>
  <c r="C3817" i="1"/>
  <c r="E3829" i="1"/>
  <c r="S3842" i="1"/>
  <c r="C3845" i="1"/>
  <c r="S3846" i="1"/>
  <c r="C3859" i="1"/>
  <c r="E3746" i="1"/>
  <c r="U3761" i="1"/>
  <c r="E3785" i="1"/>
  <c r="E3795" i="1"/>
  <c r="E3806" i="1"/>
  <c r="E3817" i="1"/>
  <c r="T3826" i="1"/>
  <c r="C3837" i="1"/>
  <c r="I3849" i="1"/>
  <c r="C3762" i="1"/>
  <c r="F3785" i="1"/>
  <c r="G3795" i="1"/>
  <c r="F3806" i="1"/>
  <c r="F3817" i="1"/>
  <c r="U3826" i="1"/>
  <c r="C3853" i="1"/>
  <c r="U3827" i="1"/>
  <c r="I3845" i="1"/>
  <c r="F3858" i="1"/>
  <c r="I3783" i="1"/>
  <c r="I3789" i="1"/>
  <c r="I3794" i="1"/>
  <c r="I3799" i="1"/>
  <c r="I3805" i="1"/>
  <c r="I3810" i="1"/>
  <c r="I3815" i="1"/>
  <c r="I3821" i="1"/>
  <c r="C3827" i="1"/>
  <c r="B3838" i="1"/>
  <c r="B3855" i="1"/>
  <c r="T3859" i="1"/>
  <c r="F3831" i="1"/>
  <c r="G3850" i="1"/>
  <c r="E3867" i="1"/>
  <c r="H3885" i="1"/>
  <c r="C3904" i="1"/>
  <c r="C3878" i="1"/>
  <c r="H3867" i="1"/>
  <c r="S3874" i="1"/>
  <c r="H3892" i="1"/>
  <c r="U3843" i="1"/>
  <c r="G3861" i="1"/>
  <c r="T3867" i="1"/>
  <c r="H3877" i="1"/>
  <c r="G3886" i="1"/>
  <c r="I3894" i="1"/>
  <c r="E3816" i="1"/>
  <c r="S3850" i="1"/>
  <c r="B3860" i="1"/>
  <c r="T3878" i="1"/>
  <c r="D3886" i="1"/>
  <c r="G3889" i="1"/>
  <c r="F3896" i="1"/>
  <c r="E3916" i="1"/>
  <c r="G3866" i="1"/>
  <c r="S3870" i="1"/>
  <c r="C3873" i="1"/>
  <c r="U3907" i="1"/>
  <c r="G3890" i="1"/>
  <c r="C3899" i="1"/>
  <c r="G3863" i="1"/>
  <c r="I3874" i="1"/>
  <c r="T3890" i="1"/>
  <c r="F3902" i="1"/>
  <c r="U3912" i="1"/>
  <c r="E3921" i="1"/>
  <c r="T3922" i="1"/>
  <c r="S3923" i="1"/>
  <c r="F3926" i="1"/>
  <c r="H3932" i="1"/>
  <c r="F3936" i="1"/>
  <c r="G3938" i="1"/>
  <c r="G3957" i="1"/>
  <c r="C3957" i="1"/>
  <c r="B3887" i="1"/>
  <c r="U3915" i="1"/>
  <c r="D3921" i="1"/>
  <c r="I3929" i="1"/>
  <c r="S3930" i="1"/>
  <c r="T3931" i="1"/>
  <c r="H3957" i="1"/>
  <c r="I3875" i="1"/>
  <c r="I3944" i="1"/>
  <c r="D3978" i="1"/>
  <c r="B3978" i="1"/>
  <c r="F3897" i="1"/>
  <c r="U3903" i="1"/>
  <c r="F3946" i="1"/>
  <c r="D3942" i="1"/>
  <c r="G3959" i="1"/>
  <c r="C3910" i="1"/>
  <c r="F3942" i="1"/>
  <c r="S3972" i="1"/>
  <c r="B3920" i="1"/>
  <c r="G3965" i="1"/>
  <c r="B3966" i="1"/>
  <c r="E3967" i="1"/>
  <c r="D3988" i="1"/>
  <c r="G3954" i="1"/>
  <c r="H3964" i="1"/>
  <c r="I3973" i="1"/>
  <c r="G3975" i="1"/>
  <c r="T3980" i="1"/>
  <c r="I3958" i="1"/>
  <c r="S3943" i="1"/>
  <c r="B3983" i="1"/>
  <c r="B4000" i="1"/>
  <c r="H3991" i="1"/>
  <c r="H4014" i="1"/>
  <c r="E4027" i="1"/>
  <c r="I4013" i="1"/>
  <c r="S4043" i="1"/>
  <c r="H4021" i="1"/>
  <c r="B4078" i="1"/>
  <c r="D4075" i="1"/>
  <c r="E4015" i="1"/>
  <c r="G4060" i="1"/>
  <c r="I4101" i="1"/>
  <c r="D4078" i="1"/>
  <c r="B4094" i="1"/>
  <c r="I4099" i="1"/>
  <c r="E4122" i="1"/>
  <c r="B4130" i="1"/>
  <c r="C4105" i="1"/>
  <c r="F4111" i="1"/>
  <c r="F4106" i="1"/>
  <c r="E4109" i="1"/>
  <c r="D4138" i="1"/>
  <c r="D4161" i="1"/>
  <c r="H4156" i="1"/>
  <c r="E4164" i="1"/>
  <c r="I4163" i="1"/>
  <c r="C3943" i="1"/>
  <c r="G4010" i="1"/>
  <c r="U3960" i="1"/>
  <c r="I4008" i="1"/>
  <c r="T3993" i="1"/>
  <c r="S4005" i="1"/>
  <c r="T4028" i="1"/>
  <c r="T4024" i="1"/>
  <c r="G4033" i="1"/>
  <c r="T4067" i="1"/>
  <c r="F4079" i="1"/>
  <c r="C4048" i="1"/>
  <c r="T4070" i="1"/>
  <c r="C4086" i="1"/>
  <c r="T4078" i="1"/>
  <c r="T4094" i="1"/>
  <c r="D4108" i="1"/>
  <c r="H4120" i="1"/>
  <c r="F4107" i="1"/>
  <c r="D4122" i="1"/>
  <c r="E4105" i="1"/>
  <c r="G4121" i="1"/>
  <c r="T4135" i="1"/>
  <c r="E4139" i="1"/>
  <c r="D4145" i="1"/>
  <c r="E4161" i="1"/>
  <c r="C4146" i="1"/>
  <c r="B4158" i="1"/>
  <c r="I4173" i="1"/>
  <c r="T4085" i="1"/>
  <c r="C4073" i="1"/>
  <c r="C4067" i="1"/>
  <c r="I4094" i="1"/>
  <c r="F4134" i="1"/>
  <c r="T4124" i="1"/>
  <c r="C4122" i="1"/>
  <c r="D4107" i="1"/>
  <c r="C4113" i="1"/>
  <c r="G4127" i="1"/>
  <c r="T4142" i="1"/>
  <c r="D4168" i="1"/>
  <c r="T4156" i="1"/>
  <c r="I4160" i="1"/>
  <c r="C4173" i="1"/>
  <c r="I4069" i="1"/>
  <c r="H4093" i="1"/>
  <c r="C4108" i="1"/>
  <c r="S4102" i="1"/>
  <c r="C4124" i="1"/>
  <c r="E4107" i="1"/>
  <c r="T4127" i="1"/>
  <c r="U4141" i="1"/>
  <c r="S4168" i="1"/>
  <c r="D4156" i="1"/>
  <c r="E4166" i="1"/>
  <c r="S4108" i="1"/>
  <c r="I4076" i="1"/>
  <c r="F4145" i="1"/>
  <c r="D4157" i="1"/>
  <c r="F4161" i="1"/>
  <c r="D495" i="1"/>
  <c r="I212" i="1"/>
  <c r="T335" i="1"/>
  <c r="I399" i="1"/>
  <c r="C289" i="1"/>
  <c r="D515" i="1"/>
  <c r="S626" i="1"/>
  <c r="C740" i="1"/>
  <c r="T600" i="1"/>
  <c r="E721" i="1"/>
  <c r="F964" i="1"/>
  <c r="C538" i="1"/>
  <c r="B615" i="1"/>
  <c r="D680" i="1"/>
  <c r="E760" i="1"/>
  <c r="C820" i="1"/>
  <c r="S860" i="1"/>
  <c r="D900" i="1"/>
  <c r="I377" i="1"/>
  <c r="I521" i="1"/>
  <c r="C575" i="1"/>
  <c r="T602" i="1"/>
  <c r="H631" i="1"/>
  <c r="B668" i="1"/>
  <c r="S704" i="1"/>
  <c r="D741" i="1"/>
  <c r="G782" i="1"/>
  <c r="E865" i="1"/>
  <c r="E442" i="1"/>
  <c r="H531" i="1"/>
  <c r="E586" i="1"/>
  <c r="B624" i="1"/>
  <c r="H657" i="1"/>
  <c r="H692" i="1"/>
  <c r="C726" i="1"/>
  <c r="S758" i="1"/>
  <c r="D788" i="1"/>
  <c r="S813" i="1"/>
  <c r="F836" i="1"/>
  <c r="F858" i="1"/>
  <c r="S877" i="1"/>
  <c r="F900" i="1"/>
  <c r="G621" i="1"/>
  <c r="S743" i="1"/>
  <c r="T786" i="1"/>
  <c r="S932" i="1"/>
  <c r="I600" i="1"/>
  <c r="S692" i="1"/>
  <c r="H917" i="1"/>
  <c r="U676" i="1"/>
  <c r="B746" i="1"/>
  <c r="B762" i="1"/>
  <c r="B778" i="1"/>
  <c r="T824" i="1"/>
  <c r="T888" i="1"/>
  <c r="F942" i="1"/>
  <c r="I975" i="1"/>
  <c r="S1002" i="1"/>
  <c r="U1043" i="1"/>
  <c r="I988" i="1"/>
  <c r="I1205" i="1"/>
  <c r="B980" i="1"/>
  <c r="B1047" i="1"/>
  <c r="F1197" i="1"/>
  <c r="E1229" i="1"/>
  <c r="D1261" i="1"/>
  <c r="I822" i="1"/>
  <c r="I926" i="1"/>
  <c r="C972" i="1"/>
  <c r="T1003" i="1"/>
  <c r="E1040" i="1"/>
  <c r="H1199" i="1"/>
  <c r="C1261" i="1"/>
  <c r="U1311" i="1"/>
  <c r="E831" i="1"/>
  <c r="E935" i="1"/>
  <c r="C977" i="1"/>
  <c r="U1010" i="1"/>
  <c r="F1040" i="1"/>
  <c r="B1061" i="1"/>
  <c r="B1077" i="1"/>
  <c r="B1093" i="1"/>
  <c r="B1109" i="1"/>
  <c r="B1125" i="1"/>
  <c r="B1141" i="1"/>
  <c r="U1160" i="1"/>
  <c r="E1181" i="1"/>
  <c r="H1277" i="1"/>
  <c r="D961" i="1"/>
  <c r="C1004" i="1"/>
  <c r="S1052" i="1"/>
  <c r="G1199" i="1"/>
  <c r="I989" i="1"/>
  <c r="D1205" i="1"/>
  <c r="H1240" i="1"/>
  <c r="F1272" i="1"/>
  <c r="T1043" i="1"/>
  <c r="S1223" i="1"/>
  <c r="B1271" i="1"/>
  <c r="I1130" i="1"/>
  <c r="F1217" i="1"/>
  <c r="D1267" i="1"/>
  <c r="I1306" i="1"/>
  <c r="E1337" i="1"/>
  <c r="B1373" i="1"/>
  <c r="G1408" i="1"/>
  <c r="F1444" i="1"/>
  <c r="G1520" i="1"/>
  <c r="G1449" i="1"/>
  <c r="F1493" i="1"/>
  <c r="T1514" i="1"/>
  <c r="I1244" i="1"/>
  <c r="H1305" i="1"/>
  <c r="U1345" i="1"/>
  <c r="U1442" i="1"/>
  <c r="B1474" i="1"/>
  <c r="G1508" i="1"/>
  <c r="G1219" i="1"/>
  <c r="F1312" i="1"/>
  <c r="C1364" i="1"/>
  <c r="H1392" i="1"/>
  <c r="H1408" i="1"/>
  <c r="H1424" i="1"/>
  <c r="E1449" i="1"/>
  <c r="T1509" i="1"/>
  <c r="S1549" i="1"/>
  <c r="S1581" i="1"/>
  <c r="C1188" i="1"/>
  <c r="H1275" i="1"/>
  <c r="H1331" i="1"/>
  <c r="B1362" i="1"/>
  <c r="B1397" i="1"/>
  <c r="D1445" i="1"/>
  <c r="H1514" i="1"/>
  <c r="I1350" i="1"/>
  <c r="H1444" i="1"/>
  <c r="C1489" i="1"/>
  <c r="I1449" i="1"/>
  <c r="E1524" i="1"/>
  <c r="B1548" i="1"/>
  <c r="T1580" i="1"/>
  <c r="H1364" i="1"/>
  <c r="H1500" i="1"/>
  <c r="I1447" i="1"/>
  <c r="D1536" i="1"/>
  <c r="G1577" i="1"/>
  <c r="S1613" i="1"/>
  <c r="G1641" i="1"/>
  <c r="F1670" i="1"/>
  <c r="B1709" i="1"/>
  <c r="E1756" i="1"/>
  <c r="U1824" i="1"/>
  <c r="S1687" i="1"/>
  <c r="S1823" i="1"/>
  <c r="D1562" i="1"/>
  <c r="B1620" i="1"/>
  <c r="U1669" i="1"/>
  <c r="F1721" i="1"/>
  <c r="H1767" i="1"/>
  <c r="S1811" i="1"/>
  <c r="I1518" i="1"/>
  <c r="E1570" i="1"/>
  <c r="I1614" i="1"/>
  <c r="I1646" i="1"/>
  <c r="H1679" i="1"/>
  <c r="F1715" i="1"/>
  <c r="G1757" i="1"/>
  <c r="T1792" i="1"/>
  <c r="G1867" i="1"/>
  <c r="F1522" i="1"/>
  <c r="F1586" i="1"/>
  <c r="F1626" i="1"/>
  <c r="F1658" i="1"/>
  <c r="U1691" i="1"/>
  <c r="U1730" i="1"/>
  <c r="T1789" i="1"/>
  <c r="U1620" i="1"/>
  <c r="S1679" i="1"/>
  <c r="F1753" i="1"/>
  <c r="G1842" i="1"/>
  <c r="F1668" i="1"/>
  <c r="U1775" i="1"/>
  <c r="C1528" i="1"/>
  <c r="F1691" i="1"/>
  <c r="H1732" i="1"/>
  <c r="G1752" i="1"/>
  <c r="G1784" i="1"/>
  <c r="C1826" i="1"/>
  <c r="D1747" i="1"/>
  <c r="E1797" i="1"/>
  <c r="U1845" i="1"/>
  <c r="S1877" i="1"/>
  <c r="I1887" i="1"/>
  <c r="I1898" i="1"/>
  <c r="I1908" i="1"/>
  <c r="I1919" i="1"/>
  <c r="G1931" i="1"/>
  <c r="E1944" i="1"/>
  <c r="D1960" i="1"/>
  <c r="T1976" i="1"/>
  <c r="S1979" i="1"/>
  <c r="D1992" i="1"/>
  <c r="C1995" i="1"/>
  <c r="B2008" i="1"/>
  <c r="T2011" i="1"/>
  <c r="G2026" i="1"/>
  <c r="H2026" i="1"/>
  <c r="B2034" i="1"/>
  <c r="C2042" i="1"/>
  <c r="S1858" i="1"/>
  <c r="U1880" i="1"/>
  <c r="G1950" i="1"/>
  <c r="D1978" i="1"/>
  <c r="D1994" i="1"/>
  <c r="D2010" i="1"/>
  <c r="S1814" i="1"/>
  <c r="S1846" i="1"/>
  <c r="S1862" i="1"/>
  <c r="S1878" i="1"/>
  <c r="B1884" i="1"/>
  <c r="F1888" i="1"/>
  <c r="B1892" i="1"/>
  <c r="F1896" i="1"/>
  <c r="B1900" i="1"/>
  <c r="F1904" i="1"/>
  <c r="B1908" i="1"/>
  <c r="F1912" i="1"/>
  <c r="B1916" i="1"/>
  <c r="F1920" i="1"/>
  <c r="B1924" i="1"/>
  <c r="F1951" i="1"/>
  <c r="C1858" i="1"/>
  <c r="C1927" i="1"/>
  <c r="C1934" i="1"/>
  <c r="G1943" i="1"/>
  <c r="U1951" i="1"/>
  <c r="E1762" i="1"/>
  <c r="C1788" i="1"/>
  <c r="S1805" i="1"/>
  <c r="G1822" i="1"/>
  <c r="U1837" i="1"/>
  <c r="H1844" i="1"/>
  <c r="G1854" i="1"/>
  <c r="F1861" i="1"/>
  <c r="E1871" i="1"/>
  <c r="C1878" i="1"/>
  <c r="D1888" i="1"/>
  <c r="D1899" i="1"/>
  <c r="C1910" i="1"/>
  <c r="D1920" i="1"/>
  <c r="H1931" i="1"/>
  <c r="F1939" i="1"/>
  <c r="T1947" i="1"/>
  <c r="S1955" i="1"/>
  <c r="U1962" i="1"/>
  <c r="D1967" i="1"/>
  <c r="D1970" i="1"/>
  <c r="E1984" i="1"/>
  <c r="E1987" i="1"/>
  <c r="E2000" i="1"/>
  <c r="E2003" i="1"/>
  <c r="E2016" i="1"/>
  <c r="E2019" i="1"/>
  <c r="U2051" i="1"/>
  <c r="S1799" i="1"/>
  <c r="S1815" i="1"/>
  <c r="U1827" i="1"/>
  <c r="S1834" i="1"/>
  <c r="S1847" i="1"/>
  <c r="C1856" i="1"/>
  <c r="C1863" i="1"/>
  <c r="U1872" i="1"/>
  <c r="T1879" i="1"/>
  <c r="E1890" i="1"/>
  <c r="E1900" i="1"/>
  <c r="E1911" i="1"/>
  <c r="E1922" i="1"/>
  <c r="E1927" i="1"/>
  <c r="E1943" i="1"/>
  <c r="S1986" i="1"/>
  <c r="S2002" i="1"/>
  <c r="S2018" i="1"/>
  <c r="U2027" i="1"/>
  <c r="U2035" i="1"/>
  <c r="U2043" i="1"/>
  <c r="D1840" i="1"/>
  <c r="T1860" i="1"/>
  <c r="F1895" i="1"/>
  <c r="F1906" i="1"/>
  <c r="G1916" i="1"/>
  <c r="F1927" i="1"/>
  <c r="I1950" i="1"/>
  <c r="G1963" i="1"/>
  <c r="B1968" i="1"/>
  <c r="D2035" i="1"/>
  <c r="D1938" i="1"/>
  <c r="T1954" i="1"/>
  <c r="I1909" i="1"/>
  <c r="I1949" i="1"/>
  <c r="T1966" i="1"/>
  <c r="D1982" i="1"/>
  <c r="F1996" i="1"/>
  <c r="T2006" i="1"/>
  <c r="I2021" i="1"/>
  <c r="G2031" i="1"/>
  <c r="F2044" i="1"/>
  <c r="I2053" i="1"/>
  <c r="F2060" i="1"/>
  <c r="T2066" i="1"/>
  <c r="C2076" i="1"/>
  <c r="C2085" i="1"/>
  <c r="T2092" i="1"/>
  <c r="U2101" i="1"/>
  <c r="T2111" i="1"/>
  <c r="C2120" i="1"/>
  <c r="D2148" i="1"/>
  <c r="T2151" i="1"/>
  <c r="C2164" i="1"/>
  <c r="H2167" i="1"/>
  <c r="E2181" i="1"/>
  <c r="D2193" i="1"/>
  <c r="U2199" i="1"/>
  <c r="D2212" i="1"/>
  <c r="C2223" i="1"/>
  <c r="C2253" i="1"/>
  <c r="H2255" i="1"/>
  <c r="S2272" i="1"/>
  <c r="S2280" i="1"/>
  <c r="D2072" i="1"/>
  <c r="D2104" i="1"/>
  <c r="B2157" i="1"/>
  <c r="B2173" i="1"/>
  <c r="B2189" i="1"/>
  <c r="B2205" i="1"/>
  <c r="H2216" i="1"/>
  <c r="T2221" i="1"/>
  <c r="S2224" i="1"/>
  <c r="H2232" i="1"/>
  <c r="T2237" i="1"/>
  <c r="S2240" i="1"/>
  <c r="H2248" i="1"/>
  <c r="I1975" i="1"/>
  <c r="D2032" i="1"/>
  <c r="B2050" i="1"/>
  <c r="D2066" i="1"/>
  <c r="S2080" i="1"/>
  <c r="S2093" i="1"/>
  <c r="U2105" i="1"/>
  <c r="C2121" i="1"/>
  <c r="T2161" i="1"/>
  <c r="I2184" i="1"/>
  <c r="B2208" i="1"/>
  <c r="G2223" i="1"/>
  <c r="G2239" i="1"/>
  <c r="I1948" i="1"/>
  <c r="I1980" i="1"/>
  <c r="B1999" i="1"/>
  <c r="G2022" i="1"/>
  <c r="G2038" i="1"/>
  <c r="U2048" i="1"/>
  <c r="C2058" i="1"/>
  <c r="F2066" i="1"/>
  <c r="S2074" i="1"/>
  <c r="C2083" i="1"/>
  <c r="G2091" i="1"/>
  <c r="U2099" i="1"/>
  <c r="B2109" i="1"/>
  <c r="G2117" i="1"/>
  <c r="U2125" i="1"/>
  <c r="U2161" i="1"/>
  <c r="U2177" i="1"/>
  <c r="U2193" i="1"/>
  <c r="U2209" i="1"/>
  <c r="U2229" i="1"/>
  <c r="U2245" i="1"/>
  <c r="D2261" i="1"/>
  <c r="C2264" i="1"/>
  <c r="C2271" i="1"/>
  <c r="S2279" i="1"/>
  <c r="E1917" i="1"/>
  <c r="H1966" i="1"/>
  <c r="S1983" i="1"/>
  <c r="S1999" i="1"/>
  <c r="S2015" i="1"/>
  <c r="S2031" i="1"/>
  <c r="H2046" i="1"/>
  <c r="C2055" i="1"/>
  <c r="C2064" i="1"/>
  <c r="H2069" i="1"/>
  <c r="F2076" i="1"/>
  <c r="D2083" i="1"/>
  <c r="H2088" i="1"/>
  <c r="C2096" i="1"/>
  <c r="H2101" i="1"/>
  <c r="F2108" i="1"/>
  <c r="D2115" i="1"/>
  <c r="H2120" i="1"/>
  <c r="H2127" i="1"/>
  <c r="D2131" i="1"/>
  <c r="H2135" i="1"/>
  <c r="D2139" i="1"/>
  <c r="H2143" i="1"/>
  <c r="G2151" i="1"/>
  <c r="E2157" i="1"/>
  <c r="H2164" i="1"/>
  <c r="C2172" i="1"/>
  <c r="H2175" i="1"/>
  <c r="D2188" i="1"/>
  <c r="T2191" i="1"/>
  <c r="D2201" i="1"/>
  <c r="U2207" i="1"/>
  <c r="F2216" i="1"/>
  <c r="S2225" i="1"/>
  <c r="C2233" i="1"/>
  <c r="B2241" i="1"/>
  <c r="T2263" i="1"/>
  <c r="F2279" i="1"/>
  <c r="D2031" i="1"/>
  <c r="D2055" i="1"/>
  <c r="E2067" i="1"/>
  <c r="S2091" i="1"/>
  <c r="D2112" i="1"/>
  <c r="B2149" i="1"/>
  <c r="T2160" i="1"/>
  <c r="H2173" i="1"/>
  <c r="G2184" i="1"/>
  <c r="F2197" i="1"/>
  <c r="F2208" i="1"/>
  <c r="I2229" i="1"/>
  <c r="I2059" i="1"/>
  <c r="S2120" i="1"/>
  <c r="T2072" i="1"/>
  <c r="B2088" i="1"/>
  <c r="T2101" i="1"/>
  <c r="B2117" i="1"/>
  <c r="F2161" i="1"/>
  <c r="F2193" i="1"/>
  <c r="D2215" i="1"/>
  <c r="H2223" i="1"/>
  <c r="E2239" i="1"/>
  <c r="D2247" i="1"/>
  <c r="D2253" i="1"/>
  <c r="C2256" i="1"/>
  <c r="T2288" i="1"/>
  <c r="T2147" i="1"/>
  <c r="D2171" i="1"/>
  <c r="I2194" i="1"/>
  <c r="T2211" i="1"/>
  <c r="G2228" i="1"/>
  <c r="G2244" i="1"/>
  <c r="D2259" i="1"/>
  <c r="B2269" i="1"/>
  <c r="I2282" i="1"/>
  <c r="D2291" i="1"/>
  <c r="I2298" i="1"/>
  <c r="F2305" i="1"/>
  <c r="S2312" i="1"/>
  <c r="C2321" i="1"/>
  <c r="C2328" i="1"/>
  <c r="C2337" i="1"/>
  <c r="C2344" i="1"/>
  <c r="E2353" i="1"/>
  <c r="E2364" i="1"/>
  <c r="E2375" i="1"/>
  <c r="E2385" i="1"/>
  <c r="C2401" i="1"/>
  <c r="B2420" i="1"/>
  <c r="E2435" i="1"/>
  <c r="S2440" i="1"/>
  <c r="S2443" i="1"/>
  <c r="G2448" i="1"/>
  <c r="T2456" i="1"/>
  <c r="T2459" i="1"/>
  <c r="C2464" i="1"/>
  <c r="C2467" i="1"/>
  <c r="I2476" i="1"/>
  <c r="I2492" i="1"/>
  <c r="C2499" i="1"/>
  <c r="D2304" i="1"/>
  <c r="T2325" i="1"/>
  <c r="S2397" i="1"/>
  <c r="S2413" i="1"/>
  <c r="S2429" i="1"/>
  <c r="T2483" i="1"/>
  <c r="F2484" i="1"/>
  <c r="D2496" i="1"/>
  <c r="I2244" i="1"/>
  <c r="T2269" i="1"/>
  <c r="T2285" i="1"/>
  <c r="U2296" i="1"/>
  <c r="H2305" i="1"/>
  <c r="S2316" i="1"/>
  <c r="S2329" i="1"/>
  <c r="U2341" i="1"/>
  <c r="T2400" i="1"/>
  <c r="E2403" i="1"/>
  <c r="S2411" i="1"/>
  <c r="S2417" i="1"/>
  <c r="U2424" i="1"/>
  <c r="G2432" i="1"/>
  <c r="G2441" i="1"/>
  <c r="S2444" i="1"/>
  <c r="G2452" i="1"/>
  <c r="B2457" i="1"/>
  <c r="U2465" i="1"/>
  <c r="G2473" i="1"/>
  <c r="E2269" i="1"/>
  <c r="C2287" i="1"/>
  <c r="I2297" i="1"/>
  <c r="U2309" i="1"/>
  <c r="G2321" i="1"/>
  <c r="U2335" i="1"/>
  <c r="B2393" i="1"/>
  <c r="F2404" i="1"/>
  <c r="C2412" i="1"/>
  <c r="B2425" i="1"/>
  <c r="E2138" i="1"/>
  <c r="H2171" i="1"/>
  <c r="H2203" i="1"/>
  <c r="H2227" i="1"/>
  <c r="H2243" i="1"/>
  <c r="B2257" i="1"/>
  <c r="C2268" i="1"/>
  <c r="F2277" i="1"/>
  <c r="T2287" i="1"/>
  <c r="T2295" i="1"/>
  <c r="D2303" i="1"/>
  <c r="F2309" i="1"/>
  <c r="U2316" i="1"/>
  <c r="T2323" i="1"/>
  <c r="C2329" i="1"/>
  <c r="S2336" i="1"/>
  <c r="E2341" i="1"/>
  <c r="U2348" i="1"/>
  <c r="I2404" i="1"/>
  <c r="I2420" i="1"/>
  <c r="D2436" i="1"/>
  <c r="I2448" i="1"/>
  <c r="T2457" i="1"/>
  <c r="D2468" i="1"/>
  <c r="T2488" i="1"/>
  <c r="D2236" i="1"/>
  <c r="G2269" i="1"/>
  <c r="U2287" i="1"/>
  <c r="D2300" i="1"/>
  <c r="E2311" i="1"/>
  <c r="C2326" i="1"/>
  <c r="S2343" i="1"/>
  <c r="S2352" i="1"/>
  <c r="G2356" i="1"/>
  <c r="S2360" i="1"/>
  <c r="G2364" i="1"/>
  <c r="S2368" i="1"/>
  <c r="G2372" i="1"/>
  <c r="S2376" i="1"/>
  <c r="G2380" i="1"/>
  <c r="S2384" i="1"/>
  <c r="G2388" i="1"/>
  <c r="D2396" i="1"/>
  <c r="F2405" i="1"/>
  <c r="C2421" i="1"/>
  <c r="E2436" i="1"/>
  <c r="H2457" i="1"/>
  <c r="U2475" i="1"/>
  <c r="H2476" i="1"/>
  <c r="E2491" i="1"/>
  <c r="G2492" i="1"/>
  <c r="S2321" i="1"/>
  <c r="G2392" i="1"/>
  <c r="S2408" i="1"/>
  <c r="T2424" i="1"/>
  <c r="D2427" i="1"/>
  <c r="B2324" i="1"/>
  <c r="T2337" i="1"/>
  <c r="B2401" i="1"/>
  <c r="F2417" i="1"/>
  <c r="G2433" i="1"/>
  <c r="I2390" i="1"/>
  <c r="T2407" i="1"/>
  <c r="D2431" i="1"/>
  <c r="D2447" i="1"/>
  <c r="D2463" i="1"/>
  <c r="D2479" i="1"/>
  <c r="F2493" i="1"/>
  <c r="I2502" i="1"/>
  <c r="F2509" i="1"/>
  <c r="S2516" i="1"/>
  <c r="C2524" i="1"/>
  <c r="E2531" i="1"/>
  <c r="T2537" i="1"/>
  <c r="G2548" i="1"/>
  <c r="C2556" i="1"/>
  <c r="C2616" i="1"/>
  <c r="I2646" i="1"/>
  <c r="I2515" i="1"/>
  <c r="C2541" i="1"/>
  <c r="T2557" i="1"/>
  <c r="H2622" i="1"/>
  <c r="E2638" i="1"/>
  <c r="E2641" i="1"/>
  <c r="T2654" i="1"/>
  <c r="S2657" i="1"/>
  <c r="S2664" i="1"/>
  <c r="D2672" i="1"/>
  <c r="T2680" i="1"/>
  <c r="E2688" i="1"/>
  <c r="B2507" i="1"/>
  <c r="S2616" i="1"/>
  <c r="D2640" i="1"/>
  <c r="D2656" i="1"/>
  <c r="I2461" i="1"/>
  <c r="I2493" i="1"/>
  <c r="C2507" i="1"/>
  <c r="S2515" i="1"/>
  <c r="F2524" i="1"/>
  <c r="E2537" i="1"/>
  <c r="G2546" i="1"/>
  <c r="D2557" i="1"/>
  <c r="E2382" i="1"/>
  <c r="H2415" i="1"/>
  <c r="B2445" i="1"/>
  <c r="H2463" i="1"/>
  <c r="B2485" i="1"/>
  <c r="G2500" i="1"/>
  <c r="T2507" i="1"/>
  <c r="D2515" i="1"/>
  <c r="F2521" i="1"/>
  <c r="B2529" i="1"/>
  <c r="D2538" i="1"/>
  <c r="E2544" i="1"/>
  <c r="F2553" i="1"/>
  <c r="T2560" i="1"/>
  <c r="H2564" i="1"/>
  <c r="T2568" i="1"/>
  <c r="H2572" i="1"/>
  <c r="T2576" i="1"/>
  <c r="H2580" i="1"/>
  <c r="T2584" i="1"/>
  <c r="H2588" i="1"/>
  <c r="T2592" i="1"/>
  <c r="H2596" i="1"/>
  <c r="T2600" i="1"/>
  <c r="H2604" i="1"/>
  <c r="T2608" i="1"/>
  <c r="F2614" i="1"/>
  <c r="C2617" i="1"/>
  <c r="H2624" i="1"/>
  <c r="I2638" i="1"/>
  <c r="C2453" i="1"/>
  <c r="G2497" i="1"/>
  <c r="H2508" i="1"/>
  <c r="C2517" i="1"/>
  <c r="F2528" i="1"/>
  <c r="T2536" i="1"/>
  <c r="C2545" i="1"/>
  <c r="D2552" i="1"/>
  <c r="F2633" i="1"/>
  <c r="F2646" i="1"/>
  <c r="F2649" i="1"/>
  <c r="G2662" i="1"/>
  <c r="E2504" i="1"/>
  <c r="E2520" i="1"/>
  <c r="S2540" i="1"/>
  <c r="F2622" i="1"/>
  <c r="U2625" i="1"/>
  <c r="D2630" i="1"/>
  <c r="B2648" i="1"/>
  <c r="S2665" i="1"/>
  <c r="S2673" i="1"/>
  <c r="S2681" i="1"/>
  <c r="S2689" i="1"/>
  <c r="G2538" i="1"/>
  <c r="S2550" i="1"/>
  <c r="B2616" i="1"/>
  <c r="S2622" i="1"/>
  <c r="S2630" i="1"/>
  <c r="I2579" i="1"/>
  <c r="F2626" i="1"/>
  <c r="F2642" i="1"/>
  <c r="T2652" i="1"/>
  <c r="I2667" i="1"/>
  <c r="T2676" i="1"/>
  <c r="B2686" i="1"/>
  <c r="G2698" i="1"/>
  <c r="T2706" i="1"/>
  <c r="D2718" i="1"/>
  <c r="B2725" i="1"/>
  <c r="E2735" i="1"/>
  <c r="C2744" i="1"/>
  <c r="E2753" i="1"/>
  <c r="E2764" i="1"/>
  <c r="E2774" i="1"/>
  <c r="D2785" i="1"/>
  <c r="B2794" i="1"/>
  <c r="H2805" i="1"/>
  <c r="U2810" i="1"/>
  <c r="C2813" i="1"/>
  <c r="H2821" i="1"/>
  <c r="U2826" i="1"/>
  <c r="C2829" i="1"/>
  <c r="S2697" i="1"/>
  <c r="T2713" i="1"/>
  <c r="D2732" i="1"/>
  <c r="H2784" i="1"/>
  <c r="G2804" i="1"/>
  <c r="B2845" i="1"/>
  <c r="I2613" i="1"/>
  <c r="F2644" i="1"/>
  <c r="H2666" i="1"/>
  <c r="D2678" i="1"/>
  <c r="G2692" i="1"/>
  <c r="F2702" i="1"/>
  <c r="B2713" i="1"/>
  <c r="G2724" i="1"/>
  <c r="F2734" i="1"/>
  <c r="B2745" i="1"/>
  <c r="S2754" i="1"/>
  <c r="S2762" i="1"/>
  <c r="S2770" i="1"/>
  <c r="S2778" i="1"/>
  <c r="T2801" i="1"/>
  <c r="G2652" i="1"/>
  <c r="G2676" i="1"/>
  <c r="H2692" i="1"/>
  <c r="H2705" i="1"/>
  <c r="S2717" i="1"/>
  <c r="S2730" i="1"/>
  <c r="F2744" i="1"/>
  <c r="T2753" i="1"/>
  <c r="T2758" i="1"/>
  <c r="S2764" i="1"/>
  <c r="T2769" i="1"/>
  <c r="T2774" i="1"/>
  <c r="D2780" i="1"/>
  <c r="U2788" i="1"/>
  <c r="C2796" i="1"/>
  <c r="T2836" i="1"/>
  <c r="F2837" i="1"/>
  <c r="E2860" i="1"/>
  <c r="E2571" i="1"/>
  <c r="C2621" i="1"/>
  <c r="C2645" i="1"/>
  <c r="H2668" i="1"/>
  <c r="H2684" i="1"/>
  <c r="S2695" i="1"/>
  <c r="H2702" i="1"/>
  <c r="E2711" i="1"/>
  <c r="T2717" i="1"/>
  <c r="U2727" i="1"/>
  <c r="B2733" i="1"/>
  <c r="U2743" i="1"/>
  <c r="B2749" i="1"/>
  <c r="F2786" i="1"/>
  <c r="D2793" i="1"/>
  <c r="I2826" i="1"/>
  <c r="T2844" i="1"/>
  <c r="G2686" i="1"/>
  <c r="C2705" i="1"/>
  <c r="S2721" i="1"/>
  <c r="I2734" i="1"/>
  <c r="F2748" i="1"/>
  <c r="D2756" i="1"/>
  <c r="T2760" i="1"/>
  <c r="D2764" i="1"/>
  <c r="T2768" i="1"/>
  <c r="D2772" i="1"/>
  <c r="T2776" i="1"/>
  <c r="S2784" i="1"/>
  <c r="G2697" i="1"/>
  <c r="G2729" i="1"/>
  <c r="E2804" i="1"/>
  <c r="S2809" i="1"/>
  <c r="S2812" i="1"/>
  <c r="G2817" i="1"/>
  <c r="T2825" i="1"/>
  <c r="T2828" i="1"/>
  <c r="C2833" i="1"/>
  <c r="B2841" i="1"/>
  <c r="C2702" i="1"/>
  <c r="C2718" i="1"/>
  <c r="C2734" i="1"/>
  <c r="H2748" i="1"/>
  <c r="C2760" i="1"/>
  <c r="D2770" i="1"/>
  <c r="C2785" i="1"/>
  <c r="C2792" i="1"/>
  <c r="B2812" i="1"/>
  <c r="U2833" i="1"/>
  <c r="S2852" i="1"/>
  <c r="I2783" i="1"/>
  <c r="T2808" i="1"/>
  <c r="T2824" i="1"/>
  <c r="T2840" i="1"/>
  <c r="C2853" i="1"/>
  <c r="C2862" i="1"/>
  <c r="U2875" i="1"/>
  <c r="D2941" i="1"/>
  <c r="D2955" i="1"/>
  <c r="C2963" i="1"/>
  <c r="D2977" i="1"/>
  <c r="C2980" i="1"/>
  <c r="D2993" i="1"/>
  <c r="S2940" i="1"/>
  <c r="U2979" i="1"/>
  <c r="I2849" i="1"/>
  <c r="B2873" i="1"/>
  <c r="B2889" i="1"/>
  <c r="E2945" i="1"/>
  <c r="S2948" i="1"/>
  <c r="G2956" i="1"/>
  <c r="E2961" i="1"/>
  <c r="S2964" i="1"/>
  <c r="I2814" i="1"/>
  <c r="E2842" i="1"/>
  <c r="I2854" i="1"/>
  <c r="T2864" i="1"/>
  <c r="F2872" i="1"/>
  <c r="C2880" i="1"/>
  <c r="T2886" i="1"/>
  <c r="S2945" i="1"/>
  <c r="S2953" i="1"/>
  <c r="S2961" i="1"/>
  <c r="D3003" i="1"/>
  <c r="E2783" i="1"/>
  <c r="H2824" i="1"/>
  <c r="C2849" i="1"/>
  <c r="F2858" i="1"/>
  <c r="F2869" i="1"/>
  <c r="H2878" i="1"/>
  <c r="S2887" i="1"/>
  <c r="C2892" i="1"/>
  <c r="G2896" i="1"/>
  <c r="C2900" i="1"/>
  <c r="G2904" i="1"/>
  <c r="C2908" i="1"/>
  <c r="G2912" i="1"/>
  <c r="C2916" i="1"/>
  <c r="G2920" i="1"/>
  <c r="C2924" i="1"/>
  <c r="G2928" i="1"/>
  <c r="C2932" i="1"/>
  <c r="G2936" i="1"/>
  <c r="E2943" i="1"/>
  <c r="B2959" i="1"/>
  <c r="T2969" i="1"/>
  <c r="S2972" i="1"/>
  <c r="T2985" i="1"/>
  <c r="S2988" i="1"/>
  <c r="S2995" i="1"/>
  <c r="G2850" i="1"/>
  <c r="E2873" i="1"/>
  <c r="G2943" i="1"/>
  <c r="B2971" i="1"/>
  <c r="B2987" i="1"/>
  <c r="U2878" i="1"/>
  <c r="F2971" i="1"/>
  <c r="H2873" i="1"/>
  <c r="S2888" i="1"/>
  <c r="F3011" i="1"/>
  <c r="H3011" i="1"/>
  <c r="G2944" i="1"/>
  <c r="I2966" i="1"/>
  <c r="G2976" i="1"/>
  <c r="D2991" i="1"/>
  <c r="T2999" i="1"/>
  <c r="T3007" i="1"/>
  <c r="D3016" i="1"/>
  <c r="C3029" i="1"/>
  <c r="C3040" i="1"/>
  <c r="B3051" i="1"/>
  <c r="B3062" i="1"/>
  <c r="F3067" i="1"/>
  <c r="H3082" i="1"/>
  <c r="E3094" i="1"/>
  <c r="E3114" i="1"/>
  <c r="S3027" i="1"/>
  <c r="S3075" i="1"/>
  <c r="H3087" i="1"/>
  <c r="T3095" i="1"/>
  <c r="F3100" i="1"/>
  <c r="H2965" i="1"/>
  <c r="I2984" i="1"/>
  <c r="I3000" i="1"/>
  <c r="D3009" i="1"/>
  <c r="E3021" i="1"/>
  <c r="F3029" i="1"/>
  <c r="E3042" i="1"/>
  <c r="E3052" i="1"/>
  <c r="E3063" i="1"/>
  <c r="T3076" i="1"/>
  <c r="E3095" i="1"/>
  <c r="G2975" i="1"/>
  <c r="E3001" i="1"/>
  <c r="I3013" i="1"/>
  <c r="H3019" i="1"/>
  <c r="S3031" i="1"/>
  <c r="F3039" i="1"/>
  <c r="F3050" i="1"/>
  <c r="G3060" i="1"/>
  <c r="C3087" i="1"/>
  <c r="G3113" i="1"/>
  <c r="E2918" i="1"/>
  <c r="C2960" i="1"/>
  <c r="H2983" i="1"/>
  <c r="C3000" i="1"/>
  <c r="E3014" i="1"/>
  <c r="G3023" i="1"/>
  <c r="U3031" i="1"/>
  <c r="S3040" i="1"/>
  <c r="S3048" i="1"/>
  <c r="S3056" i="1"/>
  <c r="U3066" i="1"/>
  <c r="F3075" i="1"/>
  <c r="I3100" i="1"/>
  <c r="S3114" i="1"/>
  <c r="H3023" i="1"/>
  <c r="I3040" i="1"/>
  <c r="I3046" i="1"/>
  <c r="I3051" i="1"/>
  <c r="I3056" i="1"/>
  <c r="I3062" i="1"/>
  <c r="E3067" i="1"/>
  <c r="U3072" i="1"/>
  <c r="B3080" i="1"/>
  <c r="G3097" i="1"/>
  <c r="D3111" i="1"/>
  <c r="G3024" i="1"/>
  <c r="H3076" i="1"/>
  <c r="C3098" i="1"/>
  <c r="G3103" i="1"/>
  <c r="E3110" i="1"/>
  <c r="T3026" i="1"/>
  <c r="B3040" i="1"/>
  <c r="F3044" i="1"/>
  <c r="B3048" i="1"/>
  <c r="F3052" i="1"/>
  <c r="B3056" i="1"/>
  <c r="F3060" i="1"/>
  <c r="G3090" i="1"/>
  <c r="I3061" i="1"/>
  <c r="T3091" i="1"/>
  <c r="D3119" i="1"/>
  <c r="C3132" i="1"/>
  <c r="B3142" i="1"/>
  <c r="B3153" i="1"/>
  <c r="C3163" i="1"/>
  <c r="D3173" i="1"/>
  <c r="B3185" i="1"/>
  <c r="T3201" i="1"/>
  <c r="S3209" i="1"/>
  <c r="D3217" i="1"/>
  <c r="C3129" i="1"/>
  <c r="C3141" i="1"/>
  <c r="D3151" i="1"/>
  <c r="D3162" i="1"/>
  <c r="D3229" i="1"/>
  <c r="F3235" i="1"/>
  <c r="I3071" i="1"/>
  <c r="F3116" i="1"/>
  <c r="T3127" i="1"/>
  <c r="E3137" i="1"/>
  <c r="E3147" i="1"/>
  <c r="E3158" i="1"/>
  <c r="S3167" i="1"/>
  <c r="U3174" i="1"/>
  <c r="B3183" i="1"/>
  <c r="U3191" i="1"/>
  <c r="E3194" i="1"/>
  <c r="B3199" i="1"/>
  <c r="U3207" i="1"/>
  <c r="E3210" i="1"/>
  <c r="T3086" i="1"/>
  <c r="D3105" i="1"/>
  <c r="D3121" i="1"/>
  <c r="U3130" i="1"/>
  <c r="F3141" i="1"/>
  <c r="G3151" i="1"/>
  <c r="F3162" i="1"/>
  <c r="F3175" i="1"/>
  <c r="H3181" i="1"/>
  <c r="T3189" i="1"/>
  <c r="G3205" i="1"/>
  <c r="T3223" i="1"/>
  <c r="S3226" i="1"/>
  <c r="E3077" i="1"/>
  <c r="C3092" i="1"/>
  <c r="F3107" i="1"/>
  <c r="B3121" i="1"/>
  <c r="D3130" i="1"/>
  <c r="H3138" i="1"/>
  <c r="H3146" i="1"/>
  <c r="H3154" i="1"/>
  <c r="H3162" i="1"/>
  <c r="S3173" i="1"/>
  <c r="B3189" i="1"/>
  <c r="D3202" i="1"/>
  <c r="T3225" i="1"/>
  <c r="S3122" i="1"/>
  <c r="I3134" i="1"/>
  <c r="I3139" i="1"/>
  <c r="I3145" i="1"/>
  <c r="I3150" i="1"/>
  <c r="I3155" i="1"/>
  <c r="I3161" i="1"/>
  <c r="I3166" i="1"/>
  <c r="F3130" i="1"/>
  <c r="T3177" i="1"/>
  <c r="E3205" i="1"/>
  <c r="T3129" i="1"/>
  <c r="G3134" i="1"/>
  <c r="C3138" i="1"/>
  <c r="G3142" i="1"/>
  <c r="C3146" i="1"/>
  <c r="G3150" i="1"/>
  <c r="C3154" i="1"/>
  <c r="G3158" i="1"/>
  <c r="C3162" i="1"/>
  <c r="G3166" i="1"/>
  <c r="C3170" i="1"/>
  <c r="H3218" i="1"/>
  <c r="I3140" i="1"/>
  <c r="G3182" i="1"/>
  <c r="I3204" i="1"/>
  <c r="I3220" i="1"/>
  <c r="E3234" i="1"/>
  <c r="E3248" i="1"/>
  <c r="I3257" i="1"/>
  <c r="I3267" i="1"/>
  <c r="I3278" i="1"/>
  <c r="T3289" i="1"/>
  <c r="G3305" i="1"/>
  <c r="F3318" i="1"/>
  <c r="G3329" i="1"/>
  <c r="C3242" i="1"/>
  <c r="G3321" i="1"/>
  <c r="D3349" i="1"/>
  <c r="I3206" i="1"/>
  <c r="G3237" i="1"/>
  <c r="F3247" i="1"/>
  <c r="S3254" i="1"/>
  <c r="C3258" i="1"/>
  <c r="S3262" i="1"/>
  <c r="C3266" i="1"/>
  <c r="S3270" i="1"/>
  <c r="C3274" i="1"/>
  <c r="S3278" i="1"/>
  <c r="C3282" i="1"/>
  <c r="H3285" i="1"/>
  <c r="B3298" i="1"/>
  <c r="H3301" i="1"/>
  <c r="B3314" i="1"/>
  <c r="I3179" i="1"/>
  <c r="I3211" i="1"/>
  <c r="G3231" i="1"/>
  <c r="F3241" i="1"/>
  <c r="H3250" i="1"/>
  <c r="B3261" i="1"/>
  <c r="C3271" i="1"/>
  <c r="B3282" i="1"/>
  <c r="B3291" i="1"/>
  <c r="B3301" i="1"/>
  <c r="F3310" i="1"/>
  <c r="D3333" i="1"/>
  <c r="U3334" i="1"/>
  <c r="E3172" i="1"/>
  <c r="C3206" i="1"/>
  <c r="T3227" i="1"/>
  <c r="D3239" i="1"/>
  <c r="E3245" i="1"/>
  <c r="C3253" i="1"/>
  <c r="D3263" i="1"/>
  <c r="D3274" i="1"/>
  <c r="E3285" i="1"/>
  <c r="T3297" i="1"/>
  <c r="B3310" i="1"/>
  <c r="F3322" i="1"/>
  <c r="S3337" i="1"/>
  <c r="I3231" i="1"/>
  <c r="F3242" i="1"/>
  <c r="T3317" i="1"/>
  <c r="U3357" i="1"/>
  <c r="T3231" i="1"/>
  <c r="G3290" i="1"/>
  <c r="B3306" i="1"/>
  <c r="I3357" i="1"/>
  <c r="C3286" i="1"/>
  <c r="C3302" i="1"/>
  <c r="B3325" i="1"/>
  <c r="C3326" i="1"/>
  <c r="B3342" i="1"/>
  <c r="I3256" i="1"/>
  <c r="F3303" i="1"/>
  <c r="F3327" i="1"/>
  <c r="F3343" i="1"/>
  <c r="F3351" i="1"/>
  <c r="F3359" i="1"/>
  <c r="S3366" i="1"/>
  <c r="C3374" i="1"/>
  <c r="H3381" i="1"/>
  <c r="T3389" i="1"/>
  <c r="C3398" i="1"/>
  <c r="G3414" i="1"/>
  <c r="I3365" i="1"/>
  <c r="B3456" i="1"/>
  <c r="I3338" i="1"/>
  <c r="U3358" i="1"/>
  <c r="B3373" i="1"/>
  <c r="U3383" i="1"/>
  <c r="E3398" i="1"/>
  <c r="D3410" i="1"/>
  <c r="G3422" i="1"/>
  <c r="H3423" i="1"/>
  <c r="U3459" i="1"/>
  <c r="I3287" i="1"/>
  <c r="U3323" i="1"/>
  <c r="U3339" i="1"/>
  <c r="G3353" i="1"/>
  <c r="E3363" i="1"/>
  <c r="E3371" i="1"/>
  <c r="E3379" i="1"/>
  <c r="S3384" i="1"/>
  <c r="C3393" i="1"/>
  <c r="H3403" i="1"/>
  <c r="E3415" i="1"/>
  <c r="E3264" i="1"/>
  <c r="E3320" i="1"/>
  <c r="S3338" i="1"/>
  <c r="E3352" i="1"/>
  <c r="C3362" i="1"/>
  <c r="C3370" i="1"/>
  <c r="C3378" i="1"/>
  <c r="F3386" i="1"/>
  <c r="S3394" i="1"/>
  <c r="I3406" i="1"/>
  <c r="G3418" i="1"/>
  <c r="H3439" i="1"/>
  <c r="B3447" i="1"/>
  <c r="C3447" i="1"/>
  <c r="G3472" i="1"/>
  <c r="E3365" i="1"/>
  <c r="F3383" i="1"/>
  <c r="U3413" i="1"/>
  <c r="B3369" i="1"/>
  <c r="T3385" i="1"/>
  <c r="H3398" i="1"/>
  <c r="G3406" i="1"/>
  <c r="G3429" i="1"/>
  <c r="B3430" i="1"/>
  <c r="C3431" i="1"/>
  <c r="H3383" i="1"/>
  <c r="S3392" i="1"/>
  <c r="B3399" i="1"/>
  <c r="B3403" i="1"/>
  <c r="C3407" i="1"/>
  <c r="U3438" i="1"/>
  <c r="I3401" i="1"/>
  <c r="I3425" i="1"/>
  <c r="G3435" i="1"/>
  <c r="E3445" i="1"/>
  <c r="E3465" i="1"/>
  <c r="F3477" i="1"/>
  <c r="B3481" i="1"/>
  <c r="F3485" i="1"/>
  <c r="B3489" i="1"/>
  <c r="F3493" i="1"/>
  <c r="B3497" i="1"/>
  <c r="F3501" i="1"/>
  <c r="B3505" i="1"/>
  <c r="U3512" i="1"/>
  <c r="T3523" i="1"/>
  <c r="I3446" i="1"/>
  <c r="S3470" i="1"/>
  <c r="F3516" i="1"/>
  <c r="F3426" i="1"/>
  <c r="B3446" i="1"/>
  <c r="H3452" i="1"/>
  <c r="T3467" i="1"/>
  <c r="S3511" i="1"/>
  <c r="F3528" i="1"/>
  <c r="D3542" i="1"/>
  <c r="E3548" i="1"/>
  <c r="I3416" i="1"/>
  <c r="H3437" i="1"/>
  <c r="U3448" i="1"/>
  <c r="B3467" i="1"/>
  <c r="B3519" i="1"/>
  <c r="G3548" i="1"/>
  <c r="S3465" i="1"/>
  <c r="D3515" i="1"/>
  <c r="C3539" i="1"/>
  <c r="B3445" i="1"/>
  <c r="U3462" i="1"/>
  <c r="G3508" i="1"/>
  <c r="H3516" i="1"/>
  <c r="F3524" i="1"/>
  <c r="D3536" i="1"/>
  <c r="T3547" i="1"/>
  <c r="T3475" i="1"/>
  <c r="H3527" i="1"/>
  <c r="C3532" i="1"/>
  <c r="U3544" i="1"/>
  <c r="D3437" i="1"/>
  <c r="T3453" i="1"/>
  <c r="G3464" i="1"/>
  <c r="B3475" i="1"/>
  <c r="U3484" i="1"/>
  <c r="U3495" i="1"/>
  <c r="U3505" i="1"/>
  <c r="D3521" i="1"/>
  <c r="I3478" i="1"/>
  <c r="F3525" i="1"/>
  <c r="D3538" i="1"/>
  <c r="T3551" i="1"/>
  <c r="C3584" i="1"/>
  <c r="D3599" i="1"/>
  <c r="D3602" i="1"/>
  <c r="B3607" i="1"/>
  <c r="H3610" i="1"/>
  <c r="H3619" i="1"/>
  <c r="S3558" i="1"/>
  <c r="E3618" i="1"/>
  <c r="S3555" i="1"/>
  <c r="G3583" i="1"/>
  <c r="G3594" i="1"/>
  <c r="U3600" i="1"/>
  <c r="G3608" i="1"/>
  <c r="U3611" i="1"/>
  <c r="T3634" i="1"/>
  <c r="U3650" i="1"/>
  <c r="I3509" i="1"/>
  <c r="F3541" i="1"/>
  <c r="T3555" i="1"/>
  <c r="C3579" i="1"/>
  <c r="G3592" i="1"/>
  <c r="S3608" i="1"/>
  <c r="E3502" i="1"/>
  <c r="I3540" i="1"/>
  <c r="T3549" i="1"/>
  <c r="D3558" i="1"/>
  <c r="H3562" i="1"/>
  <c r="D3566" i="1"/>
  <c r="H3570" i="1"/>
  <c r="D3574" i="1"/>
  <c r="D3578" i="1"/>
  <c r="I3587" i="1"/>
  <c r="D3608" i="1"/>
  <c r="E3624" i="1"/>
  <c r="E3627" i="1"/>
  <c r="D3555" i="1"/>
  <c r="F3588" i="1"/>
  <c r="H3626" i="1"/>
  <c r="E3594" i="1"/>
  <c r="U3642" i="1"/>
  <c r="C3535" i="1"/>
  <c r="F3555" i="1"/>
  <c r="F3584" i="1"/>
  <c r="B3591" i="1"/>
  <c r="T3582" i="1"/>
  <c r="F3604" i="1"/>
  <c r="G3615" i="1"/>
  <c r="D3630" i="1"/>
  <c r="D3638" i="1"/>
  <c r="D3646" i="1"/>
  <c r="D3654" i="1"/>
  <c r="I3661" i="1"/>
  <c r="H3676" i="1"/>
  <c r="C3695" i="1"/>
  <c r="T3713" i="1"/>
  <c r="F3719" i="1"/>
  <c r="S3723" i="1"/>
  <c r="D3727" i="1"/>
  <c r="C3727" i="1"/>
  <c r="D3632" i="1"/>
  <c r="U3643" i="1"/>
  <c r="T3656" i="1"/>
  <c r="B3667" i="1"/>
  <c r="E3705" i="1"/>
  <c r="B3707" i="1"/>
  <c r="F3709" i="1"/>
  <c r="D3711" i="1"/>
  <c r="C3712" i="1"/>
  <c r="H3713" i="1"/>
  <c r="F3715" i="1"/>
  <c r="E3716" i="1"/>
  <c r="C3717" i="1"/>
  <c r="D3721" i="1"/>
  <c r="H3724" i="1"/>
  <c r="B3615" i="1"/>
  <c r="I3636" i="1"/>
  <c r="U3648" i="1"/>
  <c r="F3659" i="1"/>
  <c r="G3669" i="1"/>
  <c r="S3675" i="1"/>
  <c r="C3679" i="1"/>
  <c r="S3683" i="1"/>
  <c r="C3687" i="1"/>
  <c r="S3691" i="1"/>
  <c r="B3699" i="1"/>
  <c r="C3715" i="1"/>
  <c r="E3589" i="1"/>
  <c r="B3612" i="1"/>
  <c r="C3623" i="1"/>
  <c r="G3635" i="1"/>
  <c r="B3644" i="1"/>
  <c r="E3653" i="1"/>
  <c r="B3660" i="1"/>
  <c r="H3669" i="1"/>
  <c r="B3679" i="1"/>
  <c r="B3690" i="1"/>
  <c r="S3697" i="1"/>
  <c r="I3711" i="1"/>
  <c r="B3725" i="1"/>
  <c r="D3725" i="1"/>
  <c r="C3628" i="1"/>
  <c r="C3644" i="1"/>
  <c r="U3658" i="1"/>
  <c r="S3672" i="1"/>
  <c r="D3683" i="1"/>
  <c r="E3699" i="1"/>
  <c r="F3658" i="1"/>
  <c r="C3720" i="1"/>
  <c r="C3663" i="1"/>
  <c r="E3698" i="1"/>
  <c r="S3693" i="1"/>
  <c r="B3736" i="1"/>
  <c r="B3747" i="1"/>
  <c r="D3728" i="1"/>
  <c r="C3739" i="1"/>
  <c r="D3749" i="1"/>
  <c r="F3769" i="1"/>
  <c r="E3770" i="1"/>
  <c r="F3774" i="1"/>
  <c r="T3700" i="1"/>
  <c r="E3733" i="1"/>
  <c r="E3744" i="1"/>
  <c r="T3755" i="1"/>
  <c r="H3777" i="1"/>
  <c r="B3777" i="1"/>
  <c r="D3779" i="1"/>
  <c r="F3735" i="1"/>
  <c r="G3745" i="1"/>
  <c r="E3753" i="1"/>
  <c r="D3766" i="1"/>
  <c r="H3773" i="1"/>
  <c r="E3677" i="1"/>
  <c r="H3728" i="1"/>
  <c r="H3736" i="1"/>
  <c r="H3744" i="1"/>
  <c r="T3751" i="1"/>
  <c r="D3763" i="1"/>
  <c r="T3729" i="1"/>
  <c r="S3735" i="1"/>
  <c r="T3740" i="1"/>
  <c r="T3745" i="1"/>
  <c r="B3759" i="1"/>
  <c r="C3759" i="1"/>
  <c r="F3778" i="1"/>
  <c r="B3729" i="1"/>
  <c r="F3733" i="1"/>
  <c r="B3737" i="1"/>
  <c r="F3741" i="1"/>
  <c r="B3745" i="1"/>
  <c r="F3749" i="1"/>
  <c r="B3754" i="1"/>
  <c r="B3757" i="1"/>
  <c r="U3771" i="1"/>
  <c r="I3706" i="1"/>
  <c r="E3760" i="1"/>
  <c r="S3841" i="1"/>
  <c r="H3781" i="1"/>
  <c r="D3785" i="1"/>
  <c r="H3789" i="1"/>
  <c r="D3793" i="1"/>
  <c r="H3797" i="1"/>
  <c r="D3801" i="1"/>
  <c r="H3805" i="1"/>
  <c r="D3809" i="1"/>
  <c r="H3813" i="1"/>
  <c r="D3817" i="1"/>
  <c r="H3821" i="1"/>
  <c r="D3825" i="1"/>
  <c r="D3829" i="1"/>
  <c r="T3767" i="1"/>
  <c r="B3790" i="1"/>
  <c r="B3801" i="1"/>
  <c r="C3811" i="1"/>
  <c r="B3822" i="1"/>
  <c r="T3830" i="1"/>
  <c r="D3786" i="1"/>
  <c r="C3797" i="1"/>
  <c r="D3807" i="1"/>
  <c r="D3818" i="1"/>
  <c r="I3830" i="1"/>
  <c r="C3842" i="1"/>
  <c r="B3845" i="1"/>
  <c r="C3846" i="1"/>
  <c r="S3859" i="1"/>
  <c r="U3752" i="1"/>
  <c r="D3767" i="1"/>
  <c r="E3786" i="1"/>
  <c r="E3797" i="1"/>
  <c r="E3807" i="1"/>
  <c r="E3818" i="1"/>
  <c r="F3829" i="1"/>
  <c r="H3837" i="1"/>
  <c r="H3849" i="1"/>
  <c r="T3762" i="1"/>
  <c r="F3786" i="1"/>
  <c r="F3797" i="1"/>
  <c r="G3807" i="1"/>
  <c r="F3818" i="1"/>
  <c r="G3829" i="1"/>
  <c r="T3853" i="1"/>
  <c r="E3827" i="1"/>
  <c r="I3846" i="1"/>
  <c r="E3858" i="1"/>
  <c r="T3783" i="1"/>
  <c r="S3789" i="1"/>
  <c r="T3794" i="1"/>
  <c r="T3799" i="1"/>
  <c r="S3805" i="1"/>
  <c r="T3810" i="1"/>
  <c r="T3815" i="1"/>
  <c r="S3821" i="1"/>
  <c r="B3830" i="1"/>
  <c r="G3838" i="1"/>
  <c r="I3855" i="1"/>
  <c r="I3776" i="1"/>
  <c r="I3832" i="1"/>
  <c r="B3851" i="1"/>
  <c r="E3869" i="1"/>
  <c r="G3885" i="1"/>
  <c r="B3904" i="1"/>
  <c r="B3878" i="1"/>
  <c r="S3867" i="1"/>
  <c r="C3874" i="1"/>
  <c r="G3892" i="1"/>
  <c r="I3847" i="1"/>
  <c r="B3863" i="1"/>
  <c r="I3869" i="1"/>
  <c r="G3877" i="1"/>
  <c r="F3886" i="1"/>
  <c r="F3894" i="1"/>
  <c r="E3824" i="1"/>
  <c r="F3851" i="1"/>
  <c r="T3860" i="1"/>
  <c r="T3881" i="1"/>
  <c r="T3886" i="1"/>
  <c r="E3892" i="1"/>
  <c r="E3896" i="1"/>
  <c r="U3916" i="1"/>
  <c r="S3866" i="1"/>
  <c r="C3870" i="1"/>
  <c r="H3873" i="1"/>
  <c r="I3907" i="1"/>
  <c r="D3890" i="1"/>
  <c r="U3899" i="1"/>
  <c r="C3865" i="1"/>
  <c r="U3874" i="1"/>
  <c r="B3899" i="1"/>
  <c r="C3902" i="1"/>
  <c r="C3912" i="1"/>
  <c r="S3921" i="1"/>
  <c r="I3922" i="1"/>
  <c r="C3923" i="1"/>
  <c r="T3926" i="1"/>
  <c r="F3932" i="1"/>
  <c r="D3936" i="1"/>
  <c r="E3938" i="1"/>
  <c r="U3957" i="1"/>
  <c r="B3957" i="1"/>
  <c r="S3891" i="1"/>
  <c r="E3915" i="1"/>
  <c r="E3922" i="1"/>
  <c r="H3929" i="1"/>
  <c r="G3930" i="1"/>
  <c r="I3931" i="1"/>
  <c r="B3948" i="1"/>
  <c r="E3879" i="1"/>
  <c r="G3944" i="1"/>
  <c r="I3946" i="1"/>
  <c r="E3978" i="1"/>
  <c r="E3868" i="1"/>
  <c r="U3897" i="1"/>
  <c r="F3905" i="1"/>
  <c r="H3948" i="1"/>
  <c r="B3942" i="1"/>
  <c r="B3959" i="1"/>
  <c r="B3914" i="1"/>
  <c r="T3918" i="1"/>
  <c r="F3924" i="1"/>
  <c r="H3959" i="1"/>
  <c r="H3972" i="1"/>
  <c r="T3928" i="1"/>
  <c r="U3965" i="1"/>
  <c r="H3966" i="1"/>
  <c r="S3967" i="1"/>
  <c r="H3988" i="1"/>
  <c r="H3941" i="1"/>
  <c r="T3956" i="1"/>
  <c r="T3964" i="1"/>
  <c r="F3964" i="1"/>
  <c r="G3970" i="1"/>
  <c r="F3973" i="1"/>
  <c r="U3975" i="1"/>
  <c r="F3986" i="1"/>
  <c r="T3984" i="1"/>
  <c r="D3980" i="1"/>
  <c r="C3984" i="1"/>
  <c r="G3935" i="1"/>
  <c r="E3954" i="1"/>
  <c r="F3958" i="1"/>
  <c r="T3951" i="1"/>
  <c r="T3962" i="1"/>
  <c r="G3919" i="1"/>
  <c r="G3960" i="1"/>
  <c r="I3985" i="1"/>
  <c r="E4002" i="1"/>
  <c r="G4006" i="1"/>
  <c r="H3999" i="1"/>
  <c r="I4027" i="1"/>
  <c r="F4031" i="1"/>
  <c r="F4025" i="1"/>
  <c r="F4067" i="1"/>
  <c r="C4081" i="1"/>
  <c r="S4052" i="1"/>
  <c r="T4089" i="1"/>
  <c r="C4074" i="1"/>
  <c r="I4095" i="1"/>
  <c r="I4134" i="1"/>
  <c r="E4130" i="1"/>
  <c r="D4106" i="1"/>
  <c r="S4117" i="1"/>
  <c r="F4127" i="1"/>
  <c r="C4142" i="1"/>
  <c r="G4152" i="1"/>
  <c r="T4161" i="1"/>
  <c r="U4164" i="1"/>
  <c r="I4170" i="1"/>
  <c r="E4022" i="1"/>
  <c r="D4089" i="1"/>
  <c r="D4074" i="1"/>
  <c r="T4097" i="1"/>
  <c r="F4113" i="1"/>
  <c r="U4111" i="1"/>
  <c r="S4122" i="1"/>
  <c r="C4117" i="1"/>
  <c r="B4135" i="1"/>
  <c r="G4145" i="1"/>
  <c r="G4158" i="1"/>
  <c r="F4160" i="1"/>
  <c r="C4169" i="1"/>
  <c r="F4101" i="1"/>
  <c r="D4097" i="1"/>
  <c r="D4120" i="1"/>
  <c r="D4114" i="1"/>
  <c r="E4117" i="1"/>
  <c r="G4135" i="1"/>
  <c r="E4119" i="1"/>
  <c r="S4152" i="1"/>
  <c r="D4144" i="1"/>
  <c r="S4173" i="1"/>
  <c r="I4130" i="1"/>
  <c r="B4141" i="1"/>
  <c r="I4146" i="1"/>
  <c r="E4172" i="1"/>
  <c r="D511" i="1"/>
  <c r="T241" i="1"/>
  <c r="S340" i="1"/>
  <c r="I418" i="1"/>
  <c r="B306" i="1"/>
  <c r="I538" i="1"/>
  <c r="D641" i="1"/>
  <c r="C750" i="1"/>
  <c r="I615" i="1"/>
  <c r="E737" i="1"/>
  <c r="H964" i="1"/>
  <c r="B551" i="1"/>
  <c r="T621" i="1"/>
  <c r="B687" i="1"/>
  <c r="E770" i="1"/>
  <c r="U828" i="1"/>
  <c r="G865" i="1"/>
  <c r="T908" i="1"/>
  <c r="I409" i="1"/>
  <c r="G531" i="1"/>
  <c r="G579" i="1"/>
  <c r="C607" i="1"/>
  <c r="U636" i="1"/>
  <c r="G673" i="1"/>
  <c r="T710" i="1"/>
  <c r="G746" i="1"/>
  <c r="F793" i="1"/>
  <c r="B876" i="1"/>
  <c r="H459" i="1"/>
  <c r="E546" i="1"/>
  <c r="T591" i="1"/>
  <c r="E629" i="1"/>
  <c r="U662" i="1"/>
  <c r="D697" i="1"/>
  <c r="C732" i="1"/>
  <c r="G764" i="1"/>
  <c r="C792" i="1"/>
  <c r="U818" i="1"/>
  <c r="C837" i="1"/>
  <c r="H861" i="1"/>
  <c r="U882" i="1"/>
  <c r="C901" i="1"/>
  <c r="F639" i="1"/>
  <c r="I749" i="1"/>
  <c r="E794" i="1"/>
  <c r="U940" i="1"/>
  <c r="T625" i="1"/>
  <c r="D708" i="1"/>
  <c r="U917" i="1"/>
  <c r="B692" i="1"/>
  <c r="S749" i="1"/>
  <c r="S765" i="1"/>
  <c r="S781" i="1"/>
  <c r="F838" i="1"/>
  <c r="F902" i="1"/>
  <c r="B946" i="1"/>
  <c r="H980" i="1"/>
  <c r="B1008" i="1"/>
  <c r="E1052" i="1"/>
  <c r="T1015" i="1"/>
  <c r="G1239" i="1"/>
  <c r="E989" i="1"/>
  <c r="T1153" i="1"/>
  <c r="B1197" i="1"/>
  <c r="G1232" i="1"/>
  <c r="U1264" i="1"/>
  <c r="G840" i="1"/>
  <c r="I934" i="1"/>
  <c r="B977" i="1"/>
  <c r="C1009" i="1"/>
  <c r="S1045" i="1"/>
  <c r="T1215" i="1"/>
  <c r="S1263" i="1"/>
  <c r="C1311" i="1"/>
  <c r="H848" i="1"/>
  <c r="E943" i="1"/>
  <c r="G981" i="1"/>
  <c r="B1013" i="1"/>
  <c r="G1043" i="1"/>
  <c r="S1064" i="1"/>
  <c r="S1080" i="1"/>
  <c r="S1096" i="1"/>
  <c r="S1112" i="1"/>
  <c r="S1128" i="1"/>
  <c r="S1144" i="1"/>
  <c r="U1165" i="1"/>
  <c r="G1184" i="1"/>
  <c r="I1327" i="1"/>
  <c r="T969" i="1"/>
  <c r="E1009" i="1"/>
  <c r="G1155" i="1"/>
  <c r="I1229" i="1"/>
  <c r="G1015" i="1"/>
  <c r="U1208" i="1"/>
  <c r="S1240" i="1"/>
  <c r="T1272" i="1"/>
  <c r="F1051" i="1"/>
  <c r="C1237" i="1"/>
  <c r="U1303" i="1"/>
  <c r="F1161" i="1"/>
  <c r="F1225" i="1"/>
  <c r="D1275" i="1"/>
  <c r="C1312" i="1"/>
  <c r="T1341" i="1"/>
  <c r="H1381" i="1"/>
  <c r="H1413" i="1"/>
  <c r="F1457" i="1"/>
  <c r="S1345" i="1"/>
  <c r="H1452" i="1"/>
  <c r="F1498" i="1"/>
  <c r="I1164" i="1"/>
  <c r="F1259" i="1"/>
  <c r="E1312" i="1"/>
  <c r="G1353" i="1"/>
  <c r="S1445" i="1"/>
  <c r="D1481" i="1"/>
  <c r="T1512" i="1"/>
  <c r="I1241" i="1"/>
  <c r="F1320" i="1"/>
  <c r="H1372" i="1"/>
  <c r="G1393" i="1"/>
  <c r="G1409" i="1"/>
  <c r="G1425" i="1"/>
  <c r="B1461" i="1"/>
  <c r="F1525" i="1"/>
  <c r="F1557" i="1"/>
  <c r="F1589" i="1"/>
  <c r="H1203" i="1"/>
  <c r="G1288" i="1"/>
  <c r="C1336" i="1"/>
  <c r="H1366" i="1"/>
  <c r="B1404" i="1"/>
  <c r="I1456" i="1"/>
  <c r="D1557" i="1"/>
  <c r="T1356" i="1"/>
  <c r="S1457" i="1"/>
  <c r="I1498" i="1"/>
  <c r="I1452" i="1"/>
  <c r="B1524" i="1"/>
  <c r="T1556" i="1"/>
  <c r="H1580" i="1"/>
  <c r="H1440" i="1"/>
  <c r="B1508" i="1"/>
  <c r="F1470" i="1"/>
  <c r="I1543" i="1"/>
  <c r="T1584" i="1"/>
  <c r="G1617" i="1"/>
  <c r="F1646" i="1"/>
  <c r="B1674" i="1"/>
  <c r="C1715" i="1"/>
  <c r="B1768" i="1"/>
  <c r="G1824" i="1"/>
  <c r="D1703" i="1"/>
  <c r="U1823" i="1"/>
  <c r="T1570" i="1"/>
  <c r="B1628" i="1"/>
  <c r="G1679" i="1"/>
  <c r="E1731" i="1"/>
  <c r="D1777" i="1"/>
  <c r="D1819" i="1"/>
  <c r="G1528" i="1"/>
  <c r="E1578" i="1"/>
  <c r="C1620" i="1"/>
  <c r="C1652" i="1"/>
  <c r="D1684" i="1"/>
  <c r="G1721" i="1"/>
  <c r="S1760" i="1"/>
  <c r="H1806" i="1"/>
  <c r="D1867" i="1"/>
  <c r="E1535" i="1"/>
  <c r="G1597" i="1"/>
  <c r="H1632" i="1"/>
  <c r="H1664" i="1"/>
  <c r="G1699" i="1"/>
  <c r="B1733" i="1"/>
  <c r="B1806" i="1"/>
  <c r="H1629" i="1"/>
  <c r="C1692" i="1"/>
  <c r="B1769" i="1"/>
  <c r="B1842" i="1"/>
  <c r="T1689" i="1"/>
  <c r="I1777" i="1"/>
  <c r="C1568" i="1"/>
  <c r="G1697" i="1"/>
  <c r="S1736" i="1"/>
  <c r="B1759" i="1"/>
  <c r="G1795" i="1"/>
  <c r="U1826" i="1"/>
  <c r="I1754" i="1"/>
  <c r="E1813" i="1"/>
  <c r="E1845" i="1"/>
  <c r="E1879" i="1"/>
  <c r="I1888" i="1"/>
  <c r="I1899" i="1"/>
  <c r="I1910" i="1"/>
  <c r="I1920" i="1"/>
  <c r="F1931" i="1"/>
  <c r="B1944" i="1"/>
  <c r="D1963" i="1"/>
  <c r="D1976" i="1"/>
  <c r="C1979" i="1"/>
  <c r="B1992" i="1"/>
  <c r="T1995" i="1"/>
  <c r="H2011" i="1"/>
  <c r="G2024" i="1"/>
  <c r="U2026" i="1"/>
  <c r="G2034" i="1"/>
  <c r="H2034" i="1"/>
  <c r="B2042" i="1"/>
  <c r="S1871" i="1"/>
  <c r="H1934" i="1"/>
  <c r="T1950" i="1"/>
  <c r="S1978" i="1"/>
  <c r="S1994" i="1"/>
  <c r="S2010" i="1"/>
  <c r="T1820" i="1"/>
  <c r="T1852" i="1"/>
  <c r="T1868" i="1"/>
  <c r="D1880" i="1"/>
  <c r="F1884" i="1"/>
  <c r="B1888" i="1"/>
  <c r="F1892" i="1"/>
  <c r="B1896" i="1"/>
  <c r="F1900" i="1"/>
  <c r="B1904" i="1"/>
  <c r="F1908" i="1"/>
  <c r="B1912" i="1"/>
  <c r="F1916" i="1"/>
  <c r="B1920" i="1"/>
  <c r="I1924" i="1"/>
  <c r="T1951" i="1"/>
  <c r="S1859" i="1"/>
  <c r="B1927" i="1"/>
  <c r="H1935" i="1"/>
  <c r="T1946" i="1"/>
  <c r="G1954" i="1"/>
  <c r="H1763" i="1"/>
  <c r="S1788" i="1"/>
  <c r="F1813" i="1"/>
  <c r="B1827" i="1"/>
  <c r="E1837" i="1"/>
  <c r="F1845" i="1"/>
  <c r="E1855" i="1"/>
  <c r="C1862" i="1"/>
  <c r="B1872" i="1"/>
  <c r="U1878" i="1"/>
  <c r="C1890" i="1"/>
  <c r="D1900" i="1"/>
  <c r="D1911" i="1"/>
  <c r="C1922" i="1"/>
  <c r="T1931" i="1"/>
  <c r="S1939" i="1"/>
  <c r="E1950" i="1"/>
  <c r="C1955" i="1"/>
  <c r="E1962" i="1"/>
  <c r="S1967" i="1"/>
  <c r="S1970" i="1"/>
  <c r="T1984" i="1"/>
  <c r="S1987" i="1"/>
  <c r="T2000" i="1"/>
  <c r="S2003" i="1"/>
  <c r="T2016" i="1"/>
  <c r="S2019" i="1"/>
  <c r="E2051" i="1"/>
  <c r="C1799" i="1"/>
  <c r="C1815" i="1"/>
  <c r="I1828" i="1"/>
  <c r="E1836" i="1"/>
  <c r="C1847" i="1"/>
  <c r="U1856" i="1"/>
  <c r="T1863" i="1"/>
  <c r="F1874" i="1"/>
  <c r="H1880" i="1"/>
  <c r="E1891" i="1"/>
  <c r="E1902" i="1"/>
  <c r="E1912" i="1"/>
  <c r="E1923" i="1"/>
  <c r="E1930" i="1"/>
  <c r="E1946" i="1"/>
  <c r="C1986" i="1"/>
  <c r="C2002" i="1"/>
  <c r="C2018" i="1"/>
  <c r="E2027" i="1"/>
  <c r="E2035" i="1"/>
  <c r="E2043" i="1"/>
  <c r="D1843" i="1"/>
  <c r="S1870" i="1"/>
  <c r="G1896" i="1"/>
  <c r="F1907" i="1"/>
  <c r="F1918" i="1"/>
  <c r="T1927" i="1"/>
  <c r="U1950" i="1"/>
  <c r="F1963" i="1"/>
  <c r="H1971" i="1"/>
  <c r="D2043" i="1"/>
  <c r="S1938" i="1"/>
  <c r="D1954" i="1"/>
  <c r="I1917" i="1"/>
  <c r="F1956" i="1"/>
  <c r="F1972" i="1"/>
  <c r="T1982" i="1"/>
  <c r="I1997" i="1"/>
  <c r="G2007" i="1"/>
  <c r="D2022" i="1"/>
  <c r="B2032" i="1"/>
  <c r="I2045" i="1"/>
  <c r="D2054" i="1"/>
  <c r="I2061" i="1"/>
  <c r="C2069" i="1"/>
  <c r="T2076" i="1"/>
  <c r="U2085" i="1"/>
  <c r="T2095" i="1"/>
  <c r="C2104" i="1"/>
  <c r="D2111" i="1"/>
  <c r="U2120" i="1"/>
  <c r="S2148" i="1"/>
  <c r="D2151" i="1"/>
  <c r="G2164" i="1"/>
  <c r="E2168" i="1"/>
  <c r="S2181" i="1"/>
  <c r="T2196" i="1"/>
  <c r="E2199" i="1"/>
  <c r="S2212" i="1"/>
  <c r="S2223" i="1"/>
  <c r="U2255" i="1"/>
  <c r="B2256" i="1"/>
  <c r="C2272" i="1"/>
  <c r="C2280" i="1"/>
  <c r="T2073" i="1"/>
  <c r="T2105" i="1"/>
  <c r="H2160" i="1"/>
  <c r="H2176" i="1"/>
  <c r="H2192" i="1"/>
  <c r="H2208" i="1"/>
  <c r="G2216" i="1"/>
  <c r="D2221" i="1"/>
  <c r="C2224" i="1"/>
  <c r="G2232" i="1"/>
  <c r="D2237" i="1"/>
  <c r="C2240" i="1"/>
  <c r="G2248" i="1"/>
  <c r="I1983" i="1"/>
  <c r="T2032" i="1"/>
  <c r="I2055" i="1"/>
  <c r="B2067" i="1"/>
  <c r="D2082" i="1"/>
  <c r="S2096" i="1"/>
  <c r="S2109" i="1"/>
  <c r="U2121" i="1"/>
  <c r="I2165" i="1"/>
  <c r="C2189" i="1"/>
  <c r="G2209" i="1"/>
  <c r="B2224" i="1"/>
  <c r="B2240" i="1"/>
  <c r="I1956" i="1"/>
  <c r="G1982" i="1"/>
  <c r="I2004" i="1"/>
  <c r="B2023" i="1"/>
  <c r="B2039" i="1"/>
  <c r="C2050" i="1"/>
  <c r="S2058" i="1"/>
  <c r="C2067" i="1"/>
  <c r="G2075" i="1"/>
  <c r="U2083" i="1"/>
  <c r="B2093" i="1"/>
  <c r="G2101" i="1"/>
  <c r="T2109" i="1"/>
  <c r="F2120" i="1"/>
  <c r="S2153" i="1"/>
  <c r="S2169" i="1"/>
  <c r="S2185" i="1"/>
  <c r="S2201" i="1"/>
  <c r="D2216" i="1"/>
  <c r="D2232" i="1"/>
  <c r="D2248" i="1"/>
  <c r="B2261" i="1"/>
  <c r="T2264" i="1"/>
  <c r="B2271" i="1"/>
  <c r="C2279" i="1"/>
  <c r="E1925" i="1"/>
  <c r="E1973" i="1"/>
  <c r="E1989" i="1"/>
  <c r="E2005" i="1"/>
  <c r="E2021" i="1"/>
  <c r="F2032" i="1"/>
  <c r="C2047" i="1"/>
  <c r="S2055" i="1"/>
  <c r="U2064" i="1"/>
  <c r="T2071" i="1"/>
  <c r="C2077" i="1"/>
  <c r="S2084" i="1"/>
  <c r="E2089" i="1"/>
  <c r="U2096" i="1"/>
  <c r="T2103" i="1"/>
  <c r="C2109" i="1"/>
  <c r="S2116" i="1"/>
  <c r="E2121" i="1"/>
  <c r="G2128" i="1"/>
  <c r="S2132" i="1"/>
  <c r="G2136" i="1"/>
  <c r="S2140" i="1"/>
  <c r="G2144" i="1"/>
  <c r="S2151" i="1"/>
  <c r="S2157" i="1"/>
  <c r="U2164" i="1"/>
  <c r="G2172" i="1"/>
  <c r="E2176" i="1"/>
  <c r="S2188" i="1"/>
  <c r="D2191" i="1"/>
  <c r="T2204" i="1"/>
  <c r="E2207" i="1"/>
  <c r="S2217" i="1"/>
  <c r="C2225" i="1"/>
  <c r="B2233" i="1"/>
  <c r="H2241" i="1"/>
  <c r="D2263" i="1"/>
  <c r="D1975" i="1"/>
  <c r="G2032" i="1"/>
  <c r="G2056" i="1"/>
  <c r="F2073" i="1"/>
  <c r="D2093" i="1"/>
  <c r="T2113" i="1"/>
  <c r="H2152" i="1"/>
  <c r="G2165" i="1"/>
  <c r="T2173" i="1"/>
  <c r="S2184" i="1"/>
  <c r="B2197" i="1"/>
  <c r="T2208" i="1"/>
  <c r="I2232" i="1"/>
  <c r="S2069" i="1"/>
  <c r="U2066" i="1"/>
  <c r="H2073" i="1"/>
  <c r="T2088" i="1"/>
  <c r="B2104" i="1"/>
  <c r="T2117" i="1"/>
  <c r="S2177" i="1"/>
  <c r="S2209" i="1"/>
  <c r="B2215" i="1"/>
  <c r="U2231" i="1"/>
  <c r="T2239" i="1"/>
  <c r="B2247" i="1"/>
  <c r="B2253" i="1"/>
  <c r="T2256" i="1"/>
  <c r="D2288" i="1"/>
  <c r="I2154" i="1"/>
  <c r="T2171" i="1"/>
  <c r="D2195" i="1"/>
  <c r="I2218" i="1"/>
  <c r="I2234" i="1"/>
  <c r="F2249" i="1"/>
  <c r="T2259" i="1"/>
  <c r="F2273" i="1"/>
  <c r="D2283" i="1"/>
  <c r="T2291" i="1"/>
  <c r="D2299" i="1"/>
  <c r="I2306" i="1"/>
  <c r="F2313" i="1"/>
  <c r="U2321" i="1"/>
  <c r="T2328" i="1"/>
  <c r="U2337" i="1"/>
  <c r="T2344" i="1"/>
  <c r="E2355" i="1"/>
  <c r="E2365" i="1"/>
  <c r="E2376" i="1"/>
  <c r="E2387" i="1"/>
  <c r="B2404" i="1"/>
  <c r="G2421" i="1"/>
  <c r="T2435" i="1"/>
  <c r="C2440" i="1"/>
  <c r="C2443" i="1"/>
  <c r="U2451" i="1"/>
  <c r="D2456" i="1"/>
  <c r="D2459" i="1"/>
  <c r="B2464" i="1"/>
  <c r="H2467" i="1"/>
  <c r="F2480" i="1"/>
  <c r="G2499" i="1"/>
  <c r="B2499" i="1"/>
  <c r="T2304" i="1"/>
  <c r="S2335" i="1"/>
  <c r="C2397" i="1"/>
  <c r="C2413" i="1"/>
  <c r="C2429" i="1"/>
  <c r="D2483" i="1"/>
  <c r="S2484" i="1"/>
  <c r="S2496" i="1"/>
  <c r="H2249" i="1"/>
  <c r="H2273" i="1"/>
  <c r="B2287" i="1"/>
  <c r="H2297" i="1"/>
  <c r="I2308" i="1"/>
  <c r="D2318" i="1"/>
  <c r="S2332" i="1"/>
  <c r="S2345" i="1"/>
  <c r="D2400" i="1"/>
  <c r="T2403" i="1"/>
  <c r="D2413" i="1"/>
  <c r="U2419" i="1"/>
  <c r="G2427" i="1"/>
  <c r="E2433" i="1"/>
  <c r="F2441" i="1"/>
  <c r="C2444" i="1"/>
  <c r="F2452" i="1"/>
  <c r="H2460" i="1"/>
  <c r="E2465" i="1"/>
  <c r="F2473" i="1"/>
  <c r="U2269" i="1"/>
  <c r="S2287" i="1"/>
  <c r="E2301" i="1"/>
  <c r="C2311" i="1"/>
  <c r="F2324" i="1"/>
  <c r="G2337" i="1"/>
  <c r="H2396" i="1"/>
  <c r="T2404" i="1"/>
  <c r="E2413" i="1"/>
  <c r="H2428" i="1"/>
  <c r="E2146" i="1"/>
  <c r="E2178" i="1"/>
  <c r="E2210" i="1"/>
  <c r="C2228" i="1"/>
  <c r="C2244" i="1"/>
  <c r="E2258" i="1"/>
  <c r="S2268" i="1"/>
  <c r="B2281" i="1"/>
  <c r="B2289" i="1"/>
  <c r="G2296" i="1"/>
  <c r="T2303" i="1"/>
  <c r="D2311" i="1"/>
  <c r="I2317" i="1"/>
  <c r="D2323" i="1"/>
  <c r="U2329" i="1"/>
  <c r="C2336" i="1"/>
  <c r="B2342" i="1"/>
  <c r="C2393" i="1"/>
  <c r="C2409" i="1"/>
  <c r="C2425" i="1"/>
  <c r="T2436" i="1"/>
  <c r="D2449" i="1"/>
  <c r="I2459" i="1"/>
  <c r="T2468" i="1"/>
  <c r="D2488" i="1"/>
  <c r="D2244" i="1"/>
  <c r="C2273" i="1"/>
  <c r="C2289" i="1"/>
  <c r="G2301" i="1"/>
  <c r="U2311" i="1"/>
  <c r="S2327" i="1"/>
  <c r="D2345" i="1"/>
  <c r="C2352" i="1"/>
  <c r="S2356" i="1"/>
  <c r="C2360" i="1"/>
  <c r="S2364" i="1"/>
  <c r="C2368" i="1"/>
  <c r="S2372" i="1"/>
  <c r="C2376" i="1"/>
  <c r="S2380" i="1"/>
  <c r="C2384" i="1"/>
  <c r="S2388" i="1"/>
  <c r="H2397" i="1"/>
  <c r="D2409" i="1"/>
  <c r="B2421" i="1"/>
  <c r="U2436" i="1"/>
  <c r="E2460" i="1"/>
  <c r="E2475" i="1"/>
  <c r="G2476" i="1"/>
  <c r="T2491" i="1"/>
  <c r="F2492" i="1"/>
  <c r="S2324" i="1"/>
  <c r="U2395" i="1"/>
  <c r="C2408" i="1"/>
  <c r="D2424" i="1"/>
  <c r="H2427" i="1"/>
  <c r="T2324" i="1"/>
  <c r="B2340" i="1"/>
  <c r="H2404" i="1"/>
  <c r="B2417" i="1"/>
  <c r="F2433" i="1"/>
  <c r="D2391" i="1"/>
  <c r="I2414" i="1"/>
  <c r="T2431" i="1"/>
  <c r="T2447" i="1"/>
  <c r="T2463" i="1"/>
  <c r="T2479" i="1"/>
  <c r="I2494" i="1"/>
  <c r="D2503" i="1"/>
  <c r="I2510" i="1"/>
  <c r="F2517" i="1"/>
  <c r="S2524" i="1"/>
  <c r="S2531" i="1"/>
  <c r="H2538" i="1"/>
  <c r="E2549" i="1"/>
  <c r="U2556" i="1"/>
  <c r="H2617" i="1"/>
  <c r="G2648" i="1"/>
  <c r="H2520" i="1"/>
  <c r="T2541" i="1"/>
  <c r="E2616" i="1"/>
  <c r="H2625" i="1"/>
  <c r="T2638" i="1"/>
  <c r="S2641" i="1"/>
  <c r="D2654" i="1"/>
  <c r="C2657" i="1"/>
  <c r="C2664" i="1"/>
  <c r="S2672" i="1"/>
  <c r="D2680" i="1"/>
  <c r="T2688" i="1"/>
  <c r="I2512" i="1"/>
  <c r="E2620" i="1"/>
  <c r="S2640" i="1"/>
  <c r="S2656" i="1"/>
  <c r="I2469" i="1"/>
  <c r="E2497" i="1"/>
  <c r="S2507" i="1"/>
  <c r="F2516" i="1"/>
  <c r="I2525" i="1"/>
  <c r="C2538" i="1"/>
  <c r="B2548" i="1"/>
  <c r="U2558" i="1"/>
  <c r="E2390" i="1"/>
  <c r="E2422" i="1"/>
  <c r="E2446" i="1"/>
  <c r="B2469" i="1"/>
  <c r="E2486" i="1"/>
  <c r="B2501" i="1"/>
  <c r="G2508" i="1"/>
  <c r="T2515" i="1"/>
  <c r="D2523" i="1"/>
  <c r="T2529" i="1"/>
  <c r="U2539" i="1"/>
  <c r="B2545" i="1"/>
  <c r="D2554" i="1"/>
  <c r="D2560" i="1"/>
  <c r="T2564" i="1"/>
  <c r="D2568" i="1"/>
  <c r="T2572" i="1"/>
  <c r="D2576" i="1"/>
  <c r="T2580" i="1"/>
  <c r="D2584" i="1"/>
  <c r="T2588" i="1"/>
  <c r="D2592" i="1"/>
  <c r="T2596" i="1"/>
  <c r="D2600" i="1"/>
  <c r="T2604" i="1"/>
  <c r="D2608" i="1"/>
  <c r="T2614" i="1"/>
  <c r="E2618" i="1"/>
  <c r="U2632" i="1"/>
  <c r="G2640" i="1"/>
  <c r="C2461" i="1"/>
  <c r="H2500" i="1"/>
  <c r="C2509" i="1"/>
  <c r="D2520" i="1"/>
  <c r="C2529" i="1"/>
  <c r="D2536" i="1"/>
  <c r="U2545" i="1"/>
  <c r="S2552" i="1"/>
  <c r="U2633" i="1"/>
  <c r="U2646" i="1"/>
  <c r="U2649" i="1"/>
  <c r="F2662" i="1"/>
  <c r="U2504" i="1"/>
  <c r="U2520" i="1"/>
  <c r="G2541" i="1"/>
  <c r="U2622" i="1"/>
  <c r="E2625" i="1"/>
  <c r="B2630" i="1"/>
  <c r="H2648" i="1"/>
  <c r="C2665" i="1"/>
  <c r="C2673" i="1"/>
  <c r="C2681" i="1"/>
  <c r="C2689" i="1"/>
  <c r="B2540" i="1"/>
  <c r="S2553" i="1"/>
  <c r="H2616" i="1"/>
  <c r="B2625" i="1"/>
  <c r="F2648" i="1"/>
  <c r="I2587" i="1"/>
  <c r="I2627" i="1"/>
  <c r="I2643" i="1"/>
  <c r="G2653" i="1"/>
  <c r="D2668" i="1"/>
  <c r="G2677" i="1"/>
  <c r="F2690" i="1"/>
  <c r="F2701" i="1"/>
  <c r="E2708" i="1"/>
  <c r="U2719" i="1"/>
  <c r="T2725" i="1"/>
  <c r="S2735" i="1"/>
  <c r="U2744" i="1"/>
  <c r="E2754" i="1"/>
  <c r="E2765" i="1"/>
  <c r="E2776" i="1"/>
  <c r="H2786" i="1"/>
  <c r="G2797" i="1"/>
  <c r="G2805" i="1"/>
  <c r="E2810" i="1"/>
  <c r="F2817" i="1"/>
  <c r="G2821" i="1"/>
  <c r="E2826" i="1"/>
  <c r="F2833" i="1"/>
  <c r="C2697" i="1"/>
  <c r="T2716" i="1"/>
  <c r="S2732" i="1"/>
  <c r="G2784" i="1"/>
  <c r="H2809" i="1"/>
  <c r="H2845" i="1"/>
  <c r="I2621" i="1"/>
  <c r="I2645" i="1"/>
  <c r="F2668" i="1"/>
  <c r="T2678" i="1"/>
  <c r="D2693" i="1"/>
  <c r="S2704" i="1"/>
  <c r="U2713" i="1"/>
  <c r="D2725" i="1"/>
  <c r="S2736" i="1"/>
  <c r="U2745" i="1"/>
  <c r="G2756" i="1"/>
  <c r="G2764" i="1"/>
  <c r="G2772" i="1"/>
  <c r="B2784" i="1"/>
  <c r="D2845" i="1"/>
  <c r="I2658" i="1"/>
  <c r="E2678" i="1"/>
  <c r="E2693" i="1"/>
  <c r="E2706" i="1"/>
  <c r="G2718" i="1"/>
  <c r="C2732" i="1"/>
  <c r="D2745" i="1"/>
  <c r="I2754" i="1"/>
  <c r="I2760" i="1"/>
  <c r="I2765" i="1"/>
  <c r="I2770" i="1"/>
  <c r="I2776" i="1"/>
  <c r="S2780" i="1"/>
  <c r="S2793" i="1"/>
  <c r="H2796" i="1"/>
  <c r="D2836" i="1"/>
  <c r="S2837" i="1"/>
  <c r="D2860" i="1"/>
  <c r="E2579" i="1"/>
  <c r="E2627" i="1"/>
  <c r="E2651" i="1"/>
  <c r="C2669" i="1"/>
  <c r="C2685" i="1"/>
  <c r="G2696" i="1"/>
  <c r="F2703" i="1"/>
  <c r="S2711" i="1"/>
  <c r="H2718" i="1"/>
  <c r="E2727" i="1"/>
  <c r="T2733" i="1"/>
  <c r="E2743" i="1"/>
  <c r="T2749" i="1"/>
  <c r="U2786" i="1"/>
  <c r="B2796" i="1"/>
  <c r="I2829" i="1"/>
  <c r="D2844" i="1"/>
  <c r="T2692" i="1"/>
  <c r="T2705" i="1"/>
  <c r="C2721" i="1"/>
  <c r="S2737" i="1"/>
  <c r="I2750" i="1"/>
  <c r="H2756" i="1"/>
  <c r="D2760" i="1"/>
  <c r="H2764" i="1"/>
  <c r="D2768" i="1"/>
  <c r="H2772" i="1"/>
  <c r="D2776" i="1"/>
  <c r="H2792" i="1"/>
  <c r="G2700" i="1"/>
  <c r="G2732" i="1"/>
  <c r="T2804" i="1"/>
  <c r="C2809" i="1"/>
  <c r="C2812" i="1"/>
  <c r="U2820" i="1"/>
  <c r="D2825" i="1"/>
  <c r="D2828" i="1"/>
  <c r="B2833" i="1"/>
  <c r="G2841" i="1"/>
  <c r="U2702" i="1"/>
  <c r="U2718" i="1"/>
  <c r="U2734" i="1"/>
  <c r="C2750" i="1"/>
  <c r="D2761" i="1"/>
  <c r="C2772" i="1"/>
  <c r="B2785" i="1"/>
  <c r="S2801" i="1"/>
  <c r="E2817" i="1"/>
  <c r="E2841" i="1"/>
  <c r="C2852" i="1"/>
  <c r="F2790" i="1"/>
  <c r="F2814" i="1"/>
  <c r="F2830" i="1"/>
  <c r="B2842" i="1"/>
  <c r="S2853" i="1"/>
  <c r="S2863" i="1"/>
  <c r="C2878" i="1"/>
  <c r="T2947" i="1"/>
  <c r="S2955" i="1"/>
  <c r="B2963" i="1"/>
  <c r="B2977" i="1"/>
  <c r="T2980" i="1"/>
  <c r="B2993" i="1"/>
  <c r="C2940" i="1"/>
  <c r="E2979" i="1"/>
  <c r="E2853" i="1"/>
  <c r="T2873" i="1"/>
  <c r="T2889" i="1"/>
  <c r="T2945" i="1"/>
  <c r="C2948" i="1"/>
  <c r="F2956" i="1"/>
  <c r="T2961" i="1"/>
  <c r="C2964" i="1"/>
  <c r="G2816" i="1"/>
  <c r="U2842" i="1"/>
  <c r="G2856" i="1"/>
  <c r="H2865" i="1"/>
  <c r="C2873" i="1"/>
  <c r="T2880" i="1"/>
  <c r="F2888" i="1"/>
  <c r="B2948" i="1"/>
  <c r="B2956" i="1"/>
  <c r="B2964" i="1"/>
  <c r="S3003" i="1"/>
  <c r="E2791" i="1"/>
  <c r="E2831" i="1"/>
  <c r="S2849" i="1"/>
  <c r="T2861" i="1"/>
  <c r="C2870" i="1"/>
  <c r="E2879" i="1"/>
  <c r="G2888" i="1"/>
  <c r="B2893" i="1"/>
  <c r="F2897" i="1"/>
  <c r="B2901" i="1"/>
  <c r="F2905" i="1"/>
  <c r="B2909" i="1"/>
  <c r="F2913" i="1"/>
  <c r="B2917" i="1"/>
  <c r="F2921" i="1"/>
  <c r="B2925" i="1"/>
  <c r="F2929" i="1"/>
  <c r="B2933" i="1"/>
  <c r="F2937" i="1"/>
  <c r="G2945" i="1"/>
  <c r="G2961" i="1"/>
  <c r="D2969" i="1"/>
  <c r="C2972" i="1"/>
  <c r="D2985" i="1"/>
  <c r="C2988" i="1"/>
  <c r="C2995" i="1"/>
  <c r="H2853" i="1"/>
  <c r="E2876" i="1"/>
  <c r="S2943" i="1"/>
  <c r="H2971" i="1"/>
  <c r="H2987" i="1"/>
  <c r="E2878" i="1"/>
  <c r="F2987" i="1"/>
  <c r="T2875" i="1"/>
  <c r="C2888" i="1"/>
  <c r="U3011" i="1"/>
  <c r="I2894" i="1"/>
  <c r="F2949" i="1"/>
  <c r="D2967" i="1"/>
  <c r="F2981" i="1"/>
  <c r="T2991" i="1"/>
  <c r="G3000" i="1"/>
  <c r="G3008" i="1"/>
  <c r="G3018" i="1"/>
  <c r="S3030" i="1"/>
  <c r="B3042" i="1"/>
  <c r="C3052" i="1"/>
  <c r="B3063" i="1"/>
  <c r="E3070" i="1"/>
  <c r="F3083" i="1"/>
  <c r="U3094" i="1"/>
  <c r="D3114" i="1"/>
  <c r="F3072" i="1"/>
  <c r="C3075" i="1"/>
  <c r="G3087" i="1"/>
  <c r="B3095" i="1"/>
  <c r="C3100" i="1"/>
  <c r="F2967" i="1"/>
  <c r="H2989" i="1"/>
  <c r="D3001" i="1"/>
  <c r="T3009" i="1"/>
  <c r="S3021" i="1"/>
  <c r="G3032" i="1"/>
  <c r="E3043" i="1"/>
  <c r="E3054" i="1"/>
  <c r="B3068" i="1"/>
  <c r="B3078" i="1"/>
  <c r="B3100" i="1"/>
  <c r="I2981" i="1"/>
  <c r="U3001" i="1"/>
  <c r="S3015" i="1"/>
  <c r="F3023" i="1"/>
  <c r="C3031" i="1"/>
  <c r="G3040" i="1"/>
  <c r="F3051" i="1"/>
  <c r="F3062" i="1"/>
  <c r="U3087" i="1"/>
  <c r="F3113" i="1"/>
  <c r="E2926" i="1"/>
  <c r="E2966" i="1"/>
  <c r="C2984" i="1"/>
  <c r="F3001" i="1"/>
  <c r="B3015" i="1"/>
  <c r="D3024" i="1"/>
  <c r="B3034" i="1"/>
  <c r="G3042" i="1"/>
  <c r="G3050" i="1"/>
  <c r="G3058" i="1"/>
  <c r="D3068" i="1"/>
  <c r="E3078" i="1"/>
  <c r="G3106" i="1"/>
  <c r="H2996" i="1"/>
  <c r="E3024" i="1"/>
  <c r="T3040" i="1"/>
  <c r="S3046" i="1"/>
  <c r="T3051" i="1"/>
  <c r="T3056" i="1"/>
  <c r="S3062" i="1"/>
  <c r="S3067" i="1"/>
  <c r="H3075" i="1"/>
  <c r="G3083" i="1"/>
  <c r="F3097" i="1"/>
  <c r="U3111" i="1"/>
  <c r="F3027" i="1"/>
  <c r="F3076" i="1"/>
  <c r="T3098" i="1"/>
  <c r="D3103" i="1"/>
  <c r="U3110" i="1"/>
  <c r="D3026" i="1"/>
  <c r="T3042" i="1"/>
  <c r="H3046" i="1"/>
  <c r="T3050" i="1"/>
  <c r="H3054" i="1"/>
  <c r="T3058" i="1"/>
  <c r="H3062" i="1"/>
  <c r="I3090" i="1"/>
  <c r="I3069" i="1"/>
  <c r="S3101" i="1"/>
  <c r="G3121" i="1"/>
  <c r="B3133" i="1"/>
  <c r="C3143" i="1"/>
  <c r="B3154" i="1"/>
  <c r="B3165" i="1"/>
  <c r="E3174" i="1"/>
  <c r="H3185" i="1"/>
  <c r="D3201" i="1"/>
  <c r="C3209" i="1"/>
  <c r="S3217" i="1"/>
  <c r="S3130" i="1"/>
  <c r="D3142" i="1"/>
  <c r="C3153" i="1"/>
  <c r="D3163" i="1"/>
  <c r="G3229" i="1"/>
  <c r="I3235" i="1"/>
  <c r="I3079" i="1"/>
  <c r="G3119" i="1"/>
  <c r="E3129" i="1"/>
  <c r="E3138" i="1"/>
  <c r="E3149" i="1"/>
  <c r="E3159" i="1"/>
  <c r="T3169" i="1"/>
  <c r="G3177" i="1"/>
  <c r="G3186" i="1"/>
  <c r="E3191" i="1"/>
  <c r="S3194" i="1"/>
  <c r="G3202" i="1"/>
  <c r="E3207" i="1"/>
  <c r="S3210" i="1"/>
  <c r="T3089" i="1"/>
  <c r="S3105" i="1"/>
  <c r="S3121" i="1"/>
  <c r="G3132" i="1"/>
  <c r="F3142" i="1"/>
  <c r="F3153" i="1"/>
  <c r="G3163" i="1"/>
  <c r="U3175" i="1"/>
  <c r="G3181" i="1"/>
  <c r="D3189" i="1"/>
  <c r="F3205" i="1"/>
  <c r="D3223" i="1"/>
  <c r="C3226" i="1"/>
  <c r="C3079" i="1"/>
  <c r="S3093" i="1"/>
  <c r="C3108" i="1"/>
  <c r="U3121" i="1"/>
  <c r="T3131" i="1"/>
  <c r="H3139" i="1"/>
  <c r="H3147" i="1"/>
  <c r="H3155" i="1"/>
  <c r="H3163" i="1"/>
  <c r="C3175" i="1"/>
  <c r="G3191" i="1"/>
  <c r="T3202" i="1"/>
  <c r="D3225" i="1"/>
  <c r="H3126" i="1"/>
  <c r="T3134" i="1"/>
  <c r="T3139" i="1"/>
  <c r="S3145" i="1"/>
  <c r="T3150" i="1"/>
  <c r="T3155" i="1"/>
  <c r="S3161" i="1"/>
  <c r="T3166" i="1"/>
  <c r="U3132" i="1"/>
  <c r="D3177" i="1"/>
  <c r="U3205" i="1"/>
  <c r="D3129" i="1"/>
  <c r="F3135" i="1"/>
  <c r="B3139" i="1"/>
  <c r="F3143" i="1"/>
  <c r="B3147" i="1"/>
  <c r="F3151" i="1"/>
  <c r="B3155" i="1"/>
  <c r="F3159" i="1"/>
  <c r="B3163" i="1"/>
  <c r="F3167" i="1"/>
  <c r="G3215" i="1"/>
  <c r="G3218" i="1"/>
  <c r="I3148" i="1"/>
  <c r="F3187" i="1"/>
  <c r="G3206" i="1"/>
  <c r="D3221" i="1"/>
  <c r="E3237" i="1"/>
  <c r="S3248" i="1"/>
  <c r="I3258" i="1"/>
  <c r="I3269" i="1"/>
  <c r="I3279" i="1"/>
  <c r="D3289" i="1"/>
  <c r="T3305" i="1"/>
  <c r="S3318" i="1"/>
  <c r="F3329" i="1"/>
  <c r="T3242" i="1"/>
  <c r="T3321" i="1"/>
  <c r="S3349" i="1"/>
  <c r="F3213" i="1"/>
  <c r="D3238" i="1"/>
  <c r="S3249" i="1"/>
  <c r="C3254" i="1"/>
  <c r="G3258" i="1"/>
  <c r="C3262" i="1"/>
  <c r="G3266" i="1"/>
  <c r="C3270" i="1"/>
  <c r="G3274" i="1"/>
  <c r="C3278" i="1"/>
  <c r="G3282" i="1"/>
  <c r="E3286" i="1"/>
  <c r="G3298" i="1"/>
  <c r="E3302" i="1"/>
  <c r="G3314" i="1"/>
  <c r="B3182" i="1"/>
  <c r="G3213" i="1"/>
  <c r="B3233" i="1"/>
  <c r="D3242" i="1"/>
  <c r="E3251" i="1"/>
  <c r="B3262" i="1"/>
  <c r="B3273" i="1"/>
  <c r="C3283" i="1"/>
  <c r="G3294" i="1"/>
  <c r="H3302" i="1"/>
  <c r="S3310" i="1"/>
  <c r="S3333" i="1"/>
  <c r="E3334" i="1"/>
  <c r="E3180" i="1"/>
  <c r="E3212" i="1"/>
  <c r="B3230" i="1"/>
  <c r="U3240" i="1"/>
  <c r="B3246" i="1"/>
  <c r="D3254" i="1"/>
  <c r="C3265" i="1"/>
  <c r="D3275" i="1"/>
  <c r="I3286" i="1"/>
  <c r="D3297" i="1"/>
  <c r="H3313" i="1"/>
  <c r="S3322" i="1"/>
  <c r="C3337" i="1"/>
  <c r="S3234" i="1"/>
  <c r="F3245" i="1"/>
  <c r="D3317" i="1"/>
  <c r="E3357" i="1"/>
  <c r="S3241" i="1"/>
  <c r="T3293" i="1"/>
  <c r="G3306" i="1"/>
  <c r="S3238" i="1"/>
  <c r="F3299" i="1"/>
  <c r="E3317" i="1"/>
  <c r="H3325" i="1"/>
  <c r="G3341" i="1"/>
  <c r="H3342" i="1"/>
  <c r="I3264" i="1"/>
  <c r="I3304" i="1"/>
  <c r="I3328" i="1"/>
  <c r="I3344" i="1"/>
  <c r="I3352" i="1"/>
  <c r="I3360" i="1"/>
  <c r="F3367" i="1"/>
  <c r="S3374" i="1"/>
  <c r="C3382" i="1"/>
  <c r="D3389" i="1"/>
  <c r="D3399" i="1"/>
  <c r="S3414" i="1"/>
  <c r="I3373" i="1"/>
  <c r="I3456" i="1"/>
  <c r="F3345" i="1"/>
  <c r="F3361" i="1"/>
  <c r="E3374" i="1"/>
  <c r="F3385" i="1"/>
  <c r="G3400" i="1"/>
  <c r="T3421" i="1"/>
  <c r="U3422" i="1"/>
  <c r="F3423" i="1"/>
  <c r="B3459" i="1"/>
  <c r="I3295" i="1"/>
  <c r="I3327" i="1"/>
  <c r="I3343" i="1"/>
  <c r="B3354" i="1"/>
  <c r="U3363" i="1"/>
  <c r="U3371" i="1"/>
  <c r="U3379" i="1"/>
  <c r="G3385" i="1"/>
  <c r="U3393" i="1"/>
  <c r="G3405" i="1"/>
  <c r="S3415" i="1"/>
  <c r="E3272" i="1"/>
  <c r="F3323" i="1"/>
  <c r="F3339" i="1"/>
  <c r="H3353" i="1"/>
  <c r="S3362" i="1"/>
  <c r="S3370" i="1"/>
  <c r="S3378" i="1"/>
  <c r="C3387" i="1"/>
  <c r="C3394" i="1"/>
  <c r="H3407" i="1"/>
  <c r="F3418" i="1"/>
  <c r="G3439" i="1"/>
  <c r="H3447" i="1"/>
  <c r="S3459" i="1"/>
  <c r="F3472" i="1"/>
  <c r="U3365" i="1"/>
  <c r="S3385" i="1"/>
  <c r="E3413" i="1"/>
  <c r="F3373" i="1"/>
  <c r="C3391" i="1"/>
  <c r="U3398" i="1"/>
  <c r="H3406" i="1"/>
  <c r="U3429" i="1"/>
  <c r="H3430" i="1"/>
  <c r="C3345" i="1"/>
  <c r="C3385" i="1"/>
  <c r="G3393" i="1"/>
  <c r="S3399" i="1"/>
  <c r="T3405" i="1"/>
  <c r="I3410" i="1"/>
  <c r="E3438" i="1"/>
  <c r="F3408" i="1"/>
  <c r="D3426" i="1"/>
  <c r="E3437" i="1"/>
  <c r="U3445" i="1"/>
  <c r="E3468" i="1"/>
  <c r="H3479" i="1"/>
  <c r="T3483" i="1"/>
  <c r="H3487" i="1"/>
  <c r="T3491" i="1"/>
  <c r="H3495" i="1"/>
  <c r="T3499" i="1"/>
  <c r="H3503" i="1"/>
  <c r="T3507" i="1"/>
  <c r="G3515" i="1"/>
  <c r="D3523" i="1"/>
  <c r="U3454" i="1"/>
  <c r="E3475" i="1"/>
  <c r="S3516" i="1"/>
  <c r="I3427" i="1"/>
  <c r="S3448" i="1"/>
  <c r="B3454" i="1"/>
  <c r="D3467" i="1"/>
  <c r="C3513" i="1"/>
  <c r="S3528" i="1"/>
  <c r="U3542" i="1"/>
  <c r="D3548" i="1"/>
  <c r="B3419" i="1"/>
  <c r="I3440" i="1"/>
  <c r="B3451" i="1"/>
  <c r="U3467" i="1"/>
  <c r="G3531" i="1"/>
  <c r="I3437" i="1"/>
  <c r="S3468" i="1"/>
  <c r="S3515" i="1"/>
  <c r="T3539" i="1"/>
  <c r="E3446" i="1"/>
  <c r="E3462" i="1"/>
  <c r="F3508" i="1"/>
  <c r="T3516" i="1"/>
  <c r="S3524" i="1"/>
  <c r="U3536" i="1"/>
  <c r="B3547" i="1"/>
  <c r="D3475" i="1"/>
  <c r="G3527" i="1"/>
  <c r="F3544" i="1"/>
  <c r="C3544" i="1"/>
  <c r="E3440" i="1"/>
  <c r="H3454" i="1"/>
  <c r="D3465" i="1"/>
  <c r="U3475" i="1"/>
  <c r="U3485" i="1"/>
  <c r="U3496" i="1"/>
  <c r="D3508" i="1"/>
  <c r="D3524" i="1"/>
  <c r="I3486" i="1"/>
  <c r="I3526" i="1"/>
  <c r="S3538" i="1"/>
  <c r="T3554" i="1"/>
  <c r="B3587" i="1"/>
  <c r="S3599" i="1"/>
  <c r="S3602" i="1"/>
  <c r="G3607" i="1"/>
  <c r="G3616" i="1"/>
  <c r="G3619" i="1"/>
  <c r="S3580" i="1"/>
  <c r="T3618" i="1"/>
  <c r="B3558" i="1"/>
  <c r="U3586" i="1"/>
  <c r="H3595" i="1"/>
  <c r="E3600" i="1"/>
  <c r="F3608" i="1"/>
  <c r="S3611" i="1"/>
  <c r="D3634" i="1"/>
  <c r="E3650" i="1"/>
  <c r="I3517" i="1"/>
  <c r="U3549" i="1"/>
  <c r="H3556" i="1"/>
  <c r="E3580" i="1"/>
  <c r="F3592" i="1"/>
  <c r="B3611" i="1"/>
  <c r="E3510" i="1"/>
  <c r="S3543" i="1"/>
  <c r="F3551" i="1"/>
  <c r="S3559" i="1"/>
  <c r="G3563" i="1"/>
  <c r="S3567" i="1"/>
  <c r="G3571" i="1"/>
  <c r="S3575" i="1"/>
  <c r="H3578" i="1"/>
  <c r="C3592" i="1"/>
  <c r="T3608" i="1"/>
  <c r="T3624" i="1"/>
  <c r="S3627" i="1"/>
  <c r="T3556" i="1"/>
  <c r="U3626" i="1"/>
  <c r="F3558" i="1"/>
  <c r="T3594" i="1"/>
  <c r="E3642" i="1"/>
  <c r="D3540" i="1"/>
  <c r="D3556" i="1"/>
  <c r="B3584" i="1"/>
  <c r="B3594" i="1"/>
  <c r="I3589" i="1"/>
  <c r="I3605" i="1"/>
  <c r="F3620" i="1"/>
  <c r="T3630" i="1"/>
  <c r="T3638" i="1"/>
  <c r="T3646" i="1"/>
  <c r="T3654" i="1"/>
  <c r="B3663" i="1"/>
  <c r="H3680" i="1"/>
  <c r="B3698" i="1"/>
  <c r="S3715" i="1"/>
  <c r="E3719" i="1"/>
  <c r="I3723" i="1"/>
  <c r="H3727" i="1"/>
  <c r="B3727" i="1"/>
  <c r="T3632" i="1"/>
  <c r="I3647" i="1"/>
  <c r="B3658" i="1"/>
  <c r="T3667" i="1"/>
  <c r="C3705" i="1"/>
  <c r="S3708" i="1"/>
  <c r="B3709" i="1"/>
  <c r="H3711" i="1"/>
  <c r="H3712" i="1"/>
  <c r="G3713" i="1"/>
  <c r="E3715" i="1"/>
  <c r="B3716" i="1"/>
  <c r="B3721" i="1"/>
  <c r="C3721" i="1"/>
  <c r="F3724" i="1"/>
  <c r="I3620" i="1"/>
  <c r="B3639" i="1"/>
  <c r="F3651" i="1"/>
  <c r="I3660" i="1"/>
  <c r="S3671" i="1"/>
  <c r="C3675" i="1"/>
  <c r="G3679" i="1"/>
  <c r="C3683" i="1"/>
  <c r="G3687" i="1"/>
  <c r="C3691" i="1"/>
  <c r="D3705" i="1"/>
  <c r="D3716" i="1"/>
  <c r="H3590" i="1"/>
  <c r="E3613" i="1"/>
  <c r="S3623" i="1"/>
  <c r="B3636" i="1"/>
  <c r="E3645" i="1"/>
  <c r="H3654" i="1"/>
  <c r="E3661" i="1"/>
  <c r="E3670" i="1"/>
  <c r="C3680" i="1"/>
  <c r="B3691" i="1"/>
  <c r="I3697" i="1"/>
  <c r="I3712" i="1"/>
  <c r="U3725" i="1"/>
  <c r="C3725" i="1"/>
  <c r="D3631" i="1"/>
  <c r="D3647" i="1"/>
  <c r="H3659" i="1"/>
  <c r="C3674" i="1"/>
  <c r="D3684" i="1"/>
  <c r="S3699" i="1"/>
  <c r="G3664" i="1"/>
  <c r="U3720" i="1"/>
  <c r="T3663" i="1"/>
  <c r="I3698" i="1"/>
  <c r="S3696" i="1"/>
  <c r="C3737" i="1"/>
  <c r="B3748" i="1"/>
  <c r="D3729" i="1"/>
  <c r="D3740" i="1"/>
  <c r="C3751" i="1"/>
  <c r="E3769" i="1"/>
  <c r="D3770" i="1"/>
  <c r="E3774" i="1"/>
  <c r="T3703" i="1"/>
  <c r="E3735" i="1"/>
  <c r="E3745" i="1"/>
  <c r="B3755" i="1"/>
  <c r="T3777" i="1"/>
  <c r="U3777" i="1"/>
  <c r="C3779" i="1"/>
  <c r="F3736" i="1"/>
  <c r="F3747" i="1"/>
  <c r="U3753" i="1"/>
  <c r="T3766" i="1"/>
  <c r="F3773" i="1"/>
  <c r="E3685" i="1"/>
  <c r="H3729" i="1"/>
  <c r="H3737" i="1"/>
  <c r="H3745" i="1"/>
  <c r="B3753" i="1"/>
  <c r="T3763" i="1"/>
  <c r="I3731" i="1"/>
  <c r="I3736" i="1"/>
  <c r="I3741" i="1"/>
  <c r="I3747" i="1"/>
  <c r="S3759" i="1"/>
  <c r="T3770" i="1"/>
  <c r="E3778" i="1"/>
  <c r="F3729" i="1"/>
  <c r="B3733" i="1"/>
  <c r="F3737" i="1"/>
  <c r="B3741" i="1"/>
  <c r="F3745" i="1"/>
  <c r="B3749" i="1"/>
  <c r="I3754" i="1"/>
  <c r="I3757" i="1"/>
  <c r="B3775" i="1"/>
  <c r="I3714" i="1"/>
  <c r="S3760" i="1"/>
  <c r="C3841" i="1"/>
  <c r="G3782" i="1"/>
  <c r="S3786" i="1"/>
  <c r="G3790" i="1"/>
  <c r="S3794" i="1"/>
  <c r="G3798" i="1"/>
  <c r="S3802" i="1"/>
  <c r="G3806" i="1"/>
  <c r="S3810" i="1"/>
  <c r="G3814" i="1"/>
  <c r="S3818" i="1"/>
  <c r="G3822" i="1"/>
  <c r="S3826" i="1"/>
  <c r="S3829" i="1"/>
  <c r="B3781" i="1"/>
  <c r="C3791" i="1"/>
  <c r="B3802" i="1"/>
  <c r="B3813" i="1"/>
  <c r="C3823" i="1"/>
  <c r="S3758" i="1"/>
  <c r="D3787" i="1"/>
  <c r="D3798" i="1"/>
  <c r="C3809" i="1"/>
  <c r="D3819" i="1"/>
  <c r="F3834" i="1"/>
  <c r="B3842" i="1"/>
  <c r="H3845" i="1"/>
  <c r="B3859" i="1"/>
  <c r="I3859" i="1"/>
  <c r="E3752" i="1"/>
  <c r="U3768" i="1"/>
  <c r="E3787" i="1"/>
  <c r="E3798" i="1"/>
  <c r="E3809" i="1"/>
  <c r="E3819" i="1"/>
  <c r="D3834" i="1"/>
  <c r="D3842" i="1"/>
  <c r="G3849" i="1"/>
  <c r="T3765" i="1"/>
  <c r="G3787" i="1"/>
  <c r="F3798" i="1"/>
  <c r="F3809" i="1"/>
  <c r="G3819" i="1"/>
  <c r="U3829" i="1"/>
  <c r="B3853" i="1"/>
  <c r="B3827" i="1"/>
  <c r="F3853" i="1"/>
  <c r="U3858" i="1"/>
  <c r="I3785" i="1"/>
  <c r="I3790" i="1"/>
  <c r="I3795" i="1"/>
  <c r="I3801" i="1"/>
  <c r="I3806" i="1"/>
  <c r="I3811" i="1"/>
  <c r="I3817" i="1"/>
  <c r="I3822" i="1"/>
  <c r="S3833" i="1"/>
  <c r="F3838" i="1"/>
  <c r="H3855" i="1"/>
  <c r="I3784" i="1"/>
  <c r="B3835" i="1"/>
  <c r="D3861" i="1"/>
  <c r="E3870" i="1"/>
  <c r="T3885" i="1"/>
  <c r="U3904" i="1"/>
  <c r="G3878" i="1"/>
  <c r="G3869" i="1"/>
  <c r="D3878" i="1"/>
  <c r="S3892" i="1"/>
  <c r="B3850" i="1"/>
  <c r="T3863" i="1"/>
  <c r="S3869" i="1"/>
  <c r="T3877" i="1"/>
  <c r="D3892" i="1"/>
  <c r="C3894" i="1"/>
  <c r="E3832" i="1"/>
  <c r="S3854" i="1"/>
  <c r="F3862" i="1"/>
  <c r="D3881" i="1"/>
  <c r="U3889" i="1"/>
  <c r="B3894" i="1"/>
  <c r="H3916" i="1"/>
  <c r="D3916" i="1"/>
  <c r="C3866" i="1"/>
  <c r="G3870" i="1"/>
  <c r="H3878" i="1"/>
  <c r="H3907" i="1"/>
  <c r="U3890" i="1"/>
  <c r="I3899" i="1"/>
  <c r="D3866" i="1"/>
  <c r="G3882" i="1"/>
  <c r="U3902" i="1"/>
  <c r="G3907" i="1"/>
  <c r="G3912" i="1"/>
  <c r="I3921" i="1"/>
  <c r="S3922" i="1"/>
  <c r="T3923" i="1"/>
  <c r="D3926" i="1"/>
  <c r="T3932" i="1"/>
  <c r="T3936" i="1"/>
  <c r="U3938" i="1"/>
  <c r="E3957" i="1"/>
  <c r="I3868" i="1"/>
  <c r="C3891" i="1"/>
  <c r="S3915" i="1"/>
  <c r="F3923" i="1"/>
  <c r="C3929" i="1"/>
  <c r="D3930" i="1"/>
  <c r="H3931" i="1"/>
  <c r="F3948" i="1"/>
  <c r="U3879" i="1"/>
  <c r="D3944" i="1"/>
  <c r="H3946" i="1"/>
  <c r="U3978" i="1"/>
  <c r="E3876" i="1"/>
  <c r="E3897" i="1"/>
  <c r="U3905" i="1"/>
  <c r="H3942" i="1"/>
  <c r="U3959" i="1"/>
  <c r="F3959" i="1"/>
  <c r="H3914" i="1"/>
  <c r="D3918" i="1"/>
  <c r="T3924" i="1"/>
  <c r="T3972" i="1"/>
  <c r="F3972" i="1"/>
  <c r="D3928" i="1"/>
  <c r="E3965" i="1"/>
  <c r="E3966" i="1"/>
  <c r="C3967" i="1"/>
  <c r="F3988" i="1"/>
  <c r="F3941" i="1"/>
  <c r="D3956" i="1"/>
  <c r="D3964" i="1"/>
  <c r="F3970" i="1"/>
  <c r="G3973" i="1"/>
  <c r="B3974" i="1"/>
  <c r="E3975" i="1"/>
  <c r="E3986" i="1"/>
  <c r="B3984" i="1"/>
  <c r="S3980" i="1"/>
  <c r="H3898" i="1"/>
  <c r="E3935" i="1"/>
  <c r="U3954" i="1"/>
  <c r="H3970" i="1"/>
  <c r="U3990" i="1"/>
  <c r="F3911" i="1"/>
  <c r="G3939" i="1"/>
  <c r="U3943" i="1"/>
  <c r="I3951" i="1"/>
  <c r="D3962" i="1"/>
  <c r="G3927" i="1"/>
  <c r="G3968" i="1"/>
  <c r="I3989" i="1"/>
  <c r="D4002" i="1"/>
  <c r="H4010" i="1"/>
  <c r="G3982" i="1"/>
  <c r="S3998" i="1"/>
  <c r="I4000" i="1"/>
  <c r="H4006" i="1"/>
  <c r="H3968" i="1"/>
  <c r="H3985" i="1"/>
  <c r="D4012" i="1"/>
  <c r="H3992" i="1"/>
  <c r="F4008" i="1"/>
  <c r="S4023" i="1"/>
  <c r="I3991" i="1"/>
  <c r="B4008" i="1"/>
  <c r="D4014" i="1"/>
  <c r="S4016" i="1"/>
  <c r="D4016" i="1"/>
  <c r="T3996" i="1"/>
  <c r="G4019" i="1"/>
  <c r="S4027" i="1"/>
  <c r="E4035" i="1"/>
  <c r="C4039" i="1"/>
  <c r="C4005" i="1"/>
  <c r="I4009" i="1"/>
  <c r="G4020" i="1"/>
  <c r="B4028" i="1"/>
  <c r="S4036" i="1"/>
  <c r="G4040" i="1"/>
  <c r="D4031" i="1"/>
  <c r="T4031" i="1"/>
  <c r="G4024" i="1"/>
  <c r="F4043" i="1"/>
  <c r="F4017" i="1"/>
  <c r="T4025" i="1"/>
  <c r="T4033" i="1"/>
  <c r="U4030" i="1"/>
  <c r="S4070" i="1"/>
  <c r="F4087" i="1"/>
  <c r="S4067" i="1"/>
  <c r="H4069" i="1"/>
  <c r="E4073" i="1"/>
  <c r="I4067" i="1"/>
  <c r="I4075" i="1"/>
  <c r="G4048" i="1"/>
  <c r="C4052" i="1"/>
  <c r="G4056" i="1"/>
  <c r="D4067" i="1"/>
  <c r="U4086" i="1"/>
  <c r="B4099" i="1"/>
  <c r="T4120" i="1"/>
  <c r="E4062" i="1"/>
  <c r="E4121" i="1"/>
  <c r="G4133" i="1"/>
  <c r="B4154" i="1"/>
  <c r="H4164" i="1"/>
  <c r="U4166" i="1"/>
  <c r="C4075" i="1"/>
  <c r="S4098" i="1"/>
  <c r="E4116" i="1"/>
  <c r="B4124" i="1"/>
  <c r="S4116" i="1"/>
  <c r="H4126" i="1"/>
  <c r="D4139" i="1"/>
  <c r="I4172" i="1"/>
  <c r="G4161" i="1"/>
  <c r="G4118" i="1"/>
  <c r="S4139" i="1"/>
  <c r="E4144" i="1"/>
  <c r="H4157" i="1"/>
  <c r="E4173" i="1"/>
  <c r="S2" i="1"/>
  <c r="C2" i="1"/>
  <c r="I2" i="1"/>
  <c r="D2" i="1"/>
  <c r="B2" i="1"/>
  <c r="T2" i="1"/>
  <c r="E2" i="1"/>
  <c r="F2" i="1"/>
  <c r="G2" i="1"/>
  <c r="U2" i="1"/>
  <c r="P4157" i="1" l="1"/>
  <c r="M4157" i="1"/>
  <c r="P4126" i="1"/>
  <c r="M4126" i="1"/>
  <c r="P4164" i="1"/>
  <c r="M4164" i="1"/>
  <c r="P4069" i="1"/>
  <c r="Q4069" i="1" s="1"/>
  <c r="R4069" i="1" s="1"/>
  <c r="M4069" i="1"/>
  <c r="N4069" i="1" s="1"/>
  <c r="O4069" i="1" s="1"/>
  <c r="N4087" i="1"/>
  <c r="O4087" i="1" s="1"/>
  <c r="J4087" i="1"/>
  <c r="Q4087" i="1"/>
  <c r="R4087" i="1" s="1"/>
  <c r="L4087" i="1"/>
  <c r="K4087" i="1"/>
  <c r="N4017" i="1"/>
  <c r="O4017" i="1" s="1"/>
  <c r="K4017" i="1"/>
  <c r="J4017" i="1"/>
  <c r="Q4017" i="1"/>
  <c r="R4017" i="1" s="1"/>
  <c r="L4017" i="1"/>
  <c r="L4043" i="1"/>
  <c r="N4043" i="1"/>
  <c r="O4043" i="1" s="1"/>
  <c r="J4043" i="1"/>
  <c r="Q4043" i="1"/>
  <c r="R4043" i="1" s="1"/>
  <c r="K4043" i="1"/>
  <c r="L4008" i="1"/>
  <c r="K4008" i="1"/>
  <c r="J4008" i="1"/>
  <c r="P3992" i="1"/>
  <c r="M3992" i="1"/>
  <c r="M3985" i="1"/>
  <c r="P3985" i="1"/>
  <c r="P3968" i="1"/>
  <c r="M3968" i="1"/>
  <c r="M4006" i="1"/>
  <c r="P4006" i="1"/>
  <c r="P4010" i="1"/>
  <c r="M4010" i="1"/>
  <c r="N3911" i="1"/>
  <c r="O3911" i="1" s="1"/>
  <c r="J3911" i="1"/>
  <c r="Q3911" i="1"/>
  <c r="R3911" i="1" s="1"/>
  <c r="K3911" i="1"/>
  <c r="L3911" i="1"/>
  <c r="P3970" i="1"/>
  <c r="M3970" i="1"/>
  <c r="N3970" i="1" s="1"/>
  <c r="O3970" i="1" s="1"/>
  <c r="P3898" i="1"/>
  <c r="Q3898" i="1" s="1"/>
  <c r="R3898" i="1" s="1"/>
  <c r="M3898" i="1"/>
  <c r="N3898" i="1" s="1"/>
  <c r="O3898" i="1" s="1"/>
  <c r="L3970" i="1"/>
  <c r="J3970" i="1"/>
  <c r="Q3970" i="1"/>
  <c r="R3970" i="1" s="1"/>
  <c r="K3970" i="1"/>
  <c r="L3941" i="1"/>
  <c r="K3941" i="1"/>
  <c r="J3941" i="1"/>
  <c r="L3988" i="1"/>
  <c r="J3988" i="1"/>
  <c r="K3988" i="1"/>
  <c r="L3972" i="1"/>
  <c r="J3972" i="1"/>
  <c r="K3972" i="1"/>
  <c r="P3914" i="1"/>
  <c r="Q3914" i="1" s="1"/>
  <c r="R3914" i="1" s="1"/>
  <c r="M3914" i="1"/>
  <c r="N3914" i="1" s="1"/>
  <c r="O3914" i="1" s="1"/>
  <c r="K3959" i="1"/>
  <c r="J3959" i="1"/>
  <c r="L3959" i="1"/>
  <c r="P3942" i="1"/>
  <c r="M3942" i="1"/>
  <c r="P3946" i="1"/>
  <c r="M3946" i="1"/>
  <c r="J3948" i="1"/>
  <c r="K3948" i="1"/>
  <c r="L3948" i="1"/>
  <c r="M3931" i="1"/>
  <c r="N3931" i="1" s="1"/>
  <c r="O3931" i="1" s="1"/>
  <c r="P3931" i="1"/>
  <c r="Q3931" i="1" s="1"/>
  <c r="R3931" i="1" s="1"/>
  <c r="K3923" i="1"/>
  <c r="L3923" i="1"/>
  <c r="J3923" i="1"/>
  <c r="P3907" i="1"/>
  <c r="M3907" i="1"/>
  <c r="P3878" i="1"/>
  <c r="M3878" i="1"/>
  <c r="P3916" i="1"/>
  <c r="M3916" i="1"/>
  <c r="K3862" i="1"/>
  <c r="Q3862" i="1"/>
  <c r="R3862" i="1" s="1"/>
  <c r="N3862" i="1"/>
  <c r="O3862" i="1" s="1"/>
  <c r="J3862" i="1"/>
  <c r="L3862" i="1"/>
  <c r="P3855" i="1"/>
  <c r="M3855" i="1"/>
  <c r="J3838" i="1"/>
  <c r="N3838" i="1"/>
  <c r="O3838" i="1" s="1"/>
  <c r="K3838" i="1"/>
  <c r="Q3838" i="1"/>
  <c r="R3838" i="1" s="1"/>
  <c r="L3838" i="1"/>
  <c r="L3853" i="1"/>
  <c r="K3853" i="1"/>
  <c r="J3853" i="1"/>
  <c r="L3809" i="1"/>
  <c r="K3809" i="1"/>
  <c r="J3809" i="1"/>
  <c r="K3798" i="1"/>
  <c r="Q3798" i="1"/>
  <c r="R3798" i="1" s="1"/>
  <c r="N3798" i="1"/>
  <c r="O3798" i="1" s="1"/>
  <c r="L3798" i="1"/>
  <c r="J3798" i="1"/>
  <c r="P3845" i="1"/>
  <c r="Q3845" i="1" s="1"/>
  <c r="R3845" i="1" s="1"/>
  <c r="M3845" i="1"/>
  <c r="N3845" i="1" s="1"/>
  <c r="O3845" i="1" s="1"/>
  <c r="N3834" i="1"/>
  <c r="O3834" i="1" s="1"/>
  <c r="K3834" i="1"/>
  <c r="J3834" i="1"/>
  <c r="Q3834" i="1"/>
  <c r="R3834" i="1" s="1"/>
  <c r="L3834" i="1"/>
  <c r="J3745" i="1"/>
  <c r="L3745" i="1"/>
  <c r="K3745" i="1"/>
  <c r="Q3745" i="1"/>
  <c r="R3745" i="1" s="1"/>
  <c r="J3737" i="1"/>
  <c r="L3737" i="1"/>
  <c r="K3737" i="1"/>
  <c r="J3729" i="1"/>
  <c r="L3729" i="1"/>
  <c r="K3729" i="1"/>
  <c r="P3745" i="1"/>
  <c r="M3745" i="1"/>
  <c r="N3745" i="1" s="1"/>
  <c r="O3745" i="1" s="1"/>
  <c r="P3737" i="1"/>
  <c r="Q3737" i="1" s="1"/>
  <c r="R3737" i="1" s="1"/>
  <c r="M3737" i="1"/>
  <c r="N3737" i="1" s="1"/>
  <c r="O3737" i="1" s="1"/>
  <c r="P3729" i="1"/>
  <c r="Q3729" i="1" s="1"/>
  <c r="R3729" i="1" s="1"/>
  <c r="M3729" i="1"/>
  <c r="N3729" i="1" s="1"/>
  <c r="O3729" i="1" s="1"/>
  <c r="L3773" i="1"/>
  <c r="J3773" i="1"/>
  <c r="K3773" i="1"/>
  <c r="L3747" i="1"/>
  <c r="K3747" i="1"/>
  <c r="J3747" i="1"/>
  <c r="K3736" i="1"/>
  <c r="L3736" i="1"/>
  <c r="J3736" i="1"/>
  <c r="P3659" i="1"/>
  <c r="M3659" i="1"/>
  <c r="P3654" i="1"/>
  <c r="Q3654" i="1" s="1"/>
  <c r="R3654" i="1" s="1"/>
  <c r="M3654" i="1"/>
  <c r="N3654" i="1" s="1"/>
  <c r="O3654" i="1" s="1"/>
  <c r="P3590" i="1"/>
  <c r="Q3590" i="1" s="1"/>
  <c r="R3590" i="1" s="1"/>
  <c r="M3590" i="1"/>
  <c r="N3590" i="1" s="1"/>
  <c r="O3590" i="1" s="1"/>
  <c r="J3651" i="1"/>
  <c r="K3651" i="1"/>
  <c r="L3651" i="1"/>
  <c r="K3724" i="1"/>
  <c r="J3724" i="1"/>
  <c r="L3724" i="1"/>
  <c r="P3712" i="1"/>
  <c r="M3712" i="1"/>
  <c r="P3711" i="1"/>
  <c r="M3711" i="1"/>
  <c r="P3727" i="1"/>
  <c r="M3727" i="1"/>
  <c r="P3680" i="1"/>
  <c r="M3680" i="1"/>
  <c r="K3620" i="1"/>
  <c r="J3620" i="1"/>
  <c r="Q3620" i="1"/>
  <c r="R3620" i="1" s="1"/>
  <c r="N3620" i="1"/>
  <c r="O3620" i="1" s="1"/>
  <c r="L3620" i="1"/>
  <c r="Q3558" i="1"/>
  <c r="R3558" i="1" s="1"/>
  <c r="N3558" i="1"/>
  <c r="O3558" i="1" s="1"/>
  <c r="L3558" i="1"/>
  <c r="K3558" i="1"/>
  <c r="J3558" i="1"/>
  <c r="P3578" i="1"/>
  <c r="Q3578" i="1" s="1"/>
  <c r="R3578" i="1" s="1"/>
  <c r="M3578" i="1"/>
  <c r="N3578" i="1" s="1"/>
  <c r="O3578" i="1" s="1"/>
  <c r="K3551" i="1"/>
  <c r="N3551" i="1"/>
  <c r="O3551" i="1" s="1"/>
  <c r="J3551" i="1"/>
  <c r="Q3551" i="1"/>
  <c r="R3551" i="1" s="1"/>
  <c r="L3551" i="1"/>
  <c r="N3592" i="1"/>
  <c r="O3592" i="1" s="1"/>
  <c r="J3592" i="1"/>
  <c r="Q3592" i="1"/>
  <c r="R3592" i="1" s="1"/>
  <c r="L3592" i="1"/>
  <c r="K3592" i="1"/>
  <c r="M3556" i="1"/>
  <c r="N3556" i="1" s="1"/>
  <c r="O3556" i="1" s="1"/>
  <c r="P3556" i="1"/>
  <c r="Q3556" i="1" s="1"/>
  <c r="R3556" i="1" s="1"/>
  <c r="N3608" i="1"/>
  <c r="O3608" i="1" s="1"/>
  <c r="J3608" i="1"/>
  <c r="K3608" i="1"/>
  <c r="Q3608" i="1"/>
  <c r="R3608" i="1" s="1"/>
  <c r="L3608" i="1"/>
  <c r="P3595" i="1"/>
  <c r="M3595" i="1"/>
  <c r="M3454" i="1"/>
  <c r="P3454" i="1"/>
  <c r="K3544" i="1"/>
  <c r="L3544" i="1"/>
  <c r="J3544" i="1"/>
  <c r="N3508" i="1"/>
  <c r="O3508" i="1" s="1"/>
  <c r="K3508" i="1"/>
  <c r="Q3508" i="1"/>
  <c r="R3508" i="1" s="1"/>
  <c r="L3508" i="1"/>
  <c r="J3508" i="1"/>
  <c r="P3503" i="1"/>
  <c r="Q3503" i="1" s="1"/>
  <c r="R3503" i="1" s="1"/>
  <c r="M3503" i="1"/>
  <c r="N3503" i="1" s="1"/>
  <c r="O3503" i="1" s="1"/>
  <c r="P3495" i="1"/>
  <c r="Q3495" i="1" s="1"/>
  <c r="R3495" i="1" s="1"/>
  <c r="M3495" i="1"/>
  <c r="N3495" i="1" s="1"/>
  <c r="O3495" i="1" s="1"/>
  <c r="P3487" i="1"/>
  <c r="Q3487" i="1" s="1"/>
  <c r="R3487" i="1" s="1"/>
  <c r="M3487" i="1"/>
  <c r="N3487" i="1" s="1"/>
  <c r="O3487" i="1" s="1"/>
  <c r="P3479" i="1"/>
  <c r="Q3479" i="1" s="1"/>
  <c r="R3479" i="1" s="1"/>
  <c r="M3479" i="1"/>
  <c r="N3479" i="1" s="1"/>
  <c r="O3479" i="1" s="1"/>
  <c r="Q3408" i="1"/>
  <c r="R3408" i="1" s="1"/>
  <c r="N3408" i="1"/>
  <c r="O3408" i="1" s="1"/>
  <c r="L3408" i="1"/>
  <c r="K3408" i="1"/>
  <c r="J3408" i="1"/>
  <c r="M3430" i="1"/>
  <c r="P3430" i="1"/>
  <c r="P3406" i="1"/>
  <c r="M3406" i="1"/>
  <c r="L3373" i="1"/>
  <c r="K3373" i="1"/>
  <c r="J3373" i="1"/>
  <c r="K3472" i="1"/>
  <c r="L3472" i="1"/>
  <c r="J3472" i="1"/>
  <c r="P3447" i="1"/>
  <c r="M3447" i="1"/>
  <c r="K3418" i="1"/>
  <c r="N3418" i="1"/>
  <c r="O3418" i="1" s="1"/>
  <c r="L3418" i="1"/>
  <c r="Q3418" i="1"/>
  <c r="R3418" i="1" s="1"/>
  <c r="J3418" i="1"/>
  <c r="M3407" i="1"/>
  <c r="N3407" i="1" s="1"/>
  <c r="O3407" i="1" s="1"/>
  <c r="P3407" i="1"/>
  <c r="Q3407" i="1" s="1"/>
  <c r="R3407" i="1" s="1"/>
  <c r="P3353" i="1"/>
  <c r="M3353" i="1"/>
  <c r="Q3339" i="1"/>
  <c r="R3339" i="1" s="1"/>
  <c r="N3339" i="1"/>
  <c r="O3339" i="1" s="1"/>
  <c r="L3339" i="1"/>
  <c r="J3339" i="1"/>
  <c r="K3339" i="1"/>
  <c r="Q3323" i="1"/>
  <c r="R3323" i="1" s="1"/>
  <c r="N3323" i="1"/>
  <c r="O3323" i="1" s="1"/>
  <c r="L3323" i="1"/>
  <c r="J3323" i="1"/>
  <c r="K3323" i="1"/>
  <c r="J3423" i="1"/>
  <c r="K3423" i="1"/>
  <c r="L3423" i="1"/>
  <c r="L3385" i="1"/>
  <c r="K3385" i="1"/>
  <c r="J3385" i="1"/>
  <c r="Q3385" i="1"/>
  <c r="R3385" i="1" s="1"/>
  <c r="N3385" i="1"/>
  <c r="O3385" i="1" s="1"/>
  <c r="K3361" i="1"/>
  <c r="J3361" i="1"/>
  <c r="L3361" i="1"/>
  <c r="K3345" i="1"/>
  <c r="L3345" i="1"/>
  <c r="J3345" i="1"/>
  <c r="L3367" i="1"/>
  <c r="K3367" i="1"/>
  <c r="J3367" i="1"/>
  <c r="Q3367" i="1"/>
  <c r="R3367" i="1" s="1"/>
  <c r="N3367" i="1"/>
  <c r="O3367" i="1" s="1"/>
  <c r="P3342" i="1"/>
  <c r="M3342" i="1"/>
  <c r="P3325" i="1"/>
  <c r="Q3325" i="1" s="1"/>
  <c r="R3325" i="1" s="1"/>
  <c r="M3325" i="1"/>
  <c r="N3325" i="1" s="1"/>
  <c r="O3325" i="1" s="1"/>
  <c r="J3299" i="1"/>
  <c r="L3299" i="1"/>
  <c r="K3299" i="1"/>
  <c r="L3245" i="1"/>
  <c r="K3245" i="1"/>
  <c r="J3245" i="1"/>
  <c r="P3313" i="1"/>
  <c r="Q3313" i="1" s="1"/>
  <c r="R3313" i="1" s="1"/>
  <c r="M3313" i="1"/>
  <c r="N3313" i="1" s="1"/>
  <c r="O3313" i="1" s="1"/>
  <c r="M3302" i="1"/>
  <c r="P3302" i="1"/>
  <c r="L3213" i="1"/>
  <c r="K3213" i="1"/>
  <c r="J3213" i="1"/>
  <c r="K3329" i="1"/>
  <c r="L3329" i="1"/>
  <c r="J3329" i="1"/>
  <c r="J3187" i="1"/>
  <c r="Q3187" i="1"/>
  <c r="R3187" i="1" s="1"/>
  <c r="N3187" i="1"/>
  <c r="O3187" i="1" s="1"/>
  <c r="L3187" i="1"/>
  <c r="K3187" i="1"/>
  <c r="J3167" i="1"/>
  <c r="L3167" i="1"/>
  <c r="K3167" i="1"/>
  <c r="J3159" i="1"/>
  <c r="L3159" i="1"/>
  <c r="K3159" i="1"/>
  <c r="J3151" i="1"/>
  <c r="L3151" i="1"/>
  <c r="K3151" i="1"/>
  <c r="J3143" i="1"/>
  <c r="L3143" i="1"/>
  <c r="K3143" i="1"/>
  <c r="J3135" i="1"/>
  <c r="L3135" i="1"/>
  <c r="K3135" i="1"/>
  <c r="P3126" i="1"/>
  <c r="M3126" i="1"/>
  <c r="P3163" i="1"/>
  <c r="M3163" i="1"/>
  <c r="P3155" i="1"/>
  <c r="M3155" i="1"/>
  <c r="P3147" i="1"/>
  <c r="M3147" i="1"/>
  <c r="P3139" i="1"/>
  <c r="M3139" i="1"/>
  <c r="L3205" i="1"/>
  <c r="K3205" i="1"/>
  <c r="J3205" i="1"/>
  <c r="L3153" i="1"/>
  <c r="K3153" i="1"/>
  <c r="J3153" i="1"/>
  <c r="K3142" i="1"/>
  <c r="L3142" i="1"/>
  <c r="J3142" i="1"/>
  <c r="P3185" i="1"/>
  <c r="Q3185" i="1" s="1"/>
  <c r="R3185" i="1" s="1"/>
  <c r="M3185" i="1"/>
  <c r="N3185" i="1" s="1"/>
  <c r="O3185" i="1" s="1"/>
  <c r="P3062" i="1"/>
  <c r="M3062" i="1"/>
  <c r="N3062" i="1" s="1"/>
  <c r="O3062" i="1" s="1"/>
  <c r="P3054" i="1"/>
  <c r="M3054" i="1"/>
  <c r="P3046" i="1"/>
  <c r="M3046" i="1"/>
  <c r="J3076" i="1"/>
  <c r="L3076" i="1"/>
  <c r="K3076" i="1"/>
  <c r="L3027" i="1"/>
  <c r="K3027" i="1"/>
  <c r="J3027" i="1"/>
  <c r="L3097" i="1"/>
  <c r="N3097" i="1"/>
  <c r="O3097" i="1" s="1"/>
  <c r="K3097" i="1"/>
  <c r="Q3097" i="1"/>
  <c r="R3097" i="1" s="1"/>
  <c r="J3097" i="1"/>
  <c r="M3075" i="1"/>
  <c r="P3075" i="1"/>
  <c r="P2996" i="1"/>
  <c r="M2996" i="1"/>
  <c r="L3001" i="1"/>
  <c r="J3001" i="1"/>
  <c r="K3001" i="1"/>
  <c r="L3113" i="1"/>
  <c r="K3113" i="1"/>
  <c r="J3113" i="1"/>
  <c r="L3062" i="1"/>
  <c r="K3062" i="1"/>
  <c r="J3062" i="1"/>
  <c r="Q3062" i="1"/>
  <c r="R3062" i="1" s="1"/>
  <c r="K3051" i="1"/>
  <c r="L3051" i="1"/>
  <c r="J3051" i="1"/>
  <c r="K3023" i="1"/>
  <c r="J3023" i="1"/>
  <c r="L3023" i="1"/>
  <c r="P2989" i="1"/>
  <c r="M2989" i="1"/>
  <c r="L2967" i="1"/>
  <c r="K2967" i="1"/>
  <c r="J2967" i="1"/>
  <c r="L3072" i="1"/>
  <c r="J3072" i="1"/>
  <c r="K3072" i="1"/>
  <c r="K3083" i="1"/>
  <c r="Q3083" i="1"/>
  <c r="R3083" i="1" s="1"/>
  <c r="N3083" i="1"/>
  <c r="O3083" i="1" s="1"/>
  <c r="L3083" i="1"/>
  <c r="J3083" i="1"/>
  <c r="K2981" i="1"/>
  <c r="J2981" i="1"/>
  <c r="L2981" i="1"/>
  <c r="J2949" i="1"/>
  <c r="L2949" i="1"/>
  <c r="K2949" i="1"/>
  <c r="L2987" i="1"/>
  <c r="K2987" i="1"/>
  <c r="J2987" i="1"/>
  <c r="M2987" i="1"/>
  <c r="N2987" i="1" s="1"/>
  <c r="O2987" i="1" s="1"/>
  <c r="P2987" i="1"/>
  <c r="Q2987" i="1" s="1"/>
  <c r="R2987" i="1" s="1"/>
  <c r="M2971" i="1"/>
  <c r="P2971" i="1"/>
  <c r="P2853" i="1"/>
  <c r="M2853" i="1"/>
  <c r="N2937" i="1"/>
  <c r="O2937" i="1" s="1"/>
  <c r="J2937" i="1"/>
  <c r="L2937" i="1"/>
  <c r="K2937" i="1"/>
  <c r="Q2937" i="1"/>
  <c r="R2937" i="1" s="1"/>
  <c r="N2929" i="1"/>
  <c r="O2929" i="1" s="1"/>
  <c r="J2929" i="1"/>
  <c r="L2929" i="1"/>
  <c r="K2929" i="1"/>
  <c r="Q2929" i="1"/>
  <c r="R2929" i="1" s="1"/>
  <c r="N2921" i="1"/>
  <c r="O2921" i="1" s="1"/>
  <c r="J2921" i="1"/>
  <c r="L2921" i="1"/>
  <c r="K2921" i="1"/>
  <c r="Q2921" i="1"/>
  <c r="R2921" i="1" s="1"/>
  <c r="N2913" i="1"/>
  <c r="O2913" i="1" s="1"/>
  <c r="J2913" i="1"/>
  <c r="L2913" i="1"/>
  <c r="K2913" i="1"/>
  <c r="Q2913" i="1"/>
  <c r="R2913" i="1" s="1"/>
  <c r="N2905" i="1"/>
  <c r="O2905" i="1" s="1"/>
  <c r="J2905" i="1"/>
  <c r="L2905" i="1"/>
  <c r="K2905" i="1"/>
  <c r="Q2905" i="1"/>
  <c r="R2905" i="1" s="1"/>
  <c r="N2897" i="1"/>
  <c r="O2897" i="1" s="1"/>
  <c r="J2897" i="1"/>
  <c r="L2897" i="1"/>
  <c r="K2897" i="1"/>
  <c r="Q2897" i="1"/>
  <c r="R2897" i="1" s="1"/>
  <c r="K2888" i="1"/>
  <c r="J2888" i="1"/>
  <c r="Q2888" i="1"/>
  <c r="R2888" i="1" s="1"/>
  <c r="N2888" i="1"/>
  <c r="O2888" i="1" s="1"/>
  <c r="L2888" i="1"/>
  <c r="P2865" i="1"/>
  <c r="Q2865" i="1" s="1"/>
  <c r="R2865" i="1" s="1"/>
  <c r="M2865" i="1"/>
  <c r="N2865" i="1" s="1"/>
  <c r="O2865" i="1" s="1"/>
  <c r="N2956" i="1"/>
  <c r="O2956" i="1" s="1"/>
  <c r="K2956" i="1"/>
  <c r="J2956" i="1"/>
  <c r="Q2956" i="1"/>
  <c r="R2956" i="1" s="1"/>
  <c r="L2956" i="1"/>
  <c r="K2830" i="1"/>
  <c r="J2830" i="1"/>
  <c r="Q2830" i="1"/>
  <c r="R2830" i="1" s="1"/>
  <c r="N2830" i="1"/>
  <c r="O2830" i="1" s="1"/>
  <c r="L2830" i="1"/>
  <c r="K2814" i="1"/>
  <c r="J2814" i="1"/>
  <c r="Q2814" i="1"/>
  <c r="R2814" i="1" s="1"/>
  <c r="N2814" i="1"/>
  <c r="O2814" i="1" s="1"/>
  <c r="L2814" i="1"/>
  <c r="J2790" i="1"/>
  <c r="Q2790" i="1"/>
  <c r="R2790" i="1" s="1"/>
  <c r="N2790" i="1"/>
  <c r="O2790" i="1" s="1"/>
  <c r="L2790" i="1"/>
  <c r="K2790" i="1"/>
  <c r="P2792" i="1"/>
  <c r="Q2792" i="1" s="1"/>
  <c r="R2792" i="1" s="1"/>
  <c r="M2792" i="1"/>
  <c r="N2792" i="1" s="1"/>
  <c r="O2792" i="1" s="1"/>
  <c r="P2772" i="1"/>
  <c r="Q2772" i="1" s="1"/>
  <c r="R2772" i="1" s="1"/>
  <c r="M2772" i="1"/>
  <c r="N2772" i="1" s="1"/>
  <c r="O2772" i="1" s="1"/>
  <c r="P2764" i="1"/>
  <c r="Q2764" i="1" s="1"/>
  <c r="R2764" i="1" s="1"/>
  <c r="M2764" i="1"/>
  <c r="N2764" i="1" s="1"/>
  <c r="O2764" i="1" s="1"/>
  <c r="P2756" i="1"/>
  <c r="Q2756" i="1" s="1"/>
  <c r="R2756" i="1" s="1"/>
  <c r="M2756" i="1"/>
  <c r="N2756" i="1" s="1"/>
  <c r="O2756" i="1" s="1"/>
  <c r="P2718" i="1"/>
  <c r="M2718" i="1"/>
  <c r="Q2703" i="1"/>
  <c r="R2703" i="1" s="1"/>
  <c r="N2703" i="1"/>
  <c r="O2703" i="1" s="1"/>
  <c r="L2703" i="1"/>
  <c r="K2703" i="1"/>
  <c r="J2703" i="1"/>
  <c r="P2796" i="1"/>
  <c r="Q2796" i="1" s="1"/>
  <c r="R2796" i="1" s="1"/>
  <c r="M2796" i="1"/>
  <c r="N2796" i="1" s="1"/>
  <c r="O2796" i="1" s="1"/>
  <c r="K2668" i="1"/>
  <c r="L2668" i="1"/>
  <c r="J2668" i="1"/>
  <c r="P2845" i="1"/>
  <c r="M2845" i="1"/>
  <c r="P2809" i="1"/>
  <c r="M2809" i="1"/>
  <c r="L2833" i="1"/>
  <c r="K2833" i="1"/>
  <c r="J2833" i="1"/>
  <c r="L2817" i="1"/>
  <c r="K2817" i="1"/>
  <c r="J2817" i="1"/>
  <c r="M2786" i="1"/>
  <c r="P2786" i="1"/>
  <c r="N2701" i="1"/>
  <c r="O2701" i="1" s="1"/>
  <c r="L2701" i="1"/>
  <c r="K2701" i="1"/>
  <c r="J2701" i="1"/>
  <c r="Q2701" i="1"/>
  <c r="R2701" i="1" s="1"/>
  <c r="K2690" i="1"/>
  <c r="J2690" i="1"/>
  <c r="L2690" i="1"/>
  <c r="L2648" i="1"/>
  <c r="K2648" i="1"/>
  <c r="J2648" i="1"/>
  <c r="N2648" i="1"/>
  <c r="O2648" i="1" s="1"/>
  <c r="P2616" i="1"/>
  <c r="M2616" i="1"/>
  <c r="M2648" i="1"/>
  <c r="P2648" i="1"/>
  <c r="Q2648" i="1" s="1"/>
  <c r="R2648" i="1" s="1"/>
  <c r="Q2662" i="1"/>
  <c r="R2662" i="1" s="1"/>
  <c r="N2662" i="1"/>
  <c r="O2662" i="1" s="1"/>
  <c r="L2662" i="1"/>
  <c r="J2662" i="1"/>
  <c r="K2662" i="1"/>
  <c r="P2500" i="1"/>
  <c r="M2500" i="1"/>
  <c r="J2516" i="1"/>
  <c r="L2516" i="1"/>
  <c r="K2516" i="1"/>
  <c r="M2625" i="1"/>
  <c r="P2625" i="1"/>
  <c r="M2520" i="1"/>
  <c r="N2520" i="1" s="1"/>
  <c r="O2520" i="1" s="1"/>
  <c r="P2520" i="1"/>
  <c r="Q2520" i="1" s="1"/>
  <c r="R2520" i="1" s="1"/>
  <c r="M2617" i="1"/>
  <c r="N2617" i="1" s="1"/>
  <c r="O2617" i="1" s="1"/>
  <c r="P2617" i="1"/>
  <c r="Q2617" i="1" s="1"/>
  <c r="R2617" i="1" s="1"/>
  <c r="P2538" i="1"/>
  <c r="M2538" i="1"/>
  <c r="L2517" i="1"/>
  <c r="K2517" i="1"/>
  <c r="J2517" i="1"/>
  <c r="Q2517" i="1"/>
  <c r="R2517" i="1" s="1"/>
  <c r="N2517" i="1"/>
  <c r="O2517" i="1" s="1"/>
  <c r="J2433" i="1"/>
  <c r="L2433" i="1"/>
  <c r="K2433" i="1"/>
  <c r="P2404" i="1"/>
  <c r="M2404" i="1"/>
  <c r="M2427" i="1"/>
  <c r="P2427" i="1"/>
  <c r="J2492" i="1"/>
  <c r="K2492" i="1"/>
  <c r="L2492" i="1"/>
  <c r="P2397" i="1"/>
  <c r="M2397" i="1"/>
  <c r="P2428" i="1"/>
  <c r="Q2428" i="1" s="1"/>
  <c r="R2428" i="1" s="1"/>
  <c r="M2428" i="1"/>
  <c r="N2428" i="1" s="1"/>
  <c r="O2428" i="1" s="1"/>
  <c r="P2396" i="1"/>
  <c r="Q2396" i="1" s="1"/>
  <c r="R2396" i="1" s="1"/>
  <c r="M2396" i="1"/>
  <c r="N2396" i="1" s="1"/>
  <c r="O2396" i="1" s="1"/>
  <c r="K2324" i="1"/>
  <c r="J2324" i="1"/>
  <c r="L2324" i="1"/>
  <c r="J2473" i="1"/>
  <c r="K2473" i="1"/>
  <c r="L2473" i="1"/>
  <c r="P2460" i="1"/>
  <c r="M2460" i="1"/>
  <c r="K2452" i="1"/>
  <c r="J2452" i="1"/>
  <c r="L2452" i="1"/>
  <c r="J2441" i="1"/>
  <c r="K2441" i="1"/>
  <c r="L2441" i="1"/>
  <c r="M2297" i="1"/>
  <c r="P2297" i="1"/>
  <c r="M2273" i="1"/>
  <c r="P2273" i="1"/>
  <c r="P2249" i="1"/>
  <c r="Q2249" i="1" s="1"/>
  <c r="R2249" i="1" s="1"/>
  <c r="M2249" i="1"/>
  <c r="N2249" i="1" s="1"/>
  <c r="O2249" i="1" s="1"/>
  <c r="N2480" i="1"/>
  <c r="O2480" i="1" s="1"/>
  <c r="L2480" i="1"/>
  <c r="K2480" i="1"/>
  <c r="J2480" i="1"/>
  <c r="Q2480" i="1"/>
  <c r="R2480" i="1" s="1"/>
  <c r="M2467" i="1"/>
  <c r="N2467" i="1" s="1"/>
  <c r="O2467" i="1" s="1"/>
  <c r="P2467" i="1"/>
  <c r="Q2467" i="1" s="1"/>
  <c r="R2467" i="1" s="1"/>
  <c r="L2313" i="1"/>
  <c r="K2313" i="1"/>
  <c r="J2313" i="1"/>
  <c r="K2273" i="1"/>
  <c r="J2273" i="1"/>
  <c r="Q2273" i="1"/>
  <c r="R2273" i="1" s="1"/>
  <c r="N2273" i="1"/>
  <c r="O2273" i="1" s="1"/>
  <c r="L2273" i="1"/>
  <c r="K2249" i="1"/>
  <c r="J2249" i="1"/>
  <c r="L2249" i="1"/>
  <c r="P2073" i="1"/>
  <c r="Q2073" i="1" s="1"/>
  <c r="R2073" i="1" s="1"/>
  <c r="M2073" i="1"/>
  <c r="N2073" i="1" s="1"/>
  <c r="O2073" i="1" s="1"/>
  <c r="P2152" i="1"/>
  <c r="Q2152" i="1" s="1"/>
  <c r="R2152" i="1" s="1"/>
  <c r="M2152" i="1"/>
  <c r="N2152" i="1" s="1"/>
  <c r="O2152" i="1" s="1"/>
  <c r="J2073" i="1"/>
  <c r="L2073" i="1"/>
  <c r="K2073" i="1"/>
  <c r="P2241" i="1"/>
  <c r="M2241" i="1"/>
  <c r="Q2032" i="1"/>
  <c r="R2032" i="1" s="1"/>
  <c r="N2032" i="1"/>
  <c r="O2032" i="1" s="1"/>
  <c r="L2032" i="1"/>
  <c r="J2032" i="1"/>
  <c r="K2032" i="1"/>
  <c r="K2120" i="1"/>
  <c r="J2120" i="1"/>
  <c r="L2120" i="1"/>
  <c r="P2208" i="1"/>
  <c r="M2208" i="1"/>
  <c r="P2192" i="1"/>
  <c r="M2192" i="1"/>
  <c r="P2176" i="1"/>
  <c r="M2176" i="1"/>
  <c r="P2160" i="1"/>
  <c r="M2160" i="1"/>
  <c r="K1972" i="1"/>
  <c r="J1972" i="1"/>
  <c r="Q1972" i="1"/>
  <c r="R1972" i="1" s="1"/>
  <c r="N1972" i="1"/>
  <c r="O1972" i="1" s="1"/>
  <c r="L1972" i="1"/>
  <c r="K1956" i="1"/>
  <c r="J1956" i="1"/>
  <c r="Q1956" i="1"/>
  <c r="R1956" i="1" s="1"/>
  <c r="N1956" i="1"/>
  <c r="O1956" i="1" s="1"/>
  <c r="L1956" i="1"/>
  <c r="P1971" i="1"/>
  <c r="M1971" i="1"/>
  <c r="K1963" i="1"/>
  <c r="L1963" i="1"/>
  <c r="J1963" i="1"/>
  <c r="L1918" i="1"/>
  <c r="K1918" i="1"/>
  <c r="J1918" i="1"/>
  <c r="K1907" i="1"/>
  <c r="Q1907" i="1"/>
  <c r="R1907" i="1" s="1"/>
  <c r="N1907" i="1"/>
  <c r="O1907" i="1" s="1"/>
  <c r="L1907" i="1"/>
  <c r="J1907" i="1"/>
  <c r="P1880" i="1"/>
  <c r="Q1880" i="1" s="1"/>
  <c r="R1880" i="1" s="1"/>
  <c r="M1880" i="1"/>
  <c r="N1880" i="1" s="1"/>
  <c r="O1880" i="1" s="1"/>
  <c r="L1874" i="1"/>
  <c r="Q1874" i="1"/>
  <c r="R1874" i="1" s="1"/>
  <c r="N1874" i="1"/>
  <c r="O1874" i="1" s="1"/>
  <c r="K1874" i="1"/>
  <c r="J1874" i="1"/>
  <c r="Q1845" i="1"/>
  <c r="R1845" i="1" s="1"/>
  <c r="N1845" i="1"/>
  <c r="O1845" i="1" s="1"/>
  <c r="L1845" i="1"/>
  <c r="J1845" i="1"/>
  <c r="K1845" i="1"/>
  <c r="L1813" i="1"/>
  <c r="J1813" i="1"/>
  <c r="Q1813" i="1"/>
  <c r="R1813" i="1" s="1"/>
  <c r="N1813" i="1"/>
  <c r="O1813" i="1" s="1"/>
  <c r="K1813" i="1"/>
  <c r="P1763" i="1"/>
  <c r="Q1763" i="1" s="1"/>
  <c r="R1763" i="1" s="1"/>
  <c r="M1763" i="1"/>
  <c r="N1763" i="1" s="1"/>
  <c r="O1763" i="1" s="1"/>
  <c r="M1935" i="1"/>
  <c r="P1935" i="1"/>
  <c r="J1916" i="1"/>
  <c r="N1916" i="1"/>
  <c r="O1916" i="1" s="1"/>
  <c r="Q1916" i="1"/>
  <c r="R1916" i="1" s="1"/>
  <c r="L1916" i="1"/>
  <c r="K1916" i="1"/>
  <c r="J1908" i="1"/>
  <c r="N1908" i="1"/>
  <c r="O1908" i="1" s="1"/>
  <c r="Q1908" i="1"/>
  <c r="R1908" i="1" s="1"/>
  <c r="L1908" i="1"/>
  <c r="K1908" i="1"/>
  <c r="J1900" i="1"/>
  <c r="N1900" i="1"/>
  <c r="O1900" i="1" s="1"/>
  <c r="Q1900" i="1"/>
  <c r="R1900" i="1" s="1"/>
  <c r="L1900" i="1"/>
  <c r="K1900" i="1"/>
  <c r="J1892" i="1"/>
  <c r="N1892" i="1"/>
  <c r="O1892" i="1" s="1"/>
  <c r="Q1892" i="1"/>
  <c r="R1892" i="1" s="1"/>
  <c r="L1892" i="1"/>
  <c r="K1892" i="1"/>
  <c r="J1884" i="1"/>
  <c r="N1884" i="1"/>
  <c r="O1884" i="1" s="1"/>
  <c r="Q1884" i="1"/>
  <c r="R1884" i="1" s="1"/>
  <c r="L1884" i="1"/>
  <c r="K1884" i="1"/>
  <c r="P1934" i="1"/>
  <c r="M1934" i="1"/>
  <c r="M2034" i="1"/>
  <c r="N2034" i="1" s="1"/>
  <c r="O2034" i="1" s="1"/>
  <c r="P2034" i="1"/>
  <c r="Q2034" i="1" s="1"/>
  <c r="R2034" i="1" s="1"/>
  <c r="P2011" i="1"/>
  <c r="M2011" i="1"/>
  <c r="K1931" i="1"/>
  <c r="L1931" i="1"/>
  <c r="J1931" i="1"/>
  <c r="P1629" i="1"/>
  <c r="M1629" i="1"/>
  <c r="P1664" i="1"/>
  <c r="M1664" i="1"/>
  <c r="P1632" i="1"/>
  <c r="M1632" i="1"/>
  <c r="P1806" i="1"/>
  <c r="Q1806" i="1" s="1"/>
  <c r="R1806" i="1" s="1"/>
  <c r="M1806" i="1"/>
  <c r="N1806" i="1" s="1"/>
  <c r="O1806" i="1" s="1"/>
  <c r="L1646" i="1"/>
  <c r="K1646" i="1"/>
  <c r="J1646" i="1"/>
  <c r="Q1646" i="1"/>
  <c r="R1646" i="1" s="1"/>
  <c r="N1646" i="1"/>
  <c r="O1646" i="1" s="1"/>
  <c r="J1470" i="1"/>
  <c r="Q1470" i="1"/>
  <c r="R1470" i="1" s="1"/>
  <c r="N1470" i="1"/>
  <c r="O1470" i="1" s="1"/>
  <c r="L1470" i="1"/>
  <c r="K1470" i="1"/>
  <c r="P1440" i="1"/>
  <c r="M1440" i="1"/>
  <c r="M1580" i="1"/>
  <c r="N1580" i="1" s="1"/>
  <c r="O1580" i="1" s="1"/>
  <c r="P1580" i="1"/>
  <c r="Q1580" i="1" s="1"/>
  <c r="R1580" i="1" s="1"/>
  <c r="P1366" i="1"/>
  <c r="M1366" i="1"/>
  <c r="P1203" i="1"/>
  <c r="M1203" i="1"/>
  <c r="J1589" i="1"/>
  <c r="K1589" i="1"/>
  <c r="L1589" i="1"/>
  <c r="J1557" i="1"/>
  <c r="K1557" i="1"/>
  <c r="L1557" i="1"/>
  <c r="J1525" i="1"/>
  <c r="K1525" i="1"/>
  <c r="L1525" i="1"/>
  <c r="M1372" i="1"/>
  <c r="N1372" i="1" s="1"/>
  <c r="O1372" i="1" s="1"/>
  <c r="P1372" i="1"/>
  <c r="Q1372" i="1" s="1"/>
  <c r="R1372" i="1" s="1"/>
  <c r="J1320" i="1"/>
  <c r="K1320" i="1"/>
  <c r="L1320" i="1"/>
  <c r="L1259" i="1"/>
  <c r="K1259" i="1"/>
  <c r="J1259" i="1"/>
  <c r="L1498" i="1"/>
  <c r="J1498" i="1"/>
  <c r="K1498" i="1"/>
  <c r="P1452" i="1"/>
  <c r="M1452" i="1"/>
  <c r="K1457" i="1"/>
  <c r="J1457" i="1"/>
  <c r="Q1457" i="1"/>
  <c r="R1457" i="1" s="1"/>
  <c r="N1457" i="1"/>
  <c r="O1457" i="1" s="1"/>
  <c r="L1457" i="1"/>
  <c r="P1413" i="1"/>
  <c r="Q1413" i="1" s="1"/>
  <c r="R1413" i="1" s="1"/>
  <c r="M1413" i="1"/>
  <c r="N1413" i="1" s="1"/>
  <c r="O1413" i="1" s="1"/>
  <c r="P1381" i="1"/>
  <c r="Q1381" i="1" s="1"/>
  <c r="R1381" i="1" s="1"/>
  <c r="M1381" i="1"/>
  <c r="N1381" i="1" s="1"/>
  <c r="O1381" i="1" s="1"/>
  <c r="K1225" i="1"/>
  <c r="J1225" i="1"/>
  <c r="L1225" i="1"/>
  <c r="J1161" i="1"/>
  <c r="L1161" i="1"/>
  <c r="K1161" i="1"/>
  <c r="N1051" i="1"/>
  <c r="O1051" i="1" s="1"/>
  <c r="L1051" i="1"/>
  <c r="K1051" i="1"/>
  <c r="J1051" i="1"/>
  <c r="Q1051" i="1"/>
  <c r="R1051" i="1" s="1"/>
  <c r="P848" i="1"/>
  <c r="Q848" i="1" s="1"/>
  <c r="R848" i="1" s="1"/>
  <c r="M848" i="1"/>
  <c r="N848" i="1" s="1"/>
  <c r="O848" i="1" s="1"/>
  <c r="M980" i="1"/>
  <c r="P980" i="1"/>
  <c r="K902" i="1"/>
  <c r="J902" i="1"/>
  <c r="Q902" i="1"/>
  <c r="R902" i="1" s="1"/>
  <c r="N902" i="1"/>
  <c r="O902" i="1" s="1"/>
  <c r="L902" i="1"/>
  <c r="K838" i="1"/>
  <c r="J838" i="1"/>
  <c r="Q838" i="1"/>
  <c r="R838" i="1" s="1"/>
  <c r="N838" i="1"/>
  <c r="O838" i="1" s="1"/>
  <c r="L838" i="1"/>
  <c r="Q639" i="1"/>
  <c r="R639" i="1" s="1"/>
  <c r="N639" i="1"/>
  <c r="O639" i="1" s="1"/>
  <c r="L639" i="1"/>
  <c r="K639" i="1"/>
  <c r="J639" i="1"/>
  <c r="P861" i="1"/>
  <c r="M861" i="1"/>
  <c r="P459" i="1"/>
  <c r="M459" i="1"/>
  <c r="K793" i="1"/>
  <c r="J793" i="1"/>
  <c r="L793" i="1"/>
  <c r="M964" i="1"/>
  <c r="P964" i="1"/>
  <c r="L4101" i="1"/>
  <c r="K4101" i="1"/>
  <c r="J4101" i="1"/>
  <c r="L4160" i="1"/>
  <c r="K4160" i="1"/>
  <c r="J4160" i="1"/>
  <c r="K4113" i="1"/>
  <c r="J4113" i="1"/>
  <c r="Q4113" i="1"/>
  <c r="R4113" i="1" s="1"/>
  <c r="N4113" i="1"/>
  <c r="O4113" i="1" s="1"/>
  <c r="L4113" i="1"/>
  <c r="K4127" i="1"/>
  <c r="L4127" i="1"/>
  <c r="J4127" i="1"/>
  <c r="J4067" i="1"/>
  <c r="L4067" i="1"/>
  <c r="K4067" i="1"/>
  <c r="N4025" i="1"/>
  <c r="O4025" i="1" s="1"/>
  <c r="K4025" i="1"/>
  <c r="J4025" i="1"/>
  <c r="Q4025" i="1"/>
  <c r="R4025" i="1" s="1"/>
  <c r="L4025" i="1"/>
  <c r="L4031" i="1"/>
  <c r="K4031" i="1"/>
  <c r="J4031" i="1"/>
  <c r="M3999" i="1"/>
  <c r="N3999" i="1" s="1"/>
  <c r="O3999" i="1" s="1"/>
  <c r="P3999" i="1"/>
  <c r="Q3999" i="1" s="1"/>
  <c r="R3999" i="1" s="1"/>
  <c r="J3958" i="1"/>
  <c r="K3958" i="1"/>
  <c r="L3958" i="1"/>
  <c r="N3986" i="1"/>
  <c r="O3986" i="1" s="1"/>
  <c r="L3986" i="1"/>
  <c r="J3986" i="1"/>
  <c r="Q3986" i="1"/>
  <c r="R3986" i="1" s="1"/>
  <c r="K3986" i="1"/>
  <c r="J3973" i="1"/>
  <c r="K3973" i="1"/>
  <c r="L3973" i="1"/>
  <c r="L3964" i="1"/>
  <c r="J3964" i="1"/>
  <c r="K3964" i="1"/>
  <c r="M3941" i="1"/>
  <c r="N3941" i="1" s="1"/>
  <c r="O3941" i="1" s="1"/>
  <c r="P3941" i="1"/>
  <c r="Q3941" i="1" s="1"/>
  <c r="R3941" i="1" s="1"/>
  <c r="P3988" i="1"/>
  <c r="Q3988" i="1" s="1"/>
  <c r="R3988" i="1" s="1"/>
  <c r="M3988" i="1"/>
  <c r="N3988" i="1" s="1"/>
  <c r="O3988" i="1" s="1"/>
  <c r="P3966" i="1"/>
  <c r="M3966" i="1"/>
  <c r="P3972" i="1"/>
  <c r="Q3972" i="1" s="1"/>
  <c r="R3972" i="1" s="1"/>
  <c r="M3972" i="1"/>
  <c r="N3972" i="1" s="1"/>
  <c r="O3972" i="1" s="1"/>
  <c r="M3959" i="1"/>
  <c r="N3959" i="1" s="1"/>
  <c r="O3959" i="1" s="1"/>
  <c r="P3959" i="1"/>
  <c r="Q3959" i="1" s="1"/>
  <c r="R3959" i="1" s="1"/>
  <c r="J3924" i="1"/>
  <c r="L3924" i="1"/>
  <c r="K3924" i="1"/>
  <c r="M3948" i="1"/>
  <c r="N3948" i="1" s="1"/>
  <c r="O3948" i="1" s="1"/>
  <c r="P3948" i="1"/>
  <c r="Q3948" i="1" s="1"/>
  <c r="R3948" i="1" s="1"/>
  <c r="N3905" i="1"/>
  <c r="O3905" i="1" s="1"/>
  <c r="K3905" i="1"/>
  <c r="J3905" i="1"/>
  <c r="Q3905" i="1"/>
  <c r="R3905" i="1" s="1"/>
  <c r="L3905" i="1"/>
  <c r="M3929" i="1"/>
  <c r="N3929" i="1" s="1"/>
  <c r="O3929" i="1" s="1"/>
  <c r="P3929" i="1"/>
  <c r="Q3929" i="1" s="1"/>
  <c r="R3929" i="1" s="1"/>
  <c r="J3932" i="1"/>
  <c r="L3932" i="1"/>
  <c r="K3932" i="1"/>
  <c r="P3873" i="1"/>
  <c r="M3873" i="1"/>
  <c r="Q3851" i="1"/>
  <c r="R3851" i="1" s="1"/>
  <c r="N3851" i="1"/>
  <c r="O3851" i="1" s="1"/>
  <c r="L3851" i="1"/>
  <c r="J3851" i="1"/>
  <c r="K3851" i="1"/>
  <c r="L3894" i="1"/>
  <c r="J3894" i="1"/>
  <c r="K3894" i="1"/>
  <c r="Q3894" i="1"/>
  <c r="R3894" i="1" s="1"/>
  <c r="N3894" i="1"/>
  <c r="O3894" i="1" s="1"/>
  <c r="K3886" i="1"/>
  <c r="J3886" i="1"/>
  <c r="N3886" i="1"/>
  <c r="O3886" i="1" s="1"/>
  <c r="Q3886" i="1"/>
  <c r="R3886" i="1" s="1"/>
  <c r="L3886" i="1"/>
  <c r="K3818" i="1"/>
  <c r="Q3818" i="1"/>
  <c r="R3818" i="1" s="1"/>
  <c r="N3818" i="1"/>
  <c r="O3818" i="1" s="1"/>
  <c r="L3818" i="1"/>
  <c r="J3818" i="1"/>
  <c r="L3797" i="1"/>
  <c r="K3797" i="1"/>
  <c r="J3797" i="1"/>
  <c r="K3786" i="1"/>
  <c r="Q3786" i="1"/>
  <c r="R3786" i="1" s="1"/>
  <c r="N3786" i="1"/>
  <c r="O3786" i="1" s="1"/>
  <c r="L3786" i="1"/>
  <c r="J3786" i="1"/>
  <c r="P3849" i="1"/>
  <c r="M3849" i="1"/>
  <c r="P3837" i="1"/>
  <c r="Q3837" i="1" s="1"/>
  <c r="R3837" i="1" s="1"/>
  <c r="M3837" i="1"/>
  <c r="N3837" i="1" s="1"/>
  <c r="O3837" i="1" s="1"/>
  <c r="L3829" i="1"/>
  <c r="K3829" i="1"/>
  <c r="J3829" i="1"/>
  <c r="P3821" i="1"/>
  <c r="M3821" i="1"/>
  <c r="P3813" i="1"/>
  <c r="M3813" i="1"/>
  <c r="P3805" i="1"/>
  <c r="M3805" i="1"/>
  <c r="P3797" i="1"/>
  <c r="Q3797" i="1" s="1"/>
  <c r="R3797" i="1" s="1"/>
  <c r="M3797" i="1"/>
  <c r="N3797" i="1" s="1"/>
  <c r="O3797" i="1" s="1"/>
  <c r="P3789" i="1"/>
  <c r="M3789" i="1"/>
  <c r="P3781" i="1"/>
  <c r="M3781" i="1"/>
  <c r="J3749" i="1"/>
  <c r="L3749" i="1"/>
  <c r="K3749" i="1"/>
  <c r="J3741" i="1"/>
  <c r="L3741" i="1"/>
  <c r="K3741" i="1"/>
  <c r="J3733" i="1"/>
  <c r="L3733" i="1"/>
  <c r="K3733" i="1"/>
  <c r="K3778" i="1"/>
  <c r="Q3778" i="1"/>
  <c r="R3778" i="1" s="1"/>
  <c r="N3778" i="1"/>
  <c r="O3778" i="1" s="1"/>
  <c r="J3778" i="1"/>
  <c r="L3778" i="1"/>
  <c r="P3744" i="1"/>
  <c r="M3744" i="1"/>
  <c r="P3736" i="1"/>
  <c r="Q3736" i="1" s="1"/>
  <c r="R3736" i="1" s="1"/>
  <c r="M3736" i="1"/>
  <c r="N3736" i="1" s="1"/>
  <c r="O3736" i="1" s="1"/>
  <c r="P3728" i="1"/>
  <c r="M3728" i="1"/>
  <c r="P3773" i="1"/>
  <c r="Q3773" i="1" s="1"/>
  <c r="R3773" i="1" s="1"/>
  <c r="M3773" i="1"/>
  <c r="N3773" i="1" s="1"/>
  <c r="O3773" i="1" s="1"/>
  <c r="L3735" i="1"/>
  <c r="K3735" i="1"/>
  <c r="J3735" i="1"/>
  <c r="P3777" i="1"/>
  <c r="M3777" i="1"/>
  <c r="K3774" i="1"/>
  <c r="J3774" i="1"/>
  <c r="L3774" i="1"/>
  <c r="L3769" i="1"/>
  <c r="K3769" i="1"/>
  <c r="J3769" i="1"/>
  <c r="L3658" i="1"/>
  <c r="K3658" i="1"/>
  <c r="J3658" i="1"/>
  <c r="M3669" i="1"/>
  <c r="P3669" i="1"/>
  <c r="J3659" i="1"/>
  <c r="Q3659" i="1"/>
  <c r="R3659" i="1" s="1"/>
  <c r="N3659" i="1"/>
  <c r="O3659" i="1" s="1"/>
  <c r="L3659" i="1"/>
  <c r="K3659" i="1"/>
  <c r="P3724" i="1"/>
  <c r="Q3724" i="1" s="1"/>
  <c r="R3724" i="1" s="1"/>
  <c r="M3724" i="1"/>
  <c r="N3724" i="1" s="1"/>
  <c r="O3724" i="1" s="1"/>
  <c r="L3715" i="1"/>
  <c r="K3715" i="1"/>
  <c r="J3715" i="1"/>
  <c r="P3713" i="1"/>
  <c r="M3713" i="1"/>
  <c r="J3709" i="1"/>
  <c r="L3709" i="1"/>
  <c r="K3709" i="1"/>
  <c r="L3719" i="1"/>
  <c r="K3719" i="1"/>
  <c r="J3719" i="1"/>
  <c r="P3676" i="1"/>
  <c r="M3676" i="1"/>
  <c r="K3604" i="1"/>
  <c r="J3604" i="1"/>
  <c r="Q3604" i="1"/>
  <c r="R3604" i="1" s="1"/>
  <c r="N3604" i="1"/>
  <c r="O3604" i="1" s="1"/>
  <c r="L3604" i="1"/>
  <c r="J3584" i="1"/>
  <c r="L3584" i="1"/>
  <c r="K3584" i="1"/>
  <c r="L3555" i="1"/>
  <c r="K3555" i="1"/>
  <c r="J3555" i="1"/>
  <c r="Q3555" i="1"/>
  <c r="R3555" i="1" s="1"/>
  <c r="N3555" i="1"/>
  <c r="O3555" i="1" s="1"/>
  <c r="M3626" i="1"/>
  <c r="P3626" i="1"/>
  <c r="K3588" i="1"/>
  <c r="J3588" i="1"/>
  <c r="N3588" i="1"/>
  <c r="O3588" i="1" s="1"/>
  <c r="Q3588" i="1"/>
  <c r="R3588" i="1" s="1"/>
  <c r="L3588" i="1"/>
  <c r="P3570" i="1"/>
  <c r="Q3570" i="1" s="1"/>
  <c r="R3570" i="1" s="1"/>
  <c r="M3570" i="1"/>
  <c r="N3570" i="1" s="1"/>
  <c r="O3570" i="1" s="1"/>
  <c r="P3562" i="1"/>
  <c r="Q3562" i="1" s="1"/>
  <c r="R3562" i="1" s="1"/>
  <c r="M3562" i="1"/>
  <c r="N3562" i="1" s="1"/>
  <c r="O3562" i="1" s="1"/>
  <c r="J3541" i="1"/>
  <c r="Q3541" i="1"/>
  <c r="R3541" i="1" s="1"/>
  <c r="K3541" i="1"/>
  <c r="L3541" i="1"/>
  <c r="N3541" i="1"/>
  <c r="O3541" i="1" s="1"/>
  <c r="P3619" i="1"/>
  <c r="M3619" i="1"/>
  <c r="M3610" i="1"/>
  <c r="N3610" i="1" s="1"/>
  <c r="O3610" i="1" s="1"/>
  <c r="P3610" i="1"/>
  <c r="Q3610" i="1" s="1"/>
  <c r="R3610" i="1" s="1"/>
  <c r="J3525" i="1"/>
  <c r="Q3525" i="1"/>
  <c r="R3525" i="1" s="1"/>
  <c r="N3525" i="1"/>
  <c r="O3525" i="1" s="1"/>
  <c r="L3525" i="1"/>
  <c r="K3525" i="1"/>
  <c r="P3527" i="1"/>
  <c r="M3527" i="1"/>
  <c r="N3524" i="1"/>
  <c r="O3524" i="1" s="1"/>
  <c r="K3524" i="1"/>
  <c r="Q3524" i="1"/>
  <c r="R3524" i="1" s="1"/>
  <c r="L3524" i="1"/>
  <c r="J3524" i="1"/>
  <c r="P3516" i="1"/>
  <c r="M3516" i="1"/>
  <c r="N3516" i="1" s="1"/>
  <c r="O3516" i="1" s="1"/>
  <c r="P3437" i="1"/>
  <c r="Q3437" i="1" s="1"/>
  <c r="R3437" i="1" s="1"/>
  <c r="M3437" i="1"/>
  <c r="N3437" i="1" s="1"/>
  <c r="O3437" i="1" s="1"/>
  <c r="K3528" i="1"/>
  <c r="J3528" i="1"/>
  <c r="L3528" i="1"/>
  <c r="M3452" i="1"/>
  <c r="N3452" i="1" s="1"/>
  <c r="O3452" i="1" s="1"/>
  <c r="P3452" i="1"/>
  <c r="Q3452" i="1" s="1"/>
  <c r="R3452" i="1" s="1"/>
  <c r="K3426" i="1"/>
  <c r="Q3426" i="1"/>
  <c r="R3426" i="1" s="1"/>
  <c r="N3426" i="1"/>
  <c r="O3426" i="1" s="1"/>
  <c r="L3426" i="1"/>
  <c r="J3426" i="1"/>
  <c r="K3516" i="1"/>
  <c r="J3516" i="1"/>
  <c r="Q3516" i="1"/>
  <c r="R3516" i="1" s="1"/>
  <c r="L3516" i="1"/>
  <c r="J3501" i="1"/>
  <c r="N3501" i="1"/>
  <c r="O3501" i="1" s="1"/>
  <c r="K3501" i="1"/>
  <c r="Q3501" i="1"/>
  <c r="R3501" i="1" s="1"/>
  <c r="L3501" i="1"/>
  <c r="J3493" i="1"/>
  <c r="N3493" i="1"/>
  <c r="O3493" i="1" s="1"/>
  <c r="K3493" i="1"/>
  <c r="Q3493" i="1"/>
  <c r="R3493" i="1" s="1"/>
  <c r="L3493" i="1"/>
  <c r="J3485" i="1"/>
  <c r="N3485" i="1"/>
  <c r="O3485" i="1" s="1"/>
  <c r="K3485" i="1"/>
  <c r="Q3485" i="1"/>
  <c r="R3485" i="1" s="1"/>
  <c r="L3485" i="1"/>
  <c r="J3477" i="1"/>
  <c r="N3477" i="1"/>
  <c r="O3477" i="1" s="1"/>
  <c r="K3477" i="1"/>
  <c r="Q3477" i="1"/>
  <c r="R3477" i="1" s="1"/>
  <c r="L3477" i="1"/>
  <c r="P3383" i="1"/>
  <c r="Q3383" i="1" s="1"/>
  <c r="R3383" i="1" s="1"/>
  <c r="M3383" i="1"/>
  <c r="N3383" i="1" s="1"/>
  <c r="O3383" i="1" s="1"/>
  <c r="P3398" i="1"/>
  <c r="M3398" i="1"/>
  <c r="J3383" i="1"/>
  <c r="L3383" i="1"/>
  <c r="K3383" i="1"/>
  <c r="P3439" i="1"/>
  <c r="M3439" i="1"/>
  <c r="K3386" i="1"/>
  <c r="Q3386" i="1"/>
  <c r="R3386" i="1" s="1"/>
  <c r="N3386" i="1"/>
  <c r="O3386" i="1" s="1"/>
  <c r="L3386" i="1"/>
  <c r="J3386" i="1"/>
  <c r="P3403" i="1"/>
  <c r="M3403" i="1"/>
  <c r="P3423" i="1"/>
  <c r="Q3423" i="1" s="1"/>
  <c r="R3423" i="1" s="1"/>
  <c r="M3423" i="1"/>
  <c r="N3423" i="1" s="1"/>
  <c r="O3423" i="1" s="1"/>
  <c r="M3381" i="1"/>
  <c r="P3381" i="1"/>
  <c r="L3359" i="1"/>
  <c r="K3359" i="1"/>
  <c r="J3359" i="1"/>
  <c r="Q3359" i="1"/>
  <c r="R3359" i="1" s="1"/>
  <c r="N3359" i="1"/>
  <c r="O3359" i="1" s="1"/>
  <c r="L3351" i="1"/>
  <c r="K3351" i="1"/>
  <c r="J3351" i="1"/>
  <c r="Q3351" i="1"/>
  <c r="R3351" i="1" s="1"/>
  <c r="N3351" i="1"/>
  <c r="O3351" i="1" s="1"/>
  <c r="K3343" i="1"/>
  <c r="J3343" i="1"/>
  <c r="Q3343" i="1"/>
  <c r="R3343" i="1" s="1"/>
  <c r="N3343" i="1"/>
  <c r="O3343" i="1" s="1"/>
  <c r="L3343" i="1"/>
  <c r="J3327" i="1"/>
  <c r="Q3327" i="1"/>
  <c r="R3327" i="1" s="1"/>
  <c r="N3327" i="1"/>
  <c r="O3327" i="1" s="1"/>
  <c r="L3327" i="1"/>
  <c r="K3327" i="1"/>
  <c r="J3303" i="1"/>
  <c r="Q3303" i="1"/>
  <c r="R3303" i="1" s="1"/>
  <c r="N3303" i="1"/>
  <c r="O3303" i="1" s="1"/>
  <c r="L3303" i="1"/>
  <c r="K3303" i="1"/>
  <c r="K3242" i="1"/>
  <c r="L3242" i="1"/>
  <c r="J3242" i="1"/>
  <c r="N3322" i="1"/>
  <c r="O3322" i="1" s="1"/>
  <c r="K3322" i="1"/>
  <c r="J3322" i="1"/>
  <c r="Q3322" i="1"/>
  <c r="R3322" i="1" s="1"/>
  <c r="L3322" i="1"/>
  <c r="N3310" i="1"/>
  <c r="O3310" i="1" s="1"/>
  <c r="K3310" i="1"/>
  <c r="Q3310" i="1"/>
  <c r="R3310" i="1" s="1"/>
  <c r="L3310" i="1"/>
  <c r="J3310" i="1"/>
  <c r="M3250" i="1"/>
  <c r="N3250" i="1" s="1"/>
  <c r="O3250" i="1" s="1"/>
  <c r="P3250" i="1"/>
  <c r="Q3250" i="1" s="1"/>
  <c r="R3250" i="1" s="1"/>
  <c r="K3241" i="1"/>
  <c r="J3241" i="1"/>
  <c r="Q3241" i="1"/>
  <c r="R3241" i="1" s="1"/>
  <c r="N3241" i="1"/>
  <c r="O3241" i="1" s="1"/>
  <c r="L3241" i="1"/>
  <c r="P3301" i="1"/>
  <c r="Q3301" i="1" s="1"/>
  <c r="R3301" i="1" s="1"/>
  <c r="M3301" i="1"/>
  <c r="N3301" i="1" s="1"/>
  <c r="O3301" i="1" s="1"/>
  <c r="P3285" i="1"/>
  <c r="Q3285" i="1" s="1"/>
  <c r="R3285" i="1" s="1"/>
  <c r="M3285" i="1"/>
  <c r="N3285" i="1" s="1"/>
  <c r="O3285" i="1" s="1"/>
  <c r="J3247" i="1"/>
  <c r="L3247" i="1"/>
  <c r="K3247" i="1"/>
  <c r="J3318" i="1"/>
  <c r="N3318" i="1"/>
  <c r="O3318" i="1" s="1"/>
  <c r="K3318" i="1"/>
  <c r="L3318" i="1"/>
  <c r="Q3318" i="1"/>
  <c r="R3318" i="1" s="1"/>
  <c r="P3218" i="1"/>
  <c r="M3218" i="1"/>
  <c r="Q3130" i="1"/>
  <c r="R3130" i="1" s="1"/>
  <c r="N3130" i="1"/>
  <c r="O3130" i="1" s="1"/>
  <c r="L3130" i="1"/>
  <c r="K3130" i="1"/>
  <c r="J3130" i="1"/>
  <c r="P3162" i="1"/>
  <c r="M3162" i="1"/>
  <c r="P3154" i="1"/>
  <c r="M3154" i="1"/>
  <c r="P3146" i="1"/>
  <c r="M3146" i="1"/>
  <c r="P3138" i="1"/>
  <c r="M3138" i="1"/>
  <c r="J3107" i="1"/>
  <c r="N3107" i="1"/>
  <c r="O3107" i="1" s="1"/>
  <c r="K3107" i="1"/>
  <c r="Q3107" i="1"/>
  <c r="R3107" i="1" s="1"/>
  <c r="L3107" i="1"/>
  <c r="P3181" i="1"/>
  <c r="M3181" i="1"/>
  <c r="N3175" i="1"/>
  <c r="O3175" i="1" s="1"/>
  <c r="J3175" i="1"/>
  <c r="Q3175" i="1"/>
  <c r="R3175" i="1" s="1"/>
  <c r="L3175" i="1"/>
  <c r="K3175" i="1"/>
  <c r="K3162" i="1"/>
  <c r="L3162" i="1"/>
  <c r="J3162" i="1"/>
  <c r="Q3162" i="1"/>
  <c r="R3162" i="1" s="1"/>
  <c r="N3162" i="1"/>
  <c r="O3162" i="1" s="1"/>
  <c r="L3141" i="1"/>
  <c r="K3141" i="1"/>
  <c r="J3141" i="1"/>
  <c r="J3116" i="1"/>
  <c r="L3116" i="1"/>
  <c r="K3116" i="1"/>
  <c r="K3235" i="1"/>
  <c r="L3235" i="1"/>
  <c r="J3235" i="1"/>
  <c r="J3060" i="1"/>
  <c r="L3060" i="1"/>
  <c r="K3060" i="1"/>
  <c r="J3052" i="1"/>
  <c r="L3052" i="1"/>
  <c r="K3052" i="1"/>
  <c r="J3044" i="1"/>
  <c r="L3044" i="1"/>
  <c r="K3044" i="1"/>
  <c r="P3076" i="1"/>
  <c r="Q3076" i="1" s="1"/>
  <c r="R3076" i="1" s="1"/>
  <c r="M3076" i="1"/>
  <c r="N3076" i="1" s="1"/>
  <c r="O3076" i="1" s="1"/>
  <c r="P3023" i="1"/>
  <c r="Q3023" i="1" s="1"/>
  <c r="R3023" i="1" s="1"/>
  <c r="M3023" i="1"/>
  <c r="N3023" i="1" s="1"/>
  <c r="O3023" i="1" s="1"/>
  <c r="K3075" i="1"/>
  <c r="J3075" i="1"/>
  <c r="Q3075" i="1"/>
  <c r="R3075" i="1" s="1"/>
  <c r="N3075" i="1"/>
  <c r="O3075" i="1" s="1"/>
  <c r="L3075" i="1"/>
  <c r="P2983" i="1"/>
  <c r="M2983" i="1"/>
  <c r="L3050" i="1"/>
  <c r="K3050" i="1"/>
  <c r="J3050" i="1"/>
  <c r="K3039" i="1"/>
  <c r="L3039" i="1"/>
  <c r="J3039" i="1"/>
  <c r="P3019" i="1"/>
  <c r="M3019" i="1"/>
  <c r="K3029" i="1"/>
  <c r="J3029" i="1"/>
  <c r="L3029" i="1"/>
  <c r="P2965" i="1"/>
  <c r="M2965" i="1"/>
  <c r="L3100" i="1"/>
  <c r="K3100" i="1"/>
  <c r="J3100" i="1"/>
  <c r="P3087" i="1"/>
  <c r="M3087" i="1"/>
  <c r="P3082" i="1"/>
  <c r="Q3082" i="1" s="1"/>
  <c r="R3082" i="1" s="1"/>
  <c r="M3082" i="1"/>
  <c r="N3082" i="1" s="1"/>
  <c r="O3082" i="1" s="1"/>
  <c r="K3067" i="1"/>
  <c r="Q3067" i="1"/>
  <c r="R3067" i="1" s="1"/>
  <c r="N3067" i="1"/>
  <c r="O3067" i="1" s="1"/>
  <c r="L3067" i="1"/>
  <c r="J3067" i="1"/>
  <c r="M3011" i="1"/>
  <c r="P3011" i="1"/>
  <c r="Q3011" i="1" s="1"/>
  <c r="R3011" i="1" s="1"/>
  <c r="N3011" i="1"/>
  <c r="O3011" i="1" s="1"/>
  <c r="L3011" i="1"/>
  <c r="K3011" i="1"/>
  <c r="J3011" i="1"/>
  <c r="P2873" i="1"/>
  <c r="Q2873" i="1" s="1"/>
  <c r="R2873" i="1" s="1"/>
  <c r="M2873" i="1"/>
  <c r="N2873" i="1" s="1"/>
  <c r="O2873" i="1" s="1"/>
  <c r="L2971" i="1"/>
  <c r="K2971" i="1"/>
  <c r="J2971" i="1"/>
  <c r="Q2971" i="1"/>
  <c r="R2971" i="1" s="1"/>
  <c r="N2971" i="1"/>
  <c r="O2971" i="1" s="1"/>
  <c r="M2878" i="1"/>
  <c r="P2878" i="1"/>
  <c r="J2869" i="1"/>
  <c r="Q2869" i="1"/>
  <c r="R2869" i="1" s="1"/>
  <c r="N2869" i="1"/>
  <c r="O2869" i="1" s="1"/>
  <c r="L2869" i="1"/>
  <c r="K2869" i="1"/>
  <c r="Q2858" i="1"/>
  <c r="R2858" i="1" s="1"/>
  <c r="N2858" i="1"/>
  <c r="O2858" i="1" s="1"/>
  <c r="L2858" i="1"/>
  <c r="J2858" i="1"/>
  <c r="K2858" i="1"/>
  <c r="P2824" i="1"/>
  <c r="Q2824" i="1" s="1"/>
  <c r="R2824" i="1" s="1"/>
  <c r="M2824" i="1"/>
  <c r="N2824" i="1" s="1"/>
  <c r="O2824" i="1" s="1"/>
  <c r="K2872" i="1"/>
  <c r="J2872" i="1"/>
  <c r="Q2872" i="1"/>
  <c r="R2872" i="1" s="1"/>
  <c r="N2872" i="1"/>
  <c r="O2872" i="1" s="1"/>
  <c r="L2872" i="1"/>
  <c r="P2748" i="1"/>
  <c r="M2748" i="1"/>
  <c r="N2748" i="1" s="1"/>
  <c r="O2748" i="1" s="1"/>
  <c r="L2748" i="1"/>
  <c r="Q2748" i="1"/>
  <c r="R2748" i="1" s="1"/>
  <c r="K2748" i="1"/>
  <c r="J2748" i="1"/>
  <c r="N2786" i="1"/>
  <c r="O2786" i="1" s="1"/>
  <c r="J2786" i="1"/>
  <c r="Q2786" i="1"/>
  <c r="R2786" i="1" s="1"/>
  <c r="L2786" i="1"/>
  <c r="K2786" i="1"/>
  <c r="P2702" i="1"/>
  <c r="M2702" i="1"/>
  <c r="P2684" i="1"/>
  <c r="M2684" i="1"/>
  <c r="P2668" i="1"/>
  <c r="Q2668" i="1" s="1"/>
  <c r="R2668" i="1" s="1"/>
  <c r="M2668" i="1"/>
  <c r="N2668" i="1" s="1"/>
  <c r="O2668" i="1" s="1"/>
  <c r="J2837" i="1"/>
  <c r="K2837" i="1"/>
  <c r="L2837" i="1"/>
  <c r="K2744" i="1"/>
  <c r="J2744" i="1"/>
  <c r="Q2744" i="1"/>
  <c r="R2744" i="1" s="1"/>
  <c r="N2744" i="1"/>
  <c r="O2744" i="1" s="1"/>
  <c r="L2744" i="1"/>
  <c r="M2705" i="1"/>
  <c r="N2705" i="1" s="1"/>
  <c r="O2705" i="1" s="1"/>
  <c r="P2705" i="1"/>
  <c r="Q2705" i="1" s="1"/>
  <c r="R2705" i="1" s="1"/>
  <c r="M2692" i="1"/>
  <c r="N2692" i="1" s="1"/>
  <c r="O2692" i="1" s="1"/>
  <c r="P2692" i="1"/>
  <c r="Q2692" i="1" s="1"/>
  <c r="R2692" i="1" s="1"/>
  <c r="J2734" i="1"/>
  <c r="L2734" i="1"/>
  <c r="K2734" i="1"/>
  <c r="J2702" i="1"/>
  <c r="L2702" i="1"/>
  <c r="K2702" i="1"/>
  <c r="Q2702" i="1"/>
  <c r="R2702" i="1" s="1"/>
  <c r="N2702" i="1"/>
  <c r="O2702" i="1" s="1"/>
  <c r="M2666" i="1"/>
  <c r="P2666" i="1"/>
  <c r="L2644" i="1"/>
  <c r="J2644" i="1"/>
  <c r="K2644" i="1"/>
  <c r="P2784" i="1"/>
  <c r="M2784" i="1"/>
  <c r="P2821" i="1"/>
  <c r="M2821" i="1"/>
  <c r="P2805" i="1"/>
  <c r="M2805" i="1"/>
  <c r="K2642" i="1"/>
  <c r="J2642" i="1"/>
  <c r="L2642" i="1"/>
  <c r="J2626" i="1"/>
  <c r="L2626" i="1"/>
  <c r="K2626" i="1"/>
  <c r="L2622" i="1"/>
  <c r="J2622" i="1"/>
  <c r="K2622" i="1"/>
  <c r="K2649" i="1"/>
  <c r="L2649" i="1"/>
  <c r="J2649" i="1"/>
  <c r="N2646" i="1"/>
  <c r="O2646" i="1" s="1"/>
  <c r="L2646" i="1"/>
  <c r="J2646" i="1"/>
  <c r="Q2646" i="1"/>
  <c r="R2646" i="1" s="1"/>
  <c r="K2646" i="1"/>
  <c r="K2633" i="1"/>
  <c r="L2633" i="1"/>
  <c r="J2633" i="1"/>
  <c r="L2528" i="1"/>
  <c r="K2528" i="1"/>
  <c r="J2528" i="1"/>
  <c r="P2508" i="1"/>
  <c r="M2508" i="1"/>
  <c r="P2624" i="1"/>
  <c r="Q2624" i="1" s="1"/>
  <c r="R2624" i="1" s="1"/>
  <c r="M2624" i="1"/>
  <c r="N2624" i="1" s="1"/>
  <c r="O2624" i="1" s="1"/>
  <c r="L2614" i="1"/>
  <c r="J2614" i="1"/>
  <c r="K2614" i="1"/>
  <c r="P2604" i="1"/>
  <c r="Q2604" i="1" s="1"/>
  <c r="R2604" i="1" s="1"/>
  <c r="M2604" i="1"/>
  <c r="N2604" i="1" s="1"/>
  <c r="O2604" i="1" s="1"/>
  <c r="P2596" i="1"/>
  <c r="Q2596" i="1" s="1"/>
  <c r="R2596" i="1" s="1"/>
  <c r="M2596" i="1"/>
  <c r="N2596" i="1" s="1"/>
  <c r="O2596" i="1" s="1"/>
  <c r="P2588" i="1"/>
  <c r="Q2588" i="1" s="1"/>
  <c r="R2588" i="1" s="1"/>
  <c r="M2588" i="1"/>
  <c r="N2588" i="1" s="1"/>
  <c r="O2588" i="1" s="1"/>
  <c r="P2580" i="1"/>
  <c r="Q2580" i="1" s="1"/>
  <c r="R2580" i="1" s="1"/>
  <c r="M2580" i="1"/>
  <c r="N2580" i="1" s="1"/>
  <c r="O2580" i="1" s="1"/>
  <c r="P2572" i="1"/>
  <c r="Q2572" i="1" s="1"/>
  <c r="R2572" i="1" s="1"/>
  <c r="M2572" i="1"/>
  <c r="N2572" i="1" s="1"/>
  <c r="O2572" i="1" s="1"/>
  <c r="P2564" i="1"/>
  <c r="Q2564" i="1" s="1"/>
  <c r="R2564" i="1" s="1"/>
  <c r="M2564" i="1"/>
  <c r="N2564" i="1" s="1"/>
  <c r="O2564" i="1" s="1"/>
  <c r="J2553" i="1"/>
  <c r="Q2553" i="1"/>
  <c r="R2553" i="1" s="1"/>
  <c r="N2553" i="1"/>
  <c r="O2553" i="1" s="1"/>
  <c r="L2553" i="1"/>
  <c r="K2553" i="1"/>
  <c r="Q2521" i="1"/>
  <c r="R2521" i="1" s="1"/>
  <c r="N2521" i="1"/>
  <c r="O2521" i="1" s="1"/>
  <c r="L2521" i="1"/>
  <c r="K2521" i="1"/>
  <c r="J2521" i="1"/>
  <c r="P2463" i="1"/>
  <c r="Q2463" i="1" s="1"/>
  <c r="R2463" i="1" s="1"/>
  <c r="M2463" i="1"/>
  <c r="N2463" i="1" s="1"/>
  <c r="O2463" i="1" s="1"/>
  <c r="P2415" i="1"/>
  <c r="Q2415" i="1" s="1"/>
  <c r="R2415" i="1" s="1"/>
  <c r="M2415" i="1"/>
  <c r="N2415" i="1" s="1"/>
  <c r="O2415" i="1" s="1"/>
  <c r="J2524" i="1"/>
  <c r="L2524" i="1"/>
  <c r="K2524" i="1"/>
  <c r="M2622" i="1"/>
  <c r="N2622" i="1" s="1"/>
  <c r="O2622" i="1" s="1"/>
  <c r="P2622" i="1"/>
  <c r="Q2622" i="1" s="1"/>
  <c r="R2622" i="1" s="1"/>
  <c r="L2509" i="1"/>
  <c r="K2509" i="1"/>
  <c r="J2509" i="1"/>
  <c r="Q2509" i="1"/>
  <c r="R2509" i="1" s="1"/>
  <c r="N2509" i="1"/>
  <c r="O2509" i="1" s="1"/>
  <c r="L2493" i="1"/>
  <c r="K2493" i="1"/>
  <c r="J2493" i="1"/>
  <c r="Q2493" i="1"/>
  <c r="R2493" i="1" s="1"/>
  <c r="N2493" i="1"/>
  <c r="O2493" i="1" s="1"/>
  <c r="J2417" i="1"/>
  <c r="L2417" i="1"/>
  <c r="K2417" i="1"/>
  <c r="P2476" i="1"/>
  <c r="M2476" i="1"/>
  <c r="M2457" i="1"/>
  <c r="P2457" i="1"/>
  <c r="K2405" i="1"/>
  <c r="J2405" i="1"/>
  <c r="N2405" i="1"/>
  <c r="O2405" i="1" s="1"/>
  <c r="Q2405" i="1"/>
  <c r="R2405" i="1" s="1"/>
  <c r="L2405" i="1"/>
  <c r="Q2309" i="1"/>
  <c r="R2309" i="1" s="1"/>
  <c r="N2309" i="1"/>
  <c r="O2309" i="1" s="1"/>
  <c r="L2309" i="1"/>
  <c r="K2309" i="1"/>
  <c r="J2309" i="1"/>
  <c r="Q2277" i="1"/>
  <c r="R2277" i="1" s="1"/>
  <c r="N2277" i="1"/>
  <c r="O2277" i="1" s="1"/>
  <c r="L2277" i="1"/>
  <c r="J2277" i="1"/>
  <c r="K2277" i="1"/>
  <c r="P2243" i="1"/>
  <c r="Q2243" i="1" s="1"/>
  <c r="R2243" i="1" s="1"/>
  <c r="M2243" i="1"/>
  <c r="N2243" i="1" s="1"/>
  <c r="O2243" i="1" s="1"/>
  <c r="P2227" i="1"/>
  <c r="Q2227" i="1" s="1"/>
  <c r="R2227" i="1" s="1"/>
  <c r="M2227" i="1"/>
  <c r="N2227" i="1" s="1"/>
  <c r="O2227" i="1" s="1"/>
  <c r="P2203" i="1"/>
  <c r="Q2203" i="1" s="1"/>
  <c r="R2203" i="1" s="1"/>
  <c r="M2203" i="1"/>
  <c r="N2203" i="1" s="1"/>
  <c r="O2203" i="1" s="1"/>
  <c r="P2171" i="1"/>
  <c r="Q2171" i="1" s="1"/>
  <c r="R2171" i="1" s="1"/>
  <c r="M2171" i="1"/>
  <c r="N2171" i="1" s="1"/>
  <c r="O2171" i="1" s="1"/>
  <c r="K2404" i="1"/>
  <c r="L2404" i="1"/>
  <c r="J2404" i="1"/>
  <c r="Q2404" i="1"/>
  <c r="R2404" i="1" s="1"/>
  <c r="N2404" i="1"/>
  <c r="O2404" i="1" s="1"/>
  <c r="M2305" i="1"/>
  <c r="P2305" i="1"/>
  <c r="Q2305" i="1" s="1"/>
  <c r="R2305" i="1" s="1"/>
  <c r="J2484" i="1"/>
  <c r="K2484" i="1"/>
  <c r="L2484" i="1"/>
  <c r="L2305" i="1"/>
  <c r="K2305" i="1"/>
  <c r="J2305" i="1"/>
  <c r="N2305" i="1"/>
  <c r="O2305" i="1" s="1"/>
  <c r="M2223" i="1"/>
  <c r="P2223" i="1"/>
  <c r="K2193" i="1"/>
  <c r="J2193" i="1"/>
  <c r="L2193" i="1"/>
  <c r="K2161" i="1"/>
  <c r="J2161" i="1"/>
  <c r="L2161" i="1"/>
  <c r="K2208" i="1"/>
  <c r="J2208" i="1"/>
  <c r="Q2208" i="1"/>
  <c r="R2208" i="1" s="1"/>
  <c r="N2208" i="1"/>
  <c r="O2208" i="1" s="1"/>
  <c r="L2208" i="1"/>
  <c r="N2197" i="1"/>
  <c r="O2197" i="1" s="1"/>
  <c r="J2197" i="1"/>
  <c r="Q2197" i="1"/>
  <c r="R2197" i="1" s="1"/>
  <c r="L2197" i="1"/>
  <c r="K2197" i="1"/>
  <c r="P2173" i="1"/>
  <c r="M2173" i="1"/>
  <c r="L2279" i="1"/>
  <c r="K2279" i="1"/>
  <c r="J2279" i="1"/>
  <c r="K2216" i="1"/>
  <c r="L2216" i="1"/>
  <c r="J2216" i="1"/>
  <c r="M2175" i="1"/>
  <c r="N2175" i="1" s="1"/>
  <c r="O2175" i="1" s="1"/>
  <c r="P2175" i="1"/>
  <c r="Q2175" i="1" s="1"/>
  <c r="R2175" i="1" s="1"/>
  <c r="M2164" i="1"/>
  <c r="N2164" i="1" s="1"/>
  <c r="O2164" i="1" s="1"/>
  <c r="P2164" i="1"/>
  <c r="Q2164" i="1" s="1"/>
  <c r="R2164" i="1" s="1"/>
  <c r="P2143" i="1"/>
  <c r="Q2143" i="1" s="1"/>
  <c r="R2143" i="1" s="1"/>
  <c r="M2143" i="1"/>
  <c r="N2143" i="1" s="1"/>
  <c r="O2143" i="1" s="1"/>
  <c r="P2135" i="1"/>
  <c r="Q2135" i="1" s="1"/>
  <c r="R2135" i="1" s="1"/>
  <c r="M2135" i="1"/>
  <c r="N2135" i="1" s="1"/>
  <c r="O2135" i="1" s="1"/>
  <c r="P2127" i="1"/>
  <c r="Q2127" i="1" s="1"/>
  <c r="R2127" i="1" s="1"/>
  <c r="M2127" i="1"/>
  <c r="N2127" i="1" s="1"/>
  <c r="O2127" i="1" s="1"/>
  <c r="P2120" i="1"/>
  <c r="Q2120" i="1" s="1"/>
  <c r="R2120" i="1" s="1"/>
  <c r="M2120" i="1"/>
  <c r="N2120" i="1" s="1"/>
  <c r="O2120" i="1" s="1"/>
  <c r="K2108" i="1"/>
  <c r="Q2108" i="1"/>
  <c r="R2108" i="1" s="1"/>
  <c r="N2108" i="1"/>
  <c r="O2108" i="1" s="1"/>
  <c r="L2108" i="1"/>
  <c r="J2108" i="1"/>
  <c r="P2101" i="1"/>
  <c r="Q2101" i="1" s="1"/>
  <c r="R2101" i="1" s="1"/>
  <c r="M2101" i="1"/>
  <c r="N2101" i="1" s="1"/>
  <c r="O2101" i="1" s="1"/>
  <c r="P2088" i="1"/>
  <c r="M2088" i="1"/>
  <c r="K2076" i="1"/>
  <c r="Q2076" i="1"/>
  <c r="R2076" i="1" s="1"/>
  <c r="N2076" i="1"/>
  <c r="O2076" i="1" s="1"/>
  <c r="L2076" i="1"/>
  <c r="J2076" i="1"/>
  <c r="P2069" i="1"/>
  <c r="Q2069" i="1" s="1"/>
  <c r="R2069" i="1" s="1"/>
  <c r="M2069" i="1"/>
  <c r="N2069" i="1" s="1"/>
  <c r="O2069" i="1" s="1"/>
  <c r="P2046" i="1"/>
  <c r="Q2046" i="1" s="1"/>
  <c r="R2046" i="1" s="1"/>
  <c r="M2046" i="1"/>
  <c r="N2046" i="1" s="1"/>
  <c r="O2046" i="1" s="1"/>
  <c r="P1966" i="1"/>
  <c r="Q1966" i="1" s="1"/>
  <c r="R1966" i="1" s="1"/>
  <c r="M1966" i="1"/>
  <c r="N1966" i="1" s="1"/>
  <c r="O1966" i="1" s="1"/>
  <c r="J2066" i="1"/>
  <c r="Q2066" i="1"/>
  <c r="R2066" i="1" s="1"/>
  <c r="N2066" i="1"/>
  <c r="O2066" i="1" s="1"/>
  <c r="L2066" i="1"/>
  <c r="K2066" i="1"/>
  <c r="P2248" i="1"/>
  <c r="M2248" i="1"/>
  <c r="P2232" i="1"/>
  <c r="M2232" i="1"/>
  <c r="P2216" i="1"/>
  <c r="Q2216" i="1" s="1"/>
  <c r="R2216" i="1" s="1"/>
  <c r="M2216" i="1"/>
  <c r="N2216" i="1" s="1"/>
  <c r="O2216" i="1" s="1"/>
  <c r="M2255" i="1"/>
  <c r="N2255" i="1" s="1"/>
  <c r="O2255" i="1" s="1"/>
  <c r="P2255" i="1"/>
  <c r="Q2255" i="1" s="1"/>
  <c r="R2255" i="1" s="1"/>
  <c r="M2167" i="1"/>
  <c r="N2167" i="1" s="1"/>
  <c r="O2167" i="1" s="1"/>
  <c r="P2167" i="1"/>
  <c r="Q2167" i="1" s="1"/>
  <c r="R2167" i="1" s="1"/>
  <c r="L2060" i="1"/>
  <c r="K2060" i="1"/>
  <c r="J2060" i="1"/>
  <c r="Q2060" i="1"/>
  <c r="R2060" i="1" s="1"/>
  <c r="N2060" i="1"/>
  <c r="O2060" i="1" s="1"/>
  <c r="K2044" i="1"/>
  <c r="J2044" i="1"/>
  <c r="Q2044" i="1"/>
  <c r="R2044" i="1" s="1"/>
  <c r="N2044" i="1"/>
  <c r="O2044" i="1" s="1"/>
  <c r="L2044" i="1"/>
  <c r="K1996" i="1"/>
  <c r="J1996" i="1"/>
  <c r="Q1996" i="1"/>
  <c r="R1996" i="1" s="1"/>
  <c r="N1996" i="1"/>
  <c r="O1996" i="1" s="1"/>
  <c r="L1996" i="1"/>
  <c r="K1927" i="1"/>
  <c r="J1927" i="1"/>
  <c r="Q1927" i="1"/>
  <c r="R1927" i="1" s="1"/>
  <c r="N1927" i="1"/>
  <c r="O1927" i="1" s="1"/>
  <c r="L1927" i="1"/>
  <c r="L1906" i="1"/>
  <c r="K1906" i="1"/>
  <c r="J1906" i="1"/>
  <c r="K1895" i="1"/>
  <c r="Q1895" i="1"/>
  <c r="R1895" i="1" s="1"/>
  <c r="N1895" i="1"/>
  <c r="O1895" i="1" s="1"/>
  <c r="L1895" i="1"/>
  <c r="J1895" i="1"/>
  <c r="N1939" i="1"/>
  <c r="O1939" i="1" s="1"/>
  <c r="K1939" i="1"/>
  <c r="Q1939" i="1"/>
  <c r="R1939" i="1" s="1"/>
  <c r="L1939" i="1"/>
  <c r="J1939" i="1"/>
  <c r="P1931" i="1"/>
  <c r="Q1931" i="1" s="1"/>
  <c r="R1931" i="1" s="1"/>
  <c r="M1931" i="1"/>
  <c r="N1931" i="1" s="1"/>
  <c r="O1931" i="1" s="1"/>
  <c r="Q1861" i="1"/>
  <c r="R1861" i="1" s="1"/>
  <c r="N1861" i="1"/>
  <c r="O1861" i="1" s="1"/>
  <c r="L1861" i="1"/>
  <c r="K1861" i="1"/>
  <c r="J1861" i="1"/>
  <c r="P1844" i="1"/>
  <c r="M1844" i="1"/>
  <c r="K1951" i="1"/>
  <c r="J1951" i="1"/>
  <c r="L1951" i="1"/>
  <c r="N1920" i="1"/>
  <c r="O1920" i="1" s="1"/>
  <c r="J1920" i="1"/>
  <c r="Q1920" i="1"/>
  <c r="R1920" i="1" s="1"/>
  <c r="L1920" i="1"/>
  <c r="K1920" i="1"/>
  <c r="N1912" i="1"/>
  <c r="O1912" i="1" s="1"/>
  <c r="J1912" i="1"/>
  <c r="Q1912" i="1"/>
  <c r="R1912" i="1" s="1"/>
  <c r="L1912" i="1"/>
  <c r="K1912" i="1"/>
  <c r="N1904" i="1"/>
  <c r="O1904" i="1" s="1"/>
  <c r="J1904" i="1"/>
  <c r="Q1904" i="1"/>
  <c r="R1904" i="1" s="1"/>
  <c r="L1904" i="1"/>
  <c r="K1904" i="1"/>
  <c r="N1896" i="1"/>
  <c r="O1896" i="1" s="1"/>
  <c r="J1896" i="1"/>
  <c r="Q1896" i="1"/>
  <c r="R1896" i="1" s="1"/>
  <c r="L1896" i="1"/>
  <c r="K1896" i="1"/>
  <c r="N1888" i="1"/>
  <c r="O1888" i="1" s="1"/>
  <c r="J1888" i="1"/>
  <c r="Q1888" i="1"/>
  <c r="R1888" i="1" s="1"/>
  <c r="L1888" i="1"/>
  <c r="K1888" i="1"/>
  <c r="M2026" i="1"/>
  <c r="N2026" i="1" s="1"/>
  <c r="O2026" i="1" s="1"/>
  <c r="P2026" i="1"/>
  <c r="Q2026" i="1" s="1"/>
  <c r="R2026" i="1" s="1"/>
  <c r="P1732" i="1"/>
  <c r="M1732" i="1"/>
  <c r="N1691" i="1"/>
  <c r="O1691" i="1" s="1"/>
  <c r="L1691" i="1"/>
  <c r="K1691" i="1"/>
  <c r="J1691" i="1"/>
  <c r="Q1691" i="1"/>
  <c r="R1691" i="1" s="1"/>
  <c r="L1668" i="1"/>
  <c r="K1668" i="1"/>
  <c r="J1668" i="1"/>
  <c r="K1753" i="1"/>
  <c r="J1753" i="1"/>
  <c r="N1753" i="1"/>
  <c r="O1753" i="1" s="1"/>
  <c r="Q1753" i="1"/>
  <c r="R1753" i="1" s="1"/>
  <c r="L1753" i="1"/>
  <c r="Q1658" i="1"/>
  <c r="R1658" i="1" s="1"/>
  <c r="N1658" i="1"/>
  <c r="O1658" i="1" s="1"/>
  <c r="L1658" i="1"/>
  <c r="K1658" i="1"/>
  <c r="J1658" i="1"/>
  <c r="Q1626" i="1"/>
  <c r="R1626" i="1" s="1"/>
  <c r="N1626" i="1"/>
  <c r="O1626" i="1" s="1"/>
  <c r="L1626" i="1"/>
  <c r="K1626" i="1"/>
  <c r="J1626" i="1"/>
  <c r="Q1586" i="1"/>
  <c r="R1586" i="1" s="1"/>
  <c r="N1586" i="1"/>
  <c r="O1586" i="1" s="1"/>
  <c r="L1586" i="1"/>
  <c r="J1586" i="1"/>
  <c r="K1586" i="1"/>
  <c r="Q1522" i="1"/>
  <c r="R1522" i="1" s="1"/>
  <c r="N1522" i="1"/>
  <c r="O1522" i="1" s="1"/>
  <c r="L1522" i="1"/>
  <c r="J1522" i="1"/>
  <c r="K1522" i="1"/>
  <c r="K1715" i="1"/>
  <c r="J1715" i="1"/>
  <c r="Q1715" i="1"/>
  <c r="R1715" i="1" s="1"/>
  <c r="N1715" i="1"/>
  <c r="O1715" i="1" s="1"/>
  <c r="L1715" i="1"/>
  <c r="M1679" i="1"/>
  <c r="N1679" i="1" s="1"/>
  <c r="O1679" i="1" s="1"/>
  <c r="P1679" i="1"/>
  <c r="Q1679" i="1" s="1"/>
  <c r="R1679" i="1" s="1"/>
  <c r="M1767" i="1"/>
  <c r="N1767" i="1" s="1"/>
  <c r="O1767" i="1" s="1"/>
  <c r="P1767" i="1"/>
  <c r="Q1767" i="1" s="1"/>
  <c r="R1767" i="1" s="1"/>
  <c r="J1721" i="1"/>
  <c r="L1721" i="1"/>
  <c r="K1721" i="1"/>
  <c r="L1670" i="1"/>
  <c r="K1670" i="1"/>
  <c r="J1670" i="1"/>
  <c r="Q1670" i="1"/>
  <c r="R1670" i="1" s="1"/>
  <c r="N1670" i="1"/>
  <c r="O1670" i="1" s="1"/>
  <c r="P1500" i="1"/>
  <c r="Q1500" i="1" s="1"/>
  <c r="R1500" i="1" s="1"/>
  <c r="M1500" i="1"/>
  <c r="N1500" i="1" s="1"/>
  <c r="O1500" i="1" s="1"/>
  <c r="P1364" i="1"/>
  <c r="M1364" i="1"/>
  <c r="P1444" i="1"/>
  <c r="M1444" i="1"/>
  <c r="M1514" i="1"/>
  <c r="P1514" i="1"/>
  <c r="P1331" i="1"/>
  <c r="M1331" i="1"/>
  <c r="P1275" i="1"/>
  <c r="M1275" i="1"/>
  <c r="P1424" i="1"/>
  <c r="Q1424" i="1" s="1"/>
  <c r="R1424" i="1" s="1"/>
  <c r="M1424" i="1"/>
  <c r="N1424" i="1" s="1"/>
  <c r="O1424" i="1" s="1"/>
  <c r="P1408" i="1"/>
  <c r="Q1408" i="1" s="1"/>
  <c r="R1408" i="1" s="1"/>
  <c r="M1408" i="1"/>
  <c r="N1408" i="1" s="1"/>
  <c r="O1408" i="1" s="1"/>
  <c r="P1392" i="1"/>
  <c r="Q1392" i="1" s="1"/>
  <c r="R1392" i="1" s="1"/>
  <c r="M1392" i="1"/>
  <c r="N1392" i="1" s="1"/>
  <c r="O1392" i="1" s="1"/>
  <c r="J1312" i="1"/>
  <c r="K1312" i="1"/>
  <c r="L1312" i="1"/>
  <c r="M1305" i="1"/>
  <c r="P1305" i="1"/>
  <c r="K1493" i="1"/>
  <c r="L1493" i="1"/>
  <c r="J1493" i="1"/>
  <c r="L1444" i="1"/>
  <c r="K1444" i="1"/>
  <c r="Q1444" i="1"/>
  <c r="R1444" i="1" s="1"/>
  <c r="N1444" i="1"/>
  <c r="O1444" i="1" s="1"/>
  <c r="J1444" i="1"/>
  <c r="K1217" i="1"/>
  <c r="J1217" i="1"/>
  <c r="L1217" i="1"/>
  <c r="K1272" i="1"/>
  <c r="L1272" i="1"/>
  <c r="J1272" i="1"/>
  <c r="P1240" i="1"/>
  <c r="M1240" i="1"/>
  <c r="M1277" i="1"/>
  <c r="P1277" i="1"/>
  <c r="J1040" i="1"/>
  <c r="Q1040" i="1"/>
  <c r="R1040" i="1" s="1"/>
  <c r="N1040" i="1"/>
  <c r="O1040" i="1" s="1"/>
  <c r="L1040" i="1"/>
  <c r="K1040" i="1"/>
  <c r="M1199" i="1"/>
  <c r="P1199" i="1"/>
  <c r="L1197" i="1"/>
  <c r="J1197" i="1"/>
  <c r="K1197" i="1"/>
  <c r="K942" i="1"/>
  <c r="J942" i="1"/>
  <c r="Q942" i="1"/>
  <c r="R942" i="1" s="1"/>
  <c r="N942" i="1"/>
  <c r="O942" i="1" s="1"/>
  <c r="L942" i="1"/>
  <c r="P917" i="1"/>
  <c r="M917" i="1"/>
  <c r="L900" i="1"/>
  <c r="K900" i="1"/>
  <c r="J900" i="1"/>
  <c r="N858" i="1"/>
  <c r="O858" i="1" s="1"/>
  <c r="J858" i="1"/>
  <c r="Q858" i="1"/>
  <c r="R858" i="1" s="1"/>
  <c r="L858" i="1"/>
  <c r="K858" i="1"/>
  <c r="L836" i="1"/>
  <c r="K836" i="1"/>
  <c r="J836" i="1"/>
  <c r="P692" i="1"/>
  <c r="M692" i="1"/>
  <c r="P657" i="1"/>
  <c r="M657" i="1"/>
  <c r="P531" i="1"/>
  <c r="M531" i="1"/>
  <c r="M631" i="1"/>
  <c r="N631" i="1" s="1"/>
  <c r="O631" i="1" s="1"/>
  <c r="P631" i="1"/>
  <c r="Q631" i="1" s="1"/>
  <c r="R631" i="1" s="1"/>
  <c r="N964" i="1"/>
  <c r="O964" i="1" s="1"/>
  <c r="L964" i="1"/>
  <c r="K964" i="1"/>
  <c r="J964" i="1"/>
  <c r="Q964" i="1"/>
  <c r="R964" i="1" s="1"/>
  <c r="K4161" i="1"/>
  <c r="L4161" i="1"/>
  <c r="J4161" i="1"/>
  <c r="L4145" i="1"/>
  <c r="K4145" i="1"/>
  <c r="J4145" i="1"/>
  <c r="P4093" i="1"/>
  <c r="Q4093" i="1" s="1"/>
  <c r="R4093" i="1" s="1"/>
  <c r="M4093" i="1"/>
  <c r="N4093" i="1" s="1"/>
  <c r="O4093" i="1" s="1"/>
  <c r="K4134" i="1"/>
  <c r="N4134" i="1"/>
  <c r="O4134" i="1" s="1"/>
  <c r="Q4134" i="1"/>
  <c r="R4134" i="1" s="1"/>
  <c r="L4134" i="1"/>
  <c r="J4134" i="1"/>
  <c r="Q4107" i="1"/>
  <c r="R4107" i="1" s="1"/>
  <c r="K4107" i="1"/>
  <c r="N4107" i="1"/>
  <c r="O4107" i="1" s="1"/>
  <c r="J4107" i="1"/>
  <c r="L4107" i="1"/>
  <c r="P4120" i="1"/>
  <c r="M4120" i="1"/>
  <c r="N4079" i="1"/>
  <c r="O4079" i="1" s="1"/>
  <c r="J4079" i="1"/>
  <c r="Q4079" i="1"/>
  <c r="R4079" i="1" s="1"/>
  <c r="L4079" i="1"/>
  <c r="K4079" i="1"/>
  <c r="P4156" i="1"/>
  <c r="M4156" i="1"/>
  <c r="K4106" i="1"/>
  <c r="Q4106" i="1"/>
  <c r="R4106" i="1" s="1"/>
  <c r="N4106" i="1"/>
  <c r="O4106" i="1" s="1"/>
  <c r="L4106" i="1"/>
  <c r="J4106" i="1"/>
  <c r="N4111" i="1"/>
  <c r="O4111" i="1" s="1"/>
  <c r="Q4111" i="1"/>
  <c r="R4111" i="1" s="1"/>
  <c r="L4111" i="1"/>
  <c r="J4111" i="1"/>
  <c r="K4111" i="1"/>
  <c r="M4021" i="1"/>
  <c r="N4021" i="1" s="1"/>
  <c r="O4021" i="1" s="1"/>
  <c r="P4021" i="1"/>
  <c r="Q4021" i="1" s="1"/>
  <c r="R4021" i="1" s="1"/>
  <c r="P4014" i="1"/>
  <c r="M4014" i="1"/>
  <c r="M3991" i="1"/>
  <c r="P3991" i="1"/>
  <c r="P3964" i="1"/>
  <c r="Q3964" i="1" s="1"/>
  <c r="R3964" i="1" s="1"/>
  <c r="M3964" i="1"/>
  <c r="N3964" i="1" s="1"/>
  <c r="O3964" i="1" s="1"/>
  <c r="N3942" i="1"/>
  <c r="O3942" i="1" s="1"/>
  <c r="L3942" i="1"/>
  <c r="J3942" i="1"/>
  <c r="Q3942" i="1"/>
  <c r="R3942" i="1" s="1"/>
  <c r="K3942" i="1"/>
  <c r="L3946" i="1"/>
  <c r="K3946" i="1"/>
  <c r="J3946" i="1"/>
  <c r="Q3946" i="1"/>
  <c r="R3946" i="1" s="1"/>
  <c r="N3946" i="1"/>
  <c r="O3946" i="1" s="1"/>
  <c r="N3897" i="1"/>
  <c r="O3897" i="1" s="1"/>
  <c r="K3897" i="1"/>
  <c r="J3897" i="1"/>
  <c r="Q3897" i="1"/>
  <c r="R3897" i="1" s="1"/>
  <c r="L3897" i="1"/>
  <c r="M3957" i="1"/>
  <c r="P3957" i="1"/>
  <c r="N3936" i="1"/>
  <c r="O3936" i="1" s="1"/>
  <c r="K3936" i="1"/>
  <c r="Q3936" i="1"/>
  <c r="R3936" i="1" s="1"/>
  <c r="L3936" i="1"/>
  <c r="J3936" i="1"/>
  <c r="P3932" i="1"/>
  <c r="Q3932" i="1" s="1"/>
  <c r="R3932" i="1" s="1"/>
  <c r="M3932" i="1"/>
  <c r="N3932" i="1" s="1"/>
  <c r="O3932" i="1" s="1"/>
  <c r="L3926" i="1"/>
  <c r="K3926" i="1"/>
  <c r="J3926" i="1"/>
  <c r="L3902" i="1"/>
  <c r="J3902" i="1"/>
  <c r="Q3902" i="1"/>
  <c r="R3902" i="1" s="1"/>
  <c r="N3902" i="1"/>
  <c r="O3902" i="1" s="1"/>
  <c r="K3902" i="1"/>
  <c r="K3896" i="1"/>
  <c r="J3896" i="1"/>
  <c r="L3896" i="1"/>
  <c r="Q3896" i="1"/>
  <c r="R3896" i="1" s="1"/>
  <c r="N3896" i="1"/>
  <c r="O3896" i="1" s="1"/>
  <c r="P3877" i="1"/>
  <c r="Q3877" i="1" s="1"/>
  <c r="R3877" i="1" s="1"/>
  <c r="M3877" i="1"/>
  <c r="N3877" i="1" s="1"/>
  <c r="O3877" i="1" s="1"/>
  <c r="P3892" i="1"/>
  <c r="M3892" i="1"/>
  <c r="M3867" i="1"/>
  <c r="P3867" i="1"/>
  <c r="P3885" i="1"/>
  <c r="Q3885" i="1" s="1"/>
  <c r="R3885" i="1" s="1"/>
  <c r="M3885" i="1"/>
  <c r="N3885" i="1" s="1"/>
  <c r="O3885" i="1" s="1"/>
  <c r="J3831" i="1"/>
  <c r="Q3831" i="1"/>
  <c r="R3831" i="1" s="1"/>
  <c r="N3831" i="1"/>
  <c r="O3831" i="1" s="1"/>
  <c r="L3831" i="1"/>
  <c r="K3831" i="1"/>
  <c r="K3858" i="1"/>
  <c r="L3858" i="1"/>
  <c r="J3858" i="1"/>
  <c r="L3817" i="1"/>
  <c r="K3817" i="1"/>
  <c r="J3817" i="1"/>
  <c r="K3806" i="1"/>
  <c r="Q3806" i="1"/>
  <c r="R3806" i="1" s="1"/>
  <c r="N3806" i="1"/>
  <c r="O3806" i="1" s="1"/>
  <c r="L3806" i="1"/>
  <c r="J3806" i="1"/>
  <c r="L3785" i="1"/>
  <c r="K3785" i="1"/>
  <c r="J3785" i="1"/>
  <c r="P3830" i="1"/>
  <c r="M3830" i="1"/>
  <c r="K3744" i="1"/>
  <c r="L3744" i="1"/>
  <c r="J3744" i="1"/>
  <c r="Q3744" i="1"/>
  <c r="R3744" i="1" s="1"/>
  <c r="N3744" i="1"/>
  <c r="O3744" i="1" s="1"/>
  <c r="P3774" i="1"/>
  <c r="Q3774" i="1" s="1"/>
  <c r="R3774" i="1" s="1"/>
  <c r="M3774" i="1"/>
  <c r="N3774" i="1" s="1"/>
  <c r="O3774" i="1" s="1"/>
  <c r="N3755" i="1"/>
  <c r="O3755" i="1" s="1"/>
  <c r="K3755" i="1"/>
  <c r="J3755" i="1"/>
  <c r="Q3755" i="1"/>
  <c r="R3755" i="1" s="1"/>
  <c r="L3755" i="1"/>
  <c r="K3770" i="1"/>
  <c r="J3770" i="1"/>
  <c r="L3770" i="1"/>
  <c r="P3775" i="1"/>
  <c r="M3775" i="1"/>
  <c r="P3656" i="1"/>
  <c r="M3656" i="1"/>
  <c r="P3643" i="1"/>
  <c r="M3643" i="1"/>
  <c r="J3725" i="1"/>
  <c r="K3725" i="1"/>
  <c r="L3725" i="1"/>
  <c r="L3632" i="1"/>
  <c r="J3632" i="1"/>
  <c r="K3632" i="1"/>
  <c r="P3622" i="1"/>
  <c r="Q3622" i="1" s="1"/>
  <c r="R3622" i="1" s="1"/>
  <c r="M3622" i="1"/>
  <c r="N3622" i="1" s="1"/>
  <c r="O3622" i="1" s="1"/>
  <c r="P3606" i="1"/>
  <c r="Q3606" i="1" s="1"/>
  <c r="R3606" i="1" s="1"/>
  <c r="M3606" i="1"/>
  <c r="N3606" i="1" s="1"/>
  <c r="O3606" i="1" s="1"/>
  <c r="P3582" i="1"/>
  <c r="Q3582" i="1" s="1"/>
  <c r="R3582" i="1" s="1"/>
  <c r="M3582" i="1"/>
  <c r="N3582" i="1" s="1"/>
  <c r="O3582" i="1" s="1"/>
  <c r="J3635" i="1"/>
  <c r="K3635" i="1"/>
  <c r="L3635" i="1"/>
  <c r="K3716" i="1"/>
  <c r="L3716" i="1"/>
  <c r="J3716" i="1"/>
  <c r="M3695" i="1"/>
  <c r="N3695" i="1" s="1"/>
  <c r="O3695" i="1" s="1"/>
  <c r="P3695" i="1"/>
  <c r="Q3695" i="1" s="1"/>
  <c r="R3695" i="1" s="1"/>
  <c r="L3660" i="1"/>
  <c r="K3660" i="1"/>
  <c r="J3660" i="1"/>
  <c r="Q3660" i="1"/>
  <c r="R3660" i="1" s="1"/>
  <c r="N3660" i="1"/>
  <c r="O3660" i="1" s="1"/>
  <c r="M3642" i="1"/>
  <c r="P3642" i="1"/>
  <c r="N3642" i="1"/>
  <c r="O3642" i="1" s="1"/>
  <c r="L3642" i="1"/>
  <c r="K3642" i="1"/>
  <c r="J3642" i="1"/>
  <c r="Q3642" i="1"/>
  <c r="R3642" i="1" s="1"/>
  <c r="L3538" i="1"/>
  <c r="N3538" i="1"/>
  <c r="O3538" i="1" s="1"/>
  <c r="J3538" i="1"/>
  <c r="Q3538" i="1"/>
  <c r="R3538" i="1" s="1"/>
  <c r="K3538" i="1"/>
  <c r="M3540" i="1"/>
  <c r="N3540" i="1" s="1"/>
  <c r="O3540" i="1" s="1"/>
  <c r="P3540" i="1"/>
  <c r="Q3540" i="1" s="1"/>
  <c r="R3540" i="1" s="1"/>
  <c r="M3650" i="1"/>
  <c r="N3650" i="1" s="1"/>
  <c r="O3650" i="1" s="1"/>
  <c r="P3650" i="1"/>
  <c r="Q3650" i="1" s="1"/>
  <c r="R3650" i="1" s="1"/>
  <c r="L3650" i="1"/>
  <c r="K3650" i="1"/>
  <c r="J3650" i="1"/>
  <c r="K3611" i="1"/>
  <c r="J3611" i="1"/>
  <c r="L3611" i="1"/>
  <c r="N3600" i="1"/>
  <c r="O3600" i="1" s="1"/>
  <c r="J3600" i="1"/>
  <c r="K3600" i="1"/>
  <c r="Q3600" i="1"/>
  <c r="R3600" i="1" s="1"/>
  <c r="L3600" i="1"/>
  <c r="L3470" i="1"/>
  <c r="K3470" i="1"/>
  <c r="J3470" i="1"/>
  <c r="Q3454" i="1"/>
  <c r="R3454" i="1" s="1"/>
  <c r="N3454" i="1"/>
  <c r="O3454" i="1" s="1"/>
  <c r="L3454" i="1"/>
  <c r="K3454" i="1"/>
  <c r="J3454" i="1"/>
  <c r="J3548" i="1"/>
  <c r="L3548" i="1"/>
  <c r="K3548" i="1"/>
  <c r="K3527" i="1"/>
  <c r="L3527" i="1"/>
  <c r="Q3527" i="1"/>
  <c r="R3527" i="1" s="1"/>
  <c r="N3527" i="1"/>
  <c r="O3527" i="1" s="1"/>
  <c r="J3527" i="1"/>
  <c r="L3511" i="1"/>
  <c r="K3511" i="1"/>
  <c r="J3511" i="1"/>
  <c r="M3465" i="1"/>
  <c r="N3465" i="1" s="1"/>
  <c r="O3465" i="1" s="1"/>
  <c r="P3465" i="1"/>
  <c r="Q3465" i="1" s="1"/>
  <c r="R3465" i="1" s="1"/>
  <c r="P3512" i="1"/>
  <c r="M3512" i="1"/>
  <c r="N3505" i="1"/>
  <c r="O3505" i="1" s="1"/>
  <c r="J3505" i="1"/>
  <c r="K3505" i="1"/>
  <c r="Q3505" i="1"/>
  <c r="R3505" i="1" s="1"/>
  <c r="L3505" i="1"/>
  <c r="N3497" i="1"/>
  <c r="O3497" i="1" s="1"/>
  <c r="J3497" i="1"/>
  <c r="K3497" i="1"/>
  <c r="Q3497" i="1"/>
  <c r="R3497" i="1" s="1"/>
  <c r="L3497" i="1"/>
  <c r="N3489" i="1"/>
  <c r="O3489" i="1" s="1"/>
  <c r="J3489" i="1"/>
  <c r="K3489" i="1"/>
  <c r="Q3489" i="1"/>
  <c r="R3489" i="1" s="1"/>
  <c r="L3489" i="1"/>
  <c r="N3481" i="1"/>
  <c r="O3481" i="1" s="1"/>
  <c r="J3481" i="1"/>
  <c r="K3481" i="1"/>
  <c r="Q3481" i="1"/>
  <c r="R3481" i="1" s="1"/>
  <c r="L3481" i="1"/>
  <c r="K3424" i="1"/>
  <c r="Q3424" i="1"/>
  <c r="R3424" i="1" s="1"/>
  <c r="N3424" i="1"/>
  <c r="O3424" i="1" s="1"/>
  <c r="L3424" i="1"/>
  <c r="J3424" i="1"/>
  <c r="M3438" i="1"/>
  <c r="N3438" i="1" s="1"/>
  <c r="O3438" i="1" s="1"/>
  <c r="P3438" i="1"/>
  <c r="Q3438" i="1" s="1"/>
  <c r="R3438" i="1" s="1"/>
  <c r="P3429" i="1"/>
  <c r="M3429" i="1"/>
  <c r="P3472" i="1"/>
  <c r="Q3472" i="1" s="1"/>
  <c r="R3472" i="1" s="1"/>
  <c r="M3472" i="1"/>
  <c r="N3472" i="1" s="1"/>
  <c r="O3472" i="1" s="1"/>
  <c r="P3377" i="1"/>
  <c r="M3377" i="1"/>
  <c r="P3369" i="1"/>
  <c r="M3369" i="1"/>
  <c r="P3361" i="1"/>
  <c r="Q3361" i="1" s="1"/>
  <c r="R3361" i="1" s="1"/>
  <c r="M3361" i="1"/>
  <c r="N3361" i="1" s="1"/>
  <c r="O3361" i="1" s="1"/>
  <c r="Q3315" i="1"/>
  <c r="R3315" i="1" s="1"/>
  <c r="N3315" i="1"/>
  <c r="O3315" i="1" s="1"/>
  <c r="J3315" i="1"/>
  <c r="L3315" i="1"/>
  <c r="K3315" i="1"/>
  <c r="J3392" i="1"/>
  <c r="Q3392" i="1"/>
  <c r="R3392" i="1" s="1"/>
  <c r="N3392" i="1"/>
  <c r="O3392" i="1" s="1"/>
  <c r="L3392" i="1"/>
  <c r="K3392" i="1"/>
  <c r="M3373" i="1"/>
  <c r="N3373" i="1" s="1"/>
  <c r="O3373" i="1" s="1"/>
  <c r="P3373" i="1"/>
  <c r="Q3373" i="1" s="1"/>
  <c r="R3373" i="1" s="1"/>
  <c r="P3341" i="1"/>
  <c r="Q3341" i="1" s="1"/>
  <c r="R3341" i="1" s="1"/>
  <c r="M3341" i="1"/>
  <c r="N3341" i="1" s="1"/>
  <c r="O3341" i="1" s="1"/>
  <c r="M3357" i="1"/>
  <c r="N3357" i="1" s="1"/>
  <c r="O3357" i="1" s="1"/>
  <c r="P3357" i="1"/>
  <c r="L3357" i="1"/>
  <c r="K3357" i="1"/>
  <c r="J3357" i="1"/>
  <c r="Q3357" i="1"/>
  <c r="R3357" i="1" s="1"/>
  <c r="P3238" i="1"/>
  <c r="M3238" i="1"/>
  <c r="K3321" i="1"/>
  <c r="L3321" i="1"/>
  <c r="J3321" i="1"/>
  <c r="N3321" i="1"/>
  <c r="O3321" i="1" s="1"/>
  <c r="J3238" i="1"/>
  <c r="Q3238" i="1"/>
  <c r="R3238" i="1" s="1"/>
  <c r="N3238" i="1"/>
  <c r="O3238" i="1" s="1"/>
  <c r="K3238" i="1"/>
  <c r="L3238" i="1"/>
  <c r="J3334" i="1"/>
  <c r="N3334" i="1"/>
  <c r="O3334" i="1" s="1"/>
  <c r="K3334" i="1"/>
  <c r="L3334" i="1"/>
  <c r="Q3334" i="1"/>
  <c r="R3334" i="1" s="1"/>
  <c r="P3321" i="1"/>
  <c r="Q3321" i="1" s="1"/>
  <c r="R3321" i="1" s="1"/>
  <c r="M3321" i="1"/>
  <c r="P3329" i="1"/>
  <c r="Q3329" i="1" s="1"/>
  <c r="R3329" i="1" s="1"/>
  <c r="M3329" i="1"/>
  <c r="N3329" i="1" s="1"/>
  <c r="O3329" i="1" s="1"/>
  <c r="P3305" i="1"/>
  <c r="M3305" i="1"/>
  <c r="K3219" i="1"/>
  <c r="J3219" i="1"/>
  <c r="Q3219" i="1"/>
  <c r="R3219" i="1" s="1"/>
  <c r="N3219" i="1"/>
  <c r="O3219" i="1" s="1"/>
  <c r="L3219" i="1"/>
  <c r="J3203" i="1"/>
  <c r="Q3203" i="1"/>
  <c r="R3203" i="1" s="1"/>
  <c r="N3203" i="1"/>
  <c r="O3203" i="1" s="1"/>
  <c r="L3203" i="1"/>
  <c r="K3203" i="1"/>
  <c r="L3173" i="1"/>
  <c r="K3173" i="1"/>
  <c r="J3173" i="1"/>
  <c r="J3091" i="1"/>
  <c r="N3091" i="1"/>
  <c r="O3091" i="1" s="1"/>
  <c r="K3091" i="1"/>
  <c r="L3091" i="1"/>
  <c r="Q3091" i="1"/>
  <c r="R3091" i="1" s="1"/>
  <c r="P3205" i="1"/>
  <c r="Q3205" i="1" s="1"/>
  <c r="R3205" i="1" s="1"/>
  <c r="M3205" i="1"/>
  <c r="N3205" i="1" s="1"/>
  <c r="O3205" i="1" s="1"/>
  <c r="L3189" i="1"/>
  <c r="K3189" i="1"/>
  <c r="J3189" i="1"/>
  <c r="L3161" i="1"/>
  <c r="K3161" i="1"/>
  <c r="J3161" i="1"/>
  <c r="K3150" i="1"/>
  <c r="L3150" i="1"/>
  <c r="J3150" i="1"/>
  <c r="N3207" i="1"/>
  <c r="O3207" i="1" s="1"/>
  <c r="L3207" i="1"/>
  <c r="J3207" i="1"/>
  <c r="K3207" i="1"/>
  <c r="Q3207" i="1"/>
  <c r="R3207" i="1" s="1"/>
  <c r="N3191" i="1"/>
  <c r="O3191" i="1" s="1"/>
  <c r="L3191" i="1"/>
  <c r="J3191" i="1"/>
  <c r="K3191" i="1"/>
  <c r="Q3191" i="1"/>
  <c r="R3191" i="1" s="1"/>
  <c r="P3174" i="1"/>
  <c r="Q3174" i="1" s="1"/>
  <c r="R3174" i="1" s="1"/>
  <c r="M3174" i="1"/>
  <c r="N3174" i="1" s="1"/>
  <c r="O3174" i="1" s="1"/>
  <c r="P3193" i="1"/>
  <c r="Q3193" i="1" s="1"/>
  <c r="R3193" i="1" s="1"/>
  <c r="M3193" i="1"/>
  <c r="N3193" i="1" s="1"/>
  <c r="O3193" i="1" s="1"/>
  <c r="J3056" i="1"/>
  <c r="L3056" i="1"/>
  <c r="K3056" i="1"/>
  <c r="Q3056" i="1"/>
  <c r="R3056" i="1" s="1"/>
  <c r="N3048" i="1"/>
  <c r="O3048" i="1" s="1"/>
  <c r="J3048" i="1"/>
  <c r="L3048" i="1"/>
  <c r="K3048" i="1"/>
  <c r="J3040" i="1"/>
  <c r="L3040" i="1"/>
  <c r="K3040" i="1"/>
  <c r="Q3040" i="1"/>
  <c r="R3040" i="1" s="1"/>
  <c r="P3024" i="1"/>
  <c r="Q3024" i="1" s="1"/>
  <c r="R3024" i="1" s="1"/>
  <c r="M3024" i="1"/>
  <c r="N3024" i="1" s="1"/>
  <c r="O3024" i="1" s="1"/>
  <c r="K3110" i="1"/>
  <c r="L3110" i="1"/>
  <c r="J3110" i="1"/>
  <c r="P3103" i="1"/>
  <c r="M3103" i="1"/>
  <c r="P3009" i="1"/>
  <c r="M3009" i="1"/>
  <c r="P3072" i="1"/>
  <c r="Q3072" i="1" s="1"/>
  <c r="R3072" i="1" s="1"/>
  <c r="M3072" i="1"/>
  <c r="N3072" i="1" s="1"/>
  <c r="O3072" i="1" s="1"/>
  <c r="M3095" i="1"/>
  <c r="P3095" i="1"/>
  <c r="P3074" i="1"/>
  <c r="Q3074" i="1" s="1"/>
  <c r="R3074" i="1" s="1"/>
  <c r="M3074" i="1"/>
  <c r="N3074" i="1" s="1"/>
  <c r="O3074" i="1" s="1"/>
  <c r="P3056" i="1"/>
  <c r="M3056" i="1"/>
  <c r="N3056" i="1" s="1"/>
  <c r="O3056" i="1" s="1"/>
  <c r="P3048" i="1"/>
  <c r="Q3048" i="1" s="1"/>
  <c r="R3048" i="1" s="1"/>
  <c r="M3048" i="1"/>
  <c r="P3040" i="1"/>
  <c r="M3040" i="1"/>
  <c r="N3040" i="1" s="1"/>
  <c r="O3040" i="1" s="1"/>
  <c r="P2999" i="1"/>
  <c r="Q2999" i="1" s="1"/>
  <c r="R2999" i="1" s="1"/>
  <c r="M2999" i="1"/>
  <c r="N2999" i="1" s="1"/>
  <c r="O2999" i="1" s="1"/>
  <c r="P3113" i="1"/>
  <c r="Q3113" i="1" s="1"/>
  <c r="R3113" i="1" s="1"/>
  <c r="M3113" i="1"/>
  <c r="N3113" i="1" s="1"/>
  <c r="O3113" i="1" s="1"/>
  <c r="K3059" i="1"/>
  <c r="L3059" i="1"/>
  <c r="J3059" i="1"/>
  <c r="P3035" i="1"/>
  <c r="M3035" i="1"/>
  <c r="J3012" i="1"/>
  <c r="K3012" i="1"/>
  <c r="L3012" i="1"/>
  <c r="K2999" i="1"/>
  <c r="J2999" i="1"/>
  <c r="L2999" i="1"/>
  <c r="Q2983" i="1"/>
  <c r="R2983" i="1" s="1"/>
  <c r="N2983" i="1"/>
  <c r="O2983" i="1" s="1"/>
  <c r="L2983" i="1"/>
  <c r="K2983" i="1"/>
  <c r="J2983" i="1"/>
  <c r="N3114" i="1"/>
  <c r="O3114" i="1" s="1"/>
  <c r="L3114" i="1"/>
  <c r="K3114" i="1"/>
  <c r="Q3114" i="1"/>
  <c r="R3114" i="1" s="1"/>
  <c r="J3114" i="1"/>
  <c r="K3094" i="1"/>
  <c r="N3094" i="1"/>
  <c r="O3094" i="1" s="1"/>
  <c r="L3094" i="1"/>
  <c r="Q3094" i="1"/>
  <c r="R3094" i="1" s="1"/>
  <c r="J3094" i="1"/>
  <c r="P3066" i="1"/>
  <c r="Q3066" i="1" s="1"/>
  <c r="R3066" i="1" s="1"/>
  <c r="M3066" i="1"/>
  <c r="N3066" i="1" s="1"/>
  <c r="O3066" i="1" s="1"/>
  <c r="J2965" i="1"/>
  <c r="Q2965" i="1"/>
  <c r="R2965" i="1" s="1"/>
  <c r="N2965" i="1"/>
  <c r="O2965" i="1" s="1"/>
  <c r="L2965" i="1"/>
  <c r="K2965" i="1"/>
  <c r="J2941" i="1"/>
  <c r="L2941" i="1"/>
  <c r="K2941" i="1"/>
  <c r="L2876" i="1"/>
  <c r="K2876" i="1"/>
  <c r="J2876" i="1"/>
  <c r="K2940" i="1"/>
  <c r="J2940" i="1"/>
  <c r="L2940" i="1"/>
  <c r="P2848" i="1"/>
  <c r="Q2848" i="1" s="1"/>
  <c r="R2848" i="1" s="1"/>
  <c r="M2848" i="1"/>
  <c r="N2848" i="1" s="1"/>
  <c r="O2848" i="1" s="1"/>
  <c r="J2853" i="1"/>
  <c r="Q2853" i="1"/>
  <c r="R2853" i="1" s="1"/>
  <c r="N2853" i="1"/>
  <c r="O2853" i="1" s="1"/>
  <c r="K2853" i="1"/>
  <c r="L2853" i="1"/>
  <c r="M2979" i="1"/>
  <c r="P2979" i="1"/>
  <c r="J2782" i="1"/>
  <c r="Q2782" i="1"/>
  <c r="R2782" i="1" s="1"/>
  <c r="N2782" i="1"/>
  <c r="O2782" i="1" s="1"/>
  <c r="L2782" i="1"/>
  <c r="K2782" i="1"/>
  <c r="P2788" i="1"/>
  <c r="M2788" i="1"/>
  <c r="P2745" i="1"/>
  <c r="M2745" i="1"/>
  <c r="P2732" i="1"/>
  <c r="M2732" i="1"/>
  <c r="P2716" i="1"/>
  <c r="M2716" i="1"/>
  <c r="P2700" i="1"/>
  <c r="M2700" i="1"/>
  <c r="M2820" i="1"/>
  <c r="P2820" i="1"/>
  <c r="L2784" i="1"/>
  <c r="J2784" i="1"/>
  <c r="Q2784" i="1"/>
  <c r="R2784" i="1" s="1"/>
  <c r="N2784" i="1"/>
  <c r="O2784" i="1" s="1"/>
  <c r="K2784" i="1"/>
  <c r="P2776" i="1"/>
  <c r="Q2776" i="1" s="1"/>
  <c r="R2776" i="1" s="1"/>
  <c r="M2776" i="1"/>
  <c r="N2776" i="1" s="1"/>
  <c r="O2776" i="1" s="1"/>
  <c r="P2768" i="1"/>
  <c r="Q2768" i="1" s="1"/>
  <c r="R2768" i="1" s="1"/>
  <c r="M2768" i="1"/>
  <c r="N2768" i="1" s="1"/>
  <c r="O2768" i="1" s="1"/>
  <c r="P2760" i="1"/>
  <c r="Q2760" i="1" s="1"/>
  <c r="R2760" i="1" s="1"/>
  <c r="M2760" i="1"/>
  <c r="N2760" i="1" s="1"/>
  <c r="O2760" i="1" s="1"/>
  <c r="K2745" i="1"/>
  <c r="Q2745" i="1"/>
  <c r="R2745" i="1" s="1"/>
  <c r="N2745" i="1"/>
  <c r="O2745" i="1" s="1"/>
  <c r="L2745" i="1"/>
  <c r="J2745" i="1"/>
  <c r="L2732" i="1"/>
  <c r="Q2732" i="1"/>
  <c r="R2732" i="1" s="1"/>
  <c r="N2732" i="1"/>
  <c r="O2732" i="1" s="1"/>
  <c r="K2732" i="1"/>
  <c r="J2732" i="1"/>
  <c r="P2644" i="1"/>
  <c r="Q2644" i="1" s="1"/>
  <c r="R2644" i="1" s="1"/>
  <c r="M2644" i="1"/>
  <c r="N2644" i="1" s="1"/>
  <c r="O2644" i="1" s="1"/>
  <c r="L2860" i="1"/>
  <c r="K2860" i="1"/>
  <c r="J2860" i="1"/>
  <c r="K2801" i="1"/>
  <c r="J2801" i="1"/>
  <c r="L2801" i="1"/>
  <c r="M2778" i="1"/>
  <c r="P2778" i="1"/>
  <c r="M2770" i="1"/>
  <c r="P2770" i="1"/>
  <c r="M2762" i="1"/>
  <c r="P2762" i="1"/>
  <c r="M2754" i="1"/>
  <c r="P2754" i="1"/>
  <c r="M2690" i="1"/>
  <c r="N2690" i="1" s="1"/>
  <c r="O2690" i="1" s="1"/>
  <c r="P2690" i="1"/>
  <c r="Q2690" i="1" s="1"/>
  <c r="R2690" i="1" s="1"/>
  <c r="P2642" i="1"/>
  <c r="Q2642" i="1" s="1"/>
  <c r="R2642" i="1" s="1"/>
  <c r="M2642" i="1"/>
  <c r="N2642" i="1" s="1"/>
  <c r="O2642" i="1" s="1"/>
  <c r="P2833" i="1"/>
  <c r="Q2833" i="1" s="1"/>
  <c r="R2833" i="1" s="1"/>
  <c r="M2833" i="1"/>
  <c r="N2833" i="1" s="1"/>
  <c r="O2833" i="1" s="1"/>
  <c r="P2841" i="1"/>
  <c r="M2841" i="1"/>
  <c r="N2826" i="1"/>
  <c r="O2826" i="1" s="1"/>
  <c r="J2826" i="1"/>
  <c r="L2826" i="1"/>
  <c r="K2826" i="1"/>
  <c r="Q2826" i="1"/>
  <c r="R2826" i="1" s="1"/>
  <c r="L2820" i="1"/>
  <c r="K2820" i="1"/>
  <c r="Q2820" i="1"/>
  <c r="R2820" i="1" s="1"/>
  <c r="N2820" i="1"/>
  <c r="O2820" i="1" s="1"/>
  <c r="J2820" i="1"/>
  <c r="N2810" i="1"/>
  <c r="O2810" i="1" s="1"/>
  <c r="J2810" i="1"/>
  <c r="L2810" i="1"/>
  <c r="K2810" i="1"/>
  <c r="Q2810" i="1"/>
  <c r="R2810" i="1" s="1"/>
  <c r="L2804" i="1"/>
  <c r="K2804" i="1"/>
  <c r="J2804" i="1"/>
  <c r="N2717" i="1"/>
  <c r="O2717" i="1" s="1"/>
  <c r="L2717" i="1"/>
  <c r="K2717" i="1"/>
  <c r="J2717" i="1"/>
  <c r="Q2717" i="1"/>
  <c r="R2717" i="1" s="1"/>
  <c r="K2666" i="1"/>
  <c r="J2666" i="1"/>
  <c r="Q2666" i="1"/>
  <c r="R2666" i="1" s="1"/>
  <c r="N2666" i="1"/>
  <c r="O2666" i="1" s="1"/>
  <c r="L2666" i="1"/>
  <c r="N2548" i="1"/>
  <c r="O2548" i="1" s="1"/>
  <c r="L2548" i="1"/>
  <c r="K2548" i="1"/>
  <c r="J2548" i="1"/>
  <c r="Q2548" i="1"/>
  <c r="R2548" i="1" s="1"/>
  <c r="N2625" i="1"/>
  <c r="O2625" i="1" s="1"/>
  <c r="K2625" i="1"/>
  <c r="Q2625" i="1"/>
  <c r="R2625" i="1" s="1"/>
  <c r="L2625" i="1"/>
  <c r="J2625" i="1"/>
  <c r="J2538" i="1"/>
  <c r="N2538" i="1"/>
  <c r="O2538" i="1" s="1"/>
  <c r="L2538" i="1"/>
  <c r="K2538" i="1"/>
  <c r="Q2538" i="1"/>
  <c r="R2538" i="1" s="1"/>
  <c r="L2544" i="1"/>
  <c r="K2544" i="1"/>
  <c r="J2544" i="1"/>
  <c r="P2516" i="1"/>
  <c r="Q2516" i="1" s="1"/>
  <c r="R2516" i="1" s="1"/>
  <c r="M2516" i="1"/>
  <c r="N2516" i="1" s="1"/>
  <c r="O2516" i="1" s="1"/>
  <c r="P2632" i="1"/>
  <c r="Q2632" i="1" s="1"/>
  <c r="R2632" i="1" s="1"/>
  <c r="M2632" i="1"/>
  <c r="N2632" i="1" s="1"/>
  <c r="O2632" i="1" s="1"/>
  <c r="J2610" i="1"/>
  <c r="N2610" i="1"/>
  <c r="O2610" i="1" s="1"/>
  <c r="Q2610" i="1"/>
  <c r="R2610" i="1" s="1"/>
  <c r="L2610" i="1"/>
  <c r="K2610" i="1"/>
  <c r="J2602" i="1"/>
  <c r="N2602" i="1"/>
  <c r="O2602" i="1" s="1"/>
  <c r="L2602" i="1"/>
  <c r="K2602" i="1"/>
  <c r="Q2602" i="1"/>
  <c r="R2602" i="1" s="1"/>
  <c r="J2594" i="1"/>
  <c r="N2594" i="1"/>
  <c r="O2594" i="1" s="1"/>
  <c r="L2594" i="1"/>
  <c r="K2594" i="1"/>
  <c r="Q2594" i="1"/>
  <c r="R2594" i="1" s="1"/>
  <c r="J2586" i="1"/>
  <c r="N2586" i="1"/>
  <c r="O2586" i="1" s="1"/>
  <c r="L2586" i="1"/>
  <c r="K2586" i="1"/>
  <c r="Q2586" i="1"/>
  <c r="R2586" i="1" s="1"/>
  <c r="J2578" i="1"/>
  <c r="N2578" i="1"/>
  <c r="O2578" i="1" s="1"/>
  <c r="L2578" i="1"/>
  <c r="K2578" i="1"/>
  <c r="Q2578" i="1"/>
  <c r="R2578" i="1" s="1"/>
  <c r="J2570" i="1"/>
  <c r="N2570" i="1"/>
  <c r="O2570" i="1" s="1"/>
  <c r="L2570" i="1"/>
  <c r="K2570" i="1"/>
  <c r="Q2570" i="1"/>
  <c r="R2570" i="1" s="1"/>
  <c r="J2562" i="1"/>
  <c r="N2562" i="1"/>
  <c r="O2562" i="1" s="1"/>
  <c r="L2562" i="1"/>
  <c r="K2562" i="1"/>
  <c r="Q2562" i="1"/>
  <c r="R2562" i="1" s="1"/>
  <c r="J2537" i="1"/>
  <c r="Q2537" i="1"/>
  <c r="R2537" i="1" s="1"/>
  <c r="N2537" i="1"/>
  <c r="O2537" i="1" s="1"/>
  <c r="L2537" i="1"/>
  <c r="K2537" i="1"/>
  <c r="Q2513" i="1"/>
  <c r="R2513" i="1" s="1"/>
  <c r="N2513" i="1"/>
  <c r="O2513" i="1" s="1"/>
  <c r="L2513" i="1"/>
  <c r="K2513" i="1"/>
  <c r="J2513" i="1"/>
  <c r="Q2497" i="1"/>
  <c r="R2497" i="1" s="1"/>
  <c r="N2497" i="1"/>
  <c r="O2497" i="1" s="1"/>
  <c r="J2497" i="1"/>
  <c r="L2497" i="1"/>
  <c r="K2497" i="1"/>
  <c r="Q2481" i="1"/>
  <c r="R2481" i="1" s="1"/>
  <c r="N2481" i="1"/>
  <c r="O2481" i="1" s="1"/>
  <c r="J2481" i="1"/>
  <c r="L2481" i="1"/>
  <c r="K2481" i="1"/>
  <c r="P2439" i="1"/>
  <c r="Q2439" i="1" s="1"/>
  <c r="R2439" i="1" s="1"/>
  <c r="M2439" i="1"/>
  <c r="N2439" i="1" s="1"/>
  <c r="O2439" i="1" s="1"/>
  <c r="K2556" i="1"/>
  <c r="J2556" i="1"/>
  <c r="Q2556" i="1"/>
  <c r="R2556" i="1" s="1"/>
  <c r="N2556" i="1"/>
  <c r="O2556" i="1" s="1"/>
  <c r="L2556" i="1"/>
  <c r="L2616" i="1"/>
  <c r="J2616" i="1"/>
  <c r="N2616" i="1"/>
  <c r="O2616" i="1" s="1"/>
  <c r="K2616" i="1"/>
  <c r="Q2616" i="1"/>
  <c r="R2616" i="1" s="1"/>
  <c r="M2512" i="1"/>
  <c r="N2512" i="1" s="1"/>
  <c r="O2512" i="1" s="1"/>
  <c r="P2512" i="1"/>
  <c r="Q2512" i="1" s="1"/>
  <c r="R2512" i="1" s="1"/>
  <c r="P2614" i="1"/>
  <c r="Q2614" i="1" s="1"/>
  <c r="R2614" i="1" s="1"/>
  <c r="M2614" i="1"/>
  <c r="N2614" i="1" s="1"/>
  <c r="O2614" i="1" s="1"/>
  <c r="P2554" i="1"/>
  <c r="M2554" i="1"/>
  <c r="M2523" i="1"/>
  <c r="P2523" i="1"/>
  <c r="L2501" i="1"/>
  <c r="K2501" i="1"/>
  <c r="J2501" i="1"/>
  <c r="Q2501" i="1"/>
  <c r="R2501" i="1" s="1"/>
  <c r="N2501" i="1"/>
  <c r="O2501" i="1" s="1"/>
  <c r="J2401" i="1"/>
  <c r="L2401" i="1"/>
  <c r="K2401" i="1"/>
  <c r="M2411" i="1"/>
  <c r="N2411" i="1" s="1"/>
  <c r="O2411" i="1" s="1"/>
  <c r="P2411" i="1"/>
  <c r="P2492" i="1"/>
  <c r="Q2492" i="1" s="1"/>
  <c r="R2492" i="1" s="1"/>
  <c r="M2492" i="1"/>
  <c r="N2492" i="1" s="1"/>
  <c r="O2492" i="1" s="1"/>
  <c r="L2432" i="1"/>
  <c r="K2432" i="1"/>
  <c r="Q2432" i="1"/>
  <c r="R2432" i="1" s="1"/>
  <c r="N2432" i="1"/>
  <c r="O2432" i="1" s="1"/>
  <c r="J2432" i="1"/>
  <c r="P2387" i="1"/>
  <c r="Q2387" i="1" s="1"/>
  <c r="R2387" i="1" s="1"/>
  <c r="M2387" i="1"/>
  <c r="N2387" i="1" s="1"/>
  <c r="O2387" i="1" s="1"/>
  <c r="P2379" i="1"/>
  <c r="Q2379" i="1" s="1"/>
  <c r="R2379" i="1" s="1"/>
  <c r="M2379" i="1"/>
  <c r="N2379" i="1" s="1"/>
  <c r="O2379" i="1" s="1"/>
  <c r="P2371" i="1"/>
  <c r="Q2371" i="1" s="1"/>
  <c r="R2371" i="1" s="1"/>
  <c r="M2371" i="1"/>
  <c r="N2371" i="1" s="1"/>
  <c r="O2371" i="1" s="1"/>
  <c r="P2363" i="1"/>
  <c r="Q2363" i="1" s="1"/>
  <c r="R2363" i="1" s="1"/>
  <c r="M2363" i="1"/>
  <c r="N2363" i="1" s="1"/>
  <c r="O2363" i="1" s="1"/>
  <c r="P2355" i="1"/>
  <c r="Q2355" i="1" s="1"/>
  <c r="R2355" i="1" s="1"/>
  <c r="M2355" i="1"/>
  <c r="N2355" i="1" s="1"/>
  <c r="O2355" i="1" s="1"/>
  <c r="J2325" i="1"/>
  <c r="L2325" i="1"/>
  <c r="K2325" i="1"/>
  <c r="N2488" i="1"/>
  <c r="O2488" i="1" s="1"/>
  <c r="L2488" i="1"/>
  <c r="K2488" i="1"/>
  <c r="J2488" i="1"/>
  <c r="Q2488" i="1"/>
  <c r="R2488" i="1" s="1"/>
  <c r="P2340" i="1"/>
  <c r="M2340" i="1"/>
  <c r="K2328" i="1"/>
  <c r="Q2328" i="1"/>
  <c r="R2328" i="1" s="1"/>
  <c r="N2328" i="1"/>
  <c r="O2328" i="1" s="1"/>
  <c r="L2328" i="1"/>
  <c r="J2328" i="1"/>
  <c r="P2321" i="1"/>
  <c r="Q2321" i="1" s="1"/>
  <c r="R2321" i="1" s="1"/>
  <c r="M2321" i="1"/>
  <c r="N2321" i="1" s="1"/>
  <c r="O2321" i="1" s="1"/>
  <c r="Q2301" i="1"/>
  <c r="R2301" i="1" s="1"/>
  <c r="N2301" i="1"/>
  <c r="O2301" i="1" s="1"/>
  <c r="L2301" i="1"/>
  <c r="K2301" i="1"/>
  <c r="J2301" i="1"/>
  <c r="P2267" i="1"/>
  <c r="Q2267" i="1" s="1"/>
  <c r="R2267" i="1" s="1"/>
  <c r="M2267" i="1"/>
  <c r="N2267" i="1" s="1"/>
  <c r="O2267" i="1" s="1"/>
  <c r="N2425" i="1"/>
  <c r="O2425" i="1" s="1"/>
  <c r="J2425" i="1"/>
  <c r="Q2425" i="1"/>
  <c r="R2425" i="1" s="1"/>
  <c r="L2425" i="1"/>
  <c r="K2425" i="1"/>
  <c r="N2393" i="1"/>
  <c r="O2393" i="1" s="1"/>
  <c r="J2393" i="1"/>
  <c r="Q2393" i="1"/>
  <c r="R2393" i="1" s="1"/>
  <c r="L2393" i="1"/>
  <c r="K2393" i="1"/>
  <c r="J2296" i="1"/>
  <c r="L2296" i="1"/>
  <c r="K2296" i="1"/>
  <c r="J2465" i="1"/>
  <c r="K2465" i="1"/>
  <c r="L2465" i="1"/>
  <c r="P2452" i="1"/>
  <c r="Q2452" i="1" s="1"/>
  <c r="R2452" i="1" s="1"/>
  <c r="M2452" i="1"/>
  <c r="N2452" i="1" s="1"/>
  <c r="O2452" i="1" s="1"/>
  <c r="K2444" i="1"/>
  <c r="J2444" i="1"/>
  <c r="L2444" i="1"/>
  <c r="P2424" i="1"/>
  <c r="M2424" i="1"/>
  <c r="M2313" i="1"/>
  <c r="N2313" i="1" s="1"/>
  <c r="O2313" i="1" s="1"/>
  <c r="P2313" i="1"/>
  <c r="Q2313" i="1" s="1"/>
  <c r="R2313" i="1" s="1"/>
  <c r="L2427" i="1"/>
  <c r="N2427" i="1"/>
  <c r="O2427" i="1" s="1"/>
  <c r="K2427" i="1"/>
  <c r="J2427" i="1"/>
  <c r="Q2427" i="1"/>
  <c r="R2427" i="1" s="1"/>
  <c r="L2411" i="1"/>
  <c r="K2411" i="1"/>
  <c r="J2411" i="1"/>
  <c r="Q2411" i="1"/>
  <c r="R2411" i="1" s="1"/>
  <c r="L2395" i="1"/>
  <c r="K2395" i="1"/>
  <c r="J2395" i="1"/>
  <c r="M2451" i="1"/>
  <c r="N2451" i="1" s="1"/>
  <c r="O2451" i="1" s="1"/>
  <c r="P2451" i="1"/>
  <c r="Q2451" i="1" s="1"/>
  <c r="R2451" i="1" s="1"/>
  <c r="L2297" i="1"/>
  <c r="K2297" i="1"/>
  <c r="J2297" i="1"/>
  <c r="Q2297" i="1"/>
  <c r="R2297" i="1" s="1"/>
  <c r="N2297" i="1"/>
  <c r="O2297" i="1" s="1"/>
  <c r="K2281" i="1"/>
  <c r="J2281" i="1"/>
  <c r="L2281" i="1"/>
  <c r="P2184" i="1"/>
  <c r="Q2184" i="1" s="1"/>
  <c r="R2184" i="1" s="1"/>
  <c r="M2184" i="1"/>
  <c r="N2184" i="1" s="1"/>
  <c r="O2184" i="1" s="1"/>
  <c r="K2160" i="1"/>
  <c r="J2160" i="1"/>
  <c r="Q2160" i="1"/>
  <c r="R2160" i="1" s="1"/>
  <c r="N2160" i="1"/>
  <c r="O2160" i="1" s="1"/>
  <c r="L2160" i="1"/>
  <c r="N2149" i="1"/>
  <c r="O2149" i="1" s="1"/>
  <c r="J2149" i="1"/>
  <c r="Q2149" i="1"/>
  <c r="R2149" i="1" s="1"/>
  <c r="L2149" i="1"/>
  <c r="K2149" i="1"/>
  <c r="J2089" i="1"/>
  <c r="L2089" i="1"/>
  <c r="K2089" i="1"/>
  <c r="L2271" i="1"/>
  <c r="K2271" i="1"/>
  <c r="J2271" i="1"/>
  <c r="K2224" i="1"/>
  <c r="L2224" i="1"/>
  <c r="J2224" i="1"/>
  <c r="L2095" i="1"/>
  <c r="Q2095" i="1"/>
  <c r="R2095" i="1" s="1"/>
  <c r="N2095" i="1"/>
  <c r="O2095" i="1" s="1"/>
  <c r="K2095" i="1"/>
  <c r="J2095" i="1"/>
  <c r="L2063" i="1"/>
  <c r="Q2063" i="1"/>
  <c r="R2063" i="1" s="1"/>
  <c r="N2063" i="1"/>
  <c r="O2063" i="1" s="1"/>
  <c r="K2063" i="1"/>
  <c r="J2063" i="1"/>
  <c r="P2054" i="1"/>
  <c r="Q2054" i="1" s="1"/>
  <c r="R2054" i="1" s="1"/>
  <c r="M2054" i="1"/>
  <c r="N2054" i="1" s="1"/>
  <c r="O2054" i="1" s="1"/>
  <c r="M2209" i="1"/>
  <c r="P2209" i="1"/>
  <c r="M2193" i="1"/>
  <c r="N2193" i="1" s="1"/>
  <c r="O2193" i="1" s="1"/>
  <c r="P2193" i="1"/>
  <c r="Q2193" i="1" s="1"/>
  <c r="R2193" i="1" s="1"/>
  <c r="M2177" i="1"/>
  <c r="P2177" i="1"/>
  <c r="M2161" i="1"/>
  <c r="N2161" i="1" s="1"/>
  <c r="O2161" i="1" s="1"/>
  <c r="P2161" i="1"/>
  <c r="Q2161" i="1" s="1"/>
  <c r="R2161" i="1" s="1"/>
  <c r="J2082" i="1"/>
  <c r="Q2082" i="1"/>
  <c r="R2082" i="1" s="1"/>
  <c r="N2082" i="1"/>
  <c r="O2082" i="1" s="1"/>
  <c r="L2082" i="1"/>
  <c r="K2082" i="1"/>
  <c r="M2065" i="1"/>
  <c r="N2065" i="1" s="1"/>
  <c r="O2065" i="1" s="1"/>
  <c r="P2065" i="1"/>
  <c r="Q2065" i="1" s="1"/>
  <c r="R2065" i="1" s="1"/>
  <c r="L2247" i="1"/>
  <c r="J2247" i="1"/>
  <c r="K2247" i="1"/>
  <c r="L2237" i="1"/>
  <c r="J2237" i="1"/>
  <c r="K2237" i="1"/>
  <c r="L2231" i="1"/>
  <c r="J2231" i="1"/>
  <c r="K2231" i="1"/>
  <c r="L2221" i="1"/>
  <c r="J2221" i="1"/>
  <c r="K2221" i="1"/>
  <c r="L2215" i="1"/>
  <c r="J2215" i="1"/>
  <c r="K2215" i="1"/>
  <c r="J2205" i="1"/>
  <c r="K2205" i="1"/>
  <c r="L2205" i="1"/>
  <c r="J2189" i="1"/>
  <c r="K2189" i="1"/>
  <c r="L2189" i="1"/>
  <c r="N2173" i="1"/>
  <c r="O2173" i="1" s="1"/>
  <c r="J2173" i="1"/>
  <c r="K2173" i="1"/>
  <c r="Q2173" i="1"/>
  <c r="R2173" i="1" s="1"/>
  <c r="L2173" i="1"/>
  <c r="J2157" i="1"/>
  <c r="K2157" i="1"/>
  <c r="L2157" i="1"/>
  <c r="K2052" i="1"/>
  <c r="J2052" i="1"/>
  <c r="Q2052" i="1"/>
  <c r="R2052" i="1" s="1"/>
  <c r="N2052" i="1"/>
  <c r="O2052" i="1" s="1"/>
  <c r="L2052" i="1"/>
  <c r="K2020" i="1"/>
  <c r="J2020" i="1"/>
  <c r="Q2020" i="1"/>
  <c r="R2020" i="1" s="1"/>
  <c r="N2020" i="1"/>
  <c r="O2020" i="1" s="1"/>
  <c r="L2020" i="1"/>
  <c r="J1948" i="1"/>
  <c r="Q1948" i="1"/>
  <c r="R1948" i="1" s="1"/>
  <c r="N1948" i="1"/>
  <c r="O1948" i="1" s="1"/>
  <c r="L1948" i="1"/>
  <c r="K1948" i="1"/>
  <c r="P1963" i="1"/>
  <c r="Q1963" i="1" s="1"/>
  <c r="R1963" i="1" s="1"/>
  <c r="M1963" i="1"/>
  <c r="N1963" i="1" s="1"/>
  <c r="O1963" i="1" s="1"/>
  <c r="L1946" i="1"/>
  <c r="K1946" i="1"/>
  <c r="J1946" i="1"/>
  <c r="K1915" i="1"/>
  <c r="Q1915" i="1"/>
  <c r="R1915" i="1" s="1"/>
  <c r="N1915" i="1"/>
  <c r="O1915" i="1" s="1"/>
  <c r="L1915" i="1"/>
  <c r="J1915" i="1"/>
  <c r="L1894" i="1"/>
  <c r="K1894" i="1"/>
  <c r="J1894" i="1"/>
  <c r="J2043" i="1"/>
  <c r="K2043" i="1"/>
  <c r="L2043" i="1"/>
  <c r="J2035" i="1"/>
  <c r="K2035" i="1"/>
  <c r="L2035" i="1"/>
  <c r="J2027" i="1"/>
  <c r="K2027" i="1"/>
  <c r="L2027" i="1"/>
  <c r="K1855" i="1"/>
  <c r="N1855" i="1"/>
  <c r="O1855" i="1" s="1"/>
  <c r="L1855" i="1"/>
  <c r="J1855" i="1"/>
  <c r="Q1855" i="1"/>
  <c r="R1855" i="1" s="1"/>
  <c r="J2051" i="1"/>
  <c r="L2051" i="1"/>
  <c r="K2051" i="1"/>
  <c r="N1955" i="1"/>
  <c r="O1955" i="1" s="1"/>
  <c r="K1955" i="1"/>
  <c r="Q1955" i="1"/>
  <c r="R1955" i="1" s="1"/>
  <c r="L1955" i="1"/>
  <c r="J1955" i="1"/>
  <c r="P1947" i="1"/>
  <c r="M1947" i="1"/>
  <c r="Q1877" i="1"/>
  <c r="R1877" i="1" s="1"/>
  <c r="N1877" i="1"/>
  <c r="O1877" i="1" s="1"/>
  <c r="L1877" i="1"/>
  <c r="K1877" i="1"/>
  <c r="J1877" i="1"/>
  <c r="P1860" i="1"/>
  <c r="M1860" i="1"/>
  <c r="N1860" i="1" s="1"/>
  <c r="O1860" i="1" s="1"/>
  <c r="P1787" i="1"/>
  <c r="Q1787" i="1" s="1"/>
  <c r="R1787" i="1" s="1"/>
  <c r="M1787" i="1"/>
  <c r="N1787" i="1" s="1"/>
  <c r="O1787" i="1" s="1"/>
  <c r="P1755" i="1"/>
  <c r="Q1755" i="1" s="1"/>
  <c r="R1755" i="1" s="1"/>
  <c r="M1755" i="1"/>
  <c r="N1755" i="1" s="1"/>
  <c r="O1755" i="1" s="1"/>
  <c r="M1951" i="1"/>
  <c r="N1951" i="1" s="1"/>
  <c r="O1951" i="1" s="1"/>
  <c r="P1951" i="1"/>
  <c r="Q1951" i="1" s="1"/>
  <c r="R1951" i="1" s="1"/>
  <c r="P1930" i="1"/>
  <c r="M1930" i="1"/>
  <c r="J1876" i="1"/>
  <c r="L1876" i="1"/>
  <c r="K1876" i="1"/>
  <c r="J1860" i="1"/>
  <c r="K1860" i="1"/>
  <c r="Q1860" i="1"/>
  <c r="R1860" i="1" s="1"/>
  <c r="L1860" i="1"/>
  <c r="J1844" i="1"/>
  <c r="K1844" i="1"/>
  <c r="Q1844" i="1"/>
  <c r="R1844" i="1" s="1"/>
  <c r="N1844" i="1"/>
  <c r="O1844" i="1" s="1"/>
  <c r="L1844" i="1"/>
  <c r="P1950" i="1"/>
  <c r="M1950" i="1"/>
  <c r="L1843" i="1"/>
  <c r="K1843" i="1"/>
  <c r="J1843" i="1"/>
  <c r="Q1843" i="1"/>
  <c r="R1843" i="1" s="1"/>
  <c r="N1843" i="1"/>
  <c r="O1843" i="1" s="1"/>
  <c r="L1826" i="1"/>
  <c r="K1826" i="1"/>
  <c r="J1826" i="1"/>
  <c r="P1784" i="1"/>
  <c r="M1784" i="1"/>
  <c r="P1687" i="1"/>
  <c r="M1687" i="1"/>
  <c r="P1839" i="1"/>
  <c r="M1839" i="1"/>
  <c r="P1613" i="1"/>
  <c r="M1613" i="1"/>
  <c r="P1689" i="1"/>
  <c r="M1689" i="1"/>
  <c r="P1656" i="1"/>
  <c r="M1656" i="1"/>
  <c r="P1624" i="1"/>
  <c r="M1624" i="1"/>
  <c r="P1823" i="1"/>
  <c r="M1823" i="1"/>
  <c r="N1792" i="1"/>
  <c r="O1792" i="1" s="1"/>
  <c r="L1792" i="1"/>
  <c r="K1792" i="1"/>
  <c r="J1792" i="1"/>
  <c r="Q1792" i="1"/>
  <c r="R1792" i="1" s="1"/>
  <c r="M1668" i="1"/>
  <c r="N1668" i="1" s="1"/>
  <c r="O1668" i="1" s="1"/>
  <c r="P1668" i="1"/>
  <c r="Q1668" i="1" s="1"/>
  <c r="R1668" i="1" s="1"/>
  <c r="J1438" i="1"/>
  <c r="Q1438" i="1"/>
  <c r="R1438" i="1" s="1"/>
  <c r="N1438" i="1"/>
  <c r="O1438" i="1" s="1"/>
  <c r="L1438" i="1"/>
  <c r="K1438" i="1"/>
  <c r="K1437" i="1"/>
  <c r="L1437" i="1"/>
  <c r="J1437" i="1"/>
  <c r="P1341" i="1"/>
  <c r="M1341" i="1"/>
  <c r="M1509" i="1"/>
  <c r="P1509" i="1"/>
  <c r="L1436" i="1"/>
  <c r="K1436" i="1"/>
  <c r="J1436" i="1"/>
  <c r="L1325" i="1"/>
  <c r="J1325" i="1"/>
  <c r="K1325" i="1"/>
  <c r="P1267" i="1"/>
  <c r="M1267" i="1"/>
  <c r="J1581" i="1"/>
  <c r="K1581" i="1"/>
  <c r="L1581" i="1"/>
  <c r="J1549" i="1"/>
  <c r="K1549" i="1"/>
  <c r="L1549" i="1"/>
  <c r="K1360" i="1"/>
  <c r="J1360" i="1"/>
  <c r="Q1360" i="1"/>
  <c r="R1360" i="1" s="1"/>
  <c r="N1360" i="1"/>
  <c r="O1360" i="1" s="1"/>
  <c r="L1360" i="1"/>
  <c r="N1474" i="1"/>
  <c r="O1474" i="1" s="1"/>
  <c r="J1474" i="1"/>
  <c r="Q1474" i="1"/>
  <c r="R1474" i="1" s="1"/>
  <c r="L1474" i="1"/>
  <c r="K1474" i="1"/>
  <c r="N1514" i="1"/>
  <c r="O1514" i="1" s="1"/>
  <c r="L1514" i="1"/>
  <c r="J1514" i="1"/>
  <c r="K1514" i="1"/>
  <c r="Q1514" i="1"/>
  <c r="R1514" i="1" s="1"/>
  <c r="P1405" i="1"/>
  <c r="Q1405" i="1" s="1"/>
  <c r="R1405" i="1" s="1"/>
  <c r="M1405" i="1"/>
  <c r="N1405" i="1" s="1"/>
  <c r="O1405" i="1" s="1"/>
  <c r="N980" i="1"/>
  <c r="O980" i="1" s="1"/>
  <c r="L980" i="1"/>
  <c r="K980" i="1"/>
  <c r="J980" i="1"/>
  <c r="Q980" i="1"/>
  <c r="R980" i="1" s="1"/>
  <c r="L1047" i="1"/>
  <c r="K1047" i="1"/>
  <c r="J1047" i="1"/>
  <c r="M1261" i="1"/>
  <c r="P1261" i="1"/>
  <c r="L1159" i="1"/>
  <c r="K1159" i="1"/>
  <c r="J1159" i="1"/>
  <c r="P816" i="1"/>
  <c r="Q816" i="1" s="1"/>
  <c r="R816" i="1" s="1"/>
  <c r="M816" i="1"/>
  <c r="N816" i="1" s="1"/>
  <c r="O816" i="1" s="1"/>
  <c r="M1295" i="1"/>
  <c r="P1295" i="1"/>
  <c r="M1036" i="1"/>
  <c r="N1036" i="1" s="1"/>
  <c r="O1036" i="1" s="1"/>
  <c r="P1036" i="1"/>
  <c r="Q1036" i="1" s="1"/>
  <c r="R1036" i="1" s="1"/>
  <c r="K886" i="1"/>
  <c r="J886" i="1"/>
  <c r="Q886" i="1"/>
  <c r="R886" i="1" s="1"/>
  <c r="N886" i="1"/>
  <c r="O886" i="1" s="1"/>
  <c r="L886" i="1"/>
  <c r="K822" i="1"/>
  <c r="J822" i="1"/>
  <c r="Q822" i="1"/>
  <c r="R822" i="1" s="1"/>
  <c r="N822" i="1"/>
  <c r="O822" i="1" s="1"/>
  <c r="L822" i="1"/>
  <c r="Q735" i="1"/>
  <c r="R735" i="1" s="1"/>
  <c r="N735" i="1"/>
  <c r="O735" i="1" s="1"/>
  <c r="L735" i="1"/>
  <c r="K735" i="1"/>
  <c r="J735" i="1"/>
  <c r="P877" i="1"/>
  <c r="M877" i="1"/>
  <c r="P813" i="1"/>
  <c r="M813" i="1"/>
  <c r="Q581" i="1"/>
  <c r="R581" i="1" s="1"/>
  <c r="N581" i="1"/>
  <c r="O581" i="1" s="1"/>
  <c r="L581" i="1"/>
  <c r="K581" i="1"/>
  <c r="J581" i="1"/>
  <c r="P523" i="1"/>
  <c r="M523" i="1"/>
  <c r="J600" i="1"/>
  <c r="L600" i="1"/>
  <c r="K600" i="1"/>
  <c r="L921" i="1"/>
  <c r="K921" i="1"/>
  <c r="J921" i="1"/>
  <c r="M615" i="1"/>
  <c r="N615" i="1" s="1"/>
  <c r="O615" i="1" s="1"/>
  <c r="P615" i="1"/>
  <c r="Q615" i="1" s="1"/>
  <c r="R615" i="1" s="1"/>
  <c r="N4164" i="1"/>
  <c r="O4164" i="1" s="1"/>
  <c r="L4164" i="1"/>
  <c r="Q4164" i="1"/>
  <c r="R4164" i="1" s="1"/>
  <c r="K4164" i="1"/>
  <c r="J4164" i="1"/>
  <c r="P4089" i="1"/>
  <c r="Q4089" i="1" s="1"/>
  <c r="R4089" i="1" s="1"/>
  <c r="M4089" i="1"/>
  <c r="N4089" i="1" s="1"/>
  <c r="O4089" i="1" s="1"/>
  <c r="J4172" i="1"/>
  <c r="L4172" i="1"/>
  <c r="K4172" i="1"/>
  <c r="K4141" i="1"/>
  <c r="Q4141" i="1"/>
  <c r="R4141" i="1" s="1"/>
  <c r="L4141" i="1"/>
  <c r="J4141" i="1"/>
  <c r="L4124" i="1"/>
  <c r="J4124" i="1"/>
  <c r="K4124" i="1"/>
  <c r="M4108" i="1"/>
  <c r="N4108" i="1" s="1"/>
  <c r="O4108" i="1" s="1"/>
  <c r="P4108" i="1"/>
  <c r="Q4108" i="1" s="1"/>
  <c r="R4108" i="1" s="1"/>
  <c r="P4141" i="1"/>
  <c r="M4141" i="1"/>
  <c r="N4141" i="1" s="1"/>
  <c r="O4141" i="1" s="1"/>
  <c r="P4085" i="1"/>
  <c r="Q4085" i="1" s="1"/>
  <c r="R4085" i="1" s="1"/>
  <c r="M4085" i="1"/>
  <c r="N4085" i="1" s="1"/>
  <c r="O4085" i="1" s="1"/>
  <c r="P4172" i="1"/>
  <c r="Q4172" i="1" s="1"/>
  <c r="R4172" i="1" s="1"/>
  <c r="M4172" i="1"/>
  <c r="N4172" i="1" s="1"/>
  <c r="O4172" i="1" s="1"/>
  <c r="K4157" i="1"/>
  <c r="J4157" i="1"/>
  <c r="Q4157" i="1"/>
  <c r="R4157" i="1" s="1"/>
  <c r="N4157" i="1"/>
  <c r="O4157" i="1" s="1"/>
  <c r="L4157" i="1"/>
  <c r="P4160" i="1"/>
  <c r="Q4160" i="1" s="1"/>
  <c r="R4160" i="1" s="1"/>
  <c r="M4160" i="1"/>
  <c r="N4160" i="1" s="1"/>
  <c r="O4160" i="1" s="1"/>
  <c r="N4033" i="1"/>
  <c r="O4033" i="1" s="1"/>
  <c r="K4033" i="1"/>
  <c r="J4033" i="1"/>
  <c r="Q4033" i="1"/>
  <c r="R4033" i="1" s="1"/>
  <c r="L4033" i="1"/>
  <c r="M4002" i="1"/>
  <c r="P4002" i="1"/>
  <c r="N3962" i="1"/>
  <c r="O3962" i="1" s="1"/>
  <c r="L3962" i="1"/>
  <c r="J3962" i="1"/>
  <c r="Q3962" i="1"/>
  <c r="R3962" i="1" s="1"/>
  <c r="K3962" i="1"/>
  <c r="P3984" i="1"/>
  <c r="M3984" i="1"/>
  <c r="J3974" i="1"/>
  <c r="K3974" i="1"/>
  <c r="L3974" i="1"/>
  <c r="L3956" i="1"/>
  <c r="J3956" i="1"/>
  <c r="K3956" i="1"/>
  <c r="L4138" i="1"/>
  <c r="J4138" i="1"/>
  <c r="N4138" i="1"/>
  <c r="O4138" i="1" s="1"/>
  <c r="Q4138" i="1"/>
  <c r="R4138" i="1" s="1"/>
  <c r="K4138" i="1"/>
  <c r="M4131" i="1"/>
  <c r="N4131" i="1" s="1"/>
  <c r="O4131" i="1" s="1"/>
  <c r="P4131" i="1"/>
  <c r="Q4131" i="1" s="1"/>
  <c r="R4131" i="1" s="1"/>
  <c r="L4105" i="1"/>
  <c r="K4105" i="1"/>
  <c r="J4105" i="1"/>
  <c r="K4112" i="1"/>
  <c r="L4112" i="1"/>
  <c r="J4112" i="1"/>
  <c r="P4059" i="1"/>
  <c r="Q4059" i="1" s="1"/>
  <c r="R4059" i="1" s="1"/>
  <c r="M4059" i="1"/>
  <c r="N4059" i="1" s="1"/>
  <c r="O4059" i="1" s="1"/>
  <c r="P4051" i="1"/>
  <c r="Q4051" i="1" s="1"/>
  <c r="R4051" i="1" s="1"/>
  <c r="M4051" i="1"/>
  <c r="N4051" i="1" s="1"/>
  <c r="O4051" i="1" s="1"/>
  <c r="J4075" i="1"/>
  <c r="N4075" i="1"/>
  <c r="O4075" i="1" s="1"/>
  <c r="Q4075" i="1"/>
  <c r="R4075" i="1" s="1"/>
  <c r="L4075" i="1"/>
  <c r="K4075" i="1"/>
  <c r="M4037" i="1"/>
  <c r="N4037" i="1" s="1"/>
  <c r="O4037" i="1" s="1"/>
  <c r="P4037" i="1"/>
  <c r="Q4037" i="1" s="1"/>
  <c r="R4037" i="1" s="1"/>
  <c r="K4036" i="1"/>
  <c r="J4036" i="1"/>
  <c r="L4036" i="1"/>
  <c r="P4020" i="1"/>
  <c r="M4020" i="1"/>
  <c r="P3960" i="1"/>
  <c r="M3960" i="1"/>
  <c r="N4002" i="1"/>
  <c r="O4002" i="1" s="1"/>
  <c r="Q4002" i="1"/>
  <c r="R4002" i="1" s="1"/>
  <c r="L4002" i="1"/>
  <c r="K4002" i="1"/>
  <c r="J4002" i="1"/>
  <c r="J3990" i="1"/>
  <c r="L3990" i="1"/>
  <c r="K3990" i="1"/>
  <c r="K3984" i="1"/>
  <c r="J3984" i="1"/>
  <c r="Q3984" i="1"/>
  <c r="R3984" i="1" s="1"/>
  <c r="N3984" i="1"/>
  <c r="O3984" i="1" s="1"/>
  <c r="L3984" i="1"/>
  <c r="M3980" i="1"/>
  <c r="P3980" i="1"/>
  <c r="P3956" i="1"/>
  <c r="Q3956" i="1" s="1"/>
  <c r="R3956" i="1" s="1"/>
  <c r="M3956" i="1"/>
  <c r="N3956" i="1" s="1"/>
  <c r="O3956" i="1" s="1"/>
  <c r="J3965" i="1"/>
  <c r="Q3965" i="1"/>
  <c r="R3965" i="1" s="1"/>
  <c r="L3965" i="1"/>
  <c r="K3965" i="1"/>
  <c r="N3965" i="1"/>
  <c r="O3965" i="1" s="1"/>
  <c r="M3910" i="1"/>
  <c r="N3910" i="1" s="1"/>
  <c r="O3910" i="1" s="1"/>
  <c r="P3910" i="1"/>
  <c r="Q3910" i="1" s="1"/>
  <c r="R3910" i="1" s="1"/>
  <c r="N3944" i="1"/>
  <c r="O3944" i="1" s="1"/>
  <c r="Q3944" i="1"/>
  <c r="R3944" i="1" s="1"/>
  <c r="K3944" i="1"/>
  <c r="J3944" i="1"/>
  <c r="L3944" i="1"/>
  <c r="L3938" i="1"/>
  <c r="N3938" i="1"/>
  <c r="O3938" i="1" s="1"/>
  <c r="J3938" i="1"/>
  <c r="Q3938" i="1"/>
  <c r="R3938" i="1" s="1"/>
  <c r="K3938" i="1"/>
  <c r="P3922" i="1"/>
  <c r="Q3922" i="1" s="1"/>
  <c r="R3922" i="1" s="1"/>
  <c r="M3922" i="1"/>
  <c r="N3922" i="1" s="1"/>
  <c r="O3922" i="1" s="1"/>
  <c r="P3865" i="1"/>
  <c r="Q3865" i="1" s="1"/>
  <c r="R3865" i="1" s="1"/>
  <c r="M3865" i="1"/>
  <c r="N3865" i="1" s="1"/>
  <c r="O3865" i="1" s="1"/>
  <c r="P3889" i="1"/>
  <c r="Q3889" i="1" s="1"/>
  <c r="R3889" i="1" s="1"/>
  <c r="M3889" i="1"/>
  <c r="N3889" i="1" s="1"/>
  <c r="O3889" i="1" s="1"/>
  <c r="K3878" i="1"/>
  <c r="J3878" i="1"/>
  <c r="L3878" i="1"/>
  <c r="Q3878" i="1"/>
  <c r="R3878" i="1" s="1"/>
  <c r="N3878" i="1"/>
  <c r="O3878" i="1" s="1"/>
  <c r="N3874" i="1"/>
  <c r="O3874" i="1" s="1"/>
  <c r="K3874" i="1"/>
  <c r="Q3874" i="1"/>
  <c r="R3874" i="1" s="1"/>
  <c r="L3874" i="1"/>
  <c r="J3874" i="1"/>
  <c r="M3866" i="1"/>
  <c r="N3866" i="1" s="1"/>
  <c r="O3866" i="1" s="1"/>
  <c r="P3866" i="1"/>
  <c r="Q3866" i="1" s="1"/>
  <c r="R3866" i="1" s="1"/>
  <c r="P3858" i="1"/>
  <c r="Q3858" i="1" s="1"/>
  <c r="R3858" i="1" s="1"/>
  <c r="M3858" i="1"/>
  <c r="N3858" i="1" s="1"/>
  <c r="O3858" i="1" s="1"/>
  <c r="J3827" i="1"/>
  <c r="L3827" i="1"/>
  <c r="K3827" i="1"/>
  <c r="P3826" i="1"/>
  <c r="Q3826" i="1" s="1"/>
  <c r="R3826" i="1" s="1"/>
  <c r="M3826" i="1"/>
  <c r="L3805" i="1"/>
  <c r="Q3805" i="1"/>
  <c r="R3805" i="1" s="1"/>
  <c r="N3805" i="1"/>
  <c r="O3805" i="1" s="1"/>
  <c r="K3805" i="1"/>
  <c r="J3805" i="1"/>
  <c r="K3794" i="1"/>
  <c r="Q3794" i="1"/>
  <c r="R3794" i="1" s="1"/>
  <c r="N3794" i="1"/>
  <c r="O3794" i="1" s="1"/>
  <c r="L3794" i="1"/>
  <c r="J3794" i="1"/>
  <c r="K3826" i="1"/>
  <c r="J3826" i="1"/>
  <c r="L3826" i="1"/>
  <c r="N3826" i="1"/>
  <c r="O3826" i="1" s="1"/>
  <c r="N3842" i="1"/>
  <c r="O3842" i="1" s="1"/>
  <c r="K3842" i="1"/>
  <c r="J3842" i="1"/>
  <c r="Q3842" i="1"/>
  <c r="R3842" i="1" s="1"/>
  <c r="L3842" i="1"/>
  <c r="P3825" i="1"/>
  <c r="M3825" i="1"/>
  <c r="P3817" i="1"/>
  <c r="Q3817" i="1" s="1"/>
  <c r="R3817" i="1" s="1"/>
  <c r="M3817" i="1"/>
  <c r="N3817" i="1" s="1"/>
  <c r="O3817" i="1" s="1"/>
  <c r="P3809" i="1"/>
  <c r="Q3809" i="1" s="1"/>
  <c r="R3809" i="1" s="1"/>
  <c r="M3809" i="1"/>
  <c r="N3809" i="1" s="1"/>
  <c r="O3809" i="1" s="1"/>
  <c r="P3801" i="1"/>
  <c r="M3801" i="1"/>
  <c r="P3793" i="1"/>
  <c r="M3793" i="1"/>
  <c r="P3785" i="1"/>
  <c r="Q3785" i="1" s="1"/>
  <c r="R3785" i="1" s="1"/>
  <c r="M3785" i="1"/>
  <c r="N3785" i="1" s="1"/>
  <c r="O3785" i="1" s="1"/>
  <c r="L3758" i="1"/>
  <c r="K3758" i="1"/>
  <c r="J3758" i="1"/>
  <c r="Q3758" i="1"/>
  <c r="R3758" i="1" s="1"/>
  <c r="N3758" i="1"/>
  <c r="O3758" i="1" s="1"/>
  <c r="K3766" i="1"/>
  <c r="L3766" i="1"/>
  <c r="J3766" i="1"/>
  <c r="P3753" i="1"/>
  <c r="Q3753" i="1" s="1"/>
  <c r="R3753" i="1" s="1"/>
  <c r="M3753" i="1"/>
  <c r="N3753" i="1" s="1"/>
  <c r="O3753" i="1" s="1"/>
  <c r="L3743" i="1"/>
  <c r="K3743" i="1"/>
  <c r="J3743" i="1"/>
  <c r="K3732" i="1"/>
  <c r="L3732" i="1"/>
  <c r="J3732" i="1"/>
  <c r="P3770" i="1"/>
  <c r="Q3770" i="1" s="1"/>
  <c r="R3770" i="1" s="1"/>
  <c r="M3770" i="1"/>
  <c r="N3770" i="1" s="1"/>
  <c r="O3770" i="1" s="1"/>
  <c r="P3771" i="1"/>
  <c r="M3771" i="1"/>
  <c r="P3667" i="1"/>
  <c r="M3667" i="1"/>
  <c r="P3648" i="1"/>
  <c r="M3648" i="1"/>
  <c r="L3640" i="1"/>
  <c r="J3640" i="1"/>
  <c r="K3640" i="1"/>
  <c r="P3690" i="1"/>
  <c r="Q3690" i="1" s="1"/>
  <c r="R3690" i="1" s="1"/>
  <c r="M3690" i="1"/>
  <c r="N3690" i="1" s="1"/>
  <c r="O3690" i="1" s="1"/>
  <c r="P3682" i="1"/>
  <c r="Q3682" i="1" s="1"/>
  <c r="R3682" i="1" s="1"/>
  <c r="M3682" i="1"/>
  <c r="N3682" i="1" s="1"/>
  <c r="O3682" i="1" s="1"/>
  <c r="P3674" i="1"/>
  <c r="Q3674" i="1" s="1"/>
  <c r="R3674" i="1" s="1"/>
  <c r="M3674" i="1"/>
  <c r="N3674" i="1" s="1"/>
  <c r="O3674" i="1" s="1"/>
  <c r="P3716" i="1"/>
  <c r="Q3716" i="1" s="1"/>
  <c r="R3716" i="1" s="1"/>
  <c r="M3716" i="1"/>
  <c r="N3716" i="1" s="1"/>
  <c r="O3716" i="1" s="1"/>
  <c r="J3713" i="1"/>
  <c r="N3713" i="1"/>
  <c r="O3713" i="1" s="1"/>
  <c r="Q3713" i="1"/>
  <c r="R3713" i="1" s="1"/>
  <c r="L3713" i="1"/>
  <c r="K3713" i="1"/>
  <c r="L3707" i="1"/>
  <c r="K3707" i="1"/>
  <c r="J3707" i="1"/>
  <c r="P3705" i="1"/>
  <c r="M3705" i="1"/>
  <c r="L3727" i="1"/>
  <c r="J3727" i="1"/>
  <c r="Q3727" i="1"/>
  <c r="R3727" i="1" s="1"/>
  <c r="N3727" i="1"/>
  <c r="O3727" i="1" s="1"/>
  <c r="K3727" i="1"/>
  <c r="P3719" i="1"/>
  <c r="Q3719" i="1" s="1"/>
  <c r="R3719" i="1" s="1"/>
  <c r="M3719" i="1"/>
  <c r="N3719" i="1" s="1"/>
  <c r="O3719" i="1" s="1"/>
  <c r="L3652" i="1"/>
  <c r="K3652" i="1"/>
  <c r="J3652" i="1"/>
  <c r="Q3652" i="1"/>
  <c r="R3652" i="1" s="1"/>
  <c r="N3652" i="1"/>
  <c r="O3652" i="1" s="1"/>
  <c r="L3644" i="1"/>
  <c r="K3644" i="1"/>
  <c r="J3644" i="1"/>
  <c r="Q3644" i="1"/>
  <c r="R3644" i="1" s="1"/>
  <c r="N3644" i="1"/>
  <c r="O3644" i="1" s="1"/>
  <c r="L3636" i="1"/>
  <c r="K3636" i="1"/>
  <c r="J3636" i="1"/>
  <c r="Q3636" i="1"/>
  <c r="R3636" i="1" s="1"/>
  <c r="N3636" i="1"/>
  <c r="O3636" i="1" s="1"/>
  <c r="K3628" i="1"/>
  <c r="J3628" i="1"/>
  <c r="Q3628" i="1"/>
  <c r="R3628" i="1" s="1"/>
  <c r="N3628" i="1"/>
  <c r="O3628" i="1" s="1"/>
  <c r="L3628" i="1"/>
  <c r="K3627" i="1"/>
  <c r="L3627" i="1"/>
  <c r="J3627" i="1"/>
  <c r="N3624" i="1"/>
  <c r="O3624" i="1" s="1"/>
  <c r="L3624" i="1"/>
  <c r="J3624" i="1"/>
  <c r="Q3624" i="1"/>
  <c r="R3624" i="1" s="1"/>
  <c r="K3624" i="1"/>
  <c r="P3574" i="1"/>
  <c r="Q3574" i="1" s="1"/>
  <c r="R3574" i="1" s="1"/>
  <c r="M3574" i="1"/>
  <c r="N3574" i="1" s="1"/>
  <c r="O3574" i="1" s="1"/>
  <c r="P3566" i="1"/>
  <c r="Q3566" i="1" s="1"/>
  <c r="R3566" i="1" s="1"/>
  <c r="M3566" i="1"/>
  <c r="N3566" i="1" s="1"/>
  <c r="O3566" i="1" s="1"/>
  <c r="P3535" i="1"/>
  <c r="Q3535" i="1" s="1"/>
  <c r="R3535" i="1" s="1"/>
  <c r="M3535" i="1"/>
  <c r="N3535" i="1" s="1"/>
  <c r="O3535" i="1" s="1"/>
  <c r="K3587" i="1"/>
  <c r="L3587" i="1"/>
  <c r="J3587" i="1"/>
  <c r="P3591" i="1"/>
  <c r="M3591" i="1"/>
  <c r="M3618" i="1"/>
  <c r="P3618" i="1"/>
  <c r="L3594" i="1"/>
  <c r="K3594" i="1"/>
  <c r="J3594" i="1"/>
  <c r="J3517" i="1"/>
  <c r="Q3517" i="1"/>
  <c r="R3517" i="1" s="1"/>
  <c r="N3517" i="1"/>
  <c r="O3517" i="1" s="1"/>
  <c r="L3517" i="1"/>
  <c r="K3517" i="1"/>
  <c r="J3532" i="1"/>
  <c r="K3532" i="1"/>
  <c r="L3532" i="1"/>
  <c r="L3536" i="1"/>
  <c r="K3536" i="1"/>
  <c r="J3536" i="1"/>
  <c r="P3531" i="1"/>
  <c r="Q3531" i="1" s="1"/>
  <c r="R3531" i="1" s="1"/>
  <c r="M3531" i="1"/>
  <c r="N3531" i="1" s="1"/>
  <c r="O3531" i="1" s="1"/>
  <c r="M3548" i="1"/>
  <c r="N3548" i="1" s="1"/>
  <c r="O3548" i="1" s="1"/>
  <c r="P3548" i="1"/>
  <c r="Q3548" i="1" s="1"/>
  <c r="R3548" i="1" s="1"/>
  <c r="L3475" i="1"/>
  <c r="K3475" i="1"/>
  <c r="J3475" i="1"/>
  <c r="L3365" i="1"/>
  <c r="K3365" i="1"/>
  <c r="J3365" i="1"/>
  <c r="P3413" i="1"/>
  <c r="Q3413" i="1" s="1"/>
  <c r="R3413" i="1" s="1"/>
  <c r="M3413" i="1"/>
  <c r="N3413" i="1" s="1"/>
  <c r="O3413" i="1" s="1"/>
  <c r="Q3347" i="1"/>
  <c r="R3347" i="1" s="1"/>
  <c r="N3347" i="1"/>
  <c r="O3347" i="1" s="1"/>
  <c r="L3347" i="1"/>
  <c r="J3347" i="1"/>
  <c r="K3347" i="1"/>
  <c r="J3415" i="1"/>
  <c r="N3415" i="1"/>
  <c r="O3415" i="1" s="1"/>
  <c r="K3415" i="1"/>
  <c r="Q3415" i="1"/>
  <c r="R3415" i="1" s="1"/>
  <c r="L3415" i="1"/>
  <c r="M3400" i="1"/>
  <c r="P3400" i="1"/>
  <c r="M3391" i="1"/>
  <c r="N3391" i="1" s="1"/>
  <c r="O3391" i="1" s="1"/>
  <c r="P3391" i="1"/>
  <c r="Q3391" i="1" s="1"/>
  <c r="R3391" i="1" s="1"/>
  <c r="J3350" i="1"/>
  <c r="K3350" i="1"/>
  <c r="L3350" i="1"/>
  <c r="M3422" i="1"/>
  <c r="P3422" i="1"/>
  <c r="K3369" i="1"/>
  <c r="J3369" i="1"/>
  <c r="Q3369" i="1"/>
  <c r="R3369" i="1" s="1"/>
  <c r="N3369" i="1"/>
  <c r="O3369" i="1" s="1"/>
  <c r="L3369" i="1"/>
  <c r="K3430" i="1"/>
  <c r="J3430" i="1"/>
  <c r="Q3430" i="1"/>
  <c r="R3430" i="1" s="1"/>
  <c r="N3430" i="1"/>
  <c r="O3430" i="1" s="1"/>
  <c r="L3430" i="1"/>
  <c r="M3365" i="1"/>
  <c r="N3365" i="1" s="1"/>
  <c r="O3365" i="1" s="1"/>
  <c r="P3365" i="1"/>
  <c r="Q3365" i="1" s="1"/>
  <c r="R3365" i="1" s="1"/>
  <c r="J3295" i="1"/>
  <c r="Q3295" i="1"/>
  <c r="R3295" i="1" s="1"/>
  <c r="N3295" i="1"/>
  <c r="O3295" i="1" s="1"/>
  <c r="K3295" i="1"/>
  <c r="L3295" i="1"/>
  <c r="N3302" i="1"/>
  <c r="O3302" i="1" s="1"/>
  <c r="K3302" i="1"/>
  <c r="L3302" i="1"/>
  <c r="J3302" i="1"/>
  <c r="Q3302" i="1"/>
  <c r="R3302" i="1" s="1"/>
  <c r="K3286" i="1"/>
  <c r="L3286" i="1"/>
  <c r="J3286" i="1"/>
  <c r="P3309" i="1"/>
  <c r="Q3309" i="1" s="1"/>
  <c r="R3309" i="1" s="1"/>
  <c r="M3309" i="1"/>
  <c r="N3309" i="1" s="1"/>
  <c r="O3309" i="1" s="1"/>
  <c r="P3251" i="1"/>
  <c r="Q3251" i="1" s="1"/>
  <c r="R3251" i="1" s="1"/>
  <c r="M3251" i="1"/>
  <c r="N3251" i="1" s="1"/>
  <c r="O3251" i="1" s="1"/>
  <c r="P3297" i="1"/>
  <c r="Q3297" i="1" s="1"/>
  <c r="R3297" i="1" s="1"/>
  <c r="M3297" i="1"/>
  <c r="N3297" i="1" s="1"/>
  <c r="O3297" i="1" s="1"/>
  <c r="M3299" i="1"/>
  <c r="N3299" i="1" s="1"/>
  <c r="O3299" i="1" s="1"/>
  <c r="P3299" i="1"/>
  <c r="Q3299" i="1" s="1"/>
  <c r="R3299" i="1" s="1"/>
  <c r="P3277" i="1"/>
  <c r="Q3277" i="1" s="1"/>
  <c r="R3277" i="1" s="1"/>
  <c r="M3277" i="1"/>
  <c r="N3277" i="1" s="1"/>
  <c r="O3277" i="1" s="1"/>
  <c r="P3269" i="1"/>
  <c r="Q3269" i="1" s="1"/>
  <c r="R3269" i="1" s="1"/>
  <c r="M3269" i="1"/>
  <c r="N3269" i="1" s="1"/>
  <c r="O3269" i="1" s="1"/>
  <c r="P3261" i="1"/>
  <c r="Q3261" i="1" s="1"/>
  <c r="R3261" i="1" s="1"/>
  <c r="M3261" i="1"/>
  <c r="N3261" i="1" s="1"/>
  <c r="O3261" i="1" s="1"/>
  <c r="P3253" i="1"/>
  <c r="Q3253" i="1" s="1"/>
  <c r="R3253" i="1" s="1"/>
  <c r="M3253" i="1"/>
  <c r="N3253" i="1" s="1"/>
  <c r="O3253" i="1" s="1"/>
  <c r="P3289" i="1"/>
  <c r="M3289" i="1"/>
  <c r="J3179" i="1"/>
  <c r="Q3179" i="1"/>
  <c r="R3179" i="1" s="1"/>
  <c r="N3179" i="1"/>
  <c r="O3179" i="1" s="1"/>
  <c r="K3179" i="1"/>
  <c r="L3179" i="1"/>
  <c r="K3170" i="1"/>
  <c r="L3170" i="1"/>
  <c r="J3170" i="1"/>
  <c r="Q3170" i="1"/>
  <c r="R3170" i="1" s="1"/>
  <c r="M3170" i="1"/>
  <c r="N3170" i="1" s="1"/>
  <c r="O3170" i="1" s="1"/>
  <c r="P3170" i="1"/>
  <c r="L3149" i="1"/>
  <c r="K3149" i="1"/>
  <c r="J3149" i="1"/>
  <c r="K3138" i="1"/>
  <c r="L3138" i="1"/>
  <c r="J3138" i="1"/>
  <c r="Q3138" i="1"/>
  <c r="R3138" i="1" s="1"/>
  <c r="N3138" i="1"/>
  <c r="O3138" i="1" s="1"/>
  <c r="L3129" i="1"/>
  <c r="J3129" i="1"/>
  <c r="K3129" i="1"/>
  <c r="P3119" i="1"/>
  <c r="Q3119" i="1" s="1"/>
  <c r="R3119" i="1" s="1"/>
  <c r="M3119" i="1"/>
  <c r="N3119" i="1" s="1"/>
  <c r="O3119" i="1" s="1"/>
  <c r="N3210" i="1"/>
  <c r="O3210" i="1" s="1"/>
  <c r="K3210" i="1"/>
  <c r="J3210" i="1"/>
  <c r="Q3210" i="1"/>
  <c r="R3210" i="1" s="1"/>
  <c r="L3210" i="1"/>
  <c r="N3194" i="1"/>
  <c r="O3194" i="1" s="1"/>
  <c r="K3194" i="1"/>
  <c r="J3194" i="1"/>
  <c r="Q3194" i="1"/>
  <c r="R3194" i="1" s="1"/>
  <c r="L3194" i="1"/>
  <c r="M3215" i="1"/>
  <c r="P3215" i="1"/>
  <c r="P3001" i="1"/>
  <c r="Q3001" i="1" s="1"/>
  <c r="R3001" i="1" s="1"/>
  <c r="M3001" i="1"/>
  <c r="N3001" i="1" s="1"/>
  <c r="O3001" i="1" s="1"/>
  <c r="N3111" i="1"/>
  <c r="O3111" i="1" s="1"/>
  <c r="L3111" i="1"/>
  <c r="K3111" i="1"/>
  <c r="Q3111" i="1"/>
  <c r="R3111" i="1" s="1"/>
  <c r="J3111" i="1"/>
  <c r="M3063" i="1"/>
  <c r="P3063" i="1"/>
  <c r="P3055" i="1"/>
  <c r="M3055" i="1"/>
  <c r="P3047" i="1"/>
  <c r="M3047" i="1"/>
  <c r="P3039" i="1"/>
  <c r="Q3039" i="1" s="1"/>
  <c r="R3039" i="1" s="1"/>
  <c r="M3039" i="1"/>
  <c r="N3039" i="1" s="1"/>
  <c r="O3039" i="1" s="1"/>
  <c r="Q3009" i="1"/>
  <c r="R3009" i="1" s="1"/>
  <c r="N3009" i="1"/>
  <c r="O3009" i="1" s="1"/>
  <c r="L3009" i="1"/>
  <c r="J3009" i="1"/>
  <c r="K3009" i="1"/>
  <c r="L3058" i="1"/>
  <c r="K3058" i="1"/>
  <c r="J3058" i="1"/>
  <c r="K3047" i="1"/>
  <c r="L3047" i="1"/>
  <c r="J3047" i="1"/>
  <c r="Q3047" i="1"/>
  <c r="R3047" i="1" s="1"/>
  <c r="N3047" i="1"/>
  <c r="O3047" i="1" s="1"/>
  <c r="L3019" i="1"/>
  <c r="K3019" i="1"/>
  <c r="J3019" i="1"/>
  <c r="Q3019" i="1"/>
  <c r="R3019" i="1" s="1"/>
  <c r="N3019" i="1"/>
  <c r="O3019" i="1" s="1"/>
  <c r="K3007" i="1"/>
  <c r="J3007" i="1"/>
  <c r="L3007" i="1"/>
  <c r="P2997" i="1"/>
  <c r="M2997" i="1"/>
  <c r="P2981" i="1"/>
  <c r="Q2981" i="1" s="1"/>
  <c r="R2981" i="1" s="1"/>
  <c r="M2981" i="1"/>
  <c r="N2981" i="1" s="1"/>
  <c r="O2981" i="1" s="1"/>
  <c r="P2957" i="1"/>
  <c r="M2957" i="1"/>
  <c r="M3100" i="1"/>
  <c r="N3100" i="1" s="1"/>
  <c r="O3100" i="1" s="1"/>
  <c r="P3100" i="1"/>
  <c r="Q3100" i="1" s="1"/>
  <c r="R3100" i="1" s="1"/>
  <c r="N3087" i="1"/>
  <c r="O3087" i="1" s="1"/>
  <c r="Q3087" i="1"/>
  <c r="R3087" i="1" s="1"/>
  <c r="L3087" i="1"/>
  <c r="K3087" i="1"/>
  <c r="J3087" i="1"/>
  <c r="K2989" i="1"/>
  <c r="J2989" i="1"/>
  <c r="Q2989" i="1"/>
  <c r="R2989" i="1" s="1"/>
  <c r="N2989" i="1"/>
  <c r="O2989" i="1" s="1"/>
  <c r="L2989" i="1"/>
  <c r="P2941" i="1"/>
  <c r="Q2941" i="1" s="1"/>
  <c r="R2941" i="1" s="1"/>
  <c r="M2941" i="1"/>
  <c r="N2941" i="1" s="1"/>
  <c r="O2941" i="1" s="1"/>
  <c r="M2940" i="1"/>
  <c r="N2940" i="1" s="1"/>
  <c r="O2940" i="1" s="1"/>
  <c r="P2940" i="1"/>
  <c r="Q2940" i="1" s="1"/>
  <c r="R2940" i="1" s="1"/>
  <c r="P2939" i="1"/>
  <c r="Q2939" i="1" s="1"/>
  <c r="R2939" i="1" s="1"/>
  <c r="M2939" i="1"/>
  <c r="N2939" i="1" s="1"/>
  <c r="O2939" i="1" s="1"/>
  <c r="J2885" i="1"/>
  <c r="Q2885" i="1"/>
  <c r="R2885" i="1" s="1"/>
  <c r="N2885" i="1"/>
  <c r="O2885" i="1" s="1"/>
  <c r="L2885" i="1"/>
  <c r="K2885" i="1"/>
  <c r="P2816" i="1"/>
  <c r="Q2816" i="1" s="1"/>
  <c r="R2816" i="1" s="1"/>
  <c r="M2816" i="1"/>
  <c r="N2816" i="1" s="1"/>
  <c r="O2816" i="1" s="1"/>
  <c r="P2884" i="1"/>
  <c r="Q2884" i="1" s="1"/>
  <c r="R2884" i="1" s="1"/>
  <c r="M2884" i="1"/>
  <c r="N2884" i="1" s="1"/>
  <c r="O2884" i="1" s="1"/>
  <c r="N2961" i="1"/>
  <c r="O2961" i="1" s="1"/>
  <c r="L2961" i="1"/>
  <c r="J2961" i="1"/>
  <c r="K2961" i="1"/>
  <c r="Q2961" i="1"/>
  <c r="R2961" i="1" s="1"/>
  <c r="N2945" i="1"/>
  <c r="O2945" i="1" s="1"/>
  <c r="L2945" i="1"/>
  <c r="J2945" i="1"/>
  <c r="K2945" i="1"/>
  <c r="Q2945" i="1"/>
  <c r="R2945" i="1" s="1"/>
  <c r="P2947" i="1"/>
  <c r="Q2947" i="1" s="1"/>
  <c r="R2947" i="1" s="1"/>
  <c r="M2947" i="1"/>
  <c r="N2947" i="1" s="1"/>
  <c r="O2947" i="1" s="1"/>
  <c r="P2729" i="1"/>
  <c r="Q2729" i="1" s="1"/>
  <c r="R2729" i="1" s="1"/>
  <c r="M2729" i="1"/>
  <c r="N2729" i="1" s="1"/>
  <c r="O2729" i="1" s="1"/>
  <c r="P2713" i="1"/>
  <c r="M2713" i="1"/>
  <c r="P2697" i="1"/>
  <c r="M2697" i="1"/>
  <c r="J2774" i="1"/>
  <c r="L2774" i="1"/>
  <c r="K2774" i="1"/>
  <c r="J2766" i="1"/>
  <c r="L2766" i="1"/>
  <c r="K2766" i="1"/>
  <c r="J2758" i="1"/>
  <c r="L2758" i="1"/>
  <c r="K2758" i="1"/>
  <c r="K2729" i="1"/>
  <c r="L2729" i="1"/>
  <c r="J2729" i="1"/>
  <c r="L2716" i="1"/>
  <c r="Q2716" i="1"/>
  <c r="R2716" i="1" s="1"/>
  <c r="N2716" i="1"/>
  <c r="O2716" i="1" s="1"/>
  <c r="K2716" i="1"/>
  <c r="J2716" i="1"/>
  <c r="J2725" i="1"/>
  <c r="Q2725" i="1"/>
  <c r="R2725" i="1" s="1"/>
  <c r="N2725" i="1"/>
  <c r="O2725" i="1" s="1"/>
  <c r="L2725" i="1"/>
  <c r="K2725" i="1"/>
  <c r="Q2678" i="1"/>
  <c r="R2678" i="1" s="1"/>
  <c r="N2678" i="1"/>
  <c r="O2678" i="1" s="1"/>
  <c r="L2678" i="1"/>
  <c r="J2678" i="1"/>
  <c r="K2678" i="1"/>
  <c r="P2860" i="1"/>
  <c r="Q2860" i="1" s="1"/>
  <c r="R2860" i="1" s="1"/>
  <c r="M2860" i="1"/>
  <c r="N2860" i="1" s="1"/>
  <c r="O2860" i="1" s="1"/>
  <c r="P2837" i="1"/>
  <c r="Q2837" i="1" s="1"/>
  <c r="R2837" i="1" s="1"/>
  <c r="M2837" i="1"/>
  <c r="N2837" i="1" s="1"/>
  <c r="O2837" i="1" s="1"/>
  <c r="M2740" i="1"/>
  <c r="N2740" i="1" s="1"/>
  <c r="O2740" i="1" s="1"/>
  <c r="P2740" i="1"/>
  <c r="Q2740" i="1" s="1"/>
  <c r="R2740" i="1" s="1"/>
  <c r="K2728" i="1"/>
  <c r="J2728" i="1"/>
  <c r="Q2728" i="1"/>
  <c r="R2728" i="1" s="1"/>
  <c r="N2728" i="1"/>
  <c r="O2728" i="1" s="1"/>
  <c r="L2728" i="1"/>
  <c r="M2777" i="1"/>
  <c r="N2777" i="1" s="1"/>
  <c r="O2777" i="1" s="1"/>
  <c r="P2777" i="1"/>
  <c r="Q2777" i="1" s="1"/>
  <c r="R2777" i="1" s="1"/>
  <c r="M2769" i="1"/>
  <c r="N2769" i="1" s="1"/>
  <c r="O2769" i="1" s="1"/>
  <c r="P2769" i="1"/>
  <c r="Q2769" i="1" s="1"/>
  <c r="R2769" i="1" s="1"/>
  <c r="M2761" i="1"/>
  <c r="N2761" i="1" s="1"/>
  <c r="O2761" i="1" s="1"/>
  <c r="P2761" i="1"/>
  <c r="Q2761" i="1" s="1"/>
  <c r="R2761" i="1" s="1"/>
  <c r="M2753" i="1"/>
  <c r="N2753" i="1" s="1"/>
  <c r="O2753" i="1" s="1"/>
  <c r="P2753" i="1"/>
  <c r="Q2753" i="1" s="1"/>
  <c r="R2753" i="1" s="1"/>
  <c r="K2676" i="1"/>
  <c r="L2676" i="1"/>
  <c r="J2676" i="1"/>
  <c r="L2660" i="1"/>
  <c r="J2660" i="1"/>
  <c r="K2660" i="1"/>
  <c r="K2829" i="1"/>
  <c r="L2829" i="1"/>
  <c r="J2829" i="1"/>
  <c r="K2813" i="1"/>
  <c r="L2813" i="1"/>
  <c r="J2813" i="1"/>
  <c r="M2802" i="1"/>
  <c r="P2802" i="1"/>
  <c r="L2515" i="1"/>
  <c r="K2515" i="1"/>
  <c r="J2515" i="1"/>
  <c r="P2649" i="1"/>
  <c r="Q2649" i="1" s="1"/>
  <c r="R2649" i="1" s="1"/>
  <c r="M2649" i="1"/>
  <c r="N2649" i="1" s="1"/>
  <c r="O2649" i="1" s="1"/>
  <c r="P2633" i="1"/>
  <c r="Q2633" i="1" s="1"/>
  <c r="R2633" i="1" s="1"/>
  <c r="M2633" i="1"/>
  <c r="N2633" i="1" s="1"/>
  <c r="O2633" i="1" s="1"/>
  <c r="P2524" i="1"/>
  <c r="Q2524" i="1" s="1"/>
  <c r="R2524" i="1" s="1"/>
  <c r="M2524" i="1"/>
  <c r="N2524" i="1" s="1"/>
  <c r="O2524" i="1" s="1"/>
  <c r="N2606" i="1"/>
  <c r="O2606" i="1" s="1"/>
  <c r="J2606" i="1"/>
  <c r="L2606" i="1"/>
  <c r="K2606" i="1"/>
  <c r="Q2606" i="1"/>
  <c r="R2606" i="1" s="1"/>
  <c r="N2598" i="1"/>
  <c r="O2598" i="1" s="1"/>
  <c r="J2598" i="1"/>
  <c r="L2598" i="1"/>
  <c r="K2598" i="1"/>
  <c r="Q2598" i="1"/>
  <c r="R2598" i="1" s="1"/>
  <c r="N2590" i="1"/>
  <c r="O2590" i="1" s="1"/>
  <c r="J2590" i="1"/>
  <c r="L2590" i="1"/>
  <c r="K2590" i="1"/>
  <c r="Q2590" i="1"/>
  <c r="R2590" i="1" s="1"/>
  <c r="N2582" i="1"/>
  <c r="O2582" i="1" s="1"/>
  <c r="J2582" i="1"/>
  <c r="L2582" i="1"/>
  <c r="K2582" i="1"/>
  <c r="Q2582" i="1"/>
  <c r="R2582" i="1" s="1"/>
  <c r="N2574" i="1"/>
  <c r="O2574" i="1" s="1"/>
  <c r="J2574" i="1"/>
  <c r="L2574" i="1"/>
  <c r="K2574" i="1"/>
  <c r="Q2574" i="1"/>
  <c r="R2574" i="1" s="1"/>
  <c r="N2566" i="1"/>
  <c r="O2566" i="1" s="1"/>
  <c r="J2566" i="1"/>
  <c r="L2566" i="1"/>
  <c r="K2566" i="1"/>
  <c r="Q2566" i="1"/>
  <c r="R2566" i="1" s="1"/>
  <c r="P2527" i="1"/>
  <c r="Q2527" i="1" s="1"/>
  <c r="R2527" i="1" s="1"/>
  <c r="M2527" i="1"/>
  <c r="N2527" i="1" s="1"/>
  <c r="O2527" i="1" s="1"/>
  <c r="Q2505" i="1"/>
  <c r="R2505" i="1" s="1"/>
  <c r="N2505" i="1"/>
  <c r="O2505" i="1" s="1"/>
  <c r="L2505" i="1"/>
  <c r="K2505" i="1"/>
  <c r="J2505" i="1"/>
  <c r="P2495" i="1"/>
  <c r="Q2495" i="1" s="1"/>
  <c r="R2495" i="1" s="1"/>
  <c r="M2495" i="1"/>
  <c r="N2495" i="1" s="1"/>
  <c r="O2495" i="1" s="1"/>
  <c r="P2479" i="1"/>
  <c r="Q2479" i="1" s="1"/>
  <c r="R2479" i="1" s="1"/>
  <c r="M2479" i="1"/>
  <c r="N2479" i="1" s="1"/>
  <c r="O2479" i="1" s="1"/>
  <c r="P2407" i="1"/>
  <c r="Q2407" i="1" s="1"/>
  <c r="R2407" i="1" s="1"/>
  <c r="M2407" i="1"/>
  <c r="N2407" i="1" s="1"/>
  <c r="O2407" i="1" s="1"/>
  <c r="M2688" i="1"/>
  <c r="N2688" i="1" s="1"/>
  <c r="O2688" i="1" s="1"/>
  <c r="P2688" i="1"/>
  <c r="Q2688" i="1" s="1"/>
  <c r="R2688" i="1" s="1"/>
  <c r="K2641" i="1"/>
  <c r="L2641" i="1"/>
  <c r="J2641" i="1"/>
  <c r="N2638" i="1"/>
  <c r="O2638" i="1" s="1"/>
  <c r="L2638" i="1"/>
  <c r="J2638" i="1"/>
  <c r="Q2638" i="1"/>
  <c r="R2638" i="1" s="1"/>
  <c r="K2638" i="1"/>
  <c r="M2515" i="1"/>
  <c r="N2515" i="1" s="1"/>
  <c r="O2515" i="1" s="1"/>
  <c r="P2515" i="1"/>
  <c r="Q2515" i="1" s="1"/>
  <c r="R2515" i="1" s="1"/>
  <c r="K2477" i="1"/>
  <c r="J2477" i="1"/>
  <c r="Q2477" i="1"/>
  <c r="R2477" i="1" s="1"/>
  <c r="N2477" i="1"/>
  <c r="O2477" i="1" s="1"/>
  <c r="L2477" i="1"/>
  <c r="K2461" i="1"/>
  <c r="J2461" i="1"/>
  <c r="Q2461" i="1"/>
  <c r="R2461" i="1" s="1"/>
  <c r="N2461" i="1"/>
  <c r="O2461" i="1" s="1"/>
  <c r="L2461" i="1"/>
  <c r="K2445" i="1"/>
  <c r="J2445" i="1"/>
  <c r="Q2445" i="1"/>
  <c r="R2445" i="1" s="1"/>
  <c r="N2445" i="1"/>
  <c r="O2445" i="1" s="1"/>
  <c r="L2445" i="1"/>
  <c r="M2475" i="1"/>
  <c r="N2475" i="1" s="1"/>
  <c r="O2475" i="1" s="1"/>
  <c r="P2475" i="1"/>
  <c r="Q2475" i="1" s="1"/>
  <c r="R2475" i="1" s="1"/>
  <c r="M2473" i="1"/>
  <c r="N2473" i="1" s="1"/>
  <c r="O2473" i="1" s="1"/>
  <c r="P2473" i="1"/>
  <c r="Q2473" i="1" s="1"/>
  <c r="R2473" i="1" s="1"/>
  <c r="L2419" i="1"/>
  <c r="K2419" i="1"/>
  <c r="J2419" i="1"/>
  <c r="K2389" i="1"/>
  <c r="J2389" i="1"/>
  <c r="N2389" i="1"/>
  <c r="O2389" i="1" s="1"/>
  <c r="Q2389" i="1"/>
  <c r="R2389" i="1" s="1"/>
  <c r="L2389" i="1"/>
  <c r="J2341" i="1"/>
  <c r="Q2341" i="1"/>
  <c r="R2341" i="1" s="1"/>
  <c r="N2341" i="1"/>
  <c r="O2341" i="1" s="1"/>
  <c r="L2341" i="1"/>
  <c r="K2341" i="1"/>
  <c r="P2296" i="1"/>
  <c r="Q2296" i="1" s="1"/>
  <c r="R2296" i="1" s="1"/>
  <c r="M2296" i="1"/>
  <c r="N2296" i="1" s="1"/>
  <c r="O2296" i="1" s="1"/>
  <c r="L2347" i="1"/>
  <c r="Q2347" i="1"/>
  <c r="R2347" i="1" s="1"/>
  <c r="N2347" i="1"/>
  <c r="O2347" i="1" s="1"/>
  <c r="K2347" i="1"/>
  <c r="J2347" i="1"/>
  <c r="P2315" i="1"/>
  <c r="Q2315" i="1" s="1"/>
  <c r="R2315" i="1" s="1"/>
  <c r="M2315" i="1"/>
  <c r="N2315" i="1" s="1"/>
  <c r="O2315" i="1" s="1"/>
  <c r="Q2293" i="1"/>
  <c r="R2293" i="1" s="1"/>
  <c r="N2293" i="1"/>
  <c r="O2293" i="1" s="1"/>
  <c r="L2293" i="1"/>
  <c r="K2293" i="1"/>
  <c r="J2293" i="1"/>
  <c r="Q2285" i="1"/>
  <c r="R2285" i="1" s="1"/>
  <c r="N2285" i="1"/>
  <c r="O2285" i="1" s="1"/>
  <c r="L2285" i="1"/>
  <c r="K2285" i="1"/>
  <c r="J2285" i="1"/>
  <c r="P2195" i="1"/>
  <c r="Q2195" i="1" s="1"/>
  <c r="R2195" i="1" s="1"/>
  <c r="M2195" i="1"/>
  <c r="N2195" i="1" s="1"/>
  <c r="O2195" i="1" s="1"/>
  <c r="P2163" i="1"/>
  <c r="Q2163" i="1" s="1"/>
  <c r="R2163" i="1" s="1"/>
  <c r="M2163" i="1"/>
  <c r="N2163" i="1" s="1"/>
  <c r="O2163" i="1" s="1"/>
  <c r="M2401" i="1"/>
  <c r="N2401" i="1" s="1"/>
  <c r="O2401" i="1" s="1"/>
  <c r="P2401" i="1"/>
  <c r="Q2401" i="1" s="1"/>
  <c r="R2401" i="1" s="1"/>
  <c r="J2334" i="1"/>
  <c r="Q2334" i="1"/>
  <c r="R2334" i="1" s="1"/>
  <c r="N2334" i="1"/>
  <c r="O2334" i="1" s="1"/>
  <c r="L2334" i="1"/>
  <c r="K2334" i="1"/>
  <c r="P2484" i="1"/>
  <c r="Q2484" i="1" s="1"/>
  <c r="R2484" i="1" s="1"/>
  <c r="M2484" i="1"/>
  <c r="N2484" i="1" s="1"/>
  <c r="O2484" i="1" s="1"/>
  <c r="L2424" i="1"/>
  <c r="K2424" i="1"/>
  <c r="N2424" i="1"/>
  <c r="O2424" i="1" s="1"/>
  <c r="J2424" i="1"/>
  <c r="Q2424" i="1"/>
  <c r="R2424" i="1" s="1"/>
  <c r="L2408" i="1"/>
  <c r="K2408" i="1"/>
  <c r="J2408" i="1"/>
  <c r="L2392" i="1"/>
  <c r="K2392" i="1"/>
  <c r="J2392" i="1"/>
  <c r="M2311" i="1"/>
  <c r="N2311" i="1" s="1"/>
  <c r="O2311" i="1" s="1"/>
  <c r="P2311" i="1"/>
  <c r="Q2311" i="1" s="1"/>
  <c r="R2311" i="1" s="1"/>
  <c r="K2289" i="1"/>
  <c r="J2289" i="1"/>
  <c r="L2289" i="1"/>
  <c r="K2257" i="1"/>
  <c r="J2257" i="1"/>
  <c r="L2257" i="1"/>
  <c r="M2231" i="1"/>
  <c r="N2231" i="1" s="1"/>
  <c r="O2231" i="1" s="1"/>
  <c r="P2231" i="1"/>
  <c r="Q2231" i="1" s="1"/>
  <c r="R2231" i="1" s="1"/>
  <c r="P2205" i="1"/>
  <c r="Q2205" i="1" s="1"/>
  <c r="R2205" i="1" s="1"/>
  <c r="M2205" i="1"/>
  <c r="N2205" i="1" s="1"/>
  <c r="O2205" i="1" s="1"/>
  <c r="K2232" i="1"/>
  <c r="L2232" i="1"/>
  <c r="J2232" i="1"/>
  <c r="Q2232" i="1"/>
  <c r="R2232" i="1" s="1"/>
  <c r="N2232" i="1"/>
  <c r="O2232" i="1" s="1"/>
  <c r="M2221" i="1"/>
  <c r="N2221" i="1" s="1"/>
  <c r="O2221" i="1" s="1"/>
  <c r="P2221" i="1"/>
  <c r="Q2221" i="1" s="1"/>
  <c r="R2221" i="1" s="1"/>
  <c r="M2212" i="1"/>
  <c r="N2212" i="1" s="1"/>
  <c r="O2212" i="1" s="1"/>
  <c r="P2212" i="1"/>
  <c r="Q2212" i="1" s="1"/>
  <c r="R2212" i="1" s="1"/>
  <c r="M2159" i="1"/>
  <c r="N2159" i="1" s="1"/>
  <c r="O2159" i="1" s="1"/>
  <c r="P2159" i="1"/>
  <c r="Q2159" i="1" s="1"/>
  <c r="R2159" i="1" s="1"/>
  <c r="M2148" i="1"/>
  <c r="N2148" i="1" s="1"/>
  <c r="O2148" i="1" s="1"/>
  <c r="P2148" i="1"/>
  <c r="Q2148" i="1" s="1"/>
  <c r="R2148" i="1" s="1"/>
  <c r="P2139" i="1"/>
  <c r="Q2139" i="1" s="1"/>
  <c r="R2139" i="1" s="1"/>
  <c r="M2139" i="1"/>
  <c r="N2139" i="1" s="1"/>
  <c r="O2139" i="1" s="1"/>
  <c r="P2131" i="1"/>
  <c r="Q2131" i="1" s="1"/>
  <c r="R2131" i="1" s="1"/>
  <c r="M2131" i="1"/>
  <c r="N2131" i="1" s="1"/>
  <c r="O2131" i="1" s="1"/>
  <c r="Q2040" i="1"/>
  <c r="R2040" i="1" s="1"/>
  <c r="N2040" i="1"/>
  <c r="O2040" i="1" s="1"/>
  <c r="L2040" i="1"/>
  <c r="J2040" i="1"/>
  <c r="K2040" i="1"/>
  <c r="P2030" i="1"/>
  <c r="Q2030" i="1" s="1"/>
  <c r="R2030" i="1" s="1"/>
  <c r="M2030" i="1"/>
  <c r="N2030" i="1" s="1"/>
  <c r="O2030" i="1" s="1"/>
  <c r="P2014" i="1"/>
  <c r="Q2014" i="1" s="1"/>
  <c r="R2014" i="1" s="1"/>
  <c r="M2014" i="1"/>
  <c r="N2014" i="1" s="1"/>
  <c r="O2014" i="1" s="1"/>
  <c r="P1998" i="1"/>
  <c r="Q1998" i="1" s="1"/>
  <c r="R1998" i="1" s="1"/>
  <c r="M1998" i="1"/>
  <c r="N1998" i="1" s="1"/>
  <c r="O1998" i="1" s="1"/>
  <c r="P1982" i="1"/>
  <c r="Q1982" i="1" s="1"/>
  <c r="R1982" i="1" s="1"/>
  <c r="M1982" i="1"/>
  <c r="N1982" i="1" s="1"/>
  <c r="O1982" i="1" s="1"/>
  <c r="P1958" i="1"/>
  <c r="Q1958" i="1" s="1"/>
  <c r="R1958" i="1" s="1"/>
  <c r="M1958" i="1"/>
  <c r="N1958" i="1" s="1"/>
  <c r="O1958" i="1" s="1"/>
  <c r="J2098" i="1"/>
  <c r="Q2098" i="1"/>
  <c r="R2098" i="1" s="1"/>
  <c r="N2098" i="1"/>
  <c r="O2098" i="1" s="1"/>
  <c r="L2098" i="1"/>
  <c r="K2098" i="1"/>
  <c r="M2081" i="1"/>
  <c r="N2081" i="1" s="1"/>
  <c r="O2081" i="1" s="1"/>
  <c r="P2081" i="1"/>
  <c r="Q2081" i="1" s="1"/>
  <c r="R2081" i="1" s="1"/>
  <c r="M2253" i="1"/>
  <c r="P2253" i="1"/>
  <c r="M2183" i="1"/>
  <c r="N2183" i="1" s="1"/>
  <c r="O2183" i="1" s="1"/>
  <c r="P2183" i="1"/>
  <c r="Q2183" i="1" s="1"/>
  <c r="R2183" i="1" s="1"/>
  <c r="M2050" i="1"/>
  <c r="N2050" i="1" s="1"/>
  <c r="O2050" i="1" s="1"/>
  <c r="P2050" i="1"/>
  <c r="Q2050" i="1" s="1"/>
  <c r="R2050" i="1" s="1"/>
  <c r="K1980" i="1"/>
  <c r="J1980" i="1"/>
  <c r="Q1980" i="1"/>
  <c r="R1980" i="1" s="1"/>
  <c r="N1980" i="1"/>
  <c r="O1980" i="1" s="1"/>
  <c r="L1980" i="1"/>
  <c r="L2018" i="1"/>
  <c r="K2018" i="1"/>
  <c r="J2018" i="1"/>
  <c r="L1914" i="1"/>
  <c r="K1914" i="1"/>
  <c r="J1914" i="1"/>
  <c r="K1903" i="1"/>
  <c r="Q1903" i="1"/>
  <c r="R1903" i="1" s="1"/>
  <c r="N1903" i="1"/>
  <c r="O1903" i="1" s="1"/>
  <c r="L1903" i="1"/>
  <c r="J1903" i="1"/>
  <c r="K1871" i="1"/>
  <c r="Q1871" i="1"/>
  <c r="R1871" i="1" s="1"/>
  <c r="N1871" i="1"/>
  <c r="O1871" i="1" s="1"/>
  <c r="L1871" i="1"/>
  <c r="J1871" i="1"/>
  <c r="K2019" i="1"/>
  <c r="L2019" i="1"/>
  <c r="J2019" i="1"/>
  <c r="N2016" i="1"/>
  <c r="O2016" i="1" s="1"/>
  <c r="L2016" i="1"/>
  <c r="J2016" i="1"/>
  <c r="Q2016" i="1"/>
  <c r="R2016" i="1" s="1"/>
  <c r="K2016" i="1"/>
  <c r="K2003" i="1"/>
  <c r="L2003" i="1"/>
  <c r="J2003" i="1"/>
  <c r="N2000" i="1"/>
  <c r="O2000" i="1" s="1"/>
  <c r="L2000" i="1"/>
  <c r="J2000" i="1"/>
  <c r="Q2000" i="1"/>
  <c r="R2000" i="1" s="1"/>
  <c r="K2000" i="1"/>
  <c r="K1987" i="1"/>
  <c r="L1987" i="1"/>
  <c r="J1987" i="1"/>
  <c r="N1984" i="1"/>
  <c r="O1984" i="1" s="1"/>
  <c r="L1984" i="1"/>
  <c r="J1984" i="1"/>
  <c r="Q1984" i="1"/>
  <c r="R1984" i="1" s="1"/>
  <c r="K1984" i="1"/>
  <c r="M1962" i="1"/>
  <c r="N1962" i="1" s="1"/>
  <c r="O1962" i="1" s="1"/>
  <c r="P1962" i="1"/>
  <c r="Q1962" i="1" s="1"/>
  <c r="R1962" i="1" s="1"/>
  <c r="P1876" i="1"/>
  <c r="Q1876" i="1" s="1"/>
  <c r="R1876" i="1" s="1"/>
  <c r="M1876" i="1"/>
  <c r="N1876" i="1" s="1"/>
  <c r="O1876" i="1" s="1"/>
  <c r="L1938" i="1"/>
  <c r="K1938" i="1"/>
  <c r="J1938" i="1"/>
  <c r="J1944" i="1"/>
  <c r="L1944" i="1"/>
  <c r="K1944" i="1"/>
  <c r="N1723" i="1"/>
  <c r="O1723" i="1" s="1"/>
  <c r="L1723" i="1"/>
  <c r="K1723" i="1"/>
  <c r="J1723" i="1"/>
  <c r="Q1723" i="1"/>
  <c r="R1723" i="1" s="1"/>
  <c r="L1636" i="1"/>
  <c r="K1636" i="1"/>
  <c r="J1636" i="1"/>
  <c r="K1839" i="1"/>
  <c r="N1839" i="1"/>
  <c r="O1839" i="1" s="1"/>
  <c r="L1839" i="1"/>
  <c r="J1839" i="1"/>
  <c r="Q1839" i="1"/>
  <c r="R1839" i="1" s="1"/>
  <c r="Q1650" i="1"/>
  <c r="R1650" i="1" s="1"/>
  <c r="N1650" i="1"/>
  <c r="O1650" i="1" s="1"/>
  <c r="L1650" i="1"/>
  <c r="K1650" i="1"/>
  <c r="J1650" i="1"/>
  <c r="Q1618" i="1"/>
  <c r="R1618" i="1" s="1"/>
  <c r="N1618" i="1"/>
  <c r="O1618" i="1" s="1"/>
  <c r="L1618" i="1"/>
  <c r="K1618" i="1"/>
  <c r="J1618" i="1"/>
  <c r="Q1570" i="1"/>
  <c r="R1570" i="1" s="1"/>
  <c r="N1570" i="1"/>
  <c r="O1570" i="1" s="1"/>
  <c r="L1570" i="1"/>
  <c r="J1570" i="1"/>
  <c r="K1570" i="1"/>
  <c r="K1744" i="1"/>
  <c r="L1744" i="1"/>
  <c r="J1744" i="1"/>
  <c r="Q1744" i="1"/>
  <c r="R1744" i="1" s="1"/>
  <c r="N1744" i="1"/>
  <c r="O1744" i="1" s="1"/>
  <c r="P1800" i="1"/>
  <c r="M1800" i="1"/>
  <c r="L1606" i="1"/>
  <c r="K1606" i="1"/>
  <c r="J1606" i="1"/>
  <c r="Q1606" i="1"/>
  <c r="R1606" i="1" s="1"/>
  <c r="N1606" i="1"/>
  <c r="O1606" i="1" s="1"/>
  <c r="K1526" i="1"/>
  <c r="J1526" i="1"/>
  <c r="Q1526" i="1"/>
  <c r="R1526" i="1" s="1"/>
  <c r="N1526" i="1"/>
  <c r="O1526" i="1" s="1"/>
  <c r="L1526" i="1"/>
  <c r="M1596" i="1"/>
  <c r="P1596" i="1"/>
  <c r="M1540" i="1"/>
  <c r="N1540" i="1" s="1"/>
  <c r="O1540" i="1" s="1"/>
  <c r="P1540" i="1"/>
  <c r="Q1540" i="1" s="1"/>
  <c r="R1540" i="1" s="1"/>
  <c r="M1498" i="1"/>
  <c r="N1498" i="1" s="1"/>
  <c r="O1498" i="1" s="1"/>
  <c r="P1498" i="1"/>
  <c r="Q1498" i="1" s="1"/>
  <c r="R1498" i="1" s="1"/>
  <c r="L1317" i="1"/>
  <c r="J1317" i="1"/>
  <c r="K1317" i="1"/>
  <c r="P1225" i="1"/>
  <c r="Q1225" i="1" s="1"/>
  <c r="R1225" i="1" s="1"/>
  <c r="M1225" i="1"/>
  <c r="N1225" i="1" s="1"/>
  <c r="O1225" i="1" s="1"/>
  <c r="N1509" i="1"/>
  <c r="O1509" i="1" s="1"/>
  <c r="K1509" i="1"/>
  <c r="L1509" i="1"/>
  <c r="J1509" i="1"/>
  <c r="Q1509" i="1"/>
  <c r="R1509" i="1" s="1"/>
  <c r="P1484" i="1"/>
  <c r="M1484" i="1"/>
  <c r="P1031" i="1"/>
  <c r="M1031" i="1"/>
  <c r="L1269" i="1"/>
  <c r="J1269" i="1"/>
  <c r="K1269" i="1"/>
  <c r="M1287" i="1"/>
  <c r="P1287" i="1"/>
  <c r="L1231" i="1"/>
  <c r="K1231" i="1"/>
  <c r="J1231" i="1"/>
  <c r="J1137" i="1"/>
  <c r="N1137" i="1"/>
  <c r="O1137" i="1" s="1"/>
  <c r="L1137" i="1"/>
  <c r="K1137" i="1"/>
  <c r="Q1137" i="1"/>
  <c r="R1137" i="1" s="1"/>
  <c r="J1121" i="1"/>
  <c r="N1121" i="1"/>
  <c r="O1121" i="1" s="1"/>
  <c r="L1121" i="1"/>
  <c r="K1121" i="1"/>
  <c r="Q1121" i="1"/>
  <c r="R1121" i="1" s="1"/>
  <c r="J1105" i="1"/>
  <c r="N1105" i="1"/>
  <c r="O1105" i="1" s="1"/>
  <c r="L1105" i="1"/>
  <c r="K1105" i="1"/>
  <c r="Q1105" i="1"/>
  <c r="R1105" i="1" s="1"/>
  <c r="J1089" i="1"/>
  <c r="N1089" i="1"/>
  <c r="O1089" i="1" s="1"/>
  <c r="L1089" i="1"/>
  <c r="K1089" i="1"/>
  <c r="Q1089" i="1"/>
  <c r="R1089" i="1" s="1"/>
  <c r="J1073" i="1"/>
  <c r="N1073" i="1"/>
  <c r="O1073" i="1" s="1"/>
  <c r="L1073" i="1"/>
  <c r="K1073" i="1"/>
  <c r="Q1073" i="1"/>
  <c r="R1073" i="1" s="1"/>
  <c r="J1057" i="1"/>
  <c r="N1057" i="1"/>
  <c r="O1057" i="1" s="1"/>
  <c r="L1057" i="1"/>
  <c r="K1057" i="1"/>
  <c r="Q1057" i="1"/>
  <c r="R1057" i="1" s="1"/>
  <c r="P1175" i="1"/>
  <c r="M1175" i="1"/>
  <c r="M1253" i="1"/>
  <c r="P1253" i="1"/>
  <c r="J774" i="1"/>
  <c r="L774" i="1"/>
  <c r="K774" i="1"/>
  <c r="J758" i="1"/>
  <c r="L758" i="1"/>
  <c r="K758" i="1"/>
  <c r="N874" i="1"/>
  <c r="O874" i="1" s="1"/>
  <c r="J874" i="1"/>
  <c r="Q874" i="1"/>
  <c r="R874" i="1" s="1"/>
  <c r="L874" i="1"/>
  <c r="K874" i="1"/>
  <c r="L852" i="1"/>
  <c r="K852" i="1"/>
  <c r="J852" i="1"/>
  <c r="N810" i="1"/>
  <c r="O810" i="1" s="1"/>
  <c r="J810" i="1"/>
  <c r="Q810" i="1"/>
  <c r="R810" i="1" s="1"/>
  <c r="L810" i="1"/>
  <c r="K810" i="1"/>
  <c r="L772" i="1"/>
  <c r="K772" i="1"/>
  <c r="J772" i="1"/>
  <c r="M695" i="1"/>
  <c r="N695" i="1" s="1"/>
  <c r="O695" i="1" s="1"/>
  <c r="P695" i="1"/>
  <c r="Q695" i="1" s="1"/>
  <c r="R695" i="1" s="1"/>
  <c r="J949" i="1"/>
  <c r="K949" i="1"/>
  <c r="L949" i="1"/>
  <c r="L660" i="1"/>
  <c r="K660" i="1"/>
  <c r="J660" i="1"/>
  <c r="L4144" i="1"/>
  <c r="J4144" i="1"/>
  <c r="K4144" i="1"/>
  <c r="P4145" i="1"/>
  <c r="Q4145" i="1" s="1"/>
  <c r="R4145" i="1" s="1"/>
  <c r="M4145" i="1"/>
  <c r="N4145" i="1" s="1"/>
  <c r="O4145" i="1" s="1"/>
  <c r="P4140" i="1"/>
  <c r="M4140" i="1"/>
  <c r="J4099" i="1"/>
  <c r="N4099" i="1"/>
  <c r="O4099" i="1" s="1"/>
  <c r="Q4099" i="1"/>
  <c r="R4099" i="1" s="1"/>
  <c r="L4099" i="1"/>
  <c r="K4099" i="1"/>
  <c r="L4116" i="1"/>
  <c r="J4116" i="1"/>
  <c r="K4116" i="1"/>
  <c r="P4116" i="1"/>
  <c r="Q4116" i="1" s="1"/>
  <c r="R4116" i="1" s="1"/>
  <c r="M4116" i="1"/>
  <c r="N4116" i="1" s="1"/>
  <c r="O4116" i="1" s="1"/>
  <c r="L4166" i="1"/>
  <c r="J4166" i="1"/>
  <c r="K4166" i="1"/>
  <c r="P4127" i="1"/>
  <c r="Q4127" i="1" s="1"/>
  <c r="R4127" i="1" s="1"/>
  <c r="M4127" i="1"/>
  <c r="N4127" i="1" s="1"/>
  <c r="O4127" i="1" s="1"/>
  <c r="K4013" i="1"/>
  <c r="Q4013" i="1"/>
  <c r="R4013" i="1" s="1"/>
  <c r="N4013" i="1"/>
  <c r="O4013" i="1" s="1"/>
  <c r="L4013" i="1"/>
  <c r="J4013" i="1"/>
  <c r="P4144" i="1"/>
  <c r="Q4144" i="1" s="1"/>
  <c r="R4144" i="1" s="1"/>
  <c r="M4144" i="1"/>
  <c r="N4144" i="1" s="1"/>
  <c r="O4144" i="1" s="1"/>
  <c r="N4168" i="1"/>
  <c r="O4168" i="1" s="1"/>
  <c r="L4168" i="1"/>
  <c r="K4168" i="1"/>
  <c r="J4168" i="1"/>
  <c r="Q4168" i="1"/>
  <c r="R4168" i="1" s="1"/>
  <c r="P4081" i="1"/>
  <c r="Q4081" i="1" s="1"/>
  <c r="R4081" i="1" s="1"/>
  <c r="M4081" i="1"/>
  <c r="N4081" i="1" s="1"/>
  <c r="O4081" i="1" s="1"/>
  <c r="L4039" i="1"/>
  <c r="J4039" i="1"/>
  <c r="N4039" i="1"/>
  <c r="O4039" i="1" s="1"/>
  <c r="K4039" i="1"/>
  <c r="P4016" i="1"/>
  <c r="Q4016" i="1" s="1"/>
  <c r="R4016" i="1" s="1"/>
  <c r="M4016" i="1"/>
  <c r="N4016" i="1" s="1"/>
  <c r="O4016" i="1" s="1"/>
  <c r="P3924" i="1"/>
  <c r="Q3924" i="1" s="1"/>
  <c r="R3924" i="1" s="1"/>
  <c r="M3924" i="1"/>
  <c r="N3924" i="1" s="1"/>
  <c r="O3924" i="1" s="1"/>
  <c r="J4158" i="1"/>
  <c r="L4158" i="1"/>
  <c r="K4158" i="1"/>
  <c r="P4168" i="1"/>
  <c r="M4168" i="1"/>
  <c r="J4146" i="1"/>
  <c r="L4146" i="1"/>
  <c r="K4146" i="1"/>
  <c r="P4114" i="1"/>
  <c r="M4114" i="1"/>
  <c r="P4130" i="1"/>
  <c r="M4130" i="1"/>
  <c r="L4120" i="1"/>
  <c r="J4120" i="1"/>
  <c r="K4120" i="1"/>
  <c r="Q4120" i="1"/>
  <c r="R4120" i="1" s="1"/>
  <c r="N4120" i="1"/>
  <c r="O4120" i="1" s="1"/>
  <c r="K4130" i="1"/>
  <c r="Q4130" i="1"/>
  <c r="R4130" i="1" s="1"/>
  <c r="L4130" i="1"/>
  <c r="J4130" i="1"/>
  <c r="N4130" i="1"/>
  <c r="O4130" i="1" s="1"/>
  <c r="N4103" i="1"/>
  <c r="O4103" i="1" s="1"/>
  <c r="J4103" i="1"/>
  <c r="Q4103" i="1"/>
  <c r="R4103" i="1" s="1"/>
  <c r="L4103" i="1"/>
  <c r="K4103" i="1"/>
  <c r="J4122" i="1"/>
  <c r="K4122" i="1"/>
  <c r="L4122" i="1"/>
  <c r="J4118" i="1"/>
  <c r="K4118" i="1"/>
  <c r="L4118" i="1"/>
  <c r="P4073" i="1"/>
  <c r="Q4073" i="1" s="1"/>
  <c r="R4073" i="1" s="1"/>
  <c r="M4073" i="1"/>
  <c r="N4073" i="1" s="1"/>
  <c r="O4073" i="1" s="1"/>
  <c r="P4071" i="1"/>
  <c r="M4071" i="1"/>
  <c r="K4066" i="1"/>
  <c r="L4066" i="1"/>
  <c r="J4066" i="1"/>
  <c r="M4029" i="1"/>
  <c r="N4029" i="1" s="1"/>
  <c r="O4029" i="1" s="1"/>
  <c r="P4029" i="1"/>
  <c r="Q4029" i="1" s="1"/>
  <c r="R4029" i="1" s="1"/>
  <c r="P4039" i="1"/>
  <c r="Q4039" i="1" s="1"/>
  <c r="R4039" i="1" s="1"/>
  <c r="M4039" i="1"/>
  <c r="P4023" i="1"/>
  <c r="M4023" i="1"/>
  <c r="L4012" i="1"/>
  <c r="K4012" i="1"/>
  <c r="J4012" i="1"/>
  <c r="K3976" i="1"/>
  <c r="J3976" i="1"/>
  <c r="L3976" i="1"/>
  <c r="J4006" i="1"/>
  <c r="N4006" i="1"/>
  <c r="O4006" i="1" s="1"/>
  <c r="Q4006" i="1"/>
  <c r="R4006" i="1" s="1"/>
  <c r="L4006" i="1"/>
  <c r="K4006" i="1"/>
  <c r="M3920" i="1"/>
  <c r="N3920" i="1" s="1"/>
  <c r="O3920" i="1" s="1"/>
  <c r="P3920" i="1"/>
  <c r="Q3920" i="1" s="1"/>
  <c r="R3920" i="1" s="1"/>
  <c r="P3990" i="1"/>
  <c r="Q3990" i="1" s="1"/>
  <c r="R3990" i="1" s="1"/>
  <c r="M3990" i="1"/>
  <c r="N3990" i="1" s="1"/>
  <c r="O3990" i="1" s="1"/>
  <c r="L3947" i="1"/>
  <c r="K3947" i="1"/>
  <c r="J3947" i="1"/>
  <c r="Q3947" i="1"/>
  <c r="R3947" i="1" s="1"/>
  <c r="N3947" i="1"/>
  <c r="O3947" i="1" s="1"/>
  <c r="J3966" i="1"/>
  <c r="K3966" i="1"/>
  <c r="Q3966" i="1"/>
  <c r="R3966" i="1" s="1"/>
  <c r="L3966" i="1"/>
  <c r="N3966" i="1"/>
  <c r="O3966" i="1" s="1"/>
  <c r="P3903" i="1"/>
  <c r="Q3903" i="1" s="1"/>
  <c r="R3903" i="1" s="1"/>
  <c r="M3903" i="1"/>
  <c r="N3903" i="1" s="1"/>
  <c r="O3903" i="1" s="1"/>
  <c r="P3978" i="1"/>
  <c r="M3978" i="1"/>
  <c r="N3978" i="1" s="1"/>
  <c r="O3978" i="1" s="1"/>
  <c r="L3978" i="1"/>
  <c r="J3978" i="1"/>
  <c r="Q3978" i="1"/>
  <c r="R3978" i="1" s="1"/>
  <c r="K3978" i="1"/>
  <c r="M3915" i="1"/>
  <c r="N3915" i="1" s="1"/>
  <c r="O3915" i="1" s="1"/>
  <c r="P3915" i="1"/>
  <c r="Q3915" i="1" s="1"/>
  <c r="R3915" i="1" s="1"/>
  <c r="J3883" i="1"/>
  <c r="Q3883" i="1"/>
  <c r="R3883" i="1" s="1"/>
  <c r="N3883" i="1"/>
  <c r="O3883" i="1" s="1"/>
  <c r="K3883" i="1"/>
  <c r="L3883" i="1"/>
  <c r="J3957" i="1"/>
  <c r="Q3957" i="1"/>
  <c r="R3957" i="1" s="1"/>
  <c r="K3957" i="1"/>
  <c r="N3957" i="1"/>
  <c r="O3957" i="1" s="1"/>
  <c r="L3957" i="1"/>
  <c r="P3890" i="1"/>
  <c r="Q3890" i="1" s="1"/>
  <c r="R3890" i="1" s="1"/>
  <c r="M3890" i="1"/>
  <c r="N3890" i="1" s="1"/>
  <c r="O3890" i="1" s="1"/>
  <c r="J3847" i="1"/>
  <c r="Q3847" i="1"/>
  <c r="R3847" i="1" s="1"/>
  <c r="N3847" i="1"/>
  <c r="O3847" i="1" s="1"/>
  <c r="K3847" i="1"/>
  <c r="L3847" i="1"/>
  <c r="N3855" i="1"/>
  <c r="O3855" i="1" s="1"/>
  <c r="K3855" i="1"/>
  <c r="Q3855" i="1"/>
  <c r="R3855" i="1" s="1"/>
  <c r="L3855" i="1"/>
  <c r="J3855" i="1"/>
  <c r="L3825" i="1"/>
  <c r="Q3825" i="1"/>
  <c r="R3825" i="1" s="1"/>
  <c r="N3825" i="1"/>
  <c r="O3825" i="1" s="1"/>
  <c r="K3825" i="1"/>
  <c r="J3825" i="1"/>
  <c r="K3814" i="1"/>
  <c r="Q3814" i="1"/>
  <c r="R3814" i="1" s="1"/>
  <c r="N3814" i="1"/>
  <c r="O3814" i="1" s="1"/>
  <c r="L3814" i="1"/>
  <c r="J3814" i="1"/>
  <c r="L3793" i="1"/>
  <c r="Q3793" i="1"/>
  <c r="R3793" i="1" s="1"/>
  <c r="N3793" i="1"/>
  <c r="O3793" i="1" s="1"/>
  <c r="K3793" i="1"/>
  <c r="J3793" i="1"/>
  <c r="K3782" i="1"/>
  <c r="Q3782" i="1"/>
  <c r="R3782" i="1" s="1"/>
  <c r="N3782" i="1"/>
  <c r="O3782" i="1" s="1"/>
  <c r="L3782" i="1"/>
  <c r="J3782" i="1"/>
  <c r="N3760" i="1"/>
  <c r="O3760" i="1" s="1"/>
  <c r="L3760" i="1"/>
  <c r="J3760" i="1"/>
  <c r="Q3760" i="1"/>
  <c r="R3760" i="1" s="1"/>
  <c r="K3760" i="1"/>
  <c r="J3823" i="1"/>
  <c r="N3823" i="1"/>
  <c r="O3823" i="1" s="1"/>
  <c r="Q3823" i="1"/>
  <c r="R3823" i="1" s="1"/>
  <c r="L3823" i="1"/>
  <c r="K3823" i="1"/>
  <c r="J3815" i="1"/>
  <c r="N3815" i="1"/>
  <c r="O3815" i="1" s="1"/>
  <c r="Q3815" i="1"/>
  <c r="R3815" i="1" s="1"/>
  <c r="L3815" i="1"/>
  <c r="K3815" i="1"/>
  <c r="J3807" i="1"/>
  <c r="N3807" i="1"/>
  <c r="O3807" i="1" s="1"/>
  <c r="Q3807" i="1"/>
  <c r="R3807" i="1" s="1"/>
  <c r="L3807" i="1"/>
  <c r="K3807" i="1"/>
  <c r="J3799" i="1"/>
  <c r="N3799" i="1"/>
  <c r="O3799" i="1" s="1"/>
  <c r="Q3799" i="1"/>
  <c r="R3799" i="1" s="1"/>
  <c r="L3799" i="1"/>
  <c r="K3799" i="1"/>
  <c r="J3791" i="1"/>
  <c r="N3791" i="1"/>
  <c r="O3791" i="1" s="1"/>
  <c r="Q3791" i="1"/>
  <c r="R3791" i="1" s="1"/>
  <c r="L3791" i="1"/>
  <c r="K3791" i="1"/>
  <c r="J3783" i="1"/>
  <c r="N3783" i="1"/>
  <c r="O3783" i="1" s="1"/>
  <c r="Q3783" i="1"/>
  <c r="R3783" i="1" s="1"/>
  <c r="L3783" i="1"/>
  <c r="K3783" i="1"/>
  <c r="J3759" i="1"/>
  <c r="L3759" i="1"/>
  <c r="K3759" i="1"/>
  <c r="P3763" i="1"/>
  <c r="M3763" i="1"/>
  <c r="P3749" i="1"/>
  <c r="Q3749" i="1" s="1"/>
  <c r="R3749" i="1" s="1"/>
  <c r="M3749" i="1"/>
  <c r="N3749" i="1" s="1"/>
  <c r="O3749" i="1" s="1"/>
  <c r="P3741" i="1"/>
  <c r="Q3741" i="1" s="1"/>
  <c r="R3741" i="1" s="1"/>
  <c r="M3741" i="1"/>
  <c r="N3741" i="1" s="1"/>
  <c r="O3741" i="1" s="1"/>
  <c r="P3733" i="1"/>
  <c r="Q3733" i="1" s="1"/>
  <c r="R3733" i="1" s="1"/>
  <c r="M3733" i="1"/>
  <c r="N3733" i="1" s="1"/>
  <c r="O3733" i="1" s="1"/>
  <c r="P3766" i="1"/>
  <c r="Q3766" i="1" s="1"/>
  <c r="R3766" i="1" s="1"/>
  <c r="M3766" i="1"/>
  <c r="N3766" i="1" s="1"/>
  <c r="O3766" i="1" s="1"/>
  <c r="L3731" i="1"/>
  <c r="K3731" i="1"/>
  <c r="J3731" i="1"/>
  <c r="L3777" i="1"/>
  <c r="Q3777" i="1"/>
  <c r="R3777" i="1" s="1"/>
  <c r="N3777" i="1"/>
  <c r="O3777" i="1" s="1"/>
  <c r="J3777" i="1"/>
  <c r="K3777" i="1"/>
  <c r="P3769" i="1"/>
  <c r="Q3769" i="1" s="1"/>
  <c r="R3769" i="1" s="1"/>
  <c r="M3769" i="1"/>
  <c r="N3769" i="1" s="1"/>
  <c r="O3769" i="1" s="1"/>
  <c r="P3666" i="1"/>
  <c r="M3666" i="1"/>
  <c r="P3725" i="1"/>
  <c r="Q3725" i="1" s="1"/>
  <c r="R3725" i="1" s="1"/>
  <c r="M3725" i="1"/>
  <c r="N3725" i="1" s="1"/>
  <c r="O3725" i="1" s="1"/>
  <c r="Q3648" i="1"/>
  <c r="R3648" i="1" s="1"/>
  <c r="N3648" i="1"/>
  <c r="O3648" i="1" s="1"/>
  <c r="L3648" i="1"/>
  <c r="J3648" i="1"/>
  <c r="K3648" i="1"/>
  <c r="K3699" i="1"/>
  <c r="L3699" i="1"/>
  <c r="J3699" i="1"/>
  <c r="L3666" i="1"/>
  <c r="J3666" i="1"/>
  <c r="Q3666" i="1"/>
  <c r="R3666" i="1" s="1"/>
  <c r="N3666" i="1"/>
  <c r="O3666" i="1" s="1"/>
  <c r="K3666" i="1"/>
  <c r="P3721" i="1"/>
  <c r="M3721" i="1"/>
  <c r="P3717" i="1"/>
  <c r="M3717" i="1"/>
  <c r="K3708" i="1"/>
  <c r="L3708" i="1"/>
  <c r="J3708" i="1"/>
  <c r="L3626" i="1"/>
  <c r="K3626" i="1"/>
  <c r="J3626" i="1"/>
  <c r="Q3626" i="1"/>
  <c r="R3626" i="1" s="1"/>
  <c r="N3626" i="1"/>
  <c r="O3626" i="1" s="1"/>
  <c r="J3572" i="1"/>
  <c r="N3572" i="1"/>
  <c r="O3572" i="1" s="1"/>
  <c r="L3572" i="1"/>
  <c r="K3572" i="1"/>
  <c r="Q3572" i="1"/>
  <c r="R3572" i="1" s="1"/>
  <c r="J3564" i="1"/>
  <c r="N3564" i="1"/>
  <c r="O3564" i="1" s="1"/>
  <c r="L3564" i="1"/>
  <c r="K3564" i="1"/>
  <c r="Q3564" i="1"/>
  <c r="R3564" i="1" s="1"/>
  <c r="P3579" i="1"/>
  <c r="Q3579" i="1" s="1"/>
  <c r="R3579" i="1" s="1"/>
  <c r="M3579" i="1"/>
  <c r="N3579" i="1" s="1"/>
  <c r="O3579" i="1" s="1"/>
  <c r="M3634" i="1"/>
  <c r="N3634" i="1" s="1"/>
  <c r="O3634" i="1" s="1"/>
  <c r="P3634" i="1"/>
  <c r="L3634" i="1"/>
  <c r="K3634" i="1"/>
  <c r="J3634" i="1"/>
  <c r="Q3634" i="1"/>
  <c r="R3634" i="1" s="1"/>
  <c r="P3611" i="1"/>
  <c r="Q3611" i="1" s="1"/>
  <c r="R3611" i="1" s="1"/>
  <c r="M3611" i="1"/>
  <c r="N3611" i="1" s="1"/>
  <c r="O3611" i="1" s="1"/>
  <c r="K3603" i="1"/>
  <c r="J3603" i="1"/>
  <c r="L3603" i="1"/>
  <c r="M3586" i="1"/>
  <c r="N3586" i="1" s="1"/>
  <c r="O3586" i="1" s="1"/>
  <c r="P3586" i="1"/>
  <c r="Q3586" i="1" s="1"/>
  <c r="R3586" i="1" s="1"/>
  <c r="L3591" i="1"/>
  <c r="K3591" i="1"/>
  <c r="N3591" i="1"/>
  <c r="O3591" i="1" s="1"/>
  <c r="J3591" i="1"/>
  <c r="Q3591" i="1"/>
  <c r="R3591" i="1" s="1"/>
  <c r="L3515" i="1"/>
  <c r="K3515" i="1"/>
  <c r="J3515" i="1"/>
  <c r="M3470" i="1"/>
  <c r="N3470" i="1" s="1"/>
  <c r="O3470" i="1" s="1"/>
  <c r="P3470" i="1"/>
  <c r="Q3470" i="1" s="1"/>
  <c r="R3470" i="1" s="1"/>
  <c r="J3461" i="1"/>
  <c r="L3461" i="1"/>
  <c r="K3461" i="1"/>
  <c r="Q3461" i="1"/>
  <c r="R3461" i="1" s="1"/>
  <c r="N3461" i="1"/>
  <c r="O3461" i="1" s="1"/>
  <c r="P3544" i="1"/>
  <c r="Q3544" i="1" s="1"/>
  <c r="R3544" i="1" s="1"/>
  <c r="M3544" i="1"/>
  <c r="N3544" i="1" s="1"/>
  <c r="O3544" i="1" s="1"/>
  <c r="P3536" i="1"/>
  <c r="Q3536" i="1" s="1"/>
  <c r="R3536" i="1" s="1"/>
  <c r="M3536" i="1"/>
  <c r="N3536" i="1" s="1"/>
  <c r="O3536" i="1" s="1"/>
  <c r="M3513" i="1"/>
  <c r="P3513" i="1"/>
  <c r="L3539" i="1"/>
  <c r="K3539" i="1"/>
  <c r="J3539" i="1"/>
  <c r="P3542" i="1"/>
  <c r="Q3542" i="1" s="1"/>
  <c r="R3542" i="1" s="1"/>
  <c r="M3542" i="1"/>
  <c r="N3542" i="1" s="1"/>
  <c r="O3542" i="1" s="1"/>
  <c r="K3442" i="1"/>
  <c r="Q3442" i="1"/>
  <c r="R3442" i="1" s="1"/>
  <c r="N3442" i="1"/>
  <c r="O3442" i="1" s="1"/>
  <c r="L3442" i="1"/>
  <c r="J3442" i="1"/>
  <c r="P3532" i="1"/>
  <c r="Q3532" i="1" s="1"/>
  <c r="R3532" i="1" s="1"/>
  <c r="M3532" i="1"/>
  <c r="N3532" i="1" s="1"/>
  <c r="O3532" i="1" s="1"/>
  <c r="K3468" i="1"/>
  <c r="J3468" i="1"/>
  <c r="L3468" i="1"/>
  <c r="P3507" i="1"/>
  <c r="Q3507" i="1" s="1"/>
  <c r="R3507" i="1" s="1"/>
  <c r="M3507" i="1"/>
  <c r="N3507" i="1" s="1"/>
  <c r="O3507" i="1" s="1"/>
  <c r="N3403" i="1"/>
  <c r="O3403" i="1" s="1"/>
  <c r="L3403" i="1"/>
  <c r="K3403" i="1"/>
  <c r="J3403" i="1"/>
  <c r="Q3403" i="1"/>
  <c r="R3403" i="1" s="1"/>
  <c r="P3350" i="1"/>
  <c r="Q3350" i="1" s="1"/>
  <c r="R3350" i="1" s="1"/>
  <c r="M3350" i="1"/>
  <c r="N3350" i="1" s="1"/>
  <c r="O3350" i="1" s="1"/>
  <c r="K3422" i="1"/>
  <c r="J3422" i="1"/>
  <c r="N3422" i="1"/>
  <c r="O3422" i="1" s="1"/>
  <c r="L3422" i="1"/>
  <c r="Q3422" i="1"/>
  <c r="R3422" i="1" s="1"/>
  <c r="M3399" i="1"/>
  <c r="N3399" i="1" s="1"/>
  <c r="O3399" i="1" s="1"/>
  <c r="P3399" i="1"/>
  <c r="Q3399" i="1" s="1"/>
  <c r="R3399" i="1" s="1"/>
  <c r="Q3331" i="1"/>
  <c r="R3331" i="1" s="1"/>
  <c r="N3331" i="1"/>
  <c r="O3331" i="1" s="1"/>
  <c r="L3331" i="1"/>
  <c r="J3331" i="1"/>
  <c r="K3331" i="1"/>
  <c r="L3459" i="1"/>
  <c r="K3459" i="1"/>
  <c r="J3459" i="1"/>
  <c r="K3353" i="1"/>
  <c r="J3353" i="1"/>
  <c r="Q3353" i="1"/>
  <c r="R3353" i="1" s="1"/>
  <c r="N3353" i="1"/>
  <c r="O3353" i="1" s="1"/>
  <c r="L3353" i="1"/>
  <c r="L3429" i="1"/>
  <c r="J3429" i="1"/>
  <c r="Q3429" i="1"/>
  <c r="R3429" i="1" s="1"/>
  <c r="N3429" i="1"/>
  <c r="O3429" i="1" s="1"/>
  <c r="K3429" i="1"/>
  <c r="J3319" i="1"/>
  <c r="Q3319" i="1"/>
  <c r="R3319" i="1" s="1"/>
  <c r="N3319" i="1"/>
  <c r="O3319" i="1" s="1"/>
  <c r="L3319" i="1"/>
  <c r="K3319" i="1"/>
  <c r="P3293" i="1"/>
  <c r="Q3293" i="1" s="1"/>
  <c r="R3293" i="1" s="1"/>
  <c r="M3293" i="1"/>
  <c r="N3293" i="1" s="1"/>
  <c r="O3293" i="1" s="1"/>
  <c r="L3305" i="1"/>
  <c r="K3305" i="1"/>
  <c r="J3305" i="1"/>
  <c r="Q3305" i="1"/>
  <c r="R3305" i="1" s="1"/>
  <c r="N3305" i="1"/>
  <c r="O3305" i="1" s="1"/>
  <c r="P3221" i="1"/>
  <c r="M3221" i="1"/>
  <c r="N3291" i="1"/>
  <c r="O3291" i="1" s="1"/>
  <c r="J3291" i="1"/>
  <c r="Q3291" i="1"/>
  <c r="R3291" i="1" s="1"/>
  <c r="L3291" i="1"/>
  <c r="K3291" i="1"/>
  <c r="J3231" i="1"/>
  <c r="K3231" i="1"/>
  <c r="L3231" i="1"/>
  <c r="P3161" i="1"/>
  <c r="Q3161" i="1" s="1"/>
  <c r="R3161" i="1" s="1"/>
  <c r="M3161" i="1"/>
  <c r="N3161" i="1" s="1"/>
  <c r="O3161" i="1" s="1"/>
  <c r="P3153" i="1"/>
  <c r="Q3153" i="1" s="1"/>
  <c r="R3153" i="1" s="1"/>
  <c r="M3153" i="1"/>
  <c r="N3153" i="1" s="1"/>
  <c r="O3153" i="1" s="1"/>
  <c r="P3145" i="1"/>
  <c r="M3145" i="1"/>
  <c r="P3137" i="1"/>
  <c r="Q3137" i="1" s="1"/>
  <c r="R3137" i="1" s="1"/>
  <c r="M3137" i="1"/>
  <c r="N3137" i="1" s="1"/>
  <c r="O3137" i="1" s="1"/>
  <c r="M3225" i="1"/>
  <c r="N3225" i="1" s="1"/>
  <c r="O3225" i="1" s="1"/>
  <c r="P3225" i="1"/>
  <c r="Q3225" i="1" s="1"/>
  <c r="R3225" i="1" s="1"/>
  <c r="P3159" i="1"/>
  <c r="Q3159" i="1" s="1"/>
  <c r="R3159" i="1" s="1"/>
  <c r="M3159" i="1"/>
  <c r="N3159" i="1" s="1"/>
  <c r="O3159" i="1" s="1"/>
  <c r="P3151" i="1"/>
  <c r="Q3151" i="1" s="1"/>
  <c r="R3151" i="1" s="1"/>
  <c r="M3151" i="1"/>
  <c r="N3151" i="1" s="1"/>
  <c r="O3151" i="1" s="1"/>
  <c r="P3143" i="1"/>
  <c r="Q3143" i="1" s="1"/>
  <c r="R3143" i="1" s="1"/>
  <c r="M3143" i="1"/>
  <c r="N3143" i="1" s="1"/>
  <c r="O3143" i="1" s="1"/>
  <c r="P3135" i="1"/>
  <c r="Q3135" i="1" s="1"/>
  <c r="R3135" i="1" s="1"/>
  <c r="M3135" i="1"/>
  <c r="N3135" i="1" s="1"/>
  <c r="O3135" i="1" s="1"/>
  <c r="K3226" i="1"/>
  <c r="J3226" i="1"/>
  <c r="L3226" i="1"/>
  <c r="N3223" i="1"/>
  <c r="O3223" i="1" s="1"/>
  <c r="L3223" i="1"/>
  <c r="J3223" i="1"/>
  <c r="K3223" i="1"/>
  <c r="Q3223" i="1"/>
  <c r="R3223" i="1" s="1"/>
  <c r="P3189" i="1"/>
  <c r="Q3189" i="1" s="1"/>
  <c r="R3189" i="1" s="1"/>
  <c r="M3189" i="1"/>
  <c r="N3189" i="1" s="1"/>
  <c r="O3189" i="1" s="1"/>
  <c r="N3178" i="1"/>
  <c r="O3178" i="1" s="1"/>
  <c r="K3178" i="1"/>
  <c r="Q3178" i="1"/>
  <c r="R3178" i="1" s="1"/>
  <c r="L3178" i="1"/>
  <c r="J3178" i="1"/>
  <c r="K3158" i="1"/>
  <c r="L3158" i="1"/>
  <c r="J3158" i="1"/>
  <c r="L3137" i="1"/>
  <c r="K3137" i="1"/>
  <c r="J3137" i="1"/>
  <c r="P3169" i="1"/>
  <c r="Q3169" i="1" s="1"/>
  <c r="R3169" i="1" s="1"/>
  <c r="M3169" i="1"/>
  <c r="N3169" i="1" s="1"/>
  <c r="O3169" i="1" s="1"/>
  <c r="P3201" i="1"/>
  <c r="Q3201" i="1" s="1"/>
  <c r="R3201" i="1" s="1"/>
  <c r="M3201" i="1"/>
  <c r="N3201" i="1" s="1"/>
  <c r="O3201" i="1" s="1"/>
  <c r="P3173" i="1"/>
  <c r="Q3173" i="1" s="1"/>
  <c r="R3173" i="1" s="1"/>
  <c r="M3173" i="1"/>
  <c r="N3173" i="1" s="1"/>
  <c r="O3173" i="1" s="1"/>
  <c r="P3110" i="1"/>
  <c r="Q3110" i="1" s="1"/>
  <c r="R3110" i="1" s="1"/>
  <c r="M3110" i="1"/>
  <c r="N3110" i="1" s="1"/>
  <c r="O3110" i="1" s="1"/>
  <c r="N3103" i="1"/>
  <c r="O3103" i="1" s="1"/>
  <c r="Q3103" i="1"/>
  <c r="R3103" i="1" s="1"/>
  <c r="L3103" i="1"/>
  <c r="K3103" i="1"/>
  <c r="J3103" i="1"/>
  <c r="N3080" i="1"/>
  <c r="O3080" i="1" s="1"/>
  <c r="L3080" i="1"/>
  <c r="J3080" i="1"/>
  <c r="Q3080" i="1"/>
  <c r="R3080" i="1" s="1"/>
  <c r="K3080" i="1"/>
  <c r="P3012" i="1"/>
  <c r="Q3012" i="1" s="1"/>
  <c r="R3012" i="1" s="1"/>
  <c r="M3012" i="1"/>
  <c r="N3012" i="1" s="1"/>
  <c r="O3012" i="1" s="1"/>
  <c r="M3029" i="1"/>
  <c r="N3029" i="1" s="1"/>
  <c r="O3029" i="1" s="1"/>
  <c r="P3029" i="1"/>
  <c r="Q3029" i="1" s="1"/>
  <c r="R3029" i="1" s="1"/>
  <c r="J3020" i="1"/>
  <c r="Q3020" i="1"/>
  <c r="R3020" i="1" s="1"/>
  <c r="N3020" i="1"/>
  <c r="O3020" i="1" s="1"/>
  <c r="L3020" i="1"/>
  <c r="K3020" i="1"/>
  <c r="P2975" i="1"/>
  <c r="M2975" i="1"/>
  <c r="L3046" i="1"/>
  <c r="K3046" i="1"/>
  <c r="J3046" i="1"/>
  <c r="Q3046" i="1"/>
  <c r="R3046" i="1" s="1"/>
  <c r="N3046" i="1"/>
  <c r="O3046" i="1" s="1"/>
  <c r="Q2996" i="1"/>
  <c r="R2996" i="1" s="1"/>
  <c r="N2996" i="1"/>
  <c r="O2996" i="1" s="1"/>
  <c r="K2996" i="1"/>
  <c r="L2996" i="1"/>
  <c r="J2996" i="1"/>
  <c r="J3084" i="1"/>
  <c r="K3084" i="1"/>
  <c r="L3084" i="1"/>
  <c r="M3005" i="1"/>
  <c r="N3005" i="1" s="1"/>
  <c r="O3005" i="1" s="1"/>
  <c r="P3005" i="1"/>
  <c r="Q3005" i="1" s="1"/>
  <c r="R3005" i="1" s="1"/>
  <c r="L3013" i="1"/>
  <c r="K3013" i="1"/>
  <c r="J3013" i="1"/>
  <c r="L3005" i="1"/>
  <c r="K3005" i="1"/>
  <c r="J3005" i="1"/>
  <c r="L2997" i="1"/>
  <c r="K2997" i="1"/>
  <c r="J2997" i="1"/>
  <c r="Q2997" i="1"/>
  <c r="R2997" i="1" s="1"/>
  <c r="N2997" i="1"/>
  <c r="O2997" i="1" s="1"/>
  <c r="K2988" i="1"/>
  <c r="L2988" i="1"/>
  <c r="J2988" i="1"/>
  <c r="N2985" i="1"/>
  <c r="O2985" i="1" s="1"/>
  <c r="L2985" i="1"/>
  <c r="J2985" i="1"/>
  <c r="Q2985" i="1"/>
  <c r="R2985" i="1" s="1"/>
  <c r="K2985" i="1"/>
  <c r="K2972" i="1"/>
  <c r="L2972" i="1"/>
  <c r="J2972" i="1"/>
  <c r="N2969" i="1"/>
  <c r="O2969" i="1" s="1"/>
  <c r="L2969" i="1"/>
  <c r="J2969" i="1"/>
  <c r="Q2969" i="1"/>
  <c r="R2969" i="1" s="1"/>
  <c r="K2969" i="1"/>
  <c r="P2931" i="1"/>
  <c r="Q2931" i="1" s="1"/>
  <c r="R2931" i="1" s="1"/>
  <c r="M2931" i="1"/>
  <c r="N2931" i="1" s="1"/>
  <c r="O2931" i="1" s="1"/>
  <c r="P2923" i="1"/>
  <c r="Q2923" i="1" s="1"/>
  <c r="R2923" i="1" s="1"/>
  <c r="M2923" i="1"/>
  <c r="N2923" i="1" s="1"/>
  <c r="O2923" i="1" s="1"/>
  <c r="P2915" i="1"/>
  <c r="Q2915" i="1" s="1"/>
  <c r="R2915" i="1" s="1"/>
  <c r="M2915" i="1"/>
  <c r="N2915" i="1" s="1"/>
  <c r="O2915" i="1" s="1"/>
  <c r="P2907" i="1"/>
  <c r="Q2907" i="1" s="1"/>
  <c r="R2907" i="1" s="1"/>
  <c r="M2907" i="1"/>
  <c r="N2907" i="1" s="1"/>
  <c r="O2907" i="1" s="1"/>
  <c r="P2899" i="1"/>
  <c r="Q2899" i="1" s="1"/>
  <c r="R2899" i="1" s="1"/>
  <c r="M2899" i="1"/>
  <c r="N2899" i="1" s="1"/>
  <c r="O2899" i="1" s="1"/>
  <c r="P2891" i="1"/>
  <c r="Q2891" i="1" s="1"/>
  <c r="R2891" i="1" s="1"/>
  <c r="M2891" i="1"/>
  <c r="N2891" i="1" s="1"/>
  <c r="O2891" i="1" s="1"/>
  <c r="P2856" i="1"/>
  <c r="Q2856" i="1" s="1"/>
  <c r="R2856" i="1" s="1"/>
  <c r="M2856" i="1"/>
  <c r="N2856" i="1" s="1"/>
  <c r="O2856" i="1" s="1"/>
  <c r="Q2842" i="1"/>
  <c r="R2842" i="1" s="1"/>
  <c r="N2842" i="1"/>
  <c r="O2842" i="1" s="1"/>
  <c r="J2842" i="1"/>
  <c r="L2842" i="1"/>
  <c r="K2842" i="1"/>
  <c r="P2868" i="1"/>
  <c r="Q2868" i="1" s="1"/>
  <c r="R2868" i="1" s="1"/>
  <c r="M2868" i="1"/>
  <c r="N2868" i="1" s="1"/>
  <c r="O2868" i="1" s="1"/>
  <c r="N2964" i="1"/>
  <c r="O2964" i="1" s="1"/>
  <c r="K2964" i="1"/>
  <c r="J2964" i="1"/>
  <c r="Q2964" i="1"/>
  <c r="R2964" i="1" s="1"/>
  <c r="L2964" i="1"/>
  <c r="N2948" i="1"/>
  <c r="O2948" i="1" s="1"/>
  <c r="K2948" i="1"/>
  <c r="J2948" i="1"/>
  <c r="Q2948" i="1"/>
  <c r="R2948" i="1" s="1"/>
  <c r="L2948" i="1"/>
  <c r="L2943" i="1"/>
  <c r="J2943" i="1"/>
  <c r="K2943" i="1"/>
  <c r="K2838" i="1"/>
  <c r="J2838" i="1"/>
  <c r="Q2838" i="1"/>
  <c r="R2838" i="1" s="1"/>
  <c r="N2838" i="1"/>
  <c r="O2838" i="1" s="1"/>
  <c r="L2838" i="1"/>
  <c r="K2822" i="1"/>
  <c r="J2822" i="1"/>
  <c r="Q2822" i="1"/>
  <c r="R2822" i="1" s="1"/>
  <c r="N2822" i="1"/>
  <c r="O2822" i="1" s="1"/>
  <c r="L2822" i="1"/>
  <c r="K2806" i="1"/>
  <c r="J2806" i="1"/>
  <c r="Q2806" i="1"/>
  <c r="R2806" i="1" s="1"/>
  <c r="N2806" i="1"/>
  <c r="O2806" i="1" s="1"/>
  <c r="L2806" i="1"/>
  <c r="M2804" i="1"/>
  <c r="N2804" i="1" s="1"/>
  <c r="O2804" i="1" s="1"/>
  <c r="P2804" i="1"/>
  <c r="Q2804" i="1" s="1"/>
  <c r="R2804" i="1" s="1"/>
  <c r="L2800" i="1"/>
  <c r="J2800" i="1"/>
  <c r="K2800" i="1"/>
  <c r="N2778" i="1"/>
  <c r="O2778" i="1" s="1"/>
  <c r="J2778" i="1"/>
  <c r="L2778" i="1"/>
  <c r="K2778" i="1"/>
  <c r="Q2778" i="1"/>
  <c r="R2778" i="1" s="1"/>
  <c r="N2770" i="1"/>
  <c r="O2770" i="1" s="1"/>
  <c r="J2770" i="1"/>
  <c r="L2770" i="1"/>
  <c r="K2770" i="1"/>
  <c r="Q2770" i="1"/>
  <c r="R2770" i="1" s="1"/>
  <c r="N2762" i="1"/>
  <c r="O2762" i="1" s="1"/>
  <c r="J2762" i="1"/>
  <c r="L2762" i="1"/>
  <c r="K2762" i="1"/>
  <c r="Q2762" i="1"/>
  <c r="R2762" i="1" s="1"/>
  <c r="N2754" i="1"/>
  <c r="O2754" i="1" s="1"/>
  <c r="J2754" i="1"/>
  <c r="L2754" i="1"/>
  <c r="K2754" i="1"/>
  <c r="Q2754" i="1"/>
  <c r="R2754" i="1" s="1"/>
  <c r="K2713" i="1"/>
  <c r="Q2713" i="1"/>
  <c r="R2713" i="1" s="1"/>
  <c r="N2713" i="1"/>
  <c r="O2713" i="1" s="1"/>
  <c r="L2713" i="1"/>
  <c r="J2713" i="1"/>
  <c r="L2700" i="1"/>
  <c r="Q2700" i="1"/>
  <c r="R2700" i="1" s="1"/>
  <c r="N2700" i="1"/>
  <c r="O2700" i="1" s="1"/>
  <c r="K2700" i="1"/>
  <c r="J2700" i="1"/>
  <c r="M2844" i="1"/>
  <c r="N2844" i="1" s="1"/>
  <c r="O2844" i="1" s="1"/>
  <c r="P2844" i="1"/>
  <c r="Q2844" i="1" s="1"/>
  <c r="R2844" i="1" s="1"/>
  <c r="K2789" i="1"/>
  <c r="L2789" i="1"/>
  <c r="J2789" i="1"/>
  <c r="J2709" i="1"/>
  <c r="Q2709" i="1"/>
  <c r="R2709" i="1" s="1"/>
  <c r="N2709" i="1"/>
  <c r="O2709" i="1" s="1"/>
  <c r="L2709" i="1"/>
  <c r="K2709" i="1"/>
  <c r="P2660" i="1"/>
  <c r="Q2660" i="1" s="1"/>
  <c r="R2660" i="1" s="1"/>
  <c r="M2660" i="1"/>
  <c r="N2660" i="1" s="1"/>
  <c r="O2660" i="1" s="1"/>
  <c r="M2785" i="1"/>
  <c r="P2785" i="1"/>
  <c r="M2674" i="1"/>
  <c r="N2674" i="1" s="1"/>
  <c r="O2674" i="1" s="1"/>
  <c r="P2674" i="1"/>
  <c r="Q2674" i="1" s="1"/>
  <c r="R2674" i="1" s="1"/>
  <c r="P2658" i="1"/>
  <c r="M2658" i="1"/>
  <c r="L2636" i="1"/>
  <c r="K2636" i="1"/>
  <c r="J2636" i="1"/>
  <c r="P2825" i="1"/>
  <c r="Q2825" i="1" s="1"/>
  <c r="R2825" i="1" s="1"/>
  <c r="M2825" i="1"/>
  <c r="N2825" i="1" s="1"/>
  <c r="O2825" i="1" s="1"/>
  <c r="L2825" i="1"/>
  <c r="K2825" i="1"/>
  <c r="J2825" i="1"/>
  <c r="L2809" i="1"/>
  <c r="K2809" i="1"/>
  <c r="J2809" i="1"/>
  <c r="Q2809" i="1"/>
  <c r="R2809" i="1" s="1"/>
  <c r="N2809" i="1"/>
  <c r="O2809" i="1" s="1"/>
  <c r="N2794" i="1"/>
  <c r="O2794" i="1" s="1"/>
  <c r="J2794" i="1"/>
  <c r="L2794" i="1"/>
  <c r="K2794" i="1"/>
  <c r="Q2794" i="1"/>
  <c r="R2794" i="1" s="1"/>
  <c r="N2781" i="1"/>
  <c r="O2781" i="1" s="1"/>
  <c r="K2781" i="1"/>
  <c r="L2781" i="1"/>
  <c r="J2781" i="1"/>
  <c r="Q2781" i="1"/>
  <c r="R2781" i="1" s="1"/>
  <c r="N2733" i="1"/>
  <c r="O2733" i="1" s="1"/>
  <c r="L2733" i="1"/>
  <c r="K2733" i="1"/>
  <c r="J2733" i="1"/>
  <c r="Q2733" i="1"/>
  <c r="R2733" i="1" s="1"/>
  <c r="K2674" i="1"/>
  <c r="J2674" i="1"/>
  <c r="L2674" i="1"/>
  <c r="K2650" i="1"/>
  <c r="J2650" i="1"/>
  <c r="L2650" i="1"/>
  <c r="P2557" i="1"/>
  <c r="M2557" i="1"/>
  <c r="N2532" i="1"/>
  <c r="O2532" i="1" s="1"/>
  <c r="L2532" i="1"/>
  <c r="K2532" i="1"/>
  <c r="J2532" i="1"/>
  <c r="Q2532" i="1"/>
  <c r="R2532" i="1" s="1"/>
  <c r="J2689" i="1"/>
  <c r="K2689" i="1"/>
  <c r="L2689" i="1"/>
  <c r="J2681" i="1"/>
  <c r="K2681" i="1"/>
  <c r="L2681" i="1"/>
  <c r="J2673" i="1"/>
  <c r="K2673" i="1"/>
  <c r="L2673" i="1"/>
  <c r="J2665" i="1"/>
  <c r="K2665" i="1"/>
  <c r="L2665" i="1"/>
  <c r="J2554" i="1"/>
  <c r="N2554" i="1"/>
  <c r="O2554" i="1" s="1"/>
  <c r="L2554" i="1"/>
  <c r="K2554" i="1"/>
  <c r="Q2554" i="1"/>
  <c r="R2554" i="1" s="1"/>
  <c r="P2519" i="1"/>
  <c r="Q2519" i="1" s="1"/>
  <c r="R2519" i="1" s="1"/>
  <c r="M2519" i="1"/>
  <c r="N2519" i="1" s="1"/>
  <c r="O2519" i="1" s="1"/>
  <c r="P2455" i="1"/>
  <c r="Q2455" i="1" s="1"/>
  <c r="R2455" i="1" s="1"/>
  <c r="M2455" i="1"/>
  <c r="N2455" i="1" s="1"/>
  <c r="O2455" i="1" s="1"/>
  <c r="M2680" i="1"/>
  <c r="N2680" i="1" s="1"/>
  <c r="O2680" i="1" s="1"/>
  <c r="P2680" i="1"/>
  <c r="Q2680" i="1" s="1"/>
  <c r="R2680" i="1" s="1"/>
  <c r="K2657" i="1"/>
  <c r="L2657" i="1"/>
  <c r="J2657" i="1"/>
  <c r="N2654" i="1"/>
  <c r="O2654" i="1" s="1"/>
  <c r="L2654" i="1"/>
  <c r="J2654" i="1"/>
  <c r="Q2654" i="1"/>
  <c r="R2654" i="1" s="1"/>
  <c r="K2654" i="1"/>
  <c r="J2618" i="1"/>
  <c r="L2618" i="1"/>
  <c r="K2618" i="1"/>
  <c r="M2507" i="1"/>
  <c r="P2507" i="1"/>
  <c r="M2395" i="1"/>
  <c r="N2395" i="1" s="1"/>
  <c r="O2395" i="1" s="1"/>
  <c r="P2395" i="1"/>
  <c r="Q2395" i="1" s="1"/>
  <c r="R2395" i="1" s="1"/>
  <c r="M2491" i="1"/>
  <c r="N2491" i="1" s="1"/>
  <c r="O2491" i="1" s="1"/>
  <c r="P2491" i="1"/>
  <c r="Q2491" i="1" s="1"/>
  <c r="R2491" i="1" s="1"/>
  <c r="M2449" i="1"/>
  <c r="P2449" i="1"/>
  <c r="P2429" i="1"/>
  <c r="M2429" i="1"/>
  <c r="L2416" i="1"/>
  <c r="K2416" i="1"/>
  <c r="Q2416" i="1"/>
  <c r="R2416" i="1" s="1"/>
  <c r="N2416" i="1"/>
  <c r="O2416" i="1" s="1"/>
  <c r="J2416" i="1"/>
  <c r="P2383" i="1"/>
  <c r="Q2383" i="1" s="1"/>
  <c r="R2383" i="1" s="1"/>
  <c r="M2383" i="1"/>
  <c r="N2383" i="1" s="1"/>
  <c r="O2383" i="1" s="1"/>
  <c r="P2375" i="1"/>
  <c r="Q2375" i="1" s="1"/>
  <c r="R2375" i="1" s="1"/>
  <c r="M2375" i="1"/>
  <c r="N2375" i="1" s="1"/>
  <c r="O2375" i="1" s="1"/>
  <c r="P2367" i="1"/>
  <c r="Q2367" i="1" s="1"/>
  <c r="R2367" i="1" s="1"/>
  <c r="M2367" i="1"/>
  <c r="N2367" i="1" s="1"/>
  <c r="O2367" i="1" s="1"/>
  <c r="P2359" i="1"/>
  <c r="Q2359" i="1" s="1"/>
  <c r="R2359" i="1" s="1"/>
  <c r="M2359" i="1"/>
  <c r="N2359" i="1" s="1"/>
  <c r="O2359" i="1" s="1"/>
  <c r="P2351" i="1"/>
  <c r="Q2351" i="1" s="1"/>
  <c r="R2351" i="1" s="1"/>
  <c r="M2351" i="1"/>
  <c r="N2351" i="1" s="1"/>
  <c r="O2351" i="1" s="1"/>
  <c r="P2307" i="1"/>
  <c r="Q2307" i="1" s="1"/>
  <c r="R2307" i="1" s="1"/>
  <c r="M2307" i="1"/>
  <c r="N2307" i="1" s="1"/>
  <c r="O2307" i="1" s="1"/>
  <c r="P2275" i="1"/>
  <c r="Q2275" i="1" s="1"/>
  <c r="R2275" i="1" s="1"/>
  <c r="M2275" i="1"/>
  <c r="N2275" i="1" s="1"/>
  <c r="O2275" i="1" s="1"/>
  <c r="P2251" i="1"/>
  <c r="Q2251" i="1" s="1"/>
  <c r="R2251" i="1" s="1"/>
  <c r="M2251" i="1"/>
  <c r="N2251" i="1" s="1"/>
  <c r="O2251" i="1" s="1"/>
  <c r="M2433" i="1"/>
  <c r="N2433" i="1" s="1"/>
  <c r="O2433" i="1" s="1"/>
  <c r="P2433" i="1"/>
  <c r="Q2433" i="1" s="1"/>
  <c r="R2433" i="1" s="1"/>
  <c r="P2412" i="1"/>
  <c r="Q2412" i="1" s="1"/>
  <c r="R2412" i="1" s="1"/>
  <c r="M2412" i="1"/>
  <c r="N2412" i="1" s="1"/>
  <c r="O2412" i="1" s="1"/>
  <c r="J2318" i="1"/>
  <c r="Q2318" i="1"/>
  <c r="R2318" i="1" s="1"/>
  <c r="N2318" i="1"/>
  <c r="O2318" i="1" s="1"/>
  <c r="L2318" i="1"/>
  <c r="K2318" i="1"/>
  <c r="J2304" i="1"/>
  <c r="L2304" i="1"/>
  <c r="K2304" i="1"/>
  <c r="K2468" i="1"/>
  <c r="J2468" i="1"/>
  <c r="L2468" i="1"/>
  <c r="N2457" i="1"/>
  <c r="O2457" i="1" s="1"/>
  <c r="J2457" i="1"/>
  <c r="K2457" i="1"/>
  <c r="Q2457" i="1"/>
  <c r="R2457" i="1" s="1"/>
  <c r="L2457" i="1"/>
  <c r="P2444" i="1"/>
  <c r="Q2444" i="1" s="1"/>
  <c r="R2444" i="1" s="1"/>
  <c r="M2444" i="1"/>
  <c r="N2444" i="1" s="1"/>
  <c r="O2444" i="1" s="1"/>
  <c r="K2436" i="1"/>
  <c r="J2436" i="1"/>
  <c r="L2436" i="1"/>
  <c r="M2419" i="1"/>
  <c r="N2419" i="1" s="1"/>
  <c r="O2419" i="1" s="1"/>
  <c r="P2419" i="1"/>
  <c r="Q2419" i="1" s="1"/>
  <c r="R2419" i="1" s="1"/>
  <c r="P2408" i="1"/>
  <c r="Q2408" i="1" s="1"/>
  <c r="R2408" i="1" s="1"/>
  <c r="M2408" i="1"/>
  <c r="N2408" i="1" s="1"/>
  <c r="O2408" i="1" s="1"/>
  <c r="M2281" i="1"/>
  <c r="N2281" i="1" s="1"/>
  <c r="O2281" i="1" s="1"/>
  <c r="P2281" i="1"/>
  <c r="Q2281" i="1" s="1"/>
  <c r="R2281" i="1" s="1"/>
  <c r="P2265" i="1"/>
  <c r="M2265" i="1"/>
  <c r="M2342" i="1"/>
  <c r="P2342" i="1"/>
  <c r="M2435" i="1"/>
  <c r="N2435" i="1" s="1"/>
  <c r="O2435" i="1" s="1"/>
  <c r="P2435" i="1"/>
  <c r="Q2435" i="1" s="1"/>
  <c r="R2435" i="1" s="1"/>
  <c r="M2303" i="1"/>
  <c r="N2303" i="1" s="1"/>
  <c r="O2303" i="1" s="1"/>
  <c r="P2303" i="1"/>
  <c r="Q2303" i="1" s="1"/>
  <c r="R2303" i="1" s="1"/>
  <c r="M2287" i="1"/>
  <c r="N2287" i="1" s="1"/>
  <c r="O2287" i="1" s="1"/>
  <c r="P2287" i="1"/>
  <c r="Q2287" i="1" s="1"/>
  <c r="R2287" i="1" s="1"/>
  <c r="J2288" i="1"/>
  <c r="L2288" i="1"/>
  <c r="K2288" i="1"/>
  <c r="K2192" i="1"/>
  <c r="J2192" i="1"/>
  <c r="Q2192" i="1"/>
  <c r="R2192" i="1" s="1"/>
  <c r="N2192" i="1"/>
  <c r="O2192" i="1" s="1"/>
  <c r="L2192" i="1"/>
  <c r="N2181" i="1"/>
  <c r="O2181" i="1" s="1"/>
  <c r="J2181" i="1"/>
  <c r="Q2181" i="1"/>
  <c r="R2181" i="1" s="1"/>
  <c r="L2181" i="1"/>
  <c r="K2181" i="1"/>
  <c r="P2157" i="1"/>
  <c r="Q2157" i="1" s="1"/>
  <c r="R2157" i="1" s="1"/>
  <c r="M2157" i="1"/>
  <c r="N2157" i="1" s="1"/>
  <c r="O2157" i="1" s="1"/>
  <c r="J2105" i="1"/>
  <c r="L2105" i="1"/>
  <c r="K2105" i="1"/>
  <c r="M2263" i="1"/>
  <c r="N2263" i="1" s="1"/>
  <c r="O2263" i="1" s="1"/>
  <c r="P2263" i="1"/>
  <c r="Q2263" i="1" s="1"/>
  <c r="R2263" i="1" s="1"/>
  <c r="K2240" i="1"/>
  <c r="L2240" i="1"/>
  <c r="J2240" i="1"/>
  <c r="M2229" i="1"/>
  <c r="P2229" i="1"/>
  <c r="K2217" i="1"/>
  <c r="J2217" i="1"/>
  <c r="L2217" i="1"/>
  <c r="J2145" i="1"/>
  <c r="N2145" i="1"/>
  <c r="O2145" i="1" s="1"/>
  <c r="L2145" i="1"/>
  <c r="K2145" i="1"/>
  <c r="Q2145" i="1"/>
  <c r="R2145" i="1" s="1"/>
  <c r="J2137" i="1"/>
  <c r="N2137" i="1"/>
  <c r="O2137" i="1" s="1"/>
  <c r="L2137" i="1"/>
  <c r="K2137" i="1"/>
  <c r="Q2137" i="1"/>
  <c r="R2137" i="1" s="1"/>
  <c r="J2129" i="1"/>
  <c r="N2129" i="1"/>
  <c r="O2129" i="1" s="1"/>
  <c r="L2129" i="1"/>
  <c r="K2129" i="1"/>
  <c r="Q2129" i="1"/>
  <c r="R2129" i="1" s="1"/>
  <c r="J2114" i="1"/>
  <c r="Q2114" i="1"/>
  <c r="R2114" i="1" s="1"/>
  <c r="N2114" i="1"/>
  <c r="O2114" i="1" s="1"/>
  <c r="L2114" i="1"/>
  <c r="K2114" i="1"/>
  <c r="M2097" i="1"/>
  <c r="N2097" i="1" s="1"/>
  <c r="O2097" i="1" s="1"/>
  <c r="P2097" i="1"/>
  <c r="Q2097" i="1" s="1"/>
  <c r="R2097" i="1" s="1"/>
  <c r="J2280" i="1"/>
  <c r="K2280" i="1"/>
  <c r="L2280" i="1"/>
  <c r="J2272" i="1"/>
  <c r="K2272" i="1"/>
  <c r="L2272" i="1"/>
  <c r="M2058" i="1"/>
  <c r="N2058" i="1" s="1"/>
  <c r="O2058" i="1" s="1"/>
  <c r="P2058" i="1"/>
  <c r="Q2058" i="1" s="1"/>
  <c r="R2058" i="1" s="1"/>
  <c r="K2004" i="1"/>
  <c r="J2004" i="1"/>
  <c r="Q2004" i="1"/>
  <c r="R2004" i="1" s="1"/>
  <c r="N2004" i="1"/>
  <c r="O2004" i="1" s="1"/>
  <c r="L2004" i="1"/>
  <c r="K1964" i="1"/>
  <c r="J1964" i="1"/>
  <c r="Q1964" i="1"/>
  <c r="R1964" i="1" s="1"/>
  <c r="N1964" i="1"/>
  <c r="O1964" i="1" s="1"/>
  <c r="L1964" i="1"/>
  <c r="J1940" i="1"/>
  <c r="Q1940" i="1"/>
  <c r="R1940" i="1" s="1"/>
  <c r="N1940" i="1"/>
  <c r="O1940" i="1" s="1"/>
  <c r="L1940" i="1"/>
  <c r="K1940" i="1"/>
  <c r="N1968" i="1"/>
  <c r="O1968" i="1" s="1"/>
  <c r="J1968" i="1"/>
  <c r="Q1968" i="1"/>
  <c r="R1968" i="1" s="1"/>
  <c r="L1968" i="1"/>
  <c r="K1968" i="1"/>
  <c r="K1943" i="1"/>
  <c r="J1943" i="1"/>
  <c r="Q1943" i="1"/>
  <c r="R1943" i="1" s="1"/>
  <c r="N1943" i="1"/>
  <c r="O1943" i="1" s="1"/>
  <c r="L1943" i="1"/>
  <c r="K1923" i="1"/>
  <c r="Q1923" i="1"/>
  <c r="R1923" i="1" s="1"/>
  <c r="N1923" i="1"/>
  <c r="O1923" i="1" s="1"/>
  <c r="L1923" i="1"/>
  <c r="J1923" i="1"/>
  <c r="L1902" i="1"/>
  <c r="K1902" i="1"/>
  <c r="J1902" i="1"/>
  <c r="P2043" i="1"/>
  <c r="Q2043" i="1" s="1"/>
  <c r="R2043" i="1" s="1"/>
  <c r="M2043" i="1"/>
  <c r="N2043" i="1" s="1"/>
  <c r="O2043" i="1" s="1"/>
  <c r="P2035" i="1"/>
  <c r="Q2035" i="1" s="1"/>
  <c r="R2035" i="1" s="1"/>
  <c r="M2035" i="1"/>
  <c r="N2035" i="1" s="1"/>
  <c r="O2035" i="1" s="1"/>
  <c r="P2027" i="1"/>
  <c r="Q2027" i="1" s="1"/>
  <c r="R2027" i="1" s="1"/>
  <c r="M2027" i="1"/>
  <c r="N2027" i="1" s="1"/>
  <c r="O2027" i="1" s="1"/>
  <c r="P2051" i="1"/>
  <c r="Q2051" i="1" s="1"/>
  <c r="R2051" i="1" s="1"/>
  <c r="M2051" i="1"/>
  <c r="N2051" i="1" s="1"/>
  <c r="O2051" i="1" s="1"/>
  <c r="M1928" i="1"/>
  <c r="P1928" i="1"/>
  <c r="P1779" i="1"/>
  <c r="Q1779" i="1" s="1"/>
  <c r="R1779" i="1" s="1"/>
  <c r="M1779" i="1"/>
  <c r="N1779" i="1" s="1"/>
  <c r="O1779" i="1" s="1"/>
  <c r="P1747" i="1"/>
  <c r="Q1747" i="1" s="1"/>
  <c r="R1747" i="1" s="1"/>
  <c r="M1747" i="1"/>
  <c r="N1747" i="1" s="1"/>
  <c r="O1747" i="1" s="1"/>
  <c r="P1946" i="1"/>
  <c r="Q1946" i="1" s="1"/>
  <c r="R1946" i="1" s="1"/>
  <c r="M1946" i="1"/>
  <c r="N1946" i="1" s="1"/>
  <c r="O1946" i="1" s="1"/>
  <c r="K1979" i="1"/>
  <c r="L1979" i="1"/>
  <c r="J1979" i="1"/>
  <c r="N1976" i="1"/>
  <c r="O1976" i="1" s="1"/>
  <c r="L1976" i="1"/>
  <c r="J1976" i="1"/>
  <c r="Q1976" i="1"/>
  <c r="R1976" i="1" s="1"/>
  <c r="K1976" i="1"/>
  <c r="P1835" i="1"/>
  <c r="M1835" i="1"/>
  <c r="P1719" i="1"/>
  <c r="M1719" i="1"/>
  <c r="N1808" i="1"/>
  <c r="O1808" i="1" s="1"/>
  <c r="L1808" i="1"/>
  <c r="K1808" i="1"/>
  <c r="Q1808" i="1"/>
  <c r="R1808" i="1" s="1"/>
  <c r="J1808" i="1"/>
  <c r="P1661" i="1"/>
  <c r="M1661" i="1"/>
  <c r="P1648" i="1"/>
  <c r="M1648" i="1"/>
  <c r="P1616" i="1"/>
  <c r="M1616" i="1"/>
  <c r="K1816" i="1"/>
  <c r="L1816" i="1"/>
  <c r="J1816" i="1"/>
  <c r="K1740" i="1"/>
  <c r="L1740" i="1"/>
  <c r="J1740" i="1"/>
  <c r="Q1740" i="1"/>
  <c r="R1740" i="1" s="1"/>
  <c r="N1740" i="1"/>
  <c r="O1740" i="1" s="1"/>
  <c r="J1482" i="1"/>
  <c r="L1482" i="1"/>
  <c r="K1482" i="1"/>
  <c r="L1380" i="1"/>
  <c r="K1380" i="1"/>
  <c r="J1380" i="1"/>
  <c r="M1493" i="1"/>
  <c r="N1493" i="1" s="1"/>
  <c r="O1493" i="1" s="1"/>
  <c r="P1493" i="1"/>
  <c r="Q1493" i="1" s="1"/>
  <c r="R1493" i="1" s="1"/>
  <c r="Q1351" i="1"/>
  <c r="R1351" i="1" s="1"/>
  <c r="N1351" i="1"/>
  <c r="O1351" i="1" s="1"/>
  <c r="L1351" i="1"/>
  <c r="K1351" i="1"/>
  <c r="J1351" i="1"/>
  <c r="J1573" i="1"/>
  <c r="K1573" i="1"/>
  <c r="L1573" i="1"/>
  <c r="J1541" i="1"/>
  <c r="K1541" i="1"/>
  <c r="L1541" i="1"/>
  <c r="M1329" i="1"/>
  <c r="P1329" i="1"/>
  <c r="P1217" i="1"/>
  <c r="Q1217" i="1" s="1"/>
  <c r="R1217" i="1" s="1"/>
  <c r="M1217" i="1"/>
  <c r="N1217" i="1" s="1"/>
  <c r="O1217" i="1" s="1"/>
  <c r="P1429" i="1"/>
  <c r="Q1429" i="1" s="1"/>
  <c r="R1429" i="1" s="1"/>
  <c r="M1429" i="1"/>
  <c r="N1429" i="1" s="1"/>
  <c r="O1429" i="1" s="1"/>
  <c r="P1397" i="1"/>
  <c r="Q1397" i="1" s="1"/>
  <c r="R1397" i="1" s="1"/>
  <c r="M1397" i="1"/>
  <c r="N1397" i="1" s="1"/>
  <c r="O1397" i="1" s="1"/>
  <c r="K1192" i="1"/>
  <c r="L1192" i="1"/>
  <c r="J1192" i="1"/>
  <c r="P989" i="1"/>
  <c r="M989" i="1"/>
  <c r="L1215" i="1"/>
  <c r="K1215" i="1"/>
  <c r="J1215" i="1"/>
  <c r="K1152" i="1"/>
  <c r="J1152" i="1"/>
  <c r="L1152" i="1"/>
  <c r="N1295" i="1"/>
  <c r="O1295" i="1" s="1"/>
  <c r="L1295" i="1"/>
  <c r="K1295" i="1"/>
  <c r="J1295" i="1"/>
  <c r="Q1295" i="1"/>
  <c r="R1295" i="1" s="1"/>
  <c r="K1027" i="1"/>
  <c r="J1027" i="1"/>
  <c r="Q1027" i="1"/>
  <c r="R1027" i="1" s="1"/>
  <c r="N1027" i="1"/>
  <c r="O1027" i="1" s="1"/>
  <c r="L1027" i="1"/>
  <c r="K1248" i="1"/>
  <c r="L1248" i="1"/>
  <c r="J1248" i="1"/>
  <c r="P1216" i="1"/>
  <c r="M1216" i="1"/>
  <c r="M1237" i="1"/>
  <c r="P1237" i="1"/>
  <c r="K870" i="1"/>
  <c r="J870" i="1"/>
  <c r="Q870" i="1"/>
  <c r="R870" i="1" s="1"/>
  <c r="N870" i="1"/>
  <c r="O870" i="1" s="1"/>
  <c r="L870" i="1"/>
  <c r="K806" i="1"/>
  <c r="J806" i="1"/>
  <c r="Q806" i="1"/>
  <c r="R806" i="1" s="1"/>
  <c r="N806" i="1"/>
  <c r="O806" i="1" s="1"/>
  <c r="L806" i="1"/>
  <c r="M948" i="1"/>
  <c r="P948" i="1"/>
  <c r="Q703" i="1"/>
  <c r="R703" i="1" s="1"/>
  <c r="N703" i="1"/>
  <c r="O703" i="1" s="1"/>
  <c r="L703" i="1"/>
  <c r="K703" i="1"/>
  <c r="J703" i="1"/>
  <c r="P893" i="1"/>
  <c r="M893" i="1"/>
  <c r="P829" i="1"/>
  <c r="M829" i="1"/>
  <c r="J680" i="1"/>
  <c r="Q680" i="1"/>
  <c r="R680" i="1" s="1"/>
  <c r="N680" i="1"/>
  <c r="O680" i="1" s="1"/>
  <c r="L680" i="1"/>
  <c r="K680" i="1"/>
  <c r="P611" i="1"/>
  <c r="M611" i="1"/>
  <c r="P571" i="1"/>
  <c r="M571" i="1"/>
  <c r="L768" i="1"/>
  <c r="K768" i="1"/>
  <c r="J768" i="1"/>
  <c r="J941" i="1"/>
  <c r="K941" i="1"/>
  <c r="L941" i="1"/>
  <c r="M844" i="1"/>
  <c r="P844" i="1"/>
  <c r="L560" i="1"/>
  <c r="K560" i="1"/>
  <c r="J560" i="1"/>
  <c r="L4156" i="1"/>
  <c r="Q4156" i="1"/>
  <c r="R4156" i="1" s="1"/>
  <c r="N4156" i="1"/>
  <c r="O4156" i="1" s="1"/>
  <c r="K4156" i="1"/>
  <c r="J4156" i="1"/>
  <c r="K4117" i="1"/>
  <c r="J4117" i="1"/>
  <c r="Q4117" i="1"/>
  <c r="R4117" i="1" s="1"/>
  <c r="N4117" i="1"/>
  <c r="O4117" i="1" s="1"/>
  <c r="L4117" i="1"/>
  <c r="M4067" i="1"/>
  <c r="N4067" i="1" s="1"/>
  <c r="O4067" i="1" s="1"/>
  <c r="P4067" i="1"/>
  <c r="Q4067" i="1" s="1"/>
  <c r="R4067" i="1" s="1"/>
  <c r="P4105" i="1"/>
  <c r="Q4105" i="1" s="1"/>
  <c r="R4105" i="1" s="1"/>
  <c r="M4105" i="1"/>
  <c r="N4105" i="1" s="1"/>
  <c r="O4105" i="1" s="1"/>
  <c r="P4133" i="1"/>
  <c r="Q4133" i="1" s="1"/>
  <c r="R4133" i="1" s="1"/>
  <c r="M4133" i="1"/>
  <c r="N4133" i="1" s="1"/>
  <c r="O4133" i="1" s="1"/>
  <c r="J4126" i="1"/>
  <c r="N4126" i="1"/>
  <c r="O4126" i="1" s="1"/>
  <c r="K4126" i="1"/>
  <c r="L4126" i="1"/>
  <c r="Q4126" i="1"/>
  <c r="R4126" i="1" s="1"/>
  <c r="Q4169" i="1"/>
  <c r="R4169" i="1" s="1"/>
  <c r="N4169" i="1"/>
  <c r="O4169" i="1" s="1"/>
  <c r="K4169" i="1"/>
  <c r="L4169" i="1"/>
  <c r="J4169" i="1"/>
  <c r="P4166" i="1"/>
  <c r="Q4166" i="1" s="1"/>
  <c r="R4166" i="1" s="1"/>
  <c r="M4166" i="1"/>
  <c r="N4166" i="1" s="1"/>
  <c r="O4166" i="1" s="1"/>
  <c r="M4161" i="1"/>
  <c r="N4161" i="1" s="1"/>
  <c r="O4161" i="1" s="1"/>
  <c r="P4161" i="1"/>
  <c r="Q4161" i="1" s="1"/>
  <c r="R4161" i="1" s="1"/>
  <c r="N4135" i="1"/>
  <c r="O4135" i="1" s="1"/>
  <c r="K4135" i="1"/>
  <c r="Q4135" i="1"/>
  <c r="R4135" i="1" s="1"/>
  <c r="L4135" i="1"/>
  <c r="J4135" i="1"/>
  <c r="P4065" i="1"/>
  <c r="Q4065" i="1" s="1"/>
  <c r="R4065" i="1" s="1"/>
  <c r="M4065" i="1"/>
  <c r="N4065" i="1" s="1"/>
  <c r="O4065" i="1" s="1"/>
  <c r="P4101" i="1"/>
  <c r="Q4101" i="1" s="1"/>
  <c r="R4101" i="1" s="1"/>
  <c r="M4101" i="1"/>
  <c r="N4101" i="1" s="1"/>
  <c r="O4101" i="1" s="1"/>
  <c r="N3960" i="1"/>
  <c r="O3960" i="1" s="1"/>
  <c r="K3960" i="1"/>
  <c r="J3960" i="1"/>
  <c r="Q3960" i="1"/>
  <c r="R3960" i="1" s="1"/>
  <c r="L3960" i="1"/>
  <c r="M3928" i="1"/>
  <c r="N3928" i="1" s="1"/>
  <c r="O3928" i="1" s="1"/>
  <c r="P3928" i="1"/>
  <c r="Q3928" i="1" s="1"/>
  <c r="R3928" i="1" s="1"/>
  <c r="L3980" i="1"/>
  <c r="J3980" i="1"/>
  <c r="Q3980" i="1"/>
  <c r="R3980" i="1" s="1"/>
  <c r="N3980" i="1"/>
  <c r="O3980" i="1" s="1"/>
  <c r="K3980" i="1"/>
  <c r="L3918" i="1"/>
  <c r="K3918" i="1"/>
  <c r="J3918" i="1"/>
  <c r="M4158" i="1"/>
  <c r="N4158" i="1" s="1"/>
  <c r="O4158" i="1" s="1"/>
  <c r="P4158" i="1"/>
  <c r="Q4158" i="1" s="1"/>
  <c r="R4158" i="1" s="1"/>
  <c r="M4146" i="1"/>
  <c r="N4146" i="1" s="1"/>
  <c r="O4146" i="1" s="1"/>
  <c r="P4146" i="1"/>
  <c r="Q4146" i="1" s="1"/>
  <c r="R4146" i="1" s="1"/>
  <c r="N4142" i="1"/>
  <c r="O4142" i="1" s="1"/>
  <c r="L4142" i="1"/>
  <c r="Q4142" i="1"/>
  <c r="R4142" i="1" s="1"/>
  <c r="K4142" i="1"/>
  <c r="J4142" i="1"/>
  <c r="P4135" i="1"/>
  <c r="M4135" i="1"/>
  <c r="K4102" i="1"/>
  <c r="Q4102" i="1"/>
  <c r="R4102" i="1" s="1"/>
  <c r="N4102" i="1"/>
  <c r="O4102" i="1" s="1"/>
  <c r="L4102" i="1"/>
  <c r="J4102" i="1"/>
  <c r="P4118" i="1"/>
  <c r="Q4118" i="1" s="1"/>
  <c r="R4118" i="1" s="1"/>
  <c r="M4118" i="1"/>
  <c r="N4118" i="1" s="1"/>
  <c r="O4118" i="1" s="1"/>
  <c r="K4125" i="1"/>
  <c r="J4125" i="1"/>
  <c r="Q4125" i="1"/>
  <c r="R4125" i="1" s="1"/>
  <c r="N4125" i="1"/>
  <c r="O4125" i="1" s="1"/>
  <c r="L4125" i="1"/>
  <c r="P4112" i="1"/>
  <c r="Q4112" i="1" s="1"/>
  <c r="R4112" i="1" s="1"/>
  <c r="M4112" i="1"/>
  <c r="N4112" i="1" s="1"/>
  <c r="O4112" i="1" s="1"/>
  <c r="J4091" i="1"/>
  <c r="N4091" i="1"/>
  <c r="O4091" i="1" s="1"/>
  <c r="Q4091" i="1"/>
  <c r="R4091" i="1" s="1"/>
  <c r="L4091" i="1"/>
  <c r="K4091" i="1"/>
  <c r="P4066" i="1"/>
  <c r="Q4066" i="1" s="1"/>
  <c r="R4066" i="1" s="1"/>
  <c r="M4066" i="1"/>
  <c r="N4066" i="1" s="1"/>
  <c r="O4066" i="1" s="1"/>
  <c r="P4063" i="1"/>
  <c r="Q4063" i="1" s="1"/>
  <c r="R4063" i="1" s="1"/>
  <c r="M4063" i="1"/>
  <c r="N4063" i="1" s="1"/>
  <c r="O4063" i="1" s="1"/>
  <c r="P4055" i="1"/>
  <c r="Q4055" i="1" s="1"/>
  <c r="R4055" i="1" s="1"/>
  <c r="M4055" i="1"/>
  <c r="N4055" i="1" s="1"/>
  <c r="O4055" i="1" s="1"/>
  <c r="P4047" i="1"/>
  <c r="Q4047" i="1" s="1"/>
  <c r="R4047" i="1" s="1"/>
  <c r="M4047" i="1"/>
  <c r="N4047" i="1" s="1"/>
  <c r="O4047" i="1" s="1"/>
  <c r="J4083" i="1"/>
  <c r="N4083" i="1"/>
  <c r="O4083" i="1" s="1"/>
  <c r="Q4083" i="1"/>
  <c r="R4083" i="1" s="1"/>
  <c r="L4083" i="1"/>
  <c r="K4083" i="1"/>
  <c r="P4028" i="1"/>
  <c r="M4028" i="1"/>
  <c r="K4005" i="1"/>
  <c r="Q4005" i="1"/>
  <c r="R4005" i="1" s="1"/>
  <c r="N4005" i="1"/>
  <c r="O4005" i="1" s="1"/>
  <c r="L4005" i="1"/>
  <c r="J4005" i="1"/>
  <c r="K4032" i="1"/>
  <c r="N4032" i="1"/>
  <c r="O4032" i="1" s="1"/>
  <c r="J4032" i="1"/>
  <c r="Q4032" i="1"/>
  <c r="R4032" i="1" s="1"/>
  <c r="L4032" i="1"/>
  <c r="P4008" i="1"/>
  <c r="Q4008" i="1" s="1"/>
  <c r="R4008" i="1" s="1"/>
  <c r="M4008" i="1"/>
  <c r="N4008" i="1" s="1"/>
  <c r="O4008" i="1" s="1"/>
  <c r="P3976" i="1"/>
  <c r="Q3976" i="1" s="1"/>
  <c r="R3976" i="1" s="1"/>
  <c r="M3976" i="1"/>
  <c r="N3976" i="1" s="1"/>
  <c r="O3976" i="1" s="1"/>
  <c r="P4000" i="1"/>
  <c r="Q4000" i="1" s="1"/>
  <c r="R4000" i="1" s="1"/>
  <c r="M4000" i="1"/>
  <c r="N4000" i="1" s="1"/>
  <c r="O4000" i="1" s="1"/>
  <c r="N3991" i="1"/>
  <c r="O3991" i="1" s="1"/>
  <c r="L3991" i="1"/>
  <c r="J3991" i="1"/>
  <c r="Q3991" i="1"/>
  <c r="R3991" i="1" s="1"/>
  <c r="K3991" i="1"/>
  <c r="N4010" i="1"/>
  <c r="O4010" i="1" s="1"/>
  <c r="J4010" i="1"/>
  <c r="Q4010" i="1"/>
  <c r="R4010" i="1" s="1"/>
  <c r="L4010" i="1"/>
  <c r="K4010" i="1"/>
  <c r="M3954" i="1"/>
  <c r="P3954" i="1"/>
  <c r="M3975" i="1"/>
  <c r="P3975" i="1"/>
  <c r="P3958" i="1"/>
  <c r="Q3958" i="1" s="1"/>
  <c r="R3958" i="1" s="1"/>
  <c r="M3958" i="1"/>
  <c r="N3958" i="1" s="1"/>
  <c r="O3958" i="1" s="1"/>
  <c r="K3975" i="1"/>
  <c r="J3975" i="1"/>
  <c r="Q3975" i="1"/>
  <c r="R3975" i="1" s="1"/>
  <c r="N3975" i="1"/>
  <c r="O3975" i="1" s="1"/>
  <c r="L3975" i="1"/>
  <c r="J3952" i="1"/>
  <c r="L3952" i="1"/>
  <c r="K3952" i="1"/>
  <c r="M3918" i="1"/>
  <c r="N3918" i="1" s="1"/>
  <c r="O3918" i="1" s="1"/>
  <c r="P3918" i="1"/>
  <c r="Q3918" i="1" s="1"/>
  <c r="R3918" i="1" s="1"/>
  <c r="N3908" i="1"/>
  <c r="O3908" i="1" s="1"/>
  <c r="K3908" i="1"/>
  <c r="J3908" i="1"/>
  <c r="Q3908" i="1"/>
  <c r="R3908" i="1" s="1"/>
  <c r="L3908" i="1"/>
  <c r="P3895" i="1"/>
  <c r="Q3895" i="1" s="1"/>
  <c r="R3895" i="1" s="1"/>
  <c r="M3895" i="1"/>
  <c r="N3895" i="1" s="1"/>
  <c r="O3895" i="1" s="1"/>
  <c r="P3930" i="1"/>
  <c r="Q3930" i="1" s="1"/>
  <c r="R3930" i="1" s="1"/>
  <c r="M3930" i="1"/>
  <c r="N3930" i="1" s="1"/>
  <c r="O3930" i="1" s="1"/>
  <c r="M3926" i="1"/>
  <c r="N3926" i="1" s="1"/>
  <c r="O3926" i="1" s="1"/>
  <c r="P3926" i="1"/>
  <c r="Q3926" i="1" s="1"/>
  <c r="R3926" i="1" s="1"/>
  <c r="P3869" i="1"/>
  <c r="Q3869" i="1" s="1"/>
  <c r="R3869" i="1" s="1"/>
  <c r="M3869" i="1"/>
  <c r="N3869" i="1" s="1"/>
  <c r="O3869" i="1" s="1"/>
  <c r="P3881" i="1"/>
  <c r="Q3881" i="1" s="1"/>
  <c r="R3881" i="1" s="1"/>
  <c r="M3881" i="1"/>
  <c r="N3881" i="1" s="1"/>
  <c r="O3881" i="1" s="1"/>
  <c r="Q3843" i="1"/>
  <c r="R3843" i="1" s="1"/>
  <c r="N3843" i="1"/>
  <c r="O3843" i="1" s="1"/>
  <c r="J3843" i="1"/>
  <c r="L3843" i="1"/>
  <c r="K3843" i="1"/>
  <c r="K3904" i="1"/>
  <c r="J3904" i="1"/>
  <c r="L3904" i="1"/>
  <c r="Q3904" i="1"/>
  <c r="R3904" i="1" s="1"/>
  <c r="N3904" i="1"/>
  <c r="O3904" i="1" s="1"/>
  <c r="N3830" i="1"/>
  <c r="O3830" i="1" s="1"/>
  <c r="K3830" i="1"/>
  <c r="L3830" i="1"/>
  <c r="J3830" i="1"/>
  <c r="Q3830" i="1"/>
  <c r="R3830" i="1" s="1"/>
  <c r="L3813" i="1"/>
  <c r="Q3813" i="1"/>
  <c r="R3813" i="1" s="1"/>
  <c r="N3813" i="1"/>
  <c r="O3813" i="1" s="1"/>
  <c r="K3813" i="1"/>
  <c r="J3813" i="1"/>
  <c r="K3802" i="1"/>
  <c r="Q3802" i="1"/>
  <c r="R3802" i="1" s="1"/>
  <c r="N3802" i="1"/>
  <c r="O3802" i="1" s="1"/>
  <c r="L3802" i="1"/>
  <c r="J3802" i="1"/>
  <c r="L3781" i="1"/>
  <c r="Q3781" i="1"/>
  <c r="R3781" i="1" s="1"/>
  <c r="N3781" i="1"/>
  <c r="O3781" i="1" s="1"/>
  <c r="K3781" i="1"/>
  <c r="J3781" i="1"/>
  <c r="J3846" i="1"/>
  <c r="N3846" i="1"/>
  <c r="O3846" i="1" s="1"/>
  <c r="K3846" i="1"/>
  <c r="L3846" i="1"/>
  <c r="Q3846" i="1"/>
  <c r="R3846" i="1" s="1"/>
  <c r="M3827" i="1"/>
  <c r="N3827" i="1" s="1"/>
  <c r="O3827" i="1" s="1"/>
  <c r="P3827" i="1"/>
  <c r="Q3827" i="1" s="1"/>
  <c r="R3827" i="1" s="1"/>
  <c r="N3819" i="1"/>
  <c r="O3819" i="1" s="1"/>
  <c r="J3819" i="1"/>
  <c r="Q3819" i="1"/>
  <c r="R3819" i="1" s="1"/>
  <c r="L3819" i="1"/>
  <c r="K3819" i="1"/>
  <c r="N3811" i="1"/>
  <c r="O3811" i="1" s="1"/>
  <c r="J3811" i="1"/>
  <c r="Q3811" i="1"/>
  <c r="R3811" i="1" s="1"/>
  <c r="L3811" i="1"/>
  <c r="K3811" i="1"/>
  <c r="N3803" i="1"/>
  <c r="O3803" i="1" s="1"/>
  <c r="J3803" i="1"/>
  <c r="Q3803" i="1"/>
  <c r="R3803" i="1" s="1"/>
  <c r="L3803" i="1"/>
  <c r="K3803" i="1"/>
  <c r="N3795" i="1"/>
  <c r="O3795" i="1" s="1"/>
  <c r="J3795" i="1"/>
  <c r="Q3795" i="1"/>
  <c r="R3795" i="1" s="1"/>
  <c r="L3795" i="1"/>
  <c r="K3795" i="1"/>
  <c r="N3787" i="1"/>
  <c r="O3787" i="1" s="1"/>
  <c r="J3787" i="1"/>
  <c r="Q3787" i="1"/>
  <c r="R3787" i="1" s="1"/>
  <c r="L3787" i="1"/>
  <c r="K3787" i="1"/>
  <c r="L3757" i="1"/>
  <c r="K3757" i="1"/>
  <c r="J3757" i="1"/>
  <c r="P3743" i="1"/>
  <c r="Q3743" i="1" s="1"/>
  <c r="R3743" i="1" s="1"/>
  <c r="M3743" i="1"/>
  <c r="N3743" i="1" s="1"/>
  <c r="O3743" i="1" s="1"/>
  <c r="P3735" i="1"/>
  <c r="Q3735" i="1" s="1"/>
  <c r="R3735" i="1" s="1"/>
  <c r="M3735" i="1"/>
  <c r="N3735" i="1" s="1"/>
  <c r="O3735" i="1" s="1"/>
  <c r="N3763" i="1"/>
  <c r="O3763" i="1" s="1"/>
  <c r="Q3763" i="1"/>
  <c r="R3763" i="1" s="1"/>
  <c r="K3763" i="1"/>
  <c r="J3763" i="1"/>
  <c r="L3763" i="1"/>
  <c r="P3748" i="1"/>
  <c r="M3748" i="1"/>
  <c r="P3740" i="1"/>
  <c r="Q3740" i="1" s="1"/>
  <c r="R3740" i="1" s="1"/>
  <c r="M3740" i="1"/>
  <c r="N3740" i="1" s="1"/>
  <c r="O3740" i="1" s="1"/>
  <c r="P3732" i="1"/>
  <c r="Q3732" i="1" s="1"/>
  <c r="R3732" i="1" s="1"/>
  <c r="M3732" i="1"/>
  <c r="N3732" i="1" s="1"/>
  <c r="O3732" i="1" s="1"/>
  <c r="J3751" i="1"/>
  <c r="L3751" i="1"/>
  <c r="K3751" i="1"/>
  <c r="K3740" i="1"/>
  <c r="L3740" i="1"/>
  <c r="J3740" i="1"/>
  <c r="M3757" i="1"/>
  <c r="N3757" i="1" s="1"/>
  <c r="O3757" i="1" s="1"/>
  <c r="P3757" i="1"/>
  <c r="Q3757" i="1" s="1"/>
  <c r="R3757" i="1" s="1"/>
  <c r="P3640" i="1"/>
  <c r="Q3640" i="1" s="1"/>
  <c r="R3640" i="1" s="1"/>
  <c r="M3640" i="1"/>
  <c r="N3640" i="1" s="1"/>
  <c r="O3640" i="1" s="1"/>
  <c r="Q3656" i="1"/>
  <c r="R3656" i="1" s="1"/>
  <c r="N3656" i="1"/>
  <c r="O3656" i="1" s="1"/>
  <c r="L3656" i="1"/>
  <c r="K3656" i="1"/>
  <c r="J3656" i="1"/>
  <c r="P3630" i="1"/>
  <c r="Q3630" i="1" s="1"/>
  <c r="R3630" i="1" s="1"/>
  <c r="M3630" i="1"/>
  <c r="N3630" i="1" s="1"/>
  <c r="O3630" i="1" s="1"/>
  <c r="P3598" i="1"/>
  <c r="Q3598" i="1" s="1"/>
  <c r="R3598" i="1" s="1"/>
  <c r="M3598" i="1"/>
  <c r="N3598" i="1" s="1"/>
  <c r="O3598" i="1" s="1"/>
  <c r="P3699" i="1"/>
  <c r="Q3699" i="1" s="1"/>
  <c r="R3699" i="1" s="1"/>
  <c r="M3699" i="1"/>
  <c r="N3699" i="1" s="1"/>
  <c r="O3699" i="1" s="1"/>
  <c r="P3686" i="1"/>
  <c r="Q3686" i="1" s="1"/>
  <c r="R3686" i="1" s="1"/>
  <c r="M3686" i="1"/>
  <c r="N3686" i="1" s="1"/>
  <c r="O3686" i="1" s="1"/>
  <c r="P3678" i="1"/>
  <c r="Q3678" i="1" s="1"/>
  <c r="R3678" i="1" s="1"/>
  <c r="M3678" i="1"/>
  <c r="N3678" i="1" s="1"/>
  <c r="O3678" i="1" s="1"/>
  <c r="J3643" i="1"/>
  <c r="Q3643" i="1"/>
  <c r="R3643" i="1" s="1"/>
  <c r="N3643" i="1"/>
  <c r="O3643" i="1" s="1"/>
  <c r="K3643" i="1"/>
  <c r="L3643" i="1"/>
  <c r="P3715" i="1"/>
  <c r="Q3715" i="1" s="1"/>
  <c r="R3715" i="1" s="1"/>
  <c r="M3715" i="1"/>
  <c r="N3715" i="1" s="1"/>
  <c r="O3715" i="1" s="1"/>
  <c r="P3708" i="1"/>
  <c r="Q3708" i="1" s="1"/>
  <c r="R3708" i="1" s="1"/>
  <c r="M3708" i="1"/>
  <c r="N3708" i="1" s="1"/>
  <c r="O3708" i="1" s="1"/>
  <c r="J3705" i="1"/>
  <c r="N3705" i="1"/>
  <c r="O3705" i="1" s="1"/>
  <c r="Q3705" i="1"/>
  <c r="R3705" i="1" s="1"/>
  <c r="L3705" i="1"/>
  <c r="K3705" i="1"/>
  <c r="P3723" i="1"/>
  <c r="M3723" i="1"/>
  <c r="P3692" i="1"/>
  <c r="M3692" i="1"/>
  <c r="M3658" i="1"/>
  <c r="N3658" i="1" s="1"/>
  <c r="O3658" i="1" s="1"/>
  <c r="P3658" i="1"/>
  <c r="Q3658" i="1" s="1"/>
  <c r="R3658" i="1" s="1"/>
  <c r="K3612" i="1"/>
  <c r="J3612" i="1"/>
  <c r="Q3612" i="1"/>
  <c r="R3612" i="1" s="1"/>
  <c r="N3612" i="1"/>
  <c r="O3612" i="1" s="1"/>
  <c r="L3612" i="1"/>
  <c r="K3596" i="1"/>
  <c r="J3596" i="1"/>
  <c r="Q3596" i="1"/>
  <c r="R3596" i="1" s="1"/>
  <c r="N3596" i="1"/>
  <c r="O3596" i="1" s="1"/>
  <c r="L3596" i="1"/>
  <c r="M3594" i="1"/>
  <c r="N3594" i="1" s="1"/>
  <c r="O3594" i="1" s="1"/>
  <c r="P3594" i="1"/>
  <c r="Q3594" i="1" s="1"/>
  <c r="R3594" i="1" s="1"/>
  <c r="P3627" i="1"/>
  <c r="Q3627" i="1" s="1"/>
  <c r="R3627" i="1" s="1"/>
  <c r="M3627" i="1"/>
  <c r="N3627" i="1" s="1"/>
  <c r="O3627" i="1" s="1"/>
  <c r="N3576" i="1"/>
  <c r="O3576" i="1" s="1"/>
  <c r="J3576" i="1"/>
  <c r="L3576" i="1"/>
  <c r="K3576" i="1"/>
  <c r="Q3576" i="1"/>
  <c r="R3576" i="1" s="1"/>
  <c r="N3568" i="1"/>
  <c r="O3568" i="1" s="1"/>
  <c r="J3568" i="1"/>
  <c r="L3568" i="1"/>
  <c r="K3568" i="1"/>
  <c r="Q3568" i="1"/>
  <c r="R3568" i="1" s="1"/>
  <c r="N3560" i="1"/>
  <c r="O3560" i="1" s="1"/>
  <c r="J3560" i="1"/>
  <c r="L3560" i="1"/>
  <c r="K3560" i="1"/>
  <c r="Q3560" i="1"/>
  <c r="R3560" i="1" s="1"/>
  <c r="L3554" i="1"/>
  <c r="N3554" i="1"/>
  <c r="O3554" i="1" s="1"/>
  <c r="J3554" i="1"/>
  <c r="Q3554" i="1"/>
  <c r="R3554" i="1" s="1"/>
  <c r="K3554" i="1"/>
  <c r="Q3529" i="1"/>
  <c r="R3529" i="1" s="1"/>
  <c r="N3529" i="1"/>
  <c r="O3529" i="1" s="1"/>
  <c r="J3529" i="1"/>
  <c r="L3529" i="1"/>
  <c r="K3529" i="1"/>
  <c r="K3580" i="1"/>
  <c r="J3580" i="1"/>
  <c r="L3580" i="1"/>
  <c r="J3509" i="1"/>
  <c r="Q3509" i="1"/>
  <c r="R3509" i="1" s="1"/>
  <c r="N3509" i="1"/>
  <c r="O3509" i="1" s="1"/>
  <c r="L3509" i="1"/>
  <c r="K3509" i="1"/>
  <c r="K3547" i="1"/>
  <c r="L3547" i="1"/>
  <c r="J3547" i="1"/>
  <c r="P3445" i="1"/>
  <c r="Q3445" i="1" s="1"/>
  <c r="R3445" i="1" s="1"/>
  <c r="M3445" i="1"/>
  <c r="N3445" i="1" s="1"/>
  <c r="O3445" i="1" s="1"/>
  <c r="M3449" i="1"/>
  <c r="N3449" i="1" s="1"/>
  <c r="O3449" i="1" s="1"/>
  <c r="P3449" i="1"/>
  <c r="Q3449" i="1" s="1"/>
  <c r="R3449" i="1" s="1"/>
  <c r="P3523" i="1"/>
  <c r="Q3523" i="1" s="1"/>
  <c r="R3523" i="1" s="1"/>
  <c r="M3523" i="1"/>
  <c r="N3523" i="1" s="1"/>
  <c r="O3523" i="1" s="1"/>
  <c r="K3432" i="1"/>
  <c r="Q3432" i="1"/>
  <c r="R3432" i="1" s="1"/>
  <c r="N3432" i="1"/>
  <c r="O3432" i="1" s="1"/>
  <c r="L3432" i="1"/>
  <c r="J3432" i="1"/>
  <c r="Q3416" i="1"/>
  <c r="R3416" i="1" s="1"/>
  <c r="N3416" i="1"/>
  <c r="O3416" i="1" s="1"/>
  <c r="L3416" i="1"/>
  <c r="K3416" i="1"/>
  <c r="J3416" i="1"/>
  <c r="N3390" i="1"/>
  <c r="O3390" i="1" s="1"/>
  <c r="L3390" i="1"/>
  <c r="K3390" i="1"/>
  <c r="J3390" i="1"/>
  <c r="Q3390" i="1"/>
  <c r="R3390" i="1" s="1"/>
  <c r="J3431" i="1"/>
  <c r="K3431" i="1"/>
  <c r="L3431" i="1"/>
  <c r="N3400" i="1"/>
  <c r="O3400" i="1" s="1"/>
  <c r="L3400" i="1"/>
  <c r="K3400" i="1"/>
  <c r="J3400" i="1"/>
  <c r="Q3400" i="1"/>
  <c r="R3400" i="1" s="1"/>
  <c r="L3395" i="1"/>
  <c r="K3395" i="1"/>
  <c r="J3395" i="1"/>
  <c r="N3381" i="1"/>
  <c r="O3381" i="1" s="1"/>
  <c r="L3381" i="1"/>
  <c r="K3381" i="1"/>
  <c r="J3381" i="1"/>
  <c r="Q3381" i="1"/>
  <c r="R3381" i="1" s="1"/>
  <c r="L3421" i="1"/>
  <c r="J3421" i="1"/>
  <c r="K3421" i="1"/>
  <c r="Q3355" i="1"/>
  <c r="R3355" i="1" s="1"/>
  <c r="N3355" i="1"/>
  <c r="O3355" i="1" s="1"/>
  <c r="L3355" i="1"/>
  <c r="J3355" i="1"/>
  <c r="K3355" i="1"/>
  <c r="L3398" i="1"/>
  <c r="K3398" i="1"/>
  <c r="J3398" i="1"/>
  <c r="Q3398" i="1"/>
  <c r="R3398" i="1" s="1"/>
  <c r="N3398" i="1"/>
  <c r="O3398" i="1" s="1"/>
  <c r="K3382" i="1"/>
  <c r="J3382" i="1"/>
  <c r="Q3382" i="1"/>
  <c r="R3382" i="1" s="1"/>
  <c r="N3382" i="1"/>
  <c r="O3382" i="1" s="1"/>
  <c r="L3382" i="1"/>
  <c r="J3374" i="1"/>
  <c r="Q3374" i="1"/>
  <c r="R3374" i="1" s="1"/>
  <c r="N3374" i="1"/>
  <c r="O3374" i="1" s="1"/>
  <c r="L3374" i="1"/>
  <c r="K3374" i="1"/>
  <c r="J3366" i="1"/>
  <c r="Q3366" i="1"/>
  <c r="R3366" i="1" s="1"/>
  <c r="N3366" i="1"/>
  <c r="O3366" i="1" s="1"/>
  <c r="L3366" i="1"/>
  <c r="K3366" i="1"/>
  <c r="J3358" i="1"/>
  <c r="Q3358" i="1"/>
  <c r="R3358" i="1" s="1"/>
  <c r="N3358" i="1"/>
  <c r="O3358" i="1" s="1"/>
  <c r="K3358" i="1"/>
  <c r="L3358" i="1"/>
  <c r="P3421" i="1"/>
  <c r="Q3421" i="1" s="1"/>
  <c r="R3421" i="1" s="1"/>
  <c r="M3421" i="1"/>
  <c r="N3421" i="1" s="1"/>
  <c r="O3421" i="1" s="1"/>
  <c r="K3456" i="1"/>
  <c r="L3456" i="1"/>
  <c r="J3456" i="1"/>
  <c r="P3414" i="1"/>
  <c r="Q3414" i="1" s="1"/>
  <c r="R3414" i="1" s="1"/>
  <c r="M3414" i="1"/>
  <c r="N3414" i="1" s="1"/>
  <c r="O3414" i="1" s="1"/>
  <c r="J3335" i="1"/>
  <c r="Q3335" i="1"/>
  <c r="R3335" i="1" s="1"/>
  <c r="N3335" i="1"/>
  <c r="O3335" i="1" s="1"/>
  <c r="K3335" i="1"/>
  <c r="L3335" i="1"/>
  <c r="J3287" i="1"/>
  <c r="Q3287" i="1"/>
  <c r="R3287" i="1" s="1"/>
  <c r="N3287" i="1"/>
  <c r="O3287" i="1" s="1"/>
  <c r="L3287" i="1"/>
  <c r="K3287" i="1"/>
  <c r="J3326" i="1"/>
  <c r="N3326" i="1"/>
  <c r="O3326" i="1" s="1"/>
  <c r="K3326" i="1"/>
  <c r="Q3326" i="1"/>
  <c r="R3326" i="1" s="1"/>
  <c r="L3326" i="1"/>
  <c r="P3317" i="1"/>
  <c r="Q3317" i="1" s="1"/>
  <c r="R3317" i="1" s="1"/>
  <c r="M3317" i="1"/>
  <c r="N3317" i="1" s="1"/>
  <c r="O3317" i="1" s="1"/>
  <c r="K3337" i="1"/>
  <c r="L3337" i="1"/>
  <c r="J3337" i="1"/>
  <c r="Q3248" i="1"/>
  <c r="R3248" i="1" s="1"/>
  <c r="N3248" i="1"/>
  <c r="O3248" i="1" s="1"/>
  <c r="L3248" i="1"/>
  <c r="K3248" i="1"/>
  <c r="J3248" i="1"/>
  <c r="Q3232" i="1"/>
  <c r="R3232" i="1" s="1"/>
  <c r="N3232" i="1"/>
  <c r="O3232" i="1" s="1"/>
  <c r="L3232" i="1"/>
  <c r="J3232" i="1"/>
  <c r="K3232" i="1"/>
  <c r="P3333" i="1"/>
  <c r="Q3333" i="1" s="1"/>
  <c r="R3333" i="1" s="1"/>
  <c r="M3333" i="1"/>
  <c r="N3333" i="1" s="1"/>
  <c r="O3333" i="1" s="1"/>
  <c r="P3237" i="1"/>
  <c r="Q3237" i="1" s="1"/>
  <c r="R3237" i="1" s="1"/>
  <c r="M3237" i="1"/>
  <c r="N3237" i="1" s="1"/>
  <c r="O3237" i="1" s="1"/>
  <c r="P3281" i="1"/>
  <c r="Q3281" i="1" s="1"/>
  <c r="R3281" i="1" s="1"/>
  <c r="M3281" i="1"/>
  <c r="N3281" i="1" s="1"/>
  <c r="O3281" i="1" s="1"/>
  <c r="P3273" i="1"/>
  <c r="Q3273" i="1" s="1"/>
  <c r="R3273" i="1" s="1"/>
  <c r="M3273" i="1"/>
  <c r="N3273" i="1" s="1"/>
  <c r="O3273" i="1" s="1"/>
  <c r="P3265" i="1"/>
  <c r="Q3265" i="1" s="1"/>
  <c r="R3265" i="1" s="1"/>
  <c r="M3265" i="1"/>
  <c r="N3265" i="1" s="1"/>
  <c r="O3265" i="1" s="1"/>
  <c r="P3257" i="1"/>
  <c r="Q3257" i="1" s="1"/>
  <c r="R3257" i="1" s="1"/>
  <c r="M3257" i="1"/>
  <c r="N3257" i="1" s="1"/>
  <c r="O3257" i="1" s="1"/>
  <c r="M3349" i="1"/>
  <c r="P3349" i="1"/>
  <c r="N3349" i="1"/>
  <c r="O3349" i="1" s="1"/>
  <c r="L3349" i="1"/>
  <c r="K3349" i="1"/>
  <c r="J3349" i="1"/>
  <c r="Q3349" i="1"/>
  <c r="R3349" i="1" s="1"/>
  <c r="J3195" i="1"/>
  <c r="Q3195" i="1"/>
  <c r="R3195" i="1" s="1"/>
  <c r="N3195" i="1"/>
  <c r="O3195" i="1" s="1"/>
  <c r="L3195" i="1"/>
  <c r="K3195" i="1"/>
  <c r="J3171" i="1"/>
  <c r="Q3171" i="1"/>
  <c r="R3171" i="1" s="1"/>
  <c r="N3171" i="1"/>
  <c r="O3171" i="1" s="1"/>
  <c r="L3171" i="1"/>
  <c r="K3171" i="1"/>
  <c r="P3177" i="1"/>
  <c r="Q3177" i="1" s="1"/>
  <c r="R3177" i="1" s="1"/>
  <c r="M3177" i="1"/>
  <c r="N3177" i="1" s="1"/>
  <c r="O3177" i="1" s="1"/>
  <c r="P3166" i="1"/>
  <c r="M3166" i="1"/>
  <c r="P3158" i="1"/>
  <c r="Q3158" i="1" s="1"/>
  <c r="R3158" i="1" s="1"/>
  <c r="M3158" i="1"/>
  <c r="N3158" i="1" s="1"/>
  <c r="O3158" i="1" s="1"/>
  <c r="P3150" i="1"/>
  <c r="Q3150" i="1" s="1"/>
  <c r="R3150" i="1" s="1"/>
  <c r="M3150" i="1"/>
  <c r="N3150" i="1" s="1"/>
  <c r="O3150" i="1" s="1"/>
  <c r="P3142" i="1"/>
  <c r="Q3142" i="1" s="1"/>
  <c r="R3142" i="1" s="1"/>
  <c r="M3142" i="1"/>
  <c r="N3142" i="1" s="1"/>
  <c r="O3142" i="1" s="1"/>
  <c r="P3134" i="1"/>
  <c r="M3134" i="1"/>
  <c r="M3116" i="1"/>
  <c r="N3116" i="1" s="1"/>
  <c r="O3116" i="1" s="1"/>
  <c r="P3116" i="1"/>
  <c r="Q3116" i="1" s="1"/>
  <c r="R3116" i="1" s="1"/>
  <c r="L3197" i="1"/>
  <c r="K3197" i="1"/>
  <c r="J3197" i="1"/>
  <c r="M3167" i="1"/>
  <c r="N3167" i="1" s="1"/>
  <c r="O3167" i="1" s="1"/>
  <c r="P3167" i="1"/>
  <c r="Q3167" i="1" s="1"/>
  <c r="R3167" i="1" s="1"/>
  <c r="L3157" i="1"/>
  <c r="K3157" i="1"/>
  <c r="J3157" i="1"/>
  <c r="K3146" i="1"/>
  <c r="L3146" i="1"/>
  <c r="J3146" i="1"/>
  <c r="Q3146" i="1"/>
  <c r="R3146" i="1" s="1"/>
  <c r="N3146" i="1"/>
  <c r="O3146" i="1" s="1"/>
  <c r="P3229" i="1"/>
  <c r="M3229" i="1"/>
  <c r="K3132" i="1"/>
  <c r="J3132" i="1"/>
  <c r="L3132" i="1"/>
  <c r="M3217" i="1"/>
  <c r="N3217" i="1" s="1"/>
  <c r="O3217" i="1" s="1"/>
  <c r="P3217" i="1"/>
  <c r="Q3217" i="1" s="1"/>
  <c r="R3217" i="1" s="1"/>
  <c r="L3070" i="1"/>
  <c r="K3070" i="1"/>
  <c r="J3070" i="1"/>
  <c r="L3106" i="1"/>
  <c r="K3106" i="1"/>
  <c r="J3106" i="1"/>
  <c r="P3007" i="1"/>
  <c r="Q3007" i="1" s="1"/>
  <c r="R3007" i="1" s="1"/>
  <c r="M3007" i="1"/>
  <c r="N3007" i="1" s="1"/>
  <c r="O3007" i="1" s="1"/>
  <c r="K3055" i="1"/>
  <c r="L3055" i="1"/>
  <c r="J3055" i="1"/>
  <c r="Q3055" i="1"/>
  <c r="R3055" i="1" s="1"/>
  <c r="N3055" i="1"/>
  <c r="O3055" i="1" s="1"/>
  <c r="L3026" i="1"/>
  <c r="J3026" i="1"/>
  <c r="K3026" i="1"/>
  <c r="P3016" i="1"/>
  <c r="Q3016" i="1" s="1"/>
  <c r="R3016" i="1" s="1"/>
  <c r="M3016" i="1"/>
  <c r="N3016" i="1" s="1"/>
  <c r="O3016" i="1" s="1"/>
  <c r="P3084" i="1"/>
  <c r="Q3084" i="1" s="1"/>
  <c r="R3084" i="1" s="1"/>
  <c r="M3084" i="1"/>
  <c r="N3084" i="1" s="1"/>
  <c r="O3084" i="1" s="1"/>
  <c r="M3013" i="1"/>
  <c r="N3013" i="1" s="1"/>
  <c r="O3013" i="1" s="1"/>
  <c r="P3013" i="1"/>
  <c r="Q3013" i="1" s="1"/>
  <c r="R3013" i="1" s="1"/>
  <c r="Q2975" i="1"/>
  <c r="R2975" i="1" s="1"/>
  <c r="N2975" i="1"/>
  <c r="O2975" i="1" s="1"/>
  <c r="L2975" i="1"/>
  <c r="K2975" i="1"/>
  <c r="J2975" i="1"/>
  <c r="P2949" i="1"/>
  <c r="Q2949" i="1" s="1"/>
  <c r="R2949" i="1" s="1"/>
  <c r="M2949" i="1"/>
  <c r="N2949" i="1" s="1"/>
  <c r="O2949" i="1" s="1"/>
  <c r="N3095" i="1"/>
  <c r="O3095" i="1" s="1"/>
  <c r="L3095" i="1"/>
  <c r="K3095" i="1"/>
  <c r="J3095" i="1"/>
  <c r="Q3095" i="1"/>
  <c r="R3095" i="1" s="1"/>
  <c r="K2973" i="1"/>
  <c r="J2973" i="1"/>
  <c r="L2973" i="1"/>
  <c r="J2957" i="1"/>
  <c r="Q2957" i="1"/>
  <c r="R2957" i="1" s="1"/>
  <c r="N2957" i="1"/>
  <c r="O2957" i="1" s="1"/>
  <c r="L2957" i="1"/>
  <c r="K2957" i="1"/>
  <c r="P2876" i="1"/>
  <c r="Q2876" i="1" s="1"/>
  <c r="R2876" i="1" s="1"/>
  <c r="M2876" i="1"/>
  <c r="N2876" i="1" s="1"/>
  <c r="O2876" i="1" s="1"/>
  <c r="P2840" i="1"/>
  <c r="Q2840" i="1" s="1"/>
  <c r="R2840" i="1" s="1"/>
  <c r="M2840" i="1"/>
  <c r="N2840" i="1" s="1"/>
  <c r="O2840" i="1" s="1"/>
  <c r="P2808" i="1"/>
  <c r="Q2808" i="1" s="1"/>
  <c r="R2808" i="1" s="1"/>
  <c r="M2808" i="1"/>
  <c r="N2808" i="1" s="1"/>
  <c r="O2808" i="1" s="1"/>
  <c r="M3003" i="1"/>
  <c r="P3003" i="1"/>
  <c r="Q3003" i="1" s="1"/>
  <c r="R3003" i="1" s="1"/>
  <c r="N3003" i="1"/>
  <c r="O3003" i="1" s="1"/>
  <c r="L3003" i="1"/>
  <c r="K3003" i="1"/>
  <c r="J3003" i="1"/>
  <c r="L2959" i="1"/>
  <c r="K2959" i="1"/>
  <c r="J2959" i="1"/>
  <c r="L2951" i="1"/>
  <c r="K2951" i="1"/>
  <c r="J2951" i="1"/>
  <c r="K2878" i="1"/>
  <c r="J2878" i="1"/>
  <c r="Q2878" i="1"/>
  <c r="R2878" i="1" s="1"/>
  <c r="N2878" i="1"/>
  <c r="O2878" i="1" s="1"/>
  <c r="L2878" i="1"/>
  <c r="K2862" i="1"/>
  <c r="J2862" i="1"/>
  <c r="L2862" i="1"/>
  <c r="P2943" i="1"/>
  <c r="Q2943" i="1" s="1"/>
  <c r="R2943" i="1" s="1"/>
  <c r="M2943" i="1"/>
  <c r="N2943" i="1" s="1"/>
  <c r="O2943" i="1" s="1"/>
  <c r="L2993" i="1"/>
  <c r="J2993" i="1"/>
  <c r="K2993" i="1"/>
  <c r="K2980" i="1"/>
  <c r="L2980" i="1"/>
  <c r="J2980" i="1"/>
  <c r="N2977" i="1"/>
  <c r="O2977" i="1" s="1"/>
  <c r="L2977" i="1"/>
  <c r="J2977" i="1"/>
  <c r="Q2977" i="1"/>
  <c r="R2977" i="1" s="1"/>
  <c r="K2977" i="1"/>
  <c r="P2955" i="1"/>
  <c r="Q2955" i="1" s="1"/>
  <c r="R2955" i="1" s="1"/>
  <c r="M2955" i="1"/>
  <c r="N2955" i="1" s="1"/>
  <c r="O2955" i="1" s="1"/>
  <c r="M2828" i="1"/>
  <c r="P2828" i="1"/>
  <c r="K2697" i="1"/>
  <c r="Q2697" i="1"/>
  <c r="R2697" i="1" s="1"/>
  <c r="N2697" i="1"/>
  <c r="O2697" i="1" s="1"/>
  <c r="L2697" i="1"/>
  <c r="J2697" i="1"/>
  <c r="J2693" i="1"/>
  <c r="Q2693" i="1"/>
  <c r="R2693" i="1" s="1"/>
  <c r="N2693" i="1"/>
  <c r="O2693" i="1" s="1"/>
  <c r="K2693" i="1"/>
  <c r="L2693" i="1"/>
  <c r="P2676" i="1"/>
  <c r="Q2676" i="1" s="1"/>
  <c r="R2676" i="1" s="1"/>
  <c r="M2676" i="1"/>
  <c r="N2676" i="1" s="1"/>
  <c r="O2676" i="1" s="1"/>
  <c r="P2636" i="1"/>
  <c r="Q2636" i="1" s="1"/>
  <c r="R2636" i="1" s="1"/>
  <c r="M2636" i="1"/>
  <c r="N2636" i="1" s="1"/>
  <c r="O2636" i="1" s="1"/>
  <c r="M2836" i="1"/>
  <c r="N2836" i="1" s="1"/>
  <c r="O2836" i="1" s="1"/>
  <c r="P2836" i="1"/>
  <c r="Q2836" i="1" s="1"/>
  <c r="R2836" i="1" s="1"/>
  <c r="M2737" i="1"/>
  <c r="N2737" i="1" s="1"/>
  <c r="O2737" i="1" s="1"/>
  <c r="P2737" i="1"/>
  <c r="Q2737" i="1" s="1"/>
  <c r="R2737" i="1" s="1"/>
  <c r="M2724" i="1"/>
  <c r="N2724" i="1" s="1"/>
  <c r="O2724" i="1" s="1"/>
  <c r="P2724" i="1"/>
  <c r="Q2724" i="1" s="1"/>
  <c r="R2724" i="1" s="1"/>
  <c r="K2712" i="1"/>
  <c r="J2712" i="1"/>
  <c r="Q2712" i="1"/>
  <c r="R2712" i="1" s="1"/>
  <c r="N2712" i="1"/>
  <c r="O2712" i="1" s="1"/>
  <c r="L2712" i="1"/>
  <c r="L2788" i="1"/>
  <c r="K2788" i="1"/>
  <c r="N2788" i="1"/>
  <c r="O2788" i="1" s="1"/>
  <c r="J2788" i="1"/>
  <c r="Q2788" i="1"/>
  <c r="R2788" i="1" s="1"/>
  <c r="J2750" i="1"/>
  <c r="L2750" i="1"/>
  <c r="K2750" i="1"/>
  <c r="J2718" i="1"/>
  <c r="L2718" i="1"/>
  <c r="K2718" i="1"/>
  <c r="Q2718" i="1"/>
  <c r="R2718" i="1" s="1"/>
  <c r="N2718" i="1"/>
  <c r="O2718" i="1" s="1"/>
  <c r="P2634" i="1"/>
  <c r="M2634" i="1"/>
  <c r="P2800" i="1"/>
  <c r="Q2800" i="1" s="1"/>
  <c r="R2800" i="1" s="1"/>
  <c r="M2800" i="1"/>
  <c r="N2800" i="1" s="1"/>
  <c r="O2800" i="1" s="1"/>
  <c r="P2829" i="1"/>
  <c r="Q2829" i="1" s="1"/>
  <c r="R2829" i="1" s="1"/>
  <c r="M2829" i="1"/>
  <c r="N2829" i="1" s="1"/>
  <c r="O2829" i="1" s="1"/>
  <c r="P2813" i="1"/>
  <c r="Q2813" i="1" s="1"/>
  <c r="R2813" i="1" s="1"/>
  <c r="M2813" i="1"/>
  <c r="N2813" i="1" s="1"/>
  <c r="O2813" i="1" s="1"/>
  <c r="L2628" i="1"/>
  <c r="K2628" i="1"/>
  <c r="J2628" i="1"/>
  <c r="L2620" i="1"/>
  <c r="K2620" i="1"/>
  <c r="J2620" i="1"/>
  <c r="P2544" i="1"/>
  <c r="Q2544" i="1" s="1"/>
  <c r="R2544" i="1" s="1"/>
  <c r="M2544" i="1"/>
  <c r="N2544" i="1" s="1"/>
  <c r="O2544" i="1" s="1"/>
  <c r="L2630" i="1"/>
  <c r="J2630" i="1"/>
  <c r="K2630" i="1"/>
  <c r="K2541" i="1"/>
  <c r="L2541" i="1"/>
  <c r="J2541" i="1"/>
  <c r="Q2547" i="1"/>
  <c r="R2547" i="1" s="1"/>
  <c r="N2547" i="1"/>
  <c r="O2547" i="1" s="1"/>
  <c r="L2547" i="1"/>
  <c r="K2547" i="1"/>
  <c r="J2547" i="1"/>
  <c r="P2511" i="1"/>
  <c r="Q2511" i="1" s="1"/>
  <c r="R2511" i="1" s="1"/>
  <c r="M2511" i="1"/>
  <c r="N2511" i="1" s="1"/>
  <c r="O2511" i="1" s="1"/>
  <c r="P2431" i="1"/>
  <c r="Q2431" i="1" s="1"/>
  <c r="R2431" i="1" s="1"/>
  <c r="M2431" i="1"/>
  <c r="N2431" i="1" s="1"/>
  <c r="O2431" i="1" s="1"/>
  <c r="P2399" i="1"/>
  <c r="Q2399" i="1" s="1"/>
  <c r="R2399" i="1" s="1"/>
  <c r="M2399" i="1"/>
  <c r="N2399" i="1" s="1"/>
  <c r="O2399" i="1" s="1"/>
  <c r="M2656" i="1"/>
  <c r="N2656" i="1" s="1"/>
  <c r="O2656" i="1" s="1"/>
  <c r="P2656" i="1"/>
  <c r="Q2656" i="1" s="1"/>
  <c r="R2656" i="1" s="1"/>
  <c r="M2640" i="1"/>
  <c r="N2640" i="1" s="1"/>
  <c r="O2640" i="1" s="1"/>
  <c r="P2640" i="1"/>
  <c r="Q2640" i="1" s="1"/>
  <c r="R2640" i="1" s="1"/>
  <c r="M2672" i="1"/>
  <c r="N2672" i="1" s="1"/>
  <c r="O2672" i="1" s="1"/>
  <c r="P2672" i="1"/>
  <c r="Q2672" i="1" s="1"/>
  <c r="R2672" i="1" s="1"/>
  <c r="P2641" i="1"/>
  <c r="Q2641" i="1" s="1"/>
  <c r="R2641" i="1" s="1"/>
  <c r="M2641" i="1"/>
  <c r="N2641" i="1" s="1"/>
  <c r="O2641" i="1" s="1"/>
  <c r="M2630" i="1"/>
  <c r="N2630" i="1" s="1"/>
  <c r="O2630" i="1" s="1"/>
  <c r="P2630" i="1"/>
  <c r="Q2630" i="1" s="1"/>
  <c r="R2630" i="1" s="1"/>
  <c r="P2618" i="1"/>
  <c r="Q2618" i="1" s="1"/>
  <c r="R2618" i="1" s="1"/>
  <c r="M2618" i="1"/>
  <c r="N2618" i="1" s="1"/>
  <c r="O2618" i="1" s="1"/>
  <c r="L2612" i="1"/>
  <c r="K2612" i="1"/>
  <c r="J2612" i="1"/>
  <c r="L2403" i="1"/>
  <c r="K2403" i="1"/>
  <c r="J2403" i="1"/>
  <c r="J2381" i="1"/>
  <c r="N2381" i="1"/>
  <c r="O2381" i="1" s="1"/>
  <c r="L2381" i="1"/>
  <c r="K2381" i="1"/>
  <c r="Q2381" i="1"/>
  <c r="R2381" i="1" s="1"/>
  <c r="J2373" i="1"/>
  <c r="N2373" i="1"/>
  <c r="O2373" i="1" s="1"/>
  <c r="L2373" i="1"/>
  <c r="K2373" i="1"/>
  <c r="Q2373" i="1"/>
  <c r="R2373" i="1" s="1"/>
  <c r="J2365" i="1"/>
  <c r="N2365" i="1"/>
  <c r="O2365" i="1" s="1"/>
  <c r="L2365" i="1"/>
  <c r="K2365" i="1"/>
  <c r="Q2365" i="1"/>
  <c r="R2365" i="1" s="1"/>
  <c r="J2357" i="1"/>
  <c r="N2357" i="1"/>
  <c r="O2357" i="1" s="1"/>
  <c r="L2357" i="1"/>
  <c r="K2357" i="1"/>
  <c r="Q2357" i="1"/>
  <c r="R2357" i="1" s="1"/>
  <c r="J2349" i="1"/>
  <c r="N2349" i="1"/>
  <c r="O2349" i="1" s="1"/>
  <c r="L2349" i="1"/>
  <c r="K2349" i="1"/>
  <c r="Q2349" i="1"/>
  <c r="R2349" i="1" s="1"/>
  <c r="P2304" i="1"/>
  <c r="Q2304" i="1" s="1"/>
  <c r="R2304" i="1" s="1"/>
  <c r="M2304" i="1"/>
  <c r="N2304" i="1" s="1"/>
  <c r="O2304" i="1" s="1"/>
  <c r="P2299" i="1"/>
  <c r="Q2299" i="1" s="1"/>
  <c r="R2299" i="1" s="1"/>
  <c r="M2299" i="1"/>
  <c r="N2299" i="1" s="1"/>
  <c r="O2299" i="1" s="1"/>
  <c r="P2235" i="1"/>
  <c r="Q2235" i="1" s="1"/>
  <c r="R2235" i="1" s="1"/>
  <c r="M2235" i="1"/>
  <c r="N2235" i="1" s="1"/>
  <c r="O2235" i="1" s="1"/>
  <c r="P2219" i="1"/>
  <c r="Q2219" i="1" s="1"/>
  <c r="R2219" i="1" s="1"/>
  <c r="M2219" i="1"/>
  <c r="N2219" i="1" s="1"/>
  <c r="O2219" i="1" s="1"/>
  <c r="P2187" i="1"/>
  <c r="Q2187" i="1" s="1"/>
  <c r="R2187" i="1" s="1"/>
  <c r="M2187" i="1"/>
  <c r="N2187" i="1" s="1"/>
  <c r="O2187" i="1" s="1"/>
  <c r="P2155" i="1"/>
  <c r="Q2155" i="1" s="1"/>
  <c r="R2155" i="1" s="1"/>
  <c r="M2155" i="1"/>
  <c r="N2155" i="1" s="1"/>
  <c r="O2155" i="1" s="1"/>
  <c r="K2420" i="1"/>
  <c r="L2420" i="1"/>
  <c r="J2420" i="1"/>
  <c r="N2496" i="1"/>
  <c r="O2496" i="1" s="1"/>
  <c r="L2496" i="1"/>
  <c r="K2496" i="1"/>
  <c r="J2496" i="1"/>
  <c r="Q2496" i="1"/>
  <c r="R2496" i="1" s="1"/>
  <c r="M2483" i="1"/>
  <c r="N2483" i="1" s="1"/>
  <c r="O2483" i="1" s="1"/>
  <c r="P2483" i="1"/>
  <c r="Q2483" i="1" s="1"/>
  <c r="R2483" i="1" s="1"/>
  <c r="M2459" i="1"/>
  <c r="N2459" i="1" s="1"/>
  <c r="O2459" i="1" s="1"/>
  <c r="P2459" i="1"/>
  <c r="Q2459" i="1" s="1"/>
  <c r="R2459" i="1" s="1"/>
  <c r="M2295" i="1"/>
  <c r="N2295" i="1" s="1"/>
  <c r="O2295" i="1" s="1"/>
  <c r="P2295" i="1"/>
  <c r="Q2295" i="1" s="1"/>
  <c r="R2295" i="1" s="1"/>
  <c r="K2256" i="1"/>
  <c r="L2256" i="1"/>
  <c r="J2256" i="1"/>
  <c r="N2253" i="1"/>
  <c r="O2253" i="1" s="1"/>
  <c r="L2253" i="1"/>
  <c r="J2253" i="1"/>
  <c r="Q2253" i="1"/>
  <c r="R2253" i="1" s="1"/>
  <c r="K2253" i="1"/>
  <c r="M2239" i="1"/>
  <c r="P2239" i="1"/>
  <c r="K2209" i="1"/>
  <c r="J2209" i="1"/>
  <c r="N2209" i="1"/>
  <c r="O2209" i="1" s="1"/>
  <c r="L2209" i="1"/>
  <c r="Q2209" i="1"/>
  <c r="R2209" i="1" s="1"/>
  <c r="K2177" i="1"/>
  <c r="J2177" i="1"/>
  <c r="N2177" i="1"/>
  <c r="O2177" i="1" s="1"/>
  <c r="L2177" i="1"/>
  <c r="Q2177" i="1"/>
  <c r="R2177" i="1" s="1"/>
  <c r="P2121" i="1"/>
  <c r="M2121" i="1"/>
  <c r="P2168" i="1"/>
  <c r="Q2168" i="1" s="1"/>
  <c r="R2168" i="1" s="1"/>
  <c r="M2168" i="1"/>
  <c r="N2168" i="1" s="1"/>
  <c r="O2168" i="1" s="1"/>
  <c r="P2059" i="1"/>
  <c r="M2059" i="1"/>
  <c r="K2248" i="1"/>
  <c r="L2248" i="1"/>
  <c r="J2248" i="1"/>
  <c r="Q2248" i="1"/>
  <c r="R2248" i="1" s="1"/>
  <c r="N2248" i="1"/>
  <c r="O2248" i="1" s="1"/>
  <c r="M2237" i="1"/>
  <c r="N2237" i="1" s="1"/>
  <c r="O2237" i="1" s="1"/>
  <c r="P2237" i="1"/>
  <c r="Q2237" i="1" s="1"/>
  <c r="R2237" i="1" s="1"/>
  <c r="K2225" i="1"/>
  <c r="J2225" i="1"/>
  <c r="L2225" i="1"/>
  <c r="P2217" i="1"/>
  <c r="Q2217" i="1" s="1"/>
  <c r="R2217" i="1" s="1"/>
  <c r="M2217" i="1"/>
  <c r="N2217" i="1" s="1"/>
  <c r="O2217" i="1" s="1"/>
  <c r="M2207" i="1"/>
  <c r="N2207" i="1" s="1"/>
  <c r="O2207" i="1" s="1"/>
  <c r="P2207" i="1"/>
  <c r="Q2207" i="1" s="1"/>
  <c r="R2207" i="1" s="1"/>
  <c r="M2196" i="1"/>
  <c r="N2196" i="1" s="1"/>
  <c r="O2196" i="1" s="1"/>
  <c r="P2196" i="1"/>
  <c r="Q2196" i="1" s="1"/>
  <c r="R2196" i="1" s="1"/>
  <c r="N2141" i="1"/>
  <c r="O2141" i="1" s="1"/>
  <c r="J2141" i="1"/>
  <c r="L2141" i="1"/>
  <c r="K2141" i="1"/>
  <c r="Q2141" i="1"/>
  <c r="R2141" i="1" s="1"/>
  <c r="N2133" i="1"/>
  <c r="O2133" i="1" s="1"/>
  <c r="J2133" i="1"/>
  <c r="L2133" i="1"/>
  <c r="K2133" i="1"/>
  <c r="Q2133" i="1"/>
  <c r="R2133" i="1" s="1"/>
  <c r="K2124" i="1"/>
  <c r="Q2124" i="1"/>
  <c r="R2124" i="1" s="1"/>
  <c r="N2124" i="1"/>
  <c r="O2124" i="1" s="1"/>
  <c r="L2124" i="1"/>
  <c r="J2124" i="1"/>
  <c r="P2117" i="1"/>
  <c r="Q2117" i="1" s="1"/>
  <c r="R2117" i="1" s="1"/>
  <c r="M2117" i="1"/>
  <c r="N2117" i="1" s="1"/>
  <c r="O2117" i="1" s="1"/>
  <c r="P2104" i="1"/>
  <c r="M2104" i="1"/>
  <c r="K2092" i="1"/>
  <c r="Q2092" i="1"/>
  <c r="R2092" i="1" s="1"/>
  <c r="N2092" i="1"/>
  <c r="O2092" i="1" s="1"/>
  <c r="L2092" i="1"/>
  <c r="J2092" i="1"/>
  <c r="P2085" i="1"/>
  <c r="Q2085" i="1" s="1"/>
  <c r="R2085" i="1" s="1"/>
  <c r="M2085" i="1"/>
  <c r="N2085" i="1" s="1"/>
  <c r="O2085" i="1" s="1"/>
  <c r="P2072" i="1"/>
  <c r="Q2072" i="1" s="1"/>
  <c r="R2072" i="1" s="1"/>
  <c r="M2072" i="1"/>
  <c r="K2264" i="1"/>
  <c r="J2264" i="1"/>
  <c r="L2264" i="1"/>
  <c r="N2261" i="1"/>
  <c r="O2261" i="1" s="1"/>
  <c r="L2261" i="1"/>
  <c r="J2261" i="1"/>
  <c r="K2261" i="1"/>
  <c r="Q2261" i="1"/>
  <c r="R2261" i="1" s="1"/>
  <c r="K2201" i="1"/>
  <c r="J2201" i="1"/>
  <c r="N2201" i="1"/>
  <c r="O2201" i="1" s="1"/>
  <c r="Q2201" i="1"/>
  <c r="R2201" i="1" s="1"/>
  <c r="L2201" i="1"/>
  <c r="K2185" i="1"/>
  <c r="J2185" i="1"/>
  <c r="N2185" i="1"/>
  <c r="O2185" i="1" s="1"/>
  <c r="Q2185" i="1"/>
  <c r="R2185" i="1" s="1"/>
  <c r="L2185" i="1"/>
  <c r="K2169" i="1"/>
  <c r="J2169" i="1"/>
  <c r="N2169" i="1"/>
  <c r="O2169" i="1" s="1"/>
  <c r="Q2169" i="1"/>
  <c r="R2169" i="1" s="1"/>
  <c r="L2169" i="1"/>
  <c r="K2153" i="1"/>
  <c r="J2153" i="1"/>
  <c r="N2153" i="1"/>
  <c r="O2153" i="1" s="1"/>
  <c r="Q2153" i="1"/>
  <c r="R2153" i="1" s="1"/>
  <c r="L2153" i="1"/>
  <c r="M2113" i="1"/>
  <c r="N2113" i="1" s="1"/>
  <c r="O2113" i="1" s="1"/>
  <c r="P2113" i="1"/>
  <c r="Q2113" i="1" s="1"/>
  <c r="R2113" i="1" s="1"/>
  <c r="K2072" i="1"/>
  <c r="J2072" i="1"/>
  <c r="N2072" i="1"/>
  <c r="O2072" i="1" s="1"/>
  <c r="L2072" i="1"/>
  <c r="P2240" i="1"/>
  <c r="Q2240" i="1" s="1"/>
  <c r="R2240" i="1" s="1"/>
  <c r="M2240" i="1"/>
  <c r="N2240" i="1" s="1"/>
  <c r="O2240" i="1" s="1"/>
  <c r="P2224" i="1"/>
  <c r="Q2224" i="1" s="1"/>
  <c r="R2224" i="1" s="1"/>
  <c r="M2224" i="1"/>
  <c r="N2224" i="1" s="1"/>
  <c r="O2224" i="1" s="1"/>
  <c r="M2199" i="1"/>
  <c r="N2199" i="1" s="1"/>
  <c r="O2199" i="1" s="1"/>
  <c r="P2199" i="1"/>
  <c r="Q2199" i="1" s="1"/>
  <c r="R2199" i="1" s="1"/>
  <c r="K2028" i="1"/>
  <c r="J2028" i="1"/>
  <c r="Q2028" i="1"/>
  <c r="R2028" i="1" s="1"/>
  <c r="N2028" i="1"/>
  <c r="O2028" i="1" s="1"/>
  <c r="L2028" i="1"/>
  <c r="P1954" i="1"/>
  <c r="M1954" i="1"/>
  <c r="L1922" i="1"/>
  <c r="Q1922" i="1"/>
  <c r="R1922" i="1" s="1"/>
  <c r="N1922" i="1"/>
  <c r="O1922" i="1" s="1"/>
  <c r="K1922" i="1"/>
  <c r="J1922" i="1"/>
  <c r="K1911" i="1"/>
  <c r="Q1911" i="1"/>
  <c r="R1911" i="1" s="1"/>
  <c r="N1911" i="1"/>
  <c r="O1911" i="1" s="1"/>
  <c r="L1911" i="1"/>
  <c r="J1911" i="1"/>
  <c r="P1942" i="1"/>
  <c r="Q1942" i="1" s="1"/>
  <c r="R1942" i="1" s="1"/>
  <c r="M1942" i="1"/>
  <c r="N1942" i="1" s="1"/>
  <c r="O1942" i="1" s="1"/>
  <c r="P1926" i="1"/>
  <c r="Q1926" i="1" s="1"/>
  <c r="R1926" i="1" s="1"/>
  <c r="M1926" i="1"/>
  <c r="N1926" i="1" s="1"/>
  <c r="O1926" i="1" s="1"/>
  <c r="P2019" i="1"/>
  <c r="Q2019" i="1" s="1"/>
  <c r="R2019" i="1" s="1"/>
  <c r="M2019" i="1"/>
  <c r="N2019" i="1" s="1"/>
  <c r="O2019" i="1" s="1"/>
  <c r="P2003" i="1"/>
  <c r="Q2003" i="1" s="1"/>
  <c r="R2003" i="1" s="1"/>
  <c r="M2003" i="1"/>
  <c r="N2003" i="1" s="1"/>
  <c r="O2003" i="1" s="1"/>
  <c r="P1987" i="1"/>
  <c r="Q1987" i="1" s="1"/>
  <c r="R1987" i="1" s="1"/>
  <c r="M1987" i="1"/>
  <c r="N1987" i="1" s="1"/>
  <c r="O1987" i="1" s="1"/>
  <c r="M1944" i="1"/>
  <c r="N1944" i="1" s="1"/>
  <c r="O1944" i="1" s="1"/>
  <c r="P1944" i="1"/>
  <c r="Q1944" i="1" s="1"/>
  <c r="R1944" i="1" s="1"/>
  <c r="Q1829" i="1"/>
  <c r="R1829" i="1" s="1"/>
  <c r="N1829" i="1"/>
  <c r="O1829" i="1" s="1"/>
  <c r="L1829" i="1"/>
  <c r="J1829" i="1"/>
  <c r="K1829" i="1"/>
  <c r="K1935" i="1"/>
  <c r="J1935" i="1"/>
  <c r="N1935" i="1"/>
  <c r="O1935" i="1" s="1"/>
  <c r="L1935" i="1"/>
  <c r="Q1935" i="1"/>
  <c r="R1935" i="1" s="1"/>
  <c r="P1922" i="1"/>
  <c r="M1922" i="1"/>
  <c r="P1914" i="1"/>
  <c r="Q1914" i="1" s="1"/>
  <c r="R1914" i="1" s="1"/>
  <c r="M1914" i="1"/>
  <c r="N1914" i="1" s="1"/>
  <c r="O1914" i="1" s="1"/>
  <c r="P1906" i="1"/>
  <c r="Q1906" i="1" s="1"/>
  <c r="R1906" i="1" s="1"/>
  <c r="M1906" i="1"/>
  <c r="N1906" i="1" s="1"/>
  <c r="O1906" i="1" s="1"/>
  <c r="P1898" i="1"/>
  <c r="M1898" i="1"/>
  <c r="P1890" i="1"/>
  <c r="Q1890" i="1" s="1"/>
  <c r="R1890" i="1" s="1"/>
  <c r="M1890" i="1"/>
  <c r="N1890" i="1" s="1"/>
  <c r="O1890" i="1" s="1"/>
  <c r="P1882" i="1"/>
  <c r="Q1882" i="1" s="1"/>
  <c r="R1882" i="1" s="1"/>
  <c r="M1882" i="1"/>
  <c r="N1882" i="1" s="1"/>
  <c r="O1882" i="1" s="1"/>
  <c r="M2010" i="1"/>
  <c r="N2010" i="1" s="1"/>
  <c r="O2010" i="1" s="1"/>
  <c r="P2010" i="1"/>
  <c r="Q2010" i="1" s="1"/>
  <c r="R2010" i="1" s="1"/>
  <c r="M1994" i="1"/>
  <c r="N1994" i="1" s="1"/>
  <c r="O1994" i="1" s="1"/>
  <c r="P1994" i="1"/>
  <c r="Q1994" i="1" s="1"/>
  <c r="R1994" i="1" s="1"/>
  <c r="M1978" i="1"/>
  <c r="N1978" i="1" s="1"/>
  <c r="O1978" i="1" s="1"/>
  <c r="P1978" i="1"/>
  <c r="Q1978" i="1" s="1"/>
  <c r="R1978" i="1" s="1"/>
  <c r="K1995" i="1"/>
  <c r="L1995" i="1"/>
  <c r="J1995" i="1"/>
  <c r="N1992" i="1"/>
  <c r="O1992" i="1" s="1"/>
  <c r="L1992" i="1"/>
  <c r="J1992" i="1"/>
  <c r="Q1992" i="1"/>
  <c r="R1992" i="1" s="1"/>
  <c r="K1992" i="1"/>
  <c r="N1928" i="1"/>
  <c r="O1928" i="1" s="1"/>
  <c r="J1928" i="1"/>
  <c r="L1928" i="1"/>
  <c r="K1928" i="1"/>
  <c r="Q1928" i="1"/>
  <c r="R1928" i="1" s="1"/>
  <c r="K1803" i="1"/>
  <c r="L1803" i="1"/>
  <c r="J1803" i="1"/>
  <c r="Q1642" i="1"/>
  <c r="R1642" i="1" s="1"/>
  <c r="N1642" i="1"/>
  <c r="O1642" i="1" s="1"/>
  <c r="L1642" i="1"/>
  <c r="K1642" i="1"/>
  <c r="J1642" i="1"/>
  <c r="Q1610" i="1"/>
  <c r="R1610" i="1" s="1"/>
  <c r="N1610" i="1"/>
  <c r="O1610" i="1" s="1"/>
  <c r="L1610" i="1"/>
  <c r="K1610" i="1"/>
  <c r="J1610" i="1"/>
  <c r="Q1554" i="1"/>
  <c r="R1554" i="1" s="1"/>
  <c r="N1554" i="1"/>
  <c r="O1554" i="1" s="1"/>
  <c r="L1554" i="1"/>
  <c r="J1554" i="1"/>
  <c r="K1554" i="1"/>
  <c r="M1628" i="1"/>
  <c r="P1628" i="1"/>
  <c r="L1598" i="1"/>
  <c r="K1598" i="1"/>
  <c r="J1598" i="1"/>
  <c r="Q1598" i="1"/>
  <c r="R1598" i="1" s="1"/>
  <c r="N1598" i="1"/>
  <c r="O1598" i="1" s="1"/>
  <c r="K1558" i="1"/>
  <c r="J1558" i="1"/>
  <c r="Q1558" i="1"/>
  <c r="R1558" i="1" s="1"/>
  <c r="N1558" i="1"/>
  <c r="O1558" i="1" s="1"/>
  <c r="L1558" i="1"/>
  <c r="J1517" i="1"/>
  <c r="N1517" i="1"/>
  <c r="O1517" i="1" s="1"/>
  <c r="K1517" i="1"/>
  <c r="Q1517" i="1"/>
  <c r="R1517" i="1" s="1"/>
  <c r="L1517" i="1"/>
  <c r="N1596" i="1"/>
  <c r="O1596" i="1" s="1"/>
  <c r="L1596" i="1"/>
  <c r="K1596" i="1"/>
  <c r="J1596" i="1"/>
  <c r="Q1596" i="1"/>
  <c r="R1596" i="1" s="1"/>
  <c r="P1312" i="1"/>
  <c r="Q1312" i="1" s="1"/>
  <c r="R1312" i="1" s="1"/>
  <c r="M1312" i="1"/>
  <c r="N1312" i="1" s="1"/>
  <c r="O1312" i="1" s="1"/>
  <c r="K1481" i="1"/>
  <c r="J1481" i="1"/>
  <c r="L1481" i="1"/>
  <c r="P1432" i="1"/>
  <c r="Q1432" i="1" s="1"/>
  <c r="R1432" i="1" s="1"/>
  <c r="M1432" i="1"/>
  <c r="N1432" i="1" s="1"/>
  <c r="O1432" i="1" s="1"/>
  <c r="P1416" i="1"/>
  <c r="Q1416" i="1" s="1"/>
  <c r="R1416" i="1" s="1"/>
  <c r="M1416" i="1"/>
  <c r="N1416" i="1" s="1"/>
  <c r="O1416" i="1" s="1"/>
  <c r="P1400" i="1"/>
  <c r="Q1400" i="1" s="1"/>
  <c r="R1400" i="1" s="1"/>
  <c r="M1400" i="1"/>
  <c r="N1400" i="1" s="1"/>
  <c r="O1400" i="1" s="1"/>
  <c r="P1384" i="1"/>
  <c r="Q1384" i="1" s="1"/>
  <c r="R1384" i="1" s="1"/>
  <c r="M1384" i="1"/>
  <c r="N1384" i="1" s="1"/>
  <c r="O1384" i="1" s="1"/>
  <c r="P1496" i="1"/>
  <c r="M1496" i="1"/>
  <c r="Q1203" i="1"/>
  <c r="R1203" i="1" s="1"/>
  <c r="N1203" i="1"/>
  <c r="O1203" i="1" s="1"/>
  <c r="L1203" i="1"/>
  <c r="K1203" i="1"/>
  <c r="J1203" i="1"/>
  <c r="N1287" i="1"/>
  <c r="O1287" i="1" s="1"/>
  <c r="L1287" i="1"/>
  <c r="K1287" i="1"/>
  <c r="J1287" i="1"/>
  <c r="Q1287" i="1"/>
  <c r="R1287" i="1" s="1"/>
  <c r="L1171" i="1"/>
  <c r="K1171" i="1"/>
  <c r="J1171" i="1"/>
  <c r="L1207" i="1"/>
  <c r="K1207" i="1"/>
  <c r="J1207" i="1"/>
  <c r="N890" i="1"/>
  <c r="O890" i="1" s="1"/>
  <c r="J890" i="1"/>
  <c r="Q890" i="1"/>
  <c r="R890" i="1" s="1"/>
  <c r="L890" i="1"/>
  <c r="K890" i="1"/>
  <c r="L868" i="1"/>
  <c r="K868" i="1"/>
  <c r="J868" i="1"/>
  <c r="N826" i="1"/>
  <c r="O826" i="1" s="1"/>
  <c r="J826" i="1"/>
  <c r="Q826" i="1"/>
  <c r="R826" i="1" s="1"/>
  <c r="L826" i="1"/>
  <c r="K826" i="1"/>
  <c r="L804" i="1"/>
  <c r="K804" i="1"/>
  <c r="J804" i="1"/>
  <c r="Q605" i="1"/>
  <c r="R605" i="1" s="1"/>
  <c r="N605" i="1"/>
  <c r="O605" i="1" s="1"/>
  <c r="L605" i="1"/>
  <c r="K605" i="1"/>
  <c r="J605" i="1"/>
  <c r="P563" i="1"/>
  <c r="M563" i="1"/>
  <c r="K761" i="1"/>
  <c r="L761" i="1"/>
  <c r="J761" i="1"/>
  <c r="J686" i="1"/>
  <c r="K686" i="1"/>
  <c r="Q686" i="1"/>
  <c r="R686" i="1" s="1"/>
  <c r="N686" i="1"/>
  <c r="O686" i="1" s="1"/>
  <c r="L686" i="1"/>
  <c r="J933" i="1"/>
  <c r="K933" i="1"/>
  <c r="L933" i="1"/>
  <c r="M583" i="1"/>
  <c r="N583" i="1" s="1"/>
  <c r="O583" i="1" s="1"/>
  <c r="P583" i="1"/>
  <c r="Q583" i="1" s="1"/>
  <c r="R583" i="1" s="1"/>
  <c r="P4122" i="1"/>
  <c r="Q4122" i="1" s="1"/>
  <c r="R4122" i="1" s="1"/>
  <c r="M4122" i="1"/>
  <c r="N4122" i="1" s="1"/>
  <c r="O4122" i="1" s="1"/>
  <c r="L4140" i="1"/>
  <c r="K4140" i="1"/>
  <c r="N4140" i="1"/>
  <c r="O4140" i="1" s="1"/>
  <c r="J4140" i="1"/>
  <c r="Q4140" i="1"/>
  <c r="R4140" i="1" s="1"/>
  <c r="P4124" i="1"/>
  <c r="Q4124" i="1" s="1"/>
  <c r="R4124" i="1" s="1"/>
  <c r="M4124" i="1"/>
  <c r="N4124" i="1" s="1"/>
  <c r="O4124" i="1" s="1"/>
  <c r="N4114" i="1"/>
  <c r="O4114" i="1" s="1"/>
  <c r="J4114" i="1"/>
  <c r="K4114" i="1"/>
  <c r="L4114" i="1"/>
  <c r="Q4114" i="1"/>
  <c r="R4114" i="1" s="1"/>
  <c r="K4121" i="1"/>
  <c r="J4121" i="1"/>
  <c r="Q4121" i="1"/>
  <c r="R4121" i="1" s="1"/>
  <c r="N4121" i="1"/>
  <c r="O4121" i="1" s="1"/>
  <c r="L4121" i="1"/>
  <c r="J4110" i="1"/>
  <c r="L4110" i="1"/>
  <c r="Q4110" i="1"/>
  <c r="R4110" i="1" s="1"/>
  <c r="N4110" i="1"/>
  <c r="O4110" i="1" s="1"/>
  <c r="K4110" i="1"/>
  <c r="P4097" i="1"/>
  <c r="Q4097" i="1" s="1"/>
  <c r="R4097" i="1" s="1"/>
  <c r="M4097" i="1"/>
  <c r="N4097" i="1" s="1"/>
  <c r="O4097" i="1" s="1"/>
  <c r="N4071" i="1"/>
  <c r="O4071" i="1" s="1"/>
  <c r="K4071" i="1"/>
  <c r="L4071" i="1"/>
  <c r="J4071" i="1"/>
  <c r="Q4071" i="1"/>
  <c r="R4071" i="1" s="1"/>
  <c r="J4061" i="1"/>
  <c r="N4061" i="1"/>
  <c r="O4061" i="1" s="1"/>
  <c r="L4061" i="1"/>
  <c r="K4061" i="1"/>
  <c r="Q4061" i="1"/>
  <c r="R4061" i="1" s="1"/>
  <c r="J4053" i="1"/>
  <c r="N4053" i="1"/>
  <c r="O4053" i="1" s="1"/>
  <c r="L4053" i="1"/>
  <c r="K4053" i="1"/>
  <c r="Q4053" i="1"/>
  <c r="R4053" i="1" s="1"/>
  <c r="J4045" i="1"/>
  <c r="N4045" i="1"/>
  <c r="O4045" i="1" s="1"/>
  <c r="L4045" i="1"/>
  <c r="K4045" i="1"/>
  <c r="Q4045" i="1"/>
  <c r="R4045" i="1" s="1"/>
  <c r="J4030" i="1"/>
  <c r="L4030" i="1"/>
  <c r="Q4030" i="1"/>
  <c r="R4030" i="1" s="1"/>
  <c r="N4030" i="1"/>
  <c r="O4030" i="1" s="1"/>
  <c r="K4030" i="1"/>
  <c r="P4031" i="1"/>
  <c r="Q4031" i="1" s="1"/>
  <c r="R4031" i="1" s="1"/>
  <c r="M4031" i="1"/>
  <c r="N4031" i="1" s="1"/>
  <c r="O4031" i="1" s="1"/>
  <c r="K4024" i="1"/>
  <c r="N4024" i="1"/>
  <c r="O4024" i="1" s="1"/>
  <c r="J4024" i="1"/>
  <c r="Q4024" i="1"/>
  <c r="R4024" i="1" s="1"/>
  <c r="L4024" i="1"/>
  <c r="J4014" i="1"/>
  <c r="N4014" i="1"/>
  <c r="O4014" i="1" s="1"/>
  <c r="Q4014" i="1"/>
  <c r="R4014" i="1" s="1"/>
  <c r="L4014" i="1"/>
  <c r="K4014" i="1"/>
  <c r="N3983" i="1"/>
  <c r="O3983" i="1" s="1"/>
  <c r="K3983" i="1"/>
  <c r="L3983" i="1"/>
  <c r="Q3983" i="1"/>
  <c r="R3983" i="1" s="1"/>
  <c r="J3983" i="1"/>
  <c r="P3952" i="1"/>
  <c r="Q3952" i="1" s="1"/>
  <c r="R3952" i="1" s="1"/>
  <c r="M3952" i="1"/>
  <c r="N3952" i="1" s="1"/>
  <c r="O3952" i="1" s="1"/>
  <c r="N3900" i="1"/>
  <c r="O3900" i="1" s="1"/>
  <c r="K3900" i="1"/>
  <c r="J3900" i="1"/>
  <c r="Q3900" i="1"/>
  <c r="R3900" i="1" s="1"/>
  <c r="L3900" i="1"/>
  <c r="K3891" i="1"/>
  <c r="N3891" i="1"/>
  <c r="O3891" i="1" s="1"/>
  <c r="J3891" i="1"/>
  <c r="L3891" i="1"/>
  <c r="Q3891" i="1"/>
  <c r="R3891" i="1" s="1"/>
  <c r="M3923" i="1"/>
  <c r="N3923" i="1" s="1"/>
  <c r="O3923" i="1" s="1"/>
  <c r="P3923" i="1"/>
  <c r="Q3923" i="1" s="1"/>
  <c r="R3923" i="1" s="1"/>
  <c r="J3867" i="1"/>
  <c r="N3867" i="1"/>
  <c r="O3867" i="1" s="1"/>
  <c r="L3867" i="1"/>
  <c r="K3867" i="1"/>
  <c r="Q3867" i="1"/>
  <c r="R3867" i="1" s="1"/>
  <c r="M3871" i="1"/>
  <c r="P3871" i="1"/>
  <c r="L3861" i="1"/>
  <c r="K3861" i="1"/>
  <c r="J3861" i="1"/>
  <c r="Q3861" i="1"/>
  <c r="R3861" i="1" s="1"/>
  <c r="N3861" i="1"/>
  <c r="O3861" i="1" s="1"/>
  <c r="L3873" i="1"/>
  <c r="K3873" i="1"/>
  <c r="Q3873" i="1"/>
  <c r="R3873" i="1" s="1"/>
  <c r="N3873" i="1"/>
  <c r="O3873" i="1" s="1"/>
  <c r="J3873" i="1"/>
  <c r="K3822" i="1"/>
  <c r="Q3822" i="1"/>
  <c r="R3822" i="1" s="1"/>
  <c r="N3822" i="1"/>
  <c r="O3822" i="1" s="1"/>
  <c r="L3822" i="1"/>
  <c r="J3822" i="1"/>
  <c r="L3801" i="1"/>
  <c r="Q3801" i="1"/>
  <c r="R3801" i="1" s="1"/>
  <c r="N3801" i="1"/>
  <c r="O3801" i="1" s="1"/>
  <c r="K3801" i="1"/>
  <c r="J3801" i="1"/>
  <c r="K3790" i="1"/>
  <c r="Q3790" i="1"/>
  <c r="R3790" i="1" s="1"/>
  <c r="N3790" i="1"/>
  <c r="O3790" i="1" s="1"/>
  <c r="L3790" i="1"/>
  <c r="J3790" i="1"/>
  <c r="J3859" i="1"/>
  <c r="L3859" i="1"/>
  <c r="K3859" i="1"/>
  <c r="P3765" i="1"/>
  <c r="Q3765" i="1" s="1"/>
  <c r="R3765" i="1" s="1"/>
  <c r="M3765" i="1"/>
  <c r="N3765" i="1" s="1"/>
  <c r="O3765" i="1" s="1"/>
  <c r="P3829" i="1"/>
  <c r="Q3829" i="1" s="1"/>
  <c r="R3829" i="1" s="1"/>
  <c r="M3829" i="1"/>
  <c r="N3829" i="1" s="1"/>
  <c r="O3829" i="1" s="1"/>
  <c r="M3751" i="1"/>
  <c r="N3751" i="1" s="1"/>
  <c r="O3751" i="1" s="1"/>
  <c r="P3751" i="1"/>
  <c r="Q3751" i="1" s="1"/>
  <c r="R3751" i="1" s="1"/>
  <c r="P3759" i="1"/>
  <c r="Q3759" i="1" s="1"/>
  <c r="R3759" i="1" s="1"/>
  <c r="M3759" i="1"/>
  <c r="N3759" i="1" s="1"/>
  <c r="O3759" i="1" s="1"/>
  <c r="L3739" i="1"/>
  <c r="K3739" i="1"/>
  <c r="J3739" i="1"/>
  <c r="K3728" i="1"/>
  <c r="L3728" i="1"/>
  <c r="J3728" i="1"/>
  <c r="Q3728" i="1"/>
  <c r="R3728" i="1" s="1"/>
  <c r="N3728" i="1"/>
  <c r="O3728" i="1" s="1"/>
  <c r="K3720" i="1"/>
  <c r="J3720" i="1"/>
  <c r="L3720" i="1"/>
  <c r="P3632" i="1"/>
  <c r="Q3632" i="1" s="1"/>
  <c r="R3632" i="1" s="1"/>
  <c r="M3632" i="1"/>
  <c r="N3632" i="1" s="1"/>
  <c r="O3632" i="1" s="1"/>
  <c r="P3663" i="1"/>
  <c r="M3663" i="1"/>
  <c r="P3651" i="1"/>
  <c r="Q3651" i="1" s="1"/>
  <c r="R3651" i="1" s="1"/>
  <c r="M3651" i="1"/>
  <c r="N3651" i="1" s="1"/>
  <c r="O3651" i="1" s="1"/>
  <c r="P3635" i="1"/>
  <c r="Q3635" i="1" s="1"/>
  <c r="R3635" i="1" s="1"/>
  <c r="M3635" i="1"/>
  <c r="N3635" i="1" s="1"/>
  <c r="O3635" i="1" s="1"/>
  <c r="P3638" i="1"/>
  <c r="Q3638" i="1" s="1"/>
  <c r="R3638" i="1" s="1"/>
  <c r="M3638" i="1"/>
  <c r="N3638" i="1" s="1"/>
  <c r="O3638" i="1" s="1"/>
  <c r="J3692" i="1"/>
  <c r="N3692" i="1"/>
  <c r="O3692" i="1" s="1"/>
  <c r="Q3692" i="1"/>
  <c r="R3692" i="1" s="1"/>
  <c r="L3692" i="1"/>
  <c r="K3692" i="1"/>
  <c r="J3684" i="1"/>
  <c r="L3684" i="1"/>
  <c r="K3684" i="1"/>
  <c r="J3676" i="1"/>
  <c r="N3676" i="1"/>
  <c r="O3676" i="1" s="1"/>
  <c r="Q3676" i="1"/>
  <c r="R3676" i="1" s="1"/>
  <c r="L3676" i="1"/>
  <c r="K3676" i="1"/>
  <c r="L3711" i="1"/>
  <c r="Q3711" i="1"/>
  <c r="R3711" i="1" s="1"/>
  <c r="N3711" i="1"/>
  <c r="O3711" i="1" s="1"/>
  <c r="K3711" i="1"/>
  <c r="J3711" i="1"/>
  <c r="P3709" i="1"/>
  <c r="Q3709" i="1" s="1"/>
  <c r="R3709" i="1" s="1"/>
  <c r="M3709" i="1"/>
  <c r="N3709" i="1" s="1"/>
  <c r="O3709" i="1" s="1"/>
  <c r="L3723" i="1"/>
  <c r="J3723" i="1"/>
  <c r="Q3723" i="1"/>
  <c r="R3723" i="1" s="1"/>
  <c r="N3723" i="1"/>
  <c r="O3723" i="1" s="1"/>
  <c r="K3723" i="1"/>
  <c r="P3688" i="1"/>
  <c r="M3688" i="1"/>
  <c r="P3587" i="1"/>
  <c r="Q3587" i="1" s="1"/>
  <c r="R3587" i="1" s="1"/>
  <c r="M3587" i="1"/>
  <c r="N3587" i="1" s="1"/>
  <c r="O3587" i="1" s="1"/>
  <c r="P3580" i="1"/>
  <c r="Q3580" i="1" s="1"/>
  <c r="R3580" i="1" s="1"/>
  <c r="M3580" i="1"/>
  <c r="N3580" i="1" s="1"/>
  <c r="O3580" i="1" s="1"/>
  <c r="M3584" i="1"/>
  <c r="N3584" i="1" s="1"/>
  <c r="O3584" i="1" s="1"/>
  <c r="P3584" i="1"/>
  <c r="Q3584" i="1" s="1"/>
  <c r="R3584" i="1" s="1"/>
  <c r="L3618" i="1"/>
  <c r="K3618" i="1"/>
  <c r="J3618" i="1"/>
  <c r="Q3618" i="1"/>
  <c r="R3618" i="1" s="1"/>
  <c r="N3618" i="1"/>
  <c r="O3618" i="1" s="1"/>
  <c r="P3603" i="1"/>
  <c r="Q3603" i="1" s="1"/>
  <c r="R3603" i="1" s="1"/>
  <c r="M3603" i="1"/>
  <c r="N3603" i="1" s="1"/>
  <c r="O3603" i="1" s="1"/>
  <c r="N3595" i="1"/>
  <c r="O3595" i="1" s="1"/>
  <c r="K3595" i="1"/>
  <c r="J3595" i="1"/>
  <c r="Q3595" i="1"/>
  <c r="R3595" i="1" s="1"/>
  <c r="L3595" i="1"/>
  <c r="M3602" i="1"/>
  <c r="N3602" i="1" s="1"/>
  <c r="O3602" i="1" s="1"/>
  <c r="P3602" i="1"/>
  <c r="Q3602" i="1" s="1"/>
  <c r="R3602" i="1" s="1"/>
  <c r="J3533" i="1"/>
  <c r="Q3533" i="1"/>
  <c r="R3533" i="1" s="1"/>
  <c r="N3533" i="1"/>
  <c r="O3533" i="1" s="1"/>
  <c r="L3533" i="1"/>
  <c r="K3533" i="1"/>
  <c r="K3512" i="1"/>
  <c r="J3512" i="1"/>
  <c r="Q3512" i="1"/>
  <c r="R3512" i="1" s="1"/>
  <c r="N3512" i="1"/>
  <c r="O3512" i="1" s="1"/>
  <c r="L3512" i="1"/>
  <c r="P3511" i="1"/>
  <c r="Q3511" i="1" s="1"/>
  <c r="R3511" i="1" s="1"/>
  <c r="M3511" i="1"/>
  <c r="N3511" i="1" s="1"/>
  <c r="O3511" i="1" s="1"/>
  <c r="P3547" i="1"/>
  <c r="Q3547" i="1" s="1"/>
  <c r="R3547" i="1" s="1"/>
  <c r="M3547" i="1"/>
  <c r="N3547" i="1" s="1"/>
  <c r="O3547" i="1" s="1"/>
  <c r="P3528" i="1"/>
  <c r="Q3528" i="1" s="1"/>
  <c r="R3528" i="1" s="1"/>
  <c r="M3528" i="1"/>
  <c r="N3528" i="1" s="1"/>
  <c r="O3528" i="1" s="1"/>
  <c r="N3521" i="1"/>
  <c r="O3521" i="1" s="1"/>
  <c r="J3521" i="1"/>
  <c r="Q3521" i="1"/>
  <c r="R3521" i="1" s="1"/>
  <c r="L3521" i="1"/>
  <c r="K3521" i="1"/>
  <c r="P3539" i="1"/>
  <c r="Q3539" i="1" s="1"/>
  <c r="R3539" i="1" s="1"/>
  <c r="M3539" i="1"/>
  <c r="N3539" i="1" s="1"/>
  <c r="O3539" i="1" s="1"/>
  <c r="P3515" i="1"/>
  <c r="Q3515" i="1" s="1"/>
  <c r="R3515" i="1" s="1"/>
  <c r="M3515" i="1"/>
  <c r="N3515" i="1" s="1"/>
  <c r="O3515" i="1" s="1"/>
  <c r="P3519" i="1"/>
  <c r="Q3519" i="1" s="1"/>
  <c r="R3519" i="1" s="1"/>
  <c r="M3519" i="1"/>
  <c r="N3519" i="1" s="1"/>
  <c r="O3519" i="1" s="1"/>
  <c r="M3468" i="1"/>
  <c r="N3468" i="1" s="1"/>
  <c r="O3468" i="1" s="1"/>
  <c r="P3468" i="1"/>
  <c r="Q3468" i="1" s="1"/>
  <c r="R3468" i="1" s="1"/>
  <c r="N3513" i="1"/>
  <c r="O3513" i="1" s="1"/>
  <c r="J3513" i="1"/>
  <c r="K3513" i="1"/>
  <c r="Q3513" i="1"/>
  <c r="R3513" i="1" s="1"/>
  <c r="L3513" i="1"/>
  <c r="P3499" i="1"/>
  <c r="Q3499" i="1" s="1"/>
  <c r="R3499" i="1" s="1"/>
  <c r="M3499" i="1"/>
  <c r="N3499" i="1" s="1"/>
  <c r="O3499" i="1" s="1"/>
  <c r="P3491" i="1"/>
  <c r="Q3491" i="1" s="1"/>
  <c r="R3491" i="1" s="1"/>
  <c r="M3491" i="1"/>
  <c r="N3491" i="1" s="1"/>
  <c r="O3491" i="1" s="1"/>
  <c r="P3483" i="1"/>
  <c r="Q3483" i="1" s="1"/>
  <c r="R3483" i="1" s="1"/>
  <c r="M3483" i="1"/>
  <c r="N3483" i="1" s="1"/>
  <c r="O3483" i="1" s="1"/>
  <c r="K3440" i="1"/>
  <c r="J3440" i="1"/>
  <c r="Q3440" i="1"/>
  <c r="R3440" i="1" s="1"/>
  <c r="N3440" i="1"/>
  <c r="O3440" i="1" s="1"/>
  <c r="L3440" i="1"/>
  <c r="P3431" i="1"/>
  <c r="Q3431" i="1" s="1"/>
  <c r="R3431" i="1" s="1"/>
  <c r="M3431" i="1"/>
  <c r="N3431" i="1" s="1"/>
  <c r="O3431" i="1" s="1"/>
  <c r="Q3393" i="1"/>
  <c r="R3393" i="1" s="1"/>
  <c r="N3393" i="1"/>
  <c r="O3393" i="1" s="1"/>
  <c r="L3393" i="1"/>
  <c r="K3393" i="1"/>
  <c r="J3393" i="1"/>
  <c r="J3447" i="1"/>
  <c r="Q3447" i="1"/>
  <c r="R3447" i="1" s="1"/>
  <c r="N3447" i="1"/>
  <c r="O3447" i="1" s="1"/>
  <c r="L3447" i="1"/>
  <c r="K3447" i="1"/>
  <c r="L3389" i="1"/>
  <c r="Q3389" i="1"/>
  <c r="R3389" i="1" s="1"/>
  <c r="N3389" i="1"/>
  <c r="O3389" i="1" s="1"/>
  <c r="K3389" i="1"/>
  <c r="J3389" i="1"/>
  <c r="P3345" i="1"/>
  <c r="Q3345" i="1" s="1"/>
  <c r="R3345" i="1" s="1"/>
  <c r="M3345" i="1"/>
  <c r="N3345" i="1" s="1"/>
  <c r="O3345" i="1" s="1"/>
  <c r="P3459" i="1"/>
  <c r="Q3459" i="1" s="1"/>
  <c r="R3459" i="1" s="1"/>
  <c r="M3459" i="1"/>
  <c r="N3459" i="1" s="1"/>
  <c r="O3459" i="1" s="1"/>
  <c r="K3377" i="1"/>
  <c r="J3377" i="1"/>
  <c r="Q3377" i="1"/>
  <c r="R3377" i="1" s="1"/>
  <c r="N3377" i="1"/>
  <c r="O3377" i="1" s="1"/>
  <c r="L3377" i="1"/>
  <c r="J3342" i="1"/>
  <c r="N3342" i="1"/>
  <c r="O3342" i="1" s="1"/>
  <c r="K3342" i="1"/>
  <c r="Q3342" i="1"/>
  <c r="R3342" i="1" s="1"/>
  <c r="L3342" i="1"/>
  <c r="P3245" i="1"/>
  <c r="Q3245" i="1" s="1"/>
  <c r="R3245" i="1" s="1"/>
  <c r="M3245" i="1"/>
  <c r="N3245" i="1" s="1"/>
  <c r="O3245" i="1" s="1"/>
  <c r="P3247" i="1"/>
  <c r="Q3247" i="1" s="1"/>
  <c r="R3247" i="1" s="1"/>
  <c r="M3247" i="1"/>
  <c r="N3247" i="1" s="1"/>
  <c r="O3247" i="1" s="1"/>
  <c r="P3231" i="1"/>
  <c r="Q3231" i="1" s="1"/>
  <c r="R3231" i="1" s="1"/>
  <c r="M3231" i="1"/>
  <c r="N3231" i="1" s="1"/>
  <c r="O3231" i="1" s="1"/>
  <c r="N3307" i="1"/>
  <c r="O3307" i="1" s="1"/>
  <c r="J3307" i="1"/>
  <c r="Q3307" i="1"/>
  <c r="R3307" i="1" s="1"/>
  <c r="L3307" i="1"/>
  <c r="K3307" i="1"/>
  <c r="M3286" i="1"/>
  <c r="N3286" i="1" s="1"/>
  <c r="O3286" i="1" s="1"/>
  <c r="P3286" i="1"/>
  <c r="Q3286" i="1" s="1"/>
  <c r="R3286" i="1" s="1"/>
  <c r="P3234" i="1"/>
  <c r="Q3234" i="1" s="1"/>
  <c r="R3234" i="1" s="1"/>
  <c r="M3234" i="1"/>
  <c r="N3234" i="1" s="1"/>
  <c r="O3234" i="1" s="1"/>
  <c r="J3279" i="1"/>
  <c r="N3279" i="1"/>
  <c r="O3279" i="1" s="1"/>
  <c r="Q3279" i="1"/>
  <c r="R3279" i="1" s="1"/>
  <c r="L3279" i="1"/>
  <c r="K3279" i="1"/>
  <c r="J3271" i="1"/>
  <c r="N3271" i="1"/>
  <c r="O3271" i="1" s="1"/>
  <c r="Q3271" i="1"/>
  <c r="R3271" i="1" s="1"/>
  <c r="L3271" i="1"/>
  <c r="K3271" i="1"/>
  <c r="J3263" i="1"/>
  <c r="N3263" i="1"/>
  <c r="O3263" i="1" s="1"/>
  <c r="Q3263" i="1"/>
  <c r="R3263" i="1" s="1"/>
  <c r="L3263" i="1"/>
  <c r="K3263" i="1"/>
  <c r="J3255" i="1"/>
  <c r="N3255" i="1"/>
  <c r="O3255" i="1" s="1"/>
  <c r="Q3255" i="1"/>
  <c r="R3255" i="1" s="1"/>
  <c r="L3255" i="1"/>
  <c r="K3255" i="1"/>
  <c r="Q3221" i="1"/>
  <c r="R3221" i="1" s="1"/>
  <c r="N3221" i="1"/>
  <c r="O3221" i="1" s="1"/>
  <c r="L3221" i="1"/>
  <c r="K3221" i="1"/>
  <c r="J3221" i="1"/>
  <c r="P3165" i="1"/>
  <c r="M3165" i="1"/>
  <c r="P3157" i="1"/>
  <c r="Q3157" i="1" s="1"/>
  <c r="R3157" i="1" s="1"/>
  <c r="M3157" i="1"/>
  <c r="N3157" i="1" s="1"/>
  <c r="O3157" i="1" s="1"/>
  <c r="P3149" i="1"/>
  <c r="Q3149" i="1" s="1"/>
  <c r="R3149" i="1" s="1"/>
  <c r="M3149" i="1"/>
  <c r="N3149" i="1" s="1"/>
  <c r="O3149" i="1" s="1"/>
  <c r="P3141" i="1"/>
  <c r="Q3141" i="1" s="1"/>
  <c r="R3141" i="1" s="1"/>
  <c r="M3141" i="1"/>
  <c r="N3141" i="1" s="1"/>
  <c r="O3141" i="1" s="1"/>
  <c r="P3133" i="1"/>
  <c r="M3133" i="1"/>
  <c r="P3129" i="1"/>
  <c r="Q3129" i="1" s="1"/>
  <c r="R3129" i="1" s="1"/>
  <c r="M3129" i="1"/>
  <c r="N3129" i="1" s="1"/>
  <c r="O3129" i="1" s="1"/>
  <c r="P3226" i="1"/>
  <c r="Q3226" i="1" s="1"/>
  <c r="R3226" i="1" s="1"/>
  <c r="M3226" i="1"/>
  <c r="N3226" i="1" s="1"/>
  <c r="O3226" i="1" s="1"/>
  <c r="K3166" i="1"/>
  <c r="L3166" i="1"/>
  <c r="J3166" i="1"/>
  <c r="Q3166" i="1"/>
  <c r="R3166" i="1" s="1"/>
  <c r="N3166" i="1"/>
  <c r="O3166" i="1" s="1"/>
  <c r="L3145" i="1"/>
  <c r="K3145" i="1"/>
  <c r="J3145" i="1"/>
  <c r="Q3145" i="1"/>
  <c r="R3145" i="1" s="1"/>
  <c r="N3145" i="1"/>
  <c r="O3145" i="1" s="1"/>
  <c r="K3134" i="1"/>
  <c r="L3134" i="1"/>
  <c r="J3134" i="1"/>
  <c r="Q3134" i="1"/>
  <c r="R3134" i="1" s="1"/>
  <c r="N3134" i="1"/>
  <c r="O3134" i="1" s="1"/>
  <c r="K3126" i="1"/>
  <c r="J3126" i="1"/>
  <c r="Q3126" i="1"/>
  <c r="R3126" i="1" s="1"/>
  <c r="N3126" i="1"/>
  <c r="O3126" i="1" s="1"/>
  <c r="L3126" i="1"/>
  <c r="N3199" i="1"/>
  <c r="O3199" i="1" s="1"/>
  <c r="L3199" i="1"/>
  <c r="J3199" i="1"/>
  <c r="K3199" i="1"/>
  <c r="Q3199" i="1"/>
  <c r="R3199" i="1" s="1"/>
  <c r="N3183" i="1"/>
  <c r="O3183" i="1" s="1"/>
  <c r="L3183" i="1"/>
  <c r="J3183" i="1"/>
  <c r="K3183" i="1"/>
  <c r="Q3183" i="1"/>
  <c r="R3183" i="1" s="1"/>
  <c r="P3209" i="1"/>
  <c r="Q3209" i="1" s="1"/>
  <c r="R3209" i="1" s="1"/>
  <c r="M3209" i="1"/>
  <c r="N3209" i="1" s="1"/>
  <c r="O3209" i="1" s="1"/>
  <c r="L3090" i="1"/>
  <c r="K3090" i="1"/>
  <c r="J3090" i="1"/>
  <c r="P3058" i="1"/>
  <c r="Q3058" i="1" s="1"/>
  <c r="R3058" i="1" s="1"/>
  <c r="M3058" i="1"/>
  <c r="N3058" i="1" s="1"/>
  <c r="O3058" i="1" s="1"/>
  <c r="P3050" i="1"/>
  <c r="Q3050" i="1" s="1"/>
  <c r="R3050" i="1" s="1"/>
  <c r="M3050" i="1"/>
  <c r="N3050" i="1" s="1"/>
  <c r="O3050" i="1" s="1"/>
  <c r="P3042" i="1"/>
  <c r="M3042" i="1"/>
  <c r="P3027" i="1"/>
  <c r="Q3027" i="1" s="1"/>
  <c r="R3027" i="1" s="1"/>
  <c r="M3027" i="1"/>
  <c r="N3027" i="1" s="1"/>
  <c r="O3027" i="1" s="1"/>
  <c r="P3070" i="1"/>
  <c r="Q3070" i="1" s="1"/>
  <c r="R3070" i="1" s="1"/>
  <c r="M3070" i="1"/>
  <c r="N3070" i="1" s="1"/>
  <c r="O3070" i="1" s="1"/>
  <c r="P3004" i="1"/>
  <c r="M3004" i="1"/>
  <c r="P3106" i="1"/>
  <c r="Q3106" i="1" s="1"/>
  <c r="R3106" i="1" s="1"/>
  <c r="M3106" i="1"/>
  <c r="N3106" i="1" s="1"/>
  <c r="O3106" i="1" s="1"/>
  <c r="P3060" i="1"/>
  <c r="Q3060" i="1" s="1"/>
  <c r="R3060" i="1" s="1"/>
  <c r="M3060" i="1"/>
  <c r="N3060" i="1" s="1"/>
  <c r="O3060" i="1" s="1"/>
  <c r="P3052" i="1"/>
  <c r="Q3052" i="1" s="1"/>
  <c r="R3052" i="1" s="1"/>
  <c r="M3052" i="1"/>
  <c r="N3052" i="1" s="1"/>
  <c r="O3052" i="1" s="1"/>
  <c r="P3044" i="1"/>
  <c r="Q3044" i="1" s="1"/>
  <c r="R3044" i="1" s="1"/>
  <c r="M3044" i="1"/>
  <c r="N3044" i="1" s="1"/>
  <c r="O3044" i="1" s="1"/>
  <c r="J3036" i="1"/>
  <c r="Q3036" i="1"/>
  <c r="R3036" i="1" s="1"/>
  <c r="N3036" i="1"/>
  <c r="O3036" i="1" s="1"/>
  <c r="L3036" i="1"/>
  <c r="K3036" i="1"/>
  <c r="P2991" i="1"/>
  <c r="M2991" i="1"/>
  <c r="L3054" i="1"/>
  <c r="K3054" i="1"/>
  <c r="J3054" i="1"/>
  <c r="Q3054" i="1"/>
  <c r="R3054" i="1" s="1"/>
  <c r="N3054" i="1"/>
  <c r="O3054" i="1" s="1"/>
  <c r="K3043" i="1"/>
  <c r="L3043" i="1"/>
  <c r="J3043" i="1"/>
  <c r="P3032" i="1"/>
  <c r="Q3032" i="1" s="1"/>
  <c r="R3032" i="1" s="1"/>
  <c r="M3032" i="1"/>
  <c r="N3032" i="1" s="1"/>
  <c r="O3032" i="1" s="1"/>
  <c r="J3068" i="1"/>
  <c r="L3068" i="1"/>
  <c r="K3068" i="1"/>
  <c r="P2973" i="1"/>
  <c r="Q2973" i="1" s="1"/>
  <c r="R2973" i="1" s="1"/>
  <c r="M2973" i="1"/>
  <c r="N2973" i="1" s="1"/>
  <c r="O2973" i="1" s="1"/>
  <c r="L3078" i="1"/>
  <c r="J3078" i="1"/>
  <c r="K3078" i="1"/>
  <c r="P2889" i="1"/>
  <c r="Q2889" i="1" s="1"/>
  <c r="R2889" i="1" s="1"/>
  <c r="M2889" i="1"/>
  <c r="N2889" i="1" s="1"/>
  <c r="O2889" i="1" s="1"/>
  <c r="N2886" i="1"/>
  <c r="O2886" i="1" s="1"/>
  <c r="L2886" i="1"/>
  <c r="K2886" i="1"/>
  <c r="J2886" i="1"/>
  <c r="Q2886" i="1"/>
  <c r="R2886" i="1" s="1"/>
  <c r="M2995" i="1"/>
  <c r="N2995" i="1" s="1"/>
  <c r="O2995" i="1" s="1"/>
  <c r="P2995" i="1"/>
  <c r="L2995" i="1"/>
  <c r="K2995" i="1"/>
  <c r="J2995" i="1"/>
  <c r="Q2995" i="1"/>
  <c r="R2995" i="1" s="1"/>
  <c r="P2988" i="1"/>
  <c r="Q2988" i="1" s="1"/>
  <c r="R2988" i="1" s="1"/>
  <c r="M2988" i="1"/>
  <c r="N2988" i="1" s="1"/>
  <c r="O2988" i="1" s="1"/>
  <c r="P2972" i="1"/>
  <c r="Q2972" i="1" s="1"/>
  <c r="R2972" i="1" s="1"/>
  <c r="M2972" i="1"/>
  <c r="N2972" i="1" s="1"/>
  <c r="O2972" i="1" s="1"/>
  <c r="P2935" i="1"/>
  <c r="Q2935" i="1" s="1"/>
  <c r="R2935" i="1" s="1"/>
  <c r="M2935" i="1"/>
  <c r="N2935" i="1" s="1"/>
  <c r="O2935" i="1" s="1"/>
  <c r="P2927" i="1"/>
  <c r="Q2927" i="1" s="1"/>
  <c r="R2927" i="1" s="1"/>
  <c r="M2927" i="1"/>
  <c r="N2927" i="1" s="1"/>
  <c r="O2927" i="1" s="1"/>
  <c r="P2919" i="1"/>
  <c r="Q2919" i="1" s="1"/>
  <c r="R2919" i="1" s="1"/>
  <c r="M2919" i="1"/>
  <c r="N2919" i="1" s="1"/>
  <c r="O2919" i="1" s="1"/>
  <c r="P2911" i="1"/>
  <c r="Q2911" i="1" s="1"/>
  <c r="R2911" i="1" s="1"/>
  <c r="M2911" i="1"/>
  <c r="N2911" i="1" s="1"/>
  <c r="O2911" i="1" s="1"/>
  <c r="P2903" i="1"/>
  <c r="Q2903" i="1" s="1"/>
  <c r="R2903" i="1" s="1"/>
  <c r="M2903" i="1"/>
  <c r="N2903" i="1" s="1"/>
  <c r="O2903" i="1" s="1"/>
  <c r="P2895" i="1"/>
  <c r="Q2895" i="1" s="1"/>
  <c r="R2895" i="1" s="1"/>
  <c r="M2895" i="1"/>
  <c r="N2895" i="1" s="1"/>
  <c r="O2895" i="1" s="1"/>
  <c r="L2875" i="1"/>
  <c r="J2875" i="1"/>
  <c r="Q2875" i="1"/>
  <c r="R2875" i="1" s="1"/>
  <c r="N2875" i="1"/>
  <c r="O2875" i="1" s="1"/>
  <c r="K2875" i="1"/>
  <c r="J2798" i="1"/>
  <c r="Q2798" i="1"/>
  <c r="R2798" i="1" s="1"/>
  <c r="N2798" i="1"/>
  <c r="O2798" i="1" s="1"/>
  <c r="L2798" i="1"/>
  <c r="K2798" i="1"/>
  <c r="M2852" i="1"/>
  <c r="P2852" i="1"/>
  <c r="N2852" i="1"/>
  <c r="O2852" i="1" s="1"/>
  <c r="L2852" i="1"/>
  <c r="K2852" i="1"/>
  <c r="J2852" i="1"/>
  <c r="Q2852" i="1"/>
  <c r="R2852" i="1" s="1"/>
  <c r="N2841" i="1"/>
  <c r="O2841" i="1" s="1"/>
  <c r="L2841" i="1"/>
  <c r="K2841" i="1"/>
  <c r="J2841" i="1"/>
  <c r="Q2841" i="1"/>
  <c r="R2841" i="1" s="1"/>
  <c r="N2802" i="1"/>
  <c r="O2802" i="1" s="1"/>
  <c r="J2802" i="1"/>
  <c r="Q2802" i="1"/>
  <c r="R2802" i="1" s="1"/>
  <c r="L2802" i="1"/>
  <c r="K2802" i="1"/>
  <c r="Q2751" i="1"/>
  <c r="R2751" i="1" s="1"/>
  <c r="N2751" i="1"/>
  <c r="O2751" i="1" s="1"/>
  <c r="L2751" i="1"/>
  <c r="K2751" i="1"/>
  <c r="J2751" i="1"/>
  <c r="Q2735" i="1"/>
  <c r="R2735" i="1" s="1"/>
  <c r="N2735" i="1"/>
  <c r="O2735" i="1" s="1"/>
  <c r="L2735" i="1"/>
  <c r="K2735" i="1"/>
  <c r="J2735" i="1"/>
  <c r="M2801" i="1"/>
  <c r="N2801" i="1" s="1"/>
  <c r="O2801" i="1" s="1"/>
  <c r="P2801" i="1"/>
  <c r="Q2801" i="1" s="1"/>
  <c r="R2801" i="1" s="1"/>
  <c r="P2780" i="1"/>
  <c r="Q2780" i="1" s="1"/>
  <c r="R2780" i="1" s="1"/>
  <c r="M2780" i="1"/>
  <c r="N2780" i="1" s="1"/>
  <c r="O2780" i="1" s="1"/>
  <c r="M2774" i="1"/>
  <c r="N2774" i="1" s="1"/>
  <c r="O2774" i="1" s="1"/>
  <c r="P2774" i="1"/>
  <c r="Q2774" i="1" s="1"/>
  <c r="R2774" i="1" s="1"/>
  <c r="M2766" i="1"/>
  <c r="N2766" i="1" s="1"/>
  <c r="O2766" i="1" s="1"/>
  <c r="P2766" i="1"/>
  <c r="Q2766" i="1" s="1"/>
  <c r="R2766" i="1" s="1"/>
  <c r="M2758" i="1"/>
  <c r="N2758" i="1" s="1"/>
  <c r="O2758" i="1" s="1"/>
  <c r="P2758" i="1"/>
  <c r="Q2758" i="1" s="1"/>
  <c r="R2758" i="1" s="1"/>
  <c r="K2684" i="1"/>
  <c r="Q2684" i="1"/>
  <c r="R2684" i="1" s="1"/>
  <c r="N2684" i="1"/>
  <c r="O2684" i="1" s="1"/>
  <c r="L2684" i="1"/>
  <c r="J2684" i="1"/>
  <c r="L2652" i="1"/>
  <c r="K2652" i="1"/>
  <c r="J2652" i="1"/>
  <c r="J2845" i="1"/>
  <c r="N2845" i="1"/>
  <c r="O2845" i="1" s="1"/>
  <c r="K2845" i="1"/>
  <c r="Q2845" i="1"/>
  <c r="R2845" i="1" s="1"/>
  <c r="L2845" i="1"/>
  <c r="P2817" i="1"/>
  <c r="Q2817" i="1" s="1"/>
  <c r="R2817" i="1" s="1"/>
  <c r="M2817" i="1"/>
  <c r="N2817" i="1" s="1"/>
  <c r="O2817" i="1" s="1"/>
  <c r="N2834" i="1"/>
  <c r="O2834" i="1" s="1"/>
  <c r="J2834" i="1"/>
  <c r="L2834" i="1"/>
  <c r="K2834" i="1"/>
  <c r="Q2834" i="1"/>
  <c r="R2834" i="1" s="1"/>
  <c r="L2828" i="1"/>
  <c r="K2828" i="1"/>
  <c r="Q2828" i="1"/>
  <c r="R2828" i="1" s="1"/>
  <c r="N2828" i="1"/>
  <c r="O2828" i="1" s="1"/>
  <c r="J2828" i="1"/>
  <c r="N2818" i="1"/>
  <c r="O2818" i="1" s="1"/>
  <c r="J2818" i="1"/>
  <c r="L2818" i="1"/>
  <c r="K2818" i="1"/>
  <c r="Q2818" i="1"/>
  <c r="R2818" i="1" s="1"/>
  <c r="L2812" i="1"/>
  <c r="K2812" i="1"/>
  <c r="J2812" i="1"/>
  <c r="P2789" i="1"/>
  <c r="Q2789" i="1" s="1"/>
  <c r="R2789" i="1" s="1"/>
  <c r="M2789" i="1"/>
  <c r="N2789" i="1" s="1"/>
  <c r="O2789" i="1" s="1"/>
  <c r="N2749" i="1"/>
  <c r="O2749" i="1" s="1"/>
  <c r="L2749" i="1"/>
  <c r="K2749" i="1"/>
  <c r="J2749" i="1"/>
  <c r="Q2749" i="1"/>
  <c r="R2749" i="1" s="1"/>
  <c r="K2682" i="1"/>
  <c r="J2682" i="1"/>
  <c r="L2682" i="1"/>
  <c r="K2634" i="1"/>
  <c r="J2634" i="1"/>
  <c r="Q2634" i="1"/>
  <c r="R2634" i="1" s="1"/>
  <c r="N2634" i="1"/>
  <c r="O2634" i="1" s="1"/>
  <c r="L2634" i="1"/>
  <c r="P2541" i="1"/>
  <c r="Q2541" i="1" s="1"/>
  <c r="R2541" i="1" s="1"/>
  <c r="M2541" i="1"/>
  <c r="N2541" i="1" s="1"/>
  <c r="O2541" i="1" s="1"/>
  <c r="P2689" i="1"/>
  <c r="Q2689" i="1" s="1"/>
  <c r="R2689" i="1" s="1"/>
  <c r="M2689" i="1"/>
  <c r="N2689" i="1" s="1"/>
  <c r="O2689" i="1" s="1"/>
  <c r="P2681" i="1"/>
  <c r="Q2681" i="1" s="1"/>
  <c r="R2681" i="1" s="1"/>
  <c r="M2681" i="1"/>
  <c r="N2681" i="1" s="1"/>
  <c r="O2681" i="1" s="1"/>
  <c r="P2673" i="1"/>
  <c r="Q2673" i="1" s="1"/>
  <c r="R2673" i="1" s="1"/>
  <c r="M2673" i="1"/>
  <c r="N2673" i="1" s="1"/>
  <c r="O2673" i="1" s="1"/>
  <c r="P2665" i="1"/>
  <c r="Q2665" i="1" s="1"/>
  <c r="R2665" i="1" s="1"/>
  <c r="M2665" i="1"/>
  <c r="N2665" i="1" s="1"/>
  <c r="O2665" i="1" s="1"/>
  <c r="K2557" i="1"/>
  <c r="Q2557" i="1"/>
  <c r="R2557" i="1" s="1"/>
  <c r="N2557" i="1"/>
  <c r="O2557" i="1" s="1"/>
  <c r="L2557" i="1"/>
  <c r="J2557" i="1"/>
  <c r="P2546" i="1"/>
  <c r="Q2546" i="1" s="1"/>
  <c r="R2546" i="1" s="1"/>
  <c r="M2546" i="1"/>
  <c r="N2546" i="1" s="1"/>
  <c r="O2546" i="1" s="1"/>
  <c r="Q2531" i="1"/>
  <c r="R2531" i="1" s="1"/>
  <c r="N2531" i="1"/>
  <c r="O2531" i="1" s="1"/>
  <c r="L2531" i="1"/>
  <c r="K2531" i="1"/>
  <c r="J2531" i="1"/>
  <c r="P2503" i="1"/>
  <c r="Q2503" i="1" s="1"/>
  <c r="R2503" i="1" s="1"/>
  <c r="M2503" i="1"/>
  <c r="N2503" i="1" s="1"/>
  <c r="O2503" i="1" s="1"/>
  <c r="Q2489" i="1"/>
  <c r="R2489" i="1" s="1"/>
  <c r="N2489" i="1"/>
  <c r="O2489" i="1" s="1"/>
  <c r="J2489" i="1"/>
  <c r="L2489" i="1"/>
  <c r="K2489" i="1"/>
  <c r="P2471" i="1"/>
  <c r="Q2471" i="1" s="1"/>
  <c r="R2471" i="1" s="1"/>
  <c r="M2471" i="1"/>
  <c r="N2471" i="1" s="1"/>
  <c r="O2471" i="1" s="1"/>
  <c r="K2540" i="1"/>
  <c r="J2540" i="1"/>
  <c r="Q2540" i="1"/>
  <c r="R2540" i="1" s="1"/>
  <c r="N2540" i="1"/>
  <c r="O2540" i="1" s="1"/>
  <c r="L2540" i="1"/>
  <c r="J2500" i="1"/>
  <c r="Q2500" i="1"/>
  <c r="R2500" i="1" s="1"/>
  <c r="N2500" i="1"/>
  <c r="O2500" i="1" s="1"/>
  <c r="K2500" i="1"/>
  <c r="L2500" i="1"/>
  <c r="M2664" i="1"/>
  <c r="N2664" i="1" s="1"/>
  <c r="O2664" i="1" s="1"/>
  <c r="P2664" i="1"/>
  <c r="Q2664" i="1" s="1"/>
  <c r="R2664" i="1" s="1"/>
  <c r="P2657" i="1"/>
  <c r="Q2657" i="1" s="1"/>
  <c r="R2657" i="1" s="1"/>
  <c r="M2657" i="1"/>
  <c r="N2657" i="1" s="1"/>
  <c r="O2657" i="1" s="1"/>
  <c r="P2612" i="1"/>
  <c r="Q2612" i="1" s="1"/>
  <c r="R2612" i="1" s="1"/>
  <c r="M2612" i="1"/>
  <c r="N2612" i="1" s="1"/>
  <c r="O2612" i="1" s="1"/>
  <c r="K2485" i="1"/>
  <c r="J2485" i="1"/>
  <c r="Q2485" i="1"/>
  <c r="R2485" i="1" s="1"/>
  <c r="N2485" i="1"/>
  <c r="O2485" i="1" s="1"/>
  <c r="L2485" i="1"/>
  <c r="N2342" i="1"/>
  <c r="O2342" i="1" s="1"/>
  <c r="L2342" i="1"/>
  <c r="K2342" i="1"/>
  <c r="J2342" i="1"/>
  <c r="Q2342" i="1"/>
  <c r="R2342" i="1" s="1"/>
  <c r="M2465" i="1"/>
  <c r="N2465" i="1" s="1"/>
  <c r="O2465" i="1" s="1"/>
  <c r="P2465" i="1"/>
  <c r="Q2465" i="1" s="1"/>
  <c r="R2465" i="1" s="1"/>
  <c r="P2413" i="1"/>
  <c r="M2413" i="1"/>
  <c r="L2400" i="1"/>
  <c r="K2400" i="1"/>
  <c r="Q2400" i="1"/>
  <c r="R2400" i="1" s="1"/>
  <c r="N2400" i="1"/>
  <c r="O2400" i="1" s="1"/>
  <c r="J2400" i="1"/>
  <c r="N2385" i="1"/>
  <c r="O2385" i="1" s="1"/>
  <c r="J2385" i="1"/>
  <c r="L2385" i="1"/>
  <c r="K2385" i="1"/>
  <c r="Q2385" i="1"/>
  <c r="R2385" i="1" s="1"/>
  <c r="N2377" i="1"/>
  <c r="O2377" i="1" s="1"/>
  <c r="J2377" i="1"/>
  <c r="L2377" i="1"/>
  <c r="K2377" i="1"/>
  <c r="Q2377" i="1"/>
  <c r="R2377" i="1" s="1"/>
  <c r="N2369" i="1"/>
  <c r="O2369" i="1" s="1"/>
  <c r="J2369" i="1"/>
  <c r="L2369" i="1"/>
  <c r="K2369" i="1"/>
  <c r="Q2369" i="1"/>
  <c r="R2369" i="1" s="1"/>
  <c r="N2361" i="1"/>
  <c r="O2361" i="1" s="1"/>
  <c r="J2361" i="1"/>
  <c r="L2361" i="1"/>
  <c r="K2361" i="1"/>
  <c r="Q2361" i="1"/>
  <c r="R2361" i="1" s="1"/>
  <c r="N2353" i="1"/>
  <c r="O2353" i="1" s="1"/>
  <c r="J2353" i="1"/>
  <c r="L2353" i="1"/>
  <c r="K2353" i="1"/>
  <c r="Q2353" i="1"/>
  <c r="R2353" i="1" s="1"/>
  <c r="K2344" i="1"/>
  <c r="Q2344" i="1"/>
  <c r="R2344" i="1" s="1"/>
  <c r="N2344" i="1"/>
  <c r="O2344" i="1" s="1"/>
  <c r="L2344" i="1"/>
  <c r="J2344" i="1"/>
  <c r="P2337" i="1"/>
  <c r="Q2337" i="1" s="1"/>
  <c r="R2337" i="1" s="1"/>
  <c r="M2337" i="1"/>
  <c r="N2337" i="1" s="1"/>
  <c r="O2337" i="1" s="1"/>
  <c r="P2324" i="1"/>
  <c r="Q2324" i="1" s="1"/>
  <c r="R2324" i="1" s="1"/>
  <c r="M2324" i="1"/>
  <c r="N2324" i="1" s="1"/>
  <c r="O2324" i="1" s="1"/>
  <c r="P2291" i="1"/>
  <c r="Q2291" i="1" s="1"/>
  <c r="R2291" i="1" s="1"/>
  <c r="M2291" i="1"/>
  <c r="N2291" i="1" s="1"/>
  <c r="O2291" i="1" s="1"/>
  <c r="P2283" i="1"/>
  <c r="Q2283" i="1" s="1"/>
  <c r="R2283" i="1" s="1"/>
  <c r="M2283" i="1"/>
  <c r="N2283" i="1" s="1"/>
  <c r="O2283" i="1" s="1"/>
  <c r="N2409" i="1"/>
  <c r="O2409" i="1" s="1"/>
  <c r="J2409" i="1"/>
  <c r="Q2409" i="1"/>
  <c r="R2409" i="1" s="1"/>
  <c r="L2409" i="1"/>
  <c r="K2409" i="1"/>
  <c r="J2312" i="1"/>
  <c r="L2312" i="1"/>
  <c r="K2312" i="1"/>
  <c r="P2468" i="1"/>
  <c r="Q2468" i="1" s="1"/>
  <c r="R2468" i="1" s="1"/>
  <c r="M2468" i="1"/>
  <c r="N2468" i="1" s="1"/>
  <c r="O2468" i="1" s="1"/>
  <c r="N2460" i="1"/>
  <c r="O2460" i="1" s="1"/>
  <c r="K2460" i="1"/>
  <c r="J2460" i="1"/>
  <c r="Q2460" i="1"/>
  <c r="R2460" i="1" s="1"/>
  <c r="L2460" i="1"/>
  <c r="N2449" i="1"/>
  <c r="O2449" i="1" s="1"/>
  <c r="J2449" i="1"/>
  <c r="K2449" i="1"/>
  <c r="Q2449" i="1"/>
  <c r="R2449" i="1" s="1"/>
  <c r="L2449" i="1"/>
  <c r="P2436" i="1"/>
  <c r="Q2436" i="1" s="1"/>
  <c r="R2436" i="1" s="1"/>
  <c r="M2436" i="1"/>
  <c r="N2436" i="1" s="1"/>
  <c r="O2436" i="1" s="1"/>
  <c r="M2403" i="1"/>
  <c r="N2403" i="1" s="1"/>
  <c r="O2403" i="1" s="1"/>
  <c r="P2403" i="1"/>
  <c r="Q2403" i="1" s="1"/>
  <c r="R2403" i="1" s="1"/>
  <c r="P2392" i="1"/>
  <c r="Q2392" i="1" s="1"/>
  <c r="R2392" i="1" s="1"/>
  <c r="M2392" i="1"/>
  <c r="N2392" i="1" s="1"/>
  <c r="O2392" i="1" s="1"/>
  <c r="P2257" i="1"/>
  <c r="Q2257" i="1" s="1"/>
  <c r="R2257" i="1" s="1"/>
  <c r="M2257" i="1"/>
  <c r="N2257" i="1" s="1"/>
  <c r="O2257" i="1" s="1"/>
  <c r="K2429" i="1"/>
  <c r="J2429" i="1"/>
  <c r="N2429" i="1"/>
  <c r="O2429" i="1" s="1"/>
  <c r="L2429" i="1"/>
  <c r="Q2429" i="1"/>
  <c r="R2429" i="1" s="1"/>
  <c r="K2413" i="1"/>
  <c r="J2413" i="1"/>
  <c r="N2413" i="1"/>
  <c r="O2413" i="1" s="1"/>
  <c r="L2413" i="1"/>
  <c r="Q2413" i="1"/>
  <c r="R2413" i="1" s="1"/>
  <c r="K2397" i="1"/>
  <c r="J2397" i="1"/>
  <c r="N2397" i="1"/>
  <c r="O2397" i="1" s="1"/>
  <c r="L2397" i="1"/>
  <c r="Q2397" i="1"/>
  <c r="R2397" i="1" s="1"/>
  <c r="K2265" i="1"/>
  <c r="J2265" i="1"/>
  <c r="Q2265" i="1"/>
  <c r="R2265" i="1" s="1"/>
  <c r="N2265" i="1"/>
  <c r="O2265" i="1" s="1"/>
  <c r="L2265" i="1"/>
  <c r="P2288" i="1"/>
  <c r="Q2288" i="1" s="1"/>
  <c r="R2288" i="1" s="1"/>
  <c r="M2288" i="1"/>
  <c r="N2288" i="1" s="1"/>
  <c r="O2288" i="1" s="1"/>
  <c r="P2105" i="1"/>
  <c r="Q2105" i="1" s="1"/>
  <c r="R2105" i="1" s="1"/>
  <c r="M2105" i="1"/>
  <c r="N2105" i="1" s="1"/>
  <c r="O2105" i="1" s="1"/>
  <c r="N2213" i="1"/>
  <c r="O2213" i="1" s="1"/>
  <c r="J2213" i="1"/>
  <c r="Q2213" i="1"/>
  <c r="R2213" i="1" s="1"/>
  <c r="L2213" i="1"/>
  <c r="K2213" i="1"/>
  <c r="P2189" i="1"/>
  <c r="Q2189" i="1" s="1"/>
  <c r="R2189" i="1" s="1"/>
  <c r="M2189" i="1"/>
  <c r="N2189" i="1" s="1"/>
  <c r="O2189" i="1" s="1"/>
  <c r="J2121" i="1"/>
  <c r="Q2121" i="1"/>
  <c r="R2121" i="1" s="1"/>
  <c r="N2121" i="1"/>
  <c r="O2121" i="1" s="1"/>
  <c r="L2121" i="1"/>
  <c r="K2121" i="1"/>
  <c r="M2245" i="1"/>
  <c r="N2245" i="1" s="1"/>
  <c r="O2245" i="1" s="1"/>
  <c r="P2245" i="1"/>
  <c r="K2233" i="1"/>
  <c r="J2233" i="1"/>
  <c r="L2233" i="1"/>
  <c r="P2225" i="1"/>
  <c r="Q2225" i="1" s="1"/>
  <c r="R2225" i="1" s="1"/>
  <c r="M2225" i="1"/>
  <c r="N2225" i="1" s="1"/>
  <c r="O2225" i="1" s="1"/>
  <c r="L2111" i="1"/>
  <c r="Q2111" i="1"/>
  <c r="R2111" i="1" s="1"/>
  <c r="N2111" i="1"/>
  <c r="O2111" i="1" s="1"/>
  <c r="K2111" i="1"/>
  <c r="J2111" i="1"/>
  <c r="L2079" i="1"/>
  <c r="Q2079" i="1"/>
  <c r="R2079" i="1" s="1"/>
  <c r="N2079" i="1"/>
  <c r="O2079" i="1" s="1"/>
  <c r="K2079" i="1"/>
  <c r="J2079" i="1"/>
  <c r="Q2048" i="1"/>
  <c r="R2048" i="1" s="1"/>
  <c r="N2048" i="1"/>
  <c r="O2048" i="1" s="1"/>
  <c r="L2048" i="1"/>
  <c r="K2048" i="1"/>
  <c r="J2048" i="1"/>
  <c r="P2038" i="1"/>
  <c r="Q2038" i="1" s="1"/>
  <c r="R2038" i="1" s="1"/>
  <c r="M2038" i="1"/>
  <c r="N2038" i="1" s="1"/>
  <c r="O2038" i="1" s="1"/>
  <c r="M2279" i="1"/>
  <c r="N2279" i="1" s="1"/>
  <c r="O2279" i="1" s="1"/>
  <c r="P2279" i="1"/>
  <c r="Q2279" i="1" s="1"/>
  <c r="R2279" i="1" s="1"/>
  <c r="K2088" i="1"/>
  <c r="J2088" i="1"/>
  <c r="Q2088" i="1"/>
  <c r="R2088" i="1" s="1"/>
  <c r="N2088" i="1"/>
  <c r="O2088" i="1" s="1"/>
  <c r="L2088" i="1"/>
  <c r="L2245" i="1"/>
  <c r="J2245" i="1"/>
  <c r="K2245" i="1"/>
  <c r="Q2245" i="1"/>
  <c r="R2245" i="1" s="1"/>
  <c r="L2239" i="1"/>
  <c r="J2239" i="1"/>
  <c r="Q2239" i="1"/>
  <c r="R2239" i="1" s="1"/>
  <c r="N2239" i="1"/>
  <c r="O2239" i="1" s="1"/>
  <c r="K2239" i="1"/>
  <c r="N2229" i="1"/>
  <c r="O2229" i="1" s="1"/>
  <c r="L2229" i="1"/>
  <c r="J2229" i="1"/>
  <c r="K2229" i="1"/>
  <c r="Q2229" i="1"/>
  <c r="R2229" i="1" s="1"/>
  <c r="L2223" i="1"/>
  <c r="J2223" i="1"/>
  <c r="Q2223" i="1"/>
  <c r="R2223" i="1" s="1"/>
  <c r="N2223" i="1"/>
  <c r="O2223" i="1" s="1"/>
  <c r="K2223" i="1"/>
  <c r="P2280" i="1"/>
  <c r="Q2280" i="1" s="1"/>
  <c r="R2280" i="1" s="1"/>
  <c r="M2280" i="1"/>
  <c r="N2280" i="1" s="1"/>
  <c r="O2280" i="1" s="1"/>
  <c r="P2272" i="1"/>
  <c r="Q2272" i="1" s="1"/>
  <c r="R2272" i="1" s="1"/>
  <c r="M2272" i="1"/>
  <c r="N2272" i="1" s="1"/>
  <c r="O2272" i="1" s="1"/>
  <c r="K1988" i="1"/>
  <c r="J1988" i="1"/>
  <c r="Q1988" i="1"/>
  <c r="R1988" i="1" s="1"/>
  <c r="N1988" i="1"/>
  <c r="O1988" i="1" s="1"/>
  <c r="L1988" i="1"/>
  <c r="J1932" i="1"/>
  <c r="Q1932" i="1"/>
  <c r="R1932" i="1" s="1"/>
  <c r="N1932" i="1"/>
  <c r="O1932" i="1" s="1"/>
  <c r="L1932" i="1"/>
  <c r="K1932" i="1"/>
  <c r="P1938" i="1"/>
  <c r="Q1938" i="1" s="1"/>
  <c r="R1938" i="1" s="1"/>
  <c r="M1938" i="1"/>
  <c r="N1938" i="1" s="1"/>
  <c r="O1938" i="1" s="1"/>
  <c r="N1971" i="1"/>
  <c r="O1971" i="1" s="1"/>
  <c r="K1971" i="1"/>
  <c r="Q1971" i="1"/>
  <c r="R1971" i="1" s="1"/>
  <c r="L1971" i="1"/>
  <c r="J1971" i="1"/>
  <c r="N1960" i="1"/>
  <c r="O1960" i="1" s="1"/>
  <c r="J1960" i="1"/>
  <c r="Q1960" i="1"/>
  <c r="R1960" i="1" s="1"/>
  <c r="L1960" i="1"/>
  <c r="K1960" i="1"/>
  <c r="L1910" i="1"/>
  <c r="K1910" i="1"/>
  <c r="J1910" i="1"/>
  <c r="K1899" i="1"/>
  <c r="Q1899" i="1"/>
  <c r="R1899" i="1" s="1"/>
  <c r="N1899" i="1"/>
  <c r="O1899" i="1" s="1"/>
  <c r="L1899" i="1"/>
  <c r="J1899" i="1"/>
  <c r="M2018" i="1"/>
  <c r="N2018" i="1" s="1"/>
  <c r="O2018" i="1" s="1"/>
  <c r="P2018" i="1"/>
  <c r="Q2018" i="1" s="1"/>
  <c r="R2018" i="1" s="1"/>
  <c r="M2002" i="1"/>
  <c r="N2002" i="1" s="1"/>
  <c r="O2002" i="1" s="1"/>
  <c r="P2002" i="1"/>
  <c r="Q2002" i="1" s="1"/>
  <c r="R2002" i="1" s="1"/>
  <c r="M1986" i="1"/>
  <c r="N1986" i="1" s="1"/>
  <c r="O1986" i="1" s="1"/>
  <c r="P1986" i="1"/>
  <c r="Q1986" i="1" s="1"/>
  <c r="R1986" i="1" s="1"/>
  <c r="M1970" i="1"/>
  <c r="N1970" i="1" s="1"/>
  <c r="O1970" i="1" s="1"/>
  <c r="P1970" i="1"/>
  <c r="Q1970" i="1" s="1"/>
  <c r="R1970" i="1" s="1"/>
  <c r="N1936" i="1"/>
  <c r="O1936" i="1" s="1"/>
  <c r="J1936" i="1"/>
  <c r="Q1936" i="1"/>
  <c r="R1936" i="1" s="1"/>
  <c r="L1936" i="1"/>
  <c r="K1936" i="1"/>
  <c r="P1828" i="1"/>
  <c r="Q1828" i="1" s="1"/>
  <c r="R1828" i="1" s="1"/>
  <c r="M1828" i="1"/>
  <c r="N1828" i="1" s="1"/>
  <c r="O1828" i="1" s="1"/>
  <c r="P1771" i="1"/>
  <c r="Q1771" i="1" s="1"/>
  <c r="R1771" i="1" s="1"/>
  <c r="M1771" i="1"/>
  <c r="N1771" i="1" s="1"/>
  <c r="O1771" i="1" s="1"/>
  <c r="J1828" i="1"/>
  <c r="K1828" i="1"/>
  <c r="L1828" i="1"/>
  <c r="N2011" i="1"/>
  <c r="O2011" i="1" s="1"/>
  <c r="K2011" i="1"/>
  <c r="Q2011" i="1"/>
  <c r="R2011" i="1" s="1"/>
  <c r="L2011" i="1"/>
  <c r="J2011" i="1"/>
  <c r="N2008" i="1"/>
  <c r="O2008" i="1" s="1"/>
  <c r="L2008" i="1"/>
  <c r="J2008" i="1"/>
  <c r="Q2008" i="1"/>
  <c r="R2008" i="1" s="1"/>
  <c r="K2008" i="1"/>
  <c r="P1979" i="1"/>
  <c r="Q1979" i="1" s="1"/>
  <c r="R1979" i="1" s="1"/>
  <c r="M1979" i="1"/>
  <c r="N1979" i="1" s="1"/>
  <c r="O1979" i="1" s="1"/>
  <c r="N1947" i="1"/>
  <c r="O1947" i="1" s="1"/>
  <c r="K1947" i="1"/>
  <c r="L1947" i="1"/>
  <c r="J1947" i="1"/>
  <c r="Q1947" i="1"/>
  <c r="R1947" i="1" s="1"/>
  <c r="L1859" i="1"/>
  <c r="K1859" i="1"/>
  <c r="J1859" i="1"/>
  <c r="Q1859" i="1"/>
  <c r="R1859" i="1" s="1"/>
  <c r="N1859" i="1"/>
  <c r="O1859" i="1" s="1"/>
  <c r="P1645" i="1"/>
  <c r="M1645" i="1"/>
  <c r="Q1706" i="1"/>
  <c r="R1706" i="1" s="1"/>
  <c r="N1706" i="1"/>
  <c r="O1706" i="1" s="1"/>
  <c r="L1706" i="1"/>
  <c r="K1706" i="1"/>
  <c r="J1706" i="1"/>
  <c r="P1672" i="1"/>
  <c r="M1672" i="1"/>
  <c r="P1640" i="1"/>
  <c r="Q1640" i="1" s="1"/>
  <c r="R1640" i="1" s="1"/>
  <c r="M1640" i="1"/>
  <c r="N1640" i="1" s="1"/>
  <c r="O1640" i="1" s="1"/>
  <c r="P1608" i="1"/>
  <c r="M1608" i="1"/>
  <c r="K1640" i="1"/>
  <c r="J1640" i="1"/>
  <c r="L1640" i="1"/>
  <c r="P1516" i="1"/>
  <c r="Q1516" i="1" s="1"/>
  <c r="R1516" i="1" s="1"/>
  <c r="M1516" i="1"/>
  <c r="N1516" i="1" s="1"/>
  <c r="O1516" i="1" s="1"/>
  <c r="P1472" i="1"/>
  <c r="Q1472" i="1" s="1"/>
  <c r="R1472" i="1" s="1"/>
  <c r="M1472" i="1"/>
  <c r="P1317" i="1"/>
  <c r="Q1317" i="1" s="1"/>
  <c r="R1317" i="1" s="1"/>
  <c r="M1317" i="1"/>
  <c r="N1317" i="1" s="1"/>
  <c r="O1317" i="1" s="1"/>
  <c r="P1460" i="1"/>
  <c r="M1460" i="1"/>
  <c r="J1565" i="1"/>
  <c r="K1565" i="1"/>
  <c r="L1565" i="1"/>
  <c r="J1533" i="1"/>
  <c r="K1533" i="1"/>
  <c r="L1533" i="1"/>
  <c r="L1472" i="1"/>
  <c r="K1472" i="1"/>
  <c r="J1472" i="1"/>
  <c r="N1472" i="1"/>
  <c r="O1472" i="1" s="1"/>
  <c r="P1281" i="1"/>
  <c r="M1281" i="1"/>
  <c r="L1195" i="1"/>
  <c r="K1195" i="1"/>
  <c r="J1195" i="1"/>
  <c r="P1421" i="1"/>
  <c r="Q1421" i="1" s="1"/>
  <c r="R1421" i="1" s="1"/>
  <c r="M1421" i="1"/>
  <c r="N1421" i="1" s="1"/>
  <c r="O1421" i="1" s="1"/>
  <c r="P1389" i="1"/>
  <c r="Q1389" i="1" s="1"/>
  <c r="R1389" i="1" s="1"/>
  <c r="M1389" i="1"/>
  <c r="N1389" i="1" s="1"/>
  <c r="O1389" i="1" s="1"/>
  <c r="M1239" i="1"/>
  <c r="P1239" i="1"/>
  <c r="P1012" i="1"/>
  <c r="M1012" i="1"/>
  <c r="Q1050" i="1"/>
  <c r="R1050" i="1" s="1"/>
  <c r="N1050" i="1"/>
  <c r="O1050" i="1" s="1"/>
  <c r="L1050" i="1"/>
  <c r="K1050" i="1"/>
  <c r="J1050" i="1"/>
  <c r="P880" i="1"/>
  <c r="Q880" i="1" s="1"/>
  <c r="R880" i="1" s="1"/>
  <c r="M880" i="1"/>
  <c r="N880" i="1" s="1"/>
  <c r="O880" i="1" s="1"/>
  <c r="L1245" i="1"/>
  <c r="J1245" i="1"/>
  <c r="K1245" i="1"/>
  <c r="L1191" i="1"/>
  <c r="K1191" i="1"/>
  <c r="J1191" i="1"/>
  <c r="K854" i="1"/>
  <c r="J854" i="1"/>
  <c r="Q854" i="1"/>
  <c r="R854" i="1" s="1"/>
  <c r="N854" i="1"/>
  <c r="O854" i="1" s="1"/>
  <c r="L854" i="1"/>
  <c r="Q671" i="1"/>
  <c r="R671" i="1" s="1"/>
  <c r="N671" i="1"/>
  <c r="O671" i="1" s="1"/>
  <c r="L671" i="1"/>
  <c r="K671" i="1"/>
  <c r="J671" i="1"/>
  <c r="P845" i="1"/>
  <c r="M845" i="1"/>
  <c r="P740" i="1"/>
  <c r="M740" i="1"/>
  <c r="P705" i="1"/>
  <c r="M705" i="1"/>
  <c r="K757" i="1"/>
  <c r="L757" i="1"/>
  <c r="J757" i="1"/>
  <c r="J925" i="1"/>
  <c r="K925" i="1"/>
  <c r="L925" i="1"/>
  <c r="L708" i="1"/>
  <c r="K708" i="1"/>
  <c r="J708" i="1"/>
  <c r="N4095" i="1"/>
  <c r="O4095" i="1" s="1"/>
  <c r="J4095" i="1"/>
  <c r="Q4095" i="1"/>
  <c r="R4095" i="1" s="1"/>
  <c r="L4095" i="1"/>
  <c r="K4095" i="1"/>
  <c r="N4057" i="1"/>
  <c r="O4057" i="1" s="1"/>
  <c r="J4057" i="1"/>
  <c r="L4057" i="1"/>
  <c r="K4057" i="1"/>
  <c r="Q4057" i="1"/>
  <c r="R4057" i="1" s="1"/>
  <c r="N4049" i="1"/>
  <c r="O4049" i="1" s="1"/>
  <c r="J4049" i="1"/>
  <c r="L4049" i="1"/>
  <c r="K4049" i="1"/>
  <c r="Q4049" i="1"/>
  <c r="R4049" i="1" s="1"/>
  <c r="P4077" i="1"/>
  <c r="Q4077" i="1" s="1"/>
  <c r="R4077" i="1" s="1"/>
  <c r="M4077" i="1"/>
  <c r="N4077" i="1" s="1"/>
  <c r="O4077" i="1" s="1"/>
  <c r="P4036" i="1"/>
  <c r="Q4036" i="1" s="1"/>
  <c r="R4036" i="1" s="1"/>
  <c r="M4036" i="1"/>
  <c r="N4036" i="1" s="1"/>
  <c r="O4036" i="1" s="1"/>
  <c r="K4028" i="1"/>
  <c r="J4028" i="1"/>
  <c r="Q4028" i="1"/>
  <c r="R4028" i="1" s="1"/>
  <c r="N4028" i="1"/>
  <c r="O4028" i="1" s="1"/>
  <c r="L4028" i="1"/>
  <c r="K4020" i="1"/>
  <c r="J4020" i="1"/>
  <c r="Q4020" i="1"/>
  <c r="R4020" i="1" s="1"/>
  <c r="N4020" i="1"/>
  <c r="O4020" i="1" s="1"/>
  <c r="L4020" i="1"/>
  <c r="K4009" i="1"/>
  <c r="Q4009" i="1"/>
  <c r="R4009" i="1" s="1"/>
  <c r="N4009" i="1"/>
  <c r="O4009" i="1" s="1"/>
  <c r="L4009" i="1"/>
  <c r="J4009" i="1"/>
  <c r="Q4023" i="1"/>
  <c r="R4023" i="1" s="1"/>
  <c r="L4023" i="1"/>
  <c r="K4023" i="1"/>
  <c r="J4023" i="1"/>
  <c r="N4023" i="1"/>
  <c r="O4023" i="1" s="1"/>
  <c r="Q3992" i="1"/>
  <c r="R3992" i="1" s="1"/>
  <c r="L3992" i="1"/>
  <c r="K3992" i="1"/>
  <c r="J3992" i="1"/>
  <c r="N3992" i="1"/>
  <c r="O3992" i="1" s="1"/>
  <c r="P4012" i="1"/>
  <c r="Q4012" i="1" s="1"/>
  <c r="R4012" i="1" s="1"/>
  <c r="M4012" i="1"/>
  <c r="N4012" i="1" s="1"/>
  <c r="O4012" i="1" s="1"/>
  <c r="K3985" i="1"/>
  <c r="Q3985" i="1"/>
  <c r="R3985" i="1" s="1"/>
  <c r="L3985" i="1"/>
  <c r="N3985" i="1"/>
  <c r="O3985" i="1" s="1"/>
  <c r="J3985" i="1"/>
  <c r="N3968" i="1"/>
  <c r="O3968" i="1" s="1"/>
  <c r="Q3968" i="1"/>
  <c r="R3968" i="1" s="1"/>
  <c r="K3968" i="1"/>
  <c r="J3968" i="1"/>
  <c r="L3968" i="1"/>
  <c r="P3998" i="1"/>
  <c r="Q3998" i="1" s="1"/>
  <c r="R3998" i="1" s="1"/>
  <c r="M3998" i="1"/>
  <c r="N3998" i="1" s="1"/>
  <c r="O3998" i="1" s="1"/>
  <c r="M3973" i="1"/>
  <c r="N3973" i="1" s="1"/>
  <c r="O3973" i="1" s="1"/>
  <c r="P3973" i="1"/>
  <c r="Q3973" i="1" s="1"/>
  <c r="R3973" i="1" s="1"/>
  <c r="P3906" i="1"/>
  <c r="Q3906" i="1" s="1"/>
  <c r="R3906" i="1" s="1"/>
  <c r="M3906" i="1"/>
  <c r="N3906" i="1" s="1"/>
  <c r="O3906" i="1" s="1"/>
  <c r="P3974" i="1"/>
  <c r="Q3974" i="1" s="1"/>
  <c r="R3974" i="1" s="1"/>
  <c r="M3974" i="1"/>
  <c r="N3974" i="1" s="1"/>
  <c r="O3974" i="1" s="1"/>
  <c r="N3954" i="1"/>
  <c r="O3954" i="1" s="1"/>
  <c r="L3954" i="1"/>
  <c r="Q3954" i="1"/>
  <c r="R3954" i="1" s="1"/>
  <c r="K3954" i="1"/>
  <c r="J3954" i="1"/>
  <c r="K3967" i="1"/>
  <c r="J3967" i="1"/>
  <c r="Q3967" i="1"/>
  <c r="R3967" i="1" s="1"/>
  <c r="N3967" i="1"/>
  <c r="O3967" i="1" s="1"/>
  <c r="L3967" i="1"/>
  <c r="J3875" i="1"/>
  <c r="Q3875" i="1"/>
  <c r="R3875" i="1" s="1"/>
  <c r="N3875" i="1"/>
  <c r="O3875" i="1" s="1"/>
  <c r="L3875" i="1"/>
  <c r="K3875" i="1"/>
  <c r="M3921" i="1"/>
  <c r="N3921" i="1" s="1"/>
  <c r="O3921" i="1" s="1"/>
  <c r="P3921" i="1"/>
  <c r="Q3921" i="1" s="1"/>
  <c r="R3921" i="1" s="1"/>
  <c r="N3882" i="1"/>
  <c r="O3882" i="1" s="1"/>
  <c r="K3882" i="1"/>
  <c r="J3882" i="1"/>
  <c r="Q3882" i="1"/>
  <c r="R3882" i="1" s="1"/>
  <c r="L3882" i="1"/>
  <c r="L3899" i="1"/>
  <c r="K3899" i="1"/>
  <c r="J3899" i="1"/>
  <c r="Q3899" i="1"/>
  <c r="R3899" i="1" s="1"/>
  <c r="N3899" i="1"/>
  <c r="O3899" i="1" s="1"/>
  <c r="L3907" i="1"/>
  <c r="K3907" i="1"/>
  <c r="J3907" i="1"/>
  <c r="Q3907" i="1"/>
  <c r="R3907" i="1" s="1"/>
  <c r="N3907" i="1"/>
  <c r="O3907" i="1" s="1"/>
  <c r="N3871" i="1"/>
  <c r="O3871" i="1" s="1"/>
  <c r="J3871" i="1"/>
  <c r="L3871" i="1"/>
  <c r="K3871" i="1"/>
  <c r="Q3871" i="1"/>
  <c r="R3871" i="1" s="1"/>
  <c r="N3916" i="1"/>
  <c r="O3916" i="1" s="1"/>
  <c r="J3916" i="1"/>
  <c r="K3916" i="1"/>
  <c r="L3916" i="1"/>
  <c r="Q3916" i="1"/>
  <c r="R3916" i="1" s="1"/>
  <c r="Q3835" i="1"/>
  <c r="R3835" i="1" s="1"/>
  <c r="N3835" i="1"/>
  <c r="O3835" i="1" s="1"/>
  <c r="J3835" i="1"/>
  <c r="L3835" i="1"/>
  <c r="K3835" i="1"/>
  <c r="N3892" i="1"/>
  <c r="O3892" i="1" s="1"/>
  <c r="L3892" i="1"/>
  <c r="K3892" i="1"/>
  <c r="Q3892" i="1"/>
  <c r="R3892" i="1" s="1"/>
  <c r="J3892" i="1"/>
  <c r="M3870" i="1"/>
  <c r="N3870" i="1" s="1"/>
  <c r="O3870" i="1" s="1"/>
  <c r="P3870" i="1"/>
  <c r="Q3870" i="1" s="1"/>
  <c r="R3870" i="1" s="1"/>
  <c r="J3839" i="1"/>
  <c r="Q3839" i="1"/>
  <c r="R3839" i="1" s="1"/>
  <c r="N3839" i="1"/>
  <c r="O3839" i="1" s="1"/>
  <c r="K3839" i="1"/>
  <c r="L3839" i="1"/>
  <c r="P3833" i="1"/>
  <c r="Q3833" i="1" s="1"/>
  <c r="R3833" i="1" s="1"/>
  <c r="M3833" i="1"/>
  <c r="N3833" i="1" s="1"/>
  <c r="O3833" i="1" s="1"/>
  <c r="P3853" i="1"/>
  <c r="Q3853" i="1" s="1"/>
  <c r="R3853" i="1" s="1"/>
  <c r="M3853" i="1"/>
  <c r="N3853" i="1" s="1"/>
  <c r="O3853" i="1" s="1"/>
  <c r="L3821" i="1"/>
  <c r="Q3821" i="1"/>
  <c r="R3821" i="1" s="1"/>
  <c r="N3821" i="1"/>
  <c r="O3821" i="1" s="1"/>
  <c r="K3821" i="1"/>
  <c r="J3821" i="1"/>
  <c r="K3810" i="1"/>
  <c r="Q3810" i="1"/>
  <c r="R3810" i="1" s="1"/>
  <c r="N3810" i="1"/>
  <c r="O3810" i="1" s="1"/>
  <c r="L3810" i="1"/>
  <c r="J3810" i="1"/>
  <c r="L3789" i="1"/>
  <c r="Q3789" i="1"/>
  <c r="R3789" i="1" s="1"/>
  <c r="N3789" i="1"/>
  <c r="O3789" i="1" s="1"/>
  <c r="K3789" i="1"/>
  <c r="J3789" i="1"/>
  <c r="K3849" i="1"/>
  <c r="Q3849" i="1"/>
  <c r="R3849" i="1" s="1"/>
  <c r="N3849" i="1"/>
  <c r="O3849" i="1" s="1"/>
  <c r="L3849" i="1"/>
  <c r="J3849" i="1"/>
  <c r="M3859" i="1"/>
  <c r="N3859" i="1" s="1"/>
  <c r="O3859" i="1" s="1"/>
  <c r="P3859" i="1"/>
  <c r="Q3859" i="1" s="1"/>
  <c r="R3859" i="1" s="1"/>
  <c r="P3762" i="1"/>
  <c r="Q3762" i="1" s="1"/>
  <c r="R3762" i="1" s="1"/>
  <c r="M3762" i="1"/>
  <c r="N3762" i="1" s="1"/>
  <c r="O3762" i="1" s="1"/>
  <c r="P3841" i="1"/>
  <c r="Q3841" i="1" s="1"/>
  <c r="R3841" i="1" s="1"/>
  <c r="M3841" i="1"/>
  <c r="N3841" i="1" s="1"/>
  <c r="O3841" i="1" s="1"/>
  <c r="J3775" i="1"/>
  <c r="N3775" i="1"/>
  <c r="O3775" i="1" s="1"/>
  <c r="Q3775" i="1"/>
  <c r="R3775" i="1" s="1"/>
  <c r="K3775" i="1"/>
  <c r="L3775" i="1"/>
  <c r="N3771" i="1"/>
  <c r="O3771" i="1" s="1"/>
  <c r="J3771" i="1"/>
  <c r="Q3771" i="1"/>
  <c r="R3771" i="1" s="1"/>
  <c r="K3771" i="1"/>
  <c r="L3771" i="1"/>
  <c r="P3747" i="1"/>
  <c r="Q3747" i="1" s="1"/>
  <c r="R3747" i="1" s="1"/>
  <c r="M3747" i="1"/>
  <c r="N3747" i="1" s="1"/>
  <c r="O3747" i="1" s="1"/>
  <c r="P3739" i="1"/>
  <c r="Q3739" i="1" s="1"/>
  <c r="R3739" i="1" s="1"/>
  <c r="M3739" i="1"/>
  <c r="N3739" i="1" s="1"/>
  <c r="O3739" i="1" s="1"/>
  <c r="P3731" i="1"/>
  <c r="Q3731" i="1" s="1"/>
  <c r="R3731" i="1" s="1"/>
  <c r="M3731" i="1"/>
  <c r="N3731" i="1" s="1"/>
  <c r="O3731" i="1" s="1"/>
  <c r="K3748" i="1"/>
  <c r="L3748" i="1"/>
  <c r="J3748" i="1"/>
  <c r="Q3748" i="1"/>
  <c r="R3748" i="1" s="1"/>
  <c r="N3748" i="1"/>
  <c r="O3748" i="1" s="1"/>
  <c r="N3779" i="1"/>
  <c r="O3779" i="1" s="1"/>
  <c r="J3779" i="1"/>
  <c r="Q3779" i="1"/>
  <c r="R3779" i="1" s="1"/>
  <c r="K3779" i="1"/>
  <c r="L3779" i="1"/>
  <c r="K3754" i="1"/>
  <c r="N3754" i="1"/>
  <c r="O3754" i="1" s="1"/>
  <c r="L3754" i="1"/>
  <c r="J3754" i="1"/>
  <c r="Q3754" i="1"/>
  <c r="R3754" i="1" s="1"/>
  <c r="P3664" i="1"/>
  <c r="Q3664" i="1" s="1"/>
  <c r="R3664" i="1" s="1"/>
  <c r="M3664" i="1"/>
  <c r="N3664" i="1" s="1"/>
  <c r="O3664" i="1" s="1"/>
  <c r="P3720" i="1"/>
  <c r="Q3720" i="1" s="1"/>
  <c r="R3720" i="1" s="1"/>
  <c r="M3720" i="1"/>
  <c r="N3720" i="1" s="1"/>
  <c r="O3720" i="1" s="1"/>
  <c r="Q3667" i="1"/>
  <c r="R3667" i="1" s="1"/>
  <c r="N3667" i="1"/>
  <c r="O3667" i="1" s="1"/>
  <c r="L3667" i="1"/>
  <c r="K3667" i="1"/>
  <c r="J3667" i="1"/>
  <c r="P3646" i="1"/>
  <c r="Q3646" i="1" s="1"/>
  <c r="R3646" i="1" s="1"/>
  <c r="M3646" i="1"/>
  <c r="N3646" i="1" s="1"/>
  <c r="O3646" i="1" s="1"/>
  <c r="P3614" i="1"/>
  <c r="Q3614" i="1" s="1"/>
  <c r="R3614" i="1" s="1"/>
  <c r="M3614" i="1"/>
  <c r="N3614" i="1" s="1"/>
  <c r="O3614" i="1" s="1"/>
  <c r="N3688" i="1"/>
  <c r="O3688" i="1" s="1"/>
  <c r="J3688" i="1"/>
  <c r="Q3688" i="1"/>
  <c r="R3688" i="1" s="1"/>
  <c r="L3688" i="1"/>
  <c r="K3688" i="1"/>
  <c r="N3680" i="1"/>
  <c r="O3680" i="1" s="1"/>
  <c r="J3680" i="1"/>
  <c r="Q3680" i="1"/>
  <c r="R3680" i="1" s="1"/>
  <c r="L3680" i="1"/>
  <c r="K3680" i="1"/>
  <c r="K3663" i="1"/>
  <c r="J3663" i="1"/>
  <c r="Q3663" i="1"/>
  <c r="R3663" i="1" s="1"/>
  <c r="N3663" i="1"/>
  <c r="O3663" i="1" s="1"/>
  <c r="L3663" i="1"/>
  <c r="J3721" i="1"/>
  <c r="N3721" i="1"/>
  <c r="O3721" i="1" s="1"/>
  <c r="K3721" i="1"/>
  <c r="Q3721" i="1"/>
  <c r="R3721" i="1" s="1"/>
  <c r="L3721" i="1"/>
  <c r="N3717" i="1"/>
  <c r="O3717" i="1" s="1"/>
  <c r="J3717" i="1"/>
  <c r="Q3717" i="1"/>
  <c r="R3717" i="1" s="1"/>
  <c r="L3717" i="1"/>
  <c r="K3717" i="1"/>
  <c r="K3712" i="1"/>
  <c r="Q3712" i="1"/>
  <c r="R3712" i="1" s="1"/>
  <c r="N3712" i="1"/>
  <c r="O3712" i="1" s="1"/>
  <c r="L3712" i="1"/>
  <c r="J3712" i="1"/>
  <c r="P3707" i="1"/>
  <c r="Q3707" i="1" s="1"/>
  <c r="R3707" i="1" s="1"/>
  <c r="M3707" i="1"/>
  <c r="N3707" i="1" s="1"/>
  <c r="O3707" i="1" s="1"/>
  <c r="K3669" i="1"/>
  <c r="J3669" i="1"/>
  <c r="Q3669" i="1"/>
  <c r="R3669" i="1" s="1"/>
  <c r="N3669" i="1"/>
  <c r="O3669" i="1" s="1"/>
  <c r="L3669" i="1"/>
  <c r="P3684" i="1"/>
  <c r="Q3684" i="1" s="1"/>
  <c r="R3684" i="1" s="1"/>
  <c r="M3684" i="1"/>
  <c r="N3684" i="1" s="1"/>
  <c r="O3684" i="1" s="1"/>
  <c r="J3557" i="1"/>
  <c r="Q3557" i="1"/>
  <c r="R3557" i="1" s="1"/>
  <c r="N3557" i="1"/>
  <c r="O3557" i="1" s="1"/>
  <c r="L3557" i="1"/>
  <c r="K3557" i="1"/>
  <c r="N3619" i="1"/>
  <c r="O3619" i="1" s="1"/>
  <c r="K3619" i="1"/>
  <c r="Q3619" i="1"/>
  <c r="R3619" i="1" s="1"/>
  <c r="L3619" i="1"/>
  <c r="J3619" i="1"/>
  <c r="N3616" i="1"/>
  <c r="O3616" i="1" s="1"/>
  <c r="L3616" i="1"/>
  <c r="J3616" i="1"/>
  <c r="Q3616" i="1"/>
  <c r="R3616" i="1" s="1"/>
  <c r="K3616" i="1"/>
  <c r="P3475" i="1"/>
  <c r="Q3475" i="1" s="1"/>
  <c r="R3475" i="1" s="1"/>
  <c r="M3475" i="1"/>
  <c r="N3475" i="1" s="1"/>
  <c r="O3475" i="1" s="1"/>
  <c r="K3434" i="1"/>
  <c r="Q3434" i="1"/>
  <c r="R3434" i="1" s="1"/>
  <c r="N3434" i="1"/>
  <c r="O3434" i="1" s="1"/>
  <c r="L3434" i="1"/>
  <c r="J3434" i="1"/>
  <c r="M3446" i="1"/>
  <c r="N3446" i="1" s="1"/>
  <c r="O3446" i="1" s="1"/>
  <c r="P3446" i="1"/>
  <c r="Q3446" i="1" s="1"/>
  <c r="R3446" i="1" s="1"/>
  <c r="J3439" i="1"/>
  <c r="N3439" i="1"/>
  <c r="O3439" i="1" s="1"/>
  <c r="K3439" i="1"/>
  <c r="L3439" i="1"/>
  <c r="Q3439" i="1"/>
  <c r="R3439" i="1" s="1"/>
  <c r="Q3379" i="1"/>
  <c r="R3379" i="1" s="1"/>
  <c r="N3379" i="1"/>
  <c r="O3379" i="1" s="1"/>
  <c r="L3379" i="1"/>
  <c r="K3379" i="1"/>
  <c r="J3379" i="1"/>
  <c r="Q3371" i="1"/>
  <c r="R3371" i="1" s="1"/>
  <c r="N3371" i="1"/>
  <c r="O3371" i="1" s="1"/>
  <c r="L3371" i="1"/>
  <c r="K3371" i="1"/>
  <c r="J3371" i="1"/>
  <c r="Q3363" i="1"/>
  <c r="R3363" i="1" s="1"/>
  <c r="N3363" i="1"/>
  <c r="O3363" i="1" s="1"/>
  <c r="L3363" i="1"/>
  <c r="J3363" i="1"/>
  <c r="K3363" i="1"/>
  <c r="L3406" i="1"/>
  <c r="K3406" i="1"/>
  <c r="J3406" i="1"/>
  <c r="Q3406" i="1"/>
  <c r="R3406" i="1" s="1"/>
  <c r="N3406" i="1"/>
  <c r="O3406" i="1" s="1"/>
  <c r="P3395" i="1"/>
  <c r="Q3395" i="1" s="1"/>
  <c r="R3395" i="1" s="1"/>
  <c r="M3395" i="1"/>
  <c r="N3395" i="1" s="1"/>
  <c r="O3395" i="1" s="1"/>
  <c r="P3456" i="1"/>
  <c r="Q3456" i="1" s="1"/>
  <c r="R3456" i="1" s="1"/>
  <c r="M3456" i="1"/>
  <c r="N3456" i="1" s="1"/>
  <c r="O3456" i="1" s="1"/>
  <c r="L3375" i="1"/>
  <c r="K3375" i="1"/>
  <c r="J3375" i="1"/>
  <c r="Q3375" i="1"/>
  <c r="R3375" i="1" s="1"/>
  <c r="N3375" i="1"/>
  <c r="O3375" i="1" s="1"/>
  <c r="J3311" i="1"/>
  <c r="Q3311" i="1"/>
  <c r="R3311" i="1" s="1"/>
  <c r="N3311" i="1"/>
  <c r="O3311" i="1" s="1"/>
  <c r="K3311" i="1"/>
  <c r="L3311" i="1"/>
  <c r="P3242" i="1"/>
  <c r="Q3242" i="1" s="1"/>
  <c r="R3242" i="1" s="1"/>
  <c r="M3242" i="1"/>
  <c r="N3242" i="1" s="1"/>
  <c r="O3242" i="1" s="1"/>
  <c r="P3337" i="1"/>
  <c r="Q3337" i="1" s="1"/>
  <c r="R3337" i="1" s="1"/>
  <c r="M3337" i="1"/>
  <c r="N3337" i="1" s="1"/>
  <c r="O3337" i="1" s="1"/>
  <c r="L3289" i="1"/>
  <c r="K3289" i="1"/>
  <c r="J3289" i="1"/>
  <c r="Q3289" i="1"/>
  <c r="R3289" i="1" s="1"/>
  <c r="N3289" i="1"/>
  <c r="O3289" i="1" s="1"/>
  <c r="P3213" i="1"/>
  <c r="Q3213" i="1" s="1"/>
  <c r="R3213" i="1" s="1"/>
  <c r="M3213" i="1"/>
  <c r="N3213" i="1" s="1"/>
  <c r="O3213" i="1" s="1"/>
  <c r="N3294" i="1"/>
  <c r="O3294" i="1" s="1"/>
  <c r="K3294" i="1"/>
  <c r="Q3294" i="1"/>
  <c r="R3294" i="1" s="1"/>
  <c r="L3294" i="1"/>
  <c r="J3294" i="1"/>
  <c r="P3306" i="1"/>
  <c r="Q3306" i="1" s="1"/>
  <c r="R3306" i="1" s="1"/>
  <c r="M3306" i="1"/>
  <c r="N3306" i="1" s="1"/>
  <c r="O3306" i="1" s="1"/>
  <c r="P3290" i="1"/>
  <c r="Q3290" i="1" s="1"/>
  <c r="R3290" i="1" s="1"/>
  <c r="M3290" i="1"/>
  <c r="N3290" i="1" s="1"/>
  <c r="O3290" i="1" s="1"/>
  <c r="N3283" i="1"/>
  <c r="O3283" i="1" s="1"/>
  <c r="J3283" i="1"/>
  <c r="Q3283" i="1"/>
  <c r="R3283" i="1" s="1"/>
  <c r="L3283" i="1"/>
  <c r="K3283" i="1"/>
  <c r="N3275" i="1"/>
  <c r="O3275" i="1" s="1"/>
  <c r="J3275" i="1"/>
  <c r="Q3275" i="1"/>
  <c r="R3275" i="1" s="1"/>
  <c r="L3275" i="1"/>
  <c r="K3275" i="1"/>
  <c r="N3267" i="1"/>
  <c r="O3267" i="1" s="1"/>
  <c r="J3267" i="1"/>
  <c r="Q3267" i="1"/>
  <c r="R3267" i="1" s="1"/>
  <c r="L3267" i="1"/>
  <c r="K3267" i="1"/>
  <c r="N3259" i="1"/>
  <c r="O3259" i="1" s="1"/>
  <c r="J3259" i="1"/>
  <c r="Q3259" i="1"/>
  <c r="R3259" i="1" s="1"/>
  <c r="L3259" i="1"/>
  <c r="K3259" i="1"/>
  <c r="K3211" i="1"/>
  <c r="J3211" i="1"/>
  <c r="Q3211" i="1"/>
  <c r="R3211" i="1" s="1"/>
  <c r="N3211" i="1"/>
  <c r="O3211" i="1" s="1"/>
  <c r="L3211" i="1"/>
  <c r="N3218" i="1"/>
  <c r="O3218" i="1" s="1"/>
  <c r="K3218" i="1"/>
  <c r="Q3218" i="1"/>
  <c r="R3218" i="1" s="1"/>
  <c r="L3218" i="1"/>
  <c r="J3218" i="1"/>
  <c r="N3215" i="1"/>
  <c r="O3215" i="1" s="1"/>
  <c r="L3215" i="1"/>
  <c r="J3215" i="1"/>
  <c r="Q3215" i="1"/>
  <c r="R3215" i="1" s="1"/>
  <c r="K3215" i="1"/>
  <c r="J3163" i="1"/>
  <c r="N3163" i="1"/>
  <c r="O3163" i="1" s="1"/>
  <c r="L3163" i="1"/>
  <c r="K3163" i="1"/>
  <c r="Q3163" i="1"/>
  <c r="R3163" i="1" s="1"/>
  <c r="J3155" i="1"/>
  <c r="N3155" i="1"/>
  <c r="O3155" i="1" s="1"/>
  <c r="L3155" i="1"/>
  <c r="K3155" i="1"/>
  <c r="Q3155" i="1"/>
  <c r="R3155" i="1" s="1"/>
  <c r="J3147" i="1"/>
  <c r="N3147" i="1"/>
  <c r="O3147" i="1" s="1"/>
  <c r="L3147" i="1"/>
  <c r="K3147" i="1"/>
  <c r="Q3147" i="1"/>
  <c r="R3147" i="1" s="1"/>
  <c r="J3139" i="1"/>
  <c r="N3139" i="1"/>
  <c r="O3139" i="1" s="1"/>
  <c r="L3139" i="1"/>
  <c r="K3139" i="1"/>
  <c r="Q3139" i="1"/>
  <c r="R3139" i="1" s="1"/>
  <c r="M3132" i="1"/>
  <c r="N3132" i="1" s="1"/>
  <c r="O3132" i="1" s="1"/>
  <c r="P3132" i="1"/>
  <c r="Q3132" i="1" s="1"/>
  <c r="R3132" i="1" s="1"/>
  <c r="J3123" i="1"/>
  <c r="Q3123" i="1"/>
  <c r="R3123" i="1" s="1"/>
  <c r="N3123" i="1"/>
  <c r="O3123" i="1" s="1"/>
  <c r="L3123" i="1"/>
  <c r="K3123" i="1"/>
  <c r="P3197" i="1"/>
  <c r="Q3197" i="1" s="1"/>
  <c r="R3197" i="1" s="1"/>
  <c r="M3197" i="1"/>
  <c r="N3197" i="1" s="1"/>
  <c r="O3197" i="1" s="1"/>
  <c r="N3181" i="1"/>
  <c r="O3181" i="1" s="1"/>
  <c r="L3181" i="1"/>
  <c r="Q3181" i="1"/>
  <c r="R3181" i="1" s="1"/>
  <c r="K3181" i="1"/>
  <c r="J3181" i="1"/>
  <c r="L3165" i="1"/>
  <c r="K3165" i="1"/>
  <c r="J3165" i="1"/>
  <c r="Q3165" i="1"/>
  <c r="R3165" i="1" s="1"/>
  <c r="N3165" i="1"/>
  <c r="O3165" i="1" s="1"/>
  <c r="K3154" i="1"/>
  <c r="L3154" i="1"/>
  <c r="J3154" i="1"/>
  <c r="Q3154" i="1"/>
  <c r="R3154" i="1" s="1"/>
  <c r="N3154" i="1"/>
  <c r="O3154" i="1" s="1"/>
  <c r="L3133" i="1"/>
  <c r="K3133" i="1"/>
  <c r="J3133" i="1"/>
  <c r="Q3133" i="1"/>
  <c r="R3133" i="1" s="1"/>
  <c r="N3133" i="1"/>
  <c r="O3133" i="1" s="1"/>
  <c r="P3122" i="1"/>
  <c r="M3122" i="1"/>
  <c r="N3202" i="1"/>
  <c r="O3202" i="1" s="1"/>
  <c r="K3202" i="1"/>
  <c r="J3202" i="1"/>
  <c r="Q3202" i="1"/>
  <c r="R3202" i="1" s="1"/>
  <c r="L3202" i="1"/>
  <c r="N3186" i="1"/>
  <c r="O3186" i="1" s="1"/>
  <c r="K3186" i="1"/>
  <c r="J3186" i="1"/>
  <c r="Q3186" i="1"/>
  <c r="R3186" i="1" s="1"/>
  <c r="L3186" i="1"/>
  <c r="L3122" i="1"/>
  <c r="K3122" i="1"/>
  <c r="J3122" i="1"/>
  <c r="Q3122" i="1"/>
  <c r="R3122" i="1" s="1"/>
  <c r="N3122" i="1"/>
  <c r="O3122" i="1" s="1"/>
  <c r="P3235" i="1"/>
  <c r="Q3235" i="1" s="1"/>
  <c r="R3235" i="1" s="1"/>
  <c r="M3235" i="1"/>
  <c r="N3235" i="1" s="1"/>
  <c r="O3235" i="1" s="1"/>
  <c r="L3229" i="1"/>
  <c r="N3229" i="1"/>
  <c r="O3229" i="1" s="1"/>
  <c r="K3229" i="1"/>
  <c r="Q3229" i="1"/>
  <c r="R3229" i="1" s="1"/>
  <c r="J3229" i="1"/>
  <c r="P3090" i="1"/>
  <c r="Q3090" i="1" s="1"/>
  <c r="R3090" i="1" s="1"/>
  <c r="M3090" i="1"/>
  <c r="N3090" i="1" s="1"/>
  <c r="O3090" i="1" s="1"/>
  <c r="N3064" i="1"/>
  <c r="O3064" i="1" s="1"/>
  <c r="L3064" i="1"/>
  <c r="J3064" i="1"/>
  <c r="Q3064" i="1"/>
  <c r="R3064" i="1" s="1"/>
  <c r="K3064" i="1"/>
  <c r="P3026" i="1"/>
  <c r="Q3026" i="1" s="1"/>
  <c r="R3026" i="1" s="1"/>
  <c r="M3026" i="1"/>
  <c r="N3026" i="1" s="1"/>
  <c r="O3026" i="1" s="1"/>
  <c r="P3059" i="1"/>
  <c r="Q3059" i="1" s="1"/>
  <c r="R3059" i="1" s="1"/>
  <c r="M3059" i="1"/>
  <c r="N3059" i="1" s="1"/>
  <c r="O3059" i="1" s="1"/>
  <c r="P3051" i="1"/>
  <c r="Q3051" i="1" s="1"/>
  <c r="R3051" i="1" s="1"/>
  <c r="M3051" i="1"/>
  <c r="N3051" i="1" s="1"/>
  <c r="O3051" i="1" s="1"/>
  <c r="P3043" i="1"/>
  <c r="Q3043" i="1" s="1"/>
  <c r="R3043" i="1" s="1"/>
  <c r="M3043" i="1"/>
  <c r="N3043" i="1" s="1"/>
  <c r="O3043" i="1" s="1"/>
  <c r="P2967" i="1"/>
  <c r="Q2967" i="1" s="1"/>
  <c r="R2967" i="1" s="1"/>
  <c r="M2967" i="1"/>
  <c r="N2967" i="1" s="1"/>
  <c r="O2967" i="1" s="1"/>
  <c r="K3063" i="1"/>
  <c r="Q3063" i="1"/>
  <c r="R3063" i="1" s="1"/>
  <c r="L3063" i="1"/>
  <c r="J3063" i="1"/>
  <c r="N3063" i="1"/>
  <c r="O3063" i="1" s="1"/>
  <c r="L3042" i="1"/>
  <c r="K3042" i="1"/>
  <c r="J3042" i="1"/>
  <c r="Q3042" i="1"/>
  <c r="R3042" i="1" s="1"/>
  <c r="N3042" i="1"/>
  <c r="O3042" i="1" s="1"/>
  <c r="J3004" i="1"/>
  <c r="Q3004" i="1"/>
  <c r="R3004" i="1" s="1"/>
  <c r="N3004" i="1"/>
  <c r="O3004" i="1" s="1"/>
  <c r="K3004" i="1"/>
  <c r="L3004" i="1"/>
  <c r="P3068" i="1"/>
  <c r="Q3068" i="1" s="1"/>
  <c r="R3068" i="1" s="1"/>
  <c r="M3068" i="1"/>
  <c r="N3068" i="1" s="1"/>
  <c r="O3068" i="1" s="1"/>
  <c r="L3035" i="1"/>
  <c r="K3035" i="1"/>
  <c r="J3035" i="1"/>
  <c r="Q3035" i="1"/>
  <c r="R3035" i="1" s="1"/>
  <c r="N3035" i="1"/>
  <c r="O3035" i="1" s="1"/>
  <c r="J2991" i="1"/>
  <c r="Q2991" i="1"/>
  <c r="R2991" i="1" s="1"/>
  <c r="N2991" i="1"/>
  <c r="O2991" i="1" s="1"/>
  <c r="L2991" i="1"/>
  <c r="K2991" i="1"/>
  <c r="P3078" i="1"/>
  <c r="Q3078" i="1" s="1"/>
  <c r="R3078" i="1" s="1"/>
  <c r="M3078" i="1"/>
  <c r="N3078" i="1" s="1"/>
  <c r="O3078" i="1" s="1"/>
  <c r="J2933" i="1"/>
  <c r="N2933" i="1"/>
  <c r="O2933" i="1" s="1"/>
  <c r="L2933" i="1"/>
  <c r="K2933" i="1"/>
  <c r="Q2933" i="1"/>
  <c r="R2933" i="1" s="1"/>
  <c r="J2925" i="1"/>
  <c r="N2925" i="1"/>
  <c r="O2925" i="1" s="1"/>
  <c r="L2925" i="1"/>
  <c r="K2925" i="1"/>
  <c r="Q2925" i="1"/>
  <c r="R2925" i="1" s="1"/>
  <c r="J2917" i="1"/>
  <c r="N2917" i="1"/>
  <c r="O2917" i="1" s="1"/>
  <c r="L2917" i="1"/>
  <c r="K2917" i="1"/>
  <c r="Q2917" i="1"/>
  <c r="R2917" i="1" s="1"/>
  <c r="J2909" i="1"/>
  <c r="N2909" i="1"/>
  <c r="O2909" i="1" s="1"/>
  <c r="L2909" i="1"/>
  <c r="K2909" i="1"/>
  <c r="Q2909" i="1"/>
  <c r="R2909" i="1" s="1"/>
  <c r="J2901" i="1"/>
  <c r="N2901" i="1"/>
  <c r="O2901" i="1" s="1"/>
  <c r="L2901" i="1"/>
  <c r="K2901" i="1"/>
  <c r="Q2901" i="1"/>
  <c r="R2901" i="1" s="1"/>
  <c r="J2893" i="1"/>
  <c r="N2893" i="1"/>
  <c r="O2893" i="1" s="1"/>
  <c r="L2893" i="1"/>
  <c r="K2893" i="1"/>
  <c r="Q2893" i="1"/>
  <c r="R2893" i="1" s="1"/>
  <c r="M2862" i="1"/>
  <c r="N2862" i="1" s="1"/>
  <c r="O2862" i="1" s="1"/>
  <c r="P2862" i="1"/>
  <c r="Q2862" i="1" s="1"/>
  <c r="R2862" i="1" s="1"/>
  <c r="Q2850" i="1"/>
  <c r="R2850" i="1" s="1"/>
  <c r="N2850" i="1"/>
  <c r="O2850" i="1" s="1"/>
  <c r="L2850" i="1"/>
  <c r="J2850" i="1"/>
  <c r="K2850" i="1"/>
  <c r="P2832" i="1"/>
  <c r="Q2832" i="1" s="1"/>
  <c r="R2832" i="1" s="1"/>
  <c r="M2832" i="1"/>
  <c r="N2832" i="1" s="1"/>
  <c r="O2832" i="1" s="1"/>
  <c r="P2959" i="1"/>
  <c r="Q2959" i="1" s="1"/>
  <c r="R2959" i="1" s="1"/>
  <c r="M2959" i="1"/>
  <c r="N2959" i="1" s="1"/>
  <c r="O2959" i="1" s="1"/>
  <c r="P2951" i="1"/>
  <c r="Q2951" i="1" s="1"/>
  <c r="R2951" i="1" s="1"/>
  <c r="M2951" i="1"/>
  <c r="N2951" i="1" s="1"/>
  <c r="O2951" i="1" s="1"/>
  <c r="P2881" i="1"/>
  <c r="Q2881" i="1" s="1"/>
  <c r="R2881" i="1" s="1"/>
  <c r="M2881" i="1"/>
  <c r="N2881" i="1" s="1"/>
  <c r="O2881" i="1" s="1"/>
  <c r="L2979" i="1"/>
  <c r="K2979" i="1"/>
  <c r="J2979" i="1"/>
  <c r="Q2979" i="1"/>
  <c r="R2979" i="1" s="1"/>
  <c r="N2979" i="1"/>
  <c r="O2979" i="1" s="1"/>
  <c r="N2953" i="1"/>
  <c r="O2953" i="1" s="1"/>
  <c r="L2953" i="1"/>
  <c r="J2953" i="1"/>
  <c r="K2953" i="1"/>
  <c r="Q2953" i="1"/>
  <c r="R2953" i="1" s="1"/>
  <c r="P2993" i="1"/>
  <c r="Q2993" i="1" s="1"/>
  <c r="R2993" i="1" s="1"/>
  <c r="M2993" i="1"/>
  <c r="N2993" i="1" s="1"/>
  <c r="O2993" i="1" s="1"/>
  <c r="P2980" i="1"/>
  <c r="Q2980" i="1" s="1"/>
  <c r="R2980" i="1" s="1"/>
  <c r="M2980" i="1"/>
  <c r="N2980" i="1" s="1"/>
  <c r="O2980" i="1" s="1"/>
  <c r="P2963" i="1"/>
  <c r="Q2963" i="1" s="1"/>
  <c r="R2963" i="1" s="1"/>
  <c r="M2963" i="1"/>
  <c r="N2963" i="1" s="1"/>
  <c r="O2963" i="1" s="1"/>
  <c r="L2854" i="1"/>
  <c r="K2854" i="1"/>
  <c r="J2854" i="1"/>
  <c r="Q2854" i="1"/>
  <c r="R2854" i="1" s="1"/>
  <c r="N2854" i="1"/>
  <c r="O2854" i="1" s="1"/>
  <c r="K2846" i="1"/>
  <c r="J2846" i="1"/>
  <c r="Q2846" i="1"/>
  <c r="R2846" i="1" s="1"/>
  <c r="N2846" i="1"/>
  <c r="O2846" i="1" s="1"/>
  <c r="L2846" i="1"/>
  <c r="M2812" i="1"/>
  <c r="N2812" i="1" s="1"/>
  <c r="O2812" i="1" s="1"/>
  <c r="P2812" i="1"/>
  <c r="Q2812" i="1" s="1"/>
  <c r="R2812" i="1" s="1"/>
  <c r="P2750" i="1"/>
  <c r="Q2750" i="1" s="1"/>
  <c r="R2750" i="1" s="1"/>
  <c r="M2750" i="1"/>
  <c r="N2750" i="1" s="1"/>
  <c r="O2750" i="1" s="1"/>
  <c r="P2734" i="1"/>
  <c r="Q2734" i="1" s="1"/>
  <c r="R2734" i="1" s="1"/>
  <c r="M2734" i="1"/>
  <c r="N2734" i="1" s="1"/>
  <c r="O2734" i="1" s="1"/>
  <c r="Q2719" i="1"/>
  <c r="R2719" i="1" s="1"/>
  <c r="N2719" i="1"/>
  <c r="O2719" i="1" s="1"/>
  <c r="L2719" i="1"/>
  <c r="K2719" i="1"/>
  <c r="J2719" i="1"/>
  <c r="Q2686" i="1"/>
  <c r="R2686" i="1" s="1"/>
  <c r="N2686" i="1"/>
  <c r="O2686" i="1" s="1"/>
  <c r="L2686" i="1"/>
  <c r="J2686" i="1"/>
  <c r="K2686" i="1"/>
  <c r="Q2670" i="1"/>
  <c r="R2670" i="1" s="1"/>
  <c r="N2670" i="1"/>
  <c r="O2670" i="1" s="1"/>
  <c r="L2670" i="1"/>
  <c r="J2670" i="1"/>
  <c r="K2670" i="1"/>
  <c r="P2652" i="1"/>
  <c r="Q2652" i="1" s="1"/>
  <c r="R2652" i="1" s="1"/>
  <c r="M2652" i="1"/>
  <c r="N2652" i="1" s="1"/>
  <c r="O2652" i="1" s="1"/>
  <c r="M2721" i="1"/>
  <c r="N2721" i="1" s="1"/>
  <c r="O2721" i="1" s="1"/>
  <c r="P2721" i="1"/>
  <c r="Q2721" i="1" s="1"/>
  <c r="R2721" i="1" s="1"/>
  <c r="M2708" i="1"/>
  <c r="N2708" i="1" s="1"/>
  <c r="O2708" i="1" s="1"/>
  <c r="P2708" i="1"/>
  <c r="Q2708" i="1" s="1"/>
  <c r="R2708" i="1" s="1"/>
  <c r="K2696" i="1"/>
  <c r="J2696" i="1"/>
  <c r="Q2696" i="1"/>
  <c r="R2696" i="1" s="1"/>
  <c r="N2696" i="1"/>
  <c r="O2696" i="1" s="1"/>
  <c r="L2696" i="1"/>
  <c r="K2785" i="1"/>
  <c r="J2785" i="1"/>
  <c r="N2785" i="1"/>
  <c r="O2785" i="1" s="1"/>
  <c r="L2785" i="1"/>
  <c r="Q2785" i="1"/>
  <c r="R2785" i="1" s="1"/>
  <c r="M2773" i="1"/>
  <c r="N2773" i="1" s="1"/>
  <c r="O2773" i="1" s="1"/>
  <c r="P2773" i="1"/>
  <c r="Q2773" i="1" s="1"/>
  <c r="R2773" i="1" s="1"/>
  <c r="M2765" i="1"/>
  <c r="N2765" i="1" s="1"/>
  <c r="O2765" i="1" s="1"/>
  <c r="P2765" i="1"/>
  <c r="Q2765" i="1" s="1"/>
  <c r="R2765" i="1" s="1"/>
  <c r="M2757" i="1"/>
  <c r="N2757" i="1" s="1"/>
  <c r="O2757" i="1" s="1"/>
  <c r="P2757" i="1"/>
  <c r="Q2757" i="1" s="1"/>
  <c r="R2757" i="1" s="1"/>
  <c r="M2682" i="1"/>
  <c r="N2682" i="1" s="1"/>
  <c r="O2682" i="1" s="1"/>
  <c r="P2682" i="1"/>
  <c r="Q2682" i="1" s="1"/>
  <c r="R2682" i="1" s="1"/>
  <c r="P2650" i="1"/>
  <c r="Q2650" i="1" s="1"/>
  <c r="R2650" i="1" s="1"/>
  <c r="M2650" i="1"/>
  <c r="N2650" i="1" s="1"/>
  <c r="O2650" i="1" s="1"/>
  <c r="P2626" i="1"/>
  <c r="Q2626" i="1" s="1"/>
  <c r="R2626" i="1" s="1"/>
  <c r="M2626" i="1"/>
  <c r="N2626" i="1" s="1"/>
  <c r="O2626" i="1" s="1"/>
  <c r="N2821" i="1"/>
  <c r="O2821" i="1" s="1"/>
  <c r="K2821" i="1"/>
  <c r="L2821" i="1"/>
  <c r="J2821" i="1"/>
  <c r="Q2821" i="1"/>
  <c r="R2821" i="1" s="1"/>
  <c r="N2805" i="1"/>
  <c r="O2805" i="1" s="1"/>
  <c r="K2805" i="1"/>
  <c r="L2805" i="1"/>
  <c r="J2805" i="1"/>
  <c r="Q2805" i="1"/>
  <c r="R2805" i="1" s="1"/>
  <c r="N2797" i="1"/>
  <c r="O2797" i="1" s="1"/>
  <c r="K2797" i="1"/>
  <c r="L2797" i="1"/>
  <c r="J2797" i="1"/>
  <c r="Q2797" i="1"/>
  <c r="R2797" i="1" s="1"/>
  <c r="K2658" i="1"/>
  <c r="J2658" i="1"/>
  <c r="Q2658" i="1"/>
  <c r="R2658" i="1" s="1"/>
  <c r="N2658" i="1"/>
  <c r="O2658" i="1" s="1"/>
  <c r="L2658" i="1"/>
  <c r="P2628" i="1"/>
  <c r="Q2628" i="1" s="1"/>
  <c r="R2628" i="1" s="1"/>
  <c r="M2628" i="1"/>
  <c r="N2628" i="1" s="1"/>
  <c r="O2628" i="1" s="1"/>
  <c r="P2620" i="1"/>
  <c r="Q2620" i="1" s="1"/>
  <c r="R2620" i="1" s="1"/>
  <c r="M2620" i="1"/>
  <c r="N2620" i="1" s="1"/>
  <c r="O2620" i="1" s="1"/>
  <c r="P2528" i="1"/>
  <c r="Q2528" i="1" s="1"/>
  <c r="R2528" i="1" s="1"/>
  <c r="M2528" i="1"/>
  <c r="N2528" i="1" s="1"/>
  <c r="O2528" i="1" s="1"/>
  <c r="N2523" i="1"/>
  <c r="O2523" i="1" s="1"/>
  <c r="L2523" i="1"/>
  <c r="K2523" i="1"/>
  <c r="J2523" i="1"/>
  <c r="Q2523" i="1"/>
  <c r="R2523" i="1" s="1"/>
  <c r="N2507" i="1"/>
  <c r="O2507" i="1" s="1"/>
  <c r="L2507" i="1"/>
  <c r="K2507" i="1"/>
  <c r="J2507" i="1"/>
  <c r="Q2507" i="1"/>
  <c r="R2507" i="1" s="1"/>
  <c r="P2608" i="1"/>
  <c r="Q2608" i="1" s="1"/>
  <c r="R2608" i="1" s="1"/>
  <c r="M2608" i="1"/>
  <c r="N2608" i="1" s="1"/>
  <c r="O2608" i="1" s="1"/>
  <c r="P2600" i="1"/>
  <c r="Q2600" i="1" s="1"/>
  <c r="R2600" i="1" s="1"/>
  <c r="M2600" i="1"/>
  <c r="N2600" i="1" s="1"/>
  <c r="O2600" i="1" s="1"/>
  <c r="P2592" i="1"/>
  <c r="Q2592" i="1" s="1"/>
  <c r="R2592" i="1" s="1"/>
  <c r="M2592" i="1"/>
  <c r="N2592" i="1" s="1"/>
  <c r="O2592" i="1" s="1"/>
  <c r="P2584" i="1"/>
  <c r="Q2584" i="1" s="1"/>
  <c r="R2584" i="1" s="1"/>
  <c r="M2584" i="1"/>
  <c r="N2584" i="1" s="1"/>
  <c r="O2584" i="1" s="1"/>
  <c r="P2576" i="1"/>
  <c r="Q2576" i="1" s="1"/>
  <c r="R2576" i="1" s="1"/>
  <c r="M2576" i="1"/>
  <c r="N2576" i="1" s="1"/>
  <c r="O2576" i="1" s="1"/>
  <c r="P2568" i="1"/>
  <c r="Q2568" i="1" s="1"/>
  <c r="R2568" i="1" s="1"/>
  <c r="M2568" i="1"/>
  <c r="N2568" i="1" s="1"/>
  <c r="O2568" i="1" s="1"/>
  <c r="P2560" i="1"/>
  <c r="Q2560" i="1" s="1"/>
  <c r="R2560" i="1" s="1"/>
  <c r="M2560" i="1"/>
  <c r="N2560" i="1" s="1"/>
  <c r="O2560" i="1" s="1"/>
  <c r="P2530" i="1"/>
  <c r="Q2530" i="1" s="1"/>
  <c r="R2530" i="1" s="1"/>
  <c r="M2530" i="1"/>
  <c r="N2530" i="1" s="1"/>
  <c r="O2530" i="1" s="1"/>
  <c r="P2487" i="1"/>
  <c r="Q2487" i="1" s="1"/>
  <c r="R2487" i="1" s="1"/>
  <c r="M2487" i="1"/>
  <c r="N2487" i="1" s="1"/>
  <c r="O2487" i="1" s="1"/>
  <c r="P2447" i="1"/>
  <c r="Q2447" i="1" s="1"/>
  <c r="R2447" i="1" s="1"/>
  <c r="M2447" i="1"/>
  <c r="N2447" i="1" s="1"/>
  <c r="O2447" i="1" s="1"/>
  <c r="P2423" i="1"/>
  <c r="Q2423" i="1" s="1"/>
  <c r="R2423" i="1" s="1"/>
  <c r="M2423" i="1"/>
  <c r="N2423" i="1" s="1"/>
  <c r="O2423" i="1" s="1"/>
  <c r="P2391" i="1"/>
  <c r="Q2391" i="1" s="1"/>
  <c r="R2391" i="1" s="1"/>
  <c r="M2391" i="1"/>
  <c r="N2391" i="1" s="1"/>
  <c r="O2391" i="1" s="1"/>
  <c r="J2508" i="1"/>
  <c r="Q2508" i="1"/>
  <c r="R2508" i="1" s="1"/>
  <c r="N2508" i="1"/>
  <c r="O2508" i="1" s="1"/>
  <c r="L2508" i="1"/>
  <c r="K2508" i="1"/>
  <c r="L2525" i="1"/>
  <c r="K2525" i="1"/>
  <c r="J2525" i="1"/>
  <c r="Q2525" i="1"/>
  <c r="R2525" i="1" s="1"/>
  <c r="N2525" i="1"/>
  <c r="O2525" i="1" s="1"/>
  <c r="K2469" i="1"/>
  <c r="J2469" i="1"/>
  <c r="Q2469" i="1"/>
  <c r="R2469" i="1" s="1"/>
  <c r="N2469" i="1"/>
  <c r="O2469" i="1" s="1"/>
  <c r="L2469" i="1"/>
  <c r="K2453" i="1"/>
  <c r="J2453" i="1"/>
  <c r="Q2453" i="1"/>
  <c r="R2453" i="1" s="1"/>
  <c r="N2453" i="1"/>
  <c r="O2453" i="1" s="1"/>
  <c r="L2453" i="1"/>
  <c r="K2437" i="1"/>
  <c r="J2437" i="1"/>
  <c r="Q2437" i="1"/>
  <c r="R2437" i="1" s="1"/>
  <c r="N2437" i="1"/>
  <c r="O2437" i="1" s="1"/>
  <c r="L2437" i="1"/>
  <c r="P2420" i="1"/>
  <c r="Q2420" i="1" s="1"/>
  <c r="R2420" i="1" s="1"/>
  <c r="M2420" i="1"/>
  <c r="N2420" i="1" s="1"/>
  <c r="O2420" i="1" s="1"/>
  <c r="P2325" i="1"/>
  <c r="Q2325" i="1" s="1"/>
  <c r="R2325" i="1" s="1"/>
  <c r="M2325" i="1"/>
  <c r="N2325" i="1" s="1"/>
  <c r="O2325" i="1" s="1"/>
  <c r="J2476" i="1"/>
  <c r="N2476" i="1"/>
  <c r="O2476" i="1" s="1"/>
  <c r="K2476" i="1"/>
  <c r="Q2476" i="1"/>
  <c r="R2476" i="1" s="1"/>
  <c r="L2476" i="1"/>
  <c r="M2441" i="1"/>
  <c r="N2441" i="1" s="1"/>
  <c r="O2441" i="1" s="1"/>
  <c r="P2441" i="1"/>
  <c r="Q2441" i="1" s="1"/>
  <c r="R2441" i="1" s="1"/>
  <c r="K2421" i="1"/>
  <c r="J2421" i="1"/>
  <c r="N2421" i="1"/>
  <c r="O2421" i="1" s="1"/>
  <c r="Q2421" i="1"/>
  <c r="R2421" i="1" s="1"/>
  <c r="L2421" i="1"/>
  <c r="P2312" i="1"/>
  <c r="Q2312" i="1" s="1"/>
  <c r="R2312" i="1" s="1"/>
  <c r="M2312" i="1"/>
  <c r="N2312" i="1" s="1"/>
  <c r="O2312" i="1" s="1"/>
  <c r="L2331" i="1"/>
  <c r="Q2331" i="1"/>
  <c r="R2331" i="1" s="1"/>
  <c r="N2331" i="1"/>
  <c r="O2331" i="1" s="1"/>
  <c r="K2331" i="1"/>
  <c r="J2331" i="1"/>
  <c r="Q2269" i="1"/>
  <c r="R2269" i="1" s="1"/>
  <c r="N2269" i="1"/>
  <c r="O2269" i="1" s="1"/>
  <c r="L2269" i="1"/>
  <c r="J2269" i="1"/>
  <c r="K2269" i="1"/>
  <c r="P2259" i="1"/>
  <c r="Q2259" i="1" s="1"/>
  <c r="R2259" i="1" s="1"/>
  <c r="M2259" i="1"/>
  <c r="N2259" i="1" s="1"/>
  <c r="O2259" i="1" s="1"/>
  <c r="P2211" i="1"/>
  <c r="Q2211" i="1" s="1"/>
  <c r="R2211" i="1" s="1"/>
  <c r="M2211" i="1"/>
  <c r="N2211" i="1" s="1"/>
  <c r="O2211" i="1" s="1"/>
  <c r="P2179" i="1"/>
  <c r="Q2179" i="1" s="1"/>
  <c r="R2179" i="1" s="1"/>
  <c r="M2179" i="1"/>
  <c r="N2179" i="1" s="1"/>
  <c r="O2179" i="1" s="1"/>
  <c r="P2147" i="1"/>
  <c r="Q2147" i="1" s="1"/>
  <c r="R2147" i="1" s="1"/>
  <c r="M2147" i="1"/>
  <c r="N2147" i="1" s="1"/>
  <c r="O2147" i="1" s="1"/>
  <c r="M2417" i="1"/>
  <c r="N2417" i="1" s="1"/>
  <c r="O2417" i="1" s="1"/>
  <c r="P2417" i="1"/>
  <c r="Q2417" i="1" s="1"/>
  <c r="R2417" i="1" s="1"/>
  <c r="K2340" i="1"/>
  <c r="J2340" i="1"/>
  <c r="Q2340" i="1"/>
  <c r="R2340" i="1" s="1"/>
  <c r="N2340" i="1"/>
  <c r="O2340" i="1" s="1"/>
  <c r="L2340" i="1"/>
  <c r="M2289" i="1"/>
  <c r="N2289" i="1" s="1"/>
  <c r="O2289" i="1" s="1"/>
  <c r="P2289" i="1"/>
  <c r="Q2289" i="1" s="1"/>
  <c r="R2289" i="1" s="1"/>
  <c r="M2499" i="1"/>
  <c r="N2499" i="1" s="1"/>
  <c r="O2499" i="1" s="1"/>
  <c r="P2499" i="1"/>
  <c r="L2499" i="1"/>
  <c r="K2499" i="1"/>
  <c r="J2499" i="1"/>
  <c r="Q2499" i="1"/>
  <c r="R2499" i="1" s="1"/>
  <c r="M2443" i="1"/>
  <c r="N2443" i="1" s="1"/>
  <c r="O2443" i="1" s="1"/>
  <c r="P2443" i="1"/>
  <c r="Q2443" i="1" s="1"/>
  <c r="R2443" i="1" s="1"/>
  <c r="P2256" i="1"/>
  <c r="Q2256" i="1" s="1"/>
  <c r="R2256" i="1" s="1"/>
  <c r="M2256" i="1"/>
  <c r="N2256" i="1" s="1"/>
  <c r="O2256" i="1" s="1"/>
  <c r="M2247" i="1"/>
  <c r="N2247" i="1" s="1"/>
  <c r="O2247" i="1" s="1"/>
  <c r="P2247" i="1"/>
  <c r="Q2247" i="1" s="1"/>
  <c r="R2247" i="1" s="1"/>
  <c r="M2215" i="1"/>
  <c r="N2215" i="1" s="1"/>
  <c r="O2215" i="1" s="1"/>
  <c r="P2215" i="1"/>
  <c r="Q2215" i="1" s="1"/>
  <c r="R2215" i="1" s="1"/>
  <c r="P2089" i="1"/>
  <c r="Q2089" i="1" s="1"/>
  <c r="R2089" i="1" s="1"/>
  <c r="M2089" i="1"/>
  <c r="N2089" i="1" s="1"/>
  <c r="O2089" i="1" s="1"/>
  <c r="P2200" i="1"/>
  <c r="Q2200" i="1" s="1"/>
  <c r="R2200" i="1" s="1"/>
  <c r="M2200" i="1"/>
  <c r="N2200" i="1" s="1"/>
  <c r="O2200" i="1" s="1"/>
  <c r="K2176" i="1"/>
  <c r="J2176" i="1"/>
  <c r="Q2176" i="1"/>
  <c r="R2176" i="1" s="1"/>
  <c r="N2176" i="1"/>
  <c r="O2176" i="1" s="1"/>
  <c r="L2176" i="1"/>
  <c r="N2165" i="1"/>
  <c r="O2165" i="1" s="1"/>
  <c r="J2165" i="1"/>
  <c r="Q2165" i="1"/>
  <c r="R2165" i="1" s="1"/>
  <c r="L2165" i="1"/>
  <c r="K2165" i="1"/>
  <c r="K2241" i="1"/>
  <c r="J2241" i="1"/>
  <c r="N2241" i="1"/>
  <c r="O2241" i="1" s="1"/>
  <c r="Q2241" i="1"/>
  <c r="R2241" i="1" s="1"/>
  <c r="L2241" i="1"/>
  <c r="P2233" i="1"/>
  <c r="Q2233" i="1" s="1"/>
  <c r="R2233" i="1" s="1"/>
  <c r="M2233" i="1"/>
  <c r="N2233" i="1" s="1"/>
  <c r="O2233" i="1" s="1"/>
  <c r="M2191" i="1"/>
  <c r="N2191" i="1" s="1"/>
  <c r="O2191" i="1" s="1"/>
  <c r="P2191" i="1"/>
  <c r="Q2191" i="1" s="1"/>
  <c r="R2191" i="1" s="1"/>
  <c r="M2180" i="1"/>
  <c r="N2180" i="1" s="1"/>
  <c r="O2180" i="1" s="1"/>
  <c r="P2180" i="1"/>
  <c r="Q2180" i="1" s="1"/>
  <c r="R2180" i="1" s="1"/>
  <c r="Q2056" i="1"/>
  <c r="R2056" i="1" s="1"/>
  <c r="N2056" i="1"/>
  <c r="O2056" i="1" s="1"/>
  <c r="L2056" i="1"/>
  <c r="K2056" i="1"/>
  <c r="J2056" i="1"/>
  <c r="P2022" i="1"/>
  <c r="Q2022" i="1" s="1"/>
  <c r="R2022" i="1" s="1"/>
  <c r="M2022" i="1"/>
  <c r="N2022" i="1" s="1"/>
  <c r="O2022" i="1" s="1"/>
  <c r="P2006" i="1"/>
  <c r="Q2006" i="1" s="1"/>
  <c r="R2006" i="1" s="1"/>
  <c r="M2006" i="1"/>
  <c r="N2006" i="1" s="1"/>
  <c r="O2006" i="1" s="1"/>
  <c r="P1990" i="1"/>
  <c r="Q1990" i="1" s="1"/>
  <c r="R1990" i="1" s="1"/>
  <c r="M1990" i="1"/>
  <c r="N1990" i="1" s="1"/>
  <c r="O1990" i="1" s="1"/>
  <c r="P1974" i="1"/>
  <c r="Q1974" i="1" s="1"/>
  <c r="R1974" i="1" s="1"/>
  <c r="M1974" i="1"/>
  <c r="N1974" i="1" s="1"/>
  <c r="O1974" i="1" s="1"/>
  <c r="M2271" i="1"/>
  <c r="N2271" i="1" s="1"/>
  <c r="O2271" i="1" s="1"/>
  <c r="P2271" i="1"/>
  <c r="Q2271" i="1" s="1"/>
  <c r="R2271" i="1" s="1"/>
  <c r="P2264" i="1"/>
  <c r="Q2264" i="1" s="1"/>
  <c r="R2264" i="1" s="1"/>
  <c r="M2264" i="1"/>
  <c r="N2264" i="1" s="1"/>
  <c r="O2264" i="1" s="1"/>
  <c r="K2104" i="1"/>
  <c r="J2104" i="1"/>
  <c r="Q2104" i="1"/>
  <c r="R2104" i="1" s="1"/>
  <c r="N2104" i="1"/>
  <c r="O2104" i="1" s="1"/>
  <c r="L2104" i="1"/>
  <c r="J2059" i="1"/>
  <c r="Q2059" i="1"/>
  <c r="R2059" i="1" s="1"/>
  <c r="N2059" i="1"/>
  <c r="O2059" i="1" s="1"/>
  <c r="L2059" i="1"/>
  <c r="K2059" i="1"/>
  <c r="M2151" i="1"/>
  <c r="N2151" i="1" s="1"/>
  <c r="O2151" i="1" s="1"/>
  <c r="P2151" i="1"/>
  <c r="Q2151" i="1" s="1"/>
  <c r="R2151" i="1" s="1"/>
  <c r="K2036" i="1"/>
  <c r="J2036" i="1"/>
  <c r="Q2036" i="1"/>
  <c r="R2036" i="1" s="1"/>
  <c r="N2036" i="1"/>
  <c r="O2036" i="1" s="1"/>
  <c r="L2036" i="1"/>
  <c r="K2012" i="1"/>
  <c r="J2012" i="1"/>
  <c r="Q2012" i="1"/>
  <c r="R2012" i="1" s="1"/>
  <c r="N2012" i="1"/>
  <c r="O2012" i="1" s="1"/>
  <c r="L2012" i="1"/>
  <c r="L1930" i="1"/>
  <c r="K1930" i="1"/>
  <c r="Q1930" i="1"/>
  <c r="R1930" i="1" s="1"/>
  <c r="N1930" i="1"/>
  <c r="O1930" i="1" s="1"/>
  <c r="J1930" i="1"/>
  <c r="K1919" i="1"/>
  <c r="Q1919" i="1"/>
  <c r="R1919" i="1" s="1"/>
  <c r="N1919" i="1"/>
  <c r="O1919" i="1" s="1"/>
  <c r="L1919" i="1"/>
  <c r="J1919" i="1"/>
  <c r="L1898" i="1"/>
  <c r="Q1898" i="1"/>
  <c r="R1898" i="1" s="1"/>
  <c r="N1898" i="1"/>
  <c r="O1898" i="1" s="1"/>
  <c r="K1898" i="1"/>
  <c r="J1898" i="1"/>
  <c r="L1950" i="1"/>
  <c r="J1950" i="1"/>
  <c r="Q1950" i="1"/>
  <c r="R1950" i="1" s="1"/>
  <c r="N1950" i="1"/>
  <c r="O1950" i="1" s="1"/>
  <c r="K1950" i="1"/>
  <c r="L1934" i="1"/>
  <c r="J1934" i="1"/>
  <c r="Q1934" i="1"/>
  <c r="R1934" i="1" s="1"/>
  <c r="N1934" i="1"/>
  <c r="O1934" i="1" s="1"/>
  <c r="K1934" i="1"/>
  <c r="L1858" i="1"/>
  <c r="N1858" i="1"/>
  <c r="O1858" i="1" s="1"/>
  <c r="K1858" i="1"/>
  <c r="J1858" i="1"/>
  <c r="Q1858" i="1"/>
  <c r="R1858" i="1" s="1"/>
  <c r="N1952" i="1"/>
  <c r="O1952" i="1" s="1"/>
  <c r="J1952" i="1"/>
  <c r="Q1952" i="1"/>
  <c r="R1952" i="1" s="1"/>
  <c r="L1952" i="1"/>
  <c r="K1952" i="1"/>
  <c r="L1797" i="1"/>
  <c r="J1797" i="1"/>
  <c r="K1797" i="1"/>
  <c r="Q1797" i="1"/>
  <c r="R1797" i="1" s="1"/>
  <c r="N1797" i="1"/>
  <c r="O1797" i="1" s="1"/>
  <c r="L1954" i="1"/>
  <c r="K1954" i="1"/>
  <c r="N1954" i="1"/>
  <c r="O1954" i="1" s="1"/>
  <c r="J1954" i="1"/>
  <c r="Q1954" i="1"/>
  <c r="R1954" i="1" s="1"/>
  <c r="J1924" i="1"/>
  <c r="Q1924" i="1"/>
  <c r="R1924" i="1" s="1"/>
  <c r="N1924" i="1"/>
  <c r="O1924" i="1" s="1"/>
  <c r="L1924" i="1"/>
  <c r="K1924" i="1"/>
  <c r="P1918" i="1"/>
  <c r="Q1918" i="1" s="1"/>
  <c r="R1918" i="1" s="1"/>
  <c r="M1918" i="1"/>
  <c r="N1918" i="1" s="1"/>
  <c r="O1918" i="1" s="1"/>
  <c r="P1910" i="1"/>
  <c r="Q1910" i="1" s="1"/>
  <c r="R1910" i="1" s="1"/>
  <c r="M1910" i="1"/>
  <c r="N1910" i="1" s="1"/>
  <c r="O1910" i="1" s="1"/>
  <c r="P1902" i="1"/>
  <c r="Q1902" i="1" s="1"/>
  <c r="R1902" i="1" s="1"/>
  <c r="M1902" i="1"/>
  <c r="N1902" i="1" s="1"/>
  <c r="O1902" i="1" s="1"/>
  <c r="P1894" i="1"/>
  <c r="Q1894" i="1" s="1"/>
  <c r="R1894" i="1" s="1"/>
  <c r="M1894" i="1"/>
  <c r="N1894" i="1" s="1"/>
  <c r="O1894" i="1" s="1"/>
  <c r="P1886" i="1"/>
  <c r="Q1886" i="1" s="1"/>
  <c r="R1886" i="1" s="1"/>
  <c r="M1886" i="1"/>
  <c r="N1886" i="1" s="1"/>
  <c r="O1886" i="1" s="1"/>
  <c r="M2042" i="1"/>
  <c r="N2042" i="1" s="1"/>
  <c r="O2042" i="1" s="1"/>
  <c r="P2042" i="1"/>
  <c r="Q2042" i="1" s="1"/>
  <c r="R2042" i="1" s="1"/>
  <c r="N2024" i="1"/>
  <c r="O2024" i="1" s="1"/>
  <c r="L2024" i="1"/>
  <c r="J2024" i="1"/>
  <c r="Q2024" i="1"/>
  <c r="R2024" i="1" s="1"/>
  <c r="K2024" i="1"/>
  <c r="P1995" i="1"/>
  <c r="Q1995" i="1" s="1"/>
  <c r="R1995" i="1" s="1"/>
  <c r="M1995" i="1"/>
  <c r="N1995" i="1" s="1"/>
  <c r="O1995" i="1" s="1"/>
  <c r="P1832" i="1"/>
  <c r="M1832" i="1"/>
  <c r="J1765" i="1"/>
  <c r="L1765" i="1"/>
  <c r="K1765" i="1"/>
  <c r="J1737" i="1"/>
  <c r="L1737" i="1"/>
  <c r="K1737" i="1"/>
  <c r="P1700" i="1"/>
  <c r="M1700" i="1"/>
  <c r="L1794" i="1"/>
  <c r="N1794" i="1"/>
  <c r="O1794" i="1" s="1"/>
  <c r="K1794" i="1"/>
  <c r="Q1794" i="1"/>
  <c r="R1794" i="1" s="1"/>
  <c r="J1794" i="1"/>
  <c r="P1741" i="1"/>
  <c r="M1741" i="1"/>
  <c r="Q1666" i="1"/>
  <c r="R1666" i="1" s="1"/>
  <c r="N1666" i="1"/>
  <c r="O1666" i="1" s="1"/>
  <c r="L1666" i="1"/>
  <c r="K1666" i="1"/>
  <c r="J1666" i="1"/>
  <c r="Q1634" i="1"/>
  <c r="R1634" i="1" s="1"/>
  <c r="N1634" i="1"/>
  <c r="O1634" i="1" s="1"/>
  <c r="L1634" i="1"/>
  <c r="K1634" i="1"/>
  <c r="J1634" i="1"/>
  <c r="Q1538" i="1"/>
  <c r="R1538" i="1" s="1"/>
  <c r="N1538" i="1"/>
  <c r="O1538" i="1" s="1"/>
  <c r="L1538" i="1"/>
  <c r="J1538" i="1"/>
  <c r="K1538" i="1"/>
  <c r="M1724" i="1"/>
  <c r="N1724" i="1" s="1"/>
  <c r="O1724" i="1" s="1"/>
  <c r="P1724" i="1"/>
  <c r="Q1724" i="1" s="1"/>
  <c r="R1724" i="1" s="1"/>
  <c r="K1632" i="1"/>
  <c r="J1632" i="1"/>
  <c r="Q1632" i="1"/>
  <c r="R1632" i="1" s="1"/>
  <c r="N1632" i="1"/>
  <c r="O1632" i="1" s="1"/>
  <c r="L1632" i="1"/>
  <c r="K1590" i="1"/>
  <c r="J1590" i="1"/>
  <c r="Q1590" i="1"/>
  <c r="R1590" i="1" s="1"/>
  <c r="N1590" i="1"/>
  <c r="O1590" i="1" s="1"/>
  <c r="L1590" i="1"/>
  <c r="P1357" i="1"/>
  <c r="M1357" i="1"/>
  <c r="J1341" i="1"/>
  <c r="Q1341" i="1"/>
  <c r="R1341" i="1" s="1"/>
  <c r="N1341" i="1"/>
  <c r="O1341" i="1" s="1"/>
  <c r="L1341" i="1"/>
  <c r="K1341" i="1"/>
  <c r="P1211" i="1"/>
  <c r="M1211" i="1"/>
  <c r="M1450" i="1"/>
  <c r="P1450" i="1"/>
  <c r="K1315" i="1"/>
  <c r="J1315" i="1"/>
  <c r="L1315" i="1"/>
  <c r="Q1267" i="1"/>
  <c r="R1267" i="1" s="1"/>
  <c r="N1267" i="1"/>
  <c r="O1267" i="1" s="1"/>
  <c r="L1267" i="1"/>
  <c r="K1267" i="1"/>
  <c r="J1267" i="1"/>
  <c r="P1177" i="1"/>
  <c r="M1177" i="1"/>
  <c r="L1281" i="1"/>
  <c r="K1281" i="1"/>
  <c r="J1281" i="1"/>
  <c r="Q1281" i="1"/>
  <c r="R1281" i="1" s="1"/>
  <c r="N1281" i="1"/>
  <c r="O1281" i="1" s="1"/>
  <c r="J1169" i="1"/>
  <c r="L1169" i="1"/>
  <c r="K1169" i="1"/>
  <c r="P1163" i="1"/>
  <c r="M1163" i="1"/>
  <c r="P1332" i="1"/>
  <c r="M1332" i="1"/>
  <c r="J1145" i="1"/>
  <c r="N1145" i="1"/>
  <c r="O1145" i="1" s="1"/>
  <c r="L1145" i="1"/>
  <c r="K1145" i="1"/>
  <c r="Q1145" i="1"/>
  <c r="R1145" i="1" s="1"/>
  <c r="J1129" i="1"/>
  <c r="N1129" i="1"/>
  <c r="O1129" i="1" s="1"/>
  <c r="L1129" i="1"/>
  <c r="K1129" i="1"/>
  <c r="Q1129" i="1"/>
  <c r="R1129" i="1" s="1"/>
  <c r="J1113" i="1"/>
  <c r="N1113" i="1"/>
  <c r="O1113" i="1" s="1"/>
  <c r="L1113" i="1"/>
  <c r="K1113" i="1"/>
  <c r="Q1113" i="1"/>
  <c r="R1113" i="1" s="1"/>
  <c r="J1097" i="1"/>
  <c r="N1097" i="1"/>
  <c r="O1097" i="1" s="1"/>
  <c r="L1097" i="1"/>
  <c r="K1097" i="1"/>
  <c r="Q1097" i="1"/>
  <c r="R1097" i="1" s="1"/>
  <c r="J1081" i="1"/>
  <c r="N1081" i="1"/>
  <c r="O1081" i="1" s="1"/>
  <c r="L1081" i="1"/>
  <c r="K1081" i="1"/>
  <c r="Q1081" i="1"/>
  <c r="R1081" i="1" s="1"/>
  <c r="J1065" i="1"/>
  <c r="N1065" i="1"/>
  <c r="O1065" i="1" s="1"/>
  <c r="L1065" i="1"/>
  <c r="K1065" i="1"/>
  <c r="Q1065" i="1"/>
  <c r="R1065" i="1" s="1"/>
  <c r="M1263" i="1"/>
  <c r="P1263" i="1"/>
  <c r="K1200" i="1"/>
  <c r="L1200" i="1"/>
  <c r="J1200" i="1"/>
  <c r="L982" i="1"/>
  <c r="K982" i="1"/>
  <c r="J982" i="1"/>
  <c r="Q982" i="1"/>
  <c r="R982" i="1" s="1"/>
  <c r="N982" i="1"/>
  <c r="O982" i="1" s="1"/>
  <c r="J782" i="1"/>
  <c r="L782" i="1"/>
  <c r="K782" i="1"/>
  <c r="J766" i="1"/>
  <c r="L766" i="1"/>
  <c r="K766" i="1"/>
  <c r="J750" i="1"/>
  <c r="L750" i="1"/>
  <c r="K750" i="1"/>
  <c r="L940" i="1"/>
  <c r="K940" i="1"/>
  <c r="J940" i="1"/>
  <c r="N797" i="1"/>
  <c r="O797" i="1" s="1"/>
  <c r="K797" i="1"/>
  <c r="Q797" i="1"/>
  <c r="R797" i="1" s="1"/>
  <c r="L797" i="1"/>
  <c r="J797" i="1"/>
  <c r="L884" i="1"/>
  <c r="K884" i="1"/>
  <c r="J884" i="1"/>
  <c r="N842" i="1"/>
  <c r="O842" i="1" s="1"/>
  <c r="J842" i="1"/>
  <c r="Q842" i="1"/>
  <c r="R842" i="1" s="1"/>
  <c r="L842" i="1"/>
  <c r="K842" i="1"/>
  <c r="L820" i="1"/>
  <c r="K820" i="1"/>
  <c r="J820" i="1"/>
  <c r="J632" i="1"/>
  <c r="Q632" i="1"/>
  <c r="R632" i="1" s="1"/>
  <c r="N632" i="1"/>
  <c r="O632" i="1" s="1"/>
  <c r="L632" i="1"/>
  <c r="K632" i="1"/>
  <c r="P467" i="1"/>
  <c r="M467" i="1"/>
  <c r="J909" i="1"/>
  <c r="K909" i="1"/>
  <c r="L909" i="1"/>
  <c r="Q563" i="1"/>
  <c r="R563" i="1" s="1"/>
  <c r="N563" i="1"/>
  <c r="O563" i="1" s="1"/>
  <c r="L563" i="1"/>
  <c r="K563" i="1"/>
  <c r="J563" i="1"/>
  <c r="P576" i="1"/>
  <c r="M576" i="1"/>
  <c r="Q1835" i="1"/>
  <c r="R1835" i="1" s="1"/>
  <c r="N1835" i="1"/>
  <c r="O1835" i="1" s="1"/>
  <c r="K1835" i="1"/>
  <c r="L1835" i="1"/>
  <c r="J1835" i="1"/>
  <c r="P1842" i="1"/>
  <c r="M1842" i="1"/>
  <c r="L1660" i="1"/>
  <c r="K1660" i="1"/>
  <c r="J1660" i="1"/>
  <c r="N1628" i="1"/>
  <c r="O1628" i="1" s="1"/>
  <c r="L1628" i="1"/>
  <c r="K1628" i="1"/>
  <c r="J1628" i="1"/>
  <c r="Q1628" i="1"/>
  <c r="R1628" i="1" s="1"/>
  <c r="K1769" i="1"/>
  <c r="J1769" i="1"/>
  <c r="N1769" i="1"/>
  <c r="O1769" i="1" s="1"/>
  <c r="Q1769" i="1"/>
  <c r="R1769" i="1" s="1"/>
  <c r="L1769" i="1"/>
  <c r="Q1690" i="1"/>
  <c r="R1690" i="1" s="1"/>
  <c r="N1690" i="1"/>
  <c r="O1690" i="1" s="1"/>
  <c r="L1690" i="1"/>
  <c r="K1690" i="1"/>
  <c r="J1690" i="1"/>
  <c r="P1584" i="1"/>
  <c r="M1584" i="1"/>
  <c r="P1568" i="1"/>
  <c r="M1568" i="1"/>
  <c r="P1552" i="1"/>
  <c r="M1552" i="1"/>
  <c r="P1536" i="1"/>
  <c r="M1536" i="1"/>
  <c r="K1752" i="1"/>
  <c r="L1752" i="1"/>
  <c r="J1752" i="1"/>
  <c r="K1731" i="1"/>
  <c r="J1731" i="1"/>
  <c r="Q1731" i="1"/>
  <c r="R1731" i="1" s="1"/>
  <c r="N1731" i="1"/>
  <c r="O1731" i="1" s="1"/>
  <c r="L1731" i="1"/>
  <c r="M1695" i="1"/>
  <c r="N1695" i="1" s="1"/>
  <c r="O1695" i="1" s="1"/>
  <c r="P1695" i="1"/>
  <c r="Q1695" i="1" s="1"/>
  <c r="R1695" i="1" s="1"/>
  <c r="M1676" i="1"/>
  <c r="N1676" i="1" s="1"/>
  <c r="O1676" i="1" s="1"/>
  <c r="P1676" i="1"/>
  <c r="Q1676" i="1" s="1"/>
  <c r="R1676" i="1" s="1"/>
  <c r="J1705" i="1"/>
  <c r="L1705" i="1"/>
  <c r="K1705" i="1"/>
  <c r="K1616" i="1"/>
  <c r="J1616" i="1"/>
  <c r="Q1616" i="1"/>
  <c r="R1616" i="1" s="1"/>
  <c r="N1616" i="1"/>
  <c r="O1616" i="1" s="1"/>
  <c r="L1616" i="1"/>
  <c r="K1592" i="1"/>
  <c r="L1592" i="1"/>
  <c r="J1592" i="1"/>
  <c r="K1576" i="1"/>
  <c r="L1576" i="1"/>
  <c r="J1576" i="1"/>
  <c r="K1560" i="1"/>
  <c r="L1560" i="1"/>
  <c r="J1560" i="1"/>
  <c r="K1544" i="1"/>
  <c r="L1544" i="1"/>
  <c r="J1544" i="1"/>
  <c r="K1528" i="1"/>
  <c r="L1528" i="1"/>
  <c r="J1528" i="1"/>
  <c r="P1826" i="1"/>
  <c r="Q1826" i="1" s="1"/>
  <c r="R1826" i="1" s="1"/>
  <c r="M1826" i="1"/>
  <c r="N1826" i="1" s="1"/>
  <c r="O1826" i="1" s="1"/>
  <c r="N1824" i="1"/>
  <c r="O1824" i="1" s="1"/>
  <c r="L1824" i="1"/>
  <c r="K1824" i="1"/>
  <c r="Q1824" i="1"/>
  <c r="R1824" i="1" s="1"/>
  <c r="J1824" i="1"/>
  <c r="L1654" i="1"/>
  <c r="K1654" i="1"/>
  <c r="J1654" i="1"/>
  <c r="Q1654" i="1"/>
  <c r="R1654" i="1" s="1"/>
  <c r="N1654" i="1"/>
  <c r="O1654" i="1" s="1"/>
  <c r="M1612" i="1"/>
  <c r="P1612" i="1"/>
  <c r="K1566" i="1"/>
  <c r="J1566" i="1"/>
  <c r="Q1566" i="1"/>
  <c r="R1566" i="1" s="1"/>
  <c r="N1566" i="1"/>
  <c r="O1566" i="1" s="1"/>
  <c r="L1566" i="1"/>
  <c r="K1534" i="1"/>
  <c r="J1534" i="1"/>
  <c r="Q1534" i="1"/>
  <c r="R1534" i="1" s="1"/>
  <c r="N1534" i="1"/>
  <c r="O1534" i="1" s="1"/>
  <c r="L1534" i="1"/>
  <c r="J1502" i="1"/>
  <c r="Q1502" i="1"/>
  <c r="R1502" i="1" s="1"/>
  <c r="N1502" i="1"/>
  <c r="O1502" i="1" s="1"/>
  <c r="L1502" i="1"/>
  <c r="K1502" i="1"/>
  <c r="P1508" i="1"/>
  <c r="Q1508" i="1" s="1"/>
  <c r="R1508" i="1" s="1"/>
  <c r="M1508" i="1"/>
  <c r="N1508" i="1" s="1"/>
  <c r="O1508" i="1" s="1"/>
  <c r="M1588" i="1"/>
  <c r="N1588" i="1" s="1"/>
  <c r="O1588" i="1" s="1"/>
  <c r="P1588" i="1"/>
  <c r="Q1588" i="1" s="1"/>
  <c r="R1588" i="1" s="1"/>
  <c r="M1524" i="1"/>
  <c r="N1524" i="1" s="1"/>
  <c r="O1524" i="1" s="1"/>
  <c r="P1524" i="1"/>
  <c r="Q1524" i="1" s="1"/>
  <c r="R1524" i="1" s="1"/>
  <c r="P1325" i="1"/>
  <c r="Q1325" i="1" s="1"/>
  <c r="R1325" i="1" s="1"/>
  <c r="M1325" i="1"/>
  <c r="N1325" i="1" s="1"/>
  <c r="O1325" i="1" s="1"/>
  <c r="P1465" i="1"/>
  <c r="M1465" i="1"/>
  <c r="K1345" i="1"/>
  <c r="L1345" i="1"/>
  <c r="J1345" i="1"/>
  <c r="P1304" i="1"/>
  <c r="M1304" i="1"/>
  <c r="Q1367" i="1"/>
  <c r="R1367" i="1" s="1"/>
  <c r="N1367" i="1"/>
  <c r="O1367" i="1" s="1"/>
  <c r="L1367" i="1"/>
  <c r="K1367" i="1"/>
  <c r="J1367" i="1"/>
  <c r="P1315" i="1"/>
  <c r="Q1315" i="1" s="1"/>
  <c r="R1315" i="1" s="1"/>
  <c r="M1315" i="1"/>
  <c r="N1315" i="1" s="1"/>
  <c r="O1315" i="1" s="1"/>
  <c r="L1301" i="1"/>
  <c r="J1301" i="1"/>
  <c r="K1301" i="1"/>
  <c r="P1227" i="1"/>
  <c r="M1227" i="1"/>
  <c r="L1488" i="1"/>
  <c r="K1488" i="1"/>
  <c r="J1488" i="1"/>
  <c r="P1464" i="1"/>
  <c r="Q1464" i="1" s="1"/>
  <c r="R1464" i="1" s="1"/>
  <c r="M1464" i="1"/>
  <c r="N1464" i="1" s="1"/>
  <c r="O1464" i="1" s="1"/>
  <c r="J1434" i="1"/>
  <c r="L1434" i="1"/>
  <c r="K1434" i="1"/>
  <c r="J1426" i="1"/>
  <c r="L1426" i="1"/>
  <c r="K1426" i="1"/>
  <c r="J1418" i="1"/>
  <c r="L1418" i="1"/>
  <c r="K1418" i="1"/>
  <c r="J1410" i="1"/>
  <c r="L1410" i="1"/>
  <c r="K1410" i="1"/>
  <c r="J1402" i="1"/>
  <c r="L1402" i="1"/>
  <c r="K1402" i="1"/>
  <c r="J1394" i="1"/>
  <c r="L1394" i="1"/>
  <c r="K1394" i="1"/>
  <c r="J1386" i="1"/>
  <c r="L1386" i="1"/>
  <c r="K1386" i="1"/>
  <c r="J1296" i="1"/>
  <c r="K1296" i="1"/>
  <c r="L1296" i="1"/>
  <c r="M1482" i="1"/>
  <c r="N1482" i="1" s="1"/>
  <c r="O1482" i="1" s="1"/>
  <c r="P1482" i="1"/>
  <c r="Q1482" i="1" s="1"/>
  <c r="R1482" i="1" s="1"/>
  <c r="N1458" i="1"/>
  <c r="O1458" i="1" s="1"/>
  <c r="J1458" i="1"/>
  <c r="Q1458" i="1"/>
  <c r="R1458" i="1" s="1"/>
  <c r="L1458" i="1"/>
  <c r="K1458" i="1"/>
  <c r="Q1331" i="1"/>
  <c r="R1331" i="1" s="1"/>
  <c r="K1331" i="1"/>
  <c r="J1331" i="1"/>
  <c r="N1331" i="1"/>
  <c r="O1331" i="1" s="1"/>
  <c r="L1331" i="1"/>
  <c r="M1321" i="1"/>
  <c r="P1321" i="1"/>
  <c r="J1283" i="1"/>
  <c r="L1283" i="1"/>
  <c r="K1283" i="1"/>
  <c r="P1241" i="1"/>
  <c r="M1241" i="1"/>
  <c r="L1219" i="1"/>
  <c r="K1219" i="1"/>
  <c r="J1219" i="1"/>
  <c r="P1169" i="1"/>
  <c r="Q1169" i="1" s="1"/>
  <c r="R1169" i="1" s="1"/>
  <c r="M1169" i="1"/>
  <c r="N1169" i="1" s="1"/>
  <c r="O1169" i="1" s="1"/>
  <c r="L1476" i="1"/>
  <c r="K1476" i="1"/>
  <c r="J1476" i="1"/>
  <c r="K1441" i="1"/>
  <c r="J1441" i="1"/>
  <c r="Q1441" i="1"/>
  <c r="R1441" i="1" s="1"/>
  <c r="N1441" i="1"/>
  <c r="O1441" i="1" s="1"/>
  <c r="L1441" i="1"/>
  <c r="P1430" i="1"/>
  <c r="M1430" i="1"/>
  <c r="P1422" i="1"/>
  <c r="M1422" i="1"/>
  <c r="P1414" i="1"/>
  <c r="M1414" i="1"/>
  <c r="P1406" i="1"/>
  <c r="M1406" i="1"/>
  <c r="P1398" i="1"/>
  <c r="M1398" i="1"/>
  <c r="P1390" i="1"/>
  <c r="M1390" i="1"/>
  <c r="P1382" i="1"/>
  <c r="M1382" i="1"/>
  <c r="K1265" i="1"/>
  <c r="J1265" i="1"/>
  <c r="L1265" i="1"/>
  <c r="K1201" i="1"/>
  <c r="J1201" i="1"/>
  <c r="L1201" i="1"/>
  <c r="J1185" i="1"/>
  <c r="L1185" i="1"/>
  <c r="K1185" i="1"/>
  <c r="M1319" i="1"/>
  <c r="N1319" i="1" s="1"/>
  <c r="O1319" i="1" s="1"/>
  <c r="P1319" i="1"/>
  <c r="L1319" i="1"/>
  <c r="K1319" i="1"/>
  <c r="J1319" i="1"/>
  <c r="Q1319" i="1"/>
  <c r="R1319" i="1" s="1"/>
  <c r="P1015" i="1"/>
  <c r="M1015" i="1"/>
  <c r="P1272" i="1"/>
  <c r="Q1272" i="1" s="1"/>
  <c r="R1272" i="1" s="1"/>
  <c r="M1272" i="1"/>
  <c r="N1272" i="1" s="1"/>
  <c r="O1272" i="1" s="1"/>
  <c r="L1179" i="1"/>
  <c r="K1179" i="1"/>
  <c r="J1179" i="1"/>
  <c r="P1171" i="1"/>
  <c r="Q1171" i="1" s="1"/>
  <c r="R1171" i="1" s="1"/>
  <c r="M1171" i="1"/>
  <c r="N1171" i="1" s="1"/>
  <c r="O1171" i="1" s="1"/>
  <c r="K1012" i="1"/>
  <c r="Q1012" i="1"/>
  <c r="R1012" i="1" s="1"/>
  <c r="N1012" i="1"/>
  <c r="O1012" i="1" s="1"/>
  <c r="L1012" i="1"/>
  <c r="J1012" i="1"/>
  <c r="L1263" i="1"/>
  <c r="K1263" i="1"/>
  <c r="J1263" i="1"/>
  <c r="N1263" i="1"/>
  <c r="O1263" i="1" s="1"/>
  <c r="Q1263" i="1"/>
  <c r="R1263" i="1" s="1"/>
  <c r="N1184" i="1"/>
  <c r="O1184" i="1" s="1"/>
  <c r="K1184" i="1"/>
  <c r="Q1184" i="1"/>
  <c r="R1184" i="1" s="1"/>
  <c r="L1184" i="1"/>
  <c r="J1184" i="1"/>
  <c r="N1181" i="1"/>
  <c r="O1181" i="1" s="1"/>
  <c r="L1181" i="1"/>
  <c r="J1181" i="1"/>
  <c r="Q1181" i="1"/>
  <c r="R1181" i="1" s="1"/>
  <c r="K1181" i="1"/>
  <c r="J1008" i="1"/>
  <c r="Q1008" i="1"/>
  <c r="R1008" i="1" s="1"/>
  <c r="N1008" i="1"/>
  <c r="O1008" i="1" s="1"/>
  <c r="L1008" i="1"/>
  <c r="K1008" i="1"/>
  <c r="Q954" i="1"/>
  <c r="R954" i="1" s="1"/>
  <c r="N954" i="1"/>
  <c r="O954" i="1" s="1"/>
  <c r="L954" i="1"/>
  <c r="J954" i="1"/>
  <c r="K954" i="1"/>
  <c r="P944" i="1"/>
  <c r="Q944" i="1" s="1"/>
  <c r="R944" i="1" s="1"/>
  <c r="M944" i="1"/>
  <c r="N944" i="1" s="1"/>
  <c r="O944" i="1" s="1"/>
  <c r="P912" i="1"/>
  <c r="Q912" i="1" s="1"/>
  <c r="R912" i="1" s="1"/>
  <c r="M912" i="1"/>
  <c r="N912" i="1" s="1"/>
  <c r="O912" i="1" s="1"/>
  <c r="M1247" i="1"/>
  <c r="P1247" i="1"/>
  <c r="K1232" i="1"/>
  <c r="L1232" i="1"/>
  <c r="J1232" i="1"/>
  <c r="L1229" i="1"/>
  <c r="J1229" i="1"/>
  <c r="K1229" i="1"/>
  <c r="P1200" i="1"/>
  <c r="Q1200" i="1" s="1"/>
  <c r="R1200" i="1" s="1"/>
  <c r="M1200" i="1"/>
  <c r="N1200" i="1" s="1"/>
  <c r="O1200" i="1" s="1"/>
  <c r="P1183" i="1"/>
  <c r="M1183" i="1"/>
  <c r="L1239" i="1"/>
  <c r="K1239" i="1"/>
  <c r="J1239" i="1"/>
  <c r="Q1239" i="1"/>
  <c r="R1239" i="1" s="1"/>
  <c r="N1239" i="1"/>
  <c r="O1239" i="1" s="1"/>
  <c r="M988" i="1"/>
  <c r="P988" i="1"/>
  <c r="L966" i="1"/>
  <c r="K966" i="1"/>
  <c r="J966" i="1"/>
  <c r="Q966" i="1"/>
  <c r="R966" i="1" s="1"/>
  <c r="N966" i="1"/>
  <c r="O966" i="1" s="1"/>
  <c r="L958" i="1"/>
  <c r="K958" i="1"/>
  <c r="J958" i="1"/>
  <c r="Q958" i="1"/>
  <c r="R958" i="1" s="1"/>
  <c r="N958" i="1"/>
  <c r="O958" i="1" s="1"/>
  <c r="K950" i="1"/>
  <c r="J950" i="1"/>
  <c r="Q950" i="1"/>
  <c r="R950" i="1" s="1"/>
  <c r="N950" i="1"/>
  <c r="O950" i="1" s="1"/>
  <c r="L950" i="1"/>
  <c r="L924" i="1"/>
  <c r="K924" i="1"/>
  <c r="J924" i="1"/>
  <c r="M916" i="1"/>
  <c r="N916" i="1" s="1"/>
  <c r="O916" i="1" s="1"/>
  <c r="P916" i="1"/>
  <c r="Q916" i="1" s="1"/>
  <c r="R916" i="1" s="1"/>
  <c r="L889" i="1"/>
  <c r="K889" i="1"/>
  <c r="J889" i="1"/>
  <c r="Q889" i="1"/>
  <c r="R889" i="1" s="1"/>
  <c r="N889" i="1"/>
  <c r="O889" i="1" s="1"/>
  <c r="L873" i="1"/>
  <c r="K873" i="1"/>
  <c r="J873" i="1"/>
  <c r="Q873" i="1"/>
  <c r="R873" i="1" s="1"/>
  <c r="N873" i="1"/>
  <c r="O873" i="1" s="1"/>
  <c r="L857" i="1"/>
  <c r="K857" i="1"/>
  <c r="J857" i="1"/>
  <c r="Q857" i="1"/>
  <c r="R857" i="1" s="1"/>
  <c r="N857" i="1"/>
  <c r="O857" i="1" s="1"/>
  <c r="L841" i="1"/>
  <c r="K841" i="1"/>
  <c r="J841" i="1"/>
  <c r="Q841" i="1"/>
  <c r="R841" i="1" s="1"/>
  <c r="N841" i="1"/>
  <c r="O841" i="1" s="1"/>
  <c r="L825" i="1"/>
  <c r="K825" i="1"/>
  <c r="J825" i="1"/>
  <c r="Q825" i="1"/>
  <c r="R825" i="1" s="1"/>
  <c r="N825" i="1"/>
  <c r="O825" i="1" s="1"/>
  <c r="L809" i="1"/>
  <c r="K809" i="1"/>
  <c r="J809" i="1"/>
  <c r="Q809" i="1"/>
  <c r="R809" i="1" s="1"/>
  <c r="N809" i="1"/>
  <c r="O809" i="1" s="1"/>
  <c r="M793" i="1"/>
  <c r="N793" i="1" s="1"/>
  <c r="O793" i="1" s="1"/>
  <c r="P793" i="1"/>
  <c r="Q793" i="1" s="1"/>
  <c r="R793" i="1" s="1"/>
  <c r="P781" i="1"/>
  <c r="M781" i="1"/>
  <c r="P773" i="1"/>
  <c r="M773" i="1"/>
  <c r="P765" i="1"/>
  <c r="M765" i="1"/>
  <c r="P757" i="1"/>
  <c r="Q757" i="1" s="1"/>
  <c r="R757" i="1" s="1"/>
  <c r="M757" i="1"/>
  <c r="N757" i="1" s="1"/>
  <c r="O757" i="1" s="1"/>
  <c r="P749" i="1"/>
  <c r="M749" i="1"/>
  <c r="P724" i="1"/>
  <c r="M724" i="1"/>
  <c r="P689" i="1"/>
  <c r="M689" i="1"/>
  <c r="J664" i="1"/>
  <c r="Q664" i="1"/>
  <c r="R664" i="1" s="1"/>
  <c r="N664" i="1"/>
  <c r="O664" i="1" s="1"/>
  <c r="L664" i="1"/>
  <c r="K664" i="1"/>
  <c r="Q621" i="1"/>
  <c r="R621" i="1" s="1"/>
  <c r="N621" i="1"/>
  <c r="O621" i="1" s="1"/>
  <c r="L621" i="1"/>
  <c r="K621" i="1"/>
  <c r="J621" i="1"/>
  <c r="P603" i="1"/>
  <c r="M603" i="1"/>
  <c r="P547" i="1"/>
  <c r="M547" i="1"/>
  <c r="P483" i="1"/>
  <c r="M483" i="1"/>
  <c r="L780" i="1"/>
  <c r="K780" i="1"/>
  <c r="J780" i="1"/>
  <c r="K769" i="1"/>
  <c r="L769" i="1"/>
  <c r="J769" i="1"/>
  <c r="L748" i="1"/>
  <c r="K748" i="1"/>
  <c r="J748" i="1"/>
  <c r="M711" i="1"/>
  <c r="N711" i="1" s="1"/>
  <c r="O711" i="1" s="1"/>
  <c r="P711" i="1"/>
  <c r="Q711" i="1" s="1"/>
  <c r="R711" i="1" s="1"/>
  <c r="J702" i="1"/>
  <c r="K702" i="1"/>
  <c r="Q702" i="1"/>
  <c r="R702" i="1" s="1"/>
  <c r="N702" i="1"/>
  <c r="O702" i="1" s="1"/>
  <c r="L702" i="1"/>
  <c r="M647" i="1"/>
  <c r="N647" i="1" s="1"/>
  <c r="O647" i="1" s="1"/>
  <c r="P647" i="1"/>
  <c r="Q647" i="1" s="1"/>
  <c r="R647" i="1" s="1"/>
  <c r="J638" i="1"/>
  <c r="K638" i="1"/>
  <c r="Q638" i="1"/>
  <c r="R638" i="1" s="1"/>
  <c r="N638" i="1"/>
  <c r="O638" i="1" s="1"/>
  <c r="L638" i="1"/>
  <c r="M884" i="1"/>
  <c r="N884" i="1" s="1"/>
  <c r="O884" i="1" s="1"/>
  <c r="P884" i="1"/>
  <c r="Q884" i="1" s="1"/>
  <c r="R884" i="1" s="1"/>
  <c r="M820" i="1"/>
  <c r="N820" i="1" s="1"/>
  <c r="O820" i="1" s="1"/>
  <c r="P820" i="1"/>
  <c r="Q820" i="1" s="1"/>
  <c r="R820" i="1" s="1"/>
  <c r="K737" i="1"/>
  <c r="L737" i="1"/>
  <c r="J737" i="1"/>
  <c r="L905" i="1"/>
  <c r="K905" i="1"/>
  <c r="J905" i="1"/>
  <c r="J786" i="1"/>
  <c r="K786" i="1"/>
  <c r="L786" i="1"/>
  <c r="M607" i="1"/>
  <c r="N607" i="1" s="1"/>
  <c r="O607" i="1" s="1"/>
  <c r="P607" i="1"/>
  <c r="Q607" i="1" s="1"/>
  <c r="R607" i="1" s="1"/>
  <c r="L219" i="1"/>
  <c r="K219" i="1"/>
  <c r="J219" i="1"/>
  <c r="L568" i="1"/>
  <c r="K568" i="1"/>
  <c r="J568" i="1"/>
  <c r="M445" i="1"/>
  <c r="P445" i="1"/>
  <c r="N413" i="1"/>
  <c r="O413" i="1" s="1"/>
  <c r="L413" i="1"/>
  <c r="Q413" i="1"/>
  <c r="R413" i="1" s="1"/>
  <c r="K413" i="1"/>
  <c r="J413" i="1"/>
  <c r="N400" i="1"/>
  <c r="O400" i="1" s="1"/>
  <c r="Q400" i="1"/>
  <c r="R400" i="1" s="1"/>
  <c r="L400" i="1"/>
  <c r="K400" i="1"/>
  <c r="J400" i="1"/>
  <c r="M389" i="1"/>
  <c r="P389" i="1"/>
  <c r="M376" i="1"/>
  <c r="P376" i="1"/>
  <c r="L371" i="1"/>
  <c r="K371" i="1"/>
  <c r="J371" i="1"/>
  <c r="N365" i="1"/>
  <c r="O365" i="1" s="1"/>
  <c r="L365" i="1"/>
  <c r="K365" i="1"/>
  <c r="J365" i="1"/>
  <c r="Q365" i="1"/>
  <c r="R365" i="1" s="1"/>
  <c r="N336" i="1"/>
  <c r="O336" i="1" s="1"/>
  <c r="L336" i="1"/>
  <c r="K336" i="1"/>
  <c r="J336" i="1"/>
  <c r="Q336" i="1"/>
  <c r="R336" i="1" s="1"/>
  <c r="P323" i="1"/>
  <c r="Q323" i="1" s="1"/>
  <c r="R323" i="1" s="1"/>
  <c r="M323" i="1"/>
  <c r="N323" i="1" s="1"/>
  <c r="O323" i="1" s="1"/>
  <c r="K300" i="1"/>
  <c r="L300" i="1"/>
  <c r="J300" i="1"/>
  <c r="P220" i="1"/>
  <c r="M220" i="1"/>
  <c r="P188" i="1"/>
  <c r="M188" i="1"/>
  <c r="P172" i="1"/>
  <c r="M172" i="1"/>
  <c r="J248" i="1"/>
  <c r="Q248" i="1"/>
  <c r="R248" i="1" s="1"/>
  <c r="N248" i="1"/>
  <c r="O248" i="1" s="1"/>
  <c r="L248" i="1"/>
  <c r="K248" i="1"/>
  <c r="Q217" i="1"/>
  <c r="R217" i="1" s="1"/>
  <c r="N217" i="1"/>
  <c r="O217" i="1" s="1"/>
  <c r="L217" i="1"/>
  <c r="K217" i="1"/>
  <c r="J217" i="1"/>
  <c r="Q169" i="1"/>
  <c r="R169" i="1" s="1"/>
  <c r="N169" i="1"/>
  <c r="O169" i="1" s="1"/>
  <c r="L169" i="1"/>
  <c r="J169" i="1"/>
  <c r="K169" i="1"/>
  <c r="P151" i="1"/>
  <c r="Q151" i="1" s="1"/>
  <c r="R151" i="1" s="1"/>
  <c r="M151" i="1"/>
  <c r="N151" i="1" s="1"/>
  <c r="O151" i="1" s="1"/>
  <c r="P119" i="1"/>
  <c r="Q119" i="1" s="1"/>
  <c r="R119" i="1" s="1"/>
  <c r="M119" i="1"/>
  <c r="N119" i="1" s="1"/>
  <c r="O119" i="1" s="1"/>
  <c r="P47" i="1"/>
  <c r="Q47" i="1" s="1"/>
  <c r="R47" i="1" s="1"/>
  <c r="M47" i="1"/>
  <c r="N47" i="1" s="1"/>
  <c r="O47" i="1" s="1"/>
  <c r="M370" i="1"/>
  <c r="N370" i="1" s="1"/>
  <c r="O370" i="1" s="1"/>
  <c r="P370" i="1"/>
  <c r="Q370" i="1" s="1"/>
  <c r="R370" i="1" s="1"/>
  <c r="M354" i="1"/>
  <c r="N354" i="1" s="1"/>
  <c r="O354" i="1" s="1"/>
  <c r="P354" i="1"/>
  <c r="Q354" i="1" s="1"/>
  <c r="R354" i="1" s="1"/>
  <c r="M338" i="1"/>
  <c r="N338" i="1" s="1"/>
  <c r="O338" i="1" s="1"/>
  <c r="P338" i="1"/>
  <c r="Q338" i="1" s="1"/>
  <c r="R338" i="1" s="1"/>
  <c r="M322" i="1"/>
  <c r="N322" i="1" s="1"/>
  <c r="O322" i="1" s="1"/>
  <c r="P322" i="1"/>
  <c r="Q322" i="1" s="1"/>
  <c r="R322" i="1" s="1"/>
  <c r="M306" i="1"/>
  <c r="N306" i="1" s="1"/>
  <c r="O306" i="1" s="1"/>
  <c r="P306" i="1"/>
  <c r="Q306" i="1" s="1"/>
  <c r="R306" i="1" s="1"/>
  <c r="J228" i="1"/>
  <c r="L228" i="1"/>
  <c r="K228" i="1"/>
  <c r="J196" i="1"/>
  <c r="L196" i="1"/>
  <c r="K196" i="1"/>
  <c r="L519" i="1"/>
  <c r="K519" i="1"/>
  <c r="J519" i="1"/>
  <c r="N445" i="1"/>
  <c r="O445" i="1" s="1"/>
  <c r="L445" i="1"/>
  <c r="J445" i="1"/>
  <c r="K445" i="1"/>
  <c r="Q445" i="1"/>
  <c r="R445" i="1" s="1"/>
  <c r="M221" i="1"/>
  <c r="P221" i="1"/>
  <c r="M173" i="1"/>
  <c r="P173" i="1"/>
  <c r="M149" i="1"/>
  <c r="P149" i="1"/>
  <c r="P133" i="1"/>
  <c r="M133" i="1"/>
  <c r="M117" i="1"/>
  <c r="P117" i="1"/>
  <c r="P101" i="1"/>
  <c r="M101" i="1"/>
  <c r="P77" i="1"/>
  <c r="M77" i="1"/>
  <c r="P45" i="1"/>
  <c r="M45" i="1"/>
  <c r="J424" i="1"/>
  <c r="L424" i="1"/>
  <c r="K424" i="1"/>
  <c r="J379" i="1"/>
  <c r="L379" i="1"/>
  <c r="K379" i="1"/>
  <c r="K472" i="1"/>
  <c r="L472" i="1"/>
  <c r="J472" i="1"/>
  <c r="N469" i="1"/>
  <c r="O469" i="1" s="1"/>
  <c r="L469" i="1"/>
  <c r="J469" i="1"/>
  <c r="Q469" i="1"/>
  <c r="R469" i="1" s="1"/>
  <c r="K469" i="1"/>
  <c r="N288" i="1"/>
  <c r="O288" i="1" s="1"/>
  <c r="L288" i="1"/>
  <c r="K288" i="1"/>
  <c r="J288" i="1"/>
  <c r="Q288" i="1"/>
  <c r="R288" i="1" s="1"/>
  <c r="M203" i="1"/>
  <c r="P203" i="1"/>
  <c r="K53" i="1"/>
  <c r="J53" i="1"/>
  <c r="L53" i="1"/>
  <c r="L147" i="1"/>
  <c r="K147" i="1"/>
  <c r="J147" i="1"/>
  <c r="N65" i="1"/>
  <c r="O65" i="1" s="1"/>
  <c r="L65" i="1"/>
  <c r="J65" i="1"/>
  <c r="Q65" i="1"/>
  <c r="R65" i="1" s="1"/>
  <c r="K65" i="1"/>
  <c r="K12" i="1"/>
  <c r="J12" i="1"/>
  <c r="L12" i="1"/>
  <c r="M59" i="1"/>
  <c r="N59" i="1" s="1"/>
  <c r="O59" i="1" s="1"/>
  <c r="P59" i="1"/>
  <c r="Q59" i="1" s="1"/>
  <c r="R59" i="1" s="1"/>
  <c r="J132" i="1"/>
  <c r="K132" i="1"/>
  <c r="L132" i="1"/>
  <c r="K124" i="1"/>
  <c r="J124" i="1"/>
  <c r="L124" i="1"/>
  <c r="J100" i="1"/>
  <c r="K100" i="1"/>
  <c r="L100" i="1"/>
  <c r="J92" i="1"/>
  <c r="K92" i="1"/>
  <c r="L92" i="1"/>
  <c r="M11" i="1"/>
  <c r="N11" i="1" s="1"/>
  <c r="O11" i="1" s="1"/>
  <c r="P11" i="1"/>
  <c r="Q11" i="1" s="1"/>
  <c r="R11" i="1" s="1"/>
  <c r="M179" i="1"/>
  <c r="P179" i="1"/>
  <c r="N179" i="1"/>
  <c r="O179" i="1" s="1"/>
  <c r="L179" i="1"/>
  <c r="K179" i="1"/>
  <c r="J179" i="1"/>
  <c r="Q179" i="1"/>
  <c r="R179" i="1" s="1"/>
  <c r="M35" i="1"/>
  <c r="N35" i="1" s="1"/>
  <c r="O35" i="1" s="1"/>
  <c r="P35" i="1"/>
  <c r="Q35" i="1" s="1"/>
  <c r="R35" i="1" s="1"/>
  <c r="N429" i="1"/>
  <c r="O429" i="1" s="1"/>
  <c r="L429" i="1"/>
  <c r="Q429" i="1"/>
  <c r="R429" i="1" s="1"/>
  <c r="K429" i="1"/>
  <c r="J429" i="1"/>
  <c r="N416" i="1"/>
  <c r="O416" i="1" s="1"/>
  <c r="Q416" i="1"/>
  <c r="R416" i="1" s="1"/>
  <c r="L416" i="1"/>
  <c r="K416" i="1"/>
  <c r="J416" i="1"/>
  <c r="M405" i="1"/>
  <c r="P405" i="1"/>
  <c r="M392" i="1"/>
  <c r="P392" i="1"/>
  <c r="L387" i="1"/>
  <c r="K387" i="1"/>
  <c r="J387" i="1"/>
  <c r="M383" i="1"/>
  <c r="P383" i="1"/>
  <c r="N357" i="1"/>
  <c r="O357" i="1" s="1"/>
  <c r="L357" i="1"/>
  <c r="K357" i="1"/>
  <c r="J357" i="1"/>
  <c r="Q357" i="1"/>
  <c r="R357" i="1" s="1"/>
  <c r="N328" i="1"/>
  <c r="O328" i="1" s="1"/>
  <c r="L328" i="1"/>
  <c r="K328" i="1"/>
  <c r="J328" i="1"/>
  <c r="Q328" i="1"/>
  <c r="R328" i="1" s="1"/>
  <c r="P315" i="1"/>
  <c r="Q315" i="1" s="1"/>
  <c r="R315" i="1" s="1"/>
  <c r="M315" i="1"/>
  <c r="N315" i="1" s="1"/>
  <c r="O315" i="1" s="1"/>
  <c r="L239" i="1"/>
  <c r="K239" i="1"/>
  <c r="J239" i="1"/>
  <c r="Q290" i="1"/>
  <c r="R290" i="1" s="1"/>
  <c r="N290" i="1"/>
  <c r="O290" i="1" s="1"/>
  <c r="L290" i="1"/>
  <c r="K290" i="1"/>
  <c r="J290" i="1"/>
  <c r="J232" i="1"/>
  <c r="Q232" i="1"/>
  <c r="R232" i="1" s="1"/>
  <c r="N232" i="1"/>
  <c r="O232" i="1" s="1"/>
  <c r="L232" i="1"/>
  <c r="K232" i="1"/>
  <c r="Q209" i="1"/>
  <c r="R209" i="1" s="1"/>
  <c r="N209" i="1"/>
  <c r="O209" i="1" s="1"/>
  <c r="L209" i="1"/>
  <c r="K209" i="1"/>
  <c r="J209" i="1"/>
  <c r="Q177" i="1"/>
  <c r="R177" i="1" s="1"/>
  <c r="N177" i="1"/>
  <c r="O177" i="1" s="1"/>
  <c r="L177" i="1"/>
  <c r="J177" i="1"/>
  <c r="K177" i="1"/>
  <c r="Q137" i="1"/>
  <c r="R137" i="1" s="1"/>
  <c r="N137" i="1"/>
  <c r="O137" i="1" s="1"/>
  <c r="L137" i="1"/>
  <c r="J137" i="1"/>
  <c r="K137" i="1"/>
  <c r="N105" i="1"/>
  <c r="O105" i="1" s="1"/>
  <c r="L105" i="1"/>
  <c r="J105" i="1"/>
  <c r="Q105" i="1"/>
  <c r="R105" i="1" s="1"/>
  <c r="K105" i="1"/>
  <c r="P71" i="1"/>
  <c r="Q71" i="1" s="1"/>
  <c r="R71" i="1" s="1"/>
  <c r="M71" i="1"/>
  <c r="N71" i="1" s="1"/>
  <c r="O71" i="1" s="1"/>
  <c r="P451" i="1"/>
  <c r="M451" i="1"/>
  <c r="L435" i="1"/>
  <c r="K435" i="1"/>
  <c r="J435" i="1"/>
  <c r="L418" i="1"/>
  <c r="K418" i="1"/>
  <c r="J418" i="1"/>
  <c r="M367" i="1"/>
  <c r="N367" i="1" s="1"/>
  <c r="O367" i="1" s="1"/>
  <c r="P367" i="1"/>
  <c r="Q367" i="1" s="1"/>
  <c r="R367" i="1" s="1"/>
  <c r="M351" i="1"/>
  <c r="N351" i="1" s="1"/>
  <c r="O351" i="1" s="1"/>
  <c r="P351" i="1"/>
  <c r="Q351" i="1" s="1"/>
  <c r="R351" i="1" s="1"/>
  <c r="M335" i="1"/>
  <c r="N335" i="1" s="1"/>
  <c r="O335" i="1" s="1"/>
  <c r="P335" i="1"/>
  <c r="Q335" i="1" s="1"/>
  <c r="R335" i="1" s="1"/>
  <c r="M319" i="1"/>
  <c r="N319" i="1" s="1"/>
  <c r="O319" i="1" s="1"/>
  <c r="P319" i="1"/>
  <c r="Q319" i="1" s="1"/>
  <c r="R319" i="1" s="1"/>
  <c r="J164" i="1"/>
  <c r="K164" i="1"/>
  <c r="L164" i="1"/>
  <c r="L503" i="1"/>
  <c r="K503" i="1"/>
  <c r="J503" i="1"/>
  <c r="K448" i="1"/>
  <c r="J448" i="1"/>
  <c r="L448" i="1"/>
  <c r="J241" i="1"/>
  <c r="L241" i="1"/>
  <c r="K241" i="1"/>
  <c r="M229" i="1"/>
  <c r="P229" i="1"/>
  <c r="J395" i="1"/>
  <c r="L395" i="1"/>
  <c r="K395" i="1"/>
  <c r="K488" i="1"/>
  <c r="L488" i="1"/>
  <c r="J488" i="1"/>
  <c r="N485" i="1"/>
  <c r="O485" i="1" s="1"/>
  <c r="L485" i="1"/>
  <c r="J485" i="1"/>
  <c r="Q485" i="1"/>
  <c r="R485" i="1" s="1"/>
  <c r="K485" i="1"/>
  <c r="P456" i="1"/>
  <c r="M456" i="1"/>
  <c r="P447" i="1"/>
  <c r="Q447" i="1" s="1"/>
  <c r="R447" i="1" s="1"/>
  <c r="M447" i="1"/>
  <c r="N447" i="1" s="1"/>
  <c r="O447" i="1" s="1"/>
  <c r="M195" i="1"/>
  <c r="P195" i="1"/>
  <c r="K133" i="1"/>
  <c r="J133" i="1"/>
  <c r="Q133" i="1"/>
  <c r="R133" i="1" s="1"/>
  <c r="N133" i="1"/>
  <c r="O133" i="1" s="1"/>
  <c r="L133" i="1"/>
  <c r="K101" i="1"/>
  <c r="J101" i="1"/>
  <c r="Q101" i="1"/>
  <c r="R101" i="1" s="1"/>
  <c r="N101" i="1"/>
  <c r="O101" i="1" s="1"/>
  <c r="L101" i="1"/>
  <c r="K77" i="1"/>
  <c r="J77" i="1"/>
  <c r="Q77" i="1"/>
  <c r="R77" i="1" s="1"/>
  <c r="N77" i="1"/>
  <c r="O77" i="1" s="1"/>
  <c r="L77" i="1"/>
  <c r="K13" i="1"/>
  <c r="Q13" i="1"/>
  <c r="R13" i="1" s="1"/>
  <c r="J13" i="1"/>
  <c r="N13" i="1"/>
  <c r="O13" i="1" s="1"/>
  <c r="L13" i="1"/>
  <c r="L139" i="1"/>
  <c r="K139" i="1"/>
  <c r="J139" i="1"/>
  <c r="N81" i="1"/>
  <c r="O81" i="1" s="1"/>
  <c r="L81" i="1"/>
  <c r="J81" i="1"/>
  <c r="Q81" i="1"/>
  <c r="R81" i="1" s="1"/>
  <c r="K81" i="1"/>
  <c r="K36" i="1"/>
  <c r="L36" i="1"/>
  <c r="J36" i="1"/>
  <c r="M147" i="1"/>
  <c r="N147" i="1" s="1"/>
  <c r="O147" i="1" s="1"/>
  <c r="P147" i="1"/>
  <c r="Q147" i="1" s="1"/>
  <c r="R147" i="1" s="1"/>
  <c r="P12" i="1"/>
  <c r="Q12" i="1" s="1"/>
  <c r="R12" i="1" s="1"/>
  <c r="M12" i="1"/>
  <c r="N12" i="1" s="1"/>
  <c r="O12" i="1" s="1"/>
  <c r="K156" i="1"/>
  <c r="J156" i="1"/>
  <c r="L156" i="1"/>
  <c r="K148" i="1"/>
  <c r="J148" i="1"/>
  <c r="L148" i="1"/>
  <c r="J140" i="1"/>
  <c r="K140" i="1"/>
  <c r="L140" i="1"/>
  <c r="K116" i="1"/>
  <c r="J116" i="1"/>
  <c r="L116" i="1"/>
  <c r="J108" i="1"/>
  <c r="K108" i="1"/>
  <c r="L108" i="1"/>
  <c r="N89" i="1"/>
  <c r="O89" i="1" s="1"/>
  <c r="L89" i="1"/>
  <c r="J89" i="1"/>
  <c r="K89" i="1"/>
  <c r="Q89" i="1"/>
  <c r="R89" i="1" s="1"/>
  <c r="J1781" i="1"/>
  <c r="L1781" i="1"/>
  <c r="K1781" i="1"/>
  <c r="J1749" i="1"/>
  <c r="L1749" i="1"/>
  <c r="K1749" i="1"/>
  <c r="P1716" i="1"/>
  <c r="M1716" i="1"/>
  <c r="N1707" i="1"/>
  <c r="O1707" i="1" s="1"/>
  <c r="L1707" i="1"/>
  <c r="K1707" i="1"/>
  <c r="J1707" i="1"/>
  <c r="Q1707" i="1"/>
  <c r="R1707" i="1" s="1"/>
  <c r="P1684" i="1"/>
  <c r="M1684" i="1"/>
  <c r="N1675" i="1"/>
  <c r="O1675" i="1" s="1"/>
  <c r="L1675" i="1"/>
  <c r="K1675" i="1"/>
  <c r="J1675" i="1"/>
  <c r="Q1675" i="1"/>
  <c r="R1675" i="1" s="1"/>
  <c r="M1775" i="1"/>
  <c r="N1775" i="1" s="1"/>
  <c r="O1775" i="1" s="1"/>
  <c r="P1775" i="1"/>
  <c r="Q1775" i="1" s="1"/>
  <c r="R1775" i="1" s="1"/>
  <c r="L1652" i="1"/>
  <c r="K1652" i="1"/>
  <c r="J1652" i="1"/>
  <c r="L1620" i="1"/>
  <c r="K1620" i="1"/>
  <c r="J1620" i="1"/>
  <c r="K1785" i="1"/>
  <c r="J1785" i="1"/>
  <c r="N1785" i="1"/>
  <c r="O1785" i="1" s="1"/>
  <c r="Q1785" i="1"/>
  <c r="R1785" i="1" s="1"/>
  <c r="L1785" i="1"/>
  <c r="K1732" i="1"/>
  <c r="Q1732" i="1"/>
  <c r="R1732" i="1" s="1"/>
  <c r="N1732" i="1"/>
  <c r="O1732" i="1" s="1"/>
  <c r="L1732" i="1"/>
  <c r="J1732" i="1"/>
  <c r="L1719" i="1"/>
  <c r="Q1719" i="1"/>
  <c r="R1719" i="1" s="1"/>
  <c r="N1719" i="1"/>
  <c r="O1719" i="1" s="1"/>
  <c r="K1719" i="1"/>
  <c r="J1719" i="1"/>
  <c r="Q1722" i="1"/>
  <c r="R1722" i="1" s="1"/>
  <c r="N1722" i="1"/>
  <c r="O1722" i="1" s="1"/>
  <c r="L1722" i="1"/>
  <c r="K1722" i="1"/>
  <c r="J1722" i="1"/>
  <c r="P1705" i="1"/>
  <c r="Q1705" i="1" s="1"/>
  <c r="R1705" i="1" s="1"/>
  <c r="M1705" i="1"/>
  <c r="N1705" i="1" s="1"/>
  <c r="O1705" i="1" s="1"/>
  <c r="Q1594" i="1"/>
  <c r="R1594" i="1" s="1"/>
  <c r="N1594" i="1"/>
  <c r="O1594" i="1" s="1"/>
  <c r="L1594" i="1"/>
  <c r="J1594" i="1"/>
  <c r="K1594" i="1"/>
  <c r="Q1578" i="1"/>
  <c r="R1578" i="1" s="1"/>
  <c r="N1578" i="1"/>
  <c r="O1578" i="1" s="1"/>
  <c r="L1578" i="1"/>
  <c r="J1578" i="1"/>
  <c r="K1578" i="1"/>
  <c r="Q1562" i="1"/>
  <c r="R1562" i="1" s="1"/>
  <c r="N1562" i="1"/>
  <c r="O1562" i="1" s="1"/>
  <c r="L1562" i="1"/>
  <c r="J1562" i="1"/>
  <c r="K1562" i="1"/>
  <c r="Q1546" i="1"/>
  <c r="R1546" i="1" s="1"/>
  <c r="N1546" i="1"/>
  <c r="O1546" i="1" s="1"/>
  <c r="L1546" i="1"/>
  <c r="J1546" i="1"/>
  <c r="K1546" i="1"/>
  <c r="Q1530" i="1"/>
  <c r="R1530" i="1" s="1"/>
  <c r="N1530" i="1"/>
  <c r="O1530" i="1" s="1"/>
  <c r="L1530" i="1"/>
  <c r="J1530" i="1"/>
  <c r="K1530" i="1"/>
  <c r="K1768" i="1"/>
  <c r="L1768" i="1"/>
  <c r="J1768" i="1"/>
  <c r="L1739" i="1"/>
  <c r="K1739" i="1"/>
  <c r="J1739" i="1"/>
  <c r="M1711" i="1"/>
  <c r="N1711" i="1" s="1"/>
  <c r="O1711" i="1" s="1"/>
  <c r="P1711" i="1"/>
  <c r="Q1711" i="1" s="1"/>
  <c r="R1711" i="1" s="1"/>
  <c r="M1692" i="1"/>
  <c r="N1692" i="1" s="1"/>
  <c r="O1692" i="1" s="1"/>
  <c r="P1692" i="1"/>
  <c r="Q1692" i="1" s="1"/>
  <c r="R1692" i="1" s="1"/>
  <c r="K1683" i="1"/>
  <c r="J1683" i="1"/>
  <c r="Q1683" i="1"/>
  <c r="R1683" i="1" s="1"/>
  <c r="N1683" i="1"/>
  <c r="O1683" i="1" s="1"/>
  <c r="L1683" i="1"/>
  <c r="K1819" i="1"/>
  <c r="L1819" i="1"/>
  <c r="J1819" i="1"/>
  <c r="J1689" i="1"/>
  <c r="L1689" i="1"/>
  <c r="K1689" i="1"/>
  <c r="Q1689" i="1"/>
  <c r="R1689" i="1" s="1"/>
  <c r="N1689" i="1"/>
  <c r="O1689" i="1" s="1"/>
  <c r="K1664" i="1"/>
  <c r="J1664" i="1"/>
  <c r="Q1664" i="1"/>
  <c r="R1664" i="1" s="1"/>
  <c r="N1664" i="1"/>
  <c r="O1664" i="1" s="1"/>
  <c r="L1664" i="1"/>
  <c r="K1600" i="1"/>
  <c r="J1600" i="1"/>
  <c r="L1600" i="1"/>
  <c r="L1851" i="1"/>
  <c r="K1851" i="1"/>
  <c r="J1851" i="1"/>
  <c r="J1796" i="1"/>
  <c r="L1796" i="1"/>
  <c r="K1796" i="1"/>
  <c r="M1660" i="1"/>
  <c r="N1660" i="1" s="1"/>
  <c r="O1660" i="1" s="1"/>
  <c r="P1660" i="1"/>
  <c r="Q1660" i="1" s="1"/>
  <c r="R1660" i="1" s="1"/>
  <c r="L1638" i="1"/>
  <c r="K1638" i="1"/>
  <c r="J1638" i="1"/>
  <c r="Q1638" i="1"/>
  <c r="R1638" i="1" s="1"/>
  <c r="N1638" i="1"/>
  <c r="O1638" i="1" s="1"/>
  <c r="K1574" i="1"/>
  <c r="J1574" i="1"/>
  <c r="Q1574" i="1"/>
  <c r="R1574" i="1" s="1"/>
  <c r="N1574" i="1"/>
  <c r="O1574" i="1" s="1"/>
  <c r="L1574" i="1"/>
  <c r="K1542" i="1"/>
  <c r="J1542" i="1"/>
  <c r="Q1542" i="1"/>
  <c r="R1542" i="1" s="1"/>
  <c r="N1542" i="1"/>
  <c r="O1542" i="1" s="1"/>
  <c r="L1542" i="1"/>
  <c r="J1518" i="1"/>
  <c r="Q1518" i="1"/>
  <c r="R1518" i="1" s="1"/>
  <c r="N1518" i="1"/>
  <c r="O1518" i="1" s="1"/>
  <c r="L1518" i="1"/>
  <c r="K1518" i="1"/>
  <c r="P1380" i="1"/>
  <c r="Q1380" i="1" s="1"/>
  <c r="R1380" i="1" s="1"/>
  <c r="M1380" i="1"/>
  <c r="N1380" i="1" s="1"/>
  <c r="O1380" i="1" s="1"/>
  <c r="P1348" i="1"/>
  <c r="M1348" i="1"/>
  <c r="M1572" i="1"/>
  <c r="N1572" i="1" s="1"/>
  <c r="O1572" i="1" s="1"/>
  <c r="P1572" i="1"/>
  <c r="Q1572" i="1" s="1"/>
  <c r="R1572" i="1" s="1"/>
  <c r="P1309" i="1"/>
  <c r="M1309" i="1"/>
  <c r="K1377" i="1"/>
  <c r="L1377" i="1"/>
  <c r="J1377" i="1"/>
  <c r="P1354" i="1"/>
  <c r="Q1354" i="1" s="1"/>
  <c r="R1354" i="1" s="1"/>
  <c r="M1354" i="1"/>
  <c r="N1354" i="1" s="1"/>
  <c r="O1354" i="1" s="1"/>
  <c r="P1328" i="1"/>
  <c r="M1328" i="1"/>
  <c r="P1296" i="1"/>
  <c r="Q1296" i="1" s="1"/>
  <c r="R1296" i="1" s="1"/>
  <c r="M1296" i="1"/>
  <c r="N1296" i="1" s="1"/>
  <c r="O1296" i="1" s="1"/>
  <c r="M1506" i="1"/>
  <c r="P1506" i="1"/>
  <c r="M1490" i="1"/>
  <c r="P1490" i="1"/>
  <c r="L1452" i="1"/>
  <c r="K1452" i="1"/>
  <c r="J1452" i="1"/>
  <c r="Q1452" i="1"/>
  <c r="R1452" i="1" s="1"/>
  <c r="N1452" i="1"/>
  <c r="O1452" i="1" s="1"/>
  <c r="P1350" i="1"/>
  <c r="M1350" i="1"/>
  <c r="Q1335" i="1"/>
  <c r="R1335" i="1" s="1"/>
  <c r="N1335" i="1"/>
  <c r="O1335" i="1" s="1"/>
  <c r="L1335" i="1"/>
  <c r="K1335" i="1"/>
  <c r="J1335" i="1"/>
  <c r="P1299" i="1"/>
  <c r="M1299" i="1"/>
  <c r="P1243" i="1"/>
  <c r="M1243" i="1"/>
  <c r="P1448" i="1"/>
  <c r="Q1448" i="1" s="1"/>
  <c r="R1448" i="1" s="1"/>
  <c r="M1448" i="1"/>
  <c r="N1448" i="1" s="1"/>
  <c r="O1448" i="1" s="1"/>
  <c r="M1604" i="1"/>
  <c r="N1604" i="1" s="1"/>
  <c r="O1604" i="1" s="1"/>
  <c r="P1604" i="1"/>
  <c r="Q1604" i="1" s="1"/>
  <c r="R1604" i="1" s="1"/>
  <c r="L1604" i="1"/>
  <c r="K1604" i="1"/>
  <c r="J1604" i="1"/>
  <c r="L1512" i="1"/>
  <c r="J1512" i="1"/>
  <c r="K1512" i="1"/>
  <c r="N1445" i="1"/>
  <c r="O1445" i="1" s="1"/>
  <c r="K1445" i="1"/>
  <c r="Q1445" i="1"/>
  <c r="R1445" i="1" s="1"/>
  <c r="L1445" i="1"/>
  <c r="J1445" i="1"/>
  <c r="P1437" i="1"/>
  <c r="Q1437" i="1" s="1"/>
  <c r="R1437" i="1" s="1"/>
  <c r="M1437" i="1"/>
  <c r="N1437" i="1" s="1"/>
  <c r="O1437" i="1" s="1"/>
  <c r="P1257" i="1"/>
  <c r="M1257" i="1"/>
  <c r="L1235" i="1"/>
  <c r="K1235" i="1"/>
  <c r="J1235" i="1"/>
  <c r="P1193" i="1"/>
  <c r="M1193" i="1"/>
  <c r="P1161" i="1"/>
  <c r="Q1161" i="1" s="1"/>
  <c r="R1161" i="1" s="1"/>
  <c r="M1161" i="1"/>
  <c r="N1161" i="1" s="1"/>
  <c r="O1161" i="1" s="1"/>
  <c r="K1501" i="1"/>
  <c r="L1501" i="1"/>
  <c r="J1501" i="1"/>
  <c r="K1473" i="1"/>
  <c r="J1473" i="1"/>
  <c r="Q1473" i="1"/>
  <c r="R1473" i="1" s="1"/>
  <c r="N1473" i="1"/>
  <c r="O1473" i="1" s="1"/>
  <c r="L1473" i="1"/>
  <c r="K1249" i="1"/>
  <c r="J1249" i="1"/>
  <c r="L1249" i="1"/>
  <c r="M1303" i="1"/>
  <c r="P1303" i="1"/>
  <c r="N1303" i="1"/>
  <c r="O1303" i="1" s="1"/>
  <c r="L1303" i="1"/>
  <c r="K1303" i="1"/>
  <c r="J1303" i="1"/>
  <c r="Q1303" i="1"/>
  <c r="R1303" i="1" s="1"/>
  <c r="K1208" i="1"/>
  <c r="L1208" i="1"/>
  <c r="J1208" i="1"/>
  <c r="L1205" i="1"/>
  <c r="J1205" i="1"/>
  <c r="K1205" i="1"/>
  <c r="L1187" i="1"/>
  <c r="K1187" i="1"/>
  <c r="J1187" i="1"/>
  <c r="P1179" i="1"/>
  <c r="Q1179" i="1" s="1"/>
  <c r="R1179" i="1" s="1"/>
  <c r="M1179" i="1"/>
  <c r="N1179" i="1" s="1"/>
  <c r="O1179" i="1" s="1"/>
  <c r="K1044" i="1"/>
  <c r="L1044" i="1"/>
  <c r="J1044" i="1"/>
  <c r="M1213" i="1"/>
  <c r="P1213" i="1"/>
  <c r="L1183" i="1"/>
  <c r="K1183" i="1"/>
  <c r="J1183" i="1"/>
  <c r="Q1183" i="1"/>
  <c r="R1183" i="1" s="1"/>
  <c r="N1183" i="1"/>
  <c r="O1183" i="1" s="1"/>
  <c r="N1168" i="1"/>
  <c r="O1168" i="1" s="1"/>
  <c r="K1168" i="1"/>
  <c r="Q1168" i="1"/>
  <c r="R1168" i="1" s="1"/>
  <c r="L1168" i="1"/>
  <c r="J1168" i="1"/>
  <c r="N1165" i="1"/>
  <c r="O1165" i="1" s="1"/>
  <c r="L1165" i="1"/>
  <c r="J1165" i="1"/>
  <c r="Q1165" i="1"/>
  <c r="R1165" i="1" s="1"/>
  <c r="K1165" i="1"/>
  <c r="P1151" i="1"/>
  <c r="Q1151" i="1" s="1"/>
  <c r="R1151" i="1" s="1"/>
  <c r="M1151" i="1"/>
  <c r="N1151" i="1" s="1"/>
  <c r="O1151" i="1" s="1"/>
  <c r="P1049" i="1"/>
  <c r="Q1049" i="1" s="1"/>
  <c r="R1049" i="1" s="1"/>
  <c r="M1049" i="1"/>
  <c r="N1049" i="1" s="1"/>
  <c r="O1049" i="1" s="1"/>
  <c r="Q1034" i="1"/>
  <c r="R1034" i="1" s="1"/>
  <c r="N1034" i="1"/>
  <c r="O1034" i="1" s="1"/>
  <c r="L1034" i="1"/>
  <c r="K1034" i="1"/>
  <c r="J1034" i="1"/>
  <c r="Q962" i="1"/>
  <c r="R962" i="1" s="1"/>
  <c r="N962" i="1"/>
  <c r="O962" i="1" s="1"/>
  <c r="L962" i="1"/>
  <c r="J962" i="1"/>
  <c r="K962" i="1"/>
  <c r="Q938" i="1"/>
  <c r="R938" i="1" s="1"/>
  <c r="N938" i="1"/>
  <c r="O938" i="1" s="1"/>
  <c r="L938" i="1"/>
  <c r="J938" i="1"/>
  <c r="K938" i="1"/>
  <c r="P928" i="1"/>
  <c r="Q928" i="1" s="1"/>
  <c r="R928" i="1" s="1"/>
  <c r="M928" i="1"/>
  <c r="N928" i="1" s="1"/>
  <c r="O928" i="1" s="1"/>
  <c r="Q906" i="1"/>
  <c r="R906" i="1" s="1"/>
  <c r="N906" i="1"/>
  <c r="O906" i="1" s="1"/>
  <c r="J906" i="1"/>
  <c r="L906" i="1"/>
  <c r="K906" i="1"/>
  <c r="M1231" i="1"/>
  <c r="N1231" i="1" s="1"/>
  <c r="O1231" i="1" s="1"/>
  <c r="P1231" i="1"/>
  <c r="Q1231" i="1" s="1"/>
  <c r="R1231" i="1" s="1"/>
  <c r="J957" i="1"/>
  <c r="K957" i="1"/>
  <c r="L957" i="1"/>
  <c r="K1280" i="1"/>
  <c r="L1280" i="1"/>
  <c r="J1280" i="1"/>
  <c r="K1264" i="1"/>
  <c r="L1264" i="1"/>
  <c r="J1264" i="1"/>
  <c r="N1261" i="1"/>
  <c r="O1261" i="1" s="1"/>
  <c r="L1261" i="1"/>
  <c r="J1261" i="1"/>
  <c r="K1261" i="1"/>
  <c r="Q1261" i="1"/>
  <c r="R1261" i="1" s="1"/>
  <c r="P1232" i="1"/>
  <c r="Q1232" i="1" s="1"/>
  <c r="R1232" i="1" s="1"/>
  <c r="M1232" i="1"/>
  <c r="N1232" i="1" s="1"/>
  <c r="O1232" i="1" s="1"/>
  <c r="P1159" i="1"/>
  <c r="Q1159" i="1" s="1"/>
  <c r="R1159" i="1" s="1"/>
  <c r="M1159" i="1"/>
  <c r="N1159" i="1" s="1"/>
  <c r="O1159" i="1" s="1"/>
  <c r="L1285" i="1"/>
  <c r="J1285" i="1"/>
  <c r="K1285" i="1"/>
  <c r="L1155" i="1"/>
  <c r="J1155" i="1"/>
  <c r="K1155" i="1"/>
  <c r="L1271" i="1"/>
  <c r="K1271" i="1"/>
  <c r="J1271" i="1"/>
  <c r="M972" i="1"/>
  <c r="P972" i="1"/>
  <c r="K926" i="1"/>
  <c r="J926" i="1"/>
  <c r="Q926" i="1"/>
  <c r="R926" i="1" s="1"/>
  <c r="N926" i="1"/>
  <c r="O926" i="1" s="1"/>
  <c r="L926" i="1"/>
  <c r="M940" i="1"/>
  <c r="N940" i="1" s="1"/>
  <c r="O940" i="1" s="1"/>
  <c r="P940" i="1"/>
  <c r="Q940" i="1" s="1"/>
  <c r="R940" i="1" s="1"/>
  <c r="P608" i="1"/>
  <c r="M608" i="1"/>
  <c r="N898" i="1"/>
  <c r="O898" i="1" s="1"/>
  <c r="J898" i="1"/>
  <c r="Q898" i="1"/>
  <c r="R898" i="1" s="1"/>
  <c r="L898" i="1"/>
  <c r="K898" i="1"/>
  <c r="L892" i="1"/>
  <c r="K892" i="1"/>
  <c r="J892" i="1"/>
  <c r="N882" i="1"/>
  <c r="O882" i="1" s="1"/>
  <c r="J882" i="1"/>
  <c r="Q882" i="1"/>
  <c r="R882" i="1" s="1"/>
  <c r="L882" i="1"/>
  <c r="K882" i="1"/>
  <c r="L876" i="1"/>
  <c r="K876" i="1"/>
  <c r="J876" i="1"/>
  <c r="N866" i="1"/>
  <c r="O866" i="1" s="1"/>
  <c r="J866" i="1"/>
  <c r="Q866" i="1"/>
  <c r="R866" i="1" s="1"/>
  <c r="L866" i="1"/>
  <c r="K866" i="1"/>
  <c r="L860" i="1"/>
  <c r="K860" i="1"/>
  <c r="J860" i="1"/>
  <c r="N850" i="1"/>
  <c r="O850" i="1" s="1"/>
  <c r="J850" i="1"/>
  <c r="Q850" i="1"/>
  <c r="R850" i="1" s="1"/>
  <c r="L850" i="1"/>
  <c r="K850" i="1"/>
  <c r="L844" i="1"/>
  <c r="K844" i="1"/>
  <c r="J844" i="1"/>
  <c r="Q844" i="1"/>
  <c r="R844" i="1" s="1"/>
  <c r="N844" i="1"/>
  <c r="O844" i="1" s="1"/>
  <c r="N834" i="1"/>
  <c r="O834" i="1" s="1"/>
  <c r="J834" i="1"/>
  <c r="Q834" i="1"/>
  <c r="R834" i="1" s="1"/>
  <c r="L834" i="1"/>
  <c r="K834" i="1"/>
  <c r="L828" i="1"/>
  <c r="K828" i="1"/>
  <c r="J828" i="1"/>
  <c r="N818" i="1"/>
  <c r="O818" i="1" s="1"/>
  <c r="J818" i="1"/>
  <c r="Q818" i="1"/>
  <c r="R818" i="1" s="1"/>
  <c r="L818" i="1"/>
  <c r="K818" i="1"/>
  <c r="L812" i="1"/>
  <c r="K812" i="1"/>
  <c r="J812" i="1"/>
  <c r="N802" i="1"/>
  <c r="O802" i="1" s="1"/>
  <c r="J802" i="1"/>
  <c r="Q802" i="1"/>
  <c r="R802" i="1" s="1"/>
  <c r="L802" i="1"/>
  <c r="K802" i="1"/>
  <c r="P721" i="1"/>
  <c r="M721" i="1"/>
  <c r="J696" i="1"/>
  <c r="Q696" i="1"/>
  <c r="R696" i="1" s="1"/>
  <c r="N696" i="1"/>
  <c r="O696" i="1" s="1"/>
  <c r="L696" i="1"/>
  <c r="K696" i="1"/>
  <c r="P628" i="1"/>
  <c r="M628" i="1"/>
  <c r="P619" i="1"/>
  <c r="M619" i="1"/>
  <c r="P499" i="1"/>
  <c r="M499" i="1"/>
  <c r="K777" i="1"/>
  <c r="L777" i="1"/>
  <c r="J777" i="1"/>
  <c r="L756" i="1"/>
  <c r="K756" i="1"/>
  <c r="J756" i="1"/>
  <c r="K745" i="1"/>
  <c r="L745" i="1"/>
  <c r="J745" i="1"/>
  <c r="M727" i="1"/>
  <c r="N727" i="1" s="1"/>
  <c r="O727" i="1" s="1"/>
  <c r="P727" i="1"/>
  <c r="Q727" i="1" s="1"/>
  <c r="R727" i="1" s="1"/>
  <c r="J718" i="1"/>
  <c r="K718" i="1"/>
  <c r="Q718" i="1"/>
  <c r="R718" i="1" s="1"/>
  <c r="N718" i="1"/>
  <c r="O718" i="1" s="1"/>
  <c r="L718" i="1"/>
  <c r="M663" i="1"/>
  <c r="N663" i="1" s="1"/>
  <c r="O663" i="1" s="1"/>
  <c r="P663" i="1"/>
  <c r="Q663" i="1" s="1"/>
  <c r="R663" i="1" s="1"/>
  <c r="J654" i="1"/>
  <c r="K654" i="1"/>
  <c r="Q654" i="1"/>
  <c r="R654" i="1" s="1"/>
  <c r="N654" i="1"/>
  <c r="O654" i="1" s="1"/>
  <c r="L654" i="1"/>
  <c r="M868" i="1"/>
  <c r="N868" i="1" s="1"/>
  <c r="O868" i="1" s="1"/>
  <c r="P868" i="1"/>
  <c r="Q868" i="1" s="1"/>
  <c r="R868" i="1" s="1"/>
  <c r="M804" i="1"/>
  <c r="N804" i="1" s="1"/>
  <c r="O804" i="1" s="1"/>
  <c r="P804" i="1"/>
  <c r="Q804" i="1" s="1"/>
  <c r="R804" i="1" s="1"/>
  <c r="K705" i="1"/>
  <c r="L705" i="1"/>
  <c r="J705" i="1"/>
  <c r="Q705" i="1"/>
  <c r="R705" i="1" s="1"/>
  <c r="N705" i="1"/>
  <c r="O705" i="1" s="1"/>
  <c r="L644" i="1"/>
  <c r="K644" i="1"/>
  <c r="J644" i="1"/>
  <c r="P303" i="1"/>
  <c r="M303" i="1"/>
  <c r="P287" i="1"/>
  <c r="M287" i="1"/>
  <c r="P271" i="1"/>
  <c r="M271" i="1"/>
  <c r="P255" i="1"/>
  <c r="M255" i="1"/>
  <c r="N255" i="1" s="1"/>
  <c r="O255" i="1" s="1"/>
  <c r="P239" i="1"/>
  <c r="Q239" i="1" s="1"/>
  <c r="R239" i="1" s="1"/>
  <c r="M239" i="1"/>
  <c r="N239" i="1" s="1"/>
  <c r="O239" i="1" s="1"/>
  <c r="L211" i="1"/>
  <c r="K211" i="1"/>
  <c r="J211" i="1"/>
  <c r="P568" i="1"/>
  <c r="Q568" i="1" s="1"/>
  <c r="R568" i="1" s="1"/>
  <c r="M568" i="1"/>
  <c r="N568" i="1" s="1"/>
  <c r="O568" i="1" s="1"/>
  <c r="L552" i="1"/>
  <c r="K552" i="1"/>
  <c r="J552" i="1"/>
  <c r="N432" i="1"/>
  <c r="O432" i="1" s="1"/>
  <c r="Q432" i="1"/>
  <c r="R432" i="1" s="1"/>
  <c r="L432" i="1"/>
  <c r="K432" i="1"/>
  <c r="J432" i="1"/>
  <c r="M421" i="1"/>
  <c r="P421" i="1"/>
  <c r="M408" i="1"/>
  <c r="P408" i="1"/>
  <c r="L403" i="1"/>
  <c r="K403" i="1"/>
  <c r="J403" i="1"/>
  <c r="M399" i="1"/>
  <c r="P399" i="1"/>
  <c r="P371" i="1"/>
  <c r="Q371" i="1" s="1"/>
  <c r="R371" i="1" s="1"/>
  <c r="M371" i="1"/>
  <c r="N371" i="1" s="1"/>
  <c r="O371" i="1" s="1"/>
  <c r="N349" i="1"/>
  <c r="O349" i="1" s="1"/>
  <c r="L349" i="1"/>
  <c r="K349" i="1"/>
  <c r="J349" i="1"/>
  <c r="Q349" i="1"/>
  <c r="R349" i="1" s="1"/>
  <c r="N320" i="1"/>
  <c r="O320" i="1" s="1"/>
  <c r="L320" i="1"/>
  <c r="K320" i="1"/>
  <c r="J320" i="1"/>
  <c r="Q320" i="1"/>
  <c r="R320" i="1" s="1"/>
  <c r="P307" i="1"/>
  <c r="Q307" i="1" s="1"/>
  <c r="R307" i="1" s="1"/>
  <c r="M307" i="1"/>
  <c r="N307" i="1" s="1"/>
  <c r="O307" i="1" s="1"/>
  <c r="L255" i="1"/>
  <c r="Q255" i="1"/>
  <c r="R255" i="1" s="1"/>
  <c r="K255" i="1"/>
  <c r="J255" i="1"/>
  <c r="P228" i="1"/>
  <c r="Q228" i="1" s="1"/>
  <c r="R228" i="1" s="1"/>
  <c r="M228" i="1"/>
  <c r="N228" i="1" s="1"/>
  <c r="O228" i="1" s="1"/>
  <c r="P196" i="1"/>
  <c r="Q196" i="1" s="1"/>
  <c r="R196" i="1" s="1"/>
  <c r="M196" i="1"/>
  <c r="N196" i="1" s="1"/>
  <c r="O196" i="1" s="1"/>
  <c r="N565" i="1"/>
  <c r="O565" i="1" s="1"/>
  <c r="L565" i="1"/>
  <c r="K565" i="1"/>
  <c r="J565" i="1"/>
  <c r="Q565" i="1"/>
  <c r="R565" i="1" s="1"/>
  <c r="P289" i="1"/>
  <c r="M289" i="1"/>
  <c r="Q274" i="1"/>
  <c r="R274" i="1" s="1"/>
  <c r="N274" i="1"/>
  <c r="O274" i="1" s="1"/>
  <c r="L274" i="1"/>
  <c r="K274" i="1"/>
  <c r="J274" i="1"/>
  <c r="P223" i="1"/>
  <c r="Q223" i="1" s="1"/>
  <c r="R223" i="1" s="1"/>
  <c r="M223" i="1"/>
  <c r="N223" i="1" s="1"/>
  <c r="O223" i="1" s="1"/>
  <c r="Q201" i="1"/>
  <c r="R201" i="1" s="1"/>
  <c r="N201" i="1"/>
  <c r="O201" i="1" s="1"/>
  <c r="L201" i="1"/>
  <c r="K201" i="1"/>
  <c r="J201" i="1"/>
  <c r="Q185" i="1"/>
  <c r="R185" i="1" s="1"/>
  <c r="N185" i="1"/>
  <c r="O185" i="1" s="1"/>
  <c r="L185" i="1"/>
  <c r="J185" i="1"/>
  <c r="K185" i="1"/>
  <c r="P159" i="1"/>
  <c r="Q159" i="1" s="1"/>
  <c r="R159" i="1" s="1"/>
  <c r="M159" i="1"/>
  <c r="N159" i="1" s="1"/>
  <c r="O159" i="1" s="1"/>
  <c r="P127" i="1"/>
  <c r="Q127" i="1" s="1"/>
  <c r="R127" i="1" s="1"/>
  <c r="M127" i="1"/>
  <c r="N127" i="1" s="1"/>
  <c r="O127" i="1" s="1"/>
  <c r="P95" i="1"/>
  <c r="Q95" i="1" s="1"/>
  <c r="R95" i="1" s="1"/>
  <c r="M95" i="1"/>
  <c r="N95" i="1" s="1"/>
  <c r="O95" i="1" s="1"/>
  <c r="P31" i="1"/>
  <c r="Q31" i="1" s="1"/>
  <c r="R31" i="1" s="1"/>
  <c r="M31" i="1"/>
  <c r="N31" i="1" s="1"/>
  <c r="O31" i="1" s="1"/>
  <c r="L415" i="1"/>
  <c r="K415" i="1"/>
  <c r="J415" i="1"/>
  <c r="J204" i="1"/>
  <c r="L204" i="1"/>
  <c r="K204" i="1"/>
  <c r="J180" i="1"/>
  <c r="K180" i="1"/>
  <c r="L180" i="1"/>
  <c r="L487" i="1"/>
  <c r="K487" i="1"/>
  <c r="J487" i="1"/>
  <c r="M181" i="1"/>
  <c r="P181" i="1"/>
  <c r="P69" i="1"/>
  <c r="M69" i="1"/>
  <c r="P37" i="1"/>
  <c r="Q37" i="1" s="1"/>
  <c r="R37" i="1" s="1"/>
  <c r="M37" i="1"/>
  <c r="N37" i="1" s="1"/>
  <c r="O37" i="1" s="1"/>
  <c r="J411" i="1"/>
  <c r="L411" i="1"/>
  <c r="K411" i="1"/>
  <c r="P379" i="1"/>
  <c r="Q379" i="1" s="1"/>
  <c r="R379" i="1" s="1"/>
  <c r="M379" i="1"/>
  <c r="N379" i="1" s="1"/>
  <c r="O379" i="1" s="1"/>
  <c r="K504" i="1"/>
  <c r="L504" i="1"/>
  <c r="J504" i="1"/>
  <c r="N501" i="1"/>
  <c r="O501" i="1" s="1"/>
  <c r="L501" i="1"/>
  <c r="J501" i="1"/>
  <c r="Q501" i="1"/>
  <c r="R501" i="1" s="1"/>
  <c r="K501" i="1"/>
  <c r="P472" i="1"/>
  <c r="Q472" i="1" s="1"/>
  <c r="R472" i="1" s="1"/>
  <c r="M472" i="1"/>
  <c r="N472" i="1" s="1"/>
  <c r="O472" i="1" s="1"/>
  <c r="N304" i="1"/>
  <c r="O304" i="1" s="1"/>
  <c r="L304" i="1"/>
  <c r="K304" i="1"/>
  <c r="J304" i="1"/>
  <c r="Q304" i="1"/>
  <c r="R304" i="1" s="1"/>
  <c r="N240" i="1"/>
  <c r="O240" i="1" s="1"/>
  <c r="L240" i="1"/>
  <c r="K240" i="1"/>
  <c r="J240" i="1"/>
  <c r="Q240" i="1"/>
  <c r="R240" i="1" s="1"/>
  <c r="L229" i="1"/>
  <c r="K229" i="1"/>
  <c r="J229" i="1"/>
  <c r="Q229" i="1"/>
  <c r="R229" i="1" s="1"/>
  <c r="N229" i="1"/>
  <c r="O229" i="1" s="1"/>
  <c r="K37" i="1"/>
  <c r="J37" i="1"/>
  <c r="L37" i="1"/>
  <c r="L131" i="1"/>
  <c r="K131" i="1"/>
  <c r="J131" i="1"/>
  <c r="N131" i="1"/>
  <c r="O131" i="1" s="1"/>
  <c r="K52" i="1"/>
  <c r="L52" i="1"/>
  <c r="J52" i="1"/>
  <c r="P36" i="1"/>
  <c r="Q36" i="1" s="1"/>
  <c r="R36" i="1" s="1"/>
  <c r="M36" i="1"/>
  <c r="N36" i="1" s="1"/>
  <c r="O36" i="1" s="1"/>
  <c r="M139" i="1"/>
  <c r="N139" i="1" s="1"/>
  <c r="O139" i="1" s="1"/>
  <c r="P139" i="1"/>
  <c r="Q139" i="1" s="1"/>
  <c r="R139" i="1" s="1"/>
  <c r="M131" i="1"/>
  <c r="P131" i="1"/>
  <c r="Q131" i="1" s="1"/>
  <c r="R131" i="1" s="1"/>
  <c r="K4" i="1"/>
  <c r="L4" i="1"/>
  <c r="J4" i="1"/>
  <c r="M171" i="1"/>
  <c r="P171" i="1"/>
  <c r="N171" i="1"/>
  <c r="O171" i="1" s="1"/>
  <c r="L171" i="1"/>
  <c r="K171" i="1"/>
  <c r="J171" i="1"/>
  <c r="Q171" i="1"/>
  <c r="R171" i="1" s="1"/>
  <c r="M43" i="1"/>
  <c r="N43" i="1" s="1"/>
  <c r="O43" i="1" s="1"/>
  <c r="P43" i="1"/>
  <c r="Q43" i="1" s="1"/>
  <c r="R43" i="1" s="1"/>
  <c r="P132" i="1"/>
  <c r="Q132" i="1" s="1"/>
  <c r="R132" i="1" s="1"/>
  <c r="M132" i="1"/>
  <c r="N132" i="1" s="1"/>
  <c r="O132" i="1" s="1"/>
  <c r="P124" i="1"/>
  <c r="Q124" i="1" s="1"/>
  <c r="R124" i="1" s="1"/>
  <c r="M124" i="1"/>
  <c r="N124" i="1" s="1"/>
  <c r="O124" i="1" s="1"/>
  <c r="P100" i="1"/>
  <c r="Q100" i="1" s="1"/>
  <c r="R100" i="1" s="1"/>
  <c r="M100" i="1"/>
  <c r="N100" i="1" s="1"/>
  <c r="O100" i="1" s="1"/>
  <c r="P92" i="1"/>
  <c r="Q92" i="1" s="1"/>
  <c r="R92" i="1" s="1"/>
  <c r="M92" i="1"/>
  <c r="N92" i="1" s="1"/>
  <c r="O92" i="1" s="1"/>
  <c r="M19" i="1"/>
  <c r="N19" i="1" s="1"/>
  <c r="O19" i="1" s="1"/>
  <c r="P19" i="1"/>
  <c r="Q19" i="1" s="1"/>
  <c r="R19" i="1" s="1"/>
  <c r="L1827" i="1"/>
  <c r="K1827" i="1"/>
  <c r="J1827" i="1"/>
  <c r="N1827" i="1"/>
  <c r="O1827" i="1" s="1"/>
  <c r="Q1827" i="1"/>
  <c r="R1827" i="1" s="1"/>
  <c r="N1832" i="1"/>
  <c r="O1832" i="1" s="1"/>
  <c r="Q1832" i="1"/>
  <c r="R1832" i="1" s="1"/>
  <c r="K1832" i="1"/>
  <c r="L1832" i="1"/>
  <c r="J1832" i="1"/>
  <c r="L1795" i="1"/>
  <c r="K1795" i="1"/>
  <c r="Q1795" i="1"/>
  <c r="R1795" i="1" s="1"/>
  <c r="N1795" i="1"/>
  <c r="O1795" i="1" s="1"/>
  <c r="J1795" i="1"/>
  <c r="P1768" i="1"/>
  <c r="Q1768" i="1" s="1"/>
  <c r="R1768" i="1" s="1"/>
  <c r="M1768" i="1"/>
  <c r="N1768" i="1" s="1"/>
  <c r="O1768" i="1" s="1"/>
  <c r="P1743" i="1"/>
  <c r="M1743" i="1"/>
  <c r="P1735" i="1"/>
  <c r="M1735" i="1"/>
  <c r="K1716" i="1"/>
  <c r="Q1716" i="1"/>
  <c r="R1716" i="1" s="1"/>
  <c r="N1716" i="1"/>
  <c r="O1716" i="1" s="1"/>
  <c r="L1716" i="1"/>
  <c r="J1716" i="1"/>
  <c r="L1703" i="1"/>
  <c r="K1703" i="1"/>
  <c r="J1703" i="1"/>
  <c r="P1721" i="1"/>
  <c r="Q1721" i="1" s="1"/>
  <c r="R1721" i="1" s="1"/>
  <c r="M1721" i="1"/>
  <c r="N1721" i="1" s="1"/>
  <c r="O1721" i="1" s="1"/>
  <c r="L1867" i="1"/>
  <c r="K1867" i="1"/>
  <c r="J1867" i="1"/>
  <c r="P1760" i="1"/>
  <c r="Q1760" i="1" s="1"/>
  <c r="R1760" i="1" s="1"/>
  <c r="M1760" i="1"/>
  <c r="N1760" i="1" s="1"/>
  <c r="O1760" i="1" s="1"/>
  <c r="M1749" i="1"/>
  <c r="N1749" i="1" s="1"/>
  <c r="O1749" i="1" s="1"/>
  <c r="P1749" i="1"/>
  <c r="Q1749" i="1" s="1"/>
  <c r="R1749" i="1" s="1"/>
  <c r="P1864" i="1"/>
  <c r="M1864" i="1"/>
  <c r="P1819" i="1"/>
  <c r="Q1819" i="1" s="1"/>
  <c r="R1819" i="1" s="1"/>
  <c r="M1819" i="1"/>
  <c r="N1819" i="1" s="1"/>
  <c r="O1819" i="1" s="1"/>
  <c r="K1624" i="1"/>
  <c r="J1624" i="1"/>
  <c r="Q1624" i="1"/>
  <c r="R1624" i="1" s="1"/>
  <c r="N1624" i="1"/>
  <c r="O1624" i="1" s="1"/>
  <c r="L1624" i="1"/>
  <c r="K1823" i="1"/>
  <c r="N1823" i="1"/>
  <c r="O1823" i="1" s="1"/>
  <c r="L1823" i="1"/>
  <c r="Q1823" i="1"/>
  <c r="R1823" i="1" s="1"/>
  <c r="J1823" i="1"/>
  <c r="K1761" i="1"/>
  <c r="J1761" i="1"/>
  <c r="L1761" i="1"/>
  <c r="P1851" i="1"/>
  <c r="Q1851" i="1" s="1"/>
  <c r="R1851" i="1" s="1"/>
  <c r="M1851" i="1"/>
  <c r="N1851" i="1" s="1"/>
  <c r="O1851" i="1" s="1"/>
  <c r="M1796" i="1"/>
  <c r="N1796" i="1" s="1"/>
  <c r="O1796" i="1" s="1"/>
  <c r="P1796" i="1"/>
  <c r="Q1796" i="1" s="1"/>
  <c r="R1796" i="1" s="1"/>
  <c r="M1652" i="1"/>
  <c r="N1652" i="1" s="1"/>
  <c r="O1652" i="1" s="1"/>
  <c r="P1652" i="1"/>
  <c r="Q1652" i="1" s="1"/>
  <c r="R1652" i="1" s="1"/>
  <c r="L1630" i="1"/>
  <c r="K1630" i="1"/>
  <c r="J1630" i="1"/>
  <c r="Q1630" i="1"/>
  <c r="R1630" i="1" s="1"/>
  <c r="N1630" i="1"/>
  <c r="O1630" i="1" s="1"/>
  <c r="J1494" i="1"/>
  <c r="Q1494" i="1"/>
  <c r="R1494" i="1" s="1"/>
  <c r="N1494" i="1"/>
  <c r="O1494" i="1" s="1"/>
  <c r="L1494" i="1"/>
  <c r="K1494" i="1"/>
  <c r="J1462" i="1"/>
  <c r="Q1462" i="1"/>
  <c r="R1462" i="1" s="1"/>
  <c r="N1462" i="1"/>
  <c r="O1462" i="1" s="1"/>
  <c r="L1462" i="1"/>
  <c r="K1462" i="1"/>
  <c r="P1377" i="1"/>
  <c r="Q1377" i="1" s="1"/>
  <c r="R1377" i="1" s="1"/>
  <c r="M1377" i="1"/>
  <c r="N1377" i="1" s="1"/>
  <c r="O1377" i="1" s="1"/>
  <c r="P1345" i="1"/>
  <c r="Q1345" i="1" s="1"/>
  <c r="R1345" i="1" s="1"/>
  <c r="M1345" i="1"/>
  <c r="N1345" i="1" s="1"/>
  <c r="O1345" i="1" s="1"/>
  <c r="M1564" i="1"/>
  <c r="N1564" i="1" s="1"/>
  <c r="O1564" i="1" s="1"/>
  <c r="P1564" i="1"/>
  <c r="Q1564" i="1" s="1"/>
  <c r="R1564" i="1" s="1"/>
  <c r="K1485" i="1"/>
  <c r="L1485" i="1"/>
  <c r="J1485" i="1"/>
  <c r="J1466" i="1"/>
  <c r="L1466" i="1"/>
  <c r="K1466" i="1"/>
  <c r="P1301" i="1"/>
  <c r="Q1301" i="1" s="1"/>
  <c r="R1301" i="1" s="1"/>
  <c r="M1301" i="1"/>
  <c r="N1301" i="1" s="1"/>
  <c r="O1301" i="1" s="1"/>
  <c r="P1481" i="1"/>
  <c r="Q1481" i="1" s="1"/>
  <c r="R1481" i="1" s="1"/>
  <c r="M1481" i="1"/>
  <c r="N1481" i="1" s="1"/>
  <c r="O1481" i="1" s="1"/>
  <c r="P1373" i="1"/>
  <c r="M1373" i="1"/>
  <c r="L1468" i="1"/>
  <c r="K1468" i="1"/>
  <c r="J1468" i="1"/>
  <c r="P1334" i="1"/>
  <c r="M1334" i="1"/>
  <c r="P1323" i="1"/>
  <c r="M1323" i="1"/>
  <c r="Q1309" i="1"/>
  <c r="R1309" i="1" s="1"/>
  <c r="N1309" i="1"/>
  <c r="O1309" i="1" s="1"/>
  <c r="L1309" i="1"/>
  <c r="J1309" i="1"/>
  <c r="K1309" i="1"/>
  <c r="P1283" i="1"/>
  <c r="Q1283" i="1" s="1"/>
  <c r="R1283" i="1" s="1"/>
  <c r="M1283" i="1"/>
  <c r="N1283" i="1" s="1"/>
  <c r="O1283" i="1" s="1"/>
  <c r="P1219" i="1"/>
  <c r="Q1219" i="1" s="1"/>
  <c r="R1219" i="1" s="1"/>
  <c r="M1219" i="1"/>
  <c r="N1219" i="1" s="1"/>
  <c r="O1219" i="1" s="1"/>
  <c r="P1589" i="1"/>
  <c r="Q1589" i="1" s="1"/>
  <c r="R1589" i="1" s="1"/>
  <c r="M1589" i="1"/>
  <c r="N1589" i="1" s="1"/>
  <c r="O1589" i="1" s="1"/>
  <c r="P1581" i="1"/>
  <c r="Q1581" i="1" s="1"/>
  <c r="R1581" i="1" s="1"/>
  <c r="M1581" i="1"/>
  <c r="N1581" i="1" s="1"/>
  <c r="O1581" i="1" s="1"/>
  <c r="P1573" i="1"/>
  <c r="Q1573" i="1" s="1"/>
  <c r="R1573" i="1" s="1"/>
  <c r="M1573" i="1"/>
  <c r="N1573" i="1" s="1"/>
  <c r="O1573" i="1" s="1"/>
  <c r="P1565" i="1"/>
  <c r="Q1565" i="1" s="1"/>
  <c r="R1565" i="1" s="1"/>
  <c r="M1565" i="1"/>
  <c r="N1565" i="1" s="1"/>
  <c r="O1565" i="1" s="1"/>
  <c r="P1557" i="1"/>
  <c r="Q1557" i="1" s="1"/>
  <c r="R1557" i="1" s="1"/>
  <c r="M1557" i="1"/>
  <c r="N1557" i="1" s="1"/>
  <c r="O1557" i="1" s="1"/>
  <c r="P1549" i="1"/>
  <c r="Q1549" i="1" s="1"/>
  <c r="R1549" i="1" s="1"/>
  <c r="M1549" i="1"/>
  <c r="N1549" i="1" s="1"/>
  <c r="O1549" i="1" s="1"/>
  <c r="P1541" i="1"/>
  <c r="Q1541" i="1" s="1"/>
  <c r="R1541" i="1" s="1"/>
  <c r="M1541" i="1"/>
  <c r="N1541" i="1" s="1"/>
  <c r="O1541" i="1" s="1"/>
  <c r="P1533" i="1"/>
  <c r="Q1533" i="1" s="1"/>
  <c r="R1533" i="1" s="1"/>
  <c r="M1533" i="1"/>
  <c r="N1533" i="1" s="1"/>
  <c r="O1533" i="1" s="1"/>
  <c r="P1525" i="1"/>
  <c r="Q1525" i="1" s="1"/>
  <c r="R1525" i="1" s="1"/>
  <c r="M1525" i="1"/>
  <c r="N1525" i="1" s="1"/>
  <c r="O1525" i="1" s="1"/>
  <c r="L1456" i="1"/>
  <c r="K1456" i="1"/>
  <c r="J1456" i="1"/>
  <c r="M1369" i="1"/>
  <c r="N1369" i="1" s="1"/>
  <c r="O1369" i="1" s="1"/>
  <c r="P1369" i="1"/>
  <c r="Q1369" i="1" s="1"/>
  <c r="R1369" i="1" s="1"/>
  <c r="M1356" i="1"/>
  <c r="N1356" i="1" s="1"/>
  <c r="O1356" i="1" s="1"/>
  <c r="P1356" i="1"/>
  <c r="Q1356" i="1" s="1"/>
  <c r="R1356" i="1" s="1"/>
  <c r="K1344" i="1"/>
  <c r="J1344" i="1"/>
  <c r="Q1344" i="1"/>
  <c r="R1344" i="1" s="1"/>
  <c r="N1344" i="1"/>
  <c r="O1344" i="1" s="1"/>
  <c r="L1344" i="1"/>
  <c r="J1304" i="1"/>
  <c r="Q1304" i="1"/>
  <c r="R1304" i="1" s="1"/>
  <c r="N1304" i="1"/>
  <c r="O1304" i="1" s="1"/>
  <c r="K1304" i="1"/>
  <c r="L1304" i="1"/>
  <c r="L1504" i="1"/>
  <c r="J1504" i="1"/>
  <c r="K1504" i="1"/>
  <c r="N1461" i="1"/>
  <c r="O1461" i="1" s="1"/>
  <c r="K1461" i="1"/>
  <c r="Q1461" i="1"/>
  <c r="R1461" i="1" s="1"/>
  <c r="L1461" i="1"/>
  <c r="J1461" i="1"/>
  <c r="P1453" i="1"/>
  <c r="M1453" i="1"/>
  <c r="J1350" i="1"/>
  <c r="L1350" i="1"/>
  <c r="K1350" i="1"/>
  <c r="Q1350" i="1"/>
  <c r="R1350" i="1" s="1"/>
  <c r="N1350" i="1"/>
  <c r="O1350" i="1" s="1"/>
  <c r="K1291" i="1"/>
  <c r="J1291" i="1"/>
  <c r="L1291" i="1"/>
  <c r="Q1275" i="1"/>
  <c r="R1275" i="1" s="1"/>
  <c r="N1275" i="1"/>
  <c r="O1275" i="1" s="1"/>
  <c r="L1275" i="1"/>
  <c r="K1275" i="1"/>
  <c r="J1275" i="1"/>
  <c r="P1233" i="1"/>
  <c r="M1233" i="1"/>
  <c r="Q1211" i="1"/>
  <c r="R1211" i="1" s="1"/>
  <c r="N1211" i="1"/>
  <c r="O1211" i="1" s="1"/>
  <c r="L1211" i="1"/>
  <c r="K1211" i="1"/>
  <c r="J1211" i="1"/>
  <c r="P1436" i="1"/>
  <c r="Q1436" i="1" s="1"/>
  <c r="R1436" i="1" s="1"/>
  <c r="M1436" i="1"/>
  <c r="N1436" i="1" s="1"/>
  <c r="O1436" i="1" s="1"/>
  <c r="K1489" i="1"/>
  <c r="J1489" i="1"/>
  <c r="Q1489" i="1"/>
  <c r="R1489" i="1" s="1"/>
  <c r="N1489" i="1"/>
  <c r="O1489" i="1" s="1"/>
  <c r="L1489" i="1"/>
  <c r="N1333" i="1"/>
  <c r="O1333" i="1" s="1"/>
  <c r="L1333" i="1"/>
  <c r="K1333" i="1"/>
  <c r="J1333" i="1"/>
  <c r="Q1333" i="1"/>
  <c r="R1333" i="1" s="1"/>
  <c r="K1273" i="1"/>
  <c r="J1273" i="1"/>
  <c r="L1273" i="1"/>
  <c r="K1209" i="1"/>
  <c r="J1209" i="1"/>
  <c r="L1209" i="1"/>
  <c r="J1177" i="1"/>
  <c r="Q1177" i="1"/>
  <c r="R1177" i="1" s="1"/>
  <c r="N1177" i="1"/>
  <c r="O1177" i="1" s="1"/>
  <c r="L1177" i="1"/>
  <c r="K1177" i="1"/>
  <c r="M1223" i="1"/>
  <c r="P1223" i="1"/>
  <c r="N1035" i="1"/>
  <c r="O1035" i="1" s="1"/>
  <c r="L1035" i="1"/>
  <c r="K1035" i="1"/>
  <c r="J1035" i="1"/>
  <c r="Q1035" i="1"/>
  <c r="R1035" i="1" s="1"/>
  <c r="K1224" i="1"/>
  <c r="L1224" i="1"/>
  <c r="J1224" i="1"/>
  <c r="L1221" i="1"/>
  <c r="J1221" i="1"/>
  <c r="K1221" i="1"/>
  <c r="P1192" i="1"/>
  <c r="Q1192" i="1" s="1"/>
  <c r="R1192" i="1" s="1"/>
  <c r="M1192" i="1"/>
  <c r="N1192" i="1" s="1"/>
  <c r="O1192" i="1" s="1"/>
  <c r="N972" i="1"/>
  <c r="O972" i="1" s="1"/>
  <c r="L972" i="1"/>
  <c r="K972" i="1"/>
  <c r="J972" i="1"/>
  <c r="Q972" i="1"/>
  <c r="R972" i="1" s="1"/>
  <c r="M1152" i="1"/>
  <c r="N1152" i="1" s="1"/>
  <c r="O1152" i="1" s="1"/>
  <c r="P1152" i="1"/>
  <c r="Q1152" i="1" s="1"/>
  <c r="R1152" i="1" s="1"/>
  <c r="P997" i="1"/>
  <c r="M997" i="1"/>
  <c r="P965" i="1"/>
  <c r="M965" i="1"/>
  <c r="L1247" i="1"/>
  <c r="K1247" i="1"/>
  <c r="J1247" i="1"/>
  <c r="N1247" i="1"/>
  <c r="O1247" i="1" s="1"/>
  <c r="Q1247" i="1"/>
  <c r="R1247" i="1" s="1"/>
  <c r="N1189" i="1"/>
  <c r="O1189" i="1" s="1"/>
  <c r="L1189" i="1"/>
  <c r="J1189" i="1"/>
  <c r="Q1189" i="1"/>
  <c r="R1189" i="1" s="1"/>
  <c r="K1189" i="1"/>
  <c r="P1143" i="1"/>
  <c r="Q1143" i="1" s="1"/>
  <c r="R1143" i="1" s="1"/>
  <c r="M1143" i="1"/>
  <c r="N1143" i="1" s="1"/>
  <c r="O1143" i="1" s="1"/>
  <c r="P1135" i="1"/>
  <c r="Q1135" i="1" s="1"/>
  <c r="R1135" i="1" s="1"/>
  <c r="M1135" i="1"/>
  <c r="N1135" i="1" s="1"/>
  <c r="O1135" i="1" s="1"/>
  <c r="P1127" i="1"/>
  <c r="Q1127" i="1" s="1"/>
  <c r="R1127" i="1" s="1"/>
  <c r="M1127" i="1"/>
  <c r="N1127" i="1" s="1"/>
  <c r="O1127" i="1" s="1"/>
  <c r="P1119" i="1"/>
  <c r="Q1119" i="1" s="1"/>
  <c r="R1119" i="1" s="1"/>
  <c r="M1119" i="1"/>
  <c r="N1119" i="1" s="1"/>
  <c r="O1119" i="1" s="1"/>
  <c r="P1111" i="1"/>
  <c r="Q1111" i="1" s="1"/>
  <c r="R1111" i="1" s="1"/>
  <c r="M1111" i="1"/>
  <c r="N1111" i="1" s="1"/>
  <c r="O1111" i="1" s="1"/>
  <c r="P1103" i="1"/>
  <c r="Q1103" i="1" s="1"/>
  <c r="R1103" i="1" s="1"/>
  <c r="M1103" i="1"/>
  <c r="N1103" i="1" s="1"/>
  <c r="O1103" i="1" s="1"/>
  <c r="P1095" i="1"/>
  <c r="Q1095" i="1" s="1"/>
  <c r="R1095" i="1" s="1"/>
  <c r="M1095" i="1"/>
  <c r="N1095" i="1" s="1"/>
  <c r="O1095" i="1" s="1"/>
  <c r="P1087" i="1"/>
  <c r="Q1087" i="1" s="1"/>
  <c r="R1087" i="1" s="1"/>
  <c r="M1087" i="1"/>
  <c r="N1087" i="1" s="1"/>
  <c r="O1087" i="1" s="1"/>
  <c r="P1079" i="1"/>
  <c r="Q1079" i="1" s="1"/>
  <c r="R1079" i="1" s="1"/>
  <c r="M1079" i="1"/>
  <c r="N1079" i="1" s="1"/>
  <c r="O1079" i="1" s="1"/>
  <c r="P1071" i="1"/>
  <c r="Q1071" i="1" s="1"/>
  <c r="R1071" i="1" s="1"/>
  <c r="M1071" i="1"/>
  <c r="N1071" i="1" s="1"/>
  <c r="O1071" i="1" s="1"/>
  <c r="P1063" i="1"/>
  <c r="Q1063" i="1" s="1"/>
  <c r="R1063" i="1" s="1"/>
  <c r="M1063" i="1"/>
  <c r="N1063" i="1" s="1"/>
  <c r="O1063" i="1" s="1"/>
  <c r="P1055" i="1"/>
  <c r="Q1055" i="1" s="1"/>
  <c r="R1055" i="1" s="1"/>
  <c r="M1055" i="1"/>
  <c r="N1055" i="1" s="1"/>
  <c r="O1055" i="1" s="1"/>
  <c r="P1033" i="1"/>
  <c r="M1033" i="1"/>
  <c r="Q1018" i="1"/>
  <c r="R1018" i="1" s="1"/>
  <c r="N1018" i="1"/>
  <c r="O1018" i="1" s="1"/>
  <c r="L1018" i="1"/>
  <c r="K1018" i="1"/>
  <c r="J1018" i="1"/>
  <c r="P952" i="1"/>
  <c r="Q952" i="1" s="1"/>
  <c r="R952" i="1" s="1"/>
  <c r="M952" i="1"/>
  <c r="N952" i="1" s="1"/>
  <c r="O952" i="1" s="1"/>
  <c r="P904" i="1"/>
  <c r="Q904" i="1" s="1"/>
  <c r="R904" i="1" s="1"/>
  <c r="M904" i="1"/>
  <c r="N904" i="1" s="1"/>
  <c r="O904" i="1" s="1"/>
  <c r="P872" i="1"/>
  <c r="Q872" i="1" s="1"/>
  <c r="R872" i="1" s="1"/>
  <c r="M872" i="1"/>
  <c r="N872" i="1" s="1"/>
  <c r="O872" i="1" s="1"/>
  <c r="P840" i="1"/>
  <c r="Q840" i="1" s="1"/>
  <c r="R840" i="1" s="1"/>
  <c r="M840" i="1"/>
  <c r="N840" i="1" s="1"/>
  <c r="O840" i="1" s="1"/>
  <c r="P808" i="1"/>
  <c r="Q808" i="1" s="1"/>
  <c r="R808" i="1" s="1"/>
  <c r="M808" i="1"/>
  <c r="N808" i="1" s="1"/>
  <c r="O808" i="1" s="1"/>
  <c r="M1052" i="1"/>
  <c r="N1052" i="1" s="1"/>
  <c r="O1052" i="1" s="1"/>
  <c r="P1052" i="1"/>
  <c r="Q1052" i="1" s="1"/>
  <c r="R1052" i="1" s="1"/>
  <c r="K1043" i="1"/>
  <c r="J1043" i="1"/>
  <c r="Q1043" i="1"/>
  <c r="R1043" i="1" s="1"/>
  <c r="N1043" i="1"/>
  <c r="O1043" i="1" s="1"/>
  <c r="L1043" i="1"/>
  <c r="M1007" i="1"/>
  <c r="N1007" i="1" s="1"/>
  <c r="O1007" i="1" s="1"/>
  <c r="P1007" i="1"/>
  <c r="Q1007" i="1" s="1"/>
  <c r="R1007" i="1" s="1"/>
  <c r="N1277" i="1"/>
  <c r="O1277" i="1" s="1"/>
  <c r="L1277" i="1"/>
  <c r="J1277" i="1"/>
  <c r="K1277" i="1"/>
  <c r="Q1277" i="1"/>
  <c r="R1277" i="1" s="1"/>
  <c r="P1248" i="1"/>
  <c r="Q1248" i="1" s="1"/>
  <c r="R1248" i="1" s="1"/>
  <c r="M1248" i="1"/>
  <c r="N1248" i="1" s="1"/>
  <c r="O1248" i="1" s="1"/>
  <c r="J1033" i="1"/>
  <c r="L1033" i="1"/>
  <c r="K1033" i="1"/>
  <c r="Q1033" i="1"/>
  <c r="R1033" i="1" s="1"/>
  <c r="N1033" i="1"/>
  <c r="O1033" i="1" s="1"/>
  <c r="J1017" i="1"/>
  <c r="L1017" i="1"/>
  <c r="K1017" i="1"/>
  <c r="P1155" i="1"/>
  <c r="Q1155" i="1" s="1"/>
  <c r="R1155" i="1" s="1"/>
  <c r="M1155" i="1"/>
  <c r="N1155" i="1" s="1"/>
  <c r="O1155" i="1" s="1"/>
  <c r="M1269" i="1"/>
  <c r="N1269" i="1" s="1"/>
  <c r="O1269" i="1" s="1"/>
  <c r="P1269" i="1"/>
  <c r="Q1269" i="1" s="1"/>
  <c r="R1269" i="1" s="1"/>
  <c r="L1223" i="1"/>
  <c r="K1223" i="1"/>
  <c r="J1223" i="1"/>
  <c r="Q1223" i="1"/>
  <c r="R1223" i="1" s="1"/>
  <c r="N1223" i="1"/>
  <c r="O1223" i="1" s="1"/>
  <c r="P780" i="1"/>
  <c r="Q780" i="1" s="1"/>
  <c r="R780" i="1" s="1"/>
  <c r="M780" i="1"/>
  <c r="N780" i="1" s="1"/>
  <c r="O780" i="1" s="1"/>
  <c r="P772" i="1"/>
  <c r="Q772" i="1" s="1"/>
  <c r="R772" i="1" s="1"/>
  <c r="M772" i="1"/>
  <c r="N772" i="1" s="1"/>
  <c r="O772" i="1" s="1"/>
  <c r="P764" i="1"/>
  <c r="M764" i="1"/>
  <c r="P756" i="1"/>
  <c r="Q756" i="1" s="1"/>
  <c r="R756" i="1" s="1"/>
  <c r="M756" i="1"/>
  <c r="N756" i="1" s="1"/>
  <c r="O756" i="1" s="1"/>
  <c r="P748" i="1"/>
  <c r="Q748" i="1" s="1"/>
  <c r="R748" i="1" s="1"/>
  <c r="M748" i="1"/>
  <c r="N748" i="1" s="1"/>
  <c r="O748" i="1" s="1"/>
  <c r="P784" i="1"/>
  <c r="M784" i="1"/>
  <c r="M932" i="1"/>
  <c r="P932" i="1"/>
  <c r="N913" i="1"/>
  <c r="O913" i="1" s="1"/>
  <c r="L913" i="1"/>
  <c r="K913" i="1"/>
  <c r="J913" i="1"/>
  <c r="Q913" i="1"/>
  <c r="R913" i="1" s="1"/>
  <c r="N794" i="1"/>
  <c r="O794" i="1" s="1"/>
  <c r="J794" i="1"/>
  <c r="Q794" i="1"/>
  <c r="R794" i="1" s="1"/>
  <c r="L794" i="1"/>
  <c r="K794" i="1"/>
  <c r="K901" i="1"/>
  <c r="L901" i="1"/>
  <c r="J901" i="1"/>
  <c r="K885" i="1"/>
  <c r="L885" i="1"/>
  <c r="J885" i="1"/>
  <c r="K869" i="1"/>
  <c r="L869" i="1"/>
  <c r="J869" i="1"/>
  <c r="K853" i="1"/>
  <c r="L853" i="1"/>
  <c r="J853" i="1"/>
  <c r="K837" i="1"/>
  <c r="L837" i="1"/>
  <c r="J837" i="1"/>
  <c r="K821" i="1"/>
  <c r="L821" i="1"/>
  <c r="J821" i="1"/>
  <c r="K805" i="1"/>
  <c r="L805" i="1"/>
  <c r="J805" i="1"/>
  <c r="P788" i="1"/>
  <c r="Q788" i="1" s="1"/>
  <c r="R788" i="1" s="1"/>
  <c r="M788" i="1"/>
  <c r="N788" i="1" s="1"/>
  <c r="O788" i="1" s="1"/>
  <c r="P778" i="1"/>
  <c r="M778" i="1"/>
  <c r="P770" i="1"/>
  <c r="M770" i="1"/>
  <c r="P762" i="1"/>
  <c r="M762" i="1"/>
  <c r="P754" i="1"/>
  <c r="M754" i="1"/>
  <c r="P746" i="1"/>
  <c r="M746" i="1"/>
  <c r="P737" i="1"/>
  <c r="Q737" i="1" s="1"/>
  <c r="R737" i="1" s="1"/>
  <c r="M737" i="1"/>
  <c r="N737" i="1" s="1"/>
  <c r="O737" i="1" s="1"/>
  <c r="J712" i="1"/>
  <c r="Q712" i="1"/>
  <c r="R712" i="1" s="1"/>
  <c r="N712" i="1"/>
  <c r="O712" i="1" s="1"/>
  <c r="L712" i="1"/>
  <c r="K712" i="1"/>
  <c r="P644" i="1"/>
  <c r="Q644" i="1" s="1"/>
  <c r="R644" i="1" s="1"/>
  <c r="M644" i="1"/>
  <c r="N644" i="1" s="1"/>
  <c r="O644" i="1" s="1"/>
  <c r="Q589" i="1"/>
  <c r="R589" i="1" s="1"/>
  <c r="N589" i="1"/>
  <c r="O589" i="1" s="1"/>
  <c r="L589" i="1"/>
  <c r="K589" i="1"/>
  <c r="J589" i="1"/>
  <c r="P579" i="1"/>
  <c r="M579" i="1"/>
  <c r="P555" i="1"/>
  <c r="M555" i="1"/>
  <c r="P539" i="1"/>
  <c r="M539" i="1"/>
  <c r="P475" i="1"/>
  <c r="M475" i="1"/>
  <c r="L776" i="1"/>
  <c r="K776" i="1"/>
  <c r="J776" i="1"/>
  <c r="K765" i="1"/>
  <c r="L765" i="1"/>
  <c r="J765" i="1"/>
  <c r="Q765" i="1"/>
  <c r="R765" i="1" s="1"/>
  <c r="N765" i="1"/>
  <c r="O765" i="1" s="1"/>
  <c r="L744" i="1"/>
  <c r="K744" i="1"/>
  <c r="J744" i="1"/>
  <c r="P949" i="1"/>
  <c r="Q949" i="1" s="1"/>
  <c r="R949" i="1" s="1"/>
  <c r="M949" i="1"/>
  <c r="N949" i="1" s="1"/>
  <c r="O949" i="1" s="1"/>
  <c r="P941" i="1"/>
  <c r="Q941" i="1" s="1"/>
  <c r="R941" i="1" s="1"/>
  <c r="M941" i="1"/>
  <c r="N941" i="1" s="1"/>
  <c r="O941" i="1" s="1"/>
  <c r="P933" i="1"/>
  <c r="Q933" i="1" s="1"/>
  <c r="R933" i="1" s="1"/>
  <c r="M933" i="1"/>
  <c r="N933" i="1" s="1"/>
  <c r="O933" i="1" s="1"/>
  <c r="P925" i="1"/>
  <c r="Q925" i="1" s="1"/>
  <c r="R925" i="1" s="1"/>
  <c r="M925" i="1"/>
  <c r="N925" i="1" s="1"/>
  <c r="O925" i="1" s="1"/>
  <c r="P909" i="1"/>
  <c r="Q909" i="1" s="1"/>
  <c r="R909" i="1" s="1"/>
  <c r="M909" i="1"/>
  <c r="N909" i="1" s="1"/>
  <c r="O909" i="1" s="1"/>
  <c r="M892" i="1"/>
  <c r="N892" i="1" s="1"/>
  <c r="O892" i="1" s="1"/>
  <c r="P892" i="1"/>
  <c r="Q892" i="1" s="1"/>
  <c r="R892" i="1" s="1"/>
  <c r="M828" i="1"/>
  <c r="N828" i="1" s="1"/>
  <c r="O828" i="1" s="1"/>
  <c r="P828" i="1"/>
  <c r="Q828" i="1" s="1"/>
  <c r="R828" i="1" s="1"/>
  <c r="P792" i="1"/>
  <c r="Q792" i="1" s="1"/>
  <c r="R792" i="1" s="1"/>
  <c r="M792" i="1"/>
  <c r="N792" i="1" s="1"/>
  <c r="O792" i="1" s="1"/>
  <c r="L676" i="1"/>
  <c r="K676" i="1"/>
  <c r="J676" i="1"/>
  <c r="L628" i="1"/>
  <c r="K628" i="1"/>
  <c r="J628" i="1"/>
  <c r="Q628" i="1"/>
  <c r="R628" i="1" s="1"/>
  <c r="N628" i="1"/>
  <c r="O628" i="1" s="1"/>
  <c r="Q547" i="1"/>
  <c r="R547" i="1" s="1"/>
  <c r="N547" i="1"/>
  <c r="O547" i="1" s="1"/>
  <c r="L547" i="1"/>
  <c r="K547" i="1"/>
  <c r="J547" i="1"/>
  <c r="Q531" i="1"/>
  <c r="R531" i="1" s="1"/>
  <c r="N531" i="1"/>
  <c r="O531" i="1" s="1"/>
  <c r="L531" i="1"/>
  <c r="K531" i="1"/>
  <c r="J531" i="1"/>
  <c r="L515" i="1"/>
  <c r="K515" i="1"/>
  <c r="J515" i="1"/>
  <c r="Q499" i="1"/>
  <c r="R499" i="1" s="1"/>
  <c r="N499" i="1"/>
  <c r="O499" i="1" s="1"/>
  <c r="L499" i="1"/>
  <c r="K499" i="1"/>
  <c r="J499" i="1"/>
  <c r="Q483" i="1"/>
  <c r="R483" i="1" s="1"/>
  <c r="N483" i="1"/>
  <c r="O483" i="1" s="1"/>
  <c r="L483" i="1"/>
  <c r="K483" i="1"/>
  <c r="J483" i="1"/>
  <c r="Q467" i="1"/>
  <c r="R467" i="1" s="1"/>
  <c r="N467" i="1"/>
  <c r="O467" i="1" s="1"/>
  <c r="L467" i="1"/>
  <c r="K467" i="1"/>
  <c r="J467" i="1"/>
  <c r="K789" i="1"/>
  <c r="J789" i="1"/>
  <c r="L789" i="1"/>
  <c r="M567" i="1"/>
  <c r="N567" i="1" s="1"/>
  <c r="O567" i="1" s="1"/>
  <c r="P567" i="1"/>
  <c r="Q567" i="1" s="1"/>
  <c r="R567" i="1" s="1"/>
  <c r="M551" i="1"/>
  <c r="N551" i="1" s="1"/>
  <c r="O551" i="1" s="1"/>
  <c r="P551" i="1"/>
  <c r="Q551" i="1" s="1"/>
  <c r="R551" i="1" s="1"/>
  <c r="P300" i="1"/>
  <c r="Q300" i="1" s="1"/>
  <c r="R300" i="1" s="1"/>
  <c r="M300" i="1"/>
  <c r="N300" i="1" s="1"/>
  <c r="O300" i="1" s="1"/>
  <c r="P284" i="1"/>
  <c r="M284" i="1"/>
  <c r="P268" i="1"/>
  <c r="M268" i="1"/>
  <c r="P252" i="1"/>
  <c r="M252" i="1"/>
  <c r="P236" i="1"/>
  <c r="M236" i="1"/>
  <c r="P560" i="1"/>
  <c r="Q560" i="1" s="1"/>
  <c r="R560" i="1" s="1"/>
  <c r="M560" i="1"/>
  <c r="N560" i="1" s="1"/>
  <c r="O560" i="1" s="1"/>
  <c r="M440" i="1"/>
  <c r="P440" i="1"/>
  <c r="M424" i="1"/>
  <c r="N424" i="1" s="1"/>
  <c r="O424" i="1" s="1"/>
  <c r="P424" i="1"/>
  <c r="Q424" i="1" s="1"/>
  <c r="R424" i="1" s="1"/>
  <c r="L419" i="1"/>
  <c r="K419" i="1"/>
  <c r="J419" i="1"/>
  <c r="M415" i="1"/>
  <c r="N415" i="1" s="1"/>
  <c r="O415" i="1" s="1"/>
  <c r="P415" i="1"/>
  <c r="Q415" i="1" s="1"/>
  <c r="R415" i="1" s="1"/>
  <c r="P387" i="1"/>
  <c r="Q387" i="1" s="1"/>
  <c r="R387" i="1" s="1"/>
  <c r="M387" i="1"/>
  <c r="N387" i="1" s="1"/>
  <c r="O387" i="1" s="1"/>
  <c r="P363" i="1"/>
  <c r="Q363" i="1" s="1"/>
  <c r="R363" i="1" s="1"/>
  <c r="M363" i="1"/>
  <c r="N363" i="1" s="1"/>
  <c r="O363" i="1" s="1"/>
  <c r="N341" i="1"/>
  <c r="O341" i="1" s="1"/>
  <c r="L341" i="1"/>
  <c r="K341" i="1"/>
  <c r="J341" i="1"/>
  <c r="Q341" i="1"/>
  <c r="R341" i="1" s="1"/>
  <c r="N312" i="1"/>
  <c r="O312" i="1" s="1"/>
  <c r="L312" i="1"/>
  <c r="K312" i="1"/>
  <c r="J312" i="1"/>
  <c r="Q312" i="1"/>
  <c r="R312" i="1" s="1"/>
  <c r="L271" i="1"/>
  <c r="Q271" i="1"/>
  <c r="R271" i="1" s="1"/>
  <c r="N271" i="1"/>
  <c r="O271" i="1" s="1"/>
  <c r="K271" i="1"/>
  <c r="J271" i="1"/>
  <c r="N557" i="1"/>
  <c r="O557" i="1" s="1"/>
  <c r="L557" i="1"/>
  <c r="K557" i="1"/>
  <c r="J557" i="1"/>
  <c r="Q557" i="1"/>
  <c r="R557" i="1" s="1"/>
  <c r="L544" i="1"/>
  <c r="K544" i="1"/>
  <c r="J544" i="1"/>
  <c r="N541" i="1"/>
  <c r="O541" i="1" s="1"/>
  <c r="L541" i="1"/>
  <c r="J541" i="1"/>
  <c r="Q541" i="1"/>
  <c r="R541" i="1" s="1"/>
  <c r="K541" i="1"/>
  <c r="K528" i="1"/>
  <c r="L528" i="1"/>
  <c r="J528" i="1"/>
  <c r="N525" i="1"/>
  <c r="O525" i="1" s="1"/>
  <c r="L525" i="1"/>
  <c r="J525" i="1"/>
  <c r="Q525" i="1"/>
  <c r="R525" i="1" s="1"/>
  <c r="K525" i="1"/>
  <c r="K512" i="1"/>
  <c r="L512" i="1"/>
  <c r="J512" i="1"/>
  <c r="N509" i="1"/>
  <c r="O509" i="1" s="1"/>
  <c r="L509" i="1"/>
  <c r="J509" i="1"/>
  <c r="Q509" i="1"/>
  <c r="R509" i="1" s="1"/>
  <c r="K509" i="1"/>
  <c r="K496" i="1"/>
  <c r="L496" i="1"/>
  <c r="J496" i="1"/>
  <c r="N493" i="1"/>
  <c r="O493" i="1" s="1"/>
  <c r="L493" i="1"/>
  <c r="J493" i="1"/>
  <c r="Q493" i="1"/>
  <c r="R493" i="1" s="1"/>
  <c r="K493" i="1"/>
  <c r="K480" i="1"/>
  <c r="L480" i="1"/>
  <c r="J480" i="1"/>
  <c r="N477" i="1"/>
  <c r="O477" i="1" s="1"/>
  <c r="L477" i="1"/>
  <c r="J477" i="1"/>
  <c r="Q477" i="1"/>
  <c r="R477" i="1" s="1"/>
  <c r="K477" i="1"/>
  <c r="K464" i="1"/>
  <c r="L464" i="1"/>
  <c r="J464" i="1"/>
  <c r="N461" i="1"/>
  <c r="O461" i="1" s="1"/>
  <c r="L461" i="1"/>
  <c r="J461" i="1"/>
  <c r="Q461" i="1"/>
  <c r="R461" i="1" s="1"/>
  <c r="K461" i="1"/>
  <c r="P273" i="1"/>
  <c r="M273" i="1"/>
  <c r="Q258" i="1"/>
  <c r="R258" i="1" s="1"/>
  <c r="N258" i="1"/>
  <c r="O258" i="1" s="1"/>
  <c r="L258" i="1"/>
  <c r="K258" i="1"/>
  <c r="J258" i="1"/>
  <c r="P215" i="1"/>
  <c r="Q215" i="1" s="1"/>
  <c r="R215" i="1" s="1"/>
  <c r="M215" i="1"/>
  <c r="N215" i="1" s="1"/>
  <c r="O215" i="1" s="1"/>
  <c r="N193" i="1"/>
  <c r="O193" i="1" s="1"/>
  <c r="L193" i="1"/>
  <c r="K193" i="1"/>
  <c r="J193" i="1"/>
  <c r="Q193" i="1"/>
  <c r="R193" i="1" s="1"/>
  <c r="P167" i="1"/>
  <c r="Q167" i="1" s="1"/>
  <c r="R167" i="1" s="1"/>
  <c r="M167" i="1"/>
  <c r="N167" i="1" s="1"/>
  <c r="O167" i="1" s="1"/>
  <c r="Q145" i="1"/>
  <c r="R145" i="1" s="1"/>
  <c r="N145" i="1"/>
  <c r="O145" i="1" s="1"/>
  <c r="L145" i="1"/>
  <c r="J145" i="1"/>
  <c r="K145" i="1"/>
  <c r="Q113" i="1"/>
  <c r="R113" i="1" s="1"/>
  <c r="N113" i="1"/>
  <c r="O113" i="1" s="1"/>
  <c r="L113" i="1"/>
  <c r="J113" i="1"/>
  <c r="K113" i="1"/>
  <c r="P55" i="1"/>
  <c r="Q55" i="1" s="1"/>
  <c r="R55" i="1" s="1"/>
  <c r="M55" i="1"/>
  <c r="N55" i="1" s="1"/>
  <c r="O55" i="1" s="1"/>
  <c r="P435" i="1"/>
  <c r="Q435" i="1" s="1"/>
  <c r="R435" i="1" s="1"/>
  <c r="M435" i="1"/>
  <c r="N435" i="1" s="1"/>
  <c r="O435" i="1" s="1"/>
  <c r="L386" i="1"/>
  <c r="K386" i="1"/>
  <c r="J386" i="1"/>
  <c r="M364" i="1"/>
  <c r="N364" i="1" s="1"/>
  <c r="O364" i="1" s="1"/>
  <c r="P364" i="1"/>
  <c r="Q364" i="1" s="1"/>
  <c r="R364" i="1" s="1"/>
  <c r="M348" i="1"/>
  <c r="N348" i="1" s="1"/>
  <c r="O348" i="1" s="1"/>
  <c r="P348" i="1"/>
  <c r="Q348" i="1" s="1"/>
  <c r="R348" i="1" s="1"/>
  <c r="M332" i="1"/>
  <c r="N332" i="1" s="1"/>
  <c r="O332" i="1" s="1"/>
  <c r="P332" i="1"/>
  <c r="Q332" i="1" s="1"/>
  <c r="R332" i="1" s="1"/>
  <c r="M316" i="1"/>
  <c r="N316" i="1" s="1"/>
  <c r="O316" i="1" s="1"/>
  <c r="P316" i="1"/>
  <c r="Q316" i="1" s="1"/>
  <c r="R316" i="1" s="1"/>
  <c r="J584" i="1"/>
  <c r="L584" i="1"/>
  <c r="K584" i="1"/>
  <c r="L471" i="1"/>
  <c r="K471" i="1"/>
  <c r="J471" i="1"/>
  <c r="J289" i="1"/>
  <c r="L289" i="1"/>
  <c r="K289" i="1"/>
  <c r="Q289" i="1"/>
  <c r="R289" i="1" s="1"/>
  <c r="N289" i="1"/>
  <c r="O289" i="1" s="1"/>
  <c r="J427" i="1"/>
  <c r="L427" i="1"/>
  <c r="K427" i="1"/>
  <c r="P395" i="1"/>
  <c r="Q395" i="1" s="1"/>
  <c r="R395" i="1" s="1"/>
  <c r="M395" i="1"/>
  <c r="N395" i="1" s="1"/>
  <c r="O395" i="1" s="1"/>
  <c r="L373" i="1"/>
  <c r="J373" i="1"/>
  <c r="K373" i="1"/>
  <c r="K520" i="1"/>
  <c r="L520" i="1"/>
  <c r="J520" i="1"/>
  <c r="N517" i="1"/>
  <c r="O517" i="1" s="1"/>
  <c r="L517" i="1"/>
  <c r="J517" i="1"/>
  <c r="Q517" i="1"/>
  <c r="R517" i="1" s="1"/>
  <c r="K517" i="1"/>
  <c r="P488" i="1"/>
  <c r="Q488" i="1" s="1"/>
  <c r="R488" i="1" s="1"/>
  <c r="M488" i="1"/>
  <c r="N488" i="1" s="1"/>
  <c r="O488" i="1" s="1"/>
  <c r="L221" i="1"/>
  <c r="K221" i="1"/>
  <c r="J221" i="1"/>
  <c r="Q221" i="1"/>
  <c r="R221" i="1" s="1"/>
  <c r="N221" i="1"/>
  <c r="O221" i="1" s="1"/>
  <c r="K141" i="1"/>
  <c r="J141" i="1"/>
  <c r="L141" i="1"/>
  <c r="K109" i="1"/>
  <c r="J109" i="1"/>
  <c r="L109" i="1"/>
  <c r="K61" i="1"/>
  <c r="J61" i="1"/>
  <c r="L61" i="1"/>
  <c r="L123" i="1"/>
  <c r="K123" i="1"/>
  <c r="J123" i="1"/>
  <c r="Q123" i="1"/>
  <c r="R123" i="1" s="1"/>
  <c r="P52" i="1"/>
  <c r="Q52" i="1" s="1"/>
  <c r="R52" i="1" s="1"/>
  <c r="M52" i="1"/>
  <c r="N52" i="1" s="1"/>
  <c r="O52" i="1" s="1"/>
  <c r="M123" i="1"/>
  <c r="N123" i="1" s="1"/>
  <c r="O123" i="1" s="1"/>
  <c r="P123" i="1"/>
  <c r="J9" i="1"/>
  <c r="L9" i="1"/>
  <c r="K9" i="1"/>
  <c r="N25" i="1"/>
  <c r="O25" i="1" s="1"/>
  <c r="L25" i="1"/>
  <c r="J25" i="1"/>
  <c r="K25" i="1"/>
  <c r="Q25" i="1"/>
  <c r="R25" i="1" s="1"/>
  <c r="P156" i="1"/>
  <c r="Q156" i="1" s="1"/>
  <c r="R156" i="1" s="1"/>
  <c r="M156" i="1"/>
  <c r="N156" i="1" s="1"/>
  <c r="O156" i="1" s="1"/>
  <c r="P148" i="1"/>
  <c r="Q148" i="1" s="1"/>
  <c r="R148" i="1" s="1"/>
  <c r="M148" i="1"/>
  <c r="N148" i="1" s="1"/>
  <c r="O148" i="1" s="1"/>
  <c r="P140" i="1"/>
  <c r="Q140" i="1" s="1"/>
  <c r="R140" i="1" s="1"/>
  <c r="M140" i="1"/>
  <c r="N140" i="1" s="1"/>
  <c r="O140" i="1" s="1"/>
  <c r="P116" i="1"/>
  <c r="Q116" i="1" s="1"/>
  <c r="R116" i="1" s="1"/>
  <c r="M116" i="1"/>
  <c r="N116" i="1" s="1"/>
  <c r="O116" i="1" s="1"/>
  <c r="P108" i="1"/>
  <c r="Q108" i="1" s="1"/>
  <c r="R108" i="1" s="1"/>
  <c r="M108" i="1"/>
  <c r="N108" i="1" s="1"/>
  <c r="O108" i="1" s="1"/>
  <c r="M163" i="1"/>
  <c r="N163" i="1" s="1"/>
  <c r="O163" i="1" s="1"/>
  <c r="P163" i="1"/>
  <c r="L163" i="1"/>
  <c r="K163" i="1"/>
  <c r="J163" i="1"/>
  <c r="Q163" i="1"/>
  <c r="R163" i="1" s="1"/>
  <c r="N49" i="1"/>
  <c r="O49" i="1" s="1"/>
  <c r="L49" i="1"/>
  <c r="J49" i="1"/>
  <c r="Q49" i="1"/>
  <c r="R49" i="1" s="1"/>
  <c r="K49" i="1"/>
  <c r="N33" i="1"/>
  <c r="O33" i="1" s="1"/>
  <c r="L33" i="1"/>
  <c r="J33" i="1"/>
  <c r="Q33" i="1"/>
  <c r="R33" i="1" s="1"/>
  <c r="K33" i="1"/>
  <c r="L1644" i="1"/>
  <c r="K1644" i="1"/>
  <c r="J1644" i="1"/>
  <c r="N1612" i="1"/>
  <c r="O1612" i="1" s="1"/>
  <c r="L1612" i="1"/>
  <c r="K1612" i="1"/>
  <c r="J1612" i="1"/>
  <c r="Q1612" i="1"/>
  <c r="R1612" i="1" s="1"/>
  <c r="K1700" i="1"/>
  <c r="Q1700" i="1"/>
  <c r="R1700" i="1" s="1"/>
  <c r="N1700" i="1"/>
  <c r="O1700" i="1" s="1"/>
  <c r="L1700" i="1"/>
  <c r="J1700" i="1"/>
  <c r="L1687" i="1"/>
  <c r="Q1687" i="1"/>
  <c r="R1687" i="1" s="1"/>
  <c r="N1687" i="1"/>
  <c r="O1687" i="1" s="1"/>
  <c r="K1687" i="1"/>
  <c r="J1687" i="1"/>
  <c r="Q1602" i="1"/>
  <c r="R1602" i="1" s="1"/>
  <c r="N1602" i="1"/>
  <c r="O1602" i="1" s="1"/>
  <c r="L1602" i="1"/>
  <c r="J1602" i="1"/>
  <c r="K1602" i="1"/>
  <c r="P1592" i="1"/>
  <c r="Q1592" i="1" s="1"/>
  <c r="R1592" i="1" s="1"/>
  <c r="M1592" i="1"/>
  <c r="N1592" i="1" s="1"/>
  <c r="O1592" i="1" s="1"/>
  <c r="P1576" i="1"/>
  <c r="Q1576" i="1" s="1"/>
  <c r="R1576" i="1" s="1"/>
  <c r="M1576" i="1"/>
  <c r="N1576" i="1" s="1"/>
  <c r="O1576" i="1" s="1"/>
  <c r="P1560" i="1"/>
  <c r="Q1560" i="1" s="1"/>
  <c r="R1560" i="1" s="1"/>
  <c r="M1560" i="1"/>
  <c r="N1560" i="1" s="1"/>
  <c r="O1560" i="1" s="1"/>
  <c r="P1544" i="1"/>
  <c r="Q1544" i="1" s="1"/>
  <c r="R1544" i="1" s="1"/>
  <c r="M1544" i="1"/>
  <c r="N1544" i="1" s="1"/>
  <c r="O1544" i="1" s="1"/>
  <c r="P1528" i="1"/>
  <c r="Q1528" i="1" s="1"/>
  <c r="R1528" i="1" s="1"/>
  <c r="M1528" i="1"/>
  <c r="N1528" i="1" s="1"/>
  <c r="O1528" i="1" s="1"/>
  <c r="P1867" i="1"/>
  <c r="Q1867" i="1" s="1"/>
  <c r="R1867" i="1" s="1"/>
  <c r="M1867" i="1"/>
  <c r="N1867" i="1" s="1"/>
  <c r="O1867" i="1" s="1"/>
  <c r="J1812" i="1"/>
  <c r="K1812" i="1"/>
  <c r="L1812" i="1"/>
  <c r="K1784" i="1"/>
  <c r="L1784" i="1"/>
  <c r="J1784" i="1"/>
  <c r="Q1784" i="1"/>
  <c r="R1784" i="1" s="1"/>
  <c r="N1784" i="1"/>
  <c r="O1784" i="1" s="1"/>
  <c r="K1736" i="1"/>
  <c r="L1736" i="1"/>
  <c r="J1736" i="1"/>
  <c r="Q1736" i="1"/>
  <c r="R1736" i="1" s="1"/>
  <c r="N1736" i="1"/>
  <c r="O1736" i="1" s="1"/>
  <c r="M1727" i="1"/>
  <c r="N1727" i="1" s="1"/>
  <c r="O1727" i="1" s="1"/>
  <c r="P1727" i="1"/>
  <c r="Q1727" i="1" s="1"/>
  <c r="R1727" i="1" s="1"/>
  <c r="M1708" i="1"/>
  <c r="N1708" i="1" s="1"/>
  <c r="O1708" i="1" s="1"/>
  <c r="P1708" i="1"/>
  <c r="Q1708" i="1" s="1"/>
  <c r="R1708" i="1" s="1"/>
  <c r="K1699" i="1"/>
  <c r="J1699" i="1"/>
  <c r="Q1699" i="1"/>
  <c r="R1699" i="1" s="1"/>
  <c r="N1699" i="1"/>
  <c r="O1699" i="1" s="1"/>
  <c r="L1699" i="1"/>
  <c r="K1791" i="1"/>
  <c r="N1791" i="1"/>
  <c r="O1791" i="1" s="1"/>
  <c r="L1791" i="1"/>
  <c r="J1791" i="1"/>
  <c r="Q1791" i="1"/>
  <c r="R1791" i="1" s="1"/>
  <c r="P1756" i="1"/>
  <c r="Q1756" i="1" s="1"/>
  <c r="R1756" i="1" s="1"/>
  <c r="M1756" i="1"/>
  <c r="N1756" i="1" s="1"/>
  <c r="O1756" i="1" s="1"/>
  <c r="K1648" i="1"/>
  <c r="J1648" i="1"/>
  <c r="Q1648" i="1"/>
  <c r="R1648" i="1" s="1"/>
  <c r="N1648" i="1"/>
  <c r="O1648" i="1" s="1"/>
  <c r="L1648" i="1"/>
  <c r="K1584" i="1"/>
  <c r="Q1584" i="1"/>
  <c r="R1584" i="1" s="1"/>
  <c r="N1584" i="1"/>
  <c r="O1584" i="1" s="1"/>
  <c r="L1584" i="1"/>
  <c r="J1584" i="1"/>
  <c r="K1568" i="1"/>
  <c r="Q1568" i="1"/>
  <c r="R1568" i="1" s="1"/>
  <c r="N1568" i="1"/>
  <c r="O1568" i="1" s="1"/>
  <c r="L1568" i="1"/>
  <c r="J1568" i="1"/>
  <c r="K1552" i="1"/>
  <c r="Q1552" i="1"/>
  <c r="R1552" i="1" s="1"/>
  <c r="N1552" i="1"/>
  <c r="O1552" i="1" s="1"/>
  <c r="L1552" i="1"/>
  <c r="J1552" i="1"/>
  <c r="K1536" i="1"/>
  <c r="Q1536" i="1"/>
  <c r="R1536" i="1" s="1"/>
  <c r="N1536" i="1"/>
  <c r="O1536" i="1" s="1"/>
  <c r="L1536" i="1"/>
  <c r="J1536" i="1"/>
  <c r="L1810" i="1"/>
  <c r="K1810" i="1"/>
  <c r="J1810" i="1"/>
  <c r="M1644" i="1"/>
  <c r="N1644" i="1" s="1"/>
  <c r="O1644" i="1" s="1"/>
  <c r="P1644" i="1"/>
  <c r="Q1644" i="1" s="1"/>
  <c r="R1644" i="1" s="1"/>
  <c r="L1622" i="1"/>
  <c r="K1622" i="1"/>
  <c r="J1622" i="1"/>
  <c r="Q1622" i="1"/>
  <c r="R1622" i="1" s="1"/>
  <c r="N1622" i="1"/>
  <c r="O1622" i="1" s="1"/>
  <c r="K1582" i="1"/>
  <c r="J1582" i="1"/>
  <c r="Q1582" i="1"/>
  <c r="R1582" i="1" s="1"/>
  <c r="N1582" i="1"/>
  <c r="O1582" i="1" s="1"/>
  <c r="L1582" i="1"/>
  <c r="K1550" i="1"/>
  <c r="J1550" i="1"/>
  <c r="Q1550" i="1"/>
  <c r="R1550" i="1" s="1"/>
  <c r="N1550" i="1"/>
  <c r="O1550" i="1" s="1"/>
  <c r="L1550" i="1"/>
  <c r="P1492" i="1"/>
  <c r="Q1492" i="1" s="1"/>
  <c r="R1492" i="1" s="1"/>
  <c r="M1492" i="1"/>
  <c r="N1492" i="1" s="1"/>
  <c r="O1492" i="1" s="1"/>
  <c r="M1556" i="1"/>
  <c r="N1556" i="1" s="1"/>
  <c r="O1556" i="1" s="1"/>
  <c r="P1556" i="1"/>
  <c r="Q1556" i="1" s="1"/>
  <c r="R1556" i="1" s="1"/>
  <c r="P1293" i="1"/>
  <c r="M1293" i="1"/>
  <c r="P1476" i="1"/>
  <c r="Q1476" i="1" s="1"/>
  <c r="R1476" i="1" s="1"/>
  <c r="M1476" i="1"/>
  <c r="N1476" i="1" s="1"/>
  <c r="O1476" i="1" s="1"/>
  <c r="L1364" i="1"/>
  <c r="Q1364" i="1"/>
  <c r="R1364" i="1" s="1"/>
  <c r="N1364" i="1"/>
  <c r="O1364" i="1" s="1"/>
  <c r="K1364" i="1"/>
  <c r="J1364" i="1"/>
  <c r="P1320" i="1"/>
  <c r="Q1320" i="1" s="1"/>
  <c r="R1320" i="1" s="1"/>
  <c r="M1320" i="1"/>
  <c r="N1320" i="1" s="1"/>
  <c r="O1320" i="1" s="1"/>
  <c r="P1288" i="1"/>
  <c r="M1288" i="1"/>
  <c r="L1484" i="1"/>
  <c r="K1484" i="1"/>
  <c r="J1484" i="1"/>
  <c r="Q1484" i="1"/>
  <c r="R1484" i="1" s="1"/>
  <c r="N1484" i="1"/>
  <c r="O1484" i="1" s="1"/>
  <c r="K1449" i="1"/>
  <c r="J1449" i="1"/>
  <c r="L1449" i="1"/>
  <c r="J1373" i="1"/>
  <c r="Q1373" i="1"/>
  <c r="R1373" i="1" s="1"/>
  <c r="N1373" i="1"/>
  <c r="O1373" i="1" s="1"/>
  <c r="L1373" i="1"/>
  <c r="K1373" i="1"/>
  <c r="P1259" i="1"/>
  <c r="Q1259" i="1" s="1"/>
  <c r="R1259" i="1" s="1"/>
  <c r="M1259" i="1"/>
  <c r="N1259" i="1" s="1"/>
  <c r="O1259" i="1" s="1"/>
  <c r="P1195" i="1"/>
  <c r="Q1195" i="1" s="1"/>
  <c r="R1195" i="1" s="1"/>
  <c r="M1195" i="1"/>
  <c r="N1195" i="1" s="1"/>
  <c r="O1195" i="1" s="1"/>
  <c r="L1440" i="1"/>
  <c r="K1440" i="1"/>
  <c r="J1440" i="1"/>
  <c r="Q1440" i="1"/>
  <c r="R1440" i="1" s="1"/>
  <c r="N1440" i="1"/>
  <c r="O1440" i="1" s="1"/>
  <c r="P1428" i="1"/>
  <c r="Q1428" i="1" s="1"/>
  <c r="R1428" i="1" s="1"/>
  <c r="M1428" i="1"/>
  <c r="N1428" i="1" s="1"/>
  <c r="O1428" i="1" s="1"/>
  <c r="P1420" i="1"/>
  <c r="Q1420" i="1" s="1"/>
  <c r="R1420" i="1" s="1"/>
  <c r="M1420" i="1"/>
  <c r="N1420" i="1" s="1"/>
  <c r="O1420" i="1" s="1"/>
  <c r="P1412" i="1"/>
  <c r="Q1412" i="1" s="1"/>
  <c r="R1412" i="1" s="1"/>
  <c r="M1412" i="1"/>
  <c r="N1412" i="1" s="1"/>
  <c r="O1412" i="1" s="1"/>
  <c r="P1404" i="1"/>
  <c r="Q1404" i="1" s="1"/>
  <c r="R1404" i="1" s="1"/>
  <c r="M1404" i="1"/>
  <c r="N1404" i="1" s="1"/>
  <c r="O1404" i="1" s="1"/>
  <c r="P1396" i="1"/>
  <c r="Q1396" i="1" s="1"/>
  <c r="R1396" i="1" s="1"/>
  <c r="M1396" i="1"/>
  <c r="N1396" i="1" s="1"/>
  <c r="O1396" i="1" s="1"/>
  <c r="P1388" i="1"/>
  <c r="Q1388" i="1" s="1"/>
  <c r="R1388" i="1" s="1"/>
  <c r="M1388" i="1"/>
  <c r="N1388" i="1" s="1"/>
  <c r="O1388" i="1" s="1"/>
  <c r="J1328" i="1"/>
  <c r="Q1328" i="1"/>
  <c r="R1328" i="1" s="1"/>
  <c r="N1328" i="1"/>
  <c r="O1328" i="1" s="1"/>
  <c r="K1328" i="1"/>
  <c r="L1328" i="1"/>
  <c r="P1512" i="1"/>
  <c r="Q1512" i="1" s="1"/>
  <c r="R1512" i="1" s="1"/>
  <c r="M1512" i="1"/>
  <c r="N1512" i="1" s="1"/>
  <c r="O1512" i="1" s="1"/>
  <c r="N1496" i="1"/>
  <c r="O1496" i="1" s="1"/>
  <c r="L1496" i="1"/>
  <c r="J1496" i="1"/>
  <c r="Q1496" i="1"/>
  <c r="R1496" i="1" s="1"/>
  <c r="K1496" i="1"/>
  <c r="N1477" i="1"/>
  <c r="O1477" i="1" s="1"/>
  <c r="K1477" i="1"/>
  <c r="Q1477" i="1"/>
  <c r="R1477" i="1" s="1"/>
  <c r="L1477" i="1"/>
  <c r="J1477" i="1"/>
  <c r="P1469" i="1"/>
  <c r="M1469" i="1"/>
  <c r="K1299" i="1"/>
  <c r="J1299" i="1"/>
  <c r="Q1299" i="1"/>
  <c r="R1299" i="1" s="1"/>
  <c r="N1299" i="1"/>
  <c r="O1299" i="1" s="1"/>
  <c r="L1299" i="1"/>
  <c r="P1289" i="1"/>
  <c r="M1289" i="1"/>
  <c r="P1273" i="1"/>
  <c r="Q1273" i="1" s="1"/>
  <c r="R1273" i="1" s="1"/>
  <c r="M1273" i="1"/>
  <c r="N1273" i="1" s="1"/>
  <c r="O1273" i="1" s="1"/>
  <c r="L1251" i="1"/>
  <c r="K1251" i="1"/>
  <c r="J1251" i="1"/>
  <c r="P1209" i="1"/>
  <c r="Q1209" i="1" s="1"/>
  <c r="R1209" i="1" s="1"/>
  <c r="M1209" i="1"/>
  <c r="N1209" i="1" s="1"/>
  <c r="O1209" i="1" s="1"/>
  <c r="P1185" i="1"/>
  <c r="Q1185" i="1" s="1"/>
  <c r="R1185" i="1" s="1"/>
  <c r="M1185" i="1"/>
  <c r="N1185" i="1" s="1"/>
  <c r="O1185" i="1" s="1"/>
  <c r="P1434" i="1"/>
  <c r="Q1434" i="1" s="1"/>
  <c r="R1434" i="1" s="1"/>
  <c r="M1434" i="1"/>
  <c r="N1434" i="1" s="1"/>
  <c r="O1434" i="1" s="1"/>
  <c r="P1426" i="1"/>
  <c r="Q1426" i="1" s="1"/>
  <c r="R1426" i="1" s="1"/>
  <c r="M1426" i="1"/>
  <c r="N1426" i="1" s="1"/>
  <c r="O1426" i="1" s="1"/>
  <c r="P1418" i="1"/>
  <c r="Q1418" i="1" s="1"/>
  <c r="R1418" i="1" s="1"/>
  <c r="M1418" i="1"/>
  <c r="N1418" i="1" s="1"/>
  <c r="O1418" i="1" s="1"/>
  <c r="P1410" i="1"/>
  <c r="Q1410" i="1" s="1"/>
  <c r="R1410" i="1" s="1"/>
  <c r="M1410" i="1"/>
  <c r="N1410" i="1" s="1"/>
  <c r="O1410" i="1" s="1"/>
  <c r="P1402" i="1"/>
  <c r="Q1402" i="1" s="1"/>
  <c r="R1402" i="1" s="1"/>
  <c r="M1402" i="1"/>
  <c r="N1402" i="1" s="1"/>
  <c r="O1402" i="1" s="1"/>
  <c r="P1394" i="1"/>
  <c r="Q1394" i="1" s="1"/>
  <c r="R1394" i="1" s="1"/>
  <c r="M1394" i="1"/>
  <c r="N1394" i="1" s="1"/>
  <c r="O1394" i="1" s="1"/>
  <c r="P1386" i="1"/>
  <c r="Q1386" i="1" s="1"/>
  <c r="R1386" i="1" s="1"/>
  <c r="M1386" i="1"/>
  <c r="N1386" i="1" s="1"/>
  <c r="O1386" i="1" s="1"/>
  <c r="K1233" i="1"/>
  <c r="J1233" i="1"/>
  <c r="Q1233" i="1"/>
  <c r="R1233" i="1" s="1"/>
  <c r="N1233" i="1"/>
  <c r="O1233" i="1" s="1"/>
  <c r="L1233" i="1"/>
  <c r="P1047" i="1"/>
  <c r="Q1047" i="1" s="1"/>
  <c r="R1047" i="1" s="1"/>
  <c r="M1047" i="1"/>
  <c r="N1047" i="1" s="1"/>
  <c r="O1047" i="1" s="1"/>
  <c r="N1240" i="1"/>
  <c r="O1240" i="1" s="1"/>
  <c r="K1240" i="1"/>
  <c r="Q1240" i="1"/>
  <c r="R1240" i="1" s="1"/>
  <c r="L1240" i="1"/>
  <c r="J1240" i="1"/>
  <c r="N1237" i="1"/>
  <c r="O1237" i="1" s="1"/>
  <c r="L1237" i="1"/>
  <c r="J1237" i="1"/>
  <c r="Q1237" i="1"/>
  <c r="R1237" i="1" s="1"/>
  <c r="K1237" i="1"/>
  <c r="P1208" i="1"/>
  <c r="Q1208" i="1" s="1"/>
  <c r="R1208" i="1" s="1"/>
  <c r="M1208" i="1"/>
  <c r="N1208" i="1" s="1"/>
  <c r="O1208" i="1" s="1"/>
  <c r="J1153" i="1"/>
  <c r="L1153" i="1"/>
  <c r="K1153" i="1"/>
  <c r="P1187" i="1"/>
  <c r="Q1187" i="1" s="1"/>
  <c r="R1187" i="1" s="1"/>
  <c r="M1187" i="1"/>
  <c r="N1187" i="1" s="1"/>
  <c r="O1187" i="1" s="1"/>
  <c r="N1163" i="1"/>
  <c r="O1163" i="1" s="1"/>
  <c r="L1163" i="1"/>
  <c r="Q1163" i="1"/>
  <c r="R1163" i="1" s="1"/>
  <c r="K1163" i="1"/>
  <c r="J1163" i="1"/>
  <c r="L1031" i="1"/>
  <c r="Q1031" i="1"/>
  <c r="R1031" i="1" s="1"/>
  <c r="N1031" i="1"/>
  <c r="O1031" i="1" s="1"/>
  <c r="K1031" i="1"/>
  <c r="J1031" i="1"/>
  <c r="L1332" i="1"/>
  <c r="Q1332" i="1"/>
  <c r="R1332" i="1" s="1"/>
  <c r="N1332" i="1"/>
  <c r="O1332" i="1" s="1"/>
  <c r="K1332" i="1"/>
  <c r="J1332" i="1"/>
  <c r="M1245" i="1"/>
  <c r="N1245" i="1" s="1"/>
  <c r="O1245" i="1" s="1"/>
  <c r="P1245" i="1"/>
  <c r="Q1245" i="1" s="1"/>
  <c r="R1245" i="1" s="1"/>
  <c r="L1199" i="1"/>
  <c r="K1199" i="1"/>
  <c r="J1199" i="1"/>
  <c r="N1199" i="1"/>
  <c r="O1199" i="1" s="1"/>
  <c r="Q1199" i="1"/>
  <c r="R1199" i="1" s="1"/>
  <c r="L1167" i="1"/>
  <c r="K1167" i="1"/>
  <c r="J1167" i="1"/>
  <c r="P1017" i="1"/>
  <c r="Q1017" i="1" s="1"/>
  <c r="R1017" i="1" s="1"/>
  <c r="M1017" i="1"/>
  <c r="N1017" i="1" s="1"/>
  <c r="O1017" i="1" s="1"/>
  <c r="Q1002" i="1"/>
  <c r="R1002" i="1" s="1"/>
  <c r="N1002" i="1"/>
  <c r="O1002" i="1" s="1"/>
  <c r="L1002" i="1"/>
  <c r="K1002" i="1"/>
  <c r="J1002" i="1"/>
  <c r="Q994" i="1"/>
  <c r="R994" i="1" s="1"/>
  <c r="N994" i="1"/>
  <c r="O994" i="1" s="1"/>
  <c r="L994" i="1"/>
  <c r="K994" i="1"/>
  <c r="J994" i="1"/>
  <c r="Q986" i="1"/>
  <c r="R986" i="1" s="1"/>
  <c r="N986" i="1"/>
  <c r="O986" i="1" s="1"/>
  <c r="L986" i="1"/>
  <c r="K986" i="1"/>
  <c r="J986" i="1"/>
  <c r="Q978" i="1"/>
  <c r="R978" i="1" s="1"/>
  <c r="N978" i="1"/>
  <c r="O978" i="1" s="1"/>
  <c r="L978" i="1"/>
  <c r="K978" i="1"/>
  <c r="J978" i="1"/>
  <c r="Q970" i="1"/>
  <c r="R970" i="1" s="1"/>
  <c r="N970" i="1"/>
  <c r="O970" i="1" s="1"/>
  <c r="L970" i="1"/>
  <c r="K970" i="1"/>
  <c r="J970" i="1"/>
  <c r="Q922" i="1"/>
  <c r="R922" i="1" s="1"/>
  <c r="N922" i="1"/>
  <c r="O922" i="1" s="1"/>
  <c r="L922" i="1"/>
  <c r="J922" i="1"/>
  <c r="K922" i="1"/>
  <c r="M1279" i="1"/>
  <c r="P1279" i="1"/>
  <c r="M1215" i="1"/>
  <c r="N1215" i="1" s="1"/>
  <c r="O1215" i="1" s="1"/>
  <c r="P1215" i="1"/>
  <c r="Q1215" i="1" s="1"/>
  <c r="R1215" i="1" s="1"/>
  <c r="J997" i="1"/>
  <c r="Q997" i="1"/>
  <c r="R997" i="1" s="1"/>
  <c r="N997" i="1"/>
  <c r="O997" i="1" s="1"/>
  <c r="L997" i="1"/>
  <c r="K997" i="1"/>
  <c r="J989" i="1"/>
  <c r="Q989" i="1"/>
  <c r="R989" i="1" s="1"/>
  <c r="N989" i="1"/>
  <c r="O989" i="1" s="1"/>
  <c r="L989" i="1"/>
  <c r="K989" i="1"/>
  <c r="J981" i="1"/>
  <c r="L981" i="1"/>
  <c r="K981" i="1"/>
  <c r="J973" i="1"/>
  <c r="L973" i="1"/>
  <c r="K973" i="1"/>
  <c r="J965" i="1"/>
  <c r="Q965" i="1"/>
  <c r="R965" i="1" s="1"/>
  <c r="N965" i="1"/>
  <c r="O965" i="1" s="1"/>
  <c r="K965" i="1"/>
  <c r="L965" i="1"/>
  <c r="P1280" i="1"/>
  <c r="Q1280" i="1" s="1"/>
  <c r="R1280" i="1" s="1"/>
  <c r="M1280" i="1"/>
  <c r="N1280" i="1" s="1"/>
  <c r="O1280" i="1" s="1"/>
  <c r="P1264" i="1"/>
  <c r="Q1264" i="1" s="1"/>
  <c r="R1264" i="1" s="1"/>
  <c r="M1264" i="1"/>
  <c r="N1264" i="1" s="1"/>
  <c r="O1264" i="1" s="1"/>
  <c r="P1167" i="1"/>
  <c r="Q1167" i="1" s="1"/>
  <c r="R1167" i="1" s="1"/>
  <c r="M1167" i="1"/>
  <c r="N1167" i="1" s="1"/>
  <c r="O1167" i="1" s="1"/>
  <c r="P1285" i="1"/>
  <c r="Q1285" i="1" s="1"/>
  <c r="R1285" i="1" s="1"/>
  <c r="M1285" i="1"/>
  <c r="N1285" i="1" s="1"/>
  <c r="O1285" i="1" s="1"/>
  <c r="M1221" i="1"/>
  <c r="N1221" i="1" s="1"/>
  <c r="O1221" i="1" s="1"/>
  <c r="P1221" i="1"/>
  <c r="Q1221" i="1" s="1"/>
  <c r="R1221" i="1" s="1"/>
  <c r="L998" i="1"/>
  <c r="K998" i="1"/>
  <c r="J998" i="1"/>
  <c r="Q998" i="1"/>
  <c r="R998" i="1" s="1"/>
  <c r="N998" i="1"/>
  <c r="O998" i="1" s="1"/>
  <c r="K934" i="1"/>
  <c r="J934" i="1"/>
  <c r="Q934" i="1"/>
  <c r="R934" i="1" s="1"/>
  <c r="N934" i="1"/>
  <c r="O934" i="1" s="1"/>
  <c r="L934" i="1"/>
  <c r="K910" i="1"/>
  <c r="J910" i="1"/>
  <c r="Q910" i="1"/>
  <c r="R910" i="1" s="1"/>
  <c r="N910" i="1"/>
  <c r="O910" i="1" s="1"/>
  <c r="L910" i="1"/>
  <c r="J917" i="1"/>
  <c r="N917" i="1"/>
  <c r="O917" i="1" s="1"/>
  <c r="K917" i="1"/>
  <c r="Q917" i="1"/>
  <c r="R917" i="1" s="1"/>
  <c r="L917" i="1"/>
  <c r="M924" i="1"/>
  <c r="N924" i="1" s="1"/>
  <c r="O924" i="1" s="1"/>
  <c r="P924" i="1"/>
  <c r="Q924" i="1" s="1"/>
  <c r="R924" i="1" s="1"/>
  <c r="L897" i="1"/>
  <c r="K897" i="1"/>
  <c r="J897" i="1"/>
  <c r="Q897" i="1"/>
  <c r="R897" i="1" s="1"/>
  <c r="N897" i="1"/>
  <c r="O897" i="1" s="1"/>
  <c r="L881" i="1"/>
  <c r="K881" i="1"/>
  <c r="J881" i="1"/>
  <c r="Q881" i="1"/>
  <c r="R881" i="1" s="1"/>
  <c r="N881" i="1"/>
  <c r="O881" i="1" s="1"/>
  <c r="L865" i="1"/>
  <c r="K865" i="1"/>
  <c r="J865" i="1"/>
  <c r="Q865" i="1"/>
  <c r="R865" i="1" s="1"/>
  <c r="N865" i="1"/>
  <c r="O865" i="1" s="1"/>
  <c r="L849" i="1"/>
  <c r="K849" i="1"/>
  <c r="J849" i="1"/>
  <c r="Q849" i="1"/>
  <c r="R849" i="1" s="1"/>
  <c r="N849" i="1"/>
  <c r="O849" i="1" s="1"/>
  <c r="L833" i="1"/>
  <c r="K833" i="1"/>
  <c r="J833" i="1"/>
  <c r="Q833" i="1"/>
  <c r="R833" i="1" s="1"/>
  <c r="N833" i="1"/>
  <c r="O833" i="1" s="1"/>
  <c r="L817" i="1"/>
  <c r="K817" i="1"/>
  <c r="J817" i="1"/>
  <c r="Q817" i="1"/>
  <c r="R817" i="1" s="1"/>
  <c r="N817" i="1"/>
  <c r="O817" i="1" s="1"/>
  <c r="L801" i="1"/>
  <c r="K801" i="1"/>
  <c r="J801" i="1"/>
  <c r="Q801" i="1"/>
  <c r="R801" i="1" s="1"/>
  <c r="N801" i="1"/>
  <c r="O801" i="1" s="1"/>
  <c r="P777" i="1"/>
  <c r="Q777" i="1" s="1"/>
  <c r="R777" i="1" s="1"/>
  <c r="M777" i="1"/>
  <c r="N777" i="1" s="1"/>
  <c r="O777" i="1" s="1"/>
  <c r="P769" i="1"/>
  <c r="Q769" i="1" s="1"/>
  <c r="R769" i="1" s="1"/>
  <c r="M769" i="1"/>
  <c r="N769" i="1" s="1"/>
  <c r="O769" i="1" s="1"/>
  <c r="P761" i="1"/>
  <c r="Q761" i="1" s="1"/>
  <c r="R761" i="1" s="1"/>
  <c r="M761" i="1"/>
  <c r="N761" i="1" s="1"/>
  <c r="O761" i="1" s="1"/>
  <c r="P753" i="1"/>
  <c r="M753" i="1"/>
  <c r="N753" i="1" s="1"/>
  <c r="O753" i="1" s="1"/>
  <c r="P745" i="1"/>
  <c r="Q745" i="1" s="1"/>
  <c r="R745" i="1" s="1"/>
  <c r="M745" i="1"/>
  <c r="N745" i="1" s="1"/>
  <c r="O745" i="1" s="1"/>
  <c r="J728" i="1"/>
  <c r="Q728" i="1"/>
  <c r="R728" i="1" s="1"/>
  <c r="N728" i="1"/>
  <c r="O728" i="1" s="1"/>
  <c r="L728" i="1"/>
  <c r="K728" i="1"/>
  <c r="P660" i="1"/>
  <c r="Q660" i="1" s="1"/>
  <c r="R660" i="1" s="1"/>
  <c r="M660" i="1"/>
  <c r="N660" i="1" s="1"/>
  <c r="O660" i="1" s="1"/>
  <c r="P625" i="1"/>
  <c r="M625" i="1"/>
  <c r="P515" i="1"/>
  <c r="Q515" i="1" s="1"/>
  <c r="R515" i="1" s="1"/>
  <c r="M515" i="1"/>
  <c r="N515" i="1" s="1"/>
  <c r="O515" i="1" s="1"/>
  <c r="P921" i="1"/>
  <c r="Q921" i="1" s="1"/>
  <c r="R921" i="1" s="1"/>
  <c r="M921" i="1"/>
  <c r="N921" i="1" s="1"/>
  <c r="O921" i="1" s="1"/>
  <c r="L764" i="1"/>
  <c r="K764" i="1"/>
  <c r="J764" i="1"/>
  <c r="Q764" i="1"/>
  <c r="R764" i="1" s="1"/>
  <c r="N764" i="1"/>
  <c r="O764" i="1" s="1"/>
  <c r="K753" i="1"/>
  <c r="L753" i="1"/>
  <c r="J753" i="1"/>
  <c r="Q753" i="1"/>
  <c r="R753" i="1" s="1"/>
  <c r="M743" i="1"/>
  <c r="N743" i="1" s="1"/>
  <c r="O743" i="1" s="1"/>
  <c r="P743" i="1"/>
  <c r="Q743" i="1" s="1"/>
  <c r="R743" i="1" s="1"/>
  <c r="J734" i="1"/>
  <c r="K734" i="1"/>
  <c r="Q734" i="1"/>
  <c r="R734" i="1" s="1"/>
  <c r="N734" i="1"/>
  <c r="O734" i="1" s="1"/>
  <c r="L734" i="1"/>
  <c r="M679" i="1"/>
  <c r="N679" i="1" s="1"/>
  <c r="O679" i="1" s="1"/>
  <c r="P679" i="1"/>
  <c r="Q679" i="1" s="1"/>
  <c r="R679" i="1" s="1"/>
  <c r="J670" i="1"/>
  <c r="K670" i="1"/>
  <c r="Q670" i="1"/>
  <c r="R670" i="1" s="1"/>
  <c r="N670" i="1"/>
  <c r="O670" i="1" s="1"/>
  <c r="L670" i="1"/>
  <c r="M852" i="1"/>
  <c r="N852" i="1" s="1"/>
  <c r="O852" i="1" s="1"/>
  <c r="P852" i="1"/>
  <c r="Q852" i="1" s="1"/>
  <c r="R852" i="1" s="1"/>
  <c r="L724" i="1"/>
  <c r="K724" i="1"/>
  <c r="J724" i="1"/>
  <c r="Q724" i="1"/>
  <c r="R724" i="1" s="1"/>
  <c r="N724" i="1"/>
  <c r="O724" i="1" s="1"/>
  <c r="K673" i="1"/>
  <c r="L673" i="1"/>
  <c r="J673" i="1"/>
  <c r="K657" i="1"/>
  <c r="L657" i="1"/>
  <c r="J657" i="1"/>
  <c r="Q657" i="1"/>
  <c r="R657" i="1" s="1"/>
  <c r="N657" i="1"/>
  <c r="O657" i="1" s="1"/>
  <c r="K619" i="1"/>
  <c r="J619" i="1"/>
  <c r="Q619" i="1"/>
  <c r="R619" i="1" s="1"/>
  <c r="N619" i="1"/>
  <c r="O619" i="1" s="1"/>
  <c r="L619" i="1"/>
  <c r="K571" i="1"/>
  <c r="Q571" i="1"/>
  <c r="R571" i="1" s="1"/>
  <c r="N571" i="1"/>
  <c r="O571" i="1" s="1"/>
  <c r="L571" i="1"/>
  <c r="J571" i="1"/>
  <c r="M591" i="1"/>
  <c r="N591" i="1" s="1"/>
  <c r="O591" i="1" s="1"/>
  <c r="P591" i="1"/>
  <c r="Q591" i="1" s="1"/>
  <c r="R591" i="1" s="1"/>
  <c r="N203" i="1"/>
  <c r="O203" i="1" s="1"/>
  <c r="L203" i="1"/>
  <c r="K203" i="1"/>
  <c r="J203" i="1"/>
  <c r="Q203" i="1"/>
  <c r="R203" i="1" s="1"/>
  <c r="P552" i="1"/>
  <c r="Q552" i="1" s="1"/>
  <c r="R552" i="1" s="1"/>
  <c r="M552" i="1"/>
  <c r="N552" i="1" s="1"/>
  <c r="O552" i="1" s="1"/>
  <c r="M437" i="1"/>
  <c r="N437" i="1" s="1"/>
  <c r="O437" i="1" s="1"/>
  <c r="P437" i="1"/>
  <c r="M431" i="1"/>
  <c r="P431" i="1"/>
  <c r="P403" i="1"/>
  <c r="Q403" i="1" s="1"/>
  <c r="R403" i="1" s="1"/>
  <c r="M403" i="1"/>
  <c r="N403" i="1" s="1"/>
  <c r="O403" i="1" s="1"/>
  <c r="M386" i="1"/>
  <c r="N386" i="1" s="1"/>
  <c r="O386" i="1" s="1"/>
  <c r="P386" i="1"/>
  <c r="Q386" i="1" s="1"/>
  <c r="R386" i="1" s="1"/>
  <c r="N368" i="1"/>
  <c r="O368" i="1" s="1"/>
  <c r="L368" i="1"/>
  <c r="K368" i="1"/>
  <c r="J368" i="1"/>
  <c r="Q368" i="1"/>
  <c r="R368" i="1" s="1"/>
  <c r="P355" i="1"/>
  <c r="Q355" i="1" s="1"/>
  <c r="R355" i="1" s="1"/>
  <c r="M355" i="1"/>
  <c r="N355" i="1" s="1"/>
  <c r="O355" i="1" s="1"/>
  <c r="N333" i="1"/>
  <c r="O333" i="1" s="1"/>
  <c r="L333" i="1"/>
  <c r="K333" i="1"/>
  <c r="J333" i="1"/>
  <c r="Q333" i="1"/>
  <c r="R333" i="1" s="1"/>
  <c r="L287" i="1"/>
  <c r="Q287" i="1"/>
  <c r="R287" i="1" s="1"/>
  <c r="N287" i="1"/>
  <c r="O287" i="1" s="1"/>
  <c r="K287" i="1"/>
  <c r="J287" i="1"/>
  <c r="K236" i="1"/>
  <c r="Q236" i="1"/>
  <c r="R236" i="1" s="1"/>
  <c r="N236" i="1"/>
  <c r="O236" i="1" s="1"/>
  <c r="L236" i="1"/>
  <c r="J236" i="1"/>
  <c r="P204" i="1"/>
  <c r="Q204" i="1" s="1"/>
  <c r="R204" i="1" s="1"/>
  <c r="M204" i="1"/>
  <c r="N204" i="1" s="1"/>
  <c r="O204" i="1" s="1"/>
  <c r="P180" i="1"/>
  <c r="Q180" i="1" s="1"/>
  <c r="R180" i="1" s="1"/>
  <c r="M180" i="1"/>
  <c r="N180" i="1" s="1"/>
  <c r="O180" i="1" s="1"/>
  <c r="P164" i="1"/>
  <c r="Q164" i="1" s="1"/>
  <c r="R164" i="1" s="1"/>
  <c r="M164" i="1"/>
  <c r="N164" i="1" s="1"/>
  <c r="O164" i="1" s="1"/>
  <c r="N549" i="1"/>
  <c r="O549" i="1" s="1"/>
  <c r="L549" i="1"/>
  <c r="K549" i="1"/>
  <c r="J549" i="1"/>
  <c r="Q549" i="1"/>
  <c r="R549" i="1" s="1"/>
  <c r="P257" i="1"/>
  <c r="M257" i="1"/>
  <c r="Q242" i="1"/>
  <c r="R242" i="1" s="1"/>
  <c r="N242" i="1"/>
  <c r="O242" i="1" s="1"/>
  <c r="L242" i="1"/>
  <c r="K242" i="1"/>
  <c r="J242" i="1"/>
  <c r="P207" i="1"/>
  <c r="Q207" i="1" s="1"/>
  <c r="R207" i="1" s="1"/>
  <c r="M207" i="1"/>
  <c r="N207" i="1" s="1"/>
  <c r="O207" i="1" s="1"/>
  <c r="P175" i="1"/>
  <c r="Q175" i="1" s="1"/>
  <c r="R175" i="1" s="1"/>
  <c r="M175" i="1"/>
  <c r="N175" i="1" s="1"/>
  <c r="O175" i="1" s="1"/>
  <c r="P135" i="1"/>
  <c r="Q135" i="1" s="1"/>
  <c r="R135" i="1" s="1"/>
  <c r="M135" i="1"/>
  <c r="N135" i="1" s="1"/>
  <c r="O135" i="1" s="1"/>
  <c r="P103" i="1"/>
  <c r="Q103" i="1" s="1"/>
  <c r="R103" i="1" s="1"/>
  <c r="M103" i="1"/>
  <c r="N103" i="1" s="1"/>
  <c r="O103" i="1" s="1"/>
  <c r="P79" i="1"/>
  <c r="Q79" i="1" s="1"/>
  <c r="R79" i="1" s="1"/>
  <c r="M79" i="1"/>
  <c r="N79" i="1" s="1"/>
  <c r="O79" i="1" s="1"/>
  <c r="P15" i="1"/>
  <c r="Q15" i="1" s="1"/>
  <c r="R15" i="1" s="1"/>
  <c r="M15" i="1"/>
  <c r="N15" i="1" s="1"/>
  <c r="O15" i="1" s="1"/>
  <c r="L443" i="1"/>
  <c r="K443" i="1"/>
  <c r="J443" i="1"/>
  <c r="L434" i="1"/>
  <c r="K434" i="1"/>
  <c r="J434" i="1"/>
  <c r="L383" i="1"/>
  <c r="K383" i="1"/>
  <c r="J383" i="1"/>
  <c r="Q383" i="1"/>
  <c r="R383" i="1" s="1"/>
  <c r="N383" i="1"/>
  <c r="O383" i="1" s="1"/>
  <c r="M362" i="1"/>
  <c r="N362" i="1" s="1"/>
  <c r="O362" i="1" s="1"/>
  <c r="P362" i="1"/>
  <c r="Q362" i="1" s="1"/>
  <c r="R362" i="1" s="1"/>
  <c r="M346" i="1"/>
  <c r="N346" i="1" s="1"/>
  <c r="O346" i="1" s="1"/>
  <c r="P346" i="1"/>
  <c r="Q346" i="1" s="1"/>
  <c r="R346" i="1" s="1"/>
  <c r="M330" i="1"/>
  <c r="N330" i="1" s="1"/>
  <c r="O330" i="1" s="1"/>
  <c r="P330" i="1"/>
  <c r="Q330" i="1" s="1"/>
  <c r="R330" i="1" s="1"/>
  <c r="M314" i="1"/>
  <c r="N314" i="1" s="1"/>
  <c r="O314" i="1" s="1"/>
  <c r="P314" i="1"/>
  <c r="Q314" i="1" s="1"/>
  <c r="R314" i="1" s="1"/>
  <c r="J212" i="1"/>
  <c r="L212" i="1"/>
  <c r="K212" i="1"/>
  <c r="L455" i="1"/>
  <c r="K455" i="1"/>
  <c r="J455" i="1"/>
  <c r="L437" i="1"/>
  <c r="J437" i="1"/>
  <c r="K437" i="1"/>
  <c r="Q437" i="1"/>
  <c r="R437" i="1" s="1"/>
  <c r="M189" i="1"/>
  <c r="P189" i="1"/>
  <c r="M157" i="1"/>
  <c r="P157" i="1"/>
  <c r="P141" i="1"/>
  <c r="Q141" i="1" s="1"/>
  <c r="R141" i="1" s="1"/>
  <c r="M141" i="1"/>
  <c r="N141" i="1" s="1"/>
  <c r="O141" i="1" s="1"/>
  <c r="P125" i="1"/>
  <c r="M125" i="1"/>
  <c r="P109" i="1"/>
  <c r="Q109" i="1" s="1"/>
  <c r="R109" i="1" s="1"/>
  <c r="M109" i="1"/>
  <c r="N109" i="1" s="1"/>
  <c r="O109" i="1" s="1"/>
  <c r="M93" i="1"/>
  <c r="P93" i="1"/>
  <c r="P61" i="1"/>
  <c r="Q61" i="1" s="1"/>
  <c r="R61" i="1" s="1"/>
  <c r="M61" i="1"/>
  <c r="N61" i="1" s="1"/>
  <c r="O61" i="1" s="1"/>
  <c r="P29" i="1"/>
  <c r="M29" i="1"/>
  <c r="P411" i="1"/>
  <c r="Q411" i="1" s="1"/>
  <c r="R411" i="1" s="1"/>
  <c r="M411" i="1"/>
  <c r="N411" i="1" s="1"/>
  <c r="O411" i="1" s="1"/>
  <c r="N389" i="1"/>
  <c r="O389" i="1" s="1"/>
  <c r="L389" i="1"/>
  <c r="J389" i="1"/>
  <c r="Q389" i="1"/>
  <c r="R389" i="1" s="1"/>
  <c r="K389" i="1"/>
  <c r="K536" i="1"/>
  <c r="L536" i="1"/>
  <c r="J536" i="1"/>
  <c r="N533" i="1"/>
  <c r="O533" i="1" s="1"/>
  <c r="L533" i="1"/>
  <c r="J533" i="1"/>
  <c r="Q533" i="1"/>
  <c r="R533" i="1" s="1"/>
  <c r="K533" i="1"/>
  <c r="P504" i="1"/>
  <c r="Q504" i="1" s="1"/>
  <c r="R504" i="1" s="1"/>
  <c r="M504" i="1"/>
  <c r="N504" i="1" s="1"/>
  <c r="O504" i="1" s="1"/>
  <c r="N256" i="1"/>
  <c r="O256" i="1" s="1"/>
  <c r="L256" i="1"/>
  <c r="K256" i="1"/>
  <c r="J256" i="1"/>
  <c r="Q256" i="1"/>
  <c r="R256" i="1" s="1"/>
  <c r="L213" i="1"/>
  <c r="K213" i="1"/>
  <c r="J213" i="1"/>
  <c r="K85" i="1"/>
  <c r="J85" i="1"/>
  <c r="L85" i="1"/>
  <c r="K21" i="1"/>
  <c r="Q21" i="1"/>
  <c r="R21" i="1" s="1"/>
  <c r="J21" i="1"/>
  <c r="N21" i="1"/>
  <c r="O21" i="1" s="1"/>
  <c r="L21" i="1"/>
  <c r="L115" i="1"/>
  <c r="K115" i="1"/>
  <c r="J115" i="1"/>
  <c r="P4" i="1"/>
  <c r="Q4" i="1" s="1"/>
  <c r="R4" i="1" s="1"/>
  <c r="M4" i="1"/>
  <c r="N4" i="1" s="1"/>
  <c r="O4" i="1" s="1"/>
  <c r="M91" i="1"/>
  <c r="N91" i="1" s="1"/>
  <c r="O91" i="1" s="1"/>
  <c r="P91" i="1"/>
  <c r="Q91" i="1" s="1"/>
  <c r="R91" i="1" s="1"/>
  <c r="M27" i="1"/>
  <c r="N27" i="1" s="1"/>
  <c r="O27" i="1" s="1"/>
  <c r="P27" i="1"/>
  <c r="Q27" i="1" s="1"/>
  <c r="R27" i="1" s="1"/>
  <c r="N41" i="1"/>
  <c r="O41" i="1" s="1"/>
  <c r="L41" i="1"/>
  <c r="J41" i="1"/>
  <c r="K41" i="1"/>
  <c r="Q41" i="1"/>
  <c r="R41" i="1" s="1"/>
  <c r="M9" i="1"/>
  <c r="N9" i="1" s="1"/>
  <c r="O9" i="1" s="1"/>
  <c r="P9" i="1"/>
  <c r="Q9" i="1" s="1"/>
  <c r="R9" i="1" s="1"/>
  <c r="N1875" i="1"/>
  <c r="O1875" i="1" s="1"/>
  <c r="L1875" i="1"/>
  <c r="K1875" i="1"/>
  <c r="J1875" i="1"/>
  <c r="Q1875" i="1"/>
  <c r="R1875" i="1" s="1"/>
  <c r="J1745" i="1"/>
  <c r="L1745" i="1"/>
  <c r="K1745" i="1"/>
  <c r="P1739" i="1"/>
  <c r="Q1739" i="1" s="1"/>
  <c r="R1739" i="1" s="1"/>
  <c r="M1739" i="1"/>
  <c r="N1739" i="1" s="1"/>
  <c r="O1739" i="1" s="1"/>
  <c r="P1703" i="1"/>
  <c r="Q1703" i="1" s="1"/>
  <c r="R1703" i="1" s="1"/>
  <c r="M1703" i="1"/>
  <c r="N1703" i="1" s="1"/>
  <c r="O1703" i="1" s="1"/>
  <c r="M1759" i="1"/>
  <c r="N1759" i="1" s="1"/>
  <c r="O1759" i="1" s="1"/>
  <c r="P1759" i="1"/>
  <c r="Q1759" i="1" s="1"/>
  <c r="R1759" i="1" s="1"/>
  <c r="P1848" i="1"/>
  <c r="M1848" i="1"/>
  <c r="L1842" i="1"/>
  <c r="N1842" i="1"/>
  <c r="O1842" i="1" s="1"/>
  <c r="K1842" i="1"/>
  <c r="J1842" i="1"/>
  <c r="Q1842" i="1"/>
  <c r="R1842" i="1" s="1"/>
  <c r="P1761" i="1"/>
  <c r="Q1761" i="1" s="1"/>
  <c r="R1761" i="1" s="1"/>
  <c r="M1761" i="1"/>
  <c r="N1761" i="1" s="1"/>
  <c r="O1761" i="1" s="1"/>
  <c r="K1684" i="1"/>
  <c r="Q1684" i="1"/>
  <c r="R1684" i="1" s="1"/>
  <c r="N1684" i="1"/>
  <c r="O1684" i="1" s="1"/>
  <c r="L1684" i="1"/>
  <c r="J1684" i="1"/>
  <c r="P1669" i="1"/>
  <c r="M1669" i="1"/>
  <c r="P1653" i="1"/>
  <c r="M1653" i="1"/>
  <c r="P1637" i="1"/>
  <c r="M1637" i="1"/>
  <c r="P1621" i="1"/>
  <c r="M1621" i="1"/>
  <c r="P1605" i="1"/>
  <c r="M1605" i="1"/>
  <c r="P1745" i="1"/>
  <c r="Q1745" i="1" s="1"/>
  <c r="R1745" i="1" s="1"/>
  <c r="M1745" i="1"/>
  <c r="N1745" i="1" s="1"/>
  <c r="O1745" i="1" s="1"/>
  <c r="M1812" i="1"/>
  <c r="N1812" i="1" s="1"/>
  <c r="O1812" i="1" s="1"/>
  <c r="P1812" i="1"/>
  <c r="Q1812" i="1" s="1"/>
  <c r="R1812" i="1" s="1"/>
  <c r="P1776" i="1"/>
  <c r="Q1776" i="1" s="1"/>
  <c r="R1776" i="1" s="1"/>
  <c r="M1776" i="1"/>
  <c r="N1776" i="1" s="1"/>
  <c r="O1776" i="1" s="1"/>
  <c r="M1765" i="1"/>
  <c r="N1765" i="1" s="1"/>
  <c r="O1765" i="1" s="1"/>
  <c r="P1765" i="1"/>
  <c r="Q1765" i="1" s="1"/>
  <c r="R1765" i="1" s="1"/>
  <c r="N1757" i="1"/>
  <c r="O1757" i="1" s="1"/>
  <c r="J1757" i="1"/>
  <c r="Q1757" i="1"/>
  <c r="R1757" i="1" s="1"/>
  <c r="L1757" i="1"/>
  <c r="K1757" i="1"/>
  <c r="L1735" i="1"/>
  <c r="K1735" i="1"/>
  <c r="J1735" i="1"/>
  <c r="Q1735" i="1"/>
  <c r="R1735" i="1" s="1"/>
  <c r="N1735" i="1"/>
  <c r="O1735" i="1" s="1"/>
  <c r="J1597" i="1"/>
  <c r="K1597" i="1"/>
  <c r="L1597" i="1"/>
  <c r="N1864" i="1"/>
  <c r="O1864" i="1" s="1"/>
  <c r="Q1864" i="1"/>
  <c r="R1864" i="1" s="1"/>
  <c r="L1864" i="1"/>
  <c r="K1864" i="1"/>
  <c r="J1864" i="1"/>
  <c r="P1772" i="1"/>
  <c r="Q1772" i="1" s="1"/>
  <c r="R1772" i="1" s="1"/>
  <c r="M1772" i="1"/>
  <c r="N1772" i="1" s="1"/>
  <c r="O1772" i="1" s="1"/>
  <c r="M1751" i="1"/>
  <c r="N1751" i="1" s="1"/>
  <c r="O1751" i="1" s="1"/>
  <c r="P1751" i="1"/>
  <c r="Q1751" i="1" s="1"/>
  <c r="R1751" i="1" s="1"/>
  <c r="K1672" i="1"/>
  <c r="J1672" i="1"/>
  <c r="Q1672" i="1"/>
  <c r="R1672" i="1" s="1"/>
  <c r="N1672" i="1"/>
  <c r="O1672" i="1" s="1"/>
  <c r="L1672" i="1"/>
  <c r="K1608" i="1"/>
  <c r="J1608" i="1"/>
  <c r="Q1608" i="1"/>
  <c r="R1608" i="1" s="1"/>
  <c r="N1608" i="1"/>
  <c r="O1608" i="1" s="1"/>
  <c r="L1608" i="1"/>
  <c r="M1636" i="1"/>
  <c r="N1636" i="1" s="1"/>
  <c r="O1636" i="1" s="1"/>
  <c r="P1636" i="1"/>
  <c r="Q1636" i="1" s="1"/>
  <c r="R1636" i="1" s="1"/>
  <c r="L1614" i="1"/>
  <c r="K1614" i="1"/>
  <c r="J1614" i="1"/>
  <c r="Q1614" i="1"/>
  <c r="R1614" i="1" s="1"/>
  <c r="N1614" i="1"/>
  <c r="O1614" i="1" s="1"/>
  <c r="J1510" i="1"/>
  <c r="Q1510" i="1"/>
  <c r="R1510" i="1" s="1"/>
  <c r="N1510" i="1"/>
  <c r="O1510" i="1" s="1"/>
  <c r="L1510" i="1"/>
  <c r="K1510" i="1"/>
  <c r="J1486" i="1"/>
  <c r="Q1486" i="1"/>
  <c r="R1486" i="1" s="1"/>
  <c r="N1486" i="1"/>
  <c r="O1486" i="1" s="1"/>
  <c r="L1486" i="1"/>
  <c r="K1486" i="1"/>
  <c r="J1454" i="1"/>
  <c r="Q1454" i="1"/>
  <c r="R1454" i="1" s="1"/>
  <c r="N1454" i="1"/>
  <c r="O1454" i="1" s="1"/>
  <c r="L1454" i="1"/>
  <c r="K1454" i="1"/>
  <c r="P1488" i="1"/>
  <c r="Q1488" i="1" s="1"/>
  <c r="R1488" i="1" s="1"/>
  <c r="M1488" i="1"/>
  <c r="N1488" i="1" s="1"/>
  <c r="O1488" i="1" s="1"/>
  <c r="P1456" i="1"/>
  <c r="Q1456" i="1" s="1"/>
  <c r="R1456" i="1" s="1"/>
  <c r="M1456" i="1"/>
  <c r="N1456" i="1" s="1"/>
  <c r="O1456" i="1" s="1"/>
  <c r="M1548" i="1"/>
  <c r="N1548" i="1" s="1"/>
  <c r="O1548" i="1" s="1"/>
  <c r="P1548" i="1"/>
  <c r="Q1548" i="1" s="1"/>
  <c r="R1548" i="1" s="1"/>
  <c r="N1469" i="1"/>
  <c r="O1469" i="1" s="1"/>
  <c r="K1469" i="1"/>
  <c r="L1469" i="1"/>
  <c r="J1469" i="1"/>
  <c r="Q1469" i="1"/>
  <c r="R1469" i="1" s="1"/>
  <c r="N1450" i="1"/>
  <c r="O1450" i="1" s="1"/>
  <c r="J1450" i="1"/>
  <c r="L1450" i="1"/>
  <c r="K1450" i="1"/>
  <c r="Q1450" i="1"/>
  <c r="R1450" i="1" s="1"/>
  <c r="P1449" i="1"/>
  <c r="Q1449" i="1" s="1"/>
  <c r="R1449" i="1" s="1"/>
  <c r="M1449" i="1"/>
  <c r="N1449" i="1" s="1"/>
  <c r="O1449" i="1" s="1"/>
  <c r="K1361" i="1"/>
  <c r="L1361" i="1"/>
  <c r="J1361" i="1"/>
  <c r="P1338" i="1"/>
  <c r="Q1338" i="1" s="1"/>
  <c r="R1338" i="1" s="1"/>
  <c r="M1338" i="1"/>
  <c r="N1338" i="1" s="1"/>
  <c r="O1338" i="1" s="1"/>
  <c r="M1501" i="1"/>
  <c r="N1501" i="1" s="1"/>
  <c r="O1501" i="1" s="1"/>
  <c r="P1501" i="1"/>
  <c r="Q1501" i="1" s="1"/>
  <c r="R1501" i="1" s="1"/>
  <c r="K1465" i="1"/>
  <c r="J1465" i="1"/>
  <c r="L1465" i="1"/>
  <c r="Q1465" i="1"/>
  <c r="R1465" i="1" s="1"/>
  <c r="N1465" i="1"/>
  <c r="O1465" i="1" s="1"/>
  <c r="J1357" i="1"/>
  <c r="Q1357" i="1"/>
  <c r="R1357" i="1" s="1"/>
  <c r="N1357" i="1"/>
  <c r="O1357" i="1" s="1"/>
  <c r="L1357" i="1"/>
  <c r="K1357" i="1"/>
  <c r="P1307" i="1"/>
  <c r="M1307" i="1"/>
  <c r="Q1293" i="1"/>
  <c r="R1293" i="1" s="1"/>
  <c r="N1293" i="1"/>
  <c r="O1293" i="1" s="1"/>
  <c r="L1293" i="1"/>
  <c r="J1293" i="1"/>
  <c r="K1293" i="1"/>
  <c r="P1235" i="1"/>
  <c r="Q1235" i="1" s="1"/>
  <c r="R1235" i="1" s="1"/>
  <c r="M1235" i="1"/>
  <c r="N1235" i="1" s="1"/>
  <c r="O1235" i="1" s="1"/>
  <c r="M1353" i="1"/>
  <c r="N1353" i="1" s="1"/>
  <c r="O1353" i="1" s="1"/>
  <c r="P1353" i="1"/>
  <c r="Q1353" i="1" s="1"/>
  <c r="R1353" i="1" s="1"/>
  <c r="M1340" i="1"/>
  <c r="N1340" i="1" s="1"/>
  <c r="O1340" i="1" s="1"/>
  <c r="P1340" i="1"/>
  <c r="Q1340" i="1" s="1"/>
  <c r="R1340" i="1" s="1"/>
  <c r="Q1288" i="1"/>
  <c r="R1288" i="1" s="1"/>
  <c r="N1288" i="1"/>
  <c r="O1288" i="1" s="1"/>
  <c r="K1288" i="1"/>
  <c r="L1288" i="1"/>
  <c r="J1288" i="1"/>
  <c r="P1504" i="1"/>
  <c r="Q1504" i="1" s="1"/>
  <c r="R1504" i="1" s="1"/>
  <c r="M1504" i="1"/>
  <c r="N1504" i="1" s="1"/>
  <c r="O1504" i="1" s="1"/>
  <c r="P1485" i="1"/>
  <c r="Q1485" i="1" s="1"/>
  <c r="R1485" i="1" s="1"/>
  <c r="M1485" i="1"/>
  <c r="N1485" i="1" s="1"/>
  <c r="O1485" i="1" s="1"/>
  <c r="K1307" i="1"/>
  <c r="J1307" i="1"/>
  <c r="Q1307" i="1"/>
  <c r="R1307" i="1" s="1"/>
  <c r="N1307" i="1"/>
  <c r="O1307" i="1" s="1"/>
  <c r="L1307" i="1"/>
  <c r="M1297" i="1"/>
  <c r="P1297" i="1"/>
  <c r="P1249" i="1"/>
  <c r="Q1249" i="1" s="1"/>
  <c r="R1249" i="1" s="1"/>
  <c r="M1249" i="1"/>
  <c r="N1249" i="1" s="1"/>
  <c r="O1249" i="1" s="1"/>
  <c r="Q1227" i="1"/>
  <c r="R1227" i="1" s="1"/>
  <c r="N1227" i="1"/>
  <c r="O1227" i="1" s="1"/>
  <c r="L1227" i="1"/>
  <c r="K1227" i="1"/>
  <c r="J1227" i="1"/>
  <c r="N1506" i="1"/>
  <c r="O1506" i="1" s="1"/>
  <c r="L1506" i="1"/>
  <c r="J1506" i="1"/>
  <c r="K1506" i="1"/>
  <c r="Q1506" i="1"/>
  <c r="R1506" i="1" s="1"/>
  <c r="N1490" i="1"/>
  <c r="O1490" i="1" s="1"/>
  <c r="L1490" i="1"/>
  <c r="J1490" i="1"/>
  <c r="K1490" i="1"/>
  <c r="Q1490" i="1"/>
  <c r="R1490" i="1" s="1"/>
  <c r="K1520" i="1"/>
  <c r="L1520" i="1"/>
  <c r="J1520" i="1"/>
  <c r="P1433" i="1"/>
  <c r="Q1433" i="1" s="1"/>
  <c r="R1433" i="1" s="1"/>
  <c r="M1433" i="1"/>
  <c r="N1433" i="1" s="1"/>
  <c r="O1433" i="1" s="1"/>
  <c r="P1425" i="1"/>
  <c r="Q1425" i="1" s="1"/>
  <c r="R1425" i="1" s="1"/>
  <c r="M1425" i="1"/>
  <c r="N1425" i="1" s="1"/>
  <c r="O1425" i="1" s="1"/>
  <c r="P1417" i="1"/>
  <c r="Q1417" i="1" s="1"/>
  <c r="R1417" i="1" s="1"/>
  <c r="M1417" i="1"/>
  <c r="N1417" i="1" s="1"/>
  <c r="O1417" i="1" s="1"/>
  <c r="P1409" i="1"/>
  <c r="Q1409" i="1" s="1"/>
  <c r="R1409" i="1" s="1"/>
  <c r="M1409" i="1"/>
  <c r="N1409" i="1" s="1"/>
  <c r="O1409" i="1" s="1"/>
  <c r="P1401" i="1"/>
  <c r="Q1401" i="1" s="1"/>
  <c r="R1401" i="1" s="1"/>
  <c r="M1401" i="1"/>
  <c r="N1401" i="1" s="1"/>
  <c r="O1401" i="1" s="1"/>
  <c r="P1393" i="1"/>
  <c r="Q1393" i="1" s="1"/>
  <c r="R1393" i="1" s="1"/>
  <c r="M1393" i="1"/>
  <c r="N1393" i="1" s="1"/>
  <c r="O1393" i="1" s="1"/>
  <c r="P1385" i="1"/>
  <c r="Q1385" i="1" s="1"/>
  <c r="R1385" i="1" s="1"/>
  <c r="M1385" i="1"/>
  <c r="N1385" i="1" s="1"/>
  <c r="O1385" i="1" s="1"/>
  <c r="N1349" i="1"/>
  <c r="O1349" i="1" s="1"/>
  <c r="L1349" i="1"/>
  <c r="K1349" i="1"/>
  <c r="J1349" i="1"/>
  <c r="Q1349" i="1"/>
  <c r="R1349" i="1" s="1"/>
  <c r="K1257" i="1"/>
  <c r="J1257" i="1"/>
  <c r="Q1257" i="1"/>
  <c r="R1257" i="1" s="1"/>
  <c r="N1257" i="1"/>
  <c r="O1257" i="1" s="1"/>
  <c r="L1257" i="1"/>
  <c r="K1193" i="1"/>
  <c r="J1193" i="1"/>
  <c r="Q1193" i="1"/>
  <c r="R1193" i="1" s="1"/>
  <c r="N1193" i="1"/>
  <c r="O1193" i="1" s="1"/>
  <c r="L1193" i="1"/>
  <c r="M1271" i="1"/>
  <c r="N1271" i="1" s="1"/>
  <c r="O1271" i="1" s="1"/>
  <c r="P1271" i="1"/>
  <c r="Q1271" i="1" s="1"/>
  <c r="R1271" i="1" s="1"/>
  <c r="M1207" i="1"/>
  <c r="N1207" i="1" s="1"/>
  <c r="O1207" i="1" s="1"/>
  <c r="P1207" i="1"/>
  <c r="Q1207" i="1" s="1"/>
  <c r="R1207" i="1" s="1"/>
  <c r="P1044" i="1"/>
  <c r="Q1044" i="1" s="1"/>
  <c r="R1044" i="1" s="1"/>
  <c r="M1044" i="1"/>
  <c r="N1044" i="1" s="1"/>
  <c r="O1044" i="1" s="1"/>
  <c r="N1019" i="1"/>
  <c r="O1019" i="1" s="1"/>
  <c r="L1019" i="1"/>
  <c r="K1019" i="1"/>
  <c r="J1019" i="1"/>
  <c r="Q1019" i="1"/>
  <c r="R1019" i="1" s="1"/>
  <c r="K1256" i="1"/>
  <c r="L1256" i="1"/>
  <c r="J1256" i="1"/>
  <c r="N1253" i="1"/>
  <c r="O1253" i="1" s="1"/>
  <c r="L1253" i="1"/>
  <c r="J1253" i="1"/>
  <c r="Q1253" i="1"/>
  <c r="R1253" i="1" s="1"/>
  <c r="K1253" i="1"/>
  <c r="P1224" i="1"/>
  <c r="Q1224" i="1" s="1"/>
  <c r="R1224" i="1" s="1"/>
  <c r="M1224" i="1"/>
  <c r="N1224" i="1" s="1"/>
  <c r="O1224" i="1" s="1"/>
  <c r="P1153" i="1"/>
  <c r="Q1153" i="1" s="1"/>
  <c r="R1153" i="1" s="1"/>
  <c r="M1153" i="1"/>
  <c r="N1153" i="1" s="1"/>
  <c r="O1153" i="1" s="1"/>
  <c r="L996" i="1"/>
  <c r="K996" i="1"/>
  <c r="J996" i="1"/>
  <c r="K1028" i="1"/>
  <c r="L1028" i="1"/>
  <c r="J1028" i="1"/>
  <c r="P973" i="1"/>
  <c r="Q973" i="1" s="1"/>
  <c r="R973" i="1" s="1"/>
  <c r="M973" i="1"/>
  <c r="N973" i="1" s="1"/>
  <c r="O973" i="1" s="1"/>
  <c r="L1279" i="1"/>
  <c r="K1279" i="1"/>
  <c r="J1279" i="1"/>
  <c r="N1279" i="1"/>
  <c r="O1279" i="1" s="1"/>
  <c r="Q1279" i="1"/>
  <c r="R1279" i="1" s="1"/>
  <c r="M1197" i="1"/>
  <c r="N1197" i="1" s="1"/>
  <c r="O1197" i="1" s="1"/>
  <c r="P1197" i="1"/>
  <c r="Q1197" i="1" s="1"/>
  <c r="R1197" i="1" s="1"/>
  <c r="N1176" i="1"/>
  <c r="O1176" i="1" s="1"/>
  <c r="K1176" i="1"/>
  <c r="Q1176" i="1"/>
  <c r="R1176" i="1" s="1"/>
  <c r="L1176" i="1"/>
  <c r="J1176" i="1"/>
  <c r="N1173" i="1"/>
  <c r="O1173" i="1" s="1"/>
  <c r="L1173" i="1"/>
  <c r="J1173" i="1"/>
  <c r="Q1173" i="1"/>
  <c r="R1173" i="1" s="1"/>
  <c r="K1173" i="1"/>
  <c r="P1147" i="1"/>
  <c r="Q1147" i="1" s="1"/>
  <c r="R1147" i="1" s="1"/>
  <c r="M1147" i="1"/>
  <c r="N1147" i="1" s="1"/>
  <c r="O1147" i="1" s="1"/>
  <c r="P1139" i="1"/>
  <c r="Q1139" i="1" s="1"/>
  <c r="R1139" i="1" s="1"/>
  <c r="M1139" i="1"/>
  <c r="N1139" i="1" s="1"/>
  <c r="O1139" i="1" s="1"/>
  <c r="P1131" i="1"/>
  <c r="Q1131" i="1" s="1"/>
  <c r="R1131" i="1" s="1"/>
  <c r="M1131" i="1"/>
  <c r="N1131" i="1" s="1"/>
  <c r="O1131" i="1" s="1"/>
  <c r="P1123" i="1"/>
  <c r="Q1123" i="1" s="1"/>
  <c r="R1123" i="1" s="1"/>
  <c r="M1123" i="1"/>
  <c r="N1123" i="1" s="1"/>
  <c r="O1123" i="1" s="1"/>
  <c r="P1115" i="1"/>
  <c r="Q1115" i="1" s="1"/>
  <c r="R1115" i="1" s="1"/>
  <c r="M1115" i="1"/>
  <c r="N1115" i="1" s="1"/>
  <c r="O1115" i="1" s="1"/>
  <c r="P1107" i="1"/>
  <c r="Q1107" i="1" s="1"/>
  <c r="R1107" i="1" s="1"/>
  <c r="M1107" i="1"/>
  <c r="N1107" i="1" s="1"/>
  <c r="O1107" i="1" s="1"/>
  <c r="P1099" i="1"/>
  <c r="Q1099" i="1" s="1"/>
  <c r="R1099" i="1" s="1"/>
  <c r="M1099" i="1"/>
  <c r="N1099" i="1" s="1"/>
  <c r="O1099" i="1" s="1"/>
  <c r="P1091" i="1"/>
  <c r="Q1091" i="1" s="1"/>
  <c r="R1091" i="1" s="1"/>
  <c r="M1091" i="1"/>
  <c r="N1091" i="1" s="1"/>
  <c r="O1091" i="1" s="1"/>
  <c r="P1083" i="1"/>
  <c r="Q1083" i="1" s="1"/>
  <c r="R1083" i="1" s="1"/>
  <c r="M1083" i="1"/>
  <c r="N1083" i="1" s="1"/>
  <c r="O1083" i="1" s="1"/>
  <c r="P1075" i="1"/>
  <c r="Q1075" i="1" s="1"/>
  <c r="R1075" i="1" s="1"/>
  <c r="M1075" i="1"/>
  <c r="N1075" i="1" s="1"/>
  <c r="O1075" i="1" s="1"/>
  <c r="P1067" i="1"/>
  <c r="Q1067" i="1" s="1"/>
  <c r="R1067" i="1" s="1"/>
  <c r="M1067" i="1"/>
  <c r="N1067" i="1" s="1"/>
  <c r="O1067" i="1" s="1"/>
  <c r="P1059" i="1"/>
  <c r="Q1059" i="1" s="1"/>
  <c r="R1059" i="1" s="1"/>
  <c r="M1059" i="1"/>
  <c r="N1059" i="1" s="1"/>
  <c r="O1059" i="1" s="1"/>
  <c r="P960" i="1"/>
  <c r="Q960" i="1" s="1"/>
  <c r="R960" i="1" s="1"/>
  <c r="M960" i="1"/>
  <c r="N960" i="1" s="1"/>
  <c r="O960" i="1" s="1"/>
  <c r="Q946" i="1"/>
  <c r="R946" i="1" s="1"/>
  <c r="N946" i="1"/>
  <c r="O946" i="1" s="1"/>
  <c r="L946" i="1"/>
  <c r="J946" i="1"/>
  <c r="K946" i="1"/>
  <c r="P936" i="1"/>
  <c r="Q936" i="1" s="1"/>
  <c r="R936" i="1" s="1"/>
  <c r="M936" i="1"/>
  <c r="N936" i="1" s="1"/>
  <c r="O936" i="1" s="1"/>
  <c r="P920" i="1"/>
  <c r="Q920" i="1" s="1"/>
  <c r="R920" i="1" s="1"/>
  <c r="M920" i="1"/>
  <c r="N920" i="1" s="1"/>
  <c r="O920" i="1" s="1"/>
  <c r="P896" i="1"/>
  <c r="Q896" i="1" s="1"/>
  <c r="R896" i="1" s="1"/>
  <c r="M896" i="1"/>
  <c r="N896" i="1" s="1"/>
  <c r="O896" i="1" s="1"/>
  <c r="P864" i="1"/>
  <c r="Q864" i="1" s="1"/>
  <c r="R864" i="1" s="1"/>
  <c r="M864" i="1"/>
  <c r="N864" i="1" s="1"/>
  <c r="O864" i="1" s="1"/>
  <c r="P832" i="1"/>
  <c r="Q832" i="1" s="1"/>
  <c r="R832" i="1" s="1"/>
  <c r="M832" i="1"/>
  <c r="N832" i="1" s="1"/>
  <c r="O832" i="1" s="1"/>
  <c r="P800" i="1"/>
  <c r="Q800" i="1" s="1"/>
  <c r="R800" i="1" s="1"/>
  <c r="M800" i="1"/>
  <c r="N800" i="1" s="1"/>
  <c r="O800" i="1" s="1"/>
  <c r="M1327" i="1"/>
  <c r="N1327" i="1" s="1"/>
  <c r="O1327" i="1" s="1"/>
  <c r="P1327" i="1"/>
  <c r="Q1327" i="1" s="1"/>
  <c r="R1327" i="1" s="1"/>
  <c r="L1327" i="1"/>
  <c r="K1327" i="1"/>
  <c r="J1327" i="1"/>
  <c r="M1023" i="1"/>
  <c r="N1023" i="1" s="1"/>
  <c r="O1023" i="1" s="1"/>
  <c r="P1023" i="1"/>
  <c r="Q1023" i="1" s="1"/>
  <c r="R1023" i="1" s="1"/>
  <c r="M1004" i="1"/>
  <c r="N1004" i="1" s="1"/>
  <c r="O1004" i="1" s="1"/>
  <c r="P1004" i="1"/>
  <c r="Q1004" i="1" s="1"/>
  <c r="R1004" i="1" s="1"/>
  <c r="L1255" i="1"/>
  <c r="K1255" i="1"/>
  <c r="J1255" i="1"/>
  <c r="L990" i="1"/>
  <c r="K990" i="1"/>
  <c r="J990" i="1"/>
  <c r="Q990" i="1"/>
  <c r="R990" i="1" s="1"/>
  <c r="N990" i="1"/>
  <c r="O990" i="1" s="1"/>
  <c r="K894" i="1"/>
  <c r="J894" i="1"/>
  <c r="Q894" i="1"/>
  <c r="R894" i="1" s="1"/>
  <c r="N894" i="1"/>
  <c r="O894" i="1" s="1"/>
  <c r="L894" i="1"/>
  <c r="K878" i="1"/>
  <c r="J878" i="1"/>
  <c r="Q878" i="1"/>
  <c r="R878" i="1" s="1"/>
  <c r="N878" i="1"/>
  <c r="O878" i="1" s="1"/>
  <c r="L878" i="1"/>
  <c r="K862" i="1"/>
  <c r="J862" i="1"/>
  <c r="Q862" i="1"/>
  <c r="R862" i="1" s="1"/>
  <c r="N862" i="1"/>
  <c r="O862" i="1" s="1"/>
  <c r="L862" i="1"/>
  <c r="K846" i="1"/>
  <c r="J846" i="1"/>
  <c r="Q846" i="1"/>
  <c r="R846" i="1" s="1"/>
  <c r="N846" i="1"/>
  <c r="O846" i="1" s="1"/>
  <c r="L846" i="1"/>
  <c r="K830" i="1"/>
  <c r="J830" i="1"/>
  <c r="Q830" i="1"/>
  <c r="R830" i="1" s="1"/>
  <c r="N830" i="1"/>
  <c r="O830" i="1" s="1"/>
  <c r="L830" i="1"/>
  <c r="K814" i="1"/>
  <c r="J814" i="1"/>
  <c r="Q814" i="1"/>
  <c r="R814" i="1" s="1"/>
  <c r="N814" i="1"/>
  <c r="O814" i="1" s="1"/>
  <c r="L814" i="1"/>
  <c r="J798" i="1"/>
  <c r="Q798" i="1"/>
  <c r="R798" i="1" s="1"/>
  <c r="N798" i="1"/>
  <c r="O798" i="1" s="1"/>
  <c r="L798" i="1"/>
  <c r="K798" i="1"/>
  <c r="P776" i="1"/>
  <c r="Q776" i="1" s="1"/>
  <c r="R776" i="1" s="1"/>
  <c r="M776" i="1"/>
  <c r="N776" i="1" s="1"/>
  <c r="O776" i="1" s="1"/>
  <c r="P768" i="1"/>
  <c r="Q768" i="1" s="1"/>
  <c r="R768" i="1" s="1"/>
  <c r="M768" i="1"/>
  <c r="N768" i="1" s="1"/>
  <c r="O768" i="1" s="1"/>
  <c r="P760" i="1"/>
  <c r="M760" i="1"/>
  <c r="P752" i="1"/>
  <c r="M752" i="1"/>
  <c r="N752" i="1" s="1"/>
  <c r="O752" i="1" s="1"/>
  <c r="P744" i="1"/>
  <c r="Q744" i="1" s="1"/>
  <c r="R744" i="1" s="1"/>
  <c r="M744" i="1"/>
  <c r="N744" i="1" s="1"/>
  <c r="O744" i="1" s="1"/>
  <c r="L948" i="1"/>
  <c r="K948" i="1"/>
  <c r="J948" i="1"/>
  <c r="Q948" i="1"/>
  <c r="R948" i="1" s="1"/>
  <c r="N948" i="1"/>
  <c r="O948" i="1" s="1"/>
  <c r="P789" i="1"/>
  <c r="Q789" i="1" s="1"/>
  <c r="R789" i="1" s="1"/>
  <c r="M789" i="1"/>
  <c r="N789" i="1" s="1"/>
  <c r="O789" i="1" s="1"/>
  <c r="Q719" i="1"/>
  <c r="R719" i="1" s="1"/>
  <c r="N719" i="1"/>
  <c r="O719" i="1" s="1"/>
  <c r="L719" i="1"/>
  <c r="K719" i="1"/>
  <c r="J719" i="1"/>
  <c r="Q687" i="1"/>
  <c r="R687" i="1" s="1"/>
  <c r="N687" i="1"/>
  <c r="O687" i="1" s="1"/>
  <c r="L687" i="1"/>
  <c r="K687" i="1"/>
  <c r="J687" i="1"/>
  <c r="Q655" i="1"/>
  <c r="R655" i="1" s="1"/>
  <c r="N655" i="1"/>
  <c r="O655" i="1" s="1"/>
  <c r="L655" i="1"/>
  <c r="K655" i="1"/>
  <c r="J655" i="1"/>
  <c r="Q623" i="1"/>
  <c r="R623" i="1" s="1"/>
  <c r="N623" i="1"/>
  <c r="O623" i="1" s="1"/>
  <c r="L623" i="1"/>
  <c r="K623" i="1"/>
  <c r="J623" i="1"/>
  <c r="P600" i="1"/>
  <c r="Q600" i="1" s="1"/>
  <c r="R600" i="1" s="1"/>
  <c r="M600" i="1"/>
  <c r="N600" i="1" s="1"/>
  <c r="O600" i="1" s="1"/>
  <c r="P901" i="1"/>
  <c r="Q901" i="1" s="1"/>
  <c r="R901" i="1" s="1"/>
  <c r="M901" i="1"/>
  <c r="N901" i="1" s="1"/>
  <c r="O901" i="1" s="1"/>
  <c r="P885" i="1"/>
  <c r="Q885" i="1" s="1"/>
  <c r="R885" i="1" s="1"/>
  <c r="M885" i="1"/>
  <c r="N885" i="1" s="1"/>
  <c r="O885" i="1" s="1"/>
  <c r="P869" i="1"/>
  <c r="Q869" i="1" s="1"/>
  <c r="R869" i="1" s="1"/>
  <c r="M869" i="1"/>
  <c r="N869" i="1" s="1"/>
  <c r="O869" i="1" s="1"/>
  <c r="P853" i="1"/>
  <c r="Q853" i="1" s="1"/>
  <c r="R853" i="1" s="1"/>
  <c r="M853" i="1"/>
  <c r="N853" i="1" s="1"/>
  <c r="O853" i="1" s="1"/>
  <c r="P837" i="1"/>
  <c r="Q837" i="1" s="1"/>
  <c r="R837" i="1" s="1"/>
  <c r="M837" i="1"/>
  <c r="N837" i="1" s="1"/>
  <c r="O837" i="1" s="1"/>
  <c r="P821" i="1"/>
  <c r="Q821" i="1" s="1"/>
  <c r="R821" i="1" s="1"/>
  <c r="M821" i="1"/>
  <c r="N821" i="1" s="1"/>
  <c r="O821" i="1" s="1"/>
  <c r="P805" i="1"/>
  <c r="Q805" i="1" s="1"/>
  <c r="R805" i="1" s="1"/>
  <c r="M805" i="1"/>
  <c r="N805" i="1" s="1"/>
  <c r="O805" i="1" s="1"/>
  <c r="P676" i="1"/>
  <c r="Q676" i="1" s="1"/>
  <c r="R676" i="1" s="1"/>
  <c r="M676" i="1"/>
  <c r="N676" i="1" s="1"/>
  <c r="O676" i="1" s="1"/>
  <c r="P641" i="1"/>
  <c r="M641" i="1"/>
  <c r="Q597" i="1"/>
  <c r="R597" i="1" s="1"/>
  <c r="N597" i="1"/>
  <c r="O597" i="1" s="1"/>
  <c r="L597" i="1"/>
  <c r="K597" i="1"/>
  <c r="J597" i="1"/>
  <c r="P587" i="1"/>
  <c r="M587" i="1"/>
  <c r="P491" i="1"/>
  <c r="M491" i="1"/>
  <c r="K773" i="1"/>
  <c r="L773" i="1"/>
  <c r="J773" i="1"/>
  <c r="Q773" i="1"/>
  <c r="R773" i="1" s="1"/>
  <c r="N773" i="1"/>
  <c r="O773" i="1" s="1"/>
  <c r="L752" i="1"/>
  <c r="K752" i="1"/>
  <c r="J752" i="1"/>
  <c r="Q752" i="1"/>
  <c r="R752" i="1" s="1"/>
  <c r="J616" i="1"/>
  <c r="L616" i="1"/>
  <c r="K616" i="1"/>
  <c r="M908" i="1"/>
  <c r="P908" i="1"/>
  <c r="M876" i="1"/>
  <c r="N876" i="1" s="1"/>
  <c r="O876" i="1" s="1"/>
  <c r="P876" i="1"/>
  <c r="Q876" i="1" s="1"/>
  <c r="R876" i="1" s="1"/>
  <c r="M812" i="1"/>
  <c r="N812" i="1" s="1"/>
  <c r="O812" i="1" s="1"/>
  <c r="P812" i="1"/>
  <c r="Q812" i="1" s="1"/>
  <c r="R812" i="1" s="1"/>
  <c r="K721" i="1"/>
  <c r="L721" i="1"/>
  <c r="J721" i="1"/>
  <c r="Q721" i="1"/>
  <c r="R721" i="1" s="1"/>
  <c r="N721" i="1"/>
  <c r="O721" i="1" s="1"/>
  <c r="K641" i="1"/>
  <c r="L641" i="1"/>
  <c r="J641" i="1"/>
  <c r="Q641" i="1"/>
  <c r="R641" i="1" s="1"/>
  <c r="N641" i="1"/>
  <c r="O641" i="1" s="1"/>
  <c r="K611" i="1"/>
  <c r="J611" i="1"/>
  <c r="Q611" i="1"/>
  <c r="R611" i="1" s="1"/>
  <c r="N611" i="1"/>
  <c r="O611" i="1" s="1"/>
  <c r="L611" i="1"/>
  <c r="K579" i="1"/>
  <c r="Q579" i="1"/>
  <c r="R579" i="1" s="1"/>
  <c r="N579" i="1"/>
  <c r="O579" i="1" s="1"/>
  <c r="L579" i="1"/>
  <c r="J579" i="1"/>
  <c r="P796" i="1"/>
  <c r="M796" i="1"/>
  <c r="J592" i="1"/>
  <c r="L592" i="1"/>
  <c r="K592" i="1"/>
  <c r="M543" i="1"/>
  <c r="N543" i="1" s="1"/>
  <c r="O543" i="1" s="1"/>
  <c r="P543" i="1"/>
  <c r="Q543" i="1" s="1"/>
  <c r="R543" i="1" s="1"/>
  <c r="M527" i="1"/>
  <c r="N527" i="1" s="1"/>
  <c r="O527" i="1" s="1"/>
  <c r="P527" i="1"/>
  <c r="Q527" i="1" s="1"/>
  <c r="R527" i="1" s="1"/>
  <c r="M511" i="1"/>
  <c r="N511" i="1" s="1"/>
  <c r="O511" i="1" s="1"/>
  <c r="P511" i="1"/>
  <c r="Q511" i="1" s="1"/>
  <c r="R511" i="1" s="1"/>
  <c r="M495" i="1"/>
  <c r="N495" i="1" s="1"/>
  <c r="O495" i="1" s="1"/>
  <c r="P495" i="1"/>
  <c r="Q495" i="1" s="1"/>
  <c r="R495" i="1" s="1"/>
  <c r="M479" i="1"/>
  <c r="N479" i="1" s="1"/>
  <c r="O479" i="1" s="1"/>
  <c r="P479" i="1"/>
  <c r="Q479" i="1" s="1"/>
  <c r="R479" i="1" s="1"/>
  <c r="M463" i="1"/>
  <c r="N463" i="1" s="1"/>
  <c r="O463" i="1" s="1"/>
  <c r="P463" i="1"/>
  <c r="Q463" i="1" s="1"/>
  <c r="R463" i="1" s="1"/>
  <c r="P419" i="1"/>
  <c r="Q419" i="1" s="1"/>
  <c r="R419" i="1" s="1"/>
  <c r="M419" i="1"/>
  <c r="N419" i="1" s="1"/>
  <c r="O419" i="1" s="1"/>
  <c r="M402" i="1"/>
  <c r="P402" i="1"/>
  <c r="N360" i="1"/>
  <c r="O360" i="1" s="1"/>
  <c r="L360" i="1"/>
  <c r="K360" i="1"/>
  <c r="J360" i="1"/>
  <c r="Q360" i="1"/>
  <c r="R360" i="1" s="1"/>
  <c r="P347" i="1"/>
  <c r="Q347" i="1" s="1"/>
  <c r="R347" i="1" s="1"/>
  <c r="M347" i="1"/>
  <c r="N347" i="1" s="1"/>
  <c r="O347" i="1" s="1"/>
  <c r="N325" i="1"/>
  <c r="O325" i="1" s="1"/>
  <c r="L325" i="1"/>
  <c r="K325" i="1"/>
  <c r="J325" i="1"/>
  <c r="Q325" i="1"/>
  <c r="R325" i="1" s="1"/>
  <c r="L303" i="1"/>
  <c r="Q303" i="1"/>
  <c r="R303" i="1" s="1"/>
  <c r="N303" i="1"/>
  <c r="O303" i="1" s="1"/>
  <c r="K303" i="1"/>
  <c r="J303" i="1"/>
  <c r="K252" i="1"/>
  <c r="Q252" i="1"/>
  <c r="R252" i="1" s="1"/>
  <c r="N252" i="1"/>
  <c r="O252" i="1" s="1"/>
  <c r="L252" i="1"/>
  <c r="J252" i="1"/>
  <c r="P544" i="1"/>
  <c r="Q544" i="1" s="1"/>
  <c r="R544" i="1" s="1"/>
  <c r="M544" i="1"/>
  <c r="N544" i="1" s="1"/>
  <c r="O544" i="1" s="1"/>
  <c r="P528" i="1"/>
  <c r="Q528" i="1" s="1"/>
  <c r="R528" i="1" s="1"/>
  <c r="M528" i="1"/>
  <c r="N528" i="1" s="1"/>
  <c r="O528" i="1" s="1"/>
  <c r="P512" i="1"/>
  <c r="Q512" i="1" s="1"/>
  <c r="R512" i="1" s="1"/>
  <c r="M512" i="1"/>
  <c r="N512" i="1" s="1"/>
  <c r="O512" i="1" s="1"/>
  <c r="P496" i="1"/>
  <c r="Q496" i="1" s="1"/>
  <c r="R496" i="1" s="1"/>
  <c r="M496" i="1"/>
  <c r="N496" i="1" s="1"/>
  <c r="O496" i="1" s="1"/>
  <c r="P480" i="1"/>
  <c r="Q480" i="1" s="1"/>
  <c r="R480" i="1" s="1"/>
  <c r="M480" i="1"/>
  <c r="N480" i="1" s="1"/>
  <c r="O480" i="1" s="1"/>
  <c r="P464" i="1"/>
  <c r="Q464" i="1" s="1"/>
  <c r="R464" i="1" s="1"/>
  <c r="M464" i="1"/>
  <c r="N464" i="1" s="1"/>
  <c r="O464" i="1" s="1"/>
  <c r="J296" i="1"/>
  <c r="Q296" i="1"/>
  <c r="R296" i="1" s="1"/>
  <c r="N296" i="1"/>
  <c r="O296" i="1" s="1"/>
  <c r="L296" i="1"/>
  <c r="K296" i="1"/>
  <c r="P241" i="1"/>
  <c r="Q241" i="1" s="1"/>
  <c r="R241" i="1" s="1"/>
  <c r="M241" i="1"/>
  <c r="N241" i="1" s="1"/>
  <c r="O241" i="1" s="1"/>
  <c r="P199" i="1"/>
  <c r="Q199" i="1" s="1"/>
  <c r="R199" i="1" s="1"/>
  <c r="M199" i="1"/>
  <c r="N199" i="1" s="1"/>
  <c r="O199" i="1" s="1"/>
  <c r="P183" i="1"/>
  <c r="Q183" i="1" s="1"/>
  <c r="R183" i="1" s="1"/>
  <c r="M183" i="1"/>
  <c r="N183" i="1" s="1"/>
  <c r="O183" i="1" s="1"/>
  <c r="N153" i="1"/>
  <c r="O153" i="1" s="1"/>
  <c r="L153" i="1"/>
  <c r="J153" i="1"/>
  <c r="Q153" i="1"/>
  <c r="R153" i="1" s="1"/>
  <c r="K153" i="1"/>
  <c r="N121" i="1"/>
  <c r="O121" i="1" s="1"/>
  <c r="L121" i="1"/>
  <c r="J121" i="1"/>
  <c r="Q121" i="1"/>
  <c r="R121" i="1" s="1"/>
  <c r="K121" i="1"/>
  <c r="P39" i="1"/>
  <c r="Q39" i="1" s="1"/>
  <c r="R39" i="1" s="1"/>
  <c r="M39" i="1"/>
  <c r="N39" i="1" s="1"/>
  <c r="O39" i="1" s="1"/>
  <c r="L431" i="1"/>
  <c r="K431" i="1"/>
  <c r="J431" i="1"/>
  <c r="Q431" i="1"/>
  <c r="R431" i="1" s="1"/>
  <c r="N431" i="1"/>
  <c r="O431" i="1" s="1"/>
  <c r="M359" i="1"/>
  <c r="N359" i="1" s="1"/>
  <c r="O359" i="1" s="1"/>
  <c r="P359" i="1"/>
  <c r="Q359" i="1" s="1"/>
  <c r="R359" i="1" s="1"/>
  <c r="M343" i="1"/>
  <c r="N343" i="1" s="1"/>
  <c r="O343" i="1" s="1"/>
  <c r="P343" i="1"/>
  <c r="Q343" i="1" s="1"/>
  <c r="R343" i="1" s="1"/>
  <c r="M327" i="1"/>
  <c r="N327" i="1" s="1"/>
  <c r="O327" i="1" s="1"/>
  <c r="P327" i="1"/>
  <c r="Q327" i="1" s="1"/>
  <c r="R327" i="1" s="1"/>
  <c r="M311" i="1"/>
  <c r="N311" i="1" s="1"/>
  <c r="O311" i="1" s="1"/>
  <c r="P311" i="1"/>
  <c r="Q311" i="1" s="1"/>
  <c r="R311" i="1" s="1"/>
  <c r="K299" i="1"/>
  <c r="J299" i="1"/>
  <c r="Q299" i="1"/>
  <c r="R299" i="1" s="1"/>
  <c r="N299" i="1"/>
  <c r="O299" i="1" s="1"/>
  <c r="L299" i="1"/>
  <c r="K283" i="1"/>
  <c r="J283" i="1"/>
  <c r="Q283" i="1"/>
  <c r="R283" i="1" s="1"/>
  <c r="N283" i="1"/>
  <c r="O283" i="1" s="1"/>
  <c r="L283" i="1"/>
  <c r="K267" i="1"/>
  <c r="J267" i="1"/>
  <c r="Q267" i="1"/>
  <c r="R267" i="1" s="1"/>
  <c r="N267" i="1"/>
  <c r="O267" i="1" s="1"/>
  <c r="L267" i="1"/>
  <c r="K251" i="1"/>
  <c r="J251" i="1"/>
  <c r="Q251" i="1"/>
  <c r="R251" i="1" s="1"/>
  <c r="N251" i="1"/>
  <c r="O251" i="1" s="1"/>
  <c r="L251" i="1"/>
  <c r="K235" i="1"/>
  <c r="J235" i="1"/>
  <c r="Q235" i="1"/>
  <c r="R235" i="1" s="1"/>
  <c r="N235" i="1"/>
  <c r="O235" i="1" s="1"/>
  <c r="L235" i="1"/>
  <c r="P584" i="1"/>
  <c r="Q584" i="1" s="1"/>
  <c r="R584" i="1" s="1"/>
  <c r="M584" i="1"/>
  <c r="N584" i="1" s="1"/>
  <c r="O584" i="1" s="1"/>
  <c r="N440" i="1"/>
  <c r="O440" i="1" s="1"/>
  <c r="K440" i="1"/>
  <c r="J440" i="1"/>
  <c r="Q440" i="1"/>
  <c r="R440" i="1" s="1"/>
  <c r="L440" i="1"/>
  <c r="J273" i="1"/>
  <c r="L273" i="1"/>
  <c r="K273" i="1"/>
  <c r="Q273" i="1"/>
  <c r="R273" i="1" s="1"/>
  <c r="N273" i="1"/>
  <c r="O273" i="1" s="1"/>
  <c r="M197" i="1"/>
  <c r="P197" i="1"/>
  <c r="P427" i="1"/>
  <c r="Q427" i="1" s="1"/>
  <c r="R427" i="1" s="1"/>
  <c r="M427" i="1"/>
  <c r="N427" i="1" s="1"/>
  <c r="O427" i="1" s="1"/>
  <c r="N405" i="1"/>
  <c r="O405" i="1" s="1"/>
  <c r="L405" i="1"/>
  <c r="J405" i="1"/>
  <c r="Q405" i="1"/>
  <c r="R405" i="1" s="1"/>
  <c r="K405" i="1"/>
  <c r="N376" i="1"/>
  <c r="O376" i="1" s="1"/>
  <c r="J376" i="1"/>
  <c r="Q376" i="1"/>
  <c r="R376" i="1" s="1"/>
  <c r="L376" i="1"/>
  <c r="K376" i="1"/>
  <c r="P520" i="1"/>
  <c r="Q520" i="1" s="1"/>
  <c r="R520" i="1" s="1"/>
  <c r="M520" i="1"/>
  <c r="N520" i="1" s="1"/>
  <c r="O520" i="1" s="1"/>
  <c r="M227" i="1"/>
  <c r="P227" i="1"/>
  <c r="L205" i="1"/>
  <c r="K205" i="1"/>
  <c r="J205" i="1"/>
  <c r="K149" i="1"/>
  <c r="J149" i="1"/>
  <c r="Q149" i="1"/>
  <c r="R149" i="1" s="1"/>
  <c r="N149" i="1"/>
  <c r="O149" i="1" s="1"/>
  <c r="L149" i="1"/>
  <c r="K117" i="1"/>
  <c r="J117" i="1"/>
  <c r="Q117" i="1"/>
  <c r="R117" i="1" s="1"/>
  <c r="N117" i="1"/>
  <c r="O117" i="1" s="1"/>
  <c r="L117" i="1"/>
  <c r="K45" i="1"/>
  <c r="Q45" i="1"/>
  <c r="R45" i="1" s="1"/>
  <c r="J45" i="1"/>
  <c r="N45" i="1"/>
  <c r="O45" i="1" s="1"/>
  <c r="L45" i="1"/>
  <c r="K5" i="1"/>
  <c r="Q5" i="1"/>
  <c r="R5" i="1" s="1"/>
  <c r="J5" i="1"/>
  <c r="N5" i="1"/>
  <c r="O5" i="1" s="1"/>
  <c r="L5" i="1"/>
  <c r="L99" i="1"/>
  <c r="K99" i="1"/>
  <c r="J99" i="1"/>
  <c r="M115" i="1"/>
  <c r="N115" i="1" s="1"/>
  <c r="O115" i="1" s="1"/>
  <c r="P115" i="1"/>
  <c r="Q115" i="1" s="1"/>
  <c r="R115" i="1" s="1"/>
  <c r="M107" i="1"/>
  <c r="P107" i="1"/>
  <c r="K44" i="1"/>
  <c r="J44" i="1"/>
  <c r="L44" i="1"/>
  <c r="K28" i="1"/>
  <c r="L28" i="1"/>
  <c r="J28" i="1"/>
  <c r="M3" i="1"/>
  <c r="N3" i="1" s="1"/>
  <c r="O3" i="1" s="1"/>
  <c r="P3" i="1"/>
  <c r="Q3" i="1" s="1"/>
  <c r="R3" i="1" s="1"/>
  <c r="N57" i="1"/>
  <c r="O57" i="1" s="1"/>
  <c r="L57" i="1"/>
  <c r="J57" i="1"/>
  <c r="K57" i="1"/>
  <c r="Q57" i="1"/>
  <c r="R57" i="1" s="1"/>
  <c r="M83" i="1"/>
  <c r="N83" i="1" s="1"/>
  <c r="O83" i="1" s="1"/>
  <c r="P83" i="1"/>
  <c r="Q83" i="1" s="1"/>
  <c r="R83" i="1" s="1"/>
  <c r="K68" i="1"/>
  <c r="L68" i="1"/>
  <c r="J68" i="1"/>
  <c r="K20" i="1"/>
  <c r="L20" i="1"/>
  <c r="J20" i="1"/>
  <c r="M900" i="1"/>
  <c r="N900" i="1" s="1"/>
  <c r="O900" i="1" s="1"/>
  <c r="P900" i="1"/>
  <c r="Q900" i="1" s="1"/>
  <c r="R900" i="1" s="1"/>
  <c r="M836" i="1"/>
  <c r="N836" i="1" s="1"/>
  <c r="O836" i="1" s="1"/>
  <c r="P836" i="1"/>
  <c r="Q836" i="1" s="1"/>
  <c r="R836" i="1" s="1"/>
  <c r="L692" i="1"/>
  <c r="K692" i="1"/>
  <c r="J692" i="1"/>
  <c r="Q692" i="1"/>
  <c r="R692" i="1" s="1"/>
  <c r="N692" i="1"/>
  <c r="O692" i="1" s="1"/>
  <c r="K625" i="1"/>
  <c r="L625" i="1"/>
  <c r="J625" i="1"/>
  <c r="Q625" i="1"/>
  <c r="R625" i="1" s="1"/>
  <c r="N625" i="1"/>
  <c r="O625" i="1" s="1"/>
  <c r="K603" i="1"/>
  <c r="J603" i="1"/>
  <c r="Q603" i="1"/>
  <c r="R603" i="1" s="1"/>
  <c r="N603" i="1"/>
  <c r="O603" i="1" s="1"/>
  <c r="L603" i="1"/>
  <c r="K587" i="1"/>
  <c r="Q587" i="1"/>
  <c r="R587" i="1" s="1"/>
  <c r="N587" i="1"/>
  <c r="O587" i="1" s="1"/>
  <c r="L587" i="1"/>
  <c r="J587" i="1"/>
  <c r="Q555" i="1"/>
  <c r="R555" i="1" s="1"/>
  <c r="N555" i="1"/>
  <c r="O555" i="1" s="1"/>
  <c r="L555" i="1"/>
  <c r="K555" i="1"/>
  <c r="J555" i="1"/>
  <c r="M575" i="1"/>
  <c r="N575" i="1" s="1"/>
  <c r="O575" i="1" s="1"/>
  <c r="P575" i="1"/>
  <c r="Q575" i="1" s="1"/>
  <c r="R575" i="1" s="1"/>
  <c r="N227" i="1"/>
  <c r="O227" i="1" s="1"/>
  <c r="L227" i="1"/>
  <c r="K227" i="1"/>
  <c r="J227" i="1"/>
  <c r="Q227" i="1"/>
  <c r="R227" i="1" s="1"/>
  <c r="N195" i="1"/>
  <c r="O195" i="1" s="1"/>
  <c r="L195" i="1"/>
  <c r="K195" i="1"/>
  <c r="J195" i="1"/>
  <c r="Q195" i="1"/>
  <c r="R195" i="1" s="1"/>
  <c r="M418" i="1"/>
  <c r="N418" i="1" s="1"/>
  <c r="O418" i="1" s="1"/>
  <c r="P418" i="1"/>
  <c r="Q418" i="1" s="1"/>
  <c r="R418" i="1" s="1"/>
  <c r="N381" i="1"/>
  <c r="O381" i="1" s="1"/>
  <c r="L381" i="1"/>
  <c r="Q381" i="1"/>
  <c r="R381" i="1" s="1"/>
  <c r="K381" i="1"/>
  <c r="J381" i="1"/>
  <c r="N352" i="1"/>
  <c r="O352" i="1" s="1"/>
  <c r="L352" i="1"/>
  <c r="K352" i="1"/>
  <c r="J352" i="1"/>
  <c r="Q352" i="1"/>
  <c r="R352" i="1" s="1"/>
  <c r="P339" i="1"/>
  <c r="Q339" i="1" s="1"/>
  <c r="R339" i="1" s="1"/>
  <c r="M339" i="1"/>
  <c r="N339" i="1" s="1"/>
  <c r="O339" i="1" s="1"/>
  <c r="N317" i="1"/>
  <c r="O317" i="1" s="1"/>
  <c r="L317" i="1"/>
  <c r="K317" i="1"/>
  <c r="J317" i="1"/>
  <c r="Q317" i="1"/>
  <c r="R317" i="1" s="1"/>
  <c r="K268" i="1"/>
  <c r="Q268" i="1"/>
  <c r="R268" i="1" s="1"/>
  <c r="N268" i="1"/>
  <c r="O268" i="1" s="1"/>
  <c r="L268" i="1"/>
  <c r="J268" i="1"/>
  <c r="P212" i="1"/>
  <c r="Q212" i="1" s="1"/>
  <c r="R212" i="1" s="1"/>
  <c r="M212" i="1"/>
  <c r="N212" i="1" s="1"/>
  <c r="O212" i="1" s="1"/>
  <c r="J280" i="1"/>
  <c r="Q280" i="1"/>
  <c r="R280" i="1" s="1"/>
  <c r="N280" i="1"/>
  <c r="O280" i="1" s="1"/>
  <c r="L280" i="1"/>
  <c r="K280" i="1"/>
  <c r="P191" i="1"/>
  <c r="Q191" i="1" s="1"/>
  <c r="R191" i="1" s="1"/>
  <c r="M191" i="1"/>
  <c r="N191" i="1" s="1"/>
  <c r="O191" i="1" s="1"/>
  <c r="P143" i="1"/>
  <c r="Q143" i="1" s="1"/>
  <c r="R143" i="1" s="1"/>
  <c r="M143" i="1"/>
  <c r="N143" i="1" s="1"/>
  <c r="O143" i="1" s="1"/>
  <c r="P111" i="1"/>
  <c r="Q111" i="1" s="1"/>
  <c r="R111" i="1" s="1"/>
  <c r="M111" i="1"/>
  <c r="N111" i="1" s="1"/>
  <c r="O111" i="1" s="1"/>
  <c r="P63" i="1"/>
  <c r="Q63" i="1" s="1"/>
  <c r="R63" i="1" s="1"/>
  <c r="M63" i="1"/>
  <c r="N63" i="1" s="1"/>
  <c r="O63" i="1" s="1"/>
  <c r="P443" i="1"/>
  <c r="Q443" i="1" s="1"/>
  <c r="R443" i="1" s="1"/>
  <c r="M443" i="1"/>
  <c r="N443" i="1" s="1"/>
  <c r="O443" i="1" s="1"/>
  <c r="L402" i="1"/>
  <c r="K402" i="1"/>
  <c r="J402" i="1"/>
  <c r="Q402" i="1"/>
  <c r="R402" i="1" s="1"/>
  <c r="N402" i="1"/>
  <c r="O402" i="1" s="1"/>
  <c r="J220" i="1"/>
  <c r="Q220" i="1"/>
  <c r="R220" i="1" s="1"/>
  <c r="N220" i="1"/>
  <c r="O220" i="1" s="1"/>
  <c r="L220" i="1"/>
  <c r="K220" i="1"/>
  <c r="J188" i="1"/>
  <c r="Q188" i="1"/>
  <c r="R188" i="1" s="1"/>
  <c r="N188" i="1"/>
  <c r="O188" i="1" s="1"/>
  <c r="K188" i="1"/>
  <c r="L188" i="1"/>
  <c r="Q172" i="1"/>
  <c r="R172" i="1" s="1"/>
  <c r="N172" i="1"/>
  <c r="O172" i="1" s="1"/>
  <c r="K172" i="1"/>
  <c r="J172" i="1"/>
  <c r="L172" i="1"/>
  <c r="M205" i="1"/>
  <c r="N205" i="1" s="1"/>
  <c r="O205" i="1" s="1"/>
  <c r="P205" i="1"/>
  <c r="Q205" i="1" s="1"/>
  <c r="R205" i="1" s="1"/>
  <c r="P165" i="1"/>
  <c r="M165" i="1"/>
  <c r="P85" i="1"/>
  <c r="Q85" i="1" s="1"/>
  <c r="R85" i="1" s="1"/>
  <c r="M85" i="1"/>
  <c r="N85" i="1" s="1"/>
  <c r="O85" i="1" s="1"/>
  <c r="P53" i="1"/>
  <c r="Q53" i="1" s="1"/>
  <c r="R53" i="1" s="1"/>
  <c r="M53" i="1"/>
  <c r="N53" i="1" s="1"/>
  <c r="O53" i="1" s="1"/>
  <c r="N421" i="1"/>
  <c r="O421" i="1" s="1"/>
  <c r="L421" i="1"/>
  <c r="J421" i="1"/>
  <c r="Q421" i="1"/>
  <c r="R421" i="1" s="1"/>
  <c r="K421" i="1"/>
  <c r="N392" i="1"/>
  <c r="O392" i="1" s="1"/>
  <c r="J392" i="1"/>
  <c r="Q392" i="1"/>
  <c r="R392" i="1" s="1"/>
  <c r="L392" i="1"/>
  <c r="K392" i="1"/>
  <c r="P536" i="1"/>
  <c r="Q536" i="1" s="1"/>
  <c r="R536" i="1" s="1"/>
  <c r="M536" i="1"/>
  <c r="N536" i="1" s="1"/>
  <c r="O536" i="1" s="1"/>
  <c r="N272" i="1"/>
  <c r="O272" i="1" s="1"/>
  <c r="L272" i="1"/>
  <c r="K272" i="1"/>
  <c r="J272" i="1"/>
  <c r="Q272" i="1"/>
  <c r="R272" i="1" s="1"/>
  <c r="M219" i="1"/>
  <c r="N219" i="1" s="1"/>
  <c r="O219" i="1" s="1"/>
  <c r="P219" i="1"/>
  <c r="Q219" i="1" s="1"/>
  <c r="R219" i="1" s="1"/>
  <c r="L197" i="1"/>
  <c r="K197" i="1"/>
  <c r="J197" i="1"/>
  <c r="Q197" i="1"/>
  <c r="R197" i="1" s="1"/>
  <c r="N197" i="1"/>
  <c r="O197" i="1" s="1"/>
  <c r="K69" i="1"/>
  <c r="J69" i="1"/>
  <c r="Q69" i="1"/>
  <c r="R69" i="1" s="1"/>
  <c r="N69" i="1"/>
  <c r="O69" i="1" s="1"/>
  <c r="L69" i="1"/>
  <c r="M99" i="1"/>
  <c r="N99" i="1" s="1"/>
  <c r="O99" i="1" s="1"/>
  <c r="P99" i="1"/>
  <c r="Q99" i="1" s="1"/>
  <c r="R99" i="1" s="1"/>
  <c r="M75" i="1"/>
  <c r="N75" i="1" s="1"/>
  <c r="O75" i="1" s="1"/>
  <c r="P75" i="1"/>
  <c r="Q75" i="1" s="1"/>
  <c r="R75" i="1" s="1"/>
  <c r="K76" i="1"/>
  <c r="L76" i="1"/>
  <c r="J76" i="1"/>
  <c r="K60" i="1"/>
  <c r="L60" i="1"/>
  <c r="J60" i="1"/>
  <c r="K84" i="1"/>
  <c r="L84" i="1"/>
  <c r="J84" i="1"/>
  <c r="P20" i="1"/>
  <c r="Q20" i="1" s="1"/>
  <c r="R20" i="1" s="1"/>
  <c r="M20" i="1"/>
  <c r="N20" i="1" s="1"/>
  <c r="O20" i="1" s="1"/>
  <c r="P1752" i="1"/>
  <c r="Q1752" i="1" s="1"/>
  <c r="R1752" i="1" s="1"/>
  <c r="M1752" i="1"/>
  <c r="N1752" i="1" s="1"/>
  <c r="O1752" i="1" s="1"/>
  <c r="N1741" i="1"/>
  <c r="O1741" i="1" s="1"/>
  <c r="J1741" i="1"/>
  <c r="L1741" i="1"/>
  <c r="K1741" i="1"/>
  <c r="Q1741" i="1"/>
  <c r="R1741" i="1" s="1"/>
  <c r="P1803" i="1"/>
  <c r="Q1803" i="1" s="1"/>
  <c r="R1803" i="1" s="1"/>
  <c r="M1803" i="1"/>
  <c r="N1803" i="1" s="1"/>
  <c r="O1803" i="1" s="1"/>
  <c r="N1848" i="1"/>
  <c r="O1848" i="1" s="1"/>
  <c r="Q1848" i="1"/>
  <c r="R1848" i="1" s="1"/>
  <c r="K1848" i="1"/>
  <c r="J1848" i="1"/>
  <c r="L1848" i="1"/>
  <c r="K1807" i="1"/>
  <c r="N1807" i="1"/>
  <c r="O1807" i="1" s="1"/>
  <c r="L1807" i="1"/>
  <c r="Q1807" i="1"/>
  <c r="R1807" i="1" s="1"/>
  <c r="J1807" i="1"/>
  <c r="P1777" i="1"/>
  <c r="M1777" i="1"/>
  <c r="P1597" i="1"/>
  <c r="Q1597" i="1" s="1"/>
  <c r="R1597" i="1" s="1"/>
  <c r="M1597" i="1"/>
  <c r="N1597" i="1" s="1"/>
  <c r="O1597" i="1" s="1"/>
  <c r="P1810" i="1"/>
  <c r="Q1810" i="1" s="1"/>
  <c r="R1810" i="1" s="1"/>
  <c r="M1810" i="1"/>
  <c r="N1810" i="1" s="1"/>
  <c r="O1810" i="1" s="1"/>
  <c r="N1789" i="1"/>
  <c r="O1789" i="1" s="1"/>
  <c r="L1789" i="1"/>
  <c r="J1789" i="1"/>
  <c r="Q1789" i="1"/>
  <c r="R1789" i="1" s="1"/>
  <c r="K1789" i="1"/>
  <c r="P1737" i="1"/>
  <c r="Q1737" i="1" s="1"/>
  <c r="R1737" i="1" s="1"/>
  <c r="M1737" i="1"/>
  <c r="N1737" i="1" s="1"/>
  <c r="O1737" i="1" s="1"/>
  <c r="P1600" i="1"/>
  <c r="Q1600" i="1" s="1"/>
  <c r="R1600" i="1" s="1"/>
  <c r="M1600" i="1"/>
  <c r="N1600" i="1" s="1"/>
  <c r="O1600" i="1" s="1"/>
  <c r="P1816" i="1"/>
  <c r="Q1816" i="1" s="1"/>
  <c r="R1816" i="1" s="1"/>
  <c r="M1816" i="1"/>
  <c r="N1816" i="1" s="1"/>
  <c r="O1816" i="1" s="1"/>
  <c r="M1781" i="1"/>
  <c r="N1781" i="1" s="1"/>
  <c r="O1781" i="1" s="1"/>
  <c r="P1781" i="1"/>
  <c r="Q1781" i="1" s="1"/>
  <c r="R1781" i="1" s="1"/>
  <c r="N1773" i="1"/>
  <c r="O1773" i="1" s="1"/>
  <c r="J1773" i="1"/>
  <c r="Q1773" i="1"/>
  <c r="R1773" i="1" s="1"/>
  <c r="L1773" i="1"/>
  <c r="K1773" i="1"/>
  <c r="L1743" i="1"/>
  <c r="K1743" i="1"/>
  <c r="J1743" i="1"/>
  <c r="Q1743" i="1"/>
  <c r="R1743" i="1" s="1"/>
  <c r="N1743" i="1"/>
  <c r="O1743" i="1" s="1"/>
  <c r="J1669" i="1"/>
  <c r="Q1669" i="1"/>
  <c r="R1669" i="1" s="1"/>
  <c r="N1669" i="1"/>
  <c r="O1669" i="1" s="1"/>
  <c r="L1669" i="1"/>
  <c r="K1669" i="1"/>
  <c r="J1661" i="1"/>
  <c r="Q1661" i="1"/>
  <c r="R1661" i="1" s="1"/>
  <c r="N1661" i="1"/>
  <c r="O1661" i="1" s="1"/>
  <c r="L1661" i="1"/>
  <c r="K1661" i="1"/>
  <c r="J1653" i="1"/>
  <c r="Q1653" i="1"/>
  <c r="R1653" i="1" s="1"/>
  <c r="N1653" i="1"/>
  <c r="O1653" i="1" s="1"/>
  <c r="L1653" i="1"/>
  <c r="K1653" i="1"/>
  <c r="J1645" i="1"/>
  <c r="Q1645" i="1"/>
  <c r="R1645" i="1" s="1"/>
  <c r="N1645" i="1"/>
  <c r="O1645" i="1" s="1"/>
  <c r="L1645" i="1"/>
  <c r="K1645" i="1"/>
  <c r="J1637" i="1"/>
  <c r="Q1637" i="1"/>
  <c r="R1637" i="1" s="1"/>
  <c r="N1637" i="1"/>
  <c r="O1637" i="1" s="1"/>
  <c r="L1637" i="1"/>
  <c r="K1637" i="1"/>
  <c r="J1629" i="1"/>
  <c r="Q1629" i="1"/>
  <c r="R1629" i="1" s="1"/>
  <c r="N1629" i="1"/>
  <c r="O1629" i="1" s="1"/>
  <c r="L1629" i="1"/>
  <c r="K1629" i="1"/>
  <c r="J1621" i="1"/>
  <c r="Q1621" i="1"/>
  <c r="R1621" i="1" s="1"/>
  <c r="N1621" i="1"/>
  <c r="O1621" i="1" s="1"/>
  <c r="L1621" i="1"/>
  <c r="K1621" i="1"/>
  <c r="J1613" i="1"/>
  <c r="Q1613" i="1"/>
  <c r="R1613" i="1" s="1"/>
  <c r="N1613" i="1"/>
  <c r="O1613" i="1" s="1"/>
  <c r="L1613" i="1"/>
  <c r="K1613" i="1"/>
  <c r="J1605" i="1"/>
  <c r="Q1605" i="1"/>
  <c r="R1605" i="1" s="1"/>
  <c r="N1605" i="1"/>
  <c r="O1605" i="1" s="1"/>
  <c r="K1605" i="1"/>
  <c r="L1605" i="1"/>
  <c r="L1811" i="1"/>
  <c r="K1811" i="1"/>
  <c r="J1811" i="1"/>
  <c r="Q1811" i="1"/>
  <c r="R1811" i="1" s="1"/>
  <c r="N1811" i="1"/>
  <c r="O1811" i="1" s="1"/>
  <c r="M1783" i="1"/>
  <c r="N1783" i="1" s="1"/>
  <c r="O1783" i="1" s="1"/>
  <c r="P1783" i="1"/>
  <c r="Q1783" i="1" s="1"/>
  <c r="R1783" i="1" s="1"/>
  <c r="K1656" i="1"/>
  <c r="J1656" i="1"/>
  <c r="Q1656" i="1"/>
  <c r="R1656" i="1" s="1"/>
  <c r="N1656" i="1"/>
  <c r="O1656" i="1" s="1"/>
  <c r="L1656" i="1"/>
  <c r="K1777" i="1"/>
  <c r="J1777" i="1"/>
  <c r="N1777" i="1"/>
  <c r="O1777" i="1" s="1"/>
  <c r="L1777" i="1"/>
  <c r="Q1777" i="1"/>
  <c r="R1777" i="1" s="1"/>
  <c r="N1800" i="1"/>
  <c r="O1800" i="1" s="1"/>
  <c r="Q1800" i="1"/>
  <c r="R1800" i="1" s="1"/>
  <c r="K1800" i="1"/>
  <c r="L1800" i="1"/>
  <c r="J1800" i="1"/>
  <c r="L1662" i="1"/>
  <c r="K1662" i="1"/>
  <c r="J1662" i="1"/>
  <c r="Q1662" i="1"/>
  <c r="R1662" i="1" s="1"/>
  <c r="N1662" i="1"/>
  <c r="O1662" i="1" s="1"/>
  <c r="M1620" i="1"/>
  <c r="N1620" i="1" s="1"/>
  <c r="O1620" i="1" s="1"/>
  <c r="P1620" i="1"/>
  <c r="Q1620" i="1" s="1"/>
  <c r="R1620" i="1" s="1"/>
  <c r="J1478" i="1"/>
  <c r="Q1478" i="1"/>
  <c r="R1478" i="1" s="1"/>
  <c r="N1478" i="1"/>
  <c r="O1478" i="1" s="1"/>
  <c r="L1478" i="1"/>
  <c r="K1478" i="1"/>
  <c r="J1446" i="1"/>
  <c r="Q1446" i="1"/>
  <c r="R1446" i="1" s="1"/>
  <c r="N1446" i="1"/>
  <c r="O1446" i="1" s="1"/>
  <c r="L1446" i="1"/>
  <c r="K1446" i="1"/>
  <c r="P1361" i="1"/>
  <c r="Q1361" i="1" s="1"/>
  <c r="R1361" i="1" s="1"/>
  <c r="M1361" i="1"/>
  <c r="N1361" i="1" s="1"/>
  <c r="O1361" i="1" s="1"/>
  <c r="M1532" i="1"/>
  <c r="N1532" i="1" s="1"/>
  <c r="O1532" i="1" s="1"/>
  <c r="P1532" i="1"/>
  <c r="Q1532" i="1" s="1"/>
  <c r="R1532" i="1" s="1"/>
  <c r="N1453" i="1"/>
  <c r="O1453" i="1" s="1"/>
  <c r="K1453" i="1"/>
  <c r="L1453" i="1"/>
  <c r="J1453" i="1"/>
  <c r="Q1453" i="1"/>
  <c r="R1453" i="1" s="1"/>
  <c r="P1370" i="1"/>
  <c r="Q1370" i="1" s="1"/>
  <c r="R1370" i="1" s="1"/>
  <c r="M1370" i="1"/>
  <c r="N1370" i="1" s="1"/>
  <c r="O1370" i="1" s="1"/>
  <c r="L1348" i="1"/>
  <c r="Q1348" i="1"/>
  <c r="R1348" i="1" s="1"/>
  <c r="N1348" i="1"/>
  <c r="O1348" i="1" s="1"/>
  <c r="K1348" i="1"/>
  <c r="J1348" i="1"/>
  <c r="P1291" i="1"/>
  <c r="Q1291" i="1" s="1"/>
  <c r="R1291" i="1" s="1"/>
  <c r="M1291" i="1"/>
  <c r="N1291" i="1" s="1"/>
  <c r="O1291" i="1" s="1"/>
  <c r="P1251" i="1"/>
  <c r="Q1251" i="1" s="1"/>
  <c r="R1251" i="1" s="1"/>
  <c r="M1251" i="1"/>
  <c r="N1251" i="1" s="1"/>
  <c r="O1251" i="1" s="1"/>
  <c r="P1480" i="1"/>
  <c r="Q1480" i="1" s="1"/>
  <c r="R1480" i="1" s="1"/>
  <c r="M1480" i="1"/>
  <c r="N1480" i="1" s="1"/>
  <c r="O1480" i="1" s="1"/>
  <c r="J1430" i="1"/>
  <c r="N1430" i="1"/>
  <c r="O1430" i="1" s="1"/>
  <c r="Q1430" i="1"/>
  <c r="R1430" i="1" s="1"/>
  <c r="L1430" i="1"/>
  <c r="K1430" i="1"/>
  <c r="J1422" i="1"/>
  <c r="N1422" i="1"/>
  <c r="O1422" i="1" s="1"/>
  <c r="Q1422" i="1"/>
  <c r="R1422" i="1" s="1"/>
  <c r="L1422" i="1"/>
  <c r="K1422" i="1"/>
  <c r="J1414" i="1"/>
  <c r="N1414" i="1"/>
  <c r="O1414" i="1" s="1"/>
  <c r="Q1414" i="1"/>
  <c r="R1414" i="1" s="1"/>
  <c r="L1414" i="1"/>
  <c r="K1414" i="1"/>
  <c r="J1406" i="1"/>
  <c r="N1406" i="1"/>
  <c r="O1406" i="1" s="1"/>
  <c r="Q1406" i="1"/>
  <c r="R1406" i="1" s="1"/>
  <c r="L1406" i="1"/>
  <c r="K1406" i="1"/>
  <c r="J1398" i="1"/>
  <c r="N1398" i="1"/>
  <c r="O1398" i="1" s="1"/>
  <c r="Q1398" i="1"/>
  <c r="R1398" i="1" s="1"/>
  <c r="L1398" i="1"/>
  <c r="K1398" i="1"/>
  <c r="J1390" i="1"/>
  <c r="N1390" i="1"/>
  <c r="O1390" i="1" s="1"/>
  <c r="Q1390" i="1"/>
  <c r="R1390" i="1" s="1"/>
  <c r="L1390" i="1"/>
  <c r="K1390" i="1"/>
  <c r="J1382" i="1"/>
  <c r="N1382" i="1"/>
  <c r="O1382" i="1" s="1"/>
  <c r="Q1382" i="1"/>
  <c r="R1382" i="1" s="1"/>
  <c r="L1382" i="1"/>
  <c r="K1382" i="1"/>
  <c r="K1376" i="1"/>
  <c r="J1376" i="1"/>
  <c r="Q1376" i="1"/>
  <c r="R1376" i="1" s="1"/>
  <c r="N1376" i="1"/>
  <c r="O1376" i="1" s="1"/>
  <c r="L1376" i="1"/>
  <c r="M1337" i="1"/>
  <c r="N1337" i="1" s="1"/>
  <c r="O1337" i="1" s="1"/>
  <c r="P1337" i="1"/>
  <c r="Q1337" i="1" s="1"/>
  <c r="R1337" i="1" s="1"/>
  <c r="M1466" i="1"/>
  <c r="N1466" i="1" s="1"/>
  <c r="O1466" i="1" s="1"/>
  <c r="P1466" i="1"/>
  <c r="Q1466" i="1" s="1"/>
  <c r="R1466" i="1" s="1"/>
  <c r="N1442" i="1"/>
  <c r="O1442" i="1" s="1"/>
  <c r="J1442" i="1"/>
  <c r="Q1442" i="1"/>
  <c r="R1442" i="1" s="1"/>
  <c r="L1442" i="1"/>
  <c r="K1442" i="1"/>
  <c r="J1366" i="1"/>
  <c r="L1366" i="1"/>
  <c r="K1366" i="1"/>
  <c r="Q1366" i="1"/>
  <c r="R1366" i="1" s="1"/>
  <c r="N1366" i="1"/>
  <c r="O1366" i="1" s="1"/>
  <c r="J1334" i="1"/>
  <c r="L1334" i="1"/>
  <c r="K1334" i="1"/>
  <c r="Q1334" i="1"/>
  <c r="R1334" i="1" s="1"/>
  <c r="N1334" i="1"/>
  <c r="O1334" i="1" s="1"/>
  <c r="K1323" i="1"/>
  <c r="J1323" i="1"/>
  <c r="Q1323" i="1"/>
  <c r="R1323" i="1" s="1"/>
  <c r="N1323" i="1"/>
  <c r="O1323" i="1" s="1"/>
  <c r="L1323" i="1"/>
  <c r="M1313" i="1"/>
  <c r="P1313" i="1"/>
  <c r="P1265" i="1"/>
  <c r="Q1265" i="1" s="1"/>
  <c r="R1265" i="1" s="1"/>
  <c r="M1265" i="1"/>
  <c r="N1265" i="1" s="1"/>
  <c r="O1265" i="1" s="1"/>
  <c r="Q1243" i="1"/>
  <c r="R1243" i="1" s="1"/>
  <c r="N1243" i="1"/>
  <c r="O1243" i="1" s="1"/>
  <c r="L1243" i="1"/>
  <c r="K1243" i="1"/>
  <c r="J1243" i="1"/>
  <c r="P1201" i="1"/>
  <c r="Q1201" i="1" s="1"/>
  <c r="R1201" i="1" s="1"/>
  <c r="M1201" i="1"/>
  <c r="N1201" i="1" s="1"/>
  <c r="O1201" i="1" s="1"/>
  <c r="P1468" i="1"/>
  <c r="Q1468" i="1" s="1"/>
  <c r="R1468" i="1" s="1"/>
  <c r="M1468" i="1"/>
  <c r="N1468" i="1" s="1"/>
  <c r="O1468" i="1" s="1"/>
  <c r="P1520" i="1"/>
  <c r="Q1520" i="1" s="1"/>
  <c r="R1520" i="1" s="1"/>
  <c r="M1520" i="1"/>
  <c r="N1520" i="1" s="1"/>
  <c r="O1520" i="1" s="1"/>
  <c r="L1460" i="1"/>
  <c r="K1460" i="1"/>
  <c r="Q1460" i="1"/>
  <c r="R1460" i="1" s="1"/>
  <c r="N1460" i="1"/>
  <c r="O1460" i="1" s="1"/>
  <c r="J1460" i="1"/>
  <c r="N1365" i="1"/>
  <c r="O1365" i="1" s="1"/>
  <c r="L1365" i="1"/>
  <c r="K1365" i="1"/>
  <c r="J1365" i="1"/>
  <c r="Q1365" i="1"/>
  <c r="R1365" i="1" s="1"/>
  <c r="L1329" i="1"/>
  <c r="K1329" i="1"/>
  <c r="J1329" i="1"/>
  <c r="Q1329" i="1"/>
  <c r="R1329" i="1" s="1"/>
  <c r="N1329" i="1"/>
  <c r="O1329" i="1" s="1"/>
  <c r="L1321" i="1"/>
  <c r="K1321" i="1"/>
  <c r="J1321" i="1"/>
  <c r="Q1321" i="1"/>
  <c r="R1321" i="1" s="1"/>
  <c r="N1321" i="1"/>
  <c r="O1321" i="1" s="1"/>
  <c r="L1313" i="1"/>
  <c r="K1313" i="1"/>
  <c r="J1313" i="1"/>
  <c r="Q1313" i="1"/>
  <c r="R1313" i="1" s="1"/>
  <c r="N1313" i="1"/>
  <c r="O1313" i="1" s="1"/>
  <c r="L1305" i="1"/>
  <c r="K1305" i="1"/>
  <c r="J1305" i="1"/>
  <c r="Q1305" i="1"/>
  <c r="R1305" i="1" s="1"/>
  <c r="N1305" i="1"/>
  <c r="O1305" i="1" s="1"/>
  <c r="L1297" i="1"/>
  <c r="K1297" i="1"/>
  <c r="J1297" i="1"/>
  <c r="Q1297" i="1"/>
  <c r="R1297" i="1" s="1"/>
  <c r="N1297" i="1"/>
  <c r="O1297" i="1" s="1"/>
  <c r="L1289" i="1"/>
  <c r="K1289" i="1"/>
  <c r="J1289" i="1"/>
  <c r="Q1289" i="1"/>
  <c r="R1289" i="1" s="1"/>
  <c r="N1289" i="1"/>
  <c r="O1289" i="1" s="1"/>
  <c r="K1241" i="1"/>
  <c r="J1241" i="1"/>
  <c r="Q1241" i="1"/>
  <c r="R1241" i="1" s="1"/>
  <c r="N1241" i="1"/>
  <c r="O1241" i="1" s="1"/>
  <c r="L1241" i="1"/>
  <c r="M1255" i="1"/>
  <c r="N1255" i="1" s="1"/>
  <c r="O1255" i="1" s="1"/>
  <c r="P1255" i="1"/>
  <c r="Q1255" i="1" s="1"/>
  <c r="R1255" i="1" s="1"/>
  <c r="M1191" i="1"/>
  <c r="N1191" i="1" s="1"/>
  <c r="O1191" i="1" s="1"/>
  <c r="P1191" i="1"/>
  <c r="Q1191" i="1" s="1"/>
  <c r="R1191" i="1" s="1"/>
  <c r="P1028" i="1"/>
  <c r="Q1028" i="1" s="1"/>
  <c r="R1028" i="1" s="1"/>
  <c r="M1028" i="1"/>
  <c r="N1028" i="1" s="1"/>
  <c r="O1028" i="1" s="1"/>
  <c r="N1003" i="1"/>
  <c r="O1003" i="1" s="1"/>
  <c r="L1003" i="1"/>
  <c r="K1003" i="1"/>
  <c r="J1003" i="1"/>
  <c r="Q1003" i="1"/>
  <c r="R1003" i="1" s="1"/>
  <c r="P1256" i="1"/>
  <c r="Q1256" i="1" s="1"/>
  <c r="R1256" i="1" s="1"/>
  <c r="M1256" i="1"/>
  <c r="N1256" i="1" s="1"/>
  <c r="O1256" i="1" s="1"/>
  <c r="N988" i="1"/>
  <c r="O988" i="1" s="1"/>
  <c r="L988" i="1"/>
  <c r="K988" i="1"/>
  <c r="J988" i="1"/>
  <c r="Q988" i="1"/>
  <c r="R988" i="1" s="1"/>
  <c r="L1015" i="1"/>
  <c r="Q1015" i="1"/>
  <c r="R1015" i="1" s="1"/>
  <c r="N1015" i="1"/>
  <c r="O1015" i="1" s="1"/>
  <c r="K1015" i="1"/>
  <c r="J1015" i="1"/>
  <c r="P981" i="1"/>
  <c r="Q981" i="1" s="1"/>
  <c r="R981" i="1" s="1"/>
  <c r="M981" i="1"/>
  <c r="N981" i="1" s="1"/>
  <c r="O981" i="1" s="1"/>
  <c r="P957" i="1"/>
  <c r="Q957" i="1" s="1"/>
  <c r="R957" i="1" s="1"/>
  <c r="M957" i="1"/>
  <c r="N957" i="1" s="1"/>
  <c r="O957" i="1" s="1"/>
  <c r="M1229" i="1"/>
  <c r="N1229" i="1" s="1"/>
  <c r="O1229" i="1" s="1"/>
  <c r="P1229" i="1"/>
  <c r="Q1229" i="1" s="1"/>
  <c r="R1229" i="1" s="1"/>
  <c r="L1175" i="1"/>
  <c r="K1175" i="1"/>
  <c r="J1175" i="1"/>
  <c r="Q1175" i="1"/>
  <c r="R1175" i="1" s="1"/>
  <c r="N1175" i="1"/>
  <c r="O1175" i="1" s="1"/>
  <c r="N1160" i="1"/>
  <c r="O1160" i="1" s="1"/>
  <c r="K1160" i="1"/>
  <c r="Q1160" i="1"/>
  <c r="R1160" i="1" s="1"/>
  <c r="L1160" i="1"/>
  <c r="J1160" i="1"/>
  <c r="N1157" i="1"/>
  <c r="O1157" i="1" s="1"/>
  <c r="L1157" i="1"/>
  <c r="J1157" i="1"/>
  <c r="Q1157" i="1"/>
  <c r="R1157" i="1" s="1"/>
  <c r="K1157" i="1"/>
  <c r="N1149" i="1"/>
  <c r="O1149" i="1" s="1"/>
  <c r="J1149" i="1"/>
  <c r="L1149" i="1"/>
  <c r="K1149" i="1"/>
  <c r="Q1149" i="1"/>
  <c r="R1149" i="1" s="1"/>
  <c r="N1141" i="1"/>
  <c r="O1141" i="1" s="1"/>
  <c r="J1141" i="1"/>
  <c r="L1141" i="1"/>
  <c r="K1141" i="1"/>
  <c r="Q1141" i="1"/>
  <c r="R1141" i="1" s="1"/>
  <c r="N1133" i="1"/>
  <c r="O1133" i="1" s="1"/>
  <c r="J1133" i="1"/>
  <c r="L1133" i="1"/>
  <c r="K1133" i="1"/>
  <c r="Q1133" i="1"/>
  <c r="R1133" i="1" s="1"/>
  <c r="N1125" i="1"/>
  <c r="O1125" i="1" s="1"/>
  <c r="J1125" i="1"/>
  <c r="L1125" i="1"/>
  <c r="K1125" i="1"/>
  <c r="Q1125" i="1"/>
  <c r="R1125" i="1" s="1"/>
  <c r="N1117" i="1"/>
  <c r="O1117" i="1" s="1"/>
  <c r="J1117" i="1"/>
  <c r="L1117" i="1"/>
  <c r="K1117" i="1"/>
  <c r="Q1117" i="1"/>
  <c r="R1117" i="1" s="1"/>
  <c r="N1109" i="1"/>
  <c r="O1109" i="1" s="1"/>
  <c r="J1109" i="1"/>
  <c r="L1109" i="1"/>
  <c r="K1109" i="1"/>
  <c r="Q1109" i="1"/>
  <c r="R1109" i="1" s="1"/>
  <c r="N1101" i="1"/>
  <c r="O1101" i="1" s="1"/>
  <c r="J1101" i="1"/>
  <c r="L1101" i="1"/>
  <c r="K1101" i="1"/>
  <c r="Q1101" i="1"/>
  <c r="R1101" i="1" s="1"/>
  <c r="N1093" i="1"/>
  <c r="O1093" i="1" s="1"/>
  <c r="J1093" i="1"/>
  <c r="L1093" i="1"/>
  <c r="K1093" i="1"/>
  <c r="Q1093" i="1"/>
  <c r="R1093" i="1" s="1"/>
  <c r="N1085" i="1"/>
  <c r="O1085" i="1" s="1"/>
  <c r="J1085" i="1"/>
  <c r="L1085" i="1"/>
  <c r="K1085" i="1"/>
  <c r="Q1085" i="1"/>
  <c r="R1085" i="1" s="1"/>
  <c r="N1077" i="1"/>
  <c r="O1077" i="1" s="1"/>
  <c r="J1077" i="1"/>
  <c r="L1077" i="1"/>
  <c r="K1077" i="1"/>
  <c r="Q1077" i="1"/>
  <c r="R1077" i="1" s="1"/>
  <c r="N1069" i="1"/>
  <c r="O1069" i="1" s="1"/>
  <c r="J1069" i="1"/>
  <c r="L1069" i="1"/>
  <c r="K1069" i="1"/>
  <c r="Q1069" i="1"/>
  <c r="R1069" i="1" s="1"/>
  <c r="N1061" i="1"/>
  <c r="O1061" i="1" s="1"/>
  <c r="J1061" i="1"/>
  <c r="L1061" i="1"/>
  <c r="K1061" i="1"/>
  <c r="Q1061" i="1"/>
  <c r="R1061" i="1" s="1"/>
  <c r="J1024" i="1"/>
  <c r="Q1024" i="1"/>
  <c r="R1024" i="1" s="1"/>
  <c r="N1024" i="1"/>
  <c r="O1024" i="1" s="1"/>
  <c r="L1024" i="1"/>
  <c r="K1024" i="1"/>
  <c r="P1000" i="1"/>
  <c r="Q1000" i="1" s="1"/>
  <c r="R1000" i="1" s="1"/>
  <c r="M1000" i="1"/>
  <c r="N1000" i="1" s="1"/>
  <c r="O1000" i="1" s="1"/>
  <c r="P992" i="1"/>
  <c r="Q992" i="1" s="1"/>
  <c r="R992" i="1" s="1"/>
  <c r="M992" i="1"/>
  <c r="N992" i="1" s="1"/>
  <c r="O992" i="1" s="1"/>
  <c r="P984" i="1"/>
  <c r="Q984" i="1" s="1"/>
  <c r="R984" i="1" s="1"/>
  <c r="M984" i="1"/>
  <c r="N984" i="1" s="1"/>
  <c r="O984" i="1" s="1"/>
  <c r="P976" i="1"/>
  <c r="Q976" i="1" s="1"/>
  <c r="R976" i="1" s="1"/>
  <c r="M976" i="1"/>
  <c r="N976" i="1" s="1"/>
  <c r="O976" i="1" s="1"/>
  <c r="P968" i="1"/>
  <c r="Q968" i="1" s="1"/>
  <c r="R968" i="1" s="1"/>
  <c r="M968" i="1"/>
  <c r="N968" i="1" s="1"/>
  <c r="O968" i="1" s="1"/>
  <c r="Q930" i="1"/>
  <c r="R930" i="1" s="1"/>
  <c r="N930" i="1"/>
  <c r="O930" i="1" s="1"/>
  <c r="L930" i="1"/>
  <c r="J930" i="1"/>
  <c r="K930" i="1"/>
  <c r="Q914" i="1"/>
  <c r="R914" i="1" s="1"/>
  <c r="N914" i="1"/>
  <c r="O914" i="1" s="1"/>
  <c r="J914" i="1"/>
  <c r="L914" i="1"/>
  <c r="K914" i="1"/>
  <c r="P888" i="1"/>
  <c r="Q888" i="1" s="1"/>
  <c r="R888" i="1" s="1"/>
  <c r="M888" i="1"/>
  <c r="N888" i="1" s="1"/>
  <c r="O888" i="1" s="1"/>
  <c r="P856" i="1"/>
  <c r="Q856" i="1" s="1"/>
  <c r="R856" i="1" s="1"/>
  <c r="M856" i="1"/>
  <c r="N856" i="1" s="1"/>
  <c r="O856" i="1" s="1"/>
  <c r="P824" i="1"/>
  <c r="Q824" i="1" s="1"/>
  <c r="R824" i="1" s="1"/>
  <c r="M824" i="1"/>
  <c r="N824" i="1" s="1"/>
  <c r="O824" i="1" s="1"/>
  <c r="M1311" i="1"/>
  <c r="P1311" i="1"/>
  <c r="N1311" i="1"/>
  <c r="O1311" i="1" s="1"/>
  <c r="L1311" i="1"/>
  <c r="K1311" i="1"/>
  <c r="J1311" i="1"/>
  <c r="Q1311" i="1"/>
  <c r="R1311" i="1" s="1"/>
  <c r="M1039" i="1"/>
  <c r="N1039" i="1" s="1"/>
  <c r="O1039" i="1" s="1"/>
  <c r="P1039" i="1"/>
  <c r="Q1039" i="1" s="1"/>
  <c r="R1039" i="1" s="1"/>
  <c r="M1020" i="1"/>
  <c r="N1020" i="1" s="1"/>
  <c r="O1020" i="1" s="1"/>
  <c r="P1020" i="1"/>
  <c r="Q1020" i="1" s="1"/>
  <c r="R1020" i="1" s="1"/>
  <c r="K1011" i="1"/>
  <c r="J1011" i="1"/>
  <c r="Q1011" i="1"/>
  <c r="R1011" i="1" s="1"/>
  <c r="N1011" i="1"/>
  <c r="O1011" i="1" s="1"/>
  <c r="L1011" i="1"/>
  <c r="N1216" i="1"/>
  <c r="O1216" i="1" s="1"/>
  <c r="K1216" i="1"/>
  <c r="L1216" i="1"/>
  <c r="J1216" i="1"/>
  <c r="Q1216" i="1"/>
  <c r="R1216" i="1" s="1"/>
  <c r="N1213" i="1"/>
  <c r="O1213" i="1" s="1"/>
  <c r="L1213" i="1"/>
  <c r="J1213" i="1"/>
  <c r="K1213" i="1"/>
  <c r="Q1213" i="1"/>
  <c r="R1213" i="1" s="1"/>
  <c r="M1205" i="1"/>
  <c r="N1205" i="1" s="1"/>
  <c r="O1205" i="1" s="1"/>
  <c r="P1205" i="1"/>
  <c r="Q1205" i="1" s="1"/>
  <c r="R1205" i="1" s="1"/>
  <c r="M996" i="1"/>
  <c r="N996" i="1" s="1"/>
  <c r="O996" i="1" s="1"/>
  <c r="P996" i="1"/>
  <c r="Q996" i="1" s="1"/>
  <c r="R996" i="1" s="1"/>
  <c r="L974" i="1"/>
  <c r="K974" i="1"/>
  <c r="J974" i="1"/>
  <c r="Q974" i="1"/>
  <c r="R974" i="1" s="1"/>
  <c r="N974" i="1"/>
  <c r="O974" i="1" s="1"/>
  <c r="K918" i="1"/>
  <c r="J918" i="1"/>
  <c r="Q918" i="1"/>
  <c r="R918" i="1" s="1"/>
  <c r="N918" i="1"/>
  <c r="O918" i="1" s="1"/>
  <c r="L918" i="1"/>
  <c r="J790" i="1"/>
  <c r="Q790" i="1"/>
  <c r="R790" i="1" s="1"/>
  <c r="N790" i="1"/>
  <c r="O790" i="1" s="1"/>
  <c r="L790" i="1"/>
  <c r="K790" i="1"/>
  <c r="N778" i="1"/>
  <c r="O778" i="1" s="1"/>
  <c r="J778" i="1"/>
  <c r="L778" i="1"/>
  <c r="K778" i="1"/>
  <c r="Q778" i="1"/>
  <c r="R778" i="1" s="1"/>
  <c r="N770" i="1"/>
  <c r="O770" i="1" s="1"/>
  <c r="J770" i="1"/>
  <c r="L770" i="1"/>
  <c r="K770" i="1"/>
  <c r="Q770" i="1"/>
  <c r="R770" i="1" s="1"/>
  <c r="N762" i="1"/>
  <c r="O762" i="1" s="1"/>
  <c r="J762" i="1"/>
  <c r="L762" i="1"/>
  <c r="K762" i="1"/>
  <c r="Q762" i="1"/>
  <c r="R762" i="1" s="1"/>
  <c r="N754" i="1"/>
  <c r="O754" i="1" s="1"/>
  <c r="J754" i="1"/>
  <c r="L754" i="1"/>
  <c r="K754" i="1"/>
  <c r="Q754" i="1"/>
  <c r="R754" i="1" s="1"/>
  <c r="N746" i="1"/>
  <c r="O746" i="1" s="1"/>
  <c r="J746" i="1"/>
  <c r="L746" i="1"/>
  <c r="K746" i="1"/>
  <c r="Q746" i="1"/>
  <c r="R746" i="1" s="1"/>
  <c r="L932" i="1"/>
  <c r="K932" i="1"/>
  <c r="J932" i="1"/>
  <c r="Q932" i="1"/>
  <c r="R932" i="1" s="1"/>
  <c r="N932" i="1"/>
  <c r="O932" i="1" s="1"/>
  <c r="M956" i="1"/>
  <c r="N956" i="1" s="1"/>
  <c r="O956" i="1" s="1"/>
  <c r="P956" i="1"/>
  <c r="Q956" i="1" s="1"/>
  <c r="R956" i="1" s="1"/>
  <c r="L956" i="1"/>
  <c r="K956" i="1"/>
  <c r="J956" i="1"/>
  <c r="M786" i="1"/>
  <c r="N786" i="1" s="1"/>
  <c r="O786" i="1" s="1"/>
  <c r="P786" i="1"/>
  <c r="Q786" i="1" s="1"/>
  <c r="R786" i="1" s="1"/>
  <c r="P616" i="1"/>
  <c r="Q616" i="1" s="1"/>
  <c r="R616" i="1" s="1"/>
  <c r="M616" i="1"/>
  <c r="N616" i="1" s="1"/>
  <c r="O616" i="1" s="1"/>
  <c r="L908" i="1"/>
  <c r="K908" i="1"/>
  <c r="N908" i="1"/>
  <c r="O908" i="1" s="1"/>
  <c r="J908" i="1"/>
  <c r="Q908" i="1"/>
  <c r="R908" i="1" s="1"/>
  <c r="N893" i="1"/>
  <c r="O893" i="1" s="1"/>
  <c r="K893" i="1"/>
  <c r="Q893" i="1"/>
  <c r="R893" i="1" s="1"/>
  <c r="L893" i="1"/>
  <c r="J893" i="1"/>
  <c r="N877" i="1"/>
  <c r="O877" i="1" s="1"/>
  <c r="K877" i="1"/>
  <c r="Q877" i="1"/>
  <c r="R877" i="1" s="1"/>
  <c r="L877" i="1"/>
  <c r="J877" i="1"/>
  <c r="N861" i="1"/>
  <c r="O861" i="1" s="1"/>
  <c r="K861" i="1"/>
  <c r="Q861" i="1"/>
  <c r="R861" i="1" s="1"/>
  <c r="L861" i="1"/>
  <c r="J861" i="1"/>
  <c r="N845" i="1"/>
  <c r="O845" i="1" s="1"/>
  <c r="K845" i="1"/>
  <c r="Q845" i="1"/>
  <c r="R845" i="1" s="1"/>
  <c r="L845" i="1"/>
  <c r="J845" i="1"/>
  <c r="N829" i="1"/>
  <c r="O829" i="1" s="1"/>
  <c r="K829" i="1"/>
  <c r="Q829" i="1"/>
  <c r="R829" i="1" s="1"/>
  <c r="L829" i="1"/>
  <c r="J829" i="1"/>
  <c r="N813" i="1"/>
  <c r="O813" i="1" s="1"/>
  <c r="K813" i="1"/>
  <c r="Q813" i="1"/>
  <c r="R813" i="1" s="1"/>
  <c r="L813" i="1"/>
  <c r="J813" i="1"/>
  <c r="P782" i="1"/>
  <c r="Q782" i="1" s="1"/>
  <c r="R782" i="1" s="1"/>
  <c r="M782" i="1"/>
  <c r="N782" i="1" s="1"/>
  <c r="O782" i="1" s="1"/>
  <c r="P774" i="1"/>
  <c r="Q774" i="1" s="1"/>
  <c r="R774" i="1" s="1"/>
  <c r="M774" i="1"/>
  <c r="N774" i="1" s="1"/>
  <c r="O774" i="1" s="1"/>
  <c r="P766" i="1"/>
  <c r="Q766" i="1" s="1"/>
  <c r="R766" i="1" s="1"/>
  <c r="M766" i="1"/>
  <c r="N766" i="1" s="1"/>
  <c r="O766" i="1" s="1"/>
  <c r="P758" i="1"/>
  <c r="Q758" i="1" s="1"/>
  <c r="R758" i="1" s="1"/>
  <c r="M758" i="1"/>
  <c r="N758" i="1" s="1"/>
  <c r="O758" i="1" s="1"/>
  <c r="P750" i="1"/>
  <c r="Q750" i="1" s="1"/>
  <c r="R750" i="1" s="1"/>
  <c r="M750" i="1"/>
  <c r="N750" i="1" s="1"/>
  <c r="O750" i="1" s="1"/>
  <c r="P708" i="1"/>
  <c r="Q708" i="1" s="1"/>
  <c r="R708" i="1" s="1"/>
  <c r="M708" i="1"/>
  <c r="N708" i="1" s="1"/>
  <c r="O708" i="1" s="1"/>
  <c r="P673" i="1"/>
  <c r="Q673" i="1" s="1"/>
  <c r="R673" i="1" s="1"/>
  <c r="M673" i="1"/>
  <c r="N673" i="1" s="1"/>
  <c r="O673" i="1" s="1"/>
  <c r="J648" i="1"/>
  <c r="Q648" i="1"/>
  <c r="R648" i="1" s="1"/>
  <c r="N648" i="1"/>
  <c r="O648" i="1" s="1"/>
  <c r="L648" i="1"/>
  <c r="K648" i="1"/>
  <c r="Q613" i="1"/>
  <c r="R613" i="1" s="1"/>
  <c r="N613" i="1"/>
  <c r="O613" i="1" s="1"/>
  <c r="L613" i="1"/>
  <c r="K613" i="1"/>
  <c r="J613" i="1"/>
  <c r="P595" i="1"/>
  <c r="M595" i="1"/>
  <c r="N595" i="1" s="1"/>
  <c r="O595" i="1" s="1"/>
  <c r="Q573" i="1"/>
  <c r="R573" i="1" s="1"/>
  <c r="N573" i="1"/>
  <c r="O573" i="1" s="1"/>
  <c r="L573" i="1"/>
  <c r="K573" i="1"/>
  <c r="J573" i="1"/>
  <c r="P507" i="1"/>
  <c r="M507" i="1"/>
  <c r="P905" i="1"/>
  <c r="Q905" i="1" s="1"/>
  <c r="R905" i="1" s="1"/>
  <c r="M905" i="1"/>
  <c r="N905" i="1" s="1"/>
  <c r="O905" i="1" s="1"/>
  <c r="L796" i="1"/>
  <c r="K796" i="1"/>
  <c r="J796" i="1"/>
  <c r="Q796" i="1"/>
  <c r="R796" i="1" s="1"/>
  <c r="N796" i="1"/>
  <c r="O796" i="1" s="1"/>
  <c r="K781" i="1"/>
  <c r="L781" i="1"/>
  <c r="J781" i="1"/>
  <c r="Q781" i="1"/>
  <c r="R781" i="1" s="1"/>
  <c r="N781" i="1"/>
  <c r="O781" i="1" s="1"/>
  <c r="L760" i="1"/>
  <c r="K760" i="1"/>
  <c r="J760" i="1"/>
  <c r="Q760" i="1"/>
  <c r="R760" i="1" s="1"/>
  <c r="N760" i="1"/>
  <c r="O760" i="1" s="1"/>
  <c r="K749" i="1"/>
  <c r="L749" i="1"/>
  <c r="J749" i="1"/>
  <c r="Q749" i="1"/>
  <c r="R749" i="1" s="1"/>
  <c r="N749" i="1"/>
  <c r="O749" i="1" s="1"/>
  <c r="J608" i="1"/>
  <c r="Q608" i="1"/>
  <c r="R608" i="1" s="1"/>
  <c r="N608" i="1"/>
  <c r="O608" i="1" s="1"/>
  <c r="L608" i="1"/>
  <c r="K608" i="1"/>
  <c r="M860" i="1"/>
  <c r="N860" i="1" s="1"/>
  <c r="O860" i="1" s="1"/>
  <c r="P860" i="1"/>
  <c r="Q860" i="1" s="1"/>
  <c r="R860" i="1" s="1"/>
  <c r="L784" i="1"/>
  <c r="N784" i="1"/>
  <c r="O784" i="1" s="1"/>
  <c r="K784" i="1"/>
  <c r="J784" i="1"/>
  <c r="Q784" i="1"/>
  <c r="R784" i="1" s="1"/>
  <c r="L740" i="1"/>
  <c r="K740" i="1"/>
  <c r="J740" i="1"/>
  <c r="Q740" i="1"/>
  <c r="R740" i="1" s="1"/>
  <c r="N740" i="1"/>
  <c r="O740" i="1" s="1"/>
  <c r="K689" i="1"/>
  <c r="L689" i="1"/>
  <c r="J689" i="1"/>
  <c r="Q689" i="1"/>
  <c r="R689" i="1" s="1"/>
  <c r="N689" i="1"/>
  <c r="O689" i="1" s="1"/>
  <c r="K595" i="1"/>
  <c r="Q595" i="1"/>
  <c r="R595" i="1" s="1"/>
  <c r="L595" i="1"/>
  <c r="J595" i="1"/>
  <c r="Q539" i="1"/>
  <c r="R539" i="1" s="1"/>
  <c r="N539" i="1"/>
  <c r="O539" i="1" s="1"/>
  <c r="L539" i="1"/>
  <c r="K539" i="1"/>
  <c r="J539" i="1"/>
  <c r="Q523" i="1"/>
  <c r="R523" i="1" s="1"/>
  <c r="N523" i="1"/>
  <c r="O523" i="1" s="1"/>
  <c r="L523" i="1"/>
  <c r="K523" i="1"/>
  <c r="J523" i="1"/>
  <c r="Q507" i="1"/>
  <c r="R507" i="1" s="1"/>
  <c r="N507" i="1"/>
  <c r="O507" i="1" s="1"/>
  <c r="L507" i="1"/>
  <c r="K507" i="1"/>
  <c r="J507" i="1"/>
  <c r="Q491" i="1"/>
  <c r="R491" i="1" s="1"/>
  <c r="N491" i="1"/>
  <c r="O491" i="1" s="1"/>
  <c r="L491" i="1"/>
  <c r="K491" i="1"/>
  <c r="J491" i="1"/>
  <c r="Q475" i="1"/>
  <c r="R475" i="1" s="1"/>
  <c r="N475" i="1"/>
  <c r="O475" i="1" s="1"/>
  <c r="L475" i="1"/>
  <c r="K475" i="1"/>
  <c r="J475" i="1"/>
  <c r="Q459" i="1"/>
  <c r="R459" i="1" s="1"/>
  <c r="N459" i="1"/>
  <c r="O459" i="1" s="1"/>
  <c r="L459" i="1"/>
  <c r="K459" i="1"/>
  <c r="J459" i="1"/>
  <c r="M599" i="1"/>
  <c r="N599" i="1" s="1"/>
  <c r="O599" i="1" s="1"/>
  <c r="P599" i="1"/>
  <c r="Q599" i="1" s="1"/>
  <c r="R599" i="1" s="1"/>
  <c r="M559" i="1"/>
  <c r="N559" i="1" s="1"/>
  <c r="O559" i="1" s="1"/>
  <c r="P559" i="1"/>
  <c r="Q559" i="1" s="1"/>
  <c r="R559" i="1" s="1"/>
  <c r="P592" i="1"/>
  <c r="Q592" i="1" s="1"/>
  <c r="R592" i="1" s="1"/>
  <c r="M592" i="1"/>
  <c r="N592" i="1" s="1"/>
  <c r="O592" i="1" s="1"/>
  <c r="J576" i="1"/>
  <c r="N576" i="1"/>
  <c r="O576" i="1" s="1"/>
  <c r="L576" i="1"/>
  <c r="K576" i="1"/>
  <c r="Q576" i="1"/>
  <c r="R576" i="1" s="1"/>
  <c r="M448" i="1"/>
  <c r="N448" i="1" s="1"/>
  <c r="O448" i="1" s="1"/>
  <c r="P448" i="1"/>
  <c r="Q448" i="1" s="1"/>
  <c r="R448" i="1" s="1"/>
  <c r="M434" i="1"/>
  <c r="N434" i="1" s="1"/>
  <c r="O434" i="1" s="1"/>
  <c r="P434" i="1"/>
  <c r="Q434" i="1" s="1"/>
  <c r="R434" i="1" s="1"/>
  <c r="N397" i="1"/>
  <c r="O397" i="1" s="1"/>
  <c r="L397" i="1"/>
  <c r="Q397" i="1"/>
  <c r="R397" i="1" s="1"/>
  <c r="K397" i="1"/>
  <c r="J397" i="1"/>
  <c r="N384" i="1"/>
  <c r="O384" i="1" s="1"/>
  <c r="Q384" i="1"/>
  <c r="R384" i="1" s="1"/>
  <c r="L384" i="1"/>
  <c r="K384" i="1"/>
  <c r="J384" i="1"/>
  <c r="M373" i="1"/>
  <c r="N373" i="1" s="1"/>
  <c r="O373" i="1" s="1"/>
  <c r="P373" i="1"/>
  <c r="Q373" i="1" s="1"/>
  <c r="R373" i="1" s="1"/>
  <c r="N344" i="1"/>
  <c r="O344" i="1" s="1"/>
  <c r="L344" i="1"/>
  <c r="K344" i="1"/>
  <c r="J344" i="1"/>
  <c r="Q344" i="1"/>
  <c r="R344" i="1" s="1"/>
  <c r="P331" i="1"/>
  <c r="Q331" i="1" s="1"/>
  <c r="R331" i="1" s="1"/>
  <c r="M331" i="1"/>
  <c r="N331" i="1" s="1"/>
  <c r="O331" i="1" s="1"/>
  <c r="N309" i="1"/>
  <c r="O309" i="1" s="1"/>
  <c r="L309" i="1"/>
  <c r="K309" i="1"/>
  <c r="J309" i="1"/>
  <c r="Q309" i="1"/>
  <c r="R309" i="1" s="1"/>
  <c r="K284" i="1"/>
  <c r="Q284" i="1"/>
  <c r="R284" i="1" s="1"/>
  <c r="N284" i="1"/>
  <c r="O284" i="1" s="1"/>
  <c r="L284" i="1"/>
  <c r="J284" i="1"/>
  <c r="J264" i="1"/>
  <c r="Q264" i="1"/>
  <c r="R264" i="1" s="1"/>
  <c r="N264" i="1"/>
  <c r="O264" i="1" s="1"/>
  <c r="L264" i="1"/>
  <c r="K264" i="1"/>
  <c r="Q225" i="1"/>
  <c r="R225" i="1" s="1"/>
  <c r="N225" i="1"/>
  <c r="O225" i="1" s="1"/>
  <c r="L225" i="1"/>
  <c r="K225" i="1"/>
  <c r="J225" i="1"/>
  <c r="Q161" i="1"/>
  <c r="R161" i="1" s="1"/>
  <c r="N161" i="1"/>
  <c r="O161" i="1" s="1"/>
  <c r="L161" i="1"/>
  <c r="J161" i="1"/>
  <c r="K161" i="1"/>
  <c r="N129" i="1"/>
  <c r="O129" i="1" s="1"/>
  <c r="L129" i="1"/>
  <c r="J129" i="1"/>
  <c r="Q129" i="1"/>
  <c r="R129" i="1" s="1"/>
  <c r="K129" i="1"/>
  <c r="N97" i="1"/>
  <c r="O97" i="1" s="1"/>
  <c r="L97" i="1"/>
  <c r="J97" i="1"/>
  <c r="Q97" i="1"/>
  <c r="R97" i="1" s="1"/>
  <c r="K97" i="1"/>
  <c r="P87" i="1"/>
  <c r="Q87" i="1" s="1"/>
  <c r="R87" i="1" s="1"/>
  <c r="M87" i="1"/>
  <c r="N87" i="1" s="1"/>
  <c r="O87" i="1" s="1"/>
  <c r="P23" i="1"/>
  <c r="Q23" i="1" s="1"/>
  <c r="R23" i="1" s="1"/>
  <c r="M23" i="1"/>
  <c r="N23" i="1" s="1"/>
  <c r="O23" i="1" s="1"/>
  <c r="P7" i="1"/>
  <c r="Q7" i="1" s="1"/>
  <c r="R7" i="1" s="1"/>
  <c r="M7" i="1"/>
  <c r="N7" i="1" s="1"/>
  <c r="O7" i="1" s="1"/>
  <c r="N451" i="1"/>
  <c r="O451" i="1" s="1"/>
  <c r="L451" i="1"/>
  <c r="Q451" i="1"/>
  <c r="R451" i="1" s="1"/>
  <c r="K451" i="1"/>
  <c r="J451" i="1"/>
  <c r="L399" i="1"/>
  <c r="K399" i="1"/>
  <c r="J399" i="1"/>
  <c r="Q399" i="1"/>
  <c r="R399" i="1" s="1"/>
  <c r="N399" i="1"/>
  <c r="O399" i="1" s="1"/>
  <c r="M356" i="1"/>
  <c r="N356" i="1" s="1"/>
  <c r="O356" i="1" s="1"/>
  <c r="P356" i="1"/>
  <c r="Q356" i="1" s="1"/>
  <c r="R356" i="1" s="1"/>
  <c r="M340" i="1"/>
  <c r="N340" i="1" s="1"/>
  <c r="O340" i="1" s="1"/>
  <c r="P340" i="1"/>
  <c r="Q340" i="1" s="1"/>
  <c r="R340" i="1" s="1"/>
  <c r="M324" i="1"/>
  <c r="N324" i="1" s="1"/>
  <c r="O324" i="1" s="1"/>
  <c r="P324" i="1"/>
  <c r="Q324" i="1" s="1"/>
  <c r="R324" i="1" s="1"/>
  <c r="M308" i="1"/>
  <c r="N308" i="1" s="1"/>
  <c r="O308" i="1" s="1"/>
  <c r="P308" i="1"/>
  <c r="Q308" i="1" s="1"/>
  <c r="R308" i="1" s="1"/>
  <c r="L535" i="1"/>
  <c r="K535" i="1"/>
  <c r="J535" i="1"/>
  <c r="Q535" i="1"/>
  <c r="R535" i="1" s="1"/>
  <c r="J257" i="1"/>
  <c r="L257" i="1"/>
  <c r="K257" i="1"/>
  <c r="Q257" i="1"/>
  <c r="R257" i="1" s="1"/>
  <c r="N257" i="1"/>
  <c r="O257" i="1" s="1"/>
  <c r="M213" i="1"/>
  <c r="N213" i="1" s="1"/>
  <c r="O213" i="1" s="1"/>
  <c r="P213" i="1"/>
  <c r="Q213" i="1" s="1"/>
  <c r="R213" i="1" s="1"/>
  <c r="M535" i="1"/>
  <c r="N535" i="1" s="1"/>
  <c r="O535" i="1" s="1"/>
  <c r="P535" i="1"/>
  <c r="M519" i="1"/>
  <c r="N519" i="1" s="1"/>
  <c r="O519" i="1" s="1"/>
  <c r="P519" i="1"/>
  <c r="Q519" i="1" s="1"/>
  <c r="R519" i="1" s="1"/>
  <c r="M503" i="1"/>
  <c r="N503" i="1" s="1"/>
  <c r="O503" i="1" s="1"/>
  <c r="P503" i="1"/>
  <c r="Q503" i="1" s="1"/>
  <c r="R503" i="1" s="1"/>
  <c r="M487" i="1"/>
  <c r="N487" i="1" s="1"/>
  <c r="O487" i="1" s="1"/>
  <c r="P487" i="1"/>
  <c r="Q487" i="1" s="1"/>
  <c r="R487" i="1" s="1"/>
  <c r="M471" i="1"/>
  <c r="N471" i="1" s="1"/>
  <c r="O471" i="1" s="1"/>
  <c r="P471" i="1"/>
  <c r="Q471" i="1" s="1"/>
  <c r="R471" i="1" s="1"/>
  <c r="M455" i="1"/>
  <c r="N455" i="1" s="1"/>
  <c r="O455" i="1" s="1"/>
  <c r="P455" i="1"/>
  <c r="Q455" i="1" s="1"/>
  <c r="R455" i="1" s="1"/>
  <c r="N408" i="1"/>
  <c r="O408" i="1" s="1"/>
  <c r="J408" i="1"/>
  <c r="Q408" i="1"/>
  <c r="R408" i="1" s="1"/>
  <c r="L408" i="1"/>
  <c r="K408" i="1"/>
  <c r="N456" i="1"/>
  <c r="O456" i="1" s="1"/>
  <c r="K456" i="1"/>
  <c r="Q456" i="1"/>
  <c r="R456" i="1" s="1"/>
  <c r="L456" i="1"/>
  <c r="J456" i="1"/>
  <c r="N453" i="1"/>
  <c r="O453" i="1" s="1"/>
  <c r="L453" i="1"/>
  <c r="J453" i="1"/>
  <c r="Q453" i="1"/>
  <c r="R453" i="1" s="1"/>
  <c r="K453" i="1"/>
  <c r="P439" i="1"/>
  <c r="Q439" i="1" s="1"/>
  <c r="R439" i="1" s="1"/>
  <c r="M439" i="1"/>
  <c r="N439" i="1" s="1"/>
  <c r="O439" i="1" s="1"/>
  <c r="M211" i="1"/>
  <c r="N211" i="1" s="1"/>
  <c r="O211" i="1" s="1"/>
  <c r="P211" i="1"/>
  <c r="Q211" i="1" s="1"/>
  <c r="R211" i="1" s="1"/>
  <c r="L189" i="1"/>
  <c r="K189" i="1"/>
  <c r="J189" i="1"/>
  <c r="Q189" i="1"/>
  <c r="R189" i="1" s="1"/>
  <c r="N189" i="1"/>
  <c r="O189" i="1" s="1"/>
  <c r="L181" i="1"/>
  <c r="K181" i="1"/>
  <c r="J181" i="1"/>
  <c r="Q181" i="1"/>
  <c r="R181" i="1" s="1"/>
  <c r="N181" i="1"/>
  <c r="O181" i="1" s="1"/>
  <c r="L173" i="1"/>
  <c r="K173" i="1"/>
  <c r="J173" i="1"/>
  <c r="Q173" i="1"/>
  <c r="R173" i="1" s="1"/>
  <c r="N173" i="1"/>
  <c r="O173" i="1" s="1"/>
  <c r="L165" i="1"/>
  <c r="K165" i="1"/>
  <c r="J165" i="1"/>
  <c r="Q165" i="1"/>
  <c r="R165" i="1" s="1"/>
  <c r="N165" i="1"/>
  <c r="O165" i="1" s="1"/>
  <c r="K157" i="1"/>
  <c r="J157" i="1"/>
  <c r="Q157" i="1"/>
  <c r="R157" i="1" s="1"/>
  <c r="N157" i="1"/>
  <c r="O157" i="1" s="1"/>
  <c r="L157" i="1"/>
  <c r="K125" i="1"/>
  <c r="J125" i="1"/>
  <c r="Q125" i="1"/>
  <c r="R125" i="1" s="1"/>
  <c r="N125" i="1"/>
  <c r="O125" i="1" s="1"/>
  <c r="L125" i="1"/>
  <c r="K93" i="1"/>
  <c r="J93" i="1"/>
  <c r="Q93" i="1"/>
  <c r="R93" i="1" s="1"/>
  <c r="N93" i="1"/>
  <c r="O93" i="1" s="1"/>
  <c r="L93" i="1"/>
  <c r="K29" i="1"/>
  <c r="Q29" i="1"/>
  <c r="R29" i="1" s="1"/>
  <c r="J29" i="1"/>
  <c r="N29" i="1"/>
  <c r="O29" i="1" s="1"/>
  <c r="L29" i="1"/>
  <c r="L155" i="1"/>
  <c r="K155" i="1"/>
  <c r="J155" i="1"/>
  <c r="N155" i="1"/>
  <c r="O155" i="1" s="1"/>
  <c r="N17" i="1"/>
  <c r="O17" i="1" s="1"/>
  <c r="L17" i="1"/>
  <c r="J17" i="1"/>
  <c r="Q17" i="1"/>
  <c r="R17" i="1" s="1"/>
  <c r="K17" i="1"/>
  <c r="M155" i="1"/>
  <c r="P155" i="1"/>
  <c r="Q155" i="1" s="1"/>
  <c r="R155" i="1" s="1"/>
  <c r="M187" i="1"/>
  <c r="N187" i="1" s="1"/>
  <c r="O187" i="1" s="1"/>
  <c r="P187" i="1"/>
  <c r="Q187" i="1" s="1"/>
  <c r="R187" i="1" s="1"/>
  <c r="L187" i="1"/>
  <c r="K187" i="1"/>
  <c r="J187" i="1"/>
  <c r="P76" i="1"/>
  <c r="Q76" i="1" s="1"/>
  <c r="R76" i="1" s="1"/>
  <c r="M76" i="1"/>
  <c r="N76" i="1" s="1"/>
  <c r="O76" i="1" s="1"/>
  <c r="P60" i="1"/>
  <c r="Q60" i="1" s="1"/>
  <c r="R60" i="1" s="1"/>
  <c r="M60" i="1"/>
  <c r="N60" i="1" s="1"/>
  <c r="O60" i="1" s="1"/>
  <c r="P44" i="1"/>
  <c r="Q44" i="1" s="1"/>
  <c r="R44" i="1" s="1"/>
  <c r="M44" i="1"/>
  <c r="N44" i="1" s="1"/>
  <c r="O44" i="1" s="1"/>
  <c r="P28" i="1"/>
  <c r="Q28" i="1" s="1"/>
  <c r="R28" i="1" s="1"/>
  <c r="M28" i="1"/>
  <c r="N28" i="1" s="1"/>
  <c r="O28" i="1" s="1"/>
  <c r="N73" i="1"/>
  <c r="O73" i="1" s="1"/>
  <c r="L73" i="1"/>
  <c r="J73" i="1"/>
  <c r="K73" i="1"/>
  <c r="Q73" i="1"/>
  <c r="R73" i="1" s="1"/>
  <c r="M67" i="1"/>
  <c r="N67" i="1" s="1"/>
  <c r="O67" i="1" s="1"/>
  <c r="P67" i="1"/>
  <c r="Q67" i="1" s="1"/>
  <c r="R67" i="1" s="1"/>
  <c r="M51" i="1"/>
  <c r="N51" i="1" s="1"/>
  <c r="O51" i="1" s="1"/>
  <c r="P51" i="1"/>
  <c r="Q51" i="1" s="1"/>
  <c r="R51" i="1" s="1"/>
  <c r="L107" i="1"/>
  <c r="K107" i="1"/>
  <c r="J107" i="1"/>
  <c r="Q107" i="1"/>
  <c r="R107" i="1" s="1"/>
  <c r="N107" i="1"/>
  <c r="O107" i="1" s="1"/>
  <c r="P84" i="1"/>
  <c r="Q84" i="1" s="1"/>
  <c r="R84" i="1" s="1"/>
  <c r="M84" i="1"/>
  <c r="N84" i="1" s="1"/>
  <c r="O84" i="1" s="1"/>
  <c r="P68" i="1"/>
  <c r="Q68" i="1" s="1"/>
  <c r="R68" i="1" s="1"/>
  <c r="M68" i="1"/>
  <c r="N68" i="1" s="1"/>
  <c r="O68" i="1" s="1"/>
  <c r="R4165" i="1"/>
  <c r="O4139" i="1"/>
  <c r="O4094" i="1"/>
  <c r="R4082" i="1"/>
  <c r="O3607" i="1"/>
  <c r="R3575" i="1"/>
  <c r="R3559" i="1"/>
  <c r="O3448" i="1"/>
  <c r="O3410" i="1"/>
  <c r="R3435" i="1"/>
  <c r="O3278" i="1"/>
  <c r="O3262" i="1"/>
  <c r="O3254" i="1"/>
  <c r="O3214" i="1"/>
  <c r="R3121" i="1"/>
  <c r="O3098" i="1"/>
  <c r="O2952" i="1"/>
  <c r="O2793" i="1"/>
  <c r="O2621" i="1"/>
  <c r="O2609" i="1"/>
  <c r="O2601" i="1"/>
  <c r="O2577" i="1"/>
  <c r="O2569" i="1"/>
  <c r="O2561" i="1"/>
  <c r="O2456" i="1"/>
  <c r="R2388" i="1"/>
  <c r="R2380" i="1"/>
  <c r="R2364" i="1"/>
  <c r="R2356" i="1"/>
  <c r="R2075" i="1"/>
  <c r="R2228" i="1"/>
  <c r="O2140" i="1"/>
  <c r="O2132" i="1"/>
  <c r="R1991" i="1"/>
  <c r="R1764" i="1"/>
  <c r="R1641" i="1"/>
  <c r="O1617" i="1"/>
  <c r="O1244" i="1"/>
  <c r="R1188" i="1"/>
  <c r="O1220" i="1"/>
  <c r="O985" i="1"/>
  <c r="O945" i="1"/>
  <c r="R953" i="1"/>
  <c r="R56" i="1"/>
  <c r="O80" i="1"/>
  <c r="R4147" i="1"/>
  <c r="O4165" i="1"/>
  <c r="R4094" i="1"/>
  <c r="R3927" i="1"/>
  <c r="R3912" i="1"/>
  <c r="O3623" i="1"/>
  <c r="R3583" i="1"/>
  <c r="R3448" i="1"/>
  <c r="R3410" i="1"/>
  <c r="O3411" i="1"/>
  <c r="R3278" i="1"/>
  <c r="R3270" i="1"/>
  <c r="R3262" i="1"/>
  <c r="O3206" i="1"/>
  <c r="O3182" i="1"/>
  <c r="R2952" i="1"/>
  <c r="R2793" i="1"/>
  <c r="R2609" i="1"/>
  <c r="R2585" i="1"/>
  <c r="R2577" i="1"/>
  <c r="R2569" i="1"/>
  <c r="R2561" i="1"/>
  <c r="R2456" i="1"/>
  <c r="O2388" i="1"/>
  <c r="O2372" i="1"/>
  <c r="O2364" i="1"/>
  <c r="O2356" i="1"/>
  <c r="O2123" i="1"/>
  <c r="O2252" i="1"/>
  <c r="O2220" i="1"/>
  <c r="R2140" i="1"/>
  <c r="R2132" i="1"/>
  <c r="R2115" i="1"/>
  <c r="O1983" i="1"/>
  <c r="O1883" i="1"/>
  <c r="R1665" i="1"/>
  <c r="O1641" i="1"/>
  <c r="R1513" i="1"/>
  <c r="R1212" i="1"/>
  <c r="O1188" i="1"/>
  <c r="R1164" i="1"/>
  <c r="O1268" i="1"/>
  <c r="R1220" i="1"/>
  <c r="R969" i="1"/>
  <c r="R945" i="1"/>
  <c r="O953" i="1"/>
  <c r="O56" i="1"/>
  <c r="O16" i="1"/>
  <c r="R80" i="1"/>
  <c r="O4044" i="1"/>
  <c r="O3979" i="1"/>
  <c r="O3963" i="1"/>
  <c r="O3927" i="1"/>
  <c r="O3691" i="1"/>
  <c r="R3679" i="1"/>
  <c r="O3492" i="1"/>
  <c r="O3484" i="1"/>
  <c r="O3476" i="1"/>
  <c r="O3443" i="1"/>
  <c r="O3467" i="1"/>
  <c r="R3370" i="1"/>
  <c r="R3402" i="1"/>
  <c r="R3354" i="1"/>
  <c r="R3206" i="1"/>
  <c r="O3086" i="1"/>
  <c r="O2968" i="1"/>
  <c r="O2960" i="1"/>
  <c r="O2936" i="1"/>
  <c r="O2928" i="1"/>
  <c r="O2920" i="1"/>
  <c r="O2912" i="1"/>
  <c r="O2904" i="1"/>
  <c r="O2896" i="1"/>
  <c r="O2629" i="1"/>
  <c r="O2653" i="1"/>
  <c r="R2123" i="1"/>
  <c r="R2252" i="1"/>
  <c r="R2220" i="1"/>
  <c r="R1891" i="1"/>
  <c r="R1883" i="1"/>
  <c r="O1870" i="1"/>
  <c r="O1665" i="1"/>
  <c r="R1625" i="1"/>
  <c r="O1497" i="1"/>
  <c r="R1260" i="1"/>
  <c r="O1212" i="1"/>
  <c r="O1164" i="1"/>
  <c r="R1156" i="1"/>
  <c r="R1268" i="1"/>
  <c r="O1144" i="1"/>
  <c r="O1136" i="1"/>
  <c r="O1128" i="1"/>
  <c r="O1120" i="1"/>
  <c r="O1112" i="1"/>
  <c r="O1104" i="1"/>
  <c r="O1096" i="1"/>
  <c r="O1088" i="1"/>
  <c r="O1080" i="1"/>
  <c r="O1072" i="1"/>
  <c r="O1064" i="1"/>
  <c r="O1056" i="1"/>
  <c r="R993" i="1"/>
  <c r="O969" i="1"/>
  <c r="O937" i="1"/>
  <c r="O160" i="1"/>
  <c r="O96" i="1"/>
  <c r="O24" i="1"/>
  <c r="R16" i="1"/>
  <c r="O4070" i="1"/>
  <c r="R4044" i="1"/>
  <c r="R3989" i="1"/>
  <c r="R3979" i="1"/>
  <c r="R3939" i="1"/>
  <c r="R3599" i="1"/>
  <c r="O3571" i="1"/>
  <c r="O3563" i="1"/>
  <c r="R3500" i="1"/>
  <c r="R3492" i="1"/>
  <c r="R3484" i="1"/>
  <c r="R3476" i="1"/>
  <c r="R3443" i="1"/>
  <c r="O3370" i="1"/>
  <c r="O3354" i="1"/>
  <c r="O3346" i="1"/>
  <c r="O3190" i="1"/>
  <c r="R2968" i="1"/>
  <c r="R2936" i="1"/>
  <c r="R2920" i="1"/>
  <c r="R2912" i="1"/>
  <c r="R2904" i="1"/>
  <c r="R2849" i="1"/>
  <c r="O2857" i="1"/>
  <c r="R2698" i="1"/>
  <c r="R2629" i="1"/>
  <c r="R2653" i="1"/>
  <c r="R2448" i="1"/>
  <c r="O2107" i="1"/>
  <c r="O2244" i="1"/>
  <c r="O1967" i="1"/>
  <c r="R2007" i="1"/>
  <c r="O1780" i="1"/>
  <c r="R1673" i="1"/>
  <c r="R1649" i="1"/>
  <c r="O1625" i="1"/>
  <c r="O1260" i="1"/>
  <c r="O1156" i="1"/>
  <c r="O1236" i="1"/>
  <c r="R1144" i="1"/>
  <c r="R1136" i="1"/>
  <c r="R1128" i="1"/>
  <c r="R1120" i="1"/>
  <c r="R1112" i="1"/>
  <c r="R1104" i="1"/>
  <c r="R1096" i="1"/>
  <c r="R1088" i="1"/>
  <c r="R1080" i="1"/>
  <c r="R1072" i="1"/>
  <c r="R1064" i="1"/>
  <c r="R1056" i="1"/>
  <c r="O993" i="1"/>
  <c r="R937" i="1"/>
  <c r="R72" i="1"/>
  <c r="R24" i="1"/>
  <c r="R4048" i="1"/>
  <c r="O4052" i="1"/>
  <c r="O3697" i="1"/>
  <c r="R3571" i="1"/>
  <c r="R3563" i="1"/>
  <c r="O3282" i="1"/>
  <c r="O3274" i="1"/>
  <c r="O3266" i="1"/>
  <c r="O3258" i="1"/>
  <c r="O3330" i="1"/>
  <c r="O3127" i="1"/>
  <c r="R3222" i="1"/>
  <c r="R3190" i="1"/>
  <c r="R3079" i="1"/>
  <c r="O2589" i="1"/>
  <c r="O2581" i="1"/>
  <c r="O2573" i="1"/>
  <c r="O2565" i="1"/>
  <c r="O2472" i="1"/>
  <c r="O2440" i="1"/>
  <c r="R2384" i="1"/>
  <c r="R2376" i="1"/>
  <c r="R2368" i="1"/>
  <c r="R2352" i="1"/>
  <c r="O2268" i="1"/>
  <c r="R2244" i="1"/>
  <c r="O2144" i="1"/>
  <c r="O2136" i="1"/>
  <c r="O1999" i="1"/>
  <c r="R1967" i="1"/>
  <c r="R1854" i="1"/>
  <c r="O1838" i="1"/>
  <c r="R1780" i="1"/>
  <c r="R1748" i="1"/>
  <c r="R1788" i="1"/>
  <c r="O1673" i="1"/>
  <c r="O1649" i="1"/>
  <c r="R1228" i="1"/>
  <c r="R1172" i="1"/>
  <c r="R1236" i="1"/>
  <c r="R977" i="1"/>
  <c r="O929" i="1"/>
  <c r="O152" i="1"/>
  <c r="O72" i="1"/>
  <c r="O32" i="1"/>
  <c r="R4098" i="1"/>
  <c r="R4090" i="1"/>
  <c r="R4064" i="1"/>
  <c r="R4040" i="1"/>
  <c r="R4019" i="1"/>
  <c r="R3919" i="1"/>
  <c r="R3683" i="1"/>
  <c r="O3550" i="1"/>
  <c r="O3698" i="1"/>
  <c r="R3631" i="1"/>
  <c r="R3520" i="1"/>
  <c r="R3378" i="1"/>
  <c r="R3282" i="1"/>
  <c r="R3274" i="1"/>
  <c r="R3258" i="1"/>
  <c r="O3314" i="1"/>
  <c r="O3298" i="1"/>
  <c r="R3127" i="1"/>
  <c r="O3222" i="1"/>
  <c r="O3102" i="1"/>
  <c r="R3015" i="1"/>
  <c r="O3071" i="1"/>
  <c r="O2984" i="1"/>
  <c r="R2992" i="1"/>
  <c r="O2976" i="1"/>
  <c r="O2613" i="1"/>
  <c r="R2605" i="1"/>
  <c r="R2597" i="1"/>
  <c r="R2589" i="1"/>
  <c r="R2581" i="1"/>
  <c r="R2573" i="1"/>
  <c r="R2565" i="1"/>
  <c r="R2472" i="1"/>
  <c r="R2440" i="1"/>
  <c r="O2384" i="1"/>
  <c r="O2376" i="1"/>
  <c r="O2368" i="1"/>
  <c r="O2360" i="1"/>
  <c r="O2352" i="1"/>
  <c r="O2091" i="1"/>
  <c r="R2268" i="1"/>
  <c r="O2236" i="1"/>
  <c r="R2144" i="1"/>
  <c r="R2136" i="1"/>
  <c r="R1999" i="1"/>
  <c r="O1959" i="1"/>
  <c r="O1887" i="1"/>
  <c r="R1838" i="1"/>
  <c r="O1822" i="1"/>
  <c r="O2023" i="1"/>
  <c r="R1975" i="1"/>
  <c r="O1788" i="1"/>
  <c r="R1633" i="1"/>
  <c r="R1609" i="1"/>
  <c r="O1505" i="1"/>
  <c r="R1601" i="1"/>
  <c r="R1276" i="1"/>
  <c r="O1228" i="1"/>
  <c r="O1172" i="1"/>
  <c r="O1204" i="1"/>
  <c r="R1001" i="1"/>
  <c r="O977" i="1"/>
  <c r="R929" i="1"/>
  <c r="R4173" i="1"/>
  <c r="R4086" i="1"/>
  <c r="O4056" i="1"/>
  <c r="O4040" i="1"/>
  <c r="O3971" i="1"/>
  <c r="O3955" i="1"/>
  <c r="O3919" i="1"/>
  <c r="O3850" i="1"/>
  <c r="O3863" i="1"/>
  <c r="R3550" i="1"/>
  <c r="O3615" i="1"/>
  <c r="O3631" i="1"/>
  <c r="O3504" i="1"/>
  <c r="O3496" i="1"/>
  <c r="O3480" i="1"/>
  <c r="O3378" i="1"/>
  <c r="R3298" i="1"/>
  <c r="R3387" i="1"/>
  <c r="O3198" i="1"/>
  <c r="O3105" i="1"/>
  <c r="O3089" i="1"/>
  <c r="R3102" i="1"/>
  <c r="R2984" i="1"/>
  <c r="O2992" i="1"/>
  <c r="R2976" i="1"/>
  <c r="O2932" i="1"/>
  <c r="O2924" i="1"/>
  <c r="O2908" i="1"/>
  <c r="O2900" i="1"/>
  <c r="O2892" i="1"/>
  <c r="R2236" i="1"/>
  <c r="O2015" i="1"/>
  <c r="R1822" i="1"/>
  <c r="R2023" i="1"/>
  <c r="R1657" i="1"/>
  <c r="O1633" i="1"/>
  <c r="O1609" i="1"/>
  <c r="R1505" i="1"/>
  <c r="O1601" i="1"/>
  <c r="R1284" i="1"/>
  <c r="O1276" i="1"/>
  <c r="R1196" i="1"/>
  <c r="R1180" i="1"/>
  <c r="O1252" i="1"/>
  <c r="R1204" i="1"/>
  <c r="O1148" i="1"/>
  <c r="O1140" i="1"/>
  <c r="O1132" i="1"/>
  <c r="O1124" i="1"/>
  <c r="O1116" i="1"/>
  <c r="O1108" i="1"/>
  <c r="O1100" i="1"/>
  <c r="O1092" i="1"/>
  <c r="O1084" i="1"/>
  <c r="O1076" i="1"/>
  <c r="O1068" i="1"/>
  <c r="O1060" i="1"/>
  <c r="O1001" i="1"/>
  <c r="R88" i="1"/>
  <c r="R4139" i="1"/>
  <c r="O4086" i="1"/>
  <c r="R3955" i="1"/>
  <c r="R3951" i="1"/>
  <c r="R3850" i="1"/>
  <c r="R3615" i="1"/>
  <c r="O3567" i="1"/>
  <c r="O3559" i="1"/>
  <c r="R3504" i="1"/>
  <c r="R3488" i="1"/>
  <c r="R3480" i="1"/>
  <c r="O3435" i="1"/>
  <c r="O3405" i="1"/>
  <c r="R3198" i="1"/>
  <c r="R3098" i="1"/>
  <c r="R2944" i="1"/>
  <c r="R2932" i="1"/>
  <c r="R2924" i="1"/>
  <c r="R2916" i="1"/>
  <c r="R2900" i="1"/>
  <c r="R2892" i="1"/>
  <c r="R2746" i="1"/>
  <c r="R2714" i="1"/>
  <c r="O2637" i="1"/>
  <c r="O2504" i="1"/>
  <c r="R2464" i="1"/>
  <c r="O2260" i="1"/>
  <c r="O2075" i="1"/>
  <c r="O2099" i="1"/>
  <c r="O1991" i="1"/>
  <c r="O1764" i="1"/>
  <c r="O1657" i="1"/>
  <c r="R1617" i="1"/>
  <c r="O1284" i="1"/>
  <c r="R1244" i="1"/>
  <c r="O1196" i="1"/>
  <c r="O1180" i="1"/>
  <c r="R1252" i="1"/>
  <c r="R1148" i="1"/>
  <c r="R1140" i="1"/>
  <c r="R1132" i="1"/>
  <c r="R1124" i="1"/>
  <c r="R1116" i="1"/>
  <c r="R1108" i="1"/>
  <c r="R1100" i="1"/>
  <c r="R1092" i="1"/>
  <c r="R1084" i="1"/>
  <c r="R1076" i="1"/>
  <c r="R1068" i="1"/>
  <c r="R1060" i="1"/>
  <c r="R985" i="1"/>
  <c r="O48" i="1"/>
  <c r="O4082" i="1"/>
  <c r="O3675" i="1"/>
  <c r="R3647" i="1"/>
  <c r="R3467" i="1"/>
  <c r="O3464" i="1"/>
  <c r="O3451" i="1"/>
  <c r="R3338" i="1"/>
  <c r="O3118" i="1"/>
  <c r="O3015" i="1"/>
  <c r="O2738" i="1"/>
  <c r="O2669" i="1"/>
  <c r="O2661" i="1"/>
  <c r="R2645" i="1"/>
  <c r="O2550" i="1"/>
  <c r="R2534" i="1"/>
  <c r="O2300" i="1"/>
  <c r="R2335" i="1"/>
  <c r="O2039" i="1"/>
  <c r="O2083" i="1"/>
  <c r="R2062" i="1"/>
  <c r="R1569" i="1"/>
  <c r="O1537" i="1"/>
  <c r="O1316" i="1"/>
  <c r="R1362" i="1"/>
  <c r="R1041" i="1"/>
  <c r="R423" i="1"/>
  <c r="O407" i="1"/>
  <c r="R245" i="1"/>
  <c r="R208" i="1"/>
  <c r="R144" i="1"/>
  <c r="R128" i="1"/>
  <c r="R120" i="1"/>
  <c r="R64" i="1"/>
  <c r="O4147" i="1"/>
  <c r="R4070" i="1"/>
  <c r="R4074" i="1"/>
  <c r="O4064" i="1"/>
  <c r="O4098" i="1"/>
  <c r="R4035" i="1"/>
  <c r="O4027" i="1"/>
  <c r="O3982" i="1"/>
  <c r="R3971" i="1"/>
  <c r="R3963" i="1"/>
  <c r="O3939" i="1"/>
  <c r="O3935" i="1"/>
  <c r="O3912" i="1"/>
  <c r="R3863" i="1"/>
  <c r="O3679" i="1"/>
  <c r="R3675" i="1"/>
  <c r="R3655" i="1"/>
  <c r="R3698" i="1"/>
  <c r="R3607" i="1"/>
  <c r="O3552" i="1"/>
  <c r="R3567" i="1"/>
  <c r="O3500" i="1"/>
  <c r="R3496" i="1"/>
  <c r="O3520" i="1"/>
  <c r="O3462" i="1"/>
  <c r="O3402" i="1"/>
  <c r="R3362" i="1"/>
  <c r="O3270" i="1"/>
  <c r="R3266" i="1"/>
  <c r="R3314" i="1"/>
  <c r="R3330" i="1"/>
  <c r="R3182" i="1"/>
  <c r="R3214" i="1"/>
  <c r="R3031" i="1"/>
  <c r="O3018" i="1"/>
  <c r="R3000" i="1"/>
  <c r="R3105" i="1"/>
  <c r="R3086" i="1"/>
  <c r="O3121" i="1"/>
  <c r="R3089" i="1"/>
  <c r="O2870" i="1"/>
  <c r="O2944" i="1"/>
  <c r="R2908" i="1"/>
  <c r="O2677" i="1"/>
  <c r="R2730" i="1"/>
  <c r="O2698" i="1"/>
  <c r="R2661" i="1"/>
  <c r="R2637" i="1"/>
  <c r="R2613" i="1"/>
  <c r="O2605" i="1"/>
  <c r="R2326" i="1"/>
  <c r="O2308" i="1"/>
  <c r="R2276" i="1"/>
  <c r="R2601" i="1"/>
  <c r="O2593" i="1"/>
  <c r="O2464" i="1"/>
  <c r="O2448" i="1"/>
  <c r="R2372" i="1"/>
  <c r="O2047" i="1"/>
  <c r="R2083" i="1"/>
  <c r="R2260" i="1"/>
  <c r="R2091" i="1"/>
  <c r="O2228" i="1"/>
  <c r="O2128" i="1"/>
  <c r="R2015" i="1"/>
  <c r="R1983" i="1"/>
  <c r="R1959" i="1"/>
  <c r="O1891" i="1"/>
  <c r="R1887" i="1"/>
  <c r="O1854" i="1"/>
  <c r="O1840" i="1"/>
  <c r="R1577" i="1"/>
  <c r="O1545" i="1"/>
  <c r="R1729" i="1"/>
  <c r="O1748" i="1"/>
  <c r="O1324" i="1"/>
  <c r="R1292" i="1"/>
  <c r="O1513" i="1"/>
  <c r="O1037" i="1"/>
  <c r="R1021" i="1"/>
  <c r="R1025" i="1"/>
  <c r="O785" i="1"/>
  <c r="R407" i="1"/>
  <c r="O391" i="1"/>
  <c r="R261" i="1"/>
  <c r="R216" i="1"/>
  <c r="O184" i="1"/>
  <c r="R168" i="1"/>
  <c r="R301" i="1"/>
  <c r="O269" i="1"/>
  <c r="R237" i="1"/>
  <c r="O88" i="1"/>
  <c r="O4152" i="1"/>
  <c r="O4078" i="1"/>
  <c r="O3683" i="1"/>
  <c r="R3462" i="1"/>
  <c r="O3427" i="1"/>
  <c r="R3034" i="1"/>
  <c r="R3008" i="1"/>
  <c r="O2685" i="1"/>
  <c r="O2534" i="1"/>
  <c r="R2284" i="1"/>
  <c r="O2319" i="1"/>
  <c r="O2204" i="1"/>
  <c r="O2172" i="1"/>
  <c r="O2055" i="1"/>
  <c r="O2115" i="1"/>
  <c r="R1856" i="1"/>
  <c r="R1585" i="1"/>
  <c r="O1553" i="1"/>
  <c r="R1713" i="1"/>
  <c r="R1300" i="1"/>
  <c r="O1378" i="1"/>
  <c r="R1346" i="1"/>
  <c r="R1009" i="1"/>
  <c r="R785" i="1"/>
  <c r="R391" i="1"/>
  <c r="O375" i="1"/>
  <c r="R277" i="1"/>
  <c r="O245" i="1"/>
  <c r="R224" i="1"/>
  <c r="O192" i="1"/>
  <c r="R176" i="1"/>
  <c r="O136" i="1"/>
  <c r="O4173" i="1"/>
  <c r="O4048" i="1"/>
  <c r="O3687" i="1"/>
  <c r="O3639" i="1"/>
  <c r="O3397" i="1"/>
  <c r="O3387" i="1"/>
  <c r="R3346" i="1"/>
  <c r="O3338" i="1"/>
  <c r="O3079" i="1"/>
  <c r="O2746" i="1"/>
  <c r="R2292" i="1"/>
  <c r="R2319" i="1"/>
  <c r="R2204" i="1"/>
  <c r="R2172" i="1"/>
  <c r="R2031" i="1"/>
  <c r="O2067" i="1"/>
  <c r="O1872" i="1"/>
  <c r="R1593" i="1"/>
  <c r="O1561" i="1"/>
  <c r="R1529" i="1"/>
  <c r="R1521" i="1"/>
  <c r="R1697" i="1"/>
  <c r="R1308" i="1"/>
  <c r="O1021" i="1"/>
  <c r="R1005" i="1"/>
  <c r="O1041" i="1"/>
  <c r="R961" i="1"/>
  <c r="R375" i="1"/>
  <c r="R293" i="1"/>
  <c r="O261" i="1"/>
  <c r="O200" i="1"/>
  <c r="R136" i="1"/>
  <c r="O285" i="1"/>
  <c r="R253" i="1"/>
  <c r="R152" i="1"/>
  <c r="O104" i="1"/>
  <c r="R96" i="1"/>
  <c r="R32" i="1"/>
  <c r="O4074" i="1"/>
  <c r="O4035" i="1"/>
  <c r="R3687" i="1"/>
  <c r="O3647" i="1"/>
  <c r="R3419" i="1"/>
  <c r="R3397" i="1"/>
  <c r="O3031" i="1"/>
  <c r="R2706" i="1"/>
  <c r="R2669" i="1"/>
  <c r="R2300" i="1"/>
  <c r="R2039" i="1"/>
  <c r="R2067" i="1"/>
  <c r="O2062" i="1"/>
  <c r="O1569" i="1"/>
  <c r="R1537" i="1"/>
  <c r="O1729" i="1"/>
  <c r="R1681" i="1"/>
  <c r="R1316" i="1"/>
  <c r="O1362" i="1"/>
  <c r="O1025" i="1"/>
  <c r="O277" i="1"/>
  <c r="O208" i="1"/>
  <c r="O128" i="1"/>
  <c r="O112" i="1"/>
  <c r="R104" i="1"/>
  <c r="R4052" i="1"/>
  <c r="R3697" i="1"/>
  <c r="R3691" i="1"/>
  <c r="O3655" i="1"/>
  <c r="R3552" i="1"/>
  <c r="R3411" i="1"/>
  <c r="R3464" i="1"/>
  <c r="R3451" i="1"/>
  <c r="R3405" i="1"/>
  <c r="O3362" i="1"/>
  <c r="R3118" i="1"/>
  <c r="O3034" i="1"/>
  <c r="O3000" i="1"/>
  <c r="R2870" i="1"/>
  <c r="R2722" i="1"/>
  <c r="R2677" i="1"/>
  <c r="O2730" i="1"/>
  <c r="O2326" i="1"/>
  <c r="R2308" i="1"/>
  <c r="O2276" i="1"/>
  <c r="R2047" i="1"/>
  <c r="R1840" i="1"/>
  <c r="O1577" i="1"/>
  <c r="R1545" i="1"/>
  <c r="O1713" i="1"/>
  <c r="R1324" i="1"/>
  <c r="O1292" i="1"/>
  <c r="R1053" i="1"/>
  <c r="O1005" i="1"/>
  <c r="O1009" i="1"/>
  <c r="O293" i="1"/>
  <c r="O216" i="1"/>
  <c r="R184" i="1"/>
  <c r="O168" i="1"/>
  <c r="O301" i="1"/>
  <c r="R269" i="1"/>
  <c r="O237" i="1"/>
  <c r="R160" i="1"/>
  <c r="R112" i="1"/>
  <c r="O8" i="1"/>
  <c r="O40" i="1"/>
  <c r="O4060" i="1"/>
  <c r="R4056" i="1"/>
  <c r="O4090" i="1"/>
  <c r="R4027" i="1"/>
  <c r="O4019" i="1"/>
  <c r="R3982" i="1"/>
  <c r="O3989" i="1"/>
  <c r="O3951" i="1"/>
  <c r="R3935" i="1"/>
  <c r="R3623" i="1"/>
  <c r="O3583" i="1"/>
  <c r="O3599" i="1"/>
  <c r="O3575" i="1"/>
  <c r="O3488" i="1"/>
  <c r="O3419" i="1"/>
  <c r="R3254" i="1"/>
  <c r="R3071" i="1"/>
  <c r="R3018" i="1"/>
  <c r="O3008" i="1"/>
  <c r="R2960" i="1"/>
  <c r="R2928" i="1"/>
  <c r="O2916" i="1"/>
  <c r="R2896" i="1"/>
  <c r="R2738" i="1"/>
  <c r="O2706" i="1"/>
  <c r="R2685" i="1"/>
  <c r="O2849" i="1"/>
  <c r="R2857" i="1"/>
  <c r="R2550" i="1"/>
  <c r="R2621" i="1"/>
  <c r="O2597" i="1"/>
  <c r="O2284" i="1"/>
  <c r="R2593" i="1"/>
  <c r="O2585" i="1"/>
  <c r="R2504" i="1"/>
  <c r="O2380" i="1"/>
  <c r="R2360" i="1"/>
  <c r="O2188" i="1"/>
  <c r="O2156" i="1"/>
  <c r="R2055" i="1"/>
  <c r="R2099" i="1"/>
  <c r="R2107" i="1"/>
  <c r="R2128" i="1"/>
  <c r="R1870" i="1"/>
  <c r="O1856" i="1"/>
  <c r="O2007" i="1"/>
  <c r="O1975" i="1"/>
  <c r="O1585" i="1"/>
  <c r="R1553" i="1"/>
  <c r="O1521" i="1"/>
  <c r="O1697" i="1"/>
  <c r="O1300" i="1"/>
  <c r="R1378" i="1"/>
  <c r="O1346" i="1"/>
  <c r="R1497" i="1"/>
  <c r="O224" i="1"/>
  <c r="R192" i="1"/>
  <c r="O176" i="1"/>
  <c r="R8" i="1"/>
  <c r="R40" i="1"/>
  <c r="R48" i="1"/>
  <c r="R4152" i="1"/>
  <c r="R4078" i="1"/>
  <c r="R4060" i="1"/>
  <c r="R3639" i="1"/>
  <c r="R3427" i="1"/>
  <c r="O2722" i="1"/>
  <c r="O2714" i="1"/>
  <c r="O2645" i="1"/>
  <c r="O2292" i="1"/>
  <c r="O2335" i="1"/>
  <c r="R2188" i="1"/>
  <c r="R2156" i="1"/>
  <c r="O2031" i="1"/>
  <c r="R1872" i="1"/>
  <c r="O1593" i="1"/>
  <c r="R1561" i="1"/>
  <c r="O1529" i="1"/>
  <c r="O1681" i="1"/>
  <c r="O1308" i="1"/>
  <c r="O1053" i="1"/>
  <c r="R1037" i="1"/>
  <c r="O961" i="1"/>
  <c r="O423" i="1"/>
  <c r="R200" i="1"/>
  <c r="R285" i="1"/>
  <c r="O253" i="1"/>
  <c r="O144" i="1"/>
  <c r="O120" i="1"/>
  <c r="O64" i="1"/>
  <c r="N2" i="1"/>
  <c r="O2" i="1" s="1"/>
  <c r="L2" i="1"/>
  <c r="K2" i="1"/>
  <c r="J2" i="1"/>
  <c r="Q2" i="1"/>
  <c r="R2" i="1" s="1"/>
  <c r="D31" i="2" l="1"/>
  <c r="G13" i="2"/>
  <c r="G21" i="2"/>
  <c r="G29" i="2"/>
  <c r="G37" i="2"/>
  <c r="I20" i="2"/>
  <c r="I28" i="2"/>
  <c r="I36" i="2"/>
  <c r="H14" i="2"/>
  <c r="H22" i="2"/>
  <c r="H30" i="2"/>
  <c r="C20" i="2"/>
  <c r="C28" i="2"/>
  <c r="C36" i="2"/>
  <c r="F18" i="2"/>
  <c r="F26" i="2"/>
  <c r="F34" i="2"/>
  <c r="F19" i="2"/>
  <c r="F27" i="2"/>
  <c r="F35" i="2"/>
  <c r="F14" i="2"/>
  <c r="F22" i="2"/>
  <c r="F30" i="2"/>
  <c r="H13" i="2"/>
  <c r="H21" i="2"/>
  <c r="H29" i="2"/>
  <c r="H37" i="2"/>
  <c r="G15" i="2"/>
  <c r="G23" i="2"/>
  <c r="G31" i="2"/>
  <c r="E19" i="2"/>
  <c r="E27" i="2"/>
  <c r="E35" i="2"/>
  <c r="E20" i="2"/>
  <c r="E28" i="2"/>
  <c r="E36" i="2"/>
  <c r="E13" i="2"/>
  <c r="E21" i="2"/>
  <c r="E29" i="2"/>
  <c r="E37" i="2"/>
  <c r="C16" i="2"/>
  <c r="C24" i="2"/>
  <c r="C13" i="2"/>
  <c r="C29" i="2"/>
  <c r="C14" i="2"/>
  <c r="C30" i="2"/>
  <c r="C15" i="2"/>
  <c r="C31" i="2"/>
  <c r="I18" i="2"/>
  <c r="G17" i="2"/>
  <c r="G18" i="2"/>
  <c r="G27" i="2"/>
  <c r="D23" i="2"/>
  <c r="F37" i="2"/>
  <c r="E15" i="2"/>
  <c r="E23" i="2"/>
  <c r="E31" i="2"/>
  <c r="G14" i="2"/>
  <c r="G22" i="2"/>
  <c r="G30" i="2"/>
  <c r="F16" i="2"/>
  <c r="F24" i="2"/>
  <c r="F32" i="2"/>
  <c r="I14" i="2"/>
  <c r="I22" i="2"/>
  <c r="I30" i="2"/>
  <c r="D20" i="2"/>
  <c r="D28" i="2"/>
  <c r="D36" i="2"/>
  <c r="D13" i="2"/>
  <c r="D21" i="2"/>
  <c r="D29" i="2"/>
  <c r="D37" i="2"/>
  <c r="D14" i="2"/>
  <c r="D22" i="2"/>
  <c r="D30" i="2"/>
  <c r="H31" i="2"/>
  <c r="C21" i="2"/>
  <c r="J21" i="2" s="1"/>
  <c r="C37" i="2"/>
  <c r="C22" i="2"/>
  <c r="J22" i="2" s="1"/>
  <c r="C23" i="2"/>
  <c r="I26" i="2"/>
  <c r="G33" i="2"/>
  <c r="E22" i="2"/>
  <c r="F36" i="2"/>
  <c r="D16" i="2"/>
  <c r="D24" i="2"/>
  <c r="D32" i="2"/>
  <c r="F15" i="2"/>
  <c r="F23" i="2"/>
  <c r="F31" i="2"/>
  <c r="E17" i="2"/>
  <c r="E25" i="2"/>
  <c r="E33" i="2"/>
  <c r="H15" i="2"/>
  <c r="H23" i="2"/>
  <c r="G36" i="2"/>
  <c r="C17" i="2"/>
  <c r="C25" i="2"/>
  <c r="C33" i="2"/>
  <c r="E16" i="2"/>
  <c r="E24" i="2"/>
  <c r="E32" i="2"/>
  <c r="D18" i="2"/>
  <c r="D26" i="2"/>
  <c r="D34" i="2"/>
  <c r="G16" i="2"/>
  <c r="G24" i="2"/>
  <c r="G32" i="2"/>
  <c r="J23" i="2"/>
  <c r="H19" i="2"/>
  <c r="H27" i="2"/>
  <c r="H20" i="2"/>
  <c r="I13" i="2"/>
  <c r="I37" i="2"/>
  <c r="G26" i="2"/>
  <c r="G35" i="2"/>
  <c r="F20" i="2"/>
  <c r="H35" i="2"/>
  <c r="D17" i="2"/>
  <c r="D25" i="2"/>
  <c r="D33" i="2"/>
  <c r="C19" i="2"/>
  <c r="C27" i="2"/>
  <c r="C35" i="2"/>
  <c r="F17" i="2"/>
  <c r="F25" i="2"/>
  <c r="F33" i="2"/>
  <c r="I15" i="2"/>
  <c r="I23" i="2"/>
  <c r="I31" i="2"/>
  <c r="J31" i="2" s="1"/>
  <c r="I16" i="2"/>
  <c r="I24" i="2"/>
  <c r="I32" i="2"/>
  <c r="I17" i="2"/>
  <c r="I25" i="2"/>
  <c r="I33" i="2"/>
  <c r="G20" i="2"/>
  <c r="G28" i="2"/>
  <c r="C32" i="2"/>
  <c r="H36" i="2"/>
  <c r="J27" i="2"/>
  <c r="I21" i="2"/>
  <c r="D27" i="2"/>
  <c r="G25" i="2"/>
  <c r="G34" i="2"/>
  <c r="E14" i="2"/>
  <c r="J14" i="2" s="1"/>
  <c r="F28" i="2"/>
  <c r="I34" i="2"/>
  <c r="I19" i="2"/>
  <c r="I27" i="2"/>
  <c r="I35" i="2"/>
  <c r="C18" i="2"/>
  <c r="C26" i="2"/>
  <c r="C34" i="2"/>
  <c r="J36" i="2"/>
  <c r="E18" i="2"/>
  <c r="E26" i="2"/>
  <c r="E34" i="2"/>
  <c r="H16" i="2"/>
  <c r="H24" i="2"/>
  <c r="H32" i="2"/>
  <c r="H17" i="2"/>
  <c r="H25" i="2"/>
  <c r="H33" i="2"/>
  <c r="H18" i="2"/>
  <c r="H26" i="2"/>
  <c r="H34" i="2"/>
  <c r="F13" i="2"/>
  <c r="F21" i="2"/>
  <c r="F29" i="2"/>
  <c r="H28" i="2"/>
  <c r="I29" i="2"/>
  <c r="D19" i="2"/>
  <c r="D35" i="2"/>
  <c r="J35" i="2" s="1"/>
  <c r="G19" i="2"/>
  <c r="J19" i="2" s="1"/>
  <c r="E30" i="2"/>
  <c r="D15" i="2"/>
  <c r="J15" i="2" s="1"/>
  <c r="D3" i="2"/>
  <c r="H3" i="2"/>
  <c r="C7" i="2"/>
  <c r="E7" i="2"/>
  <c r="H5" i="2"/>
  <c r="H6" i="2"/>
  <c r="I7" i="2"/>
  <c r="G6" i="2"/>
  <c r="G7" i="2"/>
  <c r="H7" i="2"/>
  <c r="D4" i="2"/>
  <c r="F7" i="2"/>
  <c r="E3" i="2"/>
  <c r="I6" i="2"/>
  <c r="F3" i="2"/>
  <c r="G4" i="2"/>
  <c r="E4" i="2"/>
  <c r="G3" i="2"/>
  <c r="F5" i="2"/>
  <c r="I3" i="2"/>
  <c r="C5" i="2"/>
  <c r="D6" i="2"/>
  <c r="I4" i="2"/>
  <c r="D5" i="2"/>
  <c r="F4" i="2"/>
  <c r="E6" i="2"/>
  <c r="H4" i="2"/>
  <c r="C3" i="2"/>
  <c r="C4" i="2"/>
  <c r="F6" i="2"/>
  <c r="C6" i="2"/>
  <c r="E5" i="2"/>
  <c r="D7" i="2"/>
  <c r="J7" i="2" s="1"/>
  <c r="G5" i="2"/>
  <c r="I5" i="2"/>
  <c r="J3" i="2" l="1"/>
  <c r="K3" i="2" s="1"/>
  <c r="J24" i="2"/>
  <c r="J33" i="2"/>
  <c r="J30" i="2"/>
  <c r="J28" i="2"/>
  <c r="J5" i="2"/>
  <c r="J16" i="2"/>
  <c r="K16" i="2" s="1"/>
  <c r="J18" i="2"/>
  <c r="J20" i="2"/>
  <c r="K20" i="2" s="1"/>
  <c r="J26" i="2"/>
  <c r="H39" i="2"/>
  <c r="H38" i="2"/>
  <c r="F9" i="2"/>
  <c r="F8" i="2"/>
  <c r="K35" i="2"/>
  <c r="K23" i="2"/>
  <c r="C39" i="2"/>
  <c r="C38" i="2"/>
  <c r="J13" i="2"/>
  <c r="K27" i="2"/>
  <c r="K22" i="2"/>
  <c r="K24" i="2"/>
  <c r="K36" i="2"/>
  <c r="K5" i="2"/>
  <c r="E9" i="2"/>
  <c r="E8" i="2"/>
  <c r="F39" i="2"/>
  <c r="F38" i="2"/>
  <c r="K19" i="2"/>
  <c r="J32" i="2"/>
  <c r="K32" i="2" s="1"/>
  <c r="K28" i="2"/>
  <c r="J6" i="2"/>
  <c r="K6" i="2" s="1"/>
  <c r="J4" i="2"/>
  <c r="C9" i="2"/>
  <c r="C8" i="2"/>
  <c r="I9" i="2"/>
  <c r="I8" i="2"/>
  <c r="K26" i="2"/>
  <c r="K21" i="2"/>
  <c r="K31" i="2"/>
  <c r="K7" i="2"/>
  <c r="K18" i="2"/>
  <c r="K33" i="2"/>
  <c r="K15" i="2"/>
  <c r="G9" i="2"/>
  <c r="G8" i="2"/>
  <c r="H9" i="2"/>
  <c r="H8" i="2"/>
  <c r="J25" i="2"/>
  <c r="K25" i="2" s="1"/>
  <c r="D39" i="2"/>
  <c r="D38" i="2"/>
  <c r="K30" i="2"/>
  <c r="J37" i="2"/>
  <c r="K37" i="2" s="1"/>
  <c r="G39" i="2"/>
  <c r="G38" i="2"/>
  <c r="D9" i="2"/>
  <c r="D8" i="2"/>
  <c r="J34" i="2"/>
  <c r="K34" i="2" s="1"/>
  <c r="I39" i="2"/>
  <c r="I38" i="2"/>
  <c r="J17" i="2"/>
  <c r="K17" i="2" s="1"/>
  <c r="K14" i="2"/>
  <c r="E39" i="2"/>
  <c r="E38" i="2"/>
  <c r="J29" i="2"/>
  <c r="K29" i="2" s="1"/>
  <c r="J9" i="2" l="1"/>
  <c r="K9" i="2" s="1"/>
  <c r="J39" i="2"/>
  <c r="K39" i="2" s="1"/>
  <c r="K4" i="2"/>
  <c r="K38" i="2"/>
  <c r="K8" i="2"/>
  <c r="K13" i="2"/>
</calcChain>
</file>

<file path=xl/sharedStrings.xml><?xml version="1.0" encoding="utf-8"?>
<sst xmlns="http://schemas.openxmlformats.org/spreadsheetml/2006/main" count="38102" uniqueCount="12860">
  <si>
    <t>BBR!</t>
  </si>
  <si>
    <t>BygniongsID</t>
  </si>
  <si>
    <t>Vejnavn</t>
  </si>
  <si>
    <t>Husnummer</t>
  </si>
  <si>
    <t>Matrikkelnummer</t>
  </si>
  <si>
    <t>Anv. klasse</t>
  </si>
  <si>
    <t>Opvarmet_areal</t>
  </si>
  <si>
    <t>Bygningsår</t>
  </si>
  <si>
    <t>Opvarmningsform</t>
  </si>
  <si>
    <t>SBi</t>
  </si>
  <si>
    <t>Enhedsvarmebehov SBi kWh/m²</t>
  </si>
  <si>
    <t>Varmebehov Sbi MWh/år</t>
  </si>
  <si>
    <t>VpD</t>
  </si>
  <si>
    <t>Enhedsvarmebehov VpD kWh/m²</t>
  </si>
  <si>
    <t>Varmebehov VpD MWh/år</t>
  </si>
  <si>
    <t>X</t>
  </si>
  <si>
    <t>Y</t>
  </si>
  <si>
    <t>Adressepunktsid</t>
  </si>
  <si>
    <t>Område</t>
  </si>
  <si>
    <t>Sektor</t>
  </si>
  <si>
    <t>Naturgas</t>
  </si>
  <si>
    <t>Fjernvarme/ Blokvarme</t>
  </si>
  <si>
    <t>Ingen varmeinstallation</t>
  </si>
  <si>
    <t>Varmepumpe</t>
  </si>
  <si>
    <t>Olie</t>
  </si>
  <si>
    <t>Elvarme</t>
  </si>
  <si>
    <t>Biomasse</t>
  </si>
  <si>
    <t>Andet</t>
  </si>
  <si>
    <t>Sum</t>
  </si>
  <si>
    <t>Private husholdninger</t>
  </si>
  <si>
    <t>Kommunale og andre offentlige institutioner</t>
  </si>
  <si>
    <t>Landbrug og gartneri</t>
  </si>
  <si>
    <t>Industri</t>
  </si>
  <si>
    <t>Handel og servicevirksomheder</t>
  </si>
  <si>
    <t>Kategori</t>
  </si>
  <si>
    <t>Stuehuse til landbrugsejendom</t>
  </si>
  <si>
    <t>Parcelhuse</t>
  </si>
  <si>
    <t>Række-, kæde og dobbelthuse</t>
  </si>
  <si>
    <t>Etageboligbebyggelse</t>
  </si>
  <si>
    <t>Kollegier</t>
  </si>
  <si>
    <t>Døgninstitutioner</t>
  </si>
  <si>
    <t>Anden helårsbeboelse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</si>
  <si>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</si>
  <si>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</si>
  <si>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</si>
  <si>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</si>
  <si>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</si>
  <si>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Kontor, handel, lager, off. adm.</t>
  </si>
  <si>
    <t>Hotel, restauration, frisør o</t>
  </si>
  <si>
    <t>Uspec. transport og handel</t>
  </si>
  <si>
    <t>Bibliotek, kirke, museum o.l.</t>
  </si>
  <si>
    <t>Undervisning, forskning o.l.</t>
  </si>
  <si>
    <t>Hospital, sygehus o.l.</t>
  </si>
  <si>
    <t>Daginstitutioner</t>
  </si>
  <si>
    <t>Uspecificeret institution</t>
  </si>
  <si>
    <t>Sommerhuse</t>
  </si>
  <si>
    <t>Bygning til ferieformål m.v., bortset fra sommerhus (feriekoloni, vandrehjem o.lign.)</t>
  </si>
  <si>
    <t>Bygning i forbindelse med idrætsudøvelse (klubhus, idrætshal, svømmehal o.lign.).</t>
  </si>
  <si>
    <t>Kolonihavehus</t>
  </si>
  <si>
    <t>Anden bygning til fritidsformål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</si>
  <si>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</si>
  <si>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</si>
  <si>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</si>
  <si>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</si>
  <si>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</si>
  <si>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</si>
  <si>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</si>
  <si>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</si>
  <si>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</si>
  <si>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</si>
  <si>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</si>
  <si>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</si>
  <si>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</si>
  <si>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</si>
  <si>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</si>
  <si>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</si>
  <si>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</si>
  <si>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</si>
  <si>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</si>
  <si>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</si>
  <si>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</si>
  <si>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</si>
  <si>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</si>
  <si>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</si>
  <si>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</si>
  <si>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</si>
  <si>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</si>
  <si>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</si>
  <si>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</si>
  <si>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</si>
  <si>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</si>
  <si>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</si>
  <si>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</si>
  <si>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</si>
  <si>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&lt;1930</t>
  </si>
  <si>
    <t>&gt;1998</t>
  </si>
  <si>
    <t xml:space="preserve">Stuehuse til landbrugsejendom </t>
  </si>
  <si>
    <t xml:space="preserve">Parcelhuse </t>
  </si>
  <si>
    <t xml:space="preserve">Række-, kæde- og dobbelthuse </t>
  </si>
  <si>
    <t xml:space="preserve">Etageboligbebyggelse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</si>
  <si>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</si>
  <si>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</si>
  <si>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</si>
  <si>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</si>
  <si>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</si>
  <si>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</si>
  <si>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</si>
  <si>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</si>
  <si>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</si>
  <si>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</si>
  <si>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</si>
  <si>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</si>
  <si>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</si>
  <si>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</si>
  <si>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</si>
  <si>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</si>
  <si>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</si>
  <si>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</si>
  <si>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</si>
  <si>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</si>
  <si>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Uspecificeret fritidsformål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</si>
  <si>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</si>
  <si>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</si>
  <si>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</si>
  <si>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</si>
  <si>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</si>
  <si>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Anden opvarmning end el, gas, flydende/fast brændsel og halm</t>
  </si>
  <si>
    <t>** Ingen oplysninger</t>
  </si>
  <si>
    <t>Bygningstype</t>
  </si>
  <si>
    <t>Fritliggende enfamilieshus (parcelhus)</t>
  </si>
  <si>
    <t>Række-, kæde-, dobbelthus (lodret adskillelse mellem enhederne)</t>
  </si>
  <si>
    <t>Række- og kædehus (lodret adskillelse mellem enhederne)</t>
  </si>
  <si>
    <t>Dobbelthus (to boliger med lodret adskillelse mellem enhederne)</t>
  </si>
  <si>
    <t>Anneks i tilknytning til helårsbolig</t>
  </si>
  <si>
    <t>Bygning til erhvervsmæssig produktion vedrørende landbrug, gartneri, råstofudvinding o.lign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</si>
  <si>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</si>
  <si>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</si>
  <si>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</si>
  <si>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</si>
  <si>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</si>
  <si>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</si>
  <si>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</si>
  <si>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</si>
  <si>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</si>
  <si>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</si>
  <si>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</si>
  <si>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</si>
  <si>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</si>
  <si>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</si>
  <si>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</si>
  <si>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</si>
  <si>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</si>
  <si>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</si>
  <si>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</si>
  <si>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</si>
  <si>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</si>
  <si>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</si>
  <si>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</si>
  <si>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</si>
  <si>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</si>
  <si>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</si>
  <si>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</si>
  <si>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</si>
  <si>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</si>
  <si>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</si>
  <si>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</si>
  <si>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</si>
  <si>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</si>
  <si>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</si>
  <si>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</si>
  <si>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</si>
  <si>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</si>
  <si>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</si>
  <si>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</si>
  <si>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</si>
  <si>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</si>
  <si>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Bygning til biograf, teater, erhvervsmæssig udstilling, bibliotek, museum, kirke o.lign.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</si>
  <si>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</si>
  <si>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</si>
  <si>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</si>
  <si>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</si>
  <si>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</si>
  <si>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</si>
  <si>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</si>
  <si>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</si>
  <si>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</si>
  <si>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</si>
  <si>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</si>
  <si>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</si>
  <si>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 og sygehus</t>
  </si>
  <si>
    <t>Hospice, behandlingshjem o.lign</t>
  </si>
  <si>
    <t>Sundhedscenter, lægehus, fødeklinik o. lign.</t>
  </si>
  <si>
    <t>Anden bygning til sundhedsformål</t>
  </si>
  <si>
    <t>Servicefunktion på døgninstitution</t>
  </si>
  <si>
    <t>Kaserne</t>
  </si>
  <si>
    <t>Fængsel, arresthus o. lign.</t>
  </si>
  <si>
    <t>Anden bygning til institutionsformål</t>
  </si>
  <si>
    <t>Feriecenter, campingcenter o. lign</t>
  </si>
  <si>
    <t>Ferielejlighed og fritidsbolig</t>
  </si>
  <si>
    <t>Anden bygning til ferieformål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</si>
  <si>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</si>
  <si>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</si>
  <si>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</si>
  <si>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</si>
  <si>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</si>
  <si>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</si>
  <si>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Anneks i tilknytning til fritids- og sommerhus</t>
  </si>
  <si>
    <t>Fjernvarme/blokvarme (radiatorsystemer eller varmluftanlæg)</t>
  </si>
  <si>
    <t>Centralvarme fra eget anlæg, et-kammer fyr</t>
  </si>
  <si>
    <t>Ovne (kakkelovne, kamin, brændeovn og lignende)</t>
  </si>
  <si>
    <t>Centralvarme med to fyringsenheder(fast/flydende brændsel samt gas)</t>
  </si>
  <si>
    <t>Elovne, elpaneler</t>
  </si>
  <si>
    <t>Gasradiatorer</t>
  </si>
  <si>
    <t>Ingen varmeinstallationer</t>
  </si>
  <si>
    <t>Blandet (Kræver specifikation på enhedsniveau)</t>
  </si>
  <si>
    <t>Bygningsid</t>
  </si>
  <si>
    <t>Opfoerelsesaar</t>
  </si>
  <si>
    <t>Ombygningsaar</t>
  </si>
  <si>
    <t>Tagkode</t>
  </si>
  <si>
    <t>SuppTagDaekMat</t>
  </si>
  <si>
    <t>Ydervaegkode</t>
  </si>
  <si>
    <t>SuppYderVaegMat</t>
  </si>
  <si>
    <t>Varmeinstalationskode</t>
  </si>
  <si>
    <t>Opvarmningskode</t>
  </si>
  <si>
    <t>Supplerende_varmeinstallation</t>
  </si>
  <si>
    <t>Antal_etager</t>
  </si>
  <si>
    <t>Bebygget_areal</t>
  </si>
  <si>
    <t>Samlet_areal</t>
  </si>
  <si>
    <t>Boligareal</t>
  </si>
  <si>
    <t>Erhvervsareal</t>
  </si>
  <si>
    <t>Kaelderareal_under_125cm</t>
  </si>
  <si>
    <t>Adgangsadresse_id</t>
  </si>
  <si>
    <t>Vejkode</t>
  </si>
  <si>
    <t>VejAdrNavn</t>
  </si>
  <si>
    <t>Postnummer</t>
  </si>
  <si>
    <t>Bynavn</t>
  </si>
  <si>
    <t>Supplerende_bynavn</t>
  </si>
  <si>
    <t>Kommunekode</t>
  </si>
  <si>
    <t>Koordinatsystem</t>
  </si>
  <si>
    <t>C8911AFD-3BC1-4316-85D4-316A6966152F</t>
  </si>
  <si>
    <t xml:space="preserve"> </t>
  </si>
  <si>
    <t>0A3F507E-1501-32B8-E044-0003BA298018</t>
  </si>
  <si>
    <t>Albertslundvej</t>
  </si>
  <si>
    <t>125</t>
  </si>
  <si>
    <t>Vallensbæk</t>
  </si>
  <si>
    <t>17t</t>
  </si>
  <si>
    <t>D686AC02-CBFE-437D-9D45-EDEE7D4A7B40</t>
  </si>
  <si>
    <t>3</t>
  </si>
  <si>
    <t>0A3F507E-1601-32B8-E044-0003BA298018</t>
  </si>
  <si>
    <t>Bygaden</t>
  </si>
  <si>
    <t>51</t>
  </si>
  <si>
    <t>10em</t>
  </si>
  <si>
    <t>EB5674D8-EA1D-4E3E-AD6E-0225CB63724C</t>
  </si>
  <si>
    <t>1</t>
  </si>
  <si>
    <t>0A3F507E-2101-32B8-E044-0003BA298018</t>
  </si>
  <si>
    <t>Sandvejen</t>
  </si>
  <si>
    <t>22</t>
  </si>
  <si>
    <t>Vallensbæk Strand</t>
  </si>
  <si>
    <t>7u</t>
  </si>
  <si>
    <t>62CB14AD-0E17-4738-88E3-9F252CF5484B</t>
  </si>
  <si>
    <t>7</t>
  </si>
  <si>
    <t>0A3F507E-2201-32B8-E044-0003BA298018</t>
  </si>
  <si>
    <t>Svenstrupvej</t>
  </si>
  <si>
    <t>8B</t>
  </si>
  <si>
    <t>18mh</t>
  </si>
  <si>
    <t>B5BF79C6-4740-4331-85D7-D5105F88E13D</t>
  </si>
  <si>
    <t>0A3F507E-2401-32B8-E044-0003BA298018</t>
  </si>
  <si>
    <t>Valmuebakken</t>
  </si>
  <si>
    <t>17</t>
  </si>
  <si>
    <t>21hx</t>
  </si>
  <si>
    <t>055564F3-AC92-40B2-834A-B4CF5805C7DF</t>
  </si>
  <si>
    <t>0A3F507E-2103-32B8-E044-0003BA298018</t>
  </si>
  <si>
    <t>24</t>
  </si>
  <si>
    <t>7v</t>
  </si>
  <si>
    <t>B615CEA7-9373-4F7C-9DEF-D2D1F1C94EBC</t>
  </si>
  <si>
    <t>0A3F507E-2203-32B8-E044-0003BA298018</t>
  </si>
  <si>
    <t>10A</t>
  </si>
  <si>
    <t>18mg</t>
  </si>
  <si>
    <t>0FF1C9DE-B0F9-4645-92FD-C9F32ED4D673</t>
  </si>
  <si>
    <t>0A3F507E-1707-32B8-E044-0003BA298018</t>
  </si>
  <si>
    <t>Engvej</t>
  </si>
  <si>
    <t>19</t>
  </si>
  <si>
    <t>52a</t>
  </si>
  <si>
    <t>321C1EEE-3238-4156-A0B6-C2321ACAFAA4</t>
  </si>
  <si>
    <t>0A3F507E-1B08-32B8-E044-0003BA298018</t>
  </si>
  <si>
    <t>Højstrupvej</t>
  </si>
  <si>
    <t>18eq</t>
  </si>
  <si>
    <t>39F9C240-54B0-4438-97E9-27FE7F01FC60</t>
  </si>
  <si>
    <t>0A3F507E-1D08-32B8-E044-0003BA298018</t>
  </si>
  <si>
    <t>Løkketoften</t>
  </si>
  <si>
    <t>37</t>
  </si>
  <si>
    <t>9fg</t>
  </si>
  <si>
    <t>1F4EB4DA-6A24-44C3-8DBD-D2A48107E77E</t>
  </si>
  <si>
    <t>0A3F507E-1E08-32B8-E044-0003BA298018</t>
  </si>
  <si>
    <t>Nysøvej</t>
  </si>
  <si>
    <t>33</t>
  </si>
  <si>
    <t>9bn</t>
  </si>
  <si>
    <t>D5EEBB6C-4C68-470E-A275-BC0CFEAEEE9D</t>
  </si>
  <si>
    <t>0A3F507E-240A-32B8-E044-0003BA298018</t>
  </si>
  <si>
    <t>26</t>
  </si>
  <si>
    <t>21hq</t>
  </si>
  <si>
    <t>6C741C4B-E4BD-4EDD-8D89-B9F24DB73B0A</t>
  </si>
  <si>
    <t>0A3F507E-150F-32B8-E044-0003BA298018</t>
  </si>
  <si>
    <t>Bellishaven</t>
  </si>
  <si>
    <t>27bc</t>
  </si>
  <si>
    <t>F0A1FD0E-5FD9-4601-B29F-03DCC7A126A4</t>
  </si>
  <si>
    <t>0A3F507E-160F-32B8-E044-0003BA298018</t>
  </si>
  <si>
    <t>Bysvinget</t>
  </si>
  <si>
    <t>10</t>
  </si>
  <si>
    <t>11ci</t>
  </si>
  <si>
    <t>4B46FDFD-EA8D-473E-B72A-633EE51A9A25</t>
  </si>
  <si>
    <t>0A3F507E-190F-32B8-E044-0003BA298018</t>
  </si>
  <si>
    <t>Horsbred</t>
  </si>
  <si>
    <t>155</t>
  </si>
  <si>
    <t>20as</t>
  </si>
  <si>
    <t>D4978CCD-0DE6-4454-831F-11C035C577F6</t>
  </si>
  <si>
    <t>0A3F507E-1A0F-32B8-E044-0003BA298018</t>
  </si>
  <si>
    <t>Hyrdeengen</t>
  </si>
  <si>
    <t>379</t>
  </si>
  <si>
    <t>21cæ</t>
  </si>
  <si>
    <t>589E745C-1FD1-4407-B7BF-C8FF0CED8AAC</t>
  </si>
  <si>
    <t>0A3F507E-1C0F-32B8-E044-0003BA298018</t>
  </si>
  <si>
    <t>Kollerupparken</t>
  </si>
  <si>
    <t>41</t>
  </si>
  <si>
    <t>1am</t>
  </si>
  <si>
    <t>0DA62ED9-0026-4FF2-B88E-855692925BCC</t>
  </si>
  <si>
    <t>0A3F507E-2013-32B8-E044-0003BA298018</t>
  </si>
  <si>
    <t>Rendsagervej</t>
  </si>
  <si>
    <t>151</t>
  </si>
  <si>
    <t>9mp</t>
  </si>
  <si>
    <t>CE90C02C-6166-414E-B53E-961575EEB62A</t>
  </si>
  <si>
    <t>53BA2F34-6009-2505-E044-0003BA298018</t>
  </si>
  <si>
    <t>Strandhaven</t>
  </si>
  <si>
    <t>5gd</t>
  </si>
  <si>
    <t>2F1B2E04-BA99-48A4-A29C-C0F486B89C01</t>
  </si>
  <si>
    <t>3CAE7253-093D-0F90-E044-0003BA298018</t>
  </si>
  <si>
    <t>Promenaden</t>
  </si>
  <si>
    <t>16</t>
  </si>
  <si>
    <t>9sy</t>
  </si>
  <si>
    <t>BFC7B374-ABB1-4ADB-B813-8ABC594094C2</t>
  </si>
  <si>
    <t>0A3F507E-1E05-32B8-E044-0003BA298018</t>
  </si>
  <si>
    <t>29</t>
  </si>
  <si>
    <t>9bp</t>
  </si>
  <si>
    <t>D244D62F-9A6D-4E2D-B165-5E084C2FCF3E</t>
  </si>
  <si>
    <t>0A3F507E-1B05-32B8-E044-0003BA298018</t>
  </si>
  <si>
    <t>18da</t>
  </si>
  <si>
    <t>5FA01BAC-3788-481E-A72B-F033E61ED1F5</t>
  </si>
  <si>
    <t>0A3F507E-1A06-32B8-E044-0003BA298018</t>
  </si>
  <si>
    <t>361</t>
  </si>
  <si>
    <t>21dh</t>
  </si>
  <si>
    <t>4DFE8739-40F5-4445-BA07-61B25F0167C1</t>
  </si>
  <si>
    <t>0A3F507E-1D07-32B8-E044-0003BA298018</t>
  </si>
  <si>
    <t>36</t>
  </si>
  <si>
    <t>9ek</t>
  </si>
  <si>
    <t>0AF975A1-55CC-48D2-B404-DDCF1DD2669C</t>
  </si>
  <si>
    <t>0A3F507E-1E07-32B8-E044-0003BA298018</t>
  </si>
  <si>
    <t>32</t>
  </si>
  <si>
    <t>4dæ</t>
  </si>
  <si>
    <t>14163E29-AC4F-47C2-83A7-0DAE4B41E968</t>
  </si>
  <si>
    <t>0A3F507E-1915-32B8-E044-0003BA298018</t>
  </si>
  <si>
    <t>161</t>
  </si>
  <si>
    <t>20bc</t>
  </si>
  <si>
    <t>2FC627B2-C341-4938-AD65-C6622B65385B</t>
  </si>
  <si>
    <t>0A3F507E-1A15-32B8-E044-0003BA298018</t>
  </si>
  <si>
    <t>391</t>
  </si>
  <si>
    <t>21ct</t>
  </si>
  <si>
    <t>17BB6912-B792-4E4E-869F-E1DF244B9D71</t>
  </si>
  <si>
    <t>0A3F507E-1C15-32B8-E044-0003BA298018</t>
  </si>
  <si>
    <t>48</t>
  </si>
  <si>
    <t>6lp</t>
  </si>
  <si>
    <t>19CB08DC-70D8-425E-9A1E-02A91EDAD727</t>
  </si>
  <si>
    <t>0A3F507E-231B-32B8-E044-0003BA298018</t>
  </si>
  <si>
    <t>Syvhøjvænge</t>
  </si>
  <si>
    <t>231</t>
  </si>
  <si>
    <t>21bk</t>
  </si>
  <si>
    <t>27126DC1-B571-46A0-9706-7915E3C973DA</t>
  </si>
  <si>
    <t>53BA2F34-6005-2505-E044-0003BA298018</t>
  </si>
  <si>
    <t>143</t>
  </si>
  <si>
    <t>5fø</t>
  </si>
  <si>
    <t>FABC63ED-E5EA-4AFF-8E1D-4EA8740220A5</t>
  </si>
  <si>
    <t>53BA2F34-6007-2505-E044-0003BA298018</t>
  </si>
  <si>
    <t>147</t>
  </si>
  <si>
    <t>5gb</t>
  </si>
  <si>
    <t>37193AF2-3E19-4D7D-84CB-1E19ED15ED25</t>
  </si>
  <si>
    <t>3CAE7253-093F-0F90-E044-0003BA298018</t>
  </si>
  <si>
    <t>20</t>
  </si>
  <si>
    <t>9sæ</t>
  </si>
  <si>
    <t>BBDA6412-E523-46A7-849E-DA224A5FF676</t>
  </si>
  <si>
    <t>0A3F507E-2305-32B8-E044-0003BA298018</t>
  </si>
  <si>
    <t>209</t>
  </si>
  <si>
    <t>21bz</t>
  </si>
  <si>
    <t>6A15B8CB-9F26-4C0C-8D37-149A32E625E3</t>
  </si>
  <si>
    <t>0A3F507E-1705-32B8-E044-0003BA298018</t>
  </si>
  <si>
    <t>15</t>
  </si>
  <si>
    <t>31</t>
  </si>
  <si>
    <t>00437F06-0393-4363-9364-82C07B04136F</t>
  </si>
  <si>
    <t>0A3F507E-1606-32B8-E044-0003BA298018</t>
  </si>
  <si>
    <t>2A</t>
  </si>
  <si>
    <t>11a</t>
  </si>
  <si>
    <t>F801D6A7-8A7A-4ECC-AF01-51C988930A4C</t>
  </si>
  <si>
    <t>0A3F507E-1906-32B8-E044-0003BA298018</t>
  </si>
  <si>
    <t>146</t>
  </si>
  <si>
    <t>20h</t>
  </si>
  <si>
    <t>32BE69CA-608E-4399-97B0-E35CBE3EE266</t>
  </si>
  <si>
    <t>0A3F507E-1C06-32B8-E044-0003BA298018</t>
  </si>
  <si>
    <t>6lg</t>
  </si>
  <si>
    <t>1371318E-9364-46B7-A8AC-741400D5E64B</t>
  </si>
  <si>
    <t>0A3F507E-1515-32B8-E044-0003BA298018</t>
  </si>
  <si>
    <t>13</t>
  </si>
  <si>
    <t>27ap</t>
  </si>
  <si>
    <t>7853288F-074D-4941-BF19-9ED3B0CC0CD8</t>
  </si>
  <si>
    <t>0A3F507E-1615-32B8-E044-0003BA298018</t>
  </si>
  <si>
    <t>Bækkeskovvej</t>
  </si>
  <si>
    <t>4</t>
  </si>
  <si>
    <t>18ad</t>
  </si>
  <si>
    <t>3A6514D2-3641-4EFC-AC25-410FB7B88AE1</t>
  </si>
  <si>
    <t>0A3F507E-2115-32B8-E044-0003BA298018</t>
  </si>
  <si>
    <t>Selsøvej</t>
  </si>
  <si>
    <t>18gr</t>
  </si>
  <si>
    <t>866B2936-132F-4FAB-A903-FA3FC44CAFC9</t>
  </si>
  <si>
    <t>0A3F507E-2215-32B8-E044-0003BA298018</t>
  </si>
  <si>
    <t>28</t>
  </si>
  <si>
    <t>18kh</t>
  </si>
  <si>
    <t>BE5A64EF-E17F-4BB4-B773-20986C33A508</t>
  </si>
  <si>
    <t>0A3F507E-2415-32B8-E044-0003BA298018</t>
  </si>
  <si>
    <t>21ka</t>
  </si>
  <si>
    <t>605E488F-BF16-4E70-8FB5-38300DDAD366</t>
  </si>
  <si>
    <t>0A3F507E-1B03-32B8-E044-0003BA298018</t>
  </si>
  <si>
    <t>18en</t>
  </si>
  <si>
    <t>A0F26BB9-AFFE-4E50-B4D9-3316C4F55986</t>
  </si>
  <si>
    <t>0A3F507E-1D03-32B8-E044-0003BA298018</t>
  </si>
  <si>
    <t>9eh</t>
  </si>
  <si>
    <t>8280DD1C-4C36-4078-BE78-AEA87CBF6D7D</t>
  </si>
  <si>
    <t>0A3F507E-1E03-32B8-E044-0003BA298018</t>
  </si>
  <si>
    <t>9cg</t>
  </si>
  <si>
    <t>FE7B396F-EC7D-4397-8997-D81ECAFD3B38</t>
  </si>
  <si>
    <t>0A3F507E-2403-32B8-E044-0003BA298018</t>
  </si>
  <si>
    <t>21hm</t>
  </si>
  <si>
    <t>317D08C4-ED22-471E-8DFC-D78033C26009</t>
  </si>
  <si>
    <t>0A3F507E-1506-32B8-E044-0003BA298018</t>
  </si>
  <si>
    <t>Aunsøvej</t>
  </si>
  <si>
    <t>5</t>
  </si>
  <si>
    <t>11s</t>
  </si>
  <si>
    <t>CCAD410E-9AF7-4E4F-A962-1C8CFD561762</t>
  </si>
  <si>
    <t>0A3F507E-1708-32B8-E044-0003BA298018</t>
  </si>
  <si>
    <t>47a</t>
  </si>
  <si>
    <t>59C1EE07-CEF8-4A7B-A067-9A535CB84FC9</t>
  </si>
  <si>
    <t>C2E1145B-F572-490D-B6B7-B8E0831932C5</t>
  </si>
  <si>
    <t>0A3F507E-180C-32B8-E044-0003BA298018</t>
  </si>
  <si>
    <t>Gisselfeldvej</t>
  </si>
  <si>
    <t>11B</t>
  </si>
  <si>
    <t>7ch</t>
  </si>
  <si>
    <t>1F20649F-6C5D-4B0E-91DC-879CD9418B7E</t>
  </si>
  <si>
    <t>0A3F507E-1613-32B8-E044-0003BA298018</t>
  </si>
  <si>
    <t>14</t>
  </si>
  <si>
    <t>11cg</t>
  </si>
  <si>
    <t>5AF472D8-B971-4938-B7EC-D07BED812872</t>
  </si>
  <si>
    <t>0A3F507E-1913-32B8-E044-0003BA298018</t>
  </si>
  <si>
    <t>159</t>
  </si>
  <si>
    <t>20be</t>
  </si>
  <si>
    <t>5576CEE6-D7CE-4775-9E90-977961A51133</t>
  </si>
  <si>
    <t>0A3F507E-1A13-32B8-E044-0003BA298018</t>
  </si>
  <si>
    <t>387</t>
  </si>
  <si>
    <t>21cv</t>
  </si>
  <si>
    <t>09CB4479-69FD-4A1C-9027-88CA9A85B6F1</t>
  </si>
  <si>
    <t>0A3F507E-1C13-32B8-E044-0003BA298018</t>
  </si>
  <si>
    <t>45</t>
  </si>
  <si>
    <t>1ao</t>
  </si>
  <si>
    <t>DE1418DE-90EE-4AC7-AB3F-A34F5CCF2012</t>
  </si>
  <si>
    <t>53BA2F34-5FC9-2505-E044-0003BA298018</t>
  </si>
  <si>
    <t>5ds</t>
  </si>
  <si>
    <t>DFEBBD01-19C0-4058-BA2C-5750FE53DED7</t>
  </si>
  <si>
    <t>53BA2F34-5FCF-2505-E044-0003BA298018</t>
  </si>
  <si>
    <t>27</t>
  </si>
  <si>
    <t>5dz</t>
  </si>
  <si>
    <t>36E44A62-758D-445C-9458-501E07AB6F7E</t>
  </si>
  <si>
    <t>53BA2F34-5FDA-2505-E044-0003BA298018</t>
  </si>
  <si>
    <t>5ei</t>
  </si>
  <si>
    <t>BE7E0DC8-09D4-4CBF-A876-3DB2E043A253</t>
  </si>
  <si>
    <t>0A3F507E-1701-32B8-E044-0003BA298018</t>
  </si>
  <si>
    <t>11</t>
  </si>
  <si>
    <t>54</t>
  </si>
  <si>
    <t>5A28E4F0-98B8-4B92-8FE0-FB27A4A76EE0</t>
  </si>
  <si>
    <t>0A3F507E-1B01-32B8-E044-0003BA298018</t>
  </si>
  <si>
    <t>18ci</t>
  </si>
  <si>
    <t>7D0A19B9-F68E-4C72-8810-F0AEA47C261E</t>
  </si>
  <si>
    <t>0A3F507E-1D01-32B8-E044-0003BA298018</t>
  </si>
  <si>
    <t>30</t>
  </si>
  <si>
    <t>9eg</t>
  </si>
  <si>
    <t>CDC0E985-9091-494A-9B2D-D8BF1AE13764</t>
  </si>
  <si>
    <t>0A3F507E-1E01-32B8-E044-0003BA298018</t>
  </si>
  <si>
    <t>9bl</t>
  </si>
  <si>
    <t>EE249A28-302D-4A17-97B0-381468E939D1</t>
  </si>
  <si>
    <t>0A3F507E-2301-32B8-E044-0003BA298018</t>
  </si>
  <si>
    <t>205</t>
  </si>
  <si>
    <t>21bx</t>
  </si>
  <si>
    <t>6BDA567C-F238-4E50-A856-9EEE2D82FB29</t>
  </si>
  <si>
    <t>0A3F507E-1703-32B8-E044-0003BA298018</t>
  </si>
  <si>
    <t>53</t>
  </si>
  <si>
    <t>DBEC8B4E-B89B-45B2-BC13-826D63E840CD</t>
  </si>
  <si>
    <t>0A3F507E-1807-32B8-E044-0003BA298018</t>
  </si>
  <si>
    <t>7cf</t>
  </si>
  <si>
    <t>758B2913-F7CD-40A2-949E-945AFE770100</t>
  </si>
  <si>
    <t>0A3F507E-230A-32B8-E044-0003BA298018</t>
  </si>
  <si>
    <t>214</t>
  </si>
  <si>
    <t>14dm</t>
  </si>
  <si>
    <t>4DAD574E-AE6C-425D-AFF7-6D39CD8AAD15</t>
  </si>
  <si>
    <t>0A3F507E-1B0F-32B8-E044-0003BA298018</t>
  </si>
  <si>
    <t>18ix</t>
  </si>
  <si>
    <t>6C841FFE-E2B6-49F0-8737-C783F2721B6C</t>
  </si>
  <si>
    <t>0A3F507E-1E0F-32B8-E044-0003BA298018</t>
  </si>
  <si>
    <t>42</t>
  </si>
  <si>
    <t>7be</t>
  </si>
  <si>
    <t>AD46B8F4-C779-484A-8937-352001796945</t>
  </si>
  <si>
    <t>0A3F507E-210F-32B8-E044-0003BA298018</t>
  </si>
  <si>
    <t>9</t>
  </si>
  <si>
    <t>18li</t>
  </si>
  <si>
    <t>E66E5944-0341-4BCD-B72E-4091DFD3358A</t>
  </si>
  <si>
    <t>0A3F507E-220F-32B8-E044-0003BA298018</t>
  </si>
  <si>
    <t>21</t>
  </si>
  <si>
    <t>18ii</t>
  </si>
  <si>
    <t>30FE6C93-E252-4EBA-AB05-B217D154840A</t>
  </si>
  <si>
    <t>0A3F507E-240F-32B8-E044-0003BA298018</t>
  </si>
  <si>
    <t>21kc</t>
  </si>
  <si>
    <t>7FE2F954-0B16-4D97-B90E-2024ACA98D33</t>
  </si>
  <si>
    <t>0A3F507E-1513-32B8-E044-0003BA298018</t>
  </si>
  <si>
    <t>27l</t>
  </si>
  <si>
    <t>262CAAFA-6D0A-4289-A98D-2379E5A751AE</t>
  </si>
  <si>
    <t>53BA2F34-6003-2505-E044-0003BA298018</t>
  </si>
  <si>
    <t>139</t>
  </si>
  <si>
    <t>5fz</t>
  </si>
  <si>
    <t>96AF75E7-09AA-4071-9E2A-4BCE0F35FFFA</t>
  </si>
  <si>
    <t>3CAE7253-0938-0F90-E044-0003BA298018</t>
  </si>
  <si>
    <t>9sq</t>
  </si>
  <si>
    <t>BF00D522-C44F-4C54-B178-3E406FD87E25</t>
  </si>
  <si>
    <t>3CAE7253-0941-0F90-E044-0003BA298018</t>
  </si>
  <si>
    <t>9ta</t>
  </si>
  <si>
    <t>40D739E2-48F4-4F35-BB26-8909D1A1D3DE</t>
  </si>
  <si>
    <t>0A3F507E-1F07-32B8-E044-0003BA298018</t>
  </si>
  <si>
    <t>Pilehavevænge</t>
  </si>
  <si>
    <t>10da</t>
  </si>
  <si>
    <t>9857988B-3780-4B1A-BA16-308E7E7C3B78</t>
  </si>
  <si>
    <t>0A3F507E-2307-32B8-E044-0003BA298018</t>
  </si>
  <si>
    <t>211</t>
  </si>
  <si>
    <t>21bæ</t>
  </si>
  <si>
    <t>19DE5729-25BD-40A5-A178-B6CF16212615</t>
  </si>
  <si>
    <t>0A3F507E-1609-32B8-E044-0003BA298018</t>
  </si>
  <si>
    <t>11cm</t>
  </si>
  <si>
    <t>0B884FE2-47E8-436D-AF8D-67720B830A43</t>
  </si>
  <si>
    <t>0A3F507E-1909-32B8-E044-0003BA298018</t>
  </si>
  <si>
    <t>149</t>
  </si>
  <si>
    <t>20ap</t>
  </si>
  <si>
    <t>F6B990F6-81B8-4A51-AC02-797EFD35EABF</t>
  </si>
  <si>
    <t>0A3F507E-1A09-32B8-E044-0003BA298018</t>
  </si>
  <si>
    <t>367</t>
  </si>
  <si>
    <t>21de</t>
  </si>
  <si>
    <t>22F353D2-12B3-44F2-9278-525679D1ECBF</t>
  </si>
  <si>
    <t>0A3F507E-1C09-32B8-E044-0003BA298018</t>
  </si>
  <si>
    <t>35</t>
  </si>
  <si>
    <t>1al</t>
  </si>
  <si>
    <t>2F8F2E16-AA33-4985-95E3-C173ED44527B</t>
  </si>
  <si>
    <t>0A3F507E-2209-32B8-E044-0003BA298018</t>
  </si>
  <si>
    <t>18ig</t>
  </si>
  <si>
    <t>38604455-B0F3-4F2F-99C1-6A469FC886BA</t>
  </si>
  <si>
    <t>0A3F507E-1C11-32B8-E044-0003BA298018</t>
  </si>
  <si>
    <t>43</t>
  </si>
  <si>
    <t>1an</t>
  </si>
  <si>
    <t>8FB1EDB8-92A6-4535-9761-190E093B299E</t>
  </si>
  <si>
    <t>0A3F507E-2111-32B8-E044-0003BA298018</t>
  </si>
  <si>
    <t>12</t>
  </si>
  <si>
    <t>18gt</t>
  </si>
  <si>
    <t>40BAFDCA-A864-4051-B937-61D4532CA569</t>
  </si>
  <si>
    <t>0A3F507E-2211-32B8-E044-0003BA298018</t>
  </si>
  <si>
    <t>23</t>
  </si>
  <si>
    <t>18iy</t>
  </si>
  <si>
    <t>E98580B6-750B-4601-899C-47D1013E071D</t>
  </si>
  <si>
    <t>0A3F507E-2411-32B8-E044-0003BA298018</t>
  </si>
  <si>
    <t>21ke</t>
  </si>
  <si>
    <t>26084A92-ADFA-4559-9105-4BDA035E35CD</t>
  </si>
  <si>
    <t>0A3F507E-2001-32B8-E044-0003BA298018</t>
  </si>
  <si>
    <t>133</t>
  </si>
  <si>
    <t>9my</t>
  </si>
  <si>
    <t>A965F15C-0319-4905-9E89-46E22326A764</t>
  </si>
  <si>
    <t>0A3F507E-1607-32B8-E044-0003BA298018</t>
  </si>
  <si>
    <t>2B</t>
  </si>
  <si>
    <t>11cn</t>
  </si>
  <si>
    <t>15231DC6-797F-44C0-9927-7ED9E64EF3FB</t>
  </si>
  <si>
    <t>0A3F507E-1908-32B8-E044-0003BA298018</t>
  </si>
  <si>
    <t>148</t>
  </si>
  <si>
    <t>20g</t>
  </si>
  <si>
    <t>D00E7F64-C73D-4624-9062-AF0A38D35DEB</t>
  </si>
  <si>
    <t>0A3F507E-1A08-32B8-E044-0003BA298018</t>
  </si>
  <si>
    <t>365</t>
  </si>
  <si>
    <t>21df</t>
  </si>
  <si>
    <t>593DBE67-5B50-47B7-B414-0EF449CB0411</t>
  </si>
  <si>
    <t>0A3F507E-150C-32B8-E044-0003BA298018</t>
  </si>
  <si>
    <t>27aø</t>
  </si>
  <si>
    <t>6D7C4131-E204-4FFD-AF32-44AB5487C17F</t>
  </si>
  <si>
    <t>0A3F507E-160C-32B8-E044-0003BA298018</t>
  </si>
  <si>
    <t>10eq</t>
  </si>
  <si>
    <t>23540404-ECAB-48C8-AFD5-FB3CDB8E2DF2</t>
  </si>
  <si>
    <t>0A3F507E-180F-32B8-E044-0003BA298018</t>
  </si>
  <si>
    <t>3af</t>
  </si>
  <si>
    <t>4C7E200D-ED7F-400A-9608-AC2C4D6761F0</t>
  </si>
  <si>
    <t>0A3F507E-1F0F-32B8-E044-0003BA298018</t>
  </si>
  <si>
    <t>10de</t>
  </si>
  <si>
    <t>E0089DF9-5C4B-4FDE-8008-AE066B2FB436</t>
  </si>
  <si>
    <t>53BA2F34-6004-2505-E044-0003BA298018</t>
  </si>
  <si>
    <t>141</t>
  </si>
  <si>
    <t>5fæ</t>
  </si>
  <si>
    <t>874EFF10-6481-4F89-AEF9-A80749D818EE</t>
  </si>
  <si>
    <t>0A3F507E-1A05-32B8-E044-0003BA298018</t>
  </si>
  <si>
    <t>359</t>
  </si>
  <si>
    <t>21di</t>
  </si>
  <si>
    <t>780E1151-48DF-4D68-9A35-55B4F4BD57DB</t>
  </si>
  <si>
    <t>0A3F507E-1907-32B8-E044-0003BA298018</t>
  </si>
  <si>
    <t>20ao</t>
  </si>
  <si>
    <t>1B21C3AA-1B33-4A2C-BEE0-A18B159D83DF</t>
  </si>
  <si>
    <t>0A3F507E-1A07-32B8-E044-0003BA298018</t>
  </si>
  <si>
    <t>363</t>
  </si>
  <si>
    <t>21dg</t>
  </si>
  <si>
    <t>F0BB3CDC-AF34-4F5A-8E5C-DBDF12FA6E0D</t>
  </si>
  <si>
    <t>0A3F507E-1C07-32B8-E044-0003BA298018</t>
  </si>
  <si>
    <t>1ak</t>
  </si>
  <si>
    <t>3C74E473-0FED-4535-8D85-0B799D1FB999</t>
  </si>
  <si>
    <t>0A3F507E-1815-32B8-E044-0003BA298018</t>
  </si>
  <si>
    <t>Gjeddesdalvej</t>
  </si>
  <si>
    <t>7bz</t>
  </si>
  <si>
    <t>741E4CF6-3B62-4CB6-AC6A-8BEAE1CCE1E0</t>
  </si>
  <si>
    <t>3CAE7253-0947-0F90-E044-0003BA298018</t>
  </si>
  <si>
    <t>9sr</t>
  </si>
  <si>
    <t>047E4DF4-B3B6-4954-A859-434EA7EFA5A0</t>
  </si>
  <si>
    <t>3CAE7253-094C-0F90-E044-0003BA298018</t>
  </si>
  <si>
    <t>9sg</t>
  </si>
  <si>
    <t>36F56F32-C6A7-425A-AB08-6F4336D58B26</t>
  </si>
  <si>
    <t>3CAE7253-094E-0F90-E044-0003BA298018</t>
  </si>
  <si>
    <t>58</t>
  </si>
  <si>
    <t>9sc</t>
  </si>
  <si>
    <t>20D98D10-B8BD-4A2F-8500-CB01E2401F38</t>
  </si>
  <si>
    <t>3CAE7253-0954-0F90-E044-0003BA298018</t>
  </si>
  <si>
    <t>76</t>
  </si>
  <si>
    <t>9rq</t>
  </si>
  <si>
    <t>6F212CC8-20FC-4866-85AA-014D0CC7DC47</t>
  </si>
  <si>
    <t>3CAE7253-0959-0F90-E044-0003BA298018</t>
  </si>
  <si>
    <t>86</t>
  </si>
  <si>
    <t>9rø</t>
  </si>
  <si>
    <t>A10778F0-8E91-417F-856C-6CCB8749F490</t>
  </si>
  <si>
    <t>3CAE7253-096F-0F90-E044-0003BA298018</t>
  </si>
  <si>
    <t>144</t>
  </si>
  <si>
    <t>9re</t>
  </si>
  <si>
    <t>ADAE2019-BEA6-45E2-8FE4-D57E2F9CD718</t>
  </si>
  <si>
    <t>0A3F507E-160A-32B8-E044-0003BA298018</t>
  </si>
  <si>
    <t>10ev</t>
  </si>
  <si>
    <t>C3CFC680-78E5-496C-90C5-F01CB60B6175</t>
  </si>
  <si>
    <t>0A3F507E-190A-32B8-E044-0003BA298018</t>
  </si>
  <si>
    <t>150</t>
  </si>
  <si>
    <t>20f</t>
  </si>
  <si>
    <t>9B031E9D-59D0-49F3-9891-35EB44D86EFF</t>
  </si>
  <si>
    <t>0A3F507E-1A0A-32B8-E044-0003BA298018</t>
  </si>
  <si>
    <t>369</t>
  </si>
  <si>
    <t>21dd</t>
  </si>
  <si>
    <t>D3C5C53A-5FD4-439E-ABAF-9631C04A40FA</t>
  </si>
  <si>
    <t>0A3F507E-1C0A-32B8-E044-0003BA298018</t>
  </si>
  <si>
    <t>6li</t>
  </si>
  <si>
    <t>0C1D0555-C071-4232-AD35-72FFB7AC4028</t>
  </si>
  <si>
    <t>0A3F507E-200A-32B8-E044-0003BA298018</t>
  </si>
  <si>
    <t>142</t>
  </si>
  <si>
    <t>9ge</t>
  </si>
  <si>
    <t>2C01CAD7-5143-40F4-A288-305A6975D53D</t>
  </si>
  <si>
    <t>0A3F507E-2313-32B8-E044-0003BA298018</t>
  </si>
  <si>
    <t>223</t>
  </si>
  <si>
    <t>21br</t>
  </si>
  <si>
    <t>075BDD48-D150-4E39-B489-C5111950205C</t>
  </si>
  <si>
    <t>0A3F507E-1519-32B8-E044-0003BA298018</t>
  </si>
  <si>
    <t>27al</t>
  </si>
  <si>
    <t>66CEDA41-7317-400B-923A-732A8D4F5A4D</t>
  </si>
  <si>
    <t>0A3F507E-2119-32B8-E044-0003BA298018</t>
  </si>
  <si>
    <t>18fi</t>
  </si>
  <si>
    <t>D104AE54-3A92-4D08-9FA6-9762FBC9EFCC</t>
  </si>
  <si>
    <t>0A3F507E-2219-32B8-E044-0003BA298018</t>
  </si>
  <si>
    <t>18kf</t>
  </si>
  <si>
    <t>A4F1522D-6B5A-4849-9DBE-64D097D60590</t>
  </si>
  <si>
    <t>0A3F507E-1801-32B8-E044-0003BA298018</t>
  </si>
  <si>
    <t>Gerdrupvej</t>
  </si>
  <si>
    <t>9da</t>
  </si>
  <si>
    <t>94C6122E-54EC-4CEA-A8B3-B6F49744B3B3</t>
  </si>
  <si>
    <t>0A3F507E-1F01-32B8-E044-0003BA298018</t>
  </si>
  <si>
    <t>Park Alle</t>
  </si>
  <si>
    <t>381</t>
  </si>
  <si>
    <t>15ca</t>
  </si>
  <si>
    <t>FA6038E9-8955-4439-ADBE-8EC04F9CF046</t>
  </si>
  <si>
    <t>44051E88-D521-4876-98C9-B135B4AE81D3</t>
  </si>
  <si>
    <t>735B73FC-37A9-4153-8692-FCD655D43DF9</t>
  </si>
  <si>
    <t>DF05DEF4-AF4E-42DC-B8AD-FCEB1D3797D1</t>
  </si>
  <si>
    <t>FD954FD5-9876-4002-834B-7ABB24EF561D</t>
  </si>
  <si>
    <t>0A3F507E-1803-32B8-E044-0003BA298018</t>
  </si>
  <si>
    <t>7cb</t>
  </si>
  <si>
    <t>0E0A505D-C922-4E3F-BD7F-A3548CF72518</t>
  </si>
  <si>
    <t>0A3F507E-2008-32B8-E044-0003BA298018</t>
  </si>
  <si>
    <t>140</t>
  </si>
  <si>
    <t>9gf</t>
  </si>
  <si>
    <t>114CE7F8-4196-4566-8144-B845597087FD</t>
  </si>
  <si>
    <t>0A3F507E-230F-32B8-E044-0003BA298018</t>
  </si>
  <si>
    <t>219</t>
  </si>
  <si>
    <t>21bp</t>
  </si>
  <si>
    <t>5B4159E4-1BAB-4C87-9604-C805664E7E4B</t>
  </si>
  <si>
    <t>0A3F507E-1713-32B8-E044-0003BA298018</t>
  </si>
  <si>
    <t>34</t>
  </si>
  <si>
    <t>16ao</t>
  </si>
  <si>
    <t>33B7B556-4D5F-455E-B50F-E3118A5E9035</t>
  </si>
  <si>
    <t>0A3F507E-1D13-32B8-E044-0003BA298018</t>
  </si>
  <si>
    <t>9eq</t>
  </si>
  <si>
    <t>8DBF990C-02FD-40C1-90B9-266998EE1C19</t>
  </si>
  <si>
    <t>0A3F507E-1E13-32B8-E044-0003BA298018</t>
  </si>
  <si>
    <t>46</t>
  </si>
  <si>
    <t>7bc</t>
  </si>
  <si>
    <t>17E8BD7D-F83C-41AB-A9B8-FB19952B98AB</t>
  </si>
  <si>
    <t>0A3F507E-1516-32B8-E044-0003BA298018</t>
  </si>
  <si>
    <t>27ao</t>
  </si>
  <si>
    <t>33AFE440-8A44-41B6-978E-77BA20B38A64</t>
  </si>
  <si>
    <t>0A3F507E-1616-32B8-E044-0003BA298018</t>
  </si>
  <si>
    <t>6</t>
  </si>
  <si>
    <t>18d</t>
  </si>
  <si>
    <t>D0395C2A-55DD-43F8-9956-7BEC134773B3</t>
  </si>
  <si>
    <t>53BA2F34-6006-2505-E044-0003BA298018</t>
  </si>
  <si>
    <t>145</t>
  </si>
  <si>
    <t>5ga</t>
  </si>
  <si>
    <t>5276E048-3C1E-4F7D-9ED3-73FE987AC85A</t>
  </si>
  <si>
    <t>53BA2F34-6008-2505-E044-0003BA298018</t>
  </si>
  <si>
    <t>5gc</t>
  </si>
  <si>
    <t>718F7965-41AB-43A0-A425-22A346577081</t>
  </si>
  <si>
    <t>3CAE7253-093E-0F90-E044-0003BA298018</t>
  </si>
  <si>
    <t>18</t>
  </si>
  <si>
    <t>9sz</t>
  </si>
  <si>
    <t>5D69B198-2BC8-4DDD-AF53-732A3E29FD2D</t>
  </si>
  <si>
    <t>0A3F507E-2005-32B8-E044-0003BA298018</t>
  </si>
  <si>
    <t>137</t>
  </si>
  <si>
    <t>9mv</t>
  </si>
  <si>
    <t>BF0CB965-D292-45D7-81A5-588007325A7C</t>
  </si>
  <si>
    <t>0A3F507E-1706-32B8-E044-0003BA298018</t>
  </si>
  <si>
    <t>9DA109F0-AF33-41FE-8E27-62AFD4F8ADD5</t>
  </si>
  <si>
    <t>0A3F507E-2007-32B8-E044-0003BA298018</t>
  </si>
  <si>
    <t>9mu</t>
  </si>
  <si>
    <t>0C7A57F7-064A-45C7-A729-878B4D7B490B</t>
  </si>
  <si>
    <t>0A3F507E-191B-32B8-E044-0003BA298018</t>
  </si>
  <si>
    <t>167</t>
  </si>
  <si>
    <t>20aø</t>
  </si>
  <si>
    <t>2C1C6CD7-687E-4768-9683-87530C7CE11F</t>
  </si>
  <si>
    <t>0A3F507E-1B09-32B8-E044-0003BA298018</t>
  </si>
  <si>
    <t>18db</t>
  </si>
  <si>
    <t>430E476E-9D7F-424A-B3E7-D2FC64FD91B6</t>
  </si>
  <si>
    <t>0A3F507E-1E09-32B8-E044-0003BA298018</t>
  </si>
  <si>
    <t>4eo</t>
  </si>
  <si>
    <t>CA05D6AF-1825-4F86-B673-4B5DDC9B40CE</t>
  </si>
  <si>
    <t>0A3F507E-190C-32B8-E044-0003BA298018</t>
  </si>
  <si>
    <t>152</t>
  </si>
  <si>
    <t>20e</t>
  </si>
  <si>
    <t>D7C2A7A8-6C9A-4111-9C0B-620F79D4CDCA</t>
  </si>
  <si>
    <t>0A3F507E-1A0C-32B8-E044-0003BA298018</t>
  </si>
  <si>
    <t>373</t>
  </si>
  <si>
    <t>21db</t>
  </si>
  <si>
    <t>8799EB83-5B7D-4BCB-81AF-1DAF3BF41B06</t>
  </si>
  <si>
    <t>0A3F507E-1C0C-32B8-E044-0003BA298018</t>
  </si>
  <si>
    <t>38</t>
  </si>
  <si>
    <t>6lk</t>
  </si>
  <si>
    <t>106D9905-2CBA-4392-B700-FC5072618E46</t>
  </si>
  <si>
    <t>0A3F507E-1D11-32B8-E044-0003BA298018</t>
  </si>
  <si>
    <t>9ep</t>
  </si>
  <si>
    <t>0319BDCA-8B3E-47EE-8CE0-B82AD19D0B17</t>
  </si>
  <si>
    <t>0A3F507E-1E11-32B8-E044-0003BA298018</t>
  </si>
  <si>
    <t>44</t>
  </si>
  <si>
    <t>7bd</t>
  </si>
  <si>
    <t>B9899D6F-9F33-4174-B8B8-A31CC5410CB7</t>
  </si>
  <si>
    <t>0A3F507E-221F-32B8-E044-0003BA298018</t>
  </si>
  <si>
    <t>39</t>
  </si>
  <si>
    <t>18eb</t>
  </si>
  <si>
    <t>5A0A2A62-675C-437D-9D59-420C1101CF46</t>
  </si>
  <si>
    <t>0A3F507E-1B18-32B8-E044-0003BA298018</t>
  </si>
  <si>
    <t>Jydekrogen</t>
  </si>
  <si>
    <t>16fd</t>
  </si>
  <si>
    <t>D9C07D34-10F4-43C4-9F19-F89A43C89768</t>
  </si>
  <si>
    <t>96146EA2-2D72-4B3A-930E-08BA6EDAB6C2</t>
  </si>
  <si>
    <t>3CAE7253-094F-0F90-E044-0003BA298018</t>
  </si>
  <si>
    <t>62</t>
  </si>
  <si>
    <t>9sa</t>
  </si>
  <si>
    <t>D3358840-7EDD-434E-9DFE-2DE5A9728E5E</t>
  </si>
  <si>
    <t>3CAE7253-0957-0F90-E044-0003BA298018</t>
  </si>
  <si>
    <t>82</t>
  </si>
  <si>
    <t>9rx</t>
  </si>
  <si>
    <t>212ED957-7780-4703-870D-0432647ADEA0</t>
  </si>
  <si>
    <t>3CAE7253-095A-0F90-E044-0003BA298018</t>
  </si>
  <si>
    <t>88</t>
  </si>
  <si>
    <t>9sb</t>
  </si>
  <si>
    <t>84677B38-89B4-4385-A7EA-17BBD0A6C319</t>
  </si>
  <si>
    <t>3CAE7253-095C-0F90-E044-0003BA298018</t>
  </si>
  <si>
    <t>94</t>
  </si>
  <si>
    <t>9sf</t>
  </si>
  <si>
    <t>077F35A7-D3EB-4071-83B2-71C76B558A01</t>
  </si>
  <si>
    <t>3CAE7253-0962-0F90-E044-0003BA298018</t>
  </si>
  <si>
    <t>110</t>
  </si>
  <si>
    <t>9rp</t>
  </si>
  <si>
    <t>54AB7ABC-608A-407F-816A-C22C10772A17</t>
  </si>
  <si>
    <t>0A3F507E-180A-32B8-E044-0003BA298018</t>
  </si>
  <si>
    <t>7cæ</t>
  </si>
  <si>
    <t>87C745A2-C943-4AF1-B3A9-6C334E148749</t>
  </si>
  <si>
    <t>632A1726-3A79-439D-8BA4-C53B4627200E</t>
  </si>
  <si>
    <t>1BACBC67-6E1A-470E-99CC-B2C45C134A22</t>
  </si>
  <si>
    <t>0A3F507E-1F0A-32B8-E044-0003BA298018</t>
  </si>
  <si>
    <t>10aø</t>
  </si>
  <si>
    <t>3E3A9CAC-269D-4C82-AD93-AC079A7D80D6</t>
  </si>
  <si>
    <t>0A3F507E-1819-32B8-E044-0003BA298018</t>
  </si>
  <si>
    <t>8</t>
  </si>
  <si>
    <t>7bx</t>
  </si>
  <si>
    <t>62411291-C229-48FA-A8DC-7F81F52CC6AA</t>
  </si>
  <si>
    <t>0A3F507E-1F19-32B8-E044-0003BA298018</t>
  </si>
  <si>
    <t>19l</t>
  </si>
  <si>
    <t>F1E27724-75AA-4AB9-A879-BBFB42F7E80C</t>
  </si>
  <si>
    <t>0A3F507E-2019-32B8-E044-0003BA298018</t>
  </si>
  <si>
    <t>157</t>
  </si>
  <si>
    <t>9mm</t>
  </si>
  <si>
    <t>9ADC8E24-5E01-42F4-BCEC-E906E659B89B</t>
  </si>
  <si>
    <t>0A3F507E-171A-32B8-E044-0003BA298018</t>
  </si>
  <si>
    <t>Frydendalsvej</t>
  </si>
  <si>
    <t>18mb</t>
  </si>
  <si>
    <t>F414A46D-77A8-4CC0-B1D8-7C109CB0F953</t>
  </si>
  <si>
    <t>0A3F507E-1B1A-32B8-E044-0003BA298018</t>
  </si>
  <si>
    <t>16fy</t>
  </si>
  <si>
    <t>543694FA-EB60-4B69-B89D-060686D136B0</t>
  </si>
  <si>
    <t>A87B78EC-9410-4C0E-BA22-902C41DE90C0</t>
  </si>
  <si>
    <t>0A3F507E-1D1A-32B8-E044-0003BA298018</t>
  </si>
  <si>
    <t>55</t>
  </si>
  <si>
    <t>9dn</t>
  </si>
  <si>
    <t>7A8B7033-32B6-4781-AC3C-999298E53EC6</t>
  </si>
  <si>
    <t>0A3F507E-1E1A-32B8-E044-0003BA298018</t>
  </si>
  <si>
    <t>7at</t>
  </si>
  <si>
    <t>90520A6C-9599-4754-B560-1D93251D0BD1</t>
  </si>
  <si>
    <t>0A3F507E-211A-32B8-E044-0003BA298018</t>
  </si>
  <si>
    <t>18fo</t>
  </si>
  <si>
    <t>9DAE9983-ABC8-4A32-9277-1D46C91274DE</t>
  </si>
  <si>
    <t>0A3F507E-221A-32B8-E044-0003BA298018</t>
  </si>
  <si>
    <t>18kv</t>
  </si>
  <si>
    <t>CFB543BA-797B-4986-A952-6FFDAEB2FB51</t>
  </si>
  <si>
    <t>0A3F507E-241A-32B8-E044-0003BA298018</t>
  </si>
  <si>
    <t>21iq</t>
  </si>
  <si>
    <t>673983CC-1822-4AAF-8A07-798DBEA6FCD5</t>
  </si>
  <si>
    <t>0A3F507E-1623-32B8-E044-0003BA298018</t>
  </si>
  <si>
    <t>11o</t>
  </si>
  <si>
    <t>BEFC0563-591D-4703-949F-A0F1903DBE7F</t>
  </si>
  <si>
    <t>0B86D853-C9E9-44EC-A3F1-95C49013C49E</t>
  </si>
  <si>
    <t>16BB10CA-D44F-4369-A9D0-BDCFFD911048</t>
  </si>
  <si>
    <t>0A3F507E-1C23-32B8-E044-0003BA298018</t>
  </si>
  <si>
    <t>Kollerupvej</t>
  </si>
  <si>
    <t>6di</t>
  </si>
  <si>
    <t>78F5391C-41AA-4BD7-A6C7-582E1EA7C7ED</t>
  </si>
  <si>
    <t>1F289F18-869A-372C-E044-0003BA298018</t>
  </si>
  <si>
    <t>18i</t>
  </si>
  <si>
    <t>40A1CB2B-2825-4612-8046-F9BF57D746FA</t>
  </si>
  <si>
    <t>0A3F507E-1902-32B8-E044-0003BA298018</t>
  </si>
  <si>
    <t>20k</t>
  </si>
  <si>
    <t>BFB91384-C262-4B16-B277-04C244E1FE21</t>
  </si>
  <si>
    <t>2B190E33-7E07-3634-E044-0003BA298018</t>
  </si>
  <si>
    <t>Kløvervænget</t>
  </si>
  <si>
    <t>9pr</t>
  </si>
  <si>
    <t>8B8326CD-D548-47DF-959D-0581DAD7674A</t>
  </si>
  <si>
    <t>0A3F507E-1710-32B8-E044-0003BA298018</t>
  </si>
  <si>
    <t>1i</t>
  </si>
  <si>
    <t>0FC4A411-AC19-4DFC-AA12-2F98C64921EB</t>
  </si>
  <si>
    <t>0A3F507E-1B10-32B8-E044-0003BA298018</t>
  </si>
  <si>
    <t>Idræts Alle</t>
  </si>
  <si>
    <t>2</t>
  </si>
  <si>
    <t>3ar</t>
  </si>
  <si>
    <t>68116F41-6362-4213-9C06-5A1431A2BA1B</t>
  </si>
  <si>
    <t>0A3F507E-1D10-32B8-E044-0003BA298018</t>
  </si>
  <si>
    <t>9dh</t>
  </si>
  <si>
    <t>F9EE3DD9-5FA1-4A33-9801-ACA55387DA5E</t>
  </si>
  <si>
    <t>0A3F507E-1E10-32B8-E044-0003BA298018</t>
  </si>
  <si>
    <t>4dl</t>
  </si>
  <si>
    <t>E19AF777-3D08-4C2E-8CD4-6EEC339C7AA1</t>
  </si>
  <si>
    <t>0A3F507E-1712-32B8-E044-0003BA298018</t>
  </si>
  <si>
    <t>87</t>
  </si>
  <si>
    <t>C8A8F923-188E-4E7D-856E-6BF0D80ED88D</t>
  </si>
  <si>
    <t>0A3F507E-2009-32B8-E044-0003BA298018</t>
  </si>
  <si>
    <t>9mt</t>
  </si>
  <si>
    <t>2A74ADB3-BE8C-47EC-AC12-309C45E48B0F</t>
  </si>
  <si>
    <t>0A3F507E-230C-32B8-E044-0003BA298018</t>
  </si>
  <si>
    <t>216</t>
  </si>
  <si>
    <t>14do</t>
  </si>
  <si>
    <t>25B7D420-B87C-4D91-AD1B-DB2F0E77841F</t>
  </si>
  <si>
    <t>0A3F507E-2011-32B8-E044-0003BA298018</t>
  </si>
  <si>
    <t>9mq</t>
  </si>
  <si>
    <t>E64377F6-4DEE-4F94-A837-5B4DA77C8B99</t>
  </si>
  <si>
    <t>0A3F507E-1618-32B8-E044-0003BA298018</t>
  </si>
  <si>
    <t>4s</t>
  </si>
  <si>
    <t>7976A6B8-2B95-4DB7-A53A-4FBC5A072401</t>
  </si>
  <si>
    <t>0A3F507E-1918-32B8-E044-0003BA298018</t>
  </si>
  <si>
    <t>164</t>
  </si>
  <si>
    <t>20r</t>
  </si>
  <si>
    <t>8520DF32-970B-4430-9BDB-6C4C39AF21BF</t>
  </si>
  <si>
    <t>0A3F507E-1A18-32B8-E044-0003BA298018</t>
  </si>
  <si>
    <t>397</t>
  </si>
  <si>
    <t>21a</t>
  </si>
  <si>
    <t>539B7151-CCFB-48BA-93D1-846773007A68</t>
  </si>
  <si>
    <t>0A3F507E-1C18-32B8-E044-0003BA298018</t>
  </si>
  <si>
    <t>6dp</t>
  </si>
  <si>
    <t>A79A5903-702F-47AB-8392-795FCCCE7A4E</t>
  </si>
  <si>
    <t>0A3F507E-1F21-32B8-E044-0003BA298018</t>
  </si>
  <si>
    <t>10dæ</t>
  </si>
  <si>
    <t>E95E8116-60F1-4673-A9A7-BB7B3E2AB090</t>
  </si>
  <si>
    <t>0A3F507E-2021-32B8-E044-0003BA298018</t>
  </si>
  <si>
    <t>165</t>
  </si>
  <si>
    <t>9mh</t>
  </si>
  <si>
    <t>94854EA3-BA67-4B19-9E89-2846CAAB579D</t>
  </si>
  <si>
    <t>0A3F507E-1D22-32B8-E044-0003BA298018</t>
  </si>
  <si>
    <t>Løvenborgvej</t>
  </si>
  <si>
    <t>24fq</t>
  </si>
  <si>
    <t>1A97F9D7-DEAE-4D96-A74F-24BBB3EB463B</t>
  </si>
  <si>
    <t>0A3F507E-1E22-32B8-E044-0003BA298018</t>
  </si>
  <si>
    <t>Næsbyholmsvej</t>
  </si>
  <si>
    <t>6bc</t>
  </si>
  <si>
    <t>8BFD3E4D-51C6-44BF-BF80-E7B8C9E164A7</t>
  </si>
  <si>
    <t>0A3F507E-2122-32B8-E044-0003BA298018</t>
  </si>
  <si>
    <t>18fa</t>
  </si>
  <si>
    <t>F760D0B3-1AC4-4579-B2C4-C201C698D021</t>
  </si>
  <si>
    <t>0A3F507E-2222-32B8-E044-0003BA298018</t>
  </si>
  <si>
    <t>12x</t>
  </si>
  <si>
    <t>8DEFFCC4-357E-4DDC-B422-C3D416D44948</t>
  </si>
  <si>
    <t>0A3F507E-2422-32B8-E044-0003BA298018</t>
  </si>
  <si>
    <t>50</t>
  </si>
  <si>
    <t>21iz</t>
  </si>
  <si>
    <t>73F85101-BE96-4E69-A528-89A223BF3A2D</t>
  </si>
  <si>
    <t>1357EB80-9CFA-3D79-E044-0003BA298018</t>
  </si>
  <si>
    <t>5A</t>
  </si>
  <si>
    <t>7ft</t>
  </si>
  <si>
    <t>DAE23B28-C356-4B95-8B52-B00C4194D988</t>
  </si>
  <si>
    <t>5BA710E3-D50E-5980-E044-0003BA298018</t>
  </si>
  <si>
    <t>57</t>
  </si>
  <si>
    <t>B2C5AF97-B834-4CBD-B84B-233A3D8C3ED4</t>
  </si>
  <si>
    <t>3CAE7253-0946-0F90-E044-0003BA298018</t>
  </si>
  <si>
    <t>40</t>
  </si>
  <si>
    <t>9st</t>
  </si>
  <si>
    <t>54CC56A9-8B28-4A23-BF8B-E06EB9948857</t>
  </si>
  <si>
    <t>3CAE7253-0949-0F90-E044-0003BA298018</t>
  </si>
  <si>
    <t>9sn</t>
  </si>
  <si>
    <t>C0D85C5C-4AD1-4CFF-A8BB-FE4728FC3398</t>
  </si>
  <si>
    <t>3CAE7253-094B-0F90-E044-0003BA298018</t>
  </si>
  <si>
    <t>52</t>
  </si>
  <si>
    <t>9si</t>
  </si>
  <si>
    <t>B94278F9-176D-41B3-A298-D65BA394CEFD</t>
  </si>
  <si>
    <t>3CAE7253-0951-0F90-E044-0003BA298018</t>
  </si>
  <si>
    <t>66</t>
  </si>
  <si>
    <t>9ry</t>
  </si>
  <si>
    <t>63F82386-47AA-4036-A7C3-621997B470DF</t>
  </si>
  <si>
    <t>3CAE7253-0967-0F90-E044-0003BA298018</t>
  </si>
  <si>
    <t>124</t>
  </si>
  <si>
    <t>9qø</t>
  </si>
  <si>
    <t>EA13E18E-DA53-4BA1-BF89-B88617428EAA</t>
  </si>
  <si>
    <t>3CAE7253-096C-0F90-E044-0003BA298018</t>
  </si>
  <si>
    <t>134</t>
  </si>
  <si>
    <t>9rh</t>
  </si>
  <si>
    <t>16285EBB-6806-45DE-BBE7-780D6E6E33FF</t>
  </si>
  <si>
    <t>3CAE7253-096E-0F90-E044-0003BA298018</t>
  </si>
  <si>
    <t>138</t>
  </si>
  <si>
    <t>9rk</t>
  </si>
  <si>
    <t>7782C5BC-B574-4BCC-ADB7-2DAB52A076ED</t>
  </si>
  <si>
    <t>0A3F507E-2303-32B8-E044-0003BA298018</t>
  </si>
  <si>
    <t>207</t>
  </si>
  <si>
    <t>21by</t>
  </si>
  <si>
    <t>81853A5F-26EC-42FC-AF4A-053DFFF74EAE</t>
  </si>
  <si>
    <t>0A3F507E-1808-32B8-E044-0003BA298018</t>
  </si>
  <si>
    <t>7cz</t>
  </si>
  <si>
    <t>F48DC389-2141-47A3-B8B4-C355E6F7D6DE</t>
  </si>
  <si>
    <t>0A3F507E-1F08-32B8-E044-0003BA298018</t>
  </si>
  <si>
    <t>10ba</t>
  </si>
  <si>
    <t>A7870ED4-9F82-44FA-9455-B1D2C6DFDE6F</t>
  </si>
  <si>
    <t>0A3F507E-170F-32B8-E044-0003BA298018</t>
  </si>
  <si>
    <t>9cr</t>
  </si>
  <si>
    <t>8510C18C-FCC0-48EA-AB7F-183A2792F0DC</t>
  </si>
  <si>
    <t>0A3F507E-1D0F-32B8-E044-0003BA298018</t>
  </si>
  <si>
    <t>9eo</t>
  </si>
  <si>
    <t>097D0098-7DE7-4295-987C-CBB7FE26B06E</t>
  </si>
  <si>
    <t>0A3F507E-2113-32B8-E044-0003BA298018</t>
  </si>
  <si>
    <t>18gs</t>
  </si>
  <si>
    <t>0C952AB8-2D75-478B-BD37-57505DCBAEDF</t>
  </si>
  <si>
    <t>0A3F507E-2213-32B8-E044-0003BA298018</t>
  </si>
  <si>
    <t>18ki</t>
  </si>
  <si>
    <t>C6DA1E64-B920-469D-9682-D50AE6774B4E</t>
  </si>
  <si>
    <t>53BA2F34-6001-2505-E044-0003BA298018</t>
  </si>
  <si>
    <t>135</t>
  </si>
  <si>
    <t>5fx</t>
  </si>
  <si>
    <t>9065749F-D07C-4181-AB0B-CF5AF6ACD482</t>
  </si>
  <si>
    <t>53BA2F34-600A-2505-E044-0003BA298018</t>
  </si>
  <si>
    <t>153</t>
  </si>
  <si>
    <t>5ge</t>
  </si>
  <si>
    <t>A5166515-6FCD-4668-9C54-7AA8F6DBF77A</t>
  </si>
  <si>
    <t>604AD59E-34E6-7474-E044-0003BA298018</t>
  </si>
  <si>
    <t>Amalieparken</t>
  </si>
  <si>
    <t>18rd</t>
  </si>
  <si>
    <t>C46946A3-3284-4CB6-8654-3ADA70F5488B</t>
  </si>
  <si>
    <t>604AD59E-34E9-7474-E044-0003BA298018</t>
  </si>
  <si>
    <t>Margrethevænget</t>
  </si>
  <si>
    <t>18rf</t>
  </si>
  <si>
    <t>8797CADB-3238-4AD5-9DE9-259E55F4437E</t>
  </si>
  <si>
    <t>604AD59E-34EB-7474-E044-0003BA298018</t>
  </si>
  <si>
    <t>18re</t>
  </si>
  <si>
    <t>E9C9F628-0FF2-442E-8250-2DDD6A40E387</t>
  </si>
  <si>
    <t>3CAE7253-093A-0F90-E044-0003BA298018</t>
  </si>
  <si>
    <t>9su</t>
  </si>
  <si>
    <t>E9143148-A7C4-4563-98B2-5FC609F8470B</t>
  </si>
  <si>
    <t>3CAE7253-093C-0F90-E044-0003BA298018</t>
  </si>
  <si>
    <t>9sx</t>
  </si>
  <si>
    <t>F83960FD-2631-4C13-91B0-611813D30552</t>
  </si>
  <si>
    <t>0A3F507E-1F05-32B8-E044-0003BA298018</t>
  </si>
  <si>
    <t>10cø</t>
  </si>
  <si>
    <t>62DF0FFF-F1C5-482C-8196-3420636EC85E</t>
  </si>
  <si>
    <t>0A3F507E-1805-32B8-E044-0003BA298018</t>
  </si>
  <si>
    <t>7ce</t>
  </si>
  <si>
    <t>F09BEAC0-2B71-4970-A5EC-D0A9720095A7</t>
  </si>
  <si>
    <t>0A3F507E-1B06-32B8-E044-0003BA298018</t>
  </si>
  <si>
    <t>18ep</t>
  </si>
  <si>
    <t>426912BC-7D12-4271-9174-3F6A764DBF8D</t>
  </si>
  <si>
    <t>0A3F507E-1D06-32B8-E044-0003BA298018</t>
  </si>
  <si>
    <t>9fd</t>
  </si>
  <si>
    <t>ED411983-EEFC-408D-9BDB-3DEE5EFFBC75</t>
  </si>
  <si>
    <t>0A3F507E-1E06-32B8-E044-0003BA298018</t>
  </si>
  <si>
    <t>9bo</t>
  </si>
  <si>
    <t>12AEB6E8-760A-42D7-928D-040EDECAADA1</t>
  </si>
  <si>
    <t>0A3F507E-1715-32B8-E044-0003BA298018</t>
  </si>
  <si>
    <t>9ay</t>
  </si>
  <si>
    <t>4389370A-0AB4-4196-BE26-D1CAD85F8EF5</t>
  </si>
  <si>
    <t>0A3F507E-1D15-32B8-E044-0003BA298018</t>
  </si>
  <si>
    <t>9dy</t>
  </si>
  <si>
    <t>7C949BE6-AE5A-48D4-B40D-08B0C1F83822</t>
  </si>
  <si>
    <t>0A3F507E-1E15-32B8-E044-0003BA298018</t>
  </si>
  <si>
    <t>7bb</t>
  </si>
  <si>
    <t>65BE2515-8E62-42A9-993D-FB1272E7B343</t>
  </si>
  <si>
    <t>0A3F507E-2315-32B8-E044-0003BA298018</t>
  </si>
  <si>
    <t>225</t>
  </si>
  <si>
    <t>21bs</t>
  </si>
  <si>
    <t>0CEF5070-CE1D-4A41-8006-859C48F7D05B</t>
  </si>
  <si>
    <t>1357EB80-9CFD-3D79-E044-0003BA298018</t>
  </si>
  <si>
    <t>3ac</t>
  </si>
  <si>
    <t>6118250A-F4C4-4674-96C0-88DD26CFB672</t>
  </si>
  <si>
    <t>3CAE7253-0943-0F90-E044-0003BA298018</t>
  </si>
  <si>
    <t>9tc</t>
  </si>
  <si>
    <t>6BA3C329-ABD2-4023-8FF2-696268F77E74</t>
  </si>
  <si>
    <t>3CAE7253-0948-0F90-E044-0003BA298018</t>
  </si>
  <si>
    <t>9sp</t>
  </si>
  <si>
    <t>1162FCC0-660F-46C7-88A0-9B29CBAB54D3</t>
  </si>
  <si>
    <t>3CAE7253-095E-0F90-E044-0003BA298018</t>
  </si>
  <si>
    <t>98</t>
  </si>
  <si>
    <t>9sk</t>
  </si>
  <si>
    <t>BF536892-06C6-4A2C-8247-2B68FFA59A74</t>
  </si>
  <si>
    <t>3CAE7253-0964-0F90-E044-0003BA298018</t>
  </si>
  <si>
    <t>114</t>
  </si>
  <si>
    <t>9rn</t>
  </si>
  <si>
    <t>5F478AEC-E1DC-451A-BD56-C46AFD06A493</t>
  </si>
  <si>
    <t>53BA2F34-5FE1-2505-E044-0003BA298018</t>
  </si>
  <si>
    <t>67</t>
  </si>
  <si>
    <t>5eq</t>
  </si>
  <si>
    <t>3759FEF8-22B7-4EE2-9E3D-6E6C3018EE59</t>
  </si>
  <si>
    <t>53BA2F34-5FEC-2505-E044-0003BA298018</t>
  </si>
  <si>
    <t>91</t>
  </si>
  <si>
    <t>5fa</t>
  </si>
  <si>
    <t>CD5F22B6-7DF0-427F-9751-414E61E5D404</t>
  </si>
  <si>
    <t>53BA2F34-5FF2-2505-E044-0003BA298018</t>
  </si>
  <si>
    <t>103</t>
  </si>
  <si>
    <t>5fg</t>
  </si>
  <si>
    <t>13E32149-76F3-4DCE-B595-490C5C1370E1</t>
  </si>
  <si>
    <t>53BA2F34-5FF9-2505-E044-0003BA298018</t>
  </si>
  <si>
    <t>117</t>
  </si>
  <si>
    <t>5fo</t>
  </si>
  <si>
    <t>3F790EBA-5F85-4C82-8153-25ACE1E4D506</t>
  </si>
  <si>
    <t>53BA2F34-5FFB-2505-E044-0003BA298018</t>
  </si>
  <si>
    <t>121</t>
  </si>
  <si>
    <t>5fq</t>
  </si>
  <si>
    <t>665E4844-348D-4F10-B073-77AD77B0C0A8</t>
  </si>
  <si>
    <t>4CA54B0F-2D0D-0052-E044-0003BA298018</t>
  </si>
  <si>
    <t>Firkløverparken</t>
  </si>
  <si>
    <t>9qt</t>
  </si>
  <si>
    <t>BA751ED2-420E-4D70-A1CD-2B9DCA57EECB</t>
  </si>
  <si>
    <t>0A3F507E-2006-32B8-E044-0003BA298018</t>
  </si>
  <si>
    <t>9gg</t>
  </si>
  <si>
    <t>1B4D2F86-AEBF-4AA7-B96F-BAA8984B386F</t>
  </si>
  <si>
    <t>0A3F507E-2308-32B8-E044-0003BA298018</t>
  </si>
  <si>
    <t>212</t>
  </si>
  <si>
    <t>14dl</t>
  </si>
  <si>
    <t>50FF0A6B-41F2-4485-B4F8-E9972398E80E</t>
  </si>
  <si>
    <t>0A3F507E-190B-32B8-E044-0003BA298018</t>
  </si>
  <si>
    <t>20aq</t>
  </si>
  <si>
    <t>CAD16FBE-B550-4A58-B928-D6997E0E7850</t>
  </si>
  <si>
    <t>0A3F507E-1A0B-32B8-E044-0003BA298018</t>
  </si>
  <si>
    <t>371</t>
  </si>
  <si>
    <t>21dc</t>
  </si>
  <si>
    <t>41AC6589-CD08-4CED-B428-953122D93E50</t>
  </si>
  <si>
    <t>0A3F507E-1C0B-32B8-E044-0003BA298018</t>
  </si>
  <si>
    <t>1u</t>
  </si>
  <si>
    <t>BED6DFE9-7DE0-478C-B3BD-0499C852315A</t>
  </si>
  <si>
    <t>0A3F507E-2217-32B8-E044-0003BA298018</t>
  </si>
  <si>
    <t>18kg</t>
  </si>
  <si>
    <t>0DACFD73-F268-4C5D-92A3-8263CECE456C</t>
  </si>
  <si>
    <t>3CAE7253-094D-0F90-E044-0003BA298018</t>
  </si>
  <si>
    <t>56</t>
  </si>
  <si>
    <t>9se</t>
  </si>
  <si>
    <t>10217490-38A3-4F46-842D-41DF6B85FFBD</t>
  </si>
  <si>
    <t>3CAE7253-0953-0F90-E044-0003BA298018</t>
  </si>
  <si>
    <t>70</t>
  </si>
  <si>
    <t>9rt</t>
  </si>
  <si>
    <t>4BB0938A-51EF-40D6-AA87-8BE24E419314</t>
  </si>
  <si>
    <t>3CAE7253-0955-0F90-E044-0003BA298018</t>
  </si>
  <si>
    <t>78</t>
  </si>
  <si>
    <t>9rs</t>
  </si>
  <si>
    <t>0B2737DD-ABE5-40E0-A257-F31664230510</t>
  </si>
  <si>
    <t>3CAE7253-0958-0F90-E044-0003BA298018</t>
  </si>
  <si>
    <t>84</t>
  </si>
  <si>
    <t>9rz</t>
  </si>
  <si>
    <t>BDDADDB1-07F6-4FE6-843B-9A837D51F345</t>
  </si>
  <si>
    <t>3CAE7253-0960-0F90-E044-0003BA298018</t>
  </si>
  <si>
    <t>102</t>
  </si>
  <si>
    <t>9so</t>
  </si>
  <si>
    <t>E1AC8E00-1C69-4AD3-BA6A-FF458E400177</t>
  </si>
  <si>
    <t>0A3F507E-200B-32B8-E044-0003BA298018</t>
  </si>
  <si>
    <t>9pe</t>
  </si>
  <si>
    <t>4A2E677D-ABFC-45A4-A1FC-31E4B7FA084C</t>
  </si>
  <si>
    <t>0A3F507E-180E-32B8-E044-0003BA298018</t>
  </si>
  <si>
    <t>7ci</t>
  </si>
  <si>
    <t>63D970F1-A893-457F-B722-E92DAC624FCC</t>
  </si>
  <si>
    <t>0A3F507E-1F0E-32B8-E044-0003BA298018</t>
  </si>
  <si>
    <t>10az</t>
  </si>
  <si>
    <t>658CF94E-D3E1-4C09-B3EF-F95464D21E4E</t>
  </si>
  <si>
    <t>0A3F507E-230E-32B8-E044-0003BA298018</t>
  </si>
  <si>
    <t>218</t>
  </si>
  <si>
    <t>14dn</t>
  </si>
  <si>
    <t>E054D5FB-DFC6-4390-ABC5-426C719E4271</t>
  </si>
  <si>
    <t>0A3F507E-1923-32B8-E044-0003BA298018</t>
  </si>
  <si>
    <t>177</t>
  </si>
  <si>
    <t>20ai</t>
  </si>
  <si>
    <t>FEE8C268-D239-4429-833A-7EB24890643D</t>
  </si>
  <si>
    <t>0A3F507E-1A23-32B8-E044-0003BA298018</t>
  </si>
  <si>
    <t>Hyttebovej</t>
  </si>
  <si>
    <t>24bm</t>
  </si>
  <si>
    <t>100663B2-1066-4462-817E-1407657BB851</t>
  </si>
  <si>
    <t>0A3F507E-2023-32B8-E044-0003BA298018</t>
  </si>
  <si>
    <t>9mg</t>
  </si>
  <si>
    <t>44868E9D-547F-48A3-A138-25C182A16142</t>
  </si>
  <si>
    <t>0A3F507E-1F0C-32B8-E044-0003BA298018</t>
  </si>
  <si>
    <t>10aæ</t>
  </si>
  <si>
    <t>266E33F7-D0A3-4BB8-AF46-B1F549FB4B98</t>
  </si>
  <si>
    <t>0A3F507E-1911-32B8-E044-0003BA298018</t>
  </si>
  <si>
    <t>20bd</t>
  </si>
  <si>
    <t>5D81E24F-7298-413C-BFD5-2679798F8900</t>
  </si>
  <si>
    <t>0A3F507E-1A11-32B8-E044-0003BA298018</t>
  </si>
  <si>
    <t>383</t>
  </si>
  <si>
    <t>21cy</t>
  </si>
  <si>
    <t>8EE84E23-ED6F-48DD-AE2E-0EB0FDC2E766</t>
  </si>
  <si>
    <t>0A3F507E-1518-32B8-E044-0003BA298018</t>
  </si>
  <si>
    <t>27am</t>
  </si>
  <si>
    <t>856E8EEE-2330-4477-86B0-D578022354D2</t>
  </si>
  <si>
    <t>53BA2F34-6000-2505-E044-0003BA298018</t>
  </si>
  <si>
    <t>5fv</t>
  </si>
  <si>
    <t>972B1B89-1FDD-46B4-A995-1E7E890652B2</t>
  </si>
  <si>
    <t>53BA2F34-6002-2505-E044-0003BA298018</t>
  </si>
  <si>
    <t>5fy</t>
  </si>
  <si>
    <t>0483DA61-9C52-4EFB-83AE-7CB3059899D7</t>
  </si>
  <si>
    <t>604AD59E-34E8-7474-E044-0003BA298018</t>
  </si>
  <si>
    <t>18sp</t>
  </si>
  <si>
    <t>3AE10B4A-3524-4B37-9F49-A1E27FE882F8</t>
  </si>
  <si>
    <t>3CAE7253-0939-0F90-E044-0003BA298018</t>
  </si>
  <si>
    <t>9ss</t>
  </si>
  <si>
    <t>C9DBBAA0-F4FB-41C4-8CDB-C74DC5C64D0B</t>
  </si>
  <si>
    <t>3CAE7253-0940-0F90-E044-0003BA298018</t>
  </si>
  <si>
    <t>9sø</t>
  </si>
  <si>
    <t>CFC4A47B-5C50-44D8-BEA8-5D0057C69957</t>
  </si>
  <si>
    <t>0A3F507E-2105-32B8-E044-0003BA298018</t>
  </si>
  <si>
    <t>4as</t>
  </si>
  <si>
    <t>1BF8D50C-265C-48A4-BCF7-CE299C7B5D00</t>
  </si>
  <si>
    <t>0A3F507E-2205-32B8-E044-0003BA298018</t>
  </si>
  <si>
    <t>18ie</t>
  </si>
  <si>
    <t>874A7FD7-B658-4B64-B320-3B59528BEE38</t>
  </si>
  <si>
    <t>0A3F507E-1505-32B8-E044-0003BA298018</t>
  </si>
  <si>
    <t>11bæ</t>
  </si>
  <si>
    <t>287EDBF9-87BD-4E26-AC1F-D9A814EDCB66</t>
  </si>
  <si>
    <t>0A3F507E-1605-32B8-E044-0003BA298018</t>
  </si>
  <si>
    <t>11co</t>
  </si>
  <si>
    <t>0D0478BD-FF8B-4FFA-BD90-E402D93386D4</t>
  </si>
  <si>
    <t>0A3F507E-1905-32B8-E044-0003BA298018</t>
  </si>
  <si>
    <t>20av</t>
  </si>
  <si>
    <t>22B51420-790C-41E0-8028-F59BAADE199C</t>
  </si>
  <si>
    <t>0A3F507E-1C05-32B8-E044-0003BA298018</t>
  </si>
  <si>
    <t>1ai</t>
  </si>
  <si>
    <t>5F11A403-2737-4CFA-B88B-1D27A4FF052D</t>
  </si>
  <si>
    <t>0A3F507E-1806-32B8-E044-0003BA298018</t>
  </si>
  <si>
    <t>7cy</t>
  </si>
  <si>
    <t>8E96DBB8-7E31-4EA1-8C86-252ACC4F7A67</t>
  </si>
  <si>
    <t>0A3F507E-1F06-32B8-E044-0003BA298018</t>
  </si>
  <si>
    <t>10bb</t>
  </si>
  <si>
    <t>C8D2EABC-DBEF-4D7B-B594-A45104A85591</t>
  </si>
  <si>
    <t>0A3F507E-1F15-32B8-E044-0003BA298018</t>
  </si>
  <si>
    <t>19i</t>
  </si>
  <si>
    <t>7AA1053B-CF81-4369-BC86-75FF1CBDD6BA</t>
  </si>
  <si>
    <t>0A3F507E-2015-32B8-E044-0003BA298018</t>
  </si>
  <si>
    <t>9mo</t>
  </si>
  <si>
    <t>BAE46CA1-76B4-4405-A137-189C37F796A5</t>
  </si>
  <si>
    <t>0A3F507E-1903-32B8-E044-0003BA298018</t>
  </si>
  <si>
    <t>20au</t>
  </si>
  <si>
    <t>BB350000-8412-4649-B5F1-7B6CA9BA64A0</t>
  </si>
  <si>
    <t>0A3F507E-1A03-32B8-E044-0003BA298018</t>
  </si>
  <si>
    <t>355</t>
  </si>
  <si>
    <t>21dl</t>
  </si>
  <si>
    <t>CBFA6A8D-CA28-4A61-94A4-C95CE93776DC</t>
  </si>
  <si>
    <t>0A3F507E-1C03-32B8-E044-0003BA298018</t>
  </si>
  <si>
    <t>1ah</t>
  </si>
  <si>
    <t>E2476E59-1D97-46C3-8F53-7393F04FDB48</t>
  </si>
  <si>
    <t>0A3F507E-2003-32B8-E044-0003BA298018</t>
  </si>
  <si>
    <t>9mx</t>
  </si>
  <si>
    <t>99651BDE-70AF-4583-B75B-455505DAB8A5</t>
  </si>
  <si>
    <t>0A3F507E-1507-32B8-E044-0003BA298018</t>
  </si>
  <si>
    <t>11n</t>
  </si>
  <si>
    <t>FBBDF25C-3F58-4F60-8CB7-4F844079139B</t>
  </si>
  <si>
    <t>0A3F507E-1508-32B8-E044-0003BA298018</t>
  </si>
  <si>
    <t>11ah</t>
  </si>
  <si>
    <t>BDCCE192-62A9-44CF-9809-42B61149F737</t>
  </si>
  <si>
    <t>0A3F507E-1608-32B8-E044-0003BA298018</t>
  </si>
  <si>
    <t>11cp</t>
  </si>
  <si>
    <t>B6A14664-D88B-4EC3-A739-58979532FEA5</t>
  </si>
  <si>
    <t>0A3F507E-1C08-32B8-E044-0003BA298018</t>
  </si>
  <si>
    <t>6lh</t>
  </si>
  <si>
    <t>7610BE81-F3E1-4040-843F-601E9D76F147</t>
  </si>
  <si>
    <t>0A3F507E-1813-32B8-E044-0003BA298018</t>
  </si>
  <si>
    <t>7bh</t>
  </si>
  <si>
    <t>5EC35C4E-5715-4E63-9BB2-31C2E5A10AE1</t>
  </si>
  <si>
    <t>0A3F507E-1F13-32B8-E044-0003BA298018</t>
  </si>
  <si>
    <t>19h</t>
  </si>
  <si>
    <t>1D5DD692-50F6-4A2B-9388-01567BA81864</t>
  </si>
  <si>
    <t>0A3F507E-1716-32B8-E044-0003BA298018</t>
  </si>
  <si>
    <t>9qr</t>
  </si>
  <si>
    <t>088F7DC5-E266-4CD0-9AFE-839C22B5E1CE</t>
  </si>
  <si>
    <t>0A3F507E-210C-32B8-E044-0003BA298018</t>
  </si>
  <si>
    <t>18lh</t>
  </si>
  <si>
    <t>1893349A-3356-4741-BDE0-89D2F0E94011</t>
  </si>
  <si>
    <t>0A3F507E-240C-32B8-E044-0003BA298018</t>
  </si>
  <si>
    <t>21kk</t>
  </si>
  <si>
    <t>4E8C7D14-760D-47CB-B867-0F530E594605</t>
  </si>
  <si>
    <t>0A3F507E-2419-32B8-E044-0003BA298018</t>
  </si>
  <si>
    <t>21iv</t>
  </si>
  <si>
    <t>5959011E-AC71-4745-9F81-3A19C16D99F8</t>
  </si>
  <si>
    <t>0A3F507E-1F1A-32B8-E044-0003BA298018</t>
  </si>
  <si>
    <t>10as</t>
  </si>
  <si>
    <t>2C569462-9675-4CCE-8E6F-8EBDFFE8C7B3</t>
  </si>
  <si>
    <t>0A3F507E-231A-32B8-E044-0003BA298018</t>
  </si>
  <si>
    <t>230</t>
  </si>
  <si>
    <t>14af</t>
  </si>
  <si>
    <t>8FE9650C-B9A4-4191-B353-E020B10A174F</t>
  </si>
  <si>
    <t>2B190E33-7E08-3634-E044-0003BA298018</t>
  </si>
  <si>
    <t>Rørsøvej</t>
  </si>
  <si>
    <t>24m</t>
  </si>
  <si>
    <t>BB4BE19C-02DD-491E-9868-32451C1E1D80</t>
  </si>
  <si>
    <t>1DE21027-9CE4-1D9F-E044-0003BA298018</t>
  </si>
  <si>
    <t>Delta Park</t>
  </si>
  <si>
    <t>7fs</t>
  </si>
  <si>
    <t>00667155-4D6B-41C0-9B17-0F1869774A82</t>
  </si>
  <si>
    <t>0A3F507E-1702-32B8-E044-0003BA298018</t>
  </si>
  <si>
    <t>55a</t>
  </si>
  <si>
    <t>1A500F9B-77B0-45C3-8897-9589E8745751</t>
  </si>
  <si>
    <t>0A3F507E-1B02-32B8-E044-0003BA298018</t>
  </si>
  <si>
    <t>18em</t>
  </si>
  <si>
    <t>BD1BC315-EB16-4FD9-8540-9E682FAD5DBF</t>
  </si>
  <si>
    <t>0A3F507E-1D02-32B8-E044-0003BA298018</t>
  </si>
  <si>
    <t>9fh</t>
  </si>
  <si>
    <t>F2A5BEA7-1A34-4CF5-ACEE-209CBC9C3052</t>
  </si>
  <si>
    <t>0A3F507E-1E02-32B8-E044-0003BA298018</t>
  </si>
  <si>
    <t>25</t>
  </si>
  <si>
    <t>9br</t>
  </si>
  <si>
    <t>55110121-F616-45F7-BE71-B7FD301CCBA1</t>
  </si>
  <si>
    <t>0A3F507E-2102-32B8-E044-0003BA298018</t>
  </si>
  <si>
    <t>4aq</t>
  </si>
  <si>
    <t>7EA52999-6786-4274-B26F-C7040CE94B6C</t>
  </si>
  <si>
    <t>0A3F507E-1910-32B8-E044-0003BA298018</t>
  </si>
  <si>
    <t>156</t>
  </si>
  <si>
    <t>20c</t>
  </si>
  <si>
    <t>401E598C-57B8-4B38-B295-A60604E22E1C</t>
  </si>
  <si>
    <t>0A3F507E-1A10-32B8-E044-0003BA298018</t>
  </si>
  <si>
    <t>21cz</t>
  </si>
  <si>
    <t>C8E3E0C3-B113-4FB0-958A-834C1134E09B</t>
  </si>
  <si>
    <t>0A3F507E-1C10-32B8-E044-0003BA298018</t>
  </si>
  <si>
    <t>6lm</t>
  </si>
  <si>
    <t>1F4ADAB3-98EC-4E02-8ED1-9D988B4A0E54</t>
  </si>
  <si>
    <t>0A3F507E-1512-32B8-E044-0003BA298018</t>
  </si>
  <si>
    <t>27m</t>
  </si>
  <si>
    <t>C993B04F-EBC4-4699-9D05-20DC0B7B78F6</t>
  </si>
  <si>
    <t>0A3F507E-1612-32B8-E044-0003BA298018</t>
  </si>
  <si>
    <t>10et</t>
  </si>
  <si>
    <t>B94B5DD2-8E49-4994-B70A-1B5D3838EEA0</t>
  </si>
  <si>
    <t>0A3F507E-1C12-32B8-E044-0003BA298018</t>
  </si>
  <si>
    <t>6ln</t>
  </si>
  <si>
    <t>8C002AFA-76F1-4185-B86D-A42DA8472B0A</t>
  </si>
  <si>
    <t>0A3F507E-2012-32B8-E044-0003BA298018</t>
  </si>
  <si>
    <t>9ga</t>
  </si>
  <si>
    <t>5CEF3379-23E1-4A65-B84B-EEA43E2EC049</t>
  </si>
  <si>
    <t>0A3F507E-1709-32B8-E044-0003BA298018</t>
  </si>
  <si>
    <t>52b</t>
  </si>
  <si>
    <t>9EE8E2B9-F690-45AC-BF93-818E1162048C</t>
  </si>
  <si>
    <t>0A3F507E-1D09-32B8-E044-0003BA298018</t>
  </si>
  <si>
    <t>9el</t>
  </si>
  <si>
    <t>D5F920F0-D801-4512-8164-23BF635F5618</t>
  </si>
  <si>
    <t>0A3F507E-2309-32B8-E044-0003BA298018</t>
  </si>
  <si>
    <t>213</t>
  </si>
  <si>
    <t>21bm</t>
  </si>
  <si>
    <t>039FBCAE-E118-4707-998B-2FE862701ADD</t>
  </si>
  <si>
    <t>0A3F507E-220C-32B8-E044-0003BA298018</t>
  </si>
  <si>
    <t>18kn</t>
  </si>
  <si>
    <t>A009D5F0-7AF9-4BE9-966F-5AE2EEE4C143</t>
  </si>
  <si>
    <t>0A3F507E-2311-32B8-E044-0003BA298018</t>
  </si>
  <si>
    <t>221</t>
  </si>
  <si>
    <t>21bq</t>
  </si>
  <si>
    <t>73587EA2-A13F-4072-8C90-82EC92729C3E</t>
  </si>
  <si>
    <t>0A3F507E-1818-32B8-E044-0003BA298018</t>
  </si>
  <si>
    <t>7bl</t>
  </si>
  <si>
    <t>AB6E46C4-D16C-423E-B30E-7D0DCCC8232B</t>
  </si>
  <si>
    <t>0A3F507E-1721-32B8-E044-0003BA298018</t>
  </si>
  <si>
    <t>18ks</t>
  </si>
  <si>
    <t>7D35BE7B-C580-4A9F-8F62-F5E593A9CF0F</t>
  </si>
  <si>
    <t>0A3F507E-1B21-32B8-E044-0003BA298018</t>
  </si>
  <si>
    <t>Kathrinebjergvej</t>
  </si>
  <si>
    <t>10m</t>
  </si>
  <si>
    <t>8452B3C7-C5BA-4052-A3B8-CA5D7127E5EE</t>
  </si>
  <si>
    <t>0A3F507E-1D21-32B8-E044-0003BA298018</t>
  </si>
  <si>
    <t>68</t>
  </si>
  <si>
    <t>9do</t>
  </si>
  <si>
    <t>189A053A-1F2A-4298-85E6-D5DC56D1358A</t>
  </si>
  <si>
    <t>0A3F507E-2022-32B8-E044-0003BA298018</t>
  </si>
  <si>
    <t>166</t>
  </si>
  <si>
    <t>9ft</t>
  </si>
  <si>
    <t>EEF39AB5-7544-4951-A080-5A71DB2EC26F</t>
  </si>
  <si>
    <t>53BA2F34-5FCE-2505-E044-0003BA298018</t>
  </si>
  <si>
    <t>5dy</t>
  </si>
  <si>
    <t>D2DA0F42-19F1-4B87-9E20-8FCB3605E177</t>
  </si>
  <si>
    <t>58E3AABA-67CD-67B0-E044-0003BA298018</t>
  </si>
  <si>
    <t>5do</t>
  </si>
  <si>
    <t>09109BAF-0DD6-4CF8-91EE-FB3E7826425C</t>
  </si>
  <si>
    <t>0A3F507E-1901-32B8-E044-0003BA298018</t>
  </si>
  <si>
    <t>20at</t>
  </si>
  <si>
    <t>96D55D1D-5E2D-4FD1-9516-39E26C4A83B3</t>
  </si>
  <si>
    <t>0A3F507E-1A01-32B8-E044-0003BA298018</t>
  </si>
  <si>
    <t>351</t>
  </si>
  <si>
    <t>21dn</t>
  </si>
  <si>
    <t>51178358-DF72-4CFF-A65C-50F726F086E6</t>
  </si>
  <si>
    <t>0A3F507E-1C01-32B8-E044-0003BA298018</t>
  </si>
  <si>
    <t>1ag</t>
  </si>
  <si>
    <t>354D8462-528C-48B0-9C56-42462465411A</t>
  </si>
  <si>
    <t>0A3F507E-1503-32B8-E044-0003BA298018</t>
  </si>
  <si>
    <t>11x</t>
  </si>
  <si>
    <t>CE9B3728-60A8-453C-B226-CB17EADF0B51</t>
  </si>
  <si>
    <t>0A3F507E-1603-32B8-E044-0003BA298018</t>
  </si>
  <si>
    <t>10el</t>
  </si>
  <si>
    <t>19259749-3CF8-4B39-90E4-DC8E54AFB5F5</t>
  </si>
  <si>
    <t>0A3F507E-170C-32B8-E044-0003BA298018</t>
  </si>
  <si>
    <t>46b</t>
  </si>
  <si>
    <t>7C009072-915D-4245-A5AE-2A6CF6B496E1</t>
  </si>
  <si>
    <t>0A3F507E-200F-32B8-E044-0003BA298018</t>
  </si>
  <si>
    <t>9mr</t>
  </si>
  <si>
    <t>8088415D-DF35-4D23-9E8E-A18185B5B78F</t>
  </si>
  <si>
    <t>53BA2F34-600B-2505-E044-0003BA298018</t>
  </si>
  <si>
    <t>5gf</t>
  </si>
  <si>
    <t>EC60DB70-32FF-48C6-95EE-26225B25351F</t>
  </si>
  <si>
    <t>604AD59E-34EA-7474-E044-0003BA298018</t>
  </si>
  <si>
    <t>18so</t>
  </si>
  <si>
    <t>0417687E-BAC9-4EE4-B6EA-53A97E10EB08</t>
  </si>
  <si>
    <t>3CAE7253-093B-0F90-E044-0003BA298018</t>
  </si>
  <si>
    <t>9sv</t>
  </si>
  <si>
    <t>4424FAC3-5640-42D3-ACD5-FEA7AD6005DA</t>
  </si>
  <si>
    <t>0A3F507E-2405-32B8-E044-0003BA298018</t>
  </si>
  <si>
    <t>21hs</t>
  </si>
  <si>
    <t>9AC8794A-82DB-415C-B461-6D9D234F17C5</t>
  </si>
  <si>
    <t>0A3F507E-1B07-32B8-E044-0003BA298018</t>
  </si>
  <si>
    <t>18do</t>
  </si>
  <si>
    <t>1281E8AF-5A5C-4906-B329-2E6326D31211</t>
  </si>
  <si>
    <t>0A3F507E-2107-32B8-E044-0003BA298018</t>
  </si>
  <si>
    <t>4at</t>
  </si>
  <si>
    <t>46D3EAEC-82ED-4A2E-8543-BA2423A16D1C</t>
  </si>
  <si>
    <t>0A3F507E-2207-32B8-E044-0003BA298018</t>
  </si>
  <si>
    <t>18if</t>
  </si>
  <si>
    <t>CCA57079-DE6F-4C3D-AD43-000EAA5A1782</t>
  </si>
  <si>
    <t>0A3F507E-2407-32B8-E044-0003BA298018</t>
  </si>
  <si>
    <t>21hn</t>
  </si>
  <si>
    <t>0351A20C-CDDB-4785-8D1B-868DDBF234B4</t>
  </si>
  <si>
    <t>0A3F507E-171B-32B8-E044-0003BA298018</t>
  </si>
  <si>
    <t>18hm</t>
  </si>
  <si>
    <t>77195931-C463-45EF-8307-3165730A478C</t>
  </si>
  <si>
    <t>0A3F507E-1809-32B8-E044-0003BA298018</t>
  </si>
  <si>
    <t>7cg</t>
  </si>
  <si>
    <t>E935F777-7192-47C7-B0FD-E0C113800C9C</t>
  </si>
  <si>
    <t>0A3F507E-1F09-32B8-E044-0003BA298018</t>
  </si>
  <si>
    <t>10db</t>
  </si>
  <si>
    <t>84FB6281-3A4D-4795-A8AC-60CD4F007970</t>
  </si>
  <si>
    <t>0A3F507E-1B0C-32B8-E044-0003BA298018</t>
  </si>
  <si>
    <t>18er</t>
  </si>
  <si>
    <t>2245A0D9-A913-45DA-84CA-C64C142F516A</t>
  </si>
  <si>
    <t>0A3F507E-1D0C-32B8-E044-0003BA298018</t>
  </si>
  <si>
    <t>9fe</t>
  </si>
  <si>
    <t>A9CFBF80-1503-4AFB-8D48-48A0E50BCB0A</t>
  </si>
  <si>
    <t>0A3F507E-1E0C-32B8-E044-0003BA298018</t>
  </si>
  <si>
    <t>9ch</t>
  </si>
  <si>
    <t>D12381CF-DC27-40FE-B182-3B9D458E4262</t>
  </si>
  <si>
    <t>0A3F507E-1F11-32B8-E044-0003BA298018</t>
  </si>
  <si>
    <t>10df</t>
  </si>
  <si>
    <t>58F5F143-04A1-4AB7-A8C5-7BDED32EE038</t>
  </si>
  <si>
    <t>0A3F507E-151C-32B8-E044-0003BA298018</t>
  </si>
  <si>
    <t>27ah</t>
  </si>
  <si>
    <t>39913436-2DAD-42A0-8064-6D352FEA55AB</t>
  </si>
  <si>
    <t>0A3F507E-1821-32B8-E044-0003BA298018</t>
  </si>
  <si>
    <t>7bs</t>
  </si>
  <si>
    <t>BAF063BF-0BB7-45E4-B9A0-47345C6A3476</t>
  </si>
  <si>
    <t>1F289F18-869D-372C-E044-0003BA298018</t>
  </si>
  <si>
    <t>10D</t>
  </si>
  <si>
    <t>D04286A3-FD72-466D-8B08-AC8A19016629</t>
  </si>
  <si>
    <t>2B190E33-7E03-3634-E044-0003BA298018</t>
  </si>
  <si>
    <t>7ds</t>
  </si>
  <si>
    <t>8862ECDC-19A0-4D27-833E-7D13998C8F51</t>
  </si>
  <si>
    <t>4A614F95-EEDF-5766-E044-0003BA298018</t>
  </si>
  <si>
    <t>Åsvinget</t>
  </si>
  <si>
    <t>5s</t>
  </si>
  <si>
    <t>2A9F67E7-A6ED-4C9E-B34E-E7E98E1B2FAF</t>
  </si>
  <si>
    <t>0A3F507E-1A02-32B8-E044-0003BA298018</t>
  </si>
  <si>
    <t>353</t>
  </si>
  <si>
    <t>21dm</t>
  </si>
  <si>
    <t>6C74D58F-056A-49B7-882F-50AB13443E81</t>
  </si>
  <si>
    <t>0A3F507E-1C02-32B8-E044-0003BA298018</t>
  </si>
  <si>
    <t>6le</t>
  </si>
  <si>
    <t>5D631043-FB62-498F-AB3B-989C237F3B60</t>
  </si>
  <si>
    <t>0A3F507E-2002-32B8-E044-0003BA298018</t>
  </si>
  <si>
    <t>9gi</t>
  </si>
  <si>
    <t>8301CB5E-2099-4771-A322-D3428F4FD8F2</t>
  </si>
  <si>
    <t>0A3F507E-1810-32B8-E044-0003BA298018</t>
  </si>
  <si>
    <t>7cc</t>
  </si>
  <si>
    <t>B1E83AC3-F34D-4E6D-B2E2-9152B11CDE78</t>
  </si>
  <si>
    <t>0A3F507E-1812-32B8-E044-0003BA298018</t>
  </si>
  <si>
    <t>7br</t>
  </si>
  <si>
    <t>79C40714-7E6E-4989-B0EE-B818A33DC05C</t>
  </si>
  <si>
    <t>0A3F507E-1F12-32B8-E044-0003BA298018</t>
  </si>
  <si>
    <t>10ax</t>
  </si>
  <si>
    <t>C139581E-2CBA-4252-B4A6-6A6DF1B5D709</t>
  </si>
  <si>
    <t>0A3F507E-2312-32B8-E044-0003BA298018</t>
  </si>
  <si>
    <t>222</t>
  </si>
  <si>
    <t>14dq</t>
  </si>
  <si>
    <t>EA4B12AA-744F-4C16-B5CA-AB39A8DD6A40</t>
  </si>
  <si>
    <t>53BA2F34-5FCB-2505-E044-0003BA298018</t>
  </si>
  <si>
    <t>5du</t>
  </si>
  <si>
    <t>293DD752-D312-4036-B15B-745D8B48DCC2</t>
  </si>
  <si>
    <t>53BA2F34-5FD4-2505-E044-0003BA298018</t>
  </si>
  <si>
    <t>5ec</t>
  </si>
  <si>
    <t>23910215-6905-4894-B58B-FABFF8B7DBC0</t>
  </si>
  <si>
    <t>53BA2F34-5FD6-2505-E044-0003BA298018</t>
  </si>
  <si>
    <t>5ee</t>
  </si>
  <si>
    <t>6927439D-2B83-4DC3-9E3D-DC682EEE7B8B</t>
  </si>
  <si>
    <t>53BA2F34-5FDD-2505-E044-0003BA298018</t>
  </si>
  <si>
    <t>5em</t>
  </si>
  <si>
    <t>5A259666-2EBF-4650-90C7-8D4636AAD5F3</t>
  </si>
  <si>
    <t>53BA2F34-5FE3-2505-E044-0003BA298018</t>
  </si>
  <si>
    <t>71</t>
  </si>
  <si>
    <t>5es</t>
  </si>
  <si>
    <t>F2E074A7-F34C-4781-A786-B62387DD92C9</t>
  </si>
  <si>
    <t>53BA2F34-5FEE-2505-E044-0003BA298018</t>
  </si>
  <si>
    <t>95</t>
  </si>
  <si>
    <t>5fc</t>
  </si>
  <si>
    <t>CFDCA209-37F3-47A4-BB4D-3B8324906EDC</t>
  </si>
  <si>
    <t>53BA2F34-5FF5-2505-E044-0003BA298018</t>
  </si>
  <si>
    <t>109</t>
  </si>
  <si>
    <t>5fk</t>
  </si>
  <si>
    <t>C068DDBD-A9FA-42AB-888B-C1882BD5D8B3</t>
  </si>
  <si>
    <t>0A3F507E-150B-32B8-E044-0003BA298018</t>
  </si>
  <si>
    <t>27aæ</t>
  </si>
  <si>
    <t>A9FD7F96-F314-46CB-813F-328088CF1613</t>
  </si>
  <si>
    <t>0A3F507E-160B-32B8-E044-0003BA298018</t>
  </si>
  <si>
    <t>11cl</t>
  </si>
  <si>
    <t>29E0811E-0B35-4859-98CD-C4CD9FDD6DA3</t>
  </si>
  <si>
    <t>0A3F507E-1511-32B8-E044-0003BA298018</t>
  </si>
  <si>
    <t>27ax</t>
  </si>
  <si>
    <t>9C1A5AE5-8110-4DC9-884E-1DB6DECD9344</t>
  </si>
  <si>
    <t>0A3F507E-1611-32B8-E044-0003BA298018</t>
  </si>
  <si>
    <t>11ch</t>
  </si>
  <si>
    <t>53C26E41-01D5-4C68-832E-3828FE2C38FD</t>
  </si>
  <si>
    <t>0A3F507E-1D17-32B8-E044-0003BA298018</t>
  </si>
  <si>
    <t>9dx</t>
  </si>
  <si>
    <t>9576783C-4D25-40D7-94A4-6ACE6F7C56F1</t>
  </si>
  <si>
    <t>0A3F507E-1E17-32B8-E044-0003BA298018</t>
  </si>
  <si>
    <t>7ba</t>
  </si>
  <si>
    <t>092811CF-4812-4B53-9998-DDB117211372</t>
  </si>
  <si>
    <t>0A3F507E-2117-32B8-E044-0003BA298018</t>
  </si>
  <si>
    <t>18gq</t>
  </si>
  <si>
    <t>EF6225E7-7B56-4D1A-9A73-E6EAA5F2B80E</t>
  </si>
  <si>
    <t>0A3F507E-2417-32B8-E044-0003BA298018</t>
  </si>
  <si>
    <t>21it</t>
  </si>
  <si>
    <t>2A9C735F-8DCA-4C25-A18C-2AFA95A37642</t>
  </si>
  <si>
    <t>0A3F507E-1A00-32B8-E044-0003BA298018</t>
  </si>
  <si>
    <t>349</t>
  </si>
  <si>
    <t>21do</t>
  </si>
  <si>
    <t>990A8C53-4745-46A9-9050-E599D53BB8B5</t>
  </si>
  <si>
    <t>0A3F507E-1504-32B8-E044-0003BA298018</t>
  </si>
  <si>
    <t>11ag</t>
  </si>
  <si>
    <t>A1DCFF14-B726-485D-AC50-E78E79128297</t>
  </si>
  <si>
    <t>0A3F507E-1604-32B8-E044-0003BA298018</t>
  </si>
  <si>
    <t>10ei</t>
  </si>
  <si>
    <t>9B41C012-EB84-4E41-A7E9-D642F24E0678</t>
  </si>
  <si>
    <t>0A3F507E-2014-32B8-E044-0003BA298018</t>
  </si>
  <si>
    <t>9fø</t>
  </si>
  <si>
    <t>248402C1-9E12-400E-AE9D-C1ACD000FB37</t>
  </si>
  <si>
    <t>0A3F507E-2320-32B8-E044-0003BA298018</t>
  </si>
  <si>
    <t>236</t>
  </si>
  <si>
    <t>14ai</t>
  </si>
  <si>
    <t>5BA478BC-6C24-4B26-8E71-0A7B3AA01F2C</t>
  </si>
  <si>
    <t>0A3F507E-2128-32B8-E044-0003BA298018</t>
  </si>
  <si>
    <t>18dt</t>
  </si>
  <si>
    <t>4D1F2EBD-C683-4B3B-8283-6CEB11B4A3D2</t>
  </si>
  <si>
    <t>3CAE7253-0966-0F90-E044-0003BA298018</t>
  </si>
  <si>
    <t>118</t>
  </si>
  <si>
    <t>9rl</t>
  </si>
  <si>
    <t>CE8565FD-453F-47AB-B11F-B9C575C3F1A1</t>
  </si>
  <si>
    <t>3CAE7253-0969-0F90-E044-0003BA298018</t>
  </si>
  <si>
    <t>128</t>
  </si>
  <si>
    <t>9rd</t>
  </si>
  <si>
    <t>8827B592-578C-428F-8A2B-BEFC9A84D69A</t>
  </si>
  <si>
    <t>3CAE7253-096B-0F90-E044-0003BA298018</t>
  </si>
  <si>
    <t>132</t>
  </si>
  <si>
    <t>9rg</t>
  </si>
  <si>
    <t>7EDF01F8-040A-45CB-BD68-7CE8B47D014D</t>
  </si>
  <si>
    <t>3CAE7253-0971-0F90-E044-0003BA298018</t>
  </si>
  <si>
    <t>9ra</t>
  </si>
  <si>
    <t>4E2B2F84-063C-4552-B38D-92F3AC06B3DF</t>
  </si>
  <si>
    <t>0A3F507E-210B-32B8-E044-0003BA298018</t>
  </si>
  <si>
    <t>18lg</t>
  </si>
  <si>
    <t>7E678DC2-A853-4FBE-8015-282C614A87BF</t>
  </si>
  <si>
    <t>0A3F507E-220B-32B8-E044-0003BA298018</t>
  </si>
  <si>
    <t>18ih</t>
  </si>
  <si>
    <t>F891269E-5C90-47AA-8089-26DA579E975D</t>
  </si>
  <si>
    <t>0A3F507E-240B-32B8-E044-0003BA298018</t>
  </si>
  <si>
    <t>21kl</t>
  </si>
  <si>
    <t>3B7370B0-99C4-4CC6-BABA-802FE254B51F</t>
  </si>
  <si>
    <t>0A3F507E-190E-32B8-E044-0003BA298018</t>
  </si>
  <si>
    <t>154</t>
  </si>
  <si>
    <t>20d</t>
  </si>
  <si>
    <t>CF55C991-284B-4416-9DFB-9E889FDCD561</t>
  </si>
  <si>
    <t>0A3F507E-1A0E-32B8-E044-0003BA298018</t>
  </si>
  <si>
    <t>377</t>
  </si>
  <si>
    <t>21cø</t>
  </si>
  <si>
    <t>D4A9F624-AF1D-4531-8E55-8A08FEDE771C</t>
  </si>
  <si>
    <t>0A3F507E-200E-32B8-E044-0003BA298018</t>
  </si>
  <si>
    <t>9gc</t>
  </si>
  <si>
    <t>4044C113-9729-425B-B1EB-7C702FE5386C</t>
  </si>
  <si>
    <t>0A3F507E-2413-32B8-E044-0003BA298018</t>
  </si>
  <si>
    <t>21kg</t>
  </si>
  <si>
    <t>8583DDDF-08A3-4687-874B-458F00A526BA</t>
  </si>
  <si>
    <t>0A3F507E-2223-32B8-E044-0003BA298018</t>
  </si>
  <si>
    <t>18kø</t>
  </si>
  <si>
    <t>B4F6D62A-8339-486F-A3D4-34888D7A1F68</t>
  </si>
  <si>
    <t>0A3F507E-1600-32B8-E044-0003BA298018</t>
  </si>
  <si>
    <t>49</t>
  </si>
  <si>
    <t>10en</t>
  </si>
  <si>
    <t>2680DA05-515A-408B-BCA8-FC35B2FBC0D7</t>
  </si>
  <si>
    <t>0A3F507E-1900-32B8-E044-0003BA298018</t>
  </si>
  <si>
    <t>20l</t>
  </si>
  <si>
    <t>DBD08121-4B22-444E-B1E0-9F78F3C95FDE</t>
  </si>
  <si>
    <t>0A3F507E-1C00-32B8-E044-0003BA298018</t>
  </si>
  <si>
    <t>6ld</t>
  </si>
  <si>
    <t>4B6135BE-51BF-4053-9138-74A0B1673EE3</t>
  </si>
  <si>
    <t>0A3F507E-2104-32B8-E044-0003BA298018</t>
  </si>
  <si>
    <t>4ar</t>
  </si>
  <si>
    <t>C79FAD37-3BF1-492C-B0E0-CFE28BD4BBA7</t>
  </si>
  <si>
    <t>0A3F507E-2204-32B8-E044-0003BA298018</t>
  </si>
  <si>
    <t>10B</t>
  </si>
  <si>
    <t>18mf</t>
  </si>
  <si>
    <t>A3735C81-D594-4F17-BE6C-CDD0FAC75B3B</t>
  </si>
  <si>
    <t>0A3F507E-2404-32B8-E044-0003BA298018</t>
  </si>
  <si>
    <t>21hr</t>
  </si>
  <si>
    <t>FB3E02E8-ABC1-40F4-A471-8B37CD3F90CC</t>
  </si>
  <si>
    <t>0A3F507E-181E-32B8-E044-0003BA298018</t>
  </si>
  <si>
    <t>7bo</t>
  </si>
  <si>
    <t>02AB273B-80EF-4002-942F-D369C6E14F3C</t>
  </si>
  <si>
    <t>0A3F507E-1F1E-32B8-E044-0003BA298018</t>
  </si>
  <si>
    <t>10aq</t>
  </si>
  <si>
    <t>80F61A08-4025-4D1B-B8A0-C2F88B828BA4</t>
  </si>
  <si>
    <t>0A3F507E-231E-32B8-E044-0003BA298018</t>
  </si>
  <si>
    <t>234</t>
  </si>
  <si>
    <t>14ah</t>
  </si>
  <si>
    <t>EA7680EC-B964-473F-B64C-47B986EAC931</t>
  </si>
  <si>
    <t>0A3F507E-1820-32B8-E044-0003BA298018</t>
  </si>
  <si>
    <t>7bp</t>
  </si>
  <si>
    <t>360436A3-ECC2-48B1-A0B0-4B42BB11DE63</t>
  </si>
  <si>
    <t>0A3F507E-1F20-32B8-E044-0003BA298018</t>
  </si>
  <si>
    <t>10ap</t>
  </si>
  <si>
    <t>92D73F36-6D0E-4235-A652-8AAA298EA440</t>
  </si>
  <si>
    <t>0A3F507E-1A26-32B8-E044-0003BA298018</t>
  </si>
  <si>
    <t>24di</t>
  </si>
  <si>
    <t>6443A9ED-A582-48F6-A473-0261B57C2901</t>
  </si>
  <si>
    <t>0A3F507E-1E28-32B8-E044-0003BA298018</t>
  </si>
  <si>
    <t>6B</t>
  </si>
  <si>
    <t>6kr</t>
  </si>
  <si>
    <t>0FF3A472-42AD-40B3-9440-F7B2B20E8E49</t>
  </si>
  <si>
    <t>53BA2F34-5FC7-2505-E044-0003BA298018</t>
  </si>
  <si>
    <t>5dq</t>
  </si>
  <si>
    <t>29E7B9FE-4649-47DE-9974-E290C9C8C614</t>
  </si>
  <si>
    <t>53BA2F34-5FD0-2505-E044-0003BA298018</t>
  </si>
  <si>
    <t>5dæ</t>
  </si>
  <si>
    <t>9BD5B9AD-7F1F-4519-A8DB-5D23BFECAC49</t>
  </si>
  <si>
    <t>53BA2F34-5FDF-2505-E044-0003BA298018</t>
  </si>
  <si>
    <t>63</t>
  </si>
  <si>
    <t>5eo</t>
  </si>
  <si>
    <t>AA1D6E86-28C5-4CB9-AFCF-519C12BE8F1C</t>
  </si>
  <si>
    <t>1357EB80-9CFE-3D79-E044-0003BA298018</t>
  </si>
  <si>
    <t>CD53411D-33AA-4883-8746-A292F6C28E13</t>
  </si>
  <si>
    <t>3CAE7253-0956-0F90-E044-0003BA298018</t>
  </si>
  <si>
    <t>80</t>
  </si>
  <si>
    <t>9ru</t>
  </si>
  <si>
    <t>D1290B3C-BCAF-4790-8037-AD24AE389CEA</t>
  </si>
  <si>
    <t>3CAE7253-095B-0F90-E044-0003BA298018</t>
  </si>
  <si>
    <t>90</t>
  </si>
  <si>
    <t>9sd</t>
  </si>
  <si>
    <t>664BFBAE-3DE9-4323-A88A-98DEE1109D2B</t>
  </si>
  <si>
    <t>3CAE7253-0961-0F90-E044-0003BA298018</t>
  </si>
  <si>
    <t>108</t>
  </si>
  <si>
    <t>9rr</t>
  </si>
  <si>
    <t>5FE0BCFC-A35A-43E6-8D42-7279CFEF17C2</t>
  </si>
  <si>
    <t>3CAE7253-0963-0F90-E044-0003BA298018</t>
  </si>
  <si>
    <t>112</t>
  </si>
  <si>
    <t>9ro</t>
  </si>
  <si>
    <t>B6CF4955-650E-43D3-BCFA-1FC03804F75D</t>
  </si>
  <si>
    <t>3CAE7253-0968-0F90-E044-0003BA298018</t>
  </si>
  <si>
    <t>126</t>
  </si>
  <si>
    <t>9rb</t>
  </si>
  <si>
    <t>853C06AE-4D34-4242-94D7-0C3CA60C95CB</t>
  </si>
  <si>
    <t>0A3F507E-230B-32B8-E044-0003BA298018</t>
  </si>
  <si>
    <t>215</t>
  </si>
  <si>
    <t>21bn</t>
  </si>
  <si>
    <t>A4A40C60-B7FA-4FFB-BC7A-7C996FF4B001</t>
  </si>
  <si>
    <t>0A3F507E-1B0E-32B8-E044-0003BA298018</t>
  </si>
  <si>
    <t>18es</t>
  </si>
  <si>
    <t>6A84651B-5F22-4D29-9879-419699FC1737</t>
  </si>
  <si>
    <t>0A3F507E-1D0E-32B8-E044-0003BA298018</t>
  </si>
  <si>
    <t>9dg</t>
  </si>
  <si>
    <t>E5C9AA7A-CE1F-4444-8280-8FCC979C72FC</t>
  </si>
  <si>
    <t>0A3F507E-1E0E-32B8-E044-0003BA298018</t>
  </si>
  <si>
    <t>9cf</t>
  </si>
  <si>
    <t>8334A78E-1BBD-4E65-A364-5635DB2DACCB</t>
  </si>
  <si>
    <t>0A3F507E-210E-32B8-E044-0003BA298018</t>
  </si>
  <si>
    <t>18gu</t>
  </si>
  <si>
    <t>AAA20895-5237-4621-8556-22DB5127D578</t>
  </si>
  <si>
    <t>0A3F507E-220E-32B8-E044-0003BA298018</t>
  </si>
  <si>
    <t>18km</t>
  </si>
  <si>
    <t>FD8C06D4-7780-49E9-8E6A-F409B4EFDBFD</t>
  </si>
  <si>
    <t>0A3F507E-240E-32B8-E044-0003BA298018</t>
  </si>
  <si>
    <t>21kh</t>
  </si>
  <si>
    <t>8235D14A-C3FA-48D3-86FC-79FA217CEFA8</t>
  </si>
  <si>
    <t>0A3F507E-2323-32B8-E044-0003BA298018</t>
  </si>
  <si>
    <t>239</t>
  </si>
  <si>
    <t>21bf</t>
  </si>
  <si>
    <t>189B925B-E7EA-4D56-8ED7-9B9FFD7595FC</t>
  </si>
  <si>
    <t>53BA2F34-5FC8-2505-E044-0003BA298018</t>
  </si>
  <si>
    <t>5dr</t>
  </si>
  <si>
    <t>B5AA0775-D312-427D-9DA7-F42677BF535F</t>
  </si>
  <si>
    <t>53BA2F34-5FCA-2505-E044-0003BA298018</t>
  </si>
  <si>
    <t>5dt</t>
  </si>
  <si>
    <t>FA51F69D-7C9C-4B14-A6D4-6563883E803A</t>
  </si>
  <si>
    <t>53BA2F34-5FD7-2505-E044-0003BA298018</t>
  </si>
  <si>
    <t>5ef</t>
  </si>
  <si>
    <t>24B7AE53-AB42-49E0-9E31-016FE55FA107</t>
  </si>
  <si>
    <t>53BA2F34-5FE2-2505-E044-0003BA298018</t>
  </si>
  <si>
    <t>69</t>
  </si>
  <si>
    <t>5er</t>
  </si>
  <si>
    <t>3FB3C64C-BC80-488F-BFE1-4C2AE91A27E9</t>
  </si>
  <si>
    <t>53BA2F34-5FE9-2505-E044-0003BA298018</t>
  </si>
  <si>
    <t>83</t>
  </si>
  <si>
    <t>5ez</t>
  </si>
  <si>
    <t>95D14601-8038-4793-A219-89D14CD3B4C5</t>
  </si>
  <si>
    <t>53BA2F34-5FEF-2505-E044-0003BA298018</t>
  </si>
  <si>
    <t>97</t>
  </si>
  <si>
    <t>5fd</t>
  </si>
  <si>
    <t>523DD39C-261C-454A-A98A-2365F565CD81</t>
  </si>
  <si>
    <t>53BA2F34-5FFA-2505-E044-0003BA298018</t>
  </si>
  <si>
    <t>119</t>
  </si>
  <si>
    <t>5fp</t>
  </si>
  <si>
    <t>54D9BB53-56BB-4474-8435-CF439EB20535</t>
  </si>
  <si>
    <t>4CA54B0F-2D33-0052-E044-0003BA298018</t>
  </si>
  <si>
    <t>5gg</t>
  </si>
  <si>
    <t>E8031EA0-41A6-42E5-8D51-F675A683CEA0</t>
  </si>
  <si>
    <t>0A3F507E-2306-32B8-E044-0003BA298018</t>
  </si>
  <si>
    <t>210</t>
  </si>
  <si>
    <t>14dk</t>
  </si>
  <si>
    <t>4E8FBD78-AD22-4E28-BE1E-41D087061688</t>
  </si>
  <si>
    <t>0A3F507E-180B-32B8-E044-0003BA298018</t>
  </si>
  <si>
    <t>11A</t>
  </si>
  <si>
    <t>7df</t>
  </si>
  <si>
    <t>6B42E2AD-4EF3-49BF-BB35-AE73F4B63EF7</t>
  </si>
  <si>
    <t>0A3F507E-1510-32B8-E044-0003BA298018</t>
  </si>
  <si>
    <t>27bd</t>
  </si>
  <si>
    <t>706EC288-521F-4B3C-B2A9-DF63824E9B41</t>
  </si>
  <si>
    <t>0A3F507E-1700-32B8-E044-0003BA298018</t>
  </si>
  <si>
    <t>55b</t>
  </si>
  <si>
    <t>DED21F5C-E765-4096-A275-2249DA8E6D93</t>
  </si>
  <si>
    <t>0A3F507E-1D00-32B8-E044-0003BA298018</t>
  </si>
  <si>
    <t>9fi</t>
  </si>
  <si>
    <t>F09EA768-3D81-4EE7-AA70-79B94EFCE738</t>
  </si>
  <si>
    <t>0A3F507E-1B14-32B8-E044-0003BA298018</t>
  </si>
  <si>
    <t>27EBE118-7FF3-4DF7-94D9-E75A8ABCB2AA</t>
  </si>
  <si>
    <t>40AFD2F5-FC8D-3373-E044-0003BA298018</t>
  </si>
  <si>
    <t>2DBB3D8F-106F-450E-B1C1-C60098487665</t>
  </si>
  <si>
    <t>0A3F507E-1802-32B8-E044-0003BA298018</t>
  </si>
  <si>
    <t>7ca</t>
  </si>
  <si>
    <t>246635E3-85E1-4D78-B03A-9FE2AA8BCA2A</t>
  </si>
  <si>
    <t>0A3F507E-1F02-32B8-E044-0003BA298018</t>
  </si>
  <si>
    <t>382</t>
  </si>
  <si>
    <t>16n</t>
  </si>
  <si>
    <t>068E312E-A587-40E7-965B-4D9C2722C163</t>
  </si>
  <si>
    <t>0A3F507E-2110-32B8-E044-0003BA298018</t>
  </si>
  <si>
    <t>18lk</t>
  </si>
  <si>
    <t>0441718D-D81D-455F-99AF-C3219D48CB81</t>
  </si>
  <si>
    <t>0A3F507E-2410-32B8-E044-0003BA298018</t>
  </si>
  <si>
    <t>21kd</t>
  </si>
  <si>
    <t>547937B1-88CC-405E-B58F-41EC1BC5264A</t>
  </si>
  <si>
    <t>0A3F507E-1B12-32B8-E044-0003BA298018</t>
  </si>
  <si>
    <t>7aq</t>
  </si>
  <si>
    <t>810E4387-9127-480E-8770-9E37CAAE412D</t>
  </si>
  <si>
    <t>6DDC9805-D6C4-48BA-BE02-3670C852680D</t>
  </si>
  <si>
    <t>890F270F-8648-4ED7-B15F-178429961C7F</t>
  </si>
  <si>
    <t>054E8065-0AB0-4C3D-8629-0D2736220D35</t>
  </si>
  <si>
    <t>3FA31C32-8290-4CE9-9082-B21330268C10</t>
  </si>
  <si>
    <t>99AC7E0C-6E02-4CC8-A23E-C6BC0E19DCDC</t>
  </si>
  <si>
    <t>01477207-7AD1-4C25-AF93-93B04255B1BE</t>
  </si>
  <si>
    <t>3F0B9C4A-DEEC-4B52-809F-081A3252C1FE</t>
  </si>
  <si>
    <t>0A3F507E-1D12-32B8-E044-0003BA298018</t>
  </si>
  <si>
    <t>47</t>
  </si>
  <si>
    <t>9di</t>
  </si>
  <si>
    <t>31220D2D-FDB3-4E8B-9F62-22A8AF7AA9EA</t>
  </si>
  <si>
    <t>0A3F507E-1E12-32B8-E044-0003BA298018</t>
  </si>
  <si>
    <t>4dk</t>
  </si>
  <si>
    <t>77FB7915-D4DA-41B5-9370-FC8331BC7272</t>
  </si>
  <si>
    <t>0A3F507E-2112-32B8-E044-0003BA298018</t>
  </si>
  <si>
    <t>18ll</t>
  </si>
  <si>
    <t>1B398BEA-C6BB-48DF-9735-795ECE75BC09</t>
  </si>
  <si>
    <t>0A3F507E-2212-32B8-E044-0003BA298018</t>
  </si>
  <si>
    <t>18kk</t>
  </si>
  <si>
    <t>26FE1247-4F68-4105-9D28-F67E7EB6D775</t>
  </si>
  <si>
    <t>0A3F507E-2412-32B8-E044-0003BA298018</t>
  </si>
  <si>
    <t>21kf</t>
  </si>
  <si>
    <t>991027BB-4677-49FC-B6CA-423BE1574917</t>
  </si>
  <si>
    <t>0A3F507E-2426-32B8-E044-0003BA298018</t>
  </si>
  <si>
    <t>21ik</t>
  </si>
  <si>
    <t>BDE2FAA3-0B87-4F76-BCEE-29872B4B2A84</t>
  </si>
  <si>
    <t>3CAE7253-0942-0F90-E044-0003BA298018</t>
  </si>
  <si>
    <t>9tb</t>
  </si>
  <si>
    <t>2886EF38-9F23-4C6C-9382-8D53ED08BB16</t>
  </si>
  <si>
    <t>3CAE7253-0944-0F90-E044-0003BA298018</t>
  </si>
  <si>
    <t>9td</t>
  </si>
  <si>
    <t>2984C5C4-BB22-4036-9EB7-BB23FBAD0F19</t>
  </si>
  <si>
    <t>3CAE7253-095D-0F90-E044-0003BA298018</t>
  </si>
  <si>
    <t>96</t>
  </si>
  <si>
    <t>9sh</t>
  </si>
  <si>
    <t>14117C87-C503-40F2-BB19-FB8BD6FBF747</t>
  </si>
  <si>
    <t>3CAE7253-095F-0F90-E044-0003BA298018</t>
  </si>
  <si>
    <t>100</t>
  </si>
  <si>
    <t>9sm</t>
  </si>
  <si>
    <t>501DB9D2-8520-4B5D-8E62-1867B6347247</t>
  </si>
  <si>
    <t>3CAE7253-0965-0F90-E044-0003BA298018</t>
  </si>
  <si>
    <t>116</t>
  </si>
  <si>
    <t>9rm</t>
  </si>
  <si>
    <t>A2EA35D1-5AA0-4E1E-8FCF-3DFABA6A452B</t>
  </si>
  <si>
    <t>3CAE7253-096A-0F90-E044-0003BA298018</t>
  </si>
  <si>
    <t>130</t>
  </si>
  <si>
    <t>9rf</t>
  </si>
  <si>
    <t>CC30ACBB-8DB9-4BA9-B6DC-BB686CE32318</t>
  </si>
  <si>
    <t>3CAE7253-0970-0F90-E044-0003BA298018</t>
  </si>
  <si>
    <t>9rc</t>
  </si>
  <si>
    <t>1C9B21DB-757D-4468-8639-E014EC53A179</t>
  </si>
  <si>
    <t>3CAE7253-0972-0F90-E044-0003BA298018</t>
  </si>
  <si>
    <t>9qæ</t>
  </si>
  <si>
    <t>56099948-9EA7-4782-A9E9-DEB9A9F12F0C</t>
  </si>
  <si>
    <t>0A3F507E-1F0B-32B8-E044-0003BA298018</t>
  </si>
  <si>
    <t>10dc</t>
  </si>
  <si>
    <t>3BE0319F-A8BA-46E3-891E-8F865D3C3014</t>
  </si>
  <si>
    <t>0A3F507E-1B0A-32B8-E044-0003BA298018</t>
  </si>
  <si>
    <t>18el</t>
  </si>
  <si>
    <t>22160520-38A9-4C9A-BD00-AC078CB8F2CE</t>
  </si>
  <si>
    <t>2B190E33-7E09-3634-E044-0003BA298018</t>
  </si>
  <si>
    <t>24ft</t>
  </si>
  <si>
    <t>864D9B7B-71E9-49A6-9048-6B7D77620D97</t>
  </si>
  <si>
    <t>1DE21027-9CE5-1D9F-E044-0003BA298018</t>
  </si>
  <si>
    <t>7fr</t>
  </si>
  <si>
    <t>1E6FDF55-F4C5-4D36-9A0E-65B28CB59E95</t>
  </si>
  <si>
    <t>0A3F507E-2310-32B8-E044-0003BA298018</t>
  </si>
  <si>
    <t>220</t>
  </si>
  <si>
    <t>14dp</t>
  </si>
  <si>
    <t>72548F0F-8EBA-4E30-BA3B-AAE4E1F5C74B</t>
  </si>
  <si>
    <t>0A3F507E-2000-32B8-E044-0003BA298018</t>
  </si>
  <si>
    <t>9gk</t>
  </si>
  <si>
    <t>99F2A2AA-C50C-4E2F-BA1A-050419963733</t>
  </si>
  <si>
    <t>0A3F507E-1904-32B8-E044-0003BA298018</t>
  </si>
  <si>
    <t>20i</t>
  </si>
  <si>
    <t>071CF472-A106-4A19-AE65-A8EDFA01FEE6</t>
  </si>
  <si>
    <t>0A3F507E-1A04-32B8-E044-0003BA298018</t>
  </si>
  <si>
    <t>357</t>
  </si>
  <si>
    <t>21dk</t>
  </si>
  <si>
    <t>8A1BA9E7-42A8-4DFE-A733-BF3402918312</t>
  </si>
  <si>
    <t>0A3F507E-1C04-32B8-E044-0003BA298018</t>
  </si>
  <si>
    <t>6lf</t>
  </si>
  <si>
    <t>3F6C0A7A-CCF8-4D67-B866-1F90012294CF</t>
  </si>
  <si>
    <t>0A3F507E-1D05-32B8-E044-0003BA298018</t>
  </si>
  <si>
    <t>9ei</t>
  </si>
  <si>
    <t>9CFE4373-2FD7-4CF2-8C8F-8A4EDF4DCBE1</t>
  </si>
  <si>
    <t>0A3F507E-1814-32B8-E044-0003BA298018</t>
  </si>
  <si>
    <t>7bi</t>
  </si>
  <si>
    <t>A2946B70-1000-4EE6-9A15-D70D0E2901DD</t>
  </si>
  <si>
    <t>0A3F507E-1F14-32B8-E044-0003BA298018</t>
  </si>
  <si>
    <t>10av</t>
  </si>
  <si>
    <t>1978BE1E-C2F0-4919-B443-96B15B5A0000</t>
  </si>
  <si>
    <t>0A3F507E-171E-32B8-E044-0003BA298018</t>
  </si>
  <si>
    <t>18le</t>
  </si>
  <si>
    <t>70ED19D3-1A83-4350-90A1-DDD5DD823845</t>
  </si>
  <si>
    <t>0A3F507E-1D1E-32B8-E044-0003BA298018</t>
  </si>
  <si>
    <t>9dr</t>
  </si>
  <si>
    <t>7402081E-612A-4211-AD0E-8A6F463BB25C</t>
  </si>
  <si>
    <t>0A3F507E-1E1E-32B8-E044-0003BA298018</t>
  </si>
  <si>
    <t>61</t>
  </si>
  <si>
    <t>7ay</t>
  </si>
  <si>
    <t>17AFD5A8-9797-4F64-A0B8-3CFFE9FC4FDE</t>
  </si>
  <si>
    <t>0A3F507E-211E-32B8-E044-0003BA298018</t>
  </si>
  <si>
    <t>18fq</t>
  </si>
  <si>
    <t>2B7D1F99-5DC2-4C05-8F73-5C36DFFE3234</t>
  </si>
  <si>
    <t>0A3F507E-241E-32B8-E044-0003BA298018</t>
  </si>
  <si>
    <t>21io</t>
  </si>
  <si>
    <t>D6D37EFB-4DFD-453B-B9BC-3B3172D21F49</t>
  </si>
  <si>
    <t>0A3F507E-1720-32B8-E044-0003BA298018</t>
  </si>
  <si>
    <t>18lx</t>
  </si>
  <si>
    <t>3C025766-E782-4277-A0AC-BA995823FDDB</t>
  </si>
  <si>
    <t>0A3F507E-1D20-32B8-E044-0003BA298018</t>
  </si>
  <si>
    <t>9dp</t>
  </si>
  <si>
    <t>9FABAD16-D0A7-4002-BF58-5B6583CB5204</t>
  </si>
  <si>
    <t>0A3F507E-1F26-32B8-E044-0003BA298018</t>
  </si>
  <si>
    <t>10am</t>
  </si>
  <si>
    <t>21CBD32C-DEB0-4A46-AAA5-B0F2F1CFD531</t>
  </si>
  <si>
    <t>0A3F507E-2326-32B8-E044-0003BA298018</t>
  </si>
  <si>
    <t>244</t>
  </si>
  <si>
    <t>22as</t>
  </si>
  <si>
    <t>D8B8F93D-E28D-4654-BE97-DAFEAD721AD8</t>
  </si>
  <si>
    <t>0A3F507E-1528-32B8-E044-0003BA298018</t>
  </si>
  <si>
    <t>27t</t>
  </si>
  <si>
    <t>C505EF10-EABC-4CE9-B6EB-885887C5C076</t>
  </si>
  <si>
    <t>0A3F507E-1628-32B8-E044-0003BA298018</t>
  </si>
  <si>
    <t>18ex</t>
  </si>
  <si>
    <t>B207457A-A3A4-40D5-80D2-9E583C1A12C5</t>
  </si>
  <si>
    <t>0A3F507E-150D-32B8-E044-0003BA298018</t>
  </si>
  <si>
    <t>27ba</t>
  </si>
  <si>
    <t>8381951B-1431-42EF-AC30-1EDDDA5E76A6</t>
  </si>
  <si>
    <t>0A3F507E-160D-32B8-E044-0003BA298018</t>
  </si>
  <si>
    <t>11ck</t>
  </si>
  <si>
    <t>765C9C36-DD5C-499B-95DC-F87BC55272BE</t>
  </si>
  <si>
    <t>0A3F507E-1C0D-32B8-E044-0003BA298018</t>
  </si>
  <si>
    <t>1v</t>
  </si>
  <si>
    <t>8C0072CA-C98E-4BE3-93AF-B9A58CC8EC5E</t>
  </si>
  <si>
    <t>0A3F507E-210D-32B8-E044-0003BA298018</t>
  </si>
  <si>
    <t>18lq</t>
  </si>
  <si>
    <t>9C814B8A-0F28-4414-929F-D9BD976F06B7</t>
  </si>
  <si>
    <t>0A3F507E-220D-32B8-E044-0003BA298018</t>
  </si>
  <si>
    <t>18hn</t>
  </si>
  <si>
    <t>2ABA9148-65F1-4ECC-A389-2A695409F064</t>
  </si>
  <si>
    <t>0A3F507E-240D-32B8-E044-0003BA298018</t>
  </si>
  <si>
    <t>21ki</t>
  </si>
  <si>
    <t>CBBD2FFB-01C7-444A-B8E9-E6FB16B91EEE</t>
  </si>
  <si>
    <t>0A3F507E-1F16-32B8-E044-0003BA298018</t>
  </si>
  <si>
    <t>10au</t>
  </si>
  <si>
    <t>B57E09C3-DB6B-4B5B-9DA2-55BB3C4717C1</t>
  </si>
  <si>
    <t>0A3F507E-1E0A-32B8-E044-0003BA298018</t>
  </si>
  <si>
    <t>9bm</t>
  </si>
  <si>
    <t>4D15A08D-E519-44BC-A568-606E9B054B27</t>
  </si>
  <si>
    <t>0A3F507E-220A-32B8-E044-0003BA298018</t>
  </si>
  <si>
    <t>18ko</t>
  </si>
  <si>
    <t>3BA6FBB5-5E64-42AF-9EF2-46BCF7D45F09</t>
  </si>
  <si>
    <t>0A3F507E-170E-32B8-E044-0003BA298018</t>
  </si>
  <si>
    <t>46a</t>
  </si>
  <si>
    <t>0DA3C09C-6A35-4756-A726-28773101A8EF</t>
  </si>
  <si>
    <t>0A3F507E-1B19-32B8-E044-0003BA298018</t>
  </si>
  <si>
    <t>15cc</t>
  </si>
  <si>
    <t>F20F2219-298D-496F-BC6D-47EE70C13F74</t>
  </si>
  <si>
    <t>541BB8EA-D110-461A-AE21-944E0F471653</t>
  </si>
  <si>
    <t>0A3F507E-1D19-32B8-E044-0003BA298018</t>
  </si>
  <si>
    <t>9dv</t>
  </si>
  <si>
    <t>600ED6F0-E386-40E6-99C6-561B3D9B2728</t>
  </si>
  <si>
    <t>0A3F507E-1E19-32B8-E044-0003BA298018</t>
  </si>
  <si>
    <t>7aø</t>
  </si>
  <si>
    <t>DC155041-B877-4D2F-AF50-50FBE8027CCC</t>
  </si>
  <si>
    <t>0A3F507E-191A-32B8-E044-0003BA298018</t>
  </si>
  <si>
    <t>20s</t>
  </si>
  <si>
    <t>9925AF8D-79DA-4EF2-A8D0-19B94BC3A1E8</t>
  </si>
  <si>
    <t>0A3F507E-1C1A-32B8-E044-0003BA298018</t>
  </si>
  <si>
    <t>6do</t>
  </si>
  <si>
    <t>264EAB7B-DE81-4BF3-8C2C-B9D04A8169FC</t>
  </si>
  <si>
    <t>0A3F507E-201A-32B8-E044-0003BA298018</t>
  </si>
  <si>
    <t>158</t>
  </si>
  <si>
    <t>9fy</t>
  </si>
  <si>
    <t>01E9EEFC-DB11-4CB5-8ACF-EF39DB181BC5</t>
  </si>
  <si>
    <t>0A3F507E-1823-32B8-E044-0003BA298018</t>
  </si>
  <si>
    <t>7dy</t>
  </si>
  <si>
    <t>24B5DB3C-66A0-40FD-8266-158F211474C3</t>
  </si>
  <si>
    <t>0A3F507E-1F23-32B8-E044-0003BA298018</t>
  </si>
  <si>
    <t>10dz</t>
  </si>
  <si>
    <t>A435331D-D988-4AFC-A272-30F0F135774D</t>
  </si>
  <si>
    <t>0A3F507E-1B24-32B8-E044-0003BA298018</t>
  </si>
  <si>
    <t>10x</t>
  </si>
  <si>
    <t>90E0E17C-2007-4621-85B3-48FCAD21C1D8</t>
  </si>
  <si>
    <t>0A3F507E-1D24-32B8-E044-0003BA298018</t>
  </si>
  <si>
    <t>24fs</t>
  </si>
  <si>
    <t>A969483E-099E-466B-A9D3-06CD8DFAD620</t>
  </si>
  <si>
    <t>0A3F507E-1E24-32B8-E044-0003BA298018</t>
  </si>
  <si>
    <t>3B</t>
  </si>
  <si>
    <t>6cz</t>
  </si>
  <si>
    <t>6F1CD88B-688F-4198-B22C-8A71667A5429</t>
  </si>
  <si>
    <t>0A3F507E-2027-32B8-E044-0003BA298018</t>
  </si>
  <si>
    <t>171</t>
  </si>
  <si>
    <t>9me</t>
  </si>
  <si>
    <t>7EEEE6B2-39FF-4166-A866-5B4CB6C595DB</t>
  </si>
  <si>
    <t>53BA2F34-5FD1-2505-E044-0003BA298018</t>
  </si>
  <si>
    <t>5dø</t>
  </si>
  <si>
    <t>310A4133-BAE0-49FB-9122-50BEA5246A3B</t>
  </si>
  <si>
    <t>53BA2F34-5FD3-2505-E044-0003BA298018</t>
  </si>
  <si>
    <t>5eb</t>
  </si>
  <si>
    <t>40DA96D8-1316-4E80-8EB3-3625AC16DA76</t>
  </si>
  <si>
    <t>53BA2F34-5FDC-2505-E044-0003BA298018</t>
  </si>
  <si>
    <t>5el</t>
  </si>
  <si>
    <t>7E73776E-89A9-4D88-8E03-3EF44EC9A251</t>
  </si>
  <si>
    <t>53BA2F34-5FEB-2505-E044-0003BA298018</t>
  </si>
  <si>
    <t>5eø</t>
  </si>
  <si>
    <t>89CDFC92-39F2-450F-856A-9570DD83EF10</t>
  </si>
  <si>
    <t>53BA2F34-5FF4-2505-E044-0003BA298018</t>
  </si>
  <si>
    <t>107</t>
  </si>
  <si>
    <t>5fi</t>
  </si>
  <si>
    <t>DC90DDEA-8D0B-420C-A5CF-CC038070B682</t>
  </si>
  <si>
    <t>53BA2F34-5FF6-2505-E044-0003BA298018</t>
  </si>
  <si>
    <t>111</t>
  </si>
  <si>
    <t>5fl</t>
  </si>
  <si>
    <t>217D4283-5D0A-4002-828F-593FB2E97FE4</t>
  </si>
  <si>
    <t>53BA2F34-5FFD-2505-E044-0003BA298018</t>
  </si>
  <si>
    <t>5fs</t>
  </si>
  <si>
    <t>0FE42F9E-033A-4362-BDFD-AE65A4392928</t>
  </si>
  <si>
    <t>4CA54B0F-2D12-0052-E044-0003BA298018</t>
  </si>
  <si>
    <t>9qs</t>
  </si>
  <si>
    <t>F6E9F828-2CB3-453C-8C14-5AAB0C9CE98A</t>
  </si>
  <si>
    <t>0A3F507E-2108-32B8-E044-0003BA298018</t>
  </si>
  <si>
    <t>7an</t>
  </si>
  <si>
    <t>15A944D8-3355-4CF9-BEA6-1430962F3555</t>
  </si>
  <si>
    <t>0A3F507E-2208-32B8-E044-0003BA298018</t>
  </si>
  <si>
    <t>18kp</t>
  </si>
  <si>
    <t>F8035A4A-8F26-448A-A800-0D417EA16576</t>
  </si>
  <si>
    <t>1678FA5A-69BB-4EC6-997B-B7FB7313D331</t>
  </si>
  <si>
    <t>0A3F507E-2408-32B8-E044-0003BA298018</t>
  </si>
  <si>
    <t>21ho</t>
  </si>
  <si>
    <t>95CA7E6D-A4FE-4E11-8DA5-271EA49A84A5</t>
  </si>
  <si>
    <t>53BA2F34-5FCC-2505-E044-0003BA298018</t>
  </si>
  <si>
    <t>5dv</t>
  </si>
  <si>
    <t>522A1A4F-4940-4DF4-875E-AB3468BA565D</t>
  </si>
  <si>
    <t>53BA2F34-5FD2-2505-E044-0003BA298018</t>
  </si>
  <si>
    <t>5ea</t>
  </si>
  <si>
    <t>3C7403D9-6B77-4997-9308-EAB7A1215CAD</t>
  </si>
  <si>
    <t>53BA2F34-5FD9-2505-E044-0003BA298018</t>
  </si>
  <si>
    <t>5eh</t>
  </si>
  <si>
    <t>2D463062-6403-418F-96E8-3E11C046B94B</t>
  </si>
  <si>
    <t>53BA2F34-5FE4-2505-E044-0003BA298018</t>
  </si>
  <si>
    <t>73</t>
  </si>
  <si>
    <t>5et</t>
  </si>
  <si>
    <t>88613EDE-2B05-475C-82DF-EC5520AA8113</t>
  </si>
  <si>
    <t>53BA2F34-5FF1-2505-E044-0003BA298018</t>
  </si>
  <si>
    <t>101</t>
  </si>
  <si>
    <t>5ff</t>
  </si>
  <si>
    <t>63CFC318-E6FA-4C90-93AC-04734F06736D</t>
  </si>
  <si>
    <t>53BA2F34-5FF3-2505-E044-0003BA298018</t>
  </si>
  <si>
    <t>105</t>
  </si>
  <si>
    <t>5fh</t>
  </si>
  <si>
    <t>C6A96AC8-2B0E-4BA5-97A6-3F71ED8566BF</t>
  </si>
  <si>
    <t>53BA2F34-5FFC-2505-E044-0003BA298018</t>
  </si>
  <si>
    <t>123</t>
  </si>
  <si>
    <t>5fr</t>
  </si>
  <si>
    <t>DAA6170B-27AE-4D60-86D6-5FD95567D211</t>
  </si>
  <si>
    <t>53BA2F34-5FFE-2505-E044-0003BA298018</t>
  </si>
  <si>
    <t>129</t>
  </si>
  <si>
    <t>5ft</t>
  </si>
  <si>
    <t>76A9A7E8-FA6A-470A-BB20-2A5489C2C1D5</t>
  </si>
  <si>
    <t>4CA54B0F-2D0E-0052-E044-0003BA298018</t>
  </si>
  <si>
    <t>A31F2E05-9FCC-44F9-A68E-4179C7FAC4CE</t>
  </si>
  <si>
    <t>0A3F507E-2406-32B8-E044-0003BA298018</t>
  </si>
  <si>
    <t>21ht</t>
  </si>
  <si>
    <t>2B463630-E859-4936-BB6C-38C67E091731</t>
  </si>
  <si>
    <t>0A3F507E-170B-32B8-E044-0003BA298018</t>
  </si>
  <si>
    <t>7898EC7C-5D54-4B81-8AA6-D80296911F60</t>
  </si>
  <si>
    <t>0A3F507E-1B0B-32B8-E044-0003BA298018</t>
  </si>
  <si>
    <t>18ey</t>
  </si>
  <si>
    <t>E1CDFD24-E164-4D4F-AAC0-CF4A4F95EB99</t>
  </si>
  <si>
    <t>0A3F507E-2317-32B8-E044-0003BA298018</t>
  </si>
  <si>
    <t>227</t>
  </si>
  <si>
    <t>21cq</t>
  </si>
  <si>
    <t>A8E471D8-0A9A-4455-99DB-72B849FB9B2B</t>
  </si>
  <si>
    <t>1F289F18-869E-372C-E044-0003BA298018</t>
  </si>
  <si>
    <t>10E</t>
  </si>
  <si>
    <t>4D4C8677-F861-490E-AE24-950D150793DF</t>
  </si>
  <si>
    <t>0A3F507E-2010-32B8-E044-0003BA298018</t>
  </si>
  <si>
    <t>9gb</t>
  </si>
  <si>
    <t>90917E55-D132-4C94-8089-A13C6058E204</t>
  </si>
  <si>
    <t>0A3F507E-1912-32B8-E044-0003BA298018</t>
  </si>
  <si>
    <t>20aa</t>
  </si>
  <si>
    <t>9EA4C691-1457-4660-8B06-A626E31C0AE7</t>
  </si>
  <si>
    <t>0A3F507E-1A12-32B8-E044-0003BA298018</t>
  </si>
  <si>
    <t>385</t>
  </si>
  <si>
    <t>21cx</t>
  </si>
  <si>
    <t>F682A2BD-D972-4381-80B2-2C35C19025A9</t>
  </si>
  <si>
    <t>1357EB80-9CFB-3D79-E044-0003BA298018</t>
  </si>
  <si>
    <t>5B</t>
  </si>
  <si>
    <t>7c</t>
  </si>
  <si>
    <t>2838E51D-173C-4942-BFC6-9D5D7DED653A</t>
  </si>
  <si>
    <t>3CAE7253-0945-0F90-E044-0003BA298018</t>
  </si>
  <si>
    <t>9te</t>
  </si>
  <si>
    <t>CC43CB3C-1A6E-4D58-BBB8-2D2C5F87493F</t>
  </si>
  <si>
    <t>3CAE7253-094A-0F90-E044-0003BA298018</t>
  </si>
  <si>
    <t>9sl</t>
  </si>
  <si>
    <t>881F15C8-A5E8-4F41-B6C3-FDFB847ABD97</t>
  </si>
  <si>
    <t>3CAE7253-0950-0F90-E044-0003BA298018</t>
  </si>
  <si>
    <t>64</t>
  </si>
  <si>
    <t>9ræ</t>
  </si>
  <si>
    <t>01C59D29-B4C3-4C47-94F7-99CBD55A359B</t>
  </si>
  <si>
    <t>3CAE7253-0952-0F90-E044-0003BA298018</t>
  </si>
  <si>
    <t>9rv</t>
  </si>
  <si>
    <t>4BCEAA68-B20E-4F50-8A3C-B504C076DBA3</t>
  </si>
  <si>
    <t>3CAE7253-096D-0F90-E044-0003BA298018</t>
  </si>
  <si>
    <t>136</t>
  </si>
  <si>
    <t>9ri</t>
  </si>
  <si>
    <t>48E7D63F-0BCC-41A6-93AE-F903F6BB8B2E</t>
  </si>
  <si>
    <t>0A3F507E-1D0B-32B8-E044-0003BA298018</t>
  </si>
  <si>
    <t>9em</t>
  </si>
  <si>
    <t>296DEEE0-94AE-407D-99C4-97B50B7B9AF1</t>
  </si>
  <si>
    <t>0A3F507E-1E0B-32B8-E044-0003BA298018</t>
  </si>
  <si>
    <t>9ce</t>
  </si>
  <si>
    <t>8018252D-AB67-437B-9E33-02D156715762</t>
  </si>
  <si>
    <t>0A3F507E-150E-32B8-E044-0003BA298018</t>
  </si>
  <si>
    <t>27bb</t>
  </si>
  <si>
    <t>AE6B8B60-8A4A-4772-8CD6-8185CF82DD9D</t>
  </si>
  <si>
    <t>0A3F507E-160E-32B8-E044-0003BA298018</t>
  </si>
  <si>
    <t>10er</t>
  </si>
  <si>
    <t>C2CD5C38-5615-428B-B6C8-1EDF4923623E</t>
  </si>
  <si>
    <t>0A3F507E-1C0E-32B8-E044-0003BA298018</t>
  </si>
  <si>
    <t>6ll</t>
  </si>
  <si>
    <t>0B8558BB-AA99-4A5A-84D3-376AC6C4A3D7</t>
  </si>
  <si>
    <t>0A3F507E-161E-32B8-E044-0003BA298018</t>
  </si>
  <si>
    <t>11bi</t>
  </si>
  <si>
    <t>4914110A-E486-4F49-8116-A5F5E6E3C134</t>
  </si>
  <si>
    <t>0A3F507E-191E-32B8-E044-0003BA298018</t>
  </si>
  <si>
    <t>170</t>
  </si>
  <si>
    <t>20u</t>
  </si>
  <si>
    <t>5C626577-EF70-4D15-B293-C9D7B8CCFAA5</t>
  </si>
  <si>
    <t>0A3F507E-1A1E-32B8-E044-0003BA298018</t>
  </si>
  <si>
    <t>24dn</t>
  </si>
  <si>
    <t>C3C16C7E-A2D3-44BC-8BF5-EB1456DBA356</t>
  </si>
  <si>
    <t>0A3F507E-1C1E-32B8-E044-0003BA298018</t>
  </si>
  <si>
    <t>6dm</t>
  </si>
  <si>
    <t>742A2EEE-01CE-4838-9379-075BE2AB1D65</t>
  </si>
  <si>
    <t>0A3F507E-201E-32B8-E044-0003BA298018</t>
  </si>
  <si>
    <t>162</t>
  </si>
  <si>
    <t>9fv</t>
  </si>
  <si>
    <t>17ED0CC5-2104-43C8-85A1-D366F326AECE</t>
  </si>
  <si>
    <t>0A3F507E-1520-32B8-E044-0003BA298018</t>
  </si>
  <si>
    <t>27af</t>
  </si>
  <si>
    <t>3B048AAF-FD60-4768-B3D5-37818E0B1E2D</t>
  </si>
  <si>
    <t>0A3F507E-1920-32B8-E044-0003BA298018</t>
  </si>
  <si>
    <t>172</t>
  </si>
  <si>
    <t>20v</t>
  </si>
  <si>
    <t>5CDBE596-DB22-4F8D-BAA9-A1A889BD3EBE</t>
  </si>
  <si>
    <t>0A3F507E-1A20-32B8-E044-0003BA298018</t>
  </si>
  <si>
    <t>24dm</t>
  </si>
  <si>
    <t>0D9B7148-23AC-4910-BCEC-05F39DD27E18</t>
  </si>
  <si>
    <t>0A3F507E-1C20-32B8-E044-0003BA298018</t>
  </si>
  <si>
    <t>6dl</t>
  </si>
  <si>
    <t>11391456-EA08-4323-987A-0B114B9F42F5</t>
  </si>
  <si>
    <t>0A3F507E-1B26-32B8-E044-0003BA298018</t>
  </si>
  <si>
    <t>10q</t>
  </si>
  <si>
    <t>BE759471-F4CA-4F43-8DAE-639B14C1A7B6</t>
  </si>
  <si>
    <t>0A3F507E-1E26-32B8-E044-0003BA298018</t>
  </si>
  <si>
    <t>6bæ</t>
  </si>
  <si>
    <t>11D7B8D3-50DA-47F1-AEBB-936CA7093E36</t>
  </si>
  <si>
    <t>0A3F507E-2226-32B8-E044-0003BA298018</t>
  </si>
  <si>
    <t>12z</t>
  </si>
  <si>
    <t>71E6338A-A431-44BB-B19D-33A3E5288992</t>
  </si>
  <si>
    <t>0A3F507E-1F28-32B8-E044-0003BA298018</t>
  </si>
  <si>
    <t>10al</t>
  </si>
  <si>
    <t>FB29E594-41D3-4E37-8EFD-B17A4F9ADDDA</t>
  </si>
  <si>
    <t>2B190E33-7E01-3634-E044-0003BA298018</t>
  </si>
  <si>
    <t>A89A9F98-4B19-4E0F-A2BE-B91FCB69F278</t>
  </si>
  <si>
    <t>1DE21027-9CE3-1D9F-E044-0003BA298018</t>
  </si>
  <si>
    <t>24F52F14-96FB-4593-945C-0E8D44A730CC</t>
  </si>
  <si>
    <t>0A3F507E-1610-32B8-E044-0003BA298018</t>
  </si>
  <si>
    <t>10es</t>
  </si>
  <si>
    <t>D8D64B62-3817-4BFB-8F25-4EB2DB97F08C</t>
  </si>
  <si>
    <t>0A3F507E-2210-32B8-E044-0003BA298018</t>
  </si>
  <si>
    <t>18kl</t>
  </si>
  <si>
    <t>EF82A1A7-A131-48FE-9521-0243AB11D156</t>
  </si>
  <si>
    <t>0A3F507E-180D-32B8-E044-0003BA298018</t>
  </si>
  <si>
    <t>7cø</t>
  </si>
  <si>
    <t>524F22A9-0A83-463F-8287-2F4602B4247C</t>
  </si>
  <si>
    <t>0A3F507E-1F0D-32B8-E044-0003BA298018</t>
  </si>
  <si>
    <t>10dd</t>
  </si>
  <si>
    <t>B7D9E26C-BCFD-45F2-B353-85B4068007A1</t>
  </si>
  <si>
    <t>0A3F507E-200D-32B8-E044-0003BA298018</t>
  </si>
  <si>
    <t>9ms</t>
  </si>
  <si>
    <t>11D9FF3B-E0EE-472C-89DC-63EDBA1B1124</t>
  </si>
  <si>
    <t>0A3F507E-1B16-32B8-E044-0003BA298018</t>
  </si>
  <si>
    <t>16bb</t>
  </si>
  <si>
    <t>912764B3-D629-4501-BF8A-1DD430E47568</t>
  </si>
  <si>
    <t>666B7FBD-DFA9-4489-A8CA-6641DDE265F7</t>
  </si>
  <si>
    <t>43F9807A-5174-4A76-A80C-6473C3CAA3A8</t>
  </si>
  <si>
    <t>2936CF9E-0BD4-47C3-904D-9F3B3BE7E554</t>
  </si>
  <si>
    <t>0A3F507E-1D16-32B8-E044-0003BA298018</t>
  </si>
  <si>
    <t>9dl</t>
  </si>
  <si>
    <t>044837B2-33C9-46FA-B18B-77D0AE775A44</t>
  </si>
  <si>
    <t>0A3F507E-1E16-32B8-E044-0003BA298018</t>
  </si>
  <si>
    <t>4ep</t>
  </si>
  <si>
    <t>EB916DF9-09E1-443B-9F6B-AE822D4C6697</t>
  </si>
  <si>
    <t>0A3F507E-2116-32B8-E044-0003BA298018</t>
  </si>
  <si>
    <t>18ln</t>
  </si>
  <si>
    <t>941C25C9-723B-41BB-857B-299FFB095C01</t>
  </si>
  <si>
    <t>0A3F507E-2216-32B8-E044-0003BA298018</t>
  </si>
  <si>
    <t>18ky</t>
  </si>
  <si>
    <t>0B0F645C-F1D1-49C6-928C-4221EC076AB7</t>
  </si>
  <si>
    <t>0A3F507E-1919-32B8-E044-0003BA298018</t>
  </si>
  <si>
    <t>20ba</t>
  </si>
  <si>
    <t>63D4FE48-F61A-43B2-8AF6-F03737E0829D</t>
  </si>
  <si>
    <t>0A3F507E-1C19-32B8-E044-0003BA298018</t>
  </si>
  <si>
    <t>6dq</t>
  </si>
  <si>
    <t>0D61342F-798A-463D-9574-74DBDB5E6710</t>
  </si>
  <si>
    <t>0A3F507E-181A-32B8-E044-0003BA298018</t>
  </si>
  <si>
    <t>7bm</t>
  </si>
  <si>
    <t>3780852D-08F3-4909-93F4-91C6B4E379C8</t>
  </si>
  <si>
    <t>0A3F507E-1B23-32B8-E044-0003BA298018</t>
  </si>
  <si>
    <t>10p</t>
  </si>
  <si>
    <t>3931D4C4-635B-407E-90EE-785983C9D4AA</t>
  </si>
  <si>
    <t>0A3F507E-1D23-32B8-E044-0003BA298018</t>
  </si>
  <si>
    <t>24bb</t>
  </si>
  <si>
    <t>47CDBECA-82D7-473E-8D33-11B4348B5B3D</t>
  </si>
  <si>
    <t>0A3F507E-1E23-32B8-E044-0003BA298018</t>
  </si>
  <si>
    <t>3A</t>
  </si>
  <si>
    <t>6bh</t>
  </si>
  <si>
    <t>2AD30C73-3C28-4C83-8286-B773C520F245</t>
  </si>
  <si>
    <t>0A3F507E-2123-32B8-E044-0003BA298018</t>
  </si>
  <si>
    <t>18dq</t>
  </si>
  <si>
    <t>E032ACF6-407A-4BBF-BBC3-45FF8C453F4D</t>
  </si>
  <si>
    <t>0A3F507E-2423-32B8-E044-0003BA298018</t>
  </si>
  <si>
    <t>21iæ</t>
  </si>
  <si>
    <t>A07DC9DE-7E8A-4DA9-94CB-A24CE7570AEA</t>
  </si>
  <si>
    <t>0A3F507E-1924-32B8-E044-0003BA298018</t>
  </si>
  <si>
    <t>179</t>
  </si>
  <si>
    <t>20ag</t>
  </si>
  <si>
    <t>84F0E715-6393-4085-A661-335CB779BFBB</t>
  </si>
  <si>
    <t>0A3F507E-1A24-32B8-E044-0003BA298018</t>
  </si>
  <si>
    <t>24dk</t>
  </si>
  <si>
    <t>F07D7E8A-885A-4D23-8AEA-6295607849BD</t>
  </si>
  <si>
    <t>0A3F507E-2100-32B8-E044-0003BA298018</t>
  </si>
  <si>
    <t>4ap</t>
  </si>
  <si>
    <t>9BF242FF-2402-4339-B87C-8AF0F1A8F827</t>
  </si>
  <si>
    <t>0A3F507E-2200-32B8-E044-0003BA298018</t>
  </si>
  <si>
    <t>8A</t>
  </si>
  <si>
    <t>18mi</t>
  </si>
  <si>
    <t>47F84A44-E6C0-4447-B79A-AD31EFB1E5AC</t>
  </si>
  <si>
    <t>0A3F507E-2400-32B8-E044-0003BA298018</t>
  </si>
  <si>
    <t>21hv</t>
  </si>
  <si>
    <t>6D6322E5-B526-4583-82D2-17F07CB86A24</t>
  </si>
  <si>
    <t>0A3F507E-1B04-32B8-E044-0003BA298018</t>
  </si>
  <si>
    <t>18eo</t>
  </si>
  <si>
    <t>5F0CEE93-6C0E-4C42-A411-DA29A9103403</t>
  </si>
  <si>
    <t>0A3F507E-1D04-32B8-E044-0003BA298018</t>
  </si>
  <si>
    <t>9fc</t>
  </si>
  <si>
    <t>6F58E489-6015-4628-870A-E665DC78672B</t>
  </si>
  <si>
    <t>0A3F507E-1E04-32B8-E044-0003BA298018</t>
  </si>
  <si>
    <t>9bq</t>
  </si>
  <si>
    <t>3B776EA6-E290-4A71-A1DA-6F15D5436A76</t>
  </si>
  <si>
    <t>0A3F507E-1514-32B8-E044-0003BA298018</t>
  </si>
  <si>
    <t>27k</t>
  </si>
  <si>
    <t>AA49DAA8-EC8D-418E-BCE1-BCB53FCBDA31</t>
  </si>
  <si>
    <t>0A3F507E-1614-32B8-E044-0003BA298018</t>
  </si>
  <si>
    <t>10eu</t>
  </si>
  <si>
    <t>6C74FBE8-12AF-49F5-90AA-22B272A60D17</t>
  </si>
  <si>
    <t>0A3F507E-1914-32B8-E044-0003BA298018</t>
  </si>
  <si>
    <t>160</t>
  </si>
  <si>
    <t>20p</t>
  </si>
  <si>
    <t>B660519C-A7DC-4461-92CA-6E5FBB00A32F</t>
  </si>
  <si>
    <t>0A3F507E-1A14-32B8-E044-0003BA298018</t>
  </si>
  <si>
    <t>389</t>
  </si>
  <si>
    <t>21cu</t>
  </si>
  <si>
    <t>A8858280-F17D-48FC-85F3-7C0719157FC4</t>
  </si>
  <si>
    <t>0A3F507E-1C14-32B8-E044-0003BA298018</t>
  </si>
  <si>
    <t>6lo</t>
  </si>
  <si>
    <t>DBE7EA6D-1073-474E-9418-2644850C810C</t>
  </si>
  <si>
    <t>0A3F507E-151B-32B8-E044-0003BA298018</t>
  </si>
  <si>
    <t>27ai</t>
  </si>
  <si>
    <t>AB16DE3E-ADE0-4CB9-8399-037B2C9EB524</t>
  </si>
  <si>
    <t>0A3F507E-161B-32B8-E044-0003BA298018</t>
  </si>
  <si>
    <t>12B</t>
  </si>
  <si>
    <t>18rc</t>
  </si>
  <si>
    <t>57A5AEF6-2958-46B3-9D40-503BB829D258</t>
  </si>
  <si>
    <t>0A3F507E-2020-32B8-E044-0003BA298018</t>
  </si>
  <si>
    <t>9fu</t>
  </si>
  <si>
    <t>119DD3EF-46F5-4143-9782-8FB23EC16C5D</t>
  </si>
  <si>
    <t>0A3F507E-1526-32B8-E044-0003BA298018</t>
  </si>
  <si>
    <t>27v</t>
  </si>
  <si>
    <t>2684E662-43B1-436D-A5A5-EA0D78E38167</t>
  </si>
  <si>
    <t>0A3F507E-1626-32B8-E044-0003BA298018</t>
  </si>
  <si>
    <t>18dm</t>
  </si>
  <si>
    <t>31E34C41-A33F-477C-8DEA-2CB862D952D1</t>
  </si>
  <si>
    <t>0A3F507E-1C26-32B8-E044-0003BA298018</t>
  </si>
  <si>
    <t>6df</t>
  </si>
  <si>
    <t>DC52C436-494E-4351-A6F2-9C9ED236C81A</t>
  </si>
  <si>
    <t>0A3F507E-2026-32B8-E044-0003BA298018</t>
  </si>
  <si>
    <t>9fr</t>
  </si>
  <si>
    <t>623A7784-9253-427E-9DAE-63C9529E0618</t>
  </si>
  <si>
    <t>53BA2F34-5FE8-2505-E044-0003BA298018</t>
  </si>
  <si>
    <t>81</t>
  </si>
  <si>
    <t>5ey</t>
  </si>
  <si>
    <t>E4CE0B2F-B0CE-41EE-B9DE-47BA7A01D54D</t>
  </si>
  <si>
    <t>53BA2F34-5FEA-2505-E044-0003BA298018</t>
  </si>
  <si>
    <t>85</t>
  </si>
  <si>
    <t>5eæ</t>
  </si>
  <si>
    <t>2692213F-B068-4C14-8509-9B6977430904</t>
  </si>
  <si>
    <t>53BA2F34-5FF7-2505-E044-0003BA298018</t>
  </si>
  <si>
    <t>113</t>
  </si>
  <si>
    <t>5fm</t>
  </si>
  <si>
    <t>661544D4-BCD2-40D7-B1B0-28377B1EE577</t>
  </si>
  <si>
    <t>4CA54B0F-2D25-0052-E044-0003BA298018</t>
  </si>
  <si>
    <t>75BE3C5B-ECC2-44EB-BC45-DC281B15325E</t>
  </si>
  <si>
    <t>0A3F507E-2106-32B8-E044-0003BA298018</t>
  </si>
  <si>
    <t>7am</t>
  </si>
  <si>
    <t>03EDFC00-C26D-4812-BDF9-B2C4B0116EBB</t>
  </si>
  <si>
    <t>0A3F507E-2206-32B8-E044-0003BA298018</t>
  </si>
  <si>
    <t>18me</t>
  </si>
  <si>
    <t>3AED47C2-BE23-4FC0-8807-070C975FBBD2</t>
  </si>
  <si>
    <t>645DB24A-F155-3388-E044-0003BA298018</t>
  </si>
  <si>
    <t>93</t>
  </si>
  <si>
    <t>3c</t>
  </si>
  <si>
    <t>9AA41817-1B2B-457C-9EFD-D0A1277E3FF6</t>
  </si>
  <si>
    <t>0A3F507E-1602-32B8-E044-0003BA298018</t>
  </si>
  <si>
    <t>10ek</t>
  </si>
  <si>
    <t>711C7163-73F1-4B54-9D95-FBEDF9B9D518</t>
  </si>
  <si>
    <t>0A3F507E-1F10-32B8-E044-0003BA298018</t>
  </si>
  <si>
    <t>10ay</t>
  </si>
  <si>
    <t>37E9EF51-6BB8-4AA6-80D6-35EB8F149342</t>
  </si>
  <si>
    <t>0A3F507E-1509-32B8-E044-0003BA298018</t>
  </si>
  <si>
    <t>27ay</t>
  </si>
  <si>
    <t>3FB2B3F9-BB64-4F5F-88EC-277FC50229ED</t>
  </si>
  <si>
    <t>0A3F507E-2109-32B8-E044-0003BA298018</t>
  </si>
  <si>
    <t>4au</t>
  </si>
  <si>
    <t>BDE780B9-493B-43B2-B97D-2C8BA5BA6A58</t>
  </si>
  <si>
    <t>0A3F507E-2409-32B8-E044-0003BA298018</t>
  </si>
  <si>
    <t>21hp</t>
  </si>
  <si>
    <t>B46AAD59-4505-4B59-80DC-5BF0002B4A9E</t>
  </si>
  <si>
    <t>0A3F507E-200C-32B8-E044-0003BA298018</t>
  </si>
  <si>
    <t>9gd</t>
  </si>
  <si>
    <t>32E77338-70FB-4701-8A93-C35530CD95A8</t>
  </si>
  <si>
    <t>0A3F507E-1718-32B8-E044-0003BA298018</t>
  </si>
  <si>
    <t>18ma</t>
  </si>
  <si>
    <t>4D160BE0-77EC-4B8C-9E03-0B1B7E08A3C2</t>
  </si>
  <si>
    <t>0A3F507E-1D18-32B8-E044-0003BA298018</t>
  </si>
  <si>
    <t>9dm</t>
  </si>
  <si>
    <t>71BFB5EF-4EA2-418D-BE58-EDA75DE2448B</t>
  </si>
  <si>
    <t>0A3F507E-1521-32B8-E044-0003BA298018</t>
  </si>
  <si>
    <t>27ac</t>
  </si>
  <si>
    <t>47F3560B-BE68-42FB-9198-6EDBCC118AE4</t>
  </si>
  <si>
    <t>0A3F507E-1621-32B8-E044-0003BA298018</t>
  </si>
  <si>
    <t>20A</t>
  </si>
  <si>
    <t>18av</t>
  </si>
  <si>
    <t>D25144AE-46FD-46E2-ABD7-F2DF63A46208</t>
  </si>
  <si>
    <t>0A3F507E-2121-32B8-E044-0003BA298018</t>
  </si>
  <si>
    <t>18dd</t>
  </si>
  <si>
    <t>8A819F8F-3555-429C-8536-45399CBE1E3A</t>
  </si>
  <si>
    <t>0A3F507E-2221-32B8-E044-0003BA298018</t>
  </si>
  <si>
    <t>18kæ</t>
  </si>
  <si>
    <t>96B9D19E-E4F3-42A7-AFAC-7D7C7FE6C5E8</t>
  </si>
  <si>
    <t>0A3F507E-1B0D-32B8-E044-0003BA298018</t>
  </si>
  <si>
    <t>18cr</t>
  </si>
  <si>
    <t>E6E57BD0-B9DC-4376-A291-D62D0520851F</t>
  </si>
  <si>
    <t>0A3F507E-1D0D-32B8-E044-0003BA298018</t>
  </si>
  <si>
    <t>9en</t>
  </si>
  <si>
    <t>6CC487B8-9A7F-4AAC-842D-A8FBA61D7117</t>
  </si>
  <si>
    <t>0A3F507E-1E0D-32B8-E044-0003BA298018</t>
  </si>
  <si>
    <t>7bf</t>
  </si>
  <si>
    <t>7AEDBF73-DE1C-4E74-AFB5-D4D4F1378D75</t>
  </si>
  <si>
    <t>0A3F507E-1A16-32B8-E044-0003BA298018</t>
  </si>
  <si>
    <t>393</t>
  </si>
  <si>
    <t>21cs</t>
  </si>
  <si>
    <t>A30275AC-E960-4CCB-8AAF-1CF9C4A05FEF</t>
  </si>
  <si>
    <t>0A3F507E-1C16-32B8-E044-0003BA298018</t>
  </si>
  <si>
    <t>6lq</t>
  </si>
  <si>
    <t>AE73D1A9-8102-43EA-84C0-115916715FAD</t>
  </si>
  <si>
    <t>0A3F507E-2016-32B8-E044-0003BA298018</t>
  </si>
  <si>
    <t>9fæ</t>
  </si>
  <si>
    <t>26765599-63A2-4A39-A2D4-9B79BF6CD3E9</t>
  </si>
  <si>
    <t>0A3F507E-1717-32B8-E044-0003BA298018</t>
  </si>
  <si>
    <t>18c</t>
  </si>
  <si>
    <t>61559543-19F2-43EC-8DDF-44CCC6A1F299</t>
  </si>
  <si>
    <t>0A3F507E-161D-32B8-E044-0003BA298018</t>
  </si>
  <si>
    <t>18fs</t>
  </si>
  <si>
    <t>BB2051DD-F8F6-46FA-847D-A8DB5A2D3307</t>
  </si>
  <si>
    <t>0A3F507E-191D-32B8-E044-0003BA298018</t>
  </si>
  <si>
    <t>169</t>
  </si>
  <si>
    <t>20aæ</t>
  </si>
  <si>
    <t>9D96BB26-4B95-4C0C-91D3-63B4A4B0747C</t>
  </si>
  <si>
    <t>0A3F507E-170A-32B8-E044-0003BA298018</t>
  </si>
  <si>
    <t>47b</t>
  </si>
  <si>
    <t>340A9039-CD58-45F3-84D4-65B7D866A0D4</t>
  </si>
  <si>
    <t>0A3F507E-1D0A-32B8-E044-0003BA298018</t>
  </si>
  <si>
    <t>9ff</t>
  </si>
  <si>
    <t>337B9917-1BC9-4F43-AC2C-238A79BF5310</t>
  </si>
  <si>
    <t>0A3F507E-210A-32B8-E044-0003BA298018</t>
  </si>
  <si>
    <t>4q</t>
  </si>
  <si>
    <t>A08408EA-D8BC-453C-9466-47FFB04EFA14</t>
  </si>
  <si>
    <t>0A3F507E-1719-32B8-E044-0003BA298018</t>
  </si>
  <si>
    <t>18hl</t>
  </si>
  <si>
    <t>F96F6504-8326-4958-9BEB-4B53A8524E06</t>
  </si>
  <si>
    <t>0A3F507E-2319-32B8-E044-0003BA298018</t>
  </si>
  <si>
    <t>229</t>
  </si>
  <si>
    <t>21bl</t>
  </si>
  <si>
    <t>19DEDD95-C4E9-4FF8-B864-09F21C241086</t>
  </si>
  <si>
    <t>0A3F507E-151A-32B8-E044-0003BA298018</t>
  </si>
  <si>
    <t>27ak</t>
  </si>
  <si>
    <t>EAFF6D0C-CF65-4B20-B819-3F5CFD661A50</t>
  </si>
  <si>
    <t>0A3F507E-161A-32B8-E044-0003BA298018</t>
  </si>
  <si>
    <t>12A</t>
  </si>
  <si>
    <t>18e</t>
  </si>
  <si>
    <t>890CD561-D92F-49D2-80A0-94542D8471FD</t>
  </si>
  <si>
    <t>0A3F507E-241C-32B8-E044-0003BA298018</t>
  </si>
  <si>
    <t>21is</t>
  </si>
  <si>
    <t>E01311F9-400E-4503-B1F4-E29BAF53B258</t>
  </si>
  <si>
    <t>0A3F507E-1800-32B8-E044-0003BA298018</t>
  </si>
  <si>
    <t>9cl</t>
  </si>
  <si>
    <t>B1D6E867-09DE-4AB7-AAB0-00BFE7CA1556</t>
  </si>
  <si>
    <t>0A3F507E-2004-32B8-E044-0003BA298018</t>
  </si>
  <si>
    <t>9gh</t>
  </si>
  <si>
    <t>2B0CB1DB-836C-4733-A38C-D798D30159EF</t>
  </si>
  <si>
    <t>0A3F507E-2314-32B8-E044-0003BA298018</t>
  </si>
  <si>
    <t>224</t>
  </si>
  <si>
    <t>22ar</t>
  </si>
  <si>
    <t>008A74A4-66D5-4E92-89A4-B46BC3439044</t>
  </si>
  <si>
    <t>0A3F507E-221E-32B8-E044-0003BA298018</t>
  </si>
  <si>
    <t>18kt</t>
  </si>
  <si>
    <t>CD7F0EAF-05CF-41BB-97E3-CCD5D89A31E0</t>
  </si>
  <si>
    <t>0A3F507E-1B20-32B8-E044-0003BA298018</t>
  </si>
  <si>
    <t>10s</t>
  </si>
  <si>
    <t>7833850D-4FA5-4E2A-B0F9-9B3CDF6B237F</t>
  </si>
  <si>
    <t>0A3F507E-1E20-32B8-E044-0003BA298018</t>
  </si>
  <si>
    <t>65</t>
  </si>
  <si>
    <t>7cd</t>
  </si>
  <si>
    <t>56F6BAB7-C17A-44F1-B0F4-75353EF1E4C6</t>
  </si>
  <si>
    <t>53BA2F34-5FC6-2505-E044-0003BA298018</t>
  </si>
  <si>
    <t>5dp</t>
  </si>
  <si>
    <t>F61944B5-90A1-40A1-A46C-D0BDB6329485</t>
  </si>
  <si>
    <t>53BA2F34-5FCD-2505-E044-0003BA298018</t>
  </si>
  <si>
    <t>5dx</t>
  </si>
  <si>
    <t>5F42BE79-39B0-486F-9E06-E037319A4FC0</t>
  </si>
  <si>
    <t>53BA2F34-5FD8-2505-E044-0003BA298018</t>
  </si>
  <si>
    <t>5eg</t>
  </si>
  <si>
    <t>359836FB-86F1-4CED-8D59-D06AB0EFB876</t>
  </si>
  <si>
    <t>53BA2F34-5FDE-2505-E044-0003BA298018</t>
  </si>
  <si>
    <t>5en</t>
  </si>
  <si>
    <t>CA58C412-9A06-485B-A92E-635E835F603C</t>
  </si>
  <si>
    <t>53BA2F34-5FE5-2505-E044-0003BA298018</t>
  </si>
  <si>
    <t>75</t>
  </si>
  <si>
    <t>5eu</t>
  </si>
  <si>
    <t>C4C87CAC-19E8-4E20-8CB9-FD7B92CE43F1</t>
  </si>
  <si>
    <t>53BA2F34-5FE7-2505-E044-0003BA298018</t>
  </si>
  <si>
    <t>79</t>
  </si>
  <si>
    <t>5ex</t>
  </si>
  <si>
    <t>65128582-39EC-4CAB-8BC1-3C79C2B8EC78</t>
  </si>
  <si>
    <t>53BA2F34-5FF0-2505-E044-0003BA298018</t>
  </si>
  <si>
    <t>99</t>
  </si>
  <si>
    <t>5fe</t>
  </si>
  <si>
    <t>9C5BE333-6F08-4D79-A0FF-6C77A94908AD</t>
  </si>
  <si>
    <t>53BA2F34-5FFF-2505-E044-0003BA298018</t>
  </si>
  <si>
    <t>131</t>
  </si>
  <si>
    <t>5fu</t>
  </si>
  <si>
    <t>A232751F-358A-4D8C-BE00-7BB67F80B1F4</t>
  </si>
  <si>
    <t>4CA54B0F-2D11-0052-E044-0003BA298018</t>
  </si>
  <si>
    <t>C1BA7070-5DC1-453C-8372-D65CD84966F6</t>
  </si>
  <si>
    <t>0A3F507E-1C17-32B8-E044-0003BA298018</t>
  </si>
  <si>
    <t>6lr</t>
  </si>
  <si>
    <t>1027BA23-73AB-4FCF-B29C-BED1D68740CB</t>
  </si>
  <si>
    <t>0A3F507E-190D-32B8-E044-0003BA298018</t>
  </si>
  <si>
    <t>20ar</t>
  </si>
  <si>
    <t>C4DA0C7B-2106-4199-968B-DEA5EF7F0624</t>
  </si>
  <si>
    <t>0A3F507E-1A0D-32B8-E044-0003BA298018</t>
  </si>
  <si>
    <t>375</t>
  </si>
  <si>
    <t>21da</t>
  </si>
  <si>
    <t>A5F19B6D-50D6-4B21-A6D1-74B34BA5AF36</t>
  </si>
  <si>
    <t>0A3F507E-2316-32B8-E044-0003BA298018</t>
  </si>
  <si>
    <t>226</t>
  </si>
  <si>
    <t>22ak</t>
  </si>
  <si>
    <t>9C666D21-4541-40DA-BEE9-7D2E86A38739</t>
  </si>
  <si>
    <t>0A3F507E-1517-32B8-E044-0003BA298018</t>
  </si>
  <si>
    <t>27an</t>
  </si>
  <si>
    <t>CE4BEB00-6C7D-44D9-9532-6E02B4FB965B</t>
  </si>
  <si>
    <t>53BA2F34-5FD5-2505-E044-0003BA298018</t>
  </si>
  <si>
    <t>5ed</t>
  </si>
  <si>
    <t>86F9612C-BB28-4DEB-BFA7-9EFD2EFE76CC</t>
  </si>
  <si>
    <t>53BA2F34-5FDB-2505-E044-0003BA298018</t>
  </si>
  <si>
    <t>5ek</t>
  </si>
  <si>
    <t>90A697C7-8BD1-4A2F-B024-51AA1D55E56D</t>
  </si>
  <si>
    <t>53BA2F34-5FE0-2505-E044-0003BA298018</t>
  </si>
  <si>
    <t>5ep</t>
  </si>
  <si>
    <t>3409E0CC-A307-42F9-ACE4-5BB0DDF053A0</t>
  </si>
  <si>
    <t>53BA2F34-5FE6-2505-E044-0003BA298018</t>
  </si>
  <si>
    <t>77</t>
  </si>
  <si>
    <t>5ev</t>
  </si>
  <si>
    <t>F00EAB90-190E-472D-8B5C-19B5D2081ACD</t>
  </si>
  <si>
    <t>53BA2F34-5FED-2505-E044-0003BA298018</t>
  </si>
  <si>
    <t>5fb</t>
  </si>
  <si>
    <t>C8B0652C-3783-4BF4-85FD-F9DF8D44327A</t>
  </si>
  <si>
    <t>53BA2F34-5FF8-2505-E044-0003BA298018</t>
  </si>
  <si>
    <t>115</t>
  </si>
  <si>
    <t>5fn</t>
  </si>
  <si>
    <t>879D627C-2ECA-4A93-A2DC-C1411E05F27B</t>
  </si>
  <si>
    <t>0A3F507E-150A-32B8-E044-0003BA298018</t>
  </si>
  <si>
    <t>27az</t>
  </si>
  <si>
    <t>C7F663C9-4FF9-4258-8034-602161B02F42</t>
  </si>
  <si>
    <t>0A3F507E-1711-32B8-E044-0003BA298018</t>
  </si>
  <si>
    <t>4ex</t>
  </si>
  <si>
    <t>270C1761-B4C5-4F1C-8656-39837523F95A</t>
  </si>
  <si>
    <t>0A3F507E-1F17-32B8-E044-0003BA298018</t>
  </si>
  <si>
    <t>19k</t>
  </si>
  <si>
    <t>9404DEF1-F03E-43F4-8673-F1E079CC0284</t>
  </si>
  <si>
    <t>4ECA26B5-E898-6765-E044-0003BA298018</t>
  </si>
  <si>
    <t>Rosendalsvej</t>
  </si>
  <si>
    <t>11y</t>
  </si>
  <si>
    <t>FA50B5EA-B7E6-4E57-940B-FEAA269C4ED2</t>
  </si>
  <si>
    <t>0A3F507E-1B00-32B8-E044-0003BA298018</t>
  </si>
  <si>
    <t>18fh</t>
  </si>
  <si>
    <t>EAE03F9B-0D27-4106-B142-263823797A88</t>
  </si>
  <si>
    <t>0A3F507E-1E00-32B8-E044-0003BA298018</t>
  </si>
  <si>
    <t>9bk</t>
  </si>
  <si>
    <t>C30F10B8-0731-4D2B-878A-86ED303D123E</t>
  </si>
  <si>
    <t>0A3F507E-2202-32B8-E044-0003BA298018</t>
  </si>
  <si>
    <t>18id</t>
  </si>
  <si>
    <t>BC97D8AB-AFDD-475C-9062-AA237D876EDC</t>
  </si>
  <si>
    <t>0A3F507E-2402-32B8-E044-0003BA298018</t>
  </si>
  <si>
    <t>21hy</t>
  </si>
  <si>
    <t>3F5F328F-9EE0-4A1B-A3A6-FAF158AE100C</t>
  </si>
  <si>
    <t>0A3F507E-1704-32B8-E044-0003BA298018</t>
  </si>
  <si>
    <t>55c</t>
  </si>
  <si>
    <t>84B6D7CC-C4F5-44F9-9A4D-73E5DC8F2EBD</t>
  </si>
  <si>
    <t>0A3F507E-2304-32B8-E044-0003BA298018</t>
  </si>
  <si>
    <t>208</t>
  </si>
  <si>
    <t>14db</t>
  </si>
  <si>
    <t>1A312655-C61C-4905-BC63-975CBA1221C3</t>
  </si>
  <si>
    <t>0A3F507E-2114-32B8-E044-0003BA298018</t>
  </si>
  <si>
    <t>18lm</t>
  </si>
  <si>
    <t>E49EBFA3-76FA-4819-82B7-27EDA5E0D3A4</t>
  </si>
  <si>
    <t>0A3F507E-2214-32B8-E044-0003BA298018</t>
  </si>
  <si>
    <t>18kz</t>
  </si>
  <si>
    <t>AAF4AF91-FADA-465E-83A0-234BFCF96A8C</t>
  </si>
  <si>
    <t>0A3F507E-2414-32B8-E044-0003BA298018</t>
  </si>
  <si>
    <t>21iø</t>
  </si>
  <si>
    <t>21169EB6-4E8F-4951-A6C0-95E66F6EEBB2</t>
  </si>
  <si>
    <t>0A3F507E-2328-32B8-E044-0003BA298018</t>
  </si>
  <si>
    <t>248</t>
  </si>
  <si>
    <t>22au</t>
  </si>
  <si>
    <t>B4C8EBF8-2353-454A-AB1D-DE90C24137A6</t>
  </si>
  <si>
    <t>0A3F507E-1817-32B8-E044-0003BA298018</t>
  </si>
  <si>
    <t>7by</t>
  </si>
  <si>
    <t>6F57690D-CFC8-476F-87FE-9CC137FA37AF</t>
  </si>
  <si>
    <t>0A3F507E-1F18-32B8-E044-0003BA298018</t>
  </si>
  <si>
    <t>10at</t>
  </si>
  <si>
    <t>B6385D35-29A8-4254-BED4-43DA76E01B45</t>
  </si>
  <si>
    <t>0A3F507E-1B1D-32B8-E044-0003BA298018</t>
  </si>
  <si>
    <t>16fr</t>
  </si>
  <si>
    <t>556F51EC-EB96-4B46-AF2B-17639F2B349D</t>
  </si>
  <si>
    <t>0A3F507E-201C-32B8-E044-0003BA298018</t>
  </si>
  <si>
    <t>9fx</t>
  </si>
  <si>
    <t>FED6F2B9-26C5-49A4-A98C-85B5C864AA14</t>
  </si>
  <si>
    <t>0A3F507E-1922-32B8-E044-0003BA298018</t>
  </si>
  <si>
    <t>175</t>
  </si>
  <si>
    <t>20ax</t>
  </si>
  <si>
    <t>20ED0D1C-A3DF-4532-88F3-7F9DA0E6FA1B</t>
  </si>
  <si>
    <t>0A3F507E-1A22-32B8-E044-0003BA298018</t>
  </si>
  <si>
    <t>24dl</t>
  </si>
  <si>
    <t>37A62223-F314-41FA-A1AB-8CDA81C41756</t>
  </si>
  <si>
    <t>0A3F507E-1C22-32B8-E044-0003BA298018</t>
  </si>
  <si>
    <t>6dk</t>
  </si>
  <si>
    <t>CC3A946F-61F1-4613-814C-19DB2DD7A71D</t>
  </si>
  <si>
    <t>0A3F507E-2438-32B8-E044-0003BA298018</t>
  </si>
  <si>
    <t>Vejlegårdsparken</t>
  </si>
  <si>
    <t>3æ</t>
  </si>
  <si>
    <t>71C94E02-313C-457C-8435-79C4070008F8</t>
  </si>
  <si>
    <t>0A3F507E-2017-32B8-E044-0003BA298018</t>
  </si>
  <si>
    <t>9mn</t>
  </si>
  <si>
    <t>45CDF5B4-C86A-4BF5-A658-0D87472879EB</t>
  </si>
  <si>
    <t>0A3F507E-2300-32B8-E044-0003BA298018</t>
  </si>
  <si>
    <t>204</t>
  </si>
  <si>
    <t>14cø</t>
  </si>
  <si>
    <t>3D97C2B1-8334-4AEA-BAAE-8B9F254FF0AD</t>
  </si>
  <si>
    <t>0A3F507E-2302-32B8-E044-0003BA298018</t>
  </si>
  <si>
    <t>206</t>
  </si>
  <si>
    <t>14da</t>
  </si>
  <si>
    <t>D4DBF3AA-454B-4CF3-9424-328536F88218</t>
  </si>
  <si>
    <t>0A3F507E-1804-32B8-E044-0003BA298018</t>
  </si>
  <si>
    <t>E51C2C4E-7A57-4AF0-86CA-F4D0CBEF20A0</t>
  </si>
  <si>
    <t>8847E3DD-8C2A-431F-8423-F32F5CD6660C</t>
  </si>
  <si>
    <t>0A3F507E-1714-32B8-E044-0003BA298018</t>
  </si>
  <si>
    <t>16fø</t>
  </si>
  <si>
    <t>A8DF317B-E145-4DE7-B94C-54357A863A54</t>
  </si>
  <si>
    <t>0A3F507E-1D14-32B8-E044-0003BA298018</t>
  </si>
  <si>
    <t>9dk</t>
  </si>
  <si>
    <t>0AF9C32D-3DCE-45B0-AE38-88ADA8C47433</t>
  </si>
  <si>
    <t>0A3F507E-151E-32B8-E044-0003BA298018</t>
  </si>
  <si>
    <t>27ad</t>
  </si>
  <si>
    <t>C2E51364-F6BC-482C-AC1D-136C746404C5</t>
  </si>
  <si>
    <t>0A3F507E-2120-32B8-E044-0003BA298018</t>
  </si>
  <si>
    <t>18fp</t>
  </si>
  <si>
    <t>81A31A47-9EE5-4BA7-8BA8-8EA28071D5C8</t>
  </si>
  <si>
    <t>0A3F507E-2220-32B8-E044-0003BA298018</t>
  </si>
  <si>
    <t>12v</t>
  </si>
  <si>
    <t>AC230B79-D4D9-4AD4-8EAC-B170DCFB1E69</t>
  </si>
  <si>
    <t>0A3F507E-2420-32B8-E044-0003BA298018</t>
  </si>
  <si>
    <t>21ix</t>
  </si>
  <si>
    <t>5D5F7817-6AC2-4F6C-B5C6-9E469BE32218</t>
  </si>
  <si>
    <t>0A3F507E-1726-32B8-E044-0003BA298018</t>
  </si>
  <si>
    <t>Gammelgårds Alle</t>
  </si>
  <si>
    <t>3am</t>
  </si>
  <si>
    <t>78E85A35-C74C-40CC-9C8B-524D0E5DCC68</t>
  </si>
  <si>
    <t>0A3F507E-1D26-32B8-E044-0003BA298018</t>
  </si>
  <si>
    <t>24gf</t>
  </si>
  <si>
    <t>4072D006-2175-404D-87E8-3D3AD823861D</t>
  </si>
  <si>
    <t>0A3F507E-2126-32B8-E044-0003BA298018</t>
  </si>
  <si>
    <t>18dl</t>
  </si>
  <si>
    <t>3D475A8A-299E-46BB-8D0E-A1C99F512C60</t>
  </si>
  <si>
    <t>0A3F507E-2028-32B8-E044-0003BA298018</t>
  </si>
  <si>
    <t>173</t>
  </si>
  <si>
    <t>9md</t>
  </si>
  <si>
    <t>1D373F61-190C-413F-9210-4B87DF2E29B2</t>
  </si>
  <si>
    <t>0A3F507E-1917-32B8-E044-0003BA298018</t>
  </si>
  <si>
    <t>163</t>
  </si>
  <si>
    <t>20bb</t>
  </si>
  <si>
    <t>AF8B6D44-8142-4556-B890-156D15EEECFD</t>
  </si>
  <si>
    <t>0A3F507E-1A17-32B8-E044-0003BA298018</t>
  </si>
  <si>
    <t>395</t>
  </si>
  <si>
    <t>21cr</t>
  </si>
  <si>
    <t>1577FEF2-D5D3-46AA-AB5C-14CF5ECB2E9B</t>
  </si>
  <si>
    <t>0A3F507E-2018-32B8-E044-0003BA298018</t>
  </si>
  <si>
    <t>9fz</t>
  </si>
  <si>
    <t>D8FDD2CC-D3D6-4445-B93D-DF9403A67053</t>
  </si>
  <si>
    <t>0A3F507E-2025-32B8-E044-0003BA298018</t>
  </si>
  <si>
    <t>9mf</t>
  </si>
  <si>
    <t>F2F41905-D65C-4D1F-9E78-726262D2E45A</t>
  </si>
  <si>
    <t>0A3F507E-181F-32B8-E044-0003BA298018</t>
  </si>
  <si>
    <t>7bt</t>
  </si>
  <si>
    <t>FBAB2112-784F-4949-8A59-48492E6C5E62</t>
  </si>
  <si>
    <t>0A3F507E-231F-32B8-E044-0003BA298018</t>
  </si>
  <si>
    <t>235</t>
  </si>
  <si>
    <t>21bh</t>
  </si>
  <si>
    <t>FAD2EE95-DFEE-43D9-B41D-4026DF539665</t>
  </si>
  <si>
    <t>0A3F507E-2030-32B8-E044-0003BA298018</t>
  </si>
  <si>
    <t>189</t>
  </si>
  <si>
    <t>9lz</t>
  </si>
  <si>
    <t>636026EE-5531-4878-A1A8-A63A81BAA151</t>
  </si>
  <si>
    <t>0A3F507E-1634-32B8-E044-0003BA298018</t>
  </si>
  <si>
    <t>Bæverbo</t>
  </si>
  <si>
    <t>6qz</t>
  </si>
  <si>
    <t>40F52443-598B-4FF4-8B98-508EB0DB5365</t>
  </si>
  <si>
    <t>0A3F507E-1934-32B8-E044-0003BA298018</t>
  </si>
  <si>
    <t>Humlebo</t>
  </si>
  <si>
    <t>6zx</t>
  </si>
  <si>
    <t>0DADCE8F-007A-45CD-BCC0-1479780BDE40</t>
  </si>
  <si>
    <t>0A3F507E-1A34-32B8-E044-0003BA298018</t>
  </si>
  <si>
    <t>24dz</t>
  </si>
  <si>
    <t>986E3D6C-91D4-4448-BF7D-336455AB4970</t>
  </si>
  <si>
    <t>0A3F507E-191C-32B8-E044-0003BA298018</t>
  </si>
  <si>
    <t>168</t>
  </si>
  <si>
    <t>20t</t>
  </si>
  <si>
    <t>A04828E5-6515-4D51-8E45-2EA30E5E0EEE</t>
  </si>
  <si>
    <t>0A3F507E-1C1C-32B8-E044-0003BA298018</t>
  </si>
  <si>
    <t>6dn</t>
  </si>
  <si>
    <t>F9FBEEA9-062E-44CA-B545-0D10FB8FB057</t>
  </si>
  <si>
    <t>0A3F507E-152E-32B8-E044-0003BA298018</t>
  </si>
  <si>
    <t>27y</t>
  </si>
  <si>
    <t>512E9621-4945-4BDB-A958-58FBC6AE0A33</t>
  </si>
  <si>
    <t>0A3F507E-2118-32B8-E044-0003BA298018</t>
  </si>
  <si>
    <t>18lo</t>
  </si>
  <si>
    <t>1756B414-2C6C-4848-A02D-54A7FB56FC24</t>
  </si>
  <si>
    <t>0A3F507E-2218-32B8-E044-0003BA298018</t>
  </si>
  <si>
    <t>18kx</t>
  </si>
  <si>
    <t>E437F05C-03B4-4198-B961-0491AE47DF56</t>
  </si>
  <si>
    <t>0A3F507E-201D-32B8-E044-0003BA298018</t>
  </si>
  <si>
    <t>9mk</t>
  </si>
  <si>
    <t>81B3223B-EE77-4D7A-8FC3-8079991B5232</t>
  </si>
  <si>
    <t>0A3F507E-1525-32B8-E044-0003BA298018</t>
  </si>
  <si>
    <t>27x</t>
  </si>
  <si>
    <t>C320215D-909E-4E81-B0F6-5206D735EF64</t>
  </si>
  <si>
    <t>0A3F507E-1625-32B8-E044-0003BA298018</t>
  </si>
  <si>
    <t>5h</t>
  </si>
  <si>
    <t>128ACD07-92CA-4A70-8F5B-6FEA62F50448</t>
  </si>
  <si>
    <t>0A3F507E-1925-32B8-E044-0003BA298018</t>
  </si>
  <si>
    <t>181A</t>
  </si>
  <si>
    <t>20ab</t>
  </si>
  <si>
    <t>D9427E66-7A8D-4FFE-B9A6-B4E83D0C1EDD</t>
  </si>
  <si>
    <t>0A3F507E-1A25-32B8-E044-0003BA298018</t>
  </si>
  <si>
    <t>24bn</t>
  </si>
  <si>
    <t>39E15A7D-ED75-4AAC-B976-426F6FC9E3C0</t>
  </si>
  <si>
    <t>0A3F507E-1C25-32B8-E044-0003BA298018</t>
  </si>
  <si>
    <t>6dg</t>
  </si>
  <si>
    <t>2D79CE4B-253B-4738-AF84-26D09300A397</t>
  </si>
  <si>
    <t>0A3F507E-2125-32B8-E044-0003BA298018</t>
  </si>
  <si>
    <t>18de</t>
  </si>
  <si>
    <t>840E0DA1-5938-41E5-8265-BF974EF276B1</t>
  </si>
  <si>
    <t>0A3F507E-2225-32B8-E044-0003BA298018</t>
  </si>
  <si>
    <t>18la</t>
  </si>
  <si>
    <t>79661EC2-9767-40C5-A8D2-2C8967E59BFB</t>
  </si>
  <si>
    <t>0A3F507E-1B1C-32B8-E044-0003BA298018</t>
  </si>
  <si>
    <t>16fp</t>
  </si>
  <si>
    <t>8DB84E8A-492F-464E-B63A-A0EC7B757A52</t>
  </si>
  <si>
    <t>0A3F507E-1D1C-32B8-E044-0003BA298018</t>
  </si>
  <si>
    <t>9dt</t>
  </si>
  <si>
    <t>11DC8AD2-B608-4ABF-857D-6FD999CF77BB</t>
  </si>
  <si>
    <t>0A3F507E-1E1C-32B8-E044-0003BA298018</t>
  </si>
  <si>
    <t>7av</t>
  </si>
  <si>
    <t>03D45BEA-5BD5-49D8-BF33-C786E78D0B69</t>
  </si>
  <si>
    <t>0A3F507E-152A-32B8-E044-0003BA298018</t>
  </si>
  <si>
    <t>27r</t>
  </si>
  <si>
    <t>154FDD5E-08B5-4FA3-8A57-ABF66415AB49</t>
  </si>
  <si>
    <t>0A3F507E-1B2E-32B8-E044-0003BA298018</t>
  </si>
  <si>
    <t>11av</t>
  </si>
  <si>
    <t>79BD7C8C-D63D-44B1-BB16-F35B04D8C715</t>
  </si>
  <si>
    <t>0A3F507E-1D2E-32B8-E044-0003BA298018</t>
  </si>
  <si>
    <t>24bc</t>
  </si>
  <si>
    <t>114FD9D4-13E3-4EA2-BA19-69C20F2BD306</t>
  </si>
  <si>
    <t>0A3F507E-1E2E-32B8-E044-0003BA298018</t>
  </si>
  <si>
    <t>6cf</t>
  </si>
  <si>
    <t>A9937346-56B8-41AF-B290-2420311B870D</t>
  </si>
  <si>
    <t>0A3F507E-212E-32B8-E044-0003BA298018</t>
  </si>
  <si>
    <t>18eæ</t>
  </si>
  <si>
    <t>6FBE1BEF-443E-4B62-9D32-FD5B93005F37</t>
  </si>
  <si>
    <t>0A3F507E-222E-32B8-E044-0003BA298018</t>
  </si>
  <si>
    <t>12ab</t>
  </si>
  <si>
    <t>184A83FB-2699-4F8E-9368-890FAA466F45</t>
  </si>
  <si>
    <t>0A3F507E-242E-32B8-E044-0003BA298018</t>
  </si>
  <si>
    <t>Ved Bækken</t>
  </si>
  <si>
    <t>16au</t>
  </si>
  <si>
    <t>82A06C79-1743-4E92-803D-E3DB83065172</t>
  </si>
  <si>
    <t>0A3F507E-1B3B-32B8-E044-0003BA298018</t>
  </si>
  <si>
    <t>Kirkebakke Alle</t>
  </si>
  <si>
    <t>15bz</t>
  </si>
  <si>
    <t>1202EC1D-0A8F-49D3-B840-693716F215C7</t>
  </si>
  <si>
    <t>0A3F507E-1E3B-32B8-E044-0003BA298018</t>
  </si>
  <si>
    <t>Nørrebred</t>
  </si>
  <si>
    <t>12dy</t>
  </si>
  <si>
    <t>1C27F797-C040-44FE-BB9F-E6ED2ED01941</t>
  </si>
  <si>
    <t>0A3F507E-213B-32B8-E044-0003BA298018</t>
  </si>
  <si>
    <t>18iq</t>
  </si>
  <si>
    <t>4F797AB5-C824-4BEE-8ED6-C425D3A466BF</t>
  </si>
  <si>
    <t>0A3F507E-223B-32B8-E044-0003BA298018</t>
  </si>
  <si>
    <t>15az</t>
  </si>
  <si>
    <t>C190AD4F-77A5-4455-9B21-AE984CAAC43F</t>
  </si>
  <si>
    <t>0A3F507E-181B-32B8-E044-0003BA298018</t>
  </si>
  <si>
    <t>7bv</t>
  </si>
  <si>
    <t>EBB5481F-F40E-4987-8FF2-7FDA86CD9CFF</t>
  </si>
  <si>
    <t>0A3F507E-1F1B-32B8-E044-0003BA298018</t>
  </si>
  <si>
    <t>19m</t>
  </si>
  <si>
    <t>E18942B8-BB7C-48AF-B15A-2CE23A302A0F</t>
  </si>
  <si>
    <t>0A3F507E-1530-32B8-E044-0003BA298018</t>
  </si>
  <si>
    <t>27o</t>
  </si>
  <si>
    <t>47E5D61A-2873-4733-88B6-2216E262C864</t>
  </si>
  <si>
    <t>0A3F507E-1630-32B8-E044-0003BA298018</t>
  </si>
  <si>
    <t>6qø</t>
  </si>
  <si>
    <t>E23311C8-F022-4382-955C-1FD179B75D2A</t>
  </si>
  <si>
    <t>0A3F507E-171F-32B8-E044-0003BA298018</t>
  </si>
  <si>
    <t>18kr</t>
  </si>
  <si>
    <t>F7266B16-C1DE-4AF3-98B4-1E283FAA7C6D</t>
  </si>
  <si>
    <t>0A3F507E-1B1F-32B8-E044-0003BA298018</t>
  </si>
  <si>
    <t>10l</t>
  </si>
  <si>
    <t>9756F159-3272-45C4-AF62-FE9F1753CD16</t>
  </si>
  <si>
    <t>0A3F507E-1D1F-32B8-E044-0003BA298018</t>
  </si>
  <si>
    <t>9dq</t>
  </si>
  <si>
    <t>FE629572-53BD-4997-A341-B4F702E2FBF0</t>
  </si>
  <si>
    <t>0A3F507E-1E1F-32B8-E044-0003BA298018</t>
  </si>
  <si>
    <t>7az</t>
  </si>
  <si>
    <t>4D851B9C-0F12-4C0E-90C9-57D09AE9722F</t>
  </si>
  <si>
    <t>0A3F507E-2321-32B8-E044-0003BA298018</t>
  </si>
  <si>
    <t>237</t>
  </si>
  <si>
    <t>21bg</t>
  </si>
  <si>
    <t>9799D7E3-6E09-41CA-9BEA-D662815129BB</t>
  </si>
  <si>
    <t>0A3F507E-241F-32B8-E044-0003BA298018</t>
  </si>
  <si>
    <t>21in</t>
  </si>
  <si>
    <t>ACB222E2-C7E8-4C8A-8627-0B04FDD2B2BD</t>
  </si>
  <si>
    <t>0A3F507E-1830-32B8-E044-0003BA298018</t>
  </si>
  <si>
    <t>Golfsvinget</t>
  </si>
  <si>
    <t>6c</t>
  </si>
  <si>
    <t>9684C7B2-E798-48F8-A2CA-A9F8A4F2FAC4</t>
  </si>
  <si>
    <t>C373BB2A-162E-406E-BE12-A05EB7727A1D</t>
  </si>
  <si>
    <t>08FB70D4-FBE9-49AE-9418-663B82701F28</t>
  </si>
  <si>
    <t>0A3F507E-1843-32B8-E044-0003BA298018</t>
  </si>
  <si>
    <t>Hasselbo</t>
  </si>
  <si>
    <t>6vt</t>
  </si>
  <si>
    <t>1C417EA5-4297-4110-8AD3-A91D14711293</t>
  </si>
  <si>
    <t>0A3F507E-2343-32B8-E044-0003BA298018</t>
  </si>
  <si>
    <t>Søvej</t>
  </si>
  <si>
    <t>9ak</t>
  </si>
  <si>
    <t>DB493686-3A85-4B2C-8936-ED687C0C7218</t>
  </si>
  <si>
    <t>0A3F507E-1723-32B8-E044-0003BA298018</t>
  </si>
  <si>
    <t>18ld</t>
  </si>
  <si>
    <t>43D50673-DA48-4571-917A-2A72A199BEEC</t>
  </si>
  <si>
    <t>0A3F507E-1524-32B8-E044-0003BA298018</t>
  </si>
  <si>
    <t>27ø</t>
  </si>
  <si>
    <t>39E218CC-B6F1-48CE-8C8F-806EB632DD7F</t>
  </si>
  <si>
    <t>0A3F507E-1624-32B8-E044-0003BA298018</t>
  </si>
  <si>
    <t>18cx</t>
  </si>
  <si>
    <t>CB3DA4B1-7C7A-4A43-8419-3727A021BFFC</t>
  </si>
  <si>
    <t>0A3F507E-1C24-32B8-E044-0003BA298018</t>
  </si>
  <si>
    <t>6dh</t>
  </si>
  <si>
    <t>2BD4105E-AC17-4465-8E77-567A9AF72C4F</t>
  </si>
  <si>
    <t>0A3F507E-1827-32B8-E044-0003BA298018</t>
  </si>
  <si>
    <t>6A</t>
  </si>
  <si>
    <t>6ev</t>
  </si>
  <si>
    <t>E80785F4-02FC-42D2-8447-4AB9A9FD1F05</t>
  </si>
  <si>
    <t>1A466E3B-34FB-427F-B2C5-739A99B9DED4</t>
  </si>
  <si>
    <t>0A3F507E-1F27-32B8-E044-0003BA298018</t>
  </si>
  <si>
    <t>10dx</t>
  </si>
  <si>
    <t>8DFE9ABD-A776-4807-A22E-48A0AC2AED25</t>
  </si>
  <si>
    <t>0A3F507E-2327-32B8-E044-0003BA298018</t>
  </si>
  <si>
    <t>246</t>
  </si>
  <si>
    <t>22ax</t>
  </si>
  <si>
    <t>6D3E069F-4702-454D-840A-226FD166EB45</t>
  </si>
  <si>
    <t>0A3F507E-1929-32B8-E044-0003BA298018</t>
  </si>
  <si>
    <t>187</t>
  </si>
  <si>
    <t>20ah</t>
  </si>
  <si>
    <t>9DED0569-41F3-4CD3-87C7-DB4D0CE55BEE</t>
  </si>
  <si>
    <t>0A3F507E-1A29-32B8-E044-0003BA298018</t>
  </si>
  <si>
    <t>24ds</t>
  </si>
  <si>
    <t>D9E0399A-310D-4FA9-90D8-84570194F05D</t>
  </si>
  <si>
    <t>0A3F507E-1C29-32B8-E044-0003BA298018</t>
  </si>
  <si>
    <t>6dc</t>
  </si>
  <si>
    <t>04D477AE-EDEE-4BDC-A18C-0512F06368DC</t>
  </si>
  <si>
    <t>0A3F507E-2229-32B8-E044-0003BA298018</t>
  </si>
  <si>
    <t>18lc</t>
  </si>
  <si>
    <t>2E8F2C88-4693-4830-B766-FA211704358E</t>
  </si>
  <si>
    <t>0A3F507E-1F2C-32B8-E044-0003BA298018</t>
  </si>
  <si>
    <t>10ai</t>
  </si>
  <si>
    <t>29A5BC2B-AC90-44D6-9005-740E1490296B</t>
  </si>
  <si>
    <t>0A3F507E-1B2F-32B8-E044-0003BA298018</t>
  </si>
  <si>
    <t>11bc</t>
  </si>
  <si>
    <t>5088AD3A-E0AC-4744-8647-0E98F6041054</t>
  </si>
  <si>
    <t>0A3F507E-1E2F-32B8-E044-0003BA298018</t>
  </si>
  <si>
    <t>6ce</t>
  </si>
  <si>
    <t>96B89042-FA6C-4423-A227-908DE25CF4CB</t>
  </si>
  <si>
    <t>0A3F507E-212F-32B8-E044-0003BA298018</t>
  </si>
  <si>
    <t>18cp</t>
  </si>
  <si>
    <t>E978362D-C081-4DD7-92E6-EF0E58D5245F</t>
  </si>
  <si>
    <t>0A3F507E-222F-32B8-E044-0003BA298018</t>
  </si>
  <si>
    <t>12ac</t>
  </si>
  <si>
    <t>AA552495-1043-403B-AE7C-C2276BDDD964</t>
  </si>
  <si>
    <t>0A3F507E-2416-32B8-E044-0003BA298018</t>
  </si>
  <si>
    <t>21kb</t>
  </si>
  <si>
    <t>202E34A1-0A19-43E1-8E78-382C18EDD6F7</t>
  </si>
  <si>
    <t>0A3F507E-171D-32B8-E044-0003BA298018</t>
  </si>
  <si>
    <t>18kq</t>
  </si>
  <si>
    <t>B474A6BE-BA4D-4784-951E-1BF492202A96</t>
  </si>
  <si>
    <t>0A3F507E-1D1D-32B8-E044-0003BA298018</t>
  </si>
  <si>
    <t>60</t>
  </si>
  <si>
    <t>9ds</t>
  </si>
  <si>
    <t>E53AF93B-4E61-4F10-89FE-93E1F46721C2</t>
  </si>
  <si>
    <t>0A3F507E-1E1D-32B8-E044-0003BA298018</t>
  </si>
  <si>
    <t>59</t>
  </si>
  <si>
    <t>7ax</t>
  </si>
  <si>
    <t>4387C1E0-4CFE-4A8B-87CF-9B435DFE5E03</t>
  </si>
  <si>
    <t>0A3F507E-231D-32B8-E044-0003BA298018</t>
  </si>
  <si>
    <t>233</t>
  </si>
  <si>
    <t>21bi</t>
  </si>
  <si>
    <t>261CDFE4-6510-473A-83DC-77C0C2F77131</t>
  </si>
  <si>
    <t>0A3F507E-1F25-32B8-E044-0003BA298018</t>
  </si>
  <si>
    <t>10dy</t>
  </si>
  <si>
    <t>A8CAB89D-DB4E-43B8-8061-933105D47313</t>
  </si>
  <si>
    <t>0A3F507E-1A1C-32B8-E044-0003BA298018</t>
  </si>
  <si>
    <t>24dp</t>
  </si>
  <si>
    <t>A14A665A-D33F-42EB-9874-81ECD548E756</t>
  </si>
  <si>
    <t>0A3F507E-1522-32B8-E044-0003BA298018</t>
  </si>
  <si>
    <t>27ab</t>
  </si>
  <si>
    <t>1390945D-33DA-461A-AB9B-9CBD3E8C9DD6</t>
  </si>
  <si>
    <t>0A3F507E-1622-32B8-E044-0003BA298018</t>
  </si>
  <si>
    <t>20B</t>
  </si>
  <si>
    <t>18qt</t>
  </si>
  <si>
    <t>9C123F58-3D58-49BF-96AF-5772CB444B27</t>
  </si>
  <si>
    <t>0A3F507E-192E-32B8-E044-0003BA298018</t>
  </si>
  <si>
    <t>197</t>
  </si>
  <si>
    <t>17x</t>
  </si>
  <si>
    <t>57C04440-CD80-40E4-AD9F-6B7AEF4CC3DB</t>
  </si>
  <si>
    <t>868870B8-1D48-46F7-AFEE-D7B5C8644367</t>
  </si>
  <si>
    <t>0A3F507E-1A2E-32B8-E044-0003BA298018</t>
  </si>
  <si>
    <t>24de</t>
  </si>
  <si>
    <t>FD513191-D768-4E5C-A801-4B09069477DF</t>
  </si>
  <si>
    <t>0A3F507E-1A3B-32B8-E044-0003BA298018</t>
  </si>
  <si>
    <t>24hu</t>
  </si>
  <si>
    <t>47223ADB-2F06-47D4-86B3-0FE3A5BF2056</t>
  </si>
  <si>
    <t>0A3F507E-203B-32B8-E044-0003BA298018</t>
  </si>
  <si>
    <t>9ln</t>
  </si>
  <si>
    <t>95DBAB30-12DD-4DDF-BDAA-745CF3DE8FA4</t>
  </si>
  <si>
    <t>0A3F507E-1B1B-32B8-E044-0003BA298018</t>
  </si>
  <si>
    <t>16fæ</t>
  </si>
  <si>
    <t>4E136049-9AC5-42CE-BBFF-1DCEE05CC81A</t>
  </si>
  <si>
    <t>F46A0012-298F-4CB6-B6A6-797AB9ECAE97</t>
  </si>
  <si>
    <t>0A3F507E-1D1B-32B8-E044-0003BA298018</t>
  </si>
  <si>
    <t>9du</t>
  </si>
  <si>
    <t>213B42F0-79B3-4227-929E-55C572B1AED5</t>
  </si>
  <si>
    <t>0A3F507E-1E1B-32B8-E044-0003BA298018</t>
  </si>
  <si>
    <t>7au</t>
  </si>
  <si>
    <t>1E15CE6D-B103-435E-81CA-A6256DEDE4DE</t>
  </si>
  <si>
    <t>0A3F507E-211B-32B8-E044-0003BA298018</t>
  </si>
  <si>
    <t>18fn</t>
  </si>
  <si>
    <t>CF293DD5-FE8C-4D9D-A003-9FFEA8E9C070</t>
  </si>
  <si>
    <t>0A3F507E-221B-32B8-E044-0003BA298018</t>
  </si>
  <si>
    <t>18ke</t>
  </si>
  <si>
    <t>4FC9F4A9-38F0-45A0-BFC4-994E55D34106</t>
  </si>
  <si>
    <t>0A3F507E-241B-32B8-E044-0003BA298018</t>
  </si>
  <si>
    <t>21ir</t>
  </si>
  <si>
    <t>981A3D2A-DCA1-46FF-923E-45D153FB1437</t>
  </si>
  <si>
    <t>0A3F507E-1F30-32B8-E044-0003BA298018</t>
  </si>
  <si>
    <t>10ag</t>
  </si>
  <si>
    <t>9CF656A0-50C5-4E2C-920A-BE98A8D328FA</t>
  </si>
  <si>
    <t>0A3F507E-1841-32B8-E044-0003BA298018</t>
  </si>
  <si>
    <t>6vs</t>
  </si>
  <si>
    <t>ADC4163F-4091-4403-9D2A-70522F92DC16</t>
  </si>
  <si>
    <t>0A3F507E-1F41-32B8-E044-0003BA298018</t>
  </si>
  <si>
    <t>10dh</t>
  </si>
  <si>
    <t>BEFBD0D6-FBF2-46B3-B20B-DB079A0B7D88</t>
  </si>
  <si>
    <t>0A3F507E-2124-32B8-E044-0003BA298018</t>
  </si>
  <si>
    <t>18eø</t>
  </si>
  <si>
    <t>24B52271-CF80-4D12-8FE4-66F286B26237</t>
  </si>
  <si>
    <t>0A3F507E-2224-32B8-E044-0003BA298018</t>
  </si>
  <si>
    <t>12y</t>
  </si>
  <si>
    <t>278471BA-2B51-4CC4-91DD-578827A9FF62</t>
  </si>
  <si>
    <t>0A3F507E-2424-32B8-E044-0003BA298018</t>
  </si>
  <si>
    <t>21im</t>
  </si>
  <si>
    <t>51039EEF-0D08-4BE1-8F9D-570473952266</t>
  </si>
  <si>
    <t>0A3F507E-2129-32B8-E044-0003BA298018</t>
  </si>
  <si>
    <t>18dg</t>
  </si>
  <si>
    <t>FD2C79AF-3E1C-4C43-97FD-D5016F107438</t>
  </si>
  <si>
    <t>0A3F507E-1617-32B8-E044-0003BA298018</t>
  </si>
  <si>
    <t>18k</t>
  </si>
  <si>
    <t>7D184FF8-FD49-4CB2-A8E2-0212A453D393</t>
  </si>
  <si>
    <t>0A3F507E-181D-32B8-E044-0003BA298018</t>
  </si>
  <si>
    <t>7bu</t>
  </si>
  <si>
    <t>CF96363A-A2BE-4615-B05D-6A2F969C3F45</t>
  </si>
  <si>
    <t>0A3F507E-1F1D-32B8-E044-0003BA298018</t>
  </si>
  <si>
    <t>10ea</t>
  </si>
  <si>
    <t>D765547F-30A1-4F08-9D95-30EA9692986D</t>
  </si>
  <si>
    <t>0A3F507E-1816-32B8-E044-0003BA298018</t>
  </si>
  <si>
    <t>7bk</t>
  </si>
  <si>
    <t>25AFAA7B-7C5E-45A6-9124-D9BD15251D7F</t>
  </si>
  <si>
    <t>0A3F507E-211C-32B8-E044-0003BA298018</t>
  </si>
  <si>
    <t>18fr</t>
  </si>
  <si>
    <t>AE30DFF5-1224-4FCE-862D-BE80254E4FCF</t>
  </si>
  <si>
    <t>0A3F507E-221C-32B8-E044-0003BA298018</t>
  </si>
  <si>
    <t>18ku</t>
  </si>
  <si>
    <t>E30A255E-237B-452C-B471-6206307217AB</t>
  </si>
  <si>
    <t>0A3F507E-1722-32B8-E044-0003BA298018</t>
  </si>
  <si>
    <t>18lv</t>
  </si>
  <si>
    <t>4597040B-DED9-4BC0-BE28-E55E022C8546</t>
  </si>
  <si>
    <t>0A3F507E-1B22-32B8-E044-0003BA298018</t>
  </si>
  <si>
    <t>10r</t>
  </si>
  <si>
    <t>FFDEFE5D-1B24-4213-A14F-B74D70E5EC56</t>
  </si>
  <si>
    <t>0A3F507E-162A-32B8-E044-0003BA298018</t>
  </si>
  <si>
    <t>6rc</t>
  </si>
  <si>
    <t>3B66B928-5370-40B1-8ADE-8DCC9C6AB089</t>
  </si>
  <si>
    <t>0A3F507E-192A-32B8-E044-0003BA298018</t>
  </si>
  <si>
    <t>20ak</t>
  </si>
  <si>
    <t>8E56C803-6B6F-4AB6-9DC7-D4E0454376B1</t>
  </si>
  <si>
    <t>0A3F507E-1A2A-32B8-E044-0003BA298018</t>
  </si>
  <si>
    <t>24dg</t>
  </si>
  <si>
    <t>D38B1059-EB3F-4BF0-B50F-E3D62E229CE9</t>
  </si>
  <si>
    <t>B623B5B2-161F-47A4-A23E-9960325A1F7E</t>
  </si>
  <si>
    <t>0A3F507E-202A-32B8-E044-0003BA298018</t>
  </si>
  <si>
    <t>9pd</t>
  </si>
  <si>
    <t>825B67BB-DBB1-490E-B4F3-7BE1CBD1F16F</t>
  </si>
  <si>
    <t>0A3F507E-1532-32B8-E044-0003BA298018</t>
  </si>
  <si>
    <t>27av</t>
  </si>
  <si>
    <t>A6A164F8-1634-411E-8888-CCCF0CBCB217</t>
  </si>
  <si>
    <t>0A3F507E-1632-32B8-E044-0003BA298018</t>
  </si>
  <si>
    <t>6qæ</t>
  </si>
  <si>
    <t>1616B630-66D5-4335-B47F-222620DA5B3A</t>
  </si>
  <si>
    <t>0A3F507E-1C32-32B8-E044-0003BA298018</t>
  </si>
  <si>
    <t>6hv</t>
  </si>
  <si>
    <t>483BA734-7925-4A82-A937-1534B3DDF421</t>
  </si>
  <si>
    <t>0A3F507E-2032-32B8-E044-0003BA298018</t>
  </si>
  <si>
    <t>193</t>
  </si>
  <si>
    <t>9lx</t>
  </si>
  <si>
    <t>398EEE23-D251-4B00-9ABA-13DB49E51ADE</t>
  </si>
  <si>
    <t>0A3F507E-183A-32B8-E044-0003BA298018</t>
  </si>
  <si>
    <t>6vc</t>
  </si>
  <si>
    <t>64518E8E-9D64-4F08-8667-84A925806C92</t>
  </si>
  <si>
    <t>0A3F507E-1F3A-32B8-E044-0003BA298018</t>
  </si>
  <si>
    <t>10bv</t>
  </si>
  <si>
    <t>9FA53FC7-D946-459D-9894-E8799A2B18C3</t>
  </si>
  <si>
    <t>0A3F507E-233A-32B8-E044-0003BA298018</t>
  </si>
  <si>
    <t>Søholmvej</t>
  </si>
  <si>
    <t>6n</t>
  </si>
  <si>
    <t>401B12F9-1620-4A79-B29E-0F87B9D28BEA</t>
  </si>
  <si>
    <t>0A3F507E-1B3D-32B8-E044-0003BA298018</t>
  </si>
  <si>
    <t>15bæ</t>
  </si>
  <si>
    <t>F8D1D0E8-D4FB-46FD-9742-96E5BFA0C208</t>
  </si>
  <si>
    <t>0A3F507E-1724-32B8-E044-0003BA298018</t>
  </si>
  <si>
    <t>18ls</t>
  </si>
  <si>
    <t>8333BB75-E1A1-4763-8BD8-279504C22D53</t>
  </si>
  <si>
    <t>0A3F507E-2324-32B8-E044-0003BA298018</t>
  </si>
  <si>
    <t>240</t>
  </si>
  <si>
    <t>22am</t>
  </si>
  <si>
    <t>AC10946F-10CD-46EF-8CBA-61B6CC3539F1</t>
  </si>
  <si>
    <t>0A3F507E-1927-32B8-E044-0003BA298018</t>
  </si>
  <si>
    <t>183</t>
  </si>
  <si>
    <t>20ac</t>
  </si>
  <si>
    <t>029AB565-4655-4C3D-875C-DFA3600B8480</t>
  </si>
  <si>
    <t>0A3F507E-1A27-32B8-E044-0003BA298018</t>
  </si>
  <si>
    <t>24dr</t>
  </si>
  <si>
    <t>A791E70B-6350-441C-BF74-643C4442B9FB</t>
  </si>
  <si>
    <t>0A3F507E-1C27-32B8-E044-0003BA298018</t>
  </si>
  <si>
    <t>6de</t>
  </si>
  <si>
    <t>0C25BD0B-958D-4E99-90C8-6EA3DD7503B5</t>
  </si>
  <si>
    <t>0A3F507E-1D29-32B8-E044-0003BA298018</t>
  </si>
  <si>
    <t>24fo</t>
  </si>
  <si>
    <t>F5F5B777-D7C6-4BB0-901C-E6C9FCF50AC3</t>
  </si>
  <si>
    <t>0A3F507E-1E29-32B8-E044-0003BA298018</t>
  </si>
  <si>
    <t>6bø</t>
  </si>
  <si>
    <t>663B64E3-C2E0-4524-90C7-776787F97A83</t>
  </si>
  <si>
    <t>0A3F507E-170D-32B8-E044-0003BA298018</t>
  </si>
  <si>
    <t>FDF02361-BD60-4787-9A0A-E6ADD3EFDEB9</t>
  </si>
  <si>
    <t>0A3F507E-230D-32B8-E044-0003BA298018</t>
  </si>
  <si>
    <t>217</t>
  </si>
  <si>
    <t>21bo</t>
  </si>
  <si>
    <t>28DF7103-5AFE-41BE-A1EF-B740526117AA</t>
  </si>
  <si>
    <t>0A3F507E-2318-32B8-E044-0003BA298018</t>
  </si>
  <si>
    <t>228</t>
  </si>
  <si>
    <t>14ø</t>
  </si>
  <si>
    <t>50E487EF-D516-4A1D-94DC-36FF7A64AB41</t>
  </si>
  <si>
    <t>0A3F507E-151D-32B8-E044-0003BA298018</t>
  </si>
  <si>
    <t>27ag</t>
  </si>
  <si>
    <t>E0B2EE06-AE8E-426D-B93E-02C6222D50CB</t>
  </si>
  <si>
    <t>0A3F507E-211D-32B8-E044-0003BA298018</t>
  </si>
  <si>
    <t>18ef</t>
  </si>
  <si>
    <t>B86084EF-9B27-4F58-A973-31AF8745F5A1</t>
  </si>
  <si>
    <t>0A3F507E-241D-32B8-E044-0003BA298018</t>
  </si>
  <si>
    <t>21ip</t>
  </si>
  <si>
    <t>0A3B2156-8837-42D1-8240-8D46FED14C5E</t>
  </si>
  <si>
    <t>0A3F507E-1725-32B8-E044-0003BA298018</t>
  </si>
  <si>
    <t>18lr</t>
  </si>
  <si>
    <t>9BEF9811-877E-4205-8B74-0A0BC5FA5334</t>
  </si>
  <si>
    <t>0A3F507E-1D25-32B8-E044-0003BA298018</t>
  </si>
  <si>
    <t>24ge</t>
  </si>
  <si>
    <t>2CA20577-91BE-40E8-903B-F49474C8ABC0</t>
  </si>
  <si>
    <t>0A3F507E-2325-32B8-E044-0003BA298018</t>
  </si>
  <si>
    <t>242</t>
  </si>
  <si>
    <t>22at</t>
  </si>
  <si>
    <t>D4F32007-CB1B-47AC-9263-541F3CA55512</t>
  </si>
  <si>
    <t>0A3F507E-181C-32B8-E044-0003BA298018</t>
  </si>
  <si>
    <t>7bn</t>
  </si>
  <si>
    <t>943B3231-F167-4E2B-9C3A-8BB8B8F87518</t>
  </si>
  <si>
    <t>0A3F507E-1F1C-32B8-E044-0003BA298018</t>
  </si>
  <si>
    <t>10ar</t>
  </si>
  <si>
    <t>E4B9C651-5381-47F2-A642-950EE6CCDE29</t>
  </si>
  <si>
    <t>0A3F507E-182E-32B8-E044-0003BA298018</t>
  </si>
  <si>
    <t>6cn</t>
  </si>
  <si>
    <t>17039246-9D19-4D04-AE95-AA81B6013595</t>
  </si>
  <si>
    <t>0A3F507E-1F2E-32B8-E044-0003BA298018</t>
  </si>
  <si>
    <t>10ah</t>
  </si>
  <si>
    <t>AC5352A9-7C79-468F-B78E-8CD09A5BE120</t>
  </si>
  <si>
    <t>0A3F507E-232E-32B8-E044-0003BA298018</t>
  </si>
  <si>
    <t>260</t>
  </si>
  <si>
    <t>14ad</t>
  </si>
  <si>
    <t>FBEA6471-A086-409E-8487-719F63B88841</t>
  </si>
  <si>
    <t>0A3F507E-183B-32B8-E044-0003BA298018</t>
  </si>
  <si>
    <t>6vp</t>
  </si>
  <si>
    <t>B22FDDBA-18B3-4194-AFAC-EC0A129EFA78</t>
  </si>
  <si>
    <t>0A3F507E-1F3B-32B8-E044-0003BA298018</t>
  </si>
  <si>
    <t>10dm</t>
  </si>
  <si>
    <t>66C437FD-94E9-45FA-91C2-94DDE5E42891</t>
  </si>
  <si>
    <t>0A3F507E-1635-32B8-E044-0003BA298018</t>
  </si>
  <si>
    <t>6sb</t>
  </si>
  <si>
    <t>FE397F50-0331-48F6-9982-7E6DD6401059</t>
  </si>
  <si>
    <t>0A3F507E-2135-32B8-E044-0003BA298018</t>
  </si>
  <si>
    <t>18iu</t>
  </si>
  <si>
    <t>E0CED6AD-84EA-4EB5-9CA0-8AAFB2C9F424</t>
  </si>
  <si>
    <t>0A3F507E-2235-32B8-E044-0003BA298018</t>
  </si>
  <si>
    <t>12ai</t>
  </si>
  <si>
    <t>E72729E6-DB4C-421E-8D48-1F6B474B5DA9</t>
  </si>
  <si>
    <t>0A3F507E-2435-32B8-E044-0003BA298018</t>
  </si>
  <si>
    <t>Ved Strandparken</t>
  </si>
  <si>
    <t>24iæ</t>
  </si>
  <si>
    <t>D8E32D79-2174-48B4-8D28-0A1AC6E0DBD8</t>
  </si>
  <si>
    <t>0A3F507E-1C1B-32B8-E044-0003BA298018</t>
  </si>
  <si>
    <t>6dr</t>
  </si>
  <si>
    <t>BDA85348-74E9-42AE-9731-4178F6BBA4FE</t>
  </si>
  <si>
    <t>0A3F507E-211F-32B8-E044-0003BA298018</t>
  </si>
  <si>
    <t>18dc</t>
  </si>
  <si>
    <t>064C8B56-4889-4EB8-840E-3D10ABACF12A</t>
  </si>
  <si>
    <t>0A3F507E-2330-32B8-E044-0003BA298018</t>
  </si>
  <si>
    <t>264</t>
  </si>
  <si>
    <t>22ba</t>
  </si>
  <si>
    <t>05BA7E41-F75D-4012-BADE-513F80CEE35A</t>
  </si>
  <si>
    <t>0A3F507E-1834-32B8-E044-0003BA298018</t>
  </si>
  <si>
    <t>Gymnasievej</t>
  </si>
  <si>
    <t>27b</t>
  </si>
  <si>
    <t>D1EF1164-0ED2-454D-940C-4F5F2AA3F7FC</t>
  </si>
  <si>
    <t>6FC1A22D-08B8-4B56-AFF8-7C238F7CA412</t>
  </si>
  <si>
    <t>0A3F507E-1D41-32B8-E044-0003BA298018</t>
  </si>
  <si>
    <t>Mejsebo</t>
  </si>
  <si>
    <t>6rk</t>
  </si>
  <si>
    <t>5AB62D01-4100-4AD8-8D11-C4C72660B029</t>
  </si>
  <si>
    <t>0A3F507E-1E41-32B8-E044-0003BA298018</t>
  </si>
  <si>
    <t>12ec</t>
  </si>
  <si>
    <t>C0661001-9A3C-4306-B849-694B23CB201D</t>
  </si>
  <si>
    <t>0A3F507E-2341-32B8-E044-0003BA298018</t>
  </si>
  <si>
    <t>9al</t>
  </si>
  <si>
    <t>BA39322C-2E01-4DFB-9BA1-28B81234699E</t>
  </si>
  <si>
    <t>0A3F507E-1A1D-32B8-E044-0003BA298018</t>
  </si>
  <si>
    <t>24do</t>
  </si>
  <si>
    <t>7B5AC66B-D7E5-48F9-ACE6-DAD608FA11FC</t>
  </si>
  <si>
    <t>0A3F507E-1C1D-32B8-E044-0003BA298018</t>
  </si>
  <si>
    <t>6ds</t>
  </si>
  <si>
    <t>50B7DBF2-1C67-479D-A05E-D950FE23DBDE</t>
  </si>
  <si>
    <t>0A3F507E-221D-32B8-E044-0003BA298018</t>
  </si>
  <si>
    <t>18ov</t>
  </si>
  <si>
    <t>2E252B8C-3E2A-4A26-AD9C-75A692168CE3</t>
  </si>
  <si>
    <t>0A3F507E-1B25-32B8-E044-0003BA298018</t>
  </si>
  <si>
    <t>10h</t>
  </si>
  <si>
    <t>F4808F8A-E729-45F6-B82C-C50CC9821E09</t>
  </si>
  <si>
    <t>0A3F507E-1E25-32B8-E044-0003BA298018</t>
  </si>
  <si>
    <t>6cx</t>
  </si>
  <si>
    <t>2D1F72C3-72F7-4DD1-A274-50D232CB5C37</t>
  </si>
  <si>
    <t>0A3F507E-1916-32B8-E044-0003BA298018</t>
  </si>
  <si>
    <t>20q</t>
  </si>
  <si>
    <t>E60DA51D-C8B3-4957-B06C-E8B4DAE4CA65</t>
  </si>
  <si>
    <t>0A3F507E-231C-32B8-E044-0003BA298018</t>
  </si>
  <si>
    <t>232</t>
  </si>
  <si>
    <t>14ag</t>
  </si>
  <si>
    <t>32EFBA73-BF5C-4AF8-8226-5CD1AA9D7A5A</t>
  </si>
  <si>
    <t>0A3F507E-1A1B-32B8-E044-0003BA298018</t>
  </si>
  <si>
    <t>24dq</t>
  </si>
  <si>
    <t>BFFEC93A-9B5D-40AC-8219-2730A8AE892F</t>
  </si>
  <si>
    <t>0A3F507E-201B-32B8-E044-0003BA298018</t>
  </si>
  <si>
    <t>9ml</t>
  </si>
  <si>
    <t>D254203D-3A5F-4B8F-A412-4A759B2743E1</t>
  </si>
  <si>
    <t>0A3F507E-151F-32B8-E044-0003BA298018</t>
  </si>
  <si>
    <t>27ae</t>
  </si>
  <si>
    <t>AB4E1FDF-8B91-4850-8D55-575DD627DC93</t>
  </si>
  <si>
    <t>0A3F507E-161F-32B8-E044-0003BA298018</t>
  </si>
  <si>
    <t>11ø</t>
  </si>
  <si>
    <t>931574FE-3357-44E3-8C76-A8D23758FB33</t>
  </si>
  <si>
    <t>0A3F507E-2421-32B8-E044-0003BA298018</t>
  </si>
  <si>
    <t>21iy</t>
  </si>
  <si>
    <t>FF8DB308-AE81-42AC-9D19-D87F77E63DE3</t>
  </si>
  <si>
    <t>0A3F507E-1730-32B8-E044-0003BA298018</t>
  </si>
  <si>
    <t>D2F51D8B-F982-4C95-ABDD-A686FACA3CD9</t>
  </si>
  <si>
    <t>0A3F507E-1B30-32B8-E044-0003BA298018</t>
  </si>
  <si>
    <t>11ax</t>
  </si>
  <si>
    <t>2A9B7C7F-A459-4199-AF4A-B706EA5DF967</t>
  </si>
  <si>
    <t>0A3F507E-1D30-32B8-E044-0003BA298018</t>
  </si>
  <si>
    <t>6me</t>
  </si>
  <si>
    <t>2F094F55-DF60-43B8-BC53-ECF031E4AD3F</t>
  </si>
  <si>
    <t>A71F0FCE-AFFE-4929-B991-72B6F406640A</t>
  </si>
  <si>
    <t>0A3F507E-1E30-32B8-E044-0003BA298018</t>
  </si>
  <si>
    <t>6cg</t>
  </si>
  <si>
    <t>0401C5EE-E7C2-4A2B-A32D-0DA6EB474150</t>
  </si>
  <si>
    <t>0A3F507E-1B41-32B8-E044-0003BA298018</t>
  </si>
  <si>
    <t>12a</t>
  </si>
  <si>
    <t>F8487DD6-1DEA-43A3-B83C-059D1020F065</t>
  </si>
  <si>
    <t>37074DCD-1170-4161-ABB9-CF27E1038D7E</t>
  </si>
  <si>
    <t>B3E49F8F-4C8D-41AE-9203-E629AE55CB47</t>
  </si>
  <si>
    <t>70A0358D-1B28-481A-9446-EEFABDE198F6</t>
  </si>
  <si>
    <t>ADE6CAA6-24ED-4F81-8C09-730F091A8B19</t>
  </si>
  <si>
    <t>0A3F507E-172A-32B8-E044-0003BA298018</t>
  </si>
  <si>
    <t>86B34319-B7B9-483A-9420-000DA05391A4</t>
  </si>
  <si>
    <t>0A3F507E-1D2A-32B8-E044-0003BA298018</t>
  </si>
  <si>
    <t>24gl</t>
  </si>
  <si>
    <t>60B723CC-3313-4D81-A143-D3C20D268E4F</t>
  </si>
  <si>
    <t>0A3F507E-1E2A-32B8-E044-0003BA298018</t>
  </si>
  <si>
    <t>6ca</t>
  </si>
  <si>
    <t>97B36A99-65ED-4EAB-8C2C-39BAF0193215</t>
  </si>
  <si>
    <t>0A3F507E-212A-32B8-E044-0003BA298018</t>
  </si>
  <si>
    <t>18fd</t>
  </si>
  <si>
    <t>ECE50033-9152-4723-B0E7-544F7046BC1C</t>
  </si>
  <si>
    <t>0A3F507E-242A-32B8-E044-0003BA298018</t>
  </si>
  <si>
    <t>16k</t>
  </si>
  <si>
    <t>51525A7F-2761-4089-A4D5-EC512747C059</t>
  </si>
  <si>
    <t>0A3F507E-162F-32B8-E044-0003BA298018</t>
  </si>
  <si>
    <t>6se</t>
  </si>
  <si>
    <t>CA0441DD-0F12-40D6-B078-35CB2D5E5B85</t>
  </si>
  <si>
    <t>0A3F507E-2432-32B8-E044-0003BA298018</t>
  </si>
  <si>
    <t>24ix</t>
  </si>
  <si>
    <t>910B9431-586A-4827-8593-F4E5D2D16549</t>
  </si>
  <si>
    <t>0A3F507E-153A-32B8-E044-0003BA298018</t>
  </si>
  <si>
    <t>Bjørnebo</t>
  </si>
  <si>
    <t>6nu</t>
  </si>
  <si>
    <t>9CBEABDE-187F-424B-B025-F2FD5A300447</t>
  </si>
  <si>
    <t>0A3F507E-163A-32B8-E044-0003BA298018</t>
  </si>
  <si>
    <t>6qv</t>
  </si>
  <si>
    <t>52218FCC-9AC7-4590-A393-6C615712BB95</t>
  </si>
  <si>
    <t>0A3F507E-183D-32B8-E044-0003BA298018</t>
  </si>
  <si>
    <t>6vq</t>
  </si>
  <si>
    <t>FB6F680C-21CA-49E3-A1EF-14ADB8141DEA</t>
  </si>
  <si>
    <t>0A3F507E-1F3D-32B8-E044-0003BA298018</t>
  </si>
  <si>
    <t>10do</t>
  </si>
  <si>
    <t>594C2079-49CB-4691-BE52-6C2C337030CA</t>
  </si>
  <si>
    <t>0A3F507E-2348-32B8-E044-0003BA298018</t>
  </si>
  <si>
    <t>Tandrupvej</t>
  </si>
  <si>
    <t>18bx</t>
  </si>
  <si>
    <t>4D486F92-B891-4947-9EF2-588E8277FA4B</t>
  </si>
  <si>
    <t>0A3F507E-1A49-32B8-E044-0003BA298018</t>
  </si>
  <si>
    <t>Hyttekrogen</t>
  </si>
  <si>
    <t>24cz</t>
  </si>
  <si>
    <t>0D86A4D1-2171-470C-9D01-8EA5F8918310</t>
  </si>
  <si>
    <t>0A3F507E-1B28-32B8-E044-0003BA298018</t>
  </si>
  <si>
    <t>11as</t>
  </si>
  <si>
    <t>B7F1CA11-BC6E-4A34-B7D5-38EBD9F93654</t>
  </si>
  <si>
    <t>0A3F507E-1D28-32B8-E044-0003BA298018</t>
  </si>
  <si>
    <t>24gg</t>
  </si>
  <si>
    <t>BE519D80-03BB-4F59-8B44-1CBD15B357D2</t>
  </si>
  <si>
    <t>0A3F507E-1944-32B8-E044-0003BA298018</t>
  </si>
  <si>
    <t>6æd</t>
  </si>
  <si>
    <t>33900F7F-68A3-40BF-B11E-9911296AFC48</t>
  </si>
  <si>
    <t>0A3F507E-1A44-32B8-E044-0003BA298018</t>
  </si>
  <si>
    <t>24bo</t>
  </si>
  <si>
    <t>9A3CA8AA-CF78-44F4-9EFF-C57ACCBBD7B9</t>
  </si>
  <si>
    <t>0A3F507E-2347-32B8-E044-0003BA298018</t>
  </si>
  <si>
    <t>9ap</t>
  </si>
  <si>
    <t>A021A68C-E60E-49C2-9277-CCC1135B404C</t>
  </si>
  <si>
    <t>0A3F507E-2024-32B8-E044-0003BA298018</t>
  </si>
  <si>
    <t>9fs</t>
  </si>
  <si>
    <t>54ED0982-0394-445C-A4EE-DCBFF818D0D0</t>
  </si>
  <si>
    <t>0A3F507E-1B27-32B8-E044-0003BA298018</t>
  </si>
  <si>
    <t>10u</t>
  </si>
  <si>
    <t>8D8DC9F6-E8A9-4610-B0E2-E4E3F06BFECB</t>
  </si>
  <si>
    <t>0A3F507E-1D27-32B8-E044-0003BA298018</t>
  </si>
  <si>
    <t>24gm</t>
  </si>
  <si>
    <t>B4D65846-E0C1-472A-A434-4E4526CB3412</t>
  </si>
  <si>
    <t>0A3F507E-1E27-32B8-E044-0003BA298018</t>
  </si>
  <si>
    <t>6bz</t>
  </si>
  <si>
    <t>753EE2D8-9CFF-433F-B394-B5A695B55DD1</t>
  </si>
  <si>
    <t>0A3F507E-2029-32B8-E044-0003BA298018</t>
  </si>
  <si>
    <t>9mc</t>
  </si>
  <si>
    <t>4202EC33-2686-4A25-9993-4D16EDEF66B2</t>
  </si>
  <si>
    <t>0A3F507E-232C-32B8-E044-0003BA298018</t>
  </si>
  <si>
    <t>256</t>
  </si>
  <si>
    <t>22ao</t>
  </si>
  <si>
    <t>5F695B13-1A47-4A8F-AB31-BFD90E6847EC</t>
  </si>
  <si>
    <t>0A3F507E-192F-32B8-E044-0003BA298018</t>
  </si>
  <si>
    <t>199</t>
  </si>
  <si>
    <t>A39BD8EE-A320-462F-86CB-962BE0FA0485</t>
  </si>
  <si>
    <t>0A3F507E-1A2F-32B8-E044-0003BA298018</t>
  </si>
  <si>
    <t>24dv</t>
  </si>
  <si>
    <t>1F4BC758-1205-4E28-9D47-D0449AEC4B1A</t>
  </si>
  <si>
    <t>0A3F507E-1C2F-32B8-E044-0003BA298018</t>
  </si>
  <si>
    <t>6hs</t>
  </si>
  <si>
    <t>712A6ECC-D2BE-4495-8E5D-C7D231A241EC</t>
  </si>
  <si>
    <t>0A3F507E-2033-32B8-E044-0003BA298018</t>
  </si>
  <si>
    <t>195</t>
  </si>
  <si>
    <t>9lv</t>
  </si>
  <si>
    <t>99771EF6-E056-4678-AA23-3386ED3042AB</t>
  </si>
  <si>
    <t>0A3F507E-213C-32B8-E044-0003BA298018</t>
  </si>
  <si>
    <t>18ip</t>
  </si>
  <si>
    <t>8DB9E48B-1E63-4BF6-ACC3-02C611947CE0</t>
  </si>
  <si>
    <t>0A3F507E-223C-32B8-E044-0003BA298018</t>
  </si>
  <si>
    <t>12fm</t>
  </si>
  <si>
    <t>4E1796A2-F6F8-4512-8BF1-23107C660F5F</t>
  </si>
  <si>
    <t>0A3F507E-1B3E-32B8-E044-0003BA298018</t>
  </si>
  <si>
    <t>16aø</t>
  </si>
  <si>
    <t>AE7ADE49-EB4B-426B-A36B-981E7D71713B</t>
  </si>
  <si>
    <t>B7A0836A-6A64-4E7C-A52F-C2C4F7AC22ED</t>
  </si>
  <si>
    <t>0A3F507E-183F-32B8-E044-0003BA298018</t>
  </si>
  <si>
    <t>6vr</t>
  </si>
  <si>
    <t>70BD15E5-D833-4A87-ACF8-84F4623D1E02</t>
  </si>
  <si>
    <t>0A3F507E-1F3F-32B8-E044-0003BA298018</t>
  </si>
  <si>
    <t>10dn</t>
  </si>
  <si>
    <t>8776092C-CAA6-472C-8CA1-D1104606925A</t>
  </si>
  <si>
    <t>0A3F507E-162E-32B8-E044-0003BA298018</t>
  </si>
  <si>
    <t>6ra</t>
  </si>
  <si>
    <t>A06006AA-7671-459B-ADCD-A1787072529B</t>
  </si>
  <si>
    <t>0A3F507E-1C2E-32B8-E044-0003BA298018</t>
  </si>
  <si>
    <t>6hæ</t>
  </si>
  <si>
    <t>094C7B98-CCDF-4129-80FF-15529FE2E902</t>
  </si>
  <si>
    <t>0A3F507E-202E-32B8-E044-0003BA298018</t>
  </si>
  <si>
    <t>185</t>
  </si>
  <si>
    <t>9lø</t>
  </si>
  <si>
    <t>968C4DB4-8AE9-41DE-AF45-F8AA7A7A4F65</t>
  </si>
  <si>
    <t>0A3F507E-153B-32B8-E044-0003BA298018</t>
  </si>
  <si>
    <t>6pa</t>
  </si>
  <si>
    <t>4EF34D4C-2366-4CD6-BBF6-EBE123FE3356</t>
  </si>
  <si>
    <t>0A3F507E-163B-32B8-E044-0003BA298018</t>
  </si>
  <si>
    <t>6ræ</t>
  </si>
  <si>
    <t>93C8039F-64AE-4D38-8AFB-1D6EDA8716B4</t>
  </si>
  <si>
    <t>0A3F507E-193B-32B8-E044-0003BA298018</t>
  </si>
  <si>
    <t>6yr</t>
  </si>
  <si>
    <t>4272FA25-21EF-4D3B-9184-9103C66524F0</t>
  </si>
  <si>
    <t>0A3F507E-1C3B-32B8-E044-0003BA298018</t>
  </si>
  <si>
    <t>1bd</t>
  </si>
  <si>
    <t>EA63FF31-4484-458E-A643-A2561C1A62FF</t>
  </si>
  <si>
    <t>0A3F507E-1B29-32B8-E044-0003BA298018</t>
  </si>
  <si>
    <t>10n</t>
  </si>
  <si>
    <t>D49F7DD2-430F-4EF4-8C1F-715B86210F8C</t>
  </si>
  <si>
    <t>0A3F507E-192C-32B8-E044-0003BA298018</t>
  </si>
  <si>
    <t>20af</t>
  </si>
  <si>
    <t>56D7DAEA-5499-4F55-9F9A-3F1585C296AF</t>
  </si>
  <si>
    <t>0A3F507E-1A2C-32B8-E044-0003BA298018</t>
  </si>
  <si>
    <t>24df</t>
  </si>
  <si>
    <t>AAF79701-4BEA-4AEA-AF51-F58702434098</t>
  </si>
  <si>
    <t>0A3F507E-1C2C-32B8-E044-0003BA298018</t>
  </si>
  <si>
    <t>6hy</t>
  </si>
  <si>
    <t>C6869A8A-63E7-4423-9CFD-044C915E6C05</t>
  </si>
  <si>
    <t>0A3F507E-232F-32B8-E044-0003BA298018</t>
  </si>
  <si>
    <t>262</t>
  </si>
  <si>
    <t>22aq</t>
  </si>
  <si>
    <t>E1A8A61C-25FC-4101-ACCE-3E535E5437DB</t>
  </si>
  <si>
    <t>0A3F507E-1733-32B8-E044-0003BA298018</t>
  </si>
  <si>
    <t>11A37BEB-F874-4380-B7FC-559F6517C073</t>
  </si>
  <si>
    <t>0A3F507E-1D33-32B8-E044-0003BA298018</t>
  </si>
  <si>
    <t>6tp</t>
  </si>
  <si>
    <t>0D1815FA-9B4E-4104-A764-24C1D73A30C7</t>
  </si>
  <si>
    <t>0A3F507E-1E33-32B8-E044-0003BA298018</t>
  </si>
  <si>
    <t>12ef</t>
  </si>
  <si>
    <t>4207F941-D035-4B1D-B6B8-59778EF3261D</t>
  </si>
  <si>
    <t>0A3F507E-1C34-32B8-E044-0003BA298018</t>
  </si>
  <si>
    <t>1bg</t>
  </si>
  <si>
    <t>E97AC422-EAF6-4F5E-A597-71849D02F2D6</t>
  </si>
  <si>
    <t>0A3F507E-1536-32B8-E044-0003BA298018</t>
  </si>
  <si>
    <t>27at</t>
  </si>
  <si>
    <t>0188197C-0609-4F13-AA67-CB1096729D14</t>
  </si>
  <si>
    <t>0A3F507E-1636-32B8-E044-0003BA298018</t>
  </si>
  <si>
    <t>6qy</t>
  </si>
  <si>
    <t>39F33598-BFC3-4B2A-8314-BF4BC2059732</t>
  </si>
  <si>
    <t>0A3F507E-1F3C-32B8-E044-0003BA298018</t>
  </si>
  <si>
    <t>10bu</t>
  </si>
  <si>
    <t>37579ADB-F70D-4564-9A3A-BD8C26525085</t>
  </si>
  <si>
    <t>0A3F507E-213F-32B8-E044-0003BA298018</t>
  </si>
  <si>
    <t>Skærsøvej</t>
  </si>
  <si>
    <t>18ar</t>
  </si>
  <si>
    <t>013F47AE-3FCF-4B8B-8FE1-F4868297BEAE</t>
  </si>
  <si>
    <t>0A3F507E-223F-32B8-E044-0003BA298018</t>
  </si>
  <si>
    <t>15aø</t>
  </si>
  <si>
    <t>688DB712-745A-4060-B51D-B0E6ECA9503B</t>
  </si>
  <si>
    <t>0A3F507E-1E42-32B8-E044-0003BA298018</t>
  </si>
  <si>
    <t>12gs</t>
  </si>
  <si>
    <t>0090737D-668D-4269-BDF6-52031506772D</t>
  </si>
  <si>
    <t>0A3F507E-2142-32B8-E044-0003BA298018</t>
  </si>
  <si>
    <t>18od</t>
  </si>
  <si>
    <t>E8AE0154-8784-4FBC-A4C1-6336F80618E6</t>
  </si>
  <si>
    <t>0A3F507E-154A-32B8-E044-0003BA298018</t>
  </si>
  <si>
    <t>6nm</t>
  </si>
  <si>
    <t>0D6B1DC7-9AB3-44D1-B787-B0C20B0C48DD</t>
  </si>
  <si>
    <t>0A3F507E-164A-32B8-E044-0003BA298018</t>
  </si>
  <si>
    <t>Bøgstedvej</t>
  </si>
  <si>
    <t>24if</t>
  </si>
  <si>
    <t>329722DB-80FF-4720-AE68-9DA44257FDF9</t>
  </si>
  <si>
    <t>0A3F507E-194A-32B8-E044-0003BA298018</t>
  </si>
  <si>
    <t>6æg</t>
  </si>
  <si>
    <t>FA6D43E6-1BB7-4746-B349-0C9D88E22BBF</t>
  </si>
  <si>
    <t>0A3F507E-1C4A-32B8-E044-0003BA298018</t>
  </si>
  <si>
    <t>Kærupvej</t>
  </si>
  <si>
    <t>4aæ</t>
  </si>
  <si>
    <t>3132637B-706F-4BB3-BA96-C351F9FCB24F</t>
  </si>
  <si>
    <t>0A3F507E-204A-32B8-E044-0003BA298018</t>
  </si>
  <si>
    <t>241</t>
  </si>
  <si>
    <t>9kz</t>
  </si>
  <si>
    <t>9D51C422-E590-4078-BB24-F04A421058AA</t>
  </si>
  <si>
    <t>0A3F507E-2228-32B8-E044-0003BA298018</t>
  </si>
  <si>
    <t>12æ</t>
  </si>
  <si>
    <t>197700BA-3819-4461-847B-E803A4A12685</t>
  </si>
  <si>
    <t>0A3F507E-2428-32B8-E044-0003BA298018</t>
  </si>
  <si>
    <t>21ie</t>
  </si>
  <si>
    <t>6252FF3B-E700-4BF4-B679-1E1D31FC5929</t>
  </si>
  <si>
    <t>0A3F507E-1B17-32B8-E044-0003BA298018</t>
  </si>
  <si>
    <t>16fx</t>
  </si>
  <si>
    <t>9E30DFFE-012B-48A8-A0B2-5FF91267D902</t>
  </si>
  <si>
    <t>2FDD78BE-1768-47E0-AAF9-D4D91DF301C4</t>
  </si>
  <si>
    <t>0A3F507E-2418-32B8-E044-0003BA298018</t>
  </si>
  <si>
    <t>21iu</t>
  </si>
  <si>
    <t>BFE5B279-F348-4EEC-89EA-0AFDF84E07F2</t>
  </si>
  <si>
    <t>0A3F507E-1523-32B8-E044-0003BA298018</t>
  </si>
  <si>
    <t>27aa</t>
  </si>
  <si>
    <t>D880AF11-8E93-4EC0-A6C5-0DCED3E6B5A3</t>
  </si>
  <si>
    <t>0A3F507E-1F31-32B8-E044-0003BA298018</t>
  </si>
  <si>
    <t>10dr</t>
  </si>
  <si>
    <t>A075C09D-5033-4F20-A779-6E81DD9C17A9</t>
  </si>
  <si>
    <t>0A3F507E-171C-32B8-E044-0003BA298018</t>
  </si>
  <si>
    <t>18mc</t>
  </si>
  <si>
    <t>6AF09AE8-7724-4AA0-B8DF-BA232BCF5ECD</t>
  </si>
  <si>
    <t>0A3F507E-1822-32B8-E044-0003BA298018</t>
  </si>
  <si>
    <t>7bq</t>
  </si>
  <si>
    <t>1E4AA0EE-9152-4719-9A1E-96B0A451F50D</t>
  </si>
  <si>
    <t>0A3F507E-172E-32B8-E044-0003BA298018</t>
  </si>
  <si>
    <t>FF37C928-EC63-4BEA-B96F-9ABD7AEE8C5A</t>
  </si>
  <si>
    <t>0A3F507E-1D3B-32B8-E044-0003BA298018</t>
  </si>
  <si>
    <t>6rg</t>
  </si>
  <si>
    <t>9822CA62-5F87-45D1-97E9-201CD3D20EE9</t>
  </si>
  <si>
    <t>0A3F507E-191F-32B8-E044-0003BA298018</t>
  </si>
  <si>
    <t>20az</t>
  </si>
  <si>
    <t>47903969-2C96-471A-B887-9A467A6E9161</t>
  </si>
  <si>
    <t>0A3F507E-1A1F-32B8-E044-0003BA298018</t>
  </si>
  <si>
    <t>24bk</t>
  </si>
  <si>
    <t>290B9576-815B-4A3B-90E7-C3D4A51FA732</t>
  </si>
  <si>
    <t>0A3F507E-1C1F-32B8-E044-0003BA298018</t>
  </si>
  <si>
    <t>6dt</t>
  </si>
  <si>
    <t>C74A8647-2680-417F-89B5-EEB43E14FF39</t>
  </si>
  <si>
    <t>0A3F507E-201F-32B8-E044-0003BA298018</t>
  </si>
  <si>
    <t>9mi</t>
  </si>
  <si>
    <t>94326267-0A5D-444D-9014-078B8BFAB558</t>
  </si>
  <si>
    <t>0A3F507E-2425-32B8-E044-0003BA298018</t>
  </si>
  <si>
    <t>21il</t>
  </si>
  <si>
    <t>6FE90BB2-08E8-43E6-90F4-355BF75819B5</t>
  </si>
  <si>
    <t>0A3F507E-2130-32B8-E044-0003BA298018</t>
  </si>
  <si>
    <t>18cn</t>
  </si>
  <si>
    <t>9356D028-699F-4426-BEA4-A90EEC9B862B</t>
  </si>
  <si>
    <t>0A3F507E-2430-32B8-E044-0003BA298018</t>
  </si>
  <si>
    <t>24iu</t>
  </si>
  <si>
    <t>44A7DB3E-8FFA-470E-9B8D-FD0C07B7B513</t>
  </si>
  <si>
    <t>0A3F507E-1734-32B8-E044-0003BA298018</t>
  </si>
  <si>
    <t>154FD359-1358-4269-8663-98FF35729EAB</t>
  </si>
  <si>
    <t>0A3F507E-1921-32B8-E044-0003BA298018</t>
  </si>
  <si>
    <t>20ay</t>
  </si>
  <si>
    <t>7468F77B-3096-432F-A065-E3D9C973D428</t>
  </si>
  <si>
    <t>0A3F507E-1A21-32B8-E044-0003BA298018</t>
  </si>
  <si>
    <t>24bl</t>
  </si>
  <si>
    <t>196FACDF-231D-4947-8150-BDCBB575A7EE</t>
  </si>
  <si>
    <t>0A3F507E-1C21-32B8-E044-0003BA298018</t>
  </si>
  <si>
    <t>6du</t>
  </si>
  <si>
    <t>72D02621-48BC-4928-B543-ADDF31E25CC2</t>
  </si>
  <si>
    <t>0A3F507E-1F22-32B8-E044-0003BA298018</t>
  </si>
  <si>
    <t>10ao</t>
  </si>
  <si>
    <t>9B2E5BB2-835D-43CC-8BB7-1B36DF53D427</t>
  </si>
  <si>
    <t>0A3F507E-2322-32B8-E044-0003BA298018</t>
  </si>
  <si>
    <t>238</t>
  </si>
  <si>
    <t>14ab</t>
  </si>
  <si>
    <t>32827E5D-7583-4AE1-B952-488A97B0974F</t>
  </si>
  <si>
    <t>0A3F507E-1F24-32B8-E044-0003BA298018</t>
  </si>
  <si>
    <t>10an</t>
  </si>
  <si>
    <t>EECA33E0-F60E-4D8A-9453-119458085BCC</t>
  </si>
  <si>
    <t>0A3F507E-2127-32B8-E044-0003BA298018</t>
  </si>
  <si>
    <t>18df</t>
  </si>
  <si>
    <t>AF326F10-FF65-4ADF-8763-B41454465D7A</t>
  </si>
  <si>
    <t>0A3F507E-2227-32B8-E044-0003BA298018</t>
  </si>
  <si>
    <t>18lb</t>
  </si>
  <si>
    <t>17659806-4ADC-4AB5-802D-3D53DECCD30B</t>
  </si>
  <si>
    <t>0A3F507E-2427-32B8-E044-0003BA298018</t>
  </si>
  <si>
    <t>21if</t>
  </si>
  <si>
    <t>447B64BF-4949-47A8-BD09-A5545B783077</t>
  </si>
  <si>
    <t>0A3F507E-2429-32B8-E044-0003BA298018</t>
  </si>
  <si>
    <t>21id</t>
  </si>
  <si>
    <t>0BBD34BB-D0BF-477E-9F2D-9400C92EBB46</t>
  </si>
  <si>
    <t>0A3F507E-202C-32B8-E044-0003BA298018</t>
  </si>
  <si>
    <t>181</t>
  </si>
  <si>
    <t>9mb</t>
  </si>
  <si>
    <t>5525D998-07B2-45C6-B658-C92C720E42C2</t>
  </si>
  <si>
    <t>0A3F507E-1D2F-32B8-E044-0003BA298018</t>
  </si>
  <si>
    <t>6ts</t>
  </si>
  <si>
    <t>B8C65A9F-3CFE-4E6B-9652-03D8F32E195F</t>
  </si>
  <si>
    <t>0A3F507E-1B33-32B8-E044-0003BA298018</t>
  </si>
  <si>
    <t>11aæ</t>
  </si>
  <si>
    <t>A235C75B-6F93-4C03-B9A9-A3A24F1A65F6</t>
  </si>
  <si>
    <t>0A3F507E-2133-32B8-E044-0003BA298018</t>
  </si>
  <si>
    <t>18bø</t>
  </si>
  <si>
    <t>3B48FE57-BA98-472F-83B1-4FDF4118894F</t>
  </si>
  <si>
    <t>0A3F507E-2233-32B8-E044-0003BA298018</t>
  </si>
  <si>
    <t>12ag</t>
  </si>
  <si>
    <t>CE26C130-97A2-44F8-AC51-9573C7F04F49</t>
  </si>
  <si>
    <t>0A3F507E-2034-32B8-E044-0003BA298018</t>
  </si>
  <si>
    <t>9lu</t>
  </si>
  <si>
    <t>05380EFF-90C8-41C0-BEC9-2A8478DAAABB</t>
  </si>
  <si>
    <t>0A3F507E-1936-32B8-E044-0003BA298018</t>
  </si>
  <si>
    <t>6zy</t>
  </si>
  <si>
    <t>2AFA770C-0143-4F5C-A964-4026A2676B69</t>
  </si>
  <si>
    <t>0A3F507E-1A36-32B8-E044-0003BA298018</t>
  </si>
  <si>
    <t>24dæ</t>
  </si>
  <si>
    <t>896E9188-B006-47A6-89B6-B696A9DA924F</t>
  </si>
  <si>
    <t>0A3F507E-1C36-32B8-E044-0003BA298018</t>
  </si>
  <si>
    <t>1bi</t>
  </si>
  <si>
    <t>E2F6E0A4-BA4C-43C0-840B-73398974BE6A</t>
  </si>
  <si>
    <t>0A3F507E-2036-32B8-E044-0003BA298018</t>
  </si>
  <si>
    <t>201</t>
  </si>
  <si>
    <t>9ls</t>
  </si>
  <si>
    <t>97B23657-6ECD-4F59-8A7F-860752CDDB99</t>
  </si>
  <si>
    <t>0A3F507E-183E-32B8-E044-0003BA298018</t>
  </si>
  <si>
    <t>6ve</t>
  </si>
  <si>
    <t>E7C470B8-85DA-4D43-98C2-8BF00A556910</t>
  </si>
  <si>
    <t>0A3F507E-1F3E-32B8-E044-0003BA298018</t>
  </si>
  <si>
    <t>10bt</t>
  </si>
  <si>
    <t>D0C86507-B37D-4E92-97D6-389AB9E1C265</t>
  </si>
  <si>
    <t>0A3F507E-233E-32B8-E044-0003BA298018</t>
  </si>
  <si>
    <t>9aa</t>
  </si>
  <si>
    <t>A03D1A72-C690-4132-985B-E99B2F8B5418</t>
  </si>
  <si>
    <t>0A3F507E-153F-32B8-E044-0003BA298018</t>
  </si>
  <si>
    <t>6oæ</t>
  </si>
  <si>
    <t>2CA5492C-03C0-408D-B02D-BB9C2F627DFA</t>
  </si>
  <si>
    <t>0A3F507E-163F-32B8-E044-0003BA298018</t>
  </si>
  <si>
    <t>6ry</t>
  </si>
  <si>
    <t>9AD10DBD-91F6-4F9C-87B2-F981B289418D</t>
  </si>
  <si>
    <t>0A3F507E-2242-32B8-E044-0003BA298018</t>
  </si>
  <si>
    <t>12fi</t>
  </si>
  <si>
    <t>D05D5E01-8B99-4EC8-BBEE-6AF7B5C13330</t>
  </si>
  <si>
    <t>0A3F507E-212B-32B8-E044-0003BA298018</t>
  </si>
  <si>
    <t>18dh</t>
  </si>
  <si>
    <t>27DF2CB4-533A-4F6E-B3B3-1FC6B9A99BAB</t>
  </si>
  <si>
    <t>0A3F507E-222B-32B8-E044-0003BA298018</t>
  </si>
  <si>
    <t>18nz</t>
  </si>
  <si>
    <t>094E68BE-0C86-455E-BA02-A12F8B7E246E</t>
  </si>
  <si>
    <t>1FECB839-D776-4FE3-8A8C-5E3A676FA021</t>
  </si>
  <si>
    <t>0A3F507E-172F-32B8-E044-0003BA298018</t>
  </si>
  <si>
    <t>F50DD149-F119-42A8-A0A5-08A785381969</t>
  </si>
  <si>
    <t>0A3F507E-2433-32B8-E044-0003BA298018</t>
  </si>
  <si>
    <t>24iy</t>
  </si>
  <si>
    <t>C57F7A5E-9FBF-4215-9F54-33D03F37C5A5</t>
  </si>
  <si>
    <t>0A3F507E-193D-32B8-E044-0003BA298018</t>
  </si>
  <si>
    <t>6ys</t>
  </si>
  <si>
    <t>D341B854-B171-46AB-B7EA-53B1C99B3D7F</t>
  </si>
  <si>
    <t>0A3F507E-1A3D-32B8-E044-0003BA298018</t>
  </si>
  <si>
    <t>24hv</t>
  </si>
  <si>
    <t>4A68B3EF-DF3A-4B72-9E69-BFE13F35646A</t>
  </si>
  <si>
    <t>0A3F507E-1C3D-32B8-E044-0003BA298018</t>
  </si>
  <si>
    <t>1bb</t>
  </si>
  <si>
    <t>EB625C1A-B3E7-497C-B7B9-019DC6E89941</t>
  </si>
  <si>
    <t>0A3F507E-2048-32B8-E044-0003BA298018</t>
  </si>
  <si>
    <t>9kø</t>
  </si>
  <si>
    <t>9FDCC4D6-CF47-474A-A6F2-4CFE1F34D332</t>
  </si>
  <si>
    <t>0A3F507E-1B49-32B8-E044-0003BA298018</t>
  </si>
  <si>
    <t>Klintsøvej</t>
  </si>
  <si>
    <t>4af</t>
  </si>
  <si>
    <t>43FDD526-5844-4EB1-AAC8-3EE0FAFCACBF</t>
  </si>
  <si>
    <t>0A3F507E-1E49-32B8-E044-0003BA298018</t>
  </si>
  <si>
    <t>13et</t>
  </si>
  <si>
    <t>20416D20-7504-4A21-B88E-50C97CA40F2D</t>
  </si>
  <si>
    <t>0A3F507E-2230-32B8-E044-0003BA298018</t>
  </si>
  <si>
    <t>12ad</t>
  </si>
  <si>
    <t>AD27126D-6416-4C6C-86DD-AD1C0A8205C8</t>
  </si>
  <si>
    <t>0A3F507E-1B34-32B8-E044-0003BA298018</t>
  </si>
  <si>
    <t>11ba</t>
  </si>
  <si>
    <t>D7877C1B-E663-4A50-A82D-BE307CF84869</t>
  </si>
  <si>
    <t>0A3F507E-1641-32B8-E044-0003BA298018</t>
  </si>
  <si>
    <t>6rx</t>
  </si>
  <si>
    <t>4614DF17-BB78-438D-8300-5C2891575B0E</t>
  </si>
  <si>
    <t>0A3F507E-1941-32B8-E044-0003BA298018</t>
  </si>
  <si>
    <t>6yu</t>
  </si>
  <si>
    <t>27EFBD1A-9077-4E60-A1E5-89C58D28C799</t>
  </si>
  <si>
    <t>0A3F507E-1A41-32B8-E044-0003BA298018</t>
  </si>
  <si>
    <t>24ad</t>
  </si>
  <si>
    <t>4F6C270E-CD8C-4CC2-8B74-E1AF9475983B</t>
  </si>
  <si>
    <t>0A3F507E-1C41-32B8-E044-0003BA298018</t>
  </si>
  <si>
    <t>1az</t>
  </si>
  <si>
    <t>D6282510-B8B1-454E-836D-0F3CB92B85F5</t>
  </si>
  <si>
    <t>0A3F507E-2241-32B8-E044-0003BA298018</t>
  </si>
  <si>
    <t>15ba</t>
  </si>
  <si>
    <t>9EF20963-E3BA-4CCC-A183-97BCF71C97D7</t>
  </si>
  <si>
    <t>0A3F507E-1527-32B8-E044-0003BA298018</t>
  </si>
  <si>
    <t>27u</t>
  </si>
  <si>
    <t>3BA3BF33-99B9-4ECE-9053-3FF92D1CCEC6</t>
  </si>
  <si>
    <t>0A3F507E-1627-32B8-E044-0003BA298018</t>
  </si>
  <si>
    <t>5m</t>
  </si>
  <si>
    <t>6727323D-93C6-49A2-8B91-F0AAEAAAB80A</t>
  </si>
  <si>
    <t>E17EC857-463E-4087-929F-A604D974523B</t>
  </si>
  <si>
    <t>0A3F507E-212C-32B8-E044-0003BA298018</t>
  </si>
  <si>
    <t>18fc</t>
  </si>
  <si>
    <t>ACD65153-F8CC-44E7-A019-C4B8A4A9813D</t>
  </si>
  <si>
    <t>0A3F507E-242C-32B8-E044-0003BA298018</t>
  </si>
  <si>
    <t>16av</t>
  </si>
  <si>
    <t>557F261E-EDDB-448D-9874-E06440BB7DD2</t>
  </si>
  <si>
    <t>0A3F507E-1833-32B8-E044-0003BA298018</t>
  </si>
  <si>
    <t>FA39167D-CAAB-4A52-8A0D-4FE5150C2073</t>
  </si>
  <si>
    <t>0A3F507E-1F33-32B8-E044-0003BA298018</t>
  </si>
  <si>
    <t>10dq</t>
  </si>
  <si>
    <t>637E60EC-AF05-4BC3-9841-15B18D423D44</t>
  </si>
  <si>
    <t>0A3F507E-1B36-32B8-E044-0003BA298018</t>
  </si>
  <si>
    <t>11be</t>
  </si>
  <si>
    <t>D1E5EF77-189D-467C-A2E1-45A2A1F376D0</t>
  </si>
  <si>
    <t>0A3F507E-1D36-32B8-E044-0003BA298018</t>
  </si>
  <si>
    <t>6tn</t>
  </si>
  <si>
    <t>7EA60B1D-2048-44F8-8A3E-AEFD2F3F3FA3</t>
  </si>
  <si>
    <t>0A3F507E-1E36-32B8-E044-0003BA298018</t>
  </si>
  <si>
    <t>12gu</t>
  </si>
  <si>
    <t>0B1AF4A3-9066-49C2-BBF4-BF508442B009</t>
  </si>
  <si>
    <t>0A3F507E-2136-32B8-E044-0003BA298018</t>
  </si>
  <si>
    <t>18lu</t>
  </si>
  <si>
    <t>0358B563-3452-4795-BA1F-44A2121910FB</t>
  </si>
  <si>
    <t>0A3F507E-2236-32B8-E044-0003BA298018</t>
  </si>
  <si>
    <t>12fy</t>
  </si>
  <si>
    <t>CED8A041-05D8-4A6D-8F77-C523F2BAC7DC</t>
  </si>
  <si>
    <t>0A3F507E-2436-32B8-E044-0003BA298018</t>
  </si>
  <si>
    <t>24iø</t>
  </si>
  <si>
    <t>8C302C2E-31D5-4556-8890-6F3B5A35EE67</t>
  </si>
  <si>
    <t>0A3F507E-163E-32B8-E044-0003BA298018</t>
  </si>
  <si>
    <t>6qt</t>
  </si>
  <si>
    <t>370FCA3D-D809-4236-9025-D40231777EEB</t>
  </si>
  <si>
    <t>0A3F507E-193E-32B8-E044-0003BA298018</t>
  </si>
  <si>
    <t>6æa</t>
  </si>
  <si>
    <t>900D9CCE-7903-4434-9DAF-F5868D9B1866</t>
  </si>
  <si>
    <t>0A3F507E-1A3E-32B8-E044-0003BA298018</t>
  </si>
  <si>
    <t>24ed</t>
  </si>
  <si>
    <t>A52D38B5-EEFF-4E10-B2DC-68066782261F</t>
  </si>
  <si>
    <t>0A3F507E-1C3E-32B8-E044-0003BA298018</t>
  </si>
  <si>
    <t>1ba</t>
  </si>
  <si>
    <t>F25C75E0-EB57-42A8-B23D-7209D7006D29</t>
  </si>
  <si>
    <t>0A3F507E-203E-32B8-E044-0003BA298018</t>
  </si>
  <si>
    <t>9lk</t>
  </si>
  <si>
    <t>B61C3C1A-C5B9-4293-BC20-093C9213FF21</t>
  </si>
  <si>
    <t>0A3F507E-1F42-32B8-E044-0003BA298018</t>
  </si>
  <si>
    <t>10br</t>
  </si>
  <si>
    <t>69A36153-5C0E-450C-A11D-4DD52545013B</t>
  </si>
  <si>
    <t>0A3F507E-2342-32B8-E044-0003BA298018</t>
  </si>
  <si>
    <t>9ad</t>
  </si>
  <si>
    <t>4A9B9D00-7B90-4F87-B514-EF61D68C14C7</t>
  </si>
  <si>
    <t>0A3F507E-232B-32B8-E044-0003BA298018</t>
  </si>
  <si>
    <t>254</t>
  </si>
  <si>
    <t>22az</t>
  </si>
  <si>
    <t>04EB014D-33AF-4004-9D2A-60E969DFF0BA</t>
  </si>
  <si>
    <t>0A3F507E-1F29-32B8-E044-0003BA298018</t>
  </si>
  <si>
    <t>10dv</t>
  </si>
  <si>
    <t>3B8A2473-AA94-4289-9340-C9872A6FD5FB</t>
  </si>
  <si>
    <t>0A3F507E-1B2C-32B8-E044-0003BA298018</t>
  </si>
  <si>
    <t>11au</t>
  </si>
  <si>
    <t>74F160E6-690A-4445-A595-724B2F30601C</t>
  </si>
  <si>
    <t>0A3F507E-1D2C-32B8-E044-0003BA298018</t>
  </si>
  <si>
    <t>24gk</t>
  </si>
  <si>
    <t>EA2756C1-6526-4876-B2D2-429D6744A432</t>
  </si>
  <si>
    <t>0A3F507E-1E2C-32B8-E044-0003BA298018</t>
  </si>
  <si>
    <t>6cb</t>
  </si>
  <si>
    <t>FD7CE354-3594-4C28-B5F9-1D3E69AF65A1</t>
  </si>
  <si>
    <t>0A3F507E-202F-32B8-E044-0003BA298018</t>
  </si>
  <si>
    <t>9læ</t>
  </si>
  <si>
    <t>A21231D1-741A-4979-B80B-FA427B025ADF</t>
  </si>
  <si>
    <t>0A3F507E-1D34-32B8-E044-0003BA298018</t>
  </si>
  <si>
    <t>6to</t>
  </si>
  <si>
    <t>3C76D36E-2F8F-45AE-8DD6-1812A0F967FD</t>
  </si>
  <si>
    <t>0A3F507E-1E34-32B8-E044-0003BA298018</t>
  </si>
  <si>
    <t>12gt</t>
  </si>
  <si>
    <t>A7C3C24D-06D0-4FEA-B6E2-5D52FE164B97</t>
  </si>
  <si>
    <t>0A3F507E-153E-32B8-E044-0003BA298018</t>
  </si>
  <si>
    <t>6ns</t>
  </si>
  <si>
    <t>0AE5F694-8283-48F0-95DE-EC54ACACF864</t>
  </si>
  <si>
    <t>0A3F507E-233F-32B8-E044-0003BA298018</t>
  </si>
  <si>
    <t>9k</t>
  </si>
  <si>
    <t>0851665A-82D2-4171-B1A0-AC692CBBC23D</t>
  </si>
  <si>
    <t>0A3F507E-1D4A-32B8-E044-0003BA298018</t>
  </si>
  <si>
    <t>6tc</t>
  </si>
  <si>
    <t>D1E5FE85-9BEC-4B1C-A5F1-3707E450DCD6</t>
  </si>
  <si>
    <t>0A3F507E-1F2B-32B8-E044-0003BA298018</t>
  </si>
  <si>
    <t>10du</t>
  </si>
  <si>
    <t>388E5B15-D82A-4EB7-9109-5E9E2FFADA57</t>
  </si>
  <si>
    <t>0A3F507E-1B2A-32B8-E044-0003BA298018</t>
  </si>
  <si>
    <t>11at</t>
  </si>
  <si>
    <t>521A1E13-BAC3-4622-B33C-035C10B3081D</t>
  </si>
  <si>
    <t>0A3F507E-222A-32B8-E044-0003BA298018</t>
  </si>
  <si>
    <t>12ø</t>
  </si>
  <si>
    <t>AECBD6C4-EBB7-4209-A8E7-8C2E176F3B80</t>
  </si>
  <si>
    <t>0A3F507E-1B32-32B8-E044-0003BA298018</t>
  </si>
  <si>
    <t>11ay</t>
  </si>
  <si>
    <t>F7FA59A8-0D69-46BA-9BAB-D6BA5F44C50D</t>
  </si>
  <si>
    <t>0A3F507E-1D32-32B8-E044-0003BA298018</t>
  </si>
  <si>
    <t>6tq</t>
  </si>
  <si>
    <t>13CF78E3-E0E6-4CE0-B087-9F4EDCF152E5</t>
  </si>
  <si>
    <t>0A3F507E-1E32-32B8-E044-0003BA298018</t>
  </si>
  <si>
    <t>6ch</t>
  </si>
  <si>
    <t>62C4E35A-36D0-4357-B86C-745D8AD5F6E0</t>
  </si>
  <si>
    <t>0A3F507E-2132-32B8-E044-0003BA298018</t>
  </si>
  <si>
    <t>18cm</t>
  </si>
  <si>
    <t>4A146142-79FD-4671-B892-50208D9D0DC0</t>
  </si>
  <si>
    <t>0A3F507E-2232-32B8-E044-0003BA298018</t>
  </si>
  <si>
    <t>12af</t>
  </si>
  <si>
    <t>F4893613-B02D-45B0-9E89-04702560D103</t>
  </si>
  <si>
    <t>0A3F507E-193A-32B8-E044-0003BA298018</t>
  </si>
  <si>
    <t>6zæ</t>
  </si>
  <si>
    <t>1B3EADC1-F5DB-4E2F-94B5-B758DE20A8BF</t>
  </si>
  <si>
    <t>0A3F507E-1A3A-32B8-E044-0003BA298018</t>
  </si>
  <si>
    <t>24eb</t>
  </si>
  <si>
    <t>E5AA5FB0-0A0F-49CA-8C10-10F84A5B1FE7</t>
  </si>
  <si>
    <t>0A3F507E-1C3A-32B8-E044-0003BA298018</t>
  </si>
  <si>
    <t>1be</t>
  </si>
  <si>
    <t>3CA5819A-77D8-4C63-8349-A87CC3D9596E</t>
  </si>
  <si>
    <t>0A3F507E-203A-32B8-E044-0003BA298018</t>
  </si>
  <si>
    <t>9lo</t>
  </si>
  <si>
    <t>F2A8CFA9-ECDD-49CE-8A73-739ACC808D73</t>
  </si>
  <si>
    <t>0A3F507E-1C3C-32B8-E044-0003BA298018</t>
  </si>
  <si>
    <t>1bc</t>
  </si>
  <si>
    <t>38C264F0-5022-4673-96DA-DF828B50B8EC</t>
  </si>
  <si>
    <t>0A3F507E-1D48-32B8-E044-0003BA298018</t>
  </si>
  <si>
    <t>6td</t>
  </si>
  <si>
    <t>B25C64FC-364D-45B9-844B-C15199CABA65</t>
  </si>
  <si>
    <t>0A3F507E-1E48-32B8-E044-0003BA298018</t>
  </si>
  <si>
    <t>12gp</t>
  </si>
  <si>
    <t>29F3676A-E00D-42EE-B7C8-E9CD145A808A</t>
  </si>
  <si>
    <t>0A3F507E-2049-32B8-E044-0003BA298018</t>
  </si>
  <si>
    <t>9kæ</t>
  </si>
  <si>
    <t>7F3D179E-F002-41DE-9E49-015FDFA7B78A</t>
  </si>
  <si>
    <t>0A3F507E-202D-32B8-E044-0003BA298018</t>
  </si>
  <si>
    <t>9ma</t>
  </si>
  <si>
    <t>6FCFD7A9-18EB-4885-A81E-1C394E372C4C</t>
  </si>
  <si>
    <t>0A3F507E-1B39-32B8-E044-0003BA298018</t>
  </si>
  <si>
    <t>16e</t>
  </si>
  <si>
    <t>EF1553C2-0E73-494F-BF17-CF7941E8B1D1</t>
  </si>
  <si>
    <t>0A3F507E-2329-32B8-E044-0003BA298018</t>
  </si>
  <si>
    <t>250</t>
  </si>
  <si>
    <t>22av</t>
  </si>
  <si>
    <t>92EE9543-037E-4C58-A038-DCD1AC2CA899</t>
  </si>
  <si>
    <t>0A3F507E-152C-32B8-E044-0003BA298018</t>
  </si>
  <si>
    <t>27æ</t>
  </si>
  <si>
    <t>FD6E736B-6DF9-4B7F-9128-7776755CC98E</t>
  </si>
  <si>
    <t>0A3F507E-162C-32B8-E044-0003BA298018</t>
  </si>
  <si>
    <t>6rb</t>
  </si>
  <si>
    <t>270C743E-4956-4983-9E5A-5FA7C6156802</t>
  </si>
  <si>
    <t>0A3F507E-222C-32B8-E044-0003BA298018</t>
  </si>
  <si>
    <t>12aa</t>
  </si>
  <si>
    <t>F1B122D1-37F3-4184-97D3-DF166DD317D0</t>
  </si>
  <si>
    <t>0A3F507E-1F2F-32B8-E044-0003BA298018</t>
  </si>
  <si>
    <t>10ds</t>
  </si>
  <si>
    <t>445BA151-8E93-4F69-B440-3999596B8B02</t>
  </si>
  <si>
    <t>0A3F507E-2134-32B8-E044-0003BA298018</t>
  </si>
  <si>
    <t>18iv</t>
  </si>
  <si>
    <t>44B06E84-CCC1-41EB-849B-977DDEF4C503</t>
  </si>
  <si>
    <t>0A3F507E-2234-32B8-E044-0003BA298018</t>
  </si>
  <si>
    <t>12ah</t>
  </si>
  <si>
    <t>DCA2529D-0651-48C5-98FA-011459A0A190</t>
  </si>
  <si>
    <t>0A3F507E-203C-32B8-E044-0003BA298018</t>
  </si>
  <si>
    <t>9lm</t>
  </si>
  <si>
    <t>CFD8B22C-3861-4891-9447-07EC4AB4CC0E</t>
  </si>
  <si>
    <t>0A3F507E-1B3F-32B8-E044-0003BA298018</t>
  </si>
  <si>
    <t>15cd</t>
  </si>
  <si>
    <t>8E3F3E8C-BBF9-444B-AB05-40E34652E19E</t>
  </si>
  <si>
    <t>0A3F507E-1D3F-32B8-E044-0003BA298018</t>
  </si>
  <si>
    <t>6ri</t>
  </si>
  <si>
    <t>08A1ABF5-B6D9-4FF0-A0DC-A941DCCBE06C</t>
  </si>
  <si>
    <t>0A3F507E-1E3F-32B8-E044-0003BA298018</t>
  </si>
  <si>
    <t>12ea</t>
  </si>
  <si>
    <t>29223F21-970F-4087-9FF9-88DCF897E43A</t>
  </si>
  <si>
    <t>0A3F507E-243F-32B8-E044-0003BA298018</t>
  </si>
  <si>
    <t>8AAD3DE0-7628-4969-AEBB-3C5F3EF3AACB</t>
  </si>
  <si>
    <t>0A3F507E-1F1F-32B8-E044-0003BA298018</t>
  </si>
  <si>
    <t>10dø</t>
  </si>
  <si>
    <t>0E85A0CD-CF1C-41B3-8B72-C06A867B9BD6</t>
  </si>
  <si>
    <t>0A3F507E-1930-32B8-E044-0003BA298018</t>
  </si>
  <si>
    <t>17z</t>
  </si>
  <si>
    <t>796C694B-EB71-4DED-B356-A24C7B9A9A24</t>
  </si>
  <si>
    <t>8199C0C6-2C5C-4F83-A026-551DAA8EC681</t>
  </si>
  <si>
    <t>5E2644C3-3441-44B6-822A-FB2DB9B07A25</t>
  </si>
  <si>
    <t>659D6FCB-BC5F-4000-B6C9-E86940E4C3B2</t>
  </si>
  <si>
    <t>0A3F507E-1A30-32B8-E044-0003BA298018</t>
  </si>
  <si>
    <t>24dd</t>
  </si>
  <si>
    <t>9A3A7BC6-30BB-46DC-8B62-44EF3C344691</t>
  </si>
  <si>
    <t>0A3F507E-1C30-32B8-E044-0003BA298018</t>
  </si>
  <si>
    <t>6ht</t>
  </si>
  <si>
    <t>C2AEF062-CF56-4A13-86D4-2CEE24B080AB</t>
  </si>
  <si>
    <t>0A3F507E-1534-32B8-E044-0003BA298018</t>
  </si>
  <si>
    <t>27ar</t>
  </si>
  <si>
    <t>5D87ED4F-397A-4885-BB76-AF06FAD64EB2</t>
  </si>
  <si>
    <t>0A3F507E-1943-32B8-E044-0003BA298018</t>
  </si>
  <si>
    <t>6yv</t>
  </si>
  <si>
    <t>B29451CB-EFE8-47E5-8599-C42A6BF7CC96</t>
  </si>
  <si>
    <t>0A3F507E-1A43-32B8-E044-0003BA298018</t>
  </si>
  <si>
    <t>24bf</t>
  </si>
  <si>
    <t>0314E726-6595-402A-8F7B-EF9C94359894</t>
  </si>
  <si>
    <t>0A3F507E-1C43-32B8-E044-0003BA298018</t>
  </si>
  <si>
    <t>Krabben</t>
  </si>
  <si>
    <t>233DB9E4-0923-495A-8262-4C1DC3288DBA</t>
  </si>
  <si>
    <t>0A3F507E-2043-32B8-E044-0003BA298018</t>
  </si>
  <si>
    <t>9le</t>
  </si>
  <si>
    <t>CA5801B7-667B-42EB-9433-1E5881CA6ED9</t>
  </si>
  <si>
    <t>0A3F507E-1548-32B8-E044-0003BA298018</t>
  </si>
  <si>
    <t>6nn</t>
  </si>
  <si>
    <t>4A75E000-7E9C-4079-AC36-1414E1F3D67B</t>
  </si>
  <si>
    <t>0A3F507E-1648-32B8-E044-0003BA298018</t>
  </si>
  <si>
    <t>24id</t>
  </si>
  <si>
    <t>00102401-E415-478A-B572-C93F86EB3072</t>
  </si>
  <si>
    <t>0A3F507E-1928-32B8-E044-0003BA298018</t>
  </si>
  <si>
    <t>20ad</t>
  </si>
  <si>
    <t>65B94852-CD69-48BB-A72D-F240960CD2C7</t>
  </si>
  <si>
    <t>0A3F507E-1A28-32B8-E044-0003BA298018</t>
  </si>
  <si>
    <t>24dh</t>
  </si>
  <si>
    <t>80A53A60-9042-47F6-B2CE-A2466AEEEC98</t>
  </si>
  <si>
    <t>0A3F507E-1844-32B8-E044-0003BA298018</t>
  </si>
  <si>
    <t>6vh</t>
  </si>
  <si>
    <t>44698F4D-CA8A-4150-B1EA-17567E0878FD</t>
  </si>
  <si>
    <t>0A3F507E-242F-32B8-E044-0003BA298018</t>
  </si>
  <si>
    <t>16ax</t>
  </si>
  <si>
    <t>663041D7-D0D9-4477-8483-3C7E508A232F</t>
  </si>
  <si>
    <t>0A3F507E-1533-32B8-E044-0003BA298018</t>
  </si>
  <si>
    <t>27aq</t>
  </si>
  <si>
    <t>28383F9D-094A-4F4A-845D-EF450C788188</t>
  </si>
  <si>
    <t>0A3F507E-193F-32B8-E044-0003BA298018</t>
  </si>
  <si>
    <t>6yt</t>
  </si>
  <si>
    <t>7C0DB064-045E-45AD-A488-C87CECB6705C</t>
  </si>
  <si>
    <t>0A3F507E-1A3F-32B8-E044-0003BA298018</t>
  </si>
  <si>
    <t>24hy</t>
  </si>
  <si>
    <t>4B919907-21AF-43C6-B623-407A11B290F2</t>
  </si>
  <si>
    <t>0A3F507E-1C3F-32B8-E044-0003BA298018</t>
  </si>
  <si>
    <t>1aø</t>
  </si>
  <si>
    <t>9F890965-1C84-48A8-A435-1B4AF72B268D</t>
  </si>
  <si>
    <t>0A3F507E-203F-32B8-E044-0003BA298018</t>
  </si>
  <si>
    <t>9li</t>
  </si>
  <si>
    <t>DE93CCD7-0343-407F-B3BC-9497CD0DD4A9</t>
  </si>
  <si>
    <t>0A3F507E-182A-32B8-E044-0003BA298018</t>
  </si>
  <si>
    <t>6ck</t>
  </si>
  <si>
    <t>7B258924-A3C5-4CF6-82C1-A497BE5A6139</t>
  </si>
  <si>
    <t>0A3F507E-152B-32B8-E044-0003BA298018</t>
  </si>
  <si>
    <t>27q</t>
  </si>
  <si>
    <t>696D1EBA-E0BC-4FBE-8B0E-AFCEDA73E0D8</t>
  </si>
  <si>
    <t>0A3F507E-162B-32B8-E044-0003BA298018</t>
  </si>
  <si>
    <t>6sg</t>
  </si>
  <si>
    <t>E1D0866B-4656-4C9B-8E6D-9D616B91393D</t>
  </si>
  <si>
    <t>0A3F507E-1F2A-32B8-E044-0003BA298018</t>
  </si>
  <si>
    <t>10ak</t>
  </si>
  <si>
    <t>730F65A9-3980-44C8-AF26-6D173B721373</t>
  </si>
  <si>
    <t>0A3F507E-232A-32B8-E044-0003BA298018</t>
  </si>
  <si>
    <t>252</t>
  </si>
  <si>
    <t>22ay</t>
  </si>
  <si>
    <t>B7B2E3A5-27F9-4B23-946D-5FC29A0D2288</t>
  </si>
  <si>
    <t>0A3F507E-1F32-32B8-E044-0003BA298018</t>
  </si>
  <si>
    <t>10af</t>
  </si>
  <si>
    <t>F82644B4-CBC4-44BD-A279-8E68DE9E4A27</t>
  </si>
  <si>
    <t>0A3F507E-2332-32B8-E044-0003BA298018</t>
  </si>
  <si>
    <t>268</t>
  </si>
  <si>
    <t>22aæ</t>
  </si>
  <si>
    <t>32F32121-38F4-4F9E-8826-2722E471F2C2</t>
  </si>
  <si>
    <t>0A3F507E-1B3A-32B8-E044-0003BA298018</t>
  </si>
  <si>
    <t>E04AC993-A3E0-4269-A9A5-A60D2A746B27</t>
  </si>
  <si>
    <t>0A3F507E-1D3A-32B8-E044-0003BA298018</t>
  </si>
  <si>
    <t>6tl</t>
  </si>
  <si>
    <t>77D2D209-21EA-4E1D-A054-EB231AC40C36</t>
  </si>
  <si>
    <t>0A3F507E-1E3A-32B8-E044-0003BA298018</t>
  </si>
  <si>
    <t>12gx</t>
  </si>
  <si>
    <t>27DA9B4F-9407-4D4D-AFAB-FF61ED0303A0</t>
  </si>
  <si>
    <t>0A3F507E-213A-32B8-E044-0003BA298018</t>
  </si>
  <si>
    <t>18ir</t>
  </si>
  <si>
    <t>778E8846-38E8-43AF-B8A4-F4D0161E6BB8</t>
  </si>
  <si>
    <t>0A3F507E-223A-32B8-E044-0003BA298018</t>
  </si>
  <si>
    <t>12fb</t>
  </si>
  <si>
    <t>D66496F4-3107-48C4-9D37-6E3854E3CC1E</t>
  </si>
  <si>
    <t>0A3F507E-243A-32B8-E044-0003BA298018</t>
  </si>
  <si>
    <t>277D5018-179D-4552-81C9-3973FD7FD1BB</t>
  </si>
  <si>
    <t>0A3F507E-1531-32B8-E044-0003BA298018</t>
  </si>
  <si>
    <t>27n</t>
  </si>
  <si>
    <t>8312FFF2-D123-4E3E-8D8A-B2552B321D07</t>
  </si>
  <si>
    <t>0A3F507E-1631-32B8-E044-0003BA298018</t>
  </si>
  <si>
    <t>6sd</t>
  </si>
  <si>
    <t>B70C4015-31EC-4544-A00E-457FF06F3A0E</t>
  </si>
  <si>
    <t>0A3F507E-1931-32B8-E044-0003BA298018</t>
  </si>
  <si>
    <t>203</t>
  </si>
  <si>
    <t>17br</t>
  </si>
  <si>
    <t>E7B668EC-D1C3-448A-B58A-00C19CE50D47</t>
  </si>
  <si>
    <t>0A3F507E-1C31-32B8-E044-0003BA298018</t>
  </si>
  <si>
    <t>6hu</t>
  </si>
  <si>
    <t>927B2D0A-4BF5-4228-A618-A43BDB453F47</t>
  </si>
  <si>
    <t>0A3F507E-2144-32B8-E044-0003BA298018</t>
  </si>
  <si>
    <t>18oc</t>
  </si>
  <si>
    <t>F62AD2C2-2DBF-498B-B955-38A56D4997DB</t>
  </si>
  <si>
    <t>0A3F507E-1629-32B8-E044-0003BA298018</t>
  </si>
  <si>
    <t>18ev</t>
  </si>
  <si>
    <t>EBF81653-032F-4674-9445-ABA8EBE6BE54</t>
  </si>
  <si>
    <t>0A3F507E-1839-32B8-E044-0003BA298018</t>
  </si>
  <si>
    <t>6vo</t>
  </si>
  <si>
    <t>93E4D131-1D2E-410A-97BB-6D9A7328DC0B</t>
  </si>
  <si>
    <t>0A3F507E-1F39-32B8-E044-0003BA298018</t>
  </si>
  <si>
    <t>10dl</t>
  </si>
  <si>
    <t>C61FA453-644D-4A61-9B41-FC6E625CAABE</t>
  </si>
  <si>
    <t>0A3F507E-2039-32B8-E044-0003BA298018</t>
  </si>
  <si>
    <t>9lp</t>
  </si>
  <si>
    <t>37F0DBFE-4241-49EB-9AEA-BA390DE9FFF1</t>
  </si>
  <si>
    <t>0A3F507E-1540-32B8-E044-0003BA298018</t>
  </si>
  <si>
    <t>6nr</t>
  </si>
  <si>
    <t>BC88AFD0-692C-4251-8221-D7CE55CBCB8D</t>
  </si>
  <si>
    <t>0A3F507E-182C-32B8-E044-0003BA298018</t>
  </si>
  <si>
    <t>6cl</t>
  </si>
  <si>
    <t>9A4CAD26-555D-4F8C-B6D2-8A3CB999FD70</t>
  </si>
  <si>
    <t>723C6E30-7736-4F41-9E1B-2481E14E71D8</t>
  </si>
  <si>
    <t>0A3F507E-1633-32B8-E044-0003BA298018</t>
  </si>
  <si>
    <t>6sc</t>
  </si>
  <si>
    <t>36E786EF-6B0A-4A61-B726-A777863FF2C4</t>
  </si>
  <si>
    <t>0A3F507E-1933-32B8-E044-0003BA298018</t>
  </si>
  <si>
    <t>6yn</t>
  </si>
  <si>
    <t>7CA23766-2C9E-4E65-AE4B-E07430CDD2F8</t>
  </si>
  <si>
    <t>0A3F507E-1A33-32B8-E044-0003BA298018</t>
  </si>
  <si>
    <t>24dy</t>
  </si>
  <si>
    <t>61CD6EDC-6226-4065-A704-65FDB793F899</t>
  </si>
  <si>
    <t>0A3F507E-1C33-32B8-E044-0003BA298018</t>
  </si>
  <si>
    <t>1bf</t>
  </si>
  <si>
    <t>2F0FABE0-C100-4B2A-9C7B-4BD033997484</t>
  </si>
  <si>
    <t>0A3F507E-1F34-32B8-E044-0003BA298018</t>
  </si>
  <si>
    <t>10ae</t>
  </si>
  <si>
    <t>9A4B7928-C836-4AC3-AC5A-424B8CD1F44E</t>
  </si>
  <si>
    <t>0A3F507E-1535-32B8-E044-0003BA298018</t>
  </si>
  <si>
    <t>27as</t>
  </si>
  <si>
    <t>61CBC0BA-EA3F-43A0-9A44-11BD92887A1E</t>
  </si>
  <si>
    <t>0A3F507E-1F36-32B8-E044-0003BA298018</t>
  </si>
  <si>
    <t>10ad</t>
  </si>
  <si>
    <t>9DD0D15D-8E2C-49CB-BF2B-D90E8AE4EF22</t>
  </si>
  <si>
    <t>0A3F507E-2336-32B8-E044-0003BA298018</t>
  </si>
  <si>
    <t>6ac</t>
  </si>
  <si>
    <t>631DF0CA-F001-41A4-837A-5FB619D7751F</t>
  </si>
  <si>
    <t>0A3F507E-1D3C-32B8-E044-0003BA298018</t>
  </si>
  <si>
    <t>6tk</t>
  </si>
  <si>
    <t>A2DB9B93-1B83-470D-B612-DE064FB61A8A</t>
  </si>
  <si>
    <t>0A3F507E-1E3C-32B8-E044-0003BA298018</t>
  </si>
  <si>
    <t>12gy</t>
  </si>
  <si>
    <t>5243BC7B-50A9-4721-8B82-B3065CD1C425</t>
  </si>
  <si>
    <t>0A3F507E-1D3E-32B8-E044-0003BA298018</t>
  </si>
  <si>
    <t>6ti</t>
  </si>
  <si>
    <t>F6F4BCD8-542E-40FE-B391-FEC08504367B</t>
  </si>
  <si>
    <t>0A3F507E-1E3E-32B8-E044-0003BA298018</t>
  </si>
  <si>
    <t>12gz</t>
  </si>
  <si>
    <t>BCB0C6CC-A454-442B-9D7F-14A4BC0CC078</t>
  </si>
  <si>
    <t>0A3F507E-213E-32B8-E044-0003BA298018</t>
  </si>
  <si>
    <t>18bb</t>
  </si>
  <si>
    <t>ECBE1BBC-9CAF-4153-9BE2-84F527933DA7</t>
  </si>
  <si>
    <t>0A3F507E-223E-32B8-E044-0003BA298018</t>
  </si>
  <si>
    <t>12fl</t>
  </si>
  <si>
    <t>4CCC5D8B-E42B-4A81-8DF5-202008957FF3</t>
  </si>
  <si>
    <t>0A3F507E-2042-32B8-E044-0003BA298018</t>
  </si>
  <si>
    <t>9lf</t>
  </si>
  <si>
    <t>E187FD3A-4129-4705-BFC6-F5CE072939C2</t>
  </si>
  <si>
    <t>0A3F507E-184A-32B8-E044-0003BA298018</t>
  </si>
  <si>
    <t>6vl</t>
  </si>
  <si>
    <t>C2983584-27A2-42A7-BF43-CA71611FE67F</t>
  </si>
  <si>
    <t>0A3F507E-1F4A-32B8-E044-0003BA298018</t>
  </si>
  <si>
    <t>72</t>
  </si>
  <si>
    <t>10by</t>
  </si>
  <si>
    <t>4EFCB9D0-D713-4B73-AD90-5DE26FF021EB</t>
  </si>
  <si>
    <t>0A3F507E-234A-32B8-E044-0003BA298018</t>
  </si>
  <si>
    <t>18cf</t>
  </si>
  <si>
    <t>2AA90FE8-4288-4595-828C-0C186C0A2756</t>
  </si>
  <si>
    <t>0A3F507E-154B-32B8-E044-0003BA298018</t>
  </si>
  <si>
    <t>6ot</t>
  </si>
  <si>
    <t>3AEE8170-2C2F-466C-9547-81E0F490CB56</t>
  </si>
  <si>
    <t>0A3F507E-192B-32B8-E044-0003BA298018</t>
  </si>
  <si>
    <t>191</t>
  </si>
  <si>
    <t>20al</t>
  </si>
  <si>
    <t>139643D8-3031-4523-97A1-970F6DDDA4CD</t>
  </si>
  <si>
    <t>0A3F507E-1A2B-32B8-E044-0003BA298018</t>
  </si>
  <si>
    <t>24dt</t>
  </si>
  <si>
    <t>56DF4704-CBFF-4851-AF0F-B359B119CDA7</t>
  </si>
  <si>
    <t>0A3F507E-1C2B-32B8-E044-0003BA298018</t>
  </si>
  <si>
    <t>6hx</t>
  </si>
  <si>
    <t>F88CC925-37EB-4322-AA37-3837F047DB4E</t>
  </si>
  <si>
    <t>0A3F507E-202B-32B8-E044-0003BA298018</t>
  </si>
  <si>
    <t>9pc</t>
  </si>
  <si>
    <t>00B09C62-BE77-48D7-8655-7B77B0D63305</t>
  </si>
  <si>
    <t>0A3F507E-152F-32B8-E044-0003BA298018</t>
  </si>
  <si>
    <t>27p</t>
  </si>
  <si>
    <t>B010E526-DA1B-4CDC-923E-12A61F157CCB</t>
  </si>
  <si>
    <t>0A3F507E-203D-32B8-E044-0003BA298018</t>
  </si>
  <si>
    <t>9ll</t>
  </si>
  <si>
    <t>7E71904C-219B-44A6-AF33-68592E55F47D</t>
  </si>
  <si>
    <t>0A3F507E-1549-32B8-E044-0003BA298018</t>
  </si>
  <si>
    <t>6ou</t>
  </si>
  <si>
    <t>FA83B3CB-F363-4052-8DA6-48497EECF807</t>
  </si>
  <si>
    <t>0A3F507E-1649-32B8-E044-0003BA298018</t>
  </si>
  <si>
    <t>24ie</t>
  </si>
  <si>
    <t>798E6673-31C7-48BC-A0B9-70997B874856</t>
  </si>
  <si>
    <t>0A3F507E-1D39-32B8-E044-0003BA298018</t>
  </si>
  <si>
    <t>6rf</t>
  </si>
  <si>
    <t>F24A4462-4BA2-43A5-A5A8-879778DB9E17</t>
  </si>
  <si>
    <t>0A3F507E-1E39-32B8-E044-0003BA298018</t>
  </si>
  <si>
    <t>12ei</t>
  </si>
  <si>
    <t>BD868002-551A-4448-A8E8-780EA0A2134F</t>
  </si>
  <si>
    <t>0A3F507E-153C-32B8-E044-0003BA298018</t>
  </si>
  <si>
    <t>6nt</t>
  </si>
  <si>
    <t>44C0DB22-B28D-47FD-9044-41B8D0C53F72</t>
  </si>
  <si>
    <t>0A3F507E-163C-32B8-E044-0003BA298018</t>
  </si>
  <si>
    <t>6qu</t>
  </si>
  <si>
    <t>5701DD62-D811-48F1-80FE-487D44160F21</t>
  </si>
  <si>
    <t>0A3F507E-193C-32B8-E044-0003BA298018</t>
  </si>
  <si>
    <t>6zø</t>
  </si>
  <si>
    <t>E27CCA68-1D13-44D5-B8FA-3023B57D78D7</t>
  </si>
  <si>
    <t>0A3F507E-1840-32B8-E044-0003BA298018</t>
  </si>
  <si>
    <t>6vf</t>
  </si>
  <si>
    <t>6D5331DF-E6C3-4345-A5EB-B9C7F1D7360C</t>
  </si>
  <si>
    <t>0A3F507E-1F40-32B8-E044-0003BA298018</t>
  </si>
  <si>
    <t>10bs</t>
  </si>
  <si>
    <t>729AD850-29FF-4C9D-BDBE-53C5B608EF47</t>
  </si>
  <si>
    <t>0A3F507E-1B45-32B8-E044-0003BA298018</t>
  </si>
  <si>
    <t>4ai</t>
  </si>
  <si>
    <t>48826620-7702-468A-A4FA-565D5BEEE61D</t>
  </si>
  <si>
    <t>0A3F507E-1D45-32B8-E044-0003BA298018</t>
  </si>
  <si>
    <t>6rm</t>
  </si>
  <si>
    <t>563D2714-207B-437E-98C9-2229E5F95C6C</t>
  </si>
  <si>
    <t>0A3F507E-1E45-32B8-E044-0003BA298018</t>
  </si>
  <si>
    <t>12ee</t>
  </si>
  <si>
    <t>6A7AC86F-5C42-45F5-AD7B-FACE36923BFA</t>
  </si>
  <si>
    <t>0A3F507E-2044-32B8-E044-0003BA298018</t>
  </si>
  <si>
    <t>9ld</t>
  </si>
  <si>
    <t>3BD8B515-0167-4D72-A8D6-C5E808970671</t>
  </si>
  <si>
    <t>0A3F507E-1D47-32B8-E044-0003BA298018</t>
  </si>
  <si>
    <t>6rn</t>
  </si>
  <si>
    <t>3D0B114A-0808-49AA-9EE8-44843F172941</t>
  </si>
  <si>
    <t>0A3F507E-1E47-32B8-E044-0003BA298018</t>
  </si>
  <si>
    <t>13es</t>
  </si>
  <si>
    <t>70050A4C-74D0-448A-A1C6-B4D7B1C121E3</t>
  </si>
  <si>
    <t>0A3F507E-184E-32B8-E044-0003BA298018</t>
  </si>
  <si>
    <t>6mg</t>
  </si>
  <si>
    <t>560C6EDA-7D05-4886-B448-A18425B0B860</t>
  </si>
  <si>
    <t>65650F47-ECFD-411A-A369-E5F92CDAF222</t>
  </si>
  <si>
    <t>282F43DD-3E84-4DFD-BA80-E968AC7F7C5F</t>
  </si>
  <si>
    <t>0A3F507E-1B50-32B8-E044-0003BA298018</t>
  </si>
  <si>
    <t>4aø</t>
  </si>
  <si>
    <t>A3A02F3C-0373-443C-A1F9-431C7C13B928</t>
  </si>
  <si>
    <t>0A3F507E-1D50-32B8-E044-0003BA298018</t>
  </si>
  <si>
    <t>Møllestensvej</t>
  </si>
  <si>
    <t>7ec</t>
  </si>
  <si>
    <t>8FAE9D58-3034-4079-B51E-8FD037C47B62</t>
  </si>
  <si>
    <t>0A3F507E-1E50-32B8-E044-0003BA298018</t>
  </si>
  <si>
    <t>13ey</t>
  </si>
  <si>
    <t>600EF97A-F036-4ED4-A1AA-6B07E0AFE8B8</t>
  </si>
  <si>
    <t>0A3F507E-2354-32B8-E044-0003BA298018</t>
  </si>
  <si>
    <t>18nø</t>
  </si>
  <si>
    <t>C2C23961-CD2C-4CC6-98A3-43A51C09B249</t>
  </si>
  <si>
    <t>0A3F507E-1937-32B8-E044-0003BA298018</t>
  </si>
  <si>
    <t>6yp</t>
  </si>
  <si>
    <t>E2E0D38B-FA62-4AF4-BADB-6D053A277D95</t>
  </si>
  <si>
    <t>0A3F507E-1A37-32B8-E044-0003BA298018</t>
  </si>
  <si>
    <t>24eq</t>
  </si>
  <si>
    <t>27D000D4-A0D8-40E5-B370-B2AD3DCA0BA3</t>
  </si>
  <si>
    <t>0A3F507E-2037-32B8-E044-0003BA298018</t>
  </si>
  <si>
    <t>9lr</t>
  </si>
  <si>
    <t>D74AFDB7-1374-40DB-BF0C-A054D8791491</t>
  </si>
  <si>
    <t>0A3F507E-2038-32B8-E044-0003BA298018</t>
  </si>
  <si>
    <t>9lq</t>
  </si>
  <si>
    <t>4C382ACC-D19C-4C76-9DFB-3CDF0072D990</t>
  </si>
  <si>
    <t>0A3F507E-194D-32B8-E044-0003BA298018</t>
  </si>
  <si>
    <t>6yø</t>
  </si>
  <si>
    <t>620CC690-708A-4FF5-8998-576F1AD32667</t>
  </si>
  <si>
    <t>0A3F507E-1A4D-32B8-E044-0003BA298018</t>
  </si>
  <si>
    <t>24cx</t>
  </si>
  <si>
    <t>2E251B95-F703-4227-9207-FFED427F0A06</t>
  </si>
  <si>
    <t>0A3F507E-1C4D-32B8-E044-0003BA298018</t>
  </si>
  <si>
    <t>4az</t>
  </si>
  <si>
    <t>4BFD0FDE-FA0A-4567-980B-7843AA334CD6</t>
  </si>
  <si>
    <t>0A3F507E-1A53-32B8-E044-0003BA298018</t>
  </si>
  <si>
    <t>24ct</t>
  </si>
  <si>
    <t>1C576765-90E1-442F-9574-4273053152E2</t>
  </si>
  <si>
    <t>0A3F507E-2053-32B8-E044-0003BA298018</t>
  </si>
  <si>
    <t>259</t>
  </si>
  <si>
    <t>9kn</t>
  </si>
  <si>
    <t>AD2A15D7-FD80-4626-8B58-7450883A2E00</t>
  </si>
  <si>
    <t>0A3F507E-232D-32B8-E044-0003BA298018</t>
  </si>
  <si>
    <t>258</t>
  </si>
  <si>
    <t>14ak</t>
  </si>
  <si>
    <t>3E76969A-E236-42DD-B8CB-F8F94139D737</t>
  </si>
  <si>
    <t>0A3F507E-1939-32B8-E044-0003BA298018</t>
  </si>
  <si>
    <t>6yq</t>
  </si>
  <si>
    <t>B7360AB2-C7A4-4D24-91D5-BFFDCD6DEC86</t>
  </si>
  <si>
    <t>0A3F507E-1A39-32B8-E044-0003BA298018</t>
  </si>
  <si>
    <t>24ht</t>
  </si>
  <si>
    <t>584A4A9D-51F0-4068-8BEB-258657D3E7EB</t>
  </si>
  <si>
    <t>0A3F507E-1C39-32B8-E044-0003BA298018</t>
  </si>
  <si>
    <t>1bm</t>
  </si>
  <si>
    <t>1742EA19-C6A7-4848-A13B-E245655EA2B2</t>
  </si>
  <si>
    <t>0A3F507E-183C-32B8-E044-0003BA298018</t>
  </si>
  <si>
    <t>6vd</t>
  </si>
  <si>
    <t>F40F4F25-21BD-4005-ABC2-1755AA59C672</t>
  </si>
  <si>
    <t>0A3F507E-1B40-32B8-E044-0003BA298018</t>
  </si>
  <si>
    <t>16a</t>
  </si>
  <si>
    <t>5607EB09-E185-40E3-9443-A5244430233F</t>
  </si>
  <si>
    <t>C90EC34B-98FD-4D37-B3BD-8C40153622F2</t>
  </si>
  <si>
    <t>0A3F507E-1D40-32B8-E044-0003BA298018</t>
  </si>
  <si>
    <t>6th</t>
  </si>
  <si>
    <t>E44105B7-BB49-41F7-9097-35B53F38B0E7</t>
  </si>
  <si>
    <t>0A3F507E-1E40-32B8-E044-0003BA298018</t>
  </si>
  <si>
    <t>12gæ</t>
  </si>
  <si>
    <t>88B63DB5-39FF-4C8F-848A-F5F179059407</t>
  </si>
  <si>
    <t>0A3F507E-1945-32B8-E044-0003BA298018</t>
  </si>
  <si>
    <t>6yx</t>
  </si>
  <si>
    <t>D9E427E7-7662-4306-B9AD-B7E2B7CEF844</t>
  </si>
  <si>
    <t>0A3F507E-1A45-32B8-E044-0003BA298018</t>
  </si>
  <si>
    <t>24bg</t>
  </si>
  <si>
    <t>CA5B2EA8-78D1-443D-A599-012937CA3330</t>
  </si>
  <si>
    <t>0A3F507E-1B31-32B8-E044-0003BA298018</t>
  </si>
  <si>
    <t>11bb</t>
  </si>
  <si>
    <t>F512044F-35D9-48B5-8F82-03712656C6EE</t>
  </si>
  <si>
    <t>0A3F507E-1D31-32B8-E044-0003BA298018</t>
  </si>
  <si>
    <t>6tr</t>
  </si>
  <si>
    <t>1D8BC7AA-9491-4634-B4C8-07FE13A0184A</t>
  </si>
  <si>
    <t>0A3F507E-1E31-32B8-E044-0003BA298018</t>
  </si>
  <si>
    <t>6by</t>
  </si>
  <si>
    <t>475F5FEE-1C71-4B64-93F0-C8C2C76ED8A0</t>
  </si>
  <si>
    <t>0A3F507E-153D-32B8-E044-0003BA298018</t>
  </si>
  <si>
    <t>6oø</t>
  </si>
  <si>
    <t>CB90B4E8-C8ED-4BFD-B1A1-1587C7F16CCD</t>
  </si>
  <si>
    <t>0A3F507E-2344-32B8-E044-0003BA298018</t>
  </si>
  <si>
    <t>9ae</t>
  </si>
  <si>
    <t>7075ECD0-8280-4B52-A17A-394ABBBD86E3</t>
  </si>
  <si>
    <t>0A3F507E-1647-32B8-E044-0003BA298018</t>
  </si>
  <si>
    <t>24ic</t>
  </si>
  <si>
    <t>E33CA878-07D1-493E-945F-5CAE7F2BF813</t>
  </si>
  <si>
    <t>0A3F507E-1947-32B8-E044-0003BA298018</t>
  </si>
  <si>
    <t>6yy</t>
  </si>
  <si>
    <t>55CC9880-ACE0-4A09-915F-47230779A918</t>
  </si>
  <si>
    <t>0A3F507E-1A47-32B8-E044-0003BA298018</t>
  </si>
  <si>
    <t>24cæ</t>
  </si>
  <si>
    <t>54E06111-E149-45EA-AF47-3B51C6E30150</t>
  </si>
  <si>
    <t>0A3F507E-1950-32B8-E044-0003BA298018</t>
  </si>
  <si>
    <t>6zb</t>
  </si>
  <si>
    <t>AA4B1C1D-8AE9-4DCC-AED5-73108039F13A</t>
  </si>
  <si>
    <t>0A3F507E-1A50-32B8-E044-0003BA298018</t>
  </si>
  <si>
    <t>24cb</t>
  </si>
  <si>
    <t>097B0621-79CF-41EE-B813-127C4B16CAB4</t>
  </si>
  <si>
    <t>0A3F507E-2353-32B8-E044-0003BA298018</t>
  </si>
  <si>
    <t>18oa</t>
  </si>
  <si>
    <t>11F39F48-332C-40B3-86B0-1CEF7E2602B9</t>
  </si>
  <si>
    <t>0A3F507E-2337-32B8-E044-0003BA298018</t>
  </si>
  <si>
    <t>6ab</t>
  </si>
  <si>
    <t>CBCAE8EB-EBA6-4FE8-9A20-0610EE25E62F</t>
  </si>
  <si>
    <t>0A3F507E-2338-32B8-E044-0003BA298018</t>
  </si>
  <si>
    <t>6p</t>
  </si>
  <si>
    <t>2A30FC6C-763A-41D1-A3F9-8D70B25A51E3</t>
  </si>
  <si>
    <t>0A3F507E-172B-32B8-E044-0003BA298018</t>
  </si>
  <si>
    <t>67245CF2-FE32-4D32-A9CE-69A14EAC8E9E</t>
  </si>
  <si>
    <t>0A3F507E-1B2B-32B8-E044-0003BA298018</t>
  </si>
  <si>
    <t>10v</t>
  </si>
  <si>
    <t>28F4DD1D-EE0D-4D7B-9AE5-C2D37F7874AF</t>
  </si>
  <si>
    <t>0A3F507E-1D2B-32B8-E044-0003BA298018</t>
  </si>
  <si>
    <t>24bd</t>
  </si>
  <si>
    <t>4A7DB26D-DD45-4428-B438-9167F563EC0C</t>
  </si>
  <si>
    <t>0A3F507E-1E2B-32B8-E044-0003BA298018</t>
  </si>
  <si>
    <t>6cc</t>
  </si>
  <si>
    <t>633F5210-3332-4C8F-B627-3A6B142831A3</t>
  </si>
  <si>
    <t>0A3F507E-2031-32B8-E044-0003BA298018</t>
  </si>
  <si>
    <t>9ly</t>
  </si>
  <si>
    <t>3871CCE3-A805-4A74-9428-D0D1DC946ABD</t>
  </si>
  <si>
    <t>0A3F507E-1537-32B8-E044-0003BA298018</t>
  </si>
  <si>
    <t>27au</t>
  </si>
  <si>
    <t>591C8601-EA91-4D95-A742-BED018D7A295</t>
  </si>
  <si>
    <t>0A3F507E-1637-32B8-E044-0003BA298018</t>
  </si>
  <si>
    <t>6sa</t>
  </si>
  <si>
    <t>A3ED1F48-4F27-483B-81EE-E503C2D89DDB</t>
  </si>
  <si>
    <t>0A3F507E-1C37-32B8-E044-0003BA298018</t>
  </si>
  <si>
    <t>1bk</t>
  </si>
  <si>
    <t>379F9250-25CA-40C4-82C1-2283FAEF2E2E</t>
  </si>
  <si>
    <t>0A3F507E-1A38-32B8-E044-0003BA298018</t>
  </si>
  <si>
    <t>24ep</t>
  </si>
  <si>
    <t>24745C6F-914D-4EB7-A055-0EBE684449C9</t>
  </si>
  <si>
    <t>0A3F507E-1C38-32B8-E044-0003BA298018</t>
  </si>
  <si>
    <t>1bl</t>
  </si>
  <si>
    <t>28915D41-44F5-4BA1-A6C5-9358F8AA1846</t>
  </si>
  <si>
    <t>0A3F507E-154D-32B8-E044-0003BA298018</t>
  </si>
  <si>
    <t>6os</t>
  </si>
  <si>
    <t>93F158EE-662C-4FFB-A865-D5D36FC8A28C</t>
  </si>
  <si>
    <t>0A3F507E-164D-32B8-E044-0003BA298018</t>
  </si>
  <si>
    <t>24ii</t>
  </si>
  <si>
    <t>782EC2E1-7CFC-4647-BCF5-6F116B9DD3B4</t>
  </si>
  <si>
    <t>0A3F507E-1553-32B8-E044-0003BA298018</t>
  </si>
  <si>
    <t>6og</t>
  </si>
  <si>
    <t>317E29AA-A559-4C22-B2A9-17B94D75F547</t>
  </si>
  <si>
    <t>0A3F507E-1653-32B8-E044-0003BA298018</t>
  </si>
  <si>
    <t>24ip</t>
  </si>
  <si>
    <t>E321B1E8-4631-4228-97FF-5F22F5D88288</t>
  </si>
  <si>
    <t>0A3F507E-1953-32B8-E044-0003BA298018</t>
  </si>
  <si>
    <t>16ex</t>
  </si>
  <si>
    <t>5E45D996-A829-4EFB-B2D3-0AD314ED4CDF</t>
  </si>
  <si>
    <t>0A3F507E-1C53-32B8-E044-0003BA298018</t>
  </si>
  <si>
    <t>Lerchenborgvej</t>
  </si>
  <si>
    <t>24hb</t>
  </si>
  <si>
    <t>060AD38D-EECA-41C6-B90C-B553EAAE48A8</t>
  </si>
  <si>
    <t>0A3F507E-192D-32B8-E044-0003BA298018</t>
  </si>
  <si>
    <t>20ae</t>
  </si>
  <si>
    <t>9D5F77B2-1963-4D9C-B732-9F13FABC9313</t>
  </si>
  <si>
    <t>0A3F507E-1A2D-32B8-E044-0003BA298018</t>
  </si>
  <si>
    <t>24du</t>
  </si>
  <si>
    <t>25DE198B-E399-465A-92BF-6991927AB59D</t>
  </si>
  <si>
    <t>0A3F507E-1938-32B8-E044-0003BA298018</t>
  </si>
  <si>
    <t>6zz</t>
  </si>
  <si>
    <t>977FE260-B188-463B-943A-98A18A689E20</t>
  </si>
  <si>
    <t>0A3F507E-2339-32B8-E044-0003BA298018</t>
  </si>
  <si>
    <t>6o</t>
  </si>
  <si>
    <t>9568E3CD-9F0A-4DC3-803D-5C68713A4B58</t>
  </si>
  <si>
    <t>0A3F507E-2040-32B8-E044-0003BA298018</t>
  </si>
  <si>
    <t>9lh</t>
  </si>
  <si>
    <t>538FA444-ABDF-4F0E-8FAA-E090ADA9A058</t>
  </si>
  <si>
    <t>0A3F507E-2345-32B8-E044-0003BA298018</t>
  </si>
  <si>
    <t>9ai</t>
  </si>
  <si>
    <t>A743E826-FBEA-4586-9651-2001F5A91C3E</t>
  </si>
  <si>
    <t>0A3F507E-1951-32B8-E044-0003BA298018</t>
  </si>
  <si>
    <t>16ez</t>
  </si>
  <si>
    <t>1E6CF1B0-63A4-4CE3-B343-90B2075ABCBF</t>
  </si>
  <si>
    <t>0A3F507E-1A51-32B8-E044-0003BA298018</t>
  </si>
  <si>
    <t>24cu</t>
  </si>
  <si>
    <t>56F9AFA6-7173-4173-A966-C37C29DF1C37</t>
  </si>
  <si>
    <t>0A3F507E-2157-32B8-E044-0003BA298018</t>
  </si>
  <si>
    <t>18my</t>
  </si>
  <si>
    <t>D6C57985-90F0-4C9E-A09D-018D7B89169F</t>
  </si>
  <si>
    <t>0A3F507E-2257-32B8-E044-0003BA298018</t>
  </si>
  <si>
    <t>15bh</t>
  </si>
  <si>
    <t>91324319-770A-4643-9943-567C22B80AB0</t>
  </si>
  <si>
    <t>0A3F507E-2334-32B8-E044-0003BA298018</t>
  </si>
  <si>
    <t>6bq</t>
  </si>
  <si>
    <t>8D4534CA-E07A-4B95-9FDE-D93D1FB51E64</t>
  </si>
  <si>
    <t>0A3F507E-1935-32B8-E044-0003BA298018</t>
  </si>
  <si>
    <t>6yo</t>
  </si>
  <si>
    <t>765580A7-6A78-4D40-A478-B8AAD83DC533</t>
  </si>
  <si>
    <t>0A3F507E-1A35-32B8-E044-0003BA298018</t>
  </si>
  <si>
    <t>24fa</t>
  </si>
  <si>
    <t>F74BF9C6-EBA8-4E90-BDF2-294B6E98F5F4</t>
  </si>
  <si>
    <t>0A3F507E-1C35-32B8-E044-0003BA298018</t>
  </si>
  <si>
    <t>1bh</t>
  </si>
  <si>
    <t>FE3D3A99-C4C9-459F-8C56-81D82FCAA49C</t>
  </si>
  <si>
    <t>0A3F507E-1555-32B8-E044-0003BA298018</t>
  </si>
  <si>
    <t>6oh</t>
  </si>
  <si>
    <t>DBDBC87C-A66F-498F-8994-92E836317F09</t>
  </si>
  <si>
    <t>0A3F507E-233B-32B8-E044-0003BA298018</t>
  </si>
  <si>
    <t>6m</t>
  </si>
  <si>
    <t>599E3713-4EAE-43EE-B8CD-9ABDC61B31AF</t>
  </si>
  <si>
    <t>0A3F507E-1949-32B8-E044-0003BA298018</t>
  </si>
  <si>
    <t>6yz</t>
  </si>
  <si>
    <t>8E80E867-D602-409E-83DB-9B4C171A0417</t>
  </si>
  <si>
    <t>0A3F507E-2149-32B8-E044-0003BA298018</t>
  </si>
  <si>
    <t>18nn</t>
  </si>
  <si>
    <t>AE272800-F916-4B40-B659-CB85492C6E06</t>
  </si>
  <si>
    <t>0A3F507E-2249-32B8-E044-0003BA298018</t>
  </si>
  <si>
    <t>16bk</t>
  </si>
  <si>
    <t>46CB1578-3EE7-4D2F-A8CE-4A4013928E3C</t>
  </si>
  <si>
    <t>0A3F507E-152D-32B8-E044-0003BA298018</t>
  </si>
  <si>
    <t>27z</t>
  </si>
  <si>
    <t>72EDF661-D44E-4184-8339-0C31D9903699</t>
  </si>
  <si>
    <t>0A3F507E-162D-32B8-E044-0003BA298018</t>
  </si>
  <si>
    <t>6sf</t>
  </si>
  <si>
    <t>022EEE46-495F-4463-A54B-8045EB42FC81</t>
  </si>
  <si>
    <t>0A3F507E-1C2D-32B8-E044-0003BA298018</t>
  </si>
  <si>
    <t>6hz</t>
  </si>
  <si>
    <t>899F9069-14FA-4B68-892E-E64BE025F5B5</t>
  </si>
  <si>
    <t>0A3F507E-212D-32B8-E044-0003BA298018</t>
  </si>
  <si>
    <t>18co</t>
  </si>
  <si>
    <t>D3B55A99-2EFA-4EB4-83F6-530B61D66F76</t>
  </si>
  <si>
    <t>0A3F507E-222D-32B8-E044-0003BA298018</t>
  </si>
  <si>
    <t>18næ</t>
  </si>
  <si>
    <t>935DFDDE-6B4F-4367-9D49-5E8C1592401B</t>
  </si>
  <si>
    <t>0A3F507E-242D-32B8-E044-0003BA298018</t>
  </si>
  <si>
    <t>16ay</t>
  </si>
  <si>
    <t>1C6DA2A8-9CCF-43F8-A0EA-E677E1A89A2E</t>
  </si>
  <si>
    <t>0A3F507E-1538-32B8-E044-0003BA298018</t>
  </si>
  <si>
    <t>6nv</t>
  </si>
  <si>
    <t>1DD9057C-270C-4B32-B039-F8492D2A4F0B</t>
  </si>
  <si>
    <t>0A3F507E-1638-32B8-E044-0003BA298018</t>
  </si>
  <si>
    <t>6qx</t>
  </si>
  <si>
    <t>E7642157-FE7D-46BE-ACE5-24CBD1286417</t>
  </si>
  <si>
    <t>0A3F507E-1B3C-32B8-E044-0003BA298018</t>
  </si>
  <si>
    <t>2076E618-BA61-469E-B83A-9F55582D70BC</t>
  </si>
  <si>
    <t>29986BC5-408C-4FA6-ABFD-4D269108B808</t>
  </si>
  <si>
    <t>0A3F507E-1A40-32B8-E044-0003BA298018</t>
  </si>
  <si>
    <t>24ee</t>
  </si>
  <si>
    <t>15647C9B-A348-4463-9988-EDF195ED251E</t>
  </si>
  <si>
    <t>0A3F507E-1551-32B8-E044-0003BA298018</t>
  </si>
  <si>
    <t>6oq</t>
  </si>
  <si>
    <t>E6216789-AC90-4A44-9B59-0D539CD5EAC1</t>
  </si>
  <si>
    <t>0A3F507E-1651-32B8-E044-0003BA298018</t>
  </si>
  <si>
    <t>24in</t>
  </si>
  <si>
    <t>3089B6EA-02A5-4B14-9CD8-6ED22E15D894</t>
  </si>
  <si>
    <t>0A3F507E-1A31-32B8-E044-0003BA298018</t>
  </si>
  <si>
    <t>24dx</t>
  </si>
  <si>
    <t>9CDB4DDA-B8B5-4E5F-BF21-267CA92A2A6A</t>
  </si>
  <si>
    <t>0A3F507E-1544-32B8-E044-0003BA298018</t>
  </si>
  <si>
    <t>6np</t>
  </si>
  <si>
    <t>55AE74DC-25DC-4A60-8B25-149A888DCDAB</t>
  </si>
  <si>
    <t>0A3F507E-1644-32B8-E044-0003BA298018</t>
  </si>
  <si>
    <t>6rt</t>
  </si>
  <si>
    <t>B5126671-7533-4C48-A651-320FA4E9CA3F</t>
  </si>
  <si>
    <t>0A3F507E-2244-32B8-E044-0003BA298018</t>
  </si>
  <si>
    <t>12fh</t>
  </si>
  <si>
    <t>45C26E70-C1EE-43EF-8E42-06940E1EA997</t>
  </si>
  <si>
    <t>0A3F507E-1847-32B8-E044-0003BA298018</t>
  </si>
  <si>
    <t>6vv</t>
  </si>
  <si>
    <t>61F8A506-A1A2-4DBD-9AF4-DFF951810929</t>
  </si>
  <si>
    <t>0A3F507E-1F47-32B8-E044-0003BA298018</t>
  </si>
  <si>
    <t>10dk</t>
  </si>
  <si>
    <t>F1A01136-531D-40B9-91C9-C50DF2F359DE</t>
  </si>
  <si>
    <t>0A3F507E-1850-32B8-E044-0003BA298018</t>
  </si>
  <si>
    <t>6vø</t>
  </si>
  <si>
    <t>C6F32436-FB7E-4252-B954-67F8E35C5224</t>
  </si>
  <si>
    <t>0A3F507E-1F50-32B8-E044-0003BA298018</t>
  </si>
  <si>
    <t>10bo</t>
  </si>
  <si>
    <t>7497127F-F917-424A-A931-055DCF0EF130</t>
  </si>
  <si>
    <t>0A3F507E-2237-32B8-E044-0003BA298018</t>
  </si>
  <si>
    <t>15ax</t>
  </si>
  <si>
    <t>2351321E-6C59-460F-8E2D-21FEB43583CC</t>
  </si>
  <si>
    <t>0A3F507E-2138-32B8-E044-0003BA298018</t>
  </si>
  <si>
    <t>18lt</t>
  </si>
  <si>
    <t>70A6B639-9574-4198-ACF7-533CC29A3713</t>
  </si>
  <si>
    <t>0A3F507E-2238-32B8-E044-0003BA298018</t>
  </si>
  <si>
    <t>12fx</t>
  </si>
  <si>
    <t>3F94B7D0-FA0C-45CE-A705-BF0489C58F91</t>
  </si>
  <si>
    <t>0A3F507E-1642-32B8-E044-0003BA298018</t>
  </si>
  <si>
    <t>6rv</t>
  </si>
  <si>
    <t>F5E1BF22-6B2C-4A97-B67C-748D5907400E</t>
  </si>
  <si>
    <t>0A3F507E-1942-32B8-E044-0003BA298018</t>
  </si>
  <si>
    <t>6æc</t>
  </si>
  <si>
    <t>2D64E866-2F9B-4AD1-BF27-48DD0CFBF5E9</t>
  </si>
  <si>
    <t>0A3F507E-1640-32B8-E044-0003BA298018</t>
  </si>
  <si>
    <t>6qs</t>
  </si>
  <si>
    <t>65AE4927-52C5-4F03-B731-D52CC4FB46B3</t>
  </si>
  <si>
    <t>0A3F507E-1940-32B8-E044-0003BA298018</t>
  </si>
  <si>
    <t>6æb</t>
  </si>
  <si>
    <t>0CE3DA1F-2AA5-46D2-8D57-59CFE0057EEE</t>
  </si>
  <si>
    <t>0A3F507E-1C40-32B8-E044-0003BA298018</t>
  </si>
  <si>
    <t>1aæ</t>
  </si>
  <si>
    <t>190E437B-B9E9-43A9-9261-98485B2B2D5F</t>
  </si>
  <si>
    <t>0A3F507E-1845-32B8-E044-0003BA298018</t>
  </si>
  <si>
    <t>6vu</t>
  </si>
  <si>
    <t>1E6B14AE-0633-4205-B642-F11311DB087B</t>
  </si>
  <si>
    <t>0A3F507E-1F45-32B8-E044-0003BA298018</t>
  </si>
  <si>
    <t>10di</t>
  </si>
  <si>
    <t>F2B2E7C3-00B5-4F08-9049-486ECE9C00E4</t>
  </si>
  <si>
    <t>0A3F507E-2131-32B8-E044-0003BA298018</t>
  </si>
  <si>
    <t>18cq</t>
  </si>
  <si>
    <t>0C6EC015-9C60-4189-B83C-248B5B7387F3</t>
  </si>
  <si>
    <t>0A3F507E-2231-32B8-E044-0003BA298018</t>
  </si>
  <si>
    <t>12ae</t>
  </si>
  <si>
    <t>A142D52A-F9D7-4FB2-87A5-160E3D3EC51A</t>
  </si>
  <si>
    <t>0A3F507E-1B37-32B8-E044-0003BA298018</t>
  </si>
  <si>
    <t>11aø</t>
  </si>
  <si>
    <t>ADCAFEF8-9A14-453F-BBDB-B90517B5466C</t>
  </si>
  <si>
    <t>0A3F507E-1D37-32B8-E044-0003BA298018</t>
  </si>
  <si>
    <t>6re</t>
  </si>
  <si>
    <t>91C745CD-01F0-48E3-AF3D-9FF1AC2D8868</t>
  </si>
  <si>
    <t>0A3F507E-1E37-32B8-E044-0003BA298018</t>
  </si>
  <si>
    <t>12eh</t>
  </si>
  <si>
    <t>3669C83E-45E9-4007-9F47-9894166C1E2F</t>
  </si>
  <si>
    <t>0A3F507E-2137-32B8-E044-0003BA298018</t>
  </si>
  <si>
    <t>18it</t>
  </si>
  <si>
    <t>BED54244-F278-4058-B80D-DC6AC0CA18CB</t>
  </si>
  <si>
    <t>0A3F507E-2437-32B8-E044-0003BA298018</t>
  </si>
  <si>
    <t>24hs</t>
  </si>
  <si>
    <t>765488F9-1476-4000-ACBD-0E94FA5A435B</t>
  </si>
  <si>
    <t>0A3F507E-1B4D-32B8-E044-0003BA298018</t>
  </si>
  <si>
    <t>4bf</t>
  </si>
  <si>
    <t>69925DEA-5D3B-4F77-8D84-1B6D9B1F1CFA</t>
  </si>
  <si>
    <t>0A3F507E-1D4D-32B8-E044-0003BA298018</t>
  </si>
  <si>
    <t>6rq</t>
  </si>
  <si>
    <t>67AA6E7B-B33F-43A7-8FFB-A4E348450DC4</t>
  </si>
  <si>
    <t>0A3F507E-1E4D-32B8-E044-0003BA298018</t>
  </si>
  <si>
    <t>13ev</t>
  </si>
  <si>
    <t>D6077D7E-C686-4DF4-9CF7-4AC4D9572887</t>
  </si>
  <si>
    <t>0A3F507E-1542-32B8-E044-0003BA298018</t>
  </si>
  <si>
    <t>6nq</t>
  </si>
  <si>
    <t>3CB1418D-BE4C-4D23-B22E-182A1475E40E</t>
  </si>
  <si>
    <t>0A3F507E-1B46-32B8-E044-0003BA298018</t>
  </si>
  <si>
    <t>4aa</t>
  </si>
  <si>
    <t>44C755D4-D0B7-4974-BBD3-D69F15B029F7</t>
  </si>
  <si>
    <t>0A3F507E-1D46-32B8-E044-0003BA298018</t>
  </si>
  <si>
    <t>6te</t>
  </si>
  <si>
    <t>B0F388F2-CB75-4D81-8C5B-DF5826670792</t>
  </si>
  <si>
    <t>0A3F507E-1E46-32B8-E044-0003BA298018</t>
  </si>
  <si>
    <t>12gq</t>
  </si>
  <si>
    <t>9209B158-AB20-4F5C-B084-F493B17CA2BD</t>
  </si>
  <si>
    <t>0A3F507E-2146-32B8-E044-0003BA298018</t>
  </si>
  <si>
    <t>18nk</t>
  </si>
  <si>
    <t>819E714E-8E82-4118-9A9E-DB8B9A789C82</t>
  </si>
  <si>
    <t>0A3F507E-2246-32B8-E044-0003BA298018</t>
  </si>
  <si>
    <t>12fg</t>
  </si>
  <si>
    <t>40E9C401-481D-43B4-8559-ABD3AFCB7010</t>
  </si>
  <si>
    <t>0A3F507E-2446-32B8-E044-0003BA298018</t>
  </si>
  <si>
    <t>F1BE4FD1-0845-49DB-B6CA-C1D1B16A390F</t>
  </si>
  <si>
    <t>0A3F507E-204C-32B8-E044-0003BA298018</t>
  </si>
  <si>
    <t>245</t>
  </si>
  <si>
    <t>9kx</t>
  </si>
  <si>
    <t>62157098-EF41-4DB3-8BCE-1F864D6CA04C</t>
  </si>
  <si>
    <t>0A3F507E-1D55-32B8-E044-0003BA298018</t>
  </si>
  <si>
    <t>7ep</t>
  </si>
  <si>
    <t>00BFC666-2DB9-47FB-9958-38B1441F4CB1</t>
  </si>
  <si>
    <t>0A3F507E-1E55-32B8-E044-0003BA298018</t>
  </si>
  <si>
    <t>13fb</t>
  </si>
  <si>
    <t>52B25122-BF6F-4BEC-9919-4D03B638D868</t>
  </si>
  <si>
    <t>0A3F507E-2355-32B8-E044-0003BA298018</t>
  </si>
  <si>
    <t>12an</t>
  </si>
  <si>
    <t>1E437973-9B4B-4632-811B-E8342CB9DB27</t>
  </si>
  <si>
    <t>0A3F507E-1B4B-32B8-E044-0003BA298018</t>
  </si>
  <si>
    <t>4bs</t>
  </si>
  <si>
    <t>7DE18792-D141-4960-B19D-B467ACF68E9B</t>
  </si>
  <si>
    <t>0A3F507E-214B-32B8-E044-0003BA298018</t>
  </si>
  <si>
    <t>18nm</t>
  </si>
  <si>
    <t>CC346B27-C321-4CFB-B1C2-B42B1CE610E5</t>
  </si>
  <si>
    <t>0A3F507E-1547-32B8-E044-0003BA298018</t>
  </si>
  <si>
    <t>6ov</t>
  </si>
  <si>
    <t>856C2973-D8D1-46BE-A7D8-E31127139280</t>
  </si>
  <si>
    <t>0A3F507E-2434-32B8-E044-0003BA298018</t>
  </si>
  <si>
    <t>24iz</t>
  </si>
  <si>
    <t>ED0F9AC9-3F33-4548-A1B7-802652266E8A</t>
  </si>
  <si>
    <t>0A3F507E-2331-32B8-E044-0003BA298018</t>
  </si>
  <si>
    <t>266</t>
  </si>
  <si>
    <t>22aø</t>
  </si>
  <si>
    <t>1E32D240-42C9-4A0A-9952-75AA873DD696</t>
  </si>
  <si>
    <t>0A3F507E-1837-32B8-E044-0003BA298018</t>
  </si>
  <si>
    <t>6vn</t>
  </si>
  <si>
    <t>D56A4C5D-8EAC-485D-BA2D-A32A559954D7</t>
  </si>
  <si>
    <t>0A3F507E-1F37-32B8-E044-0003BA298018</t>
  </si>
  <si>
    <t>10fb</t>
  </si>
  <si>
    <t>4799CA61-BF98-4737-90C7-347F1763C7C3</t>
  </si>
  <si>
    <t>0A3F507E-1F38-32B8-E044-0003BA298018</t>
  </si>
  <si>
    <t>10cm</t>
  </si>
  <si>
    <t>2A71509D-551C-49C1-B5BC-36A178FF8837</t>
  </si>
  <si>
    <t>0A3F507E-184D-32B8-E044-0003BA298018</t>
  </si>
  <si>
    <t>6vz</t>
  </si>
  <si>
    <t>7036FAC7-3E6A-4B19-89A6-338D561362F0</t>
  </si>
  <si>
    <t>0A3F507E-1F4D-32B8-E044-0003BA298018</t>
  </si>
  <si>
    <t>10cæ</t>
  </si>
  <si>
    <t>5F401395-4389-4E3D-9FA4-3156E7BC4D5C</t>
  </si>
  <si>
    <t>0A3F507E-1853-32B8-E044-0003BA298018</t>
  </si>
  <si>
    <t>Havbovej</t>
  </si>
  <si>
    <t>6cr</t>
  </si>
  <si>
    <t>9323AFF8-627D-4B5A-B9BE-FD20BD0BD76F</t>
  </si>
  <si>
    <t>0A3F507E-1F53-32B8-E044-0003BA298018</t>
  </si>
  <si>
    <t>10cx</t>
  </si>
  <si>
    <t>87EA1CC7-7F1A-4952-B46C-655D7B4B8A11</t>
  </si>
  <si>
    <t>0A3F507E-1729-32B8-E044-0003BA298018</t>
  </si>
  <si>
    <t>2951690D-0238-475D-AC18-F42711749363</t>
  </si>
  <si>
    <t>0A3F507E-1838-32B8-E044-0003BA298018</t>
  </si>
  <si>
    <t>6vb</t>
  </si>
  <si>
    <t>4A43CA8D-971B-47E5-9CB2-D12655B9D6E4</t>
  </si>
  <si>
    <t>0A3F507E-1539-32B8-E044-0003BA298018</t>
  </si>
  <si>
    <t>6pb</t>
  </si>
  <si>
    <t>E97794C0-44CF-4DB4-ABAE-88AD41A48438</t>
  </si>
  <si>
    <t>0A3F507E-1639-32B8-E044-0003BA298018</t>
  </si>
  <si>
    <t>6rø</t>
  </si>
  <si>
    <t>5EA1EF76-3E55-4A21-8FC2-717C1672EA91</t>
  </si>
  <si>
    <t>0A3F507E-2139-32B8-E044-0003BA298018</t>
  </si>
  <si>
    <t>18is</t>
  </si>
  <si>
    <t>C3A7CF55-8B13-47FC-915A-045562219DCF</t>
  </si>
  <si>
    <t>0A3F507E-2239-32B8-E044-0003BA298018</t>
  </si>
  <si>
    <t>15ay</t>
  </si>
  <si>
    <t>0C2C06EF-CD32-4738-86FB-D2816EDC492F</t>
  </si>
  <si>
    <t>0A3F507E-1545-32B8-E044-0003BA298018</t>
  </si>
  <si>
    <t>6ox</t>
  </si>
  <si>
    <t>27E4A9BD-BF7E-480D-A883-DD16378D1763</t>
  </si>
  <si>
    <t>0A3F507E-1645-32B8-E044-0003BA298018</t>
  </si>
  <si>
    <t>6rs</t>
  </si>
  <si>
    <t>E7F58D8F-E6F8-4E74-A5DE-5C1E352152F0</t>
  </si>
  <si>
    <t>0A3F507E-2145-32B8-E044-0003BA298018</t>
  </si>
  <si>
    <t>18np</t>
  </si>
  <si>
    <t>9DE02DB2-3C35-4F54-9D31-5D938284F5E3</t>
  </si>
  <si>
    <t>0A3F507E-2245-32B8-E044-0003BA298018</t>
  </si>
  <si>
    <t>15z</t>
  </si>
  <si>
    <t>BFB174E5-5F23-429F-9FE2-23344DD76CC5</t>
  </si>
  <si>
    <t>0A3F507E-2445-32B8-E044-0003BA298018</t>
  </si>
  <si>
    <t>33EAC7F3-58F2-4B43-9C62-F359F738C736</t>
  </si>
  <si>
    <t>0A3F507E-1846-32B8-E044-0003BA298018</t>
  </si>
  <si>
    <t>6vi</t>
  </si>
  <si>
    <t>944C90E0-5C72-47E4-9821-DB0DC201E301</t>
  </si>
  <si>
    <t>0A3F507E-1F46-32B8-E044-0003BA298018</t>
  </si>
  <si>
    <t>10cl</t>
  </si>
  <si>
    <t>DF5CE24F-49AE-4F0E-85F3-A18459663B48</t>
  </si>
  <si>
    <t>0A3F507E-2346-32B8-E044-0003BA298018</t>
  </si>
  <si>
    <t>9ø</t>
  </si>
  <si>
    <t>1D2C9BC0-05D4-4A1E-B81F-C837D3262504</t>
  </si>
  <si>
    <t>0A3F507E-1B4C-32B8-E044-0003BA298018</t>
  </si>
  <si>
    <t>4bc</t>
  </si>
  <si>
    <t>5121A335-C060-4CE1-81DA-B9E680C7079F</t>
  </si>
  <si>
    <t>0A3F507E-244C-32B8-E044-0003BA298018</t>
  </si>
  <si>
    <t>616F2ABE-6787-4322-BF8D-2F2ACC24464F</t>
  </si>
  <si>
    <t>0A3F507E-2055-32B8-E044-0003BA298018</t>
  </si>
  <si>
    <t>263</t>
  </si>
  <si>
    <t>9kp</t>
  </si>
  <si>
    <t>25E4F921-0AAD-4BA5-B52C-910476E2045A</t>
  </si>
  <si>
    <t>0A3F507E-1D56-32B8-E044-0003BA298018</t>
  </si>
  <si>
    <t>7ef</t>
  </si>
  <si>
    <t>0BF22433-0BA1-4F4D-BE87-1D496B622D93</t>
  </si>
  <si>
    <t>0A3F507E-1946-32B8-E044-0003BA298018</t>
  </si>
  <si>
    <t>6æe</t>
  </si>
  <si>
    <t>0BD4D024-79DA-4610-8CA5-D2D720F7BD47</t>
  </si>
  <si>
    <t>0A3F507E-1A46-32B8-E044-0003BA298018</t>
  </si>
  <si>
    <t>24by</t>
  </si>
  <si>
    <t>E97E298E-34F2-4B24-96F8-7972C3F9742E</t>
  </si>
  <si>
    <t>0A3F507E-234C-32B8-E044-0003BA298018</t>
  </si>
  <si>
    <t>18hf</t>
  </si>
  <si>
    <t>8D586A11-AC83-4775-BFE2-4A269AB6BFA3</t>
  </si>
  <si>
    <t>0A3F507E-154F-32B8-E044-0003BA298018</t>
  </si>
  <si>
    <t>6or</t>
  </si>
  <si>
    <t>ADB5E053-54C6-470D-9210-6F959951E028</t>
  </si>
  <si>
    <t>0A3F507E-164F-32B8-E044-0003BA298018</t>
  </si>
  <si>
    <t>24il</t>
  </si>
  <si>
    <t>916A825D-1E90-408D-913F-62BEA047BBCD</t>
  </si>
  <si>
    <t>0A3F507E-1955-32B8-E044-0003BA298018</t>
  </si>
  <si>
    <t>16eu</t>
  </si>
  <si>
    <t>E9B622D8-D6A0-4F32-934E-8E6BEECC6843</t>
  </si>
  <si>
    <t>0A3F507E-1A55-32B8-E044-0003BA298018</t>
  </si>
  <si>
    <t>24cs</t>
  </si>
  <si>
    <t>8B730269-8F0E-495B-8D5E-57F5D52ED6D7</t>
  </si>
  <si>
    <t>0A3F507E-1C55-32B8-E044-0003BA298018</t>
  </si>
  <si>
    <t>24d</t>
  </si>
  <si>
    <t>F6391CF8-7F3D-4DD9-A839-9350DBCCB98F</t>
  </si>
  <si>
    <t>0A3F507E-1541-32B8-E044-0003BA298018</t>
  </si>
  <si>
    <t>6oz</t>
  </si>
  <si>
    <t>FDC39EDD-E264-4431-B51C-AC738587641B</t>
  </si>
  <si>
    <t>0A3F507E-2141-32B8-E044-0003BA298018</t>
  </si>
  <si>
    <t>18oe</t>
  </si>
  <si>
    <t>E9E71601-F0C1-4692-B975-8E849EFCC6CA</t>
  </si>
  <si>
    <t>0A3F507E-2441-32B8-E044-0003BA298018</t>
  </si>
  <si>
    <t>C778C81E-F7BC-48F9-BE6A-C71C34D3B5A0</t>
  </si>
  <si>
    <t>0A3F507E-2143-32B8-E044-0003BA298018</t>
  </si>
  <si>
    <t>18nq</t>
  </si>
  <si>
    <t>3A11E079-B300-4231-BA75-AD34CA1E8FA7</t>
  </si>
  <si>
    <t>0A3F507E-2243-32B8-E044-0003BA298018</t>
  </si>
  <si>
    <t>15y</t>
  </si>
  <si>
    <t>25B1610F-0081-44E4-9DFC-3FFF53840970</t>
  </si>
  <si>
    <t>0A3F507E-1B48-32B8-E044-0003BA298018</t>
  </si>
  <si>
    <t>4ø</t>
  </si>
  <si>
    <t>D0E9EECC-97D7-4323-B689-9ADCDE170B48</t>
  </si>
  <si>
    <t>0A3F507E-1856-32B8-E044-0003BA298018</t>
  </si>
  <si>
    <t>6ap</t>
  </si>
  <si>
    <t>4A644CCA-5FF9-436A-A648-CACE8CEB77F4</t>
  </si>
  <si>
    <t>0A3F507E-1F56-32B8-E044-0003BA298018</t>
  </si>
  <si>
    <t>10ci</t>
  </si>
  <si>
    <t>DE83AC11-DB6D-4040-B84F-146AE935033A</t>
  </si>
  <si>
    <t>0A3F507E-2356-32B8-E044-0003BA298018</t>
  </si>
  <si>
    <t>Toftevej</t>
  </si>
  <si>
    <t>8m</t>
  </si>
  <si>
    <t>91B3B2AC-4CD9-4EFE-B006-5000E1083516</t>
  </si>
  <si>
    <t>0A3F507E-215C-32B8-E044-0003BA298018</t>
  </si>
  <si>
    <t>Sneglebo</t>
  </si>
  <si>
    <t>6sæ</t>
  </si>
  <si>
    <t>D3B1262E-5E63-4424-86CA-C0B642828F8D</t>
  </si>
  <si>
    <t>0A3F507E-225C-32B8-E044-0003BA298018</t>
  </si>
  <si>
    <t>12ex</t>
  </si>
  <si>
    <t>6400DEAA-7D96-44F1-BA05-749A41263B8E</t>
  </si>
  <si>
    <t>0A3F507E-1B5E-32B8-E044-0003BA298018</t>
  </si>
  <si>
    <t>Kløverbo</t>
  </si>
  <si>
    <t>6xg</t>
  </si>
  <si>
    <t>D1181416-6511-4DCE-8C07-C4AA44808FC9</t>
  </si>
  <si>
    <t>0A3F507E-1E5E-32B8-E044-0003BA298018</t>
  </si>
  <si>
    <t>12fæ</t>
  </si>
  <si>
    <t>A3EBDD56-77DD-45DF-BC42-A672BA254E35</t>
  </si>
  <si>
    <t>0A3F507E-225E-32B8-E044-0003BA298018</t>
  </si>
  <si>
    <t>12ev</t>
  </si>
  <si>
    <t>608A98D5-26F4-483E-A872-C1193C2FFECA</t>
  </si>
  <si>
    <t>0A3F507E-1B60-32B8-E044-0003BA298018</t>
  </si>
  <si>
    <t>6xh</t>
  </si>
  <si>
    <t>69AF48CA-EE23-4A4B-8DE6-93EF417B3E48</t>
  </si>
  <si>
    <t>0A3F507E-1D60-32B8-E044-0003BA298018</t>
  </si>
  <si>
    <t>7el</t>
  </si>
  <si>
    <t>04641FDC-788C-4505-99A7-A611E108CC40</t>
  </si>
  <si>
    <t>0A3F507E-1E60-32B8-E044-0003BA298018</t>
  </si>
  <si>
    <t>12ie</t>
  </si>
  <si>
    <t>8B5604CF-C895-44BB-8F72-C77252A2F361</t>
  </si>
  <si>
    <t>0A3F507E-194F-32B8-E044-0003BA298018</t>
  </si>
  <si>
    <t>6za</t>
  </si>
  <si>
    <t>4E6E57AC-55CB-4F51-8A4B-08D06ED777DA</t>
  </si>
  <si>
    <t>0A3F507E-1C4F-32B8-E044-0003BA298018</t>
  </si>
  <si>
    <t>4ax</t>
  </si>
  <si>
    <t>37DE5ED6-A5A2-4C4B-AAE3-DFEE6882F9EB</t>
  </si>
  <si>
    <t>0A3F507E-2364-32B8-E044-0003BA298018</t>
  </si>
  <si>
    <t>Torbenfeldvej</t>
  </si>
  <si>
    <t>4ee</t>
  </si>
  <si>
    <t>72A17E10-AC1C-4896-A7A5-9B6B0ECA076D</t>
  </si>
  <si>
    <t>0A3F507E-242B-32B8-E044-0003BA298018</t>
  </si>
  <si>
    <t>16az</t>
  </si>
  <si>
    <t>5305E79D-C7E9-4E83-A79E-4446D400D87B</t>
  </si>
  <si>
    <t>0A3F507E-1932-32B8-E044-0003BA298018</t>
  </si>
  <si>
    <t>6zv</t>
  </si>
  <si>
    <t>8ADD3AAB-9C55-4CAC-828E-FCB28F3957AD</t>
  </si>
  <si>
    <t>0A3F507E-1A32-32B8-E044-0003BA298018</t>
  </si>
  <si>
    <t>24dc</t>
  </si>
  <si>
    <t>B124E02A-7784-4BDE-AA94-A52E77DFD93A</t>
  </si>
  <si>
    <t>0A3F507E-213D-32B8-E044-0003BA298018</t>
  </si>
  <si>
    <t>18of</t>
  </si>
  <si>
    <t>F7605E72-CE48-482B-A3BB-EF84EF4A778F</t>
  </si>
  <si>
    <t>0A3F507E-223D-32B8-E044-0003BA298018</t>
  </si>
  <si>
    <t>15aæ</t>
  </si>
  <si>
    <t>2B768E7D-868E-4771-9367-60C89A2F66FA</t>
  </si>
  <si>
    <t>0A3F507E-243D-32B8-E044-0003BA298018</t>
  </si>
  <si>
    <t>AB7C85F5-DD18-49D6-B4D1-416C6E10538D</t>
  </si>
  <si>
    <t>0A3F507E-1D49-32B8-E044-0003BA298018</t>
  </si>
  <si>
    <t>6ro</t>
  </si>
  <si>
    <t>4509534C-B83E-469E-8D17-CAF4BCDD8322</t>
  </si>
  <si>
    <t>0A3F507E-1D42-32B8-E044-0003BA298018</t>
  </si>
  <si>
    <t>6tg</t>
  </si>
  <si>
    <t>DCA09641-ADC4-4B0C-8CA8-D7344F2ED9AE</t>
  </si>
  <si>
    <t>0A3F507E-154C-32B8-E044-0003BA298018</t>
  </si>
  <si>
    <t>6nl</t>
  </si>
  <si>
    <t>69CFA71C-44A5-4808-AD9C-DE9FA28CE7DD</t>
  </si>
  <si>
    <t>0A3F507E-214C-32B8-E044-0003BA298018</t>
  </si>
  <si>
    <t>18ng</t>
  </si>
  <si>
    <t>973E97A2-7349-4A6D-B275-9E919A0B0373</t>
  </si>
  <si>
    <t>0A3F507E-224C-32B8-E044-0003BA298018</t>
  </si>
  <si>
    <t>12fd</t>
  </si>
  <si>
    <t>8605AAF2-9AEF-4853-83AE-42F9B6C17B33</t>
  </si>
  <si>
    <t>0A3F507E-1855-32B8-E044-0003BA298018</t>
  </si>
  <si>
    <t>6cs</t>
  </si>
  <si>
    <t>4FECDDA9-D26B-468E-89D6-56EFBE1EA38E</t>
  </si>
  <si>
    <t>0A3F507E-1F55-32B8-E044-0003BA298018</t>
  </si>
  <si>
    <t>10cv</t>
  </si>
  <si>
    <t>64CCCBCA-2707-4996-9001-526D7D7AAB58</t>
  </si>
  <si>
    <t>0A3F507E-1559-32B8-E044-0003BA298018</t>
  </si>
  <si>
    <t>6ok</t>
  </si>
  <si>
    <t>0B1CAD0F-379E-4F2C-9767-C38168A040A8</t>
  </si>
  <si>
    <t>0A3F507E-2159-32B8-E044-0003BA298018</t>
  </si>
  <si>
    <t>6st</t>
  </si>
  <si>
    <t>BC7DB813-FFDA-403A-A32F-D0D802B878D9</t>
  </si>
  <si>
    <t>0A3F507E-2259-32B8-E044-0003BA298018</t>
  </si>
  <si>
    <t>15bi</t>
  </si>
  <si>
    <t>DC4D8DC9-1D27-47D0-839A-A7AA67C2015C</t>
  </si>
  <si>
    <t>0A3F507E-2459-32B8-E044-0003BA298018</t>
  </si>
  <si>
    <t>7DA5B171-DC6A-4FD0-A446-77EFCE7D14FE</t>
  </si>
  <si>
    <t>0A3F507E-1F5A-32B8-E044-0003BA298018</t>
  </si>
  <si>
    <t>10bæ</t>
  </si>
  <si>
    <t>E4251BF4-947B-4381-B371-DB6C697D65F4</t>
  </si>
  <si>
    <t>0A3F507E-1B5D-32B8-E044-0003BA298018</t>
  </si>
  <si>
    <t>6yh</t>
  </si>
  <si>
    <t>E017D282-10C3-414B-AB60-99822E991B05</t>
  </si>
  <si>
    <t>0A3F507E-1E5D-32B8-E044-0003BA298018</t>
  </si>
  <si>
    <t>13fg</t>
  </si>
  <si>
    <t>92E902B1-DEEE-4F08-927B-071F713A649D</t>
  </si>
  <si>
    <t>0A3F507E-1D61-32B8-E044-0003BA298018</t>
  </si>
  <si>
    <t>7fb</t>
  </si>
  <si>
    <t>3B18574C-4E90-4A7C-8296-42964ED40507</t>
  </si>
  <si>
    <t>0A3F507E-1E61-32B8-E044-0003BA298018</t>
  </si>
  <si>
    <t>13fi</t>
  </si>
  <si>
    <t>1574BA98-C0D9-40E8-8FBD-EA1EE20DF317</t>
  </si>
  <si>
    <t>0A3F507E-2361-32B8-E044-0003BA298018</t>
  </si>
  <si>
    <t>4ec</t>
  </si>
  <si>
    <t>0E28519B-627C-4B86-BFE6-1FCBE367EF3A</t>
  </si>
  <si>
    <t>0A3F507E-1662-32B8-E044-0003BA298018</t>
  </si>
  <si>
    <t>Egernbo</t>
  </si>
  <si>
    <t>6po</t>
  </si>
  <si>
    <t>827552DB-07EC-491B-A2CF-4F121C849C2B</t>
  </si>
  <si>
    <t>0A3F507E-1962-32B8-E044-0003BA298018</t>
  </si>
  <si>
    <t>16ec</t>
  </si>
  <si>
    <t>FA2426D9-1878-4C76-8FD1-6A7BBD5DB466</t>
  </si>
  <si>
    <t>0A3F507E-1A62-32B8-E044-0003BA298018</t>
  </si>
  <si>
    <t>Hyttelunden</t>
  </si>
  <si>
    <t>26x</t>
  </si>
  <si>
    <t>8400C85A-15E1-401D-8EF1-7E77379D0C2C</t>
  </si>
  <si>
    <t>0A3F507E-2062-32B8-E044-0003BA298018</t>
  </si>
  <si>
    <t>Risingevej</t>
  </si>
  <si>
    <t>68b</t>
  </si>
  <si>
    <t>EC1DE705-B85C-4D22-A480-D31494E47421</t>
  </si>
  <si>
    <t>0A3F507E-2349-32B8-E044-0003BA298018</t>
  </si>
  <si>
    <t>18eh</t>
  </si>
  <si>
    <t>FB61CB98-86BE-43EA-97E5-71C7301E3936</t>
  </si>
  <si>
    <t>0A3F507E-184F-32B8-E044-0003BA298018</t>
  </si>
  <si>
    <t>6væ</t>
  </si>
  <si>
    <t>129611E5-8E7A-4B8A-A713-1BD873A5EB41</t>
  </si>
  <si>
    <t>0A3F507E-224B-32B8-E044-0003BA298018</t>
  </si>
  <si>
    <t>16bl</t>
  </si>
  <si>
    <t>0AA7211F-E4CD-4FC8-B6B5-2686DAEA24BF</t>
  </si>
  <si>
    <t>0A3F507E-244B-32B8-E044-0003BA298018</t>
  </si>
  <si>
    <t>34E210E8-3974-41EA-AA2F-FCDC559AF6F2</t>
  </si>
  <si>
    <t>0A3F507E-195D-32B8-E044-0003BA298018</t>
  </si>
  <si>
    <t>16em</t>
  </si>
  <si>
    <t>1FB832AA-EF88-46B3-A51E-AED4D86D26AC</t>
  </si>
  <si>
    <t>0A3F507E-1A5D-32B8-E044-0003BA298018</t>
  </si>
  <si>
    <t>24co</t>
  </si>
  <si>
    <t>7233308C-F170-4773-9436-95609591A193</t>
  </si>
  <si>
    <t>0A3F507E-1C5D-32B8-E044-0003BA298018</t>
  </si>
  <si>
    <t>24aø</t>
  </si>
  <si>
    <t>7D3EA69E-C054-4450-A089-F14138E767AA</t>
  </si>
  <si>
    <t>0A3F507E-215D-32B8-E044-0003BA298018</t>
  </si>
  <si>
    <t>6sr</t>
  </si>
  <si>
    <t>D1B2B71F-6FD0-436F-A7CF-A6EF23123E23</t>
  </si>
  <si>
    <t>0A3F507E-225D-32B8-E044-0003BA298018</t>
  </si>
  <si>
    <t>15bd</t>
  </si>
  <si>
    <t>C59654D5-20FD-4A64-A930-76320D1BFC9B</t>
  </si>
  <si>
    <t>0A3F507E-1561-32B8-E044-0003BA298018</t>
  </si>
  <si>
    <t>6oo</t>
  </si>
  <si>
    <t>54E82AB3-8E17-4BCE-9A12-48B138F5740A</t>
  </si>
  <si>
    <t>0A3F507E-2161-32B8-E044-0003BA298018</t>
  </si>
  <si>
    <t>6sp</t>
  </si>
  <si>
    <t>9DB54675-5D80-47BD-B509-18AE40E1AE98</t>
  </si>
  <si>
    <t>0A3F507E-2261-32B8-E044-0003BA298018</t>
  </si>
  <si>
    <t>12el</t>
  </si>
  <si>
    <t>B40342FB-BEFE-4FC6-ADE0-65B75E26A88D</t>
  </si>
  <si>
    <t>0A3F507E-2461-32B8-E044-0003BA298018</t>
  </si>
  <si>
    <t>3ø</t>
  </si>
  <si>
    <t>C4C128C2-2005-4C18-9558-FEF9B71B6C50</t>
  </si>
  <si>
    <t>FB494E09-C7F6-422A-BD6F-7122DA6A09CF</t>
  </si>
  <si>
    <t>0A3F507E-2263-32B8-E044-0003BA298018</t>
  </si>
  <si>
    <t>15bb</t>
  </si>
  <si>
    <t>06D1F610-1801-4D8D-AAFA-86CDF06EB1D8</t>
  </si>
  <si>
    <t>0A3F507E-1848-32B8-E044-0003BA298018</t>
  </si>
  <si>
    <t>6vk</t>
  </si>
  <si>
    <t>DD4FAD7B-4FEB-4D1E-964C-AB951369A358</t>
  </si>
  <si>
    <t>0A3F507E-1956-32B8-E044-0003BA298018</t>
  </si>
  <si>
    <t>16et</t>
  </si>
  <si>
    <t>101BAF55-BE06-418A-854E-08B856634BD2</t>
  </si>
  <si>
    <t>0A3F507E-1A56-32B8-E044-0003BA298018</t>
  </si>
  <si>
    <t>24ce</t>
  </si>
  <si>
    <t>F6497E58-B5F8-4C37-8163-7DB8356A9EDB</t>
  </si>
  <si>
    <t>0A3F507E-1C56-32B8-E044-0003BA298018</t>
  </si>
  <si>
    <t>24gæ</t>
  </si>
  <si>
    <t>183838FF-2693-40BC-95B5-4E1B9E7C0BCF</t>
  </si>
  <si>
    <t>0A3F507E-2056-32B8-E044-0003BA298018</t>
  </si>
  <si>
    <t>265</t>
  </si>
  <si>
    <t>9km</t>
  </si>
  <si>
    <t>C0D75922-3826-4B4F-A4B8-48E67772E9DE</t>
  </si>
  <si>
    <t>0A3F507E-195B-32B8-E044-0003BA298018</t>
  </si>
  <si>
    <t>16eo</t>
  </si>
  <si>
    <t>5B6BA359-2444-440C-8F9A-FFD8F724DAD5</t>
  </si>
  <si>
    <t>0A3F507E-1A5B-32B8-E044-0003BA298018</t>
  </si>
  <si>
    <t>24cp</t>
  </si>
  <si>
    <t>051DDE04-1628-4B83-8393-D217BE607025</t>
  </si>
  <si>
    <t>0A3F507E-205B-32B8-E044-0003BA298018</t>
  </si>
  <si>
    <t>275</t>
  </si>
  <si>
    <t>9ki</t>
  </si>
  <si>
    <t>781942BD-6A7C-4D30-B4CB-9FA15CF11B0D</t>
  </si>
  <si>
    <t>0A3F507E-185E-32B8-E044-0003BA298018</t>
  </si>
  <si>
    <t>6aq</t>
  </si>
  <si>
    <t>14B992AB-B2B3-4503-90F4-8FA1F4EAB668</t>
  </si>
  <si>
    <t>0A3F507E-1F5E-32B8-E044-0003BA298018</t>
  </si>
  <si>
    <t>92</t>
  </si>
  <si>
    <t>10bl</t>
  </si>
  <si>
    <t>F0A44D1B-7A82-451F-A13B-7AF5A6D3A8B2</t>
  </si>
  <si>
    <t>0A3F507E-235E-32B8-E044-0003BA298018</t>
  </si>
  <si>
    <t>7ct</t>
  </si>
  <si>
    <t>DD67D971-4958-454B-A48A-B14DB7A8C74F</t>
  </si>
  <si>
    <t>5121B382-73FE-4F90-984B-FA68B09BCE4E</t>
  </si>
  <si>
    <t>A48E5015-869B-45C3-A72D-BC71A466A688</t>
  </si>
  <si>
    <t>0A3F507E-1860-32B8-E044-0003BA298018</t>
  </si>
  <si>
    <t>6bl</t>
  </si>
  <si>
    <t>BB5D3D4F-8B31-46D0-BD82-32355B1CDD9B</t>
  </si>
  <si>
    <t>0A3F507E-1F60-32B8-E044-0003BA298018</t>
  </si>
  <si>
    <t>10bk</t>
  </si>
  <si>
    <t>853823CB-D59A-45CD-BBA2-BAD96A4DE1FA</t>
  </si>
  <si>
    <t>0A3F507E-1828-32B8-E044-0003BA298018</t>
  </si>
  <si>
    <t>E805E38C-8702-4698-89ED-86598C5E8803</t>
  </si>
  <si>
    <t>0A3F507E-163D-32B8-E044-0003BA298018</t>
  </si>
  <si>
    <t>6rz</t>
  </si>
  <si>
    <t>C1715581-782C-4F03-B26B-5ADB991E6447</t>
  </si>
  <si>
    <t>0A3F507E-1D44-32B8-E044-0003BA298018</t>
  </si>
  <si>
    <t>6tf</t>
  </si>
  <si>
    <t>959F812C-2AF4-41E1-90BF-814D7C936FB1</t>
  </si>
  <si>
    <t>0A3F507E-1E44-32B8-E044-0003BA298018</t>
  </si>
  <si>
    <t>12gr</t>
  </si>
  <si>
    <t>07228A9D-59E5-4B09-B4D7-C684A74916B0</t>
  </si>
  <si>
    <t>0A3F507E-2047-32B8-E044-0003BA298018</t>
  </si>
  <si>
    <t>9la</t>
  </si>
  <si>
    <t>17E94666-632D-4D25-8A14-3B5D251B83EF</t>
  </si>
  <si>
    <t>0A3F507E-1735-32B8-E044-0003BA298018</t>
  </si>
  <si>
    <t>FF3F2E65-645D-43A1-AC20-843CCCD495C3</t>
  </si>
  <si>
    <t>0A3F507E-1B35-32B8-E044-0003BA298018</t>
  </si>
  <si>
    <t>11az</t>
  </si>
  <si>
    <t>9430E5B1-094D-45E4-BBC9-BFF8307A3647</t>
  </si>
  <si>
    <t>0A3F507E-1D35-32B8-E044-0003BA298018</t>
  </si>
  <si>
    <t>6rd</t>
  </si>
  <si>
    <t>535664D2-A4EE-4C40-9621-8EC48DE3181A</t>
  </si>
  <si>
    <t>0A3F507E-1E35-32B8-E044-0003BA298018</t>
  </si>
  <si>
    <t>12eg</t>
  </si>
  <si>
    <t>5801A23E-D9CB-4880-BDFF-AB0A40808EB4</t>
  </si>
  <si>
    <t>0A3F507E-2335-32B8-E044-0003BA298018</t>
  </si>
  <si>
    <t>6bv</t>
  </si>
  <si>
    <t>C1C25AEE-1D31-4F19-9E54-349BA383701A</t>
  </si>
  <si>
    <t>0A3F507E-2431-32B8-E044-0003BA298018</t>
  </si>
  <si>
    <t>24iv</t>
  </si>
  <si>
    <t>A1469906-CB55-46FE-98DC-C92FA6964070</t>
  </si>
  <si>
    <t>0A3F507E-1B38-32B8-E044-0003BA298018</t>
  </si>
  <si>
    <t>11c</t>
  </si>
  <si>
    <t>1A56B87D-2B1D-4B5E-BDDC-2BB820EB456C</t>
  </si>
  <si>
    <t>0A3F507E-1D38-32B8-E044-0003BA298018</t>
  </si>
  <si>
    <t>6tm</t>
  </si>
  <si>
    <t>82E72570-5980-4563-88CF-D74C646B7BF7</t>
  </si>
  <si>
    <t>0A3F507E-1E38-32B8-E044-0003BA298018</t>
  </si>
  <si>
    <t>12gv</t>
  </si>
  <si>
    <t>13BB16A5-1AA4-4E72-914B-BAFB82D74289</t>
  </si>
  <si>
    <t>0A3F507E-2240-32B8-E044-0003BA298018</t>
  </si>
  <si>
    <t>12fk</t>
  </si>
  <si>
    <t>AAB80971-A5E5-41FE-8680-7DBF9C71CE41</t>
  </si>
  <si>
    <t>0A3F507E-2440-32B8-E044-0003BA298018</t>
  </si>
  <si>
    <t>9B4FC80B-7048-4302-9C09-D58D84875EA5</t>
  </si>
  <si>
    <t>0A3F507E-1529-32B8-E044-0003BA298018</t>
  </si>
  <si>
    <t>27s</t>
  </si>
  <si>
    <t>6B859EDC-BA54-48D6-859D-3E2CF09F0D83</t>
  </si>
  <si>
    <t>0A3F507E-1B2D-32B8-E044-0003BA298018</t>
  </si>
  <si>
    <t>11bd</t>
  </si>
  <si>
    <t>7913B2A3-52DD-4546-9C33-BB49FD00CAB1</t>
  </si>
  <si>
    <t>0A3F507E-1D2D-32B8-E044-0003BA298018</t>
  </si>
  <si>
    <t>24as</t>
  </si>
  <si>
    <t>26081E7C-1962-4197-8E4D-7AA3DF7BFD03</t>
  </si>
  <si>
    <t>0A3F507E-1E2D-32B8-E044-0003BA298018</t>
  </si>
  <si>
    <t>6cd</t>
  </si>
  <si>
    <t>23F8FD97-59D0-41DB-9CEB-236E6FFB84F2</t>
  </si>
  <si>
    <t>0A3F507E-1738-32B8-E044-0003BA298018</t>
  </si>
  <si>
    <t>3aq</t>
  </si>
  <si>
    <t>D78332E4-1063-49CA-AD82-59F8D956E54D</t>
  </si>
  <si>
    <t>0A3F507E-2140-32B8-E044-0003BA298018</t>
  </si>
  <si>
    <t>18as</t>
  </si>
  <si>
    <t>99C506AA-87D4-42BA-A62C-68F5CC1457DC</t>
  </si>
  <si>
    <t>0A3F507E-2045-32B8-E044-0003BA298018</t>
  </si>
  <si>
    <t>9lc</t>
  </si>
  <si>
    <t>6694F7C5-A016-4909-859C-F049D8E7DA31</t>
  </si>
  <si>
    <t>0A3F507E-1B51-32B8-E044-0003BA298018</t>
  </si>
  <si>
    <t>6yb</t>
  </si>
  <si>
    <t>1E8602FF-8CA7-4947-B020-5154929E97BF</t>
  </si>
  <si>
    <t>0A3F507E-1D51-32B8-E044-0003BA298018</t>
  </si>
  <si>
    <t>7en</t>
  </si>
  <si>
    <t>19D94AB7-2CF1-4204-B975-F8436F31134E</t>
  </si>
  <si>
    <t>0A3F507E-1E51-32B8-E044-0003BA298018</t>
  </si>
  <si>
    <t>13ez</t>
  </si>
  <si>
    <t>CC9B93ED-00A7-4C99-AC86-D7AA3195A1B1</t>
  </si>
  <si>
    <t>0A3F507E-1B42-32B8-E044-0003BA298018</t>
  </si>
  <si>
    <t>297FC50A-275D-47C9-833D-D53DE067E626</t>
  </si>
  <si>
    <t>0A3F507E-164C-32B8-E044-0003BA298018</t>
  </si>
  <si>
    <t>24ih</t>
  </si>
  <si>
    <t>0BD82CC0-942B-4851-9093-63C9A6132220</t>
  </si>
  <si>
    <t>0A3F507E-1D3D-32B8-E044-0003BA298018</t>
  </si>
  <si>
    <t>6rh</t>
  </si>
  <si>
    <t>F9C15ACF-5F4E-4345-BC0F-65FAD5A8F84C</t>
  </si>
  <si>
    <t>0A3F507E-1E3D-32B8-E044-0003BA298018</t>
  </si>
  <si>
    <t>12dæ</t>
  </si>
  <si>
    <t>CB26D9DA-9A69-418E-BBE6-0BB4E4722800</t>
  </si>
  <si>
    <t>0A3F507E-233D-32B8-E044-0003BA298018</t>
  </si>
  <si>
    <t>9am</t>
  </si>
  <si>
    <t>128DB8FA-403E-4FD8-A0F8-0AB8EE551A81</t>
  </si>
  <si>
    <t>0A3F507E-2148-32B8-E044-0003BA298018</t>
  </si>
  <si>
    <t>18ni</t>
  </si>
  <si>
    <t>0294C5AB-F180-4290-A7F9-096DA55BA006</t>
  </si>
  <si>
    <t>0A3F507E-2248-32B8-E044-0003BA298018</t>
  </si>
  <si>
    <t>12ff</t>
  </si>
  <si>
    <t>882C89FD-74B5-4E51-A90F-2D0485FE313A</t>
  </si>
  <si>
    <t>0A3F507E-1849-32B8-E044-0003BA298018</t>
  </si>
  <si>
    <t>6vx</t>
  </si>
  <si>
    <t>A4282039-EB69-4287-BCF7-4D20AAB3D75C</t>
  </si>
  <si>
    <t>0A3F507E-1F49-32B8-E044-0003BA298018</t>
  </si>
  <si>
    <t>10cp</t>
  </si>
  <si>
    <t>8179784C-3DFC-4991-A057-DF6E6A5C1BC8</t>
  </si>
  <si>
    <t>0A3F507E-1F35-32B8-E044-0003BA298018</t>
  </si>
  <si>
    <t>10dp</t>
  </si>
  <si>
    <t>AF35E2DC-0566-44B4-9F5C-8A581E56C57A</t>
  </si>
  <si>
    <t>0A3F507E-2035-32B8-E044-0003BA298018</t>
  </si>
  <si>
    <t>9lt</t>
  </si>
  <si>
    <t>D38DF899-1FFC-49DD-A2C3-B5D2F8DDE18C</t>
  </si>
  <si>
    <t>0A3F507E-1C28-32B8-E044-0003BA298018</t>
  </si>
  <si>
    <t>6dd</t>
  </si>
  <si>
    <t>EE46A810-AC1C-4E61-8C6C-56EB5FBEED12</t>
  </si>
  <si>
    <t>0A3F507E-1F44-32B8-E044-0003BA298018</t>
  </si>
  <si>
    <t>10bx</t>
  </si>
  <si>
    <t>EDBEEA8E-A2D7-4266-A3E5-2EA055803942</t>
  </si>
  <si>
    <t>0A3F507E-1B47-32B8-E044-0003BA298018</t>
  </si>
  <si>
    <t>4cp</t>
  </si>
  <si>
    <t>284EDE01-D320-4874-BE6F-079B6D21DB51</t>
  </si>
  <si>
    <t>0A3F507E-2147-32B8-E044-0003BA298018</t>
  </si>
  <si>
    <t>18no</t>
  </si>
  <si>
    <t>4CA1EABB-CFDE-4FD3-ADEF-DC8CB046605B</t>
  </si>
  <si>
    <t>0A3F507E-2247-32B8-E044-0003BA298018</t>
  </si>
  <si>
    <t>15æ</t>
  </si>
  <si>
    <t>A3DBA3A3-C247-4561-AEC4-DD479633764F</t>
  </si>
  <si>
    <t>0A3F507E-2447-32B8-E044-0003BA298018</t>
  </si>
  <si>
    <t>F0274EAB-1DDB-4015-9A5F-666A102BA43A</t>
  </si>
  <si>
    <t>0A3F507E-2340-32B8-E044-0003BA298018</t>
  </si>
  <si>
    <t>9af</t>
  </si>
  <si>
    <t>AC074E54-5381-44C5-A2DB-E6ABC4BF2AA3</t>
  </si>
  <si>
    <t>0A3F507E-182D-32B8-E044-0003BA298018</t>
  </si>
  <si>
    <t>6cm</t>
  </si>
  <si>
    <t>483603DF-3490-4B4C-A7D4-35C9D46CE2C9</t>
  </si>
  <si>
    <t>840A6D1A-964E-464D-BC71-5F5106C7C9B9</t>
  </si>
  <si>
    <t>0A3F507E-1F2D-32B8-E044-0003BA298018</t>
  </si>
  <si>
    <t>10dt</t>
  </si>
  <si>
    <t>7AB0E7AC-89EE-4FBD-927E-A3446339C5FC</t>
  </si>
  <si>
    <t>0A3F507E-1A3C-32B8-E044-0003BA298018</t>
  </si>
  <si>
    <t>24ec</t>
  </si>
  <si>
    <t>B9E40BCF-50B6-4BBC-B1AE-D9685E8A8FD1</t>
  </si>
  <si>
    <t>0A3F507E-1851-32B8-E044-0003BA298018</t>
  </si>
  <si>
    <t>6am</t>
  </si>
  <si>
    <t>AFE98372-D88D-4CB3-9640-B69E2693F7E9</t>
  </si>
  <si>
    <t>0A3F507E-1F51-32B8-E044-0003BA298018</t>
  </si>
  <si>
    <t>10cy</t>
  </si>
  <si>
    <t>2791BE24-F40A-40E8-AFDF-8FA8C5CED203</t>
  </si>
  <si>
    <t>0A3F507E-2051-32B8-E044-0003BA298018</t>
  </si>
  <si>
    <t>255</t>
  </si>
  <si>
    <t>9kr</t>
  </si>
  <si>
    <t>E95AEE88-1EBC-48C4-87BA-E61D1BF71A5E</t>
  </si>
  <si>
    <t>0A3F507E-1B4A-32B8-E044-0003BA298018</t>
  </si>
  <si>
    <t>4bd</t>
  </si>
  <si>
    <t>B7084BF8-546E-4C20-A45A-308DDF314867</t>
  </si>
  <si>
    <t>0A3F507E-1E4A-32B8-E044-0003BA298018</t>
  </si>
  <si>
    <t>12go</t>
  </si>
  <si>
    <t>AB3465A4-8E4E-4099-86F5-8C8FE3132A69</t>
  </si>
  <si>
    <t>0A3F507E-214A-32B8-E044-0003BA298018</t>
  </si>
  <si>
    <t>18nh</t>
  </si>
  <si>
    <t>1D8EA89E-E666-4321-9A0B-6F28DC2E7812</t>
  </si>
  <si>
    <t>0A3F507E-224A-32B8-E044-0003BA298018</t>
  </si>
  <si>
    <t>12fe</t>
  </si>
  <si>
    <t>2E910074-5068-48AA-AB53-BB2B7FDCAB6E</t>
  </si>
  <si>
    <t>0A3F507E-1B59-32B8-E044-0003BA298018</t>
  </si>
  <si>
    <t>6yf</t>
  </si>
  <si>
    <t>2AAC6D52-53E0-46FB-A2CB-1EB89BE9DB7D</t>
  </si>
  <si>
    <t>0A3F507E-1D59-32B8-E044-0003BA298018</t>
  </si>
  <si>
    <t>7ez</t>
  </si>
  <si>
    <t>950B2BD0-8E8D-4140-AB43-CAFC68510D58</t>
  </si>
  <si>
    <t>0A3F507E-1A42-32B8-E044-0003BA298018</t>
  </si>
  <si>
    <t>24ef</t>
  </si>
  <si>
    <t>18666C8D-2E9A-438E-B642-6B80BAD539BA</t>
  </si>
  <si>
    <t>0A3F507E-1C42-32B8-E044-0003BA298018</t>
  </si>
  <si>
    <t>1ay</t>
  </si>
  <si>
    <t>4E99EF31-19D9-4EFC-9797-72B1E4729EB8</t>
  </si>
  <si>
    <t>0A3F507E-1B55-32B8-E044-0003BA298018</t>
  </si>
  <si>
    <t>6yd</t>
  </si>
  <si>
    <t>4884682C-441C-46E5-9A39-AE8DB8294424</t>
  </si>
  <si>
    <t>0A3F507E-1B4F-32B8-E044-0003BA298018</t>
  </si>
  <si>
    <t>4ba</t>
  </si>
  <si>
    <t>4AC77071-142C-421C-B783-0FE30261C877</t>
  </si>
  <si>
    <t>0A3F507E-1D4F-32B8-E044-0003BA298018</t>
  </si>
  <si>
    <t>6va</t>
  </si>
  <si>
    <t>F6A63803-AA90-4DDF-9CF7-157E7E13A966</t>
  </si>
  <si>
    <t>0A3F507E-1E4F-32B8-E044-0003BA298018</t>
  </si>
  <si>
    <t>13ex</t>
  </si>
  <si>
    <t>F944BC22-0CE1-4516-9F3F-703A6907FCF5</t>
  </si>
  <si>
    <t>0A3F507E-214F-32B8-E044-0003BA298018</t>
  </si>
  <si>
    <t>18nb</t>
  </si>
  <si>
    <t>516EB4EC-1135-450D-98EC-1AAC4A4D5EFF</t>
  </si>
  <si>
    <t>0A3F507E-224F-32B8-E044-0003BA298018</t>
  </si>
  <si>
    <t>15ad</t>
  </si>
  <si>
    <t>A8792F76-68A0-45DF-9959-B7FA7C89B617</t>
  </si>
  <si>
    <t>0A3F507E-244F-32B8-E044-0003BA298018</t>
  </si>
  <si>
    <t>89F70C2B-288E-4671-94C8-5204E8475392</t>
  </si>
  <si>
    <t>0A3F507E-1852-32B8-E044-0003BA298018</t>
  </si>
  <si>
    <t>6ae</t>
  </si>
  <si>
    <t>38427C53-CAEA-48A2-9EF6-4463F9011B83</t>
  </si>
  <si>
    <t>0A3F507E-1F52-32B8-E044-0003BA298018</t>
  </si>
  <si>
    <t>10bn</t>
  </si>
  <si>
    <t>77A1DD4D-3CFD-4650-93F6-C3224375F2A8</t>
  </si>
  <si>
    <t>0A3F507E-2352-32B8-E044-0003BA298018</t>
  </si>
  <si>
    <t>18ff</t>
  </si>
  <si>
    <t>1E2C5666-C617-438B-A84C-CBFDBAC92F8D</t>
  </si>
  <si>
    <t>0A3F507E-1F64-32B8-E044-0003BA298018</t>
  </si>
  <si>
    <t>10cg</t>
  </si>
  <si>
    <t>A5C078D9-9F63-44B3-92F5-65BAF6439B68</t>
  </si>
  <si>
    <t>0A3F507E-1B6A-32B8-E044-0003BA298018</t>
  </si>
  <si>
    <t>6xn</t>
  </si>
  <si>
    <t>3F70C006-38BF-4040-B59D-43F66FC208D3</t>
  </si>
  <si>
    <t>0A3F507E-1E6A-32B8-E044-0003BA298018</t>
  </si>
  <si>
    <t>12gi</t>
  </si>
  <si>
    <t>13C6E201-06F6-4962-8117-2F83877A451C</t>
  </si>
  <si>
    <t>0A3F507E-226A-32B8-E044-0003BA298018</t>
  </si>
  <si>
    <t>12bø</t>
  </si>
  <si>
    <t>0CB6A13E-A8E6-48F5-921E-FD715DFB1100</t>
  </si>
  <si>
    <t>0A3F507E-1B6C-32B8-E044-0003BA298018</t>
  </si>
  <si>
    <t>6xo</t>
  </si>
  <si>
    <t>A2CE7827-C11F-4B9E-BE78-085C7BACFF14</t>
  </si>
  <si>
    <t>0A3F507E-1D6C-32B8-E044-0003BA298018</t>
  </si>
  <si>
    <t>7er</t>
  </si>
  <si>
    <t>1CB3B63F-F06B-4CFC-9384-644CE4B27783</t>
  </si>
  <si>
    <t>0A3F507E-1E6C-32B8-E044-0003BA298018</t>
  </si>
  <si>
    <t>12gh</t>
  </si>
  <si>
    <t>7127F7BC-9596-4AA0-B747-E91714D09D73</t>
  </si>
  <si>
    <t>0A3F507E-1F59-32B8-E044-0003BA298018</t>
  </si>
  <si>
    <t>10co</t>
  </si>
  <si>
    <t>6123221E-60A7-4F4E-821F-6AF56368A013</t>
  </si>
  <si>
    <t>0A3F507E-2059-32B8-E044-0003BA298018</t>
  </si>
  <si>
    <t>271</t>
  </si>
  <si>
    <t>9kg</t>
  </si>
  <si>
    <t>D1F4CD71-4611-45E0-A0B3-EB40F015C6C1</t>
  </si>
  <si>
    <t>0A3F507E-1B5A-32B8-E044-0003BA298018</t>
  </si>
  <si>
    <t>6xe</t>
  </si>
  <si>
    <t>3470437F-B778-4115-AE5B-BB65EAE42598</t>
  </si>
  <si>
    <t>0A3F507E-1D5A-32B8-E044-0003BA298018</t>
  </si>
  <si>
    <t>7eh</t>
  </si>
  <si>
    <t>9ABEA650-4310-446B-A5C6-BB1235C99449</t>
  </si>
  <si>
    <t>0A3F507E-1E5A-32B8-E044-0003BA298018</t>
  </si>
  <si>
    <t>13eo</t>
  </si>
  <si>
    <t>EFB24274-2C5A-4027-A72A-B955112442DB</t>
  </si>
  <si>
    <t>0A3F507E-215A-32B8-E044-0003BA298018</t>
  </si>
  <si>
    <t>6sø</t>
  </si>
  <si>
    <t>57E8243B-337D-44CC-B2C4-C70FABDB0D8E</t>
  </si>
  <si>
    <t>0A3F507E-225A-32B8-E044-0003BA298018</t>
  </si>
  <si>
    <t>12ey</t>
  </si>
  <si>
    <t>FDB7CB9B-8C64-4035-B002-538CE6CF0AC0</t>
  </si>
  <si>
    <t>0A3F507E-245A-32B8-E044-0003BA298018</t>
  </si>
  <si>
    <t>5E586524-B317-498D-8C02-0CD08B7B9235</t>
  </si>
  <si>
    <t>0A3F507E-1661-32B8-E044-0003BA298018</t>
  </si>
  <si>
    <t>6qo</t>
  </si>
  <si>
    <t>8BB703CF-E156-4220-9437-AD42F35CCD57</t>
  </si>
  <si>
    <t>0A3F507E-1E56-32B8-E044-0003BA298018</t>
  </si>
  <si>
    <t>13fc</t>
  </si>
  <si>
    <t>EAEFA36B-3CB8-4AAF-B1EB-1948C817BAFF</t>
  </si>
  <si>
    <t>0A3F507E-2156-32B8-E044-0003BA298018</t>
  </si>
  <si>
    <t>18mz</t>
  </si>
  <si>
    <t>30C16AFD-3289-4226-AAF3-714C0DDB9E1C</t>
  </si>
  <si>
    <t>0A3F507E-2256-32B8-E044-0003BA298018</t>
  </si>
  <si>
    <t>12eæ</t>
  </si>
  <si>
    <t>DF3A305F-7725-4AFD-A184-252FDC3241EA</t>
  </si>
  <si>
    <t>0A3F507E-2456-32B8-E044-0003BA298018</t>
  </si>
  <si>
    <t>D7CC8758-CE6C-4629-9A65-1AF7BA235546</t>
  </si>
  <si>
    <t>0A3F507E-1B5B-32B8-E044-0003BA298018</t>
  </si>
  <si>
    <t>6yg</t>
  </si>
  <si>
    <t>A08FB28F-57E7-4F4C-AAD7-23EAF2638BF1</t>
  </si>
  <si>
    <t>0A3F507E-1D5B-32B8-E044-0003BA298018</t>
  </si>
  <si>
    <t>7eæ</t>
  </si>
  <si>
    <t>8199369B-890F-43C6-AC52-39D1C25FC72E</t>
  </si>
  <si>
    <t>0A3F507E-1E5B-32B8-E044-0003BA298018</t>
  </si>
  <si>
    <t>13ff</t>
  </si>
  <si>
    <t>1ACC33DE-8955-4E42-97AA-7244343F0C2B</t>
  </si>
  <si>
    <t>0A3F507E-215B-32B8-E044-0003BA298018</t>
  </si>
  <si>
    <t>6ss</t>
  </si>
  <si>
    <t>2AF8AD18-1A50-406C-AB06-8623DA988B8D</t>
  </si>
  <si>
    <t>0A3F507E-155E-32B8-E044-0003BA298018</t>
  </si>
  <si>
    <t>6nb</t>
  </si>
  <si>
    <t>3489B822-FE28-48C4-B8A7-16D574432078</t>
  </si>
  <si>
    <t>0A3F507E-165E-32B8-E044-0003BA298018</t>
  </si>
  <si>
    <t>6pq</t>
  </si>
  <si>
    <t>F0B57D35-3310-4DA1-8354-8D499EFD3B58</t>
  </si>
  <si>
    <t>0A3F507E-195E-32B8-E044-0003BA298018</t>
  </si>
  <si>
    <t>16el</t>
  </si>
  <si>
    <t>903C2E56-CC6F-4892-ABF7-A09E1047F372</t>
  </si>
  <si>
    <t>0A3F507E-205E-32B8-E044-0003BA298018</t>
  </si>
  <si>
    <t>281</t>
  </si>
  <si>
    <t>9kd</t>
  </si>
  <si>
    <t>7F3ED0D6-EC2C-4E0E-8B09-0095897DF506</t>
  </si>
  <si>
    <t>0A3F507E-1560-32B8-E044-0003BA298018</t>
  </si>
  <si>
    <t>6nx</t>
  </si>
  <si>
    <t>5E6F1F0F-3FC1-4242-9A28-391200259AE9</t>
  </si>
  <si>
    <t>0A3F507E-1660-32B8-E044-0003BA298018</t>
  </si>
  <si>
    <t>6pp</t>
  </si>
  <si>
    <t>E5D322A9-A313-4430-A11B-6288198C81CD</t>
  </si>
  <si>
    <t>0A3F507E-1960-32B8-E044-0003BA298018</t>
  </si>
  <si>
    <t>16ei</t>
  </si>
  <si>
    <t>4CCFE4F8-924D-4DF7-8163-63EC3F93918E</t>
  </si>
  <si>
    <t>0A3F507E-1C60-32B8-E044-0003BA298018</t>
  </si>
  <si>
    <t>Liljeparken</t>
  </si>
  <si>
    <t>27g</t>
  </si>
  <si>
    <t>2518F950-4462-458F-AF2A-129346DFA4A8</t>
  </si>
  <si>
    <t>0A3F507E-184B-32B8-E044-0003BA298018</t>
  </si>
  <si>
    <t>6vy</t>
  </si>
  <si>
    <t>1D5E07F7-1033-4B47-9DD8-C6D3E2E1D1E8</t>
  </si>
  <si>
    <t>0A3F507E-1F4B-32B8-E044-0003BA298018</t>
  </si>
  <si>
    <t>10cq</t>
  </si>
  <si>
    <t>8E949FBE-47AC-4A11-AE07-1A27337D6028</t>
  </si>
  <si>
    <t>0A3F507E-234B-32B8-E044-0003BA298018</t>
  </si>
  <si>
    <t>18he</t>
  </si>
  <si>
    <t>9497C9CA-8A79-4A9B-AAF4-5C31C0CA6CD5</t>
  </si>
  <si>
    <t>0A3F507E-1D5D-32B8-E044-0003BA298018</t>
  </si>
  <si>
    <t>7eø</t>
  </si>
  <si>
    <t>5A7EE3DE-143E-402A-93A4-FC7F43838805</t>
  </si>
  <si>
    <t>0A3F507E-235D-32B8-E044-0003BA298018</t>
  </si>
  <si>
    <t>4eb</t>
  </si>
  <si>
    <t>7D381A13-7BC7-485D-9AF1-56A0DFDF484E</t>
  </si>
  <si>
    <t>0A3F507E-1562-32B8-E044-0003BA298018</t>
  </si>
  <si>
    <t>6ny</t>
  </si>
  <si>
    <t>DD9E240C-10E3-48AD-95BE-1DF0F5EA135B</t>
  </si>
  <si>
    <t>0A3F507E-2363-32B8-E044-0003BA298018</t>
  </si>
  <si>
    <t>4ed</t>
  </si>
  <si>
    <t>FAAFB780-8FA9-42F0-A5EA-D04294589C21</t>
  </si>
  <si>
    <t>0A3F507E-204D-32B8-E044-0003BA298018</t>
  </si>
  <si>
    <t>247</t>
  </si>
  <si>
    <t>9kv</t>
  </si>
  <si>
    <t>26760D61-BF5F-4340-8BB8-523BCA32CE69</t>
  </si>
  <si>
    <t>0A3F507E-2058-32B8-E044-0003BA298018</t>
  </si>
  <si>
    <t>269</t>
  </si>
  <si>
    <t>9kk</t>
  </si>
  <si>
    <t>A64D8BB0-3762-4885-8DD8-842FC707B7C6</t>
  </si>
  <si>
    <t>0A3F507E-195C-32B8-E044-0003BA298018</t>
  </si>
  <si>
    <t>16en</t>
  </si>
  <si>
    <t>76F91D67-90CA-45C4-9455-D37881F2164B</t>
  </si>
  <si>
    <t>0A3F507E-1A5C-32B8-E044-0003BA298018</t>
  </si>
  <si>
    <t>24ci</t>
  </si>
  <si>
    <t>E87C475A-E3A2-4D47-8E7F-8CE3A5067A7D</t>
  </si>
  <si>
    <t>0A3F507E-1865-32B8-E044-0003BA298018</t>
  </si>
  <si>
    <t>6ah</t>
  </si>
  <si>
    <t>B5BB4131-5B3A-4CD9-98B6-5D9EB34B49E5</t>
  </si>
  <si>
    <t>0A3F507E-1546-32B8-E044-0003BA298018</t>
  </si>
  <si>
    <t>6no</t>
  </si>
  <si>
    <t>9301CA4C-2C79-4994-A6C4-3340DB912777</t>
  </si>
  <si>
    <t>0A3F507E-1646-32B8-E044-0003BA298018</t>
  </si>
  <si>
    <t>6rr</t>
  </si>
  <si>
    <t>41E75E28-E14D-4076-96EA-11907E7A7239</t>
  </si>
  <si>
    <t>0A3F507E-2046-32B8-E044-0003BA298018</t>
  </si>
  <si>
    <t>9lb</t>
  </si>
  <si>
    <t>D1063734-D782-48C5-AEB9-E7C0129B1181</t>
  </si>
  <si>
    <t>0A3F507E-184C-32B8-E044-0003BA298018</t>
  </si>
  <si>
    <t>6vm</t>
  </si>
  <si>
    <t>4630AC43-0916-434A-A3ED-609F3CC78201</t>
  </si>
  <si>
    <t>0A3F507E-1F4C-32B8-E044-0003BA298018</t>
  </si>
  <si>
    <t>74</t>
  </si>
  <si>
    <t>10bq</t>
  </si>
  <si>
    <t>DFE49104-77E4-4D8D-B029-32D7257977F5</t>
  </si>
  <si>
    <t>0A3F507E-2155-32B8-E044-0003BA298018</t>
  </si>
  <si>
    <t>18mæ</t>
  </si>
  <si>
    <t>5B967E4E-E7F1-4697-A7A3-A56E8014E53D</t>
  </si>
  <si>
    <t>0A3F507E-2255-32B8-E044-0003BA298018</t>
  </si>
  <si>
    <t>15bf</t>
  </si>
  <si>
    <t>A0780A6E-7598-4114-B155-D89D2BBD08C2</t>
  </si>
  <si>
    <t>0A3F507E-2455-32B8-E044-0003BA298018</t>
  </si>
  <si>
    <t>82030805-295A-4562-8BF2-FDC42683364C</t>
  </si>
  <si>
    <t>0A3F507E-1D43-32B8-E044-0003BA298018</t>
  </si>
  <si>
    <t>6rl</t>
  </si>
  <si>
    <t>C8BFA06F-BBA3-4258-8F81-944EECA780C7</t>
  </si>
  <si>
    <t>0A3F507E-1E43-32B8-E044-0003BA298018</t>
  </si>
  <si>
    <t>12ek</t>
  </si>
  <si>
    <t>8F6DDBF5-F6A8-4FF7-95D7-C4E6FD81C0F3</t>
  </si>
  <si>
    <t>0A3F507E-185B-32B8-E044-0003BA298018</t>
  </si>
  <si>
    <t>6e</t>
  </si>
  <si>
    <t>11E6B89A-14D3-49A7-AF0F-77CF3A703426</t>
  </si>
  <si>
    <t>0A3F507E-1F5B-32B8-E044-0003BA298018</t>
  </si>
  <si>
    <t>89</t>
  </si>
  <si>
    <t>10cn</t>
  </si>
  <si>
    <t>00158EBD-FCCC-4850-A78F-2EFB864F91C1</t>
  </si>
  <si>
    <t>0A3F507E-1D5C-32B8-E044-0003BA298018</t>
  </si>
  <si>
    <t>7ei</t>
  </si>
  <si>
    <t>AE9893EE-F778-4073-8C6F-19ADE2C4A35D</t>
  </si>
  <si>
    <t>0A3F507E-1E5C-32B8-E044-0003BA298018</t>
  </si>
  <si>
    <t>12fz</t>
  </si>
  <si>
    <t>2D5E66F4-C753-4A81-A76F-21DD5D96B379</t>
  </si>
  <si>
    <t>0A3F507E-1D5E-32B8-E044-0003BA298018</t>
  </si>
  <si>
    <t>7ek</t>
  </si>
  <si>
    <t>785CD20B-351C-43DA-8A1F-DCE840D54798</t>
  </si>
  <si>
    <t>0A3F507E-215E-32B8-E044-0003BA298018</t>
  </si>
  <si>
    <t>6sz</t>
  </si>
  <si>
    <t>7ECA701A-2EF1-4F70-841A-246BC4DCB83B</t>
  </si>
  <si>
    <t>0A3F507E-245E-32B8-E044-0003BA298018</t>
  </si>
  <si>
    <t>87C48A91-62B6-48DD-B40A-A4C40129615A</t>
  </si>
  <si>
    <t>0A3F507E-214D-32B8-E044-0003BA298018</t>
  </si>
  <si>
    <t>18nl</t>
  </si>
  <si>
    <t>A46943CF-7733-494D-B7FA-01A77897AB61</t>
  </si>
  <si>
    <t>0A3F507E-224D-32B8-E044-0003BA298018</t>
  </si>
  <si>
    <t>16bm</t>
  </si>
  <si>
    <t>365D8970-BC8F-45B8-8F94-F1FB221749BA</t>
  </si>
  <si>
    <t>0A3F507E-2158-32B8-E044-0003BA298018</t>
  </si>
  <si>
    <t>18mt</t>
  </si>
  <si>
    <t>B82731DD-CE99-42E8-83F0-B86112BAF4BC</t>
  </si>
  <si>
    <t>0A3F507E-2258-32B8-E044-0003BA298018</t>
  </si>
  <si>
    <t>12ez</t>
  </si>
  <si>
    <t>61712DE3-3EBD-48B5-9BCD-B24CE277836E</t>
  </si>
  <si>
    <t>0A3F507E-1B5C-32B8-E044-0003BA298018</t>
  </si>
  <si>
    <t>6xf</t>
  </si>
  <si>
    <t>13564BAC-28CA-43E3-A05F-5C783F0F3904</t>
  </si>
  <si>
    <t>0A3F507E-205F-32B8-E044-0003BA298018</t>
  </si>
  <si>
    <t>283</t>
  </si>
  <si>
    <t>9kc</t>
  </si>
  <si>
    <t>F5B9E186-5987-4E7B-8673-7A9059F9D482</t>
  </si>
  <si>
    <t>0A3F507E-1565-32B8-E044-0003BA298018</t>
  </si>
  <si>
    <t>6næ</t>
  </si>
  <si>
    <t>53FE972A-D2BE-4521-A39C-502B0390E7FD</t>
  </si>
  <si>
    <t>0A3F507E-1665-32B8-E044-0003BA298018</t>
  </si>
  <si>
    <t>6qm</t>
  </si>
  <si>
    <t>3FF35D85-62F5-443A-9692-E892596D7D9A</t>
  </si>
  <si>
    <t>0A3F507E-1965-32B8-E044-0003BA298018</t>
  </si>
  <si>
    <t>16ef</t>
  </si>
  <si>
    <t>96CFF0DA-F506-4EDE-A0AA-A5F9121FCAD5</t>
  </si>
  <si>
    <t>0A3F507E-1567-32B8-E044-0003BA298018</t>
  </si>
  <si>
    <t>6oa</t>
  </si>
  <si>
    <t>4DAB02A1-DF0C-4954-81E0-808897BF69E9</t>
  </si>
  <si>
    <t>0A3F507E-186B-32B8-E044-0003BA298018</t>
  </si>
  <si>
    <t>6br</t>
  </si>
  <si>
    <t>DF7E5F53-30B3-4BBD-96A0-6B51ED350361</t>
  </si>
  <si>
    <t>0A3F507E-1F6B-32B8-E044-0003BA298018</t>
  </si>
  <si>
    <t>10cb</t>
  </si>
  <si>
    <t>1644CA33-0493-4BCC-B971-927814CF729D</t>
  </si>
  <si>
    <t>0A3F507E-1E59-32B8-E044-0003BA298018</t>
  </si>
  <si>
    <t>13fe</t>
  </si>
  <si>
    <t>4833130C-58E4-466E-A7E3-2D4A88F7351E</t>
  </si>
  <si>
    <t>0A3F507E-2359-32B8-E044-0003BA298018</t>
  </si>
  <si>
    <t>4e</t>
  </si>
  <si>
    <t>E0BEC835-AF4D-4A62-9C78-716136054964</t>
  </si>
  <si>
    <t>B7E82AFB-9BEF-4D47-9A2D-0DD74B484B38</t>
  </si>
  <si>
    <t>67750101-8D37-4B0B-BAFF-57C9D0DDE64A</t>
  </si>
  <si>
    <t>0A3F507E-195A-32B8-E044-0003BA298018</t>
  </si>
  <si>
    <t>16ep</t>
  </si>
  <si>
    <t>9E5D369D-71FC-41B8-9186-766D8C43C9A1</t>
  </si>
  <si>
    <t>0A3F507E-1A5A-32B8-E044-0003BA298018</t>
  </si>
  <si>
    <t>24ch</t>
  </si>
  <si>
    <t>840FA858-9447-4F7B-B1CD-ADBD8CABF0FD</t>
  </si>
  <si>
    <t>0A3F507E-1C5A-32B8-E044-0003BA298018</t>
  </si>
  <si>
    <t>24ha</t>
  </si>
  <si>
    <t>0C881930-5CF4-4BC3-B711-220DB757F6F6</t>
  </si>
  <si>
    <t>0A3F507E-205A-32B8-E044-0003BA298018</t>
  </si>
  <si>
    <t>273</t>
  </si>
  <si>
    <t>9kh</t>
  </si>
  <si>
    <t>E829A220-9605-4A1B-9A9D-2B866BE3F7EE</t>
  </si>
  <si>
    <t>0A3F507E-1861-32B8-E044-0003BA298018</t>
  </si>
  <si>
    <t>6ay</t>
  </si>
  <si>
    <t>15436A5B-935F-4381-8C8B-0CD73E81E6A3</t>
  </si>
  <si>
    <t>0A3F507E-1F61-32B8-E044-0003BA298018</t>
  </si>
  <si>
    <t>10ct</t>
  </si>
  <si>
    <t>78D11F1B-5FF4-43A7-8363-59396DB1A964</t>
  </si>
  <si>
    <t>0A3F507E-1B62-32B8-E044-0003BA298018</t>
  </si>
  <si>
    <t>6xi</t>
  </si>
  <si>
    <t>D396BC73-803D-4384-8767-FFE73A6BE408</t>
  </si>
  <si>
    <t>0A3F507E-1A4F-32B8-E044-0003BA298018</t>
  </si>
  <si>
    <t>24cv</t>
  </si>
  <si>
    <t>372D298C-73A5-41B0-984B-F1DAA8CE97A1</t>
  </si>
  <si>
    <t>0A3F507E-204F-32B8-E044-0003BA298018</t>
  </si>
  <si>
    <t>251</t>
  </si>
  <si>
    <t>9kt</t>
  </si>
  <si>
    <t>95D92B8E-A2C7-4AA3-834C-75A4FBE7AAB3</t>
  </si>
  <si>
    <t>0A3F507E-1B52-32B8-E044-0003BA298018</t>
  </si>
  <si>
    <t>6xa</t>
  </si>
  <si>
    <t>E6EBE94A-AD98-4F62-8199-441548566E10</t>
  </si>
  <si>
    <t>0A3F507E-1D52-32B8-E044-0003BA298018</t>
  </si>
  <si>
    <t>7ed</t>
  </si>
  <si>
    <t>B9FD0938-B0C1-4222-B3FC-84FAD4342E14</t>
  </si>
  <si>
    <t>0A3F507E-1E52-32B8-E044-0003BA298018</t>
  </si>
  <si>
    <t>13eæ</t>
  </si>
  <si>
    <t>1C98275F-0E2A-49E3-882D-CEA2598D9A1C</t>
  </si>
  <si>
    <t>0A3F507E-2152-32B8-E044-0003BA298018</t>
  </si>
  <si>
    <t>18mv</t>
  </si>
  <si>
    <t>12F14B70-2CD9-4FBB-8319-5613D409F566</t>
  </si>
  <si>
    <t>0A3F507E-2252-32B8-E044-0003BA298018</t>
  </si>
  <si>
    <t>12fa</t>
  </si>
  <si>
    <t>E5BD6C68-AB79-4E04-ADD7-AED3B74F6B21</t>
  </si>
  <si>
    <t>0A3F507E-1B64-32B8-E044-0003BA298018</t>
  </si>
  <si>
    <t>6xk</t>
  </si>
  <si>
    <t>AE8828C8-1AA1-40A9-9B93-22366F6E22E0</t>
  </si>
  <si>
    <t>0A3F507E-1D64-32B8-E044-0003BA298018</t>
  </si>
  <si>
    <t>7fd</t>
  </si>
  <si>
    <t>D0486797-83C1-4D3B-A3FC-96EAFBC16F71</t>
  </si>
  <si>
    <t>0A3F507E-1E64-32B8-E044-0003BA298018</t>
  </si>
  <si>
    <t>12gm</t>
  </si>
  <si>
    <t>FA6A9D6A-36E7-4FE5-AB8E-17F3B3E60C80</t>
  </si>
  <si>
    <t>0A3F507E-1A6A-32B8-E044-0003BA298018</t>
  </si>
  <si>
    <t>26s</t>
  </si>
  <si>
    <t>DFEC8F6E-82C0-44BD-97A8-018F236AAA5D</t>
  </si>
  <si>
    <t>0A3F507E-196C-32B8-E044-0003BA298018</t>
  </si>
  <si>
    <t>16dz</t>
  </si>
  <si>
    <t>DB553C36-EAE9-4B84-9480-EC6AA873727B</t>
  </si>
  <si>
    <t>0A3F507E-1A6C-32B8-E044-0003BA298018</t>
  </si>
  <si>
    <t>26r</t>
  </si>
  <si>
    <t>1ACE710D-5900-452E-9BCB-A47FE0B7D527</t>
  </si>
  <si>
    <t>0A3F507E-236F-32B8-E044-0003BA298018</t>
  </si>
  <si>
    <t>4en</t>
  </si>
  <si>
    <t>C9826D5B-8D12-4117-A7F1-31B907F8923D</t>
  </si>
  <si>
    <t>0A3F507E-1543-32B8-E044-0003BA298018</t>
  </si>
  <si>
    <t>6oy</t>
  </si>
  <si>
    <t>AC3B248A-47BF-4556-88D5-7DF9DB90F1D9</t>
  </si>
  <si>
    <t>0A3F507E-1643-32B8-E044-0003BA298018</t>
  </si>
  <si>
    <t>6ru</t>
  </si>
  <si>
    <t>D0A8356C-AB39-4B80-8F69-FB9A436E7F0B</t>
  </si>
  <si>
    <t>0A3F507E-1C5C-32B8-E044-0003BA298018</t>
  </si>
  <si>
    <t>24hc</t>
  </si>
  <si>
    <t>50079BC2-AC17-49E0-ACB9-D4D849F83BEC</t>
  </si>
  <si>
    <t>0A3F507E-1F4F-32B8-E044-0003BA298018</t>
  </si>
  <si>
    <t>10cz</t>
  </si>
  <si>
    <t>D296CA8B-C719-476B-BEE6-4A925A3CE79D</t>
  </si>
  <si>
    <t>0A3F507E-1552-32B8-E044-0003BA298018</t>
  </si>
  <si>
    <t>6nh</t>
  </si>
  <si>
    <t>0C0A7C23-C068-4641-B729-EFF837150128</t>
  </si>
  <si>
    <t>0A3F507E-1652-32B8-E044-0003BA298018</t>
  </si>
  <si>
    <t>24io</t>
  </si>
  <si>
    <t>B0CAFE4A-6CBC-4A5B-88C6-7450A162AC26</t>
  </si>
  <si>
    <t>0A3F507E-1564-32B8-E044-0003BA298018</t>
  </si>
  <si>
    <t>6nz</t>
  </si>
  <si>
    <t>F2937D10-C2F0-4C7C-9DED-5128D1BE47A1</t>
  </si>
  <si>
    <t>0A3F507E-1664-32B8-E044-0003BA298018</t>
  </si>
  <si>
    <t>6pn</t>
  </si>
  <si>
    <t>B010F62C-387B-4246-90B3-E099FE27B3BB</t>
  </si>
  <si>
    <t>0A3F507E-2264-32B8-E044-0003BA298018</t>
  </si>
  <si>
    <t>12ce</t>
  </si>
  <si>
    <t>B6F22695-DFFC-4877-8D9D-5A256C207C83</t>
  </si>
  <si>
    <t>0A3F507E-1569-32B8-E044-0003BA298018</t>
  </si>
  <si>
    <t>6oc</t>
  </si>
  <si>
    <t>8EA1D4B9-3E54-4DA2-ADBB-A4B18F732452</t>
  </si>
  <si>
    <t>0A3F507E-1669-32B8-E044-0003BA298018</t>
  </si>
  <si>
    <t>6qk</t>
  </si>
  <si>
    <t>83B93C9E-B5DD-47CD-B8A6-A376C08E8260</t>
  </si>
  <si>
    <t>0A3F507E-186A-32B8-E044-0003BA298018</t>
  </si>
  <si>
    <t>6aø</t>
  </si>
  <si>
    <t>BB9A10DE-55A6-48CE-9D20-A493A65E0AA2</t>
  </si>
  <si>
    <t>0A3F507E-2041-32B8-E044-0003BA298018</t>
  </si>
  <si>
    <t>9lg</t>
  </si>
  <si>
    <t>53E1EF71-B2B8-42E4-8854-D062A8E9AAAE</t>
  </si>
  <si>
    <t>0A3F507E-1948-32B8-E044-0003BA298018</t>
  </si>
  <si>
    <t>6æf</t>
  </si>
  <si>
    <t>7480EEAF-5952-4780-A81D-C61AC74601EC</t>
  </si>
  <si>
    <t>0A3F507E-1A48-32B8-E044-0003BA298018</t>
  </si>
  <si>
    <t>24bz</t>
  </si>
  <si>
    <t>EF440873-8D42-4D39-8FBA-D90231077C33</t>
  </si>
  <si>
    <t>0A3F507E-2351-32B8-E044-0003BA298018</t>
  </si>
  <si>
    <t>18fe</t>
  </si>
  <si>
    <t>92F6F249-1CD2-44E5-BFE4-4125AE35E39D</t>
  </si>
  <si>
    <t>0A3F507E-1B56-32B8-E044-0003BA298018</t>
  </si>
  <si>
    <t>6xc</t>
  </si>
  <si>
    <t>39CF85C5-640A-4F74-8D6C-D8693C2224E0</t>
  </si>
  <si>
    <t>0A3F507E-225B-32B8-E044-0003BA298018</t>
  </si>
  <si>
    <t>15be</t>
  </si>
  <si>
    <t>0D5E7654-D258-4CE9-A845-2579F8AB46F3</t>
  </si>
  <si>
    <t>0A3F507E-205C-32B8-E044-0003BA298018</t>
  </si>
  <si>
    <t>277</t>
  </si>
  <si>
    <t>9kf</t>
  </si>
  <si>
    <t>58BE7C79-3D3E-49A6-A665-33E43BE722E3</t>
  </si>
  <si>
    <t>0A3F507E-1A5E-32B8-E044-0003BA298018</t>
  </si>
  <si>
    <t>24ck</t>
  </si>
  <si>
    <t>55B73965-58A8-471E-B9AC-231BFA607B55</t>
  </si>
  <si>
    <t>0A3F507E-1A60-32B8-E044-0003BA298018</t>
  </si>
  <si>
    <t>24cl</t>
  </si>
  <si>
    <t>011FBFB0-0926-4A84-8BEE-B56BCDC54902</t>
  </si>
  <si>
    <t>0A3F507E-2154-32B8-E044-0003BA298018</t>
  </si>
  <si>
    <t>18mu</t>
  </si>
  <si>
    <t>8624F88C-BA08-47A3-B54B-E1317B159A36</t>
  </si>
  <si>
    <t>0A3F507E-2254-32B8-E044-0003BA298018</t>
  </si>
  <si>
    <t>12eø</t>
  </si>
  <si>
    <t>A76FDDF1-038F-4B2E-B8C4-25C5F0707EDA</t>
  </si>
  <si>
    <t>0A3F507E-2454-32B8-E044-0003BA298018</t>
  </si>
  <si>
    <t>4CE278F9-9D58-4EE2-91E9-69FF442319D3</t>
  </si>
  <si>
    <t>0A3F507E-1969-32B8-E044-0003BA298018</t>
  </si>
  <si>
    <t>16dø</t>
  </si>
  <si>
    <t>10F241AB-A1F8-42FD-B276-367100DDCDE0</t>
  </si>
  <si>
    <t>0A3F507E-1A69-32B8-E044-0003BA298018</t>
  </si>
  <si>
    <t>26l</t>
  </si>
  <si>
    <t>EBAF8BC2-FFEE-4100-ADC9-2314D7166BDB</t>
  </si>
  <si>
    <t>0A3F507E-2169-32B8-E044-0003BA298018</t>
  </si>
  <si>
    <t>6sk</t>
  </si>
  <si>
    <t>F92663C7-C1C5-4CBA-9792-CE321228C497</t>
  </si>
  <si>
    <t>0A3F507E-2269-32B8-E044-0003BA298018</t>
  </si>
  <si>
    <t>12en</t>
  </si>
  <si>
    <t>6A681F3F-872A-43CA-BF7A-3AF49EF1B758</t>
  </si>
  <si>
    <t>0A3F507E-1571-32B8-E044-0003BA298018</t>
  </si>
  <si>
    <t>Bonderupvej</t>
  </si>
  <si>
    <t>6dz</t>
  </si>
  <si>
    <t>F374CEAE-ECCB-4336-9C59-BE7D730FCDBD</t>
  </si>
  <si>
    <t>0A3F507E-1671-32B8-E044-0003BA298018</t>
  </si>
  <si>
    <t>6qc</t>
  </si>
  <si>
    <t>16588D1B-43CB-44B8-8553-2071A405BA3B</t>
  </si>
  <si>
    <t>0A3F507E-2171-32B8-E044-0003BA298018</t>
  </si>
  <si>
    <t>Spættebo</t>
  </si>
  <si>
    <t>6uh</t>
  </si>
  <si>
    <t>43DD4360-CE9D-4FA6-A344-7031AB77633C</t>
  </si>
  <si>
    <t>0A3F507E-194C-32B8-E044-0003BA298018</t>
  </si>
  <si>
    <t>6æh</t>
  </si>
  <si>
    <t>8CF45B4B-F0B6-454F-AAC5-84822902BAAA</t>
  </si>
  <si>
    <t>0A3F507E-1A4C-32B8-E044-0003BA298018</t>
  </si>
  <si>
    <t>24bø</t>
  </si>
  <si>
    <t>2FCFEFEA-60D9-4446-9BE4-A35897D73603</t>
  </si>
  <si>
    <t>0A3F507E-1C4C-32B8-E044-0003BA298018</t>
  </si>
  <si>
    <t>4ag</t>
  </si>
  <si>
    <t>372186E3-BDA1-4D35-96D8-013C0435E728</t>
  </si>
  <si>
    <t>0A3F507E-1F43-32B8-E044-0003BA298018</t>
  </si>
  <si>
    <t>10dg</t>
  </si>
  <si>
    <t>112C8E05-6564-4AA9-B82E-A037400BB2C1</t>
  </si>
  <si>
    <t>0A3F507E-1556-32B8-E044-0003BA298018</t>
  </si>
  <si>
    <t>6nf</t>
  </si>
  <si>
    <t>A8D4C7AE-0035-47C2-875A-A2159CB919A6</t>
  </si>
  <si>
    <t>0A3F507E-155B-32B8-E044-0003BA298018</t>
  </si>
  <si>
    <t>6ol</t>
  </si>
  <si>
    <t>56DD34AA-9386-4063-8D17-FE281C6DC14A</t>
  </si>
  <si>
    <t>0A3F507E-165B-32B8-E044-0003BA298018</t>
  </si>
  <si>
    <t>6qr</t>
  </si>
  <si>
    <t>6D762094-0F88-4179-BD39-164EC8E06DFC</t>
  </si>
  <si>
    <t>0A3F507E-1C5B-32B8-E044-0003BA298018</t>
  </si>
  <si>
    <t>24gb</t>
  </si>
  <si>
    <t>E58CA2CD-634A-467C-8B58-429CC372BE40</t>
  </si>
  <si>
    <t>0A3F507E-1F5C-32B8-E044-0003BA298018</t>
  </si>
  <si>
    <t>10bm</t>
  </si>
  <si>
    <t>1C77B22E-17DD-4CB4-9F43-196C7E438AB0</t>
  </si>
  <si>
    <t>0A3F507E-2358-32B8-E044-0003BA298018</t>
  </si>
  <si>
    <t>6a</t>
  </si>
  <si>
    <t>867CFF41-F23B-4FE1-937B-90DA505868B9</t>
  </si>
  <si>
    <t>DD599528-1512-4AFE-89C1-327B9B5B407F</t>
  </si>
  <si>
    <t>4FE7A7FE-BA33-405B-8FCB-A94F57F54B00</t>
  </si>
  <si>
    <t>D6E79CA6-B72F-460F-B4EA-083273BE582C</t>
  </si>
  <si>
    <t>0A3F507E-185C-32B8-E044-0003BA298018</t>
  </si>
  <si>
    <t>6cæ</t>
  </si>
  <si>
    <t>915FBE47-D348-4101-89F5-AF7C2AB7F615</t>
  </si>
  <si>
    <t>0A3F507E-215F-32B8-E044-0003BA298018</t>
  </si>
  <si>
    <t>6sq</t>
  </si>
  <si>
    <t>CDE946B4-B0DB-40B9-B7CD-33DB709EEAD3</t>
  </si>
  <si>
    <t>0A3F507E-225F-32B8-E044-0003BA298018</t>
  </si>
  <si>
    <t>15bc</t>
  </si>
  <si>
    <t>D730D78E-64F7-4EAD-BB2C-0E4B3357F4D8</t>
  </si>
  <si>
    <t>0A3F507E-2368-32B8-E044-0003BA298018</t>
  </si>
  <si>
    <t>4eg</t>
  </si>
  <si>
    <t>1092A47E-1049-4F40-8880-E68028957235</t>
  </si>
  <si>
    <t>0A3F507E-196B-32B8-E044-0003BA298018</t>
  </si>
  <si>
    <t>16dæ</t>
  </si>
  <si>
    <t>756FF4B5-9A24-4BD0-B9AB-9DD088114529</t>
  </si>
  <si>
    <t>0A3F507E-1A6B-32B8-E044-0003BA298018</t>
  </si>
  <si>
    <t>26m</t>
  </si>
  <si>
    <t>3606A3B9-0E2C-4FFB-99DA-D613FA2C90AE</t>
  </si>
  <si>
    <t>0A3F507E-156D-32B8-E044-0003BA298018</t>
  </si>
  <si>
    <t>6uø</t>
  </si>
  <si>
    <t>02BABEE5-F19E-493E-90D2-6937E0BED3AE</t>
  </si>
  <si>
    <t>0A3F507E-166D-32B8-E044-0003BA298018</t>
  </si>
  <si>
    <t>6qh</t>
  </si>
  <si>
    <t>B0FFA24C-A89F-4F00-84F5-B7C62F24FD3A</t>
  </si>
  <si>
    <t>0A3F507E-216D-32B8-E044-0003BA298018</t>
  </si>
  <si>
    <t>6uk</t>
  </si>
  <si>
    <t>10BC71D2-3167-4E1A-9E21-21B8230A26BA</t>
  </si>
  <si>
    <t>0A3F507E-226D-32B8-E044-0003BA298018</t>
  </si>
  <si>
    <t>15an</t>
  </si>
  <si>
    <t>8E5AD578-5D5D-46A5-A86D-86D93B8059EE</t>
  </si>
  <si>
    <t>0A3F507E-1A4A-32B8-E044-0003BA298018</t>
  </si>
  <si>
    <t>24bæ</t>
  </si>
  <si>
    <t>1464C1A5-4C75-4F11-A7C8-25DCDBF8291D</t>
  </si>
  <si>
    <t>0A3F507E-1D4B-32B8-E044-0003BA298018</t>
  </si>
  <si>
    <t>6rp</t>
  </si>
  <si>
    <t>5E7EF20D-204F-4E97-A129-A2D13E6B2FC0</t>
  </si>
  <si>
    <t>0A3F507E-1E4B-32B8-E044-0003BA298018</t>
  </si>
  <si>
    <t>13eu</t>
  </si>
  <si>
    <t>DB188D81-07F8-4F1C-9C87-AF0229BFF818</t>
  </si>
  <si>
    <t>0A3F507E-1959-32B8-E044-0003BA298018</t>
  </si>
  <si>
    <t>16eq</t>
  </si>
  <si>
    <t>FF5A3AA3-2ED0-458F-BE41-0CBB5D79628E</t>
  </si>
  <si>
    <t>0A3F507E-1A59-32B8-E044-0003BA298018</t>
  </si>
  <si>
    <t>24cq</t>
  </si>
  <si>
    <t>D0A74B1E-351C-494E-A2E0-CD83611BA4F5</t>
  </si>
  <si>
    <t>0A3F507E-1C59-32B8-E044-0003BA298018</t>
  </si>
  <si>
    <t>24ga</t>
  </si>
  <si>
    <t>42B2A580-5B31-4D4C-8338-B8CF8E179053</t>
  </si>
  <si>
    <t>0A3F507E-1961-32B8-E044-0003BA298018</t>
  </si>
  <si>
    <t>16eh</t>
  </si>
  <si>
    <t>AE308F21-DB8E-4DFF-9E67-81C7A2420DC7</t>
  </si>
  <si>
    <t>0A3F507E-1A61-32B8-E044-0003BA298018</t>
  </si>
  <si>
    <t>24cm</t>
  </si>
  <si>
    <t>AC7C58BC-A601-4535-958E-1B6434B5B27A</t>
  </si>
  <si>
    <t>0A3F507E-1C61-32B8-E044-0003BA298018</t>
  </si>
  <si>
    <t>3569E52B-DB57-4D12-8394-3F5BCBCC7F21</t>
  </si>
  <si>
    <t>0A3F507E-1862-32B8-E044-0003BA298018</t>
  </si>
  <si>
    <t>6bm</t>
  </si>
  <si>
    <t>DB64D0BB-4D3F-41B9-B3D4-2C6D30647669</t>
  </si>
  <si>
    <t>0A3F507E-1F62-32B8-E044-0003BA298018</t>
  </si>
  <si>
    <t>10bi</t>
  </si>
  <si>
    <t>488D0F5A-4028-4A87-9570-46530FDF516F</t>
  </si>
  <si>
    <t>0A3F507E-2362-32B8-E044-0003BA298018</t>
  </si>
  <si>
    <t>7cv</t>
  </si>
  <si>
    <t>0D585404-2229-4861-BFE8-D88A88ED00AD</t>
  </si>
  <si>
    <t>29D8AFFB-E670-409C-AEAB-EDD3D5B14A5F</t>
  </si>
  <si>
    <t>7597A1DC-BE3B-4B3C-BE18-0A9EAA71DD11</t>
  </si>
  <si>
    <t>0A3F507E-2054-32B8-E044-0003BA298018</t>
  </si>
  <si>
    <t>261</t>
  </si>
  <si>
    <t>9ko</t>
  </si>
  <si>
    <t>1985F255-22C3-402F-8370-1BC20D91A590</t>
  </si>
  <si>
    <t>0A3F507E-1563-32B8-E044-0003BA298018</t>
  </si>
  <si>
    <t>6op</t>
  </si>
  <si>
    <t>FB837468-6376-48FF-83FB-71972C229759</t>
  </si>
  <si>
    <t>0A3F507E-1663-32B8-E044-0003BA298018</t>
  </si>
  <si>
    <t>6qn</t>
  </si>
  <si>
    <t>8474086F-E2BF-4E17-90AE-3C9886BBE8EA</t>
  </si>
  <si>
    <t>0A3F507E-1869-32B8-E044-0003BA298018</t>
  </si>
  <si>
    <t>6z</t>
  </si>
  <si>
    <t>2D6FB1FE-3198-4265-B924-CA0C1CA5ABD4</t>
  </si>
  <si>
    <t>0A3F507E-1F69-32B8-E044-0003BA298018</t>
  </si>
  <si>
    <t>10bf</t>
  </si>
  <si>
    <t>90059A35-0D69-4B9E-8390-DAB4D3034204</t>
  </si>
  <si>
    <t>0A3F507E-1871-32B8-E044-0003BA298018</t>
  </si>
  <si>
    <t>Holmegårdsvej</t>
  </si>
  <si>
    <t>24he</t>
  </si>
  <si>
    <t>C26F4D3A-9342-41A9-BEDB-A262BC562CC9</t>
  </si>
  <si>
    <t>0A3F507E-1F71-32B8-E044-0003BA298018</t>
  </si>
  <si>
    <t>Plantagevej</t>
  </si>
  <si>
    <t>24av</t>
  </si>
  <si>
    <t>4CE4A59A-8CAD-4BF0-8B4A-A53D08B96FBA</t>
  </si>
  <si>
    <t>0A3F507E-2071-32B8-E044-0003BA298018</t>
  </si>
  <si>
    <t>16q</t>
  </si>
  <si>
    <t>75EC2E16-E956-4D76-997E-760FCE987AC0</t>
  </si>
  <si>
    <t>0A3F507E-1B72-32B8-E044-0003BA298018</t>
  </si>
  <si>
    <t>6xr</t>
  </si>
  <si>
    <t>CCE987B2-169E-4D40-9585-44B40554A1F5</t>
  </si>
  <si>
    <t>0A3F507E-1D72-32B8-E044-0003BA298018</t>
  </si>
  <si>
    <t>Nellikevænget</t>
  </si>
  <si>
    <t>23aq</t>
  </si>
  <si>
    <t>DC57A3FE-052D-4513-BB96-D8F3F2808AD4</t>
  </si>
  <si>
    <t>0A3F507E-1E72-32B8-E044-0003BA298018</t>
  </si>
  <si>
    <t>12aæ</t>
  </si>
  <si>
    <t>FE0C418B-6525-43B1-A7AA-10DA68E48B14</t>
  </si>
  <si>
    <t>0A3F507E-2172-32B8-E044-0003BA298018</t>
  </si>
  <si>
    <t>6ux</t>
  </si>
  <si>
    <t>1DDF423B-BF09-4EB6-BBB0-34EACD82E8FC</t>
  </si>
  <si>
    <t>0A3F507E-2272-32B8-E044-0003BA298018</t>
  </si>
  <si>
    <t>12ck</t>
  </si>
  <si>
    <t>4C7A7AAB-F189-4C38-80A3-867EE9DC5728</t>
  </si>
  <si>
    <t>0A3F507E-2472-32B8-E044-0003BA298018</t>
  </si>
  <si>
    <t>Vejlegårdsvej</t>
  </si>
  <si>
    <t>18ho</t>
  </si>
  <si>
    <t>1D60BEEC-C040-4E3D-AA37-1BB096AADE86</t>
  </si>
  <si>
    <t>0A3F507E-2251-32B8-E044-0003BA298018</t>
  </si>
  <si>
    <t>15ae</t>
  </si>
  <si>
    <t>4A50D6E4-FC68-4F02-8B80-DF71A9A8B2E9</t>
  </si>
  <si>
    <t>0A3F507E-235C-32B8-E044-0003BA298018</t>
  </si>
  <si>
    <t>7cs</t>
  </si>
  <si>
    <t>F0D69E12-99A5-4F13-8434-E214ACEDC15D</t>
  </si>
  <si>
    <t>0A2F22CE-113F-4B38-8A0D-9E6C9CFA4085</t>
  </si>
  <si>
    <t>0A3F507E-2360-32B8-E044-0003BA298018</t>
  </si>
  <si>
    <t>7cu</t>
  </si>
  <si>
    <t>9A984A4F-2C41-449A-98B9-CDA9C0F0AAA7</t>
  </si>
  <si>
    <t>65057B29-1491-44E8-87A0-476A4ACCA0C6</t>
  </si>
  <si>
    <t>0A3F507E-1B58-32B8-E044-0003BA298018</t>
  </si>
  <si>
    <t>6xd</t>
  </si>
  <si>
    <t>8BE86E60-3288-464C-B5C2-C0051F58A6AA</t>
  </si>
  <si>
    <t>0A3F507E-1F48-32B8-E044-0003BA298018</t>
  </si>
  <si>
    <t>10ck</t>
  </si>
  <si>
    <t>2F0FC750-0376-414C-AC7B-11A0CD88BE42</t>
  </si>
  <si>
    <t>0A3F507E-1D58-32B8-E044-0003BA298018</t>
  </si>
  <si>
    <t>7eg</t>
  </si>
  <si>
    <t>BF6C655F-BC04-419F-AD95-D16623D109B1</t>
  </si>
  <si>
    <t>0A3F507E-155F-32B8-E044-0003BA298018</t>
  </si>
  <si>
    <t>6on</t>
  </si>
  <si>
    <t>190516E4-A839-4FB6-A419-EB06CD92CFF1</t>
  </si>
  <si>
    <t>0A3F507E-165F-32B8-E044-0003BA298018</t>
  </si>
  <si>
    <t>6qp</t>
  </si>
  <si>
    <t>3179D14B-5660-4F43-93D4-89F43655F1C4</t>
  </si>
  <si>
    <t>0A3F507E-1B65-32B8-E044-0003BA298018</t>
  </si>
  <si>
    <t>6ym</t>
  </si>
  <si>
    <t>46B101FD-06EF-4A03-B33B-FC45DA9F1C95</t>
  </si>
  <si>
    <t>0A3F507E-1D67-32B8-E044-0003BA298018</t>
  </si>
  <si>
    <t>7ex</t>
  </si>
  <si>
    <t>956AB07C-DDAA-4A62-A67F-C54E90C9FC80</t>
  </si>
  <si>
    <t>0A3F507E-1E67-32B8-E044-0003BA298018</t>
  </si>
  <si>
    <t>13fm</t>
  </si>
  <si>
    <t>2E545122-7515-4D54-B4A0-F8257BB6B7C9</t>
  </si>
  <si>
    <t>0A3F507E-196D-32B8-E044-0003BA298018</t>
  </si>
  <si>
    <t>16dy</t>
  </si>
  <si>
    <t>68B35CC9-CE30-4A88-BFBA-5B6A62E712AE</t>
  </si>
  <si>
    <t>0A3F507E-1A6D-32B8-E044-0003BA298018</t>
  </si>
  <si>
    <t>26n</t>
  </si>
  <si>
    <t>60AF6615-EB1C-4A20-9722-3D1E12F5F913</t>
  </si>
  <si>
    <t>0A3F507E-2064-32B8-E044-0003BA298018</t>
  </si>
  <si>
    <t>16ab</t>
  </si>
  <si>
    <t>86B794F0-BA8A-4777-8D57-55C11C82D798</t>
  </si>
  <si>
    <t>0A3F507E-1D6A-32B8-E044-0003BA298018</t>
  </si>
  <si>
    <t>7et</t>
  </si>
  <si>
    <t>695D546B-73A5-425B-A2A2-125A5EA0F96F</t>
  </si>
  <si>
    <t>0A3F507E-216A-32B8-E044-0003BA298018</t>
  </si>
  <si>
    <t>6si</t>
  </si>
  <si>
    <t>739AAE27-D27B-482E-9A31-27F784BDDA06</t>
  </si>
  <si>
    <t>0A3F507E-236C-32B8-E044-0003BA298018</t>
  </si>
  <si>
    <t>4ek</t>
  </si>
  <si>
    <t>2A2E131A-649F-4906-87CD-A2CA4654B3B3</t>
  </si>
  <si>
    <t>0A3F507E-1C6F-32B8-E044-0003BA298018</t>
  </si>
  <si>
    <t>FCAF0884-E1F4-4BD7-9528-9E33C7890B7F</t>
  </si>
  <si>
    <t>0A3F507E-1B53-32B8-E044-0003BA298018</t>
  </si>
  <si>
    <t>6yc</t>
  </si>
  <si>
    <t>CDDF8B37-64D6-4C43-81B8-84CF4E247B06</t>
  </si>
  <si>
    <t>0A3F507E-1E53-32B8-E044-0003BA298018</t>
  </si>
  <si>
    <t>13eø</t>
  </si>
  <si>
    <t>244D977C-6AFB-47BC-9FEC-F15998F09FE6</t>
  </si>
  <si>
    <t>0A3F507E-2153-32B8-E044-0003BA298018</t>
  </si>
  <si>
    <t>18mø</t>
  </si>
  <si>
    <t>79740EF4-2758-4CA7-A772-DA5E4390E748</t>
  </si>
  <si>
    <t>0A3F507E-2253-32B8-E044-0003BA298018</t>
  </si>
  <si>
    <t>15af</t>
  </si>
  <si>
    <t>31D1F24F-C9CB-45EA-93F1-737099424E2C</t>
  </si>
  <si>
    <t>0A3F507E-194E-32B8-E044-0003BA298018</t>
  </si>
  <si>
    <t>6æi</t>
  </si>
  <si>
    <t>A59BB541-1C7C-46B2-8774-274AB1A071FF</t>
  </si>
  <si>
    <t>0A3F507E-1A4E-32B8-E044-0003BA298018</t>
  </si>
  <si>
    <t>24ca</t>
  </si>
  <si>
    <t>9DC84F56-78D4-42C3-B4FD-BBE0BE85EDDC</t>
  </si>
  <si>
    <t>0A3F507E-1C4E-32B8-E044-0003BA298018</t>
  </si>
  <si>
    <t>4ay</t>
  </si>
  <si>
    <t>BA0AF1F5-E9A7-42A2-9539-DC69CBC17E62</t>
  </si>
  <si>
    <t>0A3F507E-204E-32B8-E044-0003BA298018</t>
  </si>
  <si>
    <t>249</t>
  </si>
  <si>
    <t>9ku</t>
  </si>
  <si>
    <t>120223F8-DBAE-4F29-A8FA-5BC455DE517C</t>
  </si>
  <si>
    <t>0A3F507E-2453-32B8-E044-0003BA298018</t>
  </si>
  <si>
    <t>C11871D4-D24F-45D8-BC93-4C9018E31938</t>
  </si>
  <si>
    <t>0A3F507E-1A54-32B8-E044-0003BA298018</t>
  </si>
  <si>
    <t>24cd</t>
  </si>
  <si>
    <t>837A51D7-25B2-44F3-A09A-0EF175FB4036</t>
  </si>
  <si>
    <t>0A3F507E-2163-32B8-E044-0003BA298018</t>
  </si>
  <si>
    <t>6so</t>
  </si>
  <si>
    <t>1410E03D-6B3F-4724-8D95-F1BCFB00E223</t>
  </si>
  <si>
    <t>0A3F507E-2069-32B8-E044-0003BA298018</t>
  </si>
  <si>
    <t>16y</t>
  </si>
  <si>
    <t>6D02AFFB-5AE1-4DFB-8C73-9F80E97DA608</t>
  </si>
  <si>
    <t>0A3F507E-206B-32B8-E044-0003BA298018</t>
  </si>
  <si>
    <t>16v</t>
  </si>
  <si>
    <t>7CE964DF-8128-4391-89DC-F94B1C9FBBD3</t>
  </si>
  <si>
    <t>0A3F507E-155D-32B8-E044-0003BA298018</t>
  </si>
  <si>
    <t>6om</t>
  </si>
  <si>
    <t>98EFA7A0-8CF2-4F3B-ABDC-64DF96B541EF</t>
  </si>
  <si>
    <t>0A3F507E-185A-32B8-E044-0003BA298018</t>
  </si>
  <si>
    <t>6ao</t>
  </si>
  <si>
    <t>E2F70547-8F40-493C-BE6D-316DA914F92A</t>
  </si>
  <si>
    <t>0A3F507E-235A-32B8-E044-0003BA298018</t>
  </si>
  <si>
    <t>7cr</t>
  </si>
  <si>
    <t>A6197FA6-A17D-423B-96A9-7A43457BCADD</t>
  </si>
  <si>
    <t>0A3F507E-245D-32B8-E044-0003BA298018</t>
  </si>
  <si>
    <t>D0983604-0BAA-40E3-B699-BB4F1D45B71C</t>
  </si>
  <si>
    <t>0A3F507E-1B61-32B8-E044-0003BA298018</t>
  </si>
  <si>
    <t>6yk</t>
  </si>
  <si>
    <t>025FA8F4-91DE-4FEF-B611-526DE2D9396E</t>
  </si>
  <si>
    <t>0A3F507E-2463-32B8-E044-0003BA298018</t>
  </si>
  <si>
    <t>D4A3DAC0-2633-463F-97E0-B632957A5CBB</t>
  </si>
  <si>
    <t>0A3F507E-186E-32B8-E044-0003BA298018</t>
  </si>
  <si>
    <t>24gp</t>
  </si>
  <si>
    <t>545677DE-4566-452F-8C44-B97F136FD8EC</t>
  </si>
  <si>
    <t>0A3F507E-1573-32B8-E044-0003BA298018</t>
  </si>
  <si>
    <t>6dø</t>
  </si>
  <si>
    <t>5F2BC99D-EB27-44AC-A2B9-49EF91F5C871</t>
  </si>
  <si>
    <t>0A3F507E-1673-32B8-E044-0003BA298018</t>
  </si>
  <si>
    <t>6qd</t>
  </si>
  <si>
    <t>D0F9E8AB-1C64-4BC1-B8D9-10A6DDBC09E9</t>
  </si>
  <si>
    <t>0A3F507E-1973-32B8-E044-0003BA298018</t>
  </si>
  <si>
    <t>16dr</t>
  </si>
  <si>
    <t>A97CE370-6F56-41AA-911B-FC999496868F</t>
  </si>
  <si>
    <t>0A3F507E-1A73-32B8-E044-0003BA298018</t>
  </si>
  <si>
    <t>Hyttesvinget</t>
  </si>
  <si>
    <t>24es</t>
  </si>
  <si>
    <t>A335F364-1913-4435-A39D-88F3F0A4373B</t>
  </si>
  <si>
    <t>0A3F507E-1952-32B8-E044-0003BA298018</t>
  </si>
  <si>
    <t>16ey</t>
  </si>
  <si>
    <t>D8B00979-6892-446B-82CB-433FF0FE2DC1</t>
  </si>
  <si>
    <t>0A3F507E-1A52-32B8-E044-0003BA298018</t>
  </si>
  <si>
    <t>24cc</t>
  </si>
  <si>
    <t>DB28A18D-2CA0-43DB-AB1D-FC07CC8FFEE3</t>
  </si>
  <si>
    <t>0A3F507E-1C52-32B8-E044-0003BA298018</t>
  </si>
  <si>
    <t>24fp</t>
  </si>
  <si>
    <t>6D0C0A4B-6A36-429E-8BE5-E1599992B07C</t>
  </si>
  <si>
    <t>0A3F507E-2052-32B8-E044-0003BA298018</t>
  </si>
  <si>
    <t>257</t>
  </si>
  <si>
    <t>9kq</t>
  </si>
  <si>
    <t>CCD4D9E9-337A-47D5-86DA-1AEAC646E2E2</t>
  </si>
  <si>
    <t>0A3F507E-1964-32B8-E044-0003BA298018</t>
  </si>
  <si>
    <t>16ee</t>
  </si>
  <si>
    <t>88537F85-DBBB-4542-964B-F75DC626A252</t>
  </si>
  <si>
    <t>0A3F507E-1A64-32B8-E044-0003BA298018</t>
  </si>
  <si>
    <t>26v</t>
  </si>
  <si>
    <t>9F7A64AB-A6FA-4784-90CA-3EB78577887C</t>
  </si>
  <si>
    <t>0A3F507E-186C-32B8-E044-0003BA298018</t>
  </si>
  <si>
    <t>6ba</t>
  </si>
  <si>
    <t>06805A79-BA39-4E22-8CB0-A5FACB3A6D98</t>
  </si>
  <si>
    <t>0A3F507E-1F6C-32B8-E044-0003BA298018</t>
  </si>
  <si>
    <t>10ce</t>
  </si>
  <si>
    <t>01837E9A-91F8-425E-9D2F-44F0780DBF6C</t>
  </si>
  <si>
    <t>0A3F507E-2177-32B8-E044-0003BA298018</t>
  </si>
  <si>
    <t>6ue</t>
  </si>
  <si>
    <t>B9FA986F-47B3-4A06-8A47-9D7B623E95F0</t>
  </si>
  <si>
    <t>0A3F507E-2277-32B8-E044-0003BA298018</t>
  </si>
  <si>
    <t>15at</t>
  </si>
  <si>
    <t>429182D6-FDC4-4E72-BBEE-6D2425FC953D</t>
  </si>
  <si>
    <t>0A3F507E-154E-32B8-E044-0003BA298018</t>
  </si>
  <si>
    <t>6nk</t>
  </si>
  <si>
    <t>D4B0A2AD-DE2B-4AE7-9E68-7E410BE6DD1D</t>
  </si>
  <si>
    <t>0A3F507E-164E-32B8-E044-0003BA298018</t>
  </si>
  <si>
    <t>24ik</t>
  </si>
  <si>
    <t>5B72C715-C337-47CD-BFCE-E6C642A96319</t>
  </si>
  <si>
    <t>0A3F507E-2050-32B8-E044-0003BA298018</t>
  </si>
  <si>
    <t>253</t>
  </si>
  <si>
    <t>9ks</t>
  </si>
  <si>
    <t>08722338-B634-477B-9AEF-697132A4F528</t>
  </si>
  <si>
    <t>0A3F507E-1554-32B8-E044-0003BA298018</t>
  </si>
  <si>
    <t>6ng</t>
  </si>
  <si>
    <t>11E53281-5379-4066-8FF6-CC229BB08C25</t>
  </si>
  <si>
    <t>0A3F507E-1654-32B8-E044-0003BA298018</t>
  </si>
  <si>
    <t>24iq</t>
  </si>
  <si>
    <t>AC4BCD80-8C8F-4A62-B364-FDF50E0F7BD0</t>
  </si>
  <si>
    <t>0A3F507E-1954-32B8-E044-0003BA298018</t>
  </si>
  <si>
    <t>16ev</t>
  </si>
  <si>
    <t>357E934B-EFA0-489F-A834-4484EABBEED1</t>
  </si>
  <si>
    <t>0A3F507E-1C54-32B8-E044-0003BA298018</t>
  </si>
  <si>
    <t>24fr</t>
  </si>
  <si>
    <t>DD579EE0-9EE4-4F06-A258-2316D85E0B0B</t>
  </si>
  <si>
    <t>0A3F507E-1B63-32B8-E044-0003BA298018</t>
  </si>
  <si>
    <t>6yl</t>
  </si>
  <si>
    <t>86705185-08D5-4149-A12E-1F398B4CFE8E</t>
  </si>
  <si>
    <t>0A3F507E-204B-32B8-E044-0003BA298018</t>
  </si>
  <si>
    <t>243</t>
  </si>
  <si>
    <t>9ky</t>
  </si>
  <si>
    <t>336D3D83-5236-4489-87CF-79B25692B455</t>
  </si>
  <si>
    <t>0A3F507E-155A-32B8-E044-0003BA298018</t>
  </si>
  <si>
    <t>6nd</t>
  </si>
  <si>
    <t>DBEC0233-F669-4907-B9D6-CB374EA8E820</t>
  </si>
  <si>
    <t>0A3F507E-165A-32B8-E044-0003BA298018</t>
  </si>
  <si>
    <t>6ps</t>
  </si>
  <si>
    <t>796C9125-15CD-4F9C-B38C-C95F8A0381D5</t>
  </si>
  <si>
    <t>0A3F507E-185D-32B8-E044-0003BA298018</t>
  </si>
  <si>
    <t>6bk</t>
  </si>
  <si>
    <t>18284369-1630-4785-9ED7-21E3FF1384F6</t>
  </si>
  <si>
    <t>0A3F507E-1F5D-32B8-E044-0003BA298018</t>
  </si>
  <si>
    <t>10cs</t>
  </si>
  <si>
    <t>1CAD17B6-B37D-4F06-B8A9-7C6E892F0CB2</t>
  </si>
  <si>
    <t>0A3F507E-2061-32B8-E044-0003BA298018</t>
  </si>
  <si>
    <t>68a</t>
  </si>
  <si>
    <t>30FAE45A-D3CA-4074-8DD2-BCFD0B211E5F</t>
  </si>
  <si>
    <t>0A3F507E-1D62-32B8-E044-0003BA298018</t>
  </si>
  <si>
    <t>7fc</t>
  </si>
  <si>
    <t>C5AAE43F-9496-494E-9DEB-968C9BE15249</t>
  </si>
  <si>
    <t>0A3F507E-1E62-32B8-E044-0003BA298018</t>
  </si>
  <si>
    <t>12ga</t>
  </si>
  <si>
    <t>CFD21921-F274-475F-AAC9-A570AC815A5D</t>
  </si>
  <si>
    <t>0A3F507E-2162-32B8-E044-0003BA298018</t>
  </si>
  <si>
    <t>6sx</t>
  </si>
  <si>
    <t>5EE2B834-78E3-4A31-84F6-BCFB1DD91254</t>
  </si>
  <si>
    <t>0A3F507E-2262-32B8-E044-0003BA298018</t>
  </si>
  <si>
    <t>12cf</t>
  </si>
  <si>
    <t>A3AFC3F7-ADE4-4224-9CF9-FABE70B91A30</t>
  </si>
  <si>
    <t>0A3F507E-2462-32B8-E044-0003BA298018</t>
  </si>
  <si>
    <t>9C6CD37F-46F4-4513-B957-2C0D1FACC6EE</t>
  </si>
  <si>
    <t>0A3F507E-1558-32B8-E044-0003BA298018</t>
  </si>
  <si>
    <t>6ne</t>
  </si>
  <si>
    <t>C2FDD301-0E22-4AC9-B1E7-477D447E577B</t>
  </si>
  <si>
    <t>0A3F507E-1958-32B8-E044-0003BA298018</t>
  </si>
  <si>
    <t>16er</t>
  </si>
  <si>
    <t>3C29B7A2-FA54-4E82-A444-4FF2BA69CA2C</t>
  </si>
  <si>
    <t>0A3F507E-1A58-32B8-E044-0003BA298018</t>
  </si>
  <si>
    <t>24cg</t>
  </si>
  <si>
    <t>8D82EDCE-28FD-4787-8052-4894DB220B4E</t>
  </si>
  <si>
    <t>0A3F507E-1C58-32B8-E044-0003BA298018</t>
  </si>
  <si>
    <t>24gø</t>
  </si>
  <si>
    <t>AABC6CFF-DBFC-48B0-93C7-87458C0095CD</t>
  </si>
  <si>
    <t>0A3F507E-1A65-32B8-E044-0003BA298018</t>
  </si>
  <si>
    <t>26i</t>
  </si>
  <si>
    <t>CA3E8C4C-16C6-4892-8399-7610D62CB1C7</t>
  </si>
  <si>
    <t>0A3F507E-1667-32B8-E044-0003BA298018</t>
  </si>
  <si>
    <t>6ql</t>
  </si>
  <si>
    <t>5502B8E1-358B-4E3F-BF58-B2146081155A</t>
  </si>
  <si>
    <t>0A3F507E-1967-32B8-E044-0003BA298018</t>
  </si>
  <si>
    <t>16eb</t>
  </si>
  <si>
    <t>EFD54AD4-D360-4B01-9D9B-0B1F45E2A563</t>
  </si>
  <si>
    <t>0A3F507E-1A67-32B8-E044-0003BA298018</t>
  </si>
  <si>
    <t>26k</t>
  </si>
  <si>
    <t>69ED6A51-165B-4897-8B49-DB246C080897</t>
  </si>
  <si>
    <t>0A3F507E-1C67-32B8-E044-0003BA298018</t>
  </si>
  <si>
    <t>53CC29F5-14A4-452D-91D2-CE28042939D1</t>
  </si>
  <si>
    <t>0A3F507E-1557-32B8-E044-0003BA298018</t>
  </si>
  <si>
    <t>6oi</t>
  </si>
  <si>
    <t>0198BE22-77D9-4977-9E87-AE07C9050F91</t>
  </si>
  <si>
    <t>0A3F507E-1968-32B8-E044-0003BA298018</t>
  </si>
  <si>
    <t>16ea</t>
  </si>
  <si>
    <t>3153F089-B3CE-46FE-AA98-390586098C4C</t>
  </si>
  <si>
    <t>0A3F507E-1A68-32B8-E044-0003BA298018</t>
  </si>
  <si>
    <t>26t</t>
  </si>
  <si>
    <t>C0B4AFBF-ADAF-4F3D-987C-3191E1B598DA</t>
  </si>
  <si>
    <t>0A3F507E-1970-32B8-E044-0003BA298018</t>
  </si>
  <si>
    <t>16du</t>
  </si>
  <si>
    <t>A58CF9A8-70E8-4E41-BF65-C32E265CC5E0</t>
  </si>
  <si>
    <t>0A3F507E-1A70-32B8-E044-0003BA298018</t>
  </si>
  <si>
    <t>26p</t>
  </si>
  <si>
    <t>E793109D-2A26-48A8-A557-9290FDE23E50</t>
  </si>
  <si>
    <t>0A3F507E-2174-32B8-E044-0003BA298018</t>
  </si>
  <si>
    <t>6uv</t>
  </si>
  <si>
    <t>5F8EBE48-D917-45F2-A888-985AF312DD0D</t>
  </si>
  <si>
    <t>0A3F507E-2274-32B8-E044-0003BA298018</t>
  </si>
  <si>
    <t>12cl</t>
  </si>
  <si>
    <t>389810AD-06B7-4647-8053-EA4F8CA0C3CF</t>
  </si>
  <si>
    <t>0A3F507E-2474-32B8-E044-0003BA298018</t>
  </si>
  <si>
    <t>18ek</t>
  </si>
  <si>
    <t>21CEBF5E-2AFE-4A96-87CB-3A6946834455</t>
  </si>
  <si>
    <t>0A3F507E-2160-32B8-E044-0003BA298018</t>
  </si>
  <si>
    <t>6sy</t>
  </si>
  <si>
    <t>DCC696E2-C95E-40E1-995A-2BCB4A2C3BA0</t>
  </si>
  <si>
    <t>0A3F507E-2260-32B8-E044-0003BA298018</t>
  </si>
  <si>
    <t>12cg</t>
  </si>
  <si>
    <t>CADC7A3F-F335-4B92-91EF-9CC749D7BABE</t>
  </si>
  <si>
    <t>0A3F507E-1842-32B8-E044-0003BA298018</t>
  </si>
  <si>
    <t>6vg</t>
  </si>
  <si>
    <t>F4859CFC-0E3F-4B58-A07C-27D7CB43F5B3</t>
  </si>
  <si>
    <t>0A3F507E-1D4C-32B8-E044-0003BA298018</t>
  </si>
  <si>
    <t>6tb</t>
  </si>
  <si>
    <t>4416EAF3-A61D-4DF7-9032-DEEF65BBFCFA</t>
  </si>
  <si>
    <t>0A3F507E-1E4C-32B8-E044-0003BA298018</t>
  </si>
  <si>
    <t>12gn</t>
  </si>
  <si>
    <t>5D394DA8-F74F-4528-81D8-320ADD1440C0</t>
  </si>
  <si>
    <t>0A3F507E-155C-32B8-E044-0003BA298018</t>
  </si>
  <si>
    <t>6nc</t>
  </si>
  <si>
    <t>8C281AE6-4EAE-41BB-900A-82935744EB85</t>
  </si>
  <si>
    <t>0A3F507E-165C-32B8-E044-0003BA298018</t>
  </si>
  <si>
    <t>6pr</t>
  </si>
  <si>
    <t>C386B7B0-0296-455B-8FE1-57986C3F45D1</t>
  </si>
  <si>
    <t>0A3F507E-185F-32B8-E044-0003BA298018</t>
  </si>
  <si>
    <t>6ax</t>
  </si>
  <si>
    <t>06CD7BBD-AE07-45CA-9C59-42B038946782</t>
  </si>
  <si>
    <t>0A3F507E-1F5F-32B8-E044-0003BA298018</t>
  </si>
  <si>
    <t>10cu</t>
  </si>
  <si>
    <t>083CE543-6835-4EC7-847B-EECCDA87647E</t>
  </si>
  <si>
    <t>0A3F507E-235F-32B8-E044-0003BA298018</t>
  </si>
  <si>
    <t>4ev</t>
  </si>
  <si>
    <t>9ECCCDA5-C92D-4994-815C-F7CD2743825F</t>
  </si>
  <si>
    <t>0A3F507E-2067-32B8-E044-0003BA298018</t>
  </si>
  <si>
    <t>16æ</t>
  </si>
  <si>
    <t>88ABB392-6395-4505-8871-841CD3A3154F</t>
  </si>
  <si>
    <t>0A3F507E-1B6B-32B8-E044-0003BA298018</t>
  </si>
  <si>
    <t>6ze</t>
  </si>
  <si>
    <t>16F1C09A-D4A5-4A2B-ACBA-6CB08054B2E7</t>
  </si>
  <si>
    <t>0A3F507E-1D6B-32B8-E044-0003BA298018</t>
  </si>
  <si>
    <t>7es</t>
  </si>
  <si>
    <t>72FF66DD-1297-4834-8F3F-BC0228DBD74D</t>
  </si>
  <si>
    <t>0A3F507E-1E6B-32B8-E044-0003BA298018</t>
  </si>
  <si>
    <t>13fo</t>
  </si>
  <si>
    <t>F5FFAC2A-55DF-45D8-8902-0D4DAFDD3D5D</t>
  </si>
  <si>
    <t>0A3F507E-236D-32B8-E044-0003BA298018</t>
  </si>
  <si>
    <t>4el</t>
  </si>
  <si>
    <t>A34F9F63-A82A-4C3C-BBDB-6DEC0D8E9137</t>
  </si>
  <si>
    <t>0A3F507E-2450-32B8-E044-0003BA298018</t>
  </si>
  <si>
    <t>602D45EE-9FA7-457F-8201-8EF7BBA60921</t>
  </si>
  <si>
    <t>0A3F507E-1D54-32B8-E044-0003BA298018</t>
  </si>
  <si>
    <t>7ee</t>
  </si>
  <si>
    <t>1F65A9E6-8CAB-468F-A71C-D59377EF58E4</t>
  </si>
  <si>
    <t>0A3F507E-1863-32B8-E044-0003BA298018</t>
  </si>
  <si>
    <t>6az</t>
  </si>
  <si>
    <t>C726AD2D-E75A-4150-BAE8-C3164D8CBF82</t>
  </si>
  <si>
    <t>0A3F507E-1F63-32B8-E044-0003BA298018</t>
  </si>
  <si>
    <t>10bø</t>
  </si>
  <si>
    <t>9B8AA3F7-F114-48C5-81D2-B1EA2DF4F819</t>
  </si>
  <si>
    <t>0A3F507E-1B69-32B8-E044-0003BA298018</t>
  </si>
  <si>
    <t>6zd</t>
  </si>
  <si>
    <t>254E705E-1EE8-4F55-8705-B1E32F4F0119</t>
  </si>
  <si>
    <t>0A3F507E-1E69-32B8-E044-0003BA298018</t>
  </si>
  <si>
    <t>13fn</t>
  </si>
  <si>
    <t>51202F15-5BD7-43F5-8C94-78A86601F164</t>
  </si>
  <si>
    <t>0A3F507E-1B71-32B8-E044-0003BA298018</t>
  </si>
  <si>
    <t>6zh</t>
  </si>
  <si>
    <t>33B24968-EBC6-462D-9330-D60C3CCDAC4C</t>
  </si>
  <si>
    <t>0A3F507E-1D71-32B8-E044-0003BA298018</t>
  </si>
  <si>
    <t>23ap</t>
  </si>
  <si>
    <t>F3135390-1C6E-45F7-810C-F29816D53573</t>
  </si>
  <si>
    <t>0A3F507E-1E71-32B8-E044-0003BA298018</t>
  </si>
  <si>
    <t>13fr</t>
  </si>
  <si>
    <t>394C4A49-8C20-41EE-B922-4822064CDDB0</t>
  </si>
  <si>
    <t>0A3F507E-1972-32B8-E044-0003BA298018</t>
  </si>
  <si>
    <t>16ds</t>
  </si>
  <si>
    <t>D2BF88D0-1653-4562-A5F7-EF3A1E29176B</t>
  </si>
  <si>
    <t>0A3F507E-1A72-32B8-E044-0003BA298018</t>
  </si>
  <si>
    <t>24am</t>
  </si>
  <si>
    <t>3CB3A51C-37E0-4A94-A3CB-C6DB123DC798</t>
  </si>
  <si>
    <t>0A3F507E-1574-32B8-E044-0003BA298018</t>
  </si>
  <si>
    <t>Bregentvedvej</t>
  </si>
  <si>
    <t>9av</t>
  </si>
  <si>
    <t>43875C4C-D083-44F7-AE04-8BBCF7EDEDB6</t>
  </si>
  <si>
    <t>0A3F507E-1979-32B8-E044-0003BA298018</t>
  </si>
  <si>
    <t>16dl</t>
  </si>
  <si>
    <t>849DD618-BB95-4FB4-B1DC-A9E56FEF00D0</t>
  </si>
  <si>
    <t>0A3F507E-1A79-32B8-E044-0003BA298018</t>
  </si>
  <si>
    <t>24bq</t>
  </si>
  <si>
    <t>07239CF8-F710-4C87-947C-690168A11A65</t>
  </si>
  <si>
    <t>0A3F507E-1F6D-32B8-E044-0003BA298018</t>
  </si>
  <si>
    <t>10cd</t>
  </si>
  <si>
    <t>BE52CE98-1F16-4A47-BC16-960C729AA576</t>
  </si>
  <si>
    <t>0A3F507E-206D-32B8-E044-0003BA298018</t>
  </si>
  <si>
    <t>16t</t>
  </si>
  <si>
    <t>1BCE2BC7-9D71-47C3-BEDE-79C70087F963</t>
  </si>
  <si>
    <t>3C16CB12-6A9A-4077-BBBF-D3C7674A1B9C</t>
  </si>
  <si>
    <t>0A3F507E-1F4E-32B8-E044-0003BA298018</t>
  </si>
  <si>
    <t>10bp</t>
  </si>
  <si>
    <t>D4DE2E38-8F83-4EA3-883E-23352E865890</t>
  </si>
  <si>
    <t>0A3F507E-234E-32B8-E044-0003BA298018</t>
  </si>
  <si>
    <t>18fv</t>
  </si>
  <si>
    <t>D4591F68-5CBC-4353-9282-9008A92290F7</t>
  </si>
  <si>
    <t>0A3F507E-2350-32B8-E044-0003BA298018</t>
  </si>
  <si>
    <t>18bl</t>
  </si>
  <si>
    <t>2B64C931-84F7-486A-9A14-368DA96EE94D</t>
  </si>
  <si>
    <t>0A3F507E-1854-32B8-E044-0003BA298018</t>
  </si>
  <si>
    <t>6x</t>
  </si>
  <si>
    <t>294C4430-6079-4ED8-80FC-E781A6136215</t>
  </si>
  <si>
    <t>0A3F507E-1F54-32B8-E044-0003BA298018</t>
  </si>
  <si>
    <t>10bz</t>
  </si>
  <si>
    <t>5306DA20-5FE0-4EF9-904C-D38C47599B46</t>
  </si>
  <si>
    <t>0A3F507E-1963-32B8-E044-0003BA298018</t>
  </si>
  <si>
    <t>16ed</t>
  </si>
  <si>
    <t>B230562A-0A37-4308-8E4D-5935B257EB0C</t>
  </si>
  <si>
    <t>0A3F507E-1A63-32B8-E044-0003BA298018</t>
  </si>
  <si>
    <t>26h</t>
  </si>
  <si>
    <t>28AE0E5F-DA52-45AE-B979-4E819CFB9B59</t>
  </si>
  <si>
    <t>0A3F507E-2063-32B8-E044-0003BA298018</t>
  </si>
  <si>
    <t>16ac</t>
  </si>
  <si>
    <t>4280F747-CE0E-4040-BA44-483761D544B8</t>
  </si>
  <si>
    <t>0A3F507E-236B-32B8-E044-0003BA298018</t>
  </si>
  <si>
    <t>4ei</t>
  </si>
  <si>
    <t>BB33313B-8850-4F21-9EBB-28749BCE79B1</t>
  </si>
  <si>
    <t>0A3F507E-164B-32B8-E044-0003BA298018</t>
  </si>
  <si>
    <t>24ig</t>
  </si>
  <si>
    <t>697F5CFA-1BD8-43F4-9B20-E30360420E32</t>
  </si>
  <si>
    <t>0A3F507E-194B-32B8-E044-0003BA298018</t>
  </si>
  <si>
    <t>6yæ</t>
  </si>
  <si>
    <t>367DADA5-1A71-40F0-BCC7-C65B2E0B8B1E</t>
  </si>
  <si>
    <t>0A3F507E-1A4B-32B8-E044-0003BA298018</t>
  </si>
  <si>
    <t>24cy</t>
  </si>
  <si>
    <t>FFE8CF34-6E56-488E-BD8B-A8B647277AB2</t>
  </si>
  <si>
    <t>0A3F507E-1C4B-32B8-E044-0003BA298018</t>
  </si>
  <si>
    <t>4o</t>
  </si>
  <si>
    <t>A7B77A9C-C037-46DF-BB17-0985838C6462</t>
  </si>
  <si>
    <t>0A3F507E-1859-32B8-E044-0003BA298018</t>
  </si>
  <si>
    <t>6cø</t>
  </si>
  <si>
    <t>A85DEF15-C701-41A8-B38E-CEA464D67FA3</t>
  </si>
  <si>
    <t>0A3F507E-205D-32B8-E044-0003BA298018</t>
  </si>
  <si>
    <t>279</t>
  </si>
  <si>
    <t>9ke</t>
  </si>
  <si>
    <t>FBCA1432-8E8A-413B-B62A-9DD3F616E90A</t>
  </si>
  <si>
    <t>0A3F507E-1B6E-32B8-E044-0003BA298018</t>
  </si>
  <si>
    <t>6xp</t>
  </si>
  <si>
    <t>9E58D465-CDF0-4EF4-A4DC-66FAB885688C</t>
  </si>
  <si>
    <t>0A3F507E-1873-32B8-E044-0003BA298018</t>
  </si>
  <si>
    <t>24hg</t>
  </si>
  <si>
    <t>16E4B8E0-07BD-4785-94B6-E3C0FBC759E6</t>
  </si>
  <si>
    <t>0A3F507E-1F73-32B8-E044-0003BA298018</t>
  </si>
  <si>
    <t>24s</t>
  </si>
  <si>
    <t>B38E2A39-6A36-4238-9D87-8D777662DC67</t>
  </si>
  <si>
    <t>0A3F507E-2165-32B8-E044-0003BA298018</t>
  </si>
  <si>
    <t>6sn</t>
  </si>
  <si>
    <t>A220CD80-EC1A-4C02-A437-6114D5488426</t>
  </si>
  <si>
    <t>0A3F507E-2265-32B8-E044-0003BA298018</t>
  </si>
  <si>
    <t>12et</t>
  </si>
  <si>
    <t>E475D7D2-A72E-47B4-8A93-8539CC85DF2A</t>
  </si>
  <si>
    <t>0A3F507E-1866-32B8-E044-0003BA298018</t>
  </si>
  <si>
    <t>6bo</t>
  </si>
  <si>
    <t>E2B60707-19C6-4850-A4DA-DA0DB15A3893</t>
  </si>
  <si>
    <t>0A3F507E-1F66-32B8-E044-0003BA298018</t>
  </si>
  <si>
    <t>104</t>
  </si>
  <si>
    <t>10ca</t>
  </si>
  <si>
    <t>1088E45C-649D-41F2-9C4F-40F45242B608</t>
  </si>
  <si>
    <t>0A3F507E-2366-32B8-E044-0003BA298018</t>
  </si>
  <si>
    <t>4ef</t>
  </si>
  <si>
    <t>32C6E772-1326-42F5-A6DB-90AAEE93422A</t>
  </si>
  <si>
    <t>0A3F507E-1568-32B8-E044-0003BA298018</t>
  </si>
  <si>
    <t>6ob</t>
  </si>
  <si>
    <t>68014149-6B24-4429-8082-B26A3350E22F</t>
  </si>
  <si>
    <t>0A3F507E-1668-32B8-E044-0003BA298018</t>
  </si>
  <si>
    <t>6pl</t>
  </si>
  <si>
    <t>1F907123-DC22-44E7-9824-A2F18A85C47D</t>
  </si>
  <si>
    <t>0A3F507E-1B6D-32B8-E044-0003BA298018</t>
  </si>
  <si>
    <t>6zf</t>
  </si>
  <si>
    <t>65FE34B2-AE06-4E65-9594-FC4B5A61369D</t>
  </si>
  <si>
    <t>0A3F507E-1D6D-32B8-E044-0003BA298018</t>
  </si>
  <si>
    <t>7em</t>
  </si>
  <si>
    <t>4F213C88-D090-4568-83C9-D3752C58F980</t>
  </si>
  <si>
    <t>0A3F507E-1E6D-32B8-E044-0003BA298018</t>
  </si>
  <si>
    <t>13fp</t>
  </si>
  <si>
    <t>E6BBEC5E-6A0F-4291-B893-DA53283B8F55</t>
  </si>
  <si>
    <t>0A3F507E-2164-32B8-E044-0003BA298018</t>
  </si>
  <si>
    <t>6sv</t>
  </si>
  <si>
    <t>0327F8BC-C2C5-48D0-892F-57CDCDA576E7</t>
  </si>
  <si>
    <t>0A3F507E-206C-32B8-E044-0003BA298018</t>
  </si>
  <si>
    <t>16u</t>
  </si>
  <si>
    <t>2F398973-45CF-42EC-A610-67D11C62E7E0</t>
  </si>
  <si>
    <t>0A3F507E-1D6F-32B8-E044-0003BA298018</t>
  </si>
  <si>
    <t>23an</t>
  </si>
  <si>
    <t>027D6EE8-D6C8-4E4D-8665-E2C996E87CEE</t>
  </si>
  <si>
    <t>0A3F507E-1B4E-32B8-E044-0003BA298018</t>
  </si>
  <si>
    <t>4bb</t>
  </si>
  <si>
    <t>AE7D338B-6331-4C24-8989-EF612AFA2CE6</t>
  </si>
  <si>
    <t>0A3F507E-1D4E-32B8-E044-0003BA298018</t>
  </si>
  <si>
    <t>6ta</t>
  </si>
  <si>
    <t>A291C8DC-83F9-47D8-92A9-EA3E75F5C05D</t>
  </si>
  <si>
    <t>0A3F507E-1E4E-32B8-E044-0003BA298018</t>
  </si>
  <si>
    <t>12gb</t>
  </si>
  <si>
    <t>397CDB80-27F6-4983-92F4-11BBFE655927</t>
  </si>
  <si>
    <t>0A3F507E-214E-32B8-E044-0003BA298018</t>
  </si>
  <si>
    <t>18nf</t>
  </si>
  <si>
    <t>5FBE2145-807F-4A68-9C0B-855893A55EAE</t>
  </si>
  <si>
    <t>0A3F507E-224E-32B8-E044-0003BA298018</t>
  </si>
  <si>
    <t>12fc</t>
  </si>
  <si>
    <t>3D066E67-E665-4CB3-8046-B52A62FE9F17</t>
  </si>
  <si>
    <t>0A3F507E-1550-32B8-E044-0003BA298018</t>
  </si>
  <si>
    <t>6ni</t>
  </si>
  <si>
    <t>2259A19B-358C-4950-8706-C1874829939B</t>
  </si>
  <si>
    <t>0A3F507E-1650-32B8-E044-0003BA298018</t>
  </si>
  <si>
    <t>24im</t>
  </si>
  <si>
    <t>5C25365F-800E-4CFF-A994-5280A5280E39</t>
  </si>
  <si>
    <t>0A3F507E-2150-32B8-E044-0003BA298018</t>
  </si>
  <si>
    <t>18mx</t>
  </si>
  <si>
    <t>166BB163-6407-46C0-AF9C-4D344C9A917F</t>
  </si>
  <si>
    <t>0A3F507E-2250-32B8-E044-0003BA298018</t>
  </si>
  <si>
    <t>12fv</t>
  </si>
  <si>
    <t>128418F1-6182-42C8-99AF-35A19B78C33F</t>
  </si>
  <si>
    <t>0A3F507E-1B54-32B8-E044-0003BA298018</t>
  </si>
  <si>
    <t>6xb</t>
  </si>
  <si>
    <t>6325BB95-C306-4D29-AD8A-34A2FE60D66B</t>
  </si>
  <si>
    <t>0A3F507E-1E54-32B8-E044-0003BA298018</t>
  </si>
  <si>
    <t>13fa</t>
  </si>
  <si>
    <t>D3BD57C7-9B31-4F24-B769-774B2D0FE44B</t>
  </si>
  <si>
    <t>0A3F507E-2469-32B8-E044-0003BA298018</t>
  </si>
  <si>
    <t>3y</t>
  </si>
  <si>
    <t>1F998D8D-7C8C-4A29-92C2-BAF27502C859</t>
  </si>
  <si>
    <t>0A3F507E-216B-32B8-E044-0003BA298018</t>
  </si>
  <si>
    <t>6sh</t>
  </si>
  <si>
    <t>3719338E-3D5C-4B91-A0CC-395C3F874100</t>
  </si>
  <si>
    <t>0A3F507E-226B-32B8-E044-0003BA298018</t>
  </si>
  <si>
    <t>12eo</t>
  </si>
  <si>
    <t>50750ECD-81F4-4047-8DE7-F14DE2DE7214</t>
  </si>
  <si>
    <t>0A3F507E-1D78-32B8-E044-0003BA298018</t>
  </si>
  <si>
    <t>23ax</t>
  </si>
  <si>
    <t>36C2E9D6-DA78-4F68-A98F-81C8641D0AC0</t>
  </si>
  <si>
    <t>0A3F507E-1E78-32B8-E044-0003BA298018</t>
  </si>
  <si>
    <t>12bb</t>
  </si>
  <si>
    <t>B1CF8B0E-5425-4247-9C29-865476F4F8DA</t>
  </si>
  <si>
    <t>0A3F507E-197B-32B8-E044-0003BA298018</t>
  </si>
  <si>
    <t>16di</t>
  </si>
  <si>
    <t>44C5FB61-91BE-4C21-8634-8409011D5033</t>
  </si>
  <si>
    <t>0A3F507E-1A7B-32B8-E044-0003BA298018</t>
  </si>
  <si>
    <t>24br</t>
  </si>
  <si>
    <t>DC5B065D-2608-48F6-82D3-92B97FD509E3</t>
  </si>
  <si>
    <t>0A3F507E-207B-32B8-E044-0003BA298018</t>
  </si>
  <si>
    <t>11t</t>
  </si>
  <si>
    <t>9CB6FBFD-5A60-4F8F-84E6-817A5301EA8C</t>
  </si>
  <si>
    <t>0A3F507E-1F65-32B8-E044-0003BA298018</t>
  </si>
  <si>
    <t>10cf</t>
  </si>
  <si>
    <t>77CDD8CA-1D6D-43CE-AE29-28219D06B866</t>
  </si>
  <si>
    <t>0A3F507E-1B66-32B8-E044-0003BA298018</t>
  </si>
  <si>
    <t>6xl</t>
  </si>
  <si>
    <t>A39107A0-BDD9-4B7C-98CD-B5AA5F61A953</t>
  </si>
  <si>
    <t>0A3F507E-1D66-32B8-E044-0003BA298018</t>
  </si>
  <si>
    <t>7ey</t>
  </si>
  <si>
    <t>741E4BDF-085F-4F09-BDD0-192BD23E3931</t>
  </si>
  <si>
    <t>0A3F507E-1E66-32B8-E044-0003BA298018</t>
  </si>
  <si>
    <t>12gl</t>
  </si>
  <si>
    <t>7CDF6ED0-ED29-4538-9E56-666C65264CBC</t>
  </si>
  <si>
    <t>0A3F507E-2271-32B8-E044-0003BA298018</t>
  </si>
  <si>
    <t>15bg</t>
  </si>
  <si>
    <t>676A9E87-0C9B-4EDE-A59A-F8211FE75DAF</t>
  </si>
  <si>
    <t>0A3F507E-2471-32B8-E044-0003BA298018</t>
  </si>
  <si>
    <t>18ec</t>
  </si>
  <si>
    <t>FD7ADAEB-C825-4825-85CD-139A532DBA12</t>
  </si>
  <si>
    <t>0A3F507E-1872-32B8-E044-0003BA298018</t>
  </si>
  <si>
    <t>24hf</t>
  </si>
  <si>
    <t>A6AFCDCE-65FE-4910-A229-1BF2CD9A6AD0</t>
  </si>
  <si>
    <t>0A3F507E-1F72-32B8-E044-0003BA298018</t>
  </si>
  <si>
    <t>24l</t>
  </si>
  <si>
    <t>3F31D2CC-02D3-4D5C-B39D-60B5BFE3A298</t>
  </si>
  <si>
    <t>0A3F507E-2372-32B8-E044-0003BA298018</t>
  </si>
  <si>
    <t>Tranekærvej</t>
  </si>
  <si>
    <t>4bh</t>
  </si>
  <si>
    <t>C081F563-3DB3-42DB-A1F4-18CA5BC69FB9</t>
  </si>
  <si>
    <t>0A3F507E-1F79-32B8-E044-0003BA298018</t>
  </si>
  <si>
    <t>24q</t>
  </si>
  <si>
    <t>749265C0-32A6-49B0-B23E-0EDA66AC8B33</t>
  </si>
  <si>
    <t>0A3F507E-2079-32B8-E044-0003BA298018</t>
  </si>
  <si>
    <t>16fu</t>
  </si>
  <si>
    <t>CCCA3EE9-5780-4AD3-BB2F-D0E834BDB1BA</t>
  </si>
  <si>
    <t>0A3F507E-1857-32B8-E044-0003BA298018</t>
  </si>
  <si>
    <t>6ak</t>
  </si>
  <si>
    <t>55901C9C-9134-41BB-817B-E446004D1654</t>
  </si>
  <si>
    <t>0A3F507E-1F57-32B8-E044-0003BA298018</t>
  </si>
  <si>
    <t>10cr</t>
  </si>
  <si>
    <t>D83E3E87-F9ED-4EC8-8C5B-5CD49DD673CC</t>
  </si>
  <si>
    <t>0A3F507E-1870-32B8-E044-0003BA298018</t>
  </si>
  <si>
    <t>24gv</t>
  </si>
  <si>
    <t>0AD02655-1BC1-4E64-9BF7-725D5793FB6A</t>
  </si>
  <si>
    <t>0A3F507E-2074-32B8-E044-0003BA298018</t>
  </si>
  <si>
    <t>16fi</t>
  </si>
  <si>
    <t>EB4A690E-4E77-4CFA-AA7A-E79C542EF8D8</t>
  </si>
  <si>
    <t>0A3F507E-1858-32B8-E044-0003BA298018</t>
  </si>
  <si>
    <t>6av</t>
  </si>
  <si>
    <t>5AC6F99F-AE06-4F69-812D-BC85B686D9A2</t>
  </si>
  <si>
    <t>0A3F507E-1F58-32B8-E044-0003BA298018</t>
  </si>
  <si>
    <t>10ch</t>
  </si>
  <si>
    <t>2D1B5B02-2816-4983-8BAD-B95C5E6C8E3B</t>
  </si>
  <si>
    <t>0A3F507E-1B5F-32B8-E044-0003BA298018</t>
  </si>
  <si>
    <t>6yi</t>
  </si>
  <si>
    <t>84091900-619F-406A-80B7-9A64DE79CFDB</t>
  </si>
  <si>
    <t>0A3F507E-1D5F-32B8-E044-0003BA298018</t>
  </si>
  <si>
    <t>7fa</t>
  </si>
  <si>
    <t>6AE7D2DF-5968-4260-B9FB-A17BBB3EF37D</t>
  </si>
  <si>
    <t>0A3F507E-1E5F-32B8-E044-0003BA298018</t>
  </si>
  <si>
    <t>13fh</t>
  </si>
  <si>
    <t>8BDC8CD6-CDCB-4B0E-8A4E-093F05A88C95</t>
  </si>
  <si>
    <t>0A3F507E-1867-32B8-E044-0003BA298018</t>
  </si>
  <si>
    <t>6ag</t>
  </si>
  <si>
    <t>D76C5BFE-1FB2-4C6C-9E3F-B241B779D60B</t>
  </si>
  <si>
    <t>0A3F507E-1F67-32B8-E044-0003BA298018</t>
  </si>
  <si>
    <t>106</t>
  </si>
  <si>
    <t>10bh</t>
  </si>
  <si>
    <t>CECD3CE0-7EB7-4E48-99FA-7AF08AFBF57D</t>
  </si>
  <si>
    <t>0A3F507E-2367-32B8-E044-0003BA298018</t>
  </si>
  <si>
    <t>7bæ</t>
  </si>
  <si>
    <t>7E6BD7E9-FA6E-40C0-9F6B-F26606DA211E</t>
  </si>
  <si>
    <t>0A3F507E-156B-32B8-E044-0003BA298018</t>
  </si>
  <si>
    <t>6oe</t>
  </si>
  <si>
    <t>F0DB7E36-BA91-42E8-BA8D-04679DDA0181</t>
  </si>
  <si>
    <t>0A3F507E-166B-32B8-E044-0003BA298018</t>
  </si>
  <si>
    <t>6qi</t>
  </si>
  <si>
    <t>58B9918A-C883-4F39-BF7F-1F1368FBA80C</t>
  </si>
  <si>
    <t>0A3F507E-1B7A-32B8-E044-0003BA298018</t>
  </si>
  <si>
    <t>6xv</t>
  </si>
  <si>
    <t>84436829-5A1B-4FA9-AC62-721A152A87BD</t>
  </si>
  <si>
    <t>0A3F507E-1D7A-32B8-E044-0003BA298018</t>
  </si>
  <si>
    <t>23az</t>
  </si>
  <si>
    <t>6240FC3D-BD61-44C1-A5BB-44D96EA5152F</t>
  </si>
  <si>
    <t>0A3F507E-1E7A-32B8-E044-0003BA298018</t>
  </si>
  <si>
    <t>12bc</t>
  </si>
  <si>
    <t>92EB94F2-4A84-4EC8-AE8F-EBCCF724927A</t>
  </si>
  <si>
    <t>0A3F507E-217A-32B8-E044-0003BA298018</t>
  </si>
  <si>
    <t>6us</t>
  </si>
  <si>
    <t>8F72541B-3B8A-48E5-8D0D-C08F18A6080B</t>
  </si>
  <si>
    <t>0A3F507E-227A-32B8-E044-0003BA298018</t>
  </si>
  <si>
    <t>12co</t>
  </si>
  <si>
    <t>C7DA2F9F-F69F-4E69-945E-C33F254BBFDC</t>
  </si>
  <si>
    <t>0A3F507E-247A-32B8-E044-0003BA298018</t>
  </si>
  <si>
    <t>9cq</t>
  </si>
  <si>
    <t>34029818-4A60-479A-99E2-97E9A0A677D5</t>
  </si>
  <si>
    <t>0A3F507E-2484-32B8-E044-0003BA298018</t>
  </si>
  <si>
    <t>65D</t>
  </si>
  <si>
    <t>3s</t>
  </si>
  <si>
    <t>C28A7586-3EE6-4623-A53E-E99EB8E2D206</t>
  </si>
  <si>
    <t>0A3F507E-1875-32B8-E044-0003BA298018</t>
  </si>
  <si>
    <t>24hh</t>
  </si>
  <si>
    <t>BFF745FE-13FC-4982-82C3-176D1EAB726D</t>
  </si>
  <si>
    <t>0A3F507E-1F75-32B8-E044-0003BA298018</t>
  </si>
  <si>
    <t>24t</t>
  </si>
  <si>
    <t>CC58CF51-AD86-4FB8-AC1E-33E182D64661</t>
  </si>
  <si>
    <t>0A3F507E-1D69-32B8-E044-0003BA298018</t>
  </si>
  <si>
    <t>7eu</t>
  </si>
  <si>
    <t>AAE7764B-7A72-4864-BC63-FE9F5DA08F4C</t>
  </si>
  <si>
    <t>0A3F507E-2369-32B8-E044-0003BA298018</t>
  </si>
  <si>
    <t>4eh</t>
  </si>
  <si>
    <t>317BC51F-FCBC-4CEE-BE2C-8F2E322E97D3</t>
  </si>
  <si>
    <t>0A3F507E-2371-32B8-E044-0003BA298018</t>
  </si>
  <si>
    <t>4bt</t>
  </si>
  <si>
    <t>9AA68A75-5824-41D6-920F-3DFD4DD2EE3E</t>
  </si>
  <si>
    <t>0A3F507E-1572-32B8-E044-0003BA298018</t>
  </si>
  <si>
    <t>6dæ</t>
  </si>
  <si>
    <t>36D5B2DC-EF97-40FF-890E-78884B25D23E</t>
  </si>
  <si>
    <t>0A3F507E-1672-32B8-E044-0003BA298018</t>
  </si>
  <si>
    <t>6pf</t>
  </si>
  <si>
    <t>E3554E40-E082-4C4F-9984-ABCA7203E023</t>
  </si>
  <si>
    <t>0A3F507E-1877-32B8-E044-0003BA298018</t>
  </si>
  <si>
    <t>24hi</t>
  </si>
  <si>
    <t>F82D5639-6488-4BB4-BE6E-73BD54E08EEF</t>
  </si>
  <si>
    <t>0A3F507E-1878-32B8-E044-0003BA298018</t>
  </si>
  <si>
    <t>24hm</t>
  </si>
  <si>
    <t>87DEC59C-477F-4794-B464-F6AFA57EABBF</t>
  </si>
  <si>
    <t>0A3F507E-1F78-32B8-E044-0003BA298018</t>
  </si>
  <si>
    <t>24u</t>
  </si>
  <si>
    <t>5392E2C1-2887-4279-BEB4-7BA8E13DB402</t>
  </si>
  <si>
    <t>0A3F507E-227B-32B8-E044-0003BA298018</t>
  </si>
  <si>
    <t>15bm</t>
  </si>
  <si>
    <t>8AD9863B-DC2F-4849-B1EE-8B20F35A154A</t>
  </si>
  <si>
    <t>0A3F507E-235B-32B8-E044-0003BA298018</t>
  </si>
  <si>
    <t>4ea</t>
  </si>
  <si>
    <t>9457BA14-E380-422D-BAE3-2842363CC8BD</t>
  </si>
  <si>
    <t>8E2565E0-C219-402C-8AD1-1660FA5BCBB1</t>
  </si>
  <si>
    <t>0A3F507E-1579-32B8-E044-0003BA298018</t>
  </si>
  <si>
    <t>9aæ</t>
  </si>
  <si>
    <t>629A25D0-8273-4BAC-8701-8F70E4801388</t>
  </si>
  <si>
    <t>0A3F507E-1679-32B8-E044-0003BA298018</t>
  </si>
  <si>
    <t>6qg</t>
  </si>
  <si>
    <t>4F816D61-223F-41E9-BA05-2FDE3B5ACD31</t>
  </si>
  <si>
    <t>0A3F507E-2179-32B8-E044-0003BA298018</t>
  </si>
  <si>
    <t>6ud</t>
  </si>
  <si>
    <t>48F0BB0D-D568-4E9A-874C-1C414BB17D97</t>
  </si>
  <si>
    <t>0A3F507E-2279-32B8-E044-0003BA298018</t>
  </si>
  <si>
    <t>15bl</t>
  </si>
  <si>
    <t>D29B2609-98D5-4F0B-A20C-2D5427765833</t>
  </si>
  <si>
    <t>0A3F507E-1B7F-32B8-E044-0003BA298018</t>
  </si>
  <si>
    <t>6zt</t>
  </si>
  <si>
    <t>84456D03-4BF2-4F06-A081-D7605D3E5F8E</t>
  </si>
  <si>
    <t>0A3F507E-1D7F-32B8-E044-0003BA298018</t>
  </si>
  <si>
    <t>Nordfeldvej</t>
  </si>
  <si>
    <t>4eu</t>
  </si>
  <si>
    <t>82A0C65B-A534-46FC-96B2-6D4EC771CE9A</t>
  </si>
  <si>
    <t>E0210804-FDD8-45EF-8442-8F315E6C79B6</t>
  </si>
  <si>
    <t>0A3F507E-1E7F-32B8-E044-0003BA298018</t>
  </si>
  <si>
    <t>13fz</t>
  </si>
  <si>
    <t>ED18143D-C37D-43F3-967E-2F6D1478A555</t>
  </si>
  <si>
    <t>0A3F507E-186F-32B8-E044-0003BA298018</t>
  </si>
  <si>
    <t>24gx</t>
  </si>
  <si>
    <t>A4BD7AD0-5480-4591-8ACE-3C9D3C2FEB99</t>
  </si>
  <si>
    <t>0A3F507E-1F7A-32B8-E044-0003BA298018</t>
  </si>
  <si>
    <t>24hz</t>
  </si>
  <si>
    <t>0C716C02-721C-413E-B67F-037935ED6434</t>
  </si>
  <si>
    <t>0A3F507E-237A-32B8-E044-0003BA298018</t>
  </si>
  <si>
    <t>4bm</t>
  </si>
  <si>
    <t>FA49494A-F51D-4727-B88D-446DC87BBA47</t>
  </si>
  <si>
    <t>0A3F507E-1B7D-32B8-E044-0003BA298018</t>
  </si>
  <si>
    <t>6zu</t>
  </si>
  <si>
    <t>13AAB37A-FAC3-4503-8E30-A6C51E6CC389</t>
  </si>
  <si>
    <t>0A3F507E-1884-32B8-E044-0003BA298018</t>
  </si>
  <si>
    <t>13bu</t>
  </si>
  <si>
    <t>056D00E9-6BBE-458C-9C34-4E5096C93490</t>
  </si>
  <si>
    <t>0A3F507E-1F84-32B8-E044-0003BA298018</t>
  </si>
  <si>
    <t>9iø</t>
  </si>
  <si>
    <t>BC4B0EDF-745A-40F3-B54E-CCE8863A071E</t>
  </si>
  <si>
    <t>0A3F507E-1F86-32B8-E044-0003BA298018</t>
  </si>
  <si>
    <t>9iz</t>
  </si>
  <si>
    <t>3A3ADFE9-8896-4462-9EE8-DA5C9C21109F</t>
  </si>
  <si>
    <t>0A3F507E-1D6E-32B8-E044-0003BA298018</t>
  </si>
  <si>
    <t>23am</t>
  </si>
  <si>
    <t>8513B6A5-ED23-42BD-845B-A7BBCFE9FE97</t>
  </si>
  <si>
    <t>0A3F507E-1E6E-32B8-E044-0003BA298018</t>
  </si>
  <si>
    <t>13eq</t>
  </si>
  <si>
    <t>9DD7E4A8-19A2-4272-AD87-042462A2F0A6</t>
  </si>
  <si>
    <t>0A3F507E-216E-32B8-E044-0003BA298018</t>
  </si>
  <si>
    <t>6uz</t>
  </si>
  <si>
    <t>01033FC7-EE2F-4C04-92A1-A28B401B6C93</t>
  </si>
  <si>
    <t>0A3F507E-226E-32B8-E044-0003BA298018</t>
  </si>
  <si>
    <t>12ch</t>
  </si>
  <si>
    <t>40C23079-089C-4EE3-B81F-FCD9CD02D581</t>
  </si>
  <si>
    <t>0A3F507E-246E-32B8-E044-0003BA298018</t>
  </si>
  <si>
    <t>18al</t>
  </si>
  <si>
    <t>DD7200CF-0AD4-4A4A-88E2-15F35BE58758</t>
  </si>
  <si>
    <t>0A3F507E-1570-32B8-E044-0003BA298018</t>
  </si>
  <si>
    <t>6dy</t>
  </si>
  <si>
    <t>4930A5CF-E680-4119-B759-34454DC4BB52</t>
  </si>
  <si>
    <t>0A3F507E-1670-32B8-E044-0003BA298018</t>
  </si>
  <si>
    <t>6pg</t>
  </si>
  <si>
    <t>DE03E594-28C0-43E5-9463-E11011F63E08</t>
  </si>
  <si>
    <t>0A3F507E-2270-32B8-E044-0003BA298018</t>
  </si>
  <si>
    <t>12ci</t>
  </si>
  <si>
    <t>9382B9C7-0935-426F-91F4-5DF10D010C34</t>
  </si>
  <si>
    <t>0A3F507E-1B74-32B8-E044-0003BA298018</t>
  </si>
  <si>
    <t>6xs</t>
  </si>
  <si>
    <t>2A2405A1-77AD-4EC6-B39B-AA9CDDB0B114</t>
  </si>
  <si>
    <t>0A3F507E-1E74-32B8-E044-0003BA298018</t>
  </si>
  <si>
    <t>12aø</t>
  </si>
  <si>
    <t>91AE4FB5-DF95-48DC-82A8-1F852AEA4E02</t>
  </si>
  <si>
    <t>0A3F507E-237D-32B8-E044-0003BA298018</t>
  </si>
  <si>
    <t>4bæ</t>
  </si>
  <si>
    <t>BD2B32F1-682F-442F-B2D9-AF0C350F374C</t>
  </si>
  <si>
    <t>0A3F507E-1864-32B8-E044-0003BA298018</t>
  </si>
  <si>
    <t>6bn</t>
  </si>
  <si>
    <t>4C90514E-9673-4734-895F-645204C0A270</t>
  </si>
  <si>
    <t>0A3F507E-246C-32B8-E044-0003BA298018</t>
  </si>
  <si>
    <t>18ct</t>
  </si>
  <si>
    <t>2FFF6152-855C-463A-A480-5F0A118FAB1A</t>
  </si>
  <si>
    <t>0A3F507E-1B76-32B8-E044-0003BA298018</t>
  </si>
  <si>
    <t>6xt</t>
  </si>
  <si>
    <t>B4AAD83C-3082-4B1C-8FB6-5D0123B59792</t>
  </si>
  <si>
    <t>0A3F507E-1D76-32B8-E044-0003BA298018</t>
  </si>
  <si>
    <t>23au</t>
  </si>
  <si>
    <t>A5C7FFF3-A931-4CCE-905A-C5AABEED3A8D</t>
  </si>
  <si>
    <t>0A3F507E-1E76-32B8-E044-0003BA298018</t>
  </si>
  <si>
    <t>12ba</t>
  </si>
  <si>
    <t>E00048C8-0537-47CB-9CB3-F3A7937F2274</t>
  </si>
  <si>
    <t>0A3F507E-2176-32B8-E044-0003BA298018</t>
  </si>
  <si>
    <t>6uu</t>
  </si>
  <si>
    <t>93CA712F-7D38-4D7F-AF24-BC28961C8945</t>
  </si>
  <si>
    <t>0A3F507E-2075-32B8-E044-0003BA298018</t>
  </si>
  <si>
    <t>16fk</t>
  </si>
  <si>
    <t>4DA85AF3-D7E6-4961-9302-3DC31482B9BA</t>
  </si>
  <si>
    <t>0A3F507E-1889-32B8-E044-0003BA298018</t>
  </si>
  <si>
    <t>13eg</t>
  </si>
  <si>
    <t>CB8E8D3A-B02B-4F00-9897-0B4EEDEF820B</t>
  </si>
  <si>
    <t>0A3F507E-1F89-32B8-E044-0003BA298018</t>
  </si>
  <si>
    <t>9oæ</t>
  </si>
  <si>
    <t>4FC31231-8992-49E2-9F9C-1AEDD555FA3B</t>
  </si>
  <si>
    <t>0A3F507E-177D-32B8-E044-0003BA298018</t>
  </si>
  <si>
    <t>Vallensbæk Strandvej</t>
  </si>
  <si>
    <t>26c</t>
  </si>
  <si>
    <t>232E335D-7F86-4546-A597-C57E4C0F5D36</t>
  </si>
  <si>
    <t>0A3F507E-1D7D-32B8-E044-0003BA298018</t>
  </si>
  <si>
    <t>23ba</t>
  </si>
  <si>
    <t>987D0489-D907-4D97-9276-DB6B0E4B94CB</t>
  </si>
  <si>
    <t>0A3F507E-1E7D-32B8-E044-0003BA298018</t>
  </si>
  <si>
    <t>13fy</t>
  </si>
  <si>
    <t>DBA696E2-3357-47FD-A54C-6A46A8E61AC5</t>
  </si>
  <si>
    <t>0A3F507E-207E-32B8-E044-0003BA298018</t>
  </si>
  <si>
    <t>11v</t>
  </si>
  <si>
    <t>D1DF851A-9E68-4D58-B18E-2E7512B4E2E2</t>
  </si>
  <si>
    <t>0A3F507E-1B87-32B8-E044-0003BA298018</t>
  </si>
  <si>
    <t>6zp</t>
  </si>
  <si>
    <t>F5675976-CDFF-4435-BC5A-1354B3965E8A</t>
  </si>
  <si>
    <t>0A3F507E-1E87-32B8-E044-0003BA298018</t>
  </si>
  <si>
    <t>13gb</t>
  </si>
  <si>
    <t>8E4B0006-77CC-4F7B-98B0-A9609898AD5C</t>
  </si>
  <si>
    <t>0A3F507E-2187-32B8-E044-0003BA298018</t>
  </si>
  <si>
    <t>6ty</t>
  </si>
  <si>
    <t>FB85CDBC-E0AA-44A7-9833-C7905E21F5B4</t>
  </si>
  <si>
    <t>0A3F507E-2287-32B8-E044-0003BA298018</t>
  </si>
  <si>
    <t>12er</t>
  </si>
  <si>
    <t>7EB742EC-D4A7-4AB7-B617-80F05C31F821</t>
  </si>
  <si>
    <t>0A3F507E-1E63-32B8-E044-0003BA298018</t>
  </si>
  <si>
    <t>13fk</t>
  </si>
  <si>
    <t>2B12ADF9-581A-4E5B-989D-84F9822A08C4</t>
  </si>
  <si>
    <t>0A3F507E-1971-32B8-E044-0003BA298018</t>
  </si>
  <si>
    <t>16dt</t>
  </si>
  <si>
    <t>9C341D3A-21B6-4DA9-B157-DE4685A1A41D</t>
  </si>
  <si>
    <t>0A3F507E-1A71-32B8-E044-0003BA298018</t>
  </si>
  <si>
    <t>24er</t>
  </si>
  <si>
    <t>11294290-7EE4-4753-AD7B-53F6D4BCE7B4</t>
  </si>
  <si>
    <t>0A3F507E-1578-32B8-E044-0003BA298018</t>
  </si>
  <si>
    <t>9at</t>
  </si>
  <si>
    <t>6A82DF6B-9DBC-411C-9747-61F063DE1A3A</t>
  </si>
  <si>
    <t>0A3F507E-2178-32B8-E044-0003BA298018</t>
  </si>
  <si>
    <t>6ut</t>
  </si>
  <si>
    <t>A70B3E3C-E53A-4C5F-A37E-3B1B9CA20E95</t>
  </si>
  <si>
    <t>0A3F507E-2278-32B8-E044-0003BA298018</t>
  </si>
  <si>
    <t>12cn</t>
  </si>
  <si>
    <t>781C6255-92FE-473B-94AF-036D1103D9EA</t>
  </si>
  <si>
    <t>0A3F507E-1D53-32B8-E044-0003BA298018</t>
  </si>
  <si>
    <t>7eo</t>
  </si>
  <si>
    <t>78DAE37E-CC57-423C-8D55-A61C741D4F3C</t>
  </si>
  <si>
    <t>0A3F507E-1879-32B8-E044-0003BA298018</t>
  </si>
  <si>
    <t>24f</t>
  </si>
  <si>
    <t>E5921DE4-5D89-446C-AC0E-BB1A71DC313B</t>
  </si>
  <si>
    <t>0A3F507E-2365-32B8-E044-0003BA298018</t>
  </si>
  <si>
    <t>7bø</t>
  </si>
  <si>
    <t>DFB8241C-FE72-419B-A310-5758DF90E5C5</t>
  </si>
  <si>
    <t>0A3F507E-1566-32B8-E044-0003BA298018</t>
  </si>
  <si>
    <t>6nø</t>
  </si>
  <si>
    <t>F9BAEFBE-65CD-4C5D-AF00-21EC8C8F7B20</t>
  </si>
  <si>
    <t>0A3F507E-1666-32B8-E044-0003BA298018</t>
  </si>
  <si>
    <t>6pm</t>
  </si>
  <si>
    <t>5E1E8722-D0D5-436B-AEAC-1B6D4F9C9E5C</t>
  </si>
  <si>
    <t>0A3F507E-1966-32B8-E044-0003BA298018</t>
  </si>
  <si>
    <t>16eg</t>
  </si>
  <si>
    <t>CAE42E77-19B5-4407-90EA-5AAFED5922CB</t>
  </si>
  <si>
    <t>0A3F507E-2066-32B8-E044-0003BA298018</t>
  </si>
  <si>
    <t>16ø</t>
  </si>
  <si>
    <t>14B97C93-CE1A-4770-9689-A383C74E23E8</t>
  </si>
  <si>
    <t>0A3F507E-1F6E-32B8-E044-0003BA298018</t>
  </si>
  <si>
    <t>120</t>
  </si>
  <si>
    <t>10cc</t>
  </si>
  <si>
    <t>2B75C121-D4BF-4CFA-BBC6-90B2084665B7</t>
  </si>
  <si>
    <t>0A3F507E-236E-32B8-E044-0003BA298018</t>
  </si>
  <si>
    <t>4em</t>
  </si>
  <si>
    <t>505BE3DE-ADC8-4D79-8A99-29C1F05BA5C4</t>
  </si>
  <si>
    <t>0A3F507E-2370-32B8-E044-0003BA298018</t>
  </si>
  <si>
    <t>4bg</t>
  </si>
  <si>
    <t>982E28C6-F84E-4488-99D5-E8E0F6EF7DF8</t>
  </si>
  <si>
    <t>0A3F507E-1874-32B8-E044-0003BA298018</t>
  </si>
  <si>
    <t>24hl</t>
  </si>
  <si>
    <t>CB3AAF05-576A-4BFD-B3CA-CFCB1A9BF533</t>
  </si>
  <si>
    <t>0A3F507E-1F74-32B8-E044-0003BA298018</t>
  </si>
  <si>
    <t>24be</t>
  </si>
  <si>
    <t>D520273B-E7AC-4F10-8F13-1E6A33E7C836</t>
  </si>
  <si>
    <t>0A3F507E-1575-32B8-E044-0003BA298018</t>
  </si>
  <si>
    <t>9m</t>
  </si>
  <si>
    <t>C3CABC36-89DC-4B39-A880-B734222DE7AC</t>
  </si>
  <si>
    <t>0A3F507E-1675-32B8-E044-0003BA298018</t>
  </si>
  <si>
    <t>6qe</t>
  </si>
  <si>
    <t>60D8EAE8-2B25-4FAF-9FDE-6F38A71BB3EB</t>
  </si>
  <si>
    <t>0A3F507E-177E-32B8-E044-0003BA298018</t>
  </si>
  <si>
    <t>26f</t>
  </si>
  <si>
    <t>05DD948C-6451-4785-AF19-614F82354FA3</t>
  </si>
  <si>
    <t>0A3F507E-1D7E-32B8-E044-0003BA298018</t>
  </si>
  <si>
    <t>23bb</t>
  </si>
  <si>
    <t>F7B5453D-A329-4D43-B50D-B1D82A75E9E7</t>
  </si>
  <si>
    <t>0A3F507E-207D-32B8-E044-0003BA298018</t>
  </si>
  <si>
    <t>11bh</t>
  </si>
  <si>
    <t>9625D756-2CCE-4D25-AE47-1DF5735D1658</t>
  </si>
  <si>
    <t>0A3F507E-217E-32B8-E044-0003BA298018</t>
  </si>
  <si>
    <t>6uq</t>
  </si>
  <si>
    <t>5FA2283E-1B4E-4ACE-9ED3-AE05485B4C1B</t>
  </si>
  <si>
    <t>0A3F507E-247E-32B8-E044-0003BA298018</t>
  </si>
  <si>
    <t>7co</t>
  </si>
  <si>
    <t>A755BCC7-21B0-45F8-846B-542DA147F6A7</t>
  </si>
  <si>
    <t>0A3F507E-1584-32B8-E044-0003BA298018</t>
  </si>
  <si>
    <t>Bregnebo</t>
  </si>
  <si>
    <t>6ød</t>
  </si>
  <si>
    <t>7682AFE3-3CB5-4AF8-9956-C19900703AFC</t>
  </si>
  <si>
    <t>0A3F507E-1684-32B8-E044-0003BA298018</t>
  </si>
  <si>
    <t>Egeskovvej</t>
  </si>
  <si>
    <t>3d</t>
  </si>
  <si>
    <t>20EE1D17-F14B-4B1D-90A4-0CEFB06A7680</t>
  </si>
  <si>
    <t>0A3F507E-2184-32B8-E044-0003BA298018</t>
  </si>
  <si>
    <t>6un</t>
  </si>
  <si>
    <t>1CE2604A-A1FA-4659-B807-A021940022A7</t>
  </si>
  <si>
    <t>0A3F507E-1E58-32B8-E044-0003BA298018</t>
  </si>
  <si>
    <t>13ep</t>
  </si>
  <si>
    <t>C7088E0A-D671-4BB5-A70A-9CBCB37A6DFD</t>
  </si>
  <si>
    <t>0A3F507E-195F-32B8-E044-0003BA298018</t>
  </si>
  <si>
    <t>16ek</t>
  </si>
  <si>
    <t>651BE2DC-92C6-4C3A-9485-F92075F81E77</t>
  </si>
  <si>
    <t>0A3F507E-1A5F-32B8-E044-0003BA298018</t>
  </si>
  <si>
    <t>24cn</t>
  </si>
  <si>
    <t>E8489DF1-3742-4490-9117-83E67C3C5D37</t>
  </si>
  <si>
    <t>0A3F507E-1B67-32B8-E044-0003BA298018</t>
  </si>
  <si>
    <t>6zc</t>
  </si>
  <si>
    <t>CF632308-8448-4AE0-8285-BFE8441403D6</t>
  </si>
  <si>
    <t>0A3F507E-2167-32B8-E044-0003BA298018</t>
  </si>
  <si>
    <t>6sm</t>
  </si>
  <si>
    <t>276C7A9D-5496-4DDF-8BE7-FBA156EB8809</t>
  </si>
  <si>
    <t>0A3F507E-2267-32B8-E044-0003BA298018</t>
  </si>
  <si>
    <t>12em</t>
  </si>
  <si>
    <t>937450A1-B874-44A3-85F8-3B1EB10E752F</t>
  </si>
  <si>
    <t>0A3F507E-1B79-32B8-E044-0003BA298018</t>
  </si>
  <si>
    <t>6zm</t>
  </si>
  <si>
    <t>4B175C49-FC71-4559-A3CD-BA5B7F14487F</t>
  </si>
  <si>
    <t>0A3F507E-1D79-32B8-E044-0003BA298018</t>
  </si>
  <si>
    <t>23ay</t>
  </si>
  <si>
    <t>BE4A5C20-F6FF-4D11-88FB-0746D28E6BE6</t>
  </si>
  <si>
    <t>0A3F507E-1E79-32B8-E044-0003BA298018</t>
  </si>
  <si>
    <t>13fv</t>
  </si>
  <si>
    <t>DD1D76AB-20EE-4783-B72B-3364B56E7AE7</t>
  </si>
  <si>
    <t>0A3F507E-2379-32B8-E044-0003BA298018</t>
  </si>
  <si>
    <t>4by</t>
  </si>
  <si>
    <t>D00E4999-360E-4EA5-8A37-CB9A66598D3C</t>
  </si>
  <si>
    <t>0A3F507E-2151-32B8-E044-0003BA298018</t>
  </si>
  <si>
    <t>18na</t>
  </si>
  <si>
    <t>8D96E73E-C6DF-4723-B107-4B79DA04184C</t>
  </si>
  <si>
    <t>0A3F507E-1B57-32B8-E044-0003BA298018</t>
  </si>
  <si>
    <t>6ye</t>
  </si>
  <si>
    <t>CED5FCE2-26CD-4F84-87E9-A30583F87225</t>
  </si>
  <si>
    <t>0A3F507E-1D57-32B8-E044-0003BA298018</t>
  </si>
  <si>
    <t>7eq</t>
  </si>
  <si>
    <t>67AADD95-87B7-4619-93EC-664EF3AF6DFB</t>
  </si>
  <si>
    <t>0A3F507E-1E57-32B8-E044-0003BA298018</t>
  </si>
  <si>
    <t>13fd</t>
  </si>
  <si>
    <t>69AFA5FF-1BD3-4542-8342-F93F1E5D73D7</t>
  </si>
  <si>
    <t>0A3F507E-2465-32B8-E044-0003BA298018</t>
  </si>
  <si>
    <t>A78E96CE-A499-43CB-9FF4-747732209F13</t>
  </si>
  <si>
    <t>0A3F507E-2168-32B8-E044-0003BA298018</t>
  </si>
  <si>
    <t>6sl</t>
  </si>
  <si>
    <t>DCE0F180-7EAD-4C4A-A943-201AC4766270</t>
  </si>
  <si>
    <t>0A3F507E-2268-32B8-E044-0003BA298018</t>
  </si>
  <si>
    <t>12cb</t>
  </si>
  <si>
    <t>AC31695F-5D00-4D41-9C4F-D37CB32AC209</t>
  </si>
  <si>
    <t>0A3F507E-2170-32B8-E044-0003BA298018</t>
  </si>
  <si>
    <t>6uy</t>
  </si>
  <si>
    <t>C83A7380-5974-43E3-8D6D-7FA5103A3199</t>
  </si>
  <si>
    <t>0A3F507E-2470-32B8-E044-0003BA298018</t>
  </si>
  <si>
    <t>18hp</t>
  </si>
  <si>
    <t>ACD21927-9551-4EDA-8BCC-25DEEC7DA01A</t>
  </si>
  <si>
    <t>0A3F507E-1D74-32B8-E044-0003BA298018</t>
  </si>
  <si>
    <t>23as</t>
  </si>
  <si>
    <t>8B5457CA-E9DB-4F44-BA44-3CEFADE461AE</t>
  </si>
  <si>
    <t>0A3F507E-197A-32B8-E044-0003BA298018</t>
  </si>
  <si>
    <t>16dk</t>
  </si>
  <si>
    <t>D7574FA8-E26C-4A5C-B105-46482DAAF823</t>
  </si>
  <si>
    <t>0A3F507E-1A7A-32B8-E044-0003BA298018</t>
  </si>
  <si>
    <t>24ev</t>
  </si>
  <si>
    <t>2A9C39AD-4DF1-4D1B-AF50-E634A7E56F40</t>
  </si>
  <si>
    <t>0A3F507E-207A-32B8-E044-0003BA298018</t>
  </si>
  <si>
    <t>16fs</t>
  </si>
  <si>
    <t>E340E261-2BF6-4A80-B2D0-25054766BFE3</t>
  </si>
  <si>
    <t>0A3F507E-1986-32B8-E044-0003BA298018</t>
  </si>
  <si>
    <t>16cz</t>
  </si>
  <si>
    <t>118C298C-2872-488C-B989-CA63CE3A24FB</t>
  </si>
  <si>
    <t>0A3F507E-1A86-32B8-E044-0003BA298018</t>
  </si>
  <si>
    <t>24fi</t>
  </si>
  <si>
    <t>D54C21C9-77B7-41DE-9739-C0AD1CCBB726</t>
  </si>
  <si>
    <t>0A3F507E-1C86-32B8-E044-0003BA298018</t>
  </si>
  <si>
    <t>Liselundsvej</t>
  </si>
  <si>
    <t>9cm</t>
  </si>
  <si>
    <t>E4C92949-B9CD-4B7E-83D7-E3F48AC7E1DA</t>
  </si>
  <si>
    <t>0A3F507E-1787-32B8-E044-0003BA298018</t>
  </si>
  <si>
    <t>24v</t>
  </si>
  <si>
    <t>A4D3F2E5-ADA0-4007-9A18-1CF181ECBC59</t>
  </si>
  <si>
    <t>0A3F507E-1D87-32B8-E044-0003BA298018</t>
  </si>
  <si>
    <t>4ds</t>
  </si>
  <si>
    <t>6D79E3F7-2795-457E-B4E2-7B304CED2833</t>
  </si>
  <si>
    <t>0A3F507E-165D-32B8-E044-0003BA298018</t>
  </si>
  <si>
    <t>6qq</t>
  </si>
  <si>
    <t>8F2561C8-2289-4B53-A32A-57C33469A226</t>
  </si>
  <si>
    <t>0A3F507E-1E65-32B8-E044-0003BA298018</t>
  </si>
  <si>
    <t>13fl</t>
  </si>
  <si>
    <t>15616610-6D32-47F2-8855-57F258E46916</t>
  </si>
  <si>
    <t>0A3F507E-1A66-32B8-E044-0003BA298018</t>
  </si>
  <si>
    <t>26u</t>
  </si>
  <si>
    <t>1072E334-8DD8-4AB5-B027-5C8F21336422</t>
  </si>
  <si>
    <t>0A3F507E-1B68-32B8-E044-0003BA298018</t>
  </si>
  <si>
    <t>6xm</t>
  </si>
  <si>
    <t>F5D9444D-7148-4721-8231-416E0AAE415A</t>
  </si>
  <si>
    <t>0A3F507E-1D68-32B8-E044-0003BA298018</t>
  </si>
  <si>
    <t>7ev</t>
  </si>
  <si>
    <t>E00246BC-B1C6-4A6A-9038-C0249C8514BA</t>
  </si>
  <si>
    <t>0A3F507E-1E68-32B8-E044-0003BA298018</t>
  </si>
  <si>
    <t>12gk</t>
  </si>
  <si>
    <t>0471C77A-F3CF-4877-BD5D-46B3799F3AA4</t>
  </si>
  <si>
    <t>0A3F507E-156F-32B8-E044-0003BA298018</t>
  </si>
  <si>
    <t>6dx</t>
  </si>
  <si>
    <t>3EA44985-EE12-4030-9D57-402236D3CF6A</t>
  </si>
  <si>
    <t>0A3F507E-166F-32B8-E044-0003BA298018</t>
  </si>
  <si>
    <t>6qb</t>
  </si>
  <si>
    <t>55A0CFDE-DBE1-4C21-96A8-5DD8E1426641</t>
  </si>
  <si>
    <t>0A3F507E-1B70-32B8-E044-0003BA298018</t>
  </si>
  <si>
    <t>6xq</t>
  </si>
  <si>
    <t>4105B9D1-F8EF-4AEE-8E07-C3D2C8D956FB</t>
  </si>
  <si>
    <t>0A3F507E-1D70-32B8-E044-0003BA298018</t>
  </si>
  <si>
    <t>23ao</t>
  </si>
  <si>
    <t>B95B545D-0661-4D65-8DF3-9ECCFABE5902</t>
  </si>
  <si>
    <t>0A3F507E-1E70-32B8-E044-0003BA298018</t>
  </si>
  <si>
    <t>13er</t>
  </si>
  <si>
    <t>C8AC9D4B-5E8E-406B-810D-F068C09B0536</t>
  </si>
  <si>
    <t>0A3F507E-2374-32B8-E044-0003BA298018</t>
  </si>
  <si>
    <t>4bi</t>
  </si>
  <si>
    <t>B14FFEF8-29CF-4850-B17B-1DBAC85EEDF2</t>
  </si>
  <si>
    <t>0A3F507E-1975-32B8-E044-0003BA298018</t>
  </si>
  <si>
    <t>16dp</t>
  </si>
  <si>
    <t>A33824DD-4BDC-4297-9D20-1AB84D52EF27</t>
  </si>
  <si>
    <t>0A3F507E-1A75-32B8-E044-0003BA298018</t>
  </si>
  <si>
    <t>24et</t>
  </si>
  <si>
    <t>81465084-7EF7-4439-9C96-CF5B12C13A32</t>
  </si>
  <si>
    <t>0A3F507E-196F-32B8-E044-0003BA298018</t>
  </si>
  <si>
    <t>16dv</t>
  </si>
  <si>
    <t>B8D93FF0-947D-4CDC-AB4B-09C71D83A1FA</t>
  </si>
  <si>
    <t>0A3F507E-157A-32B8-E044-0003BA298018</t>
  </si>
  <si>
    <t>9as</t>
  </si>
  <si>
    <t>BF51F7B0-D81B-4ED0-B588-0CBDC59366D9</t>
  </si>
  <si>
    <t>0A3F507E-167A-32B8-E044-0003BA298018</t>
  </si>
  <si>
    <t>6pt</t>
  </si>
  <si>
    <t>D9F05A6C-5672-4F72-8DDC-01977470C294</t>
  </si>
  <si>
    <t>0A3F507E-187D-32B8-E044-0003BA298018</t>
  </si>
  <si>
    <t>13ei</t>
  </si>
  <si>
    <t>AD67BD8C-80A4-4D2A-8985-9D0B3EF16043</t>
  </si>
  <si>
    <t>0A3F507E-1F7D-32B8-E044-0003BA298018</t>
  </si>
  <si>
    <t>24o</t>
  </si>
  <si>
    <t>67AD0895-4F7A-462D-8939-D4DB0A124404</t>
  </si>
  <si>
    <t>0A3F507E-1E7E-32B8-E044-0003BA298018</t>
  </si>
  <si>
    <t>12be</t>
  </si>
  <si>
    <t>D8D9902C-631C-452F-8952-38877916D66E</t>
  </si>
  <si>
    <t>0A3F507E-227E-32B8-E044-0003BA298018</t>
  </si>
  <si>
    <t>12cv</t>
  </si>
  <si>
    <t>7CE0D5F4-FBF8-4884-B36D-D0CE67FB84BD</t>
  </si>
  <si>
    <t>0A3F507E-1984-32B8-E044-0003BA298018</t>
  </si>
  <si>
    <t>16cø</t>
  </si>
  <si>
    <t>67AD62AD-7A12-4F8A-90A4-A35092C285F0</t>
  </si>
  <si>
    <t>0A3F507E-1A84-32B8-E044-0003BA298018</t>
  </si>
  <si>
    <t>24fh</t>
  </si>
  <si>
    <t>25226BCE-10E5-4769-8E92-EEA5F59DA1A3</t>
  </si>
  <si>
    <t>0A3F507E-1C84-32B8-E044-0003BA298018</t>
  </si>
  <si>
    <t>9cn</t>
  </si>
  <si>
    <t>74FD20B0-BFEC-450F-8934-9E10ED5832C5</t>
  </si>
  <si>
    <t>0A3F507E-2387-32B8-E044-0003BA298018</t>
  </si>
  <si>
    <t>4ae</t>
  </si>
  <si>
    <t>C51F751C-9038-4CEF-8460-331E55027706</t>
  </si>
  <si>
    <t>0A3F507E-2073-32B8-E044-0003BA298018</t>
  </si>
  <si>
    <t>16fh</t>
  </si>
  <si>
    <t>78031DC5-7AAF-4582-8D90-9BD15C992192</t>
  </si>
  <si>
    <t>0A3F507E-1783-32B8-E044-0003BA298018</t>
  </si>
  <si>
    <t>26b</t>
  </si>
  <si>
    <t>2B763C08-DE16-4B93-BB12-FBC4048EF5E6</t>
  </si>
  <si>
    <t>0A3F507E-1B83-32B8-E044-0003BA298018</t>
  </si>
  <si>
    <t>6zr</t>
  </si>
  <si>
    <t>E1FECA8B-0011-4197-BCA2-B223FB759458</t>
  </si>
  <si>
    <t>E177FA63-B519-4E9B-9912-453B9790BF24</t>
  </si>
  <si>
    <t>0A3F507E-1B86-32B8-E044-0003BA298018</t>
  </si>
  <si>
    <t>6ya</t>
  </si>
  <si>
    <t>2E84010E-CD39-4ECB-B891-495F6746C1FF</t>
  </si>
  <si>
    <t>0A3F507E-1D86-32B8-E044-0003BA298018</t>
  </si>
  <si>
    <t>4dd</t>
  </si>
  <si>
    <t>9C0A5766-D196-498C-B64F-B2184FC1B6B1</t>
  </si>
  <si>
    <t>0A3F507E-1E86-32B8-E044-0003BA298018</t>
  </si>
  <si>
    <t>12bi</t>
  </si>
  <si>
    <t>96B5FDCA-B4ED-4045-9280-22A5A67529E6</t>
  </si>
  <si>
    <t>0A3F507E-2186-32B8-E044-0003BA298018</t>
  </si>
  <si>
    <t>6um</t>
  </si>
  <si>
    <t>250B9FC3-B529-4465-A015-F409689C9AF3</t>
  </si>
  <si>
    <t>0A3F507E-2286-32B8-E044-0003BA298018</t>
  </si>
  <si>
    <t>12cq</t>
  </si>
  <si>
    <t>7DC9A064-5E59-45C7-B781-E90991E1A28A</t>
  </si>
  <si>
    <t>0A3F507E-2486-32B8-E044-0003BA298018</t>
  </si>
  <si>
    <t>16ag</t>
  </si>
  <si>
    <t>08AD1607-596A-431F-A5EF-7077D0FD544D</t>
  </si>
  <si>
    <t>0A3F507E-1F6A-32B8-E044-0003BA298018</t>
  </si>
  <si>
    <t>10be</t>
  </si>
  <si>
    <t>6E883E87-B0BD-4447-860A-1B03001E3B3B</t>
  </si>
  <si>
    <t>0A3F507E-236A-32B8-E044-0003BA298018</t>
  </si>
  <si>
    <t>7bg</t>
  </si>
  <si>
    <t>1B7FF091-C338-4127-B703-7F6D3ED071AE</t>
  </si>
  <si>
    <t>0A3F507E-1E6F-32B8-E044-0003BA298018</t>
  </si>
  <si>
    <t>13fq</t>
  </si>
  <si>
    <t>9BA82A7E-5F31-4097-93D1-538EE0ADB008</t>
  </si>
  <si>
    <t>0A3F507E-216F-32B8-E044-0003BA298018</t>
  </si>
  <si>
    <t>6ui</t>
  </si>
  <si>
    <t>BA983B53-3228-4446-A385-2C94DC21C2AD</t>
  </si>
  <si>
    <t>0A3F507E-226F-32B8-E044-0003BA298018</t>
  </si>
  <si>
    <t>15ap</t>
  </si>
  <si>
    <t>8351C11C-3178-4676-9E8F-3D4E69F6DFF9</t>
  </si>
  <si>
    <t>0A3F507E-246F-32B8-E044-0003BA298018</t>
  </si>
  <si>
    <t>18ah</t>
  </si>
  <si>
    <t>D00FC7C7-2308-400B-8446-1B1AD0D810E2</t>
  </si>
  <si>
    <t>0A3F507E-1D77-32B8-E044-0003BA298018</t>
  </si>
  <si>
    <t>23av</t>
  </si>
  <si>
    <t>5177638A-9B15-4017-A0F8-96D4CFF30078</t>
  </si>
  <si>
    <t>0A3F507E-1E77-32B8-E044-0003BA298018</t>
  </si>
  <si>
    <t>13fu</t>
  </si>
  <si>
    <t>D00E7AD0-CEF5-427B-8B94-3A6CA3339D69</t>
  </si>
  <si>
    <t>0A3F507E-2477-32B8-E044-0003BA298018</t>
  </si>
  <si>
    <t>12t</t>
  </si>
  <si>
    <t>E5C674AB-12C0-42DE-AA11-C9A5F6FA7797</t>
  </si>
  <si>
    <t>0A3F507E-208E-32B8-E044-0003BA298018</t>
  </si>
  <si>
    <t>Rosenlunden</t>
  </si>
  <si>
    <t>27e</t>
  </si>
  <si>
    <t>27C784F5-E871-40E4-8FE2-CA5D316558E5</t>
  </si>
  <si>
    <t>0A3F507E-1883-32B8-E044-0003BA298018</t>
  </si>
  <si>
    <t>13ed</t>
  </si>
  <si>
    <t>E645C111-378F-436A-BA1A-693D9D9E4473</t>
  </si>
  <si>
    <t>0A3F507E-1F83-32B8-E044-0003BA298018</t>
  </si>
  <si>
    <t>9b</t>
  </si>
  <si>
    <t>BB05E1B3-F437-4689-B1FA-AB53941D1C4A</t>
  </si>
  <si>
    <t>58E38EF5-0AB8-4F0D-BFF3-F35E04592914</t>
  </si>
  <si>
    <t>8C276381-F90F-4957-8025-83096B3C632D</t>
  </si>
  <si>
    <t>0A3F507E-1885-32B8-E044-0003BA298018</t>
  </si>
  <si>
    <t>13ee</t>
  </si>
  <si>
    <t>080C45D5-9375-4240-9611-B061D42D30B4</t>
  </si>
  <si>
    <t>0A3F507E-1F85-32B8-E044-0003BA298018</t>
  </si>
  <si>
    <t>9iæ</t>
  </si>
  <si>
    <t>7712DF64-ED45-465B-8C46-7B6EFA21375C</t>
  </si>
  <si>
    <t>0A3F507E-178D-32B8-E044-0003BA298018</t>
  </si>
  <si>
    <t>24af</t>
  </si>
  <si>
    <t>9D68F87D-293F-4997-B09B-25EA2719121A</t>
  </si>
  <si>
    <t>0A3F507E-1B8D-32B8-E044-0003BA298018</t>
  </si>
  <si>
    <t>Kokkedalsvej</t>
  </si>
  <si>
    <t>18gc</t>
  </si>
  <si>
    <t>0B7682B2-64EF-4201-9617-3F32A526785C</t>
  </si>
  <si>
    <t>0A3F507E-1D8D-32B8-E044-0003BA298018</t>
  </si>
  <si>
    <t>4du</t>
  </si>
  <si>
    <t>5AE2B890-EF4B-4D44-906C-1C25E40ACBBE</t>
  </si>
  <si>
    <t>0A3F507E-1E8D-32B8-E044-0003BA298018</t>
  </si>
  <si>
    <t>13ge</t>
  </si>
  <si>
    <t>B86798C1-16E5-4C1D-8247-6B974085DC46</t>
  </si>
  <si>
    <t>0A3F507E-238D-32B8-E044-0003BA298018</t>
  </si>
  <si>
    <t>Tårnborgvej</t>
  </si>
  <si>
    <t>4ce</t>
  </si>
  <si>
    <t>B42425CC-679C-4A15-8E35-03D0DFD02C17</t>
  </si>
  <si>
    <t>0A3F507E-1957-32B8-E044-0003BA298018</t>
  </si>
  <si>
    <t>16es</t>
  </si>
  <si>
    <t>67D8C3A0-8B6F-4C87-BA96-012373C9FFDA</t>
  </si>
  <si>
    <t>0A3F507E-1A57-32B8-E044-0003BA298018</t>
  </si>
  <si>
    <t>24cr</t>
  </si>
  <si>
    <t>CC914351-AB8D-437C-B0FB-22CA268FFC99</t>
  </si>
  <si>
    <t>0A3F507E-1C57-32B8-E044-0003BA298018</t>
  </si>
  <si>
    <t>24fz</t>
  </si>
  <si>
    <t>BF2F19FF-247A-431C-B548-AC10FF9FF740</t>
  </si>
  <si>
    <t>0A3F507E-2057-32B8-E044-0003BA298018</t>
  </si>
  <si>
    <t>267</t>
  </si>
  <si>
    <t>9kl</t>
  </si>
  <si>
    <t>6A1EF355-7805-423A-A562-DB5005D1D5EE</t>
  </si>
  <si>
    <t>0A3F507E-2065-32B8-E044-0003BA298018</t>
  </si>
  <si>
    <t>16aa</t>
  </si>
  <si>
    <t>8AAEAC61-A711-46F6-85C5-374459FE8917</t>
  </si>
  <si>
    <t>0A3F507E-2068-32B8-E044-0003BA298018</t>
  </si>
  <si>
    <t>16z</t>
  </si>
  <si>
    <t>B41137FF-CC64-4BE4-91ED-E3DE16FB9099</t>
  </si>
  <si>
    <t>0A3F507E-2070-32B8-E044-0003BA298018</t>
  </si>
  <si>
    <t>16r</t>
  </si>
  <si>
    <t>F8895B7D-78FF-4ACC-BCB2-8C063A786793</t>
  </si>
  <si>
    <t>0A3F507E-1974-32B8-E044-0003BA298018</t>
  </si>
  <si>
    <t>16dq</t>
  </si>
  <si>
    <t>A0E7B11F-B5E6-4666-A126-B0573AD637DB</t>
  </si>
  <si>
    <t>0A3F507E-157B-32B8-E044-0003BA298018</t>
  </si>
  <si>
    <t>9aø</t>
  </si>
  <si>
    <t>D6C188B0-735C-4832-BA4D-A719ADFF1FBF</t>
  </si>
  <si>
    <t>0A3F507E-167B-32B8-E044-0003BA298018</t>
  </si>
  <si>
    <t>6pu</t>
  </si>
  <si>
    <t>8F4255A4-F92E-4501-9FE5-7D32425110C6</t>
  </si>
  <si>
    <t>0A3F507E-187A-32B8-E044-0003BA298018</t>
  </si>
  <si>
    <t>24hp</t>
  </si>
  <si>
    <t>EF12E515-A01C-4E3C-AFCD-73A637D7B061</t>
  </si>
  <si>
    <t>0A3F507E-157D-32B8-E044-0003BA298018</t>
  </si>
  <si>
    <t>9bc</t>
  </si>
  <si>
    <t>225D2323-03B8-4F83-AAF7-F8E82C0C05B3</t>
  </si>
  <si>
    <t>0A3F507E-217D-32B8-E044-0003BA298018</t>
  </si>
  <si>
    <t>6ub</t>
  </si>
  <si>
    <t>03399B4F-A828-47DE-8096-EF5D5214BBE3</t>
  </si>
  <si>
    <t>0A3F507E-2384-32B8-E044-0003BA298018</t>
  </si>
  <si>
    <t>4br</t>
  </si>
  <si>
    <t>2CC47C81-E85A-4404-96DE-14414C3C2833</t>
  </si>
  <si>
    <t>0A3F507E-1587-32B8-E044-0003BA298018</t>
  </si>
  <si>
    <t>6øg</t>
  </si>
  <si>
    <t>171E9B0B-1E45-4997-ABAB-007C17671940</t>
  </si>
  <si>
    <t>0A3F507E-1687-32B8-E044-0003BA298018</t>
  </si>
  <si>
    <t>3l</t>
  </si>
  <si>
    <t>7DC2B7BA-FCEA-49EA-86D7-52A04528EED3</t>
  </si>
  <si>
    <t>29E81EB7-B727-4354-9EBD-98A23A5CE545</t>
  </si>
  <si>
    <t>0A3F507E-1987-32B8-E044-0003BA298018</t>
  </si>
  <si>
    <t>16cy</t>
  </si>
  <si>
    <t>F2CF4D86-1152-4388-B910-C433888E77C2</t>
  </si>
  <si>
    <t>0A3F507E-1C87-32B8-E044-0003BA298018</t>
  </si>
  <si>
    <t>9co</t>
  </si>
  <si>
    <t>CB5AAADF-E09C-43D3-99E1-C28298F71E6D</t>
  </si>
  <si>
    <t>0A3F507E-1C8A-32B8-E044-0003BA298018</t>
  </si>
  <si>
    <t>9bd</t>
  </si>
  <si>
    <t>E87AD2D7-872A-47EE-A5F6-35963B05FFB2</t>
  </si>
  <si>
    <t>0A3F507E-2377-32B8-E044-0003BA298018</t>
  </si>
  <si>
    <t>4bx</t>
  </si>
  <si>
    <t>CF9B775C-CFFB-4EF7-813F-18AAC734CF12</t>
  </si>
  <si>
    <t>0A3F507E-1576-32B8-E044-0003BA298018</t>
  </si>
  <si>
    <t>9az</t>
  </si>
  <si>
    <t>2298AE1C-C19E-4BD1-9416-CED7111BAF0A</t>
  </si>
  <si>
    <t>0A3F507E-1676-32B8-E044-0003BA298018</t>
  </si>
  <si>
    <t>6pd</t>
  </si>
  <si>
    <t>99A7C783-BB73-466E-B6D7-71F4C99CC614</t>
  </si>
  <si>
    <t>0A3F507E-1782-32B8-E044-0003BA298018</t>
  </si>
  <si>
    <t>26d</t>
  </si>
  <si>
    <t>7014B838-33E5-4F84-9B2B-E667A79D7D6B</t>
  </si>
  <si>
    <t>0A3F507E-2182-32B8-E044-0003BA298018</t>
  </si>
  <si>
    <t>6uo</t>
  </si>
  <si>
    <t>7B243AF7-35F7-40A2-A8BE-4DC21B29C00C</t>
  </si>
  <si>
    <t>0A3F507E-2482-32B8-E044-0003BA298018</t>
  </si>
  <si>
    <t>65B</t>
  </si>
  <si>
    <t>3ae</t>
  </si>
  <si>
    <t>5E135D95-9257-4BE1-9C6D-ED75131D9D62</t>
  </si>
  <si>
    <t>0A3F507E-158A-32B8-E044-0003BA298018</t>
  </si>
  <si>
    <t>6øk</t>
  </si>
  <si>
    <t>6EB2BFA1-AA85-4AB3-9612-12DD8EFCCD4A</t>
  </si>
  <si>
    <t>0A3F507E-1F98-32B8-E044-0003BA298018</t>
  </si>
  <si>
    <t>9ip</t>
  </si>
  <si>
    <t>F921A122-25C9-43F5-81E1-51DD7767D7B4</t>
  </si>
  <si>
    <t>0A3F507E-2166-32B8-E044-0003BA298018</t>
  </si>
  <si>
    <t>6su</t>
  </si>
  <si>
    <t>2B0D3A07-EA51-4146-AEEC-87D1E3E234CA</t>
  </si>
  <si>
    <t>0A3F507E-2266-32B8-E044-0003BA298018</t>
  </si>
  <si>
    <t>12cd</t>
  </si>
  <si>
    <t>F22D1789-74E4-4949-9F19-47F41F3CF54B</t>
  </si>
  <si>
    <t>0A3F507E-1868-32B8-E044-0003BA298018</t>
  </si>
  <si>
    <t>6y</t>
  </si>
  <si>
    <t>A8B28CA2-00A8-4DAE-9656-D2FD832B51F3</t>
  </si>
  <si>
    <t>0A3F507E-1F68-32B8-E044-0003BA298018</t>
  </si>
  <si>
    <t>10bg</t>
  </si>
  <si>
    <t>925C2866-CB9F-414B-90F4-D73AFCDB58F7</t>
  </si>
  <si>
    <t>0A3F507E-206E-32B8-E044-0003BA298018</t>
  </si>
  <si>
    <t>18fg</t>
  </si>
  <si>
    <t>18D6AC9B-83D2-4C1D-B436-FC888A8D5F92</t>
  </si>
  <si>
    <t>0A3F507E-1F70-32B8-E044-0003BA298018</t>
  </si>
  <si>
    <t>10bc</t>
  </si>
  <si>
    <t>205E6578-00B2-4F84-8440-3CE02C304A69</t>
  </si>
  <si>
    <t>0A3F507E-1A74-32B8-E044-0003BA298018</t>
  </si>
  <si>
    <t>24hæ</t>
  </si>
  <si>
    <t>5E828B7C-B48C-4DD7-881B-9E45C7941677</t>
  </si>
  <si>
    <t>0A3F507E-1B75-32B8-E044-0003BA298018</t>
  </si>
  <si>
    <t>6zk</t>
  </si>
  <si>
    <t>8901E2CD-ABDF-40A4-9C13-50820099E53A</t>
  </si>
  <si>
    <t>0A3F507E-1D75-32B8-E044-0003BA298018</t>
  </si>
  <si>
    <t>23at</t>
  </si>
  <si>
    <t>741252A6-028E-4401-99EB-500B88FC006D</t>
  </si>
  <si>
    <t>0A3F507E-1E75-32B8-E044-0003BA298018</t>
  </si>
  <si>
    <t>13ft</t>
  </si>
  <si>
    <t>BCE8588C-6DB4-4A06-9A70-E673E683C881</t>
  </si>
  <si>
    <t>0A3F507E-2375-32B8-E044-0003BA298018</t>
  </si>
  <si>
    <t>4bv</t>
  </si>
  <si>
    <t>177F3A79-93FA-4CCF-9395-78FCC3D77469</t>
  </si>
  <si>
    <t>0A3F507E-167D-32B8-E044-0003BA298018</t>
  </si>
  <si>
    <t>6px</t>
  </si>
  <si>
    <t>8EEF14CF-0983-40C9-A5F6-4B1C589F8BD0</t>
  </si>
  <si>
    <t>0A3F507E-197D-32B8-E044-0003BA298018</t>
  </si>
  <si>
    <t>16dg</t>
  </si>
  <si>
    <t>0BA181F3-D270-4AEF-A32C-55F68147CE08</t>
  </si>
  <si>
    <t>0A3F507E-1A7D-32B8-E044-0003BA298018</t>
  </si>
  <si>
    <t>24bv</t>
  </si>
  <si>
    <t>F8085D7A-BD8F-4F78-BE6F-AC8E101BC32A</t>
  </si>
  <si>
    <t>0A3F507E-1C7D-32B8-E044-0003BA298018</t>
  </si>
  <si>
    <t>1D</t>
  </si>
  <si>
    <t>9cz</t>
  </si>
  <si>
    <t>C4AE4823-F909-4170-A569-37B46A127EF1</t>
  </si>
  <si>
    <t>0A3F507E-227D-32B8-E044-0003BA298018</t>
  </si>
  <si>
    <t>15bn</t>
  </si>
  <si>
    <t>FE065CD8-E0AA-4813-9091-7F0EC559295F</t>
  </si>
  <si>
    <t>0A3F507E-1F7E-32B8-E044-0003BA298018</t>
  </si>
  <si>
    <t>24gs</t>
  </si>
  <si>
    <t>C260CCF2-585E-4CEF-961A-1AF3097717DA</t>
  </si>
  <si>
    <t>0A3F507E-237E-32B8-E044-0003BA298018</t>
  </si>
  <si>
    <t>4bo</t>
  </si>
  <si>
    <t>BDF0FAA8-A361-4527-B04B-A375610C590F</t>
  </si>
  <si>
    <t>0A3F507E-1784-32B8-E044-0003BA298018</t>
  </si>
  <si>
    <t>25a</t>
  </si>
  <si>
    <t>5F2C05D5-FC58-4F5C-8DE4-0491D7E5E7FE</t>
  </si>
  <si>
    <t>0A3F507E-1B84-32B8-E044-0003BA298018</t>
  </si>
  <si>
    <t>6xø</t>
  </si>
  <si>
    <t>753EF337-E3CD-4A5C-806E-5EE3E077D5AF</t>
  </si>
  <si>
    <t>0A3F507E-1E84-32B8-E044-0003BA298018</t>
  </si>
  <si>
    <t>12bh</t>
  </si>
  <si>
    <t>019EEA24-648E-4E20-8DC3-3DFE1266AE28</t>
  </si>
  <si>
    <t>0A3F507E-1A87-32B8-E044-0003BA298018</t>
  </si>
  <si>
    <t>24ek</t>
  </si>
  <si>
    <t>51C01269-C1AA-4167-93AC-0738650944B3</t>
  </si>
  <si>
    <t>0A3F507E-198A-32B8-E044-0003BA298018</t>
  </si>
  <si>
    <t>16cu</t>
  </si>
  <si>
    <t>3997D483-9665-4F95-9E2E-606A3612B9FF</t>
  </si>
  <si>
    <t>0A3F507E-1A8A-32B8-E044-0003BA298018</t>
  </si>
  <si>
    <t>24fl</t>
  </si>
  <si>
    <t>AEF1C72F-2309-4AE3-ACC4-87FA63BCC24A</t>
  </si>
  <si>
    <t>0A3F507E-158E-32B8-E044-0003BA298018</t>
  </si>
  <si>
    <t>6øo</t>
  </si>
  <si>
    <t>93AAC299-7380-4ADB-AF3E-6476B92977EC</t>
  </si>
  <si>
    <t>0A3F507E-1976-32B8-E044-0003BA298018</t>
  </si>
  <si>
    <t>16do</t>
  </si>
  <si>
    <t>9A2D8CF2-C1B7-4380-A037-0921D8DC2B38</t>
  </si>
  <si>
    <t>0A3F507E-1A76-32B8-E044-0003BA298018</t>
  </si>
  <si>
    <t>24ba</t>
  </si>
  <si>
    <t>16A56016-2481-4A76-B55D-9BE56DBD1EE7</t>
  </si>
  <si>
    <t>0A3F507E-2076-32B8-E044-0003BA298018</t>
  </si>
  <si>
    <t>16fl</t>
  </si>
  <si>
    <t>18C4AED4-7D07-4573-96BB-5CC8F4F34A44</t>
  </si>
  <si>
    <t>0A3F507E-1D83-32B8-E044-0003BA298018</t>
  </si>
  <si>
    <t>4do</t>
  </si>
  <si>
    <t>9F34BEEF-8D3C-43A6-8D85-E4E111D13566</t>
  </si>
  <si>
    <t>0A3F507E-1E83-32B8-E044-0003BA298018</t>
  </si>
  <si>
    <t>13fø</t>
  </si>
  <si>
    <t>8A3D970D-18F7-4619-AB8D-637649C187D4</t>
  </si>
  <si>
    <t>0A3F507E-1785-32B8-E044-0003BA298018</t>
  </si>
  <si>
    <t>25d</t>
  </si>
  <si>
    <t>EE235226-5756-49DA-9A04-EBC714874BD3</t>
  </si>
  <si>
    <t>0A3F507E-2385-32B8-E044-0003BA298018</t>
  </si>
  <si>
    <t>4cc</t>
  </si>
  <si>
    <t>89C6CDE5-D7A7-443C-813C-9CF99813A0E6</t>
  </si>
  <si>
    <t>0A3F507E-158D-32B8-E044-0003BA298018</t>
  </si>
  <si>
    <t>6øn</t>
  </si>
  <si>
    <t>5C7DF5E4-C69E-46F6-B91E-B9CF4381148A</t>
  </si>
  <si>
    <t>0A3F507E-218D-32B8-E044-0003BA298018</t>
  </si>
  <si>
    <t>Strandesplanaden</t>
  </si>
  <si>
    <t>6b</t>
  </si>
  <si>
    <t>08224512-2C8E-49EA-89B2-3A5EAD85030C</t>
  </si>
  <si>
    <t>0A3F507E-228D-32B8-E044-0003BA298018</t>
  </si>
  <si>
    <t>12ft</t>
  </si>
  <si>
    <t>1FAFD60F-9860-4A12-9720-6928ED82A29C</t>
  </si>
  <si>
    <t>0A3F507E-248D-32B8-E044-0003BA298018</t>
  </si>
  <si>
    <t>11b</t>
  </si>
  <si>
    <t>54D49B1C-948B-4398-BC2E-66E221753D6E</t>
  </si>
  <si>
    <t>0A3F507E-1577-32B8-E044-0003BA298018</t>
  </si>
  <si>
    <t>9n</t>
  </si>
  <si>
    <t>853900D2-12AA-4A14-BA43-DB13C6D428F4</t>
  </si>
  <si>
    <t>0A3F507E-1677-32B8-E044-0003BA298018</t>
  </si>
  <si>
    <t>6qf</t>
  </si>
  <si>
    <t>C10D037A-1C72-40BA-912B-164202D91125</t>
  </si>
  <si>
    <t>0A3F507E-1678-32B8-E044-0003BA298018</t>
  </si>
  <si>
    <t>6pc</t>
  </si>
  <si>
    <t>DF5E4578-C765-46BD-9BF0-7035B59DF81F</t>
  </si>
  <si>
    <t>0A3F507E-1978-32B8-E044-0003BA298018</t>
  </si>
  <si>
    <t>16dm</t>
  </si>
  <si>
    <t>003A5EDB-AD2F-408F-B353-9E049A85CBC3</t>
  </si>
  <si>
    <t>0A3F507E-1A78-32B8-E044-0003BA298018</t>
  </si>
  <si>
    <t>24eu</t>
  </si>
  <si>
    <t>0D7908F3-DFD0-49A0-B314-4F2DAF2005D1</t>
  </si>
  <si>
    <t>0A3F507E-237B-32B8-E044-0003BA298018</t>
  </si>
  <si>
    <t>4bz</t>
  </si>
  <si>
    <t>AB7594AE-A29F-4A40-A588-EDCD7AB1F5A8</t>
  </si>
  <si>
    <t>0A3F507E-217C-32B8-E044-0003BA298018</t>
  </si>
  <si>
    <t>6ur</t>
  </si>
  <si>
    <t>74860FBB-574E-4F73-9F31-314214EEBDD6</t>
  </si>
  <si>
    <t>0A3F507E-227C-32B8-E044-0003BA298018</t>
  </si>
  <si>
    <t>12cu</t>
  </si>
  <si>
    <t>91CF3280-D71E-439D-9A34-68EC03A094DF</t>
  </si>
  <si>
    <t>0A3F507E-247C-32B8-E044-0003BA298018</t>
  </si>
  <si>
    <t>7cq</t>
  </si>
  <si>
    <t>5B355A6A-52D1-4762-A2C9-FB6365BD228C</t>
  </si>
  <si>
    <t>0A3F507E-2080-32B8-E044-0003BA298018</t>
  </si>
  <si>
    <t>A16C0462-A611-4A9C-9555-E59E3E8DE674</t>
  </si>
  <si>
    <t>0A3F507E-2388-32B8-E044-0003BA298018</t>
  </si>
  <si>
    <t>4ad</t>
  </si>
  <si>
    <t>748FCD20-90FD-4BC7-ABD6-4DA698BC6BDE</t>
  </si>
  <si>
    <t>0A3F507E-188C-32B8-E044-0003BA298018</t>
  </si>
  <si>
    <t>13bq</t>
  </si>
  <si>
    <t>6108C8A5-D3CE-4F24-86EF-2BC25B9675A3</t>
  </si>
  <si>
    <t>0A3F507E-1C91-32B8-E044-0003BA298018</t>
  </si>
  <si>
    <t>9bi</t>
  </si>
  <si>
    <t>D17BD3FD-36C2-4E91-BD6F-BE1367C149AA</t>
  </si>
  <si>
    <t>0A3F507E-1593-32B8-E044-0003BA298018</t>
  </si>
  <si>
    <t>Broholmvej</t>
  </si>
  <si>
    <t>11bl</t>
  </si>
  <si>
    <t>61C5E461-7950-469B-A07B-CDECD75CDAE6</t>
  </si>
  <si>
    <t>0A3F507E-1693-32B8-E044-0003BA298018</t>
  </si>
  <si>
    <t>3au</t>
  </si>
  <si>
    <t>636DF1E7-248D-427A-BCDF-CE1FE1603B64</t>
  </si>
  <si>
    <t>0A3F507E-1C93-32B8-E044-0003BA298018</t>
  </si>
  <si>
    <t>9bæ</t>
  </si>
  <si>
    <t>E989B179-2F2F-4A91-861D-245ADB74CA34</t>
  </si>
  <si>
    <t>0A3F507E-1F99-32B8-E044-0003BA298018</t>
  </si>
  <si>
    <t>9ot</t>
  </si>
  <si>
    <t>BF3EBF51-B37E-466E-B03C-E2CD43B94167</t>
  </si>
  <si>
    <t>0A3F507E-2376-32B8-E044-0003BA298018</t>
  </si>
  <si>
    <t>4bk</t>
  </si>
  <si>
    <t>5968A42F-C1AF-4E0A-AABD-37EDC04FF435</t>
  </si>
  <si>
    <t>0A3F507E-1586-32B8-E044-0003BA298018</t>
  </si>
  <si>
    <t>6øf</t>
  </si>
  <si>
    <t>6BFC5251-08BD-4A9F-91D0-2CC35F96F8EB</t>
  </si>
  <si>
    <t>0A3F507E-2197-32B8-E044-0003BA298018</t>
  </si>
  <si>
    <t>Strandparksvej</t>
  </si>
  <si>
    <t>9r</t>
  </si>
  <si>
    <t>8F4ECAE6-9513-48DC-8AA1-3C6854A53693</t>
  </si>
  <si>
    <t>0A3F507E-2284-32B8-E044-0003BA298018</t>
  </si>
  <si>
    <t>12cr</t>
  </si>
  <si>
    <t>AA5FB75B-E0A3-40C8-AA89-6732E3014DA7</t>
  </si>
  <si>
    <t>0A3F507E-1887-32B8-E044-0003BA298018</t>
  </si>
  <si>
    <t>13ef</t>
  </si>
  <si>
    <t>05B87F0D-20C7-4939-98AE-CF4B2D8C99B0</t>
  </si>
  <si>
    <t>0A3F507E-1F87-32B8-E044-0003BA298018</t>
  </si>
  <si>
    <t>9oø</t>
  </si>
  <si>
    <t>74911D54-0B5D-4B3E-92BE-F3F4B3850924</t>
  </si>
  <si>
    <t>0A3F507E-188A-32B8-E044-0003BA298018</t>
  </si>
  <si>
    <t>13by</t>
  </si>
  <si>
    <t>6DEBCC1D-9A43-404D-894B-4371AF0587C8</t>
  </si>
  <si>
    <t>0A3F507E-1F8A-32B8-E044-0003BA298018</t>
  </si>
  <si>
    <t>9ix</t>
  </si>
  <si>
    <t>8AFE081B-D437-4958-BF26-4380F202865C</t>
  </si>
  <si>
    <t>0A3F507E-238A-32B8-E044-0003BA298018</t>
  </si>
  <si>
    <t>Tværbækvej</t>
  </si>
  <si>
    <t>20bg</t>
  </si>
  <si>
    <t>537F34FD-8C84-434F-A86D-539FDB8370DE</t>
  </si>
  <si>
    <t>85A38966-2DA1-4884-9FB2-F1F20EEC3D94</t>
  </si>
  <si>
    <t>0A3F507E-1582-32B8-E044-0003BA298018</t>
  </si>
  <si>
    <t>6øb</t>
  </si>
  <si>
    <t>EF1E0D93-3BCF-408E-9932-C0A44A94092C</t>
  </si>
  <si>
    <t>0A3F507E-1682-32B8-E044-0003BA298018</t>
  </si>
  <si>
    <t>6qa</t>
  </si>
  <si>
    <t>5F5AD533-BE60-4223-9933-5C6608195B0C</t>
  </si>
  <si>
    <t>0A3F507E-1982-32B8-E044-0003BA298018</t>
  </si>
  <si>
    <t>16db</t>
  </si>
  <si>
    <t>B4B88810-CCC9-4BDD-A95D-6180E047F49B</t>
  </si>
  <si>
    <t>0A3F507E-1C82-32B8-E044-0003BA298018</t>
  </si>
  <si>
    <t>9db</t>
  </si>
  <si>
    <t>7FE3DA5B-E0A7-423C-B141-647D722329F4</t>
  </si>
  <si>
    <t>0A3F507E-1591-32B8-E044-0003BA298018</t>
  </si>
  <si>
    <t>6ør</t>
  </si>
  <si>
    <t>01B84733-740A-456B-A545-194196C6C311</t>
  </si>
  <si>
    <t>0A3F507E-1691-32B8-E044-0003BA298018</t>
  </si>
  <si>
    <t>3at</t>
  </si>
  <si>
    <t>B58A4BAF-1EB5-4C12-8CD3-0CCD1473A5BA</t>
  </si>
  <si>
    <t>0A3F507E-1B98-32B8-E044-0003BA298018</t>
  </si>
  <si>
    <t>18gi</t>
  </si>
  <si>
    <t>ADD288C0-7959-40DD-88A2-BD6B731432ED</t>
  </si>
  <si>
    <t>0A3F507E-1E98-32B8-E044-0003BA298018</t>
  </si>
  <si>
    <t>12bs</t>
  </si>
  <si>
    <t>7C5E847A-3879-412D-A81C-2C4B3CE5174E</t>
  </si>
  <si>
    <t>0A3F507E-1797-32B8-E044-0003BA298018</t>
  </si>
  <si>
    <t>24h</t>
  </si>
  <si>
    <t>D777FB5A-1EED-44D1-8CAA-125017B37F48</t>
  </si>
  <si>
    <t>0A3F507E-1B97-32B8-E044-0003BA298018</t>
  </si>
  <si>
    <t>18gz</t>
  </si>
  <si>
    <t>B4C70DC7-B03A-4254-9656-A7F8463BF342</t>
  </si>
  <si>
    <t>0A3F507E-1D97-32B8-E044-0003BA298018</t>
  </si>
  <si>
    <t>Nordmarksvænge</t>
  </si>
  <si>
    <t>15ci</t>
  </si>
  <si>
    <t>85344A20-0CAF-4559-A1A9-CDD454C927C8</t>
  </si>
  <si>
    <t>0A3F507E-1E97-32B8-E044-0003BA298018</t>
  </si>
  <si>
    <t>13gk</t>
  </si>
  <si>
    <t>7382E745-7252-45F3-B5B3-3BA01C1610A7</t>
  </si>
  <si>
    <t>0A3F507E-2175-32B8-E044-0003BA298018</t>
  </si>
  <si>
    <t>6uf</t>
  </si>
  <si>
    <t>516F2C48-3D16-42B1-AA2E-65C4F4A5CA4F</t>
  </si>
  <si>
    <t>0A3F507E-2275-32B8-E044-0003BA298018</t>
  </si>
  <si>
    <t>15bk</t>
  </si>
  <si>
    <t>DF445914-DB1B-4EBF-8A70-139CA46705B4</t>
  </si>
  <si>
    <t>0A3F507E-1589-32B8-E044-0003BA298018</t>
  </si>
  <si>
    <t>6øi</t>
  </si>
  <si>
    <t>F5E12439-CA77-457B-872A-A663D08B7A38</t>
  </si>
  <si>
    <t>0A3F507E-1C89-32B8-E044-0003BA298018</t>
  </si>
  <si>
    <t>9bz</t>
  </si>
  <si>
    <t>95A8CA01-6554-42B9-BE93-41863DCB19CA</t>
  </si>
  <si>
    <t>0A3F507E-2189-32B8-E044-0003BA298018</t>
  </si>
  <si>
    <t>6tx</t>
  </si>
  <si>
    <t>03B74989-22A8-4E46-B8A8-092E0AC9884A</t>
  </si>
  <si>
    <t>0A3F507E-2289-32B8-E044-0003BA298018</t>
  </si>
  <si>
    <t>12fu</t>
  </si>
  <si>
    <t>848617CB-6557-46A0-AD8A-DB5976A7674E</t>
  </si>
  <si>
    <t>0A3F507E-2489-32B8-E044-0003BA298018</t>
  </si>
  <si>
    <t>10ez</t>
  </si>
  <si>
    <t>4E90FD2C-3118-45EE-8A77-9F7E7B041893</t>
  </si>
  <si>
    <t>0A3F507E-1B8F-32B8-E044-0003BA298018</t>
  </si>
  <si>
    <t>18gd</t>
  </si>
  <si>
    <t>CAC1D3CD-B768-4060-895B-FB329A4397CD</t>
  </si>
  <si>
    <t>0A3F507E-1D8F-32B8-E044-0003BA298018</t>
  </si>
  <si>
    <t>4dv</t>
  </si>
  <si>
    <t>CEA8A298-544B-4215-AF9B-87764BE3660C</t>
  </si>
  <si>
    <t>0A3F507E-1B6F-32B8-E044-0003BA298018</t>
  </si>
  <si>
    <t>6zg</t>
  </si>
  <si>
    <t>5002AC1B-5DDD-405A-BEDE-F927A4F0B1DE</t>
  </si>
  <si>
    <t>0A3F507E-218B-32B8-E044-0003BA298018</t>
  </si>
  <si>
    <t>6tu</t>
  </si>
  <si>
    <t>D8AFB864-AA12-4EF0-B97D-6F6FC00A697C</t>
  </si>
  <si>
    <t>0A3F507E-228B-32B8-E044-0003BA298018</t>
  </si>
  <si>
    <t>12eq</t>
  </si>
  <si>
    <t>B00A3073-7C7B-469F-A7B4-A32878C276AB</t>
  </si>
  <si>
    <t>0A3F507E-248B-32B8-E044-0003BA298018</t>
  </si>
  <si>
    <t>6cu</t>
  </si>
  <si>
    <t>85B76F6F-C7BC-49DA-9191-D45337840C3E</t>
  </si>
  <si>
    <t>E87E1117-583C-4546-AA6B-C9988FC7F405</t>
  </si>
  <si>
    <t>0A3F507E-178F-32B8-E044-0003BA298018</t>
  </si>
  <si>
    <t>24fg</t>
  </si>
  <si>
    <t>6D9AD46C-3708-4608-B93F-C23E4108E981</t>
  </si>
  <si>
    <t>0A3F507E-1B77-32B8-E044-0003BA298018</t>
  </si>
  <si>
    <t>6zl</t>
  </si>
  <si>
    <t>FA69378F-CA4D-4783-A3E7-538C561FD884</t>
  </si>
  <si>
    <t>0A3F507E-1B78-32B8-E044-0003BA298018</t>
  </si>
  <si>
    <t>6xu</t>
  </si>
  <si>
    <t>9534B33A-86E8-4917-9085-09762DFE78E8</t>
  </si>
  <si>
    <t>0A3F507E-237C-32B8-E044-0003BA298018</t>
  </si>
  <si>
    <t>4bn</t>
  </si>
  <si>
    <t>17F350B1-10F4-4A57-B6A8-128B5A88AE36</t>
  </si>
  <si>
    <t>0A3F507E-1580-32B8-E044-0003BA298018</t>
  </si>
  <si>
    <t>6æø</t>
  </si>
  <si>
    <t>E8AF9303-F86F-4F40-932C-4B77277928D1</t>
  </si>
  <si>
    <t>0A3F507E-1680-32B8-E044-0003BA298018</t>
  </si>
  <si>
    <t>6pæ</t>
  </si>
  <si>
    <t>9D9348A9-D254-4DD8-AA4E-35C35CAB1714</t>
  </si>
  <si>
    <t>0A3F507E-1C80-32B8-E044-0003BA298018</t>
  </si>
  <si>
    <t>9ck</t>
  </si>
  <si>
    <t>9F992648-E6F1-4F75-B243-49F8BBF3FD6E</t>
  </si>
  <si>
    <t>0A3F507E-1F88-32B8-E044-0003BA298018</t>
  </si>
  <si>
    <t>9iy</t>
  </si>
  <si>
    <t>CE1C4D0E-7EAF-4436-A1EF-1E998C80829B</t>
  </si>
  <si>
    <t>0A3F507E-1B93-32B8-E044-0003BA298018</t>
  </si>
  <si>
    <t>18gm</t>
  </si>
  <si>
    <t>43E53C8D-A53F-4229-9A37-4BD07C8803EA</t>
  </si>
  <si>
    <t>0A3F507E-1D93-32B8-E044-0003BA298018</t>
  </si>
  <si>
    <t>4dy</t>
  </si>
  <si>
    <t>2E72BC80-3524-4D79-8984-49EE270B8B5A</t>
  </si>
  <si>
    <t>0A3F507E-1E93-32B8-E044-0003BA298018</t>
  </si>
  <si>
    <t>13gh</t>
  </si>
  <si>
    <t>EA891679-15C9-4E32-9788-3285A4786430</t>
  </si>
  <si>
    <t>0A3F507E-2493-32B8-E044-0003BA298018</t>
  </si>
  <si>
    <t>16an</t>
  </si>
  <si>
    <t>29B271C8-AF9F-4948-8F22-04131D364AAC</t>
  </si>
  <si>
    <t>0A3F507E-189E-32B8-E044-0003BA298018</t>
  </si>
  <si>
    <t>13bi</t>
  </si>
  <si>
    <t>F9FEDB36-49C6-46B6-B706-B9C7F85D416D</t>
  </si>
  <si>
    <t>0A3F507E-197F-32B8-E044-0003BA298018</t>
  </si>
  <si>
    <t>16de</t>
  </si>
  <si>
    <t>1CE51FB0-F48D-42A9-A351-5B691BD57BF3</t>
  </si>
  <si>
    <t>0A3F507E-1A7F-32B8-E044-0003BA298018</t>
  </si>
  <si>
    <t>24eo</t>
  </si>
  <si>
    <t>3993C58A-0798-442E-900B-0B60658C55E0</t>
  </si>
  <si>
    <t>0A3F507E-1C7F-32B8-E044-0003BA298018</t>
  </si>
  <si>
    <t>9cd</t>
  </si>
  <si>
    <t>F2988F5E-EF3B-482E-8DC2-F1EB0E0C2233</t>
  </si>
  <si>
    <t>0A3F507E-207F-32B8-E044-0003BA298018</t>
  </si>
  <si>
    <t>11ap</t>
  </si>
  <si>
    <t>6C4BE3DD-5F63-4A97-B072-81C0320B566E</t>
  </si>
  <si>
    <t>0A3F507E-189C-32B8-E044-0003BA298018</t>
  </si>
  <si>
    <t>13bh</t>
  </si>
  <si>
    <t>067BC9C7-2F19-49D3-99AB-A9153D30D86A</t>
  </si>
  <si>
    <t>0A3F507E-169D-32B8-E044-0003BA298018</t>
  </si>
  <si>
    <t>3aæ</t>
  </si>
  <si>
    <t>8623F6E9-BA65-48E7-BED0-25E38A7257B1</t>
  </si>
  <si>
    <t>0A3F507E-199D-32B8-E044-0003BA298018</t>
  </si>
  <si>
    <t>16ca</t>
  </si>
  <si>
    <t>CD7866BF-2B93-4809-99E8-64856DD4F975</t>
  </si>
  <si>
    <t>0A3F507E-1C9D-32B8-E044-0003BA298018</t>
  </si>
  <si>
    <t>Lyngvej</t>
  </si>
  <si>
    <t>24ø</t>
  </si>
  <si>
    <t>521BE7F1-F6C1-4E24-8AA6-CB86B92C5C50</t>
  </si>
  <si>
    <t>0A3F507E-219D-32B8-E044-0003BA298018</t>
  </si>
  <si>
    <t>6bg</t>
  </si>
  <si>
    <t>1A4DBBD4-71C9-4B37-85C3-C57AEBF31A69</t>
  </si>
  <si>
    <t>0A3F507E-229D-32B8-E044-0003BA298018</t>
  </si>
  <si>
    <t>14bø</t>
  </si>
  <si>
    <t>46433B0D-8C02-4BCE-8792-3BB0D7F65FE5</t>
  </si>
  <si>
    <t>0A3F507E-188E-32B8-E044-0003BA298018</t>
  </si>
  <si>
    <t>13br</t>
  </si>
  <si>
    <t>C648BB6B-2F62-42E3-B123-2A43C136FBC0</t>
  </si>
  <si>
    <t>0A3F507E-206F-32B8-E044-0003BA298018</t>
  </si>
  <si>
    <t>16s</t>
  </si>
  <si>
    <t>3197DF32-D0CE-4EDC-B5CB-43B13CE09211</t>
  </si>
  <si>
    <t>0A3F507E-2077-32B8-E044-0003BA298018</t>
  </si>
  <si>
    <t>16fm</t>
  </si>
  <si>
    <t>4D6CF3CD-BA02-461D-9335-ED03385E7FA9</t>
  </si>
  <si>
    <t>0A3F507E-238E-32B8-E044-0003BA298018</t>
  </si>
  <si>
    <t>4cr</t>
  </si>
  <si>
    <t>067C23EA-BC36-4913-8E65-1C08BDCEB018</t>
  </si>
  <si>
    <t>0A3F507E-2183-32B8-E044-0003BA298018</t>
  </si>
  <si>
    <t>6tæ</t>
  </si>
  <si>
    <t>EE709FC0-4B67-44D0-B777-FA414A7FD6CF</t>
  </si>
  <si>
    <t>0A3F507E-2283-32B8-E044-0003BA298018</t>
  </si>
  <si>
    <t>15bq</t>
  </si>
  <si>
    <t>BB968968-BB30-41AD-A6F6-5272868DC5EF</t>
  </si>
  <si>
    <t>0A3F507E-1B85-32B8-E044-0003BA298018</t>
  </si>
  <si>
    <t>6zq</t>
  </si>
  <si>
    <t>C3D480A4-674B-4D71-8E35-BD2ED5773FCD</t>
  </si>
  <si>
    <t>0A3F507E-1D85-32B8-E044-0003BA298018</t>
  </si>
  <si>
    <t>4dq</t>
  </si>
  <si>
    <t>EFC71F54-2E9A-46A7-BD10-EC5237872FCD</t>
  </si>
  <si>
    <t>0A3F507E-1E85-32B8-E044-0003BA298018</t>
  </si>
  <si>
    <t>13ga</t>
  </si>
  <si>
    <t>7F6B82E8-1ED3-462D-8EBB-35374D0E4A45</t>
  </si>
  <si>
    <t>0A3F507E-198D-32B8-E044-0003BA298018</t>
  </si>
  <si>
    <t>16cr</t>
  </si>
  <si>
    <t>3F9F6E07-EC7A-448B-BCD0-2FABC6C51938</t>
  </si>
  <si>
    <t>0A3F507E-1A8D-32B8-E044-0003BA298018</t>
  </si>
  <si>
    <t>25n</t>
  </si>
  <si>
    <t>BFC79025-A046-4C66-B73B-78909C37BADC</t>
  </si>
  <si>
    <t>0A3F507E-1C8D-32B8-E044-0003BA298018</t>
  </si>
  <si>
    <t>9bg</t>
  </si>
  <si>
    <t>9915EA97-3C02-434C-962B-9C6D65136F17</t>
  </si>
  <si>
    <t>0A3F507E-1695-32B8-E044-0003BA298018</t>
  </si>
  <si>
    <t>3av</t>
  </si>
  <si>
    <t>B38FD5E3-8D37-4649-8445-D5A03BB70841</t>
  </si>
  <si>
    <t>0A3F507E-1995-32B8-E044-0003BA298018</t>
  </si>
  <si>
    <t>16ci</t>
  </si>
  <si>
    <t>76195AF0-4F75-465F-9F64-3F6EE9D6F0A8</t>
  </si>
  <si>
    <t>0A3F507E-1A95-32B8-E044-0003BA298018</t>
  </si>
  <si>
    <t>25r</t>
  </si>
  <si>
    <t>59693F2E-7F2D-4C1C-913B-12F6F6AD246E</t>
  </si>
  <si>
    <t>0A3F507E-1C95-32B8-E044-0003BA298018</t>
  </si>
  <si>
    <t>9cc</t>
  </si>
  <si>
    <t>0406E243-3983-499B-B9E8-124BDA1FF514</t>
  </si>
  <si>
    <t>0A3F507E-2295-32B8-E044-0003BA298018</t>
  </si>
  <si>
    <t>14bk</t>
  </si>
  <si>
    <t>B454F226-0768-4E66-BE6E-B61E03D5577E</t>
  </si>
  <si>
    <t>0A3F507E-187F-32B8-E044-0003BA298018</t>
  </si>
  <si>
    <t>13ek</t>
  </si>
  <si>
    <t>BF06E8ED-2923-420C-BC86-E95633E33419</t>
  </si>
  <si>
    <t>0A3F507E-1597-32B8-E044-0003BA298018</t>
  </si>
  <si>
    <t>Broksøvej</t>
  </si>
  <si>
    <t>18hø</t>
  </si>
  <si>
    <t>7C81107B-01CD-40D2-8F88-0DD54CE17A40</t>
  </si>
  <si>
    <t>0A3F507E-1697-32B8-E044-0003BA298018</t>
  </si>
  <si>
    <t>3ax</t>
  </si>
  <si>
    <t>E26A0AE9-EF98-49CF-A76B-CA5A445AD243</t>
  </si>
  <si>
    <t>0A3F507E-237F-32B8-E044-0003BA298018</t>
  </si>
  <si>
    <t>4bø</t>
  </si>
  <si>
    <t>AFECD674-3609-4C01-81B6-8A9411C744C9</t>
  </si>
  <si>
    <t>0A3F507E-2181-32B8-E044-0003BA298018</t>
  </si>
  <si>
    <t>6tø</t>
  </si>
  <si>
    <t>B1187A05-F3EC-44C0-9BFE-96BFF7558F5E</t>
  </si>
  <si>
    <t>0A3F507E-2481-32B8-E044-0003BA298018</t>
  </si>
  <si>
    <t>7cl</t>
  </si>
  <si>
    <t>A3BE2139-9862-4494-B097-BA48A28F368C</t>
  </si>
  <si>
    <t>0A3F507E-238C-32B8-E044-0003BA298018</t>
  </si>
  <si>
    <t>4cq</t>
  </si>
  <si>
    <t>2067371C-8582-488B-915F-ABFA0CFD3FB4</t>
  </si>
  <si>
    <t>0A3F507E-219C-32B8-E044-0003BA298018</t>
  </si>
  <si>
    <t>9u</t>
  </si>
  <si>
    <t>D567BCBF-4257-4CDF-984C-07558E6A81D7</t>
  </si>
  <si>
    <t>0A3F507E-229C-32B8-E044-0003BA298018</t>
  </si>
  <si>
    <t>12da</t>
  </si>
  <si>
    <t>85E93B07-7F2C-4603-84A1-BABA64C14B51</t>
  </si>
  <si>
    <t>0A3F507E-249C-32B8-E044-0003BA298018</t>
  </si>
  <si>
    <t>Vejlesvinget</t>
  </si>
  <si>
    <t>18nc</t>
  </si>
  <si>
    <t>34B4EAA8-7019-4BEE-8FAE-CE1247414F0C</t>
  </si>
  <si>
    <t>28405CFE-2D7C-4598-BDD5-6A7F33F74E7C</t>
  </si>
  <si>
    <t>0A3F507E-2487-32B8-E044-0003BA298018</t>
  </si>
  <si>
    <t>16ah</t>
  </si>
  <si>
    <t>58995D4F-8AFD-4A2D-BB52-EEB516E5299D</t>
  </si>
  <si>
    <t>0A3F507E-1B8A-32B8-E044-0003BA298018</t>
  </si>
  <si>
    <t>18eu</t>
  </si>
  <si>
    <t>B6B32B3A-5CC6-4FE5-AE6C-DA444257D078</t>
  </si>
  <si>
    <t>0A3F507E-1D8A-32B8-E044-0003BA298018</t>
  </si>
  <si>
    <t>4dh</t>
  </si>
  <si>
    <t>3161AF41-D97C-484B-B909-B0FEE3D63265</t>
  </si>
  <si>
    <t>0A3F507E-1E8A-32B8-E044-0003BA298018</t>
  </si>
  <si>
    <t>12bl</t>
  </si>
  <si>
    <t>641BCCDA-D6DA-4171-9859-FE045DD83EEB</t>
  </si>
  <si>
    <t>0A3F507E-218A-32B8-E044-0003BA298018</t>
  </si>
  <si>
    <t>6tv</t>
  </si>
  <si>
    <t>80CCBFAB-C8AA-463D-8118-898F2A03D3C3</t>
  </si>
  <si>
    <t>0A3F507E-228A-32B8-E044-0003BA298018</t>
  </si>
  <si>
    <t>14ar</t>
  </si>
  <si>
    <t>8780A50D-BB00-4E29-AFD2-00A64A4D2E36</t>
  </si>
  <si>
    <t>0A3F507E-248A-32B8-E044-0003BA298018</t>
  </si>
  <si>
    <t>5n</t>
  </si>
  <si>
    <t>E020E4AF-2671-4D8A-B3E7-A2AF8515C185</t>
  </si>
  <si>
    <t>902A95AB-059F-4F90-8C8B-8BB149C92F26</t>
  </si>
  <si>
    <t>B046B00B-FFFA-41A3-9F2A-1446D00AF904</t>
  </si>
  <si>
    <t>C22F1627-C216-4B0B-B4C1-4A748F2614A9</t>
  </si>
  <si>
    <t>4C93AC36-572D-46FC-A076-C7BB28AEC4B0</t>
  </si>
  <si>
    <t>08584A05-4442-43DA-A506-12FA3B1F8451</t>
  </si>
  <si>
    <t>E3943853-EDEC-406B-8959-983CC203226C</t>
  </si>
  <si>
    <t>C273275F-0FC7-4DC9-B186-A2D4619698BE</t>
  </si>
  <si>
    <t>0A3F507E-2276-32B8-E044-0003BA298018</t>
  </si>
  <si>
    <t>12cm</t>
  </si>
  <si>
    <t>A13A5C68-AA8C-4FCE-A9C1-1965E6FF4049</t>
  </si>
  <si>
    <t>0A3F507E-2476-32B8-E044-0003BA298018</t>
  </si>
  <si>
    <t>12u</t>
  </si>
  <si>
    <t>068E6B1F-7B1F-4CD5-BA0A-AD8183B8679F</t>
  </si>
  <si>
    <t>0A3F507E-1997-32B8-E044-0003BA298018</t>
  </si>
  <si>
    <t>16cg</t>
  </si>
  <si>
    <t>67ECF0CE-B602-4497-9966-735B1996538C</t>
  </si>
  <si>
    <t>0A3F507E-1A97-32B8-E044-0003BA298018</t>
  </si>
  <si>
    <t>25s</t>
  </si>
  <si>
    <t>93213A56-69FB-460A-85A3-57D0237C29A8</t>
  </si>
  <si>
    <t>0A3F507E-1C97-32B8-E044-0003BA298018</t>
  </si>
  <si>
    <t>9bv</t>
  </si>
  <si>
    <t>8AC6F2B4-9B4E-4BC8-AD10-8E594BB22BB3</t>
  </si>
  <si>
    <t>0A3F507E-2097-32B8-E044-0003BA298018</t>
  </si>
  <si>
    <t>37BC72E6-BD86-4836-A93D-CB2E421974C1</t>
  </si>
  <si>
    <t>0A3F507E-1B7B-32B8-E044-0003BA298018</t>
  </si>
  <si>
    <t>6abt</t>
  </si>
  <si>
    <t>4877CB9F-4A33-490E-BCE0-A9E26BD51679</t>
  </si>
  <si>
    <t>0A3F507E-1D7B-32B8-E044-0003BA298018</t>
  </si>
  <si>
    <t>23aæ</t>
  </si>
  <si>
    <t>BAD2392A-18DC-487C-9780-38ECF6F1A888</t>
  </si>
  <si>
    <t>0A3F507E-1E7B-32B8-E044-0003BA298018</t>
  </si>
  <si>
    <t>13fx</t>
  </si>
  <si>
    <t>B4475D4B-A8BD-44A0-A87D-2B4286DBC72D</t>
  </si>
  <si>
    <t>0A3F507E-217B-32B8-E044-0003BA298018</t>
  </si>
  <si>
    <t>6uc</t>
  </si>
  <si>
    <t>CB5478BC-9AAD-4DA2-A3D3-81E9AAE6E9C9</t>
  </si>
  <si>
    <t>0A3F507E-247B-32B8-E044-0003BA298018</t>
  </si>
  <si>
    <t>4g</t>
  </si>
  <si>
    <t>E8B1BD78-E756-4FC8-B043-5EF03F4CF39C</t>
  </si>
  <si>
    <t>578F073C-E92B-46BA-AB59-B7C98E71761A</t>
  </si>
  <si>
    <t>70E92D3C-FC9D-40D2-A66A-8278B102785C</t>
  </si>
  <si>
    <t>50850CAE-2E8D-49E6-B2B3-007AA72B74A2</t>
  </si>
  <si>
    <t>0A3F507E-156E-32B8-E044-0003BA298018</t>
  </si>
  <si>
    <t>6dv</t>
  </si>
  <si>
    <t>5622A18D-F3E8-4884-8F3D-CDB1CD1C0545</t>
  </si>
  <si>
    <t>0A3F507E-166E-32B8-E044-0003BA298018</t>
  </si>
  <si>
    <t>6ph</t>
  </si>
  <si>
    <t>2C0F679B-E5B8-448A-AE8A-29CBD50DAC5B</t>
  </si>
  <si>
    <t>0A3F507E-1D73-32B8-E044-0003BA298018</t>
  </si>
  <si>
    <t>23ar</t>
  </si>
  <si>
    <t>02C9DAAC-E5D3-4EF9-B86A-68492545FD52</t>
  </si>
  <si>
    <t>0A3F507E-1985-32B8-E044-0003BA298018</t>
  </si>
  <si>
    <t>16cæ</t>
  </si>
  <si>
    <t>0FDE99D9-12C3-4E9C-A557-F49A8FDFD7EE</t>
  </si>
  <si>
    <t>0A3F507E-1A85-32B8-E044-0003BA298018</t>
  </si>
  <si>
    <t>24el</t>
  </si>
  <si>
    <t>5A6C226D-AAA5-43E6-B08A-502ED6DE0EB7</t>
  </si>
  <si>
    <t>0A3F507E-188D-32B8-E044-0003BA298018</t>
  </si>
  <si>
    <t>13ea</t>
  </si>
  <si>
    <t>8EAAC7E8-579D-4515-8F17-576A878A470D</t>
  </si>
  <si>
    <t>0A3F507E-1895-32B8-E044-0003BA298018</t>
  </si>
  <si>
    <t>13dy</t>
  </si>
  <si>
    <t>25CFC5BF-D7FA-4A04-8717-D1ACFF8DF0E8</t>
  </si>
  <si>
    <t>0A3F507E-1F95-32B8-E044-0003BA298018</t>
  </si>
  <si>
    <t>9ov</t>
  </si>
  <si>
    <t>5DCA4EBE-0AB6-41D9-B4DB-4DD33569D376</t>
  </si>
  <si>
    <t>0A3F507E-247D-32B8-E044-0003BA298018</t>
  </si>
  <si>
    <t>7cp</t>
  </si>
  <si>
    <t>1A855B81-6468-4ADA-9388-3043AB55C0E4</t>
  </si>
  <si>
    <t>A6844A3E-E621-471C-A929-BE75DC6E1F4C</t>
  </si>
  <si>
    <t>5B6D48CC-BFD8-4507-8C2D-C59725C2BA4C</t>
  </si>
  <si>
    <t>0A3F507E-217F-32B8-E044-0003BA298018</t>
  </si>
  <si>
    <t>6ua</t>
  </si>
  <si>
    <t>9655E560-F51F-4C7F-91A3-83E8FCDB0929</t>
  </si>
  <si>
    <t>0A3F507E-227F-32B8-E044-0003BA298018</t>
  </si>
  <si>
    <t>15bo</t>
  </si>
  <si>
    <t>FAEB0E55-40D0-44FD-8D22-6FE6D040BFC2</t>
  </si>
  <si>
    <t>0A3F507E-247F-32B8-E044-0003BA298018</t>
  </si>
  <si>
    <t>7cn</t>
  </si>
  <si>
    <t>2B10BE4D-2386-4EAB-8978-6DCBB969C894</t>
  </si>
  <si>
    <t>A1E85773-AC36-448D-9DD8-ED37224DC749</t>
  </si>
  <si>
    <t>0A3F507E-218C-32B8-E044-0003BA298018</t>
  </si>
  <si>
    <t>6tt</t>
  </si>
  <si>
    <t>A4A89D92-FCD0-4EE4-B905-5923D335F413</t>
  </si>
  <si>
    <t>0A3F507E-228C-32B8-E044-0003BA298018</t>
  </si>
  <si>
    <t>14as</t>
  </si>
  <si>
    <t>51B39B69-1B51-4259-A6D0-E386EE746DBE</t>
  </si>
  <si>
    <t>0A3F507E-248C-32B8-E044-0003BA298018</t>
  </si>
  <si>
    <t>10d</t>
  </si>
  <si>
    <t>BE494178-48F5-473A-AC29-9C773863AD0C</t>
  </si>
  <si>
    <t>0A3F507E-1592-32B8-E044-0003BA298018</t>
  </si>
  <si>
    <t>6øs</t>
  </si>
  <si>
    <t>762EC23C-8FDE-48E1-AEA2-2392DB673006</t>
  </si>
  <si>
    <t>0A3F507E-1F97-32B8-E044-0003BA298018</t>
  </si>
  <si>
    <t>9ou</t>
  </si>
  <si>
    <t>AAC4B639-26AC-4732-9E37-2095F66DE622</t>
  </si>
  <si>
    <t>0A3F507E-2389-32B8-E044-0003BA298018</t>
  </si>
  <si>
    <t>20bf</t>
  </si>
  <si>
    <t>801F4713-8F70-4A24-AB9B-1A42AC150DB1</t>
  </si>
  <si>
    <t>0A3F507E-188F-32B8-E044-0003BA298018</t>
  </si>
  <si>
    <t>13eb</t>
  </si>
  <si>
    <t>19A2DFA0-6146-4713-B2D5-4C9FE28B0BE5</t>
  </si>
  <si>
    <t>0A3F507E-1F8F-32B8-E044-0003BA298018</t>
  </si>
  <si>
    <t>9pm</t>
  </si>
  <si>
    <t>8D0C133B-8086-4489-8947-3F1433C9BD96</t>
  </si>
  <si>
    <t>0A3F507E-1990-32B8-E044-0003BA298018</t>
  </si>
  <si>
    <t>16co</t>
  </si>
  <si>
    <t>B1036EA7-B2C1-40F0-A9B5-025CF7EA272C</t>
  </si>
  <si>
    <t>0A3F507E-1A90-32B8-E044-0003BA298018</t>
  </si>
  <si>
    <t>25i</t>
  </si>
  <si>
    <t>9EC566F8-6395-4C4F-A30F-DF030824D01E</t>
  </si>
  <si>
    <t>0A3F507E-1C90-32B8-E044-0003BA298018</t>
  </si>
  <si>
    <t>9bs</t>
  </si>
  <si>
    <t>4D9E99B1-9DEB-4DB7-8FE7-676DA6F86C73</t>
  </si>
  <si>
    <t>0A3F507E-1898-32B8-E044-0003BA298018</t>
  </si>
  <si>
    <t>13bo</t>
  </si>
  <si>
    <t>EAE0A501-D56F-45DA-BD8F-FD40323D6D0A</t>
  </si>
  <si>
    <t>0A3F507E-1674-32B8-E044-0003BA298018</t>
  </si>
  <si>
    <t>6pe</t>
  </si>
  <si>
    <t>05D97DF3-E5DC-4E2E-BC46-09AEDB78D987</t>
  </si>
  <si>
    <t>0A3F507E-1E8F-32B8-E044-0003BA298018</t>
  </si>
  <si>
    <t>13gf</t>
  </si>
  <si>
    <t>0F47B925-821B-4FA7-ADDA-4C602B285A3C</t>
  </si>
  <si>
    <t>0A3F507E-1890-32B8-E044-0003BA298018</t>
  </si>
  <si>
    <t>13bs</t>
  </si>
  <si>
    <t>C74ADC3F-00E0-45F0-AB6C-99D8B74A675B</t>
  </si>
  <si>
    <t>0A3F507E-1F90-32B8-E044-0003BA298018</t>
  </si>
  <si>
    <t>9iv</t>
  </si>
  <si>
    <t>7B43E28D-7810-4631-A212-15C0A75F2384</t>
  </si>
  <si>
    <t>0A3F507E-1781-32B8-E044-0003BA298018</t>
  </si>
  <si>
    <t>26z</t>
  </si>
  <si>
    <t>600AF033-6D82-41CD-A09D-D2CAE35F382C</t>
  </si>
  <si>
    <t>0A3F507E-1D81-32B8-E044-0003BA298018</t>
  </si>
  <si>
    <t>4dn</t>
  </si>
  <si>
    <t>9210AAF4-E35C-458F-96FB-58F054A24A3F</t>
  </si>
  <si>
    <t>0A3F507E-2381-32B8-E044-0003BA298018</t>
  </si>
  <si>
    <t>4ca</t>
  </si>
  <si>
    <t>403CFC4A-62F4-45C9-A6E6-A7BD860712C9</t>
  </si>
  <si>
    <t>0A3F507E-1F92-32B8-E044-0003BA298018</t>
  </si>
  <si>
    <t>9is</t>
  </si>
  <si>
    <t>98CF5B83-E866-4C2F-A86B-1C427A584BF6</t>
  </si>
  <si>
    <t>0A3F507E-2392-32B8-E044-0003BA298018</t>
  </si>
  <si>
    <t>4ct</t>
  </si>
  <si>
    <t>CEAC5AA4-ED7B-4BED-BEEE-6D6042C06D24</t>
  </si>
  <si>
    <t>0A3F507E-239C-32B8-E044-0003BA298018</t>
  </si>
  <si>
    <t>4cz</t>
  </si>
  <si>
    <t>EEA4451C-DB83-4180-BFE2-30156DB949EA</t>
  </si>
  <si>
    <t>0A3F507E-1A9D-32B8-E044-0003BA298018</t>
  </si>
  <si>
    <t>26g</t>
  </si>
  <si>
    <t>671873D9-6F3E-42E0-B97F-1B3FAD35A66F</t>
  </si>
  <si>
    <t>0A3F507E-1B95-32B8-E044-0003BA298018</t>
  </si>
  <si>
    <t>18gk</t>
  </si>
  <si>
    <t>8AC51D43-98B6-46AF-894C-CE86F75613F5</t>
  </si>
  <si>
    <t>0A3F507E-179A-32B8-E044-0003BA298018</t>
  </si>
  <si>
    <t>122</t>
  </si>
  <si>
    <t>24fb</t>
  </si>
  <si>
    <t>DD528210-1FE5-4AA8-9FF3-64AA9F913D51</t>
  </si>
  <si>
    <t>0A3F507E-187B-32B8-E044-0003BA298018</t>
  </si>
  <si>
    <t>13eh</t>
  </si>
  <si>
    <t>A4460A61-950D-473B-8201-D49CCEFB50B3</t>
  </si>
  <si>
    <t>0A3F507E-1F7B-32B8-E044-0003BA298018</t>
  </si>
  <si>
    <t>24ho</t>
  </si>
  <si>
    <t>C685EB7B-77DE-45BA-ADE7-9E3DB4793D06</t>
  </si>
  <si>
    <t>0A3F507E-1B7C-32B8-E044-0003BA298018</t>
  </si>
  <si>
    <t>6xx</t>
  </si>
  <si>
    <t>D8EAFC63-AEC0-48FA-B30C-7831BD7D4EDC</t>
  </si>
  <si>
    <t>0A3F507E-1D7C-32B8-E044-0003BA298018</t>
  </si>
  <si>
    <t>23aø</t>
  </si>
  <si>
    <t>603BF5EF-AA5F-4FA3-B32A-E4DE1BDD36C3</t>
  </si>
  <si>
    <t>0A3F507E-1E7C-32B8-E044-0003BA298018</t>
  </si>
  <si>
    <t>12bd</t>
  </si>
  <si>
    <t>DAA51F66-FBE8-49E4-9ECF-DBD53F07C8BA</t>
  </si>
  <si>
    <t>0A3F507E-1980-32B8-E044-0003BA298018</t>
  </si>
  <si>
    <t>16dd</t>
  </si>
  <si>
    <t>F78ADC32-5466-4D28-8811-332A80C10856</t>
  </si>
  <si>
    <t>0A3F507E-1A80-32B8-E044-0003BA298018</t>
  </si>
  <si>
    <t>24eg</t>
  </si>
  <si>
    <t>68332121-A77E-49DC-8F34-3F25C9688D30</t>
  </si>
  <si>
    <t>0A3F507E-1888-32B8-E044-0003BA298018</t>
  </si>
  <si>
    <t>13bx</t>
  </si>
  <si>
    <t>02C6A283-501B-49E7-927A-820C1EFC8465</t>
  </si>
  <si>
    <t>0A3F507E-2191-32B8-E044-0003BA298018</t>
  </si>
  <si>
    <t>1bs</t>
  </si>
  <si>
    <t>6B50C6EF-56A1-4C20-B54C-7DE43BBFB424</t>
  </si>
  <si>
    <t>0A3F507E-2291-32B8-E044-0003BA298018</t>
  </si>
  <si>
    <t>14ax</t>
  </si>
  <si>
    <t>3EC01CD8-A050-46A7-AE42-3759A5D90DE2</t>
  </si>
  <si>
    <t>0A3F507E-2491-32B8-E044-0003BA298018</t>
  </si>
  <si>
    <t>6ct</t>
  </si>
  <si>
    <t>6AFB6B5E-B929-47DE-A910-321DEE8A69D9</t>
  </si>
  <si>
    <t>53AD358C-4B2B-436C-A7B5-B4CA93C7C2C9</t>
  </si>
  <si>
    <t>7F896ECA-BC96-4D8E-9CBD-41179B25D744</t>
  </si>
  <si>
    <t>E3390197-976E-49B0-AB06-0F4C402081F6</t>
  </si>
  <si>
    <t>6ECEF6E3-506A-44CC-AF73-8F2A909ABD13</t>
  </si>
  <si>
    <t>0A3F507E-2293-32B8-E044-0003BA298018</t>
  </si>
  <si>
    <t>14dc</t>
  </si>
  <si>
    <t>2F8F788A-A517-4CEF-BF6A-8575E398D887</t>
  </si>
  <si>
    <t>0A3F507E-1B82-32B8-E044-0003BA298018</t>
  </si>
  <si>
    <t>6xæ</t>
  </si>
  <si>
    <t>D9A2D765-0CDF-4920-915C-10D6E7A97D39</t>
  </si>
  <si>
    <t>0A3F507E-1E82-32B8-E044-0003BA298018</t>
  </si>
  <si>
    <t>12bg</t>
  </si>
  <si>
    <t>0AAEDD28-D990-4187-A5FA-05F5CB7697BD</t>
  </si>
  <si>
    <t>0A3F507E-2282-32B8-E044-0003BA298018</t>
  </si>
  <si>
    <t>12cs</t>
  </si>
  <si>
    <t>3DF2FC1E-4847-4F69-B12B-6032D614908E</t>
  </si>
  <si>
    <t>0A3F507E-1791-32B8-E044-0003BA298018</t>
  </si>
  <si>
    <t>24ah</t>
  </si>
  <si>
    <t>9563DF7D-030D-40D2-8B95-1AEB95F7E967</t>
  </si>
  <si>
    <t>0A3F507E-1B91-32B8-E044-0003BA298018</t>
  </si>
  <si>
    <t>18gn</t>
  </si>
  <si>
    <t>D4FEB42C-26EC-480F-99E6-69882887F910</t>
  </si>
  <si>
    <t>0A3F507E-2398-32B8-E044-0003BA298018</t>
  </si>
  <si>
    <t>4cx</t>
  </si>
  <si>
    <t>9DF63467-E529-4A4A-AAFE-FD5CD3D38292</t>
  </si>
  <si>
    <t>0A3F507E-157F-32B8-E044-0003BA298018</t>
  </si>
  <si>
    <t>9ba</t>
  </si>
  <si>
    <t>3330E5E7-6AC0-4F91-8D6D-4E2F5B90D9EA</t>
  </si>
  <si>
    <t>0A3F507E-167F-32B8-E044-0003BA298018</t>
  </si>
  <si>
    <t>6pz</t>
  </si>
  <si>
    <t>41070C39-A88A-4D30-BDC7-91EC9E9110CE</t>
  </si>
  <si>
    <t>0A3F507E-1786-32B8-E044-0003BA298018</t>
  </si>
  <si>
    <t>25b</t>
  </si>
  <si>
    <t>CD0033A8-07C2-4961-A884-1BDF75A20D26</t>
  </si>
  <si>
    <t>0A3F507E-1897-32B8-E044-0003BA298018</t>
  </si>
  <si>
    <t>13dz</t>
  </si>
  <si>
    <t>8D12BE4E-1615-4107-84D4-C3EA04A6EC6A</t>
  </si>
  <si>
    <t>0A3F507E-196E-32B8-E044-0003BA298018</t>
  </si>
  <si>
    <t>16dx</t>
  </si>
  <si>
    <t>0F4978F7-C05A-4FDD-AA24-804DD27D4EEB</t>
  </si>
  <si>
    <t>0A3F507E-1A6E-32B8-E044-0003BA298018</t>
  </si>
  <si>
    <t>26q</t>
  </si>
  <si>
    <t>DC2CFED0-74F0-4491-B72E-A54A26685093</t>
  </si>
  <si>
    <t>0A3F507E-1B73-32B8-E044-0003BA298018</t>
  </si>
  <si>
    <t>6zi</t>
  </si>
  <si>
    <t>8FA40689-228C-4614-AECC-336D8475B88F</t>
  </si>
  <si>
    <t>0A3F507E-1E73-32B8-E044-0003BA298018</t>
  </si>
  <si>
    <t>13fs</t>
  </si>
  <si>
    <t>F9AE34D2-F1C0-40F2-9C8D-0DCDF73F718C</t>
  </si>
  <si>
    <t>0A3F507E-2173-32B8-E044-0003BA298018</t>
  </si>
  <si>
    <t>6ug</t>
  </si>
  <si>
    <t>FB2769C9-198E-4963-94F0-647295DB2D3D</t>
  </si>
  <si>
    <t>0A3F507E-2273-32B8-E044-0003BA298018</t>
  </si>
  <si>
    <t>15ar</t>
  </si>
  <si>
    <t>B50337F7-18BE-49C4-8515-15BFAE242C50</t>
  </si>
  <si>
    <t>0A3F507E-2473-32B8-E044-0003BA298018</t>
  </si>
  <si>
    <t>18hd</t>
  </si>
  <si>
    <t>B7AA3185-D873-4DE7-AA67-C499FA3DC093</t>
  </si>
  <si>
    <t>0A3F507E-189A-32B8-E044-0003BA298018</t>
  </si>
  <si>
    <t>13bp</t>
  </si>
  <si>
    <t>73698AD3-0AB2-409C-952F-B7091C472712</t>
  </si>
  <si>
    <t>0A3F507E-2180-32B8-E044-0003BA298018</t>
  </si>
  <si>
    <t>6up</t>
  </si>
  <si>
    <t>B9BE197F-A4DF-4114-814C-5BC11BA7CD84</t>
  </si>
  <si>
    <t>0A3F507E-2280-32B8-E044-0003BA298018</t>
  </si>
  <si>
    <t>12ct</t>
  </si>
  <si>
    <t>5B2D11D0-7E60-44D2-9B8C-726038E77E7A</t>
  </si>
  <si>
    <t>0A3F507E-2480-32B8-E044-0003BA298018</t>
  </si>
  <si>
    <t>7cm</t>
  </si>
  <si>
    <t>DBC0C3E6-BAA9-4C05-8777-661B7FBAB223</t>
  </si>
  <si>
    <t>675452E1-507B-4DBE-8292-6F431F0464DE</t>
  </si>
  <si>
    <t>3A7E38AE-14CD-4F58-B408-0809DBE80FF0</t>
  </si>
  <si>
    <t>0A3F507E-158C-32B8-E044-0003BA298018</t>
  </si>
  <si>
    <t>6øm</t>
  </si>
  <si>
    <t>7C5EDF3A-2876-4665-867F-4E45F4AB684B</t>
  </si>
  <si>
    <t>0A3F507E-168C-32B8-E044-0003BA298018</t>
  </si>
  <si>
    <t>3ah</t>
  </si>
  <si>
    <t>4C4B27F1-2DEA-4950-B91B-763245F8C4E8</t>
  </si>
  <si>
    <t>87284051-7EF0-4264-BC93-889496CEA6CD</t>
  </si>
  <si>
    <t>6618158B-223D-49D2-B317-02C95423B235</t>
  </si>
  <si>
    <t>E2B9424F-1D59-492D-898A-F85FA17B1284</t>
  </si>
  <si>
    <t>0A3F507E-2297-32B8-E044-0003BA298018</t>
  </si>
  <si>
    <t>14bl</t>
  </si>
  <si>
    <t>FDA1D133-BA1B-40FD-9EFD-E9CFB92DD0C9</t>
  </si>
  <si>
    <t>0A3F507E-1876-32B8-E044-0003BA298018</t>
  </si>
  <si>
    <t>24hk</t>
  </si>
  <si>
    <t>A7FC0198-C633-4949-9440-6B71C432C74C</t>
  </si>
  <si>
    <t>0A3F507E-1F76-32B8-E044-0003BA298018</t>
  </si>
  <si>
    <t>24hn</t>
  </si>
  <si>
    <t>43023928-262A-4471-9BA2-F3710D79971B</t>
  </si>
  <si>
    <t>0A3F507E-1A82-32B8-E044-0003BA298018</t>
  </si>
  <si>
    <t>24eh</t>
  </si>
  <si>
    <t>4DF4E5E4-69C4-4EC2-A797-650AD0C6B0ED</t>
  </si>
  <si>
    <t>0A3F507E-1F8E-32B8-E044-0003BA298018</t>
  </si>
  <si>
    <t>9iu</t>
  </si>
  <si>
    <t>3A0DF0D6-CCC5-488F-9A4E-C097760FA5C9</t>
  </si>
  <si>
    <t>0A3F507E-1991-32B8-E044-0003BA298018</t>
  </si>
  <si>
    <t>127</t>
  </si>
  <si>
    <t>16cn</t>
  </si>
  <si>
    <t>E4F2ABB5-1E26-4493-9B87-A87835B020A0</t>
  </si>
  <si>
    <t>0A3F507E-1A91-32B8-E044-0003BA298018</t>
  </si>
  <si>
    <t>25p</t>
  </si>
  <si>
    <t>6B111C4A-B51F-4194-B11B-D7D8395CF151</t>
  </si>
  <si>
    <t>0A3F507E-2198-32B8-E044-0003BA298018</t>
  </si>
  <si>
    <t>9s</t>
  </si>
  <si>
    <t>C3AC2A73-C9AC-43E3-A96D-305FDF7943BD</t>
  </si>
  <si>
    <t>0A3F507E-2298-32B8-E044-0003BA298018</t>
  </si>
  <si>
    <t>12dd</t>
  </si>
  <si>
    <t>D69988E7-F60B-4387-8401-0FE2126DE129</t>
  </si>
  <si>
    <t>0A3F507E-2498-32B8-E044-0003BA298018</t>
  </si>
  <si>
    <t>9a</t>
  </si>
  <si>
    <t>14A7EB30-F5AC-4EB1-AC85-E6A84F1225B5</t>
  </si>
  <si>
    <t>A4CB5E50-AE7F-4136-842C-55EBD3E14F19</t>
  </si>
  <si>
    <t>C519CB70-B69D-4B11-94C2-0DA8FFFA3FCE</t>
  </si>
  <si>
    <t>0A3F507E-1F9B-32B8-E044-0003BA298018</t>
  </si>
  <si>
    <t>9os</t>
  </si>
  <si>
    <t>456DCBDA-876D-4F7C-BF6A-3BAA1ED447A1</t>
  </si>
  <si>
    <t>0A3F507E-1B81-32B8-E044-0003BA298018</t>
  </si>
  <si>
    <t>6zs</t>
  </si>
  <si>
    <t>DA5EFFB3-8DF4-4D48-8CA5-D02DD2AA135D</t>
  </si>
  <si>
    <t>0A3F507E-1E81-32B8-E044-0003BA298018</t>
  </si>
  <si>
    <t>13fæ</t>
  </si>
  <si>
    <t>DD0FD030-9987-4D05-A071-5F787F8A2C48</t>
  </si>
  <si>
    <t>0A3F507E-1F8C-32B8-E044-0003BA298018</t>
  </si>
  <si>
    <t>9it</t>
  </si>
  <si>
    <t>B4F4830B-5F7D-4C23-A9E9-C3AD9F55267A</t>
  </si>
  <si>
    <t>0A3F507E-1892-32B8-E044-0003BA298018</t>
  </si>
  <si>
    <t>13bt</t>
  </si>
  <si>
    <t>51924995-EFB7-4186-8095-F9700E496688</t>
  </si>
  <si>
    <t>0A3F507E-179C-32B8-E044-0003BA298018</t>
  </si>
  <si>
    <t>18ab</t>
  </si>
  <si>
    <t>38C3BC5A-E796-4544-8AC1-5FE77C70ADDF</t>
  </si>
  <si>
    <t>0A3F507E-1B9C-32B8-E044-0003BA298018</t>
  </si>
  <si>
    <t>18gg</t>
  </si>
  <si>
    <t>5452DBA6-ED7F-46E2-A880-13907EDBBFCA</t>
  </si>
  <si>
    <t>0A3F507E-1D9C-32B8-E044-0003BA298018</t>
  </si>
  <si>
    <t>14ff</t>
  </si>
  <si>
    <t>1EA49DAD-F1A0-477D-90BA-9F8DF203F2EB</t>
  </si>
  <si>
    <t>0A3F507E-1E9C-32B8-E044-0003BA298018</t>
  </si>
  <si>
    <t>12bu</t>
  </si>
  <si>
    <t>0FE1A345-08D9-4A94-981C-0CAB1194BEB2</t>
  </si>
  <si>
    <t>0A3F507E-1B7E-32B8-E044-0003BA298018</t>
  </si>
  <si>
    <t>6xy</t>
  </si>
  <si>
    <t>3AA8F81B-071B-4C98-8FCF-2A943521A05B</t>
  </si>
  <si>
    <t>0A3F507E-168B-32B8-E044-0003BA298018</t>
  </si>
  <si>
    <t>3i</t>
  </si>
  <si>
    <t>D3481C4E-C4FD-4C04-8102-3E5476760647</t>
  </si>
  <si>
    <t>2CFD9987-9546-4A00-B9A3-D01135FE5D83</t>
  </si>
  <si>
    <t>4F1ED0C5-4A01-47AA-A067-E2B457B392D0</t>
  </si>
  <si>
    <t>00AC7B27-AE37-4160-9F6E-1B1D8758F1B3</t>
  </si>
  <si>
    <t>0A3F507E-198B-32B8-E044-0003BA298018</t>
  </si>
  <si>
    <t>16ct</t>
  </si>
  <si>
    <t>321D373F-69CE-47BB-969F-171DB88B4F31</t>
  </si>
  <si>
    <t>0A3F507E-1A8B-32B8-E044-0003BA298018</t>
  </si>
  <si>
    <t>25m</t>
  </si>
  <si>
    <t>0B8CE6CC-DEE9-4647-BF9A-3939EB1463B3</t>
  </si>
  <si>
    <t>0A3F507E-197C-32B8-E044-0003BA298018</t>
  </si>
  <si>
    <t>16dh</t>
  </si>
  <si>
    <t>9BBA26FC-516A-4765-A877-0FAC34FE8F91</t>
  </si>
  <si>
    <t>0A3F507E-1A7C-32B8-E044-0003BA298018</t>
  </si>
  <si>
    <t>24bs</t>
  </si>
  <si>
    <t>E8C90D2C-68A6-4912-BC4C-717646C8E656</t>
  </si>
  <si>
    <t>0A3F507E-2188-32B8-E044-0003BA298018</t>
  </si>
  <si>
    <t>6ul</t>
  </si>
  <si>
    <t>F4864A27-9C45-4C7B-A558-A544B971D634</t>
  </si>
  <si>
    <t>0A3F507E-178C-32B8-E044-0003BA298018</t>
  </si>
  <si>
    <t>24ag</t>
  </si>
  <si>
    <t>0E32B3FB-105E-44F4-9916-2C4612FFBC01</t>
  </si>
  <si>
    <t>0A3F507E-1D8C-32B8-E044-0003BA298018</t>
  </si>
  <si>
    <t>4dg</t>
  </si>
  <si>
    <t>D8576876-867E-4A6D-BD93-1AB2D12E9638</t>
  </si>
  <si>
    <t>0A3F507E-1F91-32B8-E044-0003BA298018</t>
  </si>
  <si>
    <t>9pl</t>
  </si>
  <si>
    <t>4C5C5B91-ADBA-4ABB-8DF3-47D589D6E654</t>
  </si>
  <si>
    <t>0A3F507E-1D99-32B8-E044-0003BA298018</t>
  </si>
  <si>
    <t>15cl</t>
  </si>
  <si>
    <t>DDDEBA8C-B1A0-47B6-991C-0137B5F43CDD</t>
  </si>
  <si>
    <t>0A3F507E-1E99-32B8-E044-0003BA298018</t>
  </si>
  <si>
    <t>13gl</t>
  </si>
  <si>
    <t>8CEEBD54-FC34-4BD7-B727-72169854AEA5</t>
  </si>
  <si>
    <t>0A3F507E-2399-32B8-E044-0003BA298018</t>
  </si>
  <si>
    <t>4cl</t>
  </si>
  <si>
    <t>122BE5BF-3302-4AA0-A301-80A50FD1B980</t>
  </si>
  <si>
    <t>0A3F507E-1581-32B8-E044-0003BA298018</t>
  </si>
  <si>
    <t>6øa</t>
  </si>
  <si>
    <t>64248C19-8DF7-459F-AB22-ED7F8E93F13A</t>
  </si>
  <si>
    <t>0A3F507E-1681-32B8-E044-0003BA298018</t>
  </si>
  <si>
    <t>6pø</t>
  </si>
  <si>
    <t>598DD7DA-A7F8-46BE-92FC-150B2C3D84F9</t>
  </si>
  <si>
    <t>0A3F507E-1981-32B8-E044-0003BA298018</t>
  </si>
  <si>
    <t>16dc</t>
  </si>
  <si>
    <t>1553902F-CBF0-4698-88C7-1DA353700263</t>
  </si>
  <si>
    <t>0A3F507E-1A81-32B8-E044-0003BA298018</t>
  </si>
  <si>
    <t>24en</t>
  </si>
  <si>
    <t>20D5BA23-2674-4794-AE34-53BF23E3F287</t>
  </si>
  <si>
    <t>0A3F507E-1C81-32B8-E044-0003BA298018</t>
  </si>
  <si>
    <t>4eq</t>
  </si>
  <si>
    <t>325030B8-B6CE-47B4-9A09-B6D9C8FEB3B6</t>
  </si>
  <si>
    <t>75FA13A1-6605-45B0-B002-FDF7F8FC92FD</t>
  </si>
  <si>
    <t>B999B0CC-B0E2-4D30-8DFF-BC43C6BBBBC1</t>
  </si>
  <si>
    <t>0A3F507E-2281-32B8-E044-0003BA298018</t>
  </si>
  <si>
    <t>15bp</t>
  </si>
  <si>
    <t>B44F2D40-F551-40C5-B8E6-3B1129824715</t>
  </si>
  <si>
    <t>0A3F507E-1B92-32B8-E044-0003BA298018</t>
  </si>
  <si>
    <t>18gv</t>
  </si>
  <si>
    <t>B724FADC-8106-46AF-A773-FE2A5E7B3E6B</t>
  </si>
  <si>
    <t>0A3F507E-1D92-32B8-E044-0003BA298018</t>
  </si>
  <si>
    <t>4dp</t>
  </si>
  <si>
    <t>90D7B617-D4E8-460F-80FD-6AD20A3C0304</t>
  </si>
  <si>
    <t>0A3F507E-1E92-32B8-E044-0003BA298018</t>
  </si>
  <si>
    <t>12bp</t>
  </si>
  <si>
    <t>8DABBDC5-88DE-4FC6-94A1-B35DE370E069</t>
  </si>
  <si>
    <t>0A3F507E-2192-32B8-E044-0003BA298018</t>
  </si>
  <si>
    <t>BBFF632F-EB6D-400C-95FB-66D5904A01F9</t>
  </si>
  <si>
    <t>0A3F507E-2292-32B8-E044-0003BA298018</t>
  </si>
  <si>
    <t>12cy</t>
  </si>
  <si>
    <t>87068372-EF33-4617-943E-91DF17A7E65C</t>
  </si>
  <si>
    <t>0A3F507E-159C-32B8-E044-0003BA298018</t>
  </si>
  <si>
    <t>18io</t>
  </si>
  <si>
    <t>F0C5A5A2-DFAE-4869-ADCA-2F1D88EBF7DC</t>
  </si>
  <si>
    <t>0A3F507E-1F9F-32B8-E044-0003BA298018</t>
  </si>
  <si>
    <t>9oq</t>
  </si>
  <si>
    <t>B7F23C1C-64CD-4571-A3D8-DBAC83E30AEF</t>
  </si>
  <si>
    <t>0A3F507E-239F-32B8-E044-0003BA298018</t>
  </si>
  <si>
    <t>4co</t>
  </si>
  <si>
    <t>51F6DCC1-82AD-4706-ADBF-907FFBEF3EA9</t>
  </si>
  <si>
    <t>0A3F507E-1882-32B8-E044-0003BA298018</t>
  </si>
  <si>
    <t>13ca</t>
  </si>
  <si>
    <t>D3C13657-A05B-43AE-90B8-A77D47F6F72A</t>
  </si>
  <si>
    <t>0A3F507E-1F82-32B8-E044-0003BA298018</t>
  </si>
  <si>
    <t>9ka</t>
  </si>
  <si>
    <t>F85AACE6-D77F-4D49-A4B4-462A7E986943</t>
  </si>
  <si>
    <t>0A3F507E-2382-32B8-E044-0003BA298018</t>
  </si>
  <si>
    <t>4bq</t>
  </si>
  <si>
    <t>A843B254-EDD8-4643-A20C-007CB8D6C9E9</t>
  </si>
  <si>
    <t>0A3F507E-2386-32B8-E044-0003BA298018</t>
  </si>
  <si>
    <t>4ac</t>
  </si>
  <si>
    <t>B855126B-0029-478C-9323-8E165083EA0B</t>
  </si>
  <si>
    <t>0A3F507E-2373-32B8-E044-0003BA298018</t>
  </si>
  <si>
    <t>4bu</t>
  </si>
  <si>
    <t>DDF23805-5B76-455C-8983-624AE77D5225</t>
  </si>
  <si>
    <t>0A3F507E-1983-32B8-E044-0003BA298018</t>
  </si>
  <si>
    <t>16da</t>
  </si>
  <si>
    <t>EF907C6F-99F3-4BBF-A98D-2E36EE2598C8</t>
  </si>
  <si>
    <t>0A3F507E-1A83-32B8-E044-0003BA298018</t>
  </si>
  <si>
    <t>24em</t>
  </si>
  <si>
    <t>4FC8A1FD-0039-4980-8C9D-54AD4EEE10AE</t>
  </si>
  <si>
    <t>0A3F507E-1C83-32B8-E044-0003BA298018</t>
  </si>
  <si>
    <t>9bb</t>
  </si>
  <si>
    <t>072001BF-01F1-4544-B7FC-086D572FCA25</t>
  </si>
  <si>
    <t>0A3F507E-1585-32B8-E044-0003BA298018</t>
  </si>
  <si>
    <t>6øe</t>
  </si>
  <si>
    <t>F09EE465-3F33-47EB-891B-77CDFFCF6F38</t>
  </si>
  <si>
    <t>0A3F507E-1685-32B8-E044-0003BA298018</t>
  </si>
  <si>
    <t>3n</t>
  </si>
  <si>
    <t>35D04A72-B343-4B36-A627-DB0658C0BACB</t>
  </si>
  <si>
    <t>36074354-0933-49D9-80B3-61DF53351FBD</t>
  </si>
  <si>
    <t>0A3F507E-2185-32B8-E044-0003BA298018</t>
  </si>
  <si>
    <t>6tz</t>
  </si>
  <si>
    <t>C3470400-36B6-44A6-B42D-70BC482ABB62</t>
  </si>
  <si>
    <t>0A3F507E-2285-32B8-E044-0003BA298018</t>
  </si>
  <si>
    <t>14ao</t>
  </si>
  <si>
    <t>426FE517-F10D-49C1-8EB6-E86705C0B219</t>
  </si>
  <si>
    <t>0A3F507E-2485-32B8-E044-0003BA298018</t>
  </si>
  <si>
    <t>16af</t>
  </si>
  <si>
    <t>CFD1B6B6-2A04-4618-80F4-F2DD71AF49DB</t>
  </si>
  <si>
    <t>0A3F507E-1F8D-32B8-E044-0003BA298018</t>
  </si>
  <si>
    <t>9oy</t>
  </si>
  <si>
    <t>013FC823-9F02-4739-8BE5-19D07A10B21C</t>
  </si>
  <si>
    <t>0A3F507E-156A-32B8-E044-0003BA298018</t>
  </si>
  <si>
    <t>6od</t>
  </si>
  <si>
    <t>54B37978-E394-400C-BD8D-C7DC15373D87</t>
  </si>
  <si>
    <t>0A3F507E-166A-32B8-E044-0003BA298018</t>
  </si>
  <si>
    <t>6pk</t>
  </si>
  <si>
    <t>1A575A16-2798-4D6B-86CB-512D7A392630</t>
  </si>
  <si>
    <t>0A3F507E-206A-32B8-E044-0003BA298018</t>
  </si>
  <si>
    <t>16x</t>
  </si>
  <si>
    <t>47CA44B4-E0FB-49F4-9032-44EBEE516D73</t>
  </si>
  <si>
    <t>0A3F507E-156C-32B8-E044-0003BA298018</t>
  </si>
  <si>
    <t>6of</t>
  </si>
  <si>
    <t>22DF036C-FA7C-4BD8-8D46-50E3778096A4</t>
  </si>
  <si>
    <t>0A3F507E-166C-32B8-E044-0003BA298018</t>
  </si>
  <si>
    <t>6pi</t>
  </si>
  <si>
    <t>1989AD3F-89E5-43E9-AA6E-BBD85B5ABF0F</t>
  </si>
  <si>
    <t>0A3F507E-216C-32B8-E044-0003BA298018</t>
  </si>
  <si>
    <t>6uæ</t>
  </si>
  <si>
    <t>94374867-7EBA-4136-9822-C3C405D2A4F4</t>
  </si>
  <si>
    <t>0A3F507E-226C-32B8-E044-0003BA298018</t>
  </si>
  <si>
    <t>12bz</t>
  </si>
  <si>
    <t>B4D1D58A-A506-4083-9E64-81E406F171A4</t>
  </si>
  <si>
    <t>0A3F507E-1F6F-32B8-E044-0003BA298018</t>
  </si>
  <si>
    <t>10bd</t>
  </si>
  <si>
    <t>FC26E9E1-A134-443E-9389-B3DB2A0CC656</t>
  </si>
  <si>
    <t>0A3F507E-1F77-32B8-E044-0003BA298018</t>
  </si>
  <si>
    <t>24r</t>
  </si>
  <si>
    <t>542C3491-D351-4511-A9D2-B9D307E3D741</t>
  </si>
  <si>
    <t>0A3F507E-218E-32B8-E044-0003BA298018</t>
  </si>
  <si>
    <t>6ly</t>
  </si>
  <si>
    <t>BEDA89DE-576F-4630-BB96-9F3F5B5C33B0</t>
  </si>
  <si>
    <t>0A3F507E-228E-32B8-E044-0003BA298018</t>
  </si>
  <si>
    <t>12cæ</t>
  </si>
  <si>
    <t>869E5B1F-2251-44CC-AB3C-C2DE0C3DF609</t>
  </si>
  <si>
    <t>0A3F507E-248E-32B8-E044-0003BA298018</t>
  </si>
  <si>
    <t>15p</t>
  </si>
  <si>
    <t>76A497B9-66CC-41E9-9517-3DFA6A72875B</t>
  </si>
  <si>
    <t>0A3F507E-1891-32B8-E044-0003BA298018</t>
  </si>
  <si>
    <t>13ec</t>
  </si>
  <si>
    <t>632C0561-7058-4580-BA2F-C4F766D6674B</t>
  </si>
  <si>
    <t>0A3F507E-177F-32B8-E044-0003BA298018</t>
  </si>
  <si>
    <t>26ac</t>
  </si>
  <si>
    <t>B78A7E8A-0278-40EF-99F0-45479271670A</t>
  </si>
  <si>
    <t>0A3F507E-1886-32B8-E044-0003BA298018</t>
  </si>
  <si>
    <t>13bv</t>
  </si>
  <si>
    <t>669A90BD-1F28-4EE6-BAC2-02E92FF05888</t>
  </si>
  <si>
    <t>0A3F507E-207C-32B8-E044-0003BA298018</t>
  </si>
  <si>
    <t>11af</t>
  </si>
  <si>
    <t>13D4228A-0CF8-4032-8A1F-8F2290DCB492</t>
  </si>
  <si>
    <t>0F97A1E1-D4BD-436A-85A0-B3752D31B591</t>
  </si>
  <si>
    <t>2DE1398B-951A-4D3D-8A14-F1C5D663651A</t>
  </si>
  <si>
    <t>04076EF0-708C-4BB2-92B9-15A6D84916CF</t>
  </si>
  <si>
    <t>631CF5C2-1DAD-4BBB-A501-20E06695776B</t>
  </si>
  <si>
    <t>5326C3B7-D50E-4EBC-96C4-7351BFA4A673</t>
  </si>
  <si>
    <t>A6B84755-BE55-412C-9B68-8E0579BC2DD2</t>
  </si>
  <si>
    <t>095DFBD2-F653-4CDF-9E1F-F1570DB20B4C</t>
  </si>
  <si>
    <t>E01FE654-2408-441A-A709-69887EE02F63</t>
  </si>
  <si>
    <t>B797598E-6225-4C2A-AB50-9CF257CA870F</t>
  </si>
  <si>
    <t>0A94DB5A-7F42-4DF3-864E-B2512BC01134</t>
  </si>
  <si>
    <t>43CDB5F6-5A19-4CF1-ACA1-CDA6DFC480FD</t>
  </si>
  <si>
    <t>CFBAB711-03B0-4F7C-AAA3-E473F106A82F</t>
  </si>
  <si>
    <t>E5B57E2D-D084-4F74-A3C5-50E78598D301</t>
  </si>
  <si>
    <t>0A3F507E-198C-32B8-E044-0003BA298018</t>
  </si>
  <si>
    <t>16cs</t>
  </si>
  <si>
    <t>E00C259B-82A8-4CB2-842E-1069E8A3A19F</t>
  </si>
  <si>
    <t>0A3F507E-1A8C-32B8-E044-0003BA298018</t>
  </si>
  <si>
    <t>25l</t>
  </si>
  <si>
    <t>706E30E0-CC03-4B3F-BDB6-6FD6090E19BD</t>
  </si>
  <si>
    <t>0A3F507E-1C8C-32B8-E044-0003BA298018</t>
  </si>
  <si>
    <t>9be</t>
  </si>
  <si>
    <t>67C6A6E4-7FE7-4D05-B6F4-BA1BBE99D561</t>
  </si>
  <si>
    <t>0A3F507E-1D91-32B8-E044-0003BA298018</t>
  </si>
  <si>
    <t>4dx</t>
  </si>
  <si>
    <t>C906B5A0-626C-4F22-A825-73ECC1767C0A</t>
  </si>
  <si>
    <t>0A3F507E-1E91-32B8-E044-0003BA298018</t>
  </si>
  <si>
    <t>13gg</t>
  </si>
  <si>
    <t>6115304E-400C-4029-B9F4-C6320F76B12E</t>
  </si>
  <si>
    <t>0A3F507E-1793-32B8-E044-0003BA298018</t>
  </si>
  <si>
    <t>24ai</t>
  </si>
  <si>
    <t>20478C48-39F4-408D-9CBF-679D2F245650</t>
  </si>
  <si>
    <t>0A3F507E-1C99-32B8-E044-0003BA298018</t>
  </si>
  <si>
    <t>Lundbækvej</t>
  </si>
  <si>
    <t>16al</t>
  </si>
  <si>
    <t>55CA25F3-FD7E-4E1D-AA18-A96EEDFCBEDA</t>
  </si>
  <si>
    <t>0A3F507E-1881-32B8-E044-0003BA298018</t>
  </si>
  <si>
    <t>13el</t>
  </si>
  <si>
    <t>8530EEEC-9931-446B-BDDE-9C77A325F958</t>
  </si>
  <si>
    <t>0A3F507E-1F81-32B8-E044-0003BA298018</t>
  </si>
  <si>
    <t>9kb</t>
  </si>
  <si>
    <t>CE435114-04CB-4EC0-B8E4-42187F0016AB</t>
  </si>
  <si>
    <t>0A3F507E-1992-32B8-E044-0003BA298018</t>
  </si>
  <si>
    <t>16cm</t>
  </si>
  <si>
    <t>12986E51-95C4-4B11-A755-2425001CF8FA</t>
  </si>
  <si>
    <t>0A3F507E-1A92-32B8-E044-0003BA298018</t>
  </si>
  <si>
    <t>25h</t>
  </si>
  <si>
    <t>65ED3CC9-BC3A-4381-8AC9-40A4E53A715F</t>
  </si>
  <si>
    <t>0A3F507E-1C92-32B8-E044-0003BA298018</t>
  </si>
  <si>
    <t>9ca</t>
  </si>
  <si>
    <t>5B89CF6B-AC30-420E-9111-CC00BE76215E</t>
  </si>
  <si>
    <t>0A3F507E-1F9C-32B8-E044-0003BA298018</t>
  </si>
  <si>
    <t>9in</t>
  </si>
  <si>
    <t>30EC51E6-41F6-4720-9387-06AC014F2C89</t>
  </si>
  <si>
    <t>0A3F507E-249D-32B8-E044-0003BA298018</t>
  </si>
  <si>
    <t>18sn</t>
  </si>
  <si>
    <t>FD027D88-8EA8-483E-AEE1-9B070A86A639</t>
  </si>
  <si>
    <t>0A3F507E-219F-32B8-E044-0003BA298018</t>
  </si>
  <si>
    <t>6be</t>
  </si>
  <si>
    <t>6F7C5231-C3D9-4B55-9F0A-ADB11BB12FF9</t>
  </si>
  <si>
    <t>0A3F507E-1780-32B8-E044-0003BA298018</t>
  </si>
  <si>
    <t>26e</t>
  </si>
  <si>
    <t>D00F6210-1D43-4CE0-9283-EB5D6A49B61D</t>
  </si>
  <si>
    <t>0A3F507E-2380-32B8-E044-0003BA298018</t>
  </si>
  <si>
    <t>4bp</t>
  </si>
  <si>
    <t>ABF0B638-594E-4D49-95C9-2DDC894D44BA</t>
  </si>
  <si>
    <t>0A3F507E-1588-32B8-E044-0003BA298018</t>
  </si>
  <si>
    <t>6øh</t>
  </si>
  <si>
    <t>85341F69-DF0E-400C-9EC8-2EE88129B95A</t>
  </si>
  <si>
    <t>0A3F507E-2288-32B8-E044-0003BA298018</t>
  </si>
  <si>
    <t>12cp</t>
  </si>
  <si>
    <t>7A516B24-4E3B-4A14-BD6E-4FBE10D7BC8E</t>
  </si>
  <si>
    <t>0A3F507E-1B8C-32B8-E044-0003BA298018</t>
  </si>
  <si>
    <t>18et</t>
  </si>
  <si>
    <t>0B140BC8-1FE4-4CF9-BA7B-A3895AB7919C</t>
  </si>
  <si>
    <t>0A3F507E-1E8C-32B8-E044-0003BA298018</t>
  </si>
  <si>
    <t>12bm</t>
  </si>
  <si>
    <t>B4F48B78-AF8A-44A0-9701-7E1A5B652724</t>
  </si>
  <si>
    <t>0A3F507E-1893-32B8-E044-0003BA298018</t>
  </si>
  <si>
    <t>13dx</t>
  </si>
  <si>
    <t>BA8AFF16-24EF-4BDF-8AB2-6C84FF449F1A</t>
  </si>
  <si>
    <t>0A3F507E-1F93-32B8-E044-0003BA298018</t>
  </si>
  <si>
    <t>9ox</t>
  </si>
  <si>
    <t>244A7726-BE29-4350-B437-B4A25268D971</t>
  </si>
  <si>
    <t>0A3F507E-178E-32B8-E044-0003BA298018</t>
  </si>
  <si>
    <t>24fm</t>
  </si>
  <si>
    <t>293CE1F4-A6BE-4465-9AF5-E833AD3359EA</t>
  </si>
  <si>
    <t>0A3F507E-1B8E-32B8-E044-0003BA298018</t>
  </si>
  <si>
    <t>18hb</t>
  </si>
  <si>
    <t>D9894D9B-32F8-4D13-9151-CAC0EDB03437</t>
  </si>
  <si>
    <t>0A3F507E-1D8E-32B8-E044-0003BA298018</t>
  </si>
  <si>
    <t>4df</t>
  </si>
  <si>
    <t>9E7A2C75-A841-40FD-A6CC-F0A13A431020</t>
  </si>
  <si>
    <t>0A3F507E-1E8E-32B8-E044-0003BA298018</t>
  </si>
  <si>
    <t>12bn</t>
  </si>
  <si>
    <t>E9643260-00F4-4F4B-A216-63DD7BCE7510</t>
  </si>
  <si>
    <t>0A3F507E-1796-32B8-E044-0003BA298018</t>
  </si>
  <si>
    <t>24fd</t>
  </si>
  <si>
    <t>B89C901E-2DF5-4F7C-A903-83347170D673</t>
  </si>
  <si>
    <t>0A3F507E-1D96-32B8-E044-0003BA298018</t>
  </si>
  <si>
    <t>14fh</t>
  </si>
  <si>
    <t>4063C7E9-3319-4588-9647-96A878A73F62</t>
  </si>
  <si>
    <t>0A3F507E-2196-32B8-E044-0003BA298018</t>
  </si>
  <si>
    <t>2C</t>
  </si>
  <si>
    <t>6adi</t>
  </si>
  <si>
    <t>82805F0D-DFC9-46D8-8C91-44FEC6DC0BEA</t>
  </si>
  <si>
    <t>0A3F507E-1B99-32B8-E044-0003BA298018</t>
  </si>
  <si>
    <t>18gæ</t>
  </si>
  <si>
    <t>2783605B-2D4B-40D2-8A5C-E86610A4E41B</t>
  </si>
  <si>
    <t>0A3F507E-18A5-32B8-E044-0003BA298018</t>
  </si>
  <si>
    <t>13do</t>
  </si>
  <si>
    <t>55A69779-1FB9-44D8-B028-5259739F4256</t>
  </si>
  <si>
    <t>0A3F507E-1FA5-32B8-E044-0003BA298018</t>
  </si>
  <si>
    <t>9pk</t>
  </si>
  <si>
    <t>48B830C0-00C4-481C-99E5-325B479C8ADD</t>
  </si>
  <si>
    <t>0A3F507E-21A4-32B8-E044-0003BA298018</t>
  </si>
  <si>
    <t>6ai</t>
  </si>
  <si>
    <t>AE6C2C37-A11E-46C8-9038-7DA37E2F3DBA</t>
  </si>
  <si>
    <t>0A3F507E-24A4-32B8-E044-0003BA298018</t>
  </si>
  <si>
    <t>Vemmetoftevej</t>
  </si>
  <si>
    <t>18hy</t>
  </si>
  <si>
    <t>FE369E6D-FB17-4843-B73F-F928838A6A30</t>
  </si>
  <si>
    <t>0A3F507E-188B-32B8-E044-0003BA298018</t>
  </si>
  <si>
    <t>13dø</t>
  </si>
  <si>
    <t>72A54519-CEE9-4399-8C83-F1CE4B93AE02</t>
  </si>
  <si>
    <t>0A3F507E-1F8B-32B8-E044-0003BA298018</t>
  </si>
  <si>
    <t>9oz</t>
  </si>
  <si>
    <t>A5C836B7-566B-4D12-A7A0-A5FB1EE8CFA9</t>
  </si>
  <si>
    <t>0A3F507E-1B94-32B8-E044-0003BA298018</t>
  </si>
  <si>
    <t>18gx</t>
  </si>
  <si>
    <t>8379E74C-2F1E-4C09-A680-3699518F5F55</t>
  </si>
  <si>
    <t>0A3F507E-1D94-32B8-E044-0003BA298018</t>
  </si>
  <si>
    <t>4dz</t>
  </si>
  <si>
    <t>4662D3AD-E2D8-40BB-817A-35BFC4B2CDD1</t>
  </si>
  <si>
    <t>0A3F507E-1E94-32B8-E044-0003BA298018</t>
  </si>
  <si>
    <t>12bq</t>
  </si>
  <si>
    <t>F193F3D3-D9DB-4469-A33B-3DFC833A99B5</t>
  </si>
  <si>
    <t>0A3F507E-199C-32B8-E044-0003BA298018</t>
  </si>
  <si>
    <t>16cb</t>
  </si>
  <si>
    <t>71DAA967-603B-4083-BE0A-EDBE6DFDB6C7</t>
  </si>
  <si>
    <t>0A3F507E-1A9C-32B8-E044-0003BA298018</t>
  </si>
  <si>
    <t>26aa</t>
  </si>
  <si>
    <t>054BF955-9C67-4D53-9A78-0AA610C5AF79</t>
  </si>
  <si>
    <t>0A3F507E-1C9C-32B8-E044-0003BA298018</t>
  </si>
  <si>
    <t>24ak</t>
  </si>
  <si>
    <t>F7601A7C-7D58-4E67-A6BA-FF3F9B1D018E</t>
  </si>
  <si>
    <t>C1971B5C-E8C2-4CA4-A01C-2B19B6930D29</t>
  </si>
  <si>
    <t>0A3F507E-189D-32B8-E044-0003BA298018</t>
  </si>
  <si>
    <t>13dt</t>
  </si>
  <si>
    <t>DD25CC0D-4A10-484F-A0DE-2C07F1A92CE9</t>
  </si>
  <si>
    <t>0A3F507E-1F9D-32B8-E044-0003BA298018</t>
  </si>
  <si>
    <t>9or</t>
  </si>
  <si>
    <t>12651102-9728-4383-BCFB-043389E3C923</t>
  </si>
  <si>
    <t>0A3F507E-1977-32B8-E044-0003BA298018</t>
  </si>
  <si>
    <t>16dn</t>
  </si>
  <si>
    <t>842F4E3E-2CEA-483D-9249-88721CA7D5AD</t>
  </si>
  <si>
    <t>0A3F507E-1A77-32B8-E044-0003BA298018</t>
  </si>
  <si>
    <t>24bi</t>
  </si>
  <si>
    <t>204F9A8A-5376-4740-B168-A61BFDEF9EEA</t>
  </si>
  <si>
    <t>0A3F507E-2078-32B8-E044-0003BA298018</t>
  </si>
  <si>
    <t>16fn</t>
  </si>
  <si>
    <t>C9588E2C-A401-4A7C-BF64-A1538EA5129E</t>
  </si>
  <si>
    <t>0A3F507E-157C-32B8-E044-0003BA298018</t>
  </si>
  <si>
    <t>9po</t>
  </si>
  <si>
    <t>BC3B9CA9-AB08-47EB-B6D6-61FF12EC4D03</t>
  </si>
  <si>
    <t>0A3F507E-167C-32B8-E044-0003BA298018</t>
  </si>
  <si>
    <t>6pv</t>
  </si>
  <si>
    <t>C1CBDFC2-4157-4EA9-83A3-ED7DDA4DFEDB</t>
  </si>
  <si>
    <t>0A3F507E-1C7C-32B8-E044-0003BA298018</t>
  </si>
  <si>
    <t>1C</t>
  </si>
  <si>
    <t>9æ</t>
  </si>
  <si>
    <t>C72D7ED7-1E6A-47F3-84DD-5C08C79A61D0</t>
  </si>
  <si>
    <t>0A3F507E-1880-32B8-E044-0003BA298018</t>
  </si>
  <si>
    <t>13bø</t>
  </si>
  <si>
    <t>1D8A4905-C753-4E3A-9574-445F11F078AA</t>
  </si>
  <si>
    <t>0A3F507E-1F80-32B8-E044-0003BA298018</t>
  </si>
  <si>
    <t>24n</t>
  </si>
  <si>
    <t>C7BFA8B3-3BF7-4449-BCDB-7AB796915038</t>
  </si>
  <si>
    <t>0A3F507E-1788-32B8-E044-0003BA298018</t>
  </si>
  <si>
    <t>24ab</t>
  </si>
  <si>
    <t>54B84CC5-0A35-4F96-8462-7723F47BD141</t>
  </si>
  <si>
    <t>0A3F507E-1B88-32B8-E044-0003BA298018</t>
  </si>
  <si>
    <t>6zo</t>
  </si>
  <si>
    <t>81E766B8-28DE-47E1-9E34-AEF53EEC48A4</t>
  </si>
  <si>
    <t>0A3F507E-1D88-32B8-E044-0003BA298018</t>
  </si>
  <si>
    <t>4di</t>
  </si>
  <si>
    <t>16D77ABD-D297-4371-A34C-3BD83FF1E77C</t>
  </si>
  <si>
    <t>0A3F507E-1E88-32B8-E044-0003BA298018</t>
  </si>
  <si>
    <t>12bk</t>
  </si>
  <si>
    <t>3EEC3F26-3CDA-4728-8698-E946FDE0A8E4</t>
  </si>
  <si>
    <t>0A3F507E-1993-32B8-E044-0003BA298018</t>
  </si>
  <si>
    <t>16cl</t>
  </si>
  <si>
    <t>2BE09DAD-DBD1-47C6-8B2C-55E7275AD40E</t>
  </si>
  <si>
    <t>0A3F507E-1A93-32B8-E044-0003BA298018</t>
  </si>
  <si>
    <t>25q</t>
  </si>
  <si>
    <t>163B2036-B720-48CE-98AA-04BBC821BF38</t>
  </si>
  <si>
    <t>0A3F507E-1A6F-32B8-E044-0003BA298018</t>
  </si>
  <si>
    <t>26o</t>
  </si>
  <si>
    <t>3A13FDAB-34D2-4867-A84B-8AC6687B8201</t>
  </si>
  <si>
    <t>0A3F507E-158F-32B8-E044-0003BA298018</t>
  </si>
  <si>
    <t>6øp</t>
  </si>
  <si>
    <t>9CEEF524-3625-451E-AAC5-72C0344A962D</t>
  </si>
  <si>
    <t>0A3F507E-1C8F-32B8-E044-0003BA298018</t>
  </si>
  <si>
    <t>9bh</t>
  </si>
  <si>
    <t>AA92A5BF-82F1-44D5-99EF-74AA5F820717</t>
  </si>
  <si>
    <t>0A3F507E-1790-32B8-E044-0003BA298018</t>
  </si>
  <si>
    <t>24ff</t>
  </si>
  <si>
    <t>7EFEBE6E-F53D-4423-B95C-3B44ADA123DE</t>
  </si>
  <si>
    <t>0A3F507E-1D90-32B8-E044-0003BA298018</t>
  </si>
  <si>
    <t>4dm</t>
  </si>
  <si>
    <t>AF32CA0F-A523-4A0E-BEB3-CF3B8815F629</t>
  </si>
  <si>
    <t>0A3F507E-1E90-32B8-E044-0003BA298018</t>
  </si>
  <si>
    <t>12bo</t>
  </si>
  <si>
    <t>A0EFE866-6789-4318-A207-F55DB5689664</t>
  </si>
  <si>
    <t>0A3F507E-1598-32B8-E044-0003BA298018</t>
  </si>
  <si>
    <t>18im</t>
  </si>
  <si>
    <t>139C4571-0E13-4F45-834F-E1CA3A302022</t>
  </si>
  <si>
    <t>0A3F507E-1998-32B8-E044-0003BA298018</t>
  </si>
  <si>
    <t>16cf</t>
  </si>
  <si>
    <t>950A4BA7-1282-42B9-87C3-8704A72E2181</t>
  </si>
  <si>
    <t>0A3F507E-1BA0-32B8-E044-0003BA298018</t>
  </si>
  <si>
    <t>Kolleruplund</t>
  </si>
  <si>
    <t>6ge</t>
  </si>
  <si>
    <t>619F6AFB-633F-45FF-BC2C-3393C5D7C4E3</t>
  </si>
  <si>
    <t>0A3F507E-2483-32B8-E044-0003BA298018</t>
  </si>
  <si>
    <t>65C</t>
  </si>
  <si>
    <t>3ag</t>
  </si>
  <si>
    <t>1E6C8F38-9025-4202-B995-13943DAFC5A1</t>
  </si>
  <si>
    <t>0A3F507E-24AC-32B8-E044-0003BA298018</t>
  </si>
  <si>
    <t>18ht</t>
  </si>
  <si>
    <t>F6F5E10C-4CA9-4D86-954B-049CA9F73E0A</t>
  </si>
  <si>
    <t>0A3F507E-18AF-32B8-E044-0003BA298018</t>
  </si>
  <si>
    <t>13di</t>
  </si>
  <si>
    <t>972C1EE6-8A49-44C5-B25E-B9B14A6562DC</t>
  </si>
  <si>
    <t>0A3F507E-1FAF-32B8-E044-0003BA298018</t>
  </si>
  <si>
    <t>9ok</t>
  </si>
  <si>
    <t>E6B2FA4D-565D-401C-B299-3090B98E71B9</t>
  </si>
  <si>
    <t>0A3F507E-15B2-32B8-E044-0003BA298018</t>
  </si>
  <si>
    <t>18qc</t>
  </si>
  <si>
    <t>E688E725-B752-4A41-9C67-DC1C62F6DD1C</t>
  </si>
  <si>
    <t>0A3F507E-16B2-32B8-E044-0003BA298018</t>
  </si>
  <si>
    <t>3x</t>
  </si>
  <si>
    <t>82EC88E3-CB77-4EB7-A085-A5871BB810BE</t>
  </si>
  <si>
    <t>0A3F507E-1C98-32B8-E044-0003BA298018</t>
  </si>
  <si>
    <t>18nx</t>
  </si>
  <si>
    <t>1C47A50A-4BAF-4E3C-87E9-5A6E1885640C</t>
  </si>
  <si>
    <t>6927BFD8-737C-4ADE-8F10-D20BEAD7A379</t>
  </si>
  <si>
    <t>E3509BB3-58D0-4E77-BDB8-AC5ABD049C39</t>
  </si>
  <si>
    <t>ABEB941D-6FB5-46B4-B547-FD47BEF7C150</t>
  </si>
  <si>
    <t>2911F1D6-1806-4ADE-8782-F1D5D920D224</t>
  </si>
  <si>
    <t>CC9B460D-5FF8-456D-98D6-EC7C3C9784E2</t>
  </si>
  <si>
    <t>2FB581FE-3846-445C-A1C2-F47814B56678</t>
  </si>
  <si>
    <t>0A3F507E-239B-32B8-E044-0003BA298018</t>
  </si>
  <si>
    <t>4cm</t>
  </si>
  <si>
    <t>5935FC75-BB09-439F-90D8-776E17CC2427</t>
  </si>
  <si>
    <t>0A3F507E-1CA8-32B8-E044-0003BA298018</t>
  </si>
  <si>
    <t>Lystrupvej</t>
  </si>
  <si>
    <t>24gu</t>
  </si>
  <si>
    <t>09BB169B-8F1A-4D03-A459-1A915670D570</t>
  </si>
  <si>
    <t>0A3F507E-16B0-32B8-E044-0003BA298018</t>
  </si>
  <si>
    <t>3bl</t>
  </si>
  <si>
    <t>0CF96164-DD34-4485-B376-4255B78B726B</t>
  </si>
  <si>
    <t>0A3F507E-19B0-32B8-E044-0003BA298018</t>
  </si>
  <si>
    <t>21gq</t>
  </si>
  <si>
    <t>C53368FC-43FE-4E01-80CF-9D167C4AC1AA</t>
  </si>
  <si>
    <t>0A3F507E-1AB0-32B8-E044-0003BA298018</t>
  </si>
  <si>
    <t>Hyttevænget</t>
  </si>
  <si>
    <t>6ia</t>
  </si>
  <si>
    <t>3F35211D-ACCB-41C0-8C93-78B6DE8A03B9</t>
  </si>
  <si>
    <t>0A3F507E-1CB0-32B8-E044-0003BA298018</t>
  </si>
  <si>
    <t>24fæ</t>
  </si>
  <si>
    <t>446D5009-971E-40C5-A628-C8CAC9E63797</t>
  </si>
  <si>
    <t>0A3F507E-1896-32B8-E044-0003BA298018</t>
  </si>
  <si>
    <t>13bn</t>
  </si>
  <si>
    <t>0AE41D9A-F9C4-47B5-AF23-E3ECD3ABC894</t>
  </si>
  <si>
    <t>0A3F507E-1F96-32B8-E044-0003BA298018</t>
  </si>
  <si>
    <t>9iq</t>
  </si>
  <si>
    <t>BF887C80-C78F-42AE-8C9F-06613C466AAA</t>
  </si>
  <si>
    <t>0A3F507E-2396-32B8-E044-0003BA298018</t>
  </si>
  <si>
    <t>4cv</t>
  </si>
  <si>
    <t>4422446B-C566-478F-AD75-02852B6ECA6E</t>
  </si>
  <si>
    <t>0A3F507E-19A5-32B8-E044-0003BA298018</t>
  </si>
  <si>
    <t>16bt</t>
  </si>
  <si>
    <t>5E18A2B5-725E-4E70-B8C9-F573FA2F1E3E</t>
  </si>
  <si>
    <t>0A3F507E-1AA5-32B8-E044-0003BA298018</t>
  </si>
  <si>
    <t>24ez</t>
  </si>
  <si>
    <t>500D08B7-7F7A-4793-8CB0-53A1343BBB31</t>
  </si>
  <si>
    <t>0A3F507E-23A4-32B8-E044-0003BA298018</t>
  </si>
  <si>
    <t>Valbo Alle</t>
  </si>
  <si>
    <t>23ø</t>
  </si>
  <si>
    <t>1BD7AFB1-0761-4F04-92B0-80FADEC639F2</t>
  </si>
  <si>
    <t>0A3F507E-19A7-32B8-E044-0003BA298018</t>
  </si>
  <si>
    <t>21gæ</t>
  </si>
  <si>
    <t>9F373A97-3334-4ED9-8408-35F4B74DEC63</t>
  </si>
  <si>
    <t>0A3F507E-1AA7-32B8-E044-0003BA298018</t>
  </si>
  <si>
    <t>24eæ</t>
  </si>
  <si>
    <t>B96AE7AC-D77C-4F70-AD08-15C9CAE857A0</t>
  </si>
  <si>
    <t>0A3F507E-17A9-32B8-E044-0003BA298018</t>
  </si>
  <si>
    <t>23d</t>
  </si>
  <si>
    <t>AE07B7B1-606E-4726-A685-7A83A14E7F78</t>
  </si>
  <si>
    <t>0A3F507E-23A9-32B8-E044-0003BA298018</t>
  </si>
  <si>
    <t>23o</t>
  </si>
  <si>
    <t>6B1542AB-E808-4834-8CE2-81D8A5A66182</t>
  </si>
  <si>
    <t>0A3F507E-18AD-32B8-E044-0003BA298018</t>
  </si>
  <si>
    <t>13dh</t>
  </si>
  <si>
    <t>608AC0B0-0E15-4CC4-A847-519860F3A831</t>
  </si>
  <si>
    <t>0A3F507E-2378-32B8-E044-0003BA298018</t>
  </si>
  <si>
    <t>4bl</t>
  </si>
  <si>
    <t>547C0A90-6CD6-48B4-AE4E-F613BF1A2CA9</t>
  </si>
  <si>
    <t>0A3F507E-1C7B-32B8-E044-0003BA298018</t>
  </si>
  <si>
    <t>1B</t>
  </si>
  <si>
    <t>9cy</t>
  </si>
  <si>
    <t>6FEDA8A4-502A-4416-91F3-B5742B5361F2</t>
  </si>
  <si>
    <t>0A3F507E-187C-32B8-E044-0003BA298018</t>
  </si>
  <si>
    <t>13bz</t>
  </si>
  <si>
    <t>AD9F0609-A6D7-44EA-8DED-D452303354CA</t>
  </si>
  <si>
    <t>0A3F507E-1F7C-32B8-E044-0003BA298018</t>
  </si>
  <si>
    <t>24p</t>
  </si>
  <si>
    <t>49CB1967-FAD3-49D1-A05C-309A26081E6C</t>
  </si>
  <si>
    <t>0A3F507E-1B80-32B8-E044-0003BA298018</t>
  </si>
  <si>
    <t>6xz</t>
  </si>
  <si>
    <t>0AE050A1-73A4-4525-8E14-F88CB701259F</t>
  </si>
  <si>
    <t>0A3F507E-1D80-32B8-E044-0003BA298018</t>
  </si>
  <si>
    <t>4db</t>
  </si>
  <si>
    <t>439C2BC4-691F-45AE-9FE0-3EA3E91D790B</t>
  </si>
  <si>
    <t>0A3F507E-1E80-32B8-E044-0003BA298018</t>
  </si>
  <si>
    <t>12bf</t>
  </si>
  <si>
    <t>D5A43B1C-6EDB-4319-815B-3F03942D0C3B</t>
  </si>
  <si>
    <t>0A3F507E-1988-32B8-E044-0003BA298018</t>
  </si>
  <si>
    <t>16cx</t>
  </si>
  <si>
    <t>2162DE0B-9CE9-4A8F-AB57-5AB732BF0A0E</t>
  </si>
  <si>
    <t>0A3F507E-1A88-32B8-E044-0003BA298018</t>
  </si>
  <si>
    <t>24fk</t>
  </si>
  <si>
    <t>EFD9378B-D8A5-4CAD-8C24-31DC08DD8D4D</t>
  </si>
  <si>
    <t>0A3F507E-1C88-32B8-E044-0003BA298018</t>
  </si>
  <si>
    <t>9cp</t>
  </si>
  <si>
    <t>E3705865-ABD6-404A-9448-4AC7BF5A05B2</t>
  </si>
  <si>
    <t>0A3F507E-2391-32B8-E044-0003BA298018</t>
  </si>
  <si>
    <t>4cg</t>
  </si>
  <si>
    <t>40C7D5C4-1F6A-470A-8FB2-BA0BB165B409</t>
  </si>
  <si>
    <t>0A3F507E-2393-32B8-E044-0003BA298018</t>
  </si>
  <si>
    <t>4ch</t>
  </si>
  <si>
    <t>005A4A3A-6F13-41EA-A155-33740F3BC0E2</t>
  </si>
  <si>
    <t>0A3F507E-2199-32B8-E044-0003BA298018</t>
  </si>
  <si>
    <t>6bd</t>
  </si>
  <si>
    <t>DDAF4331-BA91-47F7-81B9-E718BCCF6FE1</t>
  </si>
  <si>
    <t>0A3F507E-2299-32B8-E044-0003BA298018</t>
  </si>
  <si>
    <t>14bm</t>
  </si>
  <si>
    <t>D141BDC1-23B2-4CAA-ACDA-56ACD6D7272D</t>
  </si>
  <si>
    <t>0A3F507E-2499-32B8-E044-0003BA298018</t>
  </si>
  <si>
    <t>15q</t>
  </si>
  <si>
    <t>D952D36B-C257-4530-9170-FB69CE382403</t>
  </si>
  <si>
    <t>0A3F507E-2194-32B8-E044-0003BA298018</t>
  </si>
  <si>
    <t>6s</t>
  </si>
  <si>
    <t>ECDFBF1D-F723-431D-AEA9-E7BF9F63119C</t>
  </si>
  <si>
    <t>0A3F507E-2294-32B8-E044-0003BA298018</t>
  </si>
  <si>
    <t>12cx</t>
  </si>
  <si>
    <t>E05E0488-ECF0-4764-AED8-D74B45B4A184</t>
  </si>
  <si>
    <t>0A3F507E-2494-32B8-E044-0003BA298018</t>
  </si>
  <si>
    <t>6acm</t>
  </si>
  <si>
    <t>0D8C36A5-3000-4D3E-BC05-9EF3169C939B</t>
  </si>
  <si>
    <t>070940A3-839B-4E71-B5FC-9EF080892FF9</t>
  </si>
  <si>
    <t>0A3F507E-1BAF-32B8-E044-0003BA298018</t>
  </si>
  <si>
    <t>6ff</t>
  </si>
  <si>
    <t>E9692677-65B0-4166-B83B-EBB86DA2B66D</t>
  </si>
  <si>
    <t>0A3F507E-1DAF-32B8-E044-0003BA298018</t>
  </si>
  <si>
    <t>15cø</t>
  </si>
  <si>
    <t>C6152CE0-FDEF-4146-B52B-FB715632F3FA</t>
  </si>
  <si>
    <t>0A3F507E-1EAF-32B8-E044-0003BA298018</t>
  </si>
  <si>
    <t>21ax</t>
  </si>
  <si>
    <t>C453AFC0-3E98-4590-AF49-64D118FA228D</t>
  </si>
  <si>
    <t>0A3F507E-21AF-32B8-E044-0003BA298018</t>
  </si>
  <si>
    <t>Stærebo</t>
  </si>
  <si>
    <t>6abp</t>
  </si>
  <si>
    <t>2281CDDA-37DD-4033-A877-E7D87200B080</t>
  </si>
  <si>
    <t>0A3F507E-24AF-32B8-E044-0003BA298018</t>
  </si>
  <si>
    <t>18hr</t>
  </si>
  <si>
    <t>F4E4F9B5-36F9-4F41-9D9C-04817EAC45F7</t>
  </si>
  <si>
    <t>0A3F507E-219B-32B8-E044-0003BA298018</t>
  </si>
  <si>
    <t>6bf</t>
  </si>
  <si>
    <t>AD332A0B-BCFB-47F2-80D9-5146DC1673EB</t>
  </si>
  <si>
    <t>0A3F507E-229B-32B8-E044-0003BA298018</t>
  </si>
  <si>
    <t>14ca</t>
  </si>
  <si>
    <t>05DE53D1-C409-4A65-A23C-593301891A6A</t>
  </si>
  <si>
    <t>0A3F507E-179F-32B8-E044-0003BA298018</t>
  </si>
  <si>
    <t>18aa</t>
  </si>
  <si>
    <t>D097A9AC-D824-4ADC-8E50-3C01D6466761</t>
  </si>
  <si>
    <t>0A3F507E-15AB-32B8-E044-0003BA298018</t>
  </si>
  <si>
    <t>18pp</t>
  </si>
  <si>
    <t>BBC4EA1F-A167-4CD7-A9A6-93F4C1EDFA99</t>
  </si>
  <si>
    <t>0A3F507E-198E-32B8-E044-0003BA298018</t>
  </si>
  <si>
    <t>16cq</t>
  </si>
  <si>
    <t>2635C769-3054-49A8-886A-B7C0A73C8E27</t>
  </si>
  <si>
    <t>0A3F507E-1A8E-32B8-E044-0003BA298018</t>
  </si>
  <si>
    <t>25k</t>
  </si>
  <si>
    <t>FC057697-A6AD-4CC2-9BCD-3EB011E5CAD0</t>
  </si>
  <si>
    <t>0A3F507E-1C8E-32B8-E044-0003BA298018</t>
  </si>
  <si>
    <t>9bf</t>
  </si>
  <si>
    <t>CA6561D0-319A-41E1-AE9B-77C0FB077B71</t>
  </si>
  <si>
    <t>0A3F507E-1596-32B8-E044-0003BA298018</t>
  </si>
  <si>
    <t>18il</t>
  </si>
  <si>
    <t>D9122B93-4F53-4928-864F-761C28EF8F07</t>
  </si>
  <si>
    <t>0A3F507E-1996-32B8-E044-0003BA298018</t>
  </si>
  <si>
    <t>16ch</t>
  </si>
  <si>
    <t>B4335DB0-B788-4128-874A-9FBDFAF2D511</t>
  </si>
  <si>
    <t>0A3F507E-1A96-32B8-E044-0003BA298018</t>
  </si>
  <si>
    <t>25f</t>
  </si>
  <si>
    <t>F2B8A98A-F7BB-4930-9EE3-683A1DC6E5BA</t>
  </si>
  <si>
    <t>0A3F507E-1C96-32B8-E044-0003BA298018</t>
  </si>
  <si>
    <t>9bt</t>
  </si>
  <si>
    <t>1B3650E7-D415-4F5E-990B-AACA15FE6C75</t>
  </si>
  <si>
    <t>0A3F507E-2096-32B8-E044-0003BA298018</t>
  </si>
  <si>
    <t>5BC45A0D-85EE-45DC-80EB-4BA0ECCD596D</t>
  </si>
  <si>
    <t>0A3F507E-1BA5-32B8-E044-0003BA298018</t>
  </si>
  <si>
    <t>6fa</t>
  </si>
  <si>
    <t>37CD1266-25F1-4A31-A524-2FDFE4EB4E9D</t>
  </si>
  <si>
    <t>0A3F507E-1DA5-32B8-E044-0003BA298018</t>
  </si>
  <si>
    <t>15ct</t>
  </si>
  <si>
    <t>2FF72B00-A594-440D-B778-B1886F84CB36</t>
  </si>
  <si>
    <t>0A3F507E-1EA5-32B8-E044-0003BA298018</t>
  </si>
  <si>
    <t>21ar</t>
  </si>
  <si>
    <t>0393E6F8-E42D-41E3-8C31-B6287DEC0F6A</t>
  </si>
  <si>
    <t>0A3F507E-1DA7-32B8-E044-0003BA298018</t>
  </si>
  <si>
    <t>15cs</t>
  </si>
  <si>
    <t>3BB8CC60-ED5F-4220-96B6-353EAFBBAAAD</t>
  </si>
  <si>
    <t>0A3F507E-2383-32B8-E044-0003BA298018</t>
  </si>
  <si>
    <t>4cb</t>
  </si>
  <si>
    <t>58CDD36A-79CA-4645-9AE6-E393602E3771</t>
  </si>
  <si>
    <t>0A3F507E-1B8B-32B8-E044-0003BA298018</t>
  </si>
  <si>
    <t>18gb</t>
  </si>
  <si>
    <t>04B31263-15C5-4D9F-8575-DF6ABFAC5B95</t>
  </si>
  <si>
    <t>0A3F507E-1994-32B8-E044-0003BA298018</t>
  </si>
  <si>
    <t>16ck</t>
  </si>
  <si>
    <t>BD5BE1D5-7B58-4471-AA3D-8F0327FA1196</t>
  </si>
  <si>
    <t>0A3F507E-1A94-32B8-E044-0003BA298018</t>
  </si>
  <si>
    <t>25g</t>
  </si>
  <si>
    <t>2086CE3E-8AB2-41FC-BF4C-20F636CB19AC</t>
  </si>
  <si>
    <t>0A3F507E-15AF-32B8-E044-0003BA298018</t>
  </si>
  <si>
    <t>18pu</t>
  </si>
  <si>
    <t>6A40BCBC-0BF9-4C63-B141-5BBB1A2919D2</t>
  </si>
  <si>
    <t>0A3F507E-1CAF-32B8-E044-0003BA298018</t>
  </si>
  <si>
    <t>24gd</t>
  </si>
  <si>
    <t>9AC00DDA-C095-4911-B04E-AD7C282DB971</t>
  </si>
  <si>
    <t>0A3F507E-15A1-32B8-E044-0003BA298018</t>
  </si>
  <si>
    <t>18pm</t>
  </si>
  <si>
    <t>10C88F3C-D71F-4957-AE92-7D24DBDC0A3C</t>
  </si>
  <si>
    <t>0A3F507E-21A1-32B8-E044-0003BA298018</t>
  </si>
  <si>
    <t>6at</t>
  </si>
  <si>
    <t>DCC856AB-EC84-462E-9C9C-9264EDE0EFFD</t>
  </si>
  <si>
    <t>0A3F507E-24A1-32B8-E044-0003BA298018</t>
  </si>
  <si>
    <t>18nt</t>
  </si>
  <si>
    <t>D392C84C-A2B0-45E7-A58E-C7EF242C01EF</t>
  </si>
  <si>
    <t>F0423FCE-4A32-421F-8B7E-6A97E05DED56</t>
  </si>
  <si>
    <t>0A3F507E-24AA-32B8-E044-0003BA298018</t>
  </si>
  <si>
    <t>18hu</t>
  </si>
  <si>
    <t>B612897F-E656-48F0-80A6-F410DB2AD32F</t>
  </si>
  <si>
    <t>0A3F507E-23AC-32B8-E044-0003BA298018</t>
  </si>
  <si>
    <t>23p</t>
  </si>
  <si>
    <t>0343D7A2-0D83-42B2-A20D-84DA6CFEE54B</t>
  </si>
  <si>
    <t>0A3F507E-1795-32B8-E044-0003BA298018</t>
  </si>
  <si>
    <t>24g</t>
  </si>
  <si>
    <t>EB3B6B2B-28E8-4E14-99D9-7BFF60969928</t>
  </si>
  <si>
    <t>0A3F507E-1D95-32B8-E044-0003BA298018</t>
  </si>
  <si>
    <t>15ck</t>
  </si>
  <si>
    <t>10041203-6699-4B49-BF3B-AB8702B5648B</t>
  </si>
  <si>
    <t>0A3F507E-1E95-32B8-E044-0003BA298018</t>
  </si>
  <si>
    <t>13gi</t>
  </si>
  <si>
    <t>60C55274-E2BA-458F-BD83-EAD9EE07B60E</t>
  </si>
  <si>
    <t>0A3F507E-2395-32B8-E044-0003BA298018</t>
  </si>
  <si>
    <t>4ci</t>
  </si>
  <si>
    <t>9D800BFC-8B6E-4A6D-A984-D8EEECB71F35</t>
  </si>
  <si>
    <t>0A3F507E-1C8B-32B8-E044-0003BA298018</t>
  </si>
  <si>
    <t>9bu</t>
  </si>
  <si>
    <t>124A5F4E-D4B3-4FF6-8136-91E4DC4DC34C</t>
  </si>
  <si>
    <t>0A3F507E-1894-32B8-E044-0003BA298018</t>
  </si>
  <si>
    <t>13bm</t>
  </si>
  <si>
    <t>3A8981BF-E641-4816-9E2C-F8C434A82FC3</t>
  </si>
  <si>
    <t>0A3F507E-1F94-32B8-E044-0003BA298018</t>
  </si>
  <si>
    <t>9ir</t>
  </si>
  <si>
    <t>94970431-FE5C-48EE-9585-814838C254AD</t>
  </si>
  <si>
    <t>0A3F507E-1989-32B8-E044-0003BA298018</t>
  </si>
  <si>
    <t>16cv</t>
  </si>
  <si>
    <t>055960C9-7658-4517-85AD-4789FA183E43</t>
  </si>
  <si>
    <t>0A3F507E-1A89-32B8-E044-0003BA298018</t>
  </si>
  <si>
    <t>24ei</t>
  </si>
  <si>
    <t>31E6861C-3462-4E12-902E-4BF3F16356B7</t>
  </si>
  <si>
    <t>0A3F507E-228F-32B8-E044-0003BA298018</t>
  </si>
  <si>
    <t>14ay</t>
  </si>
  <si>
    <t>C7726BB8-87E3-40E6-8485-7D94328DAAB7</t>
  </si>
  <si>
    <t>0A3F507E-2390-32B8-E044-0003BA298018</t>
  </si>
  <si>
    <t>4cs</t>
  </si>
  <si>
    <t>1C423A9E-A4E5-47AB-B466-293063127572</t>
  </si>
  <si>
    <t>0A3F507E-2497-32B8-E044-0003BA298018</t>
  </si>
  <si>
    <t>A09C2849-0607-492D-A4C5-3FE2701BA820</t>
  </si>
  <si>
    <t>79C2E70C-BE5D-4775-8C3D-B6B7EE5837D2</t>
  </si>
  <si>
    <t>D3CFF5F4-DEC7-45B3-8159-71A0ECED66C3</t>
  </si>
  <si>
    <t>0AA26F11-118A-462F-8683-113B0CB9648C</t>
  </si>
  <si>
    <t>07A214F6-7F41-480A-9622-BDD3ACEC5070</t>
  </si>
  <si>
    <t>0A3F507E-189B-32B8-E044-0003BA298018</t>
  </si>
  <si>
    <t>13ds</t>
  </si>
  <si>
    <t>CAFE4036-804A-4607-A5DD-44004D948153</t>
  </si>
  <si>
    <t>0A3F507E-17A0-32B8-E044-0003BA298018</t>
  </si>
  <si>
    <t>174</t>
  </si>
  <si>
    <t>18ø</t>
  </si>
  <si>
    <t>22B20D54-C46A-441C-9D64-986C5B6E6089</t>
  </si>
  <si>
    <t>0A3F507E-23A0-32B8-E044-0003BA298018</t>
  </si>
  <si>
    <t>4cø</t>
  </si>
  <si>
    <t>E89522C6-F0AA-4F62-B0E0-C6CFB203DC6A</t>
  </si>
  <si>
    <t>0A3F507E-1899-32B8-E044-0003BA298018</t>
  </si>
  <si>
    <t>13dæ</t>
  </si>
  <si>
    <t>F29A6035-7E82-4289-8769-6FA915CAC1F9</t>
  </si>
  <si>
    <t>0A3F507E-15A5-32B8-E044-0003BA298018</t>
  </si>
  <si>
    <t>18pi</t>
  </si>
  <si>
    <t>746AF624-3D26-471B-966F-7A6FAC7E9D9A</t>
  </si>
  <si>
    <t>0A3F507E-16A5-32B8-E044-0003BA298018</t>
  </si>
  <si>
    <t>3bc</t>
  </si>
  <si>
    <t>B26F2D01-01F6-466C-9925-BC7A99FA5B61</t>
  </si>
  <si>
    <t>0A3F507E-1CA5-32B8-E044-0003BA298018</t>
  </si>
  <si>
    <t>24x</t>
  </si>
  <si>
    <t>6ABFC5D4-7A49-4B2C-BB78-BD2B075DABB3</t>
  </si>
  <si>
    <t>0A3F507E-21A5-32B8-E044-0003BA298018</t>
  </si>
  <si>
    <t>9d</t>
  </si>
  <si>
    <t>056702C4-7AE3-49A5-B578-1D2473AE7661</t>
  </si>
  <si>
    <t>0A3F507E-22A5-32B8-E044-0003BA298018</t>
  </si>
  <si>
    <t>14cq</t>
  </si>
  <si>
    <t>1F74FA63-0CD6-443D-A6D8-6D66DFE2B8E1</t>
  </si>
  <si>
    <t>0A3F507E-24A5-32B8-E044-0003BA298018</t>
  </si>
  <si>
    <t>18pf</t>
  </si>
  <si>
    <t>47883D12-B24D-47D7-BDDC-2A0980BD46E3</t>
  </si>
  <si>
    <t>0A3F507E-18A4-32B8-E044-0003BA298018</t>
  </si>
  <si>
    <t>13bc</t>
  </si>
  <si>
    <t>483D9C26-1D07-4A82-88A8-E476DF403350</t>
  </si>
  <si>
    <t>0A3F507E-1FAD-32B8-E044-0003BA298018</t>
  </si>
  <si>
    <t>9ol</t>
  </si>
  <si>
    <t>CBF0CA15-9B30-4B85-96E3-1A693CC47C60</t>
  </si>
  <si>
    <t>0A3F507E-1595-32B8-E044-0003BA298018</t>
  </si>
  <si>
    <t>18ik</t>
  </si>
  <si>
    <t>BF91E16D-28FD-40D1-B49D-CB7AE35BAC37</t>
  </si>
  <si>
    <t>0A3F507E-2195-32B8-E044-0003BA298018</t>
  </si>
  <si>
    <t>6adh</t>
  </si>
  <si>
    <t>4CDFC335-A7C0-4967-BB70-62FC67D32CFA</t>
  </si>
  <si>
    <t>0A3F507E-2495-32B8-E044-0003BA298018</t>
  </si>
  <si>
    <t>9cx</t>
  </si>
  <si>
    <t>E8489E8A-F655-4EA9-BF77-7E67329A0795</t>
  </si>
  <si>
    <t>0A3F507E-1B9A-32B8-E044-0003BA298018</t>
  </si>
  <si>
    <t>18gh</t>
  </si>
  <si>
    <t>CE3D7A24-742E-49BD-BEB2-E879A48677DB</t>
  </si>
  <si>
    <t>0A3F507E-229F-32B8-E044-0003BA298018</t>
  </si>
  <si>
    <t>14bæ</t>
  </si>
  <si>
    <t>DF03BED7-C52E-46F6-86F2-0EAF0ADC76B6</t>
  </si>
  <si>
    <t>0A3F507E-249F-32B8-E044-0003BA298018</t>
  </si>
  <si>
    <t>18ns</t>
  </si>
  <si>
    <t>0C08EC85-4248-450A-811F-E5EF291C414B</t>
  </si>
  <si>
    <t>0DC5D43B-B0C8-4788-ACD0-E896D45B3FD0</t>
  </si>
  <si>
    <t>0A3F507E-1B89-32B8-E044-0003BA298018</t>
  </si>
  <si>
    <t>6zn</t>
  </si>
  <si>
    <t>E500D476-6C3E-4165-8009-DAD1CC1CCD13</t>
  </si>
  <si>
    <t>0A3F507E-1D89-32B8-E044-0003BA298018</t>
  </si>
  <si>
    <t>4dt</t>
  </si>
  <si>
    <t>36545B9F-313A-47AB-BD6D-F22EAB9605D7</t>
  </si>
  <si>
    <t>0A3F507E-1E89-32B8-E044-0003BA298018</t>
  </si>
  <si>
    <t>13gc</t>
  </si>
  <si>
    <t>9FAEAF02-A5DD-4A14-A83B-0A4D2B2A6BCA</t>
  </si>
  <si>
    <t>0A3F507E-238F-32B8-E044-0003BA298018</t>
  </si>
  <si>
    <t>4cf</t>
  </si>
  <si>
    <t>1FCCB252-4657-4894-A5A8-FCDDBB9C61E6</t>
  </si>
  <si>
    <t>0A3F507E-2397-32B8-E044-0003BA298018</t>
  </si>
  <si>
    <t>4ck</t>
  </si>
  <si>
    <t>BCB2541C-47A6-4BB4-8B8B-2A9295B51FA4</t>
  </si>
  <si>
    <t>0A3F507E-159B-32B8-E044-0003BA298018</t>
  </si>
  <si>
    <t>18hz</t>
  </si>
  <si>
    <t>3248397A-A5F2-425A-AA53-F3592253E8BA</t>
  </si>
  <si>
    <t>0A3F507E-169B-32B8-E044-0003BA298018</t>
  </si>
  <si>
    <t>3az</t>
  </si>
  <si>
    <t>C5AD39F6-5FC4-4B18-A2BD-4F2B507354E3</t>
  </si>
  <si>
    <t>0A3F507E-15A6-32B8-E044-0003BA298018</t>
  </si>
  <si>
    <t>18qi</t>
  </si>
  <si>
    <t>AF5D8B7E-4179-4115-9000-AAB9D34BB1E4</t>
  </si>
  <si>
    <t>0A3F507E-1CA6-32B8-E044-0003BA298018</t>
  </si>
  <si>
    <t>24y</t>
  </si>
  <si>
    <t>C3FDF3B9-FE1E-4A64-9A1D-AD305B5776AF</t>
  </si>
  <si>
    <t>0A3F507E-187E-32B8-E044-0003BA298018</t>
  </si>
  <si>
    <t>13bæ</t>
  </si>
  <si>
    <t>DFA4F3A1-419A-475B-85FB-7E6B6D5A5200</t>
  </si>
  <si>
    <t>0A3F507E-1D8B-32B8-E044-0003BA298018</t>
  </si>
  <si>
    <t>4dr</t>
  </si>
  <si>
    <t>948F3458-1D6D-4CDB-9576-4F49DE3AAD1C</t>
  </si>
  <si>
    <t>0A3F507E-1E8B-32B8-E044-0003BA298018</t>
  </si>
  <si>
    <t>13gd</t>
  </si>
  <si>
    <t>04847D16-A9BA-42F7-BD5F-9A596624450B</t>
  </si>
  <si>
    <t>0A3F507E-1594-32B8-E044-0003BA298018</t>
  </si>
  <si>
    <t>11bm</t>
  </si>
  <si>
    <t>9FAE9702-4F77-4B17-8535-4938BEFB3351</t>
  </si>
  <si>
    <t>0A3F507E-1C94-32B8-E044-0003BA298018</t>
  </si>
  <si>
    <t>9cb</t>
  </si>
  <si>
    <t>4BED4F36-5467-4E89-BC95-60C6E58B8896</t>
  </si>
  <si>
    <t>0A3F507E-1F9A-32B8-E044-0003BA298018</t>
  </si>
  <si>
    <t>9io</t>
  </si>
  <si>
    <t>C88229CA-A5A8-4CFC-8F10-674D76AD8981</t>
  </si>
  <si>
    <t>0A3F507E-239A-32B8-E044-0003BA298018</t>
  </si>
  <si>
    <t>4cy</t>
  </si>
  <si>
    <t>3E6552CD-B71E-468A-8C80-7C2627B9927D</t>
  </si>
  <si>
    <t>0A3F507E-22AF-32B8-E044-0003BA298018</t>
  </si>
  <si>
    <t>14cc</t>
  </si>
  <si>
    <t>E4803D02-B3C9-474B-A4F7-45637240B586</t>
  </si>
  <si>
    <t>0A3F507E-18B2-32B8-E044-0003BA298018</t>
  </si>
  <si>
    <t>13aø</t>
  </si>
  <si>
    <t>F98F6FAD-CAC8-44AA-A700-EE70E7A9E834</t>
  </si>
  <si>
    <t>0A3F507E-1999-32B8-E044-0003BA298018</t>
  </si>
  <si>
    <t>16ce</t>
  </si>
  <si>
    <t>141DF9C8-EC08-4255-B9F2-EE8D48DFA815</t>
  </si>
  <si>
    <t>0A3F507E-1A99-32B8-E044-0003BA298018</t>
  </si>
  <si>
    <t>25t</t>
  </si>
  <si>
    <t>87868221-04D8-46D2-9875-A6C93CBD30EC</t>
  </si>
  <si>
    <t>0A3F507E-17A5-32B8-E044-0003BA298018</t>
  </si>
  <si>
    <t>198</t>
  </si>
  <si>
    <t>18x</t>
  </si>
  <si>
    <t>AFBBB415-498D-420E-84D8-8B8676E35CB1</t>
  </si>
  <si>
    <t>0A3F507E-23A5-32B8-E044-0003BA298018</t>
  </si>
  <si>
    <t>23m</t>
  </si>
  <si>
    <t>CF5F9EA2-8C22-4343-BF9D-A7718FB3D882</t>
  </si>
  <si>
    <t>0A3F507E-19A4-32B8-E044-0003BA298018</t>
  </si>
  <si>
    <t>16bu</t>
  </si>
  <si>
    <t>DDA85EF2-8106-4AFC-8C07-B8192C7AB4AA</t>
  </si>
  <si>
    <t>0A3F507E-1AA4-32B8-E044-0003BA298018</t>
  </si>
  <si>
    <t>24ey</t>
  </si>
  <si>
    <t>9BD88458-FFB9-45F4-AB0D-3DA5DCE0C603</t>
  </si>
  <si>
    <t>0A3F507E-1CA4-32B8-E044-0003BA298018</t>
  </si>
  <si>
    <t>24az</t>
  </si>
  <si>
    <t>4D27274E-90F6-4C84-BD8A-EC32476871AB</t>
  </si>
  <si>
    <t>0A3F507E-18B0-32B8-E044-0003BA298018</t>
  </si>
  <si>
    <t>13aæ</t>
  </si>
  <si>
    <t>B140E0B6-A137-4DC4-8624-D6F2A84111A2</t>
  </si>
  <si>
    <t>0A3F507E-1FB0-32B8-E044-0003BA298018</t>
  </si>
  <si>
    <t>9ic</t>
  </si>
  <si>
    <t>A282632A-A9B3-4BD7-89A9-743DABF8DDFE</t>
  </si>
  <si>
    <t>0A3F507E-1FB2-32B8-E044-0003BA298018</t>
  </si>
  <si>
    <t>9ib</t>
  </si>
  <si>
    <t>BB4283E7-49A8-4DC9-B1D0-5C13CFF852AD</t>
  </si>
  <si>
    <t>0A3F507E-23B2-32B8-E044-0003BA298018</t>
  </si>
  <si>
    <t>23t</t>
  </si>
  <si>
    <t>1881C5A6-F116-4666-A85C-E2948FB9E95D</t>
  </si>
  <si>
    <t>0A3F507E-17A1-32B8-E044-0003BA298018</t>
  </si>
  <si>
    <t>180</t>
  </si>
  <si>
    <t>18æ</t>
  </si>
  <si>
    <t>A0F65675-9511-4C59-833C-4C8BC8D3F59C</t>
  </si>
  <si>
    <t>0A3F507E-1DA1-32B8-E044-0003BA298018</t>
  </si>
  <si>
    <t>15cp</t>
  </si>
  <si>
    <t>D66A6A29-409D-4B92-84AB-3782B16AA716</t>
  </si>
  <si>
    <t>0A3F507E-1EA1-32B8-E044-0003BA298018</t>
  </si>
  <si>
    <t>13gp</t>
  </si>
  <si>
    <t>27F64010-66AF-4158-983A-07B79EA6BAC4</t>
  </si>
  <si>
    <t>0A3F507E-23A1-32B8-E044-0003BA298018</t>
  </si>
  <si>
    <t>4ah</t>
  </si>
  <si>
    <t>A791A86B-E3A3-445B-BD59-A6024405DC1A</t>
  </si>
  <si>
    <t>0A3F507E-15A2-32B8-E044-0003BA298018</t>
  </si>
  <si>
    <t>18ql</t>
  </si>
  <si>
    <t>EF1FD518-6FB2-497B-9330-8A630A554A90</t>
  </si>
  <si>
    <t>0A3F507E-19A2-32B8-E044-0003BA298018</t>
  </si>
  <si>
    <t>16bx</t>
  </si>
  <si>
    <t>08A0D08F-8ECB-41E7-ABF3-2DB3847A993C</t>
  </si>
  <si>
    <t>0A3F507E-1AA2-32B8-E044-0003BA298018</t>
  </si>
  <si>
    <t>24ex</t>
  </si>
  <si>
    <t>806AF110-A7AF-4EE3-AF62-B048BD9B72AA</t>
  </si>
  <si>
    <t>0A3F507E-1CA2-32B8-E044-0003BA298018</t>
  </si>
  <si>
    <t>24æ</t>
  </si>
  <si>
    <t>AB78665F-B0D9-44C0-A410-7777CB482652</t>
  </si>
  <si>
    <t>0A3F507E-1FAA-32B8-E044-0003BA298018</t>
  </si>
  <si>
    <t>9if</t>
  </si>
  <si>
    <t>CDF8EE3C-4E17-474E-8796-44EEC1D4DCB7</t>
  </si>
  <si>
    <t>0A3F507E-23AA-32B8-E044-0003BA298018</t>
  </si>
  <si>
    <t>23ac</t>
  </si>
  <si>
    <t>F68EB34D-0AEC-41C7-BD12-7F1894B2B725</t>
  </si>
  <si>
    <t>0A3F507E-21BA-32B8-E044-0003BA298018</t>
  </si>
  <si>
    <t>6aca</t>
  </si>
  <si>
    <t>04A9D43C-5C52-419D-BA8E-17BC900ECA44</t>
  </si>
  <si>
    <t>0A3F507E-22BA-32B8-E044-0003BA298018</t>
  </si>
  <si>
    <t>22c</t>
  </si>
  <si>
    <t>F9D0486B-9FE4-420A-B74E-FEA80EC9F643</t>
  </si>
  <si>
    <t>0A3F507E-24BA-32B8-E044-0003BA298018</t>
  </si>
  <si>
    <t>Ørnebo</t>
  </si>
  <si>
    <t>6aad</t>
  </si>
  <si>
    <t>244E28B2-6D57-4D13-A411-6F9F3C89909A</t>
  </si>
  <si>
    <t>0A3F507E-1B96-32B8-E044-0003BA298018</t>
  </si>
  <si>
    <t>18gy</t>
  </si>
  <si>
    <t>876F7499-EC27-4D0B-BD8E-288A5F684FE8</t>
  </si>
  <si>
    <t>0A3F507E-1E96-32B8-E044-0003BA298018</t>
  </si>
  <si>
    <t>12br</t>
  </si>
  <si>
    <t>8DB48AE5-3577-4290-B4FE-F7EABED9A07A</t>
  </si>
  <si>
    <t>0A3F507E-2296-32B8-E044-0003BA298018</t>
  </si>
  <si>
    <t>12dc</t>
  </si>
  <si>
    <t>F4BC4438-613C-455C-A846-809CCE8CFAC5</t>
  </si>
  <si>
    <t>0A3F507E-1599-32B8-E044-0003BA298018</t>
  </si>
  <si>
    <t>18hæ</t>
  </si>
  <si>
    <t>023ED116-C61F-4006-91ED-9FFFE45A6CCF</t>
  </si>
  <si>
    <t>0A3F507E-1699-32B8-E044-0003BA298018</t>
  </si>
  <si>
    <t>3ay</t>
  </si>
  <si>
    <t>1E4A7A9E-B6DB-4125-A4F8-5E5C7D5F68F6</t>
  </si>
  <si>
    <t>0A3F507E-15A4-32B8-E044-0003BA298018</t>
  </si>
  <si>
    <t>18qk</t>
  </si>
  <si>
    <t>F6A308F5-CC85-48B0-8FD9-6A90D6CE4096</t>
  </si>
  <si>
    <t>0A3F507E-22A4-32B8-E044-0003BA298018</t>
  </si>
  <si>
    <t>14p</t>
  </si>
  <si>
    <t>D0E88928-4EC5-4BD8-B72B-DA31D15A2B97</t>
  </si>
  <si>
    <t>0A3F507E-1FA7-32B8-E044-0003BA298018</t>
  </si>
  <si>
    <t>9pi</t>
  </si>
  <si>
    <t>ED38C071-AF15-467B-9868-C70105715F7D</t>
  </si>
  <si>
    <t>0A3F507E-15A9-32B8-E044-0003BA298018</t>
  </si>
  <si>
    <t>18po</t>
  </si>
  <si>
    <t>C5EDCB57-7D54-4200-9825-BEA13CC2F05C</t>
  </si>
  <si>
    <t>0A3F507E-19A9-32B8-E044-0003BA298018</t>
  </si>
  <si>
    <t>21ha</t>
  </si>
  <si>
    <t>04A8FE16-FE4A-4938-AF41-09618DF95614</t>
  </si>
  <si>
    <t>0A3F507E-1CA9-32B8-E044-0003BA298018</t>
  </si>
  <si>
    <t>24fv</t>
  </si>
  <si>
    <t>7FDF30F2-D387-4C0E-ADCA-17E42CBB573C</t>
  </si>
  <si>
    <t>0A3F507E-169F-32B8-E044-0003BA298018</t>
  </si>
  <si>
    <t>3aø</t>
  </si>
  <si>
    <t>B0E45874-8EFA-4282-AB72-2664CCDC953D</t>
  </si>
  <si>
    <t>0A3F507E-199F-32B8-E044-0003BA298018</t>
  </si>
  <si>
    <t>16bæ</t>
  </si>
  <si>
    <t>F352FF50-49EB-420F-B1D5-9031386F127D</t>
  </si>
  <si>
    <t>0A3F507E-1A9F-32B8-E044-0003BA298018</t>
  </si>
  <si>
    <t>26ab</t>
  </si>
  <si>
    <t>F8A63A2C-0975-4640-AF66-DE9F26E5748A</t>
  </si>
  <si>
    <t>0A3F507E-1C9F-32B8-E044-0003BA298018</t>
  </si>
  <si>
    <t>4A</t>
  </si>
  <si>
    <t>24ka</t>
  </si>
  <si>
    <t>6EA53D5E-6E10-44B6-A4B5-5B7D9B1BC131</t>
  </si>
  <si>
    <t>0A3F507E-21A8-32B8-E044-0003BA298018</t>
  </si>
  <si>
    <t>6ack</t>
  </si>
  <si>
    <t>CBFEAF30-F261-4285-B51C-4E9CFF2CB782</t>
  </si>
  <si>
    <t>0A3F507E-22A8-32B8-E044-0003BA298018</t>
  </si>
  <si>
    <t>22ac</t>
  </si>
  <si>
    <t>1E67FCAF-E11D-40AD-9597-C89BFFC96501</t>
  </si>
  <si>
    <t>0A3F507E-24A8-32B8-E044-0003BA298018</t>
  </si>
  <si>
    <t>18hv</t>
  </si>
  <si>
    <t>054F8BC8-4574-4179-B269-08B2A2DFF99E</t>
  </si>
  <si>
    <t>0A3F507E-1BB0-32B8-E044-0003BA298018</t>
  </si>
  <si>
    <t>6gn</t>
  </si>
  <si>
    <t>DB4A3133-C8D2-4BFF-B994-FCD9AF7C30C6</t>
  </si>
  <si>
    <t>0A3F507E-24B0-32B8-E044-0003BA298018</t>
  </si>
  <si>
    <t>18hq</t>
  </si>
  <si>
    <t>E2E6936B-1285-4F9A-B5AA-97DB7D30C0BA</t>
  </si>
  <si>
    <t>0A3F507E-21B2-32B8-E044-0003BA298018</t>
  </si>
  <si>
    <t>6ace</t>
  </si>
  <si>
    <t>48BFAE90-F1DB-4CCC-9B87-7B9EB9F3E183</t>
  </si>
  <si>
    <t>0A3F507E-22B2-32B8-E044-0003BA298018</t>
  </si>
  <si>
    <t>22y</t>
  </si>
  <si>
    <t>94A986F4-95AC-4A34-88CC-1030738EB777</t>
  </si>
  <si>
    <t>0A3F507E-24B2-32B8-E044-0003BA298018</t>
  </si>
  <si>
    <t>6aah</t>
  </si>
  <si>
    <t>CC40870B-5D05-4B9C-B00E-61158EFB05C9</t>
  </si>
  <si>
    <t>0A3F507E-158B-32B8-E044-0003BA298018</t>
  </si>
  <si>
    <t>6øl</t>
  </si>
  <si>
    <t>6998E2F5-49E8-480B-9F09-1F3E5C204F5B</t>
  </si>
  <si>
    <t>0A3F507E-2094-32B8-E044-0003BA298018</t>
  </si>
  <si>
    <t>5E9047A0-DDAE-4E7B-9C5A-87186EE06937</t>
  </si>
  <si>
    <t>0A3F507E-1D9A-32B8-E044-0003BA298018</t>
  </si>
  <si>
    <t>14fg</t>
  </si>
  <si>
    <t>6C2F66BB-DB7D-4A76-8D6D-87D88101E950</t>
  </si>
  <si>
    <t>0A3F507E-1E9A-32B8-E044-0003BA298018</t>
  </si>
  <si>
    <t>12bt</t>
  </si>
  <si>
    <t>BB620366-7EAD-4B2C-A2C3-58C0A4BCA763</t>
  </si>
  <si>
    <t>0A3F507E-219A-32B8-E044-0003BA298018</t>
  </si>
  <si>
    <t>9t</t>
  </si>
  <si>
    <t>EE19C992-2D88-4CB4-8B83-90C6F8EFE073</t>
  </si>
  <si>
    <t>0A3F507E-229A-32B8-E044-0003BA298018</t>
  </si>
  <si>
    <t>12db</t>
  </si>
  <si>
    <t>C1BBDE1D-3AE0-4E1D-8E53-996F2C3513A5</t>
  </si>
  <si>
    <t>0A3F507E-19AF-32B8-E044-0003BA298018</t>
  </si>
  <si>
    <t>21gt</t>
  </si>
  <si>
    <t>5B090992-CBA6-4258-A29F-C48A999F4AE6</t>
  </si>
  <si>
    <t>0A3F507E-1AAF-32B8-E044-0003BA298018</t>
  </si>
  <si>
    <t>6da</t>
  </si>
  <si>
    <t>F8CBDA01-66AF-40AC-A5CA-8580DF2C9DD7</t>
  </si>
  <si>
    <t>0A3F507E-1BB2-32B8-E044-0003BA298018</t>
  </si>
  <si>
    <t>6go</t>
  </si>
  <si>
    <t>FBA1C007-D60C-4F9B-A6AB-594D9F766421</t>
  </si>
  <si>
    <t>0A3F507E-1DB2-32B8-E044-0003BA298018</t>
  </si>
  <si>
    <t>14en</t>
  </si>
  <si>
    <t>FD8C93A6-E106-48A5-B8AB-090D25A76322</t>
  </si>
  <si>
    <t>0A3F507E-1EB2-32B8-E044-0003BA298018</t>
  </si>
  <si>
    <t>13gx</t>
  </si>
  <si>
    <t>6C314AE4-5B0C-4606-A1A1-F72CD5919DA6</t>
  </si>
  <si>
    <t>0A3F507E-17B4-32B8-E044-0003BA298018</t>
  </si>
  <si>
    <t>18o</t>
  </si>
  <si>
    <t>475B3EF2-A19A-4A79-B9BD-5CF47FEA7085</t>
  </si>
  <si>
    <t>0A3F507E-1FA4-32B8-E044-0003BA298018</t>
  </si>
  <si>
    <t>9ii</t>
  </si>
  <si>
    <t>507CF46F-22DD-40E3-8BA5-EE0E7C35C1B6</t>
  </si>
  <si>
    <t>0A3F507E-1BA7-32B8-E044-0003BA298018</t>
  </si>
  <si>
    <t>6fb</t>
  </si>
  <si>
    <t>299833AA-A830-4FCD-B4CE-71348CC6BF18</t>
  </si>
  <si>
    <t>0A3F507E-1EA7-32B8-E044-0003BA298018</t>
  </si>
  <si>
    <t>21aq</t>
  </si>
  <si>
    <t>04D3C777-5774-4BF4-B838-31375299A691</t>
  </si>
  <si>
    <t>0A3F507E-22A7-32B8-E044-0003BA298018</t>
  </si>
  <si>
    <t>14cr</t>
  </si>
  <si>
    <t>9E3A2657-BBB7-4226-B067-19291F53D5A1</t>
  </si>
  <si>
    <t>0A3F507E-1F9E-32B8-E044-0003BA298018</t>
  </si>
  <si>
    <t>9im</t>
  </si>
  <si>
    <t>FBDD2973-85D7-41C8-921E-6806D4437931</t>
  </si>
  <si>
    <t>0A3F507E-239E-32B8-E044-0003BA298018</t>
  </si>
  <si>
    <t>4cæ</t>
  </si>
  <si>
    <t>C4FC3779-7B7B-4383-A2BF-68E9B42233C5</t>
  </si>
  <si>
    <t>0A3F507E-21A3-32B8-E044-0003BA298018</t>
  </si>
  <si>
    <t>15B</t>
  </si>
  <si>
    <t>9ao</t>
  </si>
  <si>
    <t>6AC59C67-2871-4497-8A40-E3847B5B5262</t>
  </si>
  <si>
    <t>0A3F507E-22A3-32B8-E044-0003BA298018</t>
  </si>
  <si>
    <t>14cp</t>
  </si>
  <si>
    <t>60CBC280-12E4-4B0A-84ED-2CBD4721B442</t>
  </si>
  <si>
    <t>0A3F507E-24A3-32B8-E044-0003BA298018</t>
  </si>
  <si>
    <t>18pg</t>
  </si>
  <si>
    <t>871587B5-F20B-454E-81EB-422BE906D7A5</t>
  </si>
  <si>
    <t>0A3F507E-21BC-32B8-E044-0003BA298018</t>
  </si>
  <si>
    <t>6abø</t>
  </si>
  <si>
    <t>88A13DA9-85F1-4E1A-80F3-3FC69F8EA886</t>
  </si>
  <si>
    <t>0A3F507E-22BC-32B8-E044-0003BA298018</t>
  </si>
  <si>
    <t>22v</t>
  </si>
  <si>
    <t>525E931B-B422-49C2-B4CB-F346E0781DFE</t>
  </si>
  <si>
    <t>0A3F507E-24BC-32B8-E044-0003BA298018</t>
  </si>
  <si>
    <t>6aac</t>
  </si>
  <si>
    <t>23534FD0-DCAC-49CF-AD81-110BC889FB29</t>
  </si>
  <si>
    <t>0A3F507E-1798-32B8-E044-0003BA298018</t>
  </si>
  <si>
    <t>24fc</t>
  </si>
  <si>
    <t>A4E5C794-F21C-4FC8-B5D5-4E12E03E2B02</t>
  </si>
  <si>
    <t>0A3F507E-199B-32B8-E044-0003BA298018</t>
  </si>
  <si>
    <t>16cc</t>
  </si>
  <si>
    <t>976E2895-5CB4-4DB6-8639-A70701A4E0AF</t>
  </si>
  <si>
    <t>0A3F507E-18A0-32B8-E044-0003BA298018</t>
  </si>
  <si>
    <t>13bk</t>
  </si>
  <si>
    <t>E9BFBA69-CAC3-4824-AB03-C9D7EC68440D</t>
  </si>
  <si>
    <t>0A3F507E-1FA0-32B8-E044-0003BA298018</t>
  </si>
  <si>
    <t>9il</t>
  </si>
  <si>
    <t>21C8D5E1-9A9B-41F6-A8F3-89CD55401B7E</t>
  </si>
  <si>
    <t>0A3F507E-19A6-32B8-E044-0003BA298018</t>
  </si>
  <si>
    <t>21gz</t>
  </si>
  <si>
    <t>5AA3B8D7-FF92-4742-B7B8-130F050E430F</t>
  </si>
  <si>
    <t>0A3F507E-1AA6-32B8-E044-0003BA298018</t>
  </si>
  <si>
    <t>24cø</t>
  </si>
  <si>
    <t>B53B0A13-8AC6-4B29-862F-A47626C18420</t>
  </si>
  <si>
    <t>0A3F507E-17A8-32B8-E044-0003BA298018</t>
  </si>
  <si>
    <t>18u</t>
  </si>
  <si>
    <t>473BE58A-001E-4E55-BA4C-82624D873EBA</t>
  </si>
  <si>
    <t>0A3F507E-1BA8-32B8-E044-0003BA298018</t>
  </si>
  <si>
    <t>6gi</t>
  </si>
  <si>
    <t>88C07038-7F0D-48F0-9402-0B85B99D617A</t>
  </si>
  <si>
    <t>0A3F507E-19B5-32B8-E044-0003BA298018</t>
  </si>
  <si>
    <t>21gl</t>
  </si>
  <si>
    <t>19E526C7-C04A-45FD-9823-D027D2EAEB07</t>
  </si>
  <si>
    <t>0A3F507E-1AB5-32B8-E044-0003BA298018</t>
  </si>
  <si>
    <t>6ii</t>
  </si>
  <si>
    <t>73D03A3A-5223-4BBD-850A-8DA7D1BAD5D1</t>
  </si>
  <si>
    <t>0A3F507E-1CB5-32B8-E044-0003BA298018</t>
  </si>
  <si>
    <t>Løkkekrogen</t>
  </si>
  <si>
    <t>17ao</t>
  </si>
  <si>
    <t>DE5AF79A-27AD-40BF-A7E0-88396CE0DB36</t>
  </si>
  <si>
    <t>0A3F507E-22B5-32B8-E044-0003BA298018</t>
  </si>
  <si>
    <t>14bo</t>
  </si>
  <si>
    <t>A612B22E-B472-4A78-9447-F7456C92DB45</t>
  </si>
  <si>
    <t>0A3F507E-15BA-32B8-E044-0003BA298018</t>
  </si>
  <si>
    <t>18py</t>
  </si>
  <si>
    <t>3F3CE517-3CFB-48EC-A6D3-595CFBE02280</t>
  </si>
  <si>
    <t>0A3F507E-1D98-32B8-E044-0003BA298018</t>
  </si>
  <si>
    <t>14fi</t>
  </si>
  <si>
    <t>0A5F2EBE-0AAE-42AD-AB1E-155B6B6E3BF5</t>
  </si>
  <si>
    <t>0A3F507E-1A9B-32B8-E044-0003BA298018</t>
  </si>
  <si>
    <t>26ø</t>
  </si>
  <si>
    <t>BE66BEA3-12CC-410D-B4A1-371884D2AF4C</t>
  </si>
  <si>
    <t>0A3F507E-1C9B-32B8-E044-0003BA298018</t>
  </si>
  <si>
    <t>24k</t>
  </si>
  <si>
    <t>B5A467CC-0E69-48D2-B375-2BB6A5FDC625</t>
  </si>
  <si>
    <t>0A3F507E-159F-32B8-E044-0003BA298018</t>
  </si>
  <si>
    <t>18pl</t>
  </si>
  <si>
    <t>BD1E17BE-CB94-49D8-925B-2996AED13177</t>
  </si>
  <si>
    <t>0A3F507E-1DA8-32B8-E044-0003BA298018</t>
  </si>
  <si>
    <t>14es</t>
  </si>
  <si>
    <t>2BBC07D8-B680-4FEA-95AA-8C1FD927BC1A</t>
  </si>
  <si>
    <t>0A3F507E-1EA8-32B8-E044-0003BA298018</t>
  </si>
  <si>
    <t>13ha</t>
  </si>
  <si>
    <t>DA8E1B68-CA8F-4C45-99E6-830DC06C1023</t>
  </si>
  <si>
    <t>0A3F507E-20AB-32B8-E044-0003BA298018</t>
  </si>
  <si>
    <t>58E15B54-401E-483A-9E1F-74E3CC90025A</t>
  </si>
  <si>
    <t>0A3F507E-239D-32B8-E044-0003BA298018</t>
  </si>
  <si>
    <t>4cn</t>
  </si>
  <si>
    <t>EE25B5F8-5109-4344-8C0C-8AF7262CF308</t>
  </si>
  <si>
    <t>0A3F507E-19AE-32B8-E044-0003BA298018</t>
  </si>
  <si>
    <t>21gu</t>
  </si>
  <si>
    <t>236B553B-544A-4990-B3A4-61FA773DA453</t>
  </si>
  <si>
    <t>0A3F507E-1AAE-32B8-E044-0003BA298018</t>
  </si>
  <si>
    <t>6ib</t>
  </si>
  <si>
    <t>E22D4A45-B880-4EF9-89C6-852B6381A867</t>
  </si>
  <si>
    <t>0A3F507E-1CAE-32B8-E044-0003BA298018</t>
  </si>
  <si>
    <t>24gq</t>
  </si>
  <si>
    <t>4EC5E614-D5BD-47B5-9C24-42F145D2BC52</t>
  </si>
  <si>
    <t>0A3F507E-238B-32B8-E044-0003BA298018</t>
  </si>
  <si>
    <t>4cd</t>
  </si>
  <si>
    <t>A5D69A09-9286-42DB-9608-BDF403061DBF</t>
  </si>
  <si>
    <t>0A3F507E-1590-32B8-E044-0003BA298018</t>
  </si>
  <si>
    <t>6øq</t>
  </si>
  <si>
    <t>F827BA60-4DDB-4B1F-B2B9-33C9E725282C</t>
  </si>
  <si>
    <t>0A3F507E-2190-32B8-E044-0003BA298018</t>
  </si>
  <si>
    <t>1at</t>
  </si>
  <si>
    <t>42E06431-02BC-45CD-9FEA-CCF2F5D55A0C</t>
  </si>
  <si>
    <t>0A3F507E-2290-32B8-E044-0003BA298018</t>
  </si>
  <si>
    <t>12cz</t>
  </si>
  <si>
    <t>25A9ADA6-6FDD-4265-B434-86B53171E001</t>
  </si>
  <si>
    <t>0A3F507E-2490-32B8-E044-0003BA298018</t>
  </si>
  <si>
    <t>5r</t>
  </si>
  <si>
    <t>153DCA7C-0C3A-421F-B98A-9E4691A1B50A</t>
  </si>
  <si>
    <t>91BDA778-85EC-4706-9EBA-888DD66BE0ED</t>
  </si>
  <si>
    <t>BE5B070C-D31D-4BDE-A744-AC3CC0D99CF2</t>
  </si>
  <si>
    <t>36266EC2-E625-4533-8893-A7B5D5596728</t>
  </si>
  <si>
    <t>10587758-D67E-41CC-A7B8-4C6ECBBAA136</t>
  </si>
  <si>
    <t>79ACBF24-BB99-427F-AAD1-E9ACA04D1EC6</t>
  </si>
  <si>
    <t>0A3F507E-15A0-32B8-E044-0003BA298018</t>
  </si>
  <si>
    <t>18qm</t>
  </si>
  <si>
    <t>D3ED9604-AABE-4951-82C5-4788710E6BD7</t>
  </si>
  <si>
    <t>0A3F507E-1CA0-32B8-E044-0003BA298018</t>
  </si>
  <si>
    <t>4B</t>
  </si>
  <si>
    <t>24aa</t>
  </si>
  <si>
    <t>B42FC9E9-0D1F-4BBB-8973-6859DF718992</t>
  </si>
  <si>
    <t>0A3F507E-1BA6-32B8-E044-0003BA298018</t>
  </si>
  <si>
    <t>6gh</t>
  </si>
  <si>
    <t>14625D9F-F67D-4989-BB39-4CC6EF3C46A8</t>
  </si>
  <si>
    <t>0A3F507E-1DA6-32B8-E044-0003BA298018</t>
  </si>
  <si>
    <t>14et</t>
  </si>
  <si>
    <t>01DADF58-B0A3-470E-A334-D63F41ECA99E</t>
  </si>
  <si>
    <t>0A3F507E-1EA6-32B8-E044-0003BA298018</t>
  </si>
  <si>
    <t>13hb</t>
  </si>
  <si>
    <t>66F79F07-630C-4602-9A8D-196BFF89BFAF</t>
  </si>
  <si>
    <t>0A3F507E-21A6-32B8-E044-0003BA298018</t>
  </si>
  <si>
    <t>6l</t>
  </si>
  <si>
    <t>0DC4EDAD-954E-4355-B285-C2DD2B803A1F</t>
  </si>
  <si>
    <t>0A3F507E-22A6-32B8-E044-0003BA298018</t>
  </si>
  <si>
    <t>22d</t>
  </si>
  <si>
    <t>92B0D6CC-D2C8-4ACA-A692-43CADAA29AEE</t>
  </si>
  <si>
    <t>0A3F507E-24A6-32B8-E044-0003BA298018</t>
  </si>
  <si>
    <t>18hx</t>
  </si>
  <si>
    <t>5BDFE43F-733A-4CAC-AFD1-C476CC8639FE</t>
  </si>
  <si>
    <t>0A3F507E-17B5-32B8-E044-0003BA298018</t>
  </si>
  <si>
    <t>9p</t>
  </si>
  <si>
    <t>F1674021-F70B-4FF9-AFBB-B551527EE163</t>
  </si>
  <si>
    <t>2BACF812-776C-43AB-8C51-B18BC2A686C5</t>
  </si>
  <si>
    <t>0A3F507E-1DB5-32B8-E044-0003BA298018</t>
  </si>
  <si>
    <t>15da</t>
  </si>
  <si>
    <t>9459BFA5-E1D0-4AF3-B6A1-F84AEF33EE1B</t>
  </si>
  <si>
    <t>0A3F507E-1EB5-32B8-E044-0003BA298018</t>
  </si>
  <si>
    <t>21at</t>
  </si>
  <si>
    <t>8D12ED84-BEC3-44EB-A697-021AA293BE64</t>
  </si>
  <si>
    <t>0A3F507E-23B5-32B8-E044-0003BA298018</t>
  </si>
  <si>
    <t>23ai</t>
  </si>
  <si>
    <t>7D4444D4-9D6E-4BF9-AB73-8CD168D378D6</t>
  </si>
  <si>
    <t>0A3F507E-1B9B-32B8-E044-0003BA298018</t>
  </si>
  <si>
    <t>18gø</t>
  </si>
  <si>
    <t>A8774C50-8C77-4579-AF0B-4E2079650990</t>
  </si>
  <si>
    <t>0A3F507E-1A98-32B8-E044-0003BA298018</t>
  </si>
  <si>
    <t>26y</t>
  </si>
  <si>
    <t>0A885363-E8F1-4EC7-A30A-B29E40969381</t>
  </si>
  <si>
    <t>0A3F507E-189F-32B8-E044-0003BA298018</t>
  </si>
  <si>
    <t>13du</t>
  </si>
  <si>
    <t>A8E16438-638C-410B-8B03-E51806A8BE0E</t>
  </si>
  <si>
    <t>0A3F507E-1583-32B8-E044-0003BA298018</t>
  </si>
  <si>
    <t>6øc</t>
  </si>
  <si>
    <t>F4A86ADE-74E9-424C-9F50-B1E958F645AE</t>
  </si>
  <si>
    <t>0A3F507E-1683-32B8-E044-0003BA298018</t>
  </si>
  <si>
    <t>3o</t>
  </si>
  <si>
    <t>2CC15679-1509-460F-B120-6A04A86D0112</t>
  </si>
  <si>
    <t>682DCD03-6F95-4830-BCE7-5A08320A3960</t>
  </si>
  <si>
    <t>0A3F507E-199A-32B8-E044-0003BA298018</t>
  </si>
  <si>
    <t>16cd</t>
  </si>
  <si>
    <t>F294359B-6482-4A6B-BAF8-28C8D96095B9</t>
  </si>
  <si>
    <t>0A3F507E-1A9A-32B8-E044-0003BA298018</t>
  </si>
  <si>
    <t>26æ</t>
  </si>
  <si>
    <t>852E9535-A20D-4F05-AFBD-71D181B80164</t>
  </si>
  <si>
    <t>0A3F507E-1C9A-32B8-E044-0003BA298018</t>
  </si>
  <si>
    <t>16fb</t>
  </si>
  <si>
    <t>B3BEEF58-8D9A-447A-9757-C9BD3D5A5F1B</t>
  </si>
  <si>
    <t>8A6E5E04-F419-4708-8341-32D179E8330E</t>
  </si>
  <si>
    <t>0A3F507E-157E-32B8-E044-0003BA298018</t>
  </si>
  <si>
    <t>9ar</t>
  </si>
  <si>
    <t>A6392E8D-940D-48EA-B2A7-DDB39C30CC82</t>
  </si>
  <si>
    <t>0A3F507E-167E-32B8-E044-0003BA298018</t>
  </si>
  <si>
    <t>6py</t>
  </si>
  <si>
    <t>562DF897-3528-411D-95E5-5CBA427D0739</t>
  </si>
  <si>
    <t>0A3F507E-197E-32B8-E044-0003BA298018</t>
  </si>
  <si>
    <t>16df</t>
  </si>
  <si>
    <t>C19FCA24-00C4-4522-95C2-AA5EEA17C894</t>
  </si>
  <si>
    <t>0A3F507E-1A7E-32B8-E044-0003BA298018</t>
  </si>
  <si>
    <t>24bu</t>
  </si>
  <si>
    <t>672DD06A-CAD0-4059-87AE-CA82EFC803DD</t>
  </si>
  <si>
    <t>0A3F507E-1C7E-32B8-E044-0003BA298018</t>
  </si>
  <si>
    <t>1E</t>
  </si>
  <si>
    <t>9cæ</t>
  </si>
  <si>
    <t>C54B6F84-5D93-430D-84B9-46471E23BC57</t>
  </si>
  <si>
    <t>0A3F507E-1794-32B8-E044-0003BA298018</t>
  </si>
  <si>
    <t>24fe</t>
  </si>
  <si>
    <t>497CB2F3-3E2C-456F-9665-735A4D1FF5D3</t>
  </si>
  <si>
    <t>0A3F507E-2394-32B8-E044-0003BA298018</t>
  </si>
  <si>
    <t>4cu</t>
  </si>
  <si>
    <t>60602A80-4780-43C2-9932-B3084051AD2C</t>
  </si>
  <si>
    <t>0A3F507E-23AF-32B8-E044-0003BA298018</t>
  </si>
  <si>
    <t>23af</t>
  </si>
  <si>
    <t>B6C5CF7F-62F9-4223-91F9-3F1F71EF5867</t>
  </si>
  <si>
    <t>0A3F507E-198F-32B8-E044-0003BA298018</t>
  </si>
  <si>
    <t>16cp</t>
  </si>
  <si>
    <t>FEA0963D-FA07-4BC0-AFF3-55AC87DE9004</t>
  </si>
  <si>
    <t>0A3F507E-1A8F-32B8-E044-0003BA298018</t>
  </si>
  <si>
    <t>25o</t>
  </si>
  <si>
    <t>B4560856-A87D-4F41-8CE5-6C06DA228B09</t>
  </si>
  <si>
    <t>0A3F507E-1B90-32B8-E044-0003BA298018</t>
  </si>
  <si>
    <t>18hc</t>
  </si>
  <si>
    <t>F3F73912-ABA5-4956-B61E-1D6E41970C02</t>
  </si>
  <si>
    <t>0A3F507E-179B-32B8-E044-0003BA298018</t>
  </si>
  <si>
    <t>24aæ</t>
  </si>
  <si>
    <t>CB2B3AEA-6588-4DB5-A382-FAEBA9F03279</t>
  </si>
  <si>
    <t>0A3F507E-21A0-32B8-E044-0003BA298018</t>
  </si>
  <si>
    <t>9an</t>
  </si>
  <si>
    <t>D3CA4544-5F31-4A4C-8BC3-C70A4ADC5175</t>
  </si>
  <si>
    <t>0A3F507E-22A0-32B8-E044-0003BA298018</t>
  </si>
  <si>
    <t>14ap</t>
  </si>
  <si>
    <t>A49D3033-C644-4ECC-B999-47C5FCCBCF30</t>
  </si>
  <si>
    <t>0A3F507E-24A0-32B8-E044-0003BA298018</t>
  </si>
  <si>
    <t>18nu</t>
  </si>
  <si>
    <t>5C45BC57-269F-48C7-A7DE-2AF35ED9E8CF</t>
  </si>
  <si>
    <t>5FEF75C2-31BF-459F-A718-F94C6E2CC20B</t>
  </si>
  <si>
    <t>DC206E8D-78D0-44CB-A665-F21D29983DF2</t>
  </si>
  <si>
    <t>0A3F507E-17A6-32B8-E044-0003BA298018</t>
  </si>
  <si>
    <t>18v</t>
  </si>
  <si>
    <t>422D12CF-1242-4100-BB99-127EF7D5DB8D</t>
  </si>
  <si>
    <t>0A3F507E-1BA4-32B8-E044-0003BA298018</t>
  </si>
  <si>
    <t>6gg</t>
  </si>
  <si>
    <t>244D8408-8299-471B-85BD-43340817D431</t>
  </si>
  <si>
    <t>0A3F507E-249E-32B8-E044-0003BA298018</t>
  </si>
  <si>
    <t>18ne</t>
  </si>
  <si>
    <t>98CA41D4-A4C1-4190-9B2F-12BDA7070A76</t>
  </si>
  <si>
    <t>0A3F507E-19A3-32B8-E044-0003BA298018</t>
  </si>
  <si>
    <t>16bv</t>
  </si>
  <si>
    <t>E1611A64-E9B8-41D5-BA72-42A99CDC56D6</t>
  </si>
  <si>
    <t>0A3F507E-1AA3-32B8-E044-0003BA298018</t>
  </si>
  <si>
    <t>24bx</t>
  </si>
  <si>
    <t>458D7010-7BFF-4C1D-A4CE-AE0DFB8A4547</t>
  </si>
  <si>
    <t>0A3F507E-1CA3-32B8-E044-0003BA298018</t>
  </si>
  <si>
    <t>24hq</t>
  </si>
  <si>
    <t>6413FD48-3301-4C7A-9EA0-67BDEC4802A4</t>
  </si>
  <si>
    <t>0A3F507E-20A3-32B8-E044-0003BA298018</t>
  </si>
  <si>
    <t>21C084FB-235A-4F56-8686-CF387101082E</t>
  </si>
  <si>
    <t>0A3F507E-19BC-32B8-E044-0003BA298018</t>
  </si>
  <si>
    <t>21gd</t>
  </si>
  <si>
    <t>FE29DCBE-5B48-48C6-B0C2-4CA274A6B59D</t>
  </si>
  <si>
    <t>0A3F507E-1ABC-32B8-E044-0003BA298018</t>
  </si>
  <si>
    <t>6iq</t>
  </si>
  <si>
    <t>43C1DA30-93E2-41AC-8CD8-3DB56F92248D</t>
  </si>
  <si>
    <t>0A3F507E-1CBC-32B8-E044-0003BA298018</t>
  </si>
  <si>
    <t>17ap</t>
  </si>
  <si>
    <t>A5671251-4D04-4230-997B-31C5B7109ACA</t>
  </si>
  <si>
    <t>0A3F507E-1BAC-32B8-E044-0003BA298018</t>
  </si>
  <si>
    <t>6gl</t>
  </si>
  <si>
    <t>5CD0274A-BED7-4785-AB05-945882153957</t>
  </si>
  <si>
    <t>0A3F507E-1FAB-32B8-E044-0003BA298018</t>
  </si>
  <si>
    <t>9om</t>
  </si>
  <si>
    <t>611880A3-F0FA-49E5-8EDD-B9F7FD8D33DC</t>
  </si>
  <si>
    <t>0A3F507E-23AB-32B8-E044-0003BA298018</t>
  </si>
  <si>
    <t>23ad</t>
  </si>
  <si>
    <t>A414CA13-4304-461C-A584-1F72DB6738B5</t>
  </si>
  <si>
    <t>0A3F507E-18AB-32B8-E044-0003BA298018</t>
  </si>
  <si>
    <t>13dr</t>
  </si>
  <si>
    <t>191CC352-13A7-4021-BACA-E3383AA487AB</t>
  </si>
  <si>
    <t>0A3F507E-15B0-32B8-E044-0003BA298018</t>
  </si>
  <si>
    <t>18qd</t>
  </si>
  <si>
    <t>20B9042C-84BF-4ED5-A512-67398BCB8FB6</t>
  </si>
  <si>
    <t>0A3F507E-21B0-32B8-E044-0003BA298018</t>
  </si>
  <si>
    <t>6acf</t>
  </si>
  <si>
    <t>64D5A988-549C-4EB4-AC10-6A990DE4063B</t>
  </si>
  <si>
    <t>0A3F507E-22B0-32B8-E044-0003BA298018</t>
  </si>
  <si>
    <t>22x</t>
  </si>
  <si>
    <t>35DBD45B-8130-4CC5-AD8F-4852923CB120</t>
  </si>
  <si>
    <t>0A3F507E-1BBB-32B8-E044-0003BA298018</t>
  </si>
  <si>
    <t>6fm</t>
  </si>
  <si>
    <t>C99CACE9-28E6-4321-9D47-C9A62990448C</t>
  </si>
  <si>
    <t>0A3F507E-1DBB-32B8-E044-0003BA298018</t>
  </si>
  <si>
    <t>15dk</t>
  </si>
  <si>
    <t>84A85CA6-8373-45D0-824F-E23BD61741B6</t>
  </si>
  <si>
    <t>0A3F507E-1EBB-32B8-E044-0003BA298018</t>
  </si>
  <si>
    <t>21bc</t>
  </si>
  <si>
    <t>E3C2C509-3C39-4AB6-92C2-21B65B4EF192</t>
  </si>
  <si>
    <t>0A3F507E-24BB-32B8-E044-0003BA298018</t>
  </si>
  <si>
    <t>6aav</t>
  </si>
  <si>
    <t>6E74B5A9-E9A1-4DFC-97AC-6B536C8B7E3B</t>
  </si>
  <si>
    <t>0A3F507E-17BD-32B8-E044-0003BA298018</t>
  </si>
  <si>
    <t>6v</t>
  </si>
  <si>
    <t>99DC791A-C7A2-49CF-95C2-B191F2A82ECB</t>
  </si>
  <si>
    <t>0A3F507E-18C2-32B8-E044-0003BA298018</t>
  </si>
  <si>
    <t>13ao</t>
  </si>
  <si>
    <t>129FAC4E-FC47-4085-A92C-D8AC596FC9DB</t>
  </si>
  <si>
    <t>0A3F507E-15C1-32B8-E044-0003BA298018</t>
  </si>
  <si>
    <t>Brøndbyvej</t>
  </si>
  <si>
    <t>1br</t>
  </si>
  <si>
    <t>7E8B9244-3C2D-4BA0-998C-292FBB8435BF</t>
  </si>
  <si>
    <t>0A3F507E-179E-32B8-E044-0003BA298018</t>
  </si>
  <si>
    <t>18ac</t>
  </si>
  <si>
    <t>8670A636-E48C-44FA-9034-F14D34E96E86</t>
  </si>
  <si>
    <t>0A3F507E-21C1-32B8-E044-0003BA298018</t>
  </si>
  <si>
    <t>6abf</t>
  </si>
  <si>
    <t>96A10330-4439-4A11-A255-F9153FA3DC26</t>
  </si>
  <si>
    <t>0A3F507E-22C1-32B8-E044-0003BA298018</t>
  </si>
  <si>
    <t>14bb</t>
  </si>
  <si>
    <t>681EC57B-FB5F-480F-B8A3-189533563390</t>
  </si>
  <si>
    <t>0A3F507E-1FC2-32B8-E044-0003BA298018</t>
  </si>
  <si>
    <t>9hs</t>
  </si>
  <si>
    <t>FC57EFBF-63B9-4EBC-8153-3A58434382FB</t>
  </si>
  <si>
    <t>0A3F507E-17AE-32B8-E044-0003BA298018</t>
  </si>
  <si>
    <t>9ac</t>
  </si>
  <si>
    <t>30349899-2A5F-42B6-ACBE-669B2A7F45E5</t>
  </si>
  <si>
    <t>0A3F507E-1BAE-32B8-E044-0003BA298018</t>
  </si>
  <si>
    <t>6gm</t>
  </si>
  <si>
    <t>190859B4-0E44-439C-B0FC-1DCB7E16D076</t>
  </si>
  <si>
    <t>0A3F507E-21A9-32B8-E044-0003BA298018</t>
  </si>
  <si>
    <t>6abs</t>
  </si>
  <si>
    <t>41A75CEE-C39C-4609-98FB-FC9E3C004D1B</t>
  </si>
  <si>
    <t>0A3F507E-22A9-32B8-E044-0003BA298018</t>
  </si>
  <si>
    <t>14cs</t>
  </si>
  <si>
    <t>DE1EDD08-1DA5-4F5B-90DC-7C0F40F91971</t>
  </si>
  <si>
    <t>0A3F507E-18AA-32B8-E044-0003BA298018</t>
  </si>
  <si>
    <t>13bf</t>
  </si>
  <si>
    <t>03131C5B-8DA6-4CEF-831D-485230FE0811</t>
  </si>
  <si>
    <t>0A3F507E-1BB8-32B8-E044-0003BA298018</t>
  </si>
  <si>
    <t>6gr</t>
  </si>
  <si>
    <t>06211D9D-BFAB-4C3C-A85F-E2ADAAC6C715</t>
  </si>
  <si>
    <t>0A3F507E-1EB8-32B8-E044-0003BA298018</t>
  </si>
  <si>
    <t>13gt</t>
  </si>
  <si>
    <t>F3AA474F-7394-4641-A51A-BCFB5F804EA2</t>
  </si>
  <si>
    <t>0A3F507E-1A9E-32B8-E044-0003BA298018</t>
  </si>
  <si>
    <t>26ad</t>
  </si>
  <si>
    <t>EBFFB6B3-974F-4FB7-A7FE-DB38606102A1</t>
  </si>
  <si>
    <t>0A3F507E-15B1-32B8-E044-0003BA298018</t>
  </si>
  <si>
    <t>18pt</t>
  </si>
  <si>
    <t>718AA355-5347-44FD-A017-D02155DA219F</t>
  </si>
  <si>
    <t>0A3F507E-21B1-32B8-E044-0003BA298018</t>
  </si>
  <si>
    <t>6abo</t>
  </si>
  <si>
    <t>252B78C6-3CFD-4422-855A-C7CCC391348B</t>
  </si>
  <si>
    <t>0A3F507E-22B1-32B8-E044-0003BA298018</t>
  </si>
  <si>
    <t>14cb</t>
  </si>
  <si>
    <t>48278FF1-908A-4E5A-995D-68092A96F459</t>
  </si>
  <si>
    <t>0A3F507E-24B1-32B8-E044-0003BA298018</t>
  </si>
  <si>
    <t>6aaø</t>
  </si>
  <si>
    <t>E11A2A96-7C56-4B8E-BF61-523A325170EE</t>
  </si>
  <si>
    <t>0A3F507E-17BC-32B8-E044-0003BA298018</t>
  </si>
  <si>
    <t>282</t>
  </si>
  <si>
    <t>18l</t>
  </si>
  <si>
    <t>9829EB20-0FCF-423A-B472-4B1FFD846D25</t>
  </si>
  <si>
    <t>0A3F507E-23BC-32B8-E044-0003BA298018</t>
  </si>
  <si>
    <t>Vallensbæk Stationstorv</t>
  </si>
  <si>
    <t>Vallensbæk Stationst</t>
  </si>
  <si>
    <t>7ea</t>
  </si>
  <si>
    <t>C0DAF5C7-7B99-4E0B-B192-C80E54A747EB</t>
  </si>
  <si>
    <t>595A2C08-84D6-4D53-B6F3-F53CAFB1F535</t>
  </si>
  <si>
    <t>DABE5712-F8FD-421B-A665-434F77C319E7</t>
  </si>
  <si>
    <t>0A3F507E-1B9D-32B8-E044-0003BA298018</t>
  </si>
  <si>
    <t>18ha</t>
  </si>
  <si>
    <t>1F9DC02D-9714-4F5D-8382-6C16A544F372</t>
  </si>
  <si>
    <t>0A3F507E-1D9D-32B8-E044-0003BA298018</t>
  </si>
  <si>
    <t>15co</t>
  </si>
  <si>
    <t>3BC4434C-1BFC-4409-9580-6318E7834A84</t>
  </si>
  <si>
    <t>0A3F507E-1E9D-32B8-E044-0003BA298018</t>
  </si>
  <si>
    <t>13gn</t>
  </si>
  <si>
    <t>312B75F2-101C-44E7-99CF-A9E63F8BF852</t>
  </si>
  <si>
    <t>0A3F507E-1D9F-32B8-E044-0003BA298018</t>
  </si>
  <si>
    <t>15cn</t>
  </si>
  <si>
    <t>FEE12D43-CBAE-4C93-85C5-D7F83859A3B9</t>
  </si>
  <si>
    <t>0A3F507E-1E9F-32B8-E044-0003BA298018</t>
  </si>
  <si>
    <t>13go</t>
  </si>
  <si>
    <t>E660DA14-166D-4848-98FF-79FD3EEC91A5</t>
  </si>
  <si>
    <t>0A3F507E-18A7-32B8-E044-0003BA298018</t>
  </si>
  <si>
    <t>13dp</t>
  </si>
  <si>
    <t>807E4AC6-B9BB-48E5-B8B9-2BC15C5FD65E</t>
  </si>
  <si>
    <t>0A3F507E-24C4-32B8-E044-0003BA298018</t>
  </si>
  <si>
    <t>6øæ</t>
  </si>
  <si>
    <t>7BDA9D10-04C1-4124-B039-81B23979553B</t>
  </si>
  <si>
    <t>0A3F507E-19A0-32B8-E044-0003BA298018</t>
  </si>
  <si>
    <t>16bz</t>
  </si>
  <si>
    <t>1630E0D8-73D2-4242-B88F-5BAE0CEA0E00</t>
  </si>
  <si>
    <t>0A3F507E-1AA0-32B8-E044-0003BA298018</t>
  </si>
  <si>
    <t>24ao</t>
  </si>
  <si>
    <t>6CA6537D-709E-46CD-B37A-CA091D0C58D4</t>
  </si>
  <si>
    <t>0A3F507E-18A8-32B8-E044-0003BA298018</t>
  </si>
  <si>
    <t>13be</t>
  </si>
  <si>
    <t>6CC4F295-47FE-4313-BABF-7522F9916703</t>
  </si>
  <si>
    <t>0A3F507E-1BB5-32B8-E044-0003BA298018</t>
  </si>
  <si>
    <t>6fi</t>
  </si>
  <si>
    <t>D6AD3873-FE76-403F-9744-1DF9E67BC034</t>
  </si>
  <si>
    <t>0A3F507E-17BA-32B8-E044-0003BA298018</t>
  </si>
  <si>
    <t>276</t>
  </si>
  <si>
    <t>18qq</t>
  </si>
  <si>
    <t>E5B08036-CE04-4F8E-8CC3-F10673B4BC41</t>
  </si>
  <si>
    <t>0A3F507E-1BBA-32B8-E044-0003BA298018</t>
  </si>
  <si>
    <t>6gs</t>
  </si>
  <si>
    <t>652C645A-D8F0-4A41-B840-937C2DF6C1CC</t>
  </si>
  <si>
    <t>0A3F507E-1DBA-32B8-E044-0003BA298018</t>
  </si>
  <si>
    <t>14ei</t>
  </si>
  <si>
    <t>99CEB775-8EEF-49DF-8467-8264170E8E9B</t>
  </si>
  <si>
    <t>0A3F507E-24A7-32B8-E044-0003BA298018</t>
  </si>
  <si>
    <t>18pe</t>
  </si>
  <si>
    <t>82F7FF45-4813-438A-B53F-585224387496</t>
  </si>
  <si>
    <t>0A3F507E-18A9-32B8-E044-0003BA298018</t>
  </si>
  <si>
    <t>13dq</t>
  </si>
  <si>
    <t>EF485050-EB3B-4AD9-9E16-D42AA3D67341</t>
  </si>
  <si>
    <t>0A3F507E-1FA9-32B8-E044-0003BA298018</t>
  </si>
  <si>
    <t>9on</t>
  </si>
  <si>
    <t>E330072A-03BE-496F-A6BD-1BF088D20C8B</t>
  </si>
  <si>
    <t>0A3F507E-17B9-32B8-E044-0003BA298018</t>
  </si>
  <si>
    <t>270</t>
  </si>
  <si>
    <t>18m</t>
  </si>
  <si>
    <t>9C1DD9C3-04A1-4355-ACF9-5A5F533BE57F</t>
  </si>
  <si>
    <t>0A3F507E-1BB9-32B8-E044-0003BA298018</t>
  </si>
  <si>
    <t>6fl</t>
  </si>
  <si>
    <t>D5745AC1-95BD-40AE-9289-631386B602EF</t>
  </si>
  <si>
    <t>0A3F507E-1DB9-32B8-E044-0003BA298018</t>
  </si>
  <si>
    <t>15di</t>
  </si>
  <si>
    <t>84FCD81F-642D-49C6-8A8B-825531ED1AC8</t>
  </si>
  <si>
    <t>0A3F507E-1EB9-32B8-E044-0003BA298018</t>
  </si>
  <si>
    <t>21bd</t>
  </si>
  <si>
    <t>A8E5DD6C-C52B-406B-A37D-54DB3C905230</t>
  </si>
  <si>
    <t>0A3F507E-1BAA-32B8-E044-0003BA298018</t>
  </si>
  <si>
    <t>6gk</t>
  </si>
  <si>
    <t>2FFC7669-75FB-43B2-9275-F0D4FF4D24D9</t>
  </si>
  <si>
    <t>0A3F507E-1DAA-32B8-E044-0003BA298018</t>
  </si>
  <si>
    <t>14er</t>
  </si>
  <si>
    <t>C1549078-2181-4BC7-9820-38B7329333FC</t>
  </si>
  <si>
    <t>0A3F507E-1AB8-32B8-E044-0003BA298018</t>
  </si>
  <si>
    <t>6im</t>
  </si>
  <si>
    <t>CC99E3B0-8F6E-4E9D-8D23-AB5511B32582</t>
  </si>
  <si>
    <t>0A3F507E-19BA-32B8-E044-0003BA298018</t>
  </si>
  <si>
    <t>21gf</t>
  </si>
  <si>
    <t>06A44A3F-F364-47AF-8A71-1C7A1BD47E6E</t>
  </si>
  <si>
    <t>0A3F507E-1ABA-32B8-E044-0003BA298018</t>
  </si>
  <si>
    <t>6io</t>
  </si>
  <si>
    <t>E3A78718-FD1E-4115-A4DF-1C0ED4722A79</t>
  </si>
  <si>
    <t>0A3F507E-1CBA-32B8-E044-0003BA298018</t>
  </si>
  <si>
    <t>5D</t>
  </si>
  <si>
    <t>17ae</t>
  </si>
  <si>
    <t>08328AA6-6101-414E-9A85-71A11CABC28B</t>
  </si>
  <si>
    <t>0A3F507E-16A1-32B8-E044-0003BA298018</t>
  </si>
  <si>
    <t>3ba</t>
  </si>
  <si>
    <t>E0808507-7D96-46CE-9F39-FA81B677DDC4</t>
  </si>
  <si>
    <t>0A3F507E-19A1-32B8-E044-0003BA298018</t>
  </si>
  <si>
    <t>16by</t>
  </si>
  <si>
    <t>1204FB21-15CC-4DD3-AB2A-A25751E242D7</t>
  </si>
  <si>
    <t>0A3F507E-1AA1-32B8-E044-0003BA298018</t>
  </si>
  <si>
    <t>24bt</t>
  </si>
  <si>
    <t>7C589096-05B6-4C7D-B24F-EEA0C810B63D</t>
  </si>
  <si>
    <t>0A3F507E-1CA1-32B8-E044-0003BA298018</t>
  </si>
  <si>
    <t>24z</t>
  </si>
  <si>
    <t>B3E552EF-C5A9-42E9-A894-B9131D33A8E1</t>
  </si>
  <si>
    <t>0A3F507E-22A1-32B8-E044-0003BA298018</t>
  </si>
  <si>
    <t>14co</t>
  </si>
  <si>
    <t>684C981A-3E7B-46E6-8595-97F2AA611C42</t>
  </si>
  <si>
    <t>0A3F507E-18A2-32B8-E044-0003BA298018</t>
  </si>
  <si>
    <t>13bl</t>
  </si>
  <si>
    <t>43955BCE-7E1C-4E3A-B086-AFC4CB902142</t>
  </si>
  <si>
    <t>0A3F507E-1FA2-32B8-E044-0003BA298018</t>
  </si>
  <si>
    <t>9ik</t>
  </si>
  <si>
    <t>74268178-16A0-4AE1-A7C9-3DCF3C9D7F18</t>
  </si>
  <si>
    <t>0A3F507E-23A2-32B8-E044-0003BA298018</t>
  </si>
  <si>
    <t>23i</t>
  </si>
  <si>
    <t>AB14FCA9-3254-494A-BD32-6D047042AE3F</t>
  </si>
  <si>
    <t>0A3F507E-1EAA-32B8-E044-0003BA298018</t>
  </si>
  <si>
    <t>13gø</t>
  </si>
  <si>
    <t>C5883C65-EBE2-4849-A5E8-C49E0D94B42F</t>
  </si>
  <si>
    <t>0A3F507E-21AA-32B8-E044-0003BA298018</t>
  </si>
  <si>
    <t>6aci</t>
  </si>
  <si>
    <t>F4D5D880-0FB7-4052-B3F1-0C26C0A9A71C</t>
  </si>
  <si>
    <t>0A3F507E-22AA-32B8-E044-0003BA298018</t>
  </si>
  <si>
    <t>22ab</t>
  </si>
  <si>
    <t>A1BD431B-CFDC-4AE6-BDC1-41AD8622FB07</t>
  </si>
  <si>
    <t>0A3F507E-1DAC-32B8-E044-0003BA298018</t>
  </si>
  <si>
    <t>14eq</t>
  </si>
  <si>
    <t>AAA7D007-4D08-40D1-B709-11F2E854C09A</t>
  </si>
  <si>
    <t>0A3F507E-1EAC-32B8-E044-0003BA298018</t>
  </si>
  <si>
    <t>13gæ</t>
  </si>
  <si>
    <t>DDC90A52-2C2B-4BEB-AECE-AD464F1F86BA</t>
  </si>
  <si>
    <t>0A3F507E-23BF-32B8-E044-0003BA298018</t>
  </si>
  <si>
    <t>7dx</t>
  </si>
  <si>
    <t>CAC7359A-FD4B-48BF-BA0A-2DCAA1817B7E</t>
  </si>
  <si>
    <t>0A3F507E-1BC3-32B8-E044-0003BA298018</t>
  </si>
  <si>
    <t>6fq</t>
  </si>
  <si>
    <t>2486340C-E837-4F19-9B38-6CFF9737053D</t>
  </si>
  <si>
    <t>0A3F507E-23A7-32B8-E044-0003BA298018</t>
  </si>
  <si>
    <t>23n</t>
  </si>
  <si>
    <t>C16CDDF2-D8CC-49B1-B643-FE085B00FF0F</t>
  </si>
  <si>
    <t>0A3F507E-1AA9-32B8-E044-0003BA298018</t>
  </si>
  <si>
    <t>24eø</t>
  </si>
  <si>
    <t>2E9321E7-1314-48AD-B572-EEB43565D75A</t>
  </si>
  <si>
    <t>0A3F507E-15AD-32B8-E044-0003BA298018</t>
  </si>
  <si>
    <t>18pq</t>
  </si>
  <si>
    <t>9500D206-C7DA-42A7-BFE0-AFFF94DD69C8</t>
  </si>
  <si>
    <t>0A3F507E-21AD-32B8-E044-0003BA298018</t>
  </si>
  <si>
    <t>6abq</t>
  </si>
  <si>
    <t>806913A4-48DC-4880-B284-35D8C548D5A7</t>
  </si>
  <si>
    <t>0A3F507E-22AD-32B8-E044-0003BA298018</t>
  </si>
  <si>
    <t>14cd</t>
  </si>
  <si>
    <t>7CA36849-C5F1-4581-B3DD-E547FD90BAEC</t>
  </si>
  <si>
    <t>0A3F507E-24AD-32B8-E044-0003BA298018</t>
  </si>
  <si>
    <t>18pb</t>
  </si>
  <si>
    <t>1B276CBC-2327-46B8-BA8D-530F13AA49A8</t>
  </si>
  <si>
    <t>0A3F507E-18B9-32B8-E044-0003BA298018</t>
  </si>
  <si>
    <t>13dd</t>
  </si>
  <si>
    <t>D4F3F48F-EFA6-41C2-B231-B92FD5E73D77</t>
  </si>
  <si>
    <t>0A3F507E-1FB9-32B8-E044-0003BA298018</t>
  </si>
  <si>
    <t>9ph</t>
  </si>
  <si>
    <t>9906356A-E2E1-40B5-AC10-C28B29435D70</t>
  </si>
  <si>
    <t>0A3F507E-1B9F-32B8-E044-0003BA298018</t>
  </si>
  <si>
    <t>6ez</t>
  </si>
  <si>
    <t>A225B3A4-A5A0-4FA1-8CCC-0136C1AD83FB</t>
  </si>
  <si>
    <t>0A3F507E-1AAB-32B8-E044-0003BA298018</t>
  </si>
  <si>
    <t>24ea</t>
  </si>
  <si>
    <t>A4D15C61-0C28-4622-AD61-0821BD0D2083</t>
  </si>
  <si>
    <t>0A3F507E-1CAB-32B8-E044-0003BA298018</t>
  </si>
  <si>
    <t>24gc</t>
  </si>
  <si>
    <t>66543137-16FB-47A9-BEB7-9F45E7C151E9</t>
  </si>
  <si>
    <t>0A3F507E-19AB-32B8-E044-0003BA298018</t>
  </si>
  <si>
    <t>21gy</t>
  </si>
  <si>
    <t>2991F73D-EF65-49E9-9047-7BE2ABB11858</t>
  </si>
  <si>
    <t>0A3F507E-23B0-32B8-E044-0003BA298018</t>
  </si>
  <si>
    <t>23s</t>
  </si>
  <si>
    <t>72E0A9DE-D2C2-44D8-9E97-1E6A37E899CF</t>
  </si>
  <si>
    <t>0A3F507E-18BB-32B8-E044-0003BA298018</t>
  </si>
  <si>
    <t>13de</t>
  </si>
  <si>
    <t>AF7F7EB1-BFEB-4252-BE4E-7E1CED7D452F</t>
  </si>
  <si>
    <t>0A3F507E-1FBB-32B8-E044-0003BA298018</t>
  </si>
  <si>
    <t>9oe</t>
  </si>
  <si>
    <t>D090524A-DA87-4B24-BD3A-CFD729555966</t>
  </si>
  <si>
    <t>0A3F507E-21B8-32B8-E044-0003BA298018</t>
  </si>
  <si>
    <t>6acb</t>
  </si>
  <si>
    <t>536C93C6-C3AD-42BC-8906-9817EC61D15B</t>
  </si>
  <si>
    <t>0A3F507E-22B8-32B8-E044-0003BA298018</t>
  </si>
  <si>
    <t>22f</t>
  </si>
  <si>
    <t>1F55F228-853A-42B0-A250-1084A00448E5</t>
  </si>
  <si>
    <t>0A3F507E-24B8-32B8-E044-0003BA298018</t>
  </si>
  <si>
    <t>6aae</t>
  </si>
  <si>
    <t>D64B8148-B734-4356-A881-061055441409</t>
  </si>
  <si>
    <t>0A3F507E-1FAE-32B8-E044-0003BA298018</t>
  </si>
  <si>
    <t>9id</t>
  </si>
  <si>
    <t>2193110B-DFED-45F2-9745-56CEF05D33CD</t>
  </si>
  <si>
    <t>0A3F507E-23AE-32B8-E044-0003BA298018</t>
  </si>
  <si>
    <t>23r</t>
  </si>
  <si>
    <t>42122091-2F76-49D8-AAF2-24D09B5F2F8A</t>
  </si>
  <si>
    <t>0A3F507E-21C4-32B8-E044-0003BA298018</t>
  </si>
  <si>
    <t>6abx</t>
  </si>
  <si>
    <t>4785DC17-801D-4DE6-876B-12DFFD1734E2</t>
  </si>
  <si>
    <t>0A3F507E-22C4-32B8-E044-0003BA298018</t>
  </si>
  <si>
    <t>22n</t>
  </si>
  <si>
    <t>D040C540-BC7B-4A4E-A0B8-B272682CFABE</t>
  </si>
  <si>
    <t>0A3F507E-17A3-32B8-E044-0003BA298018</t>
  </si>
  <si>
    <t>192</t>
  </si>
  <si>
    <t>18y</t>
  </si>
  <si>
    <t>AACC8ED6-68FC-4778-B5F6-87C8A4B01C49</t>
  </si>
  <si>
    <t>0A3F507E-1BA3-32B8-E044-0003BA298018</t>
  </si>
  <si>
    <t>6eø</t>
  </si>
  <si>
    <t>57307091-0590-4D7C-8B09-C8AF8AF2C17B</t>
  </si>
  <si>
    <t>0A3F507E-1DA3-32B8-E044-0003BA298018</t>
  </si>
  <si>
    <t>15cq</t>
  </si>
  <si>
    <t>9B0DF21C-5E32-4368-AB76-8BD0D4EEF23B</t>
  </si>
  <si>
    <t>0A3F507E-1EA3-32B8-E044-0003BA298018</t>
  </si>
  <si>
    <t>21as</t>
  </si>
  <si>
    <t>3692A976-1FC3-4B87-8FFC-76F4D2367DCA</t>
  </si>
  <si>
    <t>0A3F507E-19B1-32B8-E044-0003BA298018</t>
  </si>
  <si>
    <t>21gp</t>
  </si>
  <si>
    <t>DB1CF75A-2C44-4D75-9894-4D581C0EC087</t>
  </si>
  <si>
    <t>0A3F507E-1AB1-32B8-E044-0003BA298018</t>
  </si>
  <si>
    <t>6hø</t>
  </si>
  <si>
    <t>3CDFEA03-F2DD-45A8-8954-B24F1E997D4E</t>
  </si>
  <si>
    <t>0A3F507E-159A-32B8-E044-0003BA298018</t>
  </si>
  <si>
    <t>18in</t>
  </si>
  <si>
    <t>77658D34-C40A-41D6-A9AE-CF7D6BB2385D</t>
  </si>
  <si>
    <t>0A3F507E-1B9E-32B8-E044-0003BA298018</t>
  </si>
  <si>
    <t>18go</t>
  </si>
  <si>
    <t>F773833E-71FE-4EC1-9F6E-C6BEF07F1AB3</t>
  </si>
  <si>
    <t>0A3F507E-1D9E-32B8-E044-0003BA298018</t>
  </si>
  <si>
    <t>14fd</t>
  </si>
  <si>
    <t>E4B71844-74A1-4ACA-9807-B0999DBD18C1</t>
  </si>
  <si>
    <t>0A3F507E-1E9E-32B8-E044-0003BA298018</t>
  </si>
  <si>
    <t>12bv</t>
  </si>
  <si>
    <t>1D9607AB-33E8-4D26-B3A4-9214C31ADE5E</t>
  </si>
  <si>
    <t>0A3F507E-219E-32B8-E044-0003BA298018</t>
  </si>
  <si>
    <t>9v</t>
  </si>
  <si>
    <t>B22FA652-A61A-48C5-BD26-4F80795A4E6A</t>
  </si>
  <si>
    <t>0A3F507E-229E-32B8-E044-0003BA298018</t>
  </si>
  <si>
    <t>12cø</t>
  </si>
  <si>
    <t>E2FBE39B-091C-4B0C-B83C-58D39A6E41A8</t>
  </si>
  <si>
    <t>0A3F507E-17B1-32B8-E044-0003BA298018</t>
  </si>
  <si>
    <t>18q</t>
  </si>
  <si>
    <t>6AB48F9B-C0E2-458E-937E-0D81D5CF43B7</t>
  </si>
  <si>
    <t>0A3F507E-23B1-32B8-E044-0003BA298018</t>
  </si>
  <si>
    <t>23ag</t>
  </si>
  <si>
    <t>A25DB09A-9082-4969-B4D1-5D109E5A5DB1</t>
  </si>
  <si>
    <t>0A3F507E-15AA-32B8-E044-0003BA298018</t>
  </si>
  <si>
    <t>18qg</t>
  </si>
  <si>
    <t>54D41817-6629-4645-A559-C593F5385004</t>
  </si>
  <si>
    <t>0A3F507E-16AA-32B8-E044-0003BA298018</t>
  </si>
  <si>
    <t>3bh</t>
  </si>
  <si>
    <t>050EB95F-07F4-463D-AC63-BE0502DBDB90</t>
  </si>
  <si>
    <t>0A3F507E-19AA-32B8-E044-0003BA298018</t>
  </si>
  <si>
    <t>21hb</t>
  </si>
  <si>
    <t>7DC916BB-71DF-4237-B2A5-8B1238074C06</t>
  </si>
  <si>
    <t>0A3F507E-1CAA-32B8-E044-0003BA298018</t>
  </si>
  <si>
    <t>24gt</t>
  </si>
  <si>
    <t>24E0CDC6-2700-44A5-A87D-41EC44FE447D</t>
  </si>
  <si>
    <t>0A3F507E-18B8-32B8-E044-0003BA298018</t>
  </si>
  <si>
    <t>13at</t>
  </si>
  <si>
    <t>1E610AF9-A1E2-44B7-9BB9-19494F1F5CD2</t>
  </si>
  <si>
    <t>0A3F507E-1FB8-32B8-E044-0003BA298018</t>
  </si>
  <si>
    <t>9hæ</t>
  </si>
  <si>
    <t>C93C1515-880D-4574-BA78-CB090942EE56</t>
  </si>
  <si>
    <t>0A3F507E-17A2-32B8-E044-0003BA298018</t>
  </si>
  <si>
    <t>186</t>
  </si>
  <si>
    <t>18z</t>
  </si>
  <si>
    <t>8CE94948-50E5-45F0-94E0-4A1C8C00463D</t>
  </si>
  <si>
    <t>0A3F507E-1DA2-32B8-E044-0003BA298018</t>
  </si>
  <si>
    <t>14fc</t>
  </si>
  <si>
    <t>A8F6C2A4-A846-4E0E-8998-8ECDC2A5B658</t>
  </si>
  <si>
    <t>0A3F507E-21A2-32B8-E044-0003BA298018</t>
  </si>
  <si>
    <t>15A</t>
  </si>
  <si>
    <t>9cs</t>
  </si>
  <si>
    <t>A3B6FE4B-7F23-45F3-802B-08F10C2054B8</t>
  </si>
  <si>
    <t>0A3F507E-24A2-32B8-E044-0003BA298018</t>
  </si>
  <si>
    <t>18ph</t>
  </si>
  <si>
    <t>7C755B21-50CC-4905-9634-DBF74004EFB4</t>
  </si>
  <si>
    <t>0A3F507E-15AC-32B8-E044-0003BA298018</t>
  </si>
  <si>
    <t>18qf</t>
  </si>
  <si>
    <t>C654C4DD-1BA0-4699-9464-C6E0E93957D5</t>
  </si>
  <si>
    <t>0A3F507E-21AC-32B8-E044-0003BA298018</t>
  </si>
  <si>
    <t>6ach</t>
  </si>
  <si>
    <t>8D985D75-34BF-4124-A9D9-B13CD5F14174</t>
  </si>
  <si>
    <t>0A3F507E-22AC-32B8-E044-0003BA298018</t>
  </si>
  <si>
    <t>22aa</t>
  </si>
  <si>
    <t>E7A76BF2-CCAB-49DD-8B9A-7757E70AD459</t>
  </si>
  <si>
    <t>0A3F507E-24B9-32B8-E044-0003BA298018</t>
  </si>
  <si>
    <t>6aax</t>
  </si>
  <si>
    <t>4E3BCDB8-1959-4FD0-830A-E91F1B3DB5D9</t>
  </si>
  <si>
    <t>0A3F507E-15A7-32B8-E044-0003BA298018</t>
  </si>
  <si>
    <t>18pn</t>
  </si>
  <si>
    <t>BA43F4D5-AAA9-4219-81C6-09FCDEAD3B28</t>
  </si>
  <si>
    <t>0A3F507E-1BB6-32B8-E044-0003BA298018</t>
  </si>
  <si>
    <t>6gq</t>
  </si>
  <si>
    <t>B570568F-6FD0-442C-B6DA-C875152B1CD5</t>
  </si>
  <si>
    <t>0A3F507E-1DA0-32B8-E044-0003BA298018</t>
  </si>
  <si>
    <t>14fe</t>
  </si>
  <si>
    <t>5574D243-CEEE-4661-9C2F-D49BD6C02767</t>
  </si>
  <si>
    <t>0A3F507E-1EA0-32B8-E044-0003BA298018</t>
  </si>
  <si>
    <t>12bx</t>
  </si>
  <si>
    <t>BDAB44CC-7AB8-414B-A32C-D436688EE8B0</t>
  </si>
  <si>
    <t>0A3F507E-19A8-32B8-E044-0003BA298018</t>
  </si>
  <si>
    <t>21gø</t>
  </si>
  <si>
    <t>23A0D4D5-D680-4845-B9E6-4B05E99BA89B</t>
  </si>
  <si>
    <t>0A3F507E-1AA8-32B8-E044-0003BA298018</t>
  </si>
  <si>
    <t>24da</t>
  </si>
  <si>
    <t>3829DD6C-660F-48DC-9376-A1C781F8574C</t>
  </si>
  <si>
    <t>0A3F507E-1DA4-32B8-E044-0003BA298018</t>
  </si>
  <si>
    <t>14fb</t>
  </si>
  <si>
    <t>DA7176C9-2361-4B8D-AA12-34C0FA912D23</t>
  </si>
  <si>
    <t>0A3F507E-1EA4-32B8-E044-0003BA298018</t>
  </si>
  <si>
    <t>13hc</t>
  </si>
  <si>
    <t>878EF3DE-D217-4C62-A355-241FB27CB20A</t>
  </si>
  <si>
    <t>0A3F507E-1BA9-32B8-E044-0003BA298018</t>
  </si>
  <si>
    <t>6fc</t>
  </si>
  <si>
    <t>F7AC140B-841D-482F-A844-9072581DE41F</t>
  </si>
  <si>
    <t>0A3F507E-1DA9-32B8-E044-0003BA298018</t>
  </si>
  <si>
    <t>15cr</t>
  </si>
  <si>
    <t>2A8A25E6-4346-45F6-B911-7ACC0EA7BB5D</t>
  </si>
  <si>
    <t>0A3F507E-1EA9-32B8-E044-0003BA298018</t>
  </si>
  <si>
    <t>21ap</t>
  </si>
  <si>
    <t>9B244924-F174-414C-AA23-54CB76F06B7E</t>
  </si>
  <si>
    <t>0A3F507E-23AD-32B8-E044-0003BA298018</t>
  </si>
  <si>
    <t>23ae</t>
  </si>
  <si>
    <t>1C81A475-873A-4AD7-80F3-7E7323899D1C</t>
  </si>
  <si>
    <t>0A3F507E-19B9-32B8-E044-0003BA298018</t>
  </si>
  <si>
    <t>21gg</t>
  </si>
  <si>
    <t>B3ACB0E2-1B16-4807-88A9-B05582209640</t>
  </si>
  <si>
    <t>0A3F507E-1AB9-32B8-E044-0003BA298018</t>
  </si>
  <si>
    <t>6in</t>
  </si>
  <si>
    <t>8D70DE1A-C754-4A62-94BF-EA59C35E448D</t>
  </si>
  <si>
    <t>0A3F507E-1CB9-32B8-E044-0003BA298018</t>
  </si>
  <si>
    <t>5C</t>
  </si>
  <si>
    <t>A22E96A4-38C0-4461-BDB5-BD0A7B07DC76</t>
  </si>
  <si>
    <t>0A3F507E-1AAA-32B8-E044-0003BA298018</t>
  </si>
  <si>
    <t>24db</t>
  </si>
  <si>
    <t>0928859E-D87C-45FC-A7E1-08A7BA1D76FD</t>
  </si>
  <si>
    <t>0A3F507E-1BBF-32B8-E044-0003BA298018</t>
  </si>
  <si>
    <t>6fo</t>
  </si>
  <si>
    <t>B73E3AFD-C183-4CDF-BAA4-C40005AE578B</t>
  </si>
  <si>
    <t>0A3F507E-21BF-32B8-E044-0003BA298018</t>
  </si>
  <si>
    <t>6abg</t>
  </si>
  <si>
    <t>5A590479-5AFF-4793-9F0F-28F7F598602A</t>
  </si>
  <si>
    <t>0A3F507E-18A1-32B8-E044-0003BA298018</t>
  </si>
  <si>
    <t>13dv</t>
  </si>
  <si>
    <t>D5E22C74-6543-467E-AF9E-ABBD8E351B08</t>
  </si>
  <si>
    <t>0A3F507E-1FA1-32B8-E044-0003BA298018</t>
  </si>
  <si>
    <t>9op</t>
  </si>
  <si>
    <t>EA0530B7-8E4B-4ABD-9F46-9E9FEB7272D9</t>
  </si>
  <si>
    <t>0A3F507E-1BA2-32B8-E044-0003BA298018</t>
  </si>
  <si>
    <t>6gf</t>
  </si>
  <si>
    <t>064A7008-1AE9-4612-A064-6BD80865ACE6</t>
  </si>
  <si>
    <t>0A3F507E-1EA2-32B8-E044-0003BA298018</t>
  </si>
  <si>
    <t>12by</t>
  </si>
  <si>
    <t>A20D7098-2B22-4AB1-8B63-3277150E80E6</t>
  </si>
  <si>
    <t>0A3F507E-22A2-32B8-E044-0003BA298018</t>
  </si>
  <si>
    <t>14aq</t>
  </si>
  <si>
    <t>7439FAAC-A409-4CE5-AF16-423E5F2D46E7</t>
  </si>
  <si>
    <t>0A3F507E-16AC-32B8-E044-0003BA298018</t>
  </si>
  <si>
    <t>3bi</t>
  </si>
  <si>
    <t>C27925D5-C6F8-468F-A3AD-BDF17FFCCD80</t>
  </si>
  <si>
    <t>0A3F507E-19AC-32B8-E044-0003BA298018</t>
  </si>
  <si>
    <t>21gx</t>
  </si>
  <si>
    <t>71D2EF50-BBC5-4F48-B294-F1DB3FD01BCB</t>
  </si>
  <si>
    <t>0A3F507E-1AAC-32B8-E044-0003BA298018</t>
  </si>
  <si>
    <t>6ic</t>
  </si>
  <si>
    <t>AF6C7481-0631-497C-A909-BF6548CA0A93</t>
  </si>
  <si>
    <t>0A3F507E-1CAC-32B8-E044-0003BA298018</t>
  </si>
  <si>
    <t>24go</t>
  </si>
  <si>
    <t>539189B6-A816-48B3-A8BD-AF7F8A0330DD</t>
  </si>
  <si>
    <t>0A3F507E-24BD-32B8-E044-0003BA298018</t>
  </si>
  <si>
    <t>6aau</t>
  </si>
  <si>
    <t>FF5B9836-2F33-40E9-9BA7-AA11832877E2</t>
  </si>
  <si>
    <t>0A3F507E-22BF-32B8-E044-0003BA298018</t>
  </si>
  <si>
    <t>14bc</t>
  </si>
  <si>
    <t>31443EE7-F78E-4358-920F-F04042BBB895</t>
  </si>
  <si>
    <t>0A3F507E-24BF-32B8-E044-0003BA298018</t>
  </si>
  <si>
    <t>6aat</t>
  </si>
  <si>
    <t>3EE51CCC-0863-445F-9614-7A72DB0F814C</t>
  </si>
  <si>
    <t>0A3F507E-15AE-32B8-E044-0003BA298018</t>
  </si>
  <si>
    <t>18qe</t>
  </si>
  <si>
    <t>0458BAEE-267D-451C-8F9B-AE2D61C0C27A</t>
  </si>
  <si>
    <t>0A3F507E-16AE-32B8-E044-0003BA298018</t>
  </si>
  <si>
    <t>3bk</t>
  </si>
  <si>
    <t>CBC4532A-59DA-44A0-B62D-BE151B963C18</t>
  </si>
  <si>
    <t>0A3F507E-1DAB-32B8-E044-0003BA298018</t>
  </si>
  <si>
    <t>15cz</t>
  </si>
  <si>
    <t>15D080B3-C80A-4DBA-B861-B932A7E7FED0</t>
  </si>
  <si>
    <t>0A3F507E-1EAB-32B8-E044-0003BA298018</t>
  </si>
  <si>
    <t>21ao</t>
  </si>
  <si>
    <t>06A67FFD-FE8A-4B1C-80EE-4B21BFD7E85C</t>
  </si>
  <si>
    <t>0A3F507E-1D9B-32B8-E044-0003BA298018</t>
  </si>
  <si>
    <t>15cm</t>
  </si>
  <si>
    <t>1804E89F-45B0-432A-94E6-69C24EB082D2</t>
  </si>
  <si>
    <t>0A3F507E-1E9B-32B8-E044-0003BA298018</t>
  </si>
  <si>
    <t>13gm</t>
  </si>
  <si>
    <t>377EDDC7-FCC4-4879-854A-C404B487BBE2</t>
  </si>
  <si>
    <t>0A3F507E-1FA8-32B8-E044-0003BA298018</t>
  </si>
  <si>
    <t>9ig</t>
  </si>
  <si>
    <t>D680047C-ABD2-494B-9A76-7F1ABF0BE485</t>
  </si>
  <si>
    <t>0A3F507E-1BAB-32B8-E044-0003BA298018</t>
  </si>
  <si>
    <t>6fd</t>
  </si>
  <si>
    <t>335F44E6-168B-4CE5-8EB1-CB1783D290D1</t>
  </si>
  <si>
    <t>0A3F507E-21AB-32B8-E044-0003BA298018</t>
  </si>
  <si>
    <t>6abr</t>
  </si>
  <si>
    <t>A8BCE799-6D51-449D-A7F6-3F12C4DF6214</t>
  </si>
  <si>
    <t>0A3F507E-22AB-32B8-E044-0003BA298018</t>
  </si>
  <si>
    <t>14ct</t>
  </si>
  <si>
    <t>13D59AB7-DD40-4DEE-9C72-7C543A54029A</t>
  </si>
  <si>
    <t>0A3F507E-24AB-32B8-E044-0003BA298018</t>
  </si>
  <si>
    <t>18pc</t>
  </si>
  <si>
    <t>4F61312F-81D6-4420-864D-9A8C77AC1762</t>
  </si>
  <si>
    <t>0A3F507E-19BB-32B8-E044-0003BA298018</t>
  </si>
  <si>
    <t>21ge</t>
  </si>
  <si>
    <t>76BC1A1C-B243-4412-BC19-2EF24E0A52CF</t>
  </si>
  <si>
    <t>0A3F507E-1ABB-32B8-E044-0003BA298018</t>
  </si>
  <si>
    <t>6ip</t>
  </si>
  <si>
    <t>965D8EB4-7DBF-4AF3-8FCA-013226DF9B66</t>
  </si>
  <si>
    <t>0A3F507E-20BB-32B8-E044-0003BA298018</t>
  </si>
  <si>
    <t>F1AAC118-4AC5-4D9C-8BE5-C601E7F38F89</t>
  </si>
  <si>
    <t>0A3F507E-15BD-32B8-E044-0003BA298018</t>
  </si>
  <si>
    <t>18cs</t>
  </si>
  <si>
    <t>0F757575-3B4F-4005-8C20-473FE4FB3FF8</t>
  </si>
  <si>
    <t>0A3F507E-19BD-32B8-E044-0003BA298018</t>
  </si>
  <si>
    <t>21gc</t>
  </si>
  <si>
    <t>D54C0572-4ACA-4136-87DD-ED545A014856</t>
  </si>
  <si>
    <t>0A3F507E-17B8-32B8-E044-0003BA298018</t>
  </si>
  <si>
    <t>18n</t>
  </si>
  <si>
    <t>0208CD51-8F0E-4F24-BF53-A08534B5B13C</t>
  </si>
  <si>
    <t>0A3F507E-1DB8-32B8-E044-0003BA298018</t>
  </si>
  <si>
    <t>14ek</t>
  </si>
  <si>
    <t>B41A40BE-04B5-4F86-94F8-B3342F5A1469</t>
  </si>
  <si>
    <t>0A3F507E-15BF-32B8-E044-0003BA298018</t>
  </si>
  <si>
    <t>1g</t>
  </si>
  <si>
    <t>6D2AE4F4-378F-489C-A494-2409109F0D51</t>
  </si>
  <si>
    <t>0A3F507E-1FC1-32B8-E044-0003BA298018</t>
  </si>
  <si>
    <t>9ob</t>
  </si>
  <si>
    <t>984C6852-F470-4037-A1E7-5EB88CAEC67C</t>
  </si>
  <si>
    <t>0A3F507E-1EC2-32B8-E044-0003BA298018</t>
  </si>
  <si>
    <t>21aø</t>
  </si>
  <si>
    <t>73A16368-29DA-45EE-B153-3D7F160C2D4D</t>
  </si>
  <si>
    <t>0A3F507E-21C2-32B8-E044-0003BA298018</t>
  </si>
  <si>
    <t>6aby</t>
  </si>
  <si>
    <t>E1061525-383A-4EB6-A4F8-12609B9ED263</t>
  </si>
  <si>
    <t>0A3F507E-22C2-32B8-E044-0003BA298018</t>
  </si>
  <si>
    <t>22s</t>
  </si>
  <si>
    <t>CE7A2371-C105-4C8B-AACC-950F16425A63</t>
  </si>
  <si>
    <t>0A3F507E-1DC4-32B8-E044-0003BA298018</t>
  </si>
  <si>
    <t>14ee</t>
  </si>
  <si>
    <t>206B2838-C9C6-4ED4-8BB4-6947329A46D5</t>
  </si>
  <si>
    <t>0A3F507E-1EC4-32B8-E044-0003BA298018</t>
  </si>
  <si>
    <t>152B</t>
  </si>
  <si>
    <t>22ce</t>
  </si>
  <si>
    <t>66B1EF55-DA22-4670-89AD-7831A9EBF7CF</t>
  </si>
  <si>
    <t>0A3F507E-199E-32B8-E044-0003BA298018</t>
  </si>
  <si>
    <t>16bø</t>
  </si>
  <si>
    <t>78828D55-A953-4401-A63B-61DBDC9E9F19</t>
  </si>
  <si>
    <t>0A3F507E-18A3-32B8-E044-0003BA298018</t>
  </si>
  <si>
    <t>13dn</t>
  </si>
  <si>
    <t>B320A6D3-4849-4E5C-9B17-A9832A941AF2</t>
  </si>
  <si>
    <t>0A3F507E-23A3-32B8-E044-0003BA298018</t>
  </si>
  <si>
    <t>23l</t>
  </si>
  <si>
    <t>751D04AB-F9F1-403C-B031-E64D77B55E4D</t>
  </si>
  <si>
    <t>0A3F507E-16B6-32B8-E044-0003BA298018</t>
  </si>
  <si>
    <t>3be</t>
  </si>
  <si>
    <t>759A8935-5570-4048-97A8-08D3F2E60034</t>
  </si>
  <si>
    <t>0A3F507E-17C4-32B8-E044-0003BA298018</t>
  </si>
  <si>
    <t>312</t>
  </si>
  <si>
    <t>11am</t>
  </si>
  <si>
    <t>91379239-F616-4C3B-ABCE-D21DE780D9C2</t>
  </si>
  <si>
    <t>0A3F507E-24A9-32B8-E044-0003BA298018</t>
  </si>
  <si>
    <t>18pd</t>
  </si>
  <si>
    <t>E9313DCD-7449-4840-B1C4-E58C32E02AC5</t>
  </si>
  <si>
    <t>0A3F507E-17AD-32B8-E044-0003BA298018</t>
  </si>
  <si>
    <t>18qp</t>
  </si>
  <si>
    <t>489D8EF1-C378-41EC-ACEA-16429E0ECAA7</t>
  </si>
  <si>
    <t>0A3F507E-1DAE-32B8-E044-0003BA298018</t>
  </si>
  <si>
    <t>14ep</t>
  </si>
  <si>
    <t>8528E6B9-73F2-4504-976D-90014E8E9524</t>
  </si>
  <si>
    <t>0A3F507E-1EAE-32B8-E044-0003BA298018</t>
  </si>
  <si>
    <t>13gz</t>
  </si>
  <si>
    <t>7528FA8D-CFDD-48AE-ADC7-4103874B4DC2</t>
  </si>
  <si>
    <t>0A3F507E-21AE-32B8-E044-0003BA298018</t>
  </si>
  <si>
    <t>6acg</t>
  </si>
  <si>
    <t>743F2CCD-06B9-4FC1-A0F1-F90CA95FAD29</t>
  </si>
  <si>
    <t>0A3F507E-22AE-32B8-E044-0003BA298018</t>
  </si>
  <si>
    <t>22ø</t>
  </si>
  <si>
    <t>127DA9B8-D7CE-400C-964C-540A37C89D72</t>
  </si>
  <si>
    <t>0A3F507E-24AE-32B8-E044-0003BA298018</t>
  </si>
  <si>
    <t>18hs</t>
  </si>
  <si>
    <t>0C0C0789-B233-448C-8A14-8AEFFB909D96</t>
  </si>
  <si>
    <t>0A3F507E-17B6-32B8-E044-0003BA298018</t>
  </si>
  <si>
    <t>18h</t>
  </si>
  <si>
    <t>1CC53ABF-4A50-4441-965D-B1B6D8CE3AA6</t>
  </si>
  <si>
    <t>0A3F507E-1DB6-32B8-E044-0003BA298018</t>
  </si>
  <si>
    <t>14el</t>
  </si>
  <si>
    <t>B87D7BC7-2879-4D30-92FF-5225C48A8ED4</t>
  </si>
  <si>
    <t>0A3F507E-1EB6-32B8-E044-0003BA298018</t>
  </si>
  <si>
    <t>13gu</t>
  </si>
  <si>
    <t>BBA26A4A-720C-4E83-ABCD-1960A9216EC8</t>
  </si>
  <si>
    <t>0A3F507E-21B6-32B8-E044-0003BA298018</t>
  </si>
  <si>
    <t>6acc</t>
  </si>
  <si>
    <t>B955E9E3-66C1-44F3-ABC4-4251D46477C7</t>
  </si>
  <si>
    <t>0A3F507E-22B6-32B8-E044-0003BA298018</t>
  </si>
  <si>
    <t>22æ</t>
  </si>
  <si>
    <t>FA235271-B63B-42E2-953E-D51B6B520AFB</t>
  </si>
  <si>
    <t>0A3F507E-24B6-32B8-E044-0003BA298018</t>
  </si>
  <si>
    <t>6aaf</t>
  </si>
  <si>
    <t>E3B1144C-AEA7-4515-9F92-8C0722EB2AEB</t>
  </si>
  <si>
    <t>0A3F507E-18A6-32B8-E044-0003BA298018</t>
  </si>
  <si>
    <t>13bd</t>
  </si>
  <si>
    <t>1EFC6E07-8D7D-4788-9AE1-6A242900F413</t>
  </si>
  <si>
    <t>0A3F507E-1FA6-32B8-E044-0003BA298018</t>
  </si>
  <si>
    <t>9ih</t>
  </si>
  <si>
    <t>82F93DFA-9D79-45E8-871E-C274140518E9</t>
  </si>
  <si>
    <t>0A3F507E-23A6-32B8-E044-0003BA298018</t>
  </si>
  <si>
    <t>23aa</t>
  </si>
  <si>
    <t>262EC174-14CC-4176-97AA-631E7EF1D64E</t>
  </si>
  <si>
    <t>0A3F507E-15A8-32B8-E044-0003BA298018</t>
  </si>
  <si>
    <t>18qh</t>
  </si>
  <si>
    <t>667608F2-5569-4F96-A5B2-3AA36C3087A6</t>
  </si>
  <si>
    <t>0A3F507E-16A8-32B8-E044-0003BA298018</t>
  </si>
  <si>
    <t>3bg</t>
  </si>
  <si>
    <t>2767CC02-95BA-4C26-B70D-0FA3905622E3</t>
  </si>
  <si>
    <t>0A3F507E-18B3-32B8-E044-0003BA298018</t>
  </si>
  <si>
    <t>13dl</t>
  </si>
  <si>
    <t>5562FC2D-9382-4143-90A4-8176E409E0CC</t>
  </si>
  <si>
    <t>0A3F507E-20C9-32B8-E044-0003BA298018</t>
  </si>
  <si>
    <t>Rævebo</t>
  </si>
  <si>
    <t>6na</t>
  </si>
  <si>
    <t>230B427F-B86C-4CAB-AABD-855DC0446FF6</t>
  </si>
  <si>
    <t>0A3F507E-18C9-32B8-E044-0003BA298018</t>
  </si>
  <si>
    <t>13db</t>
  </si>
  <si>
    <t>DA971A39-52D4-4D27-8858-B9A9AA2686E4</t>
  </si>
  <si>
    <t>0A3F507E-1FC9-32B8-E044-0003BA298018</t>
  </si>
  <si>
    <t>9nz</t>
  </si>
  <si>
    <t>B07BB66A-C47C-493F-A6A3-901817CE508C</t>
  </si>
  <si>
    <t>0A3F507E-1FB3-32B8-E044-0003BA298018</t>
  </si>
  <si>
    <t>9oh</t>
  </si>
  <si>
    <t>5F125134-DA8B-47B6-AABB-100E0563A2B2</t>
  </si>
  <si>
    <t>0A3F507E-1BB4-32B8-E044-0003BA298018</t>
  </si>
  <si>
    <t>6gp</t>
  </si>
  <si>
    <t>7CCBCCBF-3260-4A94-836D-0B2428A93EF1</t>
  </si>
  <si>
    <t>0A3F507E-1DB4-32B8-E044-0003BA298018</t>
  </si>
  <si>
    <t>14em</t>
  </si>
  <si>
    <t>20761EDE-0453-4414-A7F8-C414AC4651C3</t>
  </si>
  <si>
    <t>0A3F507E-1EB4-32B8-E044-0003BA298018</t>
  </si>
  <si>
    <t>13gv</t>
  </si>
  <si>
    <t>86913869-E925-4AAC-A5BC-DB5D49F59432</t>
  </si>
  <si>
    <t>0A3F507E-1DBD-32B8-E044-0003BA298018</t>
  </si>
  <si>
    <t>15dl</t>
  </si>
  <si>
    <t>FC772C58-83BF-46AB-BCB1-201574174810</t>
  </si>
  <si>
    <t>0A3F507E-15BE-32B8-E044-0003BA298018</t>
  </si>
  <si>
    <t>1h</t>
  </si>
  <si>
    <t>8A25F81D-9D94-4C03-BCA0-6F710FA00A0A</t>
  </si>
  <si>
    <t>0A3F507E-19BE-32B8-E044-0003BA298018</t>
  </si>
  <si>
    <t>21gb</t>
  </si>
  <si>
    <t>B82C3BBF-F3B5-49DC-8D3D-9FE7EA79440F</t>
  </si>
  <si>
    <t>0A3F507E-1CBE-32B8-E044-0003BA298018</t>
  </si>
  <si>
    <t>17bq</t>
  </si>
  <si>
    <t>DE3EC6C3-ACE4-4548-A292-71F02A3CD9CF</t>
  </si>
  <si>
    <t>0A3F507E-1BAD-32B8-E044-0003BA298018</t>
  </si>
  <si>
    <t>6fe</t>
  </si>
  <si>
    <t>9C91543C-735D-487B-AAAB-0320101F0D32</t>
  </si>
  <si>
    <t>0A3F507E-1DAD-32B8-E044-0003BA298018</t>
  </si>
  <si>
    <t>15cæ</t>
  </si>
  <si>
    <t>03A9131F-DD8B-4F28-8D7D-E99009705CF7</t>
  </si>
  <si>
    <t>0A3F507E-1EAD-32B8-E044-0003BA298018</t>
  </si>
  <si>
    <t>21ay</t>
  </si>
  <si>
    <t>22B35286-539E-4D3E-8453-A7ADCD48D1AF</t>
  </si>
  <si>
    <t>0A3F507E-1CBD-32B8-E044-0003BA298018</t>
  </si>
  <si>
    <t>17aæ</t>
  </si>
  <si>
    <t>A12F6ED8-064A-4872-A6A8-E867D1588611</t>
  </si>
  <si>
    <t>0A3F507E-17AF-32B8-E044-0003BA298018</t>
  </si>
  <si>
    <t>18r</t>
  </si>
  <si>
    <t>8F6BCDEB-1EBA-485E-B3DC-4700ED728FE0</t>
  </si>
  <si>
    <t>0A3F507E-1BB3-32B8-E044-0003BA298018</t>
  </si>
  <si>
    <t>6fh</t>
  </si>
  <si>
    <t>1805577B-7505-4271-89DA-CEAAB586092E</t>
  </si>
  <si>
    <t>0A3F507E-1DB3-32B8-E044-0003BA298018</t>
  </si>
  <si>
    <t>15db</t>
  </si>
  <si>
    <t>645DFEE9-0F1D-422B-9934-3B9430174DBD</t>
  </si>
  <si>
    <t>0A3F507E-1EB3-32B8-E044-0003BA298018</t>
  </si>
  <si>
    <t>21au</t>
  </si>
  <si>
    <t>80CF2DDE-C8CE-4FCE-829F-A559C6696B5D</t>
  </si>
  <si>
    <t>0A3F507E-21B3-32B8-E044-0003BA298018</t>
  </si>
  <si>
    <t>6abn</t>
  </si>
  <si>
    <t>A00C5143-39E5-4B97-8D3F-93CED103CC7C</t>
  </si>
  <si>
    <t>0A3F507E-22B3-32B8-E044-0003BA298018</t>
  </si>
  <si>
    <t>14bn</t>
  </si>
  <si>
    <t>818EA0B7-7D8F-4EFE-9F6A-D994161000C3</t>
  </si>
  <si>
    <t>0A3F507E-24B3-32B8-E044-0003BA298018</t>
  </si>
  <si>
    <t>6aaæ</t>
  </si>
  <si>
    <t>B9D4B1BF-FA9B-4E73-8938-7585A25DB78F</t>
  </si>
  <si>
    <t>0A3F507E-1AB4-32B8-E044-0003BA298018</t>
  </si>
  <si>
    <t>6ih</t>
  </si>
  <si>
    <t>CD9B410E-3CD3-41C1-AF92-CCD315C4B415</t>
  </si>
  <si>
    <t>0A3F507E-21BD-32B8-E044-0003BA298018</t>
  </si>
  <si>
    <t>6abh</t>
  </si>
  <si>
    <t>3F755D22-00C5-419B-8C0A-A4B896CF4906</t>
  </si>
  <si>
    <t>0A3F507E-22BD-32B8-E044-0003BA298018</t>
  </si>
  <si>
    <t>14az</t>
  </si>
  <si>
    <t>299DC52C-0583-48C8-A740-73A856969465</t>
  </si>
  <si>
    <t>0A3F507E-18BE-32B8-E044-0003BA298018</t>
  </si>
  <si>
    <t>13ax</t>
  </si>
  <si>
    <t>2478C8B2-BC1D-4BCA-BA54-0AC746D9BC57</t>
  </si>
  <si>
    <t>0A3F507E-1FBE-32B8-E044-0003BA298018</t>
  </si>
  <si>
    <t>9hx</t>
  </si>
  <si>
    <t>BE3802DA-F507-4A50-9A1C-50BE215561F2</t>
  </si>
  <si>
    <t>0A3F507E-21C0-32B8-E044-0003BA298018</t>
  </si>
  <si>
    <t>6abz</t>
  </si>
  <si>
    <t>98BE2392-08F6-4726-82A5-6AE0BA78B63F</t>
  </si>
  <si>
    <t>0A3F507E-22C0-32B8-E044-0003BA298018</t>
  </si>
  <si>
    <t>22t</t>
  </si>
  <si>
    <t>B2421A23-5D71-4A6D-9C06-F082AD946251</t>
  </si>
  <si>
    <t>0A3F507E-24C0-32B8-E044-0003BA298018</t>
  </si>
  <si>
    <t>6aaa</t>
  </si>
  <si>
    <t>1A26823C-F4CF-4996-AA90-DC959EA41804</t>
  </si>
  <si>
    <t>0A3F507E-19B6-32B8-E044-0003BA298018</t>
  </si>
  <si>
    <t>21gk</t>
  </si>
  <si>
    <t>982BE53B-AF85-430E-8823-669074954BD3</t>
  </si>
  <si>
    <t>0A3F507E-1AB6-32B8-E044-0003BA298018</t>
  </si>
  <si>
    <t>6ik</t>
  </si>
  <si>
    <t>88000DE7-CD43-450B-804C-8725687E0047</t>
  </si>
  <si>
    <t>0A3F507E-19C7-32B8-E044-0003BA298018</t>
  </si>
  <si>
    <t>21ft</t>
  </si>
  <si>
    <t>E734E2ED-C680-4479-BCD1-90C48F9E5B2E</t>
  </si>
  <si>
    <t>0A3F507E-1AC7-32B8-E044-0003BA298018</t>
  </si>
  <si>
    <t>6ka</t>
  </si>
  <si>
    <t>5468DB3D-9A52-463A-8FBB-66E7850B8E7E</t>
  </si>
  <si>
    <t>0A3F507E-20C7-32B8-E044-0003BA298018</t>
  </si>
  <si>
    <t>F5CD6C3E-67AA-41BE-A16E-6D400B6AC1C9</t>
  </si>
  <si>
    <t>0A3F507E-19CA-32B8-E044-0003BA298018</t>
  </si>
  <si>
    <t>21fq</t>
  </si>
  <si>
    <t>B5F167B9-E528-48DB-A26D-553D0B4F56B7</t>
  </si>
  <si>
    <t>0A3F507E-1ACA-32B8-E044-0003BA298018</t>
  </si>
  <si>
    <t>6kd</t>
  </si>
  <si>
    <t>2897B546-123F-46B2-B973-3AE76C485049</t>
  </si>
  <si>
    <t>0A3F507E-1CCA-32B8-E044-0003BA298018</t>
  </si>
  <si>
    <t>11C</t>
  </si>
  <si>
    <t>17v</t>
  </si>
  <si>
    <t>10D7806D-2088-4B18-B614-827EAD716657</t>
  </si>
  <si>
    <t>0A3F507E-20CA-32B8-E044-0003BA298018</t>
  </si>
  <si>
    <t>6mø</t>
  </si>
  <si>
    <t>B20F7D4B-6844-437A-A340-B7698BD39F1D</t>
  </si>
  <si>
    <t>0A3F507E-18B5-32B8-E044-0003BA298018</t>
  </si>
  <si>
    <t>13dm</t>
  </si>
  <si>
    <t>EB7B5B9C-357E-4453-A53E-0BB569DABAB4</t>
  </si>
  <si>
    <t>0A3F507E-1FB5-32B8-E044-0003BA298018</t>
  </si>
  <si>
    <t>9og</t>
  </si>
  <si>
    <t>81DB1ECA-C395-4045-94C3-455B41F22559</t>
  </si>
  <si>
    <t>0A3F507E-18CB-32B8-E044-0003BA298018</t>
  </si>
  <si>
    <t>13ct</t>
  </si>
  <si>
    <t>C5DF0BC2-6127-4620-9C07-89F54B6DCE65</t>
  </si>
  <si>
    <t>0A3F507E-1FCB-32B8-E044-0003BA298018</t>
  </si>
  <si>
    <t>9ny</t>
  </si>
  <si>
    <t>00EA1C42-94D7-400F-8AA0-67CD20F3268B</t>
  </si>
  <si>
    <t>0A3F507E-21BB-32B8-E044-0003BA298018</t>
  </si>
  <si>
    <t>6abi</t>
  </si>
  <si>
    <t>84075A23-67BB-42B0-B4F9-7B3B505A477D</t>
  </si>
  <si>
    <t>0A3F507E-22BB-32B8-E044-0003BA298018</t>
  </si>
  <si>
    <t>14aæ</t>
  </si>
  <si>
    <t>ACE6CB67-62D4-4790-B409-E57229A11ACD</t>
  </si>
  <si>
    <t>0A3F507E-1BBD-32B8-E044-0003BA298018</t>
  </si>
  <si>
    <t>6fn</t>
  </si>
  <si>
    <t>1AA1F121-5F27-494F-8797-17BCC571D5BC</t>
  </si>
  <si>
    <t>0A3F507E-1AC1-32B8-E044-0003BA298018</t>
  </si>
  <si>
    <t>6iv</t>
  </si>
  <si>
    <t>9AF678B6-66FA-408F-9B17-35BCC9946CED</t>
  </si>
  <si>
    <t>0A3F507E-1DD6-32B8-E044-0003BA298018</t>
  </si>
  <si>
    <t>14eu</t>
  </si>
  <si>
    <t>800023E1-D819-47D9-9C43-D70B73C01E8A</t>
  </si>
  <si>
    <t>0A3F507E-18C4-32B8-E044-0003BA298018</t>
  </si>
  <si>
    <t>13ap</t>
  </si>
  <si>
    <t>2640668C-6C11-4EE0-99A9-ABB79F8867D6</t>
  </si>
  <si>
    <t>0A3F507E-21C8-32B8-E044-0003BA298018</t>
  </si>
  <si>
    <t>6abu</t>
  </si>
  <si>
    <t>0A0ECCFB-EFDA-4551-B81B-76FCB0280C4A</t>
  </si>
  <si>
    <t>0A3F507E-22C8-32B8-E044-0003BA298018</t>
  </si>
  <si>
    <t>22p</t>
  </si>
  <si>
    <t>0E547EEE-F70C-4240-93F9-C7D8F2257E14</t>
  </si>
  <si>
    <t>0A3F507E-1BCC-32B8-E044-0003BA298018</t>
  </si>
  <si>
    <t>6ha</t>
  </si>
  <si>
    <t>372127EF-68FF-490C-852C-1D760A5902D4</t>
  </si>
  <si>
    <t>0A3F507E-1ECC-32B8-E044-0003BA298018</t>
  </si>
  <si>
    <t>158B</t>
  </si>
  <si>
    <t>22cl</t>
  </si>
  <si>
    <t>3EE87AC8-E0B4-4B38-B6AE-2BF0ADDA07FB</t>
  </si>
  <si>
    <t>0A3F507E-20CD-32B8-E044-0003BA298018</t>
  </si>
  <si>
    <t>6my</t>
  </si>
  <si>
    <t>AD5DB536-F3D0-4B59-A654-C33DEA924B6F</t>
  </si>
  <si>
    <t>0A3F507E-18D1-32B8-E044-0003BA298018</t>
  </si>
  <si>
    <t>13cx</t>
  </si>
  <si>
    <t>9DEFBAB6-63C1-409A-A7C1-5A090341EADB</t>
  </si>
  <si>
    <t>0A3F507E-1FD1-32B8-E044-0003BA298018</t>
  </si>
  <si>
    <t>9pg</t>
  </si>
  <si>
    <t>273489F9-4ABB-48EA-9E71-B499F9869887</t>
  </si>
  <si>
    <t>0A3F507E-1BD4-32B8-E044-0003BA298018</t>
  </si>
  <si>
    <t>6he</t>
  </si>
  <si>
    <t>CF369DE8-B4B5-4205-A099-65FEF93550B2</t>
  </si>
  <si>
    <t>0A3F507E-1DD4-32B8-E044-0003BA298018</t>
  </si>
  <si>
    <t>14ev</t>
  </si>
  <si>
    <t>093580FF-F9DA-4614-B76A-A207931A6758</t>
  </si>
  <si>
    <t>0A3F507E-1ED4-32B8-E044-0003BA298018</t>
  </si>
  <si>
    <t>22bæ</t>
  </si>
  <si>
    <t>7B35AB5A-6AD8-46DB-9125-E306B3BE84F6</t>
  </si>
  <si>
    <t>0A3F507E-17D6-32B8-E044-0003BA298018</t>
  </si>
  <si>
    <t>Gartnerbakken</t>
  </si>
  <si>
    <t>4fd</t>
  </si>
  <si>
    <t>5C511E37-DEB5-400D-9DC7-CDE8AE6C3012</t>
  </si>
  <si>
    <t>0A3F507E-1BD9-32B8-E044-0003BA298018</t>
  </si>
  <si>
    <t>6ga</t>
  </si>
  <si>
    <t>34B8279B-45FC-461F-8C00-93DF596424B1</t>
  </si>
  <si>
    <t>0A3F507E-17DB-32B8-E044-0003BA298018</t>
  </si>
  <si>
    <t>5ah</t>
  </si>
  <si>
    <t>363EEBC1-E268-4BE1-9D82-2EAC1A8C5FA1</t>
  </si>
  <si>
    <t>0A3F507E-1BDB-32B8-E044-0003BA298018</t>
  </si>
  <si>
    <t>6gb</t>
  </si>
  <si>
    <t>E0E32DEA-B2F3-47E7-8B19-3CD4504AD5D8</t>
  </si>
  <si>
    <t>0A3F507E-1DDB-32B8-E044-0003BA298018</t>
  </si>
  <si>
    <t>15df</t>
  </si>
  <si>
    <t>4F22998D-B13D-464F-807A-016B7D76E260</t>
  </si>
  <si>
    <t>0A3F507E-1EDB-32B8-E044-0003BA298018</t>
  </si>
  <si>
    <t>188</t>
  </si>
  <si>
    <t>22bo</t>
  </si>
  <si>
    <t>7EC9A7AB-26F2-4287-ADEC-AE01DCC7DE0C</t>
  </si>
  <si>
    <t>0A3F507E-23B3-32B8-E044-0003BA298018</t>
  </si>
  <si>
    <t>23ah</t>
  </si>
  <si>
    <t>365D425D-5D78-4223-A62A-EA7A2395BA53</t>
  </si>
  <si>
    <t>0A3F507E-21B4-32B8-E044-0003BA298018</t>
  </si>
  <si>
    <t>6acd</t>
  </si>
  <si>
    <t>748F32AB-66D3-4419-9877-F5C7FA23BFB9</t>
  </si>
  <si>
    <t>0A3F507E-1DB0-32B8-E044-0003BA298018</t>
  </si>
  <si>
    <t>14eo</t>
  </si>
  <si>
    <t>11E8CB53-5D2E-482B-95DD-983CE0724437</t>
  </si>
  <si>
    <t>0A3F507E-1EB0-32B8-E044-0003BA298018</t>
  </si>
  <si>
    <t>13gy</t>
  </si>
  <si>
    <t>6A538B3F-9D77-4627-8574-A26DF3C8D7C2</t>
  </si>
  <si>
    <t>0A3F507E-18BD-32B8-E044-0003BA298018</t>
  </si>
  <si>
    <t>13df</t>
  </si>
  <si>
    <t>7B131914-EE3A-4B57-BB8E-0AE81E6A2A88</t>
  </si>
  <si>
    <t>0A3F507E-17AA-32B8-E044-0003BA298018</t>
  </si>
  <si>
    <t>18s</t>
  </si>
  <si>
    <t>136A31A3-1C67-4977-8C77-F55A06D4B0A7</t>
  </si>
  <si>
    <t>0A3F507E-15B8-32B8-E044-0003BA298018</t>
  </si>
  <si>
    <t>18pæ</t>
  </si>
  <si>
    <t>99CF6D55-4E3A-4E25-B57B-64B3193DC82A</t>
  </si>
  <si>
    <t>0A3F507E-16B8-32B8-E044-0003BA298018</t>
  </si>
  <si>
    <t>3bd</t>
  </si>
  <si>
    <t>A481B393-DB6F-4E10-B4DD-677212259A75</t>
  </si>
  <si>
    <t>0A3F507E-19B8-32B8-E044-0003BA298018</t>
  </si>
  <si>
    <t>21gh</t>
  </si>
  <si>
    <t>B5344A5F-066C-4AD5-A14F-B38795FF626C</t>
  </si>
  <si>
    <t>0A3F507E-1CB8-32B8-E044-0003BA298018</t>
  </si>
  <si>
    <t>EACFF749-F0BF-4934-B0D9-E8C7D9281375</t>
  </si>
  <si>
    <t>0A3F507E-1DC1-32B8-E044-0003BA298018</t>
  </si>
  <si>
    <t>15dn</t>
  </si>
  <si>
    <t>F0621A7A-CEC4-4524-BF05-05D828C18E05</t>
  </si>
  <si>
    <t>0A3F507E-1EC1-32B8-E044-0003BA298018</t>
  </si>
  <si>
    <t>150B</t>
  </si>
  <si>
    <t>22cc</t>
  </si>
  <si>
    <t>CF6F57EB-84E3-4A9C-AB19-22210EFB5786</t>
  </si>
  <si>
    <t>0A3F507E-18AE-32B8-E044-0003BA298018</t>
  </si>
  <si>
    <t>13az</t>
  </si>
  <si>
    <t>3CDF4F18-BB47-4CC9-A6DE-78ADD64D7930</t>
  </si>
  <si>
    <t>0A3F507E-18B6-32B8-E044-0003BA298018</t>
  </si>
  <si>
    <t>13bb</t>
  </si>
  <si>
    <t>9CAE71CE-D754-4C30-BE4A-0524731D28D0</t>
  </si>
  <si>
    <t>0A3F507E-1FB6-32B8-E044-0003BA298018</t>
  </si>
  <si>
    <t>9hø</t>
  </si>
  <si>
    <t>6E48EBEA-F868-4488-837E-A1A7225FED53</t>
  </si>
  <si>
    <t>0A3F507E-23B6-32B8-E044-0003BA298018</t>
  </si>
  <si>
    <t>23v</t>
  </si>
  <si>
    <t>682BAC2C-F52F-4784-9ECE-C9DE30A9FF98</t>
  </si>
  <si>
    <t>0A3F507E-19AD-32B8-E044-0003BA298018</t>
  </si>
  <si>
    <t>21gv</t>
  </si>
  <si>
    <t>93BB6517-39E6-4C77-A5A1-6F0082423BC1</t>
  </si>
  <si>
    <t>0A3F507E-1AAD-32B8-E044-0003BA298018</t>
  </si>
  <si>
    <t>24dø</t>
  </si>
  <si>
    <t>7211E98A-EE6D-461D-86D5-3A96ED2F01EE</t>
  </si>
  <si>
    <t>0A3F507E-1CAD-32B8-E044-0003BA298018</t>
  </si>
  <si>
    <t>24fy</t>
  </si>
  <si>
    <t>B01CB2CE-FD35-4EC4-9DDD-34241F1608A6</t>
  </si>
  <si>
    <t>0A3F507E-21CF-32B8-E044-0003BA298018</t>
  </si>
  <si>
    <t>6æl</t>
  </si>
  <si>
    <t>5DC7A47C-73AA-4B21-B41F-C4D5D31A1A08</t>
  </si>
  <si>
    <t>0A3F507E-22CF-32B8-E044-0003BA298018</t>
  </si>
  <si>
    <t>14ce</t>
  </si>
  <si>
    <t>27158D2B-0495-4B6F-84F6-9D4A3C931001</t>
  </si>
  <si>
    <t>0A3F507E-1AB3-32B8-E044-0003BA298018</t>
  </si>
  <si>
    <t>6ig</t>
  </si>
  <si>
    <t>8F29F803-8A94-4845-8427-5B22DA33628A</t>
  </si>
  <si>
    <t>0A3F507E-20B3-32B8-E044-0003BA298018</t>
  </si>
  <si>
    <t>100CC837-58F2-4051-BACF-EAF0D8A20D35</t>
  </si>
  <si>
    <t>0A3F507E-23B4-32B8-E044-0003BA298018</t>
  </si>
  <si>
    <t>23u</t>
  </si>
  <si>
    <t>0B77CB3B-16D9-4DCF-B085-27E5036DBFE3</t>
  </si>
  <si>
    <t>0A3F507E-15B7-32B8-E044-0003BA298018</t>
  </si>
  <si>
    <t>18pø</t>
  </si>
  <si>
    <t>65402433-C629-435B-A6AC-964373EC6636</t>
  </si>
  <si>
    <t>0A3F507E-1FBD-32B8-E044-0003BA298018</t>
  </si>
  <si>
    <t>9od</t>
  </si>
  <si>
    <t>35352147-3048-4368-8FD0-BAEA0EBCF55C</t>
  </si>
  <si>
    <t>0A3F507E-1BBE-32B8-E044-0003BA298018</t>
  </si>
  <si>
    <t>6gu</t>
  </si>
  <si>
    <t>B75B1FDA-BD5E-4A6B-9935-044352105F78</t>
  </si>
  <si>
    <t>0A3F507E-1EBE-32B8-E044-0003BA298018</t>
  </si>
  <si>
    <t>13gq</t>
  </si>
  <si>
    <t>22BB4537-D4D9-43E1-B3F1-B5A6775595FA</t>
  </si>
  <si>
    <t>0A3F507E-21BE-32B8-E044-0003BA298018</t>
  </si>
  <si>
    <t>6abæ</t>
  </si>
  <si>
    <t>B7BCAEF1-EB95-4DEA-B103-7FB0CC2099A0</t>
  </si>
  <si>
    <t>0A3F507E-22BE-32B8-E044-0003BA298018</t>
  </si>
  <si>
    <t>22u</t>
  </si>
  <si>
    <t>3C95F423-1A47-40C8-B78F-CF3F673FD7BB</t>
  </si>
  <si>
    <t>0A3F507E-1CB1-32B8-E044-0003BA298018</t>
  </si>
  <si>
    <t>24fø</t>
  </si>
  <si>
    <t>5F645870-9C7B-4A0F-8DBD-3391550457D8</t>
  </si>
  <si>
    <t>0A3F507E-1BBC-32B8-E044-0003BA298018</t>
  </si>
  <si>
    <t>6gt</t>
  </si>
  <si>
    <t>67FBB90D-D5C7-4063-A4D1-5913285CAA58</t>
  </si>
  <si>
    <t>0A3F507E-1DBC-32B8-E044-0003BA298018</t>
  </si>
  <si>
    <t>14eh</t>
  </si>
  <si>
    <t>40CD5078-9A8C-451C-9695-DA3092D70C10</t>
  </si>
  <si>
    <t>0A3F507E-1EBC-32B8-E044-0003BA298018</t>
  </si>
  <si>
    <t>13gr</t>
  </si>
  <si>
    <t>56A9B937-8DD7-4339-BD42-B8AB86BFA58C</t>
  </si>
  <si>
    <t>0A3F507E-15C4-32B8-E044-0003BA298018</t>
  </si>
  <si>
    <t>2b</t>
  </si>
  <si>
    <t>D2E5BF83-1E06-482E-AC77-5AFF68FE29C8</t>
  </si>
  <si>
    <t>1D150850-1DE6-4FDC-9366-7BF6C2CC8BF3</t>
  </si>
  <si>
    <t>0A3F507E-1FC8-32B8-E044-0003BA298018</t>
  </si>
  <si>
    <t>9hr</t>
  </si>
  <si>
    <t>7437578D-7DA8-4D0D-91FC-4E3B044D752A</t>
  </si>
  <si>
    <t>0A3F507E-1BA1-32B8-E044-0003BA298018</t>
  </si>
  <si>
    <t>6eæ</t>
  </si>
  <si>
    <t>FEA75F9D-C028-435F-BFA0-FAE82A63780F</t>
  </si>
  <si>
    <t>0A3F507E-18AC-32B8-E044-0003BA298018</t>
  </si>
  <si>
    <t>13bg</t>
  </si>
  <si>
    <t>88F51A98-2E85-44BA-852F-2D4CF138C009</t>
  </si>
  <si>
    <t>0A3F507E-1FAC-32B8-E044-0003BA298018</t>
  </si>
  <si>
    <t>9ie</t>
  </si>
  <si>
    <t>04350977-2F1F-47BF-9412-9EBC57C3D314</t>
  </si>
  <si>
    <t>0A3F507E-18C5-32B8-E044-0003BA298018</t>
  </si>
  <si>
    <t>13cø</t>
  </si>
  <si>
    <t>8F5C3D66-8148-4522-B1A1-3056A57E24CE</t>
  </si>
  <si>
    <t>0A3F507E-18C8-32B8-E044-0003BA298018</t>
  </si>
  <si>
    <t>13ar</t>
  </si>
  <si>
    <t>B2477650-7A6C-4121-A19F-865E4C0A0998</t>
  </si>
  <si>
    <t>0A3F507E-15B3-32B8-E044-0003BA298018</t>
  </si>
  <si>
    <t>18pr</t>
  </si>
  <si>
    <t>B533EAD7-D0AA-43C6-B392-573819DF8C16</t>
  </si>
  <si>
    <t>0A3F507E-19B3-32B8-E044-0003BA298018</t>
  </si>
  <si>
    <t>21gn</t>
  </si>
  <si>
    <t>4BAB320D-9BD4-4B38-83B6-E5C1E5354177</t>
  </si>
  <si>
    <t>0A3F507E-15B5-32B8-E044-0003BA298018</t>
  </si>
  <si>
    <t>18ps</t>
  </si>
  <si>
    <t>15A2DC06-EBC7-41A8-AFE3-9B2497BAF1BC</t>
  </si>
  <si>
    <t>0A3F507E-21B5-32B8-E044-0003BA298018</t>
  </si>
  <si>
    <t>6abm</t>
  </si>
  <si>
    <t>F8104A58-1108-469B-B312-8C24E324589C</t>
  </si>
  <si>
    <t>0A3F507E-24B5-32B8-E044-0003BA298018</t>
  </si>
  <si>
    <t>6aaz</t>
  </si>
  <si>
    <t>AEC6D6EA-76C6-4AA1-982A-28D96F5F2FB9</t>
  </si>
  <si>
    <t>0A3F507E-21C9-32B8-E044-0003BA298018</t>
  </si>
  <si>
    <t>6abb</t>
  </si>
  <si>
    <t>25AF3274-847D-46FC-B735-25E0DBD8A2CE</t>
  </si>
  <si>
    <t>0A3F507E-22C9-32B8-E044-0003BA298018</t>
  </si>
  <si>
    <t>14bs</t>
  </si>
  <si>
    <t>F4B1C67B-9F9A-4B61-BC95-092103DD66CC</t>
  </si>
  <si>
    <t>0A3F507E-24C9-32B8-E044-0003BA298018</t>
  </si>
  <si>
    <t>6aao</t>
  </si>
  <si>
    <t>7A3A7235-67EC-4ED2-94BE-A0548B780C96</t>
  </si>
  <si>
    <t>0A3F507E-1CC9-32B8-E044-0003BA298018</t>
  </si>
  <si>
    <t>247D252F-7DBE-42EE-978A-6964DDC5B7DD</t>
  </si>
  <si>
    <t>0A3F507E-1BCF-32B8-E044-0003BA298018</t>
  </si>
  <si>
    <t>6fx</t>
  </si>
  <si>
    <t>424016F0-7208-4567-BA13-3C17B79ECED4</t>
  </si>
  <si>
    <t>0A3F507E-1DCF-32B8-E044-0003BA298018</t>
  </si>
  <si>
    <t>15dx</t>
  </si>
  <si>
    <t>A52F6EF5-3F0F-4DC5-9FA5-F423410E11DF</t>
  </si>
  <si>
    <t>0A3F507E-24D1-32B8-E044-0003BA298018</t>
  </si>
  <si>
    <t>6aak</t>
  </si>
  <si>
    <t>A5899DE0-266C-4B9F-AF69-8A51D10D7B1E</t>
  </si>
  <si>
    <t>0A3F507E-1CB3-32B8-E044-0003BA298018</t>
  </si>
  <si>
    <t>17ac</t>
  </si>
  <si>
    <t>178DC2F3-6A0D-4983-9229-101A73673D09</t>
  </si>
  <si>
    <t>0A3F507E-18B4-32B8-E044-0003BA298018</t>
  </si>
  <si>
    <t>13ba</t>
  </si>
  <si>
    <t>5492587A-F098-4F2D-BC86-B723352A36DC</t>
  </si>
  <si>
    <t>0A3F507E-1FB4-32B8-E044-0003BA298018</t>
  </si>
  <si>
    <t>9ia</t>
  </si>
  <si>
    <t>F9F3CB6E-3830-419F-99C4-910B8F7A053A</t>
  </si>
  <si>
    <t>0A3F507E-21B7-32B8-E044-0003BA298018</t>
  </si>
  <si>
    <t>6abl</t>
  </si>
  <si>
    <t>0F8AC131-8F0A-49E7-8076-B1FA60658074</t>
  </si>
  <si>
    <t>0A3F507E-22B7-32B8-E044-0003BA298018</t>
  </si>
  <si>
    <t>14bp</t>
  </si>
  <si>
    <t>B67D74D8-3879-44E0-AA46-68F5922B6226</t>
  </si>
  <si>
    <t>0A3F507E-21C3-32B8-E044-0003BA298018</t>
  </si>
  <si>
    <t>6abe</t>
  </si>
  <si>
    <t>E575FD9D-C30B-4497-B890-848E4115B7EF</t>
  </si>
  <si>
    <t>0A3F507E-22C3-32B8-E044-0003BA298018</t>
  </si>
  <si>
    <t>14ba</t>
  </si>
  <si>
    <t>66E68905-8100-431A-8214-82B1B3C45635</t>
  </si>
  <si>
    <t>0A3F507E-24C3-32B8-E044-0003BA298018</t>
  </si>
  <si>
    <t>6aar</t>
  </si>
  <si>
    <t>265F1DA6-4686-48C5-8D86-63BC5AEA3F0F</t>
  </si>
  <si>
    <t>0A3F507E-17C5-32B8-E044-0003BA298018</t>
  </si>
  <si>
    <t>4t</t>
  </si>
  <si>
    <t>C689833A-9081-4C02-91FC-12CD554B58A2</t>
  </si>
  <si>
    <t>0A3F507E-19C6-32B8-E044-0003BA298018</t>
  </si>
  <si>
    <t>21fz</t>
  </si>
  <si>
    <t>07732C29-6D39-4D10-8C09-AA3690A9E160</t>
  </si>
  <si>
    <t>0A3F507E-1AC6-32B8-E044-0003BA298018</t>
  </si>
  <si>
    <t>6iø</t>
  </si>
  <si>
    <t>4FA1BAA1-E4BB-4334-8B15-323C9E3A6E5C</t>
  </si>
  <si>
    <t>0A3F507E-15A3-32B8-E044-0003BA298018</t>
  </si>
  <si>
    <t>18pk</t>
  </si>
  <si>
    <t>994CB8BC-483D-49F1-B1E8-81CA9BC87DFF</t>
  </si>
  <si>
    <t>0A3F507E-16A3-32B8-E044-0003BA298018</t>
  </si>
  <si>
    <t>3bb</t>
  </si>
  <si>
    <t>8343F398-F9DF-4D8B-8198-D1132D2550E7</t>
  </si>
  <si>
    <t>0A3F507E-18B1-32B8-E044-0003BA298018</t>
  </si>
  <si>
    <t>13dk</t>
  </si>
  <si>
    <t>D35977E7-6803-4CFE-B84D-BA29492E7183</t>
  </si>
  <si>
    <t>0A3F507E-1FB1-32B8-E044-0003BA298018</t>
  </si>
  <si>
    <t>9oi</t>
  </si>
  <si>
    <t>47941362-253F-48F3-9926-7A3E724A4739</t>
  </si>
  <si>
    <t>0A3F507E-15BC-32B8-E044-0003BA298018</t>
  </si>
  <si>
    <t>18pv</t>
  </si>
  <si>
    <t>A7172A1D-D32C-47DD-A92B-99F0BE8D5207</t>
  </si>
  <si>
    <t>0A3F507E-17BB-32B8-E044-0003BA298018</t>
  </si>
  <si>
    <t>6u</t>
  </si>
  <si>
    <t>3B497A9B-1197-49CE-B3E0-E4492B9A0122</t>
  </si>
  <si>
    <t>0A3F507E-1FD6-32B8-E044-0003BA298018</t>
  </si>
  <si>
    <t>9hk</t>
  </si>
  <si>
    <t>29EFB85D-1470-467E-8319-51E465CF9EC0</t>
  </si>
  <si>
    <t>0A3F507E-19B7-32B8-E044-0003BA298018</t>
  </si>
  <si>
    <t>21gi</t>
  </si>
  <si>
    <t>946E2289-1D65-404B-AA16-5FCDDA7DE247</t>
  </si>
  <si>
    <t>0A3F507E-1AB7-32B8-E044-0003BA298018</t>
  </si>
  <si>
    <t>6il</t>
  </si>
  <si>
    <t>3776B0D7-9F55-43A2-9307-771B465CC06B</t>
  </si>
  <si>
    <t>0A3F507E-1CB7-32B8-E044-0003BA298018</t>
  </si>
  <si>
    <t>ACA16A96-2457-479F-94D4-D94365B11FB3</t>
  </si>
  <si>
    <t>0A3F507E-1FC0-32B8-E044-0003BA298018</t>
  </si>
  <si>
    <t>9ht</t>
  </si>
  <si>
    <t>7A08F716-1432-4E5F-9797-7D3DD3C001A3</t>
  </si>
  <si>
    <t>0A3F507E-18DD-32B8-E044-0003BA298018</t>
  </si>
  <si>
    <t>13cs</t>
  </si>
  <si>
    <t>6F4FAB2A-84DD-469D-AB1F-391DE0C5DB7B</t>
  </si>
  <si>
    <t>0A3F507E-1FDD-32B8-E044-0003BA298018</t>
  </si>
  <si>
    <t>9np</t>
  </si>
  <si>
    <t>802F6CAE-5432-4B2D-8AF7-193D1DC9A9E9</t>
  </si>
  <si>
    <t>0A3F507E-20DD-32B8-E044-0003BA298018</t>
  </si>
  <si>
    <t>24hø</t>
  </si>
  <si>
    <t>B479D483-41E0-4E45-B166-4E04E979A25F</t>
  </si>
  <si>
    <t>0A3F507E-17E2-32B8-E044-0003BA298018</t>
  </si>
  <si>
    <t>Gaunøvej</t>
  </si>
  <si>
    <t>18ak</t>
  </si>
  <si>
    <t>83AC0BB8-CA83-406B-9F2F-CC59A403E9D0</t>
  </si>
  <si>
    <t>0A3F507E-1DE2-32B8-E044-0003BA298018</t>
  </si>
  <si>
    <t>14fa</t>
  </si>
  <si>
    <t>847D83B0-299C-4CE3-BCC7-E5FC9BD03F63</t>
  </si>
  <si>
    <t>0A3F507E-1ACB-32B8-E044-0003BA298018</t>
  </si>
  <si>
    <t>6ke</t>
  </si>
  <si>
    <t>19CDDE26-AB39-4B4E-AB0E-43BCFD951D35</t>
  </si>
  <si>
    <t>0A3F507E-20CB-32B8-E044-0003BA298018</t>
  </si>
  <si>
    <t>6mæ</t>
  </si>
  <si>
    <t>6BF66D80-97B7-4BCB-B8E8-AECD873FBCAF</t>
  </si>
  <si>
    <t>0A3F507E-15CF-32B8-E044-0003BA298018</t>
  </si>
  <si>
    <t>14dr</t>
  </si>
  <si>
    <t>6D1DE269-F476-4E3E-A14D-1D1DF5726A5C</t>
  </si>
  <si>
    <t>0A3F507E-18BF-32B8-E044-0003BA298018</t>
  </si>
  <si>
    <t>13dg</t>
  </si>
  <si>
    <t>738DA755-5525-434B-9BDB-A086F829177D</t>
  </si>
  <si>
    <t>0A3F507E-1FBF-32B8-E044-0003BA298018</t>
  </si>
  <si>
    <t>9oc</t>
  </si>
  <si>
    <t>7E98B5E2-6629-4927-8058-0B8D42AA2F8D</t>
  </si>
  <si>
    <t>0A3F507E-14DF-32B8-E044-0003BA298018</t>
  </si>
  <si>
    <t>78l</t>
  </si>
  <si>
    <t>9E879DA4-B431-431E-8357-DE396B71855C</t>
  </si>
  <si>
    <t>0A3F507E-18C0-32B8-E044-0003BA298018</t>
  </si>
  <si>
    <t>13ay</t>
  </si>
  <si>
    <t>6647C1DD-3DCB-4BD3-B9F5-736E81821068</t>
  </si>
  <si>
    <t>0A3F507E-20CF-32B8-E044-0003BA298018</t>
  </si>
  <si>
    <t>6mv</t>
  </si>
  <si>
    <t>EAE3EEF6-2AD5-4E98-B2E4-F2FE22940A37</t>
  </si>
  <si>
    <t>0A3F507E-1BC7-32B8-E044-0003BA298018</t>
  </si>
  <si>
    <t>6fs</t>
  </si>
  <si>
    <t>6BEC0447-536D-4ED7-9354-60EF48C7E462</t>
  </si>
  <si>
    <t>0A3F507E-1DC7-32B8-E044-0003BA298018</t>
  </si>
  <si>
    <t>14ec</t>
  </si>
  <si>
    <t>5A9E727A-C306-4764-B5B4-75D138942720</t>
  </si>
  <si>
    <t>0A3F507E-1EC7-32B8-E044-0003BA298018</t>
  </si>
  <si>
    <t>154B</t>
  </si>
  <si>
    <t>22cg</t>
  </si>
  <si>
    <t>7E800509-928B-4034-A5EC-7D04371096A2</t>
  </si>
  <si>
    <t>0A3F507E-21C7-32B8-E044-0003BA298018</t>
  </si>
  <si>
    <t>6abc</t>
  </si>
  <si>
    <t>C9D34CFB-8971-43B6-A7FF-7EAA6A16B729</t>
  </si>
  <si>
    <t>0A3F507E-24C7-32B8-E044-0003BA298018</t>
  </si>
  <si>
    <t>6aap</t>
  </si>
  <si>
    <t>35044C61-5AA6-4819-AF18-F563DA79EB16</t>
  </si>
  <si>
    <t>0A3F507E-1BCA-32B8-E044-0003BA298018</t>
  </si>
  <si>
    <t>6gø</t>
  </si>
  <si>
    <t>2CF0C968-A657-498B-A86B-0EFF93142FF3</t>
  </si>
  <si>
    <t>0A3F507E-1DCA-32B8-E044-0003BA298018</t>
  </si>
  <si>
    <t>14ea</t>
  </si>
  <si>
    <t>1FA554A5-CFA3-4948-989B-A52B062026CA</t>
  </si>
  <si>
    <t>0A3F507E-1ECA-32B8-E044-0003BA298018</t>
  </si>
  <si>
    <t>156B</t>
  </si>
  <si>
    <t>22ci</t>
  </si>
  <si>
    <t>A7981E45-7884-401D-AEF2-2E6CDA949D4D</t>
  </si>
  <si>
    <t>0A3F507E-21CA-32B8-E044-0003BA298018</t>
  </si>
  <si>
    <t>6ææ</t>
  </si>
  <si>
    <t>F8EA6241-4DD5-49B6-B2C1-D37A5EB8FB3A</t>
  </si>
  <si>
    <t>0A3F507E-17D2-32B8-E044-0003BA298018</t>
  </si>
  <si>
    <t>333</t>
  </si>
  <si>
    <t>11an</t>
  </si>
  <si>
    <t>4C41EF6E-3A7F-49B8-9EE6-E5E440EA1CC9</t>
  </si>
  <si>
    <t>0A3F507E-1BD2-32B8-E044-0003BA298018</t>
  </si>
  <si>
    <t>6hd</t>
  </si>
  <si>
    <t>1025FEEF-5CE2-4D95-8823-D9821970A4AA</t>
  </si>
  <si>
    <t>0A3F507E-1DD2-32B8-E044-0003BA298018</t>
  </si>
  <si>
    <t>14dy</t>
  </si>
  <si>
    <t>2F1154B6-C506-4D83-9CAB-CB1B24585797</t>
  </si>
  <si>
    <t>0A3F507E-1ED2-32B8-E044-0003BA298018</t>
  </si>
  <si>
    <t>22by</t>
  </si>
  <si>
    <t>46320581-B94E-44FF-966F-62548B7A5051</t>
  </si>
  <si>
    <t>0A3F507E-21D2-32B8-E044-0003BA298018</t>
  </si>
  <si>
    <t>6æv</t>
  </si>
  <si>
    <t>1AB54BF2-3557-4C46-8A2C-643EFA707DF6</t>
  </si>
  <si>
    <t>0A3F507E-22D2-32B8-E044-0003BA298018</t>
  </si>
  <si>
    <t>22k</t>
  </si>
  <si>
    <t>B1DA3467-55AF-454D-BBC1-808695CA8DBC</t>
  </si>
  <si>
    <t>0A3F507E-24D2-32B8-E044-0003BA298018</t>
  </si>
  <si>
    <t>6aai</t>
  </si>
  <si>
    <t>C387C25C-83B4-4904-A990-D6CBD5FE91DE</t>
  </si>
  <si>
    <t>0A3F507E-19D7-32B8-E044-0003BA298018</t>
  </si>
  <si>
    <t>21fc</t>
  </si>
  <si>
    <t>32FDAF4D-A827-45EC-8C1F-7DD377AB4163</t>
  </si>
  <si>
    <t>0A3F507E-1AD7-32B8-E044-0003BA298018</t>
  </si>
  <si>
    <t>Højstrupparken</t>
  </si>
  <si>
    <t>18ra</t>
  </si>
  <si>
    <t>3A921A90-C956-4FEA-A6FA-92DC5C7A9D9F</t>
  </si>
  <si>
    <t>0A3F507E-1CD7-32B8-E044-0003BA298018</t>
  </si>
  <si>
    <t>17as</t>
  </si>
  <si>
    <t>9EE58DD2-7EE3-454C-8D5F-FAF70E485777</t>
  </si>
  <si>
    <t>0A3F507E-15DC-32B8-E044-0003BA298018</t>
  </si>
  <si>
    <t>Bybakken</t>
  </si>
  <si>
    <t>12hf</t>
  </si>
  <si>
    <t>6E7D45D9-8C32-4F79-8D53-B0DA21CAF89F</t>
  </si>
  <si>
    <t>0A3F507E-22DC-32B8-E044-0003BA298018</t>
  </si>
  <si>
    <t>14ck</t>
  </si>
  <si>
    <t>6193E83F-58F6-4E1A-8604-0C4CF148BBDC</t>
  </si>
  <si>
    <t>0A3F507E-21E0-32B8-E044-0003BA298018</t>
  </si>
  <si>
    <t>Svanholmvej</t>
  </si>
  <si>
    <t>18bf</t>
  </si>
  <si>
    <t>5E0C293A-876E-4CCD-BEFC-96FC1E656948</t>
  </si>
  <si>
    <t>0A3F507E-22E0-32B8-E044-0003BA298018</t>
  </si>
  <si>
    <t>14ch</t>
  </si>
  <si>
    <t>F317E213-E5C6-4F77-B223-FBC173027965</t>
  </si>
  <si>
    <t>0A3F507E-17E6-32B8-E044-0003BA298018</t>
  </si>
  <si>
    <t>18fm</t>
  </si>
  <si>
    <t>24848DF9-8A9C-4C1D-8E85-C303BF0CE57B</t>
  </si>
  <si>
    <t>0A3F507E-24C8-32B8-E044-0003BA298018</t>
  </si>
  <si>
    <t>6øy</t>
  </si>
  <si>
    <t>AFD60B95-C6DB-4037-B789-671F910440DC</t>
  </si>
  <si>
    <t>0A3F507E-1DCC-32B8-E044-0003BA298018</t>
  </si>
  <si>
    <t>14dø</t>
  </si>
  <si>
    <t>DE0EEC85-440A-4ECA-8237-84E9F2F6C223</t>
  </si>
  <si>
    <t>0A3F507E-1EBA-32B8-E044-0003BA298018</t>
  </si>
  <si>
    <t>13gs</t>
  </si>
  <si>
    <t>7FF52754-8F33-49E0-82F7-23B840D23789</t>
  </si>
  <si>
    <t>0A3F507E-1ABD-32B8-E044-0003BA298018</t>
  </si>
  <si>
    <t>6ir</t>
  </si>
  <si>
    <t>5C10D1C2-B9A6-4BFC-9D9A-9D382C47163C</t>
  </si>
  <si>
    <t>0A3F507E-20D6-32B8-E044-0003BA298018</t>
  </si>
  <si>
    <t>6mo</t>
  </si>
  <si>
    <t>4DD785AF-D245-4A75-904D-AAAAEFE20ABC</t>
  </si>
  <si>
    <t>0A3F507E-1BB7-32B8-E044-0003BA298018</t>
  </si>
  <si>
    <t>6fk</t>
  </si>
  <si>
    <t>C3EB27EE-0C7F-4538-A92B-18389CD5FB89</t>
  </si>
  <si>
    <t>0A3F507E-1DB7-32B8-E044-0003BA298018</t>
  </si>
  <si>
    <t>15dh</t>
  </si>
  <si>
    <t>46B8EBCC-2018-4217-8B58-9215370776A7</t>
  </si>
  <si>
    <t>0A3F507E-1EB7-32B8-E044-0003BA298018</t>
  </si>
  <si>
    <t>21be</t>
  </si>
  <si>
    <t>7B639060-C977-42DF-97CB-FBC93881E834</t>
  </si>
  <si>
    <t>0A3F507E-24B7-32B8-E044-0003BA298018</t>
  </si>
  <si>
    <t>6aay</t>
  </si>
  <si>
    <t>0915C2EC-31FA-469F-98C3-4726C164E430</t>
  </si>
  <si>
    <t>0A3F507E-15C0-32B8-E044-0003BA298018</t>
  </si>
  <si>
    <t>1f</t>
  </si>
  <si>
    <t>DAB5E27E-8D15-420F-97B0-0DE1E8CE1C55</t>
  </si>
  <si>
    <t>6762AA42-A6B1-43CE-9C7C-F1A58D44936C</t>
  </si>
  <si>
    <t>0264CFAB-5002-43CE-93AC-CFC4BC1551CE</t>
  </si>
  <si>
    <t>0A3F507E-1CDD-32B8-E044-0003BA298018</t>
  </si>
  <si>
    <t>17bi</t>
  </si>
  <si>
    <t>E5EA0DC0-E154-4E8C-B4A7-4483CFD3D7C4</t>
  </si>
  <si>
    <t>0A3F507E-21DD-32B8-E044-0003BA298018</t>
  </si>
  <si>
    <t>18bp</t>
  </si>
  <si>
    <t>75A1F18F-7A19-4788-A82C-E14403406767</t>
  </si>
  <si>
    <t>0A3F507E-22DD-32B8-E044-0003BA298018</t>
  </si>
  <si>
    <t>21ci</t>
  </si>
  <si>
    <t>44CF5595-5A6E-4C5C-AE39-3BAE16FB2687</t>
  </si>
  <si>
    <t>0A3F507E-14E2-32B8-E044-0003BA298018</t>
  </si>
  <si>
    <t>78m</t>
  </si>
  <si>
    <t>DB7AA874-3C14-4A9E-BBD0-F516A08B2777</t>
  </si>
  <si>
    <t>0A3F507E-1BC4-32B8-E044-0003BA298018</t>
  </si>
  <si>
    <t>6gy</t>
  </si>
  <si>
    <t>C7BA86DE-64A4-4D15-88A9-EEBF394BF47B</t>
  </si>
  <si>
    <t>0A3F507E-1ACC-32B8-E044-0003BA298018</t>
  </si>
  <si>
    <t>6kf</t>
  </si>
  <si>
    <t>71850372-ECC8-4F5A-BABD-9F700F34E774</t>
  </si>
  <si>
    <t>0A3F507E-17CD-32B8-E044-0003BA298018</t>
  </si>
  <si>
    <t>299</t>
  </si>
  <si>
    <t>4y</t>
  </si>
  <si>
    <t>BF383FAF-C5C6-41A2-96FB-D52374E12454</t>
  </si>
  <si>
    <t>0A3F507E-1DCD-32B8-E044-0003BA298018</t>
  </si>
  <si>
    <t>15dv</t>
  </si>
  <si>
    <t>EFAAD9AD-EA62-44A7-BDB6-4E8DE29B3E8D</t>
  </si>
  <si>
    <t>0A3F507E-1ECD-32B8-E044-0003BA298018</t>
  </si>
  <si>
    <t>22cm</t>
  </si>
  <si>
    <t>EEC08F9B-88D5-4B10-85B1-7B27FDFE1983</t>
  </si>
  <si>
    <t>0A3F507E-19D4-32B8-E044-0003BA298018</t>
  </si>
  <si>
    <t>21ff</t>
  </si>
  <si>
    <t>0349A848-84F7-43E8-9B6B-E3F4A4AFBB88</t>
  </si>
  <si>
    <t>0A3F507E-1AD4-32B8-E044-0003BA298018</t>
  </si>
  <si>
    <t>Højrupgårdsvej</t>
  </si>
  <si>
    <t>6cy</t>
  </si>
  <si>
    <t>50A21048-4C03-4269-97CB-08FDF5B89036</t>
  </si>
  <si>
    <t>0A3F507E-1CD4-32B8-E044-0003BA298018</t>
  </si>
  <si>
    <t>17aq</t>
  </si>
  <si>
    <t>1C6A8B20-2AE5-42B7-96E9-539D43AA9759</t>
  </si>
  <si>
    <t>0A3F507E-15D6-32B8-E044-0003BA298018</t>
  </si>
  <si>
    <t>38a</t>
  </si>
  <si>
    <t>243C3CF3-6E21-4C99-94F0-256A85397849</t>
  </si>
  <si>
    <t>0A3F507E-19D6-32B8-E044-0003BA298018</t>
  </si>
  <si>
    <t>21fd</t>
  </si>
  <si>
    <t>E0B45A45-E1F5-4870-8065-134912D2833A</t>
  </si>
  <si>
    <t>0A3F507E-19DB-32B8-E044-0003BA298018</t>
  </si>
  <si>
    <t>21eæ</t>
  </si>
  <si>
    <t>483A437E-3596-46DA-84E1-52FC6AF1CDD8</t>
  </si>
  <si>
    <t>0A3F507E-1CDB-32B8-E044-0003BA298018</t>
  </si>
  <si>
    <t>17bg</t>
  </si>
  <si>
    <t>C58B4CAC-C8CC-4BF2-A154-57C1D23ECDD1</t>
  </si>
  <si>
    <t>0A3F507E-20DB-32B8-E044-0003BA298018</t>
  </si>
  <si>
    <t>24gz</t>
  </si>
  <si>
    <t>A17E2B01-C5BC-4BB1-B6C3-03E61F783096</t>
  </si>
  <si>
    <t>0A3F507E-1BE3-32B8-E044-0003BA298018</t>
  </si>
  <si>
    <t>6km</t>
  </si>
  <si>
    <t>D1612DE5-EAE1-4E67-9116-82DEA683C525</t>
  </si>
  <si>
    <t>0A3F507E-17C3-32B8-E044-0003BA298018</t>
  </si>
  <si>
    <t>6h</t>
  </si>
  <si>
    <t>9D2A8FBF-81D6-424A-B662-E1052D326193</t>
  </si>
  <si>
    <t>0A3F507E-1DC3-32B8-E044-0003BA298018</t>
  </si>
  <si>
    <t>15dp</t>
  </si>
  <si>
    <t>1EBA0E6D-1049-4F23-905B-5AF73690F836</t>
  </si>
  <si>
    <t>0A3F507E-1EC3-32B8-E044-0003BA298018</t>
  </si>
  <si>
    <t>152A</t>
  </si>
  <si>
    <t>22cd</t>
  </si>
  <si>
    <t>811E43C8-F467-4737-9797-F8269AF3E6A5</t>
  </si>
  <si>
    <t>0A3F507E-15C6-32B8-E044-0003BA298018</t>
  </si>
  <si>
    <t>FB49A7FA-3E0C-49EB-B340-A3107A7F301C</t>
  </si>
  <si>
    <t>0A3F507E-23D0-32B8-E044-0003BA298018</t>
  </si>
  <si>
    <t>18lø</t>
  </si>
  <si>
    <t>25E3BFF6-89C3-44D7-8578-B060FA4E032A</t>
  </si>
  <si>
    <t>0A3F507E-15D3-32B8-E044-0003BA298018</t>
  </si>
  <si>
    <t>14du</t>
  </si>
  <si>
    <t>545720F3-0859-45D4-97E9-C55E97ED2998</t>
  </si>
  <si>
    <t>0A3F507E-1CD3-32B8-E044-0003BA298018</t>
  </si>
  <si>
    <t>17bc</t>
  </si>
  <si>
    <t>0F7F727C-3EE0-482B-93F1-CAE7ED1DB907</t>
  </si>
  <si>
    <t>0A3F507E-19C4-32B8-E044-0003BA298018</t>
  </si>
  <si>
    <t>21fx</t>
  </si>
  <si>
    <t>8AAC799C-01F1-4C6D-A9FB-20F2CDF12837</t>
  </si>
  <si>
    <t>0A3F507E-1AC4-32B8-E044-0003BA298018</t>
  </si>
  <si>
    <t>6iz</t>
  </si>
  <si>
    <t>A904FB59-BC88-4DBC-8814-EB6A1BF41C2E</t>
  </si>
  <si>
    <t>0A3F507E-18CC-32B8-E044-0003BA298018</t>
  </si>
  <si>
    <t>13ai</t>
  </si>
  <si>
    <t>331CD531-4E9E-4A1A-B4C4-3651F39C01B7</t>
  </si>
  <si>
    <t>0A3F507E-1FCC-32B8-E044-0003BA298018</t>
  </si>
  <si>
    <t>9hp</t>
  </si>
  <si>
    <t>0016E40C-AB2F-40C3-AB83-808AF2C98A94</t>
  </si>
  <si>
    <t>0A3F507E-21CD-32B8-E044-0003BA298018</t>
  </si>
  <si>
    <t>6æk</t>
  </si>
  <si>
    <t>4BEAB9CF-BD9C-443E-94C6-8FB272197BC6</t>
  </si>
  <si>
    <t>0A3F507E-22CD-32B8-E044-0003BA298018</t>
  </si>
  <si>
    <t>14cf</t>
  </si>
  <si>
    <t>57125A13-DDA8-4776-9A3F-0FD0013B2D5F</t>
  </si>
  <si>
    <t>0A3F507E-24CD-32B8-E044-0003BA298018</t>
  </si>
  <si>
    <t>6aam</t>
  </si>
  <si>
    <t>BCB1BF94-37B8-4882-90E8-827A3E19C0C8</t>
  </si>
  <si>
    <t>0A3F507E-19D1-32B8-E044-0003BA298018</t>
  </si>
  <si>
    <t>21fi</t>
  </si>
  <si>
    <t>B1834832-9F07-403A-B722-525E226F2899</t>
  </si>
  <si>
    <t>0A3F507E-1AD1-32B8-E044-0003BA298018</t>
  </si>
  <si>
    <t>8a</t>
  </si>
  <si>
    <t>6BDEAD0B-0FF8-4608-BE1D-0596908C70F0</t>
  </si>
  <si>
    <t>86F1E489-A261-4A8E-8B83-81F519674CE4</t>
  </si>
  <si>
    <t>EDBDCD10-0825-4160-92A3-4746DD715A42</t>
  </si>
  <si>
    <t>B27DEEFD-DD15-4A7C-BE5E-C111568CD1F0</t>
  </si>
  <si>
    <t>0A3F507E-1CD1-32B8-E044-0003BA298018</t>
  </si>
  <si>
    <t>17ba</t>
  </si>
  <si>
    <t>2321AB03-48D7-45CB-BBF9-B7CAF5C6B1BB</t>
  </si>
  <si>
    <t>0A3F507E-18D4-32B8-E044-0003BA298018</t>
  </si>
  <si>
    <t>13an</t>
  </si>
  <si>
    <t>271D367B-3961-4976-A02B-45B69F37C1E5</t>
  </si>
  <si>
    <t>0A3F507E-1FD4-32B8-E044-0003BA298018</t>
  </si>
  <si>
    <t>9hl</t>
  </si>
  <si>
    <t>30EAF0D1-FCFD-40AA-BDA0-8BC5C67207D6</t>
  </si>
  <si>
    <t>0A3F507E-18D9-32B8-E044-0003BA298018</t>
  </si>
  <si>
    <t>13cq</t>
  </si>
  <si>
    <t>15A41CCB-9A3B-4BFE-8D39-16CAEB071E04</t>
  </si>
  <si>
    <t>0A3F507E-1FD9-32B8-E044-0003BA298018</t>
  </si>
  <si>
    <t>9nr</t>
  </si>
  <si>
    <t>2CBD87FE-54AC-4504-B992-3486BAFCC9D5</t>
  </si>
  <si>
    <t>0A3F507E-1FDB-32B8-E044-0003BA298018</t>
  </si>
  <si>
    <t>9nq</t>
  </si>
  <si>
    <t>ABE19A93-6ABB-4508-BC06-F7BEE09DF242</t>
  </si>
  <si>
    <t>0A3F507E-19E3-32B8-E044-0003BA298018</t>
  </si>
  <si>
    <t>291</t>
  </si>
  <si>
    <t>21er</t>
  </si>
  <si>
    <t>2DDBABA0-A039-42B2-B182-FE85C521C8D7</t>
  </si>
  <si>
    <t>0A3F507E-1AE3-32B8-E044-0003BA298018</t>
  </si>
  <si>
    <t>2CB82E44-3F1D-43AB-84C1-3E7B22194C92</t>
  </si>
  <si>
    <t>0A3F507E-1CE3-32B8-E044-0003BA298018</t>
  </si>
  <si>
    <t>17bl</t>
  </si>
  <si>
    <t>AA4E8079-8A8B-4832-AEE5-8B26CD4964DE</t>
  </si>
  <si>
    <t>0A3F507E-22B4-32B8-E044-0003BA298018</t>
  </si>
  <si>
    <t>22z</t>
  </si>
  <si>
    <t>A63633C4-DB6E-45AD-ADE2-8138B3D522E4</t>
  </si>
  <si>
    <t>0A3F507E-24B4-32B8-E044-0003BA298018</t>
  </si>
  <si>
    <t>6aag</t>
  </si>
  <si>
    <t>4AB35BBE-A55E-4D93-9FE0-2A7904B7CE36</t>
  </si>
  <si>
    <t>0A3F507E-1FB7-32B8-E044-0003BA298018</t>
  </si>
  <si>
    <t>9of</t>
  </si>
  <si>
    <t>E7BF38F8-71AE-44C3-8E9B-AC9A521200E9</t>
  </si>
  <si>
    <t>0A3F507E-1EBD-32B8-E044-0003BA298018</t>
  </si>
  <si>
    <t>21bb</t>
  </si>
  <si>
    <t>0BFE4843-CE6A-4BF6-89D1-FC194D7A6216</t>
  </si>
  <si>
    <t>0A3F507E-1ABE-32B8-E044-0003BA298018</t>
  </si>
  <si>
    <t>6is</t>
  </si>
  <si>
    <t>A7ACC471-6A6C-4EED-9CA3-A560FF591B12</t>
  </si>
  <si>
    <t>0A3F507E-17C0-32B8-E044-0003BA298018</t>
  </si>
  <si>
    <t>294</t>
  </si>
  <si>
    <t>4be</t>
  </si>
  <si>
    <t>7D0EB42C-65DA-46B7-8DBC-0FEF9AEFC8D6</t>
  </si>
  <si>
    <t>0A3F507E-23C0-32B8-E044-0003BA298018</t>
  </si>
  <si>
    <t>F1A58FAC-37B9-4B10-9475-8C2508904879</t>
  </si>
  <si>
    <t>0A3F507E-17DD-32B8-E044-0003BA298018</t>
  </si>
  <si>
    <t>5ag</t>
  </si>
  <si>
    <t>749736B9-CE7B-4F5C-BB8F-70B9BF032377</t>
  </si>
  <si>
    <t>0A3F507E-23DD-32B8-E044-0003BA298018</t>
  </si>
  <si>
    <t>Vallensbækvej</t>
  </si>
  <si>
    <t>12i</t>
  </si>
  <si>
    <t>148BC5F8-D1AD-496C-9A58-549CB5BC0943</t>
  </si>
  <si>
    <t>0A3F507E-15B9-32B8-E044-0003BA298018</t>
  </si>
  <si>
    <t>18pz</t>
  </si>
  <si>
    <t>F317623A-4F81-48DA-9BB8-1E5FE12BFFBF</t>
  </si>
  <si>
    <t>0A3F507E-21B9-32B8-E044-0003BA298018</t>
  </si>
  <si>
    <t>6abk</t>
  </si>
  <si>
    <t>A908D222-B3E3-4349-A556-ADAF8FDDC4C5</t>
  </si>
  <si>
    <t>0A3F507E-22B9-32B8-E044-0003BA298018</t>
  </si>
  <si>
    <t>14aø</t>
  </si>
  <si>
    <t>E2E83E48-929A-4600-B988-6383FBD38324</t>
  </si>
  <si>
    <t>0A3F507E-21C5-32B8-E044-0003BA298018</t>
  </si>
  <si>
    <t>6abd</t>
  </si>
  <si>
    <t>C1F27849-C0B6-4EC5-9C3B-C1919EA7FA59</t>
  </si>
  <si>
    <t>0A3F507E-22C5-32B8-E044-0003BA298018</t>
  </si>
  <si>
    <t>14bq</t>
  </si>
  <si>
    <t>D6A494DA-4BD4-4725-8D90-076D5381A67A</t>
  </si>
  <si>
    <t>0A3F507E-24C5-32B8-E044-0003BA298018</t>
  </si>
  <si>
    <t>6aaq</t>
  </si>
  <si>
    <t>1EB1A0C3-065D-49A1-B638-6A3B76DC2D62</t>
  </si>
  <si>
    <t>0A3F507E-15C5-32B8-E044-0003BA298018</t>
  </si>
  <si>
    <t>190</t>
  </si>
  <si>
    <t>16ak</t>
  </si>
  <si>
    <t>6A3DCF8B-882E-40F8-8CD1-CAF63BC02951</t>
  </si>
  <si>
    <t>0A3F507E-20D5-32B8-E044-0003BA298018</t>
  </si>
  <si>
    <t>6mp</t>
  </si>
  <si>
    <t>DDA17E5C-23A5-4F30-A02F-7A1D28B8034F</t>
  </si>
  <si>
    <t>0A3F507E-20D8-32B8-E044-0003BA298018</t>
  </si>
  <si>
    <t>6mm</t>
  </si>
  <si>
    <t>103FD364-C2DA-453D-B94F-5027F6E9EDB4</t>
  </si>
  <si>
    <t>0A3F507E-15DE-32B8-E044-0003BA298018</t>
  </si>
  <si>
    <t>12hg</t>
  </si>
  <si>
    <t>838CAB13-D510-413F-A980-476A22C35681</t>
  </si>
  <si>
    <t>0A3F507E-1CDE-32B8-E044-0003BA298018</t>
  </si>
  <si>
    <t>17at</t>
  </si>
  <si>
    <t>933B5818-A735-40EB-91AD-0EE5748FA817</t>
  </si>
  <si>
    <t>0A3F507E-20DE-32B8-E044-0003BA298018</t>
  </si>
  <si>
    <t>24bp</t>
  </si>
  <si>
    <t>5E93AD5F-B4C3-426B-95B8-995BFF45281C</t>
  </si>
  <si>
    <t>0A3F507E-19C3-32B8-E044-0003BA298018</t>
  </si>
  <si>
    <t>21fv</t>
  </si>
  <si>
    <t>CD9A2737-6192-4247-A09D-6CFE8EB08E8E</t>
  </si>
  <si>
    <t>0A3F507E-1AC3-32B8-E044-0003BA298018</t>
  </si>
  <si>
    <t>6iy</t>
  </si>
  <si>
    <t>80F518C3-1298-410C-8CB8-16437E9FAED0</t>
  </si>
  <si>
    <t>0A3F507E-1FC6-32B8-E044-0003BA298018</t>
  </si>
  <si>
    <t>9hv</t>
  </si>
  <si>
    <t>4C9E039E-6A1D-4A3D-92B0-80998FE68F57</t>
  </si>
  <si>
    <t>0A3F507E-23C6-32B8-E044-0003BA298018</t>
  </si>
  <si>
    <t>100c</t>
  </si>
  <si>
    <t>49C7F64A-C797-409C-BE48-3A2D03E0C926</t>
  </si>
  <si>
    <t>1B3170BA-376E-44F5-8F53-3EEFD5C905D6</t>
  </si>
  <si>
    <t>8FAFABD8-9F33-4D94-B7FB-074CEE0853B3</t>
  </si>
  <si>
    <t>0A3F507E-21D0-32B8-E044-0003BA298018</t>
  </si>
  <si>
    <t>6æx</t>
  </si>
  <si>
    <t>0C4CBB7A-2047-47B8-82E9-B6C58A5087F7</t>
  </si>
  <si>
    <t>0A3F507E-15BB-32B8-E044-0003BA298018</t>
  </si>
  <si>
    <t>18px</t>
  </si>
  <si>
    <t>28CA36F6-0EC0-47FC-A3B4-3801515ACBEE</t>
  </si>
  <si>
    <t>0A3F507E-1CBB-32B8-E044-0003BA298018</t>
  </si>
  <si>
    <t>5E</t>
  </si>
  <si>
    <t>4F72E396-B4D9-4539-8833-7C560E39AC07</t>
  </si>
  <si>
    <t>0A3F507E-17C2-32B8-E044-0003BA298018</t>
  </si>
  <si>
    <t>4n</t>
  </si>
  <si>
    <t>3B9892BE-6CE0-4CA4-BA54-831768297019</t>
  </si>
  <si>
    <t>0A3F507E-1FA3-32B8-E044-0003BA298018</t>
  </si>
  <si>
    <t>9oo</t>
  </si>
  <si>
    <t>621D5C56-87B8-47F4-B8C5-9AEA05C9BEE5</t>
  </si>
  <si>
    <t>0A3F507E-1BB1-32B8-E044-0003BA298018</t>
  </si>
  <si>
    <t>6fg</t>
  </si>
  <si>
    <t>04EFCCA0-D63E-452A-AB33-B0E40720FFBC</t>
  </si>
  <si>
    <t>0A3F507E-1DB1-32B8-E044-0003BA298018</t>
  </si>
  <si>
    <t>15dc</t>
  </si>
  <si>
    <t>E71DE654-260E-4322-9D83-2E40BEBB73E4</t>
  </si>
  <si>
    <t>0A3F507E-1EB1-32B8-E044-0003BA298018</t>
  </si>
  <si>
    <t>21av</t>
  </si>
  <si>
    <t>96408CA5-5BCD-4222-A86E-3431E29D2425</t>
  </si>
  <si>
    <t>0A3F507E-15B6-32B8-E044-0003BA298018</t>
  </si>
  <si>
    <t>18qa</t>
  </si>
  <si>
    <t>52A4CABC-2468-4158-BD92-FF49B5BD687F</t>
  </si>
  <si>
    <t>0A3F507E-18BC-32B8-E044-0003BA298018</t>
  </si>
  <si>
    <t>13av</t>
  </si>
  <si>
    <t>F4B28D54-F013-4725-9ABC-6E8ABA456F43</t>
  </si>
  <si>
    <t>0A3F507E-1FBC-32B8-E044-0003BA298018</t>
  </si>
  <si>
    <t>9hy</t>
  </si>
  <si>
    <t>E00D1AFF-7116-4D79-B74C-446189CF8C54</t>
  </si>
  <si>
    <t>0A3F507E-21CC-32B8-E044-0003BA298018</t>
  </si>
  <si>
    <t>6æz</t>
  </si>
  <si>
    <t>DCE38040-50ED-4FF0-9801-DA8595BD8515</t>
  </si>
  <si>
    <t>0A3F507E-22CC-32B8-E044-0003BA298018</t>
  </si>
  <si>
    <t>22r</t>
  </si>
  <si>
    <t>7F3D2F8A-A2B8-4769-9968-CBBCA72F8BCC</t>
  </si>
  <si>
    <t>0A3F507E-24CC-32B8-E044-0003BA298018</t>
  </si>
  <si>
    <t>6øv</t>
  </si>
  <si>
    <t>679B545D-739F-4596-8B27-766915430CF1</t>
  </si>
  <si>
    <t>0A3F507E-18CD-32B8-E044-0003BA298018</t>
  </si>
  <si>
    <t>13cu</t>
  </si>
  <si>
    <t>65A9361B-BD12-4C18-B21C-D661523C0122</t>
  </si>
  <si>
    <t>0A3F507E-1FCD-32B8-E044-0003BA298018</t>
  </si>
  <si>
    <t>9nx</t>
  </si>
  <si>
    <t>8FB7A043-A967-4436-BEF8-6FA56A05C166</t>
  </si>
  <si>
    <t>0A3F507E-17B3-32B8-E044-0003BA298018</t>
  </si>
  <si>
    <t>9ax</t>
  </si>
  <si>
    <t>74BDAF86-0E34-4348-B93A-1E9DEBABD0EC</t>
  </si>
  <si>
    <t>0A3F507E-18BA-32B8-E044-0003BA298018</t>
  </si>
  <si>
    <t>13au</t>
  </si>
  <si>
    <t>867E3CC5-AED3-4F74-B6DC-EEE39ACE1357</t>
  </si>
  <si>
    <t>0A3F507E-1FBA-32B8-E044-0003BA298018</t>
  </si>
  <si>
    <t>9hz</t>
  </si>
  <si>
    <t>8AAFB3EF-99F1-4ABE-A3C4-4E37142BE238</t>
  </si>
  <si>
    <t>0A3F507E-17C9-32B8-E044-0003BA298018</t>
  </si>
  <si>
    <t>4v</t>
  </si>
  <si>
    <t>974F9FBA-9CBB-4F1B-A9DD-B4A466C87C26</t>
  </si>
  <si>
    <t>0A3F507E-18CF-32B8-E044-0003BA298018</t>
  </si>
  <si>
    <t>13cv</t>
  </si>
  <si>
    <t>39CE4A49-958E-4CEB-8F5E-2BAD5A981CDB</t>
  </si>
  <si>
    <t>0A3F507E-24C2-32B8-E044-0003BA298018</t>
  </si>
  <si>
    <t>6øø</t>
  </si>
  <si>
    <t>4E2BA266-6E33-4F4A-87AC-7A3785F8C002</t>
  </si>
  <si>
    <t>0A3F507E-17DF-32B8-E044-0003BA298018</t>
  </si>
  <si>
    <t>5ae</t>
  </si>
  <si>
    <t>4D6AAF77-5372-494C-BD44-7BC8F930C30F</t>
  </si>
  <si>
    <t>0A3F507E-1DDF-32B8-E044-0003BA298018</t>
  </si>
  <si>
    <t>15dd</t>
  </si>
  <si>
    <t>0F7792E9-179B-4B00-BA40-08BE1F5BC1B5</t>
  </si>
  <si>
    <t>0A3F507E-19B2-32B8-E044-0003BA298018</t>
  </si>
  <si>
    <t>21go</t>
  </si>
  <si>
    <t>BB4E7A14-2938-47D8-A219-AD92B5A17E99</t>
  </si>
  <si>
    <t>0A3F507E-1AB2-32B8-E044-0003BA298018</t>
  </si>
  <si>
    <t>6if</t>
  </si>
  <si>
    <t>6DA3CD47-FDA4-4121-A881-414E914A224E</t>
  </si>
  <si>
    <t>0A3F507E-15B4-32B8-E044-0003BA298018</t>
  </si>
  <si>
    <t>18qb</t>
  </si>
  <si>
    <t>4AD21008-5E43-41C4-90E7-295FC2CDAC69</t>
  </si>
  <si>
    <t>0A3F507E-16B4-32B8-E044-0003BA298018</t>
  </si>
  <si>
    <t>3bf</t>
  </si>
  <si>
    <t>FDF7380F-8B73-4544-83BC-02EA651BED36</t>
  </si>
  <si>
    <t>0A3F507E-19B4-32B8-E044-0003BA298018</t>
  </si>
  <si>
    <t>21gm</t>
  </si>
  <si>
    <t>18D034BB-458A-4E06-9940-A31F33E519B7</t>
  </si>
  <si>
    <t>0A3F507E-21E3-32B8-E044-0003BA298018</t>
  </si>
  <si>
    <t>18bu</t>
  </si>
  <si>
    <t>96F65FB2-03DF-4870-B905-1F2CFAB3E5BF</t>
  </si>
  <si>
    <t>0A3F507E-22E3-32B8-E044-0003BA298018</t>
  </si>
  <si>
    <t>21cm</t>
  </si>
  <si>
    <t>C662D2CB-A6F9-4FB6-B6A0-80570D1C1C28</t>
  </si>
  <si>
    <t>0A3F507E-18C3-32B8-E044-0003BA298018</t>
  </si>
  <si>
    <t>13cæ</t>
  </si>
  <si>
    <t>E27ED6EB-7B17-49CA-B9F0-4808827044FA</t>
  </si>
  <si>
    <t>0A3F507E-1FC3-32B8-E044-0003BA298018</t>
  </si>
  <si>
    <t>9oa</t>
  </si>
  <si>
    <t>72FADC02-1B28-462D-B6F0-C73B92C76437</t>
  </si>
  <si>
    <t>0A3F507E-17C6-32B8-E044-0003BA298018</t>
  </si>
  <si>
    <t>318</t>
  </si>
  <si>
    <t>11bø</t>
  </si>
  <si>
    <t>BC32D2EB-62F5-481C-87FF-608028D2CC0E</t>
  </si>
  <si>
    <t>0A3F507E-1BC6-32B8-E044-0003BA298018</t>
  </si>
  <si>
    <t>6gz</t>
  </si>
  <si>
    <t>7578D565-50D5-419D-8E3F-3EF2362D79BC</t>
  </si>
  <si>
    <t>0A3F507E-1DC6-32B8-E044-0003BA298018</t>
  </si>
  <si>
    <t>14ed</t>
  </si>
  <si>
    <t>805819F6-6A75-49C8-B3BF-E1557C961713</t>
  </si>
  <si>
    <t>0A3F507E-1EC6-32B8-E044-0003BA298018</t>
  </si>
  <si>
    <t>154A</t>
  </si>
  <si>
    <t>22cf</t>
  </si>
  <si>
    <t>564C42B1-05E4-4A3B-A2C1-6FA790C87DFA</t>
  </si>
  <si>
    <t>0A3F507E-21C6-32B8-E044-0003BA298018</t>
  </si>
  <si>
    <t>6abv</t>
  </si>
  <si>
    <t>04205D41-14E3-4A8A-9A03-38CEC03B3BB2</t>
  </si>
  <si>
    <t>0A3F507E-22C6-32B8-E044-0003BA298018</t>
  </si>
  <si>
    <t>22o</t>
  </si>
  <si>
    <t>48E4BD95-EE6E-4BD6-BF79-38BB08F1A888</t>
  </si>
  <si>
    <t>0A3F507E-24C6-32B8-E044-0003BA298018</t>
  </si>
  <si>
    <t>6øz</t>
  </si>
  <si>
    <t>38C9ED18-FA81-4124-A4E0-EFF64668EE4D</t>
  </si>
  <si>
    <t>0A3F507E-20D0-32B8-E044-0003BA298018</t>
  </si>
  <si>
    <t>6mu</t>
  </si>
  <si>
    <t>9B63C449-6E07-4D7A-8214-9118B2B55BB7</t>
  </si>
  <si>
    <t>0A3F507E-1BD3-32B8-E044-0003BA298018</t>
  </si>
  <si>
    <t>6fz</t>
  </si>
  <si>
    <t>678234FB-C09F-4262-849F-6FE5FA4BDD4A</t>
  </si>
  <si>
    <t>0A3F507E-1DD3-32B8-E044-0003BA298018</t>
  </si>
  <si>
    <t>15ds</t>
  </si>
  <si>
    <t>87BD52A0-A55D-4730-A5A0-1318E718A154</t>
  </si>
  <si>
    <t>0A3F507E-1ED3-32B8-E044-0003BA298018</t>
  </si>
  <si>
    <t>22bz</t>
  </si>
  <si>
    <t>BFA6BFBC-44F2-458E-B4B8-46E2914D6587</t>
  </si>
  <si>
    <t>0A3F507E-21D3-32B8-E044-0003BA298018</t>
  </si>
  <si>
    <t>6æn</t>
  </si>
  <si>
    <t>08007AD7-A073-43FE-9A0F-0D5BEBE3651D</t>
  </si>
  <si>
    <t>0A3F507E-15DD-32B8-E044-0003BA298018</t>
  </si>
  <si>
    <t>12hi</t>
  </si>
  <si>
    <t>26465D6A-6C6A-4D7C-87CB-4B892F138778</t>
  </si>
  <si>
    <t>0A3F507E-1FC5-32B8-E044-0003BA298018</t>
  </si>
  <si>
    <t>9nø</t>
  </si>
  <si>
    <t>F4AD1CA8-9463-46B1-87FC-D5A6AF32E4FB</t>
  </si>
  <si>
    <t>0A3F507E-17D5-32B8-E044-0003BA298018</t>
  </si>
  <si>
    <t>5al</t>
  </si>
  <si>
    <t>9C3185F9-7DE7-4D13-98D5-E98CAD7F98CE</t>
  </si>
  <si>
    <t>0A3F507E-1DD5-32B8-E044-0003BA298018</t>
  </si>
  <si>
    <t>15dr</t>
  </si>
  <si>
    <t>315EBA27-485F-4A80-AAA1-0B848E91F8E4</t>
  </si>
  <si>
    <t>0A3F507E-23D5-32B8-E044-0003BA298018</t>
  </si>
  <si>
    <t>1aq</t>
  </si>
  <si>
    <t>72FED9A9-021F-4E2F-9A96-813EE7A4B65A</t>
  </si>
  <si>
    <t>3AC8E052-9D01-4569-8124-0B40AC099F00</t>
  </si>
  <si>
    <t>BBB46E24-1253-4771-B3E7-22F8735C3C42</t>
  </si>
  <si>
    <t>0A3F507E-17D8-32B8-E044-0003BA298018</t>
  </si>
  <si>
    <t>4fa</t>
  </si>
  <si>
    <t>991ED1B4-869A-48B4-BD20-4D40A62D3807</t>
  </si>
  <si>
    <t>0A3F507E-23D8-32B8-E044-0003BA298018</t>
  </si>
  <si>
    <t>1n</t>
  </si>
  <si>
    <t>0F164EF6-CB91-44B4-BA52-12B64C80905F</t>
  </si>
  <si>
    <t>0A3F507E-18DE-32B8-E044-0003BA298018</t>
  </si>
  <si>
    <t>13ah</t>
  </si>
  <si>
    <t>4F62B8C4-26C2-4E09-8A25-BB43A4FFDA1A</t>
  </si>
  <si>
    <t>0A3F507E-1FDE-32B8-E044-0003BA298018</t>
  </si>
  <si>
    <t>9hf</t>
  </si>
  <si>
    <t>B3027ADE-B204-4931-8C5E-A701757A1335</t>
  </si>
  <si>
    <t>0A3F507E-20E4-32B8-E044-0003BA298018</t>
  </si>
  <si>
    <t>Saltøvej</t>
  </si>
  <si>
    <t>7ai</t>
  </si>
  <si>
    <t>960FED86-8CF5-4F00-BE40-AE1CD8D3F436</t>
  </si>
  <si>
    <t>0A3F507E-22D0-32B8-E044-0003BA298018</t>
  </si>
  <si>
    <t>22l</t>
  </si>
  <si>
    <t>A66603AC-5CC4-4660-9142-81C56550A039</t>
  </si>
  <si>
    <t>0A3F507E-24D0-32B8-E044-0003BA298018</t>
  </si>
  <si>
    <t>6øt</t>
  </si>
  <si>
    <t>55ABBF9C-8F81-43F4-AE5F-034131B53FF9</t>
  </si>
  <si>
    <t>0A3F507E-18D3-32B8-E044-0003BA298018</t>
  </si>
  <si>
    <t>13cy</t>
  </si>
  <si>
    <t>8D2E0034-505F-4CFD-97AF-AC3546629E2A</t>
  </si>
  <si>
    <t>0A3F507E-1FD3-32B8-E044-0003BA298018</t>
  </si>
  <si>
    <t>9nu</t>
  </si>
  <si>
    <t>1AD84D08-1AF6-4FAC-B83E-2F22C5D67491</t>
  </si>
  <si>
    <t>0A3F507E-22C7-32B8-E044-0003BA298018</t>
  </si>
  <si>
    <t>14br</t>
  </si>
  <si>
    <t>B0FD1DD0-73FD-4C65-93C8-03B8C3FB3986</t>
  </si>
  <si>
    <t>0A3F507E-17CE-32B8-E044-0003BA298018</t>
  </si>
  <si>
    <t>334</t>
  </si>
  <si>
    <t>11u</t>
  </si>
  <si>
    <t>4FBF7A8E-75A3-4933-A706-FB2F11B741EC</t>
  </si>
  <si>
    <t>0A3F507E-1DCE-32B8-E044-0003BA298018</t>
  </si>
  <si>
    <t>14dæ</t>
  </si>
  <si>
    <t>2C1719AA-BFEA-4D77-BCDF-7F7EE1D5117C</t>
  </si>
  <si>
    <t>0A3F507E-1ECE-32B8-E044-0003BA298018</t>
  </si>
  <si>
    <t>22bt</t>
  </si>
  <si>
    <t>000D0EF4-2350-4DCE-8DCA-F96154A4241B</t>
  </si>
  <si>
    <t>0A3F507E-21CE-32B8-E044-0003BA298018</t>
  </si>
  <si>
    <t>6æy</t>
  </si>
  <si>
    <t>1FB6907B-80B0-4EC8-B322-7EF54E02A078</t>
  </si>
  <si>
    <t>0A3F507E-22CE-32B8-E044-0003BA298018</t>
  </si>
  <si>
    <t>22m</t>
  </si>
  <si>
    <t>62988ADB-EDA7-4D7D-9C9D-987D11D88F8D</t>
  </si>
  <si>
    <t>0A3F507E-24CE-32B8-E044-0003BA298018</t>
  </si>
  <si>
    <t>6øu</t>
  </si>
  <si>
    <t>59AC8F0B-5EF6-4426-BEE6-0DA9858F211C</t>
  </si>
  <si>
    <t>0A3F507E-20D7-32B8-E044-0003BA298018</t>
  </si>
  <si>
    <t>6mn</t>
  </si>
  <si>
    <t>2D35C02E-A2DF-4534-861F-40AF1FA708B7</t>
  </si>
  <si>
    <t>0A3F507E-19DC-32B8-E044-0003BA298018</t>
  </si>
  <si>
    <t>21ez</t>
  </si>
  <si>
    <t>2A2808E6-572D-4DA4-8117-C34FAD7A8441</t>
  </si>
  <si>
    <t>0A3F507E-1ADC-32B8-E044-0003BA298018</t>
  </si>
  <si>
    <t>18oo</t>
  </si>
  <si>
    <t>4BC3B11B-D814-4506-9456-1BBB00421DC5</t>
  </si>
  <si>
    <t>0A3F507E-1CDC-32B8-E044-0003BA298018</t>
  </si>
  <si>
    <t>17bh</t>
  </si>
  <si>
    <t>3C490E4B-DD4A-476B-A91D-00F58C32B834</t>
  </si>
  <si>
    <t>0A3F507E-15E0-32B8-E044-0003BA298018</t>
  </si>
  <si>
    <t>AE496650-A3E2-4BCA-B9AF-FE8F88F37EC6</t>
  </si>
  <si>
    <t>0A3F507E-1BE6-32B8-E044-0003BA298018</t>
  </si>
  <si>
    <t>6kp</t>
  </si>
  <si>
    <t>EC1FBEBE-3730-47A5-B0BF-5DC4877E85FC</t>
  </si>
  <si>
    <t>0A3F507E-1DE6-32B8-E044-0003BA298018</t>
  </si>
  <si>
    <t>15ch</t>
  </si>
  <si>
    <t>E2077E31-2B3A-44C0-9AE9-EEFF6AA260EE</t>
  </si>
  <si>
    <t>0A3F507E-1EE6-32B8-E044-0003BA298018</t>
  </si>
  <si>
    <t>21an</t>
  </si>
  <si>
    <t>3CB44818-A00C-45F3-93E9-45B81904FCAF</t>
  </si>
  <si>
    <t>0A3F507E-21E6-32B8-E044-0003BA298018</t>
  </si>
  <si>
    <t>18br</t>
  </si>
  <si>
    <t>B715FAB4-2C67-40EC-8609-4257BA74FC2C</t>
  </si>
  <si>
    <t>0A3F507E-22E6-32B8-E044-0003BA298018</t>
  </si>
  <si>
    <t>178</t>
  </si>
  <si>
    <t>14bv</t>
  </si>
  <si>
    <t>A3489B11-5725-4E66-AD60-18BC18B373FC</t>
  </si>
  <si>
    <t>0A3F507E-17BF-32B8-E044-0003BA298018</t>
  </si>
  <si>
    <t>288</t>
  </si>
  <si>
    <t>4k</t>
  </si>
  <si>
    <t>8927D673-B637-412F-9156-F8F5FB631DC4</t>
  </si>
  <si>
    <t>0A3F507E-1DBF-32B8-E044-0003BA298018</t>
  </si>
  <si>
    <t>15dm</t>
  </si>
  <si>
    <t>CE7AEE72-76B1-4E2B-9250-9F3DF4CA0105</t>
  </si>
  <si>
    <t>0A3F507E-1EBF-32B8-E044-0003BA298018</t>
  </si>
  <si>
    <t>21ba</t>
  </si>
  <si>
    <t>EA78CD63-9726-4FB9-A49D-A16AD13ED0DA</t>
  </si>
  <si>
    <t>0A3F507E-1FC4-32B8-E044-0003BA298018</t>
  </si>
  <si>
    <t>9hu</t>
  </si>
  <si>
    <t>20084430-5E4A-4DF6-BF44-F14E743FBDB0</t>
  </si>
  <si>
    <t>0A3F507E-23DF-32B8-E044-0003BA298018</t>
  </si>
  <si>
    <t>Valløvej</t>
  </si>
  <si>
    <t>7ah</t>
  </si>
  <si>
    <t>26FD4EA3-0511-44B5-8A1E-1625C97C1D23</t>
  </si>
  <si>
    <t>0A3F507E-23E3-32B8-E044-0003BA298018</t>
  </si>
  <si>
    <t>7i</t>
  </si>
  <si>
    <t>DAAA5537-880F-4319-A85C-0C0AAF888243</t>
  </si>
  <si>
    <t>0A3F507E-18E5-32B8-E044-0003BA298018</t>
  </si>
  <si>
    <t>13cl</t>
  </si>
  <si>
    <t>C9FB549C-DBB3-417F-ABA3-E958B9F7DBAD</t>
  </si>
  <si>
    <t>0A3F507E-19E5-32B8-E044-0003BA298018</t>
  </si>
  <si>
    <t>295</t>
  </si>
  <si>
    <t>21ep</t>
  </si>
  <si>
    <t>011319CB-9D14-401B-85E9-70C64C2BE49B</t>
  </si>
  <si>
    <t>0A3F507E-1CE5-32B8-E044-0003BA298018</t>
  </si>
  <si>
    <t>9ev</t>
  </si>
  <si>
    <t>C7585062-E688-47A7-A400-17F857314C07</t>
  </si>
  <si>
    <t>0A3F507E-24C1-32B8-E044-0003BA298018</t>
  </si>
  <si>
    <t>6aas</t>
  </si>
  <si>
    <t>2499AFF1-C4D5-4903-A1C5-04F3EA51432F</t>
  </si>
  <si>
    <t>0A3F507E-1BC5-32B8-E044-0003BA298018</t>
  </si>
  <si>
    <t>6fr</t>
  </si>
  <si>
    <t>C4EB0751-9A67-4B52-BFE2-1587D04F53FD</t>
  </si>
  <si>
    <t>0A3F507E-1DC5-32B8-E044-0003BA298018</t>
  </si>
  <si>
    <t>15du</t>
  </si>
  <si>
    <t>DBD5B539-576E-4587-A579-0E5FA56FCB1A</t>
  </si>
  <si>
    <t>0A3F507E-1EC5-32B8-E044-0003BA298018</t>
  </si>
  <si>
    <t>21aæ</t>
  </si>
  <si>
    <t>91FBF8AA-8F22-42AD-96EC-D48043AB3A5C</t>
  </si>
  <si>
    <t>0A3F507E-15D5-32B8-E044-0003BA298018</t>
  </si>
  <si>
    <t>14ds</t>
  </si>
  <si>
    <t>F6C042DB-45B0-49D2-923C-B21F58FDEDDA</t>
  </si>
  <si>
    <t>0A3F507E-19D5-32B8-E044-0003BA298018</t>
  </si>
  <si>
    <t>21fe</t>
  </si>
  <si>
    <t>93766829-2CA7-49EA-AB4F-7CEA1A60EE17</t>
  </si>
  <si>
    <t>0A3F507E-1CD5-32B8-E044-0003BA298018</t>
  </si>
  <si>
    <t>17ar</t>
  </si>
  <si>
    <t>15DB996B-AD4F-49E3-9172-03880FF63FC9</t>
  </si>
  <si>
    <t>0A3F507E-21D5-32B8-E044-0003BA298018</t>
  </si>
  <si>
    <t>6æo</t>
  </si>
  <si>
    <t>353E003B-068C-4075-81C5-F6856BF5268A</t>
  </si>
  <si>
    <t>0A3F507E-22D5-32B8-E044-0003BA298018</t>
  </si>
  <si>
    <t>14cx</t>
  </si>
  <si>
    <t>7FDDD784-323F-4D24-8DEA-599FEE710D90</t>
  </si>
  <si>
    <t>0A3F507E-23D6-32B8-E044-0003BA298018</t>
  </si>
  <si>
    <t>1p</t>
  </si>
  <si>
    <t>084F4DB9-156C-409D-8354-A55415BAE9E1</t>
  </si>
  <si>
    <t>EAC95ABB-A731-44DE-AFE1-FECD9F0F3352</t>
  </si>
  <si>
    <t>5A08D1EE-761C-45A1-A08C-0E66DF907375</t>
  </si>
  <si>
    <t>0A3F507E-15D8-32B8-E044-0003BA298018</t>
  </si>
  <si>
    <t>12hd</t>
  </si>
  <si>
    <t>7ED2E067-4310-40FB-9A0D-8C53CF26869C</t>
  </si>
  <si>
    <t>0A3F507E-1CD8-32B8-E044-0003BA298018</t>
  </si>
  <si>
    <t>17bd</t>
  </si>
  <si>
    <t>79B7B315-00C0-4C0A-B47C-43F5DBAB9D75</t>
  </si>
  <si>
    <t>0A3F507E-1BDE-32B8-E044-0003BA298018</t>
  </si>
  <si>
    <t>6hk</t>
  </si>
  <si>
    <t>19276EF8-C926-49FA-8452-F0B5DF8858E6</t>
  </si>
  <si>
    <t>0A3F507E-1DDE-32B8-E044-0003BA298018</t>
  </si>
  <si>
    <t>14ez</t>
  </si>
  <si>
    <t>4E349FF7-761E-4A5B-A3C1-E4476BC3719C</t>
  </si>
  <si>
    <t>0A3F507E-1EDE-32B8-E044-0003BA298018</t>
  </si>
  <si>
    <t>194</t>
  </si>
  <si>
    <t>22bl</t>
  </si>
  <si>
    <t>2FE36B59-45CA-4829-8742-A9406F8BEBF4</t>
  </si>
  <si>
    <t>0A3F507E-21DE-32B8-E044-0003BA298018</t>
  </si>
  <si>
    <t>18be</t>
  </si>
  <si>
    <t>91FF67FF-4476-4E1F-9288-E219E0CAFEC2</t>
  </si>
  <si>
    <t>0A3F507E-22DE-32B8-E044-0003BA298018</t>
  </si>
  <si>
    <t>14ci</t>
  </si>
  <si>
    <t>7092EFB8-4D16-464B-8275-14020B1306AA</t>
  </si>
  <si>
    <t>0A3F507E-17C8-32B8-E044-0003BA298018</t>
  </si>
  <si>
    <t>322</t>
  </si>
  <si>
    <t>11ai</t>
  </si>
  <si>
    <t>C277539F-BFF5-4127-87B4-C06BFB426BB6</t>
  </si>
  <si>
    <t>0A3F507E-1BC8-32B8-E044-0003BA298018</t>
  </si>
  <si>
    <t>6gæ</t>
  </si>
  <si>
    <t>21500D6D-8A56-4843-9DF2-F8B7BC1A1E88</t>
  </si>
  <si>
    <t>0A3F507E-1DC8-32B8-E044-0003BA298018</t>
  </si>
  <si>
    <t>14eb</t>
  </si>
  <si>
    <t>EB850AB2-580F-4F9F-8CA8-82F3A57EBAA8</t>
  </si>
  <si>
    <t>0A3F507E-1EC8-32B8-E044-0003BA298018</t>
  </si>
  <si>
    <t>21az</t>
  </si>
  <si>
    <t>10704ACA-3039-4DE9-88E4-AE416698C5B8</t>
  </si>
  <si>
    <t>0A3F507E-17D0-32B8-E044-0003BA298018</t>
  </si>
  <si>
    <t>338</t>
  </si>
  <si>
    <t>11ab</t>
  </si>
  <si>
    <t>595316BC-C449-4C56-96E6-846558B5735E</t>
  </si>
  <si>
    <t>0A3F507E-1DD0-32B8-E044-0003BA298018</t>
  </si>
  <si>
    <t>14dz</t>
  </si>
  <si>
    <t>94F06B35-991A-4CB1-8481-E0E1FC033846</t>
  </si>
  <si>
    <t>0A3F507E-19D3-32B8-E044-0003BA298018</t>
  </si>
  <si>
    <t>21fg</t>
  </si>
  <si>
    <t>214D9603-D67E-462F-953B-CD73CCCBE0BF</t>
  </si>
  <si>
    <t>0A3F507E-15CE-32B8-E044-0003BA298018</t>
  </si>
  <si>
    <t>15g</t>
  </si>
  <si>
    <t>ED7629B6-E085-446B-BEA1-76F197FCD9B1</t>
  </si>
  <si>
    <t>0A3F507E-19D2-32B8-E044-0003BA298018</t>
  </si>
  <si>
    <t>21fh</t>
  </si>
  <si>
    <t>E644002F-8DCA-43D3-BD3C-AF47D4244E5B</t>
  </si>
  <si>
    <t>0A3F507E-1AD2-32B8-E044-0003BA298018</t>
  </si>
  <si>
    <t>ACA7584B-1E8D-477F-AAC3-D0BF092438B9</t>
  </si>
  <si>
    <t>0A3F507E-1CD2-32B8-E044-0003BA298018</t>
  </si>
  <si>
    <t>17bb</t>
  </si>
  <si>
    <t>40C12A1E-04FB-4CC2-92DA-4211C3996FAD</t>
  </si>
  <si>
    <t>0A3F507E-20D2-32B8-E044-0003BA298018</t>
  </si>
  <si>
    <t>6ms</t>
  </si>
  <si>
    <t>14CD5E56-6B79-409C-BB36-9911D34B2CD1</t>
  </si>
  <si>
    <t>0A3F507E-1BC9-32B8-E044-0003BA298018</t>
  </si>
  <si>
    <t>6ft</t>
  </si>
  <si>
    <t>C64968C7-257C-4886-A594-B3FB5F955BFE</t>
  </si>
  <si>
    <t>0A3F507E-1DC9-32B8-E044-0003BA298018</t>
  </si>
  <si>
    <t>15dz</t>
  </si>
  <si>
    <t>E5EE5D06-E90E-4159-851C-DE4636F167B3</t>
  </si>
  <si>
    <t>0A3F507E-1EC9-32B8-E044-0003BA298018</t>
  </si>
  <si>
    <t>156A</t>
  </si>
  <si>
    <t>22ch</t>
  </si>
  <si>
    <t>9358F279-28BF-4550-B9FD-F1AE086ECA40</t>
  </si>
  <si>
    <t>0A3F507E-17CB-32B8-E044-0003BA298018</t>
  </si>
  <si>
    <t>4x</t>
  </si>
  <si>
    <t>A905E105-582D-46F8-9802-7B60E58C857A</t>
  </si>
  <si>
    <t>0A3F507E-1DCB-32B8-E044-0003BA298018</t>
  </si>
  <si>
    <t>15dy</t>
  </si>
  <si>
    <t>AF294A71-5687-4D3A-AA93-25F0C0664404</t>
  </si>
  <si>
    <t>0A3F507E-1BC2-32B8-E044-0003BA298018</t>
  </si>
  <si>
    <t>6gx</t>
  </si>
  <si>
    <t>434B7835-9685-458D-AFFF-B3426EC3B3E3</t>
  </si>
  <si>
    <t>0A3F507E-1DC2-32B8-E044-0003BA298018</t>
  </si>
  <si>
    <t>15do</t>
  </si>
  <si>
    <t>7E5D651A-1E5F-4005-9751-47520C9E4167</t>
  </si>
  <si>
    <t>0A3F507E-18C1-32B8-E044-0003BA298018</t>
  </si>
  <si>
    <t>13cz</t>
  </si>
  <si>
    <t>4E326616-5B1E-4567-ACF0-E1FCABE64CC6</t>
  </si>
  <si>
    <t>0A3F507E-1FDA-32B8-E044-0003BA298018</t>
  </si>
  <si>
    <t>9hh</t>
  </si>
  <si>
    <t>1DFF797D-A301-426C-8189-D373605842B0</t>
  </si>
  <si>
    <t>0A3F507E-23DA-32B8-E044-0003BA298018</t>
  </si>
  <si>
    <t>1ar</t>
  </si>
  <si>
    <t>F4620C61-DDC6-4DA4-AB41-151883D9ECA3</t>
  </si>
  <si>
    <t>A2398E01-6FD1-40DA-A737-6C217117611B</t>
  </si>
  <si>
    <t>0A3F507E-1BE1-32B8-E044-0003BA298018</t>
  </si>
  <si>
    <t>6kl</t>
  </si>
  <si>
    <t>275944DA-29C9-4005-9489-5BBD2A9A5A47</t>
  </si>
  <si>
    <t>0A3F507E-15CC-32B8-E044-0003BA298018</t>
  </si>
  <si>
    <t>15by</t>
  </si>
  <si>
    <t>AAE77386-4333-4764-A0AE-D653F07F40B7</t>
  </si>
  <si>
    <t>0A3F507E-19CC-32B8-E044-0003BA298018</t>
  </si>
  <si>
    <t>21fo</t>
  </si>
  <si>
    <t>50818CCA-F992-493C-A819-433DAE1F03BB</t>
  </si>
  <si>
    <t>0A3F507E-1CCC-32B8-E044-0003BA298018</t>
  </si>
  <si>
    <t>11E</t>
  </si>
  <si>
    <t>99EE5444-C88A-4AC0-A6A2-593B58013195</t>
  </si>
  <si>
    <t>0A3F507E-17D1-32B8-E044-0003BA298018</t>
  </si>
  <si>
    <t>317</t>
  </si>
  <si>
    <t>11ad</t>
  </si>
  <si>
    <t>CDA5BE31-7106-4BD0-BAEF-0D212E7FC538</t>
  </si>
  <si>
    <t>0A3F507E-1BD1-32B8-E044-0003BA298018</t>
  </si>
  <si>
    <t>6fy</t>
  </si>
  <si>
    <t>73C9AC94-1982-46CD-B800-30F11D4336DC</t>
  </si>
  <si>
    <t>0A3F507E-1DD1-32B8-E044-0003BA298018</t>
  </si>
  <si>
    <t>15dt</t>
  </si>
  <si>
    <t>D8BDBCE3-3F75-4C1E-A018-067AB64ABFC0</t>
  </si>
  <si>
    <t>0A3F507E-1ED1-32B8-E044-0003BA298018</t>
  </si>
  <si>
    <t>22bx</t>
  </si>
  <si>
    <t>1B88CCFE-60BF-49EE-AB7B-3FD94803D064</t>
  </si>
  <si>
    <t>0A3F507E-15D4-32B8-E044-0003BA298018</t>
  </si>
  <si>
    <t>14dt</t>
  </si>
  <si>
    <t>C0DF899E-0FCC-4659-834E-812DD8C8EAF5</t>
  </si>
  <si>
    <t>0A3F507E-19D9-32B8-E044-0003BA298018</t>
  </si>
  <si>
    <t>21fa</t>
  </si>
  <si>
    <t>C888C100-70F5-44B9-92A7-13301F5B2F1E</t>
  </si>
  <si>
    <t>0A3F507E-1CD9-32B8-E044-0003BA298018</t>
  </si>
  <si>
    <t>17be</t>
  </si>
  <si>
    <t>B94D547B-B576-4D18-82E1-7DD08E478830</t>
  </si>
  <si>
    <t>0A3F507E-22D9-32B8-E044-0003BA298018</t>
  </si>
  <si>
    <t>14cz</t>
  </si>
  <si>
    <t>66A892BC-D8F9-4B7A-BA9C-B3FDACD6FB2E</t>
  </si>
  <si>
    <t>0A3F507E-17BE-32B8-E044-0003BA298018</t>
  </si>
  <si>
    <t>6cv</t>
  </si>
  <si>
    <t>FE515330-6304-4078-9000-50BAC2814E0B</t>
  </si>
  <si>
    <t>0A3F507E-1DBE-32B8-E044-0003BA298018</t>
  </si>
  <si>
    <t>14eg</t>
  </si>
  <si>
    <t>057941BA-B06C-4C22-9141-FCBE2D44911B</t>
  </si>
  <si>
    <t>0A3F507E-24BE-32B8-E044-0003BA298018</t>
  </si>
  <si>
    <t>6aab</t>
  </si>
  <si>
    <t>CE1801BA-C865-4155-9C45-F3DD74FA7B93</t>
  </si>
  <si>
    <t>0A3F507E-19C0-32B8-E044-0003BA298018</t>
  </si>
  <si>
    <t>21fø</t>
  </si>
  <si>
    <t>3C8E9A55-A92E-40E2-88EA-F9985A0CD6AB</t>
  </si>
  <si>
    <t>0A3F507E-1AC0-32B8-E044-0003BA298018</t>
  </si>
  <si>
    <t>6iu</t>
  </si>
  <si>
    <t>936D4814-5ADB-4ECE-8157-8A14B3AA0419</t>
  </si>
  <si>
    <t>0A3F507E-19DD-32B8-E044-0003BA298018</t>
  </si>
  <si>
    <t>21ey</t>
  </si>
  <si>
    <t>0A58F359-CE9A-43F6-B77D-D1912E010876</t>
  </si>
  <si>
    <t>0A3F507E-18E2-32B8-E044-0003BA298018</t>
  </si>
  <si>
    <t>13æ</t>
  </si>
  <si>
    <t>83C6C1CE-7435-4F48-BB4D-63855335D47C</t>
  </si>
  <si>
    <t>0A3F507E-1FE2-32B8-E044-0003BA298018</t>
  </si>
  <si>
    <t>9gæ</t>
  </si>
  <si>
    <t>F6F56711-A0DD-41D2-912A-04881975293B</t>
  </si>
  <si>
    <t>0A3F507E-23E2-32B8-E044-0003BA298018</t>
  </si>
  <si>
    <t>7af</t>
  </si>
  <si>
    <t>3A5CBBCF-5428-4BF7-9440-6F8054EE29C6</t>
  </si>
  <si>
    <t>0A3F507E-19C2-32B8-E044-0003BA298018</t>
  </si>
  <si>
    <t>21fu</t>
  </si>
  <si>
    <t>DD748F12-D4E7-4017-A354-E8B078770361</t>
  </si>
  <si>
    <t>0A3F507E-17C1-32B8-E044-0003BA298018</t>
  </si>
  <si>
    <t>300</t>
  </si>
  <si>
    <t>4da</t>
  </si>
  <si>
    <t>DE0DFC87-E637-4C7F-803C-A1D3BE54E944</t>
  </si>
  <si>
    <t>0A3F507E-1DDA-32B8-E044-0003BA298018</t>
  </si>
  <si>
    <t>14ey</t>
  </si>
  <si>
    <t>94AC05D8-45C9-4B77-94FE-58B210DA02E2</t>
  </si>
  <si>
    <t>0A3F507E-21DA-32B8-E044-0003BA298018</t>
  </si>
  <si>
    <t>6æt</t>
  </si>
  <si>
    <t>8A91E9A3-A86D-4A7A-BA66-FCEC82D38795</t>
  </si>
  <si>
    <t>0A3F507E-15E1-32B8-E044-0003BA298018</t>
  </si>
  <si>
    <t>361F4277-F4FF-46FC-8787-4247AC4E4A25</t>
  </si>
  <si>
    <t>0A3F507E-19E1-32B8-E044-0003BA298018</t>
  </si>
  <si>
    <t>287</t>
  </si>
  <si>
    <t>21ev</t>
  </si>
  <si>
    <t>E291F711-294D-4D8E-907D-06125E275E01</t>
  </si>
  <si>
    <t>0A3F507E-1CE1-32B8-E044-0003BA298018</t>
  </si>
  <si>
    <t>17ax</t>
  </si>
  <si>
    <t>1C15DCD4-4C9F-4320-A70E-2782A5281284</t>
  </si>
  <si>
    <t>0A3F507E-1ECF-32B8-E044-0003BA298018</t>
  </si>
  <si>
    <t>22bu</t>
  </si>
  <si>
    <t>2E33F9FD-7DC1-4605-B1C8-14AA88FDCD1B</t>
  </si>
  <si>
    <t>0A3F507E-24CF-32B8-E044-0003BA298018</t>
  </si>
  <si>
    <t>6aal</t>
  </si>
  <si>
    <t>B2B042E8-88D7-4467-B089-563F9D244C6A</t>
  </si>
  <si>
    <t>0A3F507E-1BD5-32B8-E044-0003BA298018</t>
  </si>
  <si>
    <t>6fæ</t>
  </si>
  <si>
    <t>B0EF1F9E-4076-4F07-8D5D-4A11E91FF318</t>
  </si>
  <si>
    <t>0A3F507E-1ED5-32B8-E044-0003BA298018</t>
  </si>
  <si>
    <t>176</t>
  </si>
  <si>
    <t>22bø</t>
  </si>
  <si>
    <t>BDA2FC45-441B-4C06-B6D0-814CE3366578</t>
  </si>
  <si>
    <t>0A3F507E-1BD8-32B8-E044-0003BA298018</t>
  </si>
  <si>
    <t>6hg</t>
  </si>
  <si>
    <t>B899186B-AFFE-400C-BAEB-CD9A2F3F92C8</t>
  </si>
  <si>
    <t>0A3F507E-1DD8-32B8-E044-0003BA298018</t>
  </si>
  <si>
    <t>14ex</t>
  </si>
  <si>
    <t>877F8866-7766-4CAE-BC87-15378D8CFA74</t>
  </si>
  <si>
    <t>0A3F507E-1ED8-32B8-E044-0003BA298018</t>
  </si>
  <si>
    <t>182</t>
  </si>
  <si>
    <t>22br</t>
  </si>
  <si>
    <t>C27FB1AD-56D7-4253-B485-F66EC92BE45B</t>
  </si>
  <si>
    <t>0A3F507E-15DF-32B8-E044-0003BA298018</t>
  </si>
  <si>
    <t>12hh</t>
  </si>
  <si>
    <t>29D0B9A3-20E7-4A7D-BFEE-53AC5574CF51</t>
  </si>
  <si>
    <t>0A3F507E-19DF-32B8-E044-0003BA298018</t>
  </si>
  <si>
    <t>21et</t>
  </si>
  <si>
    <t>E7510E7B-C3EF-4D1A-9CA4-52308080D3CA</t>
  </si>
  <si>
    <t>0A3F507E-1CDF-32B8-E044-0003BA298018</t>
  </si>
  <si>
    <t>17au</t>
  </si>
  <si>
    <t>66693B76-98F5-41E6-8B77-FFAEB485FFAD</t>
  </si>
  <si>
    <t>0A3F507E-1BEA-32B8-E044-0003BA298018</t>
  </si>
  <si>
    <t>6kt</t>
  </si>
  <si>
    <t>00EBFE50-F5AE-47A9-80EB-80FD9CF0BACD</t>
  </si>
  <si>
    <t>0A3F507E-1DEA-32B8-E044-0003BA298018</t>
  </si>
  <si>
    <t>Ny Mæglergårds Alle</t>
  </si>
  <si>
    <t>6ef</t>
  </si>
  <si>
    <t>6A414282-DB11-4DB8-B83A-D420EACF2C9A</t>
  </si>
  <si>
    <t>0A3F507E-1CB4-32B8-E044-0003BA298018</t>
  </si>
  <si>
    <t>ED5E6A1F-971D-47E9-A760-16B807099896</t>
  </si>
  <si>
    <t>0A3F507E-18B7-32B8-E044-0003BA298018</t>
  </si>
  <si>
    <t>13dc</t>
  </si>
  <si>
    <t>669AEFBD-7C0B-48F6-A586-799E9353F056</t>
  </si>
  <si>
    <t>0A3F507E-1BC0-32B8-E044-0003BA298018</t>
  </si>
  <si>
    <t>6gv</t>
  </si>
  <si>
    <t>34A6193E-5CAB-45C9-8AE8-9557BE95BE06</t>
  </si>
  <si>
    <t>0A3F507E-1DC0-32B8-E044-0003BA298018</t>
  </si>
  <si>
    <t>14ef</t>
  </si>
  <si>
    <t>2F984414-3E77-489A-9F90-B67589BF39FF</t>
  </si>
  <si>
    <t>0A3F507E-1EC0-32B8-E044-0003BA298018</t>
  </si>
  <si>
    <t>150A</t>
  </si>
  <si>
    <t>22cb</t>
  </si>
  <si>
    <t>EE22B95B-4D6B-462B-9A3E-63E8026557AC</t>
  </si>
  <si>
    <t>0A3F507E-1BDD-32B8-E044-0003BA298018</t>
  </si>
  <si>
    <t>6gc</t>
  </si>
  <si>
    <t>2E767B05-81CC-45E7-A2CB-204D559B3E0F</t>
  </si>
  <si>
    <t>0A3F507E-1DDD-32B8-E044-0003BA298018</t>
  </si>
  <si>
    <t>15de</t>
  </si>
  <si>
    <t>9ECE9D7A-23B5-4BE9-BD64-6BF23516DDE6</t>
  </si>
  <si>
    <t>0A3F507E-1EDD-32B8-E044-0003BA298018</t>
  </si>
  <si>
    <t>22bm</t>
  </si>
  <si>
    <t>D10F24BB-CFA2-4BA4-9AFE-2CC4C5C0C145</t>
  </si>
  <si>
    <t>0A3F507E-15E2-32B8-E044-0003BA298018</t>
  </si>
  <si>
    <t>42094DF9-356C-4B1F-AE35-DB380EEA360C</t>
  </si>
  <si>
    <t>0A3F507E-19E2-32B8-E044-0003BA298018</t>
  </si>
  <si>
    <t>289</t>
  </si>
  <si>
    <t>21ex</t>
  </si>
  <si>
    <t>E83D32B0-3A6B-4384-9E0C-CC542C1CACC6</t>
  </si>
  <si>
    <t>0A3F507E-1CE2-32B8-E044-0003BA298018</t>
  </si>
  <si>
    <t>17bm</t>
  </si>
  <si>
    <t>371A4DE3-2D3D-4121-A8EC-2E74FF761B53</t>
  </si>
  <si>
    <t>0A3F507E-20E2-32B8-E044-0003BA298018</t>
  </si>
  <si>
    <t>24au</t>
  </si>
  <si>
    <t>BED25758-F52A-40E3-BB08-EF1E1F19537F</t>
  </si>
  <si>
    <t>0A3F507E-15C7-32B8-E044-0003BA298018</t>
  </si>
  <si>
    <t>B7A556B7-F404-47AE-B99B-61B3A9FD2130</t>
  </si>
  <si>
    <t>0A3F507E-1CC7-32B8-E044-0003BA298018</t>
  </si>
  <si>
    <t>17az</t>
  </si>
  <si>
    <t>C3CC3B2A-FBAA-4EBC-A543-B91C5DDF0736</t>
  </si>
  <si>
    <t>0A3F507E-15CA-32B8-E044-0003BA298018</t>
  </si>
  <si>
    <t>202</t>
  </si>
  <si>
    <t>3D1EE6FB-EFD4-4F31-932D-14EF7C1EAB7C</t>
  </si>
  <si>
    <t>0A3F507E-1BCE-32B8-E044-0003BA298018</t>
  </si>
  <si>
    <t>6hb</t>
  </si>
  <si>
    <t>41EEB70C-29E7-402F-B067-89AD54E8D056</t>
  </si>
  <si>
    <t>0A3F507E-15D2-32B8-E044-0003BA298018</t>
  </si>
  <si>
    <t>14d</t>
  </si>
  <si>
    <t>CE91AD45-A466-4FCE-BB1F-3BE3A5E20A21</t>
  </si>
  <si>
    <t>5432CCDE-FA89-437F-8AAF-03B568E2CAA3</t>
  </si>
  <si>
    <t>0A3F507E-15D0-32B8-E044-0003BA298018</t>
  </si>
  <si>
    <t>46537DB1-5FD4-4D40-BA44-CCE774663162</t>
  </si>
  <si>
    <t>0A3F507E-20DC-32B8-E044-0003BA298018</t>
  </si>
  <si>
    <t>24gn</t>
  </si>
  <si>
    <t>BA05DEC4-3EBF-4893-B2D2-8ED0F681614C</t>
  </si>
  <si>
    <t>0A3F507E-19E0-32B8-E044-0003BA298018</t>
  </si>
  <si>
    <t>285</t>
  </si>
  <si>
    <t>21eu</t>
  </si>
  <si>
    <t>8FEE5987-21B7-49C5-AF2D-8E99C8FB1827</t>
  </si>
  <si>
    <t>0A3F507E-1AE0-32B8-E044-0003BA298018</t>
  </si>
  <si>
    <t>7A15E7FD-F416-46EC-BD2D-EA9A91B2C02F</t>
  </si>
  <si>
    <t>0A3F507E-1CE0-32B8-E044-0003BA298018</t>
  </si>
  <si>
    <t>17av</t>
  </si>
  <si>
    <t>D5CBAE1F-AF4D-4253-9108-A4336183B90E</t>
  </si>
  <si>
    <t>0A3F507E-1BEF-32B8-E044-0003BA298018</t>
  </si>
  <si>
    <t>1ø</t>
  </si>
  <si>
    <t>06FE23C7-EC0B-4A7E-87F3-C76C91A9C5C2</t>
  </si>
  <si>
    <t>0A3F507E-19C5-32B8-E044-0003BA298018</t>
  </si>
  <si>
    <t>21fy</t>
  </si>
  <si>
    <t>9F4E2DF8-EFBD-4F8D-AD7C-05069975A7CC</t>
  </si>
  <si>
    <t>0A3F507E-18C6-32B8-E044-0003BA298018</t>
  </si>
  <si>
    <t>13aq</t>
  </si>
  <si>
    <t>16DFB6C7-46E1-4607-AE6C-7386F4057154</t>
  </si>
  <si>
    <t>0A3F507E-19C8-32B8-E044-0003BA298018</t>
  </si>
  <si>
    <t>21fs</t>
  </si>
  <si>
    <t>E14E3414-B6F3-4C8A-BFB1-61479F5AAE27</t>
  </si>
  <si>
    <t>0A3F507E-1AC8-32B8-E044-0003BA298018</t>
  </si>
  <si>
    <t>6kb</t>
  </si>
  <si>
    <t>65C33A21-9F9F-45C2-9E79-1D678D8FB0F0</t>
  </si>
  <si>
    <t>0A3F507E-1CC8-32B8-E044-0003BA298018</t>
  </si>
  <si>
    <t>F4180D07-B115-4F48-BD36-478DE33FB83A</t>
  </si>
  <si>
    <t>0A3F507E-20D1-32B8-E044-0003BA298018</t>
  </si>
  <si>
    <t>6mt</t>
  </si>
  <si>
    <t>71D77D03-4D8E-4ECF-8DA4-1DFD6FA70AB3</t>
  </si>
  <si>
    <t>0A3F507E-17D9-32B8-E044-0003BA298018</t>
  </si>
  <si>
    <t>5ai</t>
  </si>
  <si>
    <t>DD30B0A9-DE72-4DDD-A649-41394E7F0B5E</t>
  </si>
  <si>
    <t>0A3F507E-1DD9-32B8-E044-0003BA298018</t>
  </si>
  <si>
    <t>15dg</t>
  </si>
  <si>
    <t>3D7FF191-AA0A-4E65-AEE5-D877526EF5F2</t>
  </si>
  <si>
    <t>0A3F507E-1ED9-32B8-E044-0003BA298018</t>
  </si>
  <si>
    <t>184</t>
  </si>
  <si>
    <t>22bq</t>
  </si>
  <si>
    <t>999A1EC0-9845-45DB-AF77-D4CF3EEF3415</t>
  </si>
  <si>
    <t>0A3F507E-23D9-32B8-E044-0003BA298018</t>
  </si>
  <si>
    <t>1m</t>
  </si>
  <si>
    <t>DC4B0D2B-93DE-41F4-8D0F-A8B9671091CB</t>
  </si>
  <si>
    <t>937BA4A0-4357-4CD0-A4E6-3AE24EE88DD3</t>
  </si>
  <si>
    <t>0A3F507E-19DA-32B8-E044-0003BA298018</t>
  </si>
  <si>
    <t>21eø</t>
  </si>
  <si>
    <t>FA61ACF2-D7A7-4C7C-9FF9-347FF4A00A3E</t>
  </si>
  <si>
    <t>0A3F507E-1FE1-32B8-E044-0003BA298018</t>
  </si>
  <si>
    <t>9nm</t>
  </si>
  <si>
    <t>5AE8FEC6-A9C3-412C-8E40-2170BB1F23CF</t>
  </si>
  <si>
    <t>0A3F507E-19C1-32B8-E044-0003BA298018</t>
  </si>
  <si>
    <t>21fæ</t>
  </si>
  <si>
    <t>2ADA1587-C8AC-481A-8ECD-D5A754D3F61F</t>
  </si>
  <si>
    <t>0A3F507E-1CDA-32B8-E044-0003BA298018</t>
  </si>
  <si>
    <t>17bf</t>
  </si>
  <si>
    <t>D95218AA-FF2F-4A6A-84AB-DC5E856176B1</t>
  </si>
  <si>
    <t>0A3F507E-20DA-32B8-E044-0003BA298018</t>
  </si>
  <si>
    <t>24b</t>
  </si>
  <si>
    <t>73C9FD60-C550-4C27-93F9-38B400F3D8F9</t>
  </si>
  <si>
    <t>0A3F507E-18E1-32B8-E044-0003BA298018</t>
  </si>
  <si>
    <t>13ci</t>
  </si>
  <si>
    <t>247D8795-D4AD-4882-9808-54848B80047F</t>
  </si>
  <si>
    <t>0A3F507E-18DF-32B8-E044-0003BA298018</t>
  </si>
  <si>
    <t>13ch</t>
  </si>
  <si>
    <t>897EFBAC-A4C9-4CB4-9F3D-FC25AB9D9E4F</t>
  </si>
  <si>
    <t>0A3F507E-1FDF-32B8-E044-0003BA298018</t>
  </si>
  <si>
    <t>9nn</t>
  </si>
  <si>
    <t>FE0E90BC-50D8-4D6B-B3D4-0A78C98640C6</t>
  </si>
  <si>
    <t>0A3F507E-19EA-32B8-E044-0003BA298018</t>
  </si>
  <si>
    <t>305</t>
  </si>
  <si>
    <t>21ek</t>
  </si>
  <si>
    <t>B080F2A2-85D3-4C0D-BC08-7B7CB8639EDE</t>
  </si>
  <si>
    <t>0A3F507E-15C3-32B8-E044-0003BA298018</t>
  </si>
  <si>
    <t>1966D5AF-C557-4065-A38B-AE5C07B712CD</t>
  </si>
  <si>
    <t>0A3F507E-22CA-32B8-E044-0003BA298018</t>
  </si>
  <si>
    <t>22q</t>
  </si>
  <si>
    <t>83F0C8F4-DC74-4D5D-B660-C6C3B29DFB2C</t>
  </si>
  <si>
    <t>0A3F507E-24CA-32B8-E044-0003BA298018</t>
  </si>
  <si>
    <t>6øx</t>
  </si>
  <si>
    <t>CCB72613-18F8-45C0-BAC7-5929828BF92D</t>
  </si>
  <si>
    <t>0A3F507E-1BD0-32B8-E044-0003BA298018</t>
  </si>
  <si>
    <t>6hc</t>
  </si>
  <si>
    <t>F298C2B1-A092-4437-B459-27F5C223563B</t>
  </si>
  <si>
    <t>0A3F507E-1ED0-32B8-E044-0003BA298018</t>
  </si>
  <si>
    <t>22bv</t>
  </si>
  <si>
    <t>09F73BD2-0CF2-451B-8568-A53D7ABB6AF5</t>
  </si>
  <si>
    <t>0A3F507E-17EB-32B8-E044-0003BA298018</t>
  </si>
  <si>
    <t>18ao</t>
  </si>
  <si>
    <t>B60C3976-7035-41B5-9414-A70A0D818981</t>
  </si>
  <si>
    <t>0A3F507E-1DEB-32B8-E044-0003BA298018</t>
  </si>
  <si>
    <t>6ee</t>
  </si>
  <si>
    <t>7F1D8F4D-2A43-41D8-AB3D-8F83BEF299BE</t>
  </si>
  <si>
    <t>0A3F507E-19CF-32B8-E044-0003BA298018</t>
  </si>
  <si>
    <t>21fl</t>
  </si>
  <si>
    <t>657B7C00-42A9-4717-BB49-752E1C19DFDD</t>
  </si>
  <si>
    <t>0A3F507E-1ACF-32B8-E044-0003BA298018</t>
  </si>
  <si>
    <t>6ki</t>
  </si>
  <si>
    <t>C293986A-2B85-42B9-A5BE-B112A7A16C0B</t>
  </si>
  <si>
    <t>0A3F507E-1CCF-32B8-E044-0003BA298018</t>
  </si>
  <si>
    <t>17ay</t>
  </si>
  <si>
    <t>3716B581-BDE9-4D05-8E03-BB55BFF2743C</t>
  </si>
  <si>
    <t>0A3F507E-20E8-32B8-E044-0003BA298018</t>
  </si>
  <si>
    <t>7al</t>
  </si>
  <si>
    <t>73CDBFF6-3648-4E5E-93F5-4B64D34AE266</t>
  </si>
  <si>
    <t>0A3F507E-15EC-32B8-E044-0003BA298018</t>
  </si>
  <si>
    <t>1bu</t>
  </si>
  <si>
    <t>1279EA95-4668-45AA-A18A-67FC948121D7</t>
  </si>
  <si>
    <t>0A3F507E-16EC-32B8-E044-0003BA298018</t>
  </si>
  <si>
    <t>Egholmvej</t>
  </si>
  <si>
    <t>18ds</t>
  </si>
  <si>
    <t>43A1BF5E-F291-4147-B52B-E7FD16EC7D44</t>
  </si>
  <si>
    <t>0A3F507E-19EC-32B8-E044-0003BA298018</t>
  </si>
  <si>
    <t>309</t>
  </si>
  <si>
    <t>21eh</t>
  </si>
  <si>
    <t>7B935E5F-EE56-4357-AF26-46558EB90DB1</t>
  </si>
  <si>
    <t>0A3F507E-1EEA-32B8-E044-0003BA298018</t>
  </si>
  <si>
    <t>21ai</t>
  </si>
  <si>
    <t>D903F4A2-3BA1-42AD-80E2-B3CE9FFD8B7A</t>
  </si>
  <si>
    <t>0A3F507E-21EA-32B8-E044-0003BA298018</t>
  </si>
  <si>
    <t>17A</t>
  </si>
  <si>
    <t>18ck</t>
  </si>
  <si>
    <t>1B4032A6-6B10-4DC6-BE41-A44AE267DBA5</t>
  </si>
  <si>
    <t>0A3F507E-22EA-32B8-E044-0003BA298018</t>
  </si>
  <si>
    <t>14be</t>
  </si>
  <si>
    <t>C31FF1CD-89A8-457F-B97D-B06D43205A93</t>
  </si>
  <si>
    <t>0A3F507E-18C7-32B8-E044-0003BA298018</t>
  </si>
  <si>
    <t>13da</t>
  </si>
  <si>
    <t>64C331A1-5C2A-4EF4-9139-86688D23AD6C</t>
  </si>
  <si>
    <t>0A3F507E-1FC7-32B8-E044-0003BA298018</t>
  </si>
  <si>
    <t>9næ</t>
  </si>
  <si>
    <t>C7BEB71C-3485-499E-A7BC-9AEA083EB37D</t>
  </si>
  <si>
    <t>0A3F507E-18CA-32B8-E044-0003BA298018</t>
  </si>
  <si>
    <t>13as</t>
  </si>
  <si>
    <t>203F2B1F-788B-4390-93F4-489FBABB6BEE</t>
  </si>
  <si>
    <t>0A3F507E-1FCA-32B8-E044-0003BA298018</t>
  </si>
  <si>
    <t>9hq</t>
  </si>
  <si>
    <t>BEA6F236-BAA5-4EDC-97B1-C567EFC8F072</t>
  </si>
  <si>
    <t>0A3F507E-17D7-32B8-E044-0003BA298018</t>
  </si>
  <si>
    <t>5ak</t>
  </si>
  <si>
    <t>33449C87-5E13-4073-8051-C19503538045</t>
  </si>
  <si>
    <t>0A3F507E-1BD7-32B8-E044-0003BA298018</t>
  </si>
  <si>
    <t>6fø</t>
  </si>
  <si>
    <t>34C085D5-D701-4B7A-9636-C8388448AF98</t>
  </si>
  <si>
    <t>0A3F507E-1DD7-32B8-E044-0003BA298018</t>
  </si>
  <si>
    <t>15dq</t>
  </si>
  <si>
    <t>2C396A36-E0FD-4B0A-814A-8FE04DFEA043</t>
  </si>
  <si>
    <t>0A3F507E-1ED7-32B8-E044-0003BA298018</t>
  </si>
  <si>
    <t>22bs</t>
  </si>
  <si>
    <t>BFCE70AD-9ED8-4C8A-9406-FE0B2EB2A90B</t>
  </si>
  <si>
    <t>0A3F507E-23DC-32B8-E044-0003BA298018</t>
  </si>
  <si>
    <t>15bs</t>
  </si>
  <si>
    <t>EFC39CA8-B12D-42D9-B8E9-68D3D8E3F40A</t>
  </si>
  <si>
    <t>0A3F507E-19EF-32B8-E044-0003BA298018</t>
  </si>
  <si>
    <t>315</t>
  </si>
  <si>
    <t>21ee</t>
  </si>
  <si>
    <t>D70D6087-BCAE-4044-A5B4-EDD4D0EC8A1F</t>
  </si>
  <si>
    <t>0A3F507E-20CC-32B8-E044-0003BA298018</t>
  </si>
  <si>
    <t>6mz</t>
  </si>
  <si>
    <t>952600EE-AB93-4B8A-92FD-0FEDDF5B246D</t>
  </si>
  <si>
    <t>0A3F507E-1BCD-32B8-E044-0003BA298018</t>
  </si>
  <si>
    <t>6fv</t>
  </si>
  <si>
    <t>72B3E3C0-C5FC-42C3-8C49-14F6E04D7EDC</t>
  </si>
  <si>
    <t>0A3F507E-15D1-32B8-E044-0003BA298018</t>
  </si>
  <si>
    <t>14c</t>
  </si>
  <si>
    <t>342CC03A-4C29-4408-9F69-1078D94EF787</t>
  </si>
  <si>
    <t>0A3F507E-21D1-32B8-E044-0003BA298018</t>
  </si>
  <si>
    <t>6æm</t>
  </si>
  <si>
    <t>47E24DE4-103A-4013-A6B1-061C19C10DF9</t>
  </si>
  <si>
    <t>0A3F507E-22D1-32B8-E044-0003BA298018</t>
  </si>
  <si>
    <t>14cu</t>
  </si>
  <si>
    <t>70D3FB07-5BD1-43E0-86D4-B7BF41D1D31B</t>
  </si>
  <si>
    <t>0A3F507E-20D4-32B8-E044-0003BA298018</t>
  </si>
  <si>
    <t>6mq</t>
  </si>
  <si>
    <t>D948B2C6-69F8-4001-B144-56F8FD4ABCE4</t>
  </si>
  <si>
    <t>0A3F507E-20D9-32B8-E044-0003BA298018</t>
  </si>
  <si>
    <t>24at</t>
  </si>
  <si>
    <t>C6A3120D-21DA-4298-985F-C90EF5BBD202</t>
  </si>
  <si>
    <t>0A3F507E-17DA-32B8-E044-0003BA298018</t>
  </si>
  <si>
    <t>4fb</t>
  </si>
  <si>
    <t>FE7AA027-8912-4E92-907A-7F1F88850D41</t>
  </si>
  <si>
    <t>0A3F507E-21E1-32B8-E044-0003BA298018</t>
  </si>
  <si>
    <t>18bv</t>
  </si>
  <si>
    <t>1F6D8F8A-BF76-4E56-8E23-9122AB4929B0</t>
  </si>
  <si>
    <t>0A3F507E-22E1-32B8-E044-0003BA298018</t>
  </si>
  <si>
    <t>21cl</t>
  </si>
  <si>
    <t>CD774E3F-1687-4E49-AFF3-39B51177EB26</t>
  </si>
  <si>
    <t>0A3F507E-15E3-32B8-E044-0003BA298018</t>
  </si>
  <si>
    <t>60a</t>
  </si>
  <si>
    <t>216CAAC4-A693-4700-A40C-AA75AF1D8D52</t>
  </si>
  <si>
    <t>A38C0934-7326-4099-A0F6-F78DE884818E</t>
  </si>
  <si>
    <t>64AC8930-55F4-4A93-BEA1-B1AC17DF338D</t>
  </si>
  <si>
    <t>0A3F507E-1DEC-32B8-E044-0003BA298018</t>
  </si>
  <si>
    <t>6ed</t>
  </si>
  <si>
    <t>B78CAE4C-451D-480C-AE0A-FCA81C7991F7</t>
  </si>
  <si>
    <t>0A3F507E-18D0-32B8-E044-0003BA298018</t>
  </si>
  <si>
    <t>13al</t>
  </si>
  <si>
    <t>B3CD060A-FF28-4B88-A21E-2654DCA2D228</t>
  </si>
  <si>
    <t>0A3F507E-1FD0-32B8-E044-0003BA298018</t>
  </si>
  <si>
    <t>9hn</t>
  </si>
  <si>
    <t>00236E13-D415-4A55-A3F2-D0AF581D3307</t>
  </si>
  <si>
    <t>0A3F507E-19C9-32B8-E044-0003BA298018</t>
  </si>
  <si>
    <t>21fr</t>
  </si>
  <si>
    <t>4E8F4DFE-26F1-49EF-9C29-CDE4C61951D7</t>
  </si>
  <si>
    <t>0A3F507E-1AC9-32B8-E044-0003BA298018</t>
  </si>
  <si>
    <t>6kc</t>
  </si>
  <si>
    <t>EED0EA53-7FD6-4E09-A783-452F9A20EBFE</t>
  </si>
  <si>
    <t>0A3F507E-15CB-32B8-E044-0003BA298018</t>
  </si>
  <si>
    <t>5x</t>
  </si>
  <si>
    <t>50D25237-18A3-48F9-B87A-70EA6A72CC65</t>
  </si>
  <si>
    <t>0A3F507E-19CB-32B8-E044-0003BA298018</t>
  </si>
  <si>
    <t>21fp</t>
  </si>
  <si>
    <t>54A1644C-66F3-4B73-A8C7-0B0F355E29D0</t>
  </si>
  <si>
    <t>0A3F507E-1CCB-32B8-E044-0003BA298018</t>
  </si>
  <si>
    <t>11D</t>
  </si>
  <si>
    <t>945A6754-B788-4FF7-95B9-BE3A2BD46608</t>
  </si>
  <si>
    <t>0A56D11B-676A-4505-B513-79AD558CD746</t>
  </si>
  <si>
    <t>0A3F507E-15E8-32B8-E044-0003BA298018</t>
  </si>
  <si>
    <t>66b</t>
  </si>
  <si>
    <t>BAA007D7-B12C-48DC-B59F-B71F31B40CF2</t>
  </si>
  <si>
    <t>0A3F507E-16E8-32B8-E044-0003BA298018</t>
  </si>
  <si>
    <t>18bæ</t>
  </si>
  <si>
    <t>6BE74E44-D337-4C58-BBAD-2BD0EBFE528C</t>
  </si>
  <si>
    <t>0A3F507E-1BEC-32B8-E044-0003BA298018</t>
  </si>
  <si>
    <t>6ku</t>
  </si>
  <si>
    <t>367D7662-F304-4ACB-B169-D45A7CFAF9C6</t>
  </si>
  <si>
    <t>0A3F507E-17EE-32B8-E044-0003BA298018</t>
  </si>
  <si>
    <t>18dæ</t>
  </si>
  <si>
    <t>1A9FB379-5791-4FF5-8DA1-7AF85D5CAD2E</t>
  </si>
  <si>
    <t>0A3F507E-20DF-32B8-E044-0003BA298018</t>
  </si>
  <si>
    <t>24hr</t>
  </si>
  <si>
    <t>B62204CB-E7EF-437D-86D4-151F21EF5B2D</t>
  </si>
  <si>
    <t>0A3F507E-15E5-32B8-E044-0003BA298018</t>
  </si>
  <si>
    <t>7ck</t>
  </si>
  <si>
    <t>0CC8350B-88C4-41CB-94CB-25227B47EFFE</t>
  </si>
  <si>
    <t>0A3F507E-21E5-32B8-E044-0003BA298018</t>
  </si>
  <si>
    <t>18bt</t>
  </si>
  <si>
    <t>00A948EB-658C-4FE4-B5AC-56B9FD525282</t>
  </si>
  <si>
    <t>0A3F507E-22E5-32B8-E044-0003BA298018</t>
  </si>
  <si>
    <t>21cn</t>
  </si>
  <si>
    <t>5CF438E3-2995-4644-A91E-E5FAD8F4E177</t>
  </si>
  <si>
    <t>0A3F507E-1AC2-32B8-E044-0003BA298018</t>
  </si>
  <si>
    <t>6ix</t>
  </si>
  <si>
    <t>58337130-BEEB-43E9-B5F6-AF817F220B69</t>
  </si>
  <si>
    <t>0A3F507E-1BC1-32B8-E044-0003BA298018</t>
  </si>
  <si>
    <t>6fp</t>
  </si>
  <si>
    <t>4A8B080D-26FE-48E4-B357-BCFC1419DFB6</t>
  </si>
  <si>
    <t>0A3F507E-1BDA-32B8-E044-0003BA298018</t>
  </si>
  <si>
    <t>6hh</t>
  </si>
  <si>
    <t>0CACE883-0DD1-4C55-87A4-1392DDAC90EE</t>
  </si>
  <si>
    <t>0A3F507E-1EDA-32B8-E044-0003BA298018</t>
  </si>
  <si>
    <t>22bp</t>
  </si>
  <si>
    <t>0B843480-6E54-4007-8986-F8ED986D975C</t>
  </si>
  <si>
    <t>0A3F507E-22DA-32B8-E044-0003BA298018</t>
  </si>
  <si>
    <t>14cæ</t>
  </si>
  <si>
    <t>4315BEFD-FE11-4763-A5D1-9778A67B6B17</t>
  </si>
  <si>
    <t>0A3F507E-21D8-32B8-E044-0003BA298018</t>
  </si>
  <si>
    <t>6ær</t>
  </si>
  <si>
    <t>A1379EA3-3C16-4502-8C7B-5D23B809620A</t>
  </si>
  <si>
    <t>0A3F507E-22D8-32B8-E044-0003BA298018</t>
  </si>
  <si>
    <t>22bd</t>
  </si>
  <si>
    <t>C964ED49-8728-4185-82AB-0761BFF5426F</t>
  </si>
  <si>
    <t>2DD5E15A-CB1A-4529-B2B6-20CBEEC7B214</t>
  </si>
  <si>
    <t>0A3F507E-17DE-32B8-E044-0003BA298018</t>
  </si>
  <si>
    <t>5af</t>
  </si>
  <si>
    <t>B9EFAA81-DA9C-4D04-BF1F-5273F28CFDBC</t>
  </si>
  <si>
    <t>0A3F507E-18E4-32B8-E044-0003BA298018</t>
  </si>
  <si>
    <t>13ø</t>
  </si>
  <si>
    <t>B5E39F7F-BE8A-497C-BC87-A080AC5888CB</t>
  </si>
  <si>
    <t>0A3F507E-1FE4-32B8-E044-0003BA298018</t>
  </si>
  <si>
    <t>9gz</t>
  </si>
  <si>
    <t>E5E63719-DC97-40EE-9E17-EC6AFEBBB730</t>
  </si>
  <si>
    <t>0A3F507E-18D2-32B8-E044-0003BA298018</t>
  </si>
  <si>
    <t>13am</t>
  </si>
  <si>
    <t>059C7EAD-9D7A-4E97-B0BD-9A67C0B3F2DE</t>
  </si>
  <si>
    <t>0A3F507E-1FD2-32B8-E044-0003BA298018</t>
  </si>
  <si>
    <t>9hm</t>
  </si>
  <si>
    <t>175E183B-F1EA-48FA-8C61-1CBED45EA309</t>
  </si>
  <si>
    <t>0A3F507E-21D7-32B8-E044-0003BA298018</t>
  </si>
  <si>
    <t>6æq</t>
  </si>
  <si>
    <t>FDD92384-A0F2-4679-8266-1EA1B9C07776</t>
  </si>
  <si>
    <t>0A3F507E-22D7-32B8-E044-0003BA298018</t>
  </si>
  <si>
    <t>14cy</t>
  </si>
  <si>
    <t>C92A4038-6D1E-432F-9BB5-2C91E2947C43</t>
  </si>
  <si>
    <t>0A3F507E-18DA-32B8-E044-0003BA298018</t>
  </si>
  <si>
    <t>13af</t>
  </si>
  <si>
    <t>A7DB9211-454F-48C9-B733-8526886A96D0</t>
  </si>
  <si>
    <t>0A3F507E-15DB-32B8-E044-0003BA298018</t>
  </si>
  <si>
    <t>12hk</t>
  </si>
  <si>
    <t>344C943A-CA47-4B9E-BC07-D34FA3898C0A</t>
  </si>
  <si>
    <t>0A3F507E-1EE1-32B8-E044-0003BA298018</t>
  </si>
  <si>
    <t>200</t>
  </si>
  <si>
    <t>21h</t>
  </si>
  <si>
    <t>49E69022-21AB-4AB6-8CFA-D876A82D3F5B</t>
  </si>
  <si>
    <t>0A3F507E-17E3-32B8-E044-0003BA298018</t>
  </si>
  <si>
    <t>18am</t>
  </si>
  <si>
    <t>FD35BB9A-BC3D-4443-9384-2A7C0D8C5A0A</t>
  </si>
  <si>
    <t>0A3F507E-1DE3-32B8-E044-0003BA298018</t>
  </si>
  <si>
    <t>15cx</t>
  </si>
  <si>
    <t>BC7A7047-55C3-4960-B6B5-75311F68EDCD</t>
  </si>
  <si>
    <t>0A3F507E-1EE3-32B8-E044-0003BA298018</t>
  </si>
  <si>
    <t>21x</t>
  </si>
  <si>
    <t>BA73F25B-6846-4608-A7CE-DB8D84B485A6</t>
  </si>
  <si>
    <t>0A3F507E-23E8-32B8-E044-0003BA298018</t>
  </si>
  <si>
    <t>7aa</t>
  </si>
  <si>
    <t>59016702-8012-4A6E-B6EF-BD013BA362F5</t>
  </si>
  <si>
    <t>84310A3F-B05F-43D4-BC5D-9B229FC71F04</t>
  </si>
  <si>
    <t>0A3F507E-1FEC-32B8-E044-0003BA298018</t>
  </si>
  <si>
    <t>9gu</t>
  </si>
  <si>
    <t>3FF6CEF7-B1E8-4D87-AA3E-66E0FFE64D51</t>
  </si>
  <si>
    <t>0A3F507E-1BDF-32B8-E044-0003BA298018</t>
  </si>
  <si>
    <t>6gd</t>
  </si>
  <si>
    <t>85848867-FEA8-4736-A9B8-1F45FD713810</t>
  </si>
  <si>
    <t>0A3F507E-1EDF-32B8-E044-0003BA298018</t>
  </si>
  <si>
    <t>196</t>
  </si>
  <si>
    <t>22bc</t>
  </si>
  <si>
    <t>2556B175-22E6-46A9-963E-DF04381EA853</t>
  </si>
  <si>
    <t>0A3F507E-21DF-32B8-E044-0003BA298018</t>
  </si>
  <si>
    <t>18bo</t>
  </si>
  <si>
    <t>7E29CF75-8576-4570-AD4D-A63BB92E1A63</t>
  </si>
  <si>
    <t>0A3F507E-22DF-32B8-E044-0003BA298018</t>
  </si>
  <si>
    <t>21ck</t>
  </si>
  <si>
    <t>B6C2E3E4-7EFE-4EF0-91AB-46203C0A2EFB</t>
  </si>
  <si>
    <t>0A3F507E-17E5-32B8-E044-0003BA298018</t>
  </si>
  <si>
    <t>18an</t>
  </si>
  <si>
    <t>9C785455-5D82-44C1-9720-85C9FB110E12</t>
  </si>
  <si>
    <t>0A3F507E-23E5-32B8-E044-0003BA298018</t>
  </si>
  <si>
    <t>7k</t>
  </si>
  <si>
    <t>D197DCF6-8C6C-4BAD-B88F-0736DF0965AE</t>
  </si>
  <si>
    <t>0A3F507E-19E4-32B8-E044-0003BA298018</t>
  </si>
  <si>
    <t>293</t>
  </si>
  <si>
    <t>21eq</t>
  </si>
  <si>
    <t>416454F7-73A6-4564-ACD4-0340CD4C1779</t>
  </si>
  <si>
    <t>0A3F507E-1AE4-32B8-E044-0003BA298018</t>
  </si>
  <si>
    <t>0F774C21-7A6D-4C76-8DF1-C1F7BFCD2F6A</t>
  </si>
  <si>
    <t>0A3F507E-1CE4-32B8-E044-0003BA298018</t>
  </si>
  <si>
    <t>17bk</t>
  </si>
  <si>
    <t>BF161F3C-2092-489A-AEBB-61C29B83998D</t>
  </si>
  <si>
    <t>0A3F507E-15EB-32B8-E044-0003BA298018</t>
  </si>
  <si>
    <t>66a</t>
  </si>
  <si>
    <t>D05EC09E-90A8-49C9-85DD-02D6BD63B716</t>
  </si>
  <si>
    <t>0A3F507E-16EB-32B8-E044-0003BA298018</t>
  </si>
  <si>
    <t>18dv</t>
  </si>
  <si>
    <t>0AECD2ED-D565-4E51-ACFA-FAC83D614B79</t>
  </si>
  <si>
    <t>0A3F507E-19EB-32B8-E044-0003BA298018</t>
  </si>
  <si>
    <t>307</t>
  </si>
  <si>
    <t>21ei</t>
  </si>
  <si>
    <t>F178C3F4-31A4-474B-9380-D730C0485B26</t>
  </si>
  <si>
    <t>0A3F507E-1AEB-32B8-E044-0003BA298018</t>
  </si>
  <si>
    <t>DD367C73-B06C-4D3D-AFBD-F307D72E9B65</t>
  </si>
  <si>
    <t>0A3F507E-1CEB-32B8-E044-0003BA298018</t>
  </si>
  <si>
    <t>9ez</t>
  </si>
  <si>
    <t>2842408A-1AC1-4DB6-B27F-5A080BE61960</t>
  </si>
  <si>
    <t>0A3F507E-18D7-32B8-E044-0003BA298018</t>
  </si>
  <si>
    <t>13cp</t>
  </si>
  <si>
    <t>4C48A092-40FB-44A2-89D9-E37FA0F64E27</t>
  </si>
  <si>
    <t>0A3F507E-1FD7-32B8-E044-0003BA298018</t>
  </si>
  <si>
    <t>9ns</t>
  </si>
  <si>
    <t>FA35BB90-E21D-4769-A48A-D0F535D84720</t>
  </si>
  <si>
    <t>0A3F507E-23D7-32B8-E044-0003BA298018</t>
  </si>
  <si>
    <t>1o</t>
  </si>
  <si>
    <t>7677BFAD-3841-46D9-A2C7-F8F7BA5DEB7E</t>
  </si>
  <si>
    <t>602187BA-260A-4D39-9101-62D8D42375AF</t>
  </si>
  <si>
    <t>0A3F507E-14DC-32B8-E044-0003BA298018</t>
  </si>
  <si>
    <t>78k</t>
  </si>
  <si>
    <t>7F02E9FE-F262-406C-A880-9B33B4D5EBC2</t>
  </si>
  <si>
    <t>0A3F507E-1FDC-32B8-E044-0003BA298018</t>
  </si>
  <si>
    <t>9hg</t>
  </si>
  <si>
    <t>A91E8256-8678-4702-AFD8-59B6230A1470</t>
  </si>
  <si>
    <t>135ACFD3-810D-4A06-8CCA-8DF7F4788C13</t>
  </si>
  <si>
    <t>066BD93D-56D5-4AB6-B8F0-1CE06C40E9A8</t>
  </si>
  <si>
    <t>E07F2F6F-29C4-47A6-813D-45AC63FCB522</t>
  </si>
  <si>
    <t>0A3F507E-19D0-32B8-E044-0003BA298018</t>
  </si>
  <si>
    <t>21fk</t>
  </si>
  <si>
    <t>EB8EAE07-098C-42C3-AB45-88AA57328B3F</t>
  </si>
  <si>
    <t>0A3F507E-1AD0-32B8-E044-0003BA298018</t>
  </si>
  <si>
    <t>6kk</t>
  </si>
  <si>
    <t>27C0868B-1A91-4638-9B77-4F4A2BD893DB</t>
  </si>
  <si>
    <t>0A3F507E-1CD0-32B8-E044-0003BA298018</t>
  </si>
  <si>
    <t>17aø</t>
  </si>
  <si>
    <t>9B180BB5-6C33-4230-B203-E984B9808EED</t>
  </si>
  <si>
    <t>0A3F507E-22E4-32B8-E044-0003BA298018</t>
  </si>
  <si>
    <t>14bu</t>
  </si>
  <si>
    <t>7CA8FC38-C5F4-4A34-842E-F4090A8F7E2D</t>
  </si>
  <si>
    <t>0A3F507E-1BD6-32B8-E044-0003BA298018</t>
  </si>
  <si>
    <t>6hf</t>
  </si>
  <si>
    <t>B5DE6B1E-A4E5-4EAB-8FAF-1F40AB1F7684</t>
  </si>
  <si>
    <t>0A3F507E-1ED6-32B8-E044-0003BA298018</t>
  </si>
  <si>
    <t>22ca</t>
  </si>
  <si>
    <t>6DB5FB19-C387-41A9-9B78-C7EF60BF757F</t>
  </si>
  <si>
    <t>0A3F507E-21D6-32B8-E044-0003BA298018</t>
  </si>
  <si>
    <t>6æp</t>
  </si>
  <si>
    <t>A9DC2BAB-33BB-4DE1-AAC0-F4D29B3F1499</t>
  </si>
  <si>
    <t>0A3F507E-22D6-32B8-E044-0003BA298018</t>
  </si>
  <si>
    <t>22h</t>
  </si>
  <si>
    <t>102F4842-9621-47A8-B92A-70359C14790F</t>
  </si>
  <si>
    <t>0A3F507E-17E1-32B8-E044-0003BA298018</t>
  </si>
  <si>
    <t>5ac</t>
  </si>
  <si>
    <t>4EBFD2E3-B56C-4319-BAFE-4C7614EFDAB8</t>
  </si>
  <si>
    <t>0A3F507E-1DE1-32B8-E044-0003BA298018</t>
  </si>
  <si>
    <t>15cy</t>
  </si>
  <si>
    <t>C545BF56-7C9C-41DD-AEAA-DA3CA4B6AEF6</t>
  </si>
  <si>
    <t>0A3F507E-1AC5-32B8-E044-0003BA298018</t>
  </si>
  <si>
    <t>6iæ</t>
  </si>
  <si>
    <t>9683531B-FB78-4532-B0ED-B8D6D0CDE314</t>
  </si>
  <si>
    <t>0A3F507E-1FCF-32B8-E044-0003BA298018</t>
  </si>
  <si>
    <t>9nv</t>
  </si>
  <si>
    <t>F254D494-52D6-465A-A4A0-96EF6E59802E</t>
  </si>
  <si>
    <t>0A3F507E-18D5-32B8-E044-0003BA298018</t>
  </si>
  <si>
    <t>13co</t>
  </si>
  <si>
    <t>694D2B3D-3654-44F0-B8A3-BC24AF1B2FD9</t>
  </si>
  <si>
    <t>0A3F507E-1FD5-32B8-E044-0003BA298018</t>
  </si>
  <si>
    <t>9nt</t>
  </si>
  <si>
    <t>BAA3BA0C-09D3-472A-AB80-D3406BBBF91A</t>
  </si>
  <si>
    <t>0A3F507E-18D8-32B8-E044-0003BA298018</t>
  </si>
  <si>
    <t>13ae</t>
  </si>
  <si>
    <t>B5543EE7-59DA-4753-847F-41290BEBB5A2</t>
  </si>
  <si>
    <t>0A3F507E-1FD8-32B8-E044-0003BA298018</t>
  </si>
  <si>
    <t>9hi</t>
  </si>
  <si>
    <t>2B6EB58C-D8B0-4E08-B423-A07779BE6E25</t>
  </si>
  <si>
    <t>0A3F507E-19DE-32B8-E044-0003BA298018</t>
  </si>
  <si>
    <t>21es</t>
  </si>
  <si>
    <t>C1E3C385-84CF-4A5F-8C5C-3B8EBBEF39A0</t>
  </si>
  <si>
    <t>0A3F507E-15E4-32B8-E044-0003BA298018</t>
  </si>
  <si>
    <t>6au</t>
  </si>
  <si>
    <t>4E22AD5D-5C2C-4082-8D8E-64097C89E138</t>
  </si>
  <si>
    <t>0A3F507E-21E4-32B8-E044-0003BA298018</t>
  </si>
  <si>
    <t>18bq</t>
  </si>
  <si>
    <t>2F3CC145-91E7-4D1B-A60A-791BC24FF38E</t>
  </si>
  <si>
    <t>0A3F507E-21D4-32B8-E044-0003BA298018</t>
  </si>
  <si>
    <t>6æu</t>
  </si>
  <si>
    <t>91A34B99-9DA6-4D09-9975-616AAD3B695B</t>
  </si>
  <si>
    <t>0A3F507E-22D4-32B8-E044-0003BA298018</t>
  </si>
  <si>
    <t>22i</t>
  </si>
  <si>
    <t>FAC6928C-9370-417A-B39C-D830788B14F8</t>
  </si>
  <si>
    <t>0A3F507E-15D9-32B8-E044-0003BA298018</t>
  </si>
  <si>
    <t>12hm</t>
  </si>
  <si>
    <t>74F895E3-4102-42EB-9E38-E72B62C654B3</t>
  </si>
  <si>
    <t>0A3F507E-21D9-32B8-E044-0003BA298018</t>
  </si>
  <si>
    <t>6æs</t>
  </si>
  <si>
    <t>E2410D28-8CCC-400A-8947-6A1722B9A7B4</t>
  </si>
  <si>
    <t>0A3F507E-21DB-32B8-E044-0003BA298018</t>
  </si>
  <si>
    <t>18cl</t>
  </si>
  <si>
    <t>9E1EC9E9-8004-4FEA-B583-B5E096398F9C</t>
  </si>
  <si>
    <t>0A3F507E-22DB-32B8-E044-0003BA298018</t>
  </si>
  <si>
    <t>21ch</t>
  </si>
  <si>
    <t>3D02B053-18E9-4A55-93B9-3D1628E2F9BF</t>
  </si>
  <si>
    <t>0A3F507E-23E1-32B8-E044-0003BA298018</t>
  </si>
  <si>
    <t>7h</t>
  </si>
  <si>
    <t>5B2156FF-0044-4ECB-B6CF-D12ED8634A94</t>
  </si>
  <si>
    <t>0A3F507E-1AD3-32B8-E044-0003BA298018</t>
  </si>
  <si>
    <t>556E81B7-73DE-4E0B-92C6-AF5A2FDC5B94</t>
  </si>
  <si>
    <t>0A3F507E-20D3-32B8-E044-0003BA298018</t>
  </si>
  <si>
    <t>6mr</t>
  </si>
  <si>
    <t>01D256B8-8FE7-42AB-A83C-7F3FF740277D</t>
  </si>
  <si>
    <t>0A3F507E-23EB-32B8-E044-0003BA298018</t>
  </si>
  <si>
    <t>7n</t>
  </si>
  <si>
    <t>AFF72CA3-EA8F-42FC-9742-4C11FD5A267F</t>
  </si>
  <si>
    <t>0A3F507E-17C7-32B8-E044-0003BA298018</t>
  </si>
  <si>
    <t>4u</t>
  </si>
  <si>
    <t>9D2DA16F-6E86-4E3B-9BF1-D25F5F8BDB71</t>
  </si>
  <si>
    <t>0A3F507E-17CA-32B8-E044-0003BA298018</t>
  </si>
  <si>
    <t>326</t>
  </si>
  <si>
    <t>11æ</t>
  </si>
  <si>
    <t>BFDE8159-8BEA-4FD3-B608-EDB53FA876F3</t>
  </si>
  <si>
    <t>0A3F507E-18CE-32B8-E044-0003BA298018</t>
  </si>
  <si>
    <t>13ak</t>
  </si>
  <si>
    <t>C14703C5-9456-4760-93F7-3F1F71483FDD</t>
  </si>
  <si>
    <t>0A3F507E-1FCE-32B8-E044-0003BA298018</t>
  </si>
  <si>
    <t>9ho</t>
  </si>
  <si>
    <t>DC4BD704-A55B-4C57-97A2-2500F36CD979</t>
  </si>
  <si>
    <t>0A3F507E-15D7-32B8-E044-0003BA298018</t>
  </si>
  <si>
    <t>12hl</t>
  </si>
  <si>
    <t>4F9AF9EC-FC09-4515-AC68-5AB7007EF4F9</t>
  </si>
  <si>
    <t>0A3F507E-21DC-32B8-E044-0003BA298018</t>
  </si>
  <si>
    <t>18dy</t>
  </si>
  <si>
    <t>C372B67F-BE32-401B-AE5E-D3B89C36F7B2</t>
  </si>
  <si>
    <t>0A3F507E-1BE0-32B8-E044-0003BA298018</t>
  </si>
  <si>
    <t>6hl</t>
  </si>
  <si>
    <t>4F7AE563-B51D-43D5-9B04-2B6D9F4DD97F</t>
  </si>
  <si>
    <t>0A3F507E-1DE0-32B8-E044-0003BA298018</t>
  </si>
  <si>
    <t>14eø</t>
  </si>
  <si>
    <t>FDD8427D-15DB-4DB3-8464-51A8600BD2B0</t>
  </si>
  <si>
    <t>0A3F507E-1EE0-32B8-E044-0003BA298018</t>
  </si>
  <si>
    <t>21i</t>
  </si>
  <si>
    <t>96D05AE8-DF8F-4D50-8C1D-053469363371</t>
  </si>
  <si>
    <t>0A3F507E-18E6-32B8-E044-0003BA298018</t>
  </si>
  <si>
    <t>13aa</t>
  </si>
  <si>
    <t>71EB1F85-9E11-422F-B35E-101CF4871D53</t>
  </si>
  <si>
    <t>0A3F507E-1FED-32B8-E044-0003BA298018</t>
  </si>
  <si>
    <t>9ng</t>
  </si>
  <si>
    <t>1B9B0EE8-CD1D-4042-A10D-B9D5CDBABEAF</t>
  </si>
  <si>
    <t>0A3F507E-19CD-32B8-E044-0003BA298018</t>
  </si>
  <si>
    <t>21fn</t>
  </si>
  <si>
    <t>43A85DF7-7382-4A54-BD3E-C0468965D8D7</t>
  </si>
  <si>
    <t>0A3F507E-1ACD-32B8-E044-0003BA298018</t>
  </si>
  <si>
    <t>6kg</t>
  </si>
  <si>
    <t>425FAC33-4655-40E2-BB34-F2CC60B9BB6A</t>
  </si>
  <si>
    <t>0A3F507E-1CCD-32B8-E044-0003BA298018</t>
  </si>
  <si>
    <t>11F</t>
  </si>
  <si>
    <t>17ø</t>
  </si>
  <si>
    <t>F035430F-EA15-4787-A98D-B015AD5B4FE9</t>
  </si>
  <si>
    <t>0A3F507E-18D6-32B8-E044-0003BA298018</t>
  </si>
  <si>
    <t>13ad</t>
  </si>
  <si>
    <t>D5FD661E-B179-42FF-BD42-458BA2503DEC</t>
  </si>
  <si>
    <t>0A3F507E-15DA-32B8-E044-0003BA298018</t>
  </si>
  <si>
    <t>12he</t>
  </si>
  <si>
    <t>AC7E66E7-D76D-4DC2-B743-740C9602F5F8</t>
  </si>
  <si>
    <t>0A3F507E-18DB-32B8-E044-0003BA298018</t>
  </si>
  <si>
    <t>13cr</t>
  </si>
  <si>
    <t>8B71CEA3-F0D7-4925-A422-8E4BEB856E97</t>
  </si>
  <si>
    <t>0A3F507E-23DB-32B8-E044-0003BA298018</t>
  </si>
  <si>
    <t>16fc</t>
  </si>
  <si>
    <t>14099357-FFA7-4E27-B34B-1FF44DC6FC84</t>
  </si>
  <si>
    <t>0A3F507E-21EC-32B8-E044-0003BA298018</t>
  </si>
  <si>
    <t>18bh</t>
  </si>
  <si>
    <t>FF521BA6-47D4-4419-AD9D-F2829E814B57</t>
  </si>
  <si>
    <t>0A3F507E-22EC-32B8-E044-0003BA298018</t>
  </si>
  <si>
    <t>14bd</t>
  </si>
  <si>
    <t>4F30CE05-B6C0-47BA-B4BF-EBE8A0929788</t>
  </si>
  <si>
    <t>0A3F507E-23E4-32B8-E044-0003BA298018</t>
  </si>
  <si>
    <t>7x</t>
  </si>
  <si>
    <t>CFBCE980-706E-4E16-BA72-88B5EB864147</t>
  </si>
  <si>
    <t>0A3F507E-18ED-32B8-E044-0003BA298018</t>
  </si>
  <si>
    <t>13cc</t>
  </si>
  <si>
    <t>7832A6B2-E660-4586-98AA-996DC257800F</t>
  </si>
  <si>
    <t>0A3F507E-21F4-32B8-E044-0003BA298018</t>
  </si>
  <si>
    <t>1A</t>
  </si>
  <si>
    <t>18ms</t>
  </si>
  <si>
    <t>423E3C16-4D2B-494E-97EF-1C146634EC72</t>
  </si>
  <si>
    <t>0A3F507E-22F4-32B8-E044-0003BA298018</t>
  </si>
  <si>
    <t>14bx</t>
  </si>
  <si>
    <t>A4E6F5EF-EDC5-4DCA-951E-D47D476B8A2F</t>
  </si>
  <si>
    <t>0A3F507E-19FE-32B8-E044-0003BA298018</t>
  </si>
  <si>
    <t>345</t>
  </si>
  <si>
    <t>21dq</t>
  </si>
  <si>
    <t>062150EA-F13B-4751-A293-C5A8746D32B1</t>
  </si>
  <si>
    <t>0A3F507E-19CE-32B8-E044-0003BA298018</t>
  </si>
  <si>
    <t>21fm</t>
  </si>
  <si>
    <t>9BA4B9DB-194A-463E-A1CC-2EA7CF8691CD</t>
  </si>
  <si>
    <t>0A3F507E-1ACE-32B8-E044-0003BA298018</t>
  </si>
  <si>
    <t>6kh</t>
  </si>
  <si>
    <t>258FDA19-8201-4724-81FE-360640E621F2</t>
  </si>
  <si>
    <t>0A3F507E-1CCE-32B8-E044-0003BA298018</t>
  </si>
  <si>
    <t>11G</t>
  </si>
  <si>
    <t>17æ</t>
  </si>
  <si>
    <t>CBBD71B7-421C-46A4-9869-422CE75E2954</t>
  </si>
  <si>
    <t>0A3F507E-20CE-32B8-E044-0003BA298018</t>
  </si>
  <si>
    <t>6mx</t>
  </si>
  <si>
    <t>B04171AD-3437-447F-88CA-22ABA7CC5627</t>
  </si>
  <si>
    <t>0A3F507E-18DC-32B8-E044-0003BA298018</t>
  </si>
  <si>
    <t>13ag</t>
  </si>
  <si>
    <t>FED4412D-7967-48CE-8D64-29688CDF18F5</t>
  </si>
  <si>
    <t>0A3F507E-18E0-32B8-E044-0003BA298018</t>
  </si>
  <si>
    <t>13z</t>
  </si>
  <si>
    <t>84BE0066-2C65-4444-9B34-9C2BA91315BC</t>
  </si>
  <si>
    <t>0A3F507E-1FE0-32B8-E044-0003BA298018</t>
  </si>
  <si>
    <t>9he</t>
  </si>
  <si>
    <t>A7ADAA5B-0DC7-4232-A552-F92C3A958C4C</t>
  </si>
  <si>
    <t>0A3F507E-19E6-32B8-E044-0003BA298018</t>
  </si>
  <si>
    <t>297</t>
  </si>
  <si>
    <t>21eo</t>
  </si>
  <si>
    <t>C277AE08-594C-47D1-AAD4-9D0D6C156F5B</t>
  </si>
  <si>
    <t>0A3F507E-1CE6-32B8-E044-0003BA298018</t>
  </si>
  <si>
    <t>9ef</t>
  </si>
  <si>
    <t>580C0ED6-E6F9-4E1E-B73D-EDCDC43A9BB0</t>
  </si>
  <si>
    <t>0A3F507E-20E6-32B8-E044-0003BA298018</t>
  </si>
  <si>
    <t>7ab</t>
  </si>
  <si>
    <t>FE1E803C-3470-4E00-A7FA-E35B400EE413</t>
  </si>
  <si>
    <t>0A3F507E-19BF-32B8-E044-0003BA298018</t>
  </si>
  <si>
    <t>21ga</t>
  </si>
  <si>
    <t>7F8248D4-E492-4B01-9CA1-BD157EDAB540</t>
  </si>
  <si>
    <t>0A3F507E-1ABF-32B8-E044-0003BA298018</t>
  </si>
  <si>
    <t>6it</t>
  </si>
  <si>
    <t>0926A2EE-4628-4016-BA16-3D0885B016D2</t>
  </si>
  <si>
    <t>0A3F507E-24CB-32B8-E044-0003BA298018</t>
  </si>
  <si>
    <t>6aan</t>
  </si>
  <si>
    <t>F15AB114-725C-44CD-B673-3A332D9AF8DC</t>
  </si>
  <si>
    <t>0A3F507E-1BE5-32B8-E044-0003BA298018</t>
  </si>
  <si>
    <t>6ko</t>
  </si>
  <si>
    <t>5BB10BF1-078A-4729-9434-670B8DD4BABB</t>
  </si>
  <si>
    <t>0A3F507E-1DE5-32B8-E044-0003BA298018</t>
  </si>
  <si>
    <t>15cu</t>
  </si>
  <si>
    <t>CEEAF52C-B688-4870-BB64-F18326FCCDED</t>
  </si>
  <si>
    <t>0A3F507E-1EE5-32B8-E044-0003BA298018</t>
  </si>
  <si>
    <t>21z</t>
  </si>
  <si>
    <t>B131C288-0544-4ECC-85A3-FB0ED34AD2BD</t>
  </si>
  <si>
    <t>0A3F507E-17EA-32B8-E044-0003BA298018</t>
  </si>
  <si>
    <t>18fk</t>
  </si>
  <si>
    <t>BD478E4F-A7A3-4757-904A-E5DD3C443804</t>
  </si>
  <si>
    <t>0A3F507E-1BCB-32B8-E044-0003BA298018</t>
  </si>
  <si>
    <t>6fu</t>
  </si>
  <si>
    <t>3F9FD572-A929-4955-84EB-B02DC5C5E5AE</t>
  </si>
  <si>
    <t>0A3F507E-1ECB-32B8-E044-0003BA298018</t>
  </si>
  <si>
    <t>158A</t>
  </si>
  <si>
    <t>22ck</t>
  </si>
  <si>
    <t>69A18093-D562-459F-BCE8-5A0239103442</t>
  </si>
  <si>
    <t>0A3F507E-21CB-32B8-E044-0003BA298018</t>
  </si>
  <si>
    <t>6aba</t>
  </si>
  <si>
    <t>047C33C1-193D-4678-8EE4-B900B42E5770</t>
  </si>
  <si>
    <t>0A3F507E-22CB-32B8-E044-0003BA298018</t>
  </si>
  <si>
    <t>14cg</t>
  </si>
  <si>
    <t>6B3C129F-C68E-4454-B8D1-774C1682C832</t>
  </si>
  <si>
    <t>0A3F507E-17CF-32B8-E044-0003BA298018</t>
  </si>
  <si>
    <t>303</t>
  </si>
  <si>
    <t>4z</t>
  </si>
  <si>
    <t>1344A5A8-C092-4158-BB15-4C1D90F6179C</t>
  </si>
  <si>
    <t>0A3F507E-17E8-32B8-E044-0003BA298018</t>
  </si>
  <si>
    <t>18fl</t>
  </si>
  <si>
    <t>A31D5193-1CBE-4BD9-9624-7DFEDA8BB73C</t>
  </si>
  <si>
    <t>0A3F507E-1BE8-32B8-E044-0003BA298018</t>
  </si>
  <si>
    <t>6ks</t>
  </si>
  <si>
    <t>5DFC9172-2066-4D3F-9CA0-26CBE8C0562A</t>
  </si>
  <si>
    <t>0A3F507E-1DE8-32B8-E044-0003BA298018</t>
  </si>
  <si>
    <t>15cf</t>
  </si>
  <si>
    <t>7B86E5F9-AB3B-4021-B012-90E15F2DAB2E</t>
  </si>
  <si>
    <t>0A3F507E-1EE8-32B8-E044-0003BA298018</t>
  </si>
  <si>
    <t>21al</t>
  </si>
  <si>
    <t>70D03B5B-6155-4E5F-88C0-18FB073872CE</t>
  </si>
  <si>
    <t>0A3F507E-18EE-32B8-E044-0003BA298018</t>
  </si>
  <si>
    <t>13u</t>
  </si>
  <si>
    <t>8227C014-BB9F-4F77-B92A-FAE6FD96A116</t>
  </si>
  <si>
    <t>0A3F507E-1FEE-32B8-E044-0003BA298018</t>
  </si>
  <si>
    <t>9gt</t>
  </si>
  <si>
    <t>62081159-D61D-4756-837A-D1F624A1FAA2</t>
  </si>
  <si>
    <t>0A3F507E-15EE-32B8-E044-0003BA298018</t>
  </si>
  <si>
    <t>1k</t>
  </si>
  <si>
    <t>EF984196-8E68-442C-87B9-2541958056B0</t>
  </si>
  <si>
    <t>0A3F507E-16EE-32B8-E044-0003BA298018</t>
  </si>
  <si>
    <t>18ez</t>
  </si>
  <si>
    <t>229129DB-0C63-46B0-AC2C-B5223ACB6E1C</t>
  </si>
  <si>
    <t>0A3F507E-17F1-32B8-E044-0003BA298018</t>
  </si>
  <si>
    <t>18ba</t>
  </si>
  <si>
    <t>BE3BE1FE-1081-4933-A21A-71C183B34F38</t>
  </si>
  <si>
    <t>0A3F507E-1BF1-32B8-E044-0003BA298018</t>
  </si>
  <si>
    <t>1aa</t>
  </si>
  <si>
    <t>AF76B089-1857-4EF0-8889-4EA845727A9F</t>
  </si>
  <si>
    <t>0A3F507E-1DF1-32B8-E044-0003BA298018</t>
  </si>
  <si>
    <t>6hq</t>
  </si>
  <si>
    <t>0E5B0FFE-195D-42D1-AAF3-22BDBFBF932B</t>
  </si>
  <si>
    <t>0A3F507E-19D8-32B8-E044-0003BA298018</t>
  </si>
  <si>
    <t>21fb</t>
  </si>
  <si>
    <t>A2DBFFD2-A030-47A6-B78F-83332F8D50B2</t>
  </si>
  <si>
    <t>0A3F507E-1AD8-32B8-E044-0003BA298018</t>
  </si>
  <si>
    <t>E52B214A-4D7C-47E6-BA3A-4427C1DD5907</t>
  </si>
  <si>
    <t>0A3F507E-17E4-32B8-E044-0003BA298018</t>
  </si>
  <si>
    <t>18ch</t>
  </si>
  <si>
    <t>634C7FB3-F96A-4224-8618-AC15AB332011</t>
  </si>
  <si>
    <t>0A3F507E-1DE4-32B8-E044-0003BA298018</t>
  </si>
  <si>
    <t>15cv</t>
  </si>
  <si>
    <t>D46EB62A-D535-4143-BCA2-C5A8AB1A052E</t>
  </si>
  <si>
    <t>0A3F507E-1EE4-32B8-E044-0003BA298018</t>
  </si>
  <si>
    <t>21æ</t>
  </si>
  <si>
    <t>C43A5662-2389-4863-AB5F-17C087EFB242</t>
  </si>
  <si>
    <t>0A3F507E-19F9-32B8-E044-0003BA298018</t>
  </si>
  <si>
    <t>335</t>
  </si>
  <si>
    <t>21dv</t>
  </si>
  <si>
    <t>373A9915-726F-4761-A313-26D3958D933A</t>
  </si>
  <si>
    <t>0A3F507E-1AF9-32B8-E044-0003BA298018</t>
  </si>
  <si>
    <t>18ax</t>
  </si>
  <si>
    <t>6A91FCF3-49EA-451A-8922-17A58C4F8E8B</t>
  </si>
  <si>
    <t>0A3F507E-1FF7-32B8-E044-0003BA298018</t>
  </si>
  <si>
    <t>9nb</t>
  </si>
  <si>
    <t>1674EF59-D48F-4C3A-97C1-90DFAC784ECA</t>
  </si>
  <si>
    <t>0A3F507E-23F7-32B8-E044-0003BA298018</t>
  </si>
  <si>
    <t>21hg</t>
  </si>
  <si>
    <t>7C7B8C56-56DE-4EA7-9159-070ACC4FEC28</t>
  </si>
  <si>
    <t>0A3F507E-23F8-32B8-E044-0003BA298018</t>
  </si>
  <si>
    <t>21hh</t>
  </si>
  <si>
    <t>28D4CA49-E137-49D9-BCF4-571FBAF12866</t>
  </si>
  <si>
    <t>0A3F507E-1BE2-32B8-E044-0003BA298018</t>
  </si>
  <si>
    <t>6hm</t>
  </si>
  <si>
    <t>8F837F32-8007-498F-9340-A91DFDA5F4F7</t>
  </si>
  <si>
    <t>0A3F507E-1EE2-32B8-E044-0003BA298018</t>
  </si>
  <si>
    <t>21y</t>
  </si>
  <si>
    <t>F69AD176-26CA-461E-B7E3-FBE66C9EA1A5</t>
  </si>
  <si>
    <t>0A3F507E-21E2-32B8-E044-0003BA298018</t>
  </si>
  <si>
    <t>18bg</t>
  </si>
  <si>
    <t>D89388F3-9E8B-413F-ADF1-7CE9ADFC6573</t>
  </si>
  <si>
    <t>0A3F507E-22E2-32B8-E044-0003BA298018</t>
  </si>
  <si>
    <t>14bt</t>
  </si>
  <si>
    <t>3B29FE1A-EA4E-479A-A267-4C698F9C8C38</t>
  </si>
  <si>
    <t>0A3F507E-1AE7-32B8-E044-0003BA298018</t>
  </si>
  <si>
    <t>CE5D0100-AA95-4FC6-B223-528721EC7F1B</t>
  </si>
  <si>
    <t>0A3F507E-20E7-32B8-E044-0003BA298018</t>
  </si>
  <si>
    <t>7ak</t>
  </si>
  <si>
    <t>A5C49F38-3060-47A1-A245-397BA0D1DD31</t>
  </si>
  <si>
    <t>0A3F507E-1BE9-32B8-E044-0003BA298018</t>
  </si>
  <si>
    <t>1y</t>
  </si>
  <si>
    <t>EC6CDFAA-0342-430A-B53D-735D2C95BBA8</t>
  </si>
  <si>
    <t>0A3F507E-1DE9-32B8-E044-0003BA298018</t>
  </si>
  <si>
    <t>15ce</t>
  </si>
  <si>
    <t>D39C4D4E-D8A5-455C-BBE6-3CDBE2CD8E90</t>
  </si>
  <si>
    <t>0A3F507E-1EE9-32B8-E044-0003BA298018</t>
  </si>
  <si>
    <t>21ak</t>
  </si>
  <si>
    <t>3F1DA907-7F14-4824-B9D5-7DCE5BE63526</t>
  </si>
  <si>
    <t>0A3F507E-1FFC-32B8-E044-0003BA298018</t>
  </si>
  <si>
    <t>9gm</t>
  </si>
  <si>
    <t>2866C79C-1575-498B-A9A5-5F1D158ABB57</t>
  </si>
  <si>
    <t>0A3F507E-15FB-32B8-E044-0003BA298018</t>
  </si>
  <si>
    <t>11cv</t>
  </si>
  <si>
    <t>A6879DD5-A247-42B1-A90D-7640BF336BB3</t>
  </si>
  <si>
    <t>0A3F507E-16FB-32B8-E044-0003BA298018</t>
  </si>
  <si>
    <t>C30A0545-9C0A-4A74-959F-59C4CD64FFF4</t>
  </si>
  <si>
    <t>0A3F507E-1BFF-32B8-E044-0003BA298018</t>
  </si>
  <si>
    <t>1af</t>
  </si>
  <si>
    <t>18B42902-A47D-4D07-8A6C-60F68018DD9B</t>
  </si>
  <si>
    <t>0A3F507E-1FE5-32B8-E044-0003BA298018</t>
  </si>
  <si>
    <t>9nk</t>
  </si>
  <si>
    <t>847AA1E9-CD36-4B58-84EF-BC04E50C11E5</t>
  </si>
  <si>
    <t>0A3F507E-20E5-32B8-E044-0003BA298018</t>
  </si>
  <si>
    <t>7q</t>
  </si>
  <si>
    <t>58B11D95-6A1C-4D6F-8DD2-DD6E58900087</t>
  </si>
  <si>
    <t>0A3F507E-14E8-32B8-E044-0003BA298018</t>
  </si>
  <si>
    <t>78h</t>
  </si>
  <si>
    <t>0896EEF0-E146-4DFC-A5DC-BBA7907FE08C</t>
  </si>
  <si>
    <t>0A3F507E-1FE8-32B8-E044-0003BA298018</t>
  </si>
  <si>
    <t>9gx</t>
  </si>
  <si>
    <t>24D09097-D212-4050-8864-50AEF8B4A5FA</t>
  </si>
  <si>
    <t>0A3F507E-1AEC-32B8-E044-0003BA298018</t>
  </si>
  <si>
    <t>AB082121-0C97-4164-907E-1E861A04BD98</t>
  </si>
  <si>
    <t>0A3F507E-19EE-32B8-E044-0003BA298018</t>
  </si>
  <si>
    <t>313</t>
  </si>
  <si>
    <t>21ef</t>
  </si>
  <si>
    <t>B77B9F55-6AE4-448A-8095-6D804845E9CA</t>
  </si>
  <si>
    <t>0A3F507E-1CEE-32B8-E044-0003BA298018</t>
  </si>
  <si>
    <t>9eb</t>
  </si>
  <si>
    <t>B1BFC55D-8863-4638-9781-BF556692722F</t>
  </si>
  <si>
    <t>0A3F507E-20EE-32B8-E044-0003BA298018</t>
  </si>
  <si>
    <t>11cb</t>
  </si>
  <si>
    <t>D20E0544-EDDB-4A0B-A836-9DEDE35B03C4</t>
  </si>
  <si>
    <t>0A3F507E-19FB-32B8-E044-0003BA298018</t>
  </si>
  <si>
    <t>339</t>
  </si>
  <si>
    <t>21ds</t>
  </si>
  <si>
    <t>96DC0766-5F22-4F99-86F4-AA95B74396E5</t>
  </si>
  <si>
    <t>0A3F507E-1AFB-32B8-E044-0003BA298018</t>
  </si>
  <si>
    <t>18cy</t>
  </si>
  <si>
    <t>E3F05A4A-CC18-4F49-A349-11F94D1391D5</t>
  </si>
  <si>
    <t>0A3F507E-1CFB-32B8-E044-0003BA298018</t>
  </si>
  <si>
    <t>9es</t>
  </si>
  <si>
    <t>54C70B0A-4B00-49C6-B443-66B7330E48C7</t>
  </si>
  <si>
    <t>0A3F507E-20FB-32B8-E044-0003BA298018</t>
  </si>
  <si>
    <t>16B</t>
  </si>
  <si>
    <t>11bn</t>
  </si>
  <si>
    <t>47C7BC41-A3E6-4AE9-A88E-790F688E63D6</t>
  </si>
  <si>
    <t>0A3F507E-15FF-32B8-E044-0003BA298018</t>
  </si>
  <si>
    <t>10æ</t>
  </si>
  <si>
    <t>9FE276DC-3226-4907-A0E8-BD255D0537A6</t>
  </si>
  <si>
    <t>7C149099-9DED-4770-88D7-5CCD563878AF</t>
  </si>
  <si>
    <t>Hvidkløvervænget</t>
  </si>
  <si>
    <t>9tz</t>
  </si>
  <si>
    <t>7904975B-8766-45B4-B810-48E340C093FE</t>
  </si>
  <si>
    <t>0A13D1A6-FD7E-4212-B217-FFF0FD2D9C5C</t>
  </si>
  <si>
    <t>B09FCB22-3E28-4A3C-A5F0-309A6016068B</t>
  </si>
  <si>
    <t>9qy</t>
  </si>
  <si>
    <t>F99A4C61-7478-4399-9977-776E70EC8139</t>
  </si>
  <si>
    <t>FE54F70D-9D70-4B24-8B0A-BD0C9DD9F8D2</t>
  </si>
  <si>
    <t>BE5AB552-5C1A-4DE8-9DB5-C3B7EBDFB8EC</t>
  </si>
  <si>
    <t>4L</t>
  </si>
  <si>
    <t>B30BCA97-E8E6-4EE5-9E43-9CD7DF3DAA12</t>
  </si>
  <si>
    <t>F496A231-D827-4892-B884-4571DB089684</t>
  </si>
  <si>
    <t>D318BE53-6E23-481D-80DD-0C272394796E</t>
  </si>
  <si>
    <t>Gulkløvervænget</t>
  </si>
  <si>
    <t>9ue</t>
  </si>
  <si>
    <t>DDC61DFA-925F-4F36-96EA-B989E1EDCBBF</t>
  </si>
  <si>
    <t>0F1B4D62-9477-44A9-908E-3301369621A3</t>
  </si>
  <si>
    <t>0A3F507E-18E3-32B8-E044-0003BA298018</t>
  </si>
  <si>
    <t>13ck</t>
  </si>
  <si>
    <t>FC136388-FB80-45C2-B88C-E636FD36BE1E</t>
  </si>
  <si>
    <t>0A3F507E-1FE3-32B8-E044-0003BA298018</t>
  </si>
  <si>
    <t>9nl</t>
  </si>
  <si>
    <t>5ED14AF9-D384-4B8C-AEB8-3301B140B473</t>
  </si>
  <si>
    <t>A95E61BC-3D2E-4519-8516-2A78BB89B4E7</t>
  </si>
  <si>
    <t>Grønkløvervænget</t>
  </si>
  <si>
    <t>9un</t>
  </si>
  <si>
    <t>95783905-9CD6-4A8C-8D93-C98239800C5C</t>
  </si>
  <si>
    <t>5C1B564D-773F-46DB-A947-5DCF2552C53C</t>
  </si>
  <si>
    <t>0A3F507E-14E5-32B8-E044-0003BA298018</t>
  </si>
  <si>
    <t>78i</t>
  </si>
  <si>
    <t>E6949A6F-E81B-4226-8E17-A16E661DE9DD</t>
  </si>
  <si>
    <t>0A3F507E-1BE4-32B8-E044-0003BA298018</t>
  </si>
  <si>
    <t>6kn</t>
  </si>
  <si>
    <t>8E00B485-2D78-4AC8-A76C-388BE6213F37</t>
  </si>
  <si>
    <t>0A3F507E-21F3-32B8-E044-0003BA298018</t>
  </si>
  <si>
    <t>18cz</t>
  </si>
  <si>
    <t>D8830BAC-940C-45EE-A1C2-6CC51375CE3A</t>
  </si>
  <si>
    <t>3DEA51DD-FF95-4C49-BE6A-8CBED9DBD561</t>
  </si>
  <si>
    <t>9tæ</t>
  </si>
  <si>
    <t>831C5ECE-016F-4A09-909E-033499584296</t>
  </si>
  <si>
    <t>3A3B7D99-8E33-4945-B816-840845F022D8</t>
  </si>
  <si>
    <t>889557D7-320F-424C-85B6-CF592C7741ED</t>
  </si>
  <si>
    <t>0C92D17A-372C-49C4-91D4-D1ABB241A235</t>
  </si>
  <si>
    <t>86E4BD28-42AC-47BF-9ADE-64F37ACA2A38</t>
  </si>
  <si>
    <t>EC6C0E7B-D37C-423F-A3CE-42BD02224D1D</t>
  </si>
  <si>
    <t>9uk</t>
  </si>
  <si>
    <t>D394BE9A-CC7A-4C1B-800D-D4C833C8BF0C</t>
  </si>
  <si>
    <t>8A462386-24F5-42E1-A7F2-841F1EF84DA4</t>
  </si>
  <si>
    <t>0A3F507E-1BEB-32B8-E044-0003BA298018</t>
  </si>
  <si>
    <t>1z</t>
  </si>
  <si>
    <t>1E36F3A8-5E46-4340-97A3-39548D3E8088</t>
  </si>
  <si>
    <t>0A3F507E-1EEB-32B8-E044-0003BA298018</t>
  </si>
  <si>
    <t>21ah</t>
  </si>
  <si>
    <t>D2523CA1-8273-4E5F-87BD-E3D488ED07DD</t>
  </si>
  <si>
    <t>0A3F507E-17DC-32B8-E044-0003BA298018</t>
  </si>
  <si>
    <t>4fc</t>
  </si>
  <si>
    <t>D3C29E67-60EA-41D7-BB17-69B7A1F95888</t>
  </si>
  <si>
    <t>0A3F507E-1BDC-32B8-E044-0003BA298018</t>
  </si>
  <si>
    <t>6hi</t>
  </si>
  <si>
    <t>1247941D-0513-4CE5-86DF-65B0EA8ADA78</t>
  </si>
  <si>
    <t>0A3F507E-1DDC-32B8-E044-0003BA298018</t>
  </si>
  <si>
    <t>14eæ</t>
  </si>
  <si>
    <t>D4993FFB-9DEB-4F7B-AD6D-257E188884BF</t>
  </si>
  <si>
    <t>0A3F507E-1EDC-32B8-E044-0003BA298018</t>
  </si>
  <si>
    <t>22bn</t>
  </si>
  <si>
    <t>F3EE8DE9-991A-4ACB-8CA6-C17717FC7FEF</t>
  </si>
  <si>
    <t>0A3F507E-17E0-32B8-E044-0003BA298018</t>
  </si>
  <si>
    <t>5ad</t>
  </si>
  <si>
    <t>A7040D2B-EAE8-4AB4-B546-CD119D6DE9A8</t>
  </si>
  <si>
    <t>0A3F507E-23E0-32B8-E044-0003BA298018</t>
  </si>
  <si>
    <t>7ag</t>
  </si>
  <si>
    <t>B3E394DF-C32D-45D1-A20D-70DD8089C4C0</t>
  </si>
  <si>
    <t>0A3F507E-1FE6-32B8-E044-0003BA298018</t>
  </si>
  <si>
    <t>9gy</t>
  </si>
  <si>
    <t>E3B7A0CB-4344-4C4B-99AA-CF8EA66D6C7F</t>
  </si>
  <si>
    <t>0A3F507E-23E6-32B8-E044-0003BA298018</t>
  </si>
  <si>
    <t>7ae</t>
  </si>
  <si>
    <t>DFD2C394-4C33-4434-9067-CA52DDBC3AE1</t>
  </si>
  <si>
    <t>0A3F507E-20ED-32B8-E044-0003BA298018</t>
  </si>
  <si>
    <t>11ca</t>
  </si>
  <si>
    <t>78EA9918-71ED-4428-AF71-7DB243CB4628</t>
  </si>
  <si>
    <t>0A3F507E-17F6-32B8-E044-0003BA298018</t>
  </si>
  <si>
    <t>18dz</t>
  </si>
  <si>
    <t>9F871E32-3528-4FA8-9133-C3E68B06B4D0</t>
  </si>
  <si>
    <t>0A3F507E-1DF6-32B8-E044-0003BA298018</t>
  </si>
  <si>
    <t>6hn</t>
  </si>
  <si>
    <t>6A33FE13-72FE-4599-9E34-DC6CB9851C7E</t>
  </si>
  <si>
    <t>0A3F507E-21F6-32B8-E044-0003BA298018</t>
  </si>
  <si>
    <t>18mq</t>
  </si>
  <si>
    <t>376AECC5-9DA9-477B-9058-2E22144CEDAA</t>
  </si>
  <si>
    <t>0A3F507E-1BEE-32B8-E044-0003BA298018</t>
  </si>
  <si>
    <t>6kv</t>
  </si>
  <si>
    <t>5AE878B2-DFBE-4E6A-863C-6DD6A698161C</t>
  </si>
  <si>
    <t>0A3F507E-1DEE-32B8-E044-0003BA298018</t>
  </si>
  <si>
    <t>6eb</t>
  </si>
  <si>
    <t>70A5924A-53F7-4C33-8B25-18249CFF5324</t>
  </si>
  <si>
    <t>0A3F507E-1EEE-32B8-E044-0003BA298018</t>
  </si>
  <si>
    <t>21ø</t>
  </si>
  <si>
    <t>98BEB69B-91A5-4991-BCA2-F58FADF85800</t>
  </si>
  <si>
    <t>0A3F507E-21EE-32B8-E044-0003BA298018</t>
  </si>
  <si>
    <t>18bi</t>
  </si>
  <si>
    <t>46BB857B-5E16-4921-BD3E-9B421B5829A4</t>
  </si>
  <si>
    <t>0A3F507E-22EE-32B8-E044-0003BA298018</t>
  </si>
  <si>
    <t>14bi</t>
  </si>
  <si>
    <t>135DEAEF-7F53-4E0A-BC12-FEF64C669C8D</t>
  </si>
  <si>
    <t>0A3F507E-18F1-32B8-E044-0003BA298018</t>
  </si>
  <si>
    <t>13ce</t>
  </si>
  <si>
    <t>76D877C0-2D94-45FF-BBA8-CC7DC3E330AD</t>
  </si>
  <si>
    <t>0A3F507E-15F0-32B8-E044-0003BA298018</t>
  </si>
  <si>
    <t>B87C2F4A-EC9A-42CC-90AC-C96F3D317E11</t>
  </si>
  <si>
    <t>0A3F507E-17FB-32B8-E044-0003BA298018</t>
  </si>
  <si>
    <t>18fy</t>
  </si>
  <si>
    <t>447EC9A2-C7A4-4E51-9140-A95742629488</t>
  </si>
  <si>
    <t>0A3F507E-1BFB-32B8-E044-0003BA298018</t>
  </si>
  <si>
    <t>1s</t>
  </si>
  <si>
    <t>8CCCF455-FD15-49C3-A651-D5A80037F9DC</t>
  </si>
  <si>
    <t>0A3F507E-1DFB-32B8-E044-0003BA298018</t>
  </si>
  <si>
    <t>6en</t>
  </si>
  <si>
    <t>CA288511-9E2F-4BEA-870C-7ACE47C8F650</t>
  </si>
  <si>
    <t>0A3F507E-1EFB-32B8-E044-0003BA298018</t>
  </si>
  <si>
    <t>21ag</t>
  </si>
  <si>
    <t>266E2B67-70BC-4171-BE19-92B7CE8C4671</t>
  </si>
  <si>
    <t>C8A00488-0863-4A12-9CAE-915E57CDF8B4</t>
  </si>
  <si>
    <t>4fh</t>
  </si>
  <si>
    <t>AC1915D6-0AC1-469D-818D-ECFE2F9E265B</t>
  </si>
  <si>
    <t>C8A3CBEE-5AA7-462C-85C5-B14B083DACEA</t>
  </si>
  <si>
    <t>0A3F507E-22E8-32B8-E044-0003BA298018</t>
  </si>
  <si>
    <t>14bf</t>
  </si>
  <si>
    <t>9482F8B2-9BE5-4DEB-82E0-30C8DC35F6A0</t>
  </si>
  <si>
    <t>0A3F507E-1EEC-32B8-E044-0003BA298018</t>
  </si>
  <si>
    <t>21ab</t>
  </si>
  <si>
    <t>2EACE9A9-23FB-40C2-8B18-B66B48D69B31</t>
  </si>
  <si>
    <t>0A3F507E-20F7-32B8-E044-0003BA298018</t>
  </si>
  <si>
    <t>4al</t>
  </si>
  <si>
    <t>B4981810-31B8-4315-B386-6C9F01C63448</t>
  </si>
  <si>
    <t>0A3F507E-20F8-32B8-E044-0003BA298018</t>
  </si>
  <si>
    <t>11al</t>
  </si>
  <si>
    <t>9D6AC286-C6F2-4D05-91C0-3F02146F14E8</t>
  </si>
  <si>
    <t>0A3F507E-20E0-32B8-E044-0003BA298018</t>
  </si>
  <si>
    <t>24gy</t>
  </si>
  <si>
    <t>45C94D97-0490-46DA-8611-17259CA0E1AE</t>
  </si>
  <si>
    <t>0A3F507E-15E6-32B8-E044-0003BA298018</t>
  </si>
  <si>
    <t>6t</t>
  </si>
  <si>
    <t>A0656484-1E83-4E27-BB79-263192002D7F</t>
  </si>
  <si>
    <t>0A3F507E-16E6-32B8-E044-0003BA298018</t>
  </si>
  <si>
    <t>18p</t>
  </si>
  <si>
    <t>34CFD722-D37C-4EC1-B368-0743DFC0B903</t>
  </si>
  <si>
    <t>0A3F507E-21ED-32B8-E044-0003BA298018</t>
  </si>
  <si>
    <t>18ai</t>
  </si>
  <si>
    <t>E097ABF1-7072-4E6A-8FCC-0171C2B66B0F</t>
  </si>
  <si>
    <t>0A3F507E-22ED-32B8-E044-0003BA298018</t>
  </si>
  <si>
    <t>21ca</t>
  </si>
  <si>
    <t>27C6CC55-59E5-479B-8632-FC9C2F9FF345</t>
  </si>
  <si>
    <t>0A3F507E-22EF-32B8-E044-0003BA298018</t>
  </si>
  <si>
    <t>21cb</t>
  </si>
  <si>
    <t>AE1CEB7B-20BD-4E21-8267-71CC72308ABA</t>
  </si>
  <si>
    <t>0A3F507E-18EC-32B8-E044-0003BA298018</t>
  </si>
  <si>
    <t>13t</t>
  </si>
  <si>
    <t>DC91D115-34F2-40AE-9A2A-EB9363A6C46B</t>
  </si>
  <si>
    <t>0A3F507E-14EE-32B8-E044-0003BA298018</t>
  </si>
  <si>
    <t>78g</t>
  </si>
  <si>
    <t>21795B9F-06E5-4FEF-941A-040C190FFE74</t>
  </si>
  <si>
    <t>0A3F507E-19F1-32B8-E044-0003BA298018</t>
  </si>
  <si>
    <t>319</t>
  </si>
  <si>
    <t>21ec</t>
  </si>
  <si>
    <t>DC8D25B6-06F0-4960-91F3-AFDAE5C38FF2</t>
  </si>
  <si>
    <t>0A3F507E-1AF1-32B8-E044-0003BA298018</t>
  </si>
  <si>
    <t>41FA7EFC-DE53-4C40-BCD7-1E4D651F621E</t>
  </si>
  <si>
    <t>0A3F507E-1CF1-32B8-E044-0003BA298018</t>
  </si>
  <si>
    <t>9fa</t>
  </si>
  <si>
    <t>82B3761D-6EC9-436B-A729-81C772DC22F8</t>
  </si>
  <si>
    <t>0A3F507E-1FFB-32B8-E044-0003BA298018</t>
  </si>
  <si>
    <t>9mø</t>
  </si>
  <si>
    <t>89044018-E7AF-438D-BADC-254C0B6164FB</t>
  </si>
  <si>
    <t>0A3F507E-20FF-32B8-E044-0003BA298018</t>
  </si>
  <si>
    <t>10o</t>
  </si>
  <si>
    <t>13075A3D-1029-486D-9AEC-6329FC20DB73</t>
  </si>
  <si>
    <t>434B5797-C35B-6FDF-E044-0003BA298018</t>
  </si>
  <si>
    <t>7D</t>
  </si>
  <si>
    <t>13F80B4F-70B7-4BF4-AA4D-042D98D30C8E</t>
  </si>
  <si>
    <t>2BD244E5-4A82-4CF2-B2D3-98E47FD513E3</t>
  </si>
  <si>
    <t>9ab</t>
  </si>
  <si>
    <t>5D837AD7-0E34-47EA-92E4-731A24B9D2FE</t>
  </si>
  <si>
    <t>D99CDBC6-3918-41B8-971A-D3EEE1C54802</t>
  </si>
  <si>
    <t>2F13FD60-DB74-438E-B31B-8A809501AD3D</t>
  </si>
  <si>
    <t>0A3F507E-18F2-32B8-E044-0003BA298018</t>
  </si>
  <si>
    <t>13x</t>
  </si>
  <si>
    <t>D7B9746C-415A-441B-BCA3-437DDF1E7A47</t>
  </si>
  <si>
    <t>0A3F507E-18F9-32B8-E044-0003BA298018</t>
  </si>
  <si>
    <t>20æ</t>
  </si>
  <si>
    <t>C83DE7BD-F4AE-4E0B-AF1E-5DCBC06911A9</t>
  </si>
  <si>
    <t>0A3F507E-21F7-32B8-E044-0003BA298018</t>
  </si>
  <si>
    <t>18mp</t>
  </si>
  <si>
    <t>E07C9A99-E478-4C86-9669-B02DDE201A4C</t>
  </si>
  <si>
    <t>0A3F507E-22F7-32B8-E044-0003BA298018</t>
  </si>
  <si>
    <t>21cf</t>
  </si>
  <si>
    <t>BBBE2C74-D94A-4A1E-B3CC-90D32A618B72</t>
  </si>
  <si>
    <t>0A3F507E-21F8-32B8-E044-0003BA298018</t>
  </si>
  <si>
    <t>18mo</t>
  </si>
  <si>
    <t>9CC3B2C6-832F-4639-B0FF-414039D095FE</t>
  </si>
  <si>
    <t>0A3F507E-22F8-32B8-E044-0003BA298018</t>
  </si>
  <si>
    <t>14bz</t>
  </si>
  <si>
    <t>AA8A3369-AA46-4415-A635-610458EF4AA3</t>
  </si>
  <si>
    <t>0A3F507E-14F4-32B8-E044-0003BA298018</t>
  </si>
  <si>
    <t>78d</t>
  </si>
  <si>
    <t>20A90DCA-C494-4C05-B9AC-C6DE4BA02AE0</t>
  </si>
  <si>
    <t>0A3F507E-18F4-32B8-E044-0003BA298018</t>
  </si>
  <si>
    <t>13y</t>
  </si>
  <si>
    <t>94A0F572-2E94-46F2-8A0B-0F37EE41868C</t>
  </si>
  <si>
    <t>0A3F507E-1FF9-32B8-E044-0003BA298018</t>
  </si>
  <si>
    <t>9na</t>
  </si>
  <si>
    <t>F101F250-A79F-4A2F-B707-AF44982BFB46</t>
  </si>
  <si>
    <t>0A3F507E-15ED-32B8-E044-0003BA298018</t>
  </si>
  <si>
    <t>66e</t>
  </si>
  <si>
    <t>EC802461-CE94-49A3-9E25-40D6D1E204A2</t>
  </si>
  <si>
    <t>0A3F507E-16ED-32B8-E044-0003BA298018</t>
  </si>
  <si>
    <t>18dx</t>
  </si>
  <si>
    <t>6EC67DA9-B826-406B-A9F0-AAF3A854DF9F</t>
  </si>
  <si>
    <t>0A3F507E-23F2-32B8-E044-0003BA298018</t>
  </si>
  <si>
    <t>21ib</t>
  </si>
  <si>
    <t>002E54E9-C33E-4408-A99F-3DA9A4BD88CF</t>
  </si>
  <si>
    <t>0A3F507E-1FF4-32B8-E044-0003BA298018</t>
  </si>
  <si>
    <t>9gq</t>
  </si>
  <si>
    <t>7DF854F1-E236-4D37-9BB3-072E4F2E7E66</t>
  </si>
  <si>
    <t>0A3F507E-21FF-32B8-E044-0003BA298018</t>
  </si>
  <si>
    <t>18ic</t>
  </si>
  <si>
    <t>71D076A4-9D4F-412A-ABC3-C4F76F56D488</t>
  </si>
  <si>
    <t>0A3F507E-22FF-32B8-E044-0003BA298018</t>
  </si>
  <si>
    <t>21bv</t>
  </si>
  <si>
    <t>AF7245B2-2F2D-48E5-9A2C-3951D2D37645</t>
  </si>
  <si>
    <t>0A3F507E-1CEC-32B8-E044-0003BA298018</t>
  </si>
  <si>
    <t>9ec</t>
  </si>
  <si>
    <t>B6A713A0-C6A1-4ADD-928A-103C5ED95B79</t>
  </si>
  <si>
    <t>0A3F507E-19F2-32B8-E044-0003BA298018</t>
  </si>
  <si>
    <t>321</t>
  </si>
  <si>
    <t>21eb</t>
  </si>
  <si>
    <t>05804B23-54DA-43C4-A77C-0B2AAA40705E</t>
  </si>
  <si>
    <t>0A3F507E-1CF2-32B8-E044-0003BA298018</t>
  </si>
  <si>
    <t>9dø</t>
  </si>
  <si>
    <t>16853169-4A52-4F6F-81B6-54BD0861F8F5</t>
  </si>
  <si>
    <t>0A3F507E-20F2-32B8-E044-0003BA298018</t>
  </si>
  <si>
    <t>11ar</t>
  </si>
  <si>
    <t>FF184430-8C00-47E1-AC7B-541090640B77</t>
  </si>
  <si>
    <t>0A3F507E-18F7-32B8-E044-0003BA298018</t>
  </si>
  <si>
    <t>20y</t>
  </si>
  <si>
    <t>E1F6B671-3214-486A-B87F-681096F8E102</t>
  </si>
  <si>
    <t>3D29B96E-EF22-4417-94B4-F5D5639A5D13</t>
  </si>
  <si>
    <t>B2119ABA-5A68-49D9-9356-D0FB808401F9</t>
  </si>
  <si>
    <t>02A41B1B-C7C0-4D09-AE32-323B4B9D55B8</t>
  </si>
  <si>
    <t>EA53D220-C51C-419C-9CB5-3BDB6C8DC791</t>
  </si>
  <si>
    <t>9ui</t>
  </si>
  <si>
    <t>87757F46-D98C-4E49-965C-9DDDC71D4805</t>
  </si>
  <si>
    <t>BA34C53E-183B-4C24-BC3D-7C59FFFA5AFF</t>
  </si>
  <si>
    <t>23DE3C7F-0F64-4A4C-9B67-86AB4F179D9C</t>
  </si>
  <si>
    <t>4fi</t>
  </si>
  <si>
    <t>ABBC73A0-1EC4-4E0F-816C-F791BA43ED51</t>
  </si>
  <si>
    <t>25767170-6995-42A7-810E-9A71401DE151</t>
  </si>
  <si>
    <t>0A3F507E-20F0-32B8-E044-0003BA298018</t>
  </si>
  <si>
    <t>2D</t>
  </si>
  <si>
    <t>11cd</t>
  </si>
  <si>
    <t>9FDC97BA-39AD-440E-9331-654D70F16318</t>
  </si>
  <si>
    <t>0A3F507E-1EF1-32B8-E044-0003BA298018</t>
  </si>
  <si>
    <t>21t</t>
  </si>
  <si>
    <t>021F5038-74A1-442C-AB71-6126B948A90D</t>
  </si>
  <si>
    <t>0A3F507E-23F1-32B8-E044-0003BA298018</t>
  </si>
  <si>
    <t>21ic</t>
  </si>
  <si>
    <t>A931AA23-21E2-43FD-900C-158E27BE39E0</t>
  </si>
  <si>
    <t>0A3F507E-15F4-32B8-E044-0003BA298018</t>
  </si>
  <si>
    <t>60C11989-257F-48AB-951E-F34EC4608EED</t>
  </si>
  <si>
    <t>0A3F507E-16F4-32B8-E044-0003BA298018</t>
  </si>
  <si>
    <t>18ou</t>
  </si>
  <si>
    <t>05A8CF3D-05CD-484C-AB0A-3581198C0612</t>
  </si>
  <si>
    <t>0A3F507E-1CF9-32B8-E044-0003BA298018</t>
  </si>
  <si>
    <t>9er</t>
  </si>
  <si>
    <t>04A8445A-9712-4FE1-AC9F-0B312547547E</t>
  </si>
  <si>
    <t>0A3F507E-22F9-32B8-E044-0003BA298018</t>
  </si>
  <si>
    <t>21cg</t>
  </si>
  <si>
    <t>E36CF764-CBE0-4F55-943F-D910BDEA399F</t>
  </si>
  <si>
    <t>9563FD1F-7C7A-41C4-877C-87A5E9D2417E</t>
  </si>
  <si>
    <t>7fu</t>
  </si>
  <si>
    <t>308257D7-39CC-4985-9521-1A0473886982</t>
  </si>
  <si>
    <t>E346EC44-EF0A-4AE6-AE32-E9661B9C766A</t>
  </si>
  <si>
    <t>41B60EA7-4E9F-4C2F-ADE5-963F0C7AECFC</t>
  </si>
  <si>
    <t>9pq</t>
  </si>
  <si>
    <t>D9A81024-7162-4A75-AE36-5768E62776A5</t>
  </si>
  <si>
    <t>39B9F77D-F287-4CA2-8A94-CD76BE4303DC</t>
  </si>
  <si>
    <t>E2D9E142-F9A6-4AFA-90FF-382D26B814DD</t>
  </si>
  <si>
    <t>9ul</t>
  </si>
  <si>
    <t>FBDC7986-04B2-4322-B6D3-A411B99BD475</t>
  </si>
  <si>
    <t>BB5D610C-D826-4A88-B841-CF46D41AFF24</t>
  </si>
  <si>
    <t>0A3F507E-1CF4-32B8-E044-0003BA298018</t>
  </si>
  <si>
    <t>9dæ</t>
  </si>
  <si>
    <t>5913CCCF-A3A7-46FB-8F57-8DD9FA2A5170</t>
  </si>
  <si>
    <t>0A3F507E-18FA-32B8-E044-0003BA298018</t>
  </si>
  <si>
    <t>20ø</t>
  </si>
  <si>
    <t>C17BEAE3-0BFB-44BF-83D7-DB21BDFD7549</t>
  </si>
  <si>
    <t>0A3F507E-1FFA-32B8-E044-0003BA298018</t>
  </si>
  <si>
    <t>9gn</t>
  </si>
  <si>
    <t>0DF321F6-5DBB-4808-8F82-1EDCB4D4872E</t>
  </si>
  <si>
    <t>0A3F507E-23FA-32B8-E044-0003BA298018</t>
  </si>
  <si>
    <t>21hk</t>
  </si>
  <si>
    <t>228922A1-9463-42AA-BB1B-47C097307341</t>
  </si>
  <si>
    <t>4591B5F9-A6B5-0DD9-E044-0003BA298018</t>
  </si>
  <si>
    <t>5dk</t>
  </si>
  <si>
    <t>54FBFFBD-CE00-4D99-B2D2-98DFE1E7F360</t>
  </si>
  <si>
    <t>4591B5F9-A6C4-0DD9-E044-0003BA298018</t>
  </si>
  <si>
    <t>5cv</t>
  </si>
  <si>
    <t>7083EC72-D044-4F52-A011-D098F6B8EC7E</t>
  </si>
  <si>
    <t>4591B5F9-A6D2-0DD9-E044-0003BA298018</t>
  </si>
  <si>
    <t>5cg</t>
  </si>
  <si>
    <t>A1621784-72D7-427D-8512-F5B82C650B32</t>
  </si>
  <si>
    <t>4591B5F9-A6D9-0DD9-E044-0003BA298018</t>
  </si>
  <si>
    <t>5bø</t>
  </si>
  <si>
    <t>BB8FFD2D-F82C-44BB-BA16-0553DE14C11A</t>
  </si>
  <si>
    <t>0A3F507E-22D3-32B8-E044-0003BA298018</t>
  </si>
  <si>
    <t>14cv</t>
  </si>
  <si>
    <t>8C6BE3C4-918D-4923-9A0E-3F3EB7638496</t>
  </si>
  <si>
    <t>0A3F507E-14EB-32B8-E044-0003BA298018</t>
  </si>
  <si>
    <t>78f</t>
  </si>
  <si>
    <t>B03B2D95-90FC-424C-B971-A366EB188C36</t>
  </si>
  <si>
    <t>0A3F507E-1EF0-32B8-E044-0003BA298018</t>
  </si>
  <si>
    <t>21u</t>
  </si>
  <si>
    <t>D46101B0-0AB4-423D-9F92-0A40FFFD1A3E</t>
  </si>
  <si>
    <t>0A3F507E-1FF1-32B8-E044-0003BA298018</t>
  </si>
  <si>
    <t>9ne</t>
  </si>
  <si>
    <t>B5DF5B30-7E6E-4CF1-A04B-020EBCCC182B</t>
  </si>
  <si>
    <t>0A3F507E-20F1-32B8-E044-0003BA298018</t>
  </si>
  <si>
    <t>4æ</t>
  </si>
  <si>
    <t>0A7C9C0A-15AF-4D27-A7D5-E0ED1DB03824</t>
  </si>
  <si>
    <t>0A3F507E-17F4-32B8-E044-0003BA298018</t>
  </si>
  <si>
    <t>18cg</t>
  </si>
  <si>
    <t>D92DAE8C-F989-4AF2-B579-36F691144D49</t>
  </si>
  <si>
    <t>0A3F507E-21E8-32B8-E044-0003BA298018</t>
  </si>
  <si>
    <t>18bs</t>
  </si>
  <si>
    <t>D4EF9E5C-C9AC-4ED3-B5A6-2FEFBF081592</t>
  </si>
  <si>
    <t>0A3F507E-17EC-32B8-E044-0003BA298018</t>
  </si>
  <si>
    <t>18dø</t>
  </si>
  <si>
    <t>6002581A-5ED1-4FC6-9AA7-2E742C180246</t>
  </si>
  <si>
    <t>0A3F507E-14F1-32B8-E044-0003BA298018</t>
  </si>
  <si>
    <t>78e</t>
  </si>
  <si>
    <t>BB8D9F8E-8908-4106-B076-3F8B78CD6291</t>
  </si>
  <si>
    <t>0A3F507E-1BF0-32B8-E044-0003BA298018</t>
  </si>
  <si>
    <t>6kx</t>
  </si>
  <si>
    <t>3A9A1D3C-56C7-4903-A445-DDFB571CF4CF</t>
  </si>
  <si>
    <t>0A3F507E-18FF-32B8-E044-0003BA298018</t>
  </si>
  <si>
    <t>20an</t>
  </si>
  <si>
    <t>0C23DF39-7704-4295-A936-2745E463B1D6</t>
  </si>
  <si>
    <t>0A3F507E-1FFF-32B8-E044-0003BA298018</t>
  </si>
  <si>
    <t>9mz</t>
  </si>
  <si>
    <t>A56AE5C3-75F7-486A-9507-B39D15234D30</t>
  </si>
  <si>
    <t>0A3F507E-23FF-32B8-E044-0003BA298018</t>
  </si>
  <si>
    <t>21hu</t>
  </si>
  <si>
    <t>E86CC1E3-89DE-4804-A8C6-01B2CCD0739D</t>
  </si>
  <si>
    <t>D85B9D84-D883-4EC2-82C8-BACC66E42A37</t>
  </si>
  <si>
    <t>9up</t>
  </si>
  <si>
    <t>69EF9A1F-45D6-4ED0-9721-9C21B3B960DC</t>
  </si>
  <si>
    <t>C019A49A-A6FD-4148-9E4F-B05EA5D5FEF1</t>
  </si>
  <si>
    <t>0A3F507E-17F2-32B8-E044-0003BA298018</t>
  </si>
  <si>
    <t>18ga</t>
  </si>
  <si>
    <t>D2CB6B20-FF90-4CB6-9BFD-679B4499415D</t>
  </si>
  <si>
    <t>0A3F507E-1BF2-32B8-E044-0003BA298018</t>
  </si>
  <si>
    <t>6ky</t>
  </si>
  <si>
    <t>6F42C5D9-2446-4537-B6BE-150E9F0B9949</t>
  </si>
  <si>
    <t>0A3F507E-1DF2-32B8-E044-0003BA298018</t>
  </si>
  <si>
    <t>6hp</t>
  </si>
  <si>
    <t>3783DC30-9D55-4DE1-8D3C-C565E2526041</t>
  </si>
  <si>
    <t>0A3F507E-1EF2-32B8-E044-0003BA298018</t>
  </si>
  <si>
    <t>21m</t>
  </si>
  <si>
    <t>9D87A2E1-04B3-4255-9CAD-E76B69069753</t>
  </si>
  <si>
    <t>0A3F507E-21F2-32B8-E044-0003BA298018</t>
  </si>
  <si>
    <t>18cø</t>
  </si>
  <si>
    <t>19CE928D-08DA-4661-A186-BEE1BE45D78E</t>
  </si>
  <si>
    <t>0A3F507E-22F2-32B8-E044-0003BA298018</t>
  </si>
  <si>
    <t>14bg</t>
  </si>
  <si>
    <t>FB7A196F-31B8-42E7-BF06-556F4ED98CAB</t>
  </si>
  <si>
    <t>0A3F507E-17F9-32B8-E044-0003BA298018</t>
  </si>
  <si>
    <t>18fæ</t>
  </si>
  <si>
    <t>CF9ADBBB-ED34-4DA5-978C-357D7423FD9A</t>
  </si>
  <si>
    <t>0A3F507E-19F7-32B8-E044-0003BA298018</t>
  </si>
  <si>
    <t>331</t>
  </si>
  <si>
    <t>21dy</t>
  </si>
  <si>
    <t>DC084CF7-9499-472B-BDE6-05298E476B74</t>
  </si>
  <si>
    <t>0A3F507E-1CF7-32B8-E044-0003BA298018</t>
  </si>
  <si>
    <t>9fo</t>
  </si>
  <si>
    <t>712FFFE1-E949-46DF-9377-A02C25AED97B</t>
  </si>
  <si>
    <t>7096F618-61FA-5ED1-E044-00144F3EAD67</t>
  </si>
  <si>
    <t>Blomsterengen</t>
  </si>
  <si>
    <t>9ha</t>
  </si>
  <si>
    <t>0C7D8D78-F520-4AC1-86F1-04C29885CD7F</t>
  </si>
  <si>
    <t>0A3F507E-1DF9-32B8-E044-0003BA298018</t>
  </si>
  <si>
    <t>6el</t>
  </si>
  <si>
    <t>5DCEF33F-B50C-4E0E-A11E-B1EB7E07BA8D</t>
  </si>
  <si>
    <t>0A3F507E-1EF9-32B8-E044-0003BA298018</t>
  </si>
  <si>
    <t>21ad</t>
  </si>
  <si>
    <t>0ACF6245-6128-4514-B61A-F49741CE33A1</t>
  </si>
  <si>
    <t>0A3F507E-23F9-32B8-E044-0003BA298018</t>
  </si>
  <si>
    <t>21hi</t>
  </si>
  <si>
    <t>68FEF5CE-A65F-4561-8329-9DAC0EC865EE</t>
  </si>
  <si>
    <t>0A3F507E-23F4-32B8-E044-0003BA298018</t>
  </si>
  <si>
    <t>21hø</t>
  </si>
  <si>
    <t>F25A1E3D-A160-4CB5-95E0-BEBB5FC5F6F0</t>
  </si>
  <si>
    <t>0A3F507E-1FF2-32B8-E044-0003BA298018</t>
  </si>
  <si>
    <t>9gr</t>
  </si>
  <si>
    <t>033AA318-DBCD-4C29-805D-6146A0856A1C</t>
  </si>
  <si>
    <t>0A3F507E-17F7-32B8-E044-0003BA298018</t>
  </si>
  <si>
    <t>18eg</t>
  </si>
  <si>
    <t>C6677A5C-0C1C-46D1-84FF-57784C109159</t>
  </si>
  <si>
    <t>0A3F507E-18E8-32B8-E044-0003BA298018</t>
  </si>
  <si>
    <t>13ab</t>
  </si>
  <si>
    <t>D5F1AC73-ADCD-4C7B-AF34-4D0F0CC69A8A</t>
  </si>
  <si>
    <t>0A3F507E-15F1-32B8-E044-0003BA298018</t>
  </si>
  <si>
    <t>29b</t>
  </si>
  <si>
    <t>D59B5D50-BDC0-4AC6-83C9-37146670BE35</t>
  </si>
  <si>
    <t>0A3F507E-16F1-32B8-E044-0003BA298018</t>
  </si>
  <si>
    <t>18dp</t>
  </si>
  <si>
    <t>2234932E-04FD-4ECF-9E20-9CB7214BEDF8</t>
  </si>
  <si>
    <t>0A3F507E-18F0-32B8-E044-0003BA298018</t>
  </si>
  <si>
    <t>13v</t>
  </si>
  <si>
    <t>E3591B0F-8D7C-4EB9-BBAF-7409E7EEBBC2</t>
  </si>
  <si>
    <t>0A3F507E-16FF-32B8-E044-0003BA298018</t>
  </si>
  <si>
    <t>9D</t>
  </si>
  <si>
    <t>7fg</t>
  </si>
  <si>
    <t>E0458635-A188-4A66-94BD-89DA1BD00868</t>
  </si>
  <si>
    <t>0A3F507E-19FF-32B8-E044-0003BA298018</t>
  </si>
  <si>
    <t>347</t>
  </si>
  <si>
    <t>21dp</t>
  </si>
  <si>
    <t>DB9C3100-7E72-4BAA-A716-5DF207EF7BAE</t>
  </si>
  <si>
    <t>0A3F507E-1AFF-32B8-E044-0003BA298018</t>
  </si>
  <si>
    <t>18ca</t>
  </si>
  <si>
    <t>8126C13B-97F3-48DF-AA06-52501C73E234</t>
  </si>
  <si>
    <t>0A3F507E-1CFF-32B8-E044-0003BA298018</t>
  </si>
  <si>
    <t>9eu</t>
  </si>
  <si>
    <t>1049896C-3A61-4550-BC2F-8D4ED9132041</t>
  </si>
  <si>
    <t>69DF5BB3-B853-41B3-80BD-BB09E6E22F26</t>
  </si>
  <si>
    <t>47c</t>
  </si>
  <si>
    <t>AC44DF6F-6E04-4948-9DBA-2E742FFDD500</t>
  </si>
  <si>
    <t>3DF388B9-149E-4F55-B3B8-72D694515B46</t>
  </si>
  <si>
    <t>39014E57-0FC7-49B7-AB6D-F3FEED4BCB20</t>
  </si>
  <si>
    <t>ADE57008-14F1-46C9-A853-E77BB26B09D2</t>
  </si>
  <si>
    <t>9us</t>
  </si>
  <si>
    <t>C1DFDFEF-5BEB-495D-BC9F-65F390972C04</t>
  </si>
  <si>
    <t>E03A5225-608F-410C-A7F8-11B5BBBE4027</t>
  </si>
  <si>
    <t>0A3F507E-22F3-32B8-E044-0003BA298018</t>
  </si>
  <si>
    <t>21cd</t>
  </si>
  <si>
    <t>8EE12F2A-B29E-44FB-93FD-2BDFA3EE64B1</t>
  </si>
  <si>
    <t>0A3F507E-1BF7-32B8-E044-0003BA298018</t>
  </si>
  <si>
    <t>1ad</t>
  </si>
  <si>
    <t>E646030F-319B-4892-903C-239F6D2887CB</t>
  </si>
  <si>
    <t>0A3F507E-1DF7-32B8-E044-0003BA298018</t>
  </si>
  <si>
    <t>6ei</t>
  </si>
  <si>
    <t>DE31EACE-C24F-4E07-97E9-0E4BBDF8FB33</t>
  </si>
  <si>
    <t>0A3F507E-1EF7-32B8-E044-0003BA298018</t>
  </si>
  <si>
    <t>21s</t>
  </si>
  <si>
    <t>940DF018-06E2-4BD3-AE36-743C698F5243</t>
  </si>
  <si>
    <t>0A3F507E-1BF8-32B8-E044-0003BA298018</t>
  </si>
  <si>
    <t>6kø</t>
  </si>
  <si>
    <t>B79E6A0D-C7C8-4EB5-ABB8-2DD4F0E6A2DB</t>
  </si>
  <si>
    <t>0A3F507E-1DF8-32B8-E044-0003BA298018</t>
  </si>
  <si>
    <t>6ek</t>
  </si>
  <si>
    <t>697ACB0C-490A-44BA-B610-11AF27E6D4DB</t>
  </si>
  <si>
    <t>0A3F507E-1EF8-32B8-E044-0003BA298018</t>
  </si>
  <si>
    <t>21r</t>
  </si>
  <si>
    <t>0C138A4F-E3E4-41CF-9FA1-6E4624B1C54B</t>
  </si>
  <si>
    <t>0A3F507E-1FF0-32B8-E044-0003BA298018</t>
  </si>
  <si>
    <t>9gs</t>
  </si>
  <si>
    <t>07BD69D3-F216-43F0-A57B-C3D8D5BBC604</t>
  </si>
  <si>
    <t>0A3F507E-21F1-32B8-E044-0003BA298018</t>
  </si>
  <si>
    <t>18bc</t>
  </si>
  <si>
    <t>009BBDE6-188A-4B47-BDFB-58D5B7BDA1AA</t>
  </si>
  <si>
    <t>0A3F507E-22F1-32B8-E044-0003BA298018</t>
  </si>
  <si>
    <t>21cc</t>
  </si>
  <si>
    <t>F78A62B1-711B-4F3B-8681-741CE4895E6E</t>
  </si>
  <si>
    <t>0A3F507E-20F9-32B8-E044-0003BA298018</t>
  </si>
  <si>
    <t>4am</t>
  </si>
  <si>
    <t>3A75360B-6D42-49D2-91F4-81842E952CD7</t>
  </si>
  <si>
    <t>3567E983-845C-4D55-B3C3-D174668B9C24</t>
  </si>
  <si>
    <t>9tr</t>
  </si>
  <si>
    <t>B973EA2F-845A-4DC1-AA11-F003FC38763A</t>
  </si>
  <si>
    <t>0E6202B1-680D-42AA-9323-86446F191760</t>
  </si>
  <si>
    <t>0A3F507E-20F4-32B8-E044-0003BA298018</t>
  </si>
  <si>
    <t>11ak</t>
  </si>
  <si>
    <t>FEA4223E-AACF-44FC-AD44-14D7336B2006</t>
  </si>
  <si>
    <t>0A3F507E-17FA-32B8-E044-0003BA298018</t>
  </si>
  <si>
    <t>18fz</t>
  </si>
  <si>
    <t>40A9EB87-F452-45DA-B1C3-CC8B47FD7569</t>
  </si>
  <si>
    <t>3A1F544B-0C10-4C66-815E-00A8F9C4E758</t>
  </si>
  <si>
    <t>0A3F507E-23EE-32B8-E044-0003BA298018</t>
  </si>
  <si>
    <t>7s</t>
  </si>
  <si>
    <t>D61BF09F-FF43-4E83-A53E-4FA3324A20E7</t>
  </si>
  <si>
    <t>0A3F507E-17F0-32B8-E044-0003BA298018</t>
  </si>
  <si>
    <t>18ei</t>
  </si>
  <si>
    <t>28B51C7F-0786-49F9-AD7D-36B176584824</t>
  </si>
  <si>
    <t>0A3F507E-18FB-32B8-E044-0003BA298018</t>
  </si>
  <si>
    <t>20o</t>
  </si>
  <si>
    <t>842B76D4-7428-475C-83DA-767DD3CE650C</t>
  </si>
  <si>
    <t>0A3F507E-23FB-32B8-E044-0003BA298018</t>
  </si>
  <si>
    <t>21hl</t>
  </si>
  <si>
    <t>9C0196CB-69BE-421A-890C-879B13A84352</t>
  </si>
  <si>
    <t>0A3F507E-14FF-32B8-E044-0003BA298018</t>
  </si>
  <si>
    <t>17u</t>
  </si>
  <si>
    <t>311D5036-4450-45E9-A8CC-2D2949288C71</t>
  </si>
  <si>
    <t>5F44F030-051D-463B-913B-76CB9820E643</t>
  </si>
  <si>
    <t>9uf</t>
  </si>
  <si>
    <t>3288CC83-F74A-4045-B3F6-5FD86BECC9C6</t>
  </si>
  <si>
    <t>BA4AD2AB-ECBF-4592-B2EC-6B279F5DF563</t>
  </si>
  <si>
    <t>CBED8E76-E7FB-4145-B7DD-381743D33672</t>
  </si>
  <si>
    <t>C94CD177-390C-4654-9DD7-D3D3AD24E122</t>
  </si>
  <si>
    <t>530275F5-233F-4B73-A72C-24D4B971B031</t>
  </si>
  <si>
    <t>0A3F507E-23EC-32B8-E044-0003BA298018</t>
  </si>
  <si>
    <t>7ad</t>
  </si>
  <si>
    <t>AC290EC6-D02B-4FB8-BE08-46E55C68B37C</t>
  </si>
  <si>
    <t>0A3F507E-15F7-32B8-E044-0003BA298018</t>
  </si>
  <si>
    <t>40b</t>
  </si>
  <si>
    <t>13CD9416-55E8-47FD-8AE7-6DA8E2AA071E</t>
  </si>
  <si>
    <t>0A3F507E-16F7-32B8-E044-0003BA298018</t>
  </si>
  <si>
    <t>D56CC36B-4122-47F9-8293-9BB5D4BE5B48</t>
  </si>
  <si>
    <t>0A3F507E-15FA-32B8-E044-0003BA298018</t>
  </si>
  <si>
    <t>9cu</t>
  </si>
  <si>
    <t>B46E2D94-11C2-4017-827C-DC5DAC373449</t>
  </si>
  <si>
    <t>0A3F507E-19F8-32B8-E044-0003BA298018</t>
  </si>
  <si>
    <t>21dx</t>
  </si>
  <si>
    <t>FF9BE411-7E2F-4187-A259-5E5AF6C9F362</t>
  </si>
  <si>
    <t>0A3F507E-1CF8-32B8-E044-0003BA298018</t>
  </si>
  <si>
    <t>9fn</t>
  </si>
  <si>
    <t>CE4208D1-0081-4798-B377-C01AA7B90A06</t>
  </si>
  <si>
    <t>0A3F507E-20EB-32B8-E044-0003BA298018</t>
  </si>
  <si>
    <t>7r</t>
  </si>
  <si>
    <t>116BCC7A-38C6-40EB-BEEA-FE1E33338179</t>
  </si>
  <si>
    <t>0A3F507E-1DF0-32B8-E044-0003BA298018</t>
  </si>
  <si>
    <t>6hr</t>
  </si>
  <si>
    <t>6C9C601E-5D8B-4743-B58E-F53E936DB253</t>
  </si>
  <si>
    <t>7096F618-6206-5ED1-E044-00144F3EAD67</t>
  </si>
  <si>
    <t>102a</t>
  </si>
  <si>
    <t>B143625E-EB10-4E2E-8E84-102D639FF7E9</t>
  </si>
  <si>
    <t>B8B10973-5D4F-46B7-A5D4-097003E4E8C3</t>
  </si>
  <si>
    <t>4et</t>
  </si>
  <si>
    <t>C3DAC8E0-9256-48C1-8C21-51D7D4BA6EC4</t>
  </si>
  <si>
    <t>90E467B1-E822-44C9-94D9-5E104432C861</t>
  </si>
  <si>
    <t>160CB53E-67A7-429B-886A-A623E221A8F0</t>
  </si>
  <si>
    <t>BFEFE855-260D-4977-BD4E-9656FC6116AE</t>
  </si>
  <si>
    <t>5DB6D937-F785-4A53-9EDC-715488A57667</t>
  </si>
  <si>
    <t>0A3F507E-19ED-32B8-E044-0003BA298018</t>
  </si>
  <si>
    <t>311</t>
  </si>
  <si>
    <t>21eg</t>
  </si>
  <si>
    <t>EE82603D-EAF5-4567-9026-386CE05784AC</t>
  </si>
  <si>
    <t>0A3F507E-1CED-32B8-E044-0003BA298018</t>
  </si>
  <si>
    <t>9eæ</t>
  </si>
  <si>
    <t>536EFC83-88CA-4431-841C-68F352D839F8</t>
  </si>
  <si>
    <t>0A3F507E-1BFE-32B8-E044-0003BA298018</t>
  </si>
  <si>
    <t>6lc</t>
  </si>
  <si>
    <t>4DD88265-B4A2-43FC-B9D6-2F054AD2C1E5</t>
  </si>
  <si>
    <t>0A3F507E-1DFE-32B8-E044-0003BA298018</t>
  </si>
  <si>
    <t>6eq</t>
  </si>
  <si>
    <t>AF51CB36-C9C5-4D40-95DF-A479599598D0</t>
  </si>
  <si>
    <t>0A3F507E-1EFE-32B8-E044-0003BA298018</t>
  </si>
  <si>
    <t>21q</t>
  </si>
  <si>
    <t>AD714FF8-723E-4412-A69B-7EB46E21C429</t>
  </si>
  <si>
    <t>0A3F507E-21FE-32B8-E044-0003BA298018</t>
  </si>
  <si>
    <t>18mk</t>
  </si>
  <si>
    <t>8603CE01-A43E-482B-B329-DCC0308802EF</t>
  </si>
  <si>
    <t>0A3F507E-22FE-32B8-E044-0003BA298018</t>
  </si>
  <si>
    <t>14cl</t>
  </si>
  <si>
    <t>62824D1B-9EC5-4957-8421-B36BCEE5F1A5</t>
  </si>
  <si>
    <t>4591B5F9-A6B4-0DD9-E044-0003BA298018</t>
  </si>
  <si>
    <t>5dl</t>
  </si>
  <si>
    <t>849B9839-4AA5-4680-B0DF-A3E5E31A68F6</t>
  </si>
  <si>
    <t>4591B5F9-A6BA-0DD9-E044-0003BA298018</t>
  </si>
  <si>
    <t>5de</t>
  </si>
  <si>
    <t>56AC008A-2770-4B16-BB35-36728612602C</t>
  </si>
  <si>
    <t>4591B5F9-A6C5-0DD9-E044-0003BA298018</t>
  </si>
  <si>
    <t>5cu</t>
  </si>
  <si>
    <t>F0A83F95-84B3-4B2B-BEE4-FCAA11740764</t>
  </si>
  <si>
    <t>0A3F507E-18EB-32B8-E044-0003BA298018</t>
  </si>
  <si>
    <t>13cb</t>
  </si>
  <si>
    <t>F7AB07AB-ABCF-4CDB-95BC-F027786CC572</t>
  </si>
  <si>
    <t>0A3F507E-1FEB-32B8-E044-0003BA298018</t>
  </si>
  <si>
    <t>9pf</t>
  </si>
  <si>
    <t>FAF8F3A8-2AF1-41FE-B414-A4E8245231EB</t>
  </si>
  <si>
    <t>0A3F507E-21F0-32B8-E044-0003BA298018</t>
  </si>
  <si>
    <t>18bk</t>
  </si>
  <si>
    <t>441F5941-528A-4EF9-BDC2-9EFDBF2CEDC7</t>
  </si>
  <si>
    <t>0A3F507E-22F0-32B8-E044-0003BA298018</t>
  </si>
  <si>
    <t>14bh</t>
  </si>
  <si>
    <t>4CB2EA5A-3CC7-46B0-B87B-490EE1076ACB</t>
  </si>
  <si>
    <t>0A3F507E-1BF4-32B8-E044-0003BA298018</t>
  </si>
  <si>
    <t>6kz</t>
  </si>
  <si>
    <t>28C444AD-ADE7-4BC0-A433-424754F0C98D</t>
  </si>
  <si>
    <t>0A3F507E-1BF9-32B8-E044-0003BA298018</t>
  </si>
  <si>
    <t>1ae</t>
  </si>
  <si>
    <t>E0CB6EBD-B5BA-45AC-95BD-68B3FC6680C6</t>
  </si>
  <si>
    <t>22729A66-84BA-44D0-E044-0003BA298018</t>
  </si>
  <si>
    <t>89AF1070-DA44-483B-BB3C-B45A0E3EEDA1</t>
  </si>
  <si>
    <t>0A3F507E-1DF4-32B8-E044-0003BA298018</t>
  </si>
  <si>
    <t>6ho</t>
  </si>
  <si>
    <t>8367C0A4-7AC1-4628-8F01-17E41F7B16C9</t>
  </si>
  <si>
    <t>0A3F507E-1EF4-32B8-E044-0003BA298018</t>
  </si>
  <si>
    <t>21k</t>
  </si>
  <si>
    <t>5EBB8C9E-4269-479D-8BC4-18484726709A</t>
  </si>
  <si>
    <t>0A3F507E-15FE-32B8-E044-0003BA298018</t>
  </si>
  <si>
    <t>10eo</t>
  </si>
  <si>
    <t>9A40E9C8-FA7C-4D5B-9B18-79D588139191</t>
  </si>
  <si>
    <t>0A3F507E-16FE-32B8-E044-0003BA298018</t>
  </si>
  <si>
    <t>9C</t>
  </si>
  <si>
    <t>7ff</t>
  </si>
  <si>
    <t>5FF4733F-3103-487A-BE8F-D96C951FB6C4</t>
  </si>
  <si>
    <t>0A3F507E-1CFE-32B8-E044-0003BA298018</t>
  </si>
  <si>
    <t>9fk</t>
  </si>
  <si>
    <t>4E3A2139-A448-4CA6-ABD2-8FDEE94211E6</t>
  </si>
  <si>
    <t>0A3F507E-20FE-32B8-E044-0003BA298018</t>
  </si>
  <si>
    <t>4ao</t>
  </si>
  <si>
    <t>516F5D7C-E5A4-4A0B-A8E3-B9DEC12290C7</t>
  </si>
  <si>
    <t>4591B5F9-A6BF-0DD9-E044-0003BA298018</t>
  </si>
  <si>
    <t>5cø</t>
  </si>
  <si>
    <t>D1D2FBC8-0735-41E1-920C-2A6C2D478D45</t>
  </si>
  <si>
    <t>4591B5F9-A6C3-0DD9-E044-0003BA298018</t>
  </si>
  <si>
    <t>5cx</t>
  </si>
  <si>
    <t>9F512A6B-4723-444E-8B08-99BA7192AA4A</t>
  </si>
  <si>
    <t>4591B5F9-A6CE-0DD9-E044-0003BA298018</t>
  </si>
  <si>
    <t>5cl</t>
  </si>
  <si>
    <t>55C3C37B-FC24-430E-B0E6-873F150EBB6D</t>
  </si>
  <si>
    <t>4591B5F9-A6D4-0DD9-E044-0003BA298018</t>
  </si>
  <si>
    <t>5ce</t>
  </si>
  <si>
    <t>25DA9B53-C879-4178-8C8B-23A2404DFE77</t>
  </si>
  <si>
    <t>4591B5F9-A6D6-0DD9-E044-0003BA298018</t>
  </si>
  <si>
    <t>5cc</t>
  </si>
  <si>
    <t>E8B401B3-6987-4098-AADD-2C273AF90D1A</t>
  </si>
  <si>
    <t>4591B5F9-A6DD-0DD9-E044-0003BA298018</t>
  </si>
  <si>
    <t>5bx</t>
  </si>
  <si>
    <t>84DB8785-4107-49F6-9AFC-E7F6F091FFC7</t>
  </si>
  <si>
    <t>4591B5F9-A6E0-0DD9-E044-0003BA298018</t>
  </si>
  <si>
    <t>5bt</t>
  </si>
  <si>
    <t>F332F8EE-46C9-4585-9733-2EA9DB2CBCBB</t>
  </si>
  <si>
    <t>4591B5F9-A6E6-0DD9-E044-0003BA298018</t>
  </si>
  <si>
    <t>5bn</t>
  </si>
  <si>
    <t>CA47844E-DEF0-4A16-8734-73AA6B45AC73</t>
  </si>
  <si>
    <t>4591B5F9-A6ED-0DD9-E044-0003BA298018</t>
  </si>
  <si>
    <t>5bf</t>
  </si>
  <si>
    <t>C5D0AF8A-A278-401A-98D9-A1688E7B197D</t>
  </si>
  <si>
    <t>4591B5F9-A6EF-0DD9-E044-0003BA298018</t>
  </si>
  <si>
    <t>5bd</t>
  </si>
  <si>
    <t>E7ACC04F-6D18-40FB-86BB-D63EA9F4DFC9</t>
  </si>
  <si>
    <t>4591B5F9-A6F5-0DD9-E044-0003BA298018</t>
  </si>
  <si>
    <t>5az</t>
  </si>
  <si>
    <t>A5D6F4A0-4280-45A9-98E1-DFAC09FDA2A9</t>
  </si>
  <si>
    <t>CD606833-E12B-4FD2-92D3-A439A2C96F69</t>
  </si>
  <si>
    <t>9F0177DE-F696-4E6B-BD5E-2B195BB1E11E</t>
  </si>
  <si>
    <t>CB827163-0E84-4146-86E4-5ECEC2E17C9C</t>
  </si>
  <si>
    <t>15B70AD1-7F87-432D-BF72-1C97994561F9</t>
  </si>
  <si>
    <t>9uc</t>
  </si>
  <si>
    <t>424F33BD-AD8B-43F2-89BD-56748E0D4F03</t>
  </si>
  <si>
    <t>35872FDF-2C6B-40BB-A11C-EA9CD6CC07F4</t>
  </si>
  <si>
    <t>538B1060-A7F9-452C-8F5A-0CF93DDB603B</t>
  </si>
  <si>
    <t>9ux</t>
  </si>
  <si>
    <t>E27DF6A5-41B3-4020-AD03-817D07736A49</t>
  </si>
  <si>
    <t>DE055722-3D46-4CD9-8AFB-D9D8C98C5D17</t>
  </si>
  <si>
    <t>0A3F507E-18F3-32B8-E044-0003BA298018</t>
  </si>
  <si>
    <t>13cf</t>
  </si>
  <si>
    <t>2F725B08-6AE8-4A7E-A67C-973A63884456</t>
  </si>
  <si>
    <t>0A3F507E-1DFA-32B8-E044-0003BA298018</t>
  </si>
  <si>
    <t>6em</t>
  </si>
  <si>
    <t>CD09DEC4-6572-4B63-9F11-2B942C95CBAD</t>
  </si>
  <si>
    <t>0A3F507E-1EFA-32B8-E044-0003BA298018</t>
  </si>
  <si>
    <t>21ac</t>
  </si>
  <si>
    <t>902EC002-45E3-4847-92C9-AA75E8732D18</t>
  </si>
  <si>
    <t>0A3F507E-21FA-32B8-E044-0003BA298018</t>
  </si>
  <si>
    <t>18mn</t>
  </si>
  <si>
    <t>9A34D539-BFEC-433C-BE07-D028D9D989F6</t>
  </si>
  <si>
    <t>0A3F507E-22FA-32B8-E044-0003BA298018</t>
  </si>
  <si>
    <t>14cn</t>
  </si>
  <si>
    <t>F40C6386-8997-4813-B802-2CF10DABB62C</t>
  </si>
  <si>
    <t>4591B5F9-A6BC-0DD9-E044-0003BA298018</t>
  </si>
  <si>
    <t>5dc</t>
  </si>
  <si>
    <t>57E0253E-9B69-4503-A8D6-B23C3C474800</t>
  </si>
  <si>
    <t>4591B5F9-A6BE-0DD9-E044-0003BA298018</t>
  </si>
  <si>
    <t>5da</t>
  </si>
  <si>
    <t>05C449FC-2F54-4156-82FF-6084BBB823D9</t>
  </si>
  <si>
    <t>4591B5F9-A6C2-0DD9-E044-0003BA298018</t>
  </si>
  <si>
    <t>5cy</t>
  </si>
  <si>
    <t>642A7480-4AE3-4170-9C99-35C71B3F0021</t>
  </si>
  <si>
    <t>4591B5F9-A6C9-0DD9-E044-0003BA298018</t>
  </si>
  <si>
    <t>5cq</t>
  </si>
  <si>
    <t>BACA52F5-3D43-4C50-91CE-11AAB7BDE007</t>
  </si>
  <si>
    <t>4591B5F9-A6CF-0DD9-E044-0003BA298018</t>
  </si>
  <si>
    <t>5ck</t>
  </si>
  <si>
    <t>C83776FC-CD54-4F56-B3D2-D99CBEB31F80</t>
  </si>
  <si>
    <t>4591B5F9-A6D7-0DD9-E044-0003BA298018</t>
  </si>
  <si>
    <t>5cb</t>
  </si>
  <si>
    <t>E6FC1D42-39E6-4B17-A766-927BA6015471</t>
  </si>
  <si>
    <t>4591B5F9-A6E1-0DD9-E044-0003BA298018</t>
  </si>
  <si>
    <t>5bs</t>
  </si>
  <si>
    <t>01300A80-D9A1-4FC0-9C5F-09463A66D5DE</t>
  </si>
  <si>
    <t>4591B5F9-A6EC-0DD9-E044-0003BA298018</t>
  </si>
  <si>
    <t>5bg</t>
  </si>
  <si>
    <t>E2FDC239-CC0B-401B-B930-7FD00D55E6E2</t>
  </si>
  <si>
    <t>4591B5F9-A6F4-0DD9-E044-0003BA298018</t>
  </si>
  <si>
    <t>5aæ</t>
  </si>
  <si>
    <t>9E34D265-67D0-4BDE-948E-9477A737EED2</t>
  </si>
  <si>
    <t>4591B5F9-A6FA-0DD9-E044-0003BA298018</t>
  </si>
  <si>
    <t>5at</t>
  </si>
  <si>
    <t>A5BF4549-62F0-4B64-AF77-A56F0DE2820C</t>
  </si>
  <si>
    <t>7E462060-85A1-4ABE-85FF-F6109515E4F9</t>
  </si>
  <si>
    <t>9ur</t>
  </si>
  <si>
    <t>30424117-A154-4966-B377-97B71397B7C3</t>
  </si>
  <si>
    <t>7A09C22E-3E88-4183-8304-AA835A46A1B0</t>
  </si>
  <si>
    <t>0A3F507E-18EA-32B8-E044-0003BA298018</t>
  </si>
  <si>
    <t>13ac</t>
  </si>
  <si>
    <t>0B05127C-DA9C-4B21-A33E-3C895937B339</t>
  </si>
  <si>
    <t>0A3F507E-1FEA-32B8-E044-0003BA298018</t>
  </si>
  <si>
    <t>9gv</t>
  </si>
  <si>
    <t>7EB4D21E-F9E9-4237-BBFF-671260853372</t>
  </si>
  <si>
    <t>0A3F507E-23EA-32B8-E044-0003BA298018</t>
  </si>
  <si>
    <t>7ø</t>
  </si>
  <si>
    <t>96E0535B-AF99-4AB5-A387-6F2ECA9894CB</t>
  </si>
  <si>
    <t>0A3F507E-19FD-32B8-E044-0003BA298018</t>
  </si>
  <si>
    <t>343</t>
  </si>
  <si>
    <t>21du</t>
  </si>
  <si>
    <t>51B08A84-14E3-43AF-9C99-CEAAF92D7211</t>
  </si>
  <si>
    <t>0A3F507E-1AFD-32B8-E044-0003BA298018</t>
  </si>
  <si>
    <t>18cb</t>
  </si>
  <si>
    <t>57C4555F-9E4F-4CE1-9919-A40FCEC46A7E</t>
  </si>
  <si>
    <t>75D4829B-359D-165E-E044-00144F3EAD67</t>
  </si>
  <si>
    <t>51C</t>
  </si>
  <si>
    <t>16fa</t>
  </si>
  <si>
    <t>0BB37A47-BFC5-4583-9DE4-28CE3EA00748</t>
  </si>
  <si>
    <t>75D4829B-35BC-165E-E044-00144F3EAD67</t>
  </si>
  <si>
    <t>Vallensbæk Havnevej</t>
  </si>
  <si>
    <t>E6DF93FD-AB7B-4689-9F77-6B564D1F4D9D</t>
  </si>
  <si>
    <t>FF3A9B98-9BA7-4CD9-A7E9-B5D693CDB1E8</t>
  </si>
  <si>
    <t>567797B9-4F32-43B0-94C5-1C7DEEF0CDC1</t>
  </si>
  <si>
    <t>306A0455-F54E-48D6-8DEC-5ED3E67AF293</t>
  </si>
  <si>
    <t>9EDF0017-0F73-4472-8B37-73D9B729B160</t>
  </si>
  <si>
    <t>B16C1374-791E-4207-A5A6-F636BF601EB9</t>
  </si>
  <si>
    <t>20E4F56E-0265-472D-BF7F-AD912453EB2D</t>
  </si>
  <si>
    <t>0A3F507E-1BFA-32B8-E044-0003BA298018</t>
  </si>
  <si>
    <t>6la</t>
  </si>
  <si>
    <t>7D5461CC-E233-40B5-BDF6-BD4EAC0E0326</t>
  </si>
  <si>
    <t>0A3F507E-17FE-32B8-E044-0003BA298018</t>
  </si>
  <si>
    <t>9bx</t>
  </si>
  <si>
    <t>BA5DAECE-5954-433E-83BA-3C9B9CC9DC08</t>
  </si>
  <si>
    <t>4591B5F9-A6B8-0DD9-E044-0003BA298018</t>
  </si>
  <si>
    <t>5dg</t>
  </si>
  <si>
    <t>CE29006B-359C-440C-B06F-B2AB15CEAC50</t>
  </si>
  <si>
    <t>4591B5F9-A6CB-0DD9-E044-0003BA298018</t>
  </si>
  <si>
    <t>5co</t>
  </si>
  <si>
    <t>ED71307B-DED2-4249-A522-F8DBC69DCD03</t>
  </si>
  <si>
    <t>4591B5F9-A6D1-0DD9-E044-0003BA298018</t>
  </si>
  <si>
    <t>5ch</t>
  </si>
  <si>
    <t>B4436A04-AEEC-4CD5-A8D3-86FE2468EBD8</t>
  </si>
  <si>
    <t>4591B5F9-A6D3-0DD9-E044-0003BA298018</t>
  </si>
  <si>
    <t>5cf</t>
  </si>
  <si>
    <t>3FCF44FE-0ED8-4322-9778-9C5AE6B77080</t>
  </si>
  <si>
    <t>4591B5F9-A6DC-0DD9-E044-0003BA298018</t>
  </si>
  <si>
    <t>5by</t>
  </si>
  <si>
    <t>1A511F96-BBF1-4247-A1A1-C82989077A76</t>
  </si>
  <si>
    <t>4591B5F9-A6DE-0DD9-E044-0003BA298018</t>
  </si>
  <si>
    <t>5bv</t>
  </si>
  <si>
    <t>8C57BE0A-E638-436F-987C-4E2B1AF251B8</t>
  </si>
  <si>
    <t>4591B5F9-A6E3-0DD9-E044-0003BA298018</t>
  </si>
  <si>
    <t>5bq</t>
  </si>
  <si>
    <t>FDEF0B8C-7EBA-4E25-A875-A6549F657DE5</t>
  </si>
  <si>
    <t>4591B5F9-A6EE-0DD9-E044-0003BA298018</t>
  </si>
  <si>
    <t>5be</t>
  </si>
  <si>
    <t>5E9613DD-3F57-487A-B624-8CC4E11C71BC</t>
  </si>
  <si>
    <t>4591B5F9-A6F6-0DD9-E044-0003BA298018</t>
  </si>
  <si>
    <t>5ay</t>
  </si>
  <si>
    <t>CEB8BD21-B242-4D87-8444-C7E9EBE17CBB</t>
  </si>
  <si>
    <t>4591B5F9-A6FD-0DD9-E044-0003BA298018</t>
  </si>
  <si>
    <t>5aq</t>
  </si>
  <si>
    <t>C83A95DF-9F39-48A8-A1C6-DEB5AE5C48BD</t>
  </si>
  <si>
    <t>8479C472-2174-4A47-9736-13D491FBBF18</t>
  </si>
  <si>
    <t>9uq</t>
  </si>
  <si>
    <t>91B1BE84-1151-460F-B7BF-2AD54E1663A0</t>
  </si>
  <si>
    <t>4B999E06-4796-4B22-B7C8-13E18D7A4D2C</t>
  </si>
  <si>
    <t>603677FF-AD78-48CC-A11D-C93F2F2AF0D9</t>
  </si>
  <si>
    <t>9ps</t>
  </si>
  <si>
    <t>D0C98692-1570-4D21-9C2D-6A1CD181079F</t>
  </si>
  <si>
    <t>A67D6D2F-78D4-40A6-A997-F403803941BF</t>
  </si>
  <si>
    <t>FBCC5CC8-388C-42FB-A669-16C4A52C1804</t>
  </si>
  <si>
    <t>EDB1B152-F5B2-4178-9BB9-A4B08A84D8A8</t>
  </si>
  <si>
    <t>1CE42CD6-AD47-474F-8481-45A652F89512</t>
  </si>
  <si>
    <t>FAE913EF-CA88-4F8B-B814-A99A537B2982</t>
  </si>
  <si>
    <t>401</t>
  </si>
  <si>
    <t>76c</t>
  </si>
  <si>
    <t>8601AF21-BCFA-408D-9065-DD70283D19FF</t>
  </si>
  <si>
    <t>E4CF0E59-889A-45EB-A231-C208AE8DAD00</t>
  </si>
  <si>
    <t>CB7E30DA-7901-49DD-AFF6-7161DD30132D</t>
  </si>
  <si>
    <t>9tt</t>
  </si>
  <si>
    <t>58A68664-5611-41A8-BC62-F0B58D3E6880</t>
  </si>
  <si>
    <t>B17DC0E6-53B4-4C4C-8631-6DB97228D301</t>
  </si>
  <si>
    <t>0A3F507E-15F3-32B8-E044-0003BA298018</t>
  </si>
  <si>
    <t>14o</t>
  </si>
  <si>
    <t>9BA3E860-8BF0-4816-9E0F-5A4C0320D099</t>
  </si>
  <si>
    <t>0A3F507E-16F3-32B8-E044-0003BA298018</t>
  </si>
  <si>
    <t>58DB41F5-8446-4FCE-A3AE-DB05ED989F21</t>
  </si>
  <si>
    <t>5EC27265-DD67-40E7-B4EB-56A9A65EC3E9</t>
  </si>
  <si>
    <t>0A3F507E-1CF3-32B8-E044-0003BA298018</t>
  </si>
  <si>
    <t>9fb</t>
  </si>
  <si>
    <t>457001A0-DFB2-46E6-8122-F1C8C23984D0</t>
  </si>
  <si>
    <t>0A3F507E-14FD-32B8-E044-0003BA298018</t>
  </si>
  <si>
    <t>17s</t>
  </si>
  <si>
    <t>74063313-506F-40C0-9E29-27B212252965</t>
  </si>
  <si>
    <t>0A3F507E-20FD-32B8-E044-0003BA298018</t>
  </si>
  <si>
    <t>10t</t>
  </si>
  <si>
    <t>57C24BE3-C1D8-45A7-8D59-A6C59BD26F7E</t>
  </si>
  <si>
    <t>75D4829B-3596-165E-E044-00144F3EAD67</t>
  </si>
  <si>
    <t>3as</t>
  </si>
  <si>
    <t>C31E87BA-EED9-4B2A-915A-6359BF5F5616</t>
  </si>
  <si>
    <t>75D4829B-359F-165E-E044-00144F3EAD67</t>
  </si>
  <si>
    <t>199C</t>
  </si>
  <si>
    <t>21gr</t>
  </si>
  <si>
    <t>D0471DCE-BD65-4041-9DE0-6EF9D59F5138</t>
  </si>
  <si>
    <t>75D4829B-35B1-165E-E044-00144F3EAD67</t>
  </si>
  <si>
    <t>66C</t>
  </si>
  <si>
    <t>9pø</t>
  </si>
  <si>
    <t>9D725CC0-9D58-4401-9443-BEB41D40D8A6</t>
  </si>
  <si>
    <t>75D4829B-35C2-165E-E044-00144F3EAD67</t>
  </si>
  <si>
    <t>CFB9029A-0E4B-4C8A-9B3D-014666B42732</t>
  </si>
  <si>
    <t>777AB2BB-0E84-00A4-E044-00144F3EAD67</t>
  </si>
  <si>
    <t>96CB3B07-03A6-4E87-A694-FD68DAE55F1D</t>
  </si>
  <si>
    <t>4591B5F9-A6C7-0DD9-E044-0003BA298018</t>
  </si>
  <si>
    <t>5cs</t>
  </si>
  <si>
    <t>2E13928A-5BF8-45D5-A349-CE88A04B21A8</t>
  </si>
  <si>
    <t>4591B5F9-A6D8-0DD9-E044-0003BA298018</t>
  </si>
  <si>
    <t>5ca</t>
  </si>
  <si>
    <t>3CF22BEF-09F3-4CD0-AFD1-A5D84F911AB0</t>
  </si>
  <si>
    <t>4591B5F9-A6E8-0DD9-E044-0003BA298018</t>
  </si>
  <si>
    <t>5bl</t>
  </si>
  <si>
    <t>5506F26F-8476-4972-81C6-A177A24611E3</t>
  </si>
  <si>
    <t>4591B5F9-A6EA-0DD9-E044-0003BA298018</t>
  </si>
  <si>
    <t>5bi</t>
  </si>
  <si>
    <t>6F76DC0E-B55D-476A-87EA-6119C158250F</t>
  </si>
  <si>
    <t>4591B5F9-A6F0-0DD9-E044-0003BA298018</t>
  </si>
  <si>
    <t>5bc</t>
  </si>
  <si>
    <t>3A656D57-E9C4-42AE-A493-2327AC1F4790</t>
  </si>
  <si>
    <t>0A3F507E-19F3-32B8-E044-0003BA298018</t>
  </si>
  <si>
    <t>323</t>
  </si>
  <si>
    <t>21ea</t>
  </si>
  <si>
    <t>994DD4FD-834C-41DD-9E03-37DEFA93E109</t>
  </si>
  <si>
    <t>0A3F507E-20F3-32B8-E044-0003BA298018</t>
  </si>
  <si>
    <t>4ab</t>
  </si>
  <si>
    <t>554EFC27-CD0D-4B4A-98D9-4A67A4DB3EE1</t>
  </si>
  <si>
    <t>0A3F507E-18FD-32B8-E044-0003BA298018</t>
  </si>
  <si>
    <t>20am</t>
  </si>
  <si>
    <t>11532176-CD00-49FE-B386-142AE01E2BCF</t>
  </si>
  <si>
    <t>0A3F507E-1FFD-32B8-E044-0003BA298018</t>
  </si>
  <si>
    <t>9mæ</t>
  </si>
  <si>
    <t>12DF464F-524E-4EAA-B81A-ABFA92D0FE8E</t>
  </si>
  <si>
    <t>75D4829B-3597-165E-E044-00144F3EAD67</t>
  </si>
  <si>
    <t>24aq</t>
  </si>
  <si>
    <t>FF9A4F57-C0F4-40C6-B932-B8B52ED83F41</t>
  </si>
  <si>
    <t>F510E0A2-27FA-4689-B850-C0E4FF933F62</t>
  </si>
  <si>
    <t>75D4829B-35A9-165E-E044-00144F3EAD67</t>
  </si>
  <si>
    <t>62A92464-3F4B-4040-826D-F3585E39D613</t>
  </si>
  <si>
    <t>75D4829B-35B6-165E-E044-00144F3EAD67</t>
  </si>
  <si>
    <t>5dn</t>
  </si>
  <si>
    <t>EAFFC872-5376-472B-B31A-D053AA5A15D4</t>
  </si>
  <si>
    <t>75D4829B-35BF-165E-E044-00144F3EAD67</t>
  </si>
  <si>
    <t>0E914445-7B64-4609-8EEE-E8DE3BE97049</t>
  </si>
  <si>
    <t>75D4829B-35C7-165E-E044-00144F3EAD67</t>
  </si>
  <si>
    <t>46K</t>
  </si>
  <si>
    <t>DDF015F9-3C85-4CF1-A943-3CF9F174ACC1</t>
  </si>
  <si>
    <t>76EDE3BB-3CBB-1E91-E044-00144F3EAD67</t>
  </si>
  <si>
    <t>Kaffehaven</t>
  </si>
  <si>
    <t>18sf</t>
  </si>
  <si>
    <t>979BEDB6-3130-4CD4-B069-C39B19B32EDC</t>
  </si>
  <si>
    <t>76EDE3BB-3CBD-1E91-E044-00144F3EAD67</t>
  </si>
  <si>
    <t>18sh</t>
  </si>
  <si>
    <t>4C9253F6-E58E-43A8-B016-4481BCCFABFB</t>
  </si>
  <si>
    <t>76EDE3BB-3CC0-1E91-E044-00144F3EAD67</t>
  </si>
  <si>
    <t>18sl</t>
  </si>
  <si>
    <t>A721CE99-4F4B-43F8-836D-86AAD1AF3155</t>
  </si>
  <si>
    <t>0A3F507E-15EF-32B8-E044-0003BA298018</t>
  </si>
  <si>
    <t>66d</t>
  </si>
  <si>
    <t>61F0BD4B-2685-4A00-BDEF-3ABD2E18ED23</t>
  </si>
  <si>
    <t>0A3F507E-16EF-32B8-E044-0003BA298018</t>
  </si>
  <si>
    <t>18ee</t>
  </si>
  <si>
    <t>C22E5EC5-58B4-4918-8C54-164DF3005F77</t>
  </si>
  <si>
    <t>0A3F507E-1CEF-32B8-E044-0003BA298018</t>
  </si>
  <si>
    <t>9eø</t>
  </si>
  <si>
    <t>EA17A52F-666E-4BE2-9778-E41E42BC6DFA</t>
  </si>
  <si>
    <t>0A3F507E-18F6-32B8-E044-0003BA298018</t>
  </si>
  <si>
    <t>20x</t>
  </si>
  <si>
    <t>91A99F1F-36DD-4657-AE0E-955BD3CEEAE1</t>
  </si>
  <si>
    <t>0A3F507E-1FF6-32B8-E044-0003BA298018</t>
  </si>
  <si>
    <t>9gp</t>
  </si>
  <si>
    <t>664CB4DC-7441-478A-BB99-ECDB44E64CFC</t>
  </si>
  <si>
    <t>0A3F507E-23F6-32B8-E044-0003BA298018</t>
  </si>
  <si>
    <t>21hf</t>
  </si>
  <si>
    <t>9BA00100-E167-4DD3-BBEB-72F5432A6AEE</t>
  </si>
  <si>
    <t>7096F618-6200-5ED1-E044-00144F3EAD67</t>
  </si>
  <si>
    <t>0B314465-3B75-4B12-B644-167FB5B26687</t>
  </si>
  <si>
    <t>6BD46A49-E0E8-71A9-E044-00144F3EAD67</t>
  </si>
  <si>
    <t>Rosenfeldtvej</t>
  </si>
  <si>
    <t>3f</t>
  </si>
  <si>
    <t>C0FFE9BE-6F11-4F84-A04D-A11A5528C2F2</t>
  </si>
  <si>
    <t>951DA816-EAD5-4619-9AC6-86F3ED9C1A99</t>
  </si>
  <si>
    <t>9uu</t>
  </si>
  <si>
    <t>480813FC-DB22-453A-8BEF-53AA003C43B5</t>
  </si>
  <si>
    <t>3C81ACA2-778F-40E6-BB7F-34A0251FDF27</t>
  </si>
  <si>
    <t>0A3F507E-17E7-32B8-E044-0003BA298018</t>
  </si>
  <si>
    <t>18dk</t>
  </si>
  <si>
    <t>621390D9-439A-44C1-9BEF-37270FC2A5BD</t>
  </si>
  <si>
    <t>0A3F507E-16FA-32B8-E044-0003BA298018</t>
  </si>
  <si>
    <t>FB84DB6E-04E4-482A-A0AE-14E624AAF09B</t>
  </si>
  <si>
    <t>0A3F507E-19FA-32B8-E044-0003BA298018</t>
  </si>
  <si>
    <t>337</t>
  </si>
  <si>
    <t>21dr</t>
  </si>
  <si>
    <t>77C9B25F-BA06-4825-9B3D-1BDC55B5E599</t>
  </si>
  <si>
    <t>0A3F507E-1AFA-32B8-E044-0003BA298018</t>
  </si>
  <si>
    <t>18cv</t>
  </si>
  <si>
    <t>81FD80DF-0A2E-4971-93E0-0563B550622D</t>
  </si>
  <si>
    <t>0A3F507E-1CFA-32B8-E044-0003BA298018</t>
  </si>
  <si>
    <t>9fm</t>
  </si>
  <si>
    <t>196EEBFF-9824-4F0C-84B9-7BCB3C461AB1</t>
  </si>
  <si>
    <t>0A3F507E-20FA-32B8-E044-0003BA298018</t>
  </si>
  <si>
    <t>16A</t>
  </si>
  <si>
    <t>11p</t>
  </si>
  <si>
    <t>5233890F-4DF6-4EA7-AB6A-74508F298B25</t>
  </si>
  <si>
    <t>4591B5F9-A6B6-0DD9-E044-0003BA298018</t>
  </si>
  <si>
    <t>5di</t>
  </si>
  <si>
    <t>3F0EDD3D-015F-425A-B681-BB23E5186B39</t>
  </si>
  <si>
    <t>4591B5F9-A6BD-0DD9-E044-0003BA298018</t>
  </si>
  <si>
    <t>5db</t>
  </si>
  <si>
    <t>0ACCC70F-751D-45C3-8B6A-5BF47D5D7095</t>
  </si>
  <si>
    <t>4591B5F9-A6C1-0DD9-E044-0003BA298018</t>
  </si>
  <si>
    <t>5cz</t>
  </si>
  <si>
    <t>9E73AF11-3CF3-4DBD-8519-880D51FA7A46</t>
  </si>
  <si>
    <t>4591B5F9-A6CC-0DD9-E044-0003BA298018</t>
  </si>
  <si>
    <t>5cn</t>
  </si>
  <si>
    <t>BD1470BB-1B37-4D81-9C79-BFE21FA16BAF</t>
  </si>
  <si>
    <t>4591B5F9-A6DA-0DD9-E044-0003BA298018</t>
  </si>
  <si>
    <t>5bæ</t>
  </si>
  <si>
    <t>43B55811-5DDA-42A6-9F1C-FD4EBEA6AF21</t>
  </si>
  <si>
    <t>4591B5F9-A6E4-0DD9-E044-0003BA298018</t>
  </si>
  <si>
    <t>5bp</t>
  </si>
  <si>
    <t>40685F6C-7C2A-42D0-97BC-BC868A52933A</t>
  </si>
  <si>
    <t>4591B5F9-A6F2-0DD9-E044-0003BA298018</t>
  </si>
  <si>
    <t>5ba</t>
  </si>
  <si>
    <t>810AFC15-2A46-49BB-B5BD-2DBF836593D4</t>
  </si>
  <si>
    <t>4591B5F9-A6F9-0DD9-E044-0003BA298018</t>
  </si>
  <si>
    <t>5au</t>
  </si>
  <si>
    <t>7B0BF639-7118-414C-B2C3-31151194C321</t>
  </si>
  <si>
    <t>4591B5F9-A6FB-0DD9-E044-0003BA298018</t>
  </si>
  <si>
    <t>5as</t>
  </si>
  <si>
    <t>CD572793-BFCE-4860-8E7F-1A00B63E3540</t>
  </si>
  <si>
    <t>AA724C13-2ADD-424A-80B7-E50FF5A51B82</t>
  </si>
  <si>
    <t>9ut</t>
  </si>
  <si>
    <t>88D43488-3DE1-4231-BB84-E07167959D45</t>
  </si>
  <si>
    <t>FB922082-DF6E-461C-AD2B-5DEF72161A90</t>
  </si>
  <si>
    <t>75D4829B-35A0-165E-E044-00144F3EAD67</t>
  </si>
  <si>
    <t>311C</t>
  </si>
  <si>
    <t>AAF68761-2791-4DB7-AA6B-7B207DFE0D7A</t>
  </si>
  <si>
    <t>75D4829B-35B8-165E-E044-00144F3EAD67</t>
  </si>
  <si>
    <t>46C</t>
  </si>
  <si>
    <t>DBC97CDD-77F6-4D23-86FB-0736E0191887</t>
  </si>
  <si>
    <t>76EDE3BB-3CBF-1E91-E044-00144F3EAD67</t>
  </si>
  <si>
    <t>18sk</t>
  </si>
  <si>
    <t>F71CF71E-7273-4E27-8B50-55ED905B33FC</t>
  </si>
  <si>
    <t>714BBA56-88D8-46DF-BCD8-9F6F4745ADAA</t>
  </si>
  <si>
    <t>23F78268-BA2A-431B-89C7-5A37994F0271</t>
  </si>
  <si>
    <t>1E16A24C-8266-4571-A132-9F6383A0929A</t>
  </si>
  <si>
    <t>635D8FEF-508F-4657-B17B-9382D832FD3D</t>
  </si>
  <si>
    <t>9um</t>
  </si>
  <si>
    <t>00BD4B6F-53A9-4C4C-A390-67EDA2644C25</t>
  </si>
  <si>
    <t>28DF8D6C-174B-4055-97FF-D5D93D08D9F2</t>
  </si>
  <si>
    <t>1EFF2CF9-B07D-48DC-AAC8-E76E7A810F89</t>
  </si>
  <si>
    <t>9ua</t>
  </si>
  <si>
    <t>0EF41076-0CB2-4ABC-A9BA-78455349BE35</t>
  </si>
  <si>
    <t>33E6C281-8507-477D-8756-4C18062D26BD</t>
  </si>
  <si>
    <t>0A3F507E-20EF-32B8-E044-0003BA298018</t>
  </si>
  <si>
    <t>11cc</t>
  </si>
  <si>
    <t>A4B6C1DC-2B81-469C-9FAC-0C9902A69E54</t>
  </si>
  <si>
    <t>5DDB979D-C1F7-40D3-E044-0003BA298018</t>
  </si>
  <si>
    <t>108a</t>
  </si>
  <si>
    <t>4B0D6563-746F-420B-B47F-2E771279B993</t>
  </si>
  <si>
    <t>76D29F28-2777-3856-E044-00144F3EAD67</t>
  </si>
  <si>
    <t>65H</t>
  </si>
  <si>
    <t>EC06006A-AEA0-4340-81EA-3DFCF1D67379</t>
  </si>
  <si>
    <t>54BE91EF-D02C-4341-8F35-76F1419576C3</t>
  </si>
  <si>
    <t>7096F618-6202-5ED1-E044-00144F3EAD67</t>
  </si>
  <si>
    <t>1186081C-87BC-4FEC-A1C2-03C9E6A5A16F</t>
  </si>
  <si>
    <t>7DA41505-8D88-4390-8C8A-21C2E6AEBB38</t>
  </si>
  <si>
    <t>1CB0893E-6C2A-40EF-BBB1-CE438C725486</t>
  </si>
  <si>
    <t>62C4D3DD-9BD7-452D-A34A-93DD7BA407FC</t>
  </si>
  <si>
    <t>0A3F507E-1BE7-32B8-E044-0003BA298018</t>
  </si>
  <si>
    <t>1x</t>
  </si>
  <si>
    <t>87AD8BAA-809B-4E46-9106-AA687EFEF1FE</t>
  </si>
  <si>
    <t>4591B5F9-A6DB-0DD9-E044-0003BA298018</t>
  </si>
  <si>
    <t>5bz</t>
  </si>
  <si>
    <t>C24B3212-767C-45A1-A50C-A735B9AC6054</t>
  </si>
  <si>
    <t>4591B5F9-A6EB-0DD9-E044-0003BA298018</t>
  </si>
  <si>
    <t>5bh</t>
  </si>
  <si>
    <t>3677AC7F-53DB-48ED-891C-B91A90B30CBE</t>
  </si>
  <si>
    <t>4591B5F9-A6F3-0DD9-E044-0003BA298018</t>
  </si>
  <si>
    <t>5aø</t>
  </si>
  <si>
    <t>CBCEADE6-6FFE-422C-BEB1-C8F816F77F7C</t>
  </si>
  <si>
    <t>4591B5F9-A6FC-0DD9-E044-0003BA298018</t>
  </si>
  <si>
    <t>5ar</t>
  </si>
  <si>
    <t>2909DC00-8152-4B5A-8D6F-651FE03E3C7E</t>
  </si>
  <si>
    <t>4591B5F9-A6FE-0DD9-E044-0003BA298018</t>
  </si>
  <si>
    <t>5t</t>
  </si>
  <si>
    <t>2BC87FE0-B93D-4120-9D6F-2C2387B2F4C0</t>
  </si>
  <si>
    <t>99E2191B-C98D-4AE2-85FF-6B50A2990DB0</t>
  </si>
  <si>
    <t>18sq</t>
  </si>
  <si>
    <t>DF1608F7-AE6C-4E14-A403-81A9AD7D280E</t>
  </si>
  <si>
    <t>B480C190-A744-47F2-AE08-FCCCDA7883C5</t>
  </si>
  <si>
    <t>0A3F507E-17F3-32B8-E044-0003BA298018</t>
  </si>
  <si>
    <t>18fu</t>
  </si>
  <si>
    <t>25CA1D0C-8AB0-40FC-80A3-BF2433EBF025</t>
  </si>
  <si>
    <t>75D4829B-35AA-165E-E044-00144F3EAD67</t>
  </si>
  <si>
    <t>91A0B01C-6DFC-4C5E-B3CE-DFB08255BAF4</t>
  </si>
  <si>
    <t>75D4829B-35B5-165E-E044-00144F3EAD67</t>
  </si>
  <si>
    <t>A6F7E380-FF10-43F4-99FF-0B041D510B79</t>
  </si>
  <si>
    <t>75D4829B-35C6-165E-E044-00144F3EAD67</t>
  </si>
  <si>
    <t>Vallensbæk Torvevej</t>
  </si>
  <si>
    <t>1E942E28-B60C-47DC-9C05-CCBF9A013D64</t>
  </si>
  <si>
    <t>76EDE3BB-3CBC-1E91-E044-00144F3EAD67</t>
  </si>
  <si>
    <t>18sg</t>
  </si>
  <si>
    <t>5233B317-B2CC-4CE2-9762-79F00937006D</t>
  </si>
  <si>
    <t>777AB2BB-0E88-00A4-E044-00144F3EAD67</t>
  </si>
  <si>
    <t>62C</t>
  </si>
  <si>
    <t>533F31B4-430B-471C-9A12-E84AF26574FA</t>
  </si>
  <si>
    <t>0A3F507E-23EF-32B8-E044-0003BA298018</t>
  </si>
  <si>
    <t>7p</t>
  </si>
  <si>
    <t>F1762094-021E-4D29-B785-CDBAB1327D35</t>
  </si>
  <si>
    <t>6BD46A49-E0E9-71A9-E044-00144F3EAD67</t>
  </si>
  <si>
    <t>3h</t>
  </si>
  <si>
    <t>F223D7A2-E429-4C54-96B6-DB684553343B</t>
  </si>
  <si>
    <t>FBADA3D0-D368-4A85-83FE-4E36455E9F68</t>
  </si>
  <si>
    <t>32C</t>
  </si>
  <si>
    <t>F4F27700-1ED7-416E-AC11-FC09B673FE93</t>
  </si>
  <si>
    <t>7DC2E4C5-ACE0-46B2-BA45-D091E4239663</t>
  </si>
  <si>
    <t>F70358A5-EB48-43D2-A0DD-5E0B7501AD70</t>
  </si>
  <si>
    <t>9tø</t>
  </si>
  <si>
    <t>258D7117-EBF6-4D97-9C05-18CF8F07D34A</t>
  </si>
  <si>
    <t>29AAF4DC-B716-449E-9F20-B68E287B3F05</t>
  </si>
  <si>
    <t>5147C715-D70B-49EB-A500-49CF1F9F98AB</t>
  </si>
  <si>
    <t>B0349CA1-7382-444B-A95E-18F3D855ACAC</t>
  </si>
  <si>
    <t>EDEC6E46-4AE0-4F8A-8473-C96F4BCEB53D</t>
  </si>
  <si>
    <t>9A6538D7-97A7-4C6B-89CB-0B19A728F027</t>
  </si>
  <si>
    <t>9tx</t>
  </si>
  <si>
    <t>1C7F652E-9DD7-4E0C-9AD0-D8875D9A644D</t>
  </si>
  <si>
    <t>E6B7C31C-BA65-4CD7-8B40-EAECB69EBD65</t>
  </si>
  <si>
    <t>0A3F507E-21EB-32B8-E044-0003BA298018</t>
  </si>
  <si>
    <t>17B</t>
  </si>
  <si>
    <t>18rb</t>
  </si>
  <si>
    <t>8EFDA87A-C297-4ABC-B916-DB828A8DE308</t>
  </si>
  <si>
    <t>0A3F507E-22EB-32B8-E044-0003BA298018</t>
  </si>
  <si>
    <t>21bø</t>
  </si>
  <si>
    <t>11473FBF-B83C-4CC9-8DE9-4AE509FA0F60</t>
  </si>
  <si>
    <t>0A3F507E-19F4-32B8-E044-0003BA298018</t>
  </si>
  <si>
    <t>325</t>
  </si>
  <si>
    <t>21dø</t>
  </si>
  <si>
    <t>FF035140-9F72-4E82-8434-7A2AA99D29ED</t>
  </si>
  <si>
    <t>A53BF438-9AA3-4A9A-A508-6E36BDC0B1D6</t>
  </si>
  <si>
    <t>9ts</t>
  </si>
  <si>
    <t>2A20C578-CF90-46A6-8A8B-0537FD6CFDCB</t>
  </si>
  <si>
    <t>ECCBF73D-6503-4808-91A2-B92C29370F92</t>
  </si>
  <si>
    <t>ABC19229-BC91-4BED-AA6F-8A96409B5F92</t>
  </si>
  <si>
    <t>9uo</t>
  </si>
  <si>
    <t>901297DA-4B3A-473E-A017-EEE176F54AED</t>
  </si>
  <si>
    <t>EDF2E01E-5BC5-4308-8C3A-CC0A33279F74</t>
  </si>
  <si>
    <t>0A3F507E-17ED-32B8-E044-0003BA298018</t>
  </si>
  <si>
    <t>18ap</t>
  </si>
  <si>
    <t>78D5FE74-C69F-4E22-A1DD-BFDD88CA857A</t>
  </si>
  <si>
    <t>0A3F507E-1BED-32B8-E044-0003BA298018</t>
  </si>
  <si>
    <t>1æ</t>
  </si>
  <si>
    <t>CE1D58B2-22E5-429E-B45E-0F57B7396C85</t>
  </si>
  <si>
    <t>0A3F507E-1DED-32B8-E044-0003BA298018</t>
  </si>
  <si>
    <t>6ec</t>
  </si>
  <si>
    <t>7CBB3DA8-48FA-46D5-AA82-CE8D2EE3899E</t>
  </si>
  <si>
    <t>0A3F507E-1EED-32B8-E044-0003BA298018</t>
  </si>
  <si>
    <t>21aa</t>
  </si>
  <si>
    <t>2CBC89D1-9D5D-4B9A-8260-D4762E277E8D</t>
  </si>
  <si>
    <t>0A3F507E-18FE-32B8-E044-0003BA298018</t>
  </si>
  <si>
    <t>20m</t>
  </si>
  <si>
    <t>F43012F4-4BAE-4E3E-93E9-49F81F479E51</t>
  </si>
  <si>
    <t>0A3F507E-1FFE-32B8-E044-0003BA298018</t>
  </si>
  <si>
    <t>9gl</t>
  </si>
  <si>
    <t>99D7B1D5-346A-41E3-A664-0C6EFC8B51FB</t>
  </si>
  <si>
    <t>0A3F507E-23FE-32B8-E044-0003BA298018</t>
  </si>
  <si>
    <t>21ig</t>
  </si>
  <si>
    <t>A3972FB0-3BB8-4CF0-9472-7DA2F360153F</t>
  </si>
  <si>
    <t>4591B5F9-A6B7-0DD9-E044-0003BA298018</t>
  </si>
  <si>
    <t>5dh</t>
  </si>
  <si>
    <t>2E3E494C-979D-46F3-97F6-AAF7428867C1</t>
  </si>
  <si>
    <t>4591B5F9-A6C0-0DD9-E044-0003BA298018</t>
  </si>
  <si>
    <t>5cæ</t>
  </si>
  <si>
    <t>0697D051-ED90-45A5-992A-39CCAD83A55F</t>
  </si>
  <si>
    <t>4591B5F9-A6C6-0DD9-E044-0003BA298018</t>
  </si>
  <si>
    <t>5ct</t>
  </si>
  <si>
    <t>58D1A7E4-56EC-40A5-BC3B-93BB60910038</t>
  </si>
  <si>
    <t>4591B5F9-A6CD-0DD9-E044-0003BA298018</t>
  </si>
  <si>
    <t>5cm</t>
  </si>
  <si>
    <t>F556278E-7A70-4D06-A276-BF111A1EAF7A</t>
  </si>
  <si>
    <t>4591B5F9-A6D5-0DD9-E044-0003BA298018</t>
  </si>
  <si>
    <t>5cd</t>
  </si>
  <si>
    <t>A45B6047-4AF9-4092-823D-2AA857816A7B</t>
  </si>
  <si>
    <t>4591B5F9-A6E5-0DD9-E044-0003BA298018</t>
  </si>
  <si>
    <t>5bo</t>
  </si>
  <si>
    <t>DF6B0646-B38C-4F8D-909C-34E810C0B53C</t>
  </si>
  <si>
    <t>4591B5F9-A6E7-0DD9-E044-0003BA298018</t>
  </si>
  <si>
    <t>5bm</t>
  </si>
  <si>
    <t>97634FD6-0DE5-4885-935B-B08E20F6C51B</t>
  </si>
  <si>
    <t>4591B5F9-A6F8-0DD9-E044-0003BA298018</t>
  </si>
  <si>
    <t>5av</t>
  </si>
  <si>
    <t>26315BCC-9A74-4D53-85DD-F54F424CE222</t>
  </si>
  <si>
    <t>0A3F507E-1BF3-32B8-E044-0003BA298018</t>
  </si>
  <si>
    <t>1ab</t>
  </si>
  <si>
    <t>7E63990F-22C6-4666-BD34-0205D60200C3</t>
  </si>
  <si>
    <t>0A3F507E-1DF3-32B8-E044-0003BA298018</t>
  </si>
  <si>
    <t>6eg</t>
  </si>
  <si>
    <t>F1A17D81-04BE-4860-B7DB-58D0DA00B098</t>
  </si>
  <si>
    <t>0A3F507E-1EF3-32B8-E044-0003BA298018</t>
  </si>
  <si>
    <t>21l</t>
  </si>
  <si>
    <t>D578032E-148B-4147-A156-08321A63B6DC</t>
  </si>
  <si>
    <t>0A3F507E-15FD-32B8-E044-0003BA298018</t>
  </si>
  <si>
    <t>9B51A5C9-2ACC-44C0-A37B-B53907C57135</t>
  </si>
  <si>
    <t>0A3F507E-16FD-32B8-E044-0003BA298018</t>
  </si>
  <si>
    <t>9B</t>
  </si>
  <si>
    <t>7fe</t>
  </si>
  <si>
    <t>0FF6A0D8-D2B9-4998-A564-021343FA34B2</t>
  </si>
  <si>
    <t>0A3F507E-1CFD-32B8-E044-0003BA298018</t>
  </si>
  <si>
    <t>9et</t>
  </si>
  <si>
    <t>D7B78DF0-2F3F-487B-B632-CE56CA8A76F8</t>
  </si>
  <si>
    <t>0A3F507E-21FD-32B8-E044-0003BA298018</t>
  </si>
  <si>
    <t>18ml</t>
  </si>
  <si>
    <t>B0F873F0-7A90-4347-9CD5-9EBA9B2E96CF</t>
  </si>
  <si>
    <t>75D4829B-359A-165E-E044-00144F3EAD67</t>
  </si>
  <si>
    <t>6E</t>
  </si>
  <si>
    <t>D37FA8C6-A899-4245-9814-362C61149724</t>
  </si>
  <si>
    <t>C122A65C-F9D9-4BAD-8F3D-1C8671FD8FBD</t>
  </si>
  <si>
    <t>75D4829B-35C0-165E-E044-00144F3EAD67</t>
  </si>
  <si>
    <t>5CD8DAAB-C358-44FF-9E14-EA68941BBA2B</t>
  </si>
  <si>
    <t>75D4829B-35CB-165E-E044-00144F3EAD67</t>
  </si>
  <si>
    <t>22D</t>
  </si>
  <si>
    <t>F6B9A226-394A-4E76-9BEF-82D49DF1F681</t>
  </si>
  <si>
    <t>75D4829B-35CD-165E-E044-00144F3EAD67</t>
  </si>
  <si>
    <t>2B3D5A58-7564-4937-9C81-BA47BE28A389</t>
  </si>
  <si>
    <t>777AB2BB-0E56-00A4-E044-00144F3EAD67</t>
  </si>
  <si>
    <t>0CC5F8C0-7615-411B-8D01-DA5E2D608EE7</t>
  </si>
  <si>
    <t>0A3F507E-1DEF-32B8-E044-0003BA298018</t>
  </si>
  <si>
    <t>6ea</t>
  </si>
  <si>
    <t>08D07361-F567-4146-8014-563C15C89B7C</t>
  </si>
  <si>
    <t>0A3F507E-1EEF-32B8-E044-0003BA298018</t>
  </si>
  <si>
    <t>21v</t>
  </si>
  <si>
    <t>9E03D548-0B2D-453B-A434-EDBA9FAAFFA6</t>
  </si>
  <si>
    <t>0A3F507E-21EF-32B8-E044-0003BA298018</t>
  </si>
  <si>
    <t>18bd</t>
  </si>
  <si>
    <t>8ABD8D57-DB81-4A34-BFF9-2FAD87627941</t>
  </si>
  <si>
    <t>6BD46A49-E0E7-71A9-E044-00144F3EAD67</t>
  </si>
  <si>
    <t>14F6F3B9-A4FF-46D4-8E09-7551170204BC</t>
  </si>
  <si>
    <t>0A3F507E-18E7-32B8-E044-0003BA298018</t>
  </si>
  <si>
    <t>13cm</t>
  </si>
  <si>
    <t>F85C4D88-426F-4988-BA38-22A4E57DC32E</t>
  </si>
  <si>
    <t>0A3F507E-1FE7-32B8-E044-0003BA298018</t>
  </si>
  <si>
    <t>9ni</t>
  </si>
  <si>
    <t>5724C10A-B04E-469B-BC8E-06B979D460DF</t>
  </si>
  <si>
    <t>0A3F507E-15E9-32B8-E044-0003BA298018</t>
  </si>
  <si>
    <t>7ap</t>
  </si>
  <si>
    <t>FE6445DB-EB92-4A6F-B342-826C92216702</t>
  </si>
  <si>
    <t>0A3F507E-16E9-32B8-E044-0003BA298018</t>
  </si>
  <si>
    <t>18dn</t>
  </si>
  <si>
    <t>A20F4EF0-AC2F-4D16-B1E1-1C7600DA7DDF</t>
  </si>
  <si>
    <t>D9B5E735-A0C8-4FAF-825C-AB077969392C</t>
  </si>
  <si>
    <t>CDD3120A-5E9A-41CE-8D6A-CB68570DC034</t>
  </si>
  <si>
    <t>0A3F507E-1CE9-32B8-E044-0003BA298018</t>
  </si>
  <si>
    <t>9ey</t>
  </si>
  <si>
    <t>29F20858-04B3-46D8-9983-B4D10146DEE3</t>
  </si>
  <si>
    <t>0A3F507E-22E9-32B8-E044-0003BA298018</t>
  </si>
  <si>
    <t>21cp</t>
  </si>
  <si>
    <t>46A0CE86-FFF0-4BED-92AD-E60153073445</t>
  </si>
  <si>
    <t>0A3F507E-1BF5-32B8-E044-0003BA298018</t>
  </si>
  <si>
    <t>1ac</t>
  </si>
  <si>
    <t>284EB805-1AC4-4F76-94B5-976482917525</t>
  </si>
  <si>
    <t>0A3F507E-1EF5-32B8-E044-0003BA298018</t>
  </si>
  <si>
    <t>21o</t>
  </si>
  <si>
    <t>70FA5E8B-EA89-4EB4-B54B-B7D4AF1DB962</t>
  </si>
  <si>
    <t>0A3F507E-23FC-32B8-E044-0003BA298018</t>
  </si>
  <si>
    <t>21ii</t>
  </si>
  <si>
    <t>881E2CCC-CB2C-412B-B61A-0AC7F53F8643</t>
  </si>
  <si>
    <t>A02F5327-D0FB-4366-940A-CF926503F2C2</t>
  </si>
  <si>
    <t>9uh</t>
  </si>
  <si>
    <t>26BB2E9E-C2DD-4B53-85C5-771D55082400</t>
  </si>
  <si>
    <t>85015364-3B64-490F-916F-9B86FF1C32D3</t>
  </si>
  <si>
    <t>7096F618-6205-5ED1-E044-00144F3EAD67</t>
  </si>
  <si>
    <t>25FDCB0C-99EC-4442-8D72-8C0DF72B25E5</t>
  </si>
  <si>
    <t>F1C4664B-9FF9-449C-AE69-8324C8B36029</t>
  </si>
  <si>
    <t>380</t>
  </si>
  <si>
    <t>E2B9B6BA-C8F3-4FAC-A919-625C17252D8F</t>
  </si>
  <si>
    <t>57E4502E-1345-4456-A520-B659DD5B839C</t>
  </si>
  <si>
    <t>4E6B37A7-08E7-4D38-BF9D-CE91596C057F</t>
  </si>
  <si>
    <t>CEFAC3CE-F6AC-4349-B10D-B0AC3C9B4478</t>
  </si>
  <si>
    <t>523283D4-F505-4419-9056-FCC61762AA9E</t>
  </si>
  <si>
    <t>0A3F507E-23E7-32B8-E044-0003BA298018</t>
  </si>
  <si>
    <t>7l</t>
  </si>
  <si>
    <t>6CF10ABD-D0D7-4CF4-B4AD-8A9B5B9349CC</t>
  </si>
  <si>
    <t>0A3F507E-19E9-32B8-E044-0003BA298018</t>
  </si>
  <si>
    <t>21el</t>
  </si>
  <si>
    <t>ECEE88E5-151C-4F02-9A52-CD11DF41A178</t>
  </si>
  <si>
    <t>0A3F507E-21F5-32B8-E044-0003BA298018</t>
  </si>
  <si>
    <t>18mr</t>
  </si>
  <si>
    <t>93534B6C-63D6-4DA5-9D26-58832AEE6EEF</t>
  </si>
  <si>
    <t>0A3F507E-17FC-32B8-E044-0003BA298018</t>
  </si>
  <si>
    <t>18fx</t>
  </si>
  <si>
    <t>8C66C819-1D60-4489-BF26-B6FF54A33E3A</t>
  </si>
  <si>
    <t>0A3F507E-1BFC-32B8-E044-0003BA298018</t>
  </si>
  <si>
    <t>6lb</t>
  </si>
  <si>
    <t>1C4528DF-ADF4-4A3B-BB1B-FBC47F6CC545</t>
  </si>
  <si>
    <t>0A3F507E-1DFC-32B8-E044-0003BA298018</t>
  </si>
  <si>
    <t>6eo</t>
  </si>
  <si>
    <t>65714992-F2B4-432E-967F-2FAF3B051A39</t>
  </si>
  <si>
    <t>0A3F507E-1EFC-32B8-E044-0003BA298018</t>
  </si>
  <si>
    <t>21af</t>
  </si>
  <si>
    <t>5BB16F74-7965-4FCF-9CA4-471E531EEDC8</t>
  </si>
  <si>
    <t>3E24CEDF-A5C3-4EBA-9D88-F5589AADA4C3</t>
  </si>
  <si>
    <t>11F8E864-DE32-4095-9DC9-A9CEDF17C360</t>
  </si>
  <si>
    <t>6EC0DA22-F284-4D6D-BF38-B18A4D33BC05</t>
  </si>
  <si>
    <t>D84B669D-EFBC-484F-B742-F7C6FA7630BB</t>
  </si>
  <si>
    <t>5G</t>
  </si>
  <si>
    <t>4A0AEDB5-F8E9-4676-B131-F3B1C997AF58</t>
  </si>
  <si>
    <t>F82B0C82-8F09-4C33-AB98-C5677A70950F</t>
  </si>
  <si>
    <t>0A3F507E-15F5-32B8-E044-0003BA298018</t>
  </si>
  <si>
    <t>39b</t>
  </si>
  <si>
    <t>5D6CB313-4E28-458F-A1BD-7ACAECB1C51E</t>
  </si>
  <si>
    <t>0A3F507E-19F5-32B8-E044-0003BA298018</t>
  </si>
  <si>
    <t>327</t>
  </si>
  <si>
    <t>21dæ</t>
  </si>
  <si>
    <t>AD2F085B-D04D-454E-998C-4066BD118D4F</t>
  </si>
  <si>
    <t>0A3F507E-1AF5-32B8-E044-0003BA298018</t>
  </si>
  <si>
    <t>E5056656-0E2B-4A72-BD5B-377F8917843D</t>
  </si>
  <si>
    <t>0A3F507E-1CF5-32B8-E044-0003BA298018</t>
  </si>
  <si>
    <t>9fp</t>
  </si>
  <si>
    <t>56EDD15C-27EA-4CA7-93B4-129FD1A77C9F</t>
  </si>
  <si>
    <t>0A3F507E-22F5-32B8-E044-0003BA298018</t>
  </si>
  <si>
    <t>21ce</t>
  </si>
  <si>
    <t>94855CD0-51CD-43CB-B9C2-B2C93F5E3C9D</t>
  </si>
  <si>
    <t>0A3F507E-15F8-32B8-E044-0003BA298018</t>
  </si>
  <si>
    <t>9cv</t>
  </si>
  <si>
    <t>A25B1BC5-8E14-4F44-A3BA-1FD50D560667</t>
  </si>
  <si>
    <t>0A3F507E-16F8-32B8-E044-0003BA298018</t>
  </si>
  <si>
    <t>190AECCA-FE5E-4789-B27A-D63ED7757A05</t>
  </si>
  <si>
    <t>0A3F507E-21FC-32B8-E044-0003BA298018</t>
  </si>
  <si>
    <t>18ib</t>
  </si>
  <si>
    <t>57BC79C8-D199-435D-A5F8-586AC7EFCB8C</t>
  </si>
  <si>
    <t>C7C59CE1-055E-42DF-A79A-4AF57FC5507E</t>
  </si>
  <si>
    <t>76e</t>
  </si>
  <si>
    <t>C6F1937E-9198-440B-83AE-19059EFB76F9</t>
  </si>
  <si>
    <t>C50B331E-0B32-4F1B-A4E7-549E4AD29BB0</t>
  </si>
  <si>
    <t>D6F93071-499B-4485-BE5F-46ADA3DAB944</t>
  </si>
  <si>
    <t>7fy</t>
  </si>
  <si>
    <t>7AF6A07A-6D9A-44AC-891A-630C9A485A65</t>
  </si>
  <si>
    <t>AF12B049-D65C-4B07-AB3B-36F5B32CA97B</t>
  </si>
  <si>
    <t>AB63C371-A955-42C1-B908-DD3D9670F752</t>
  </si>
  <si>
    <t>125C</t>
  </si>
  <si>
    <t>5d</t>
  </si>
  <si>
    <t>9F3AB95D-AA47-404A-B851-AE6BF679FE7A</t>
  </si>
  <si>
    <t>A160914D-0B6D-491A-B104-937485C05737</t>
  </si>
  <si>
    <t>BD776869-8631-4938-B581-2DC3E41A6E41</t>
  </si>
  <si>
    <t>24gr</t>
  </si>
  <si>
    <t>698B0DB9-9BCC-46C3-BE2A-A9E5B579C8DF</t>
  </si>
  <si>
    <t>6F9F024F-4B8F-4131-A47E-B578DB0F708B</t>
  </si>
  <si>
    <t>0A3F507E-1DE7-32B8-E044-0003BA298018</t>
  </si>
  <si>
    <t>15cg</t>
  </si>
  <si>
    <t>905AB78B-CF64-4E12-A95D-CBD676481FD5</t>
  </si>
  <si>
    <t>0A3F507E-1EE7-32B8-E044-0003BA298018</t>
  </si>
  <si>
    <t>21am</t>
  </si>
  <si>
    <t>5657BE2D-4C52-4E29-AC9B-BF39FF87AAFE</t>
  </si>
  <si>
    <t>0A3F507E-21E7-32B8-E044-0003BA298018</t>
  </si>
  <si>
    <t>18cæ</t>
  </si>
  <si>
    <t>9B860460-1C9A-4116-B50A-D45FD76CEA0B</t>
  </si>
  <si>
    <t>0A3F507E-22E7-32B8-E044-0003BA298018</t>
  </si>
  <si>
    <t>21co</t>
  </si>
  <si>
    <t>DE56A7BE-EDB7-4191-BC36-E325631B2AFF</t>
  </si>
  <si>
    <t>0A3F507E-18E9-32B8-E044-0003BA298018</t>
  </si>
  <si>
    <t>13cn</t>
  </si>
  <si>
    <t>352E64D1-4674-472A-8309-E1D5CA6F9574</t>
  </si>
  <si>
    <t>0A3F507E-1FE9-32B8-E044-0003BA298018</t>
  </si>
  <si>
    <t>9nh</t>
  </si>
  <si>
    <t>95086946-CE22-4AA5-9753-73C823D3D343</t>
  </si>
  <si>
    <t>0A3F507E-20E9-32B8-E044-0003BA298018</t>
  </si>
  <si>
    <t>7y</t>
  </si>
  <si>
    <t>3F66730B-0E84-4B3D-8C31-B6F4AC15F54D</t>
  </si>
  <si>
    <t>0A3F507E-15FC-32B8-E044-0003BA298018</t>
  </si>
  <si>
    <t>9f</t>
  </si>
  <si>
    <t>C3FA9FCD-595F-44B0-BBEE-0647843228EE</t>
  </si>
  <si>
    <t>0A3F507E-16FC-32B8-E044-0003BA298018</t>
  </si>
  <si>
    <t>9A</t>
  </si>
  <si>
    <t>3ad</t>
  </si>
  <si>
    <t>22D29022-28C2-43EF-8DAB-7301285844E6</t>
  </si>
  <si>
    <t>0A3F507E-22FC-32B8-E044-0003BA298018</t>
  </si>
  <si>
    <t>14cm</t>
  </si>
  <si>
    <t>C52E56C3-F5EC-4852-944C-1E3A424B7D46</t>
  </si>
  <si>
    <t>0A3F507E-1AFE-32B8-E044-0003BA298018</t>
  </si>
  <si>
    <t>18az</t>
  </si>
  <si>
    <t>030E8998-A933-43DF-A435-40D26EA8D553</t>
  </si>
  <si>
    <t>0A3F507E-19E8-32B8-E044-0003BA298018</t>
  </si>
  <si>
    <t>301</t>
  </si>
  <si>
    <t>21em</t>
  </si>
  <si>
    <t>A1A3E968-2256-4753-B075-EB7DEF63CA7A</t>
  </si>
  <si>
    <t>0A3F507E-1CE8-32B8-E044-0003BA298018</t>
  </si>
  <si>
    <t>9ee</t>
  </si>
  <si>
    <t>8292DB7C-9E31-4651-A32E-7498F4D4D19B</t>
  </si>
  <si>
    <t>0A3F507E-16F0-32B8-E044-0003BA298018</t>
  </si>
  <si>
    <t>18du</t>
  </si>
  <si>
    <t>8280067D-C2C6-4811-BDF4-EAD27869AA94</t>
  </si>
  <si>
    <t>0A3F507E-19F0-32B8-E044-0003BA298018</t>
  </si>
  <si>
    <t>21ed</t>
  </si>
  <si>
    <t>A2A23D43-B002-4595-B0E3-D4F937D942E1</t>
  </si>
  <si>
    <t>0A3F507E-1AF0-32B8-E044-0003BA298018</t>
  </si>
  <si>
    <t>9E4F4DC4-C8D2-493F-AC7A-606D761B0933</t>
  </si>
  <si>
    <t>0A3F507E-21FB-32B8-E044-0003BA298018</t>
  </si>
  <si>
    <t>18mm</t>
  </si>
  <si>
    <t>3A9E28B0-E01B-4134-8017-DAA48BD068B3</t>
  </si>
  <si>
    <t>0A3F507E-22FB-32B8-E044-0003BA298018</t>
  </si>
  <si>
    <t>21bt</t>
  </si>
  <si>
    <t>F7943827-A0FD-4030-9A6E-984969AC3DB6</t>
  </si>
  <si>
    <t>0A3F507E-17FF-32B8-E044-0003BA298018</t>
  </si>
  <si>
    <t>9o</t>
  </si>
  <si>
    <t>5385AE5D-180C-45A2-86BC-8F9EDE8D7078</t>
  </si>
  <si>
    <t>0A3F507E-1DFF-32B8-E044-0003BA298018</t>
  </si>
  <si>
    <t>6er</t>
  </si>
  <si>
    <t>F852BFE4-5687-4500-8128-D34EE8F2CDE8</t>
  </si>
  <si>
    <t>0A3F507E-1EFF-32B8-E044-0003BA298018</t>
  </si>
  <si>
    <t>21p</t>
  </si>
  <si>
    <t>6CD9B48F-88BA-4F72-9E40-529238DC94D4</t>
  </si>
  <si>
    <t>F21C4A23-0235-4B7B-BC4C-7A99A1DC2DE6</t>
  </si>
  <si>
    <t>46846900-59E3-4B74-B0E1-B6C7ABE926DC</t>
  </si>
  <si>
    <t>5637F50C-6179-4E02-B918-E02E2B399EC4</t>
  </si>
  <si>
    <t>C23F7BF3-CDFE-41B2-AEDB-1E26928C300F</t>
  </si>
  <si>
    <t>7D20CEAA-B3F9-458A-9C88-B6FBB30E73C5</t>
  </si>
  <si>
    <t>ACFC19B4-F83D-4603-919D-7F7E10DAAB7E</t>
  </si>
  <si>
    <t>0A3F507E-15F2-32B8-E044-0003BA298018</t>
  </si>
  <si>
    <t>5F2D5F4F-13EC-4D6F-8D49-A0DEA65EBA68</t>
  </si>
  <si>
    <t>0A3F507E-16F2-32B8-E044-0003BA298018</t>
  </si>
  <si>
    <t>18fb</t>
  </si>
  <si>
    <t>AC293281-F949-496E-A02A-8AB4C326808A</t>
  </si>
  <si>
    <t>0A3F507E-14F7-32B8-E044-0003BA298018</t>
  </si>
  <si>
    <t>17q</t>
  </si>
  <si>
    <t>EDE8D71A-8DE5-443B-85AF-6E9772F4026F</t>
  </si>
  <si>
    <t>92D25D1B-BD4A-464C-BD18-1B29956AC7A9</t>
  </si>
  <si>
    <t>9ub</t>
  </si>
  <si>
    <t>A4B49C94-5F67-4008-A953-58D1753E0620</t>
  </si>
  <si>
    <t>48B0D090-360F-4391-8737-B18F7A52E860</t>
  </si>
  <si>
    <t>0A3F507E-23F3-32B8-E044-0003BA298018</t>
  </si>
  <si>
    <t>21ia</t>
  </si>
  <si>
    <t>E0F581B0-E52A-44FA-A3AD-A8344870EA10</t>
  </si>
  <si>
    <t>0A3F507E-15F9-32B8-E044-0003BA298018</t>
  </si>
  <si>
    <t>12g</t>
  </si>
  <si>
    <t>B4216A66-B5F9-40B4-B0A7-6BB86FE26298</t>
  </si>
  <si>
    <t>0A3F507E-1FF8-32B8-E044-0003BA298018</t>
  </si>
  <si>
    <t>9go</t>
  </si>
  <si>
    <t>BF80A666-E5BA-44BA-B14B-5D58487A87E7</t>
  </si>
  <si>
    <t>7096F618-61FE-5ED1-E044-00144F3EAD67</t>
  </si>
  <si>
    <t>A1B8D642-A336-4323-8A5B-FEC9F7039F48</t>
  </si>
  <si>
    <t>044BA709-DA73-4C7F-89CB-948800B73FAC</t>
  </si>
  <si>
    <t>9uv</t>
  </si>
  <si>
    <t>104BB16D-BA4F-4F84-A488-E82B84BCD772</t>
  </si>
  <si>
    <t>9FFD92AB-9A65-4761-B73F-2C9D44747FD8</t>
  </si>
  <si>
    <t>0A3F507E-1CF0-32B8-E044-0003BA298018</t>
  </si>
  <si>
    <t>9ea</t>
  </si>
  <si>
    <t>32976ED2-DB62-4657-B429-4D3B87EF80F5</t>
  </si>
  <si>
    <t>0A3F507E-21F9-32B8-E044-0003BA298018</t>
  </si>
  <si>
    <t>18ia</t>
  </si>
  <si>
    <t>98488F00-659E-4AF2-8A8C-D18858C4C0E9</t>
  </si>
  <si>
    <t>4591B5F9-A6B9-0DD9-E044-0003BA298018</t>
  </si>
  <si>
    <t>5df</t>
  </si>
  <si>
    <t>D1331BEB-5368-4469-8F86-3DA49846865C</t>
  </si>
  <si>
    <t>4591B5F9-A6BB-0DD9-E044-0003BA298018</t>
  </si>
  <si>
    <t>5dd</t>
  </si>
  <si>
    <t>32C3ED89-2096-44D6-81AA-7C7FF2CECA7E</t>
  </si>
  <si>
    <t>4591B5F9-A6C8-0DD9-E044-0003BA298018</t>
  </si>
  <si>
    <t>5cr</t>
  </si>
  <si>
    <t>505FDFD1-52E5-43B9-B885-473CB12401B3</t>
  </si>
  <si>
    <t>4591B5F9-A6CA-0DD9-E044-0003BA298018</t>
  </si>
  <si>
    <t>5cp</t>
  </si>
  <si>
    <t>EC4DFA93-625F-4FDC-B429-9DC170E46A6E</t>
  </si>
  <si>
    <t>75D4829B-35A1-165E-E044-00144F3EAD67</t>
  </si>
  <si>
    <t>15C</t>
  </si>
  <si>
    <t>7z</t>
  </si>
  <si>
    <t>2FB95A48-38C3-4119-B120-7338003FD5FC</t>
  </si>
  <si>
    <t>75D4829B-35B7-165E-E044-00144F3EAD67</t>
  </si>
  <si>
    <t>224A7A9D-4DA9-48C8-8845-11DEB3529C4D</t>
  </si>
  <si>
    <t>75D4829B-35B9-165E-E044-00144F3EAD67</t>
  </si>
  <si>
    <t>199B</t>
  </si>
  <si>
    <t>21kv</t>
  </si>
  <si>
    <t>8FD104FE-F48D-43F7-A6E5-E6CA3749FA6C</t>
  </si>
  <si>
    <t>76EDE3BB-3CBE-1E91-E044-00144F3EAD67</t>
  </si>
  <si>
    <t>18si</t>
  </si>
  <si>
    <t>706443C4-8226-4699-9111-75CB08CFC632</t>
  </si>
  <si>
    <t>76EDE3BB-3CC1-1E91-E044-00144F3EAD67</t>
  </si>
  <si>
    <t>18sm</t>
  </si>
  <si>
    <t>AEDC16E8-EEA8-495C-B49F-6393F563FD56</t>
  </si>
  <si>
    <t>87429E43-739D-4418-BA2B-6780FB53EBF8</t>
  </si>
  <si>
    <t>2B5C727D-F90A-4233-8017-D507414D6A1C</t>
  </si>
  <si>
    <t>2EFE1AEA-4C91-4988-A9AB-5874F285D4E4</t>
  </si>
  <si>
    <t>0A3F507E-23ED-32B8-E044-0003BA298018</t>
  </si>
  <si>
    <t>7o</t>
  </si>
  <si>
    <t>B27F044F-6DB3-4345-969E-70BE95771241</t>
  </si>
  <si>
    <t>0A3F507E-17EF-32B8-E044-0003BA298018</t>
  </si>
  <si>
    <t>18aø</t>
  </si>
  <si>
    <t>A04DD226-C6C9-4626-A57E-7A087AD03141</t>
  </si>
  <si>
    <t>0A3F507E-15F6-32B8-E044-0003BA298018</t>
  </si>
  <si>
    <t>13c</t>
  </si>
  <si>
    <t>63899AC3-BBDB-4DCD-88B7-8E4C270A29EB</t>
  </si>
  <si>
    <t>0A3F507E-16F6-32B8-E044-0003BA298018</t>
  </si>
  <si>
    <t>98422A8B-36C3-4FE7-BD41-E651A84100C2</t>
  </si>
  <si>
    <t>0A3F507E-19F6-32B8-E044-0003BA298018</t>
  </si>
  <si>
    <t>329</t>
  </si>
  <si>
    <t>21dz</t>
  </si>
  <si>
    <t>E39E5B6C-47DF-4DFF-A50C-B808029F17BE</t>
  </si>
  <si>
    <t>0A3F507E-1CF6-32B8-E044-0003BA298018</t>
  </si>
  <si>
    <t>9dz</t>
  </si>
  <si>
    <t>150A127B-851E-4304-BC21-4267977D5E9C</t>
  </si>
  <si>
    <t>0A3F507E-20F6-32B8-E044-0003BA298018</t>
  </si>
  <si>
    <t>11bo</t>
  </si>
  <si>
    <t>9EC16D40-5665-4EC8-AAF7-5FC2BCC7836F</t>
  </si>
  <si>
    <t>7096F618-6203-5ED1-E044-00144F3EAD67</t>
  </si>
  <si>
    <t>42D0884B-682B-4539-8E8E-7C9028C91274</t>
  </si>
  <si>
    <t>0A3F507E-17F5-32B8-E044-0003BA298018</t>
  </si>
  <si>
    <t>18ed</t>
  </si>
  <si>
    <t>29A11CCD-5898-46D0-9D85-6B4B7514D1B9</t>
  </si>
  <si>
    <t>0A3F507E-1DF5-32B8-E044-0003BA298018</t>
  </si>
  <si>
    <t>6eh</t>
  </si>
  <si>
    <t>76A5502F-BB7F-4ADF-A287-AB9670EE9BD5</t>
  </si>
  <si>
    <t>0A3F507E-23F5-32B8-E044-0003BA298018</t>
  </si>
  <si>
    <t>21hæ</t>
  </si>
  <si>
    <t>70210818-E4C1-4D94-9D60-0C627D134353</t>
  </si>
  <si>
    <t>0A3F507E-17F8-32B8-E044-0003BA298018</t>
  </si>
  <si>
    <t>18fø</t>
  </si>
  <si>
    <t>7FDBC039-B396-43AF-94A9-A2B3255FCE67</t>
  </si>
  <si>
    <t>0A3F507E-18FC-32B8-E044-0003BA298018</t>
  </si>
  <si>
    <t>20n</t>
  </si>
  <si>
    <t>6EAC5194-F3D4-4A6D-BA8A-9BDBD822DD47</t>
  </si>
  <si>
    <t>4591B5F9-A6D0-0DD9-E044-0003BA298018</t>
  </si>
  <si>
    <t>5ci</t>
  </si>
  <si>
    <t>E7D0399A-99CF-4E0D-B231-31799CC18759</t>
  </si>
  <si>
    <t>4591B5F9-A6DF-0DD9-E044-0003BA298018</t>
  </si>
  <si>
    <t>5bu</t>
  </si>
  <si>
    <t>7695EA34-2304-4E8D-92CF-3D06CD0447D2</t>
  </si>
  <si>
    <t>4591B5F9-A6E2-0DD9-E044-0003BA298018</t>
  </si>
  <si>
    <t>5br</t>
  </si>
  <si>
    <t>7C6597F8-5994-49BB-98E7-4300B6064A9B</t>
  </si>
  <si>
    <t>4591B5F9-A6E9-0DD9-E044-0003BA298018</t>
  </si>
  <si>
    <t>5bk</t>
  </si>
  <si>
    <t>B5051FAC-52E4-42D5-BAA0-9B3541B4452A</t>
  </si>
  <si>
    <t>4591B5F9-A6F1-0DD9-E044-0003BA298018</t>
  </si>
  <si>
    <t>5bb</t>
  </si>
  <si>
    <t>B4F8FD19-4C2E-4EC5-826D-7D3CA2176E2B</t>
  </si>
  <si>
    <t>4591B5F9-A6F7-0DD9-E044-0003BA298018</t>
  </si>
  <si>
    <t>5ax</t>
  </si>
  <si>
    <t>150CBE5F-C123-4E28-9F9D-D879B3D7943C</t>
  </si>
  <si>
    <t>8A5B05AB-A10B-48FE-8ADA-C80F350FB20B</t>
  </si>
  <si>
    <t>7441DBF2-5C08-471B-BAA6-62F9B9D3F127</t>
  </si>
  <si>
    <t>7815BA5E-C7A3-4BDC-BAB2-8AB5C59222B6</t>
  </si>
  <si>
    <t>0A3F507E-15EA-32B8-E044-0003BA298018</t>
  </si>
  <si>
    <t>66g</t>
  </si>
  <si>
    <t>F6E9DC1F-78F6-4600-991D-47D031C42DCA</t>
  </si>
  <si>
    <t>0A3F507E-16EA-32B8-E044-0003BA298018</t>
  </si>
  <si>
    <t>18bz</t>
  </si>
  <si>
    <t>8D002FF5-B0F4-4EE5-89E9-069EADB9BB1B</t>
  </si>
  <si>
    <t>0A3F507E-1CEA-32B8-E044-0003BA298018</t>
  </si>
  <si>
    <t>9ed</t>
  </si>
  <si>
    <t>5F03F4F8-10BD-4114-A4D5-FB95EA786510</t>
  </si>
  <si>
    <t>0A3F507E-1BFD-32B8-E044-0003BA298018</t>
  </si>
  <si>
    <t>1t</t>
  </si>
  <si>
    <t>BDFB426A-8B41-4EE6-9ECD-A96CAA0B68C7</t>
  </si>
  <si>
    <t>0A3F507E-1DFD-32B8-E044-0003BA298018</t>
  </si>
  <si>
    <t>6ep</t>
  </si>
  <si>
    <t>012AACC7-E822-43BC-8384-326FF5341980</t>
  </si>
  <si>
    <t>0A3F507E-1EFD-32B8-E044-0003BA298018</t>
  </si>
  <si>
    <t>21ae</t>
  </si>
  <si>
    <t>3D2EE58A-3BAF-48FA-987D-42EC8041AB51</t>
  </si>
  <si>
    <t>75D4829B-35BD-165E-E044-00144F3EAD67</t>
  </si>
  <si>
    <t>71CF5819-D1A1-4EAD-83DB-AD4CCE1872B4</t>
  </si>
  <si>
    <t>75D4829B-35C3-165E-E044-00144F3EAD67</t>
  </si>
  <si>
    <t>36C81C57-34A1-477E-85B1-D2300E25CDE2</t>
  </si>
  <si>
    <t>76EDE3BB-3CBA-1E91-E044-00144F3EAD67</t>
  </si>
  <si>
    <t>18se</t>
  </si>
  <si>
    <t>33191433-A9A8-4DD3-B46E-CE5E9CC754BF</t>
  </si>
  <si>
    <t>777AB2BB-0E6D-00A4-E044-00144F3EAD67</t>
  </si>
  <si>
    <t>DEE15F3C-7FB7-4B17-852C-66FCA05B89A6</t>
  </si>
  <si>
    <t>0A3F507E-18EF-32B8-E044-0003BA298018</t>
  </si>
  <si>
    <t>13cd</t>
  </si>
  <si>
    <t>BC99CF9E-DBD0-44E9-A84A-8A033136DBD5</t>
  </si>
  <si>
    <t>0A3F507E-1FEF-32B8-E044-0003BA298018</t>
  </si>
  <si>
    <t>9nf</t>
  </si>
  <si>
    <t>2E7E220B-1FD4-4F0F-9999-D4D47396E5A0</t>
  </si>
  <si>
    <t>0A3F507E-1BF6-32B8-E044-0003BA298018</t>
  </si>
  <si>
    <t>6kæ</t>
  </si>
  <si>
    <t>38D9DD09-F437-47C6-BA5C-B44CAABE10F6</t>
  </si>
  <si>
    <t>0A3F507E-1EF6-32B8-E044-0003BA298018</t>
  </si>
  <si>
    <t>21n</t>
  </si>
  <si>
    <t>670EC610-DA98-4621-8D8B-CC82E73B00AB</t>
  </si>
  <si>
    <t>0A3F507E-22F6-32B8-E044-0003BA298018</t>
  </si>
  <si>
    <t>14by</t>
  </si>
  <si>
    <t>0B3CC269-7E9E-45E8-90A0-1FF0A186E083</t>
  </si>
  <si>
    <t>0A3F507E-14FA-32B8-E044-0003BA298018</t>
  </si>
  <si>
    <t>17r</t>
  </si>
  <si>
    <t>0EFDEBDE-3295-4DA3-906B-1791FDDBD532</t>
  </si>
  <si>
    <t>C3C09F93-4A12-495C-AD38-72F6E2051588</t>
  </si>
  <si>
    <t>9tu</t>
  </si>
  <si>
    <t>0E434E0F-794D-42B4-A2CE-B4DFC802A52D</t>
  </si>
  <si>
    <t>E191906A-D74C-4AE1-814B-A87D07BDC326</t>
  </si>
  <si>
    <t>5F160CAD-FC43-4DAF-89F0-88A3C042AC60</t>
  </si>
  <si>
    <t>23360249-60EB-498E-B865-CDB726010A70</t>
  </si>
  <si>
    <t>4FB93FF2-1EFA-4BCC-9824-5CB44F3DA8E7</t>
  </si>
  <si>
    <t>0A3F507E-15E7-32B8-E044-0003BA298018</t>
  </si>
  <si>
    <t>7ao</t>
  </si>
  <si>
    <t>D30195E2-E316-4D69-BC7A-01B4FF17B217</t>
  </si>
  <si>
    <t>0A3F507E-16E7-32B8-E044-0003BA298018</t>
  </si>
  <si>
    <t>18ag</t>
  </si>
  <si>
    <t>15249CDF-91B0-470B-A075-AC8E5FA97C36</t>
  </si>
  <si>
    <t>0A3F507E-19E7-32B8-E044-0003BA298018</t>
  </si>
  <si>
    <t>21en</t>
  </si>
  <si>
    <t>5BD44340-EFB2-44D2-804B-CAED4BBF1E5B</t>
  </si>
  <si>
    <t>0A3F507E-1CE7-32B8-E044-0003BA298018</t>
  </si>
  <si>
    <t>9ex</t>
  </si>
  <si>
    <t>ED0C9DF3-4004-49A7-8B20-21C084481FEB</t>
  </si>
  <si>
    <t>0A3F507E-17E9-32B8-E044-0003BA298018</t>
  </si>
  <si>
    <t>18di</t>
  </si>
  <si>
    <t>62C69EB9-5E47-44DE-AFFB-96F254049F8E</t>
  </si>
  <si>
    <t>0A3F507E-23E9-32B8-E044-0003BA298018</t>
  </si>
  <si>
    <t>7m</t>
  </si>
  <si>
    <t>F3F9B4C8-8148-4EAE-9A07-4C85D6645ADD</t>
  </si>
  <si>
    <t>0A3F507E-18F5-32B8-E044-0003BA298018</t>
  </si>
  <si>
    <t>13cg</t>
  </si>
  <si>
    <t>0D853FEA-4997-4589-A484-7112E93B405E</t>
  </si>
  <si>
    <t>0A3F507E-1FF5-32B8-E044-0003BA298018</t>
  </si>
  <si>
    <t>9nc</t>
  </si>
  <si>
    <t>F53AE68F-DAF9-4EC3-B381-D90E8A6D8DEB</t>
  </si>
  <si>
    <t>0A3F507E-18F8-32B8-E044-0003BA298018</t>
  </si>
  <si>
    <t>20z</t>
  </si>
  <si>
    <t>A711DBD8-84E6-41EA-A58E-FE5E22FB7346</t>
  </si>
  <si>
    <t>0A3F507E-20FC-32B8-E044-0003BA298018</t>
  </si>
  <si>
    <t>4an</t>
  </si>
  <si>
    <t>594468E3-9277-4FBE-A49D-E9FCBC78E836</t>
  </si>
  <si>
    <t>0A3F507E-1FF3-32B8-E044-0003BA298018</t>
  </si>
  <si>
    <t>9nd</t>
  </si>
  <si>
    <t>99B615AC-6B80-44F7-9D0A-E6D85540922A</t>
  </si>
  <si>
    <t>0A3F507E-17FD-32B8-E044-0003BA298018</t>
  </si>
  <si>
    <t>9by</t>
  </si>
  <si>
    <t>83CCAA30-CA3E-42AF-942C-19737F09C8FA</t>
  </si>
  <si>
    <t>0A3F507E-23FD-32B8-E044-0003BA298018</t>
  </si>
  <si>
    <t>21ih</t>
  </si>
  <si>
    <t>AB29414C-AF7B-46B2-B9DC-84D80F321669</t>
  </si>
  <si>
    <t>75D4829B-359E-165E-E044-00144F3EAD67</t>
  </si>
  <si>
    <t>143C</t>
  </si>
  <si>
    <t>BEEF1993-F48F-4712-B460-FE2EA3D4C881</t>
  </si>
  <si>
    <t>75D4829B-35AE-165E-E044-00144F3EAD67</t>
  </si>
  <si>
    <t>124C</t>
  </si>
  <si>
    <t>13a</t>
  </si>
  <si>
    <t>9AE1A8D8-D03F-457A-8FE1-CC23A3CA68AF</t>
  </si>
  <si>
    <t>75D4829B-35B0-165E-E044-00144F3EAD67</t>
  </si>
  <si>
    <t>9bø</t>
  </si>
  <si>
    <t>657F1AD3-D09B-48F5-954C-D7D6EE91D558</t>
  </si>
  <si>
    <t>75D4829B-35C1-165E-E044-00144F3EAD67</t>
  </si>
  <si>
    <t>2A8DFE00-0AFC-4204-8B18-670001726C9E</t>
  </si>
  <si>
    <t>C3DD5846-677B-44F1-B013-550837979262</t>
  </si>
  <si>
    <t>75D4829B-35CC-165E-E044-00144F3EAD67</t>
  </si>
  <si>
    <t>42D</t>
  </si>
  <si>
    <t>1A63DEAE-D755-426A-A66D-095AF5CB4C7F</t>
  </si>
  <si>
    <t>777AB2BB-0E57-00A4-E044-00144F3EAD67</t>
  </si>
  <si>
    <t>49C</t>
  </si>
  <si>
    <t>6ls</t>
  </si>
  <si>
    <t>59C6616C-7DE3-4F49-9054-393BC2831289</t>
  </si>
  <si>
    <t>F47EEA2A-1942-4BAA-AE29-67E082B62CC8</t>
  </si>
  <si>
    <t>86CD9050-50C0-44AA-B90A-5B0E860ED77C</t>
  </si>
  <si>
    <t>B9BBF38A-74A7-4E09-81C3-0434AD4D5243</t>
  </si>
  <si>
    <t>0A3F507E-20F5-32B8-E044-0003BA298018</t>
  </si>
  <si>
    <t>4ak</t>
  </si>
  <si>
    <t>C8AC6A2F-EE8C-4E51-AC75-6AA81070CC0F</t>
  </si>
  <si>
    <t>0A3F507E-19FC-32B8-E044-0003BA298018</t>
  </si>
  <si>
    <t>341</t>
  </si>
  <si>
    <t>21dt</t>
  </si>
  <si>
    <t>36A055C0-1F8C-462D-805B-B6D39BCB1FA0</t>
  </si>
  <si>
    <t>0A3F507E-1AFC-32B8-E044-0003BA298018</t>
  </si>
  <si>
    <t>18cc</t>
  </si>
  <si>
    <t>838E2A83-609D-4497-91B7-9A0C77B2FC95</t>
  </si>
  <si>
    <t>0A3F507E-1CFC-32B8-E044-0003BA298018</t>
  </si>
  <si>
    <t>9fl</t>
  </si>
  <si>
    <t>A10FC4B1-F397-402D-B4D0-5BB76710A94F</t>
  </si>
  <si>
    <t>DE538BC8-BBE1-4EFE-85DC-033539729314</t>
  </si>
  <si>
    <t>9ug</t>
  </si>
  <si>
    <t>F4C54359-5F3F-4D9A-A550-BF0DC01226B2</t>
  </si>
  <si>
    <t>5E2EDF6C-3AF3-4EA5-8FAB-E59C4E3CE52F</t>
  </si>
  <si>
    <t>B84F3F1E-01DB-4F3F-B9B8-2351AF5F79F7</t>
  </si>
  <si>
    <t>9ud</t>
  </si>
  <si>
    <t>2002223E-975E-4309-9603-BF13569524D4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</si>
</sst>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/>
    <xf numFmtId="0" fontId="3" fillId="0" borderId="0"/>
  </cellStyleXfs>
  <cellXfs count="41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21" xfId="0" applyFill="1" applyBorder="1"/>
    <xf numFmtId="0" fontId="0" fillId="0" borderId="0" xfId="0"/>
    <xf numFmtId="0" fontId="3" fillId="0" borderId="0" xfId="5"/>
    <xf numFmtId="43" fontId="1" fillId="0" borderId="0" xfId="3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4" fillId="0" borderId="24" xfId="0" applyFont="1" applyBorder="1" applyAlignment="1">
      <alignment horizontal="center" vertical="top"/>
    </xf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173"/>
  <sheetViews>
    <sheetView tabSelected="1" workbookViewId="0">
      <selection activeCell="A3" sqref="A3:XFD4173"/>
    </sheetView>
  </sheetViews>
  <sheetFormatPr defaultRowHeight="15" x14ac:dyDescent="0.25"/>
  <cols>
    <col min="1" max="1" width="8.42578125" style="14" bestFit="1" customWidth="1"/>
    <col min="2" max="2" width="39.85546875" style="14" bestFit="1" customWidth="1"/>
    <col min="3" max="5" width="12.28515625" style="14" customWidth="1"/>
    <col min="6" max="6" width="8.42578125" style="14" bestFit="1" customWidth="1"/>
    <col min="7" max="7" width="9.28515625" style="14" customWidth="1"/>
    <col min="8" max="8" width="8.85546875" style="14" bestFit="1" customWidth="1"/>
    <col min="9" max="9" width="22.42578125" style="14" bestFit="1" customWidth="1"/>
    <col min="10" max="12" width="29.5703125" style="14" customWidth="1"/>
    <col min="13" max="13" width="12.28515625" style="14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</row>
    <row r="2" spans="1:22" x14ac:dyDescent="0.25">
      <c r="A2">
        <f>ROW(B2)</f>
        <v>2</v>
      </c>
      <c r="B2" t="str">
        <f ca="1">INDIRECT($A$1&amp;"b"&amp;A2)</f>
        <v>C8911AFD-3BC1-4316-85D4-316A6966152F</v>
      </c>
      <c r="C2" t="str">
        <f ca="1">INDIRECT($A$1&amp;"V"&amp;A2)</f>
        <v>Albertslundvej</v>
      </c>
      <c r="D2" t="str">
        <f ca="1">INDIRECT($A$1&amp;"W"&amp;A2)</f>
        <v>125</v>
      </c>
      <c r="E2" t="str">
        <f ca="1">INDIRECT($A$1&amp;"AB"&amp;A2)</f>
        <v>17t</v>
      </c>
      <c r="F2" s="1">
        <f ca="1">ROUNDDOWN(INDIRECT($A$1&amp;"C"&amp;A2),-1)</f>
        <v>140</v>
      </c>
      <c r="G2" s="1">
        <f ca="1">INDIRECT($A$1&amp;"P"&amp;A2)+INDIRECT($A$1&amp;"Q"&amp;A2)+INDIRECT($A$1&amp;"R"&amp;A2)*0.5</f>
        <v>1674</v>
      </c>
      <c r="H2" s="1">
        <f ca="1">MAX(INDIRECT($A$1&amp;"E"&amp;A2),INDIRECT($A$1&amp;"D"&amp;A2))</f>
        <v>1964</v>
      </c>
      <c r="I2" s="1" t="str">
        <f ca="1">INDEX(Relationstabel!$C$3:$K$10,MATCH(INDIRECT($A$1&amp;"J"&amp;A2),Relationstabel!$A$3:$A$10,0),MATCH(IFERROR(VALUE(INDIRECT($A$1&amp;"K"&amp;A2)),0),Relationstabel!$C$1:$K$1,0))</f>
        <v>Fjernvarme/ Blokvarme</v>
      </c>
      <c r="J2" s="1" t="str">
        <f ca="1">INDEX(Anvendelseskode!B:B,MATCH($F2,Anvendelseskode!$A:$A,0))</f>
        <v>Etageboligbebyggelse</v>
      </c>
      <c r="K2" s="1" t="str">
        <f ca="1">INDEX(Anvendelseskode!C:C,MATCH($F2,Anvendelseskode!$A:$A,0))</f>
        <v>Etageboligbebyggelse</v>
      </c>
      <c r="L2" s="1" t="str">
        <f ca="1">INDEX(Anvendelseskode!D:D,MATCH($F2,Anvendelseskode!$A:$A,0))</f>
        <v>Private husholdninger</v>
      </c>
      <c r="M2" s="1" t="str">
        <f ca="1">IFERROR(INDEX(SBi!$2:$2,MATCH(H2,SBi!$1:$1,1)),SBi!$K$2)</f>
        <v>1961-1972</v>
      </c>
      <c r="N2" s="1">
        <f ca="1">INDEX(SBi!$C$3:$K$28,MATCH(F2,SBi!$B$3:$B$28,0),MATCH(M2,SBi!$C$2:$K$2,0))</f>
        <v>132.30000000000001</v>
      </c>
      <c r="O2" s="16">
        <f ca="1">N2*G2/1000</f>
        <v>221.47020000000001</v>
      </c>
      <c r="P2" s="16" t="str">
        <f ca="1">IFERROR(INDEX(VpD!$2:$2,MATCH(H2,VpD!$1:$1,1)),VpD!$I$2)</f>
        <v>1961-1972</v>
      </c>
      <c r="Q2" s="1">
        <f ca="1">INDEX(VpD!$C$3:$I$27,MATCH(F2,VpD!$B$3:$B$27,0),MATCH(P2,VpD!$C$2:$I$2,0))</f>
        <v>126</v>
      </c>
      <c r="R2" s="16">
        <f ca="1">Q2*G2/1000</f>
        <v>210.92400000000001</v>
      </c>
      <c r="S2">
        <f ca="1">INDIRECT($A$1&amp;"AE"&amp;A2)</f>
        <v>711106.7</v>
      </c>
      <c r="T2">
        <f ca="1">INDIRECT($A$1&amp;"AF"&amp;A2)</f>
        <v>6172403.1200000001</v>
      </c>
      <c r="U2" t="str">
        <f ca="1">INDIRECT($A$1&amp;"AC"&amp;A2)</f>
        <v>0A3F507E-1501-32B8-E044-0003BA298018</v>
      </c>
    </row>
    <row r="3" spans="1:22" s="14" customFormat="1" x14ac:dyDescent="0.25">
      <c r="A3" s="14">
        <f t="shared" ref="A3:A66" si="0">ROW(B3)</f>
        <v>3</v>
      </c>
      <c r="B3" s="14" t="str">
        <f t="shared" ref="B3:B66" ca="1" si="1">INDIRECT($A$1&amp;"b"&amp;A3)</f>
        <v>D686AC02-CBFE-437D-9D45-EDEE7D4A7B40</v>
      </c>
      <c r="C3" s="14" t="str">
        <f t="shared" ref="C3:C66" ca="1" si="2">INDIRECT($A$1&amp;"V"&amp;A3)</f>
        <v>Bygaden</v>
      </c>
      <c r="D3" s="14" t="str">
        <f t="shared" ref="D3:D66" ca="1" si="3">INDIRECT($A$1&amp;"W"&amp;A3)</f>
        <v>51</v>
      </c>
      <c r="E3" s="14" t="str">
        <f t="shared" ref="E3:E66" ca="1" si="4">INDIRECT($A$1&amp;"AB"&amp;A3)</f>
        <v>10em</v>
      </c>
      <c r="F3" s="1">
        <f t="shared" ref="F3:F66" ca="1" si="5">ROUNDDOWN(INDIRECT($A$1&amp;"C"&amp;A3),-1)</f>
        <v>120</v>
      </c>
      <c r="G3" s="1">
        <f t="shared" ref="G3:G66" ca="1" si="6">INDIRECT($A$1&amp;"P"&amp;A3)+INDIRECT($A$1&amp;"Q"&amp;A3)+INDIRECT($A$1&amp;"R"&amp;A3)*0.5</f>
        <v>212</v>
      </c>
      <c r="H3" s="1">
        <f t="shared" ref="H3:H66" ca="1" si="7">MAX(INDIRECT($A$1&amp;"E"&amp;A3),INDIRECT($A$1&amp;"D"&amp;A3))</f>
        <v>1993</v>
      </c>
      <c r="I3" s="1" t="str">
        <f ca="1">INDEX(Relationstabel!$C$3:$K$10,MATCH(INDIRECT($A$1&amp;"J"&amp;A3),Relationstabel!$A$3:$A$10,0),MATCH(IFERROR(VALUE(INDIRECT($A$1&amp;"K"&amp;A3)),0),Relationstabel!$C$1:$K$1,0))</f>
        <v>Olie</v>
      </c>
      <c r="J3" s="1" t="str">
        <f ca="1">INDEX(Anvendelseskode!B:B,MATCH($F3,Anvendelseskode!$A:$A,0))</f>
        <v>Fritliggende enfamilieshus (parcelhus)</v>
      </c>
      <c r="K3" s="1" t="str">
        <f ca="1">INDEX(Anvendelseskode!C:C,MATCH($F3,Anvendelseskode!$A:$A,0))</f>
        <v>Parcelhuse</v>
      </c>
      <c r="L3" s="1" t="str">
        <f ca="1">INDEX(Anvendelseskode!D:D,MATCH($F3,Anvendelseskode!$A:$A,0))</f>
        <v>Private husholdninger</v>
      </c>
      <c r="M3" s="1" t="str">
        <f ca="1">IFERROR(INDEX(SBi!$2:$2,MATCH(H3,SBi!$1:$1,1)),SBi!$K$2)</f>
        <v>1979-1998</v>
      </c>
      <c r="N3" s="1">
        <f ca="1">INDEX(SBi!$C$3:$K$28,MATCH(F3,SBi!$B$3:$B$28,0),MATCH(M3,SBi!$C$2:$K$2,0))</f>
        <v>105.4</v>
      </c>
      <c r="O3" s="16">
        <f t="shared" ref="O3:O66" ca="1" si="8">N3*G3/1000</f>
        <v>22.344800000000003</v>
      </c>
      <c r="P3" s="16" t="str">
        <f ca="1">IFERROR(INDEX(VpD!$2:$2,MATCH(H3,VpD!$1:$1,1)),VpD!$I$2)</f>
        <v>1979-1998</v>
      </c>
      <c r="Q3" s="1">
        <f ca="1">INDEX(VpD!$C$3:$I$27,MATCH(F3,VpD!$B$3:$B$27,0),MATCH(P3,VpD!$C$2:$I$2,0))</f>
        <v>90</v>
      </c>
      <c r="R3" s="16">
        <f t="shared" ref="R3:R66" ca="1" si="9">Q3*G3/1000</f>
        <v>19.079999999999998</v>
      </c>
      <c r="S3" s="14">
        <f t="shared" ref="S3:S66" ca="1" si="10">INDIRECT($A$1&amp;"AE"&amp;A3)</f>
        <v>711548.32</v>
      </c>
      <c r="T3" s="14">
        <f t="shared" ref="T3:T66" ca="1" si="11">INDIRECT($A$1&amp;"AF"&amp;A3)</f>
        <v>6170657.5599999996</v>
      </c>
      <c r="U3" s="14" t="str">
        <f t="shared" ref="U3:U66" ca="1" si="12">INDIRECT($A$1&amp;"AC"&amp;A3)</f>
        <v>0A3F507E-1601-32B8-E044-0003BA298018</v>
      </c>
    </row>
    <row r="4" spans="1:22" s="14" customFormat="1" x14ac:dyDescent="0.25">
      <c r="A4" s="14">
        <f t="shared" si="0"/>
        <v>4</v>
      </c>
      <c r="B4" s="14" t="str">
        <f t="shared" ca="1" si="1"/>
        <v>EB5674D8-EA1D-4E3E-AD6E-0225CB63724C</v>
      </c>
      <c r="C4" s="14" t="str">
        <f t="shared" ca="1" si="2"/>
        <v>Sandvejen</v>
      </c>
      <c r="D4" s="14" t="str">
        <f t="shared" ca="1" si="3"/>
        <v>22</v>
      </c>
      <c r="E4" s="14" t="str">
        <f t="shared" ca="1" si="4"/>
        <v>7u</v>
      </c>
      <c r="F4" s="1">
        <f t="shared" ca="1" si="5"/>
        <v>120</v>
      </c>
      <c r="G4" s="1">
        <f t="shared" ca="1" si="6"/>
        <v>164</v>
      </c>
      <c r="H4" s="1">
        <f t="shared" ca="1" si="7"/>
        <v>1981</v>
      </c>
      <c r="I4" s="1" t="str">
        <f ca="1">INDEX(Relationstabel!$C$3:$K$10,MATCH(INDIRECT($A$1&amp;"J"&amp;A4),Relationstabel!$A$3:$A$10,0),MATCH(IFERROR(VALUE(INDIRECT($A$1&amp;"K"&amp;A4)),0),Relationstabel!$C$1:$K$1,0))</f>
        <v>Elvarme</v>
      </c>
      <c r="J4" s="1" t="str">
        <f ca="1">INDEX(Anvendelseskode!B:B,MATCH($F4,Anvendelseskode!$A:$A,0))</f>
        <v>Fritliggende enfamilieshus (parcelhus)</v>
      </c>
      <c r="K4" s="1" t="str">
        <f ca="1">INDEX(Anvendelseskode!C:C,MATCH($F4,Anvendelseskode!$A:$A,0))</f>
        <v>Parcelhuse</v>
      </c>
      <c r="L4" s="1" t="str">
        <f ca="1">INDEX(Anvendelseskode!D:D,MATCH($F4,Anvendelseskode!$A:$A,0))</f>
        <v>Private husholdninger</v>
      </c>
      <c r="M4" s="1" t="str">
        <f ca="1">IFERROR(INDEX(SBi!$2:$2,MATCH(H4,SBi!$1:$1,1)),SBi!$K$2)</f>
        <v>1979-1998</v>
      </c>
      <c r="N4" s="1">
        <f ca="1">INDEX(SBi!$C$3:$K$28,MATCH(F4,SBi!$B$3:$B$28,0),MATCH(M4,SBi!$C$2:$K$2,0))</f>
        <v>105.4</v>
      </c>
      <c r="O4" s="16">
        <f t="shared" ca="1" si="8"/>
        <v>17.285600000000002</v>
      </c>
      <c r="P4" s="16" t="str">
        <f ca="1">IFERROR(INDEX(VpD!$2:$2,MATCH(H4,VpD!$1:$1,1)),VpD!$I$2)</f>
        <v>1979-1998</v>
      </c>
      <c r="Q4" s="1">
        <f ca="1">INDEX(VpD!$C$3:$I$27,MATCH(F4,VpD!$B$3:$B$27,0),MATCH(P4,VpD!$C$2:$I$2,0))</f>
        <v>90</v>
      </c>
      <c r="R4" s="16">
        <f t="shared" ca="1" si="9"/>
        <v>14.76</v>
      </c>
      <c r="S4" s="14">
        <f t="shared" ca="1" si="10"/>
        <v>713110.28</v>
      </c>
      <c r="T4" s="14">
        <f t="shared" ca="1" si="11"/>
        <v>6168519.6500000004</v>
      </c>
      <c r="U4" s="14" t="str">
        <f t="shared" ca="1" si="12"/>
        <v>0A3F507E-2101-32B8-E044-0003BA298018</v>
      </c>
    </row>
    <row r="5" spans="1:22" s="14" customFormat="1" x14ac:dyDescent="0.25">
      <c r="A5" s="14">
        <f t="shared" si="0"/>
        <v>5</v>
      </c>
      <c r="B5" s="14" t="str">
        <f t="shared" ca="1" si="1"/>
        <v>62CB14AD-0E17-4738-88E3-9F252CF5484B</v>
      </c>
      <c r="C5" s="14" t="str">
        <f t="shared" ca="1" si="2"/>
        <v>Svenstrupvej</v>
      </c>
      <c r="D5" s="14" t="str">
        <f t="shared" ca="1" si="3"/>
        <v>8B</v>
      </c>
      <c r="E5" s="14" t="str">
        <f t="shared" ca="1" si="4"/>
        <v>18mh</v>
      </c>
      <c r="F5" s="1">
        <f t="shared" ca="1" si="5"/>
        <v>130</v>
      </c>
      <c r="G5" s="1">
        <f t="shared" ca="1" si="6"/>
        <v>94</v>
      </c>
      <c r="H5" s="1">
        <f t="shared" ca="1" si="7"/>
        <v>1959</v>
      </c>
      <c r="I5" s="1" t="str">
        <f ca="1">INDEX(Relationstabel!$C$3:$K$10,MATCH(INDIRECT($A$1&amp;"J"&amp;A5),Relationstabel!$A$3:$A$10,0),MATCH(IFERROR(VALUE(INDIRECT($A$1&amp;"K"&amp;A5)),0),Relationstabel!$C$1:$K$1,0))</f>
        <v>Naturgas</v>
      </c>
      <c r="J5" s="1" t="str">
        <f ca="1">INDEX(Anvendelseskode!B:B,MATCH($F5,Anvendelseskode!$A:$A,0))</f>
        <v>Række-, kæde-, dobbelthus (lodret adskillelse mellem enhederne)</v>
      </c>
      <c r="K5" s="1" t="str">
        <f ca="1">INDEX(Anvendelseskode!C:C,MATCH($F5,Anvendelseskode!$A:$A,0))</f>
        <v>Række-, kæde og dobbelthuse</v>
      </c>
      <c r="L5" s="1" t="str">
        <f ca="1">INDEX(Anvendelseskode!D:D,MATCH($F5,Anvendelseskode!$A:$A,0))</f>
        <v>Private husholdninger</v>
      </c>
      <c r="M5" s="1" t="str">
        <f ca="1">IFERROR(INDEX(SBi!$2:$2,MATCH(H5,SBi!$1:$1,1)),SBi!$K$2)</f>
        <v>1951-1960</v>
      </c>
      <c r="N5" s="1">
        <f ca="1">INDEX(SBi!$C$3:$K$28,MATCH(F5,SBi!$B$3:$B$28,0),MATCH(M5,SBi!$C$2:$K$2,0))</f>
        <v>142.80000000000001</v>
      </c>
      <c r="O5" s="16">
        <f t="shared" ca="1" si="8"/>
        <v>13.423200000000001</v>
      </c>
      <c r="P5" s="16" t="str">
        <f ca="1">IFERROR(INDEX(VpD!$2:$2,MATCH(H5,VpD!$1:$1,1)),VpD!$I$2)</f>
        <v>1951-1960</v>
      </c>
      <c r="Q5" s="1">
        <f ca="1">INDEX(VpD!$C$3:$I$27,MATCH(F5,VpD!$B$3:$B$27,0),MATCH(P5,VpD!$C$2:$I$2,0))</f>
        <v>162</v>
      </c>
      <c r="R5" s="16">
        <f t="shared" ca="1" si="9"/>
        <v>15.228</v>
      </c>
      <c r="S5" s="14">
        <f t="shared" ca="1" si="10"/>
        <v>712911.98</v>
      </c>
      <c r="T5" s="14">
        <f t="shared" ca="1" si="11"/>
        <v>6169286.3700000001</v>
      </c>
      <c r="U5" s="14" t="str">
        <f t="shared" ca="1" si="12"/>
        <v>0A3F507E-2201-32B8-E044-0003BA298018</v>
      </c>
    </row>
    <row r="6" spans="1:22" s="14" customFormat="1" x14ac:dyDescent="0.25">
      <c r="A6" s="14">
        <f t="shared" si="0"/>
        <v>6</v>
      </c>
      <c r="B6" s="14" t="str">
        <f t="shared" ca="1" si="1"/>
        <v>B5BF79C6-4740-4331-85D7-D5105F88E13D</v>
      </c>
      <c r="C6" s="14" t="str">
        <f t="shared" ca="1" si="2"/>
        <v>Valmuebakken</v>
      </c>
      <c r="D6" s="14" t="str">
        <f t="shared" ca="1" si="3"/>
        <v>17</v>
      </c>
      <c r="E6" s="14" t="str">
        <f t="shared" ca="1" si="4"/>
        <v>21hx</v>
      </c>
      <c r="F6" s="1">
        <f t="shared" ca="1" si="5"/>
        <v>130</v>
      </c>
      <c r="G6" s="1">
        <f t="shared" ca="1" si="6"/>
        <v>88</v>
      </c>
      <c r="H6" s="1">
        <f t="shared" ca="1" si="7"/>
        <v>1993</v>
      </c>
      <c r="I6" s="1" t="str">
        <f ca="1">INDEX(Relationstabel!$C$3:$K$10,MATCH(INDIRECT($A$1&amp;"J"&amp;A6),Relationstabel!$A$3:$A$10,0),MATCH(IFERROR(VALUE(INDIRECT($A$1&amp;"K"&amp;A6)),0),Relationstabel!$C$1:$K$1,0))</f>
        <v>Fjernvarme/ Blokvarme</v>
      </c>
      <c r="J6" s="1" t="str">
        <f ca="1">INDEX(Anvendelseskode!B:B,MATCH($F6,Anvendelseskode!$A:$A,0))</f>
        <v>Række-, kæde-, dobbelthus (lodret adskillelse mellem enhederne)</v>
      </c>
      <c r="K6" s="1" t="str">
        <f ca="1">INDEX(Anvendelseskode!C:C,MATCH($F6,Anvendelseskode!$A:$A,0))</f>
        <v>Række-, kæde og dobbelthuse</v>
      </c>
      <c r="L6" s="1" t="str">
        <f ca="1">INDEX(Anvendelseskode!D:D,MATCH($F6,Anvendelseskode!$A:$A,0))</f>
        <v>Private husholdninger</v>
      </c>
      <c r="M6" s="1" t="str">
        <f ca="1">IFERROR(INDEX(SBi!$2:$2,MATCH(H6,SBi!$1:$1,1)),SBi!$K$2)</f>
        <v>1979-1998</v>
      </c>
      <c r="N6" s="1">
        <f ca="1">INDEX(SBi!$C$3:$K$28,MATCH(F6,SBi!$B$3:$B$28,0),MATCH(M6,SBi!$C$2:$K$2,0))</f>
        <v>96.8</v>
      </c>
      <c r="O6" s="16">
        <f t="shared" ca="1" si="8"/>
        <v>8.5183999999999997</v>
      </c>
      <c r="P6" s="16" t="str">
        <f ca="1">IFERROR(INDEX(VpD!$2:$2,MATCH(H6,VpD!$1:$1,1)),VpD!$I$2)</f>
        <v>1979-1998</v>
      </c>
      <c r="Q6" s="1">
        <f ca="1">INDEX(VpD!$C$3:$I$27,MATCH(F6,VpD!$B$3:$B$27,0),MATCH(P6,VpD!$C$2:$I$2,0))</f>
        <v>74</v>
      </c>
      <c r="R6" s="16">
        <f t="shared" ca="1" si="9"/>
        <v>6.5119999999999996</v>
      </c>
      <c r="S6" s="14">
        <f t="shared" ca="1" si="10"/>
        <v>711637.98</v>
      </c>
      <c r="T6" s="14">
        <f t="shared" ca="1" si="11"/>
        <v>6172532.3700000001</v>
      </c>
      <c r="U6" s="14" t="str">
        <f t="shared" ca="1" si="12"/>
        <v>0A3F507E-2401-32B8-E044-0003BA298018</v>
      </c>
    </row>
    <row r="7" spans="1:22" s="14" customFormat="1" x14ac:dyDescent="0.25">
      <c r="A7" s="14">
        <f t="shared" si="0"/>
        <v>7</v>
      </c>
      <c r="B7" s="14" t="str">
        <f t="shared" ca="1" si="1"/>
        <v>055564F3-AC92-40B2-834A-B4CF5805C7DF</v>
      </c>
      <c r="C7" s="14" t="str">
        <f t="shared" ca="1" si="2"/>
        <v>Sandvejen</v>
      </c>
      <c r="D7" s="14" t="str">
        <f t="shared" ca="1" si="3"/>
        <v>24</v>
      </c>
      <c r="E7" s="14" t="str">
        <f t="shared" ca="1" si="4"/>
        <v>7v</v>
      </c>
      <c r="F7" s="1">
        <f t="shared" ca="1" si="5"/>
        <v>120</v>
      </c>
      <c r="G7" s="1">
        <f t="shared" ca="1" si="6"/>
        <v>150</v>
      </c>
      <c r="H7" s="1">
        <f t="shared" ca="1" si="7"/>
        <v>1978</v>
      </c>
      <c r="I7" s="1" t="str">
        <f ca="1">INDEX(Relationstabel!$C$3:$K$10,MATCH(INDIRECT($A$1&amp;"J"&amp;A7),Relationstabel!$A$3:$A$10,0),MATCH(IFERROR(VALUE(INDIRECT($A$1&amp;"K"&amp;A7)),0),Relationstabel!$C$1:$K$1,0))</f>
        <v>Olie</v>
      </c>
      <c r="J7" s="1" t="str">
        <f ca="1">INDEX(Anvendelseskode!B:B,MATCH($F7,Anvendelseskode!$A:$A,0))</f>
        <v>Fritliggende enfamilieshus (parcelhus)</v>
      </c>
      <c r="K7" s="1" t="str">
        <f ca="1">INDEX(Anvendelseskode!C:C,MATCH($F7,Anvendelseskode!$A:$A,0))</f>
        <v>Parcelhuse</v>
      </c>
      <c r="L7" s="1" t="str">
        <f ca="1">INDEX(Anvendelseskode!D:D,MATCH($F7,Anvendelseskode!$A:$A,0))</f>
        <v>Private husholdninger</v>
      </c>
      <c r="M7" s="1" t="str">
        <f ca="1">IFERROR(INDEX(SBi!$2:$2,MATCH(H7,SBi!$1:$1,1)),SBi!$K$2)</f>
        <v>1973-1978</v>
      </c>
      <c r="N7" s="1">
        <f ca="1">INDEX(SBi!$C$3:$K$28,MATCH(F7,SBi!$B$3:$B$28,0),MATCH(M7,SBi!$C$2:$K$2,0))</f>
        <v>119.8</v>
      </c>
      <c r="O7" s="16">
        <f t="shared" ca="1" si="8"/>
        <v>17.97</v>
      </c>
      <c r="P7" s="16" t="str">
        <f ca="1">IFERROR(INDEX(VpD!$2:$2,MATCH(H7,VpD!$1:$1,1)),VpD!$I$2)</f>
        <v>1973-1978</v>
      </c>
      <c r="Q7" s="1">
        <f ca="1">INDEX(VpD!$C$3:$I$27,MATCH(F7,VpD!$B$3:$B$27,0),MATCH(P7,VpD!$C$2:$I$2,0))</f>
        <v>117</v>
      </c>
      <c r="R7" s="16">
        <f t="shared" ca="1" si="9"/>
        <v>17.55</v>
      </c>
      <c r="S7" s="14">
        <f t="shared" ca="1" si="10"/>
        <v>713114.45</v>
      </c>
      <c r="T7" s="14">
        <f t="shared" ca="1" si="11"/>
        <v>6168498.9699999997</v>
      </c>
      <c r="U7" s="14" t="str">
        <f t="shared" ca="1" si="12"/>
        <v>0A3F507E-2103-32B8-E044-0003BA298018</v>
      </c>
    </row>
    <row r="8" spans="1:22" s="14" customFormat="1" x14ac:dyDescent="0.25">
      <c r="A8" s="14">
        <f t="shared" si="0"/>
        <v>8</v>
      </c>
      <c r="B8" s="14" t="str">
        <f t="shared" ca="1" si="1"/>
        <v>B615CEA7-9373-4F7C-9DEF-D2D1F1C94EBC</v>
      </c>
      <c r="C8" s="14" t="str">
        <f t="shared" ca="1" si="2"/>
        <v>Svenstrupvej</v>
      </c>
      <c r="D8" s="14" t="str">
        <f t="shared" ca="1" si="3"/>
        <v>10A</v>
      </c>
      <c r="E8" s="14" t="str">
        <f t="shared" ca="1" si="4"/>
        <v>18mg</v>
      </c>
      <c r="F8" s="1">
        <f t="shared" ca="1" si="5"/>
        <v>130</v>
      </c>
      <c r="G8" s="1">
        <f t="shared" ca="1" si="6"/>
        <v>94</v>
      </c>
      <c r="H8" s="1">
        <f t="shared" ca="1" si="7"/>
        <v>1959</v>
      </c>
      <c r="I8" s="1" t="str">
        <f ca="1">INDEX(Relationstabel!$C$3:$K$10,MATCH(INDIRECT($A$1&amp;"J"&amp;A8),Relationstabel!$A$3:$A$10,0),MATCH(IFERROR(VALUE(INDIRECT($A$1&amp;"K"&amp;A8)),0),Relationstabel!$C$1:$K$1,0))</f>
        <v>Naturgas</v>
      </c>
      <c r="J8" s="1" t="str">
        <f ca="1">INDEX(Anvendelseskode!B:B,MATCH($F8,Anvendelseskode!$A:$A,0))</f>
        <v>Række-, kæde-, dobbelthus (lodret adskillelse mellem enhederne)</v>
      </c>
      <c r="K8" s="1" t="str">
        <f ca="1">INDEX(Anvendelseskode!C:C,MATCH($F8,Anvendelseskode!$A:$A,0))</f>
        <v>Række-, kæde og dobbelthuse</v>
      </c>
      <c r="L8" s="1" t="str">
        <f ca="1">INDEX(Anvendelseskode!D:D,MATCH($F8,Anvendelseskode!$A:$A,0))</f>
        <v>Private husholdninger</v>
      </c>
      <c r="M8" s="1" t="str">
        <f ca="1">IFERROR(INDEX(SBi!$2:$2,MATCH(H8,SBi!$1:$1,1)),SBi!$K$2)</f>
        <v>1951-1960</v>
      </c>
      <c r="N8" s="1">
        <f ca="1">INDEX(SBi!$C$3:$K$28,MATCH(F8,SBi!$B$3:$B$28,0),MATCH(M8,SBi!$C$2:$K$2,0))</f>
        <v>142.80000000000001</v>
      </c>
      <c r="O8" s="16">
        <f t="shared" ca="1" si="8"/>
        <v>13.423200000000001</v>
      </c>
      <c r="P8" s="16" t="str">
        <f ca="1">IFERROR(INDEX(VpD!$2:$2,MATCH(H8,VpD!$1:$1,1)),VpD!$I$2)</f>
        <v>1951-1960</v>
      </c>
      <c r="Q8" s="1">
        <f ca="1">INDEX(VpD!$C$3:$I$27,MATCH(F8,VpD!$B$3:$B$27,0),MATCH(P8,VpD!$C$2:$I$2,0))</f>
        <v>162</v>
      </c>
      <c r="R8" s="16">
        <f t="shared" ca="1" si="9"/>
        <v>15.228</v>
      </c>
      <c r="S8" s="14">
        <f t="shared" ca="1" si="10"/>
        <v>712900.9</v>
      </c>
      <c r="T8" s="14">
        <f t="shared" ca="1" si="11"/>
        <v>6169284.4800000004</v>
      </c>
      <c r="U8" s="14" t="str">
        <f t="shared" ca="1" si="12"/>
        <v>0A3F507E-2203-32B8-E044-0003BA298018</v>
      </c>
    </row>
    <row r="9" spans="1:22" s="14" customFormat="1" x14ac:dyDescent="0.25">
      <c r="A9" s="14">
        <f t="shared" si="0"/>
        <v>9</v>
      </c>
      <c r="B9" s="14" t="str">
        <f t="shared" ca="1" si="1"/>
        <v>0FF1C9DE-B0F9-4645-92FD-C9F32ED4D673</v>
      </c>
      <c r="C9" s="14" t="str">
        <f t="shared" ca="1" si="2"/>
        <v>Engvej</v>
      </c>
      <c r="D9" s="14" t="str">
        <f t="shared" ca="1" si="3"/>
        <v>19</v>
      </c>
      <c r="E9" s="14" t="str">
        <f t="shared" ca="1" si="4"/>
        <v>52a</v>
      </c>
      <c r="F9" s="1">
        <f t="shared" ca="1" si="5"/>
        <v>120</v>
      </c>
      <c r="G9" s="1">
        <f t="shared" ca="1" si="6"/>
        <v>158</v>
      </c>
      <c r="H9" s="1">
        <f t="shared" ca="1" si="7"/>
        <v>1972</v>
      </c>
      <c r="I9" s="1" t="str">
        <f ca="1">INDEX(Relationstabel!$C$3:$K$10,MATCH(INDIRECT($A$1&amp;"J"&amp;A9),Relationstabel!$A$3:$A$10,0),MATCH(IFERROR(VALUE(INDIRECT($A$1&amp;"K"&amp;A9)),0),Relationstabel!$C$1:$K$1,0))</f>
        <v>Naturgas</v>
      </c>
      <c r="J9" s="1" t="str">
        <f ca="1">INDEX(Anvendelseskode!B:B,MATCH($F9,Anvendelseskode!$A:$A,0))</f>
        <v>Fritliggende enfamilieshus (parcelhus)</v>
      </c>
      <c r="K9" s="1" t="str">
        <f ca="1">INDEX(Anvendelseskode!C:C,MATCH($F9,Anvendelseskode!$A:$A,0))</f>
        <v>Parcelhuse</v>
      </c>
      <c r="L9" s="1" t="str">
        <f ca="1">INDEX(Anvendelseskode!D:D,MATCH($F9,Anvendelseskode!$A:$A,0))</f>
        <v>Private husholdninger</v>
      </c>
      <c r="M9" s="1" t="str">
        <f ca="1">IFERROR(INDEX(SBi!$2:$2,MATCH(H9,SBi!$1:$1,1)),SBi!$K$2)</f>
        <v>1961-1972</v>
      </c>
      <c r="N9" s="1">
        <f ca="1">INDEX(SBi!$C$3:$K$28,MATCH(F9,SBi!$B$3:$B$28,0),MATCH(M9,SBi!$C$2:$K$2,0))</f>
        <v>134.30000000000001</v>
      </c>
      <c r="O9" s="16">
        <f t="shared" ca="1" si="8"/>
        <v>21.2194</v>
      </c>
      <c r="P9" s="16" t="str">
        <f ca="1">IFERROR(INDEX(VpD!$2:$2,MATCH(H9,VpD!$1:$1,1)),VpD!$I$2)</f>
        <v>1961-1972</v>
      </c>
      <c r="Q9" s="1">
        <f ca="1">INDEX(VpD!$C$3:$I$27,MATCH(F9,VpD!$B$3:$B$27,0),MATCH(P9,VpD!$C$2:$I$2,0))</f>
        <v>143</v>
      </c>
      <c r="R9" s="16">
        <f t="shared" ca="1" si="9"/>
        <v>22.594000000000001</v>
      </c>
      <c r="S9" s="14">
        <f t="shared" ca="1" si="10"/>
        <v>711702.03</v>
      </c>
      <c r="T9" s="14">
        <f t="shared" ca="1" si="11"/>
        <v>6170509.0700000003</v>
      </c>
      <c r="U9" s="14" t="str">
        <f t="shared" ca="1" si="12"/>
        <v>0A3F507E-1707-32B8-E044-0003BA298018</v>
      </c>
    </row>
    <row r="10" spans="1:22" s="14" customFormat="1" x14ac:dyDescent="0.25">
      <c r="A10" s="14">
        <f t="shared" si="0"/>
        <v>10</v>
      </c>
      <c r="B10" s="14" t="str">
        <f t="shared" ca="1" si="1"/>
        <v>321C1EEE-3238-4156-A0B6-C2321ACAFAA4</v>
      </c>
      <c r="C10" s="14" t="str">
        <f t="shared" ca="1" si="2"/>
        <v>Højstrupvej</v>
      </c>
      <c r="D10" s="14" t="str">
        <f t="shared" ca="1" si="3"/>
        <v>19</v>
      </c>
      <c r="E10" s="14" t="str">
        <f t="shared" ca="1" si="4"/>
        <v>18eq</v>
      </c>
      <c r="F10" s="1">
        <f t="shared" ca="1" si="5"/>
        <v>120</v>
      </c>
      <c r="G10" s="1">
        <f t="shared" ca="1" si="6"/>
        <v>113</v>
      </c>
      <c r="H10" s="1">
        <f t="shared" ca="1" si="7"/>
        <v>1953</v>
      </c>
      <c r="I10" s="1" t="str">
        <f ca="1">INDEX(Relationstabel!$C$3:$K$10,MATCH(INDIRECT($A$1&amp;"J"&amp;A10),Relationstabel!$A$3:$A$10,0),MATCH(IFERROR(VALUE(INDIRECT($A$1&amp;"K"&amp;A10)),0),Relationstabel!$C$1:$K$1,0))</f>
        <v>Olie</v>
      </c>
      <c r="J10" s="1" t="str">
        <f ca="1">INDEX(Anvendelseskode!B:B,MATCH($F10,Anvendelseskode!$A:$A,0))</f>
        <v>Fritliggende enfamilieshus (parcelhus)</v>
      </c>
      <c r="K10" s="1" t="str">
        <f ca="1">INDEX(Anvendelseskode!C:C,MATCH($F10,Anvendelseskode!$A:$A,0))</f>
        <v>Parcelhuse</v>
      </c>
      <c r="L10" s="1" t="str">
        <f ca="1">INDEX(Anvendelseskode!D:D,MATCH($F10,Anvendelseskode!$A:$A,0))</f>
        <v>Private husholdninger</v>
      </c>
      <c r="M10" s="1" t="str">
        <f ca="1">IFERROR(INDEX(SBi!$2:$2,MATCH(H10,SBi!$1:$1,1)),SBi!$K$2)</f>
        <v>1951-1960</v>
      </c>
      <c r="N10" s="1">
        <f ca="1">INDEX(SBi!$C$3:$K$28,MATCH(F10,SBi!$B$3:$B$28,0),MATCH(M10,SBi!$C$2:$K$2,0))</f>
        <v>154.9</v>
      </c>
      <c r="O10" s="16">
        <f t="shared" ca="1" si="8"/>
        <v>17.503700000000002</v>
      </c>
      <c r="P10" s="16" t="str">
        <f ca="1">IFERROR(INDEX(VpD!$2:$2,MATCH(H10,VpD!$1:$1,1)),VpD!$I$2)</f>
        <v>1951-1960</v>
      </c>
      <c r="Q10" s="1">
        <f ca="1">INDEX(VpD!$C$3:$I$27,MATCH(F10,VpD!$B$3:$B$27,0),MATCH(P10,VpD!$C$2:$I$2,0))</f>
        <v>204</v>
      </c>
      <c r="R10" s="16">
        <f t="shared" ca="1" si="9"/>
        <v>23.052</v>
      </c>
      <c r="S10" s="14">
        <f t="shared" ca="1" si="10"/>
        <v>713070.98</v>
      </c>
      <c r="T10" s="14">
        <f t="shared" ca="1" si="11"/>
        <v>6169040</v>
      </c>
      <c r="U10" s="14" t="str">
        <f t="shared" ca="1" si="12"/>
        <v>0A3F507E-1B08-32B8-E044-0003BA298018</v>
      </c>
    </row>
    <row r="11" spans="1:22" s="14" customFormat="1" x14ac:dyDescent="0.25">
      <c r="A11" s="14">
        <f t="shared" si="0"/>
        <v>11</v>
      </c>
      <c r="B11" s="14" t="str">
        <f t="shared" ca="1" si="1"/>
        <v>39F9C240-54B0-4438-97E9-27FE7F01FC60</v>
      </c>
      <c r="C11" s="14" t="str">
        <f t="shared" ca="1" si="2"/>
        <v>Løkketoften</v>
      </c>
      <c r="D11" s="14" t="str">
        <f t="shared" ca="1" si="3"/>
        <v>37</v>
      </c>
      <c r="E11" s="14" t="str">
        <f t="shared" ca="1" si="4"/>
        <v>9fg</v>
      </c>
      <c r="F11" s="1">
        <f t="shared" ca="1" si="5"/>
        <v>120</v>
      </c>
      <c r="G11" s="1">
        <f t="shared" ca="1" si="6"/>
        <v>134</v>
      </c>
      <c r="H11" s="1">
        <f t="shared" ca="1" si="7"/>
        <v>1985</v>
      </c>
      <c r="I11" s="1" t="str">
        <f ca="1">INDEX(Relationstabel!$C$3:$K$10,MATCH(INDIRECT($A$1&amp;"J"&amp;A11),Relationstabel!$A$3:$A$10,0),MATCH(IFERROR(VALUE(INDIRECT($A$1&amp;"K"&amp;A11)),0),Relationstabel!$C$1:$K$1,0))</f>
        <v>Naturgas</v>
      </c>
      <c r="J11" s="1" t="str">
        <f ca="1">INDEX(Anvendelseskode!B:B,MATCH($F11,Anvendelseskode!$A:$A,0))</f>
        <v>Fritliggende enfamilieshus (parcelhus)</v>
      </c>
      <c r="K11" s="1" t="str">
        <f ca="1">INDEX(Anvendelseskode!C:C,MATCH($F11,Anvendelseskode!$A:$A,0))</f>
        <v>Parcelhuse</v>
      </c>
      <c r="L11" s="1" t="str">
        <f ca="1">INDEX(Anvendelseskode!D:D,MATCH($F11,Anvendelseskode!$A:$A,0))</f>
        <v>Private husholdninger</v>
      </c>
      <c r="M11" s="1" t="str">
        <f ca="1">IFERROR(INDEX(SBi!$2:$2,MATCH(H11,SBi!$1:$1,1)),SBi!$K$2)</f>
        <v>1979-1998</v>
      </c>
      <c r="N11" s="1">
        <f ca="1">INDEX(SBi!$C$3:$K$28,MATCH(F11,SBi!$B$3:$B$28,0),MATCH(M11,SBi!$C$2:$K$2,0))</f>
        <v>105.4</v>
      </c>
      <c r="O11" s="16">
        <f t="shared" ca="1" si="8"/>
        <v>14.1236</v>
      </c>
      <c r="P11" s="16" t="str">
        <f ca="1">IFERROR(INDEX(VpD!$2:$2,MATCH(H11,VpD!$1:$1,1)),VpD!$I$2)</f>
        <v>1979-1998</v>
      </c>
      <c r="Q11" s="1">
        <f ca="1">INDEX(VpD!$C$3:$I$27,MATCH(F11,VpD!$B$3:$B$27,0),MATCH(P11,VpD!$C$2:$I$2,0))</f>
        <v>90</v>
      </c>
      <c r="R11" s="16">
        <f t="shared" ca="1" si="9"/>
        <v>12.06</v>
      </c>
      <c r="S11" s="14">
        <f t="shared" ca="1" si="10"/>
        <v>710833.97</v>
      </c>
      <c r="T11" s="14">
        <f t="shared" ca="1" si="11"/>
        <v>6172040.7400000002</v>
      </c>
      <c r="U11" s="14" t="str">
        <f t="shared" ca="1" si="12"/>
        <v>0A3F507E-1D08-32B8-E044-0003BA298018</v>
      </c>
    </row>
    <row r="12" spans="1:22" s="14" customFormat="1" x14ac:dyDescent="0.25">
      <c r="A12" s="14">
        <f t="shared" si="0"/>
        <v>12</v>
      </c>
      <c r="B12" s="14" t="str">
        <f t="shared" ca="1" si="1"/>
        <v>1F4EB4DA-6A24-44C3-8DBD-D2A48107E77E</v>
      </c>
      <c r="C12" s="14" t="str">
        <f t="shared" ca="1" si="2"/>
        <v>Nysøvej</v>
      </c>
      <c r="D12" s="14" t="str">
        <f t="shared" ca="1" si="3"/>
        <v>33</v>
      </c>
      <c r="E12" s="14" t="str">
        <f t="shared" ca="1" si="4"/>
        <v>9bn</v>
      </c>
      <c r="F12" s="1">
        <f t="shared" ca="1" si="5"/>
        <v>120</v>
      </c>
      <c r="G12" s="1">
        <f t="shared" ca="1" si="6"/>
        <v>144</v>
      </c>
      <c r="H12" s="1">
        <f t="shared" ca="1" si="7"/>
        <v>1995</v>
      </c>
      <c r="I12" s="1" t="str">
        <f ca="1">INDEX(Relationstabel!$C$3:$K$10,MATCH(INDIRECT($A$1&amp;"J"&amp;A12),Relationstabel!$A$3:$A$10,0),MATCH(IFERROR(VALUE(INDIRECT($A$1&amp;"K"&amp;A12)),0),Relationstabel!$C$1:$K$1,0))</f>
        <v>Naturgas</v>
      </c>
      <c r="J12" s="1" t="str">
        <f ca="1">INDEX(Anvendelseskode!B:B,MATCH($F12,Anvendelseskode!$A:$A,0))</f>
        <v>Fritliggende enfamilieshus (parcelhus)</v>
      </c>
      <c r="K12" s="1" t="str">
        <f ca="1">INDEX(Anvendelseskode!C:C,MATCH($F12,Anvendelseskode!$A:$A,0))</f>
        <v>Parcelhuse</v>
      </c>
      <c r="L12" s="1" t="str">
        <f ca="1">INDEX(Anvendelseskode!D:D,MATCH($F12,Anvendelseskode!$A:$A,0))</f>
        <v>Private husholdninger</v>
      </c>
      <c r="M12" s="1" t="str">
        <f ca="1">IFERROR(INDEX(SBi!$2:$2,MATCH(H12,SBi!$1:$1,1)),SBi!$K$2)</f>
        <v>1979-1998</v>
      </c>
      <c r="N12" s="1">
        <f ca="1">INDEX(SBi!$C$3:$K$28,MATCH(F12,SBi!$B$3:$B$28,0),MATCH(M12,SBi!$C$2:$K$2,0))</f>
        <v>105.4</v>
      </c>
      <c r="O12" s="16">
        <f t="shared" ca="1" si="8"/>
        <v>15.1776</v>
      </c>
      <c r="P12" s="16" t="str">
        <f ca="1">IFERROR(INDEX(VpD!$2:$2,MATCH(H12,VpD!$1:$1,1)),VpD!$I$2)</f>
        <v>1979-1998</v>
      </c>
      <c r="Q12" s="1">
        <f ca="1">INDEX(VpD!$C$3:$I$27,MATCH(F12,VpD!$B$3:$B$27,0),MATCH(P12,VpD!$C$2:$I$2,0))</f>
        <v>90</v>
      </c>
      <c r="R12" s="16">
        <f t="shared" ca="1" si="9"/>
        <v>12.96</v>
      </c>
      <c r="S12" s="14">
        <f t="shared" ca="1" si="10"/>
        <v>712158.57</v>
      </c>
      <c r="T12" s="14">
        <f t="shared" ca="1" si="11"/>
        <v>6169214.3700000001</v>
      </c>
      <c r="U12" s="14" t="str">
        <f t="shared" ca="1" si="12"/>
        <v>0A3F507E-1E08-32B8-E044-0003BA298018</v>
      </c>
    </row>
    <row r="13" spans="1:22" s="14" customFormat="1" x14ac:dyDescent="0.25">
      <c r="A13" s="14">
        <f t="shared" si="0"/>
        <v>13</v>
      </c>
      <c r="B13" s="14" t="str">
        <f t="shared" ca="1" si="1"/>
        <v>D5EEBB6C-4C68-470E-A275-BC0CFEAEEE9D</v>
      </c>
      <c r="C13" s="14" t="str">
        <f t="shared" ca="1" si="2"/>
        <v>Valmuebakken</v>
      </c>
      <c r="D13" s="14" t="str">
        <f t="shared" ca="1" si="3"/>
        <v>26</v>
      </c>
      <c r="E13" s="14" t="str">
        <f t="shared" ca="1" si="4"/>
        <v>21hq</v>
      </c>
      <c r="F13" s="1">
        <f t="shared" ca="1" si="5"/>
        <v>130</v>
      </c>
      <c r="G13" s="1">
        <f t="shared" ca="1" si="6"/>
        <v>123</v>
      </c>
      <c r="H13" s="1">
        <f t="shared" ca="1" si="7"/>
        <v>1993</v>
      </c>
      <c r="I13" s="1" t="str">
        <f ca="1">INDEX(Relationstabel!$C$3:$K$10,MATCH(INDIRECT($A$1&amp;"J"&amp;A13),Relationstabel!$A$3:$A$10,0),MATCH(IFERROR(VALUE(INDIRECT($A$1&amp;"K"&amp;A13)),0),Relationstabel!$C$1:$K$1,0))</f>
        <v>Fjernvarme/ Blokvarme</v>
      </c>
      <c r="J13" s="1" t="str">
        <f ca="1">INDEX(Anvendelseskode!B:B,MATCH($F13,Anvendelseskode!$A:$A,0))</f>
        <v>Række-, kæde-, dobbelthus (lodret adskillelse mellem enhederne)</v>
      </c>
      <c r="K13" s="1" t="str">
        <f ca="1">INDEX(Anvendelseskode!C:C,MATCH($F13,Anvendelseskode!$A:$A,0))</f>
        <v>Række-, kæde og dobbelthuse</v>
      </c>
      <c r="L13" s="1" t="str">
        <f ca="1">INDEX(Anvendelseskode!D:D,MATCH($F13,Anvendelseskode!$A:$A,0))</f>
        <v>Private husholdninger</v>
      </c>
      <c r="M13" s="1" t="str">
        <f ca="1">IFERROR(INDEX(SBi!$2:$2,MATCH(H13,SBi!$1:$1,1)),SBi!$K$2)</f>
        <v>1979-1998</v>
      </c>
      <c r="N13" s="1">
        <f ca="1">INDEX(SBi!$C$3:$K$28,MATCH(F13,SBi!$B$3:$B$28,0),MATCH(M13,SBi!$C$2:$K$2,0))</f>
        <v>96.8</v>
      </c>
      <c r="O13" s="16">
        <f t="shared" ca="1" si="8"/>
        <v>11.9064</v>
      </c>
      <c r="P13" s="16" t="str">
        <f ca="1">IFERROR(INDEX(VpD!$2:$2,MATCH(H13,VpD!$1:$1,1)),VpD!$I$2)</f>
        <v>1979-1998</v>
      </c>
      <c r="Q13" s="1">
        <f ca="1">INDEX(VpD!$C$3:$I$27,MATCH(F13,VpD!$B$3:$B$27,0),MATCH(P13,VpD!$C$2:$I$2,0))</f>
        <v>74</v>
      </c>
      <c r="R13" s="16">
        <f t="shared" ca="1" si="9"/>
        <v>9.1020000000000003</v>
      </c>
      <c r="S13" s="14">
        <f t="shared" ca="1" si="10"/>
        <v>711606.13</v>
      </c>
      <c r="T13" s="14">
        <f t="shared" ca="1" si="11"/>
        <v>6172501.71</v>
      </c>
      <c r="U13" s="14" t="str">
        <f t="shared" ca="1" si="12"/>
        <v>0A3F507E-240A-32B8-E044-0003BA298018</v>
      </c>
    </row>
    <row r="14" spans="1:22" s="14" customFormat="1" x14ac:dyDescent="0.25">
      <c r="A14" s="14">
        <f t="shared" si="0"/>
        <v>14</v>
      </c>
      <c r="B14" s="14" t="str">
        <f t="shared" ca="1" si="1"/>
        <v>6C741C4B-E4BD-4EDD-8D89-B9F24DB73B0A</v>
      </c>
      <c r="C14" s="14" t="str">
        <f t="shared" ca="1" si="2"/>
        <v>Bellishaven</v>
      </c>
      <c r="D14" s="14" t="str">
        <f t="shared" ca="1" si="3"/>
        <v>7</v>
      </c>
      <c r="E14" s="14" t="str">
        <f t="shared" ca="1" si="4"/>
        <v>27bc</v>
      </c>
      <c r="F14" s="1">
        <f t="shared" ca="1" si="5"/>
        <v>130</v>
      </c>
      <c r="G14" s="1">
        <f t="shared" ca="1" si="6"/>
        <v>120</v>
      </c>
      <c r="H14" s="1">
        <f t="shared" ca="1" si="7"/>
        <v>1993</v>
      </c>
      <c r="I14" s="1" t="str">
        <f ca="1">INDEX(Relationstabel!$C$3:$K$10,MATCH(INDIRECT($A$1&amp;"J"&amp;A14),Relationstabel!$A$3:$A$10,0),MATCH(IFERROR(VALUE(INDIRECT($A$1&amp;"K"&amp;A14)),0),Relationstabel!$C$1:$K$1,0))</f>
        <v>Fjernvarme/ Blokvarme</v>
      </c>
      <c r="J14" s="1" t="str">
        <f ca="1">INDEX(Anvendelseskode!B:B,MATCH($F14,Anvendelseskode!$A:$A,0))</f>
        <v>Række-, kæde-, dobbelthus (lodret adskillelse mellem enhederne)</v>
      </c>
      <c r="K14" s="1" t="str">
        <f ca="1">INDEX(Anvendelseskode!C:C,MATCH($F14,Anvendelseskode!$A:$A,0))</f>
        <v>Række-, kæde og dobbelthuse</v>
      </c>
      <c r="L14" s="1" t="str">
        <f ca="1">INDEX(Anvendelseskode!D:D,MATCH($F14,Anvendelseskode!$A:$A,0))</f>
        <v>Private husholdninger</v>
      </c>
      <c r="M14" s="1" t="str">
        <f ca="1">IFERROR(INDEX(SBi!$2:$2,MATCH(H14,SBi!$1:$1,1)),SBi!$K$2)</f>
        <v>1979-1998</v>
      </c>
      <c r="N14" s="1">
        <f ca="1">INDEX(SBi!$C$3:$K$28,MATCH(F14,SBi!$B$3:$B$28,0),MATCH(M14,SBi!$C$2:$K$2,0))</f>
        <v>96.8</v>
      </c>
      <c r="O14" s="16">
        <f t="shared" ca="1" si="8"/>
        <v>11.616</v>
      </c>
      <c r="P14" s="16" t="str">
        <f ca="1">IFERROR(INDEX(VpD!$2:$2,MATCH(H14,VpD!$1:$1,1)),VpD!$I$2)</f>
        <v>1979-1998</v>
      </c>
      <c r="Q14" s="1">
        <f ca="1">INDEX(VpD!$C$3:$I$27,MATCH(F14,VpD!$B$3:$B$27,0),MATCH(P14,VpD!$C$2:$I$2,0))</f>
        <v>74</v>
      </c>
      <c r="R14" s="16">
        <f t="shared" ca="1" si="9"/>
        <v>8.8800000000000008</v>
      </c>
      <c r="S14" s="14">
        <f t="shared" ca="1" si="10"/>
        <v>711505.8</v>
      </c>
      <c r="T14" s="14">
        <f t="shared" ca="1" si="11"/>
        <v>6172526.6799999997</v>
      </c>
      <c r="U14" s="14" t="str">
        <f t="shared" ca="1" si="12"/>
        <v>0A3F507E-150F-32B8-E044-0003BA298018</v>
      </c>
    </row>
    <row r="15" spans="1:22" s="14" customFormat="1" x14ac:dyDescent="0.25">
      <c r="A15" s="14">
        <f t="shared" si="0"/>
        <v>15</v>
      </c>
      <c r="B15" s="14" t="str">
        <f t="shared" ca="1" si="1"/>
        <v>F0A1FD0E-5FD9-4601-B29F-03DCC7A126A4</v>
      </c>
      <c r="C15" s="14" t="str">
        <f t="shared" ca="1" si="2"/>
        <v>Bysvinget</v>
      </c>
      <c r="D15" s="14" t="str">
        <f t="shared" ca="1" si="3"/>
        <v>10</v>
      </c>
      <c r="E15" s="14" t="str">
        <f t="shared" ca="1" si="4"/>
        <v>11ci</v>
      </c>
      <c r="F15" s="1">
        <f t="shared" ca="1" si="5"/>
        <v>120</v>
      </c>
      <c r="G15" s="1">
        <f t="shared" ca="1" si="6"/>
        <v>148</v>
      </c>
      <c r="H15" s="1">
        <f t="shared" ca="1" si="7"/>
        <v>1985</v>
      </c>
      <c r="I15" s="1" t="str">
        <f ca="1">INDEX(Relationstabel!$C$3:$K$10,MATCH(INDIRECT($A$1&amp;"J"&amp;A15),Relationstabel!$A$3:$A$10,0),MATCH(IFERROR(VALUE(INDIRECT($A$1&amp;"K"&amp;A15)),0),Relationstabel!$C$1:$K$1,0))</f>
        <v>Varmepumpe</v>
      </c>
      <c r="J15" s="1" t="str">
        <f ca="1">INDEX(Anvendelseskode!B:B,MATCH($F15,Anvendelseskode!$A:$A,0))</f>
        <v>Fritliggende enfamilieshus (parcelhus)</v>
      </c>
      <c r="K15" s="1" t="str">
        <f ca="1">INDEX(Anvendelseskode!C:C,MATCH($F15,Anvendelseskode!$A:$A,0))</f>
        <v>Parcelhuse</v>
      </c>
      <c r="L15" s="1" t="str">
        <f ca="1">INDEX(Anvendelseskode!D:D,MATCH($F15,Anvendelseskode!$A:$A,0))</f>
        <v>Private husholdninger</v>
      </c>
      <c r="M15" s="1" t="str">
        <f ca="1">IFERROR(INDEX(SBi!$2:$2,MATCH(H15,SBi!$1:$1,1)),SBi!$K$2)</f>
        <v>1979-1998</v>
      </c>
      <c r="N15" s="1">
        <f ca="1">INDEX(SBi!$C$3:$K$28,MATCH(F15,SBi!$B$3:$B$28,0),MATCH(M15,SBi!$C$2:$K$2,0))</f>
        <v>105.4</v>
      </c>
      <c r="O15" s="16">
        <f t="shared" ca="1" si="8"/>
        <v>15.599200000000002</v>
      </c>
      <c r="P15" s="16" t="str">
        <f ca="1">IFERROR(INDEX(VpD!$2:$2,MATCH(H15,VpD!$1:$1,1)),VpD!$I$2)</f>
        <v>1979-1998</v>
      </c>
      <c r="Q15" s="1">
        <f ca="1">INDEX(VpD!$C$3:$I$27,MATCH(F15,VpD!$B$3:$B$27,0),MATCH(P15,VpD!$C$2:$I$2,0))</f>
        <v>90</v>
      </c>
      <c r="R15" s="16">
        <f t="shared" ca="1" si="9"/>
        <v>13.32</v>
      </c>
      <c r="S15" s="14">
        <f t="shared" ca="1" si="10"/>
        <v>711574.6</v>
      </c>
      <c r="T15" s="14">
        <f t="shared" ca="1" si="11"/>
        <v>6170891.9800000004</v>
      </c>
      <c r="U15" s="14" t="str">
        <f t="shared" ca="1" si="12"/>
        <v>0A3F507E-160F-32B8-E044-0003BA298018</v>
      </c>
    </row>
    <row r="16" spans="1:22" s="14" customFormat="1" x14ac:dyDescent="0.25">
      <c r="A16" s="14">
        <f t="shared" si="0"/>
        <v>16</v>
      </c>
      <c r="B16" s="14" t="str">
        <f t="shared" ca="1" si="1"/>
        <v>4B46FDFD-EA8D-473E-B72A-633EE51A9A25</v>
      </c>
      <c r="C16" s="14" t="str">
        <f t="shared" ca="1" si="2"/>
        <v>Horsbred</v>
      </c>
      <c r="D16" s="14" t="str">
        <f t="shared" ca="1" si="3"/>
        <v>155</v>
      </c>
      <c r="E16" s="14" t="str">
        <f t="shared" ca="1" si="4"/>
        <v>20as</v>
      </c>
      <c r="F16" s="1">
        <f t="shared" ca="1" si="5"/>
        <v>120</v>
      </c>
      <c r="G16" s="1">
        <f t="shared" ca="1" si="6"/>
        <v>141</v>
      </c>
      <c r="H16" s="1">
        <f t="shared" ca="1" si="7"/>
        <v>1969</v>
      </c>
      <c r="I16" s="1" t="str">
        <f ca="1">INDEX(Relationstabel!$C$3:$K$10,MATCH(INDIRECT($A$1&amp;"J"&amp;A16),Relationstabel!$A$3:$A$10,0),MATCH(IFERROR(VALUE(INDIRECT($A$1&amp;"K"&amp;A16)),0),Relationstabel!$C$1:$K$1,0))</f>
        <v>Fjernvarme/ Blokvarme</v>
      </c>
      <c r="J16" s="1" t="str">
        <f ca="1">INDEX(Anvendelseskode!B:B,MATCH($F16,Anvendelseskode!$A:$A,0))</f>
        <v>Fritliggende enfamilieshus (parcelhus)</v>
      </c>
      <c r="K16" s="1" t="str">
        <f ca="1">INDEX(Anvendelseskode!C:C,MATCH($F16,Anvendelseskode!$A:$A,0))</f>
        <v>Parcelhuse</v>
      </c>
      <c r="L16" s="1" t="str">
        <f ca="1">INDEX(Anvendelseskode!D:D,MATCH($F16,Anvendelseskode!$A:$A,0))</f>
        <v>Private husholdninger</v>
      </c>
      <c r="M16" s="1" t="str">
        <f ca="1">IFERROR(INDEX(SBi!$2:$2,MATCH(H16,SBi!$1:$1,1)),SBi!$K$2)</f>
        <v>1961-1972</v>
      </c>
      <c r="N16" s="1">
        <f ca="1">INDEX(SBi!$C$3:$K$28,MATCH(F16,SBi!$B$3:$B$28,0),MATCH(M16,SBi!$C$2:$K$2,0))</f>
        <v>134.30000000000001</v>
      </c>
      <c r="O16" s="16">
        <f t="shared" ca="1" si="8"/>
        <v>18.936300000000003</v>
      </c>
      <c r="P16" s="16" t="str">
        <f ca="1">IFERROR(INDEX(VpD!$2:$2,MATCH(H16,VpD!$1:$1,1)),VpD!$I$2)</f>
        <v>1961-1972</v>
      </c>
      <c r="Q16" s="1">
        <f ca="1">INDEX(VpD!$C$3:$I$27,MATCH(F16,VpD!$B$3:$B$27,0),MATCH(P16,VpD!$C$2:$I$2,0))</f>
        <v>143</v>
      </c>
      <c r="R16" s="16">
        <f t="shared" ca="1" si="9"/>
        <v>20.163</v>
      </c>
      <c r="S16" s="14">
        <f t="shared" ca="1" si="10"/>
        <v>711285.98</v>
      </c>
      <c r="T16" s="14">
        <f t="shared" ca="1" si="11"/>
        <v>6172022.1200000001</v>
      </c>
      <c r="U16" s="14" t="str">
        <f t="shared" ca="1" si="12"/>
        <v>0A3F507E-190F-32B8-E044-0003BA298018</v>
      </c>
    </row>
    <row r="17" spans="1:21" s="14" customFormat="1" x14ac:dyDescent="0.25">
      <c r="A17" s="14">
        <f t="shared" si="0"/>
        <v>17</v>
      </c>
      <c r="B17" s="14" t="str">
        <f t="shared" ca="1" si="1"/>
        <v>D4978CCD-0DE6-4454-831F-11C035C577F6</v>
      </c>
      <c r="C17" s="14" t="str">
        <f t="shared" ca="1" si="2"/>
        <v>Hyrdeengen</v>
      </c>
      <c r="D17" s="14" t="str">
        <f t="shared" ca="1" si="3"/>
        <v>379</v>
      </c>
      <c r="E17" s="14" t="str">
        <f t="shared" ca="1" si="4"/>
        <v>21cæ</v>
      </c>
      <c r="F17" s="1">
        <f t="shared" ca="1" si="5"/>
        <v>130</v>
      </c>
      <c r="G17" s="1">
        <f t="shared" ca="1" si="6"/>
        <v>125</v>
      </c>
      <c r="H17" s="1">
        <f t="shared" ca="1" si="7"/>
        <v>1975</v>
      </c>
      <c r="I17" s="1" t="str">
        <f ca="1">INDEX(Relationstabel!$C$3:$K$10,MATCH(INDIRECT($A$1&amp;"J"&amp;A17),Relationstabel!$A$3:$A$10,0),MATCH(IFERROR(VALUE(INDIRECT($A$1&amp;"K"&amp;A17)),0),Relationstabel!$C$1:$K$1,0))</f>
        <v>Elvarme</v>
      </c>
      <c r="J17" s="1" t="str">
        <f ca="1">INDEX(Anvendelseskode!B:B,MATCH($F17,Anvendelseskode!$A:$A,0))</f>
        <v>Række-, kæde-, dobbelthus (lodret adskillelse mellem enhederne)</v>
      </c>
      <c r="K17" s="1" t="str">
        <f ca="1">INDEX(Anvendelseskode!C:C,MATCH($F17,Anvendelseskode!$A:$A,0))</f>
        <v>Række-, kæde og dobbelthuse</v>
      </c>
      <c r="L17" s="1" t="str">
        <f ca="1">INDEX(Anvendelseskode!D:D,MATCH($F17,Anvendelseskode!$A:$A,0))</f>
        <v>Private husholdninger</v>
      </c>
      <c r="M17" s="1" t="str">
        <f ca="1">IFERROR(INDEX(SBi!$2:$2,MATCH(H17,SBi!$1:$1,1)),SBi!$K$2)</f>
        <v>1973-1978</v>
      </c>
      <c r="N17" s="1">
        <f ca="1">INDEX(SBi!$C$3:$K$28,MATCH(F17,SBi!$B$3:$B$28,0),MATCH(M17,SBi!$C$2:$K$2,0))</f>
        <v>112.6</v>
      </c>
      <c r="O17" s="16">
        <f t="shared" ca="1" si="8"/>
        <v>14.074999999999999</v>
      </c>
      <c r="P17" s="16" t="str">
        <f ca="1">IFERROR(INDEX(VpD!$2:$2,MATCH(H17,VpD!$1:$1,1)),VpD!$I$2)</f>
        <v>1973-1978</v>
      </c>
      <c r="Q17" s="1">
        <f ca="1">INDEX(VpD!$C$3:$I$27,MATCH(F17,VpD!$B$3:$B$27,0),MATCH(P17,VpD!$C$2:$I$2,0))</f>
        <v>98</v>
      </c>
      <c r="R17" s="16">
        <f t="shared" ca="1" si="9"/>
        <v>12.25</v>
      </c>
      <c r="S17" s="14">
        <f t="shared" ca="1" si="10"/>
        <v>711509.81</v>
      </c>
      <c r="T17" s="14">
        <f t="shared" ca="1" si="11"/>
        <v>6172333.0300000003</v>
      </c>
      <c r="U17" s="14" t="str">
        <f t="shared" ca="1" si="12"/>
        <v>0A3F507E-1A0F-32B8-E044-0003BA298018</v>
      </c>
    </row>
    <row r="18" spans="1:21" s="14" customFormat="1" x14ac:dyDescent="0.25">
      <c r="A18" s="14">
        <f t="shared" si="0"/>
        <v>18</v>
      </c>
      <c r="B18" s="14" t="str">
        <f t="shared" ca="1" si="1"/>
        <v>589E745C-1FD1-4407-B7BF-C8FF0CED8AAC</v>
      </c>
      <c r="C18" s="14" t="str">
        <f t="shared" ca="1" si="2"/>
        <v>Kollerupparken</v>
      </c>
      <c r="D18" s="14" t="str">
        <f t="shared" ca="1" si="3"/>
        <v>41</v>
      </c>
      <c r="E18" s="14" t="str">
        <f t="shared" ca="1" si="4"/>
        <v>1am</v>
      </c>
      <c r="F18" s="1">
        <f t="shared" ca="1" si="5"/>
        <v>120</v>
      </c>
      <c r="G18" s="1">
        <f t="shared" ca="1" si="6"/>
        <v>129</v>
      </c>
      <c r="H18" s="1">
        <f t="shared" ca="1" si="7"/>
        <v>1994</v>
      </c>
      <c r="I18" s="1" t="str">
        <f ca="1">INDEX(Relationstabel!$C$3:$K$10,MATCH(INDIRECT($A$1&amp;"J"&amp;A18),Relationstabel!$A$3:$A$10,0),MATCH(IFERROR(VALUE(INDIRECT($A$1&amp;"K"&amp;A18)),0),Relationstabel!$C$1:$K$1,0))</f>
        <v>Olie</v>
      </c>
      <c r="J18" s="1" t="str">
        <f ca="1">INDEX(Anvendelseskode!B:B,MATCH($F18,Anvendelseskode!$A:$A,0))</f>
        <v>Fritliggende enfamilieshus (parcelhus)</v>
      </c>
      <c r="K18" s="1" t="str">
        <f ca="1">INDEX(Anvendelseskode!C:C,MATCH($F18,Anvendelseskode!$A:$A,0))</f>
        <v>Parcelhuse</v>
      </c>
      <c r="L18" s="1" t="str">
        <f ca="1">INDEX(Anvendelseskode!D:D,MATCH($F18,Anvendelseskode!$A:$A,0))</f>
        <v>Private husholdninger</v>
      </c>
      <c r="M18" s="1" t="str">
        <f ca="1">IFERROR(INDEX(SBi!$2:$2,MATCH(H18,SBi!$1:$1,1)),SBi!$K$2)</f>
        <v>1979-1998</v>
      </c>
      <c r="N18" s="1">
        <f ca="1">INDEX(SBi!$C$3:$K$28,MATCH(F18,SBi!$B$3:$B$28,0),MATCH(M18,SBi!$C$2:$K$2,0))</f>
        <v>105.4</v>
      </c>
      <c r="O18" s="16">
        <f t="shared" ca="1" si="8"/>
        <v>13.5966</v>
      </c>
      <c r="P18" s="16" t="str">
        <f ca="1">IFERROR(INDEX(VpD!$2:$2,MATCH(H18,VpD!$1:$1,1)),VpD!$I$2)</f>
        <v>1979-1998</v>
      </c>
      <c r="Q18" s="1">
        <f ca="1">INDEX(VpD!$C$3:$I$27,MATCH(F18,VpD!$B$3:$B$27,0),MATCH(P18,VpD!$C$2:$I$2,0))</f>
        <v>90</v>
      </c>
      <c r="R18" s="16">
        <f t="shared" ca="1" si="9"/>
        <v>11.61</v>
      </c>
      <c r="S18" s="14">
        <f t="shared" ca="1" si="10"/>
        <v>713492.89</v>
      </c>
      <c r="T18" s="14">
        <f t="shared" ca="1" si="11"/>
        <v>6169258.9900000002</v>
      </c>
      <c r="U18" s="14" t="str">
        <f t="shared" ca="1" si="12"/>
        <v>0A3F507E-1C0F-32B8-E044-0003BA298018</v>
      </c>
    </row>
    <row r="19" spans="1:21" s="14" customFormat="1" x14ac:dyDescent="0.25">
      <c r="A19" s="14">
        <f t="shared" si="0"/>
        <v>19</v>
      </c>
      <c r="B19" s="14" t="str">
        <f t="shared" ca="1" si="1"/>
        <v>0DA62ED9-0026-4FF2-B88E-855692925BCC</v>
      </c>
      <c r="C19" s="14" t="str">
        <f t="shared" ca="1" si="2"/>
        <v>Rendsagervej</v>
      </c>
      <c r="D19" s="14" t="str">
        <f t="shared" ca="1" si="3"/>
        <v>151</v>
      </c>
      <c r="E19" s="14" t="str">
        <f t="shared" ca="1" si="4"/>
        <v>9mp</v>
      </c>
      <c r="F19" s="1">
        <f t="shared" ca="1" si="5"/>
        <v>120</v>
      </c>
      <c r="G19" s="1">
        <f t="shared" ca="1" si="6"/>
        <v>109</v>
      </c>
      <c r="H19" s="1">
        <f t="shared" ca="1" si="7"/>
        <v>1973</v>
      </c>
      <c r="I19" s="1" t="str">
        <f ca="1">INDEX(Relationstabel!$C$3:$K$10,MATCH(INDIRECT($A$1&amp;"J"&amp;A19),Relationstabel!$A$3:$A$10,0),MATCH(IFERROR(VALUE(INDIRECT($A$1&amp;"K"&amp;A19)),0),Relationstabel!$C$1:$K$1,0))</f>
        <v>Naturgas</v>
      </c>
      <c r="J19" s="1" t="str">
        <f ca="1">INDEX(Anvendelseskode!B:B,MATCH($F19,Anvendelseskode!$A:$A,0))</f>
        <v>Fritliggende enfamilieshus (parcelhus)</v>
      </c>
      <c r="K19" s="1" t="str">
        <f ca="1">INDEX(Anvendelseskode!C:C,MATCH($F19,Anvendelseskode!$A:$A,0))</f>
        <v>Parcelhuse</v>
      </c>
      <c r="L19" s="1" t="str">
        <f ca="1">INDEX(Anvendelseskode!D:D,MATCH($F19,Anvendelseskode!$A:$A,0))</f>
        <v>Private husholdninger</v>
      </c>
      <c r="M19" s="1" t="str">
        <f ca="1">IFERROR(INDEX(SBi!$2:$2,MATCH(H19,SBi!$1:$1,1)),SBi!$K$2)</f>
        <v>1973-1978</v>
      </c>
      <c r="N19" s="1">
        <f ca="1">INDEX(SBi!$C$3:$K$28,MATCH(F19,SBi!$B$3:$B$28,0),MATCH(M19,SBi!$C$2:$K$2,0))</f>
        <v>119.8</v>
      </c>
      <c r="O19" s="16">
        <f t="shared" ca="1" si="8"/>
        <v>13.058199999999999</v>
      </c>
      <c r="P19" s="16" t="str">
        <f ca="1">IFERROR(INDEX(VpD!$2:$2,MATCH(H19,VpD!$1:$1,1)),VpD!$I$2)</f>
        <v>1973-1978</v>
      </c>
      <c r="Q19" s="1">
        <f ca="1">INDEX(VpD!$C$3:$I$27,MATCH(F19,VpD!$B$3:$B$27,0),MATCH(P19,VpD!$C$2:$I$2,0))</f>
        <v>117</v>
      </c>
      <c r="R19" s="16">
        <f t="shared" ca="1" si="9"/>
        <v>12.753</v>
      </c>
      <c r="S19" s="14">
        <f t="shared" ca="1" si="10"/>
        <v>710823.89</v>
      </c>
      <c r="T19" s="14">
        <f t="shared" ca="1" si="11"/>
        <v>6171793.0599999996</v>
      </c>
      <c r="U19" s="14" t="str">
        <f t="shared" ca="1" si="12"/>
        <v>0A3F507E-2013-32B8-E044-0003BA298018</v>
      </c>
    </row>
    <row r="20" spans="1:21" s="14" customFormat="1" x14ac:dyDescent="0.25">
      <c r="A20" s="14">
        <f t="shared" si="0"/>
        <v>20</v>
      </c>
      <c r="B20" s="14" t="str">
        <f t="shared" ca="1" si="1"/>
        <v>CE90C02C-6166-414E-B53E-961575EEB62A</v>
      </c>
      <c r="C20" s="14" t="str">
        <f t="shared" ca="1" si="2"/>
        <v>Strandhaven</v>
      </c>
      <c r="D20" s="14" t="str">
        <f t="shared" ca="1" si="3"/>
        <v>151</v>
      </c>
      <c r="E20" s="14" t="str">
        <f t="shared" ca="1" si="4"/>
        <v>5gd</v>
      </c>
      <c r="F20" s="1">
        <f t="shared" ca="1" si="5"/>
        <v>130</v>
      </c>
      <c r="G20" s="1">
        <f t="shared" ca="1" si="6"/>
        <v>108</v>
      </c>
      <c r="H20" s="1">
        <f t="shared" ca="1" si="7"/>
        <v>2008</v>
      </c>
      <c r="I20" s="1" t="str">
        <f ca="1">INDEX(Relationstabel!$C$3:$K$10,MATCH(INDIRECT($A$1&amp;"J"&amp;A20),Relationstabel!$A$3:$A$10,0),MATCH(IFERROR(VALUE(INDIRECT($A$1&amp;"K"&amp;A20)),0),Relationstabel!$C$1:$K$1,0))</f>
        <v>Naturgas</v>
      </c>
      <c r="J20" s="1" t="str">
        <f ca="1">INDEX(Anvendelseskode!B:B,MATCH($F20,Anvendelseskode!$A:$A,0))</f>
        <v>Række-, kæde-, dobbelthus (lodret adskillelse mellem enhederne)</v>
      </c>
      <c r="K20" s="1" t="str">
        <f ca="1">INDEX(Anvendelseskode!C:C,MATCH($F20,Anvendelseskode!$A:$A,0))</f>
        <v>Række-, kæde og dobbelthuse</v>
      </c>
      <c r="L20" s="1" t="str">
        <f ca="1">INDEX(Anvendelseskode!D:D,MATCH($F20,Anvendelseskode!$A:$A,0))</f>
        <v>Private husholdninger</v>
      </c>
      <c r="M20" s="1" t="str">
        <f ca="1">IFERROR(INDEX(SBi!$2:$2,MATCH(H20,SBi!$1:$1,1)),SBi!$K$2)</f>
        <v>Efter 2006</v>
      </c>
      <c r="N20" s="1">
        <f ca="1">INDEX(SBi!$C$3:$K$28,MATCH(F20,SBi!$B$3:$B$28,0),MATCH(M20,SBi!$C$2:$K$2,0))</f>
        <v>66.400000000000006</v>
      </c>
      <c r="O20" s="16">
        <f t="shared" ca="1" si="8"/>
        <v>7.1712000000000007</v>
      </c>
      <c r="P20" s="16" t="str">
        <f ca="1">IFERROR(INDEX(VpD!$2:$2,MATCH(H20,VpD!$1:$1,1)),VpD!$I$2)</f>
        <v>&gt;1998</v>
      </c>
      <c r="Q20" s="1">
        <f ca="1">INDEX(VpD!$C$3:$I$27,MATCH(F20,VpD!$B$3:$B$27,0),MATCH(P20,VpD!$C$2:$I$2,0))</f>
        <v>65</v>
      </c>
      <c r="R20" s="16">
        <f t="shared" ca="1" si="9"/>
        <v>7.02</v>
      </c>
      <c r="S20" s="14">
        <f t="shared" ca="1" si="10"/>
        <v>712647.19</v>
      </c>
      <c r="T20" s="14">
        <f t="shared" ca="1" si="11"/>
        <v>6168715.6200000001</v>
      </c>
      <c r="U20" s="14" t="str">
        <f t="shared" ca="1" si="12"/>
        <v>53BA2F34-6009-2505-E044-0003BA298018</v>
      </c>
    </row>
    <row r="21" spans="1:21" s="14" customFormat="1" x14ac:dyDescent="0.25">
      <c r="A21" s="14">
        <f t="shared" si="0"/>
        <v>21</v>
      </c>
      <c r="B21" s="14" t="str">
        <f t="shared" ca="1" si="1"/>
        <v>2F1B2E04-BA99-48A4-A29C-C0F486B89C01</v>
      </c>
      <c r="C21" s="14" t="str">
        <f t="shared" ca="1" si="2"/>
        <v>Promenaden</v>
      </c>
      <c r="D21" s="14" t="str">
        <f t="shared" ca="1" si="3"/>
        <v>16</v>
      </c>
      <c r="E21" s="14" t="str">
        <f t="shared" ca="1" si="4"/>
        <v>9sy</v>
      </c>
      <c r="F21" s="1">
        <f t="shared" ca="1" si="5"/>
        <v>130</v>
      </c>
      <c r="G21" s="1">
        <f t="shared" ca="1" si="6"/>
        <v>111</v>
      </c>
      <c r="H21" s="1">
        <f t="shared" ca="1" si="7"/>
        <v>2008</v>
      </c>
      <c r="I21" s="1" t="str">
        <f ca="1">INDEX(Relationstabel!$C$3:$K$10,MATCH(INDIRECT($A$1&amp;"J"&amp;A21),Relationstabel!$A$3:$A$10,0),MATCH(IFERROR(VALUE(INDIRECT($A$1&amp;"K"&amp;A21)),0),Relationstabel!$C$1:$K$1,0))</f>
        <v>Fjernvarme/ Blokvarme</v>
      </c>
      <c r="J21" s="1" t="str">
        <f ca="1">INDEX(Anvendelseskode!B:B,MATCH($F21,Anvendelseskode!$A:$A,0))</f>
        <v>Række-, kæde-, dobbelthus (lodret adskillelse mellem enhederne)</v>
      </c>
      <c r="K21" s="1" t="str">
        <f ca="1">INDEX(Anvendelseskode!C:C,MATCH($F21,Anvendelseskode!$A:$A,0))</f>
        <v>Række-, kæde og dobbelthuse</v>
      </c>
      <c r="L21" s="1" t="str">
        <f ca="1">INDEX(Anvendelseskode!D:D,MATCH($F21,Anvendelseskode!$A:$A,0))</f>
        <v>Private husholdninger</v>
      </c>
      <c r="M21" s="1" t="str">
        <f ca="1">IFERROR(INDEX(SBi!$2:$2,MATCH(H21,SBi!$1:$1,1)),SBi!$K$2)</f>
        <v>Efter 2006</v>
      </c>
      <c r="N21" s="1">
        <f ca="1">INDEX(SBi!$C$3:$K$28,MATCH(F21,SBi!$B$3:$B$28,0),MATCH(M21,SBi!$C$2:$K$2,0))</f>
        <v>66.400000000000006</v>
      </c>
      <c r="O21" s="16">
        <f t="shared" ca="1" si="8"/>
        <v>7.370400000000001</v>
      </c>
      <c r="P21" s="16" t="str">
        <f ca="1">IFERROR(INDEX(VpD!$2:$2,MATCH(H21,VpD!$1:$1,1)),VpD!$I$2)</f>
        <v>&gt;1998</v>
      </c>
      <c r="Q21" s="1">
        <f ca="1">INDEX(VpD!$C$3:$I$27,MATCH(F21,VpD!$B$3:$B$27,0),MATCH(P21,VpD!$C$2:$I$2,0))</f>
        <v>65</v>
      </c>
      <c r="R21" s="16">
        <f t="shared" ca="1" si="9"/>
        <v>7.2149999999999999</v>
      </c>
      <c r="S21" s="14">
        <f t="shared" ca="1" si="10"/>
        <v>711741.8</v>
      </c>
      <c r="T21" s="14">
        <f t="shared" ca="1" si="11"/>
        <v>6172619.6799999997</v>
      </c>
      <c r="U21" s="14" t="str">
        <f t="shared" ca="1" si="12"/>
        <v>3CAE7253-093D-0F90-E044-0003BA298018</v>
      </c>
    </row>
    <row r="22" spans="1:21" s="14" customFormat="1" x14ac:dyDescent="0.25">
      <c r="A22" s="14">
        <f t="shared" si="0"/>
        <v>22</v>
      </c>
      <c r="B22" s="14" t="str">
        <f t="shared" ca="1" si="1"/>
        <v>BFC7B374-ABB1-4ADB-B813-8ABC594094C2</v>
      </c>
      <c r="C22" s="14" t="str">
        <f t="shared" ca="1" si="2"/>
        <v>Nysøvej</v>
      </c>
      <c r="D22" s="14" t="str">
        <f t="shared" ca="1" si="3"/>
        <v>29</v>
      </c>
      <c r="E22" s="14" t="str">
        <f t="shared" ca="1" si="4"/>
        <v>9bp</v>
      </c>
      <c r="F22" s="1">
        <f t="shared" ca="1" si="5"/>
        <v>510</v>
      </c>
      <c r="G22" s="1">
        <f t="shared" ca="1" si="6"/>
        <v>80</v>
      </c>
      <c r="H22" s="1">
        <f t="shared" ca="1" si="7"/>
        <v>1965</v>
      </c>
      <c r="I22" s="1" t="str">
        <f ca="1">INDEX(Relationstabel!$C$3:$K$10,MATCH(INDIRECT($A$1&amp;"J"&amp;A22),Relationstabel!$A$3:$A$10,0),MATCH(IFERROR(VALUE(INDIRECT($A$1&amp;"K"&amp;A22)),0),Relationstabel!$C$1:$K$1,0))</f>
        <v>Olie</v>
      </c>
      <c r="J22" s="1" t="str">
        <f ca="1">INDEX(Anvendelseskode!B:B,MATCH($F22,Anvendelseskode!$A:$A,0))</f>
        <v>Sommerhuse</v>
      </c>
      <c r="K22" s="1" t="str">
        <f ca="1">INDEX(Anvendelseskode!C:C,MATCH($F22,Anvendelseskode!$A:$A,0))</f>
        <v>Sommerhuse</v>
      </c>
      <c r="L22" s="1" t="str">
        <f ca="1">INDEX(Anvendelseskode!D:D,MATCH($F22,Anvendelseskode!$A:$A,0))</f>
        <v>Private husholdninger</v>
      </c>
      <c r="M22" s="1" t="str">
        <f ca="1">IFERROR(INDEX(SBi!$2:$2,MATCH(H22,SBi!$1:$1,1)),SBi!$K$2)</f>
        <v>1961-1972</v>
      </c>
      <c r="N22" s="1">
        <f ca="1">INDEX(SBi!$C$3:$K$28,MATCH(F22,SBi!$B$3:$B$28,0),MATCH(M22,SBi!$C$2:$K$2,0))</f>
        <v>154.6</v>
      </c>
      <c r="O22" s="16">
        <f t="shared" ca="1" si="8"/>
        <v>12.368</v>
      </c>
      <c r="P22" s="16" t="str">
        <f ca="1">IFERROR(INDEX(VpD!$2:$2,MATCH(H22,VpD!$1:$1,1)),VpD!$I$2)</f>
        <v>1961-1972</v>
      </c>
      <c r="Q22" s="1">
        <f ca="1">INDEX(VpD!$C$3:$I$27,MATCH(F22,VpD!$B$3:$B$27,0),MATCH(P22,VpD!$C$2:$I$2,0))</f>
        <v>58</v>
      </c>
      <c r="R22" s="16">
        <f t="shared" ca="1" si="9"/>
        <v>4.6399999999999997</v>
      </c>
      <c r="S22" s="14">
        <f t="shared" ca="1" si="10"/>
        <v>712171.6</v>
      </c>
      <c r="T22" s="14">
        <f t="shared" ca="1" si="11"/>
        <v>6169175.9800000004</v>
      </c>
      <c r="U22" s="14" t="str">
        <f t="shared" ca="1" si="12"/>
        <v>0A3F507E-1E05-32B8-E044-0003BA298018</v>
      </c>
    </row>
    <row r="23" spans="1:21" s="14" customFormat="1" x14ac:dyDescent="0.25">
      <c r="A23" s="14">
        <f t="shared" si="0"/>
        <v>23</v>
      </c>
      <c r="B23" s="14" t="str">
        <f t="shared" ca="1" si="1"/>
        <v>D244D62F-9A6D-4E2D-B165-5E084C2FCF3E</v>
      </c>
      <c r="C23" s="14" t="str">
        <f t="shared" ca="1" si="2"/>
        <v>Højstrupvej</v>
      </c>
      <c r="D23" s="14" t="str">
        <f t="shared" ca="1" si="3"/>
        <v>16</v>
      </c>
      <c r="E23" s="14" t="str">
        <f t="shared" ca="1" si="4"/>
        <v>18da</v>
      </c>
      <c r="F23" s="1">
        <f t="shared" ca="1" si="5"/>
        <v>120</v>
      </c>
      <c r="G23" s="1">
        <f t="shared" ca="1" si="6"/>
        <v>168</v>
      </c>
      <c r="H23" s="1">
        <f t="shared" ca="1" si="7"/>
        <v>1982</v>
      </c>
      <c r="I23" s="1" t="str">
        <f ca="1">INDEX(Relationstabel!$C$3:$K$10,MATCH(INDIRECT($A$1&amp;"J"&amp;A23),Relationstabel!$A$3:$A$10,0),MATCH(IFERROR(VALUE(INDIRECT($A$1&amp;"K"&amp;A23)),0),Relationstabel!$C$1:$K$1,0))</f>
        <v>Elvarme</v>
      </c>
      <c r="J23" s="1" t="str">
        <f ca="1">INDEX(Anvendelseskode!B:B,MATCH($F23,Anvendelseskode!$A:$A,0))</f>
        <v>Fritliggende enfamilieshus (parcelhus)</v>
      </c>
      <c r="K23" s="1" t="str">
        <f ca="1">INDEX(Anvendelseskode!C:C,MATCH($F23,Anvendelseskode!$A:$A,0))</f>
        <v>Parcelhuse</v>
      </c>
      <c r="L23" s="1" t="str">
        <f ca="1">INDEX(Anvendelseskode!D:D,MATCH($F23,Anvendelseskode!$A:$A,0))</f>
        <v>Private husholdninger</v>
      </c>
      <c r="M23" s="1" t="str">
        <f ca="1">IFERROR(INDEX(SBi!$2:$2,MATCH(H23,SBi!$1:$1,1)),SBi!$K$2)</f>
        <v>1979-1998</v>
      </c>
      <c r="N23" s="1">
        <f ca="1">INDEX(SBi!$C$3:$K$28,MATCH(F23,SBi!$B$3:$B$28,0),MATCH(M23,SBi!$C$2:$K$2,0))</f>
        <v>105.4</v>
      </c>
      <c r="O23" s="16">
        <f t="shared" ca="1" si="8"/>
        <v>17.7072</v>
      </c>
      <c r="P23" s="16" t="str">
        <f ca="1">IFERROR(INDEX(VpD!$2:$2,MATCH(H23,VpD!$1:$1,1)),VpD!$I$2)</f>
        <v>1979-1998</v>
      </c>
      <c r="Q23" s="1">
        <f ca="1">INDEX(VpD!$C$3:$I$27,MATCH(F23,VpD!$B$3:$B$27,0),MATCH(P23,VpD!$C$2:$I$2,0))</f>
        <v>90</v>
      </c>
      <c r="R23" s="16">
        <f t="shared" ca="1" si="9"/>
        <v>15.12</v>
      </c>
      <c r="S23" s="14">
        <f t="shared" ca="1" si="10"/>
        <v>713114.97</v>
      </c>
      <c r="T23" s="14">
        <f t="shared" ca="1" si="11"/>
        <v>6169011.6600000001</v>
      </c>
      <c r="U23" s="14" t="str">
        <f t="shared" ca="1" si="12"/>
        <v>0A3F507E-1B05-32B8-E044-0003BA298018</v>
      </c>
    </row>
    <row r="24" spans="1:21" s="14" customFormat="1" x14ac:dyDescent="0.25">
      <c r="A24" s="14">
        <f t="shared" si="0"/>
        <v>24</v>
      </c>
      <c r="B24" s="14" t="str">
        <f t="shared" ca="1" si="1"/>
        <v>5FA01BAC-3788-481E-A72B-F033E61ED1F5</v>
      </c>
      <c r="C24" s="14" t="str">
        <f t="shared" ca="1" si="2"/>
        <v>Hyrdeengen</v>
      </c>
      <c r="D24" s="14" t="str">
        <f t="shared" ca="1" si="3"/>
        <v>361</v>
      </c>
      <c r="E24" s="14" t="str">
        <f t="shared" ca="1" si="4"/>
        <v>21dh</v>
      </c>
      <c r="F24" s="1">
        <f t="shared" ca="1" si="5"/>
        <v>130</v>
      </c>
      <c r="G24" s="1">
        <f t="shared" ca="1" si="6"/>
        <v>130</v>
      </c>
      <c r="H24" s="1">
        <f t="shared" ca="1" si="7"/>
        <v>1975</v>
      </c>
      <c r="I24" s="1" t="str">
        <f ca="1">INDEX(Relationstabel!$C$3:$K$10,MATCH(INDIRECT($A$1&amp;"J"&amp;A24),Relationstabel!$A$3:$A$10,0),MATCH(IFERROR(VALUE(INDIRECT($A$1&amp;"K"&amp;A24)),0),Relationstabel!$C$1:$K$1,0))</f>
        <v>Fjernvarme/ Blokvarme</v>
      </c>
      <c r="J24" s="1" t="str">
        <f ca="1">INDEX(Anvendelseskode!B:B,MATCH($F24,Anvendelseskode!$A:$A,0))</f>
        <v>Række-, kæde-, dobbelthus (lodret adskillelse mellem enhederne)</v>
      </c>
      <c r="K24" s="1" t="str">
        <f ca="1">INDEX(Anvendelseskode!C:C,MATCH($F24,Anvendelseskode!$A:$A,0))</f>
        <v>Række-, kæde og dobbelthuse</v>
      </c>
      <c r="L24" s="1" t="str">
        <f ca="1">INDEX(Anvendelseskode!D:D,MATCH($F24,Anvendelseskode!$A:$A,0))</f>
        <v>Private husholdninger</v>
      </c>
      <c r="M24" s="1" t="str">
        <f ca="1">IFERROR(INDEX(SBi!$2:$2,MATCH(H24,SBi!$1:$1,1)),SBi!$K$2)</f>
        <v>1973-1978</v>
      </c>
      <c r="N24" s="1">
        <f ca="1">INDEX(SBi!$C$3:$K$28,MATCH(F24,SBi!$B$3:$B$28,0),MATCH(M24,SBi!$C$2:$K$2,0))</f>
        <v>112.6</v>
      </c>
      <c r="O24" s="16">
        <f t="shared" ca="1" si="8"/>
        <v>14.638</v>
      </c>
      <c r="P24" s="16" t="str">
        <f ca="1">IFERROR(INDEX(VpD!$2:$2,MATCH(H24,VpD!$1:$1,1)),VpD!$I$2)</f>
        <v>1973-1978</v>
      </c>
      <c r="Q24" s="1">
        <f ca="1">INDEX(VpD!$C$3:$I$27,MATCH(F24,VpD!$B$3:$B$27,0),MATCH(P24,VpD!$C$2:$I$2,0))</f>
        <v>98</v>
      </c>
      <c r="R24" s="16">
        <f t="shared" ca="1" si="9"/>
        <v>12.74</v>
      </c>
      <c r="S24" s="14">
        <f t="shared" ca="1" si="10"/>
        <v>711525.8</v>
      </c>
      <c r="T24" s="14">
        <f t="shared" ca="1" si="11"/>
        <v>6172287.1399999997</v>
      </c>
      <c r="U24" s="14" t="str">
        <f t="shared" ca="1" si="12"/>
        <v>0A3F507E-1A06-32B8-E044-0003BA298018</v>
      </c>
    </row>
    <row r="25" spans="1:21" s="14" customFormat="1" x14ac:dyDescent="0.25">
      <c r="A25" s="14">
        <f t="shared" si="0"/>
        <v>25</v>
      </c>
      <c r="B25" s="14" t="str">
        <f t="shared" ca="1" si="1"/>
        <v>4DFE8739-40F5-4445-BA07-61B25F0167C1</v>
      </c>
      <c r="C25" s="14" t="str">
        <f t="shared" ca="1" si="2"/>
        <v>Løkketoften</v>
      </c>
      <c r="D25" s="14" t="str">
        <f t="shared" ca="1" si="3"/>
        <v>36</v>
      </c>
      <c r="E25" s="14" t="str">
        <f t="shared" ca="1" si="4"/>
        <v>9ek</v>
      </c>
      <c r="F25" s="1">
        <f t="shared" ca="1" si="5"/>
        <v>120</v>
      </c>
      <c r="G25" s="1">
        <f t="shared" ca="1" si="6"/>
        <v>170</v>
      </c>
      <c r="H25" s="1">
        <f t="shared" ca="1" si="7"/>
        <v>1982</v>
      </c>
      <c r="I25" s="1" t="str">
        <f ca="1">INDEX(Relationstabel!$C$3:$K$10,MATCH(INDIRECT($A$1&amp;"J"&amp;A25),Relationstabel!$A$3:$A$10,0),MATCH(IFERROR(VALUE(INDIRECT($A$1&amp;"K"&amp;A25)),0),Relationstabel!$C$1:$K$1,0))</f>
        <v>Naturgas</v>
      </c>
      <c r="J25" s="1" t="str">
        <f ca="1">INDEX(Anvendelseskode!B:B,MATCH($F25,Anvendelseskode!$A:$A,0))</f>
        <v>Fritliggende enfamilieshus (parcelhus)</v>
      </c>
      <c r="K25" s="1" t="str">
        <f ca="1">INDEX(Anvendelseskode!C:C,MATCH($F25,Anvendelseskode!$A:$A,0))</f>
        <v>Parcelhuse</v>
      </c>
      <c r="L25" s="1" t="str">
        <f ca="1">INDEX(Anvendelseskode!D:D,MATCH($F25,Anvendelseskode!$A:$A,0))</f>
        <v>Private husholdninger</v>
      </c>
      <c r="M25" s="1" t="str">
        <f ca="1">IFERROR(INDEX(SBi!$2:$2,MATCH(H25,SBi!$1:$1,1)),SBi!$K$2)</f>
        <v>1979-1998</v>
      </c>
      <c r="N25" s="1">
        <f ca="1">INDEX(SBi!$C$3:$K$28,MATCH(F25,SBi!$B$3:$B$28,0),MATCH(M25,SBi!$C$2:$K$2,0))</f>
        <v>105.4</v>
      </c>
      <c r="O25" s="16">
        <f t="shared" ca="1" si="8"/>
        <v>17.917999999999999</v>
      </c>
      <c r="P25" s="16" t="str">
        <f ca="1">IFERROR(INDEX(VpD!$2:$2,MATCH(H25,VpD!$1:$1,1)),VpD!$I$2)</f>
        <v>1979-1998</v>
      </c>
      <c r="Q25" s="1">
        <f ca="1">INDEX(VpD!$C$3:$I$27,MATCH(F25,VpD!$B$3:$B$27,0),MATCH(P25,VpD!$C$2:$I$2,0))</f>
        <v>90</v>
      </c>
      <c r="R25" s="16">
        <f t="shared" ca="1" si="9"/>
        <v>15.3</v>
      </c>
      <c r="S25" s="14">
        <f t="shared" ca="1" si="10"/>
        <v>710931.22</v>
      </c>
      <c r="T25" s="14">
        <f t="shared" ca="1" si="11"/>
        <v>6172023.4299999997</v>
      </c>
      <c r="U25" s="14" t="str">
        <f t="shared" ca="1" si="12"/>
        <v>0A3F507E-1D07-32B8-E044-0003BA298018</v>
      </c>
    </row>
    <row r="26" spans="1:21" s="14" customFormat="1" x14ac:dyDescent="0.25">
      <c r="A26" s="14">
        <f t="shared" si="0"/>
        <v>26</v>
      </c>
      <c r="B26" s="14" t="str">
        <f t="shared" ca="1" si="1"/>
        <v>0AF975A1-55CC-48D2-B404-DDCF1DD2669C</v>
      </c>
      <c r="C26" s="14" t="str">
        <f t="shared" ca="1" si="2"/>
        <v>Nysøvej</v>
      </c>
      <c r="D26" s="14" t="str">
        <f t="shared" ca="1" si="3"/>
        <v>32</v>
      </c>
      <c r="E26" s="14" t="str">
        <f t="shared" ca="1" si="4"/>
        <v>4dæ</v>
      </c>
      <c r="F26" s="1">
        <f t="shared" ca="1" si="5"/>
        <v>120</v>
      </c>
      <c r="G26" s="1">
        <f t="shared" ca="1" si="6"/>
        <v>111</v>
      </c>
      <c r="H26" s="1">
        <f t="shared" ca="1" si="7"/>
        <v>1990</v>
      </c>
      <c r="I26" s="1" t="str">
        <f ca="1">INDEX(Relationstabel!$C$3:$K$10,MATCH(INDIRECT($A$1&amp;"J"&amp;A26),Relationstabel!$A$3:$A$10,0),MATCH(IFERROR(VALUE(INDIRECT($A$1&amp;"K"&amp;A26)),0),Relationstabel!$C$1:$K$1,0))</f>
        <v>Olie</v>
      </c>
      <c r="J26" s="1" t="str">
        <f ca="1">INDEX(Anvendelseskode!B:B,MATCH($F26,Anvendelseskode!$A:$A,0))</f>
        <v>Fritliggende enfamilieshus (parcelhus)</v>
      </c>
      <c r="K26" s="1" t="str">
        <f ca="1">INDEX(Anvendelseskode!C:C,MATCH($F26,Anvendelseskode!$A:$A,0))</f>
        <v>Parcelhuse</v>
      </c>
      <c r="L26" s="1" t="str">
        <f ca="1">INDEX(Anvendelseskode!D:D,MATCH($F26,Anvendelseskode!$A:$A,0))</f>
        <v>Private husholdninger</v>
      </c>
      <c r="M26" s="1" t="str">
        <f ca="1">IFERROR(INDEX(SBi!$2:$2,MATCH(H26,SBi!$1:$1,1)),SBi!$K$2)</f>
        <v>1979-1998</v>
      </c>
      <c r="N26" s="1">
        <f ca="1">INDEX(SBi!$C$3:$K$28,MATCH(F26,SBi!$B$3:$B$28,0),MATCH(M26,SBi!$C$2:$K$2,0))</f>
        <v>105.4</v>
      </c>
      <c r="O26" s="16">
        <f t="shared" ca="1" si="8"/>
        <v>11.699400000000001</v>
      </c>
      <c r="P26" s="16" t="str">
        <f ca="1">IFERROR(INDEX(VpD!$2:$2,MATCH(H26,VpD!$1:$1,1)),VpD!$I$2)</f>
        <v>1979-1998</v>
      </c>
      <c r="Q26" s="1">
        <f ca="1">INDEX(VpD!$C$3:$I$27,MATCH(F26,VpD!$B$3:$B$27,0),MATCH(P26,VpD!$C$2:$I$2,0))</f>
        <v>90</v>
      </c>
      <c r="R26" s="16">
        <f t="shared" ca="1" si="9"/>
        <v>9.99</v>
      </c>
      <c r="S26" s="14">
        <f t="shared" ca="1" si="10"/>
        <v>712112.59</v>
      </c>
      <c r="T26" s="14">
        <f t="shared" ca="1" si="11"/>
        <v>6169329.2300000004</v>
      </c>
      <c r="U26" s="14" t="str">
        <f t="shared" ca="1" si="12"/>
        <v>0A3F507E-1E07-32B8-E044-0003BA298018</v>
      </c>
    </row>
    <row r="27" spans="1:21" s="14" customFormat="1" x14ac:dyDescent="0.25">
      <c r="A27" s="14">
        <f t="shared" si="0"/>
        <v>27</v>
      </c>
      <c r="B27" s="14" t="str">
        <f t="shared" ca="1" si="1"/>
        <v>14163E29-AC4F-47C2-83A7-0DAE4B41E968</v>
      </c>
      <c r="C27" s="14" t="str">
        <f t="shared" ca="1" si="2"/>
        <v>Horsbred</v>
      </c>
      <c r="D27" s="14" t="str">
        <f t="shared" ca="1" si="3"/>
        <v>161</v>
      </c>
      <c r="E27" s="14" t="str">
        <f t="shared" ca="1" si="4"/>
        <v>20bc</v>
      </c>
      <c r="F27" s="1">
        <f t="shared" ca="1" si="5"/>
        <v>120</v>
      </c>
      <c r="G27" s="1">
        <f t="shared" ca="1" si="6"/>
        <v>121</v>
      </c>
      <c r="H27" s="1">
        <f t="shared" ca="1" si="7"/>
        <v>1969</v>
      </c>
      <c r="I27" s="1" t="str">
        <f ca="1">INDEX(Relationstabel!$C$3:$K$10,MATCH(INDIRECT($A$1&amp;"J"&amp;A27),Relationstabel!$A$3:$A$10,0),MATCH(IFERROR(VALUE(INDIRECT($A$1&amp;"K"&amp;A27)),0),Relationstabel!$C$1:$K$1,0))</f>
        <v>Fjernvarme/ Blokvarme</v>
      </c>
      <c r="J27" s="1" t="str">
        <f ca="1">INDEX(Anvendelseskode!B:B,MATCH($F27,Anvendelseskode!$A:$A,0))</f>
        <v>Fritliggende enfamilieshus (parcelhus)</v>
      </c>
      <c r="K27" s="1" t="str">
        <f ca="1">INDEX(Anvendelseskode!C:C,MATCH($F27,Anvendelseskode!$A:$A,0))</f>
        <v>Parcelhuse</v>
      </c>
      <c r="L27" s="1" t="str">
        <f ca="1">INDEX(Anvendelseskode!D:D,MATCH($F27,Anvendelseskode!$A:$A,0))</f>
        <v>Private husholdninger</v>
      </c>
      <c r="M27" s="1" t="str">
        <f ca="1">IFERROR(INDEX(SBi!$2:$2,MATCH(H27,SBi!$1:$1,1)),SBi!$K$2)</f>
        <v>1961-1972</v>
      </c>
      <c r="N27" s="1">
        <f ca="1">INDEX(SBi!$C$3:$K$28,MATCH(F27,SBi!$B$3:$B$28,0),MATCH(M27,SBi!$C$2:$K$2,0))</f>
        <v>134.30000000000001</v>
      </c>
      <c r="O27" s="16">
        <f t="shared" ca="1" si="8"/>
        <v>16.250300000000003</v>
      </c>
      <c r="P27" s="16" t="str">
        <f ca="1">IFERROR(INDEX(VpD!$2:$2,MATCH(H27,VpD!$1:$1,1)),VpD!$I$2)</f>
        <v>1961-1972</v>
      </c>
      <c r="Q27" s="1">
        <f ca="1">INDEX(VpD!$C$3:$I$27,MATCH(F27,VpD!$B$3:$B$27,0),MATCH(P27,VpD!$C$2:$I$2,0))</f>
        <v>143</v>
      </c>
      <c r="R27" s="16">
        <f t="shared" ca="1" si="9"/>
        <v>17.303000000000001</v>
      </c>
      <c r="S27" s="14">
        <f t="shared" ca="1" si="10"/>
        <v>711259.45</v>
      </c>
      <c r="T27" s="14">
        <f t="shared" ca="1" si="11"/>
        <v>6172037.6900000004</v>
      </c>
      <c r="U27" s="14" t="str">
        <f t="shared" ca="1" si="12"/>
        <v>0A3F507E-1915-32B8-E044-0003BA298018</v>
      </c>
    </row>
    <row r="28" spans="1:21" s="14" customFormat="1" x14ac:dyDescent="0.25">
      <c r="A28" s="14">
        <f t="shared" si="0"/>
        <v>28</v>
      </c>
      <c r="B28" s="14" t="str">
        <f t="shared" ca="1" si="1"/>
        <v>2FC627B2-C341-4938-AD65-C6622B65385B</v>
      </c>
      <c r="C28" s="14" t="str">
        <f t="shared" ca="1" si="2"/>
        <v>Hyrdeengen</v>
      </c>
      <c r="D28" s="14" t="str">
        <f t="shared" ca="1" si="3"/>
        <v>391</v>
      </c>
      <c r="E28" s="14" t="str">
        <f t="shared" ca="1" si="4"/>
        <v>21ct</v>
      </c>
      <c r="F28" s="1">
        <f t="shared" ca="1" si="5"/>
        <v>130</v>
      </c>
      <c r="G28" s="1">
        <f t="shared" ca="1" si="6"/>
        <v>125</v>
      </c>
      <c r="H28" s="1">
        <f t="shared" ca="1" si="7"/>
        <v>1975</v>
      </c>
      <c r="I28" s="1" t="str">
        <f ca="1">INDEX(Relationstabel!$C$3:$K$10,MATCH(INDIRECT($A$1&amp;"J"&amp;A28),Relationstabel!$A$3:$A$10,0),MATCH(IFERROR(VALUE(INDIRECT($A$1&amp;"K"&amp;A28)),0),Relationstabel!$C$1:$K$1,0))</f>
        <v>Fjernvarme/ Blokvarme</v>
      </c>
      <c r="J28" s="1" t="str">
        <f ca="1">INDEX(Anvendelseskode!B:B,MATCH($F28,Anvendelseskode!$A:$A,0))</f>
        <v>Række-, kæde-, dobbelthus (lodret adskillelse mellem enhederne)</v>
      </c>
      <c r="K28" s="1" t="str">
        <f ca="1">INDEX(Anvendelseskode!C:C,MATCH($F28,Anvendelseskode!$A:$A,0))</f>
        <v>Række-, kæde og dobbelthuse</v>
      </c>
      <c r="L28" s="1" t="str">
        <f ca="1">INDEX(Anvendelseskode!D:D,MATCH($F28,Anvendelseskode!$A:$A,0))</f>
        <v>Private husholdninger</v>
      </c>
      <c r="M28" s="1" t="str">
        <f ca="1">IFERROR(INDEX(SBi!$2:$2,MATCH(H28,SBi!$1:$1,1)),SBi!$K$2)</f>
        <v>1973-1978</v>
      </c>
      <c r="N28" s="1">
        <f ca="1">INDEX(SBi!$C$3:$K$28,MATCH(F28,SBi!$B$3:$B$28,0),MATCH(M28,SBi!$C$2:$K$2,0))</f>
        <v>112.6</v>
      </c>
      <c r="O28" s="16">
        <f t="shared" ca="1" si="8"/>
        <v>14.074999999999999</v>
      </c>
      <c r="P28" s="16" t="str">
        <f ca="1">IFERROR(INDEX(VpD!$2:$2,MATCH(H28,VpD!$1:$1,1)),VpD!$I$2)</f>
        <v>1973-1978</v>
      </c>
      <c r="Q28" s="1">
        <f ca="1">INDEX(VpD!$C$3:$I$27,MATCH(F28,VpD!$B$3:$B$27,0),MATCH(P28,VpD!$C$2:$I$2,0))</f>
        <v>98</v>
      </c>
      <c r="R28" s="16">
        <f t="shared" ca="1" si="9"/>
        <v>12.25</v>
      </c>
      <c r="S28" s="14">
        <f t="shared" ca="1" si="10"/>
        <v>711501.69</v>
      </c>
      <c r="T28" s="14">
        <f t="shared" ca="1" si="11"/>
        <v>6172366.1699999999</v>
      </c>
      <c r="U28" s="14" t="str">
        <f t="shared" ca="1" si="12"/>
        <v>0A3F507E-1A15-32B8-E044-0003BA298018</v>
      </c>
    </row>
    <row r="29" spans="1:21" s="14" customFormat="1" x14ac:dyDescent="0.25">
      <c r="A29" s="14">
        <f t="shared" si="0"/>
        <v>29</v>
      </c>
      <c r="B29" s="14" t="str">
        <f t="shared" ca="1" si="1"/>
        <v>17BB6912-B792-4E4E-869F-E1DF244B9D71</v>
      </c>
      <c r="C29" s="14" t="str">
        <f t="shared" ca="1" si="2"/>
        <v>Kollerupparken</v>
      </c>
      <c r="D29" s="14" t="str">
        <f t="shared" ca="1" si="3"/>
        <v>48</v>
      </c>
      <c r="E29" s="14" t="str">
        <f t="shared" ca="1" si="4"/>
        <v>6lp</v>
      </c>
      <c r="F29" s="1">
        <f t="shared" ca="1" si="5"/>
        <v>130</v>
      </c>
      <c r="G29" s="1">
        <f t="shared" ca="1" si="6"/>
        <v>110</v>
      </c>
      <c r="H29" s="1">
        <f t="shared" ca="1" si="7"/>
        <v>1967</v>
      </c>
      <c r="I29" s="1" t="str">
        <f ca="1">INDEX(Relationstabel!$C$3:$K$10,MATCH(INDIRECT($A$1&amp;"J"&amp;A29),Relationstabel!$A$3:$A$10,0),MATCH(IFERROR(VALUE(INDIRECT($A$1&amp;"K"&amp;A29)),0),Relationstabel!$C$1:$K$1,0))</f>
        <v>Fjernvarme/ Blokvarme</v>
      </c>
      <c r="J29" s="1" t="str">
        <f ca="1">INDEX(Anvendelseskode!B:B,MATCH($F29,Anvendelseskode!$A:$A,0))</f>
        <v>Række-, kæde-, dobbelthus (lodret adskillelse mellem enhederne)</v>
      </c>
      <c r="K29" s="1" t="str">
        <f ca="1">INDEX(Anvendelseskode!C:C,MATCH($F29,Anvendelseskode!$A:$A,0))</f>
        <v>Række-, kæde og dobbelthuse</v>
      </c>
      <c r="L29" s="1" t="str">
        <f ca="1">INDEX(Anvendelseskode!D:D,MATCH($F29,Anvendelseskode!$A:$A,0))</f>
        <v>Private husholdninger</v>
      </c>
      <c r="M29" s="1" t="str">
        <f ca="1">IFERROR(INDEX(SBi!$2:$2,MATCH(H29,SBi!$1:$1,1)),SBi!$K$2)</f>
        <v>1961-1972</v>
      </c>
      <c r="N29" s="1">
        <f ca="1">INDEX(SBi!$C$3:$K$28,MATCH(F29,SBi!$B$3:$B$28,0),MATCH(M29,SBi!$C$2:$K$2,0))</f>
        <v>119.9</v>
      </c>
      <c r="O29" s="16">
        <f t="shared" ca="1" si="8"/>
        <v>13.189</v>
      </c>
      <c r="P29" s="16" t="str">
        <f ca="1">IFERROR(INDEX(VpD!$2:$2,MATCH(H29,VpD!$1:$1,1)),VpD!$I$2)</f>
        <v>1961-1972</v>
      </c>
      <c r="Q29" s="1">
        <f ca="1">INDEX(VpD!$C$3:$I$27,MATCH(F29,VpD!$B$3:$B$27,0),MATCH(P29,VpD!$C$2:$I$2,0))</f>
        <v>120</v>
      </c>
      <c r="R29" s="16">
        <f t="shared" ca="1" si="9"/>
        <v>13.2</v>
      </c>
      <c r="S29" s="14">
        <f t="shared" ca="1" si="10"/>
        <v>713607.37</v>
      </c>
      <c r="T29" s="14">
        <f t="shared" ca="1" si="11"/>
        <v>6169300.4800000004</v>
      </c>
      <c r="U29" s="14" t="str">
        <f t="shared" ca="1" si="12"/>
        <v>0A3F507E-1C15-32B8-E044-0003BA298018</v>
      </c>
    </row>
    <row r="30" spans="1:21" s="14" customFormat="1" x14ac:dyDescent="0.25">
      <c r="A30" s="14">
        <f t="shared" si="0"/>
        <v>30</v>
      </c>
      <c r="B30" s="14" t="str">
        <f t="shared" ca="1" si="1"/>
        <v>19CB08DC-70D8-425E-9A1E-02A91EDAD727</v>
      </c>
      <c r="C30" s="14" t="str">
        <f t="shared" ca="1" si="2"/>
        <v>Syvhøjvænge</v>
      </c>
      <c r="D30" s="14" t="str">
        <f t="shared" ca="1" si="3"/>
        <v>231</v>
      </c>
      <c r="E30" s="14" t="str">
        <f t="shared" ca="1" si="4"/>
        <v>21bk</v>
      </c>
      <c r="F30" s="1">
        <f t="shared" ca="1" si="5"/>
        <v>130</v>
      </c>
      <c r="G30" s="1">
        <f t="shared" ca="1" si="6"/>
        <v>170</v>
      </c>
      <c r="H30" s="1">
        <f t="shared" ca="1" si="7"/>
        <v>1971</v>
      </c>
      <c r="I30" s="1" t="str">
        <f ca="1">INDEX(Relationstabel!$C$3:$K$10,MATCH(INDIRECT($A$1&amp;"J"&amp;A30),Relationstabel!$A$3:$A$10,0),MATCH(IFERROR(VALUE(INDIRECT($A$1&amp;"K"&amp;A30)),0),Relationstabel!$C$1:$K$1,0))</f>
        <v>Fjernvarme/ Blokvarme</v>
      </c>
      <c r="J30" s="1" t="str">
        <f ca="1">INDEX(Anvendelseskode!B:B,MATCH($F30,Anvendelseskode!$A:$A,0))</f>
        <v>Række-, kæde-, dobbelthus (lodret adskillelse mellem enhederne)</v>
      </c>
      <c r="K30" s="1" t="str">
        <f ca="1">INDEX(Anvendelseskode!C:C,MATCH($F30,Anvendelseskode!$A:$A,0))</f>
        <v>Række-, kæde og dobbelthuse</v>
      </c>
      <c r="L30" s="1" t="str">
        <f ca="1">INDEX(Anvendelseskode!D:D,MATCH($F30,Anvendelseskode!$A:$A,0))</f>
        <v>Private husholdninger</v>
      </c>
      <c r="M30" s="1" t="str">
        <f ca="1">IFERROR(INDEX(SBi!$2:$2,MATCH(H30,SBi!$1:$1,1)),SBi!$K$2)</f>
        <v>1961-1972</v>
      </c>
      <c r="N30" s="1">
        <f ca="1">INDEX(SBi!$C$3:$K$28,MATCH(F30,SBi!$B$3:$B$28,0),MATCH(M30,SBi!$C$2:$K$2,0))</f>
        <v>119.9</v>
      </c>
      <c r="O30" s="16">
        <f t="shared" ca="1" si="8"/>
        <v>20.382999999999999</v>
      </c>
      <c r="P30" s="16" t="str">
        <f ca="1">IFERROR(INDEX(VpD!$2:$2,MATCH(H30,VpD!$1:$1,1)),VpD!$I$2)</f>
        <v>1961-1972</v>
      </c>
      <c r="Q30" s="1">
        <f ca="1">INDEX(VpD!$C$3:$I$27,MATCH(F30,VpD!$B$3:$B$27,0),MATCH(P30,VpD!$C$2:$I$2,0))</f>
        <v>120</v>
      </c>
      <c r="R30" s="16">
        <f t="shared" ca="1" si="9"/>
        <v>20.399999999999999</v>
      </c>
      <c r="S30" s="14">
        <f t="shared" ca="1" si="10"/>
        <v>711775.48</v>
      </c>
      <c r="T30" s="14">
        <f t="shared" ca="1" si="11"/>
        <v>6172302.0599999996</v>
      </c>
      <c r="U30" s="14" t="str">
        <f t="shared" ca="1" si="12"/>
        <v>0A3F507E-231B-32B8-E044-0003BA298018</v>
      </c>
    </row>
    <row r="31" spans="1:21" s="14" customFormat="1" x14ac:dyDescent="0.25">
      <c r="A31" s="14">
        <f t="shared" si="0"/>
        <v>31</v>
      </c>
      <c r="B31" s="14" t="str">
        <f t="shared" ca="1" si="1"/>
        <v>27126DC1-B571-46A0-9706-7915E3C973DA</v>
      </c>
      <c r="C31" s="14" t="str">
        <f t="shared" ca="1" si="2"/>
        <v>Strandhaven</v>
      </c>
      <c r="D31" s="14" t="str">
        <f t="shared" ca="1" si="3"/>
        <v>143</v>
      </c>
      <c r="E31" s="14" t="str">
        <f t="shared" ca="1" si="4"/>
        <v>5fø</v>
      </c>
      <c r="F31" s="1">
        <f t="shared" ca="1" si="5"/>
        <v>130</v>
      </c>
      <c r="G31" s="1">
        <f t="shared" ca="1" si="6"/>
        <v>108</v>
      </c>
      <c r="H31" s="1">
        <f t="shared" ca="1" si="7"/>
        <v>2008</v>
      </c>
      <c r="I31" s="1" t="str">
        <f ca="1">INDEX(Relationstabel!$C$3:$K$10,MATCH(INDIRECT($A$1&amp;"J"&amp;A31),Relationstabel!$A$3:$A$10,0),MATCH(IFERROR(VALUE(INDIRECT($A$1&amp;"K"&amp;A31)),0),Relationstabel!$C$1:$K$1,0))</f>
        <v>Naturgas</v>
      </c>
      <c r="J31" s="1" t="str">
        <f ca="1">INDEX(Anvendelseskode!B:B,MATCH($F31,Anvendelseskode!$A:$A,0))</f>
        <v>Række-, kæde-, dobbelthus (lodret adskillelse mellem enhederne)</v>
      </c>
      <c r="K31" s="1" t="str">
        <f ca="1">INDEX(Anvendelseskode!C:C,MATCH($F31,Anvendelseskode!$A:$A,0))</f>
        <v>Række-, kæde og dobbelthuse</v>
      </c>
      <c r="L31" s="1" t="str">
        <f ca="1">INDEX(Anvendelseskode!D:D,MATCH($F31,Anvendelseskode!$A:$A,0))</f>
        <v>Private husholdninger</v>
      </c>
      <c r="M31" s="1" t="str">
        <f ca="1">IFERROR(INDEX(SBi!$2:$2,MATCH(H31,SBi!$1:$1,1)),SBi!$K$2)</f>
        <v>Efter 2006</v>
      </c>
      <c r="N31" s="1">
        <f ca="1">INDEX(SBi!$C$3:$K$28,MATCH(F31,SBi!$B$3:$B$28,0),MATCH(M31,SBi!$C$2:$K$2,0))</f>
        <v>66.400000000000006</v>
      </c>
      <c r="O31" s="16">
        <f t="shared" ca="1" si="8"/>
        <v>7.1712000000000007</v>
      </c>
      <c r="P31" s="16" t="str">
        <f ca="1">IFERROR(INDEX(VpD!$2:$2,MATCH(H31,VpD!$1:$1,1)),VpD!$I$2)</f>
        <v>&gt;1998</v>
      </c>
      <c r="Q31" s="1">
        <f ca="1">INDEX(VpD!$C$3:$I$27,MATCH(F31,VpD!$B$3:$B$27,0),MATCH(P31,VpD!$C$2:$I$2,0))</f>
        <v>65</v>
      </c>
      <c r="R31" s="16">
        <f t="shared" ca="1" si="9"/>
        <v>7.02</v>
      </c>
      <c r="S31" s="14">
        <f t="shared" ca="1" si="10"/>
        <v>712633.68</v>
      </c>
      <c r="T31" s="14">
        <f t="shared" ca="1" si="11"/>
        <v>6168732.1100000003</v>
      </c>
      <c r="U31" s="14" t="str">
        <f t="shared" ca="1" si="12"/>
        <v>53BA2F34-6005-2505-E044-0003BA298018</v>
      </c>
    </row>
    <row r="32" spans="1:21" s="14" customFormat="1" x14ac:dyDescent="0.25">
      <c r="A32" s="14">
        <f t="shared" si="0"/>
        <v>32</v>
      </c>
      <c r="B32" s="14" t="str">
        <f t="shared" ca="1" si="1"/>
        <v>FABC63ED-E5EA-4AFF-8E1D-4EA8740220A5</v>
      </c>
      <c r="C32" s="14" t="str">
        <f t="shared" ca="1" si="2"/>
        <v>Strandhaven</v>
      </c>
      <c r="D32" s="14" t="str">
        <f t="shared" ca="1" si="3"/>
        <v>147</v>
      </c>
      <c r="E32" s="14" t="str">
        <f t="shared" ca="1" si="4"/>
        <v>5gb</v>
      </c>
      <c r="F32" s="1">
        <f t="shared" ca="1" si="5"/>
        <v>130</v>
      </c>
      <c r="G32" s="1">
        <f t="shared" ca="1" si="6"/>
        <v>108</v>
      </c>
      <c r="H32" s="1">
        <f t="shared" ca="1" si="7"/>
        <v>2008</v>
      </c>
      <c r="I32" s="1" t="str">
        <f ca="1">INDEX(Relationstabel!$C$3:$K$10,MATCH(INDIRECT($A$1&amp;"J"&amp;A32),Relationstabel!$A$3:$A$10,0),MATCH(IFERROR(VALUE(INDIRECT($A$1&amp;"K"&amp;A32)),0),Relationstabel!$C$1:$K$1,0))</f>
        <v>Naturgas</v>
      </c>
      <c r="J32" s="1" t="str">
        <f ca="1">INDEX(Anvendelseskode!B:B,MATCH($F32,Anvendelseskode!$A:$A,0))</f>
        <v>Række-, kæde-, dobbelthus (lodret adskillelse mellem enhederne)</v>
      </c>
      <c r="K32" s="1" t="str">
        <f ca="1">INDEX(Anvendelseskode!C:C,MATCH($F32,Anvendelseskode!$A:$A,0))</f>
        <v>Række-, kæde og dobbelthuse</v>
      </c>
      <c r="L32" s="1" t="str">
        <f ca="1">INDEX(Anvendelseskode!D:D,MATCH($F32,Anvendelseskode!$A:$A,0))</f>
        <v>Private husholdninger</v>
      </c>
      <c r="M32" s="1" t="str">
        <f ca="1">IFERROR(INDEX(SBi!$2:$2,MATCH(H32,SBi!$1:$1,1)),SBi!$K$2)</f>
        <v>Efter 2006</v>
      </c>
      <c r="N32" s="1">
        <f ca="1">INDEX(SBi!$C$3:$K$28,MATCH(F32,SBi!$B$3:$B$28,0),MATCH(M32,SBi!$C$2:$K$2,0))</f>
        <v>66.400000000000006</v>
      </c>
      <c r="O32" s="16">
        <f t="shared" ca="1" si="8"/>
        <v>7.1712000000000007</v>
      </c>
      <c r="P32" s="16" t="str">
        <f ca="1">IFERROR(INDEX(VpD!$2:$2,MATCH(H32,VpD!$1:$1,1)),VpD!$I$2)</f>
        <v>&gt;1998</v>
      </c>
      <c r="Q32" s="1">
        <f ca="1">INDEX(VpD!$C$3:$I$27,MATCH(F32,VpD!$B$3:$B$27,0),MATCH(P32,VpD!$C$2:$I$2,0))</f>
        <v>65</v>
      </c>
      <c r="R32" s="16">
        <f t="shared" ca="1" si="9"/>
        <v>7.02</v>
      </c>
      <c r="S32" s="14">
        <f t="shared" ca="1" si="10"/>
        <v>712640.41</v>
      </c>
      <c r="T32" s="14">
        <f t="shared" ca="1" si="11"/>
        <v>6168724.4000000004</v>
      </c>
      <c r="U32" s="14" t="str">
        <f t="shared" ca="1" si="12"/>
        <v>53BA2F34-6007-2505-E044-0003BA298018</v>
      </c>
    </row>
    <row r="33" spans="1:21" s="14" customFormat="1" x14ac:dyDescent="0.25">
      <c r="A33" s="14">
        <f t="shared" si="0"/>
        <v>33</v>
      </c>
      <c r="B33" s="14" t="str">
        <f t="shared" ca="1" si="1"/>
        <v>37193AF2-3E19-4D7D-84CB-1E19ED15ED25</v>
      </c>
      <c r="C33" s="14" t="str">
        <f t="shared" ca="1" si="2"/>
        <v>Promenaden</v>
      </c>
      <c r="D33" s="14" t="str">
        <f t="shared" ca="1" si="3"/>
        <v>20</v>
      </c>
      <c r="E33" s="14" t="str">
        <f t="shared" ca="1" si="4"/>
        <v>9sæ</v>
      </c>
      <c r="F33" s="1">
        <f t="shared" ca="1" si="5"/>
        <v>130</v>
      </c>
      <c r="G33" s="1">
        <f t="shared" ca="1" si="6"/>
        <v>118</v>
      </c>
      <c r="H33" s="1">
        <f t="shared" ca="1" si="7"/>
        <v>2008</v>
      </c>
      <c r="I33" s="1" t="str">
        <f ca="1">INDEX(Relationstabel!$C$3:$K$10,MATCH(INDIRECT($A$1&amp;"J"&amp;A33),Relationstabel!$A$3:$A$10,0),MATCH(IFERROR(VALUE(INDIRECT($A$1&amp;"K"&amp;A33)),0),Relationstabel!$C$1:$K$1,0))</f>
        <v>Fjernvarme/ Blokvarme</v>
      </c>
      <c r="J33" s="1" t="str">
        <f ca="1">INDEX(Anvendelseskode!B:B,MATCH($F33,Anvendelseskode!$A:$A,0))</f>
        <v>Række-, kæde-, dobbelthus (lodret adskillelse mellem enhederne)</v>
      </c>
      <c r="K33" s="1" t="str">
        <f ca="1">INDEX(Anvendelseskode!C:C,MATCH($F33,Anvendelseskode!$A:$A,0))</f>
        <v>Række-, kæde og dobbelthuse</v>
      </c>
      <c r="L33" s="1" t="str">
        <f ca="1">INDEX(Anvendelseskode!D:D,MATCH($F33,Anvendelseskode!$A:$A,0))</f>
        <v>Private husholdninger</v>
      </c>
      <c r="M33" s="1" t="str">
        <f ca="1">IFERROR(INDEX(SBi!$2:$2,MATCH(H33,SBi!$1:$1,1)),SBi!$K$2)</f>
        <v>Efter 2006</v>
      </c>
      <c r="N33" s="1">
        <f ca="1">INDEX(SBi!$C$3:$K$28,MATCH(F33,SBi!$B$3:$B$28,0),MATCH(M33,SBi!$C$2:$K$2,0))</f>
        <v>66.400000000000006</v>
      </c>
      <c r="O33" s="16">
        <f t="shared" ca="1" si="8"/>
        <v>7.8352000000000004</v>
      </c>
      <c r="P33" s="16" t="str">
        <f ca="1">IFERROR(INDEX(VpD!$2:$2,MATCH(H33,VpD!$1:$1,1)),VpD!$I$2)</f>
        <v>&gt;1998</v>
      </c>
      <c r="Q33" s="1">
        <f ca="1">INDEX(VpD!$C$3:$I$27,MATCH(F33,VpD!$B$3:$B$27,0),MATCH(P33,VpD!$C$2:$I$2,0))</f>
        <v>65</v>
      </c>
      <c r="R33" s="16">
        <f t="shared" ca="1" si="9"/>
        <v>7.67</v>
      </c>
      <c r="S33" s="14">
        <f t="shared" ca="1" si="10"/>
        <v>711752.35</v>
      </c>
      <c r="T33" s="14">
        <f t="shared" ca="1" si="11"/>
        <v>6172622.2300000004</v>
      </c>
      <c r="U33" s="14" t="str">
        <f t="shared" ca="1" si="12"/>
        <v>3CAE7253-093F-0F90-E044-0003BA298018</v>
      </c>
    </row>
    <row r="34" spans="1:21" s="14" customFormat="1" x14ac:dyDescent="0.25">
      <c r="A34" s="14">
        <f t="shared" si="0"/>
        <v>34</v>
      </c>
      <c r="B34" s="14" t="str">
        <f t="shared" ca="1" si="1"/>
        <v>BBDA6412-E523-46A7-849E-DA224A5FF676</v>
      </c>
      <c r="C34" s="14" t="str">
        <f t="shared" ca="1" si="2"/>
        <v>Syvhøjvænge</v>
      </c>
      <c r="D34" s="14" t="str">
        <f t="shared" ca="1" si="3"/>
        <v>209</v>
      </c>
      <c r="E34" s="14" t="str">
        <f t="shared" ca="1" si="4"/>
        <v>21bz</v>
      </c>
      <c r="F34" s="1">
        <f t="shared" ca="1" si="5"/>
        <v>130</v>
      </c>
      <c r="G34" s="1">
        <f t="shared" ca="1" si="6"/>
        <v>141</v>
      </c>
      <c r="H34" s="1">
        <f t="shared" ca="1" si="7"/>
        <v>1971</v>
      </c>
      <c r="I34" s="1" t="str">
        <f ca="1">INDEX(Relationstabel!$C$3:$K$10,MATCH(INDIRECT($A$1&amp;"J"&amp;A34),Relationstabel!$A$3:$A$10,0),MATCH(IFERROR(VALUE(INDIRECT($A$1&amp;"K"&amp;A34)),0),Relationstabel!$C$1:$K$1,0))</f>
        <v>Fjernvarme/ Blokvarme</v>
      </c>
      <c r="J34" s="1" t="str">
        <f ca="1">INDEX(Anvendelseskode!B:B,MATCH($F34,Anvendelseskode!$A:$A,0))</f>
        <v>Række-, kæde-, dobbelthus (lodret adskillelse mellem enhederne)</v>
      </c>
      <c r="K34" s="1" t="str">
        <f ca="1">INDEX(Anvendelseskode!C:C,MATCH($F34,Anvendelseskode!$A:$A,0))</f>
        <v>Række-, kæde og dobbelthuse</v>
      </c>
      <c r="L34" s="1" t="str">
        <f ca="1">INDEX(Anvendelseskode!D:D,MATCH($F34,Anvendelseskode!$A:$A,0))</f>
        <v>Private husholdninger</v>
      </c>
      <c r="M34" s="1" t="str">
        <f ca="1">IFERROR(INDEX(SBi!$2:$2,MATCH(H34,SBi!$1:$1,1)),SBi!$K$2)</f>
        <v>1961-1972</v>
      </c>
      <c r="N34" s="1">
        <f ca="1">INDEX(SBi!$C$3:$K$28,MATCH(F34,SBi!$B$3:$B$28,0),MATCH(M34,SBi!$C$2:$K$2,0))</f>
        <v>119.9</v>
      </c>
      <c r="O34" s="16">
        <f t="shared" ca="1" si="8"/>
        <v>16.905900000000003</v>
      </c>
      <c r="P34" s="16" t="str">
        <f ca="1">IFERROR(INDEX(VpD!$2:$2,MATCH(H34,VpD!$1:$1,1)),VpD!$I$2)</f>
        <v>1961-1972</v>
      </c>
      <c r="Q34" s="1">
        <f ca="1">INDEX(VpD!$C$3:$I$27,MATCH(F34,VpD!$B$3:$B$27,0),MATCH(P34,VpD!$C$2:$I$2,0))</f>
        <v>120</v>
      </c>
      <c r="R34" s="16">
        <f t="shared" ca="1" si="9"/>
        <v>16.920000000000002</v>
      </c>
      <c r="S34" s="14">
        <f t="shared" ca="1" si="10"/>
        <v>711775.75</v>
      </c>
      <c r="T34" s="14">
        <f t="shared" ca="1" si="11"/>
        <v>6172237.2300000004</v>
      </c>
      <c r="U34" s="14" t="str">
        <f t="shared" ca="1" si="12"/>
        <v>0A3F507E-2305-32B8-E044-0003BA298018</v>
      </c>
    </row>
    <row r="35" spans="1:21" s="14" customFormat="1" x14ac:dyDescent="0.25">
      <c r="A35" s="14">
        <f t="shared" si="0"/>
        <v>35</v>
      </c>
      <c r="B35" s="14" t="str">
        <f t="shared" ca="1" si="1"/>
        <v>6A15B8CB-9F26-4C0C-8D37-149A32E625E3</v>
      </c>
      <c r="C35" s="14" t="str">
        <f t="shared" ca="1" si="2"/>
        <v>Engvej</v>
      </c>
      <c r="D35" s="14" t="str">
        <f t="shared" ca="1" si="3"/>
        <v>15</v>
      </c>
      <c r="E35" s="14" t="str">
        <f t="shared" ca="1" si="4"/>
        <v>31</v>
      </c>
      <c r="F35" s="1">
        <f t="shared" ca="1" si="5"/>
        <v>120</v>
      </c>
      <c r="G35" s="1">
        <f t="shared" ca="1" si="6"/>
        <v>180</v>
      </c>
      <c r="H35" s="1">
        <f t="shared" ca="1" si="7"/>
        <v>1975</v>
      </c>
      <c r="I35" s="1" t="str">
        <f ca="1">INDEX(Relationstabel!$C$3:$K$10,MATCH(INDIRECT($A$1&amp;"J"&amp;A35),Relationstabel!$A$3:$A$10,0),MATCH(IFERROR(VALUE(INDIRECT($A$1&amp;"K"&amp;A35)),0),Relationstabel!$C$1:$K$1,0))</f>
        <v>Naturgas</v>
      </c>
      <c r="J35" s="1" t="str">
        <f ca="1">INDEX(Anvendelseskode!B:B,MATCH($F35,Anvendelseskode!$A:$A,0))</f>
        <v>Fritliggende enfamilieshus (parcelhus)</v>
      </c>
      <c r="K35" s="1" t="str">
        <f ca="1">INDEX(Anvendelseskode!C:C,MATCH($F35,Anvendelseskode!$A:$A,0))</f>
        <v>Parcelhuse</v>
      </c>
      <c r="L35" s="1" t="str">
        <f ca="1">INDEX(Anvendelseskode!D:D,MATCH($F35,Anvendelseskode!$A:$A,0))</f>
        <v>Private husholdninger</v>
      </c>
      <c r="M35" s="1" t="str">
        <f ca="1">IFERROR(INDEX(SBi!$2:$2,MATCH(H35,SBi!$1:$1,1)),SBi!$K$2)</f>
        <v>1973-1978</v>
      </c>
      <c r="N35" s="1">
        <f ca="1">INDEX(SBi!$C$3:$K$28,MATCH(F35,SBi!$B$3:$B$28,0),MATCH(M35,SBi!$C$2:$K$2,0))</f>
        <v>119.8</v>
      </c>
      <c r="O35" s="16">
        <f t="shared" ca="1" si="8"/>
        <v>21.564</v>
      </c>
      <c r="P35" s="16" t="str">
        <f ca="1">IFERROR(INDEX(VpD!$2:$2,MATCH(H35,VpD!$1:$1,1)),VpD!$I$2)</f>
        <v>1973-1978</v>
      </c>
      <c r="Q35" s="1">
        <f ca="1">INDEX(VpD!$C$3:$I$27,MATCH(F35,VpD!$B$3:$B$27,0),MATCH(P35,VpD!$C$2:$I$2,0))</f>
        <v>117</v>
      </c>
      <c r="R35" s="16">
        <f t="shared" ca="1" si="9"/>
        <v>21.06</v>
      </c>
      <c r="S35" s="14">
        <f t="shared" ca="1" si="10"/>
        <v>711663.04</v>
      </c>
      <c r="T35" s="14">
        <f t="shared" ca="1" si="11"/>
        <v>6170481.71</v>
      </c>
      <c r="U35" s="14" t="str">
        <f t="shared" ca="1" si="12"/>
        <v>0A3F507E-1705-32B8-E044-0003BA298018</v>
      </c>
    </row>
    <row r="36" spans="1:21" s="14" customFormat="1" x14ac:dyDescent="0.25">
      <c r="A36" s="14">
        <f t="shared" si="0"/>
        <v>36</v>
      </c>
      <c r="B36" s="14" t="str">
        <f t="shared" ca="1" si="1"/>
        <v>00437F06-0393-4363-9364-82C07B04136F</v>
      </c>
      <c r="C36" s="14" t="str">
        <f t="shared" ca="1" si="2"/>
        <v>Bysvinget</v>
      </c>
      <c r="D36" s="14" t="str">
        <f t="shared" ca="1" si="3"/>
        <v>2A</v>
      </c>
      <c r="E36" s="14" t="str">
        <f t="shared" ca="1" si="4"/>
        <v>11a</v>
      </c>
      <c r="F36" s="1">
        <f t="shared" ca="1" si="5"/>
        <v>120</v>
      </c>
      <c r="G36" s="1">
        <f t="shared" ca="1" si="6"/>
        <v>360</v>
      </c>
      <c r="H36" s="1">
        <f t="shared" ca="1" si="7"/>
        <v>1920</v>
      </c>
      <c r="I36" s="1" t="str">
        <f ca="1">INDEX(Relationstabel!$C$3:$K$10,MATCH(INDIRECT($A$1&amp;"J"&amp;A36),Relationstabel!$A$3:$A$10,0),MATCH(IFERROR(VALUE(INDIRECT($A$1&amp;"K"&amp;A36)),0),Relationstabel!$C$1:$K$1,0))</f>
        <v>Naturgas</v>
      </c>
      <c r="J36" s="1" t="str">
        <f ca="1">INDEX(Anvendelseskode!B:B,MATCH($F36,Anvendelseskode!$A:$A,0))</f>
        <v>Fritliggende enfamilieshus (parcelhus)</v>
      </c>
      <c r="K36" s="1" t="str">
        <f ca="1">INDEX(Anvendelseskode!C:C,MATCH($F36,Anvendelseskode!$A:$A,0))</f>
        <v>Parcelhuse</v>
      </c>
      <c r="L36" s="1" t="str">
        <f ca="1">INDEX(Anvendelseskode!D:D,MATCH($F36,Anvendelseskode!$A:$A,0))</f>
        <v>Private husholdninger</v>
      </c>
      <c r="M36" s="1" t="str">
        <f ca="1">IFERROR(INDEX(SBi!$2:$2,MATCH(H36,SBi!$1:$1,1)),SBi!$K$2)</f>
        <v>1890-1930</v>
      </c>
      <c r="N36" s="1">
        <f ca="1">INDEX(SBi!$C$3:$K$28,MATCH(F36,SBi!$B$3:$B$28,0),MATCH(M36,SBi!$C$2:$K$2,0))</f>
        <v>164.7</v>
      </c>
      <c r="O36" s="16">
        <f t="shared" ca="1" si="8"/>
        <v>59.291999999999994</v>
      </c>
      <c r="P36" s="16" t="str">
        <f ca="1">IFERROR(INDEX(VpD!$2:$2,MATCH(H36,VpD!$1:$1,1)),VpD!$I$2)</f>
        <v>&lt;1930</v>
      </c>
      <c r="Q36" s="1">
        <f ca="1">INDEX(VpD!$C$3:$I$27,MATCH(F36,VpD!$B$3:$B$27,0),MATCH(P36,VpD!$C$2:$I$2,0))</f>
        <v>209</v>
      </c>
      <c r="R36" s="16">
        <f t="shared" ca="1" si="9"/>
        <v>75.239999999999995</v>
      </c>
      <c r="S36" s="14">
        <f t="shared" ca="1" si="10"/>
        <v>711594.05</v>
      </c>
      <c r="T36" s="14">
        <f t="shared" ca="1" si="11"/>
        <v>6170750.8399999999</v>
      </c>
      <c r="U36" s="14" t="str">
        <f t="shared" ca="1" si="12"/>
        <v>0A3F507E-1606-32B8-E044-0003BA298018</v>
      </c>
    </row>
    <row r="37" spans="1:21" s="14" customFormat="1" x14ac:dyDescent="0.25">
      <c r="A37" s="14">
        <f t="shared" si="0"/>
        <v>37</v>
      </c>
      <c r="B37" s="14" t="str">
        <f t="shared" ca="1" si="1"/>
        <v>F801D6A7-8A7A-4ECC-AF01-51C988930A4C</v>
      </c>
      <c r="C37" s="14" t="str">
        <f t="shared" ca="1" si="2"/>
        <v>Horsbred</v>
      </c>
      <c r="D37" s="14" t="str">
        <f t="shared" ca="1" si="3"/>
        <v>146</v>
      </c>
      <c r="E37" s="14" t="str">
        <f t="shared" ca="1" si="4"/>
        <v>20h</v>
      </c>
      <c r="F37" s="1">
        <f t="shared" ca="1" si="5"/>
        <v>120</v>
      </c>
      <c r="G37" s="1">
        <f t="shared" ca="1" si="6"/>
        <v>192</v>
      </c>
      <c r="H37" s="1">
        <f t="shared" ca="1" si="7"/>
        <v>2000</v>
      </c>
      <c r="I37" s="1" t="str">
        <f ca="1">INDEX(Relationstabel!$C$3:$K$10,MATCH(INDIRECT($A$1&amp;"J"&amp;A37),Relationstabel!$A$3:$A$10,0),MATCH(IFERROR(VALUE(INDIRECT($A$1&amp;"K"&amp;A37)),0),Relationstabel!$C$1:$K$1,0))</f>
        <v>Fjernvarme/ Blokvarme</v>
      </c>
      <c r="J37" s="1" t="str">
        <f ca="1">INDEX(Anvendelseskode!B:B,MATCH($F37,Anvendelseskode!$A:$A,0))</f>
        <v>Fritliggende enfamilieshus (parcelhus)</v>
      </c>
      <c r="K37" s="1" t="str">
        <f ca="1">INDEX(Anvendelseskode!C:C,MATCH($F37,Anvendelseskode!$A:$A,0))</f>
        <v>Parcelhuse</v>
      </c>
      <c r="L37" s="1" t="str">
        <f ca="1">INDEX(Anvendelseskode!D:D,MATCH($F37,Anvendelseskode!$A:$A,0))</f>
        <v>Private husholdninger</v>
      </c>
      <c r="M37" s="1" t="str">
        <f ca="1">IFERROR(INDEX(SBi!$2:$2,MATCH(H37,SBi!$1:$1,1)),SBi!$K$2)</f>
        <v>1999-2006</v>
      </c>
      <c r="N37" s="1">
        <f ca="1">INDEX(SBi!$C$3:$K$28,MATCH(F37,SBi!$B$3:$B$28,0),MATCH(M37,SBi!$C$2:$K$2,0))</f>
        <v>83.9</v>
      </c>
      <c r="O37" s="16">
        <f t="shared" ca="1" si="8"/>
        <v>16.108800000000002</v>
      </c>
      <c r="P37" s="16" t="str">
        <f ca="1">IFERROR(INDEX(VpD!$2:$2,MATCH(H37,VpD!$1:$1,1)),VpD!$I$2)</f>
        <v>&gt;1998</v>
      </c>
      <c r="Q37" s="1">
        <f ca="1">INDEX(VpD!$C$3:$I$27,MATCH(F37,VpD!$B$3:$B$27,0),MATCH(P37,VpD!$C$2:$I$2,0))</f>
        <v>72</v>
      </c>
      <c r="R37" s="16">
        <f t="shared" ca="1" si="9"/>
        <v>13.824</v>
      </c>
      <c r="S37" s="14">
        <f t="shared" ca="1" si="10"/>
        <v>711437.83</v>
      </c>
      <c r="T37" s="14">
        <f t="shared" ca="1" si="11"/>
        <v>6172114.5199999996</v>
      </c>
      <c r="U37" s="14" t="str">
        <f t="shared" ca="1" si="12"/>
        <v>0A3F507E-1906-32B8-E044-0003BA298018</v>
      </c>
    </row>
    <row r="38" spans="1:21" s="14" customFormat="1" x14ac:dyDescent="0.25">
      <c r="A38" s="14">
        <f t="shared" si="0"/>
        <v>38</v>
      </c>
      <c r="B38" s="14" t="str">
        <f t="shared" ca="1" si="1"/>
        <v>32BE69CA-608E-4399-97B0-E35CBE3EE266</v>
      </c>
      <c r="C38" s="14" t="str">
        <f t="shared" ca="1" si="2"/>
        <v>Kollerupparken</v>
      </c>
      <c r="D38" s="14" t="str">
        <f t="shared" ca="1" si="3"/>
        <v>32</v>
      </c>
      <c r="E38" s="14" t="str">
        <f t="shared" ca="1" si="4"/>
        <v>6lg</v>
      </c>
      <c r="F38" s="1">
        <f t="shared" ca="1" si="5"/>
        <v>130</v>
      </c>
      <c r="G38" s="1">
        <f t="shared" ca="1" si="6"/>
        <v>110</v>
      </c>
      <c r="H38" s="1">
        <f t="shared" ca="1" si="7"/>
        <v>1985</v>
      </c>
      <c r="I38" s="1" t="str">
        <f ca="1">INDEX(Relationstabel!$C$3:$K$10,MATCH(INDIRECT($A$1&amp;"J"&amp;A38),Relationstabel!$A$3:$A$10,0),MATCH(IFERROR(VALUE(INDIRECT($A$1&amp;"K"&amp;A38)),0),Relationstabel!$C$1:$K$1,0))</f>
        <v>Fjernvarme/ Blokvarme</v>
      </c>
      <c r="J38" s="1" t="str">
        <f ca="1">INDEX(Anvendelseskode!B:B,MATCH($F38,Anvendelseskode!$A:$A,0))</f>
        <v>Række-, kæde-, dobbelthus (lodret adskillelse mellem enhederne)</v>
      </c>
      <c r="K38" s="1" t="str">
        <f ca="1">INDEX(Anvendelseskode!C:C,MATCH($F38,Anvendelseskode!$A:$A,0))</f>
        <v>Række-, kæde og dobbelthuse</v>
      </c>
      <c r="L38" s="1" t="str">
        <f ca="1">INDEX(Anvendelseskode!D:D,MATCH($F38,Anvendelseskode!$A:$A,0))</f>
        <v>Private husholdninger</v>
      </c>
      <c r="M38" s="1" t="str">
        <f ca="1">IFERROR(INDEX(SBi!$2:$2,MATCH(H38,SBi!$1:$1,1)),SBi!$K$2)</f>
        <v>1979-1998</v>
      </c>
      <c r="N38" s="1">
        <f ca="1">INDEX(SBi!$C$3:$K$28,MATCH(F38,SBi!$B$3:$B$28,0),MATCH(M38,SBi!$C$2:$K$2,0))</f>
        <v>96.8</v>
      </c>
      <c r="O38" s="16">
        <f t="shared" ca="1" si="8"/>
        <v>10.648</v>
      </c>
      <c r="P38" s="16" t="str">
        <f ca="1">IFERROR(INDEX(VpD!$2:$2,MATCH(H38,VpD!$1:$1,1)),VpD!$I$2)</f>
        <v>1979-1998</v>
      </c>
      <c r="Q38" s="1">
        <f ca="1">INDEX(VpD!$C$3:$I$27,MATCH(F38,VpD!$B$3:$B$27,0),MATCH(P38,VpD!$C$2:$I$2,0))</f>
        <v>74</v>
      </c>
      <c r="R38" s="16">
        <f t="shared" ca="1" si="9"/>
        <v>8.14</v>
      </c>
      <c r="S38" s="14">
        <f t="shared" ca="1" si="10"/>
        <v>713619.88</v>
      </c>
      <c r="T38" s="14">
        <f t="shared" ca="1" si="11"/>
        <v>6169208.0700000003</v>
      </c>
      <c r="U38" s="14" t="str">
        <f t="shared" ca="1" si="12"/>
        <v>0A3F507E-1C06-32B8-E044-0003BA298018</v>
      </c>
    </row>
    <row r="39" spans="1:21" s="14" customFormat="1" x14ac:dyDescent="0.25">
      <c r="A39" s="14">
        <f t="shared" si="0"/>
        <v>39</v>
      </c>
      <c r="B39" s="14" t="str">
        <f t="shared" ca="1" si="1"/>
        <v>1371318E-9364-46B7-A8AC-741400D5E64B</v>
      </c>
      <c r="C39" s="14" t="str">
        <f t="shared" ca="1" si="2"/>
        <v>Bellishaven</v>
      </c>
      <c r="D39" s="14" t="str">
        <f t="shared" ca="1" si="3"/>
        <v>13</v>
      </c>
      <c r="E39" s="14" t="str">
        <f t="shared" ca="1" si="4"/>
        <v>27ap</v>
      </c>
      <c r="F39" s="1">
        <f t="shared" ca="1" si="5"/>
        <v>130</v>
      </c>
      <c r="G39" s="1">
        <f t="shared" ca="1" si="6"/>
        <v>104</v>
      </c>
      <c r="H39" s="1">
        <f t="shared" ca="1" si="7"/>
        <v>1993</v>
      </c>
      <c r="I39" s="1" t="str">
        <f ca="1">INDEX(Relationstabel!$C$3:$K$10,MATCH(INDIRECT($A$1&amp;"J"&amp;A39),Relationstabel!$A$3:$A$10,0),MATCH(IFERROR(VALUE(INDIRECT($A$1&amp;"K"&amp;A39)),0),Relationstabel!$C$1:$K$1,0))</f>
        <v>Fjernvarme/ Blokvarme</v>
      </c>
      <c r="J39" s="1" t="str">
        <f ca="1">INDEX(Anvendelseskode!B:B,MATCH($F39,Anvendelseskode!$A:$A,0))</f>
        <v>Række-, kæde-, dobbelthus (lodret adskillelse mellem enhederne)</v>
      </c>
      <c r="K39" s="1" t="str">
        <f ca="1">INDEX(Anvendelseskode!C:C,MATCH($F39,Anvendelseskode!$A:$A,0))</f>
        <v>Række-, kæde og dobbelthuse</v>
      </c>
      <c r="L39" s="1" t="str">
        <f ca="1">INDEX(Anvendelseskode!D:D,MATCH($F39,Anvendelseskode!$A:$A,0))</f>
        <v>Private husholdninger</v>
      </c>
      <c r="M39" s="1" t="str">
        <f ca="1">IFERROR(INDEX(SBi!$2:$2,MATCH(H39,SBi!$1:$1,1)),SBi!$K$2)</f>
        <v>1979-1998</v>
      </c>
      <c r="N39" s="1">
        <f ca="1">INDEX(SBi!$C$3:$K$28,MATCH(F39,SBi!$B$3:$B$28,0),MATCH(M39,SBi!$C$2:$K$2,0))</f>
        <v>96.8</v>
      </c>
      <c r="O39" s="16">
        <f t="shared" ca="1" si="8"/>
        <v>10.0672</v>
      </c>
      <c r="P39" s="16" t="str">
        <f ca="1">IFERROR(INDEX(VpD!$2:$2,MATCH(H39,VpD!$1:$1,1)),VpD!$I$2)</f>
        <v>1979-1998</v>
      </c>
      <c r="Q39" s="1">
        <f ca="1">INDEX(VpD!$C$3:$I$27,MATCH(F39,VpD!$B$3:$B$27,0),MATCH(P39,VpD!$C$2:$I$2,0))</f>
        <v>74</v>
      </c>
      <c r="R39" s="16">
        <f t="shared" ca="1" si="9"/>
        <v>7.6959999999999997</v>
      </c>
      <c r="S39" s="14">
        <f t="shared" ca="1" si="10"/>
        <v>711466.75</v>
      </c>
      <c r="T39" s="14">
        <f t="shared" ca="1" si="11"/>
        <v>6172512.8600000003</v>
      </c>
      <c r="U39" s="14" t="str">
        <f t="shared" ca="1" si="12"/>
        <v>0A3F507E-1515-32B8-E044-0003BA298018</v>
      </c>
    </row>
    <row r="40" spans="1:21" s="14" customFormat="1" x14ac:dyDescent="0.25">
      <c r="A40" s="14">
        <f t="shared" si="0"/>
        <v>40</v>
      </c>
      <c r="B40" s="14" t="str">
        <f t="shared" ca="1" si="1"/>
        <v>7853288F-074D-4941-BF19-9ED3B0CC0CD8</v>
      </c>
      <c r="C40" s="14" t="str">
        <f t="shared" ca="1" si="2"/>
        <v>Bækkeskovvej</v>
      </c>
      <c r="D40" s="14" t="str">
        <f t="shared" ca="1" si="3"/>
        <v>4</v>
      </c>
      <c r="E40" s="14" t="str">
        <f t="shared" ca="1" si="4"/>
        <v>18ad</v>
      </c>
      <c r="F40" s="1">
        <f t="shared" ca="1" si="5"/>
        <v>320</v>
      </c>
      <c r="G40" s="1">
        <f t="shared" ca="1" si="6"/>
        <v>622</v>
      </c>
      <c r="H40" s="1">
        <f t="shared" ca="1" si="7"/>
        <v>1967</v>
      </c>
      <c r="I40" s="1" t="str">
        <f ca="1">INDEX(Relationstabel!$C$3:$K$10,MATCH(INDIRECT($A$1&amp;"J"&amp;A40),Relationstabel!$A$3:$A$10,0),MATCH(IFERROR(VALUE(INDIRECT($A$1&amp;"K"&amp;A40)),0),Relationstabel!$C$1:$K$1,0))</f>
        <v>Naturgas</v>
      </c>
      <c r="J40" s="1" t="str">
        <f ca="1">INDEX(Anvendelseskode!B:B,MATCH($F40,Anvendelseskode!$A:$A,0))</f>
        <v>Bygning til kontor, handel, lager herunder offentlig administration</v>
      </c>
      <c r="K40" s="1" t="str">
        <f ca="1">INDEX(Anvendelseskode!C:C,MATCH($F40,Anvendelseskode!$A:$A,0))</f>
        <v>Kontor, handel, lager, off. adm.</v>
      </c>
      <c r="L40" s="1" t="str">
        <f ca="1">INDEX(Anvendelseskode!D:D,MATCH($F40,Anvendelseskode!$A:$A,0))</f>
        <v>Handel og servicevirksomheder</v>
      </c>
      <c r="M40" s="1" t="str">
        <f ca="1">IFERROR(INDEX(SBi!$2:$2,MATCH(H40,SBi!$1:$1,1)),SBi!$K$2)</f>
        <v>1961-1972</v>
      </c>
      <c r="N40" s="1">
        <f ca="1">INDEX(SBi!$C$3:$K$28,MATCH(F40,SBi!$B$3:$B$28,0),MATCH(M40,SBi!$C$2:$K$2,0))</f>
        <v>117.5</v>
      </c>
      <c r="O40" s="16">
        <f t="shared" ca="1" si="8"/>
        <v>73.084999999999994</v>
      </c>
      <c r="P40" s="16" t="str">
        <f ca="1">IFERROR(INDEX(VpD!$2:$2,MATCH(H40,VpD!$1:$1,1)),VpD!$I$2)</f>
        <v>1961-1972</v>
      </c>
      <c r="Q40" s="1">
        <f ca="1">INDEX(VpD!$C$3:$I$27,MATCH(F40,VpD!$B$3:$B$27,0),MATCH(P40,VpD!$C$2:$I$2,0))</f>
        <v>105</v>
      </c>
      <c r="R40" s="16">
        <f t="shared" ca="1" si="9"/>
        <v>65.31</v>
      </c>
      <c r="S40" s="14">
        <f t="shared" ca="1" si="10"/>
        <v>713204.4</v>
      </c>
      <c r="T40" s="14">
        <f t="shared" ca="1" si="11"/>
        <v>6168839.25</v>
      </c>
      <c r="U40" s="14" t="str">
        <f t="shared" ca="1" si="12"/>
        <v>0A3F507E-1615-32B8-E044-0003BA298018</v>
      </c>
    </row>
    <row r="41" spans="1:21" s="14" customFormat="1" x14ac:dyDescent="0.25">
      <c r="A41" s="14">
        <f t="shared" si="0"/>
        <v>41</v>
      </c>
      <c r="B41" s="14" t="str">
        <f t="shared" ca="1" si="1"/>
        <v>3A6514D2-3641-4EFC-AC25-410FB7B88AE1</v>
      </c>
      <c r="C41" s="14" t="str">
        <f t="shared" ca="1" si="2"/>
        <v>Selsøvej</v>
      </c>
      <c r="D41" s="14" t="str">
        <f t="shared" ca="1" si="3"/>
        <v>16</v>
      </c>
      <c r="E41" s="14" t="str">
        <f t="shared" ca="1" si="4"/>
        <v>18gr</v>
      </c>
      <c r="F41" s="1">
        <f t="shared" ca="1" si="5"/>
        <v>120</v>
      </c>
      <c r="G41" s="1">
        <f t="shared" ca="1" si="6"/>
        <v>130</v>
      </c>
      <c r="H41" s="1">
        <f t="shared" ca="1" si="7"/>
        <v>1965</v>
      </c>
      <c r="I41" s="1" t="str">
        <f ca="1">INDEX(Relationstabel!$C$3:$K$10,MATCH(INDIRECT($A$1&amp;"J"&amp;A41),Relationstabel!$A$3:$A$10,0),MATCH(IFERROR(VALUE(INDIRECT($A$1&amp;"K"&amp;A41)),0),Relationstabel!$C$1:$K$1,0))</f>
        <v>Naturgas</v>
      </c>
      <c r="J41" s="1" t="str">
        <f ca="1">INDEX(Anvendelseskode!B:B,MATCH($F41,Anvendelseskode!$A:$A,0))</f>
        <v>Fritliggende enfamilieshus (parcelhus)</v>
      </c>
      <c r="K41" s="1" t="str">
        <f ca="1">INDEX(Anvendelseskode!C:C,MATCH($F41,Anvendelseskode!$A:$A,0))</f>
        <v>Parcelhuse</v>
      </c>
      <c r="L41" s="1" t="str">
        <f ca="1">INDEX(Anvendelseskode!D:D,MATCH($F41,Anvendelseskode!$A:$A,0))</f>
        <v>Private husholdninger</v>
      </c>
      <c r="M41" s="1" t="str">
        <f ca="1">IFERROR(INDEX(SBi!$2:$2,MATCH(H41,SBi!$1:$1,1)),SBi!$K$2)</f>
        <v>1961-1972</v>
      </c>
      <c r="N41" s="1">
        <f ca="1">INDEX(SBi!$C$3:$K$28,MATCH(F41,SBi!$B$3:$B$28,0),MATCH(M41,SBi!$C$2:$K$2,0))</f>
        <v>134.30000000000001</v>
      </c>
      <c r="O41" s="16">
        <f t="shared" ca="1" si="8"/>
        <v>17.459</v>
      </c>
      <c r="P41" s="16" t="str">
        <f ca="1">IFERROR(INDEX(VpD!$2:$2,MATCH(H41,VpD!$1:$1,1)),VpD!$I$2)</f>
        <v>1961-1972</v>
      </c>
      <c r="Q41" s="1">
        <f ca="1">INDEX(VpD!$C$3:$I$27,MATCH(F41,VpD!$B$3:$B$27,0),MATCH(P41,VpD!$C$2:$I$2,0))</f>
        <v>143</v>
      </c>
      <c r="R41" s="16">
        <f t="shared" ca="1" si="9"/>
        <v>18.59</v>
      </c>
      <c r="S41" s="14">
        <f t="shared" ca="1" si="10"/>
        <v>713464</v>
      </c>
      <c r="T41" s="14">
        <f t="shared" ca="1" si="11"/>
        <v>6169037.3300000001</v>
      </c>
      <c r="U41" s="14" t="str">
        <f t="shared" ca="1" si="12"/>
        <v>0A3F507E-2115-32B8-E044-0003BA298018</v>
      </c>
    </row>
    <row r="42" spans="1:21" s="14" customFormat="1" x14ac:dyDescent="0.25">
      <c r="A42" s="14">
        <f t="shared" si="0"/>
        <v>42</v>
      </c>
      <c r="B42" s="14" t="str">
        <f t="shared" ca="1" si="1"/>
        <v>866B2936-132F-4FAB-A903-FA3FC44CAFC9</v>
      </c>
      <c r="C42" s="14" t="str">
        <f t="shared" ca="1" si="2"/>
        <v>Svenstrupvej</v>
      </c>
      <c r="D42" s="14" t="str">
        <f t="shared" ca="1" si="3"/>
        <v>28</v>
      </c>
      <c r="E42" s="14" t="str">
        <f t="shared" ca="1" si="4"/>
        <v>18kh</v>
      </c>
      <c r="F42" s="1">
        <f t="shared" ca="1" si="5"/>
        <v>120</v>
      </c>
      <c r="G42" s="1">
        <f t="shared" ca="1" si="6"/>
        <v>136</v>
      </c>
      <c r="H42" s="1">
        <f t="shared" ca="1" si="7"/>
        <v>1997</v>
      </c>
      <c r="I42" s="1" t="str">
        <f ca="1">INDEX(Relationstabel!$C$3:$K$10,MATCH(INDIRECT($A$1&amp;"J"&amp;A42),Relationstabel!$A$3:$A$10,0),MATCH(IFERROR(VALUE(INDIRECT($A$1&amp;"K"&amp;A42)),0),Relationstabel!$C$1:$K$1,0))</f>
        <v>Naturgas</v>
      </c>
      <c r="J42" s="1" t="str">
        <f ca="1">INDEX(Anvendelseskode!B:B,MATCH($F42,Anvendelseskode!$A:$A,0))</f>
        <v>Fritliggende enfamilieshus (parcelhus)</v>
      </c>
      <c r="K42" s="1" t="str">
        <f ca="1">INDEX(Anvendelseskode!C:C,MATCH($F42,Anvendelseskode!$A:$A,0))</f>
        <v>Parcelhuse</v>
      </c>
      <c r="L42" s="1" t="str">
        <f ca="1">INDEX(Anvendelseskode!D:D,MATCH($F42,Anvendelseskode!$A:$A,0))</f>
        <v>Private husholdninger</v>
      </c>
      <c r="M42" s="1" t="str">
        <f ca="1">IFERROR(INDEX(SBi!$2:$2,MATCH(H42,SBi!$1:$1,1)),SBi!$K$2)</f>
        <v>1979-1998</v>
      </c>
      <c r="N42" s="1">
        <f ca="1">INDEX(SBi!$C$3:$K$28,MATCH(F42,SBi!$B$3:$B$28,0),MATCH(M42,SBi!$C$2:$K$2,0))</f>
        <v>105.4</v>
      </c>
      <c r="O42" s="16">
        <f t="shared" ca="1" si="8"/>
        <v>14.334400000000002</v>
      </c>
      <c r="P42" s="16" t="str">
        <f ca="1">IFERROR(INDEX(VpD!$2:$2,MATCH(H42,VpD!$1:$1,1)),VpD!$I$2)</f>
        <v>1979-1998</v>
      </c>
      <c r="Q42" s="1">
        <f ca="1">INDEX(VpD!$C$3:$I$27,MATCH(F42,VpD!$B$3:$B$27,0),MATCH(P42,VpD!$C$2:$I$2,0))</f>
        <v>90</v>
      </c>
      <c r="R42" s="16">
        <f t="shared" ca="1" si="9"/>
        <v>12.24</v>
      </c>
      <c r="S42" s="14">
        <f t="shared" ca="1" si="10"/>
        <v>712725.48</v>
      </c>
      <c r="T42" s="14">
        <f t="shared" ca="1" si="11"/>
        <v>6169247.5700000003</v>
      </c>
      <c r="U42" s="14" t="str">
        <f t="shared" ca="1" si="12"/>
        <v>0A3F507E-2215-32B8-E044-0003BA298018</v>
      </c>
    </row>
    <row r="43" spans="1:21" s="14" customFormat="1" x14ac:dyDescent="0.25">
      <c r="A43" s="14">
        <f t="shared" si="0"/>
        <v>43</v>
      </c>
      <c r="B43" s="14" t="str">
        <f t="shared" ca="1" si="1"/>
        <v>BE5A64EF-E17F-4BB4-B773-20986C33A508</v>
      </c>
      <c r="C43" s="14" t="str">
        <f t="shared" ca="1" si="2"/>
        <v>Valmuebakken</v>
      </c>
      <c r="D43" s="14" t="str">
        <f t="shared" ca="1" si="3"/>
        <v>37</v>
      </c>
      <c r="E43" s="14" t="str">
        <f t="shared" ca="1" si="4"/>
        <v>21ka</v>
      </c>
      <c r="F43" s="1">
        <f t="shared" ca="1" si="5"/>
        <v>130</v>
      </c>
      <c r="G43" s="1">
        <f t="shared" ca="1" si="6"/>
        <v>88</v>
      </c>
      <c r="H43" s="1">
        <f t="shared" ca="1" si="7"/>
        <v>1993</v>
      </c>
      <c r="I43" s="1" t="str">
        <f ca="1">INDEX(Relationstabel!$C$3:$K$10,MATCH(INDIRECT($A$1&amp;"J"&amp;A43),Relationstabel!$A$3:$A$10,0),MATCH(IFERROR(VALUE(INDIRECT($A$1&amp;"K"&amp;A43)),0),Relationstabel!$C$1:$K$1,0))</f>
        <v>Fjernvarme/ Blokvarme</v>
      </c>
      <c r="J43" s="1" t="str">
        <f ca="1">INDEX(Anvendelseskode!B:B,MATCH($F43,Anvendelseskode!$A:$A,0))</f>
        <v>Række-, kæde-, dobbelthus (lodret adskillelse mellem enhederne)</v>
      </c>
      <c r="K43" s="1" t="str">
        <f ca="1">INDEX(Anvendelseskode!C:C,MATCH($F43,Anvendelseskode!$A:$A,0))</f>
        <v>Række-, kæde og dobbelthuse</v>
      </c>
      <c r="L43" s="1" t="str">
        <f ca="1">INDEX(Anvendelseskode!D:D,MATCH($F43,Anvendelseskode!$A:$A,0))</f>
        <v>Private husholdninger</v>
      </c>
      <c r="M43" s="1" t="str">
        <f ca="1">IFERROR(INDEX(SBi!$2:$2,MATCH(H43,SBi!$1:$1,1)),SBi!$K$2)</f>
        <v>1979-1998</v>
      </c>
      <c r="N43" s="1">
        <f ca="1">INDEX(SBi!$C$3:$K$28,MATCH(F43,SBi!$B$3:$B$28,0),MATCH(M43,SBi!$C$2:$K$2,0))</f>
        <v>96.8</v>
      </c>
      <c r="O43" s="16">
        <f t="shared" ca="1" si="8"/>
        <v>8.5183999999999997</v>
      </c>
      <c r="P43" s="16" t="str">
        <f ca="1">IFERROR(INDEX(VpD!$2:$2,MATCH(H43,VpD!$1:$1,1)),VpD!$I$2)</f>
        <v>1979-1998</v>
      </c>
      <c r="Q43" s="1">
        <f ca="1">INDEX(VpD!$C$3:$I$27,MATCH(F43,VpD!$B$3:$B$27,0),MATCH(P43,VpD!$C$2:$I$2,0))</f>
        <v>74</v>
      </c>
      <c r="R43" s="16">
        <f t="shared" ca="1" si="9"/>
        <v>6.5119999999999996</v>
      </c>
      <c r="S43" s="14">
        <f t="shared" ca="1" si="10"/>
        <v>711649.06</v>
      </c>
      <c r="T43" s="14">
        <f t="shared" ca="1" si="11"/>
        <v>6172452.3600000003</v>
      </c>
      <c r="U43" s="14" t="str">
        <f t="shared" ca="1" si="12"/>
        <v>0A3F507E-2415-32B8-E044-0003BA298018</v>
      </c>
    </row>
    <row r="44" spans="1:21" s="14" customFormat="1" x14ac:dyDescent="0.25">
      <c r="A44" s="14">
        <f t="shared" si="0"/>
        <v>44</v>
      </c>
      <c r="B44" s="14" t="str">
        <f t="shared" ca="1" si="1"/>
        <v>605E488F-BF16-4E70-8FB5-38300DDAD366</v>
      </c>
      <c r="C44" s="14" t="str">
        <f t="shared" ca="1" si="2"/>
        <v>Højstrupvej</v>
      </c>
      <c r="D44" s="14" t="str">
        <f t="shared" ca="1" si="3"/>
        <v>13</v>
      </c>
      <c r="E44" s="14" t="str">
        <f t="shared" ca="1" si="4"/>
        <v>18en</v>
      </c>
      <c r="F44" s="1">
        <f t="shared" ca="1" si="5"/>
        <v>120</v>
      </c>
      <c r="G44" s="1">
        <f t="shared" ca="1" si="6"/>
        <v>141</v>
      </c>
      <c r="H44" s="1">
        <f t="shared" ca="1" si="7"/>
        <v>1961</v>
      </c>
      <c r="I44" s="1" t="str">
        <f ca="1">INDEX(Relationstabel!$C$3:$K$10,MATCH(INDIRECT($A$1&amp;"J"&amp;A44),Relationstabel!$A$3:$A$10,0),MATCH(IFERROR(VALUE(INDIRECT($A$1&amp;"K"&amp;A44)),0),Relationstabel!$C$1:$K$1,0))</f>
        <v>Naturgas</v>
      </c>
      <c r="J44" s="1" t="str">
        <f ca="1">INDEX(Anvendelseskode!B:B,MATCH($F44,Anvendelseskode!$A:$A,0))</f>
        <v>Fritliggende enfamilieshus (parcelhus)</v>
      </c>
      <c r="K44" s="1" t="str">
        <f ca="1">INDEX(Anvendelseskode!C:C,MATCH($F44,Anvendelseskode!$A:$A,0))</f>
        <v>Parcelhuse</v>
      </c>
      <c r="L44" s="1" t="str">
        <f ca="1">INDEX(Anvendelseskode!D:D,MATCH($F44,Anvendelseskode!$A:$A,0))</f>
        <v>Private husholdninger</v>
      </c>
      <c r="M44" s="1" t="str">
        <f ca="1">IFERROR(INDEX(SBi!$2:$2,MATCH(H44,SBi!$1:$1,1)),SBi!$K$2)</f>
        <v>1961-1972</v>
      </c>
      <c r="N44" s="1">
        <f ca="1">INDEX(SBi!$C$3:$K$28,MATCH(F44,SBi!$B$3:$B$28,0),MATCH(M44,SBi!$C$2:$K$2,0))</f>
        <v>134.30000000000001</v>
      </c>
      <c r="O44" s="16">
        <f t="shared" ca="1" si="8"/>
        <v>18.936300000000003</v>
      </c>
      <c r="P44" s="16" t="str">
        <f ca="1">IFERROR(INDEX(VpD!$2:$2,MATCH(H44,VpD!$1:$1,1)),VpD!$I$2)</f>
        <v>1961-1972</v>
      </c>
      <c r="Q44" s="1">
        <f ca="1">INDEX(VpD!$C$3:$I$27,MATCH(F44,VpD!$B$3:$B$27,0),MATCH(P44,VpD!$C$2:$I$2,0))</f>
        <v>143</v>
      </c>
      <c r="R44" s="16">
        <f t="shared" ca="1" si="9"/>
        <v>20.163</v>
      </c>
      <c r="S44" s="14">
        <f t="shared" ca="1" si="10"/>
        <v>713074.29</v>
      </c>
      <c r="T44" s="14">
        <f t="shared" ca="1" si="11"/>
        <v>6168989.7599999998</v>
      </c>
      <c r="U44" s="14" t="str">
        <f t="shared" ca="1" si="12"/>
        <v>0A3F507E-1B03-32B8-E044-0003BA298018</v>
      </c>
    </row>
    <row r="45" spans="1:21" s="14" customFormat="1" x14ac:dyDescent="0.25">
      <c r="A45" s="14">
        <f t="shared" si="0"/>
        <v>45</v>
      </c>
      <c r="B45" s="14" t="str">
        <f t="shared" ca="1" si="1"/>
        <v>A0F26BB9-AFFE-4E50-B4D9-3316C4F55986</v>
      </c>
      <c r="C45" s="14" t="str">
        <f t="shared" ca="1" si="2"/>
        <v>Løkketoften</v>
      </c>
      <c r="D45" s="14" t="str">
        <f t="shared" ca="1" si="3"/>
        <v>32</v>
      </c>
      <c r="E45" s="14" t="str">
        <f t="shared" ca="1" si="4"/>
        <v>9eh</v>
      </c>
      <c r="F45" s="1">
        <f t="shared" ca="1" si="5"/>
        <v>120</v>
      </c>
      <c r="G45" s="1">
        <f t="shared" ca="1" si="6"/>
        <v>170</v>
      </c>
      <c r="H45" s="1">
        <f t="shared" ca="1" si="7"/>
        <v>1979</v>
      </c>
      <c r="I45" s="1" t="str">
        <f ca="1">INDEX(Relationstabel!$C$3:$K$10,MATCH(INDIRECT($A$1&amp;"J"&amp;A45),Relationstabel!$A$3:$A$10,0),MATCH(IFERROR(VALUE(INDIRECT($A$1&amp;"K"&amp;A45)),0),Relationstabel!$C$1:$K$1,0))</f>
        <v>Naturgas</v>
      </c>
      <c r="J45" s="1" t="str">
        <f ca="1">INDEX(Anvendelseskode!B:B,MATCH($F45,Anvendelseskode!$A:$A,0))</f>
        <v>Fritliggende enfamilieshus (parcelhus)</v>
      </c>
      <c r="K45" s="1" t="str">
        <f ca="1">INDEX(Anvendelseskode!C:C,MATCH($F45,Anvendelseskode!$A:$A,0))</f>
        <v>Parcelhuse</v>
      </c>
      <c r="L45" s="1" t="str">
        <f ca="1">INDEX(Anvendelseskode!D:D,MATCH($F45,Anvendelseskode!$A:$A,0))</f>
        <v>Private husholdninger</v>
      </c>
      <c r="M45" s="1" t="str">
        <f ca="1">IFERROR(INDEX(SBi!$2:$2,MATCH(H45,SBi!$1:$1,1)),SBi!$K$2)</f>
        <v>1979-1998</v>
      </c>
      <c r="N45" s="1">
        <f ca="1">INDEX(SBi!$C$3:$K$28,MATCH(F45,SBi!$B$3:$B$28,0),MATCH(M45,SBi!$C$2:$K$2,0))</f>
        <v>105.4</v>
      </c>
      <c r="O45" s="16">
        <f t="shared" ca="1" si="8"/>
        <v>17.917999999999999</v>
      </c>
      <c r="P45" s="16" t="str">
        <f ca="1">IFERROR(INDEX(VpD!$2:$2,MATCH(H45,VpD!$1:$1,1)),VpD!$I$2)</f>
        <v>1979-1998</v>
      </c>
      <c r="Q45" s="1">
        <f ca="1">INDEX(VpD!$C$3:$I$27,MATCH(F45,VpD!$B$3:$B$27,0),MATCH(P45,VpD!$C$2:$I$2,0))</f>
        <v>90</v>
      </c>
      <c r="R45" s="16">
        <f t="shared" ca="1" si="9"/>
        <v>15.3</v>
      </c>
      <c r="S45" s="14">
        <f t="shared" ca="1" si="10"/>
        <v>710940.07</v>
      </c>
      <c r="T45" s="14">
        <f t="shared" ca="1" si="11"/>
        <v>6171985.1799999997</v>
      </c>
      <c r="U45" s="14" t="str">
        <f t="shared" ca="1" si="12"/>
        <v>0A3F507E-1D03-32B8-E044-0003BA298018</v>
      </c>
    </row>
    <row r="46" spans="1:21" s="14" customFormat="1" x14ac:dyDescent="0.25">
      <c r="A46" s="14">
        <f t="shared" si="0"/>
        <v>46</v>
      </c>
      <c r="B46" s="14" t="str">
        <f t="shared" ca="1" si="1"/>
        <v>8280DD1C-4C36-4078-BE78-AEA87CBF6D7D</v>
      </c>
      <c r="C46" s="14" t="str">
        <f t="shared" ca="1" si="2"/>
        <v>Nysøvej</v>
      </c>
      <c r="D46" s="14" t="str">
        <f t="shared" ca="1" si="3"/>
        <v>26</v>
      </c>
      <c r="E46" s="14" t="str">
        <f t="shared" ca="1" si="4"/>
        <v>9cg</v>
      </c>
      <c r="F46" s="1">
        <f t="shared" ca="1" si="5"/>
        <v>120</v>
      </c>
      <c r="G46" s="1">
        <f t="shared" ca="1" si="6"/>
        <v>160</v>
      </c>
      <c r="H46" s="1">
        <f t="shared" ca="1" si="7"/>
        <v>2002</v>
      </c>
      <c r="I46" s="1" t="str">
        <f ca="1">INDEX(Relationstabel!$C$3:$K$10,MATCH(INDIRECT($A$1&amp;"J"&amp;A46),Relationstabel!$A$3:$A$10,0),MATCH(IFERROR(VALUE(INDIRECT($A$1&amp;"K"&amp;A46)),0),Relationstabel!$C$1:$K$1,0))</f>
        <v>Naturgas</v>
      </c>
      <c r="J46" s="1" t="str">
        <f ca="1">INDEX(Anvendelseskode!B:B,MATCH($F46,Anvendelseskode!$A:$A,0))</f>
        <v>Fritliggende enfamilieshus (parcelhus)</v>
      </c>
      <c r="K46" s="1" t="str">
        <f ca="1">INDEX(Anvendelseskode!C:C,MATCH($F46,Anvendelseskode!$A:$A,0))</f>
        <v>Parcelhuse</v>
      </c>
      <c r="L46" s="1" t="str">
        <f ca="1">INDEX(Anvendelseskode!D:D,MATCH($F46,Anvendelseskode!$A:$A,0))</f>
        <v>Private husholdninger</v>
      </c>
      <c r="M46" s="1" t="str">
        <f ca="1">IFERROR(INDEX(SBi!$2:$2,MATCH(H46,SBi!$1:$1,1)),SBi!$K$2)</f>
        <v>1999-2006</v>
      </c>
      <c r="N46" s="1">
        <f ca="1">INDEX(SBi!$C$3:$K$28,MATCH(F46,SBi!$B$3:$B$28,0),MATCH(M46,SBi!$C$2:$K$2,0))</f>
        <v>83.9</v>
      </c>
      <c r="O46" s="16">
        <f t="shared" ca="1" si="8"/>
        <v>13.423999999999999</v>
      </c>
      <c r="P46" s="16" t="str">
        <f ca="1">IFERROR(INDEX(VpD!$2:$2,MATCH(H46,VpD!$1:$1,1)),VpD!$I$2)</f>
        <v>&gt;1998</v>
      </c>
      <c r="Q46" s="1">
        <f ca="1">INDEX(VpD!$C$3:$I$27,MATCH(F46,VpD!$B$3:$B$27,0),MATCH(P46,VpD!$C$2:$I$2,0))</f>
        <v>72</v>
      </c>
      <c r="R46" s="16">
        <f t="shared" ca="1" si="9"/>
        <v>11.52</v>
      </c>
      <c r="S46" s="14">
        <f t="shared" ca="1" si="10"/>
        <v>712176.3</v>
      </c>
      <c r="T46" s="14">
        <f t="shared" ca="1" si="11"/>
        <v>6169259.9000000004</v>
      </c>
      <c r="U46" s="14" t="str">
        <f t="shared" ca="1" si="12"/>
        <v>0A3F507E-1E03-32B8-E044-0003BA298018</v>
      </c>
    </row>
    <row r="47" spans="1:21" s="14" customFormat="1" x14ac:dyDescent="0.25">
      <c r="A47" s="14">
        <f t="shared" si="0"/>
        <v>47</v>
      </c>
      <c r="B47" s="14" t="str">
        <f t="shared" ca="1" si="1"/>
        <v>FE7B396F-EC7D-4397-8997-D81ECAFD3B38</v>
      </c>
      <c r="C47" s="14" t="str">
        <f t="shared" ca="1" si="2"/>
        <v>Valmuebakken</v>
      </c>
      <c r="D47" s="14" t="str">
        <f t="shared" ca="1" si="3"/>
        <v>19</v>
      </c>
      <c r="E47" s="14" t="str">
        <f t="shared" ca="1" si="4"/>
        <v>21hm</v>
      </c>
      <c r="F47" s="1">
        <f t="shared" ca="1" si="5"/>
        <v>130</v>
      </c>
      <c r="G47" s="1">
        <f t="shared" ca="1" si="6"/>
        <v>124</v>
      </c>
      <c r="H47" s="1">
        <f t="shared" ca="1" si="7"/>
        <v>1993</v>
      </c>
      <c r="I47" s="1" t="str">
        <f ca="1">INDEX(Relationstabel!$C$3:$K$10,MATCH(INDIRECT($A$1&amp;"J"&amp;A47),Relationstabel!$A$3:$A$10,0),MATCH(IFERROR(VALUE(INDIRECT($A$1&amp;"K"&amp;A47)),0),Relationstabel!$C$1:$K$1,0))</f>
        <v>Fjernvarme/ Blokvarme</v>
      </c>
      <c r="J47" s="1" t="str">
        <f ca="1">INDEX(Anvendelseskode!B:B,MATCH($F47,Anvendelseskode!$A:$A,0))</f>
        <v>Række-, kæde-, dobbelthus (lodret adskillelse mellem enhederne)</v>
      </c>
      <c r="K47" s="1" t="str">
        <f ca="1">INDEX(Anvendelseskode!C:C,MATCH($F47,Anvendelseskode!$A:$A,0))</f>
        <v>Række-, kæde og dobbelthuse</v>
      </c>
      <c r="L47" s="1" t="str">
        <f ca="1">INDEX(Anvendelseskode!D:D,MATCH($F47,Anvendelseskode!$A:$A,0))</f>
        <v>Private husholdninger</v>
      </c>
      <c r="M47" s="1" t="str">
        <f ca="1">IFERROR(INDEX(SBi!$2:$2,MATCH(H47,SBi!$1:$1,1)),SBi!$K$2)</f>
        <v>1979-1998</v>
      </c>
      <c r="N47" s="1">
        <f ca="1">INDEX(SBi!$C$3:$K$28,MATCH(F47,SBi!$B$3:$B$28,0),MATCH(M47,SBi!$C$2:$K$2,0))</f>
        <v>96.8</v>
      </c>
      <c r="O47" s="16">
        <f t="shared" ca="1" si="8"/>
        <v>12.0032</v>
      </c>
      <c r="P47" s="16" t="str">
        <f ca="1">IFERROR(INDEX(VpD!$2:$2,MATCH(H47,VpD!$1:$1,1)),VpD!$I$2)</f>
        <v>1979-1998</v>
      </c>
      <c r="Q47" s="1">
        <f ca="1">INDEX(VpD!$C$3:$I$27,MATCH(F47,VpD!$B$3:$B$27,0),MATCH(P47,VpD!$C$2:$I$2,0))</f>
        <v>74</v>
      </c>
      <c r="R47" s="16">
        <f t="shared" ca="1" si="9"/>
        <v>9.1760000000000002</v>
      </c>
      <c r="S47" s="14">
        <f t="shared" ca="1" si="10"/>
        <v>711610.97</v>
      </c>
      <c r="T47" s="14">
        <f t="shared" ca="1" si="11"/>
        <v>6172543.96</v>
      </c>
      <c r="U47" s="14" t="str">
        <f t="shared" ca="1" si="12"/>
        <v>0A3F507E-2403-32B8-E044-0003BA298018</v>
      </c>
    </row>
    <row r="48" spans="1:21" s="14" customFormat="1" x14ac:dyDescent="0.25">
      <c r="A48" s="14">
        <f t="shared" si="0"/>
        <v>48</v>
      </c>
      <c r="B48" s="14" t="str">
        <f t="shared" ca="1" si="1"/>
        <v>317D08C4-ED22-471E-8DFC-D78033C26009</v>
      </c>
      <c r="C48" s="14" t="str">
        <f t="shared" ca="1" si="2"/>
        <v>Aunsøvej</v>
      </c>
      <c r="D48" s="14" t="str">
        <f t="shared" ca="1" si="3"/>
        <v>5</v>
      </c>
      <c r="E48" s="14" t="str">
        <f t="shared" ca="1" si="4"/>
        <v>11s</v>
      </c>
      <c r="F48" s="1">
        <f t="shared" ca="1" si="5"/>
        <v>120</v>
      </c>
      <c r="G48" s="1">
        <f t="shared" ca="1" si="6"/>
        <v>169</v>
      </c>
      <c r="H48" s="1">
        <f t="shared" ca="1" si="7"/>
        <v>1987</v>
      </c>
      <c r="I48" s="1" t="str">
        <f ca="1">INDEX(Relationstabel!$C$3:$K$10,MATCH(INDIRECT($A$1&amp;"J"&amp;A48),Relationstabel!$A$3:$A$10,0),MATCH(IFERROR(VALUE(INDIRECT($A$1&amp;"K"&amp;A48)),0),Relationstabel!$C$1:$K$1,0))</f>
        <v>Elvarme</v>
      </c>
      <c r="J48" s="1" t="str">
        <f ca="1">INDEX(Anvendelseskode!B:B,MATCH($F48,Anvendelseskode!$A:$A,0))</f>
        <v>Fritliggende enfamilieshus (parcelhus)</v>
      </c>
      <c r="K48" s="1" t="str">
        <f ca="1">INDEX(Anvendelseskode!C:C,MATCH($F48,Anvendelseskode!$A:$A,0))</f>
        <v>Parcelhuse</v>
      </c>
      <c r="L48" s="1" t="str">
        <f ca="1">INDEX(Anvendelseskode!D:D,MATCH($F48,Anvendelseskode!$A:$A,0))</f>
        <v>Private husholdninger</v>
      </c>
      <c r="M48" s="1" t="str">
        <f ca="1">IFERROR(INDEX(SBi!$2:$2,MATCH(H48,SBi!$1:$1,1)),SBi!$K$2)</f>
        <v>1979-1998</v>
      </c>
      <c r="N48" s="1">
        <f ca="1">INDEX(SBi!$C$3:$K$28,MATCH(F48,SBi!$B$3:$B$28,0),MATCH(M48,SBi!$C$2:$K$2,0))</f>
        <v>105.4</v>
      </c>
      <c r="O48" s="16">
        <f t="shared" ca="1" si="8"/>
        <v>17.812600000000003</v>
      </c>
      <c r="P48" s="16" t="str">
        <f ca="1">IFERROR(INDEX(VpD!$2:$2,MATCH(H48,VpD!$1:$1,1)),VpD!$I$2)</f>
        <v>1979-1998</v>
      </c>
      <c r="Q48" s="1">
        <f ca="1">INDEX(VpD!$C$3:$I$27,MATCH(F48,VpD!$B$3:$B$27,0),MATCH(P48,VpD!$C$2:$I$2,0))</f>
        <v>90</v>
      </c>
      <c r="R48" s="16">
        <f t="shared" ca="1" si="9"/>
        <v>15.21</v>
      </c>
      <c r="S48" s="14">
        <f t="shared" ca="1" si="10"/>
        <v>713027.94</v>
      </c>
      <c r="T48" s="14">
        <f t="shared" ca="1" si="11"/>
        <v>6168635.5099999998</v>
      </c>
      <c r="U48" s="14" t="str">
        <f t="shared" ca="1" si="12"/>
        <v>0A3F507E-1506-32B8-E044-0003BA298018</v>
      </c>
    </row>
    <row r="49" spans="1:21" s="14" customFormat="1" x14ac:dyDescent="0.25">
      <c r="A49" s="14">
        <f t="shared" si="0"/>
        <v>49</v>
      </c>
      <c r="B49" s="14" t="str">
        <f t="shared" ca="1" si="1"/>
        <v>CCAD410E-9AF7-4E4F-A962-1C8CFD561762</v>
      </c>
      <c r="C49" s="14" t="str">
        <f t="shared" ca="1" si="2"/>
        <v>Engvej</v>
      </c>
      <c r="D49" s="14" t="str">
        <f t="shared" ca="1" si="3"/>
        <v>20</v>
      </c>
      <c r="E49" s="14" t="str">
        <f t="shared" ca="1" si="4"/>
        <v>47a</v>
      </c>
      <c r="F49" s="1">
        <f t="shared" ca="1" si="5"/>
        <v>210</v>
      </c>
      <c r="G49" s="1">
        <f t="shared" ca="1" si="6"/>
        <v>377</v>
      </c>
      <c r="H49" s="1">
        <f t="shared" ca="1" si="7"/>
        <v>1952</v>
      </c>
      <c r="I49" s="1" t="str">
        <f ca="1">INDEX(Relationstabel!$C$3:$K$10,MATCH(INDIRECT($A$1&amp;"J"&amp;A49),Relationstabel!$A$3:$A$10,0),MATCH(IFERROR(VALUE(INDIRECT($A$1&amp;"K"&amp;A49)),0),Relationstabel!$C$1:$K$1,0))</f>
        <v>Biomasse</v>
      </c>
      <c r="J49" s="1" t="str">
        <f ca="1">INDEX(Anvendelseskode!B:B,MATCH($F49,Anvendelseskode!$A:$A,0))</f>
        <v>Bygning til erhvervsmæssig produktion vedrørende landbrug, gartneri, råstofudvinding o.lign</v>
      </c>
      <c r="K49" s="1" t="str">
        <f ca="1">INDEX(Anvendelseskode!C:C,MATCH($F49,Anvendelseskode!$A:$A,0))</f>
        <v>Avls- og driftsbygning</v>
      </c>
      <c r="L49" s="1" t="str">
        <f ca="1">INDEX(Anvendelseskode!D:D,MATCH($F49,Anvendelseskode!$A:$A,0))</f>
        <v>Landbrug og gartneri</v>
      </c>
      <c r="M49" s="1" t="str">
        <f ca="1">IFERROR(INDEX(SBi!$2:$2,MATCH(H49,SBi!$1:$1,1)),SBi!$K$2)</f>
        <v>1951-1960</v>
      </c>
      <c r="N49" s="1">
        <f ca="1">INDEX(SBi!$C$3:$K$28,MATCH(F49,SBi!$B$3:$B$28,0),MATCH(M49,SBi!$C$2:$K$2,0))</f>
        <v>45</v>
      </c>
      <c r="O49" s="16">
        <f t="shared" ca="1" si="8"/>
        <v>16.965</v>
      </c>
      <c r="P49" s="16" t="str">
        <f ca="1">IFERROR(INDEX(VpD!$2:$2,MATCH(H49,VpD!$1:$1,1)),VpD!$I$2)</f>
        <v>1951-1960</v>
      </c>
      <c r="Q49" s="1">
        <f ca="1">INDEX(VpD!$C$3:$I$27,MATCH(F49,VpD!$B$3:$B$27,0),MATCH(P49,VpD!$C$2:$I$2,0))</f>
        <v>45</v>
      </c>
      <c r="R49" s="16">
        <f t="shared" ca="1" si="9"/>
        <v>16.965</v>
      </c>
      <c r="S49" s="14">
        <f t="shared" ca="1" si="10"/>
        <v>711649.66</v>
      </c>
      <c r="T49" s="14">
        <f t="shared" ca="1" si="11"/>
        <v>6170531.8300000001</v>
      </c>
      <c r="U49" s="14" t="str">
        <f t="shared" ca="1" si="12"/>
        <v>0A3F507E-1708-32B8-E044-0003BA298018</v>
      </c>
    </row>
    <row r="50" spans="1:21" s="14" customFormat="1" x14ac:dyDescent="0.25">
      <c r="A50" s="14">
        <f t="shared" si="0"/>
        <v>50</v>
      </c>
      <c r="B50" s="14" t="str">
        <f t="shared" ca="1" si="1"/>
        <v>59C1EE07-CEF8-4A7B-A067-9A535CB84FC9</v>
      </c>
      <c r="C50" s="14" t="str">
        <f t="shared" ca="1" si="2"/>
        <v>Engvej</v>
      </c>
      <c r="D50" s="14" t="str">
        <f t="shared" ca="1" si="3"/>
        <v>20</v>
      </c>
      <c r="E50" s="14" t="str">
        <f t="shared" ca="1" si="4"/>
        <v>47a</v>
      </c>
      <c r="F50" s="1">
        <f t="shared" ca="1" si="5"/>
        <v>210</v>
      </c>
      <c r="G50" s="1">
        <f t="shared" ca="1" si="6"/>
        <v>45</v>
      </c>
      <c r="H50" s="1">
        <f t="shared" ca="1" si="7"/>
        <v>1960</v>
      </c>
      <c r="I50" s="1" t="str">
        <f ca="1">INDEX(Relationstabel!$C$3:$K$10,MATCH(INDIRECT($A$1&amp;"J"&amp;A50),Relationstabel!$A$3:$A$10,0),MATCH(IFERROR(VALUE(INDIRECT($A$1&amp;"K"&amp;A50)),0),Relationstabel!$C$1:$K$1,0))</f>
        <v>Biomasse</v>
      </c>
      <c r="J50" s="1" t="str">
        <f ca="1">INDEX(Anvendelseskode!B:B,MATCH($F50,Anvendelseskode!$A:$A,0))</f>
        <v>Bygning til erhvervsmæssig produktion vedrørende landbrug, gartneri, råstofudvinding o.lign</v>
      </c>
      <c r="K50" s="1" t="str">
        <f ca="1">INDEX(Anvendelseskode!C:C,MATCH($F50,Anvendelseskode!$A:$A,0))</f>
        <v>Avls- og driftsbygning</v>
      </c>
      <c r="L50" s="1" t="str">
        <f ca="1">INDEX(Anvendelseskode!D:D,MATCH($F50,Anvendelseskode!$A:$A,0))</f>
        <v>Landbrug og gartneri</v>
      </c>
      <c r="M50" s="1" t="str">
        <f ca="1">IFERROR(INDEX(SBi!$2:$2,MATCH(H50,SBi!$1:$1,1)),SBi!$K$2)</f>
        <v>1951-1960</v>
      </c>
      <c r="N50" s="1">
        <f ca="1">INDEX(SBi!$C$3:$K$28,MATCH(F50,SBi!$B$3:$B$28,0),MATCH(M50,SBi!$C$2:$K$2,0))</f>
        <v>45</v>
      </c>
      <c r="O50" s="16">
        <f t="shared" ca="1" si="8"/>
        <v>2.0249999999999999</v>
      </c>
      <c r="P50" s="16" t="str">
        <f ca="1">IFERROR(INDEX(VpD!$2:$2,MATCH(H50,VpD!$1:$1,1)),VpD!$I$2)</f>
        <v>1951-1960</v>
      </c>
      <c r="Q50" s="1">
        <f ca="1">INDEX(VpD!$C$3:$I$27,MATCH(F50,VpD!$B$3:$B$27,0),MATCH(P50,VpD!$C$2:$I$2,0))</f>
        <v>45</v>
      </c>
      <c r="R50" s="16">
        <f t="shared" ca="1" si="9"/>
        <v>2.0249999999999999</v>
      </c>
      <c r="S50" s="14">
        <f t="shared" ca="1" si="10"/>
        <v>711649.66</v>
      </c>
      <c r="T50" s="14">
        <f t="shared" ca="1" si="11"/>
        <v>6170531.8300000001</v>
      </c>
      <c r="U50" s="14" t="str">
        <f t="shared" ca="1" si="12"/>
        <v>0A3F507E-1708-32B8-E044-0003BA298018</v>
      </c>
    </row>
    <row r="51" spans="1:21" s="14" customFormat="1" x14ac:dyDescent="0.25">
      <c r="A51" s="14">
        <f t="shared" si="0"/>
        <v>51</v>
      </c>
      <c r="B51" s="14" t="str">
        <f t="shared" ca="1" si="1"/>
        <v>C2E1145B-F572-490D-B6B7-B8E0831932C5</v>
      </c>
      <c r="C51" s="14" t="str">
        <f t="shared" ca="1" si="2"/>
        <v>Gisselfeldvej</v>
      </c>
      <c r="D51" s="14" t="str">
        <f t="shared" ca="1" si="3"/>
        <v>11B</v>
      </c>
      <c r="E51" s="14" t="str">
        <f t="shared" ca="1" si="4"/>
        <v>7ch</v>
      </c>
      <c r="F51" s="1">
        <f t="shared" ca="1" si="5"/>
        <v>130</v>
      </c>
      <c r="G51" s="1">
        <f t="shared" ca="1" si="6"/>
        <v>172</v>
      </c>
      <c r="H51" s="1">
        <f t="shared" ca="1" si="7"/>
        <v>1965</v>
      </c>
      <c r="I51" s="1" t="str">
        <f ca="1">INDEX(Relationstabel!$C$3:$K$10,MATCH(INDIRECT($A$1&amp;"J"&amp;A51),Relationstabel!$A$3:$A$10,0),MATCH(IFERROR(VALUE(INDIRECT($A$1&amp;"K"&amp;A51)),0),Relationstabel!$C$1:$K$1,0))</f>
        <v>Naturgas</v>
      </c>
      <c r="J51" s="1" t="str">
        <f ca="1">INDEX(Anvendelseskode!B:B,MATCH($F51,Anvendelseskode!$A:$A,0))</f>
        <v>Række-, kæde-, dobbelthus (lodret adskillelse mellem enhederne)</v>
      </c>
      <c r="K51" s="1" t="str">
        <f ca="1">INDEX(Anvendelseskode!C:C,MATCH($F51,Anvendelseskode!$A:$A,0))</f>
        <v>Række-, kæde og dobbelthuse</v>
      </c>
      <c r="L51" s="1" t="str">
        <f ca="1">INDEX(Anvendelseskode!D:D,MATCH($F51,Anvendelseskode!$A:$A,0))</f>
        <v>Private husholdninger</v>
      </c>
      <c r="M51" s="1" t="str">
        <f ca="1">IFERROR(INDEX(SBi!$2:$2,MATCH(H51,SBi!$1:$1,1)),SBi!$K$2)</f>
        <v>1961-1972</v>
      </c>
      <c r="N51" s="1">
        <f ca="1">INDEX(SBi!$C$3:$K$28,MATCH(F51,SBi!$B$3:$B$28,0),MATCH(M51,SBi!$C$2:$K$2,0))</f>
        <v>119.9</v>
      </c>
      <c r="O51" s="16">
        <f t="shared" ca="1" si="8"/>
        <v>20.622799999999998</v>
      </c>
      <c r="P51" s="16" t="str">
        <f ca="1">IFERROR(INDEX(VpD!$2:$2,MATCH(H51,VpD!$1:$1,1)),VpD!$I$2)</f>
        <v>1961-1972</v>
      </c>
      <c r="Q51" s="1">
        <f ca="1">INDEX(VpD!$C$3:$I$27,MATCH(F51,VpD!$B$3:$B$27,0),MATCH(P51,VpD!$C$2:$I$2,0))</f>
        <v>120</v>
      </c>
      <c r="R51" s="16">
        <f t="shared" ca="1" si="9"/>
        <v>20.64</v>
      </c>
      <c r="S51" s="14">
        <f t="shared" ca="1" si="10"/>
        <v>712134.62</v>
      </c>
      <c r="T51" s="14">
        <f t="shared" ca="1" si="11"/>
        <v>6169523</v>
      </c>
      <c r="U51" s="14" t="str">
        <f t="shared" ca="1" si="12"/>
        <v>0A3F507E-180C-32B8-E044-0003BA298018</v>
      </c>
    </row>
    <row r="52" spans="1:21" s="14" customFormat="1" x14ac:dyDescent="0.25">
      <c r="A52" s="14">
        <f t="shared" si="0"/>
        <v>52</v>
      </c>
      <c r="B52" s="14" t="str">
        <f t="shared" ca="1" si="1"/>
        <v>1F20649F-6C5D-4B0E-91DC-879CD9418B7E</v>
      </c>
      <c r="C52" s="14" t="str">
        <f t="shared" ca="1" si="2"/>
        <v>Bysvinget</v>
      </c>
      <c r="D52" s="14" t="str">
        <f t="shared" ca="1" si="3"/>
        <v>14</v>
      </c>
      <c r="E52" s="14" t="str">
        <f t="shared" ca="1" si="4"/>
        <v>11cg</v>
      </c>
      <c r="F52" s="1">
        <f t="shared" ca="1" si="5"/>
        <v>120</v>
      </c>
      <c r="G52" s="1">
        <f t="shared" ca="1" si="6"/>
        <v>142</v>
      </c>
      <c r="H52" s="1">
        <f t="shared" ca="1" si="7"/>
        <v>1985</v>
      </c>
      <c r="I52" s="1" t="str">
        <f ca="1">INDEX(Relationstabel!$C$3:$K$10,MATCH(INDIRECT($A$1&amp;"J"&amp;A52),Relationstabel!$A$3:$A$10,0),MATCH(IFERROR(VALUE(INDIRECT($A$1&amp;"K"&amp;A52)),0),Relationstabel!$C$1:$K$1,0))</f>
        <v>Elvarme</v>
      </c>
      <c r="J52" s="1" t="str">
        <f ca="1">INDEX(Anvendelseskode!B:B,MATCH($F52,Anvendelseskode!$A:$A,0))</f>
        <v>Fritliggende enfamilieshus (parcelhus)</v>
      </c>
      <c r="K52" s="1" t="str">
        <f ca="1">INDEX(Anvendelseskode!C:C,MATCH($F52,Anvendelseskode!$A:$A,0))</f>
        <v>Parcelhuse</v>
      </c>
      <c r="L52" s="1" t="str">
        <f ca="1">INDEX(Anvendelseskode!D:D,MATCH($F52,Anvendelseskode!$A:$A,0))</f>
        <v>Private husholdninger</v>
      </c>
      <c r="M52" s="1" t="str">
        <f ca="1">IFERROR(INDEX(SBi!$2:$2,MATCH(H52,SBi!$1:$1,1)),SBi!$K$2)</f>
        <v>1979-1998</v>
      </c>
      <c r="N52" s="1">
        <f ca="1">INDEX(SBi!$C$3:$K$28,MATCH(F52,SBi!$B$3:$B$28,0),MATCH(M52,SBi!$C$2:$K$2,0))</f>
        <v>105.4</v>
      </c>
      <c r="O52" s="16">
        <f t="shared" ca="1" si="8"/>
        <v>14.966800000000001</v>
      </c>
      <c r="P52" s="16" t="str">
        <f ca="1">IFERROR(INDEX(VpD!$2:$2,MATCH(H52,VpD!$1:$1,1)),VpD!$I$2)</f>
        <v>1979-1998</v>
      </c>
      <c r="Q52" s="1">
        <f ca="1">INDEX(VpD!$C$3:$I$27,MATCH(F52,VpD!$B$3:$B$27,0),MATCH(P52,VpD!$C$2:$I$2,0))</f>
        <v>90</v>
      </c>
      <c r="R52" s="16">
        <f t="shared" ca="1" si="9"/>
        <v>12.78</v>
      </c>
      <c r="S52" s="14">
        <f t="shared" ca="1" si="10"/>
        <v>711524.63</v>
      </c>
      <c r="T52" s="14">
        <f t="shared" ca="1" si="11"/>
        <v>6170882.4699999997</v>
      </c>
      <c r="U52" s="14" t="str">
        <f t="shared" ca="1" si="12"/>
        <v>0A3F507E-1613-32B8-E044-0003BA298018</v>
      </c>
    </row>
    <row r="53" spans="1:21" s="14" customFormat="1" x14ac:dyDescent="0.25">
      <c r="A53" s="14">
        <f t="shared" si="0"/>
        <v>53</v>
      </c>
      <c r="B53" s="14" t="str">
        <f t="shared" ca="1" si="1"/>
        <v>5AF472D8-B971-4938-B7EC-D07BED812872</v>
      </c>
      <c r="C53" s="14" t="str">
        <f t="shared" ca="1" si="2"/>
        <v>Horsbred</v>
      </c>
      <c r="D53" s="14" t="str">
        <f t="shared" ca="1" si="3"/>
        <v>159</v>
      </c>
      <c r="E53" s="14" t="str">
        <f t="shared" ca="1" si="4"/>
        <v>20be</v>
      </c>
      <c r="F53" s="1">
        <f t="shared" ca="1" si="5"/>
        <v>120</v>
      </c>
      <c r="G53" s="1">
        <f t="shared" ca="1" si="6"/>
        <v>142</v>
      </c>
      <c r="H53" s="1">
        <f t="shared" ca="1" si="7"/>
        <v>1977</v>
      </c>
      <c r="I53" s="1" t="str">
        <f ca="1">INDEX(Relationstabel!$C$3:$K$10,MATCH(INDIRECT($A$1&amp;"J"&amp;A53),Relationstabel!$A$3:$A$10,0),MATCH(IFERROR(VALUE(INDIRECT($A$1&amp;"K"&amp;A53)),0),Relationstabel!$C$1:$K$1,0))</f>
        <v>Fjernvarme/ Blokvarme</v>
      </c>
      <c r="J53" s="1" t="str">
        <f ca="1">INDEX(Anvendelseskode!B:B,MATCH($F53,Anvendelseskode!$A:$A,0))</f>
        <v>Fritliggende enfamilieshus (parcelhus)</v>
      </c>
      <c r="K53" s="1" t="str">
        <f ca="1">INDEX(Anvendelseskode!C:C,MATCH($F53,Anvendelseskode!$A:$A,0))</f>
        <v>Parcelhuse</v>
      </c>
      <c r="L53" s="1" t="str">
        <f ca="1">INDEX(Anvendelseskode!D:D,MATCH($F53,Anvendelseskode!$A:$A,0))</f>
        <v>Private husholdninger</v>
      </c>
      <c r="M53" s="1" t="str">
        <f ca="1">IFERROR(INDEX(SBi!$2:$2,MATCH(H53,SBi!$1:$1,1)),SBi!$K$2)</f>
        <v>1973-1978</v>
      </c>
      <c r="N53" s="1">
        <f ca="1">INDEX(SBi!$C$3:$K$28,MATCH(F53,SBi!$B$3:$B$28,0),MATCH(M53,SBi!$C$2:$K$2,0))</f>
        <v>119.8</v>
      </c>
      <c r="O53" s="16">
        <f t="shared" ca="1" si="8"/>
        <v>17.011599999999998</v>
      </c>
      <c r="P53" s="16" t="str">
        <f ca="1">IFERROR(INDEX(VpD!$2:$2,MATCH(H53,VpD!$1:$1,1)),VpD!$I$2)</f>
        <v>1973-1978</v>
      </c>
      <c r="Q53" s="1">
        <f ca="1">INDEX(VpD!$C$3:$I$27,MATCH(F53,VpD!$B$3:$B$27,0),MATCH(P53,VpD!$C$2:$I$2,0))</f>
        <v>117</v>
      </c>
      <c r="R53" s="16">
        <f t="shared" ca="1" si="9"/>
        <v>16.614000000000001</v>
      </c>
      <c r="S53" s="14">
        <f t="shared" ca="1" si="10"/>
        <v>711248.44</v>
      </c>
      <c r="T53" s="14">
        <f t="shared" ca="1" si="11"/>
        <v>6172017.5499999998</v>
      </c>
      <c r="U53" s="14" t="str">
        <f t="shared" ca="1" si="12"/>
        <v>0A3F507E-1913-32B8-E044-0003BA298018</v>
      </c>
    </row>
    <row r="54" spans="1:21" s="14" customFormat="1" x14ac:dyDescent="0.25">
      <c r="A54" s="14">
        <f t="shared" si="0"/>
        <v>54</v>
      </c>
      <c r="B54" s="14" t="str">
        <f t="shared" ca="1" si="1"/>
        <v>5576CEE6-D7CE-4775-9E90-977961A51133</v>
      </c>
      <c r="C54" s="14" t="str">
        <f t="shared" ca="1" si="2"/>
        <v>Hyrdeengen</v>
      </c>
      <c r="D54" s="14" t="str">
        <f t="shared" ca="1" si="3"/>
        <v>387</v>
      </c>
      <c r="E54" s="14" t="str">
        <f t="shared" ca="1" si="4"/>
        <v>21cv</v>
      </c>
      <c r="F54" s="1">
        <f t="shared" ca="1" si="5"/>
        <v>130</v>
      </c>
      <c r="G54" s="1">
        <f t="shared" ca="1" si="6"/>
        <v>125</v>
      </c>
      <c r="H54" s="1">
        <f t="shared" ca="1" si="7"/>
        <v>1975</v>
      </c>
      <c r="I54" s="1" t="str">
        <f ca="1">INDEX(Relationstabel!$C$3:$K$10,MATCH(INDIRECT($A$1&amp;"J"&amp;A54),Relationstabel!$A$3:$A$10,0),MATCH(IFERROR(VALUE(INDIRECT($A$1&amp;"K"&amp;A54)),0),Relationstabel!$C$1:$K$1,0))</f>
        <v>Fjernvarme/ Blokvarme</v>
      </c>
      <c r="J54" s="1" t="str">
        <f ca="1">INDEX(Anvendelseskode!B:B,MATCH($F54,Anvendelseskode!$A:$A,0))</f>
        <v>Række-, kæde-, dobbelthus (lodret adskillelse mellem enhederne)</v>
      </c>
      <c r="K54" s="1" t="str">
        <f ca="1">INDEX(Anvendelseskode!C:C,MATCH($F54,Anvendelseskode!$A:$A,0))</f>
        <v>Række-, kæde og dobbelthuse</v>
      </c>
      <c r="L54" s="1" t="str">
        <f ca="1">INDEX(Anvendelseskode!D:D,MATCH($F54,Anvendelseskode!$A:$A,0))</f>
        <v>Private husholdninger</v>
      </c>
      <c r="M54" s="1" t="str">
        <f ca="1">IFERROR(INDEX(SBi!$2:$2,MATCH(H54,SBi!$1:$1,1)),SBi!$K$2)</f>
        <v>1973-1978</v>
      </c>
      <c r="N54" s="1">
        <f ca="1">INDEX(SBi!$C$3:$K$28,MATCH(F54,SBi!$B$3:$B$28,0),MATCH(M54,SBi!$C$2:$K$2,0))</f>
        <v>112.6</v>
      </c>
      <c r="O54" s="16">
        <f t="shared" ca="1" si="8"/>
        <v>14.074999999999999</v>
      </c>
      <c r="P54" s="16" t="str">
        <f ca="1">IFERROR(INDEX(VpD!$2:$2,MATCH(H54,VpD!$1:$1,1)),VpD!$I$2)</f>
        <v>1973-1978</v>
      </c>
      <c r="Q54" s="1">
        <f ca="1">INDEX(VpD!$C$3:$I$27,MATCH(F54,VpD!$B$3:$B$27,0),MATCH(P54,VpD!$C$2:$I$2,0))</f>
        <v>98</v>
      </c>
      <c r="R54" s="16">
        <f t="shared" ca="1" si="9"/>
        <v>12.25</v>
      </c>
      <c r="S54" s="14">
        <f t="shared" ca="1" si="10"/>
        <v>711504.37</v>
      </c>
      <c r="T54" s="14">
        <f t="shared" ca="1" si="11"/>
        <v>6172355.1500000004</v>
      </c>
      <c r="U54" s="14" t="str">
        <f t="shared" ca="1" si="12"/>
        <v>0A3F507E-1A13-32B8-E044-0003BA298018</v>
      </c>
    </row>
    <row r="55" spans="1:21" s="14" customFormat="1" x14ac:dyDescent="0.25">
      <c r="A55" s="14">
        <f t="shared" si="0"/>
        <v>55</v>
      </c>
      <c r="B55" s="14" t="str">
        <f t="shared" ca="1" si="1"/>
        <v>09CB4479-69FD-4A1C-9027-88CA9A85B6F1</v>
      </c>
      <c r="C55" s="14" t="str">
        <f t="shared" ca="1" si="2"/>
        <v>Kollerupparken</v>
      </c>
      <c r="D55" s="14" t="str">
        <f t="shared" ca="1" si="3"/>
        <v>45</v>
      </c>
      <c r="E55" s="14" t="str">
        <f t="shared" ca="1" si="4"/>
        <v>1ao</v>
      </c>
      <c r="F55" s="1">
        <f t="shared" ca="1" si="5"/>
        <v>120</v>
      </c>
      <c r="G55" s="1">
        <f t="shared" ca="1" si="6"/>
        <v>151</v>
      </c>
      <c r="H55" s="1">
        <f t="shared" ca="1" si="7"/>
        <v>1972</v>
      </c>
      <c r="I55" s="1" t="str">
        <f ca="1">INDEX(Relationstabel!$C$3:$K$10,MATCH(INDIRECT($A$1&amp;"J"&amp;A55),Relationstabel!$A$3:$A$10,0),MATCH(IFERROR(VALUE(INDIRECT($A$1&amp;"K"&amp;A55)),0),Relationstabel!$C$1:$K$1,0))</f>
        <v>Naturgas</v>
      </c>
      <c r="J55" s="1" t="str">
        <f ca="1">INDEX(Anvendelseskode!B:B,MATCH($F55,Anvendelseskode!$A:$A,0))</f>
        <v>Fritliggende enfamilieshus (parcelhus)</v>
      </c>
      <c r="K55" s="1" t="str">
        <f ca="1">INDEX(Anvendelseskode!C:C,MATCH($F55,Anvendelseskode!$A:$A,0))</f>
        <v>Parcelhuse</v>
      </c>
      <c r="L55" s="1" t="str">
        <f ca="1">INDEX(Anvendelseskode!D:D,MATCH($F55,Anvendelseskode!$A:$A,0))</f>
        <v>Private husholdninger</v>
      </c>
      <c r="M55" s="1" t="str">
        <f ca="1">IFERROR(INDEX(SBi!$2:$2,MATCH(H55,SBi!$1:$1,1)),SBi!$K$2)</f>
        <v>1961-1972</v>
      </c>
      <c r="N55" s="1">
        <f ca="1">INDEX(SBi!$C$3:$K$28,MATCH(F55,SBi!$B$3:$B$28,0),MATCH(M55,SBi!$C$2:$K$2,0))</f>
        <v>134.30000000000001</v>
      </c>
      <c r="O55" s="16">
        <f t="shared" ca="1" si="8"/>
        <v>20.279300000000003</v>
      </c>
      <c r="P55" s="16" t="str">
        <f ca="1">IFERROR(INDEX(VpD!$2:$2,MATCH(H55,VpD!$1:$1,1)),VpD!$I$2)</f>
        <v>1961-1972</v>
      </c>
      <c r="Q55" s="1">
        <f ca="1">INDEX(VpD!$C$3:$I$27,MATCH(F55,VpD!$B$3:$B$27,0),MATCH(P55,VpD!$C$2:$I$2,0))</f>
        <v>143</v>
      </c>
      <c r="R55" s="16">
        <f t="shared" ca="1" si="9"/>
        <v>21.593</v>
      </c>
      <c r="S55" s="14">
        <f t="shared" ca="1" si="10"/>
        <v>713540.17</v>
      </c>
      <c r="T55" s="14">
        <f t="shared" ca="1" si="11"/>
        <v>6169268.7000000002</v>
      </c>
      <c r="U55" s="14" t="str">
        <f t="shared" ca="1" si="12"/>
        <v>0A3F507E-1C13-32B8-E044-0003BA298018</v>
      </c>
    </row>
    <row r="56" spans="1:21" s="14" customFormat="1" x14ac:dyDescent="0.25">
      <c r="A56" s="14">
        <f t="shared" si="0"/>
        <v>56</v>
      </c>
      <c r="B56" s="14" t="str">
        <f t="shared" ca="1" si="1"/>
        <v>DE1418DE-90EE-4AC7-AB3F-A34F5CCF2012</v>
      </c>
      <c r="C56" s="14" t="str">
        <f t="shared" ca="1" si="2"/>
        <v>Strandhaven</v>
      </c>
      <c r="D56" s="14" t="str">
        <f t="shared" ca="1" si="3"/>
        <v>13</v>
      </c>
      <c r="E56" s="14" t="str">
        <f t="shared" ca="1" si="4"/>
        <v>5ds</v>
      </c>
      <c r="F56" s="1">
        <f t="shared" ca="1" si="5"/>
        <v>130</v>
      </c>
      <c r="G56" s="1">
        <f t="shared" ca="1" si="6"/>
        <v>120</v>
      </c>
      <c r="H56" s="1">
        <f t="shared" ca="1" si="7"/>
        <v>2008</v>
      </c>
      <c r="I56" s="1" t="str">
        <f ca="1">INDEX(Relationstabel!$C$3:$K$10,MATCH(INDIRECT($A$1&amp;"J"&amp;A56),Relationstabel!$A$3:$A$10,0),MATCH(IFERROR(VALUE(INDIRECT($A$1&amp;"K"&amp;A56)),0),Relationstabel!$C$1:$K$1,0))</f>
        <v>Naturgas</v>
      </c>
      <c r="J56" s="1" t="str">
        <f ca="1">INDEX(Anvendelseskode!B:B,MATCH($F56,Anvendelseskode!$A:$A,0))</f>
        <v>Række-, kæde-, dobbelthus (lodret adskillelse mellem enhederne)</v>
      </c>
      <c r="K56" s="1" t="str">
        <f ca="1">INDEX(Anvendelseskode!C:C,MATCH($F56,Anvendelseskode!$A:$A,0))</f>
        <v>Række-, kæde og dobbelthuse</v>
      </c>
      <c r="L56" s="1" t="str">
        <f ca="1">INDEX(Anvendelseskode!D:D,MATCH($F56,Anvendelseskode!$A:$A,0))</f>
        <v>Private husholdninger</v>
      </c>
      <c r="M56" s="1" t="str">
        <f ca="1">IFERROR(INDEX(SBi!$2:$2,MATCH(H56,SBi!$1:$1,1)),SBi!$K$2)</f>
        <v>Efter 2006</v>
      </c>
      <c r="N56" s="1">
        <f ca="1">INDEX(SBi!$C$3:$K$28,MATCH(F56,SBi!$B$3:$B$28,0),MATCH(M56,SBi!$C$2:$K$2,0))</f>
        <v>66.400000000000006</v>
      </c>
      <c r="O56" s="16">
        <f t="shared" ca="1" si="8"/>
        <v>7.9680000000000009</v>
      </c>
      <c r="P56" s="16" t="str">
        <f ca="1">IFERROR(INDEX(VpD!$2:$2,MATCH(H56,VpD!$1:$1,1)),VpD!$I$2)</f>
        <v>&gt;1998</v>
      </c>
      <c r="Q56" s="1">
        <f ca="1">INDEX(VpD!$C$3:$I$27,MATCH(F56,VpD!$B$3:$B$27,0),MATCH(P56,VpD!$C$2:$I$2,0))</f>
        <v>65</v>
      </c>
      <c r="R56" s="16">
        <f t="shared" ca="1" si="9"/>
        <v>7.8</v>
      </c>
      <c r="S56" s="14">
        <f t="shared" ca="1" si="10"/>
        <v>712737.52</v>
      </c>
      <c r="T56" s="14">
        <f t="shared" ca="1" si="11"/>
        <v>6168838.9900000002</v>
      </c>
      <c r="U56" s="14" t="str">
        <f t="shared" ca="1" si="12"/>
        <v>53BA2F34-5FC9-2505-E044-0003BA298018</v>
      </c>
    </row>
    <row r="57" spans="1:21" s="14" customFormat="1" x14ac:dyDescent="0.25">
      <c r="A57" s="14">
        <f t="shared" si="0"/>
        <v>57</v>
      </c>
      <c r="B57" s="14" t="str">
        <f t="shared" ca="1" si="1"/>
        <v>DFEBBD01-19C0-4058-BA2C-5750FE53DED7</v>
      </c>
      <c r="C57" s="14" t="str">
        <f t="shared" ca="1" si="2"/>
        <v>Strandhaven</v>
      </c>
      <c r="D57" s="14" t="str">
        <f t="shared" ca="1" si="3"/>
        <v>27</v>
      </c>
      <c r="E57" s="14" t="str">
        <f t="shared" ca="1" si="4"/>
        <v>5dz</v>
      </c>
      <c r="F57" s="1">
        <f t="shared" ca="1" si="5"/>
        <v>130</v>
      </c>
      <c r="G57" s="1">
        <f t="shared" ca="1" si="6"/>
        <v>108</v>
      </c>
      <c r="H57" s="1">
        <f t="shared" ca="1" si="7"/>
        <v>2008</v>
      </c>
      <c r="I57" s="1" t="str">
        <f ca="1">INDEX(Relationstabel!$C$3:$K$10,MATCH(INDIRECT($A$1&amp;"J"&amp;A57),Relationstabel!$A$3:$A$10,0),MATCH(IFERROR(VALUE(INDIRECT($A$1&amp;"K"&amp;A57)),0),Relationstabel!$C$1:$K$1,0))</f>
        <v>Naturgas</v>
      </c>
      <c r="J57" s="1" t="str">
        <f ca="1">INDEX(Anvendelseskode!B:B,MATCH($F57,Anvendelseskode!$A:$A,0))</f>
        <v>Række-, kæde-, dobbelthus (lodret adskillelse mellem enhederne)</v>
      </c>
      <c r="K57" s="1" t="str">
        <f ca="1">INDEX(Anvendelseskode!C:C,MATCH($F57,Anvendelseskode!$A:$A,0))</f>
        <v>Række-, kæde og dobbelthuse</v>
      </c>
      <c r="L57" s="1" t="str">
        <f ca="1">INDEX(Anvendelseskode!D:D,MATCH($F57,Anvendelseskode!$A:$A,0))</f>
        <v>Private husholdninger</v>
      </c>
      <c r="M57" s="1" t="str">
        <f ca="1">IFERROR(INDEX(SBi!$2:$2,MATCH(H57,SBi!$1:$1,1)),SBi!$K$2)</f>
        <v>Efter 2006</v>
      </c>
      <c r="N57" s="1">
        <f ca="1">INDEX(SBi!$C$3:$K$28,MATCH(F57,SBi!$B$3:$B$28,0),MATCH(M57,SBi!$C$2:$K$2,0))</f>
        <v>66.400000000000006</v>
      </c>
      <c r="O57" s="16">
        <f t="shared" ca="1" si="8"/>
        <v>7.1712000000000007</v>
      </c>
      <c r="P57" s="16" t="str">
        <f ca="1">IFERROR(INDEX(VpD!$2:$2,MATCH(H57,VpD!$1:$1,1)),VpD!$I$2)</f>
        <v>&gt;1998</v>
      </c>
      <c r="Q57" s="1">
        <f ca="1">INDEX(VpD!$C$3:$I$27,MATCH(F57,VpD!$B$3:$B$27,0),MATCH(P57,VpD!$C$2:$I$2,0))</f>
        <v>65</v>
      </c>
      <c r="R57" s="16">
        <f t="shared" ca="1" si="9"/>
        <v>7.02</v>
      </c>
      <c r="S57" s="14">
        <f t="shared" ca="1" si="10"/>
        <v>712717.83</v>
      </c>
      <c r="T57" s="14">
        <f t="shared" ca="1" si="11"/>
        <v>6168816.2599999998</v>
      </c>
      <c r="U57" s="14" t="str">
        <f t="shared" ca="1" si="12"/>
        <v>53BA2F34-5FCF-2505-E044-0003BA298018</v>
      </c>
    </row>
    <row r="58" spans="1:21" s="14" customFormat="1" x14ac:dyDescent="0.25">
      <c r="A58" s="14">
        <f t="shared" si="0"/>
        <v>58</v>
      </c>
      <c r="B58" s="14" t="str">
        <f t="shared" ca="1" si="1"/>
        <v>36E44A62-758D-445C-9458-501E07AB6F7E</v>
      </c>
      <c r="C58" s="14" t="str">
        <f t="shared" ca="1" si="2"/>
        <v>Strandhaven</v>
      </c>
      <c r="D58" s="14" t="str">
        <f t="shared" ca="1" si="3"/>
        <v>51</v>
      </c>
      <c r="E58" s="14" t="str">
        <f t="shared" ca="1" si="4"/>
        <v>5ei</v>
      </c>
      <c r="F58" s="1">
        <f t="shared" ca="1" si="5"/>
        <v>130</v>
      </c>
      <c r="G58" s="1">
        <f t="shared" ca="1" si="6"/>
        <v>108</v>
      </c>
      <c r="H58" s="1">
        <f t="shared" ca="1" si="7"/>
        <v>2008</v>
      </c>
      <c r="I58" s="1" t="str">
        <f ca="1">INDEX(Relationstabel!$C$3:$K$10,MATCH(INDIRECT($A$1&amp;"J"&amp;A58),Relationstabel!$A$3:$A$10,0),MATCH(IFERROR(VALUE(INDIRECT($A$1&amp;"K"&amp;A58)),0),Relationstabel!$C$1:$K$1,0))</f>
        <v>Naturgas</v>
      </c>
      <c r="J58" s="1" t="str">
        <f ca="1">INDEX(Anvendelseskode!B:B,MATCH($F58,Anvendelseskode!$A:$A,0))</f>
        <v>Række-, kæde-, dobbelthus (lodret adskillelse mellem enhederne)</v>
      </c>
      <c r="K58" s="1" t="str">
        <f ca="1">INDEX(Anvendelseskode!C:C,MATCH($F58,Anvendelseskode!$A:$A,0))</f>
        <v>Række-, kæde og dobbelthuse</v>
      </c>
      <c r="L58" s="1" t="str">
        <f ca="1">INDEX(Anvendelseskode!D:D,MATCH($F58,Anvendelseskode!$A:$A,0))</f>
        <v>Private husholdninger</v>
      </c>
      <c r="M58" s="1" t="str">
        <f ca="1">IFERROR(INDEX(SBi!$2:$2,MATCH(H58,SBi!$1:$1,1)),SBi!$K$2)</f>
        <v>Efter 2006</v>
      </c>
      <c r="N58" s="1">
        <f ca="1">INDEX(SBi!$C$3:$K$28,MATCH(F58,SBi!$B$3:$B$28,0),MATCH(M58,SBi!$C$2:$K$2,0))</f>
        <v>66.400000000000006</v>
      </c>
      <c r="O58" s="16">
        <f t="shared" ca="1" si="8"/>
        <v>7.1712000000000007</v>
      </c>
      <c r="P58" s="16" t="str">
        <f ca="1">IFERROR(INDEX(VpD!$2:$2,MATCH(H58,VpD!$1:$1,1)),VpD!$I$2)</f>
        <v>&gt;1998</v>
      </c>
      <c r="Q58" s="1">
        <f ca="1">INDEX(VpD!$C$3:$I$27,MATCH(F58,VpD!$B$3:$B$27,0),MATCH(P58,VpD!$C$2:$I$2,0))</f>
        <v>65</v>
      </c>
      <c r="R58" s="16">
        <f t="shared" ca="1" si="9"/>
        <v>7.02</v>
      </c>
      <c r="S58" s="14">
        <f t="shared" ca="1" si="10"/>
        <v>712701.15</v>
      </c>
      <c r="T58" s="14">
        <f t="shared" ca="1" si="11"/>
        <v>6168790.1600000001</v>
      </c>
      <c r="U58" s="14" t="str">
        <f t="shared" ca="1" si="12"/>
        <v>53BA2F34-5FDA-2505-E044-0003BA298018</v>
      </c>
    </row>
    <row r="59" spans="1:21" s="14" customFormat="1" x14ac:dyDescent="0.25">
      <c r="A59" s="14">
        <f t="shared" si="0"/>
        <v>59</v>
      </c>
      <c r="B59" s="14" t="str">
        <f t="shared" ca="1" si="1"/>
        <v>BE7E0DC8-09D4-4CBF-A876-3DB2E043A253</v>
      </c>
      <c r="C59" s="14" t="str">
        <f t="shared" ca="1" si="2"/>
        <v>Engvej</v>
      </c>
      <c r="D59" s="14" t="str">
        <f t="shared" ca="1" si="3"/>
        <v>11</v>
      </c>
      <c r="E59" s="14" t="str">
        <f t="shared" ca="1" si="4"/>
        <v>54</v>
      </c>
      <c r="F59" s="1">
        <f t="shared" ca="1" si="5"/>
        <v>120</v>
      </c>
      <c r="G59" s="1">
        <f t="shared" ca="1" si="6"/>
        <v>110</v>
      </c>
      <c r="H59" s="1">
        <f t="shared" ca="1" si="7"/>
        <v>1977</v>
      </c>
      <c r="I59" s="1" t="str">
        <f ca="1">INDEX(Relationstabel!$C$3:$K$10,MATCH(INDIRECT($A$1&amp;"J"&amp;A59),Relationstabel!$A$3:$A$10,0),MATCH(IFERROR(VALUE(INDIRECT($A$1&amp;"K"&amp;A59)),0),Relationstabel!$C$1:$K$1,0))</f>
        <v>Olie</v>
      </c>
      <c r="J59" s="1" t="str">
        <f ca="1">INDEX(Anvendelseskode!B:B,MATCH($F59,Anvendelseskode!$A:$A,0))</f>
        <v>Fritliggende enfamilieshus (parcelhus)</v>
      </c>
      <c r="K59" s="1" t="str">
        <f ca="1">INDEX(Anvendelseskode!C:C,MATCH($F59,Anvendelseskode!$A:$A,0))</f>
        <v>Parcelhuse</v>
      </c>
      <c r="L59" s="1" t="str">
        <f ca="1">INDEX(Anvendelseskode!D:D,MATCH($F59,Anvendelseskode!$A:$A,0))</f>
        <v>Private husholdninger</v>
      </c>
      <c r="M59" s="1" t="str">
        <f ca="1">IFERROR(INDEX(SBi!$2:$2,MATCH(H59,SBi!$1:$1,1)),SBi!$K$2)</f>
        <v>1973-1978</v>
      </c>
      <c r="N59" s="1">
        <f ca="1">INDEX(SBi!$C$3:$K$28,MATCH(F59,SBi!$B$3:$B$28,0),MATCH(M59,SBi!$C$2:$K$2,0))</f>
        <v>119.8</v>
      </c>
      <c r="O59" s="16">
        <f t="shared" ca="1" si="8"/>
        <v>13.178000000000001</v>
      </c>
      <c r="P59" s="16" t="str">
        <f ca="1">IFERROR(INDEX(VpD!$2:$2,MATCH(H59,VpD!$1:$1,1)),VpD!$I$2)</f>
        <v>1973-1978</v>
      </c>
      <c r="Q59" s="1">
        <f ca="1">INDEX(VpD!$C$3:$I$27,MATCH(F59,VpD!$B$3:$B$27,0),MATCH(P59,VpD!$C$2:$I$2,0))</f>
        <v>117</v>
      </c>
      <c r="R59" s="16">
        <f t="shared" ca="1" si="9"/>
        <v>12.87</v>
      </c>
      <c r="S59" s="14">
        <f t="shared" ca="1" si="10"/>
        <v>711695.21</v>
      </c>
      <c r="T59" s="14">
        <f t="shared" ca="1" si="11"/>
        <v>6170482.8899999997</v>
      </c>
      <c r="U59" s="14" t="str">
        <f t="shared" ca="1" si="12"/>
        <v>0A3F507E-1701-32B8-E044-0003BA298018</v>
      </c>
    </row>
    <row r="60" spans="1:21" s="14" customFormat="1" x14ac:dyDescent="0.25">
      <c r="A60" s="14">
        <f t="shared" si="0"/>
        <v>60</v>
      </c>
      <c r="B60" s="14" t="str">
        <f t="shared" ca="1" si="1"/>
        <v>5A28E4F0-98B8-4B92-8FE0-FB27A4A76EE0</v>
      </c>
      <c r="C60" s="14" t="str">
        <f t="shared" ca="1" si="2"/>
        <v>Højstrupvej</v>
      </c>
      <c r="D60" s="14" t="str">
        <f t="shared" ca="1" si="3"/>
        <v>10</v>
      </c>
      <c r="E60" s="14" t="str">
        <f t="shared" ca="1" si="4"/>
        <v>18ci</v>
      </c>
      <c r="F60" s="1">
        <f t="shared" ca="1" si="5"/>
        <v>120</v>
      </c>
      <c r="G60" s="1">
        <f t="shared" ca="1" si="6"/>
        <v>104</v>
      </c>
      <c r="H60" s="1">
        <f t="shared" ca="1" si="7"/>
        <v>1963</v>
      </c>
      <c r="I60" s="1" t="str">
        <f ca="1">INDEX(Relationstabel!$C$3:$K$10,MATCH(INDIRECT($A$1&amp;"J"&amp;A60),Relationstabel!$A$3:$A$10,0),MATCH(IFERROR(VALUE(INDIRECT($A$1&amp;"K"&amp;A60)),0),Relationstabel!$C$1:$K$1,0))</f>
        <v>Naturgas</v>
      </c>
      <c r="J60" s="1" t="str">
        <f ca="1">INDEX(Anvendelseskode!B:B,MATCH($F60,Anvendelseskode!$A:$A,0))</f>
        <v>Fritliggende enfamilieshus (parcelhus)</v>
      </c>
      <c r="K60" s="1" t="str">
        <f ca="1">INDEX(Anvendelseskode!C:C,MATCH($F60,Anvendelseskode!$A:$A,0))</f>
        <v>Parcelhuse</v>
      </c>
      <c r="L60" s="1" t="str">
        <f ca="1">INDEX(Anvendelseskode!D:D,MATCH($F60,Anvendelseskode!$A:$A,0))</f>
        <v>Private husholdninger</v>
      </c>
      <c r="M60" s="1" t="str">
        <f ca="1">IFERROR(INDEX(SBi!$2:$2,MATCH(H60,SBi!$1:$1,1)),SBi!$K$2)</f>
        <v>1961-1972</v>
      </c>
      <c r="N60" s="1">
        <f ca="1">INDEX(SBi!$C$3:$K$28,MATCH(F60,SBi!$B$3:$B$28,0),MATCH(M60,SBi!$C$2:$K$2,0))</f>
        <v>134.30000000000001</v>
      </c>
      <c r="O60" s="16">
        <f t="shared" ca="1" si="8"/>
        <v>13.9672</v>
      </c>
      <c r="P60" s="16" t="str">
        <f ca="1">IFERROR(INDEX(VpD!$2:$2,MATCH(H60,VpD!$1:$1,1)),VpD!$I$2)</f>
        <v>1961-1972</v>
      </c>
      <c r="Q60" s="1">
        <f ca="1">INDEX(VpD!$C$3:$I$27,MATCH(F60,VpD!$B$3:$B$27,0),MATCH(P60,VpD!$C$2:$I$2,0))</f>
        <v>143</v>
      </c>
      <c r="R60" s="16">
        <f t="shared" ca="1" si="9"/>
        <v>14.872</v>
      </c>
      <c r="S60" s="14">
        <f t="shared" ca="1" si="10"/>
        <v>713095</v>
      </c>
      <c r="T60" s="14">
        <f t="shared" ca="1" si="11"/>
        <v>6168940.8300000001</v>
      </c>
      <c r="U60" s="14" t="str">
        <f t="shared" ca="1" si="12"/>
        <v>0A3F507E-1B01-32B8-E044-0003BA298018</v>
      </c>
    </row>
    <row r="61" spans="1:21" s="14" customFormat="1" x14ac:dyDescent="0.25">
      <c r="A61" s="14">
        <f t="shared" si="0"/>
        <v>61</v>
      </c>
      <c r="B61" s="14" t="str">
        <f t="shared" ca="1" si="1"/>
        <v>7D0A19B9-F68E-4C72-8810-F0AEA47C261E</v>
      </c>
      <c r="C61" s="14" t="str">
        <f t="shared" ca="1" si="2"/>
        <v>Løkketoften</v>
      </c>
      <c r="D61" s="14" t="str">
        <f t="shared" ca="1" si="3"/>
        <v>30</v>
      </c>
      <c r="E61" s="14" t="str">
        <f t="shared" ca="1" si="4"/>
        <v>9eg</v>
      </c>
      <c r="F61" s="1">
        <f t="shared" ca="1" si="5"/>
        <v>120</v>
      </c>
      <c r="G61" s="1">
        <f t="shared" ca="1" si="6"/>
        <v>134</v>
      </c>
      <c r="H61" s="1">
        <f t="shared" ca="1" si="7"/>
        <v>1969</v>
      </c>
      <c r="I61" s="1" t="str">
        <f ca="1">INDEX(Relationstabel!$C$3:$K$10,MATCH(INDIRECT($A$1&amp;"J"&amp;A61),Relationstabel!$A$3:$A$10,0),MATCH(IFERROR(VALUE(INDIRECT($A$1&amp;"K"&amp;A61)),0),Relationstabel!$C$1:$K$1,0))</f>
        <v>Naturgas</v>
      </c>
      <c r="J61" s="1" t="str">
        <f ca="1">INDEX(Anvendelseskode!B:B,MATCH($F61,Anvendelseskode!$A:$A,0))</f>
        <v>Fritliggende enfamilieshus (parcelhus)</v>
      </c>
      <c r="K61" s="1" t="str">
        <f ca="1">INDEX(Anvendelseskode!C:C,MATCH($F61,Anvendelseskode!$A:$A,0))</f>
        <v>Parcelhuse</v>
      </c>
      <c r="L61" s="1" t="str">
        <f ca="1">INDEX(Anvendelseskode!D:D,MATCH($F61,Anvendelseskode!$A:$A,0))</f>
        <v>Private husholdninger</v>
      </c>
      <c r="M61" s="1" t="str">
        <f ca="1">IFERROR(INDEX(SBi!$2:$2,MATCH(H61,SBi!$1:$1,1)),SBi!$K$2)</f>
        <v>1961-1972</v>
      </c>
      <c r="N61" s="1">
        <f ca="1">INDEX(SBi!$C$3:$K$28,MATCH(F61,SBi!$B$3:$B$28,0),MATCH(M61,SBi!$C$2:$K$2,0))</f>
        <v>134.30000000000001</v>
      </c>
      <c r="O61" s="16">
        <f t="shared" ca="1" si="8"/>
        <v>17.996200000000002</v>
      </c>
      <c r="P61" s="16" t="str">
        <f ca="1">IFERROR(INDEX(VpD!$2:$2,MATCH(H61,VpD!$1:$1,1)),VpD!$I$2)</f>
        <v>1961-1972</v>
      </c>
      <c r="Q61" s="1">
        <f ca="1">INDEX(VpD!$C$3:$I$27,MATCH(F61,VpD!$B$3:$B$27,0),MATCH(P61,VpD!$C$2:$I$2,0))</f>
        <v>143</v>
      </c>
      <c r="R61" s="16">
        <f t="shared" ca="1" si="9"/>
        <v>19.161999999999999</v>
      </c>
      <c r="S61" s="14">
        <f t="shared" ca="1" si="10"/>
        <v>710945.56</v>
      </c>
      <c r="T61" s="14">
        <f t="shared" ca="1" si="11"/>
        <v>6171965.0800000001</v>
      </c>
      <c r="U61" s="14" t="str">
        <f t="shared" ca="1" si="12"/>
        <v>0A3F507E-1D01-32B8-E044-0003BA298018</v>
      </c>
    </row>
    <row r="62" spans="1:21" s="14" customFormat="1" x14ac:dyDescent="0.25">
      <c r="A62" s="14">
        <f t="shared" si="0"/>
        <v>62</v>
      </c>
      <c r="B62" s="14" t="str">
        <f t="shared" ca="1" si="1"/>
        <v>CDC0E985-9091-494A-9B2D-D8BF1AE13764</v>
      </c>
      <c r="C62" s="14" t="str">
        <f t="shared" ca="1" si="2"/>
        <v>Nysøvej</v>
      </c>
      <c r="D62" s="14" t="str">
        <f t="shared" ca="1" si="3"/>
        <v>24</v>
      </c>
      <c r="E62" s="14" t="str">
        <f t="shared" ca="1" si="4"/>
        <v>9bl</v>
      </c>
      <c r="F62" s="1">
        <f t="shared" ca="1" si="5"/>
        <v>120</v>
      </c>
      <c r="G62" s="1">
        <f t="shared" ca="1" si="6"/>
        <v>113</v>
      </c>
      <c r="H62" s="1">
        <f t="shared" ca="1" si="7"/>
        <v>1966</v>
      </c>
      <c r="I62" s="1" t="str">
        <f ca="1">INDEX(Relationstabel!$C$3:$K$10,MATCH(INDIRECT($A$1&amp;"J"&amp;A62),Relationstabel!$A$3:$A$10,0),MATCH(IFERROR(VALUE(INDIRECT($A$1&amp;"K"&amp;A62)),0),Relationstabel!$C$1:$K$1,0))</f>
        <v>Naturgas</v>
      </c>
      <c r="J62" s="1" t="str">
        <f ca="1">INDEX(Anvendelseskode!B:B,MATCH($F62,Anvendelseskode!$A:$A,0))</f>
        <v>Fritliggende enfamilieshus (parcelhus)</v>
      </c>
      <c r="K62" s="1" t="str">
        <f ca="1">INDEX(Anvendelseskode!C:C,MATCH($F62,Anvendelseskode!$A:$A,0))</f>
        <v>Parcelhuse</v>
      </c>
      <c r="L62" s="1" t="str">
        <f ca="1">INDEX(Anvendelseskode!D:D,MATCH($F62,Anvendelseskode!$A:$A,0))</f>
        <v>Private husholdninger</v>
      </c>
      <c r="M62" s="1" t="str">
        <f ca="1">IFERROR(INDEX(SBi!$2:$2,MATCH(H62,SBi!$1:$1,1)),SBi!$K$2)</f>
        <v>1961-1972</v>
      </c>
      <c r="N62" s="1">
        <f ca="1">INDEX(SBi!$C$3:$K$28,MATCH(F62,SBi!$B$3:$B$28,0),MATCH(M62,SBi!$C$2:$K$2,0))</f>
        <v>134.30000000000001</v>
      </c>
      <c r="O62" s="16">
        <f t="shared" ca="1" si="8"/>
        <v>15.175900000000002</v>
      </c>
      <c r="P62" s="16" t="str">
        <f ca="1">IFERROR(INDEX(VpD!$2:$2,MATCH(H62,VpD!$1:$1,1)),VpD!$I$2)</f>
        <v>1961-1972</v>
      </c>
      <c r="Q62" s="1">
        <f ca="1">INDEX(VpD!$C$3:$I$27,MATCH(F62,VpD!$B$3:$B$27,0),MATCH(P62,VpD!$C$2:$I$2,0))</f>
        <v>143</v>
      </c>
      <c r="R62" s="16">
        <f t="shared" ca="1" si="9"/>
        <v>16.158999999999999</v>
      </c>
      <c r="S62" s="14">
        <f t="shared" ca="1" si="10"/>
        <v>712198.54</v>
      </c>
      <c r="T62" s="14">
        <f t="shared" ca="1" si="11"/>
        <v>6169244.9299999997</v>
      </c>
      <c r="U62" s="14" t="str">
        <f t="shared" ca="1" si="12"/>
        <v>0A3F507E-1E01-32B8-E044-0003BA298018</v>
      </c>
    </row>
    <row r="63" spans="1:21" s="14" customFormat="1" x14ac:dyDescent="0.25">
      <c r="A63" s="14">
        <f t="shared" si="0"/>
        <v>63</v>
      </c>
      <c r="B63" s="14" t="str">
        <f t="shared" ca="1" si="1"/>
        <v>EE249A28-302D-4A17-97B0-381468E939D1</v>
      </c>
      <c r="C63" s="14" t="str">
        <f t="shared" ca="1" si="2"/>
        <v>Syvhøjvænge</v>
      </c>
      <c r="D63" s="14" t="str">
        <f t="shared" ca="1" si="3"/>
        <v>205</v>
      </c>
      <c r="E63" s="14" t="str">
        <f t="shared" ca="1" si="4"/>
        <v>21bx</v>
      </c>
      <c r="F63" s="1">
        <f t="shared" ca="1" si="5"/>
        <v>130</v>
      </c>
      <c r="G63" s="1">
        <f t="shared" ca="1" si="6"/>
        <v>170</v>
      </c>
      <c r="H63" s="1">
        <f t="shared" ca="1" si="7"/>
        <v>1971</v>
      </c>
      <c r="I63" s="1" t="str">
        <f ca="1">INDEX(Relationstabel!$C$3:$K$10,MATCH(INDIRECT($A$1&amp;"J"&amp;A63),Relationstabel!$A$3:$A$10,0),MATCH(IFERROR(VALUE(INDIRECT($A$1&amp;"K"&amp;A63)),0),Relationstabel!$C$1:$K$1,0))</f>
        <v>Fjernvarme/ Blokvarme</v>
      </c>
      <c r="J63" s="1" t="str">
        <f ca="1">INDEX(Anvendelseskode!B:B,MATCH($F63,Anvendelseskode!$A:$A,0))</f>
        <v>Række-, kæde-, dobbelthus (lodret adskillelse mellem enhederne)</v>
      </c>
      <c r="K63" s="1" t="str">
        <f ca="1">INDEX(Anvendelseskode!C:C,MATCH($F63,Anvendelseskode!$A:$A,0))</f>
        <v>Række-, kæde og dobbelthuse</v>
      </c>
      <c r="L63" s="1" t="str">
        <f ca="1">INDEX(Anvendelseskode!D:D,MATCH($F63,Anvendelseskode!$A:$A,0))</f>
        <v>Private husholdninger</v>
      </c>
      <c r="M63" s="1" t="str">
        <f ca="1">IFERROR(INDEX(SBi!$2:$2,MATCH(H63,SBi!$1:$1,1)),SBi!$K$2)</f>
        <v>1961-1972</v>
      </c>
      <c r="N63" s="1">
        <f ca="1">INDEX(SBi!$C$3:$K$28,MATCH(F63,SBi!$B$3:$B$28,0),MATCH(M63,SBi!$C$2:$K$2,0))</f>
        <v>119.9</v>
      </c>
      <c r="O63" s="16">
        <f t="shared" ca="1" si="8"/>
        <v>20.382999999999999</v>
      </c>
      <c r="P63" s="16" t="str">
        <f ca="1">IFERROR(INDEX(VpD!$2:$2,MATCH(H63,VpD!$1:$1,1)),VpD!$I$2)</f>
        <v>1961-1972</v>
      </c>
      <c r="Q63" s="1">
        <f ca="1">INDEX(VpD!$C$3:$I$27,MATCH(F63,VpD!$B$3:$B$27,0),MATCH(P63,VpD!$C$2:$I$2,0))</f>
        <v>120</v>
      </c>
      <c r="R63" s="16">
        <f t="shared" ca="1" si="9"/>
        <v>20.399999999999999</v>
      </c>
      <c r="S63" s="14">
        <f t="shared" ca="1" si="10"/>
        <v>711798.24</v>
      </c>
      <c r="T63" s="14">
        <f t="shared" ca="1" si="11"/>
        <v>6172241.8899999997</v>
      </c>
      <c r="U63" s="14" t="str">
        <f t="shared" ca="1" si="12"/>
        <v>0A3F507E-2301-32B8-E044-0003BA298018</v>
      </c>
    </row>
    <row r="64" spans="1:21" s="14" customFormat="1" x14ac:dyDescent="0.25">
      <c r="A64" s="14">
        <f t="shared" si="0"/>
        <v>64</v>
      </c>
      <c r="B64" s="14" t="str">
        <f t="shared" ca="1" si="1"/>
        <v>6BDA567C-F238-4E50-A856-9EEE2D82FB29</v>
      </c>
      <c r="C64" s="14" t="str">
        <f t="shared" ca="1" si="2"/>
        <v>Engvej</v>
      </c>
      <c r="D64" s="14" t="str">
        <f t="shared" ca="1" si="3"/>
        <v>13</v>
      </c>
      <c r="E64" s="14" t="str">
        <f t="shared" ca="1" si="4"/>
        <v>53</v>
      </c>
      <c r="F64" s="1">
        <f t="shared" ca="1" si="5"/>
        <v>120</v>
      </c>
      <c r="G64" s="1">
        <f t="shared" ca="1" si="6"/>
        <v>141</v>
      </c>
      <c r="H64" s="1">
        <f t="shared" ca="1" si="7"/>
        <v>1981</v>
      </c>
      <c r="I64" s="1" t="str">
        <f ca="1">INDEX(Relationstabel!$C$3:$K$10,MATCH(INDIRECT($A$1&amp;"J"&amp;A64),Relationstabel!$A$3:$A$10,0),MATCH(IFERROR(VALUE(INDIRECT($A$1&amp;"K"&amp;A64)),0),Relationstabel!$C$1:$K$1,0))</f>
        <v>Naturgas</v>
      </c>
      <c r="J64" s="1" t="str">
        <f ca="1">INDEX(Anvendelseskode!B:B,MATCH($F64,Anvendelseskode!$A:$A,0))</f>
        <v>Fritliggende enfamilieshus (parcelhus)</v>
      </c>
      <c r="K64" s="1" t="str">
        <f ca="1">INDEX(Anvendelseskode!C:C,MATCH($F64,Anvendelseskode!$A:$A,0))</f>
        <v>Parcelhuse</v>
      </c>
      <c r="L64" s="1" t="str">
        <f ca="1">INDEX(Anvendelseskode!D:D,MATCH($F64,Anvendelseskode!$A:$A,0))</f>
        <v>Private husholdninger</v>
      </c>
      <c r="M64" s="1" t="str">
        <f ca="1">IFERROR(INDEX(SBi!$2:$2,MATCH(H64,SBi!$1:$1,1)),SBi!$K$2)</f>
        <v>1979-1998</v>
      </c>
      <c r="N64" s="1">
        <f ca="1">INDEX(SBi!$C$3:$K$28,MATCH(F64,SBi!$B$3:$B$28,0),MATCH(M64,SBi!$C$2:$K$2,0))</f>
        <v>105.4</v>
      </c>
      <c r="O64" s="16">
        <f t="shared" ca="1" si="8"/>
        <v>14.861400000000001</v>
      </c>
      <c r="P64" s="16" t="str">
        <f ca="1">IFERROR(INDEX(VpD!$2:$2,MATCH(H64,VpD!$1:$1,1)),VpD!$I$2)</f>
        <v>1979-1998</v>
      </c>
      <c r="Q64" s="1">
        <f ca="1">INDEX(VpD!$C$3:$I$27,MATCH(F64,VpD!$B$3:$B$27,0),MATCH(P64,VpD!$C$2:$I$2,0))</f>
        <v>90</v>
      </c>
      <c r="R64" s="16">
        <f t="shared" ca="1" si="9"/>
        <v>12.69</v>
      </c>
      <c r="S64" s="14">
        <f t="shared" ca="1" si="10"/>
        <v>711687.43</v>
      </c>
      <c r="T64" s="14">
        <f t="shared" ca="1" si="11"/>
        <v>6170477.21</v>
      </c>
      <c r="U64" s="14" t="str">
        <f t="shared" ca="1" si="12"/>
        <v>0A3F507E-1703-32B8-E044-0003BA298018</v>
      </c>
    </row>
    <row r="65" spans="1:21" s="14" customFormat="1" x14ac:dyDescent="0.25">
      <c r="A65" s="14">
        <f t="shared" si="0"/>
        <v>65</v>
      </c>
      <c r="B65" s="14" t="str">
        <f t="shared" ca="1" si="1"/>
        <v>DBEC8B4E-B89B-45B2-BC13-826D63E840CD</v>
      </c>
      <c r="C65" s="14" t="str">
        <f t="shared" ca="1" si="2"/>
        <v>Gisselfeldvej</v>
      </c>
      <c r="D65" s="14" t="str">
        <f t="shared" ca="1" si="3"/>
        <v>7</v>
      </c>
      <c r="E65" s="14" t="str">
        <f t="shared" ca="1" si="4"/>
        <v>7cf</v>
      </c>
      <c r="F65" s="1">
        <f t="shared" ca="1" si="5"/>
        <v>120</v>
      </c>
      <c r="G65" s="1">
        <f t="shared" ca="1" si="6"/>
        <v>137</v>
      </c>
      <c r="H65" s="1">
        <f t="shared" ca="1" si="7"/>
        <v>1982</v>
      </c>
      <c r="I65" s="1" t="str">
        <f ca="1">INDEX(Relationstabel!$C$3:$K$10,MATCH(INDIRECT($A$1&amp;"J"&amp;A65),Relationstabel!$A$3:$A$10,0),MATCH(IFERROR(VALUE(INDIRECT($A$1&amp;"K"&amp;A65)),0),Relationstabel!$C$1:$K$1,0))</f>
        <v>Elvarme</v>
      </c>
      <c r="J65" s="1" t="str">
        <f ca="1">INDEX(Anvendelseskode!B:B,MATCH($F65,Anvendelseskode!$A:$A,0))</f>
        <v>Fritliggende enfamilieshus (parcelhus)</v>
      </c>
      <c r="K65" s="1" t="str">
        <f ca="1">INDEX(Anvendelseskode!C:C,MATCH($F65,Anvendelseskode!$A:$A,0))</f>
        <v>Parcelhuse</v>
      </c>
      <c r="L65" s="1" t="str">
        <f ca="1">INDEX(Anvendelseskode!D:D,MATCH($F65,Anvendelseskode!$A:$A,0))</f>
        <v>Private husholdninger</v>
      </c>
      <c r="M65" s="1" t="str">
        <f ca="1">IFERROR(INDEX(SBi!$2:$2,MATCH(H65,SBi!$1:$1,1)),SBi!$K$2)</f>
        <v>1979-1998</v>
      </c>
      <c r="N65" s="1">
        <f ca="1">INDEX(SBi!$C$3:$K$28,MATCH(F65,SBi!$B$3:$B$28,0),MATCH(M65,SBi!$C$2:$K$2,0))</f>
        <v>105.4</v>
      </c>
      <c r="O65" s="16">
        <f t="shared" ca="1" si="8"/>
        <v>14.439800000000002</v>
      </c>
      <c r="P65" s="16" t="str">
        <f ca="1">IFERROR(INDEX(VpD!$2:$2,MATCH(H65,VpD!$1:$1,1)),VpD!$I$2)</f>
        <v>1979-1998</v>
      </c>
      <c r="Q65" s="1">
        <f ca="1">INDEX(VpD!$C$3:$I$27,MATCH(F65,VpD!$B$3:$B$27,0),MATCH(P65,VpD!$C$2:$I$2,0))</f>
        <v>90</v>
      </c>
      <c r="R65" s="16">
        <f t="shared" ca="1" si="9"/>
        <v>12.33</v>
      </c>
      <c r="S65" s="14">
        <f t="shared" ca="1" si="10"/>
        <v>712156.32</v>
      </c>
      <c r="T65" s="14">
        <f t="shared" ca="1" si="11"/>
        <v>6169494.0899999999</v>
      </c>
      <c r="U65" s="14" t="str">
        <f t="shared" ca="1" si="12"/>
        <v>0A3F507E-1807-32B8-E044-0003BA298018</v>
      </c>
    </row>
    <row r="66" spans="1:21" s="14" customFormat="1" x14ac:dyDescent="0.25">
      <c r="A66" s="14">
        <f t="shared" si="0"/>
        <v>66</v>
      </c>
      <c r="B66" s="14" t="str">
        <f t="shared" ca="1" si="1"/>
        <v>758B2913-F7CD-40A2-949E-945AFE770100</v>
      </c>
      <c r="C66" s="14" t="str">
        <f t="shared" ca="1" si="2"/>
        <v>Syvhøjvænge</v>
      </c>
      <c r="D66" s="14" t="str">
        <f t="shared" ca="1" si="3"/>
        <v>214</v>
      </c>
      <c r="E66" s="14" t="str">
        <f t="shared" ca="1" si="4"/>
        <v>14dm</v>
      </c>
      <c r="F66" s="1">
        <f t="shared" ca="1" si="5"/>
        <v>130</v>
      </c>
      <c r="G66" s="1">
        <f t="shared" ca="1" si="6"/>
        <v>107</v>
      </c>
      <c r="H66" s="1">
        <f t="shared" ca="1" si="7"/>
        <v>1971</v>
      </c>
      <c r="I66" s="1" t="str">
        <f ca="1">INDEX(Relationstabel!$C$3:$K$10,MATCH(INDIRECT($A$1&amp;"J"&amp;A66),Relationstabel!$A$3:$A$10,0),MATCH(IFERROR(VALUE(INDIRECT($A$1&amp;"K"&amp;A66)),0),Relationstabel!$C$1:$K$1,0))</f>
        <v>Fjernvarme/ Blokvarme</v>
      </c>
      <c r="J66" s="1" t="str">
        <f ca="1">INDEX(Anvendelseskode!B:B,MATCH($F66,Anvendelseskode!$A:$A,0))</f>
        <v>Række-, kæde-, dobbelthus (lodret adskillelse mellem enhederne)</v>
      </c>
      <c r="K66" s="1" t="str">
        <f ca="1">INDEX(Anvendelseskode!C:C,MATCH($F66,Anvendelseskode!$A:$A,0))</f>
        <v>Række-, kæde og dobbelthuse</v>
      </c>
      <c r="L66" s="1" t="str">
        <f ca="1">INDEX(Anvendelseskode!D:D,MATCH($F66,Anvendelseskode!$A:$A,0))</f>
        <v>Private husholdninger</v>
      </c>
      <c r="M66" s="1" t="str">
        <f ca="1">IFERROR(INDEX(SBi!$2:$2,MATCH(H66,SBi!$1:$1,1)),SBi!$K$2)</f>
        <v>1961-1972</v>
      </c>
      <c r="N66" s="1">
        <f ca="1">INDEX(SBi!$C$3:$K$28,MATCH(F66,SBi!$B$3:$B$28,0),MATCH(M66,SBi!$C$2:$K$2,0))</f>
        <v>119.9</v>
      </c>
      <c r="O66" s="16">
        <f t="shared" ca="1" si="8"/>
        <v>12.829300000000002</v>
      </c>
      <c r="P66" s="16" t="str">
        <f ca="1">IFERROR(INDEX(VpD!$2:$2,MATCH(H66,VpD!$1:$1,1)),VpD!$I$2)</f>
        <v>1961-1972</v>
      </c>
      <c r="Q66" s="1">
        <f ca="1">INDEX(VpD!$C$3:$I$27,MATCH(F66,VpD!$B$3:$B$27,0),MATCH(P66,VpD!$C$2:$I$2,0))</f>
        <v>120</v>
      </c>
      <c r="R66" s="16">
        <f t="shared" ca="1" si="9"/>
        <v>12.84</v>
      </c>
      <c r="S66" s="14">
        <f t="shared" ca="1" si="10"/>
        <v>711969.67</v>
      </c>
      <c r="T66" s="14">
        <f t="shared" ca="1" si="11"/>
        <v>6172156.2599999998</v>
      </c>
      <c r="U66" s="14" t="str">
        <f t="shared" ca="1" si="12"/>
        <v>0A3F507E-230A-32B8-E044-0003BA298018</v>
      </c>
    </row>
    <row r="67" spans="1:21" s="14" customFormat="1" x14ac:dyDescent="0.25">
      <c r="A67" s="14">
        <f t="shared" ref="A67:A130" si="13">ROW(B67)</f>
        <v>67</v>
      </c>
      <c r="B67" s="14" t="str">
        <f t="shared" ref="B67:B130" ca="1" si="14">INDIRECT($A$1&amp;"b"&amp;A67)</f>
        <v>4DAD574E-AE6C-425D-AFF7-6D39CD8AAD15</v>
      </c>
      <c r="C67" s="14" t="str">
        <f t="shared" ref="C67:C130" ca="1" si="15">INDIRECT($A$1&amp;"V"&amp;A67)</f>
        <v>Højstrupvej</v>
      </c>
      <c r="D67" s="14" t="str">
        <f t="shared" ref="D67:D130" ca="1" si="16">INDIRECT($A$1&amp;"W"&amp;A67)</f>
        <v>27</v>
      </c>
      <c r="E67" s="14" t="str">
        <f t="shared" ref="E67:E130" ca="1" si="17">INDIRECT($A$1&amp;"AB"&amp;A67)</f>
        <v>18ix</v>
      </c>
      <c r="F67" s="1">
        <f t="shared" ref="F67:F130" ca="1" si="18">ROUNDDOWN(INDIRECT($A$1&amp;"C"&amp;A67),-1)</f>
        <v>120</v>
      </c>
      <c r="G67" s="1">
        <f t="shared" ref="G67:G130" ca="1" si="19">INDIRECT($A$1&amp;"P"&amp;A67)+INDIRECT($A$1&amp;"Q"&amp;A67)+INDIRECT($A$1&amp;"R"&amp;A67)*0.5</f>
        <v>116</v>
      </c>
      <c r="H67" s="1">
        <f t="shared" ref="H67:H130" ca="1" si="20">MAX(INDIRECT($A$1&amp;"E"&amp;A67),INDIRECT($A$1&amp;"D"&amp;A67))</f>
        <v>1976</v>
      </c>
      <c r="I67" s="1" t="str">
        <f ca="1">INDEX(Relationstabel!$C$3:$K$10,MATCH(INDIRECT($A$1&amp;"J"&amp;A67),Relationstabel!$A$3:$A$10,0),MATCH(IFERROR(VALUE(INDIRECT($A$1&amp;"K"&amp;A67)),0),Relationstabel!$C$1:$K$1,0))</f>
        <v>Naturgas</v>
      </c>
      <c r="J67" s="1" t="str">
        <f ca="1">INDEX(Anvendelseskode!B:B,MATCH($F67,Anvendelseskode!$A:$A,0))</f>
        <v>Fritliggende enfamilieshus (parcelhus)</v>
      </c>
      <c r="K67" s="1" t="str">
        <f ca="1">INDEX(Anvendelseskode!C:C,MATCH($F67,Anvendelseskode!$A:$A,0))</f>
        <v>Parcelhuse</v>
      </c>
      <c r="L67" s="1" t="str">
        <f ca="1">INDEX(Anvendelseskode!D:D,MATCH($F67,Anvendelseskode!$A:$A,0))</f>
        <v>Private husholdninger</v>
      </c>
      <c r="M67" s="1" t="str">
        <f ca="1">IFERROR(INDEX(SBi!$2:$2,MATCH(H67,SBi!$1:$1,1)),SBi!$K$2)</f>
        <v>1973-1978</v>
      </c>
      <c r="N67" s="1">
        <f ca="1">INDEX(SBi!$C$3:$K$28,MATCH(F67,SBi!$B$3:$B$28,0),MATCH(M67,SBi!$C$2:$K$2,0))</f>
        <v>119.8</v>
      </c>
      <c r="O67" s="16">
        <f t="shared" ref="O67:O130" ca="1" si="21">N67*G67/1000</f>
        <v>13.896799999999999</v>
      </c>
      <c r="P67" s="16" t="str">
        <f ca="1">IFERROR(INDEX(VpD!$2:$2,MATCH(H67,VpD!$1:$1,1)),VpD!$I$2)</f>
        <v>1973-1978</v>
      </c>
      <c r="Q67" s="1">
        <f ca="1">INDEX(VpD!$C$3:$I$27,MATCH(F67,VpD!$B$3:$B$27,0),MATCH(P67,VpD!$C$2:$I$2,0))</f>
        <v>117</v>
      </c>
      <c r="R67" s="16">
        <f t="shared" ref="R67:R130" ca="1" si="22">Q67*G67/1000</f>
        <v>13.571999999999999</v>
      </c>
      <c r="S67" s="14">
        <f t="shared" ref="S67:S130" ca="1" si="23">INDIRECT($A$1&amp;"AE"&amp;A67)</f>
        <v>713102.5</v>
      </c>
      <c r="T67" s="14">
        <f t="shared" ref="T67:T130" ca="1" si="24">INDIRECT($A$1&amp;"AF"&amp;A67)</f>
        <v>6169128.29</v>
      </c>
      <c r="U67" s="14" t="str">
        <f t="shared" ref="U67:U130" ca="1" si="25">INDIRECT($A$1&amp;"AC"&amp;A67)</f>
        <v>0A3F507E-1B0F-32B8-E044-0003BA298018</v>
      </c>
    </row>
    <row r="68" spans="1:21" s="14" customFormat="1" x14ac:dyDescent="0.25">
      <c r="A68" s="14">
        <f t="shared" si="13"/>
        <v>68</v>
      </c>
      <c r="B68" s="14" t="str">
        <f t="shared" ca="1" si="14"/>
        <v>6C841FFE-E2B6-49F0-8737-C783F2721B6C</v>
      </c>
      <c r="C68" s="14" t="str">
        <f t="shared" ca="1" si="15"/>
        <v>Nysøvej</v>
      </c>
      <c r="D68" s="14" t="str">
        <f t="shared" ca="1" si="16"/>
        <v>42</v>
      </c>
      <c r="E68" s="14" t="str">
        <f t="shared" ca="1" si="17"/>
        <v>7be</v>
      </c>
      <c r="F68" s="1">
        <f t="shared" ca="1" si="18"/>
        <v>120</v>
      </c>
      <c r="G68" s="1">
        <f t="shared" ca="1" si="19"/>
        <v>171</v>
      </c>
      <c r="H68" s="1">
        <f t="shared" ca="1" si="20"/>
        <v>2012</v>
      </c>
      <c r="I68" s="1" t="str">
        <f ca="1">INDEX(Relationstabel!$C$3:$K$10,MATCH(INDIRECT($A$1&amp;"J"&amp;A68),Relationstabel!$A$3:$A$10,0),MATCH(IFERROR(VALUE(INDIRECT($A$1&amp;"K"&amp;A68)),0),Relationstabel!$C$1:$K$1,0))</f>
        <v>Naturgas</v>
      </c>
      <c r="J68" s="1" t="str">
        <f ca="1">INDEX(Anvendelseskode!B:B,MATCH($F68,Anvendelseskode!$A:$A,0))</f>
        <v>Fritliggende enfamilieshus (parcelhus)</v>
      </c>
      <c r="K68" s="1" t="str">
        <f ca="1">INDEX(Anvendelseskode!C:C,MATCH($F68,Anvendelseskode!$A:$A,0))</f>
        <v>Parcelhuse</v>
      </c>
      <c r="L68" s="1" t="str">
        <f ca="1">INDEX(Anvendelseskode!D:D,MATCH($F68,Anvendelseskode!$A:$A,0))</f>
        <v>Private husholdninger</v>
      </c>
      <c r="M68" s="1" t="str">
        <f ca="1">IFERROR(INDEX(SBi!$2:$2,MATCH(H68,SBi!$1:$1,1)),SBi!$K$2)</f>
        <v>Efter 2006</v>
      </c>
      <c r="N68" s="1">
        <f ca="1">INDEX(SBi!$C$3:$K$28,MATCH(F68,SBi!$B$3:$B$28,0),MATCH(M68,SBi!$C$2:$K$2,0))</f>
        <v>67.3</v>
      </c>
      <c r="O68" s="16">
        <f t="shared" ca="1" si="21"/>
        <v>11.508299999999998</v>
      </c>
      <c r="P68" s="16" t="str">
        <f ca="1">IFERROR(INDEX(VpD!$2:$2,MATCH(H68,VpD!$1:$1,1)),VpD!$I$2)</f>
        <v>&gt;1998</v>
      </c>
      <c r="Q68" s="1">
        <f ca="1">INDEX(VpD!$C$3:$I$27,MATCH(F68,VpD!$B$3:$B$27,0),MATCH(P68,VpD!$C$2:$I$2,0))</f>
        <v>72</v>
      </c>
      <c r="R68" s="16">
        <f t="shared" ca="1" si="22"/>
        <v>12.311999999999999</v>
      </c>
      <c r="S68" s="14">
        <f t="shared" ca="1" si="23"/>
        <v>712029.34</v>
      </c>
      <c r="T68" s="14">
        <f t="shared" ca="1" si="24"/>
        <v>6169442.2199999997</v>
      </c>
      <c r="U68" s="14" t="str">
        <f t="shared" ca="1" si="25"/>
        <v>0A3F507E-1E0F-32B8-E044-0003BA298018</v>
      </c>
    </row>
    <row r="69" spans="1:21" s="14" customFormat="1" x14ac:dyDescent="0.25">
      <c r="A69" s="14">
        <f t="shared" si="13"/>
        <v>69</v>
      </c>
      <c r="B69" s="14" t="str">
        <f t="shared" ca="1" si="14"/>
        <v>AD46B8F4-C779-484A-8937-352001796945</v>
      </c>
      <c r="C69" s="14" t="str">
        <f t="shared" ca="1" si="15"/>
        <v>Selsøvej</v>
      </c>
      <c r="D69" s="14" t="str">
        <f t="shared" ca="1" si="16"/>
        <v>9</v>
      </c>
      <c r="E69" s="14" t="str">
        <f t="shared" ca="1" si="17"/>
        <v>18li</v>
      </c>
      <c r="F69" s="1">
        <f t="shared" ca="1" si="18"/>
        <v>120</v>
      </c>
      <c r="G69" s="1">
        <f t="shared" ca="1" si="19"/>
        <v>174</v>
      </c>
      <c r="H69" s="1">
        <f t="shared" ca="1" si="20"/>
        <v>1998</v>
      </c>
      <c r="I69" s="1" t="str">
        <f ca="1">INDEX(Relationstabel!$C$3:$K$10,MATCH(INDIRECT($A$1&amp;"J"&amp;A69),Relationstabel!$A$3:$A$10,0),MATCH(IFERROR(VALUE(INDIRECT($A$1&amp;"K"&amp;A69)),0),Relationstabel!$C$1:$K$1,0))</f>
        <v>Naturgas</v>
      </c>
      <c r="J69" s="1" t="str">
        <f ca="1">INDEX(Anvendelseskode!B:B,MATCH($F69,Anvendelseskode!$A:$A,0))</f>
        <v>Fritliggende enfamilieshus (parcelhus)</v>
      </c>
      <c r="K69" s="1" t="str">
        <f ca="1">INDEX(Anvendelseskode!C:C,MATCH($F69,Anvendelseskode!$A:$A,0))</f>
        <v>Parcelhuse</v>
      </c>
      <c r="L69" s="1" t="str">
        <f ca="1">INDEX(Anvendelseskode!D:D,MATCH($F69,Anvendelseskode!$A:$A,0))</f>
        <v>Private husholdninger</v>
      </c>
      <c r="M69" s="1" t="str">
        <f ca="1">IFERROR(INDEX(SBi!$2:$2,MATCH(H69,SBi!$1:$1,1)),SBi!$K$2)</f>
        <v>1979-1998</v>
      </c>
      <c r="N69" s="1">
        <f ca="1">INDEX(SBi!$C$3:$K$28,MATCH(F69,SBi!$B$3:$B$28,0),MATCH(M69,SBi!$C$2:$K$2,0))</f>
        <v>105.4</v>
      </c>
      <c r="O69" s="16">
        <f t="shared" ca="1" si="21"/>
        <v>18.339600000000001</v>
      </c>
      <c r="P69" s="16" t="str">
        <f ca="1">IFERROR(INDEX(VpD!$2:$2,MATCH(H69,VpD!$1:$1,1)),VpD!$I$2)</f>
        <v>1979-1998</v>
      </c>
      <c r="Q69" s="1">
        <f ca="1">INDEX(VpD!$C$3:$I$27,MATCH(F69,VpD!$B$3:$B$27,0),MATCH(P69,VpD!$C$2:$I$2,0))</f>
        <v>90</v>
      </c>
      <c r="R69" s="16">
        <f t="shared" ca="1" si="22"/>
        <v>15.66</v>
      </c>
      <c r="S69" s="14">
        <f t="shared" ca="1" si="23"/>
        <v>713544.78</v>
      </c>
      <c r="T69" s="14">
        <f t="shared" ca="1" si="24"/>
        <v>6169003.2599999998</v>
      </c>
      <c r="U69" s="14" t="str">
        <f t="shared" ca="1" si="25"/>
        <v>0A3F507E-210F-32B8-E044-0003BA298018</v>
      </c>
    </row>
    <row r="70" spans="1:21" s="14" customFormat="1" x14ac:dyDescent="0.25">
      <c r="A70" s="14">
        <f t="shared" si="13"/>
        <v>70</v>
      </c>
      <c r="B70" s="14" t="str">
        <f t="shared" ca="1" si="14"/>
        <v>E66E5944-0341-4BCD-B72E-4091DFD3358A</v>
      </c>
      <c r="C70" s="14" t="str">
        <f t="shared" ca="1" si="15"/>
        <v>Svenstrupvej</v>
      </c>
      <c r="D70" s="14" t="str">
        <f t="shared" ca="1" si="16"/>
        <v>21</v>
      </c>
      <c r="E70" s="14" t="str">
        <f t="shared" ca="1" si="17"/>
        <v>18ii</v>
      </c>
      <c r="F70" s="1">
        <f t="shared" ca="1" si="18"/>
        <v>120</v>
      </c>
      <c r="G70" s="1">
        <f t="shared" ca="1" si="19"/>
        <v>77</v>
      </c>
      <c r="H70" s="1">
        <f t="shared" ca="1" si="20"/>
        <v>1954</v>
      </c>
      <c r="I70" s="1" t="str">
        <f ca="1">INDEX(Relationstabel!$C$3:$K$10,MATCH(INDIRECT($A$1&amp;"J"&amp;A70),Relationstabel!$A$3:$A$10,0),MATCH(IFERROR(VALUE(INDIRECT($A$1&amp;"K"&amp;A70)),0),Relationstabel!$C$1:$K$1,0))</f>
        <v>Naturgas</v>
      </c>
      <c r="J70" s="1" t="str">
        <f ca="1">INDEX(Anvendelseskode!B:B,MATCH($F70,Anvendelseskode!$A:$A,0))</f>
        <v>Fritliggende enfamilieshus (parcelhus)</v>
      </c>
      <c r="K70" s="1" t="str">
        <f ca="1">INDEX(Anvendelseskode!C:C,MATCH($F70,Anvendelseskode!$A:$A,0))</f>
        <v>Parcelhuse</v>
      </c>
      <c r="L70" s="1" t="str">
        <f ca="1">INDEX(Anvendelseskode!D:D,MATCH($F70,Anvendelseskode!$A:$A,0))</f>
        <v>Private husholdninger</v>
      </c>
      <c r="M70" s="1" t="str">
        <f ca="1">IFERROR(INDEX(SBi!$2:$2,MATCH(H70,SBi!$1:$1,1)),SBi!$K$2)</f>
        <v>1951-1960</v>
      </c>
      <c r="N70" s="1">
        <f ca="1">INDEX(SBi!$C$3:$K$28,MATCH(F70,SBi!$B$3:$B$28,0),MATCH(M70,SBi!$C$2:$K$2,0))</f>
        <v>154.9</v>
      </c>
      <c r="O70" s="16">
        <f t="shared" ca="1" si="21"/>
        <v>11.927300000000001</v>
      </c>
      <c r="P70" s="16" t="str">
        <f ca="1">IFERROR(INDEX(VpD!$2:$2,MATCH(H70,VpD!$1:$1,1)),VpD!$I$2)</f>
        <v>1951-1960</v>
      </c>
      <c r="Q70" s="1">
        <f ca="1">INDEX(VpD!$C$3:$I$27,MATCH(F70,VpD!$B$3:$B$27,0),MATCH(P70,VpD!$C$2:$I$2,0))</f>
        <v>204</v>
      </c>
      <c r="R70" s="16">
        <f t="shared" ca="1" si="22"/>
        <v>15.708</v>
      </c>
      <c r="S70" s="14">
        <f t="shared" ca="1" si="23"/>
        <v>712688.96</v>
      </c>
      <c r="T70" s="14">
        <f t="shared" ca="1" si="24"/>
        <v>6169209.7999999998</v>
      </c>
      <c r="U70" s="14" t="str">
        <f t="shared" ca="1" si="25"/>
        <v>0A3F507E-220F-32B8-E044-0003BA298018</v>
      </c>
    </row>
    <row r="71" spans="1:21" s="14" customFormat="1" x14ac:dyDescent="0.25">
      <c r="A71" s="14">
        <f t="shared" si="13"/>
        <v>71</v>
      </c>
      <c r="B71" s="14" t="str">
        <f t="shared" ca="1" si="14"/>
        <v>30FE6C93-E252-4EBA-AB05-B217D154840A</v>
      </c>
      <c r="C71" s="14" t="str">
        <f t="shared" ca="1" si="15"/>
        <v>Valmuebakken</v>
      </c>
      <c r="D71" s="14" t="str">
        <f t="shared" ca="1" si="16"/>
        <v>31</v>
      </c>
      <c r="E71" s="14" t="str">
        <f t="shared" ca="1" si="17"/>
        <v>21kc</v>
      </c>
      <c r="F71" s="1">
        <f t="shared" ca="1" si="18"/>
        <v>130</v>
      </c>
      <c r="G71" s="1">
        <f t="shared" ca="1" si="19"/>
        <v>90</v>
      </c>
      <c r="H71" s="1">
        <f t="shared" ca="1" si="20"/>
        <v>1993</v>
      </c>
      <c r="I71" s="1" t="str">
        <f ca="1">INDEX(Relationstabel!$C$3:$K$10,MATCH(INDIRECT($A$1&amp;"J"&amp;A71),Relationstabel!$A$3:$A$10,0),MATCH(IFERROR(VALUE(INDIRECT($A$1&amp;"K"&amp;A71)),0),Relationstabel!$C$1:$K$1,0))</f>
        <v>Fjernvarme/ Blokvarme</v>
      </c>
      <c r="J71" s="1" t="str">
        <f ca="1">INDEX(Anvendelseskode!B:B,MATCH($F71,Anvendelseskode!$A:$A,0))</f>
        <v>Række-, kæde-, dobbelthus (lodret adskillelse mellem enhederne)</v>
      </c>
      <c r="K71" s="1" t="str">
        <f ca="1">INDEX(Anvendelseskode!C:C,MATCH($F71,Anvendelseskode!$A:$A,0))</f>
        <v>Række-, kæde og dobbelthuse</v>
      </c>
      <c r="L71" s="1" t="str">
        <f ca="1">INDEX(Anvendelseskode!D:D,MATCH($F71,Anvendelseskode!$A:$A,0))</f>
        <v>Private husholdninger</v>
      </c>
      <c r="M71" s="1" t="str">
        <f ca="1">IFERROR(INDEX(SBi!$2:$2,MATCH(H71,SBi!$1:$1,1)),SBi!$K$2)</f>
        <v>1979-1998</v>
      </c>
      <c r="N71" s="1">
        <f ca="1">INDEX(SBi!$C$3:$K$28,MATCH(F71,SBi!$B$3:$B$28,0),MATCH(M71,SBi!$C$2:$K$2,0))</f>
        <v>96.8</v>
      </c>
      <c r="O71" s="16">
        <f t="shared" ca="1" si="21"/>
        <v>8.7119999999999997</v>
      </c>
      <c r="P71" s="16" t="str">
        <f ca="1">IFERROR(INDEX(VpD!$2:$2,MATCH(H71,VpD!$1:$1,1)),VpD!$I$2)</f>
        <v>1979-1998</v>
      </c>
      <c r="Q71" s="1">
        <f ca="1">INDEX(VpD!$C$3:$I$27,MATCH(F71,VpD!$B$3:$B$27,0),MATCH(P71,VpD!$C$2:$I$2,0))</f>
        <v>74</v>
      </c>
      <c r="R71" s="16">
        <f t="shared" ca="1" si="22"/>
        <v>6.66</v>
      </c>
      <c r="S71" s="14">
        <f t="shared" ca="1" si="23"/>
        <v>711614.18</v>
      </c>
      <c r="T71" s="14">
        <f t="shared" ca="1" si="24"/>
        <v>6172473.9299999997</v>
      </c>
      <c r="U71" s="14" t="str">
        <f t="shared" ca="1" si="25"/>
        <v>0A3F507E-240F-32B8-E044-0003BA298018</v>
      </c>
    </row>
    <row r="72" spans="1:21" s="14" customFormat="1" x14ac:dyDescent="0.25">
      <c r="A72" s="14">
        <f t="shared" si="13"/>
        <v>72</v>
      </c>
      <c r="B72" s="14" t="str">
        <f t="shared" ca="1" si="14"/>
        <v>7FE2F954-0B16-4D97-B90E-2024ACA98D33</v>
      </c>
      <c r="C72" s="14" t="str">
        <f t="shared" ca="1" si="15"/>
        <v>Bellishaven</v>
      </c>
      <c r="D72" s="14" t="str">
        <f t="shared" ca="1" si="16"/>
        <v>11</v>
      </c>
      <c r="E72" s="14" t="str">
        <f t="shared" ca="1" si="17"/>
        <v>27l</v>
      </c>
      <c r="F72" s="1">
        <f t="shared" ca="1" si="18"/>
        <v>130</v>
      </c>
      <c r="G72" s="1">
        <f t="shared" ca="1" si="19"/>
        <v>74</v>
      </c>
      <c r="H72" s="1">
        <f t="shared" ca="1" si="20"/>
        <v>1993</v>
      </c>
      <c r="I72" s="1" t="str">
        <f ca="1">INDEX(Relationstabel!$C$3:$K$10,MATCH(INDIRECT($A$1&amp;"J"&amp;A72),Relationstabel!$A$3:$A$10,0),MATCH(IFERROR(VALUE(INDIRECT($A$1&amp;"K"&amp;A72)),0),Relationstabel!$C$1:$K$1,0))</f>
        <v>Fjernvarme/ Blokvarme</v>
      </c>
      <c r="J72" s="1" t="str">
        <f ca="1">INDEX(Anvendelseskode!B:B,MATCH($F72,Anvendelseskode!$A:$A,0))</f>
        <v>Række-, kæde-, dobbelthus (lodret adskillelse mellem enhederne)</v>
      </c>
      <c r="K72" s="1" t="str">
        <f ca="1">INDEX(Anvendelseskode!C:C,MATCH($F72,Anvendelseskode!$A:$A,0))</f>
        <v>Række-, kæde og dobbelthuse</v>
      </c>
      <c r="L72" s="1" t="str">
        <f ca="1">INDEX(Anvendelseskode!D:D,MATCH($F72,Anvendelseskode!$A:$A,0))</f>
        <v>Private husholdninger</v>
      </c>
      <c r="M72" s="1" t="str">
        <f ca="1">IFERROR(INDEX(SBi!$2:$2,MATCH(H72,SBi!$1:$1,1)),SBi!$K$2)</f>
        <v>1979-1998</v>
      </c>
      <c r="N72" s="1">
        <f ca="1">INDEX(SBi!$C$3:$K$28,MATCH(F72,SBi!$B$3:$B$28,0),MATCH(M72,SBi!$C$2:$K$2,0))</f>
        <v>96.8</v>
      </c>
      <c r="O72" s="16">
        <f t="shared" ca="1" si="21"/>
        <v>7.1631999999999998</v>
      </c>
      <c r="P72" s="16" t="str">
        <f ca="1">IFERROR(INDEX(VpD!$2:$2,MATCH(H72,VpD!$1:$1,1)),VpD!$I$2)</f>
        <v>1979-1998</v>
      </c>
      <c r="Q72" s="1">
        <f ca="1">INDEX(VpD!$C$3:$I$27,MATCH(F72,VpD!$B$3:$B$27,0),MATCH(P72,VpD!$C$2:$I$2,0))</f>
        <v>74</v>
      </c>
      <c r="R72" s="16">
        <f t="shared" ca="1" si="22"/>
        <v>5.476</v>
      </c>
      <c r="S72" s="14">
        <f t="shared" ca="1" si="23"/>
        <v>711516.98</v>
      </c>
      <c r="T72" s="14">
        <f t="shared" ca="1" si="24"/>
        <v>6172503.6900000004</v>
      </c>
      <c r="U72" s="14" t="str">
        <f t="shared" ca="1" si="25"/>
        <v>0A3F507E-1513-32B8-E044-0003BA298018</v>
      </c>
    </row>
    <row r="73" spans="1:21" s="14" customFormat="1" x14ac:dyDescent="0.25">
      <c r="A73" s="14">
        <f t="shared" si="13"/>
        <v>73</v>
      </c>
      <c r="B73" s="14" t="str">
        <f t="shared" ca="1" si="14"/>
        <v>262CAAFA-6D0A-4289-A98D-2379E5A751AE</v>
      </c>
      <c r="C73" s="14" t="str">
        <f t="shared" ca="1" si="15"/>
        <v>Strandhaven</v>
      </c>
      <c r="D73" s="14" t="str">
        <f t="shared" ca="1" si="16"/>
        <v>139</v>
      </c>
      <c r="E73" s="14" t="str">
        <f t="shared" ca="1" si="17"/>
        <v>5fz</v>
      </c>
      <c r="F73" s="1">
        <f t="shared" ca="1" si="18"/>
        <v>130</v>
      </c>
      <c r="G73" s="1">
        <f t="shared" ca="1" si="19"/>
        <v>108</v>
      </c>
      <c r="H73" s="1">
        <f t="shared" ca="1" si="20"/>
        <v>2008</v>
      </c>
      <c r="I73" s="1" t="str">
        <f ca="1">INDEX(Relationstabel!$C$3:$K$10,MATCH(INDIRECT($A$1&amp;"J"&amp;A73),Relationstabel!$A$3:$A$10,0),MATCH(IFERROR(VALUE(INDIRECT($A$1&amp;"K"&amp;A73)),0),Relationstabel!$C$1:$K$1,0))</f>
        <v>Naturgas</v>
      </c>
      <c r="J73" s="1" t="str">
        <f ca="1">INDEX(Anvendelseskode!B:B,MATCH($F73,Anvendelseskode!$A:$A,0))</f>
        <v>Række-, kæde-, dobbelthus (lodret adskillelse mellem enhederne)</v>
      </c>
      <c r="K73" s="1" t="str">
        <f ca="1">INDEX(Anvendelseskode!C:C,MATCH($F73,Anvendelseskode!$A:$A,0))</f>
        <v>Række-, kæde og dobbelthuse</v>
      </c>
      <c r="L73" s="1" t="str">
        <f ca="1">INDEX(Anvendelseskode!D:D,MATCH($F73,Anvendelseskode!$A:$A,0))</f>
        <v>Private husholdninger</v>
      </c>
      <c r="M73" s="1" t="str">
        <f ca="1">IFERROR(INDEX(SBi!$2:$2,MATCH(H73,SBi!$1:$1,1)),SBi!$K$2)</f>
        <v>Efter 2006</v>
      </c>
      <c r="N73" s="1">
        <f ca="1">INDEX(SBi!$C$3:$K$28,MATCH(F73,SBi!$B$3:$B$28,0),MATCH(M73,SBi!$C$2:$K$2,0))</f>
        <v>66.400000000000006</v>
      </c>
      <c r="O73" s="16">
        <f t="shared" ca="1" si="21"/>
        <v>7.1712000000000007</v>
      </c>
      <c r="P73" s="16" t="str">
        <f ca="1">IFERROR(INDEX(VpD!$2:$2,MATCH(H73,VpD!$1:$1,1)),VpD!$I$2)</f>
        <v>&gt;1998</v>
      </c>
      <c r="Q73" s="1">
        <f ca="1">INDEX(VpD!$C$3:$I$27,MATCH(F73,VpD!$B$3:$B$27,0),MATCH(P73,VpD!$C$2:$I$2,0))</f>
        <v>65</v>
      </c>
      <c r="R73" s="16">
        <f t="shared" ca="1" si="22"/>
        <v>7.02</v>
      </c>
      <c r="S73" s="14">
        <f t="shared" ca="1" si="23"/>
        <v>712626.73</v>
      </c>
      <c r="T73" s="14">
        <f t="shared" ca="1" si="24"/>
        <v>6168740.6299999999</v>
      </c>
      <c r="U73" s="14" t="str">
        <f t="shared" ca="1" si="25"/>
        <v>53BA2F34-6003-2505-E044-0003BA298018</v>
      </c>
    </row>
    <row r="74" spans="1:21" s="14" customFormat="1" x14ac:dyDescent="0.25">
      <c r="A74" s="14">
        <f t="shared" si="13"/>
        <v>74</v>
      </c>
      <c r="B74" s="14" t="str">
        <f t="shared" ca="1" si="14"/>
        <v>96AF75E7-09AA-4071-9E2A-4BCE0F35FFFA</v>
      </c>
      <c r="C74" s="14" t="str">
        <f t="shared" ca="1" si="15"/>
        <v>Promenaden</v>
      </c>
      <c r="D74" s="14" t="str">
        <f t="shared" ca="1" si="16"/>
        <v>4</v>
      </c>
      <c r="E74" s="14" t="str">
        <f t="shared" ca="1" si="17"/>
        <v>9sq</v>
      </c>
      <c r="F74" s="1">
        <f t="shared" ca="1" si="18"/>
        <v>130</v>
      </c>
      <c r="G74" s="1">
        <f t="shared" ca="1" si="19"/>
        <v>118</v>
      </c>
      <c r="H74" s="1">
        <f t="shared" ca="1" si="20"/>
        <v>2008</v>
      </c>
      <c r="I74" s="1" t="str">
        <f ca="1">INDEX(Relationstabel!$C$3:$K$10,MATCH(INDIRECT($A$1&amp;"J"&amp;A74),Relationstabel!$A$3:$A$10,0),MATCH(IFERROR(VALUE(INDIRECT($A$1&amp;"K"&amp;A74)),0),Relationstabel!$C$1:$K$1,0))</f>
        <v>Fjernvarme/ Blokvarme</v>
      </c>
      <c r="J74" s="1" t="str">
        <f ca="1">INDEX(Anvendelseskode!B:B,MATCH($F74,Anvendelseskode!$A:$A,0))</f>
        <v>Række-, kæde-, dobbelthus (lodret adskillelse mellem enhederne)</v>
      </c>
      <c r="K74" s="1" t="str">
        <f ca="1">INDEX(Anvendelseskode!C:C,MATCH($F74,Anvendelseskode!$A:$A,0))</f>
        <v>Række-, kæde og dobbelthuse</v>
      </c>
      <c r="L74" s="1" t="str">
        <f ca="1">INDEX(Anvendelseskode!D:D,MATCH($F74,Anvendelseskode!$A:$A,0))</f>
        <v>Private husholdninger</v>
      </c>
      <c r="M74" s="1" t="str">
        <f ca="1">IFERROR(INDEX(SBi!$2:$2,MATCH(H74,SBi!$1:$1,1)),SBi!$K$2)</f>
        <v>Efter 2006</v>
      </c>
      <c r="N74" s="1">
        <f ca="1">INDEX(SBi!$C$3:$K$28,MATCH(F74,SBi!$B$3:$B$28,0),MATCH(M74,SBi!$C$2:$K$2,0))</f>
        <v>66.400000000000006</v>
      </c>
      <c r="O74" s="16">
        <f t="shared" ca="1" si="21"/>
        <v>7.8352000000000004</v>
      </c>
      <c r="P74" s="16" t="str">
        <f ca="1">IFERROR(INDEX(VpD!$2:$2,MATCH(H74,VpD!$1:$1,1)),VpD!$I$2)</f>
        <v>&gt;1998</v>
      </c>
      <c r="Q74" s="1">
        <f ca="1">INDEX(VpD!$C$3:$I$27,MATCH(F74,VpD!$B$3:$B$27,0),MATCH(P74,VpD!$C$2:$I$2,0))</f>
        <v>65</v>
      </c>
      <c r="R74" s="16">
        <f t="shared" ca="1" si="22"/>
        <v>7.67</v>
      </c>
      <c r="S74" s="14">
        <f t="shared" ca="1" si="23"/>
        <v>711711.36</v>
      </c>
      <c r="T74" s="14">
        <f t="shared" ca="1" si="24"/>
        <v>6172612.7199999997</v>
      </c>
      <c r="U74" s="14" t="str">
        <f t="shared" ca="1" si="25"/>
        <v>3CAE7253-0938-0F90-E044-0003BA298018</v>
      </c>
    </row>
    <row r="75" spans="1:21" s="14" customFormat="1" x14ac:dyDescent="0.25">
      <c r="A75" s="14">
        <f t="shared" si="13"/>
        <v>75</v>
      </c>
      <c r="B75" s="14" t="str">
        <f t="shared" ca="1" si="14"/>
        <v>BF00D522-C44F-4C54-B178-3E406FD87E25</v>
      </c>
      <c r="C75" s="14" t="str">
        <f t="shared" ca="1" si="15"/>
        <v>Promenaden</v>
      </c>
      <c r="D75" s="14" t="str">
        <f t="shared" ca="1" si="16"/>
        <v>26</v>
      </c>
      <c r="E75" s="14" t="str">
        <f t="shared" ca="1" si="17"/>
        <v>9ta</v>
      </c>
      <c r="F75" s="1">
        <f t="shared" ca="1" si="18"/>
        <v>130</v>
      </c>
      <c r="G75" s="1">
        <f t="shared" ca="1" si="19"/>
        <v>119</v>
      </c>
      <c r="H75" s="1">
        <f t="shared" ca="1" si="20"/>
        <v>2008</v>
      </c>
      <c r="I75" s="1" t="str">
        <f ca="1">INDEX(Relationstabel!$C$3:$K$10,MATCH(INDIRECT($A$1&amp;"J"&amp;A75),Relationstabel!$A$3:$A$10,0),MATCH(IFERROR(VALUE(INDIRECT($A$1&amp;"K"&amp;A75)),0),Relationstabel!$C$1:$K$1,0))</f>
        <v>Fjernvarme/ Blokvarme</v>
      </c>
      <c r="J75" s="1" t="str">
        <f ca="1">INDEX(Anvendelseskode!B:B,MATCH($F75,Anvendelseskode!$A:$A,0))</f>
        <v>Række-, kæde-, dobbelthus (lodret adskillelse mellem enhederne)</v>
      </c>
      <c r="K75" s="1" t="str">
        <f ca="1">INDEX(Anvendelseskode!C:C,MATCH($F75,Anvendelseskode!$A:$A,0))</f>
        <v>Række-, kæde og dobbelthuse</v>
      </c>
      <c r="L75" s="1" t="str">
        <f ca="1">INDEX(Anvendelseskode!D:D,MATCH($F75,Anvendelseskode!$A:$A,0))</f>
        <v>Private husholdninger</v>
      </c>
      <c r="M75" s="1" t="str">
        <f ca="1">IFERROR(INDEX(SBi!$2:$2,MATCH(H75,SBi!$1:$1,1)),SBi!$K$2)</f>
        <v>Efter 2006</v>
      </c>
      <c r="N75" s="1">
        <f ca="1">INDEX(SBi!$C$3:$K$28,MATCH(F75,SBi!$B$3:$B$28,0),MATCH(M75,SBi!$C$2:$K$2,0))</f>
        <v>66.400000000000006</v>
      </c>
      <c r="O75" s="16">
        <f t="shared" ca="1" si="21"/>
        <v>7.9016000000000002</v>
      </c>
      <c r="P75" s="16" t="str">
        <f ca="1">IFERROR(INDEX(VpD!$2:$2,MATCH(H75,VpD!$1:$1,1)),VpD!$I$2)</f>
        <v>&gt;1998</v>
      </c>
      <c r="Q75" s="1">
        <f ca="1">INDEX(VpD!$C$3:$I$27,MATCH(F75,VpD!$B$3:$B$27,0),MATCH(P75,VpD!$C$2:$I$2,0))</f>
        <v>65</v>
      </c>
      <c r="R75" s="16">
        <f t="shared" ca="1" si="22"/>
        <v>7.7350000000000003</v>
      </c>
      <c r="S75" s="14">
        <f t="shared" ca="1" si="23"/>
        <v>711772.12</v>
      </c>
      <c r="T75" s="14">
        <f t="shared" ca="1" si="24"/>
        <v>6172625.04</v>
      </c>
      <c r="U75" s="14" t="str">
        <f t="shared" ca="1" si="25"/>
        <v>3CAE7253-0941-0F90-E044-0003BA298018</v>
      </c>
    </row>
    <row r="76" spans="1:21" s="14" customFormat="1" x14ac:dyDescent="0.25">
      <c r="A76" s="14">
        <f t="shared" si="13"/>
        <v>76</v>
      </c>
      <c r="B76" s="14" t="str">
        <f t="shared" ca="1" si="14"/>
        <v>40D739E2-48F4-4F35-BB26-8909D1A1D3DE</v>
      </c>
      <c r="C76" s="14" t="str">
        <f t="shared" ca="1" si="15"/>
        <v>Pilehavevænge</v>
      </c>
      <c r="D76" s="14" t="str">
        <f t="shared" ca="1" si="16"/>
        <v>3</v>
      </c>
      <c r="E76" s="14" t="str">
        <f t="shared" ca="1" si="17"/>
        <v>10da</v>
      </c>
      <c r="F76" s="1">
        <f t="shared" ca="1" si="18"/>
        <v>120</v>
      </c>
      <c r="G76" s="1">
        <f t="shared" ca="1" si="19"/>
        <v>152</v>
      </c>
      <c r="H76" s="1">
        <f t="shared" ca="1" si="20"/>
        <v>1981</v>
      </c>
      <c r="I76" s="1" t="str">
        <f ca="1">INDEX(Relationstabel!$C$3:$K$10,MATCH(INDIRECT($A$1&amp;"J"&amp;A76),Relationstabel!$A$3:$A$10,0),MATCH(IFERROR(VALUE(INDIRECT($A$1&amp;"K"&amp;A76)),0),Relationstabel!$C$1:$K$1,0))</f>
        <v>Fjernvarme/ Blokvarme</v>
      </c>
      <c r="J76" s="1" t="str">
        <f ca="1">INDEX(Anvendelseskode!B:B,MATCH($F76,Anvendelseskode!$A:$A,0))</f>
        <v>Fritliggende enfamilieshus (parcelhus)</v>
      </c>
      <c r="K76" s="1" t="str">
        <f ca="1">INDEX(Anvendelseskode!C:C,MATCH($F76,Anvendelseskode!$A:$A,0))</f>
        <v>Parcelhuse</v>
      </c>
      <c r="L76" s="1" t="str">
        <f ca="1">INDEX(Anvendelseskode!D:D,MATCH($F76,Anvendelseskode!$A:$A,0))</f>
        <v>Private husholdninger</v>
      </c>
      <c r="M76" s="1" t="str">
        <f ca="1">IFERROR(INDEX(SBi!$2:$2,MATCH(H76,SBi!$1:$1,1)),SBi!$K$2)</f>
        <v>1979-1998</v>
      </c>
      <c r="N76" s="1">
        <f ca="1">INDEX(SBi!$C$3:$K$28,MATCH(F76,SBi!$B$3:$B$28,0),MATCH(M76,SBi!$C$2:$K$2,0))</f>
        <v>105.4</v>
      </c>
      <c r="O76" s="16">
        <f t="shared" ca="1" si="21"/>
        <v>16.020800000000001</v>
      </c>
      <c r="P76" s="16" t="str">
        <f ca="1">IFERROR(INDEX(VpD!$2:$2,MATCH(H76,VpD!$1:$1,1)),VpD!$I$2)</f>
        <v>1979-1998</v>
      </c>
      <c r="Q76" s="1">
        <f ca="1">INDEX(VpD!$C$3:$I$27,MATCH(F76,VpD!$B$3:$B$27,0),MATCH(P76,VpD!$C$2:$I$2,0))</f>
        <v>90</v>
      </c>
      <c r="R76" s="16">
        <f t="shared" ca="1" si="22"/>
        <v>13.68</v>
      </c>
      <c r="S76" s="14">
        <f t="shared" ca="1" si="23"/>
        <v>711131.41</v>
      </c>
      <c r="T76" s="14">
        <f t="shared" ca="1" si="24"/>
        <v>6171999.9699999997</v>
      </c>
      <c r="U76" s="14" t="str">
        <f t="shared" ca="1" si="25"/>
        <v>0A3F507E-1F07-32B8-E044-0003BA298018</v>
      </c>
    </row>
    <row r="77" spans="1:21" s="14" customFormat="1" x14ac:dyDescent="0.25">
      <c r="A77" s="14">
        <f t="shared" si="13"/>
        <v>77</v>
      </c>
      <c r="B77" s="14" t="str">
        <f t="shared" ca="1" si="14"/>
        <v>9857988B-3780-4B1A-BA16-308E7E7C3B78</v>
      </c>
      <c r="C77" s="14" t="str">
        <f t="shared" ca="1" si="15"/>
        <v>Syvhøjvænge</v>
      </c>
      <c r="D77" s="14" t="str">
        <f t="shared" ca="1" si="16"/>
        <v>211</v>
      </c>
      <c r="E77" s="14" t="str">
        <f t="shared" ca="1" si="17"/>
        <v>21bæ</v>
      </c>
      <c r="F77" s="1">
        <f t="shared" ca="1" si="18"/>
        <v>130</v>
      </c>
      <c r="G77" s="1">
        <f t="shared" ca="1" si="19"/>
        <v>170</v>
      </c>
      <c r="H77" s="1">
        <f t="shared" ca="1" si="20"/>
        <v>1971</v>
      </c>
      <c r="I77" s="1" t="str">
        <f ca="1">INDEX(Relationstabel!$C$3:$K$10,MATCH(INDIRECT($A$1&amp;"J"&amp;A77),Relationstabel!$A$3:$A$10,0),MATCH(IFERROR(VALUE(INDIRECT($A$1&amp;"K"&amp;A77)),0),Relationstabel!$C$1:$K$1,0))</f>
        <v>Fjernvarme/ Blokvarme</v>
      </c>
      <c r="J77" s="1" t="str">
        <f ca="1">INDEX(Anvendelseskode!B:B,MATCH($F77,Anvendelseskode!$A:$A,0))</f>
        <v>Række-, kæde-, dobbelthus (lodret adskillelse mellem enhederne)</v>
      </c>
      <c r="K77" s="1" t="str">
        <f ca="1">INDEX(Anvendelseskode!C:C,MATCH($F77,Anvendelseskode!$A:$A,0))</f>
        <v>Række-, kæde og dobbelthuse</v>
      </c>
      <c r="L77" s="1" t="str">
        <f ca="1">INDEX(Anvendelseskode!D:D,MATCH($F77,Anvendelseskode!$A:$A,0))</f>
        <v>Private husholdninger</v>
      </c>
      <c r="M77" s="1" t="str">
        <f ca="1">IFERROR(INDEX(SBi!$2:$2,MATCH(H77,SBi!$1:$1,1)),SBi!$K$2)</f>
        <v>1961-1972</v>
      </c>
      <c r="N77" s="1">
        <f ca="1">INDEX(SBi!$C$3:$K$28,MATCH(F77,SBi!$B$3:$B$28,0),MATCH(M77,SBi!$C$2:$K$2,0))</f>
        <v>119.9</v>
      </c>
      <c r="O77" s="16">
        <f t="shared" ca="1" si="21"/>
        <v>20.382999999999999</v>
      </c>
      <c r="P77" s="16" t="str">
        <f ca="1">IFERROR(INDEX(VpD!$2:$2,MATCH(H77,VpD!$1:$1,1)),VpD!$I$2)</f>
        <v>1961-1972</v>
      </c>
      <c r="Q77" s="1">
        <f ca="1">INDEX(VpD!$C$3:$I$27,MATCH(F77,VpD!$B$3:$B$27,0),MATCH(P77,VpD!$C$2:$I$2,0))</f>
        <v>120</v>
      </c>
      <c r="R77" s="16">
        <f t="shared" ca="1" si="22"/>
        <v>20.399999999999999</v>
      </c>
      <c r="S77" s="14">
        <f t="shared" ca="1" si="23"/>
        <v>711763.96</v>
      </c>
      <c r="T77" s="14">
        <f t="shared" ca="1" si="24"/>
        <v>6172234.7000000002</v>
      </c>
      <c r="U77" s="14" t="str">
        <f t="shared" ca="1" si="25"/>
        <v>0A3F507E-2307-32B8-E044-0003BA298018</v>
      </c>
    </row>
    <row r="78" spans="1:21" s="14" customFormat="1" x14ac:dyDescent="0.25">
      <c r="A78" s="14">
        <f t="shared" si="13"/>
        <v>78</v>
      </c>
      <c r="B78" s="14" t="str">
        <f t="shared" ca="1" si="14"/>
        <v>19DE5729-25BD-40A5-A178-B6CF16212615</v>
      </c>
      <c r="C78" s="14" t="str">
        <f t="shared" ca="1" si="15"/>
        <v>Bysvinget</v>
      </c>
      <c r="D78" s="14" t="str">
        <f t="shared" ca="1" si="16"/>
        <v>4</v>
      </c>
      <c r="E78" s="14" t="str">
        <f t="shared" ca="1" si="17"/>
        <v>11cm</v>
      </c>
      <c r="F78" s="1">
        <f t="shared" ca="1" si="18"/>
        <v>120</v>
      </c>
      <c r="G78" s="1">
        <f t="shared" ca="1" si="19"/>
        <v>128</v>
      </c>
      <c r="H78" s="1">
        <f t="shared" ca="1" si="20"/>
        <v>1995</v>
      </c>
      <c r="I78" s="1" t="str">
        <f ca="1">INDEX(Relationstabel!$C$3:$K$10,MATCH(INDIRECT($A$1&amp;"J"&amp;A78),Relationstabel!$A$3:$A$10,0),MATCH(IFERROR(VALUE(INDIRECT($A$1&amp;"K"&amp;A78)),0),Relationstabel!$C$1:$K$1,0))</f>
        <v>Elvarme</v>
      </c>
      <c r="J78" s="1" t="str">
        <f ca="1">INDEX(Anvendelseskode!B:B,MATCH($F78,Anvendelseskode!$A:$A,0))</f>
        <v>Fritliggende enfamilieshus (parcelhus)</v>
      </c>
      <c r="K78" s="1" t="str">
        <f ca="1">INDEX(Anvendelseskode!C:C,MATCH($F78,Anvendelseskode!$A:$A,0))</f>
        <v>Parcelhuse</v>
      </c>
      <c r="L78" s="1" t="str">
        <f ca="1">INDEX(Anvendelseskode!D:D,MATCH($F78,Anvendelseskode!$A:$A,0))</f>
        <v>Private husholdninger</v>
      </c>
      <c r="M78" s="1" t="str">
        <f ca="1">IFERROR(INDEX(SBi!$2:$2,MATCH(H78,SBi!$1:$1,1)),SBi!$K$2)</f>
        <v>1979-1998</v>
      </c>
      <c r="N78" s="1">
        <f ca="1">INDEX(SBi!$C$3:$K$28,MATCH(F78,SBi!$B$3:$B$28,0),MATCH(M78,SBi!$C$2:$K$2,0))</f>
        <v>105.4</v>
      </c>
      <c r="O78" s="16">
        <f t="shared" ca="1" si="21"/>
        <v>13.491200000000001</v>
      </c>
      <c r="P78" s="16" t="str">
        <f ca="1">IFERROR(INDEX(VpD!$2:$2,MATCH(H78,VpD!$1:$1,1)),VpD!$I$2)</f>
        <v>1979-1998</v>
      </c>
      <c r="Q78" s="1">
        <f ca="1">INDEX(VpD!$C$3:$I$27,MATCH(F78,VpD!$B$3:$B$27,0),MATCH(P78,VpD!$C$2:$I$2,0))</f>
        <v>90</v>
      </c>
      <c r="R78" s="16">
        <f t="shared" ca="1" si="22"/>
        <v>11.52</v>
      </c>
      <c r="S78" s="14">
        <f t="shared" ca="1" si="23"/>
        <v>711577.3</v>
      </c>
      <c r="T78" s="14">
        <f t="shared" ca="1" si="24"/>
        <v>6170816.4000000004</v>
      </c>
      <c r="U78" s="14" t="str">
        <f t="shared" ca="1" si="25"/>
        <v>0A3F507E-1609-32B8-E044-0003BA298018</v>
      </c>
    </row>
    <row r="79" spans="1:21" s="14" customFormat="1" x14ac:dyDescent="0.25">
      <c r="A79" s="14">
        <f t="shared" si="13"/>
        <v>79</v>
      </c>
      <c r="B79" s="14" t="str">
        <f t="shared" ca="1" si="14"/>
        <v>0B884FE2-47E8-436D-AF8D-67720B830A43</v>
      </c>
      <c r="C79" s="14" t="str">
        <f t="shared" ca="1" si="15"/>
        <v>Horsbred</v>
      </c>
      <c r="D79" s="14" t="str">
        <f t="shared" ca="1" si="16"/>
        <v>149</v>
      </c>
      <c r="E79" s="14" t="str">
        <f t="shared" ca="1" si="17"/>
        <v>20ap</v>
      </c>
      <c r="F79" s="1">
        <f t="shared" ca="1" si="18"/>
        <v>120</v>
      </c>
      <c r="G79" s="1">
        <f t="shared" ca="1" si="19"/>
        <v>154</v>
      </c>
      <c r="H79" s="1">
        <f t="shared" ca="1" si="20"/>
        <v>1969</v>
      </c>
      <c r="I79" s="1" t="str">
        <f ca="1">INDEX(Relationstabel!$C$3:$K$10,MATCH(INDIRECT($A$1&amp;"J"&amp;A79),Relationstabel!$A$3:$A$10,0),MATCH(IFERROR(VALUE(INDIRECT($A$1&amp;"K"&amp;A79)),0),Relationstabel!$C$1:$K$1,0))</f>
        <v>Fjernvarme/ Blokvarme</v>
      </c>
      <c r="J79" s="1" t="str">
        <f ca="1">INDEX(Anvendelseskode!B:B,MATCH($F79,Anvendelseskode!$A:$A,0))</f>
        <v>Fritliggende enfamilieshus (parcelhus)</v>
      </c>
      <c r="K79" s="1" t="str">
        <f ca="1">INDEX(Anvendelseskode!C:C,MATCH($F79,Anvendelseskode!$A:$A,0))</f>
        <v>Parcelhuse</v>
      </c>
      <c r="L79" s="1" t="str">
        <f ca="1">INDEX(Anvendelseskode!D:D,MATCH($F79,Anvendelseskode!$A:$A,0))</f>
        <v>Private husholdninger</v>
      </c>
      <c r="M79" s="1" t="str">
        <f ca="1">IFERROR(INDEX(SBi!$2:$2,MATCH(H79,SBi!$1:$1,1)),SBi!$K$2)</f>
        <v>1961-1972</v>
      </c>
      <c r="N79" s="1">
        <f ca="1">INDEX(SBi!$C$3:$K$28,MATCH(F79,SBi!$B$3:$B$28,0),MATCH(M79,SBi!$C$2:$K$2,0))</f>
        <v>134.30000000000001</v>
      </c>
      <c r="O79" s="16">
        <f t="shared" ca="1" si="21"/>
        <v>20.682200000000002</v>
      </c>
      <c r="P79" s="16" t="str">
        <f ca="1">IFERROR(INDEX(VpD!$2:$2,MATCH(H79,VpD!$1:$1,1)),VpD!$I$2)</f>
        <v>1961-1972</v>
      </c>
      <c r="Q79" s="1">
        <f ca="1">INDEX(VpD!$C$3:$I$27,MATCH(F79,VpD!$B$3:$B$27,0),MATCH(P79,VpD!$C$2:$I$2,0))</f>
        <v>143</v>
      </c>
      <c r="R79" s="16">
        <f t="shared" ca="1" si="22"/>
        <v>22.021999999999998</v>
      </c>
      <c r="S79" s="14">
        <f t="shared" ca="1" si="23"/>
        <v>711358.65</v>
      </c>
      <c r="T79" s="14">
        <f t="shared" ca="1" si="24"/>
        <v>6172038.3300000001</v>
      </c>
      <c r="U79" s="14" t="str">
        <f t="shared" ca="1" si="25"/>
        <v>0A3F507E-1909-32B8-E044-0003BA298018</v>
      </c>
    </row>
    <row r="80" spans="1:21" s="14" customFormat="1" x14ac:dyDescent="0.25">
      <c r="A80" s="14">
        <f t="shared" si="13"/>
        <v>80</v>
      </c>
      <c r="B80" s="14" t="str">
        <f t="shared" ca="1" si="14"/>
        <v>F6B990F6-81B8-4A51-AC02-797EFD35EABF</v>
      </c>
      <c r="C80" s="14" t="str">
        <f t="shared" ca="1" si="15"/>
        <v>Hyrdeengen</v>
      </c>
      <c r="D80" s="14" t="str">
        <f t="shared" ca="1" si="16"/>
        <v>367</v>
      </c>
      <c r="E80" s="14" t="str">
        <f t="shared" ca="1" si="17"/>
        <v>21de</v>
      </c>
      <c r="F80" s="1">
        <f t="shared" ca="1" si="18"/>
        <v>130</v>
      </c>
      <c r="G80" s="1">
        <f t="shared" ca="1" si="19"/>
        <v>113</v>
      </c>
      <c r="H80" s="1">
        <f t="shared" ca="1" si="20"/>
        <v>1975</v>
      </c>
      <c r="I80" s="1" t="str">
        <f ca="1">INDEX(Relationstabel!$C$3:$K$10,MATCH(INDIRECT($A$1&amp;"J"&amp;A80),Relationstabel!$A$3:$A$10,0),MATCH(IFERROR(VALUE(INDIRECT($A$1&amp;"K"&amp;A80)),0),Relationstabel!$C$1:$K$1,0))</f>
        <v>Fjernvarme/ Blokvarme</v>
      </c>
      <c r="J80" s="1" t="str">
        <f ca="1">INDEX(Anvendelseskode!B:B,MATCH($F80,Anvendelseskode!$A:$A,0))</f>
        <v>Række-, kæde-, dobbelthus (lodret adskillelse mellem enhederne)</v>
      </c>
      <c r="K80" s="1" t="str">
        <f ca="1">INDEX(Anvendelseskode!C:C,MATCH($F80,Anvendelseskode!$A:$A,0))</f>
        <v>Række-, kæde og dobbelthuse</v>
      </c>
      <c r="L80" s="1" t="str">
        <f ca="1">INDEX(Anvendelseskode!D:D,MATCH($F80,Anvendelseskode!$A:$A,0))</f>
        <v>Private husholdninger</v>
      </c>
      <c r="M80" s="1" t="str">
        <f ca="1">IFERROR(INDEX(SBi!$2:$2,MATCH(H80,SBi!$1:$1,1)),SBi!$K$2)</f>
        <v>1973-1978</v>
      </c>
      <c r="N80" s="1">
        <f ca="1">INDEX(SBi!$C$3:$K$28,MATCH(F80,SBi!$B$3:$B$28,0),MATCH(M80,SBi!$C$2:$K$2,0))</f>
        <v>112.6</v>
      </c>
      <c r="O80" s="16">
        <f t="shared" ca="1" si="21"/>
        <v>12.723799999999999</v>
      </c>
      <c r="P80" s="16" t="str">
        <f ca="1">IFERROR(INDEX(VpD!$2:$2,MATCH(H80,VpD!$1:$1,1)),VpD!$I$2)</f>
        <v>1973-1978</v>
      </c>
      <c r="Q80" s="1">
        <f ca="1">INDEX(VpD!$C$3:$I$27,MATCH(F80,VpD!$B$3:$B$27,0),MATCH(P80,VpD!$C$2:$I$2,0))</f>
        <v>98</v>
      </c>
      <c r="R80" s="16">
        <f t="shared" ca="1" si="22"/>
        <v>11.074</v>
      </c>
      <c r="S80" s="14">
        <f t="shared" ca="1" si="23"/>
        <v>711507.6</v>
      </c>
      <c r="T80" s="14">
        <f t="shared" ca="1" si="24"/>
        <v>6172286.1600000001</v>
      </c>
      <c r="U80" s="14" t="str">
        <f t="shared" ca="1" si="25"/>
        <v>0A3F507E-1A09-32B8-E044-0003BA298018</v>
      </c>
    </row>
    <row r="81" spans="1:21" s="14" customFormat="1" x14ac:dyDescent="0.25">
      <c r="A81" s="14">
        <f t="shared" si="13"/>
        <v>81</v>
      </c>
      <c r="B81" s="14" t="str">
        <f t="shared" ca="1" si="14"/>
        <v>22F353D2-12B3-44F2-9278-525679D1ECBF</v>
      </c>
      <c r="C81" s="14" t="str">
        <f t="shared" ca="1" si="15"/>
        <v>Kollerupparken</v>
      </c>
      <c r="D81" s="14" t="str">
        <f t="shared" ca="1" si="16"/>
        <v>35</v>
      </c>
      <c r="E81" s="14" t="str">
        <f t="shared" ca="1" si="17"/>
        <v>1al</v>
      </c>
      <c r="F81" s="1">
        <f t="shared" ca="1" si="18"/>
        <v>120</v>
      </c>
      <c r="G81" s="1">
        <f t="shared" ca="1" si="19"/>
        <v>125</v>
      </c>
      <c r="H81" s="1">
        <f t="shared" ca="1" si="20"/>
        <v>1968</v>
      </c>
      <c r="I81" s="1" t="str">
        <f ca="1">INDEX(Relationstabel!$C$3:$K$10,MATCH(INDIRECT($A$1&amp;"J"&amp;A81),Relationstabel!$A$3:$A$10,0),MATCH(IFERROR(VALUE(INDIRECT($A$1&amp;"K"&amp;A81)),0),Relationstabel!$C$1:$K$1,0))</f>
        <v>Naturgas</v>
      </c>
      <c r="J81" s="1" t="str">
        <f ca="1">INDEX(Anvendelseskode!B:B,MATCH($F81,Anvendelseskode!$A:$A,0))</f>
        <v>Fritliggende enfamilieshus (parcelhus)</v>
      </c>
      <c r="K81" s="1" t="str">
        <f ca="1">INDEX(Anvendelseskode!C:C,MATCH($F81,Anvendelseskode!$A:$A,0))</f>
        <v>Parcelhuse</v>
      </c>
      <c r="L81" s="1" t="str">
        <f ca="1">INDEX(Anvendelseskode!D:D,MATCH($F81,Anvendelseskode!$A:$A,0))</f>
        <v>Private husholdninger</v>
      </c>
      <c r="M81" s="1" t="str">
        <f ca="1">IFERROR(INDEX(SBi!$2:$2,MATCH(H81,SBi!$1:$1,1)),SBi!$K$2)</f>
        <v>1961-1972</v>
      </c>
      <c r="N81" s="1">
        <f ca="1">INDEX(SBi!$C$3:$K$28,MATCH(F81,SBi!$B$3:$B$28,0),MATCH(M81,SBi!$C$2:$K$2,0))</f>
        <v>134.30000000000001</v>
      </c>
      <c r="O81" s="16">
        <f t="shared" ca="1" si="21"/>
        <v>16.787500000000001</v>
      </c>
      <c r="P81" s="16" t="str">
        <f ca="1">IFERROR(INDEX(VpD!$2:$2,MATCH(H81,VpD!$1:$1,1)),VpD!$I$2)</f>
        <v>1961-1972</v>
      </c>
      <c r="Q81" s="1">
        <f ca="1">INDEX(VpD!$C$3:$I$27,MATCH(F81,VpD!$B$3:$B$27,0),MATCH(P81,VpD!$C$2:$I$2,0))</f>
        <v>143</v>
      </c>
      <c r="R81" s="16">
        <f t="shared" ca="1" si="22"/>
        <v>17.875</v>
      </c>
      <c r="S81" s="14">
        <f t="shared" ca="1" si="23"/>
        <v>713506.54</v>
      </c>
      <c r="T81" s="14">
        <f t="shared" ca="1" si="24"/>
        <v>6169233.3799999999</v>
      </c>
      <c r="U81" s="14" t="str">
        <f t="shared" ca="1" si="25"/>
        <v>0A3F507E-1C09-32B8-E044-0003BA298018</v>
      </c>
    </row>
    <row r="82" spans="1:21" s="14" customFormat="1" x14ac:dyDescent="0.25">
      <c r="A82" s="14">
        <f t="shared" si="13"/>
        <v>82</v>
      </c>
      <c r="B82" s="14" t="str">
        <f t="shared" ca="1" si="14"/>
        <v>2F8F2E16-AA33-4985-95E3-C173ED44527B</v>
      </c>
      <c r="C82" s="14" t="str">
        <f t="shared" ca="1" si="15"/>
        <v>Svenstrupvej</v>
      </c>
      <c r="D82" s="14" t="str">
        <f t="shared" ca="1" si="16"/>
        <v>15</v>
      </c>
      <c r="E82" s="14" t="str">
        <f t="shared" ca="1" si="17"/>
        <v>18ig</v>
      </c>
      <c r="F82" s="1">
        <f t="shared" ca="1" si="18"/>
        <v>120</v>
      </c>
      <c r="G82" s="1">
        <f t="shared" ca="1" si="19"/>
        <v>123</v>
      </c>
      <c r="H82" s="1">
        <f t="shared" ca="1" si="20"/>
        <v>1988</v>
      </c>
      <c r="I82" s="1" t="str">
        <f ca="1">INDEX(Relationstabel!$C$3:$K$10,MATCH(INDIRECT($A$1&amp;"J"&amp;A82),Relationstabel!$A$3:$A$10,0),MATCH(IFERROR(VALUE(INDIRECT($A$1&amp;"K"&amp;A82)),0),Relationstabel!$C$1:$K$1,0))</f>
        <v>Naturgas</v>
      </c>
      <c r="J82" s="1" t="str">
        <f ca="1">INDEX(Anvendelseskode!B:B,MATCH($F82,Anvendelseskode!$A:$A,0))</f>
        <v>Fritliggende enfamilieshus (parcelhus)</v>
      </c>
      <c r="K82" s="1" t="str">
        <f ca="1">INDEX(Anvendelseskode!C:C,MATCH($F82,Anvendelseskode!$A:$A,0))</f>
        <v>Parcelhuse</v>
      </c>
      <c r="L82" s="1" t="str">
        <f ca="1">INDEX(Anvendelseskode!D:D,MATCH($F82,Anvendelseskode!$A:$A,0))</f>
        <v>Private husholdninger</v>
      </c>
      <c r="M82" s="1" t="str">
        <f ca="1">IFERROR(INDEX(SBi!$2:$2,MATCH(H82,SBi!$1:$1,1)),SBi!$K$2)</f>
        <v>1979-1998</v>
      </c>
      <c r="N82" s="1">
        <f ca="1">INDEX(SBi!$C$3:$K$28,MATCH(F82,SBi!$B$3:$B$28,0),MATCH(M82,SBi!$C$2:$K$2,0))</f>
        <v>105.4</v>
      </c>
      <c r="O82" s="16">
        <f t="shared" ca="1" si="21"/>
        <v>12.9642</v>
      </c>
      <c r="P82" s="16" t="str">
        <f ca="1">IFERROR(INDEX(VpD!$2:$2,MATCH(H82,VpD!$1:$1,1)),VpD!$I$2)</f>
        <v>1979-1998</v>
      </c>
      <c r="Q82" s="1">
        <f ca="1">INDEX(VpD!$C$3:$I$27,MATCH(F82,VpD!$B$3:$B$27,0),MATCH(P82,VpD!$C$2:$I$2,0))</f>
        <v>90</v>
      </c>
      <c r="R82" s="16">
        <f t="shared" ca="1" si="22"/>
        <v>11.07</v>
      </c>
      <c r="S82" s="14">
        <f t="shared" ca="1" si="23"/>
        <v>712749.01</v>
      </c>
      <c r="T82" s="14">
        <f t="shared" ca="1" si="24"/>
        <v>6169221.5199999996</v>
      </c>
      <c r="U82" s="14" t="str">
        <f t="shared" ca="1" si="25"/>
        <v>0A3F507E-2209-32B8-E044-0003BA298018</v>
      </c>
    </row>
    <row r="83" spans="1:21" s="14" customFormat="1" x14ac:dyDescent="0.25">
      <c r="A83" s="14">
        <f t="shared" si="13"/>
        <v>83</v>
      </c>
      <c r="B83" s="14" t="str">
        <f t="shared" ca="1" si="14"/>
        <v>38604455-B0F3-4F2F-99C1-6A469FC886BA</v>
      </c>
      <c r="C83" s="14" t="str">
        <f t="shared" ca="1" si="15"/>
        <v>Kollerupparken</v>
      </c>
      <c r="D83" s="14" t="str">
        <f t="shared" ca="1" si="16"/>
        <v>43</v>
      </c>
      <c r="E83" s="14" t="str">
        <f t="shared" ca="1" si="17"/>
        <v>1an</v>
      </c>
      <c r="F83" s="1">
        <f t="shared" ca="1" si="18"/>
        <v>120</v>
      </c>
      <c r="G83" s="1">
        <f t="shared" ca="1" si="19"/>
        <v>145</v>
      </c>
      <c r="H83" s="1">
        <f t="shared" ca="1" si="20"/>
        <v>1973</v>
      </c>
      <c r="I83" s="1" t="str">
        <f ca="1">INDEX(Relationstabel!$C$3:$K$10,MATCH(INDIRECT($A$1&amp;"J"&amp;A83),Relationstabel!$A$3:$A$10,0),MATCH(IFERROR(VALUE(INDIRECT($A$1&amp;"K"&amp;A83)),0),Relationstabel!$C$1:$K$1,0))</f>
        <v>Naturgas</v>
      </c>
      <c r="J83" s="1" t="str">
        <f ca="1">INDEX(Anvendelseskode!B:B,MATCH($F83,Anvendelseskode!$A:$A,0))</f>
        <v>Fritliggende enfamilieshus (parcelhus)</v>
      </c>
      <c r="K83" s="1" t="str">
        <f ca="1">INDEX(Anvendelseskode!C:C,MATCH($F83,Anvendelseskode!$A:$A,0))</f>
        <v>Parcelhuse</v>
      </c>
      <c r="L83" s="1" t="str">
        <f ca="1">INDEX(Anvendelseskode!D:D,MATCH($F83,Anvendelseskode!$A:$A,0))</f>
        <v>Private husholdninger</v>
      </c>
      <c r="M83" s="1" t="str">
        <f ca="1">IFERROR(INDEX(SBi!$2:$2,MATCH(H83,SBi!$1:$1,1)),SBi!$K$2)</f>
        <v>1973-1978</v>
      </c>
      <c r="N83" s="1">
        <f ca="1">INDEX(SBi!$C$3:$K$28,MATCH(F83,SBi!$B$3:$B$28,0),MATCH(M83,SBi!$C$2:$K$2,0))</f>
        <v>119.8</v>
      </c>
      <c r="O83" s="16">
        <f t="shared" ca="1" si="21"/>
        <v>17.370999999999999</v>
      </c>
      <c r="P83" s="16" t="str">
        <f ca="1">IFERROR(INDEX(VpD!$2:$2,MATCH(H83,VpD!$1:$1,1)),VpD!$I$2)</f>
        <v>1973-1978</v>
      </c>
      <c r="Q83" s="1">
        <f ca="1">INDEX(VpD!$C$3:$I$27,MATCH(F83,VpD!$B$3:$B$27,0),MATCH(P83,VpD!$C$2:$I$2,0))</f>
        <v>117</v>
      </c>
      <c r="R83" s="16">
        <f t="shared" ca="1" si="22"/>
        <v>16.965</v>
      </c>
      <c r="S83" s="14">
        <f t="shared" ca="1" si="23"/>
        <v>713516.41</v>
      </c>
      <c r="T83" s="14">
        <f t="shared" ca="1" si="24"/>
        <v>6169262.4199999999</v>
      </c>
      <c r="U83" s="14" t="str">
        <f t="shared" ca="1" si="25"/>
        <v>0A3F507E-1C11-32B8-E044-0003BA298018</v>
      </c>
    </row>
    <row r="84" spans="1:21" s="14" customFormat="1" x14ac:dyDescent="0.25">
      <c r="A84" s="14">
        <f t="shared" si="13"/>
        <v>84</v>
      </c>
      <c r="B84" s="14" t="str">
        <f t="shared" ca="1" si="14"/>
        <v>8FB1EDB8-92A6-4535-9761-190E093B299E</v>
      </c>
      <c r="C84" s="14" t="str">
        <f t="shared" ca="1" si="15"/>
        <v>Selsøvej</v>
      </c>
      <c r="D84" s="14" t="str">
        <f t="shared" ca="1" si="16"/>
        <v>12</v>
      </c>
      <c r="E84" s="14" t="str">
        <f t="shared" ca="1" si="17"/>
        <v>18gt</v>
      </c>
      <c r="F84" s="1">
        <f t="shared" ca="1" si="18"/>
        <v>120</v>
      </c>
      <c r="G84" s="1">
        <f t="shared" ca="1" si="19"/>
        <v>147</v>
      </c>
      <c r="H84" s="1">
        <f t="shared" ca="1" si="20"/>
        <v>1965</v>
      </c>
      <c r="I84" s="1" t="str">
        <f ca="1">INDEX(Relationstabel!$C$3:$K$10,MATCH(INDIRECT($A$1&amp;"J"&amp;A84),Relationstabel!$A$3:$A$10,0),MATCH(IFERROR(VALUE(INDIRECT($A$1&amp;"K"&amp;A84)),0),Relationstabel!$C$1:$K$1,0))</f>
        <v>Naturgas</v>
      </c>
      <c r="J84" s="1" t="str">
        <f ca="1">INDEX(Anvendelseskode!B:B,MATCH($F84,Anvendelseskode!$A:$A,0))</f>
        <v>Fritliggende enfamilieshus (parcelhus)</v>
      </c>
      <c r="K84" s="1" t="str">
        <f ca="1">INDEX(Anvendelseskode!C:C,MATCH($F84,Anvendelseskode!$A:$A,0))</f>
        <v>Parcelhuse</v>
      </c>
      <c r="L84" s="1" t="str">
        <f ca="1">INDEX(Anvendelseskode!D:D,MATCH($F84,Anvendelseskode!$A:$A,0))</f>
        <v>Private husholdninger</v>
      </c>
      <c r="M84" s="1" t="str">
        <f ca="1">IFERROR(INDEX(SBi!$2:$2,MATCH(H84,SBi!$1:$1,1)),SBi!$K$2)</f>
        <v>1961-1972</v>
      </c>
      <c r="N84" s="1">
        <f ca="1">INDEX(SBi!$C$3:$K$28,MATCH(F84,SBi!$B$3:$B$28,0),MATCH(M84,SBi!$C$2:$K$2,0))</f>
        <v>134.30000000000001</v>
      </c>
      <c r="O84" s="16">
        <f t="shared" ca="1" si="21"/>
        <v>19.742100000000001</v>
      </c>
      <c r="P84" s="16" t="str">
        <f ca="1">IFERROR(INDEX(VpD!$2:$2,MATCH(H84,VpD!$1:$1,1)),VpD!$I$2)</f>
        <v>1961-1972</v>
      </c>
      <c r="Q84" s="1">
        <f ca="1">INDEX(VpD!$C$3:$I$27,MATCH(F84,VpD!$B$3:$B$27,0),MATCH(P84,VpD!$C$2:$I$2,0))</f>
        <v>143</v>
      </c>
      <c r="R84" s="16">
        <f t="shared" ca="1" si="22"/>
        <v>21.021000000000001</v>
      </c>
      <c r="S84" s="14">
        <f t="shared" ca="1" si="23"/>
        <v>713509.73</v>
      </c>
      <c r="T84" s="14">
        <f t="shared" ca="1" si="24"/>
        <v>6169032.8799999999</v>
      </c>
      <c r="U84" s="14" t="str">
        <f t="shared" ca="1" si="25"/>
        <v>0A3F507E-2111-32B8-E044-0003BA298018</v>
      </c>
    </row>
    <row r="85" spans="1:21" s="14" customFormat="1" x14ac:dyDescent="0.25">
      <c r="A85" s="14">
        <f t="shared" si="13"/>
        <v>85</v>
      </c>
      <c r="B85" s="14" t="str">
        <f t="shared" ca="1" si="14"/>
        <v>40BAFDCA-A864-4051-B937-61D4532CA569</v>
      </c>
      <c r="C85" s="14" t="str">
        <f t="shared" ca="1" si="15"/>
        <v>Svenstrupvej</v>
      </c>
      <c r="D85" s="14" t="str">
        <f t="shared" ca="1" si="16"/>
        <v>23</v>
      </c>
      <c r="E85" s="14" t="str">
        <f t="shared" ca="1" si="17"/>
        <v>18iy</v>
      </c>
      <c r="F85" s="1">
        <f t="shared" ca="1" si="18"/>
        <v>120</v>
      </c>
      <c r="G85" s="1">
        <f t="shared" ca="1" si="19"/>
        <v>172</v>
      </c>
      <c r="H85" s="1">
        <f t="shared" ca="1" si="20"/>
        <v>1951</v>
      </c>
      <c r="I85" s="1" t="str">
        <f ca="1">INDEX(Relationstabel!$C$3:$K$10,MATCH(INDIRECT($A$1&amp;"J"&amp;A85),Relationstabel!$A$3:$A$10,0),MATCH(IFERROR(VALUE(INDIRECT($A$1&amp;"K"&amp;A85)),0),Relationstabel!$C$1:$K$1,0))</f>
        <v>Naturgas</v>
      </c>
      <c r="J85" s="1" t="str">
        <f ca="1">INDEX(Anvendelseskode!B:B,MATCH($F85,Anvendelseskode!$A:$A,0))</f>
        <v>Fritliggende enfamilieshus (parcelhus)</v>
      </c>
      <c r="K85" s="1" t="str">
        <f ca="1">INDEX(Anvendelseskode!C:C,MATCH($F85,Anvendelseskode!$A:$A,0))</f>
        <v>Parcelhuse</v>
      </c>
      <c r="L85" s="1" t="str">
        <f ca="1">INDEX(Anvendelseskode!D:D,MATCH($F85,Anvendelseskode!$A:$A,0))</f>
        <v>Private husholdninger</v>
      </c>
      <c r="M85" s="1" t="str">
        <f ca="1">IFERROR(INDEX(SBi!$2:$2,MATCH(H85,SBi!$1:$1,1)),SBi!$K$2)</f>
        <v>1951-1960</v>
      </c>
      <c r="N85" s="1">
        <f ca="1">INDEX(SBi!$C$3:$K$28,MATCH(F85,SBi!$B$3:$B$28,0),MATCH(M85,SBi!$C$2:$K$2,0))</f>
        <v>154.9</v>
      </c>
      <c r="O85" s="16">
        <f t="shared" ca="1" si="21"/>
        <v>26.642799999999998</v>
      </c>
      <c r="P85" s="16" t="str">
        <f ca="1">IFERROR(INDEX(VpD!$2:$2,MATCH(H85,VpD!$1:$1,1)),VpD!$I$2)</f>
        <v>1951-1960</v>
      </c>
      <c r="Q85" s="1">
        <f ca="1">INDEX(VpD!$C$3:$I$27,MATCH(F85,VpD!$B$3:$B$27,0),MATCH(P85,VpD!$C$2:$I$2,0))</f>
        <v>204</v>
      </c>
      <c r="R85" s="16">
        <f t="shared" ca="1" si="22"/>
        <v>35.088000000000001</v>
      </c>
      <c r="S85" s="14">
        <f t="shared" ca="1" si="23"/>
        <v>712656.07</v>
      </c>
      <c r="T85" s="14">
        <f t="shared" ca="1" si="24"/>
        <v>6169201.5099999998</v>
      </c>
      <c r="U85" s="14" t="str">
        <f t="shared" ca="1" si="25"/>
        <v>0A3F507E-2211-32B8-E044-0003BA298018</v>
      </c>
    </row>
    <row r="86" spans="1:21" s="14" customFormat="1" x14ac:dyDescent="0.25">
      <c r="A86" s="14">
        <f t="shared" si="13"/>
        <v>86</v>
      </c>
      <c r="B86" s="14" t="str">
        <f t="shared" ca="1" si="14"/>
        <v>E98580B6-750B-4601-899C-47D1013E071D</v>
      </c>
      <c r="C86" s="14" t="str">
        <f t="shared" ca="1" si="15"/>
        <v>Valmuebakken</v>
      </c>
      <c r="D86" s="14" t="str">
        <f t="shared" ca="1" si="16"/>
        <v>33</v>
      </c>
      <c r="E86" s="14" t="str">
        <f t="shared" ca="1" si="17"/>
        <v>21ke</v>
      </c>
      <c r="F86" s="1">
        <f t="shared" ca="1" si="18"/>
        <v>130</v>
      </c>
      <c r="G86" s="1">
        <f t="shared" ca="1" si="19"/>
        <v>74</v>
      </c>
      <c r="H86" s="1">
        <f t="shared" ca="1" si="20"/>
        <v>1993</v>
      </c>
      <c r="I86" s="1" t="str">
        <f ca="1">INDEX(Relationstabel!$C$3:$K$10,MATCH(INDIRECT($A$1&amp;"J"&amp;A86),Relationstabel!$A$3:$A$10,0),MATCH(IFERROR(VALUE(INDIRECT($A$1&amp;"K"&amp;A86)),0),Relationstabel!$C$1:$K$1,0))</f>
        <v>Fjernvarme/ Blokvarme</v>
      </c>
      <c r="J86" s="1" t="str">
        <f ca="1">INDEX(Anvendelseskode!B:B,MATCH($F86,Anvendelseskode!$A:$A,0))</f>
        <v>Række-, kæde-, dobbelthus (lodret adskillelse mellem enhederne)</v>
      </c>
      <c r="K86" s="1" t="str">
        <f ca="1">INDEX(Anvendelseskode!C:C,MATCH($F86,Anvendelseskode!$A:$A,0))</f>
        <v>Række-, kæde og dobbelthuse</v>
      </c>
      <c r="L86" s="1" t="str">
        <f ca="1">INDEX(Anvendelseskode!D:D,MATCH($F86,Anvendelseskode!$A:$A,0))</f>
        <v>Private husholdninger</v>
      </c>
      <c r="M86" s="1" t="str">
        <f ca="1">IFERROR(INDEX(SBi!$2:$2,MATCH(H86,SBi!$1:$1,1)),SBi!$K$2)</f>
        <v>1979-1998</v>
      </c>
      <c r="N86" s="1">
        <f ca="1">INDEX(SBi!$C$3:$K$28,MATCH(F86,SBi!$B$3:$B$28,0),MATCH(M86,SBi!$C$2:$K$2,0))</f>
        <v>96.8</v>
      </c>
      <c r="O86" s="16">
        <f t="shared" ca="1" si="21"/>
        <v>7.1631999999999998</v>
      </c>
      <c r="P86" s="16" t="str">
        <f ca="1">IFERROR(INDEX(VpD!$2:$2,MATCH(H86,VpD!$1:$1,1)),VpD!$I$2)</f>
        <v>1979-1998</v>
      </c>
      <c r="Q86" s="1">
        <f ca="1">INDEX(VpD!$C$3:$I$27,MATCH(F86,VpD!$B$3:$B$27,0),MATCH(P86,VpD!$C$2:$I$2,0))</f>
        <v>74</v>
      </c>
      <c r="R86" s="16">
        <f t="shared" ca="1" si="22"/>
        <v>5.476</v>
      </c>
      <c r="S86" s="14">
        <f t="shared" ca="1" si="23"/>
        <v>711618.43</v>
      </c>
      <c r="T86" s="14">
        <f t="shared" ca="1" si="24"/>
        <v>6172456.3499999996</v>
      </c>
      <c r="U86" s="14" t="str">
        <f t="shared" ca="1" si="25"/>
        <v>0A3F507E-2411-32B8-E044-0003BA298018</v>
      </c>
    </row>
    <row r="87" spans="1:21" s="14" customFormat="1" x14ac:dyDescent="0.25">
      <c r="A87" s="14">
        <f t="shared" si="13"/>
        <v>87</v>
      </c>
      <c r="B87" s="14" t="str">
        <f t="shared" ca="1" si="14"/>
        <v>26084A92-ADFA-4559-9105-4BDA035E35CD</v>
      </c>
      <c r="C87" s="14" t="str">
        <f t="shared" ca="1" si="15"/>
        <v>Rendsagervej</v>
      </c>
      <c r="D87" s="14" t="str">
        <f t="shared" ca="1" si="16"/>
        <v>133</v>
      </c>
      <c r="E87" s="14" t="str">
        <f t="shared" ca="1" si="17"/>
        <v>9my</v>
      </c>
      <c r="F87" s="1">
        <f t="shared" ca="1" si="18"/>
        <v>120</v>
      </c>
      <c r="G87" s="1">
        <f t="shared" ca="1" si="19"/>
        <v>109</v>
      </c>
      <c r="H87" s="1">
        <f t="shared" ca="1" si="20"/>
        <v>1977</v>
      </c>
      <c r="I87" s="1" t="str">
        <f ca="1">INDEX(Relationstabel!$C$3:$K$10,MATCH(INDIRECT($A$1&amp;"J"&amp;A87),Relationstabel!$A$3:$A$10,0),MATCH(IFERROR(VALUE(INDIRECT($A$1&amp;"K"&amp;A87)),0),Relationstabel!$C$1:$K$1,0))</f>
        <v>Naturgas</v>
      </c>
      <c r="J87" s="1" t="str">
        <f ca="1">INDEX(Anvendelseskode!B:B,MATCH($F87,Anvendelseskode!$A:$A,0))</f>
        <v>Fritliggende enfamilieshus (parcelhus)</v>
      </c>
      <c r="K87" s="1" t="str">
        <f ca="1">INDEX(Anvendelseskode!C:C,MATCH($F87,Anvendelseskode!$A:$A,0))</f>
        <v>Parcelhuse</v>
      </c>
      <c r="L87" s="1" t="str">
        <f ca="1">INDEX(Anvendelseskode!D:D,MATCH($F87,Anvendelseskode!$A:$A,0))</f>
        <v>Private husholdninger</v>
      </c>
      <c r="M87" s="1" t="str">
        <f ca="1">IFERROR(INDEX(SBi!$2:$2,MATCH(H87,SBi!$1:$1,1)),SBi!$K$2)</f>
        <v>1973-1978</v>
      </c>
      <c r="N87" s="1">
        <f ca="1">INDEX(SBi!$C$3:$K$28,MATCH(F87,SBi!$B$3:$B$28,0),MATCH(M87,SBi!$C$2:$K$2,0))</f>
        <v>119.8</v>
      </c>
      <c r="O87" s="16">
        <f t="shared" ca="1" si="21"/>
        <v>13.058199999999999</v>
      </c>
      <c r="P87" s="16" t="str">
        <f ca="1">IFERROR(INDEX(VpD!$2:$2,MATCH(H87,VpD!$1:$1,1)),VpD!$I$2)</f>
        <v>1973-1978</v>
      </c>
      <c r="Q87" s="1">
        <f ca="1">INDEX(VpD!$C$3:$I$27,MATCH(F87,VpD!$B$3:$B$27,0),MATCH(P87,VpD!$C$2:$I$2,0))</f>
        <v>117</v>
      </c>
      <c r="R87" s="16">
        <f t="shared" ca="1" si="22"/>
        <v>12.753</v>
      </c>
      <c r="S87" s="14">
        <f t="shared" ca="1" si="23"/>
        <v>710868.37</v>
      </c>
      <c r="T87" s="14">
        <f t="shared" ca="1" si="24"/>
        <v>6171780.9100000001</v>
      </c>
      <c r="U87" s="14" t="str">
        <f t="shared" ca="1" si="25"/>
        <v>0A3F507E-2001-32B8-E044-0003BA298018</v>
      </c>
    </row>
    <row r="88" spans="1:21" s="14" customFormat="1" x14ac:dyDescent="0.25">
      <c r="A88" s="14">
        <f t="shared" si="13"/>
        <v>88</v>
      </c>
      <c r="B88" s="14" t="str">
        <f t="shared" ca="1" si="14"/>
        <v>A965F15C-0319-4905-9E89-46E22326A764</v>
      </c>
      <c r="C88" s="14" t="str">
        <f t="shared" ca="1" si="15"/>
        <v>Bysvinget</v>
      </c>
      <c r="D88" s="14" t="str">
        <f t="shared" ca="1" si="16"/>
        <v>2B</v>
      </c>
      <c r="E88" s="14" t="str">
        <f t="shared" ca="1" si="17"/>
        <v>11cn</v>
      </c>
      <c r="F88" s="1">
        <f t="shared" ca="1" si="18"/>
        <v>120</v>
      </c>
      <c r="G88" s="1">
        <f t="shared" ca="1" si="19"/>
        <v>152</v>
      </c>
      <c r="H88" s="1">
        <f t="shared" ca="1" si="20"/>
        <v>1989</v>
      </c>
      <c r="I88" s="1" t="str">
        <f ca="1">INDEX(Relationstabel!$C$3:$K$10,MATCH(INDIRECT($A$1&amp;"J"&amp;A88),Relationstabel!$A$3:$A$10,0),MATCH(IFERROR(VALUE(INDIRECT($A$1&amp;"K"&amp;A88)),0),Relationstabel!$C$1:$K$1,0))</f>
        <v>Elvarme</v>
      </c>
      <c r="J88" s="1" t="str">
        <f ca="1">INDEX(Anvendelseskode!B:B,MATCH($F88,Anvendelseskode!$A:$A,0))</f>
        <v>Fritliggende enfamilieshus (parcelhus)</v>
      </c>
      <c r="K88" s="1" t="str">
        <f ca="1">INDEX(Anvendelseskode!C:C,MATCH($F88,Anvendelseskode!$A:$A,0))</f>
        <v>Parcelhuse</v>
      </c>
      <c r="L88" s="1" t="str">
        <f ca="1">INDEX(Anvendelseskode!D:D,MATCH($F88,Anvendelseskode!$A:$A,0))</f>
        <v>Private husholdninger</v>
      </c>
      <c r="M88" s="1" t="str">
        <f ca="1">IFERROR(INDEX(SBi!$2:$2,MATCH(H88,SBi!$1:$1,1)),SBi!$K$2)</f>
        <v>1979-1998</v>
      </c>
      <c r="N88" s="1">
        <f ca="1">INDEX(SBi!$C$3:$K$28,MATCH(F88,SBi!$B$3:$B$28,0),MATCH(M88,SBi!$C$2:$K$2,0))</f>
        <v>105.4</v>
      </c>
      <c r="O88" s="16">
        <f t="shared" ca="1" si="21"/>
        <v>16.020800000000001</v>
      </c>
      <c r="P88" s="16" t="str">
        <f ca="1">IFERROR(INDEX(VpD!$2:$2,MATCH(H88,VpD!$1:$1,1)),VpD!$I$2)</f>
        <v>1979-1998</v>
      </c>
      <c r="Q88" s="1">
        <f ca="1">INDEX(VpD!$C$3:$I$27,MATCH(F88,VpD!$B$3:$B$27,0),MATCH(P88,VpD!$C$2:$I$2,0))</f>
        <v>90</v>
      </c>
      <c r="R88" s="16">
        <f t="shared" ca="1" si="22"/>
        <v>13.68</v>
      </c>
      <c r="S88" s="14">
        <f t="shared" ca="1" si="23"/>
        <v>711580.64</v>
      </c>
      <c r="T88" s="14">
        <f t="shared" ca="1" si="24"/>
        <v>6170788.6600000001</v>
      </c>
      <c r="U88" s="14" t="str">
        <f t="shared" ca="1" si="25"/>
        <v>0A3F507E-1607-32B8-E044-0003BA298018</v>
      </c>
    </row>
    <row r="89" spans="1:21" s="14" customFormat="1" x14ac:dyDescent="0.25">
      <c r="A89" s="14">
        <f t="shared" si="13"/>
        <v>89</v>
      </c>
      <c r="B89" s="14" t="str">
        <f t="shared" ca="1" si="14"/>
        <v>15231DC6-797F-44C0-9927-7ED9E64EF3FB</v>
      </c>
      <c r="C89" s="14" t="str">
        <f t="shared" ca="1" si="15"/>
        <v>Horsbred</v>
      </c>
      <c r="D89" s="14" t="str">
        <f t="shared" ca="1" si="16"/>
        <v>148</v>
      </c>
      <c r="E89" s="14" t="str">
        <f t="shared" ca="1" si="17"/>
        <v>20g</v>
      </c>
      <c r="F89" s="1">
        <f t="shared" ca="1" si="18"/>
        <v>120</v>
      </c>
      <c r="G89" s="1">
        <f t="shared" ca="1" si="19"/>
        <v>133</v>
      </c>
      <c r="H89" s="1">
        <f t="shared" ca="1" si="20"/>
        <v>1992</v>
      </c>
      <c r="I89" s="1" t="str">
        <f ca="1">INDEX(Relationstabel!$C$3:$K$10,MATCH(INDIRECT($A$1&amp;"J"&amp;A89),Relationstabel!$A$3:$A$10,0),MATCH(IFERROR(VALUE(INDIRECT($A$1&amp;"K"&amp;A89)),0),Relationstabel!$C$1:$K$1,0))</f>
        <v>Fjernvarme/ Blokvarme</v>
      </c>
      <c r="J89" s="1" t="str">
        <f ca="1">INDEX(Anvendelseskode!B:B,MATCH($F89,Anvendelseskode!$A:$A,0))</f>
        <v>Fritliggende enfamilieshus (parcelhus)</v>
      </c>
      <c r="K89" s="1" t="str">
        <f ca="1">INDEX(Anvendelseskode!C:C,MATCH($F89,Anvendelseskode!$A:$A,0))</f>
        <v>Parcelhuse</v>
      </c>
      <c r="L89" s="1" t="str">
        <f ca="1">INDEX(Anvendelseskode!D:D,MATCH($F89,Anvendelseskode!$A:$A,0))</f>
        <v>Private husholdninger</v>
      </c>
      <c r="M89" s="1" t="str">
        <f ca="1">IFERROR(INDEX(SBi!$2:$2,MATCH(H89,SBi!$1:$1,1)),SBi!$K$2)</f>
        <v>1979-1998</v>
      </c>
      <c r="N89" s="1">
        <f ca="1">INDEX(SBi!$C$3:$K$28,MATCH(F89,SBi!$B$3:$B$28,0),MATCH(M89,SBi!$C$2:$K$2,0))</f>
        <v>105.4</v>
      </c>
      <c r="O89" s="16">
        <f t="shared" ca="1" si="21"/>
        <v>14.0182</v>
      </c>
      <c r="P89" s="16" t="str">
        <f ca="1">IFERROR(INDEX(VpD!$2:$2,MATCH(H89,VpD!$1:$1,1)),VpD!$I$2)</f>
        <v>1979-1998</v>
      </c>
      <c r="Q89" s="1">
        <f ca="1">INDEX(VpD!$C$3:$I$27,MATCH(F89,VpD!$B$3:$B$27,0),MATCH(P89,VpD!$C$2:$I$2,0))</f>
        <v>90</v>
      </c>
      <c r="R89" s="16">
        <f t="shared" ca="1" si="22"/>
        <v>11.97</v>
      </c>
      <c r="S89" s="14">
        <f t="shared" ca="1" si="23"/>
        <v>711433.33</v>
      </c>
      <c r="T89" s="14">
        <f t="shared" ca="1" si="24"/>
        <v>6172129.9500000002</v>
      </c>
      <c r="U89" s="14" t="str">
        <f t="shared" ca="1" si="25"/>
        <v>0A3F507E-1908-32B8-E044-0003BA298018</v>
      </c>
    </row>
    <row r="90" spans="1:21" s="14" customFormat="1" x14ac:dyDescent="0.25">
      <c r="A90" s="14">
        <f t="shared" si="13"/>
        <v>90</v>
      </c>
      <c r="B90" s="14" t="str">
        <f t="shared" ca="1" si="14"/>
        <v>D00E7F64-C73D-4624-9062-AF0A38D35DEB</v>
      </c>
      <c r="C90" s="14" t="str">
        <f t="shared" ca="1" si="15"/>
        <v>Hyrdeengen</v>
      </c>
      <c r="D90" s="14" t="str">
        <f t="shared" ca="1" si="16"/>
        <v>365</v>
      </c>
      <c r="E90" s="14" t="str">
        <f t="shared" ca="1" si="17"/>
        <v>21df</v>
      </c>
      <c r="F90" s="1">
        <f t="shared" ca="1" si="18"/>
        <v>130</v>
      </c>
      <c r="G90" s="1">
        <f t="shared" ca="1" si="19"/>
        <v>113</v>
      </c>
      <c r="H90" s="1">
        <f t="shared" ca="1" si="20"/>
        <v>1975</v>
      </c>
      <c r="I90" s="1" t="str">
        <f ca="1">INDEX(Relationstabel!$C$3:$K$10,MATCH(INDIRECT($A$1&amp;"J"&amp;A90),Relationstabel!$A$3:$A$10,0),MATCH(IFERROR(VALUE(INDIRECT($A$1&amp;"K"&amp;A90)),0),Relationstabel!$C$1:$K$1,0))</f>
        <v>Fjernvarme/ Blokvarme</v>
      </c>
      <c r="J90" s="1" t="str">
        <f ca="1">INDEX(Anvendelseskode!B:B,MATCH($F90,Anvendelseskode!$A:$A,0))</f>
        <v>Række-, kæde-, dobbelthus (lodret adskillelse mellem enhederne)</v>
      </c>
      <c r="K90" s="1" t="str">
        <f ca="1">INDEX(Anvendelseskode!C:C,MATCH($F90,Anvendelseskode!$A:$A,0))</f>
        <v>Række-, kæde og dobbelthuse</v>
      </c>
      <c r="L90" s="1" t="str">
        <f ca="1">INDEX(Anvendelseskode!D:D,MATCH($F90,Anvendelseskode!$A:$A,0))</f>
        <v>Private husholdninger</v>
      </c>
      <c r="M90" s="1" t="str">
        <f ca="1">IFERROR(INDEX(SBi!$2:$2,MATCH(H90,SBi!$1:$1,1)),SBi!$K$2)</f>
        <v>1973-1978</v>
      </c>
      <c r="N90" s="1">
        <f ca="1">INDEX(SBi!$C$3:$K$28,MATCH(F90,SBi!$B$3:$B$28,0),MATCH(M90,SBi!$C$2:$K$2,0))</f>
        <v>112.6</v>
      </c>
      <c r="O90" s="16">
        <f t="shared" ca="1" si="21"/>
        <v>12.723799999999999</v>
      </c>
      <c r="P90" s="16" t="str">
        <f ca="1">IFERROR(INDEX(VpD!$2:$2,MATCH(H90,VpD!$1:$1,1)),VpD!$I$2)</f>
        <v>1973-1978</v>
      </c>
      <c r="Q90" s="1">
        <f ca="1">INDEX(VpD!$C$3:$I$27,MATCH(F90,VpD!$B$3:$B$27,0),MATCH(P90,VpD!$C$2:$I$2,0))</f>
        <v>98</v>
      </c>
      <c r="R90" s="16">
        <f t="shared" ca="1" si="22"/>
        <v>11.074</v>
      </c>
      <c r="S90" s="14">
        <f t="shared" ca="1" si="23"/>
        <v>711509.7</v>
      </c>
      <c r="T90" s="14">
        <f t="shared" ca="1" si="24"/>
        <v>6172277.6799999997</v>
      </c>
      <c r="U90" s="14" t="str">
        <f t="shared" ca="1" si="25"/>
        <v>0A3F507E-1A08-32B8-E044-0003BA298018</v>
      </c>
    </row>
    <row r="91" spans="1:21" s="14" customFormat="1" x14ac:dyDescent="0.25">
      <c r="A91" s="14">
        <f t="shared" si="13"/>
        <v>91</v>
      </c>
      <c r="B91" s="14" t="str">
        <f t="shared" ca="1" si="14"/>
        <v>593DBE67-5B50-47B7-B414-0EF449CB0411</v>
      </c>
      <c r="C91" s="14" t="str">
        <f t="shared" ca="1" si="15"/>
        <v>Bellishaven</v>
      </c>
      <c r="D91" s="14" t="str">
        <f t="shared" ca="1" si="16"/>
        <v>4</v>
      </c>
      <c r="E91" s="14" t="str">
        <f t="shared" ca="1" si="17"/>
        <v>27aø</v>
      </c>
      <c r="F91" s="1">
        <f t="shared" ca="1" si="18"/>
        <v>130</v>
      </c>
      <c r="G91" s="1">
        <f t="shared" ca="1" si="19"/>
        <v>120</v>
      </c>
      <c r="H91" s="1">
        <f t="shared" ca="1" si="20"/>
        <v>1993</v>
      </c>
      <c r="I91" s="1" t="str">
        <f ca="1">INDEX(Relationstabel!$C$3:$K$10,MATCH(INDIRECT($A$1&amp;"J"&amp;A91),Relationstabel!$A$3:$A$10,0),MATCH(IFERROR(VALUE(INDIRECT($A$1&amp;"K"&amp;A91)),0),Relationstabel!$C$1:$K$1,0))</f>
        <v>Fjernvarme/ Blokvarme</v>
      </c>
      <c r="J91" s="1" t="str">
        <f ca="1">INDEX(Anvendelseskode!B:B,MATCH($F91,Anvendelseskode!$A:$A,0))</f>
        <v>Række-, kæde-, dobbelthus (lodret adskillelse mellem enhederne)</v>
      </c>
      <c r="K91" s="1" t="str">
        <f ca="1">INDEX(Anvendelseskode!C:C,MATCH($F91,Anvendelseskode!$A:$A,0))</f>
        <v>Række-, kæde og dobbelthuse</v>
      </c>
      <c r="L91" s="1" t="str">
        <f ca="1">INDEX(Anvendelseskode!D:D,MATCH($F91,Anvendelseskode!$A:$A,0))</f>
        <v>Private husholdninger</v>
      </c>
      <c r="M91" s="1" t="str">
        <f ca="1">IFERROR(INDEX(SBi!$2:$2,MATCH(H91,SBi!$1:$1,1)),SBi!$K$2)</f>
        <v>1979-1998</v>
      </c>
      <c r="N91" s="1">
        <f ca="1">INDEX(SBi!$C$3:$K$28,MATCH(F91,SBi!$B$3:$B$28,0),MATCH(M91,SBi!$C$2:$K$2,0))</f>
        <v>96.8</v>
      </c>
      <c r="O91" s="16">
        <f t="shared" ca="1" si="21"/>
        <v>11.616</v>
      </c>
      <c r="P91" s="16" t="str">
        <f ca="1">IFERROR(INDEX(VpD!$2:$2,MATCH(H91,VpD!$1:$1,1)),VpD!$I$2)</f>
        <v>1979-1998</v>
      </c>
      <c r="Q91" s="1">
        <f ca="1">INDEX(VpD!$C$3:$I$27,MATCH(F91,VpD!$B$3:$B$27,0),MATCH(P91,VpD!$C$2:$I$2,0))</f>
        <v>74</v>
      </c>
      <c r="R91" s="16">
        <f t="shared" ca="1" si="22"/>
        <v>8.8800000000000008</v>
      </c>
      <c r="S91" s="14">
        <f t="shared" ca="1" si="23"/>
        <v>711524.94</v>
      </c>
      <c r="T91" s="14">
        <f t="shared" ca="1" si="24"/>
        <v>6172531.7199999997</v>
      </c>
      <c r="U91" s="14" t="str">
        <f t="shared" ca="1" si="25"/>
        <v>0A3F507E-150C-32B8-E044-0003BA298018</v>
      </c>
    </row>
    <row r="92" spans="1:21" s="14" customFormat="1" x14ac:dyDescent="0.25">
      <c r="A92" s="14">
        <f t="shared" si="13"/>
        <v>92</v>
      </c>
      <c r="B92" s="14" t="str">
        <f t="shared" ca="1" si="14"/>
        <v>6D7C4131-E204-4FFD-AF32-44AB5487C17F</v>
      </c>
      <c r="C92" s="14" t="str">
        <f t="shared" ca="1" si="15"/>
        <v>Bysvinget</v>
      </c>
      <c r="D92" s="14" t="str">
        <f t="shared" ca="1" si="16"/>
        <v>7</v>
      </c>
      <c r="E92" s="14" t="str">
        <f t="shared" ca="1" si="17"/>
        <v>10eq</v>
      </c>
      <c r="F92" s="1">
        <f t="shared" ca="1" si="18"/>
        <v>120</v>
      </c>
      <c r="G92" s="1">
        <f t="shared" ca="1" si="19"/>
        <v>188</v>
      </c>
      <c r="H92" s="1">
        <f t="shared" ca="1" si="20"/>
        <v>1985</v>
      </c>
      <c r="I92" s="1" t="str">
        <f ca="1">INDEX(Relationstabel!$C$3:$K$10,MATCH(INDIRECT($A$1&amp;"J"&amp;A92),Relationstabel!$A$3:$A$10,0),MATCH(IFERROR(VALUE(INDIRECT($A$1&amp;"K"&amp;A92)),0),Relationstabel!$C$1:$K$1,0))</f>
        <v>Naturgas</v>
      </c>
      <c r="J92" s="1" t="str">
        <f ca="1">INDEX(Anvendelseskode!B:B,MATCH($F92,Anvendelseskode!$A:$A,0))</f>
        <v>Fritliggende enfamilieshus (parcelhus)</v>
      </c>
      <c r="K92" s="1" t="str">
        <f ca="1">INDEX(Anvendelseskode!C:C,MATCH($F92,Anvendelseskode!$A:$A,0))</f>
        <v>Parcelhuse</v>
      </c>
      <c r="L92" s="1" t="str">
        <f ca="1">INDEX(Anvendelseskode!D:D,MATCH($F92,Anvendelseskode!$A:$A,0))</f>
        <v>Private husholdninger</v>
      </c>
      <c r="M92" s="1" t="str">
        <f ca="1">IFERROR(INDEX(SBi!$2:$2,MATCH(H92,SBi!$1:$1,1)),SBi!$K$2)</f>
        <v>1979-1998</v>
      </c>
      <c r="N92" s="1">
        <f ca="1">INDEX(SBi!$C$3:$K$28,MATCH(F92,SBi!$B$3:$B$28,0),MATCH(M92,SBi!$C$2:$K$2,0))</f>
        <v>105.4</v>
      </c>
      <c r="O92" s="16">
        <f t="shared" ca="1" si="21"/>
        <v>19.815200000000001</v>
      </c>
      <c r="P92" s="16" t="str">
        <f ca="1">IFERROR(INDEX(VpD!$2:$2,MATCH(H92,VpD!$1:$1,1)),VpD!$I$2)</f>
        <v>1979-1998</v>
      </c>
      <c r="Q92" s="1">
        <f ca="1">INDEX(VpD!$C$3:$I$27,MATCH(F92,VpD!$B$3:$B$27,0),MATCH(P92,VpD!$C$2:$I$2,0))</f>
        <v>90</v>
      </c>
      <c r="R92" s="16">
        <f t="shared" ca="1" si="22"/>
        <v>16.920000000000002</v>
      </c>
      <c r="S92" s="14">
        <f t="shared" ca="1" si="23"/>
        <v>711493.7</v>
      </c>
      <c r="T92" s="14">
        <f t="shared" ca="1" si="24"/>
        <v>6170815.1799999997</v>
      </c>
      <c r="U92" s="14" t="str">
        <f t="shared" ca="1" si="25"/>
        <v>0A3F507E-160C-32B8-E044-0003BA298018</v>
      </c>
    </row>
    <row r="93" spans="1:21" s="14" customFormat="1" x14ac:dyDescent="0.25">
      <c r="A93" s="14">
        <f t="shared" si="13"/>
        <v>93</v>
      </c>
      <c r="B93" s="14" t="str">
        <f t="shared" ca="1" si="14"/>
        <v>23540404-ECAB-48C8-AFD5-FB3CDB8E2DF2</v>
      </c>
      <c r="C93" s="14" t="str">
        <f t="shared" ca="1" si="15"/>
        <v>Gisselfeldvej</v>
      </c>
      <c r="D93" s="14" t="str">
        <f t="shared" ca="1" si="16"/>
        <v>14</v>
      </c>
      <c r="E93" s="14" t="str">
        <f t="shared" ca="1" si="17"/>
        <v>3af</v>
      </c>
      <c r="F93" s="1">
        <f t="shared" ca="1" si="18"/>
        <v>220</v>
      </c>
      <c r="G93" s="1">
        <f t="shared" ca="1" si="19"/>
        <v>978</v>
      </c>
      <c r="H93" s="1">
        <f t="shared" ca="1" si="20"/>
        <v>1987</v>
      </c>
      <c r="I93" s="1" t="str">
        <f ca="1">INDEX(Relationstabel!$C$3:$K$10,MATCH(INDIRECT($A$1&amp;"J"&amp;A93),Relationstabel!$A$3:$A$10,0),MATCH(IFERROR(VALUE(INDIRECT($A$1&amp;"K"&amp;A93)),0),Relationstabel!$C$1:$K$1,0))</f>
        <v>Naturgas</v>
      </c>
      <c r="J93" s="1" t="str">
        <f ca="1">INDEX(Anvendelseskode!B:B,MATCH($F93,Anvendelseskode!$A:$A,0))</f>
        <v>Bygning til erhvervsmæssig produktion vedrørende industri, håndværk m.v. (fabrik, værksted o.lign.)</v>
      </c>
      <c r="K93" s="1" t="str">
        <f ca="1">INDEX(Anvendelseskode!C:C,MATCH($F93,Anvendelseskode!$A:$A,0))</f>
        <v>Fabrikker, værksteder o.l.</v>
      </c>
      <c r="L93" s="1" t="str">
        <f ca="1">INDEX(Anvendelseskode!D:D,MATCH($F93,Anvendelseskode!$A:$A,0))</f>
        <v>Industri</v>
      </c>
      <c r="M93" s="1" t="str">
        <f ca="1">IFERROR(INDEX(SBi!$2:$2,MATCH(H93,SBi!$1:$1,1)),SBi!$K$2)</f>
        <v>1979-1998</v>
      </c>
      <c r="N93" s="1">
        <f ca="1">INDEX(SBi!$C$3:$K$28,MATCH(F93,SBi!$B$3:$B$28,0),MATCH(M93,SBi!$C$2:$K$2,0))</f>
        <v>66</v>
      </c>
      <c r="O93" s="16">
        <f t="shared" ca="1" si="21"/>
        <v>64.548000000000002</v>
      </c>
      <c r="P93" s="16" t="str">
        <f ca="1">IFERROR(INDEX(VpD!$2:$2,MATCH(H93,VpD!$1:$1,1)),VpD!$I$2)</f>
        <v>1979-1998</v>
      </c>
      <c r="Q93" s="1">
        <f ca="1">INDEX(VpD!$C$3:$I$27,MATCH(F93,VpD!$B$3:$B$27,0),MATCH(P93,VpD!$C$2:$I$2,0))</f>
        <v>66</v>
      </c>
      <c r="R93" s="16">
        <f t="shared" ca="1" si="22"/>
        <v>64.548000000000002</v>
      </c>
      <c r="S93" s="14">
        <f t="shared" ca="1" si="23"/>
        <v>712146.22</v>
      </c>
      <c r="T93" s="14">
        <f t="shared" ca="1" si="24"/>
        <v>6169603.5999999996</v>
      </c>
      <c r="U93" s="14" t="str">
        <f t="shared" ca="1" si="25"/>
        <v>0A3F507E-180F-32B8-E044-0003BA298018</v>
      </c>
    </row>
    <row r="94" spans="1:21" s="14" customFormat="1" x14ac:dyDescent="0.25">
      <c r="A94" s="14">
        <f t="shared" si="13"/>
        <v>94</v>
      </c>
      <c r="B94" s="14" t="str">
        <f t="shared" ca="1" si="14"/>
        <v>4C7E200D-ED7F-400A-9608-AC2C4D6761F0</v>
      </c>
      <c r="C94" s="14" t="str">
        <f t="shared" ca="1" si="15"/>
        <v>Pilehavevænge</v>
      </c>
      <c r="D94" s="14" t="str">
        <f t="shared" ca="1" si="16"/>
        <v>11</v>
      </c>
      <c r="E94" s="14" t="str">
        <f t="shared" ca="1" si="17"/>
        <v>10de</v>
      </c>
      <c r="F94" s="1">
        <f t="shared" ca="1" si="18"/>
        <v>120</v>
      </c>
      <c r="G94" s="1">
        <f t="shared" ca="1" si="19"/>
        <v>137</v>
      </c>
      <c r="H94" s="1">
        <f t="shared" ca="1" si="20"/>
        <v>1966</v>
      </c>
      <c r="I94" s="1" t="str">
        <f ca="1">INDEX(Relationstabel!$C$3:$K$10,MATCH(INDIRECT($A$1&amp;"J"&amp;A94),Relationstabel!$A$3:$A$10,0),MATCH(IFERROR(VALUE(INDIRECT($A$1&amp;"K"&amp;A94)),0),Relationstabel!$C$1:$K$1,0))</f>
        <v>Fjernvarme/ Blokvarme</v>
      </c>
      <c r="J94" s="1" t="str">
        <f ca="1">INDEX(Anvendelseskode!B:B,MATCH($F94,Anvendelseskode!$A:$A,0))</f>
        <v>Fritliggende enfamilieshus (parcelhus)</v>
      </c>
      <c r="K94" s="1" t="str">
        <f ca="1">INDEX(Anvendelseskode!C:C,MATCH($F94,Anvendelseskode!$A:$A,0))</f>
        <v>Parcelhuse</v>
      </c>
      <c r="L94" s="1" t="str">
        <f ca="1">INDEX(Anvendelseskode!D:D,MATCH($F94,Anvendelseskode!$A:$A,0))</f>
        <v>Private husholdninger</v>
      </c>
      <c r="M94" s="1" t="str">
        <f ca="1">IFERROR(INDEX(SBi!$2:$2,MATCH(H94,SBi!$1:$1,1)),SBi!$K$2)</f>
        <v>1961-1972</v>
      </c>
      <c r="N94" s="1">
        <f ca="1">INDEX(SBi!$C$3:$K$28,MATCH(F94,SBi!$B$3:$B$28,0),MATCH(M94,SBi!$C$2:$K$2,0))</f>
        <v>134.30000000000001</v>
      </c>
      <c r="O94" s="16">
        <f t="shared" ca="1" si="21"/>
        <v>18.399100000000001</v>
      </c>
      <c r="P94" s="16" t="str">
        <f ca="1">IFERROR(INDEX(VpD!$2:$2,MATCH(H94,VpD!$1:$1,1)),VpD!$I$2)</f>
        <v>1961-1972</v>
      </c>
      <c r="Q94" s="1">
        <f ca="1">INDEX(VpD!$C$3:$I$27,MATCH(F94,VpD!$B$3:$B$27,0),MATCH(P94,VpD!$C$2:$I$2,0))</f>
        <v>143</v>
      </c>
      <c r="R94" s="16">
        <f t="shared" ca="1" si="22"/>
        <v>19.591000000000001</v>
      </c>
      <c r="S94" s="14">
        <f t="shared" ca="1" si="23"/>
        <v>711110.54</v>
      </c>
      <c r="T94" s="14">
        <f t="shared" ca="1" si="24"/>
        <v>6172079.4900000002</v>
      </c>
      <c r="U94" s="14" t="str">
        <f t="shared" ca="1" si="25"/>
        <v>0A3F507E-1F0F-32B8-E044-0003BA298018</v>
      </c>
    </row>
    <row r="95" spans="1:21" s="14" customFormat="1" x14ac:dyDescent="0.25">
      <c r="A95" s="14">
        <f t="shared" si="13"/>
        <v>95</v>
      </c>
      <c r="B95" s="14" t="str">
        <f t="shared" ca="1" si="14"/>
        <v>E0089DF9-5C4B-4FDE-8008-AE066B2FB436</v>
      </c>
      <c r="C95" s="14" t="str">
        <f t="shared" ca="1" si="15"/>
        <v>Strandhaven</v>
      </c>
      <c r="D95" s="14" t="str">
        <f t="shared" ca="1" si="16"/>
        <v>141</v>
      </c>
      <c r="E95" s="14" t="str">
        <f t="shared" ca="1" si="17"/>
        <v>5fæ</v>
      </c>
      <c r="F95" s="1">
        <f t="shared" ca="1" si="18"/>
        <v>130</v>
      </c>
      <c r="G95" s="1">
        <f t="shared" ca="1" si="19"/>
        <v>108</v>
      </c>
      <c r="H95" s="1">
        <f t="shared" ca="1" si="20"/>
        <v>2008</v>
      </c>
      <c r="I95" s="1" t="str">
        <f ca="1">INDEX(Relationstabel!$C$3:$K$10,MATCH(INDIRECT($A$1&amp;"J"&amp;A95),Relationstabel!$A$3:$A$10,0),MATCH(IFERROR(VALUE(INDIRECT($A$1&amp;"K"&amp;A95)),0),Relationstabel!$C$1:$K$1,0))</f>
        <v>Naturgas</v>
      </c>
      <c r="J95" s="1" t="str">
        <f ca="1">INDEX(Anvendelseskode!B:B,MATCH($F95,Anvendelseskode!$A:$A,0))</f>
        <v>Række-, kæde-, dobbelthus (lodret adskillelse mellem enhederne)</v>
      </c>
      <c r="K95" s="1" t="str">
        <f ca="1">INDEX(Anvendelseskode!C:C,MATCH($F95,Anvendelseskode!$A:$A,0))</f>
        <v>Række-, kæde og dobbelthuse</v>
      </c>
      <c r="L95" s="1" t="str">
        <f ca="1">INDEX(Anvendelseskode!D:D,MATCH($F95,Anvendelseskode!$A:$A,0))</f>
        <v>Private husholdninger</v>
      </c>
      <c r="M95" s="1" t="str">
        <f ca="1">IFERROR(INDEX(SBi!$2:$2,MATCH(H95,SBi!$1:$1,1)),SBi!$K$2)</f>
        <v>Efter 2006</v>
      </c>
      <c r="N95" s="1">
        <f ca="1">INDEX(SBi!$C$3:$K$28,MATCH(F95,SBi!$B$3:$B$28,0),MATCH(M95,SBi!$C$2:$K$2,0))</f>
        <v>66.400000000000006</v>
      </c>
      <c r="O95" s="16">
        <f t="shared" ca="1" si="21"/>
        <v>7.1712000000000007</v>
      </c>
      <c r="P95" s="16" t="str">
        <f ca="1">IFERROR(INDEX(VpD!$2:$2,MATCH(H95,VpD!$1:$1,1)),VpD!$I$2)</f>
        <v>&gt;1998</v>
      </c>
      <c r="Q95" s="1">
        <f ca="1">INDEX(VpD!$C$3:$I$27,MATCH(F95,VpD!$B$3:$B$27,0),MATCH(P95,VpD!$C$2:$I$2,0))</f>
        <v>65</v>
      </c>
      <c r="R95" s="16">
        <f t="shared" ca="1" si="22"/>
        <v>7.02</v>
      </c>
      <c r="S95" s="14">
        <f t="shared" ca="1" si="23"/>
        <v>712629.92</v>
      </c>
      <c r="T95" s="14">
        <f t="shared" ca="1" si="24"/>
        <v>6168736.4100000001</v>
      </c>
      <c r="U95" s="14" t="str">
        <f t="shared" ca="1" si="25"/>
        <v>53BA2F34-6004-2505-E044-0003BA298018</v>
      </c>
    </row>
    <row r="96" spans="1:21" s="14" customFormat="1" x14ac:dyDescent="0.25">
      <c r="A96" s="14">
        <f t="shared" si="13"/>
        <v>96</v>
      </c>
      <c r="B96" s="14" t="str">
        <f t="shared" ca="1" si="14"/>
        <v>874EFF10-6481-4F89-AEF9-A80749D818EE</v>
      </c>
      <c r="C96" s="14" t="str">
        <f t="shared" ca="1" si="15"/>
        <v>Hyrdeengen</v>
      </c>
      <c r="D96" s="14" t="str">
        <f t="shared" ca="1" si="16"/>
        <v>359</v>
      </c>
      <c r="E96" s="14" t="str">
        <f t="shared" ca="1" si="17"/>
        <v>21di</v>
      </c>
      <c r="F96" s="1">
        <f t="shared" ca="1" si="18"/>
        <v>130</v>
      </c>
      <c r="G96" s="1">
        <f t="shared" ca="1" si="19"/>
        <v>124</v>
      </c>
      <c r="H96" s="1">
        <f t="shared" ca="1" si="20"/>
        <v>1975</v>
      </c>
      <c r="I96" s="1" t="str">
        <f ca="1">INDEX(Relationstabel!$C$3:$K$10,MATCH(INDIRECT($A$1&amp;"J"&amp;A96),Relationstabel!$A$3:$A$10,0),MATCH(IFERROR(VALUE(INDIRECT($A$1&amp;"K"&amp;A96)),0),Relationstabel!$C$1:$K$1,0))</f>
        <v>Fjernvarme/ Blokvarme</v>
      </c>
      <c r="J96" s="1" t="str">
        <f ca="1">INDEX(Anvendelseskode!B:B,MATCH($F96,Anvendelseskode!$A:$A,0))</f>
        <v>Række-, kæde-, dobbelthus (lodret adskillelse mellem enhederne)</v>
      </c>
      <c r="K96" s="1" t="str">
        <f ca="1">INDEX(Anvendelseskode!C:C,MATCH($F96,Anvendelseskode!$A:$A,0))</f>
        <v>Række-, kæde og dobbelthuse</v>
      </c>
      <c r="L96" s="1" t="str">
        <f ca="1">INDEX(Anvendelseskode!D:D,MATCH($F96,Anvendelseskode!$A:$A,0))</f>
        <v>Private husholdninger</v>
      </c>
      <c r="M96" s="1" t="str">
        <f ca="1">IFERROR(INDEX(SBi!$2:$2,MATCH(H96,SBi!$1:$1,1)),SBi!$K$2)</f>
        <v>1973-1978</v>
      </c>
      <c r="N96" s="1">
        <f ca="1">INDEX(SBi!$C$3:$K$28,MATCH(F96,SBi!$B$3:$B$28,0),MATCH(M96,SBi!$C$2:$K$2,0))</f>
        <v>112.6</v>
      </c>
      <c r="O96" s="16">
        <f t="shared" ca="1" si="21"/>
        <v>13.962399999999999</v>
      </c>
      <c r="P96" s="16" t="str">
        <f ca="1">IFERROR(INDEX(VpD!$2:$2,MATCH(H96,VpD!$1:$1,1)),VpD!$I$2)</f>
        <v>1973-1978</v>
      </c>
      <c r="Q96" s="1">
        <f ca="1">INDEX(VpD!$C$3:$I$27,MATCH(F96,VpD!$B$3:$B$27,0),MATCH(P96,VpD!$C$2:$I$2,0))</f>
        <v>98</v>
      </c>
      <c r="R96" s="16">
        <f t="shared" ca="1" si="22"/>
        <v>12.151999999999999</v>
      </c>
      <c r="S96" s="14">
        <f t="shared" ca="1" si="23"/>
        <v>711530.56</v>
      </c>
      <c r="T96" s="14">
        <f t="shared" ca="1" si="24"/>
        <v>6172288.5099999998</v>
      </c>
      <c r="U96" s="14" t="str">
        <f t="shared" ca="1" si="25"/>
        <v>0A3F507E-1A05-32B8-E044-0003BA298018</v>
      </c>
    </row>
    <row r="97" spans="1:21" s="14" customFormat="1" x14ac:dyDescent="0.25">
      <c r="A97" s="14">
        <f t="shared" si="13"/>
        <v>97</v>
      </c>
      <c r="B97" s="14" t="str">
        <f t="shared" ca="1" si="14"/>
        <v>780E1151-48DF-4D68-9A35-55B4F4BD57DB</v>
      </c>
      <c r="C97" s="14" t="str">
        <f t="shared" ca="1" si="15"/>
        <v>Horsbred</v>
      </c>
      <c r="D97" s="14" t="str">
        <f t="shared" ca="1" si="16"/>
        <v>147</v>
      </c>
      <c r="E97" s="14" t="str">
        <f t="shared" ca="1" si="17"/>
        <v>20ao</v>
      </c>
      <c r="F97" s="1">
        <f t="shared" ca="1" si="18"/>
        <v>120</v>
      </c>
      <c r="G97" s="1">
        <f t="shared" ca="1" si="19"/>
        <v>136</v>
      </c>
      <c r="H97" s="1">
        <f t="shared" ca="1" si="20"/>
        <v>1969</v>
      </c>
      <c r="I97" s="1" t="str">
        <f ca="1">INDEX(Relationstabel!$C$3:$K$10,MATCH(INDIRECT($A$1&amp;"J"&amp;A97),Relationstabel!$A$3:$A$10,0),MATCH(IFERROR(VALUE(INDIRECT($A$1&amp;"K"&amp;A97)),0),Relationstabel!$C$1:$K$1,0))</f>
        <v>Fjernvarme/ Blokvarme</v>
      </c>
      <c r="J97" s="1" t="str">
        <f ca="1">INDEX(Anvendelseskode!B:B,MATCH($F97,Anvendelseskode!$A:$A,0))</f>
        <v>Fritliggende enfamilieshus (parcelhus)</v>
      </c>
      <c r="K97" s="1" t="str">
        <f ca="1">INDEX(Anvendelseskode!C:C,MATCH($F97,Anvendelseskode!$A:$A,0))</f>
        <v>Parcelhuse</v>
      </c>
      <c r="L97" s="1" t="str">
        <f ca="1">INDEX(Anvendelseskode!D:D,MATCH($F97,Anvendelseskode!$A:$A,0))</f>
        <v>Private husholdninger</v>
      </c>
      <c r="M97" s="1" t="str">
        <f ca="1">IFERROR(INDEX(SBi!$2:$2,MATCH(H97,SBi!$1:$1,1)),SBi!$K$2)</f>
        <v>1961-1972</v>
      </c>
      <c r="N97" s="1">
        <f ca="1">INDEX(SBi!$C$3:$K$28,MATCH(F97,SBi!$B$3:$B$28,0),MATCH(M97,SBi!$C$2:$K$2,0))</f>
        <v>134.30000000000001</v>
      </c>
      <c r="O97" s="16">
        <f t="shared" ca="1" si="21"/>
        <v>18.264800000000005</v>
      </c>
      <c r="P97" s="16" t="str">
        <f ca="1">IFERROR(INDEX(VpD!$2:$2,MATCH(H97,VpD!$1:$1,1)),VpD!$I$2)</f>
        <v>1961-1972</v>
      </c>
      <c r="Q97" s="1">
        <f ca="1">INDEX(VpD!$C$3:$I$27,MATCH(F97,VpD!$B$3:$B$27,0),MATCH(P97,VpD!$C$2:$I$2,0))</f>
        <v>143</v>
      </c>
      <c r="R97" s="16">
        <f t="shared" ca="1" si="22"/>
        <v>19.448</v>
      </c>
      <c r="S97" s="14">
        <f t="shared" ca="1" si="23"/>
        <v>711343.82</v>
      </c>
      <c r="T97" s="14">
        <f t="shared" ca="1" si="24"/>
        <v>6172055.2699999996</v>
      </c>
      <c r="U97" s="14" t="str">
        <f t="shared" ca="1" si="25"/>
        <v>0A3F507E-1907-32B8-E044-0003BA298018</v>
      </c>
    </row>
    <row r="98" spans="1:21" s="14" customFormat="1" x14ac:dyDescent="0.25">
      <c r="A98" s="14">
        <f t="shared" si="13"/>
        <v>98</v>
      </c>
      <c r="B98" s="14" t="str">
        <f t="shared" ca="1" si="14"/>
        <v>1B21C3AA-1B33-4A2C-BEE0-A18B159D83DF</v>
      </c>
      <c r="C98" s="14" t="str">
        <f t="shared" ca="1" si="15"/>
        <v>Hyrdeengen</v>
      </c>
      <c r="D98" s="14" t="str">
        <f t="shared" ca="1" si="16"/>
        <v>363</v>
      </c>
      <c r="E98" s="14" t="str">
        <f t="shared" ca="1" si="17"/>
        <v>21dg</v>
      </c>
      <c r="F98" s="1">
        <f t="shared" ca="1" si="18"/>
        <v>130</v>
      </c>
      <c r="G98" s="1">
        <f t="shared" ca="1" si="19"/>
        <v>117</v>
      </c>
      <c r="H98" s="1">
        <f t="shared" ca="1" si="20"/>
        <v>1975</v>
      </c>
      <c r="I98" s="1" t="str">
        <f ca="1">INDEX(Relationstabel!$C$3:$K$10,MATCH(INDIRECT($A$1&amp;"J"&amp;A98),Relationstabel!$A$3:$A$10,0),MATCH(IFERROR(VALUE(INDIRECT($A$1&amp;"K"&amp;A98)),0),Relationstabel!$C$1:$K$1,0))</f>
        <v>Elvarme</v>
      </c>
      <c r="J98" s="1" t="str">
        <f ca="1">INDEX(Anvendelseskode!B:B,MATCH($F98,Anvendelseskode!$A:$A,0))</f>
        <v>Række-, kæde-, dobbelthus (lodret adskillelse mellem enhederne)</v>
      </c>
      <c r="K98" s="1" t="str">
        <f ca="1">INDEX(Anvendelseskode!C:C,MATCH($F98,Anvendelseskode!$A:$A,0))</f>
        <v>Række-, kæde og dobbelthuse</v>
      </c>
      <c r="L98" s="1" t="str">
        <f ca="1">INDEX(Anvendelseskode!D:D,MATCH($F98,Anvendelseskode!$A:$A,0))</f>
        <v>Private husholdninger</v>
      </c>
      <c r="M98" s="1" t="str">
        <f ca="1">IFERROR(INDEX(SBi!$2:$2,MATCH(H98,SBi!$1:$1,1)),SBi!$K$2)</f>
        <v>1973-1978</v>
      </c>
      <c r="N98" s="1">
        <f ca="1">INDEX(SBi!$C$3:$K$28,MATCH(F98,SBi!$B$3:$B$28,0),MATCH(M98,SBi!$C$2:$K$2,0))</f>
        <v>112.6</v>
      </c>
      <c r="O98" s="16">
        <f t="shared" ca="1" si="21"/>
        <v>13.174199999999999</v>
      </c>
      <c r="P98" s="16" t="str">
        <f ca="1">IFERROR(INDEX(VpD!$2:$2,MATCH(H98,VpD!$1:$1,1)),VpD!$I$2)</f>
        <v>1973-1978</v>
      </c>
      <c r="Q98" s="1">
        <f ca="1">INDEX(VpD!$C$3:$I$27,MATCH(F98,VpD!$B$3:$B$27,0),MATCH(P98,VpD!$C$2:$I$2,0))</f>
        <v>98</v>
      </c>
      <c r="R98" s="16">
        <f t="shared" ca="1" si="22"/>
        <v>11.465999999999999</v>
      </c>
      <c r="S98" s="14">
        <f t="shared" ca="1" si="23"/>
        <v>711511.53</v>
      </c>
      <c r="T98" s="14">
        <f t="shared" ca="1" si="24"/>
        <v>6172270.2300000004</v>
      </c>
      <c r="U98" s="14" t="str">
        <f t="shared" ca="1" si="25"/>
        <v>0A3F507E-1A07-32B8-E044-0003BA298018</v>
      </c>
    </row>
    <row r="99" spans="1:21" s="14" customFormat="1" x14ac:dyDescent="0.25">
      <c r="A99" s="14">
        <f t="shared" si="13"/>
        <v>99</v>
      </c>
      <c r="B99" s="14" t="str">
        <f t="shared" ca="1" si="14"/>
        <v>F0BB3CDC-AF34-4F5A-8E5C-DBDF12FA6E0D</v>
      </c>
      <c r="C99" s="14" t="str">
        <f t="shared" ca="1" si="15"/>
        <v>Kollerupparken</v>
      </c>
      <c r="D99" s="14" t="str">
        <f t="shared" ca="1" si="16"/>
        <v>33</v>
      </c>
      <c r="E99" s="14" t="str">
        <f t="shared" ca="1" si="17"/>
        <v>1ak</v>
      </c>
      <c r="F99" s="1">
        <f t="shared" ca="1" si="18"/>
        <v>120</v>
      </c>
      <c r="G99" s="1">
        <f t="shared" ca="1" si="19"/>
        <v>135</v>
      </c>
      <c r="H99" s="1">
        <f t="shared" ca="1" si="20"/>
        <v>1998</v>
      </c>
      <c r="I99" s="1" t="str">
        <f ca="1">INDEX(Relationstabel!$C$3:$K$10,MATCH(INDIRECT($A$1&amp;"J"&amp;A99),Relationstabel!$A$3:$A$10,0),MATCH(IFERROR(VALUE(INDIRECT($A$1&amp;"K"&amp;A99)),0),Relationstabel!$C$1:$K$1,0))</f>
        <v>Varmepumpe</v>
      </c>
      <c r="J99" s="1" t="str">
        <f ca="1">INDEX(Anvendelseskode!B:B,MATCH($F99,Anvendelseskode!$A:$A,0))</f>
        <v>Fritliggende enfamilieshus (parcelhus)</v>
      </c>
      <c r="K99" s="1" t="str">
        <f ca="1">INDEX(Anvendelseskode!C:C,MATCH($F99,Anvendelseskode!$A:$A,0))</f>
        <v>Parcelhuse</v>
      </c>
      <c r="L99" s="1" t="str">
        <f ca="1">INDEX(Anvendelseskode!D:D,MATCH($F99,Anvendelseskode!$A:$A,0))</f>
        <v>Private husholdninger</v>
      </c>
      <c r="M99" s="1" t="str">
        <f ca="1">IFERROR(INDEX(SBi!$2:$2,MATCH(H99,SBi!$1:$1,1)),SBi!$K$2)</f>
        <v>1979-1998</v>
      </c>
      <c r="N99" s="1">
        <f ca="1">INDEX(SBi!$C$3:$K$28,MATCH(F99,SBi!$B$3:$B$28,0),MATCH(M99,SBi!$C$2:$K$2,0))</f>
        <v>105.4</v>
      </c>
      <c r="O99" s="16">
        <f t="shared" ca="1" si="21"/>
        <v>14.228999999999999</v>
      </c>
      <c r="P99" s="16" t="str">
        <f ca="1">IFERROR(INDEX(VpD!$2:$2,MATCH(H99,VpD!$1:$1,1)),VpD!$I$2)</f>
        <v>1979-1998</v>
      </c>
      <c r="Q99" s="1">
        <f ca="1">INDEX(VpD!$C$3:$I$27,MATCH(F99,VpD!$B$3:$B$27,0),MATCH(P99,VpD!$C$2:$I$2,0))</f>
        <v>90</v>
      </c>
      <c r="R99" s="16">
        <f t="shared" ca="1" si="22"/>
        <v>12.15</v>
      </c>
      <c r="S99" s="14">
        <f t="shared" ca="1" si="23"/>
        <v>713530.76</v>
      </c>
      <c r="T99" s="14">
        <f t="shared" ca="1" si="24"/>
        <v>6169240.7999999998</v>
      </c>
      <c r="U99" s="14" t="str">
        <f t="shared" ca="1" si="25"/>
        <v>0A3F507E-1C07-32B8-E044-0003BA298018</v>
      </c>
    </row>
    <row r="100" spans="1:21" s="14" customFormat="1" x14ac:dyDescent="0.25">
      <c r="A100" s="14">
        <f t="shared" si="13"/>
        <v>100</v>
      </c>
      <c r="B100" s="14" t="str">
        <f t="shared" ca="1" si="14"/>
        <v>3C74E473-0FED-4535-8D85-0B799D1FB999</v>
      </c>
      <c r="C100" s="14" t="str">
        <f t="shared" ca="1" si="15"/>
        <v>Gjeddesdalvej</v>
      </c>
      <c r="D100" s="14" t="str">
        <f t="shared" ca="1" si="16"/>
        <v>4</v>
      </c>
      <c r="E100" s="14" t="str">
        <f t="shared" ca="1" si="17"/>
        <v>7bz</v>
      </c>
      <c r="F100" s="1">
        <f t="shared" ca="1" si="18"/>
        <v>120</v>
      </c>
      <c r="G100" s="1">
        <f t="shared" ca="1" si="19"/>
        <v>98</v>
      </c>
      <c r="H100" s="1">
        <f t="shared" ca="1" si="20"/>
        <v>1962</v>
      </c>
      <c r="I100" s="1" t="str">
        <f ca="1">INDEX(Relationstabel!$C$3:$K$10,MATCH(INDIRECT($A$1&amp;"J"&amp;A100),Relationstabel!$A$3:$A$10,0),MATCH(IFERROR(VALUE(INDIRECT($A$1&amp;"K"&amp;A100)),0),Relationstabel!$C$1:$K$1,0))</f>
        <v>Naturgas</v>
      </c>
      <c r="J100" s="1" t="str">
        <f ca="1">INDEX(Anvendelseskode!B:B,MATCH($F100,Anvendelseskode!$A:$A,0))</f>
        <v>Fritliggende enfamilieshus (parcelhus)</v>
      </c>
      <c r="K100" s="1" t="str">
        <f ca="1">INDEX(Anvendelseskode!C:C,MATCH($F100,Anvendelseskode!$A:$A,0))</f>
        <v>Parcelhuse</v>
      </c>
      <c r="L100" s="1" t="str">
        <f ca="1">INDEX(Anvendelseskode!D:D,MATCH($F100,Anvendelseskode!$A:$A,0))</f>
        <v>Private husholdninger</v>
      </c>
      <c r="M100" s="1" t="str">
        <f ca="1">IFERROR(INDEX(SBi!$2:$2,MATCH(H100,SBi!$1:$1,1)),SBi!$K$2)</f>
        <v>1961-1972</v>
      </c>
      <c r="N100" s="1">
        <f ca="1">INDEX(SBi!$C$3:$K$28,MATCH(F100,SBi!$B$3:$B$28,0),MATCH(M100,SBi!$C$2:$K$2,0))</f>
        <v>134.30000000000001</v>
      </c>
      <c r="O100" s="16">
        <f t="shared" ca="1" si="21"/>
        <v>13.161400000000002</v>
      </c>
      <c r="P100" s="16" t="str">
        <f ca="1">IFERROR(INDEX(VpD!$2:$2,MATCH(H100,VpD!$1:$1,1)),VpD!$I$2)</f>
        <v>1961-1972</v>
      </c>
      <c r="Q100" s="1">
        <f ca="1">INDEX(VpD!$C$3:$I$27,MATCH(F100,VpD!$B$3:$B$27,0),MATCH(P100,VpD!$C$2:$I$2,0))</f>
        <v>143</v>
      </c>
      <c r="R100" s="16">
        <f t="shared" ca="1" si="22"/>
        <v>14.013999999999999</v>
      </c>
      <c r="S100" s="14">
        <f t="shared" ca="1" si="23"/>
        <v>712136.19</v>
      </c>
      <c r="T100" s="14">
        <f t="shared" ca="1" si="24"/>
        <v>6169428.75</v>
      </c>
      <c r="U100" s="14" t="str">
        <f t="shared" ca="1" si="25"/>
        <v>0A3F507E-1815-32B8-E044-0003BA298018</v>
      </c>
    </row>
    <row r="101" spans="1:21" s="14" customFormat="1" x14ac:dyDescent="0.25">
      <c r="A101" s="14">
        <f t="shared" si="13"/>
        <v>101</v>
      </c>
      <c r="B101" s="14" t="str">
        <f t="shared" ca="1" si="14"/>
        <v>741E4CF6-3B62-4CB6-AC6A-8BEAE1CCE1E0</v>
      </c>
      <c r="C101" s="14" t="str">
        <f t="shared" ca="1" si="15"/>
        <v>Promenaden</v>
      </c>
      <c r="D101" s="14" t="str">
        <f t="shared" ca="1" si="16"/>
        <v>42</v>
      </c>
      <c r="E101" s="14" t="str">
        <f t="shared" ca="1" si="17"/>
        <v>9sr</v>
      </c>
      <c r="F101" s="1">
        <f t="shared" ca="1" si="18"/>
        <v>130</v>
      </c>
      <c r="G101" s="1">
        <f t="shared" ca="1" si="19"/>
        <v>119</v>
      </c>
      <c r="H101" s="1">
        <f t="shared" ca="1" si="20"/>
        <v>2008</v>
      </c>
      <c r="I101" s="1" t="str">
        <f ca="1">INDEX(Relationstabel!$C$3:$K$10,MATCH(INDIRECT($A$1&amp;"J"&amp;A101),Relationstabel!$A$3:$A$10,0),MATCH(IFERROR(VALUE(INDIRECT($A$1&amp;"K"&amp;A101)),0),Relationstabel!$C$1:$K$1,0))</f>
        <v>Fjernvarme/ Blokvarme</v>
      </c>
      <c r="J101" s="1" t="str">
        <f ca="1">INDEX(Anvendelseskode!B:B,MATCH($F101,Anvendelseskode!$A:$A,0))</f>
        <v>Række-, kæde-, dobbelthus (lodret adskillelse mellem enhederne)</v>
      </c>
      <c r="K101" s="1" t="str">
        <f ca="1">INDEX(Anvendelseskode!C:C,MATCH($F101,Anvendelseskode!$A:$A,0))</f>
        <v>Række-, kæde og dobbelthuse</v>
      </c>
      <c r="L101" s="1" t="str">
        <f ca="1">INDEX(Anvendelseskode!D:D,MATCH($F101,Anvendelseskode!$A:$A,0))</f>
        <v>Private husholdninger</v>
      </c>
      <c r="M101" s="1" t="str">
        <f ca="1">IFERROR(INDEX(SBi!$2:$2,MATCH(H101,SBi!$1:$1,1)),SBi!$K$2)</f>
        <v>Efter 2006</v>
      </c>
      <c r="N101" s="1">
        <f ca="1">INDEX(SBi!$C$3:$K$28,MATCH(F101,SBi!$B$3:$B$28,0),MATCH(M101,SBi!$C$2:$K$2,0))</f>
        <v>66.400000000000006</v>
      </c>
      <c r="O101" s="16">
        <f t="shared" ca="1" si="21"/>
        <v>7.9016000000000002</v>
      </c>
      <c r="P101" s="16" t="str">
        <f ca="1">IFERROR(INDEX(VpD!$2:$2,MATCH(H101,VpD!$1:$1,1)),VpD!$I$2)</f>
        <v>&gt;1998</v>
      </c>
      <c r="Q101" s="1">
        <f ca="1">INDEX(VpD!$C$3:$I$27,MATCH(F101,VpD!$B$3:$B$27,0),MATCH(P101,VpD!$C$2:$I$2,0))</f>
        <v>65</v>
      </c>
      <c r="R101" s="16">
        <f t="shared" ca="1" si="22"/>
        <v>7.7350000000000003</v>
      </c>
      <c r="S101" s="14">
        <f t="shared" ca="1" si="23"/>
        <v>711783.12</v>
      </c>
      <c r="T101" s="14">
        <f t="shared" ca="1" si="24"/>
        <v>6172665.5599999996</v>
      </c>
      <c r="U101" s="14" t="str">
        <f t="shared" ca="1" si="25"/>
        <v>3CAE7253-0947-0F90-E044-0003BA298018</v>
      </c>
    </row>
    <row r="102" spans="1:21" s="14" customFormat="1" x14ac:dyDescent="0.25">
      <c r="A102" s="14">
        <f t="shared" si="13"/>
        <v>102</v>
      </c>
      <c r="B102" s="14" t="str">
        <f t="shared" ca="1" si="14"/>
        <v>047E4DF4-B3B6-4954-A859-434EA7EFA5A0</v>
      </c>
      <c r="C102" s="14" t="str">
        <f t="shared" ca="1" si="15"/>
        <v>Promenaden</v>
      </c>
      <c r="D102" s="14" t="str">
        <f t="shared" ca="1" si="16"/>
        <v>54</v>
      </c>
      <c r="E102" s="14" t="str">
        <f t="shared" ca="1" si="17"/>
        <v>9sg</v>
      </c>
      <c r="F102" s="1">
        <f t="shared" ca="1" si="18"/>
        <v>130</v>
      </c>
      <c r="G102" s="1">
        <f t="shared" ca="1" si="19"/>
        <v>119</v>
      </c>
      <c r="H102" s="1">
        <f t="shared" ca="1" si="20"/>
        <v>2008</v>
      </c>
      <c r="I102" s="1" t="str">
        <f ca="1">INDEX(Relationstabel!$C$3:$K$10,MATCH(INDIRECT($A$1&amp;"J"&amp;A102),Relationstabel!$A$3:$A$10,0),MATCH(IFERROR(VALUE(INDIRECT($A$1&amp;"K"&amp;A102)),0),Relationstabel!$C$1:$K$1,0))</f>
        <v>Fjernvarme/ Blokvarme</v>
      </c>
      <c r="J102" s="1" t="str">
        <f ca="1">INDEX(Anvendelseskode!B:B,MATCH($F102,Anvendelseskode!$A:$A,0))</f>
        <v>Række-, kæde-, dobbelthus (lodret adskillelse mellem enhederne)</v>
      </c>
      <c r="K102" s="1" t="str">
        <f ca="1">INDEX(Anvendelseskode!C:C,MATCH($F102,Anvendelseskode!$A:$A,0))</f>
        <v>Række-, kæde og dobbelthuse</v>
      </c>
      <c r="L102" s="1" t="str">
        <f ca="1">INDEX(Anvendelseskode!D:D,MATCH($F102,Anvendelseskode!$A:$A,0))</f>
        <v>Private husholdninger</v>
      </c>
      <c r="M102" s="1" t="str">
        <f ca="1">IFERROR(INDEX(SBi!$2:$2,MATCH(H102,SBi!$1:$1,1)),SBi!$K$2)</f>
        <v>Efter 2006</v>
      </c>
      <c r="N102" s="1">
        <f ca="1">INDEX(SBi!$C$3:$K$28,MATCH(F102,SBi!$B$3:$B$28,0),MATCH(M102,SBi!$C$2:$K$2,0))</f>
        <v>66.400000000000006</v>
      </c>
      <c r="O102" s="16">
        <f t="shared" ca="1" si="21"/>
        <v>7.9016000000000002</v>
      </c>
      <c r="P102" s="16" t="str">
        <f ca="1">IFERROR(INDEX(VpD!$2:$2,MATCH(H102,VpD!$1:$1,1)),VpD!$I$2)</f>
        <v>&gt;1998</v>
      </c>
      <c r="Q102" s="1">
        <f ca="1">INDEX(VpD!$C$3:$I$27,MATCH(F102,VpD!$B$3:$B$27,0),MATCH(P102,VpD!$C$2:$I$2,0))</f>
        <v>65</v>
      </c>
      <c r="R102" s="16">
        <f t="shared" ca="1" si="22"/>
        <v>7.7350000000000003</v>
      </c>
      <c r="S102" s="14">
        <f t="shared" ca="1" si="23"/>
        <v>711749.64</v>
      </c>
      <c r="T102" s="14">
        <f t="shared" ca="1" si="24"/>
        <v>6172652.0800000001</v>
      </c>
      <c r="U102" s="14" t="str">
        <f t="shared" ca="1" si="25"/>
        <v>3CAE7253-094C-0F90-E044-0003BA298018</v>
      </c>
    </row>
    <row r="103" spans="1:21" s="14" customFormat="1" x14ac:dyDescent="0.25">
      <c r="A103" s="14">
        <f t="shared" si="13"/>
        <v>103</v>
      </c>
      <c r="B103" s="14" t="str">
        <f t="shared" ca="1" si="14"/>
        <v>36F56F32-C6A7-425A-AB08-6F4336D58B26</v>
      </c>
      <c r="C103" s="14" t="str">
        <f t="shared" ca="1" si="15"/>
        <v>Promenaden</v>
      </c>
      <c r="D103" s="14" t="str">
        <f t="shared" ca="1" si="16"/>
        <v>58</v>
      </c>
      <c r="E103" s="14" t="str">
        <f t="shared" ca="1" si="17"/>
        <v>9sc</v>
      </c>
      <c r="F103" s="1">
        <f t="shared" ca="1" si="18"/>
        <v>130</v>
      </c>
      <c r="G103" s="1">
        <f t="shared" ca="1" si="19"/>
        <v>124</v>
      </c>
      <c r="H103" s="1">
        <f t="shared" ca="1" si="20"/>
        <v>2008</v>
      </c>
      <c r="I103" s="1" t="str">
        <f ca="1">INDEX(Relationstabel!$C$3:$K$10,MATCH(INDIRECT($A$1&amp;"J"&amp;A103),Relationstabel!$A$3:$A$10,0),MATCH(IFERROR(VALUE(INDIRECT($A$1&amp;"K"&amp;A103)),0),Relationstabel!$C$1:$K$1,0))</f>
        <v>Fjernvarme/ Blokvarme</v>
      </c>
      <c r="J103" s="1" t="str">
        <f ca="1">INDEX(Anvendelseskode!B:B,MATCH($F103,Anvendelseskode!$A:$A,0))</f>
        <v>Række-, kæde-, dobbelthus (lodret adskillelse mellem enhederne)</v>
      </c>
      <c r="K103" s="1" t="str">
        <f ca="1">INDEX(Anvendelseskode!C:C,MATCH($F103,Anvendelseskode!$A:$A,0))</f>
        <v>Række-, kæde og dobbelthuse</v>
      </c>
      <c r="L103" s="1" t="str">
        <f ca="1">INDEX(Anvendelseskode!D:D,MATCH($F103,Anvendelseskode!$A:$A,0))</f>
        <v>Private husholdninger</v>
      </c>
      <c r="M103" s="1" t="str">
        <f ca="1">IFERROR(INDEX(SBi!$2:$2,MATCH(H103,SBi!$1:$1,1)),SBi!$K$2)</f>
        <v>Efter 2006</v>
      </c>
      <c r="N103" s="1">
        <f ca="1">INDEX(SBi!$C$3:$K$28,MATCH(F103,SBi!$B$3:$B$28,0),MATCH(M103,SBi!$C$2:$K$2,0))</f>
        <v>66.400000000000006</v>
      </c>
      <c r="O103" s="16">
        <f t="shared" ca="1" si="21"/>
        <v>8.2336000000000009</v>
      </c>
      <c r="P103" s="16" t="str">
        <f ca="1">IFERROR(INDEX(VpD!$2:$2,MATCH(H103,VpD!$1:$1,1)),VpD!$I$2)</f>
        <v>&gt;1998</v>
      </c>
      <c r="Q103" s="1">
        <f ca="1">INDEX(VpD!$C$3:$I$27,MATCH(F103,VpD!$B$3:$B$27,0),MATCH(P103,VpD!$C$2:$I$2,0))</f>
        <v>65</v>
      </c>
      <c r="R103" s="16">
        <f t="shared" ca="1" si="22"/>
        <v>8.06</v>
      </c>
      <c r="S103" s="14">
        <f t="shared" ca="1" si="23"/>
        <v>711736.7</v>
      </c>
      <c r="T103" s="14">
        <f t="shared" ca="1" si="24"/>
        <v>6172649.4699999997</v>
      </c>
      <c r="U103" s="14" t="str">
        <f t="shared" ca="1" si="25"/>
        <v>3CAE7253-094E-0F90-E044-0003BA298018</v>
      </c>
    </row>
    <row r="104" spans="1:21" s="14" customFormat="1" x14ac:dyDescent="0.25">
      <c r="A104" s="14">
        <f t="shared" si="13"/>
        <v>104</v>
      </c>
      <c r="B104" s="14" t="str">
        <f t="shared" ca="1" si="14"/>
        <v>20D98D10-B8BD-4A2F-8500-CB01E2401F38</v>
      </c>
      <c r="C104" s="14" t="str">
        <f t="shared" ca="1" si="15"/>
        <v>Promenaden</v>
      </c>
      <c r="D104" s="14" t="str">
        <f t="shared" ca="1" si="16"/>
        <v>76</v>
      </c>
      <c r="E104" s="14" t="str">
        <f t="shared" ca="1" si="17"/>
        <v>9rq</v>
      </c>
      <c r="F104" s="1">
        <f t="shared" ca="1" si="18"/>
        <v>130</v>
      </c>
      <c r="G104" s="1">
        <f t="shared" ca="1" si="19"/>
        <v>118</v>
      </c>
      <c r="H104" s="1">
        <f t="shared" ca="1" si="20"/>
        <v>2008</v>
      </c>
      <c r="I104" s="1" t="str">
        <f ca="1">INDEX(Relationstabel!$C$3:$K$10,MATCH(INDIRECT($A$1&amp;"J"&amp;A104),Relationstabel!$A$3:$A$10,0),MATCH(IFERROR(VALUE(INDIRECT($A$1&amp;"K"&amp;A104)),0),Relationstabel!$C$1:$K$1,0))</f>
        <v>Fjernvarme/ Blokvarme</v>
      </c>
      <c r="J104" s="1" t="str">
        <f ca="1">INDEX(Anvendelseskode!B:B,MATCH($F104,Anvendelseskode!$A:$A,0))</f>
        <v>Række-, kæde-, dobbelthus (lodret adskillelse mellem enhederne)</v>
      </c>
      <c r="K104" s="1" t="str">
        <f ca="1">INDEX(Anvendelseskode!C:C,MATCH($F104,Anvendelseskode!$A:$A,0))</f>
        <v>Række-, kæde og dobbelthuse</v>
      </c>
      <c r="L104" s="1" t="str">
        <f ca="1">INDEX(Anvendelseskode!D:D,MATCH($F104,Anvendelseskode!$A:$A,0))</f>
        <v>Private husholdninger</v>
      </c>
      <c r="M104" s="1" t="str">
        <f ca="1">IFERROR(INDEX(SBi!$2:$2,MATCH(H104,SBi!$1:$1,1)),SBi!$K$2)</f>
        <v>Efter 2006</v>
      </c>
      <c r="N104" s="1">
        <f ca="1">INDEX(SBi!$C$3:$K$28,MATCH(F104,SBi!$B$3:$B$28,0),MATCH(M104,SBi!$C$2:$K$2,0))</f>
        <v>66.400000000000006</v>
      </c>
      <c r="O104" s="16">
        <f t="shared" ca="1" si="21"/>
        <v>7.8352000000000004</v>
      </c>
      <c r="P104" s="16" t="str">
        <f ca="1">IFERROR(INDEX(VpD!$2:$2,MATCH(H104,VpD!$1:$1,1)),VpD!$I$2)</f>
        <v>&gt;1998</v>
      </c>
      <c r="Q104" s="1">
        <f ca="1">INDEX(VpD!$C$3:$I$27,MATCH(F104,VpD!$B$3:$B$27,0),MATCH(P104,VpD!$C$2:$I$2,0))</f>
        <v>65</v>
      </c>
      <c r="R104" s="16">
        <f t="shared" ca="1" si="22"/>
        <v>7.67</v>
      </c>
      <c r="S104" s="14">
        <f t="shared" ca="1" si="23"/>
        <v>711692.26</v>
      </c>
      <c r="T104" s="14">
        <f t="shared" ca="1" si="24"/>
        <v>6172679.9199999999</v>
      </c>
      <c r="U104" s="14" t="str">
        <f t="shared" ca="1" si="25"/>
        <v>3CAE7253-0954-0F90-E044-0003BA298018</v>
      </c>
    </row>
    <row r="105" spans="1:21" s="14" customFormat="1" x14ac:dyDescent="0.25">
      <c r="A105" s="14">
        <f t="shared" si="13"/>
        <v>105</v>
      </c>
      <c r="B105" s="14" t="str">
        <f t="shared" ca="1" si="14"/>
        <v>6F212CC8-20FC-4866-85AA-014D0CC7DC47</v>
      </c>
      <c r="C105" s="14" t="str">
        <f t="shared" ca="1" si="15"/>
        <v>Promenaden</v>
      </c>
      <c r="D105" s="14" t="str">
        <f t="shared" ca="1" si="16"/>
        <v>86</v>
      </c>
      <c r="E105" s="14" t="str">
        <f t="shared" ca="1" si="17"/>
        <v>9rø</v>
      </c>
      <c r="F105" s="1">
        <f t="shared" ca="1" si="18"/>
        <v>130</v>
      </c>
      <c r="G105" s="1">
        <f t="shared" ca="1" si="19"/>
        <v>111</v>
      </c>
      <c r="H105" s="1">
        <f t="shared" ca="1" si="20"/>
        <v>2008</v>
      </c>
      <c r="I105" s="1" t="str">
        <f ca="1">INDEX(Relationstabel!$C$3:$K$10,MATCH(INDIRECT($A$1&amp;"J"&amp;A105),Relationstabel!$A$3:$A$10,0),MATCH(IFERROR(VALUE(INDIRECT($A$1&amp;"K"&amp;A105)),0),Relationstabel!$C$1:$K$1,0))</f>
        <v>Fjernvarme/ Blokvarme</v>
      </c>
      <c r="J105" s="1" t="str">
        <f ca="1">INDEX(Anvendelseskode!B:B,MATCH($F105,Anvendelseskode!$A:$A,0))</f>
        <v>Række-, kæde-, dobbelthus (lodret adskillelse mellem enhederne)</v>
      </c>
      <c r="K105" s="1" t="str">
        <f ca="1">INDEX(Anvendelseskode!C:C,MATCH($F105,Anvendelseskode!$A:$A,0))</f>
        <v>Række-, kæde og dobbelthuse</v>
      </c>
      <c r="L105" s="1" t="str">
        <f ca="1">INDEX(Anvendelseskode!D:D,MATCH($F105,Anvendelseskode!$A:$A,0))</f>
        <v>Private husholdninger</v>
      </c>
      <c r="M105" s="1" t="str">
        <f ca="1">IFERROR(INDEX(SBi!$2:$2,MATCH(H105,SBi!$1:$1,1)),SBi!$K$2)</f>
        <v>Efter 2006</v>
      </c>
      <c r="N105" s="1">
        <f ca="1">INDEX(SBi!$C$3:$K$28,MATCH(F105,SBi!$B$3:$B$28,0),MATCH(M105,SBi!$C$2:$K$2,0))</f>
        <v>66.400000000000006</v>
      </c>
      <c r="O105" s="16">
        <f t="shared" ca="1" si="21"/>
        <v>7.370400000000001</v>
      </c>
      <c r="P105" s="16" t="str">
        <f ca="1">IFERROR(INDEX(VpD!$2:$2,MATCH(H105,VpD!$1:$1,1)),VpD!$I$2)</f>
        <v>&gt;1998</v>
      </c>
      <c r="Q105" s="1">
        <f ca="1">INDEX(VpD!$C$3:$I$27,MATCH(F105,VpD!$B$3:$B$27,0),MATCH(P105,VpD!$C$2:$I$2,0))</f>
        <v>65</v>
      </c>
      <c r="R105" s="16">
        <f t="shared" ca="1" si="22"/>
        <v>7.2149999999999999</v>
      </c>
      <c r="S105" s="14">
        <f t="shared" ca="1" si="23"/>
        <v>711718.46</v>
      </c>
      <c r="T105" s="14">
        <f t="shared" ca="1" si="24"/>
        <v>6172686.4199999999</v>
      </c>
      <c r="U105" s="14" t="str">
        <f t="shared" ca="1" si="25"/>
        <v>3CAE7253-0959-0F90-E044-0003BA298018</v>
      </c>
    </row>
    <row r="106" spans="1:21" s="14" customFormat="1" x14ac:dyDescent="0.25">
      <c r="A106" s="14">
        <f t="shared" si="13"/>
        <v>106</v>
      </c>
      <c r="B106" s="14" t="str">
        <f t="shared" ca="1" si="14"/>
        <v>A10778F0-8E91-417F-856C-6CCB8749F490</v>
      </c>
      <c r="C106" s="14" t="str">
        <f t="shared" ca="1" si="15"/>
        <v>Promenaden</v>
      </c>
      <c r="D106" s="14" t="str">
        <f t="shared" ca="1" si="16"/>
        <v>144</v>
      </c>
      <c r="E106" s="14" t="str">
        <f t="shared" ca="1" si="17"/>
        <v>9re</v>
      </c>
      <c r="F106" s="1">
        <f t="shared" ca="1" si="18"/>
        <v>130</v>
      </c>
      <c r="G106" s="1">
        <f t="shared" ca="1" si="19"/>
        <v>125</v>
      </c>
      <c r="H106" s="1">
        <f t="shared" ca="1" si="20"/>
        <v>2008</v>
      </c>
      <c r="I106" s="1" t="str">
        <f ca="1">INDEX(Relationstabel!$C$3:$K$10,MATCH(INDIRECT($A$1&amp;"J"&amp;A106),Relationstabel!$A$3:$A$10,0),MATCH(IFERROR(VALUE(INDIRECT($A$1&amp;"K"&amp;A106)),0),Relationstabel!$C$1:$K$1,0))</f>
        <v>Fjernvarme/ Blokvarme</v>
      </c>
      <c r="J106" s="1" t="str">
        <f ca="1">INDEX(Anvendelseskode!B:B,MATCH($F106,Anvendelseskode!$A:$A,0))</f>
        <v>Række-, kæde-, dobbelthus (lodret adskillelse mellem enhederne)</v>
      </c>
      <c r="K106" s="1" t="str">
        <f ca="1">INDEX(Anvendelseskode!C:C,MATCH($F106,Anvendelseskode!$A:$A,0))</f>
        <v>Række-, kæde og dobbelthuse</v>
      </c>
      <c r="L106" s="1" t="str">
        <f ca="1">INDEX(Anvendelseskode!D:D,MATCH($F106,Anvendelseskode!$A:$A,0))</f>
        <v>Private husholdninger</v>
      </c>
      <c r="M106" s="1" t="str">
        <f ca="1">IFERROR(INDEX(SBi!$2:$2,MATCH(H106,SBi!$1:$1,1)),SBi!$K$2)</f>
        <v>Efter 2006</v>
      </c>
      <c r="N106" s="1">
        <f ca="1">INDEX(SBi!$C$3:$K$28,MATCH(F106,SBi!$B$3:$B$28,0),MATCH(M106,SBi!$C$2:$K$2,0))</f>
        <v>66.400000000000006</v>
      </c>
      <c r="O106" s="16">
        <f t="shared" ca="1" si="21"/>
        <v>8.3000000000000007</v>
      </c>
      <c r="P106" s="16" t="str">
        <f ca="1">IFERROR(INDEX(VpD!$2:$2,MATCH(H106,VpD!$1:$1,1)),VpD!$I$2)</f>
        <v>&gt;1998</v>
      </c>
      <c r="Q106" s="1">
        <f ca="1">INDEX(VpD!$C$3:$I$27,MATCH(F106,VpD!$B$3:$B$27,0),MATCH(P106,VpD!$C$2:$I$2,0))</f>
        <v>65</v>
      </c>
      <c r="R106" s="16">
        <f t="shared" ca="1" si="22"/>
        <v>8.125</v>
      </c>
      <c r="S106" s="14">
        <f t="shared" ca="1" si="23"/>
        <v>711689.35</v>
      </c>
      <c r="T106" s="14">
        <f t="shared" ca="1" si="24"/>
        <v>6172787.1399999997</v>
      </c>
      <c r="U106" s="14" t="str">
        <f t="shared" ca="1" si="25"/>
        <v>3CAE7253-096F-0F90-E044-0003BA298018</v>
      </c>
    </row>
    <row r="107" spans="1:21" s="14" customFormat="1" x14ac:dyDescent="0.25">
      <c r="A107" s="14">
        <f t="shared" si="13"/>
        <v>107</v>
      </c>
      <c r="B107" s="14" t="str">
        <f t="shared" ca="1" si="14"/>
        <v>ADAE2019-BEA6-45E2-8FE4-D57E2F9CD718</v>
      </c>
      <c r="C107" s="14" t="str">
        <f t="shared" ca="1" si="15"/>
        <v>Bysvinget</v>
      </c>
      <c r="D107" s="14" t="str">
        <f t="shared" ca="1" si="16"/>
        <v>5</v>
      </c>
      <c r="E107" s="14" t="str">
        <f t="shared" ca="1" si="17"/>
        <v>10ev</v>
      </c>
      <c r="F107" s="1">
        <f t="shared" ca="1" si="18"/>
        <v>120</v>
      </c>
      <c r="G107" s="1">
        <f t="shared" ca="1" si="19"/>
        <v>119</v>
      </c>
      <c r="H107" s="1">
        <f t="shared" ca="1" si="20"/>
        <v>1985</v>
      </c>
      <c r="I107" s="1" t="str">
        <f ca="1">INDEX(Relationstabel!$C$3:$K$10,MATCH(INDIRECT($A$1&amp;"J"&amp;A107),Relationstabel!$A$3:$A$10,0),MATCH(IFERROR(VALUE(INDIRECT($A$1&amp;"K"&amp;A107)),0),Relationstabel!$C$1:$K$1,0))</f>
        <v>Elvarme</v>
      </c>
      <c r="J107" s="1" t="str">
        <f ca="1">INDEX(Anvendelseskode!B:B,MATCH($F107,Anvendelseskode!$A:$A,0))</f>
        <v>Fritliggende enfamilieshus (parcelhus)</v>
      </c>
      <c r="K107" s="1" t="str">
        <f ca="1">INDEX(Anvendelseskode!C:C,MATCH($F107,Anvendelseskode!$A:$A,0))</f>
        <v>Parcelhuse</v>
      </c>
      <c r="L107" s="1" t="str">
        <f ca="1">INDEX(Anvendelseskode!D:D,MATCH($F107,Anvendelseskode!$A:$A,0))</f>
        <v>Private husholdninger</v>
      </c>
      <c r="M107" s="1" t="str">
        <f ca="1">IFERROR(INDEX(SBi!$2:$2,MATCH(H107,SBi!$1:$1,1)),SBi!$K$2)</f>
        <v>1979-1998</v>
      </c>
      <c r="N107" s="1">
        <f ca="1">INDEX(SBi!$C$3:$K$28,MATCH(F107,SBi!$B$3:$B$28,0),MATCH(M107,SBi!$C$2:$K$2,0))</f>
        <v>105.4</v>
      </c>
      <c r="O107" s="16">
        <f t="shared" ca="1" si="21"/>
        <v>12.5426</v>
      </c>
      <c r="P107" s="16" t="str">
        <f ca="1">IFERROR(INDEX(VpD!$2:$2,MATCH(H107,VpD!$1:$1,1)),VpD!$I$2)</f>
        <v>1979-1998</v>
      </c>
      <c r="Q107" s="1">
        <f ca="1">INDEX(VpD!$C$3:$I$27,MATCH(F107,VpD!$B$3:$B$27,0),MATCH(P107,VpD!$C$2:$I$2,0))</f>
        <v>90</v>
      </c>
      <c r="R107" s="16">
        <f t="shared" ca="1" si="22"/>
        <v>10.71</v>
      </c>
      <c r="S107" s="14">
        <f t="shared" ca="1" si="23"/>
        <v>711521.21</v>
      </c>
      <c r="T107" s="14">
        <f t="shared" ca="1" si="24"/>
        <v>6170823.5800000001</v>
      </c>
      <c r="U107" s="14" t="str">
        <f t="shared" ca="1" si="25"/>
        <v>0A3F507E-160A-32B8-E044-0003BA298018</v>
      </c>
    </row>
    <row r="108" spans="1:21" s="14" customFormat="1" x14ac:dyDescent="0.25">
      <c r="A108" s="14">
        <f t="shared" si="13"/>
        <v>108</v>
      </c>
      <c r="B108" s="14" t="str">
        <f t="shared" ca="1" si="14"/>
        <v>C3CFC680-78E5-496C-90C5-F01CB60B6175</v>
      </c>
      <c r="C108" s="14" t="str">
        <f t="shared" ca="1" si="15"/>
        <v>Horsbred</v>
      </c>
      <c r="D108" s="14" t="str">
        <f t="shared" ca="1" si="16"/>
        <v>150</v>
      </c>
      <c r="E108" s="14" t="str">
        <f t="shared" ca="1" si="17"/>
        <v>20f</v>
      </c>
      <c r="F108" s="1">
        <f t="shared" ca="1" si="18"/>
        <v>120</v>
      </c>
      <c r="G108" s="1">
        <f t="shared" ca="1" si="19"/>
        <v>160</v>
      </c>
      <c r="H108" s="1">
        <f t="shared" ca="1" si="20"/>
        <v>1970</v>
      </c>
      <c r="I108" s="1" t="str">
        <f ca="1">INDEX(Relationstabel!$C$3:$K$10,MATCH(INDIRECT($A$1&amp;"J"&amp;A108),Relationstabel!$A$3:$A$10,0),MATCH(IFERROR(VALUE(INDIRECT($A$1&amp;"K"&amp;A108)),0),Relationstabel!$C$1:$K$1,0))</f>
        <v>Fjernvarme/ Blokvarme</v>
      </c>
      <c r="J108" s="1" t="str">
        <f ca="1">INDEX(Anvendelseskode!B:B,MATCH($F108,Anvendelseskode!$A:$A,0))</f>
        <v>Fritliggende enfamilieshus (parcelhus)</v>
      </c>
      <c r="K108" s="1" t="str">
        <f ca="1">INDEX(Anvendelseskode!C:C,MATCH($F108,Anvendelseskode!$A:$A,0))</f>
        <v>Parcelhuse</v>
      </c>
      <c r="L108" s="1" t="str">
        <f ca="1">INDEX(Anvendelseskode!D:D,MATCH($F108,Anvendelseskode!$A:$A,0))</f>
        <v>Private husholdninger</v>
      </c>
      <c r="M108" s="1" t="str">
        <f ca="1">IFERROR(INDEX(SBi!$2:$2,MATCH(H108,SBi!$1:$1,1)),SBi!$K$2)</f>
        <v>1961-1972</v>
      </c>
      <c r="N108" s="1">
        <f ca="1">INDEX(SBi!$C$3:$K$28,MATCH(F108,SBi!$B$3:$B$28,0),MATCH(M108,SBi!$C$2:$K$2,0))</f>
        <v>134.30000000000001</v>
      </c>
      <c r="O108" s="16">
        <f t="shared" ca="1" si="21"/>
        <v>21.488</v>
      </c>
      <c r="P108" s="16" t="str">
        <f ca="1">IFERROR(INDEX(VpD!$2:$2,MATCH(H108,VpD!$1:$1,1)),VpD!$I$2)</f>
        <v>1961-1972</v>
      </c>
      <c r="Q108" s="1">
        <f ca="1">INDEX(VpD!$C$3:$I$27,MATCH(F108,VpD!$B$3:$B$27,0),MATCH(P108,VpD!$C$2:$I$2,0))</f>
        <v>143</v>
      </c>
      <c r="R108" s="16">
        <f t="shared" ca="1" si="22"/>
        <v>22.88</v>
      </c>
      <c r="S108" s="14">
        <f t="shared" ca="1" si="23"/>
        <v>711446.96</v>
      </c>
      <c r="T108" s="14">
        <f t="shared" ca="1" si="24"/>
        <v>6172156.54</v>
      </c>
      <c r="U108" s="14" t="str">
        <f t="shared" ca="1" si="25"/>
        <v>0A3F507E-190A-32B8-E044-0003BA298018</v>
      </c>
    </row>
    <row r="109" spans="1:21" s="14" customFormat="1" x14ac:dyDescent="0.25">
      <c r="A109" s="14">
        <f t="shared" si="13"/>
        <v>109</v>
      </c>
      <c r="B109" s="14" t="str">
        <f t="shared" ca="1" si="14"/>
        <v>9B031E9D-59D0-49F3-9891-35EB44D86EFF</v>
      </c>
      <c r="C109" s="14" t="str">
        <f t="shared" ca="1" si="15"/>
        <v>Hyrdeengen</v>
      </c>
      <c r="D109" s="14" t="str">
        <f t="shared" ca="1" si="16"/>
        <v>369</v>
      </c>
      <c r="E109" s="14" t="str">
        <f t="shared" ca="1" si="17"/>
        <v>21dd</v>
      </c>
      <c r="F109" s="1">
        <f t="shared" ca="1" si="18"/>
        <v>130</v>
      </c>
      <c r="G109" s="1">
        <f t="shared" ca="1" si="19"/>
        <v>113</v>
      </c>
      <c r="H109" s="1">
        <f t="shared" ca="1" si="20"/>
        <v>1975</v>
      </c>
      <c r="I109" s="1" t="str">
        <f ca="1">INDEX(Relationstabel!$C$3:$K$10,MATCH(INDIRECT($A$1&amp;"J"&amp;A109),Relationstabel!$A$3:$A$10,0),MATCH(IFERROR(VALUE(INDIRECT($A$1&amp;"K"&amp;A109)),0),Relationstabel!$C$1:$K$1,0))</f>
        <v>Fjernvarme/ Blokvarme</v>
      </c>
      <c r="J109" s="1" t="str">
        <f ca="1">INDEX(Anvendelseskode!B:B,MATCH($F109,Anvendelseskode!$A:$A,0))</f>
        <v>Række-, kæde-, dobbelthus (lodret adskillelse mellem enhederne)</v>
      </c>
      <c r="K109" s="1" t="str">
        <f ca="1">INDEX(Anvendelseskode!C:C,MATCH($F109,Anvendelseskode!$A:$A,0))</f>
        <v>Række-, kæde og dobbelthuse</v>
      </c>
      <c r="L109" s="1" t="str">
        <f ca="1">INDEX(Anvendelseskode!D:D,MATCH($F109,Anvendelseskode!$A:$A,0))</f>
        <v>Private husholdninger</v>
      </c>
      <c r="M109" s="1" t="str">
        <f ca="1">IFERROR(INDEX(SBi!$2:$2,MATCH(H109,SBi!$1:$1,1)),SBi!$K$2)</f>
        <v>1973-1978</v>
      </c>
      <c r="N109" s="1">
        <f ca="1">INDEX(SBi!$C$3:$K$28,MATCH(F109,SBi!$B$3:$B$28,0),MATCH(M109,SBi!$C$2:$K$2,0))</f>
        <v>112.6</v>
      </c>
      <c r="O109" s="16">
        <f t="shared" ca="1" si="21"/>
        <v>12.723799999999999</v>
      </c>
      <c r="P109" s="16" t="str">
        <f ca="1">IFERROR(INDEX(VpD!$2:$2,MATCH(H109,VpD!$1:$1,1)),VpD!$I$2)</f>
        <v>1973-1978</v>
      </c>
      <c r="Q109" s="1">
        <f ca="1">INDEX(VpD!$C$3:$I$27,MATCH(F109,VpD!$B$3:$B$27,0),MATCH(P109,VpD!$C$2:$I$2,0))</f>
        <v>98</v>
      </c>
      <c r="R109" s="16">
        <f t="shared" ca="1" si="22"/>
        <v>11.074</v>
      </c>
      <c r="S109" s="14">
        <f t="shared" ca="1" si="23"/>
        <v>711505.66</v>
      </c>
      <c r="T109" s="14">
        <f t="shared" ca="1" si="24"/>
        <v>6172294.1900000004</v>
      </c>
      <c r="U109" s="14" t="str">
        <f t="shared" ca="1" si="25"/>
        <v>0A3F507E-1A0A-32B8-E044-0003BA298018</v>
      </c>
    </row>
    <row r="110" spans="1:21" s="14" customFormat="1" x14ac:dyDescent="0.25">
      <c r="A110" s="14">
        <f t="shared" si="13"/>
        <v>110</v>
      </c>
      <c r="B110" s="14" t="str">
        <f t="shared" ca="1" si="14"/>
        <v>D3C5C53A-5FD4-439E-ABAF-9631C04A40FA</v>
      </c>
      <c r="C110" s="14" t="str">
        <f t="shared" ca="1" si="15"/>
        <v>Kollerupparken</v>
      </c>
      <c r="D110" s="14" t="str">
        <f t="shared" ca="1" si="16"/>
        <v>36</v>
      </c>
      <c r="E110" s="14" t="str">
        <f t="shared" ca="1" si="17"/>
        <v>6li</v>
      </c>
      <c r="F110" s="1">
        <f t="shared" ca="1" si="18"/>
        <v>130</v>
      </c>
      <c r="G110" s="1">
        <f t="shared" ca="1" si="19"/>
        <v>150</v>
      </c>
      <c r="H110" s="1">
        <f t="shared" ca="1" si="20"/>
        <v>1979</v>
      </c>
      <c r="I110" s="1" t="str">
        <f ca="1">INDEX(Relationstabel!$C$3:$K$10,MATCH(INDIRECT($A$1&amp;"J"&amp;A110),Relationstabel!$A$3:$A$10,0),MATCH(IFERROR(VALUE(INDIRECT($A$1&amp;"K"&amp;A110)),0),Relationstabel!$C$1:$K$1,0))</f>
        <v>Fjernvarme/ Blokvarme</v>
      </c>
      <c r="J110" s="1" t="str">
        <f ca="1">INDEX(Anvendelseskode!B:B,MATCH($F110,Anvendelseskode!$A:$A,0))</f>
        <v>Række-, kæde-, dobbelthus (lodret adskillelse mellem enhederne)</v>
      </c>
      <c r="K110" s="1" t="str">
        <f ca="1">INDEX(Anvendelseskode!C:C,MATCH($F110,Anvendelseskode!$A:$A,0))</f>
        <v>Række-, kæde og dobbelthuse</v>
      </c>
      <c r="L110" s="1" t="str">
        <f ca="1">INDEX(Anvendelseskode!D:D,MATCH($F110,Anvendelseskode!$A:$A,0))</f>
        <v>Private husholdninger</v>
      </c>
      <c r="M110" s="1" t="str">
        <f ca="1">IFERROR(INDEX(SBi!$2:$2,MATCH(H110,SBi!$1:$1,1)),SBi!$K$2)</f>
        <v>1979-1998</v>
      </c>
      <c r="N110" s="1">
        <f ca="1">INDEX(SBi!$C$3:$K$28,MATCH(F110,SBi!$B$3:$B$28,0),MATCH(M110,SBi!$C$2:$K$2,0))</f>
        <v>96.8</v>
      </c>
      <c r="O110" s="16">
        <f t="shared" ca="1" si="21"/>
        <v>14.52</v>
      </c>
      <c r="P110" s="16" t="str">
        <f ca="1">IFERROR(INDEX(VpD!$2:$2,MATCH(H110,VpD!$1:$1,1)),VpD!$I$2)</f>
        <v>1979-1998</v>
      </c>
      <c r="Q110" s="1">
        <f ca="1">INDEX(VpD!$C$3:$I$27,MATCH(F110,VpD!$B$3:$B$27,0),MATCH(P110,VpD!$C$2:$I$2,0))</f>
        <v>74</v>
      </c>
      <c r="R110" s="16">
        <f t="shared" ca="1" si="22"/>
        <v>11.1</v>
      </c>
      <c r="S110" s="14">
        <f t="shared" ca="1" si="23"/>
        <v>713596.89</v>
      </c>
      <c r="T110" s="14">
        <f t="shared" ca="1" si="24"/>
        <v>6169263.3499999996</v>
      </c>
      <c r="U110" s="14" t="str">
        <f t="shared" ca="1" si="25"/>
        <v>0A3F507E-1C0A-32B8-E044-0003BA298018</v>
      </c>
    </row>
    <row r="111" spans="1:21" s="14" customFormat="1" x14ac:dyDescent="0.25">
      <c r="A111" s="14">
        <f t="shared" si="13"/>
        <v>111</v>
      </c>
      <c r="B111" s="14" t="str">
        <f t="shared" ca="1" si="14"/>
        <v>0C1D0555-C071-4232-AD35-72FFB7AC4028</v>
      </c>
      <c r="C111" s="14" t="str">
        <f t="shared" ca="1" si="15"/>
        <v>Rendsagervej</v>
      </c>
      <c r="D111" s="14" t="str">
        <f t="shared" ca="1" si="16"/>
        <v>142</v>
      </c>
      <c r="E111" s="14" t="str">
        <f t="shared" ca="1" si="17"/>
        <v>9ge</v>
      </c>
      <c r="F111" s="1">
        <f t="shared" ca="1" si="18"/>
        <v>120</v>
      </c>
      <c r="G111" s="1">
        <f t="shared" ca="1" si="19"/>
        <v>134</v>
      </c>
      <c r="H111" s="1">
        <f t="shared" ca="1" si="20"/>
        <v>1989</v>
      </c>
      <c r="I111" s="1" t="str">
        <f ca="1">INDEX(Relationstabel!$C$3:$K$10,MATCH(INDIRECT($A$1&amp;"J"&amp;A111),Relationstabel!$A$3:$A$10,0),MATCH(IFERROR(VALUE(INDIRECT($A$1&amp;"K"&amp;A111)),0),Relationstabel!$C$1:$K$1,0))</f>
        <v>Naturgas</v>
      </c>
      <c r="J111" s="1" t="str">
        <f ca="1">INDEX(Anvendelseskode!B:B,MATCH($F111,Anvendelseskode!$A:$A,0))</f>
        <v>Fritliggende enfamilieshus (parcelhus)</v>
      </c>
      <c r="K111" s="1" t="str">
        <f ca="1">INDEX(Anvendelseskode!C:C,MATCH($F111,Anvendelseskode!$A:$A,0))</f>
        <v>Parcelhuse</v>
      </c>
      <c r="L111" s="1" t="str">
        <f ca="1">INDEX(Anvendelseskode!D:D,MATCH($F111,Anvendelseskode!$A:$A,0))</f>
        <v>Private husholdninger</v>
      </c>
      <c r="M111" s="1" t="str">
        <f ca="1">IFERROR(INDEX(SBi!$2:$2,MATCH(H111,SBi!$1:$1,1)),SBi!$K$2)</f>
        <v>1979-1998</v>
      </c>
      <c r="N111" s="1">
        <f ca="1">INDEX(SBi!$C$3:$K$28,MATCH(F111,SBi!$B$3:$B$28,0),MATCH(M111,SBi!$C$2:$K$2,0))</f>
        <v>105.4</v>
      </c>
      <c r="O111" s="16">
        <f t="shared" ca="1" si="21"/>
        <v>14.1236</v>
      </c>
      <c r="P111" s="16" t="str">
        <f ca="1">IFERROR(INDEX(VpD!$2:$2,MATCH(H111,VpD!$1:$1,1)),VpD!$I$2)</f>
        <v>1979-1998</v>
      </c>
      <c r="Q111" s="1">
        <f ca="1">INDEX(VpD!$C$3:$I$27,MATCH(F111,VpD!$B$3:$B$27,0),MATCH(P111,VpD!$C$2:$I$2,0))</f>
        <v>90</v>
      </c>
      <c r="R111" s="16">
        <f t="shared" ca="1" si="22"/>
        <v>12.06</v>
      </c>
      <c r="S111" s="14">
        <f t="shared" ca="1" si="23"/>
        <v>711026.18</v>
      </c>
      <c r="T111" s="14">
        <f t="shared" ca="1" si="24"/>
        <v>6171866.0800000001</v>
      </c>
      <c r="U111" s="14" t="str">
        <f t="shared" ca="1" si="25"/>
        <v>0A3F507E-200A-32B8-E044-0003BA298018</v>
      </c>
    </row>
    <row r="112" spans="1:21" s="14" customFormat="1" x14ac:dyDescent="0.25">
      <c r="A112" s="14">
        <f t="shared" si="13"/>
        <v>112</v>
      </c>
      <c r="B112" s="14" t="str">
        <f t="shared" ca="1" si="14"/>
        <v>2C01CAD7-5143-40F4-A288-305A6975D53D</v>
      </c>
      <c r="C112" s="14" t="str">
        <f t="shared" ca="1" si="15"/>
        <v>Syvhøjvænge</v>
      </c>
      <c r="D112" s="14" t="str">
        <f t="shared" ca="1" si="16"/>
        <v>223</v>
      </c>
      <c r="E112" s="14" t="str">
        <f t="shared" ca="1" si="17"/>
        <v>21br</v>
      </c>
      <c r="F112" s="1">
        <f t="shared" ca="1" si="18"/>
        <v>130</v>
      </c>
      <c r="G112" s="1">
        <f t="shared" ca="1" si="19"/>
        <v>170</v>
      </c>
      <c r="H112" s="1">
        <f t="shared" ca="1" si="20"/>
        <v>1971</v>
      </c>
      <c r="I112" s="1" t="str">
        <f ca="1">INDEX(Relationstabel!$C$3:$K$10,MATCH(INDIRECT($A$1&amp;"J"&amp;A112),Relationstabel!$A$3:$A$10,0),MATCH(IFERROR(VALUE(INDIRECT($A$1&amp;"K"&amp;A112)),0),Relationstabel!$C$1:$K$1,0))</f>
        <v>Fjernvarme/ Blokvarme</v>
      </c>
      <c r="J112" s="1" t="str">
        <f ca="1">INDEX(Anvendelseskode!B:B,MATCH($F112,Anvendelseskode!$A:$A,0))</f>
        <v>Række-, kæde-, dobbelthus (lodret adskillelse mellem enhederne)</v>
      </c>
      <c r="K112" s="1" t="str">
        <f ca="1">INDEX(Anvendelseskode!C:C,MATCH($F112,Anvendelseskode!$A:$A,0))</f>
        <v>Række-, kæde og dobbelthuse</v>
      </c>
      <c r="L112" s="1" t="str">
        <f ca="1">INDEX(Anvendelseskode!D:D,MATCH($F112,Anvendelseskode!$A:$A,0))</f>
        <v>Private husholdninger</v>
      </c>
      <c r="M112" s="1" t="str">
        <f ca="1">IFERROR(INDEX(SBi!$2:$2,MATCH(H112,SBi!$1:$1,1)),SBi!$K$2)</f>
        <v>1961-1972</v>
      </c>
      <c r="N112" s="1">
        <f ca="1">INDEX(SBi!$C$3:$K$28,MATCH(F112,SBi!$B$3:$B$28,0),MATCH(M112,SBi!$C$2:$K$2,0))</f>
        <v>119.9</v>
      </c>
      <c r="O112" s="16">
        <f t="shared" ca="1" si="21"/>
        <v>20.382999999999999</v>
      </c>
      <c r="P112" s="16" t="str">
        <f ca="1">IFERROR(INDEX(VpD!$2:$2,MATCH(H112,VpD!$1:$1,1)),VpD!$I$2)</f>
        <v>1961-1972</v>
      </c>
      <c r="Q112" s="1">
        <f ca="1">INDEX(VpD!$C$3:$I$27,MATCH(F112,VpD!$B$3:$B$27,0),MATCH(P112,VpD!$C$2:$I$2,0))</f>
        <v>120</v>
      </c>
      <c r="R112" s="16">
        <f t="shared" ca="1" si="22"/>
        <v>20.399999999999999</v>
      </c>
      <c r="S112" s="14">
        <f t="shared" ca="1" si="23"/>
        <v>711771.71</v>
      </c>
      <c r="T112" s="14">
        <f t="shared" ca="1" si="24"/>
        <v>6172271.79</v>
      </c>
      <c r="U112" s="14" t="str">
        <f t="shared" ca="1" si="25"/>
        <v>0A3F507E-2313-32B8-E044-0003BA298018</v>
      </c>
    </row>
    <row r="113" spans="1:21" s="14" customFormat="1" x14ac:dyDescent="0.25">
      <c r="A113" s="14">
        <f t="shared" si="13"/>
        <v>113</v>
      </c>
      <c r="B113" s="14" t="str">
        <f t="shared" ca="1" si="14"/>
        <v>075BDD48-D150-4E39-B489-C5111950205C</v>
      </c>
      <c r="C113" s="14" t="str">
        <f t="shared" ca="1" si="15"/>
        <v>Bellishaven</v>
      </c>
      <c r="D113" s="14" t="str">
        <f t="shared" ca="1" si="16"/>
        <v>17</v>
      </c>
      <c r="E113" s="14" t="str">
        <f t="shared" ca="1" si="17"/>
        <v>27al</v>
      </c>
      <c r="F113" s="1">
        <f t="shared" ca="1" si="18"/>
        <v>130</v>
      </c>
      <c r="G113" s="1">
        <f t="shared" ca="1" si="19"/>
        <v>103</v>
      </c>
      <c r="H113" s="1">
        <f t="shared" ca="1" si="20"/>
        <v>1993</v>
      </c>
      <c r="I113" s="1" t="str">
        <f ca="1">INDEX(Relationstabel!$C$3:$K$10,MATCH(INDIRECT($A$1&amp;"J"&amp;A113),Relationstabel!$A$3:$A$10,0),MATCH(IFERROR(VALUE(INDIRECT($A$1&amp;"K"&amp;A113)),0),Relationstabel!$C$1:$K$1,0))</f>
        <v>Fjernvarme/ Blokvarme</v>
      </c>
      <c r="J113" s="1" t="str">
        <f ca="1">INDEX(Anvendelseskode!B:B,MATCH($F113,Anvendelseskode!$A:$A,0))</f>
        <v>Række-, kæde-, dobbelthus (lodret adskillelse mellem enhederne)</v>
      </c>
      <c r="K113" s="1" t="str">
        <f ca="1">INDEX(Anvendelseskode!C:C,MATCH($F113,Anvendelseskode!$A:$A,0))</f>
        <v>Række-, kæde og dobbelthuse</v>
      </c>
      <c r="L113" s="1" t="str">
        <f ca="1">INDEX(Anvendelseskode!D:D,MATCH($F113,Anvendelseskode!$A:$A,0))</f>
        <v>Private husholdninger</v>
      </c>
      <c r="M113" s="1" t="str">
        <f ca="1">IFERROR(INDEX(SBi!$2:$2,MATCH(H113,SBi!$1:$1,1)),SBi!$K$2)</f>
        <v>1979-1998</v>
      </c>
      <c r="N113" s="1">
        <f ca="1">INDEX(SBi!$C$3:$K$28,MATCH(F113,SBi!$B$3:$B$28,0),MATCH(M113,SBi!$C$2:$K$2,0))</f>
        <v>96.8</v>
      </c>
      <c r="O113" s="16">
        <f t="shared" ca="1" si="21"/>
        <v>9.9703999999999997</v>
      </c>
      <c r="P113" s="16" t="str">
        <f ca="1">IFERROR(INDEX(VpD!$2:$2,MATCH(H113,VpD!$1:$1,1)),VpD!$I$2)</f>
        <v>1979-1998</v>
      </c>
      <c r="Q113" s="1">
        <f ca="1">INDEX(VpD!$C$3:$I$27,MATCH(F113,VpD!$B$3:$B$27,0),MATCH(P113,VpD!$C$2:$I$2,0))</f>
        <v>74</v>
      </c>
      <c r="R113" s="16">
        <f t="shared" ca="1" si="22"/>
        <v>7.6219999999999999</v>
      </c>
      <c r="S113" s="14">
        <f t="shared" ca="1" si="23"/>
        <v>711480.72</v>
      </c>
      <c r="T113" s="14">
        <f t="shared" ca="1" si="24"/>
        <v>6172467.96</v>
      </c>
      <c r="U113" s="14" t="str">
        <f t="shared" ca="1" si="25"/>
        <v>0A3F507E-1519-32B8-E044-0003BA298018</v>
      </c>
    </row>
    <row r="114" spans="1:21" s="14" customFormat="1" x14ac:dyDescent="0.25">
      <c r="A114" s="14">
        <f t="shared" si="13"/>
        <v>114</v>
      </c>
      <c r="B114" s="14" t="str">
        <f t="shared" ca="1" si="14"/>
        <v>66CEDA41-7317-400B-923A-732A8D4F5A4D</v>
      </c>
      <c r="C114" s="14" t="str">
        <f t="shared" ca="1" si="15"/>
        <v>Selsøvej</v>
      </c>
      <c r="D114" s="14" t="str">
        <f t="shared" ca="1" si="16"/>
        <v>20</v>
      </c>
      <c r="E114" s="14" t="str">
        <f t="shared" ca="1" si="17"/>
        <v>18fi</v>
      </c>
      <c r="F114" s="1">
        <f t="shared" ca="1" si="18"/>
        <v>120</v>
      </c>
      <c r="G114" s="1">
        <f t="shared" ca="1" si="19"/>
        <v>170</v>
      </c>
      <c r="H114" s="1">
        <f t="shared" ca="1" si="20"/>
        <v>2012</v>
      </c>
      <c r="I114" s="1" t="str">
        <f ca="1">INDEX(Relationstabel!$C$3:$K$10,MATCH(INDIRECT($A$1&amp;"J"&amp;A114),Relationstabel!$A$3:$A$10,0),MATCH(IFERROR(VALUE(INDIRECT($A$1&amp;"K"&amp;A114)),0),Relationstabel!$C$1:$K$1,0))</f>
        <v>Naturgas</v>
      </c>
      <c r="J114" s="1" t="str">
        <f ca="1">INDEX(Anvendelseskode!B:B,MATCH($F114,Anvendelseskode!$A:$A,0))</f>
        <v>Fritliggende enfamilieshus (parcelhus)</v>
      </c>
      <c r="K114" s="1" t="str">
        <f ca="1">INDEX(Anvendelseskode!C:C,MATCH($F114,Anvendelseskode!$A:$A,0))</f>
        <v>Parcelhuse</v>
      </c>
      <c r="L114" s="1" t="str">
        <f ca="1">INDEX(Anvendelseskode!D:D,MATCH($F114,Anvendelseskode!$A:$A,0))</f>
        <v>Private husholdninger</v>
      </c>
      <c r="M114" s="1" t="str">
        <f ca="1">IFERROR(INDEX(SBi!$2:$2,MATCH(H114,SBi!$1:$1,1)),SBi!$K$2)</f>
        <v>Efter 2006</v>
      </c>
      <c r="N114" s="1">
        <f ca="1">INDEX(SBi!$C$3:$K$28,MATCH(F114,SBi!$B$3:$B$28,0),MATCH(M114,SBi!$C$2:$K$2,0))</f>
        <v>67.3</v>
      </c>
      <c r="O114" s="16">
        <f t="shared" ca="1" si="21"/>
        <v>11.441000000000001</v>
      </c>
      <c r="P114" s="16" t="str">
        <f ca="1">IFERROR(INDEX(VpD!$2:$2,MATCH(H114,VpD!$1:$1,1)),VpD!$I$2)</f>
        <v>&gt;1998</v>
      </c>
      <c r="Q114" s="1">
        <f ca="1">INDEX(VpD!$C$3:$I$27,MATCH(F114,VpD!$B$3:$B$27,0),MATCH(P114,VpD!$C$2:$I$2,0))</f>
        <v>72</v>
      </c>
      <c r="R114" s="16">
        <f t="shared" ca="1" si="22"/>
        <v>12.24</v>
      </c>
      <c r="S114" s="14">
        <f t="shared" ca="1" si="23"/>
        <v>713416</v>
      </c>
      <c r="T114" s="14">
        <f t="shared" ca="1" si="24"/>
        <v>6169045.3300000001</v>
      </c>
      <c r="U114" s="14" t="str">
        <f t="shared" ca="1" si="25"/>
        <v>0A3F507E-2119-32B8-E044-0003BA298018</v>
      </c>
    </row>
    <row r="115" spans="1:21" s="14" customFormat="1" x14ac:dyDescent="0.25">
      <c r="A115" s="14">
        <f t="shared" si="13"/>
        <v>115</v>
      </c>
      <c r="B115" s="14" t="str">
        <f t="shared" ca="1" si="14"/>
        <v>D104AE54-3A92-4D08-9FA6-9762FBC9EFCC</v>
      </c>
      <c r="C115" s="14" t="str">
        <f t="shared" ca="1" si="15"/>
        <v>Svenstrupvej</v>
      </c>
      <c r="D115" s="14" t="str">
        <f t="shared" ca="1" si="16"/>
        <v>32</v>
      </c>
      <c r="E115" s="14" t="str">
        <f t="shared" ca="1" si="17"/>
        <v>18kf</v>
      </c>
      <c r="F115" s="1">
        <f t="shared" ca="1" si="18"/>
        <v>120</v>
      </c>
      <c r="G115" s="1">
        <f t="shared" ca="1" si="19"/>
        <v>184</v>
      </c>
      <c r="H115" s="1">
        <f t="shared" ca="1" si="20"/>
        <v>1980</v>
      </c>
      <c r="I115" s="1" t="str">
        <f ca="1">INDEX(Relationstabel!$C$3:$K$10,MATCH(INDIRECT($A$1&amp;"J"&amp;A115),Relationstabel!$A$3:$A$10,0),MATCH(IFERROR(VALUE(INDIRECT($A$1&amp;"K"&amp;A115)),0),Relationstabel!$C$1:$K$1,0))</f>
        <v>Naturgas</v>
      </c>
      <c r="J115" s="1" t="str">
        <f ca="1">INDEX(Anvendelseskode!B:B,MATCH($F115,Anvendelseskode!$A:$A,0))</f>
        <v>Fritliggende enfamilieshus (parcelhus)</v>
      </c>
      <c r="K115" s="1" t="str">
        <f ca="1">INDEX(Anvendelseskode!C:C,MATCH($F115,Anvendelseskode!$A:$A,0))</f>
        <v>Parcelhuse</v>
      </c>
      <c r="L115" s="1" t="str">
        <f ca="1">INDEX(Anvendelseskode!D:D,MATCH($F115,Anvendelseskode!$A:$A,0))</f>
        <v>Private husholdninger</v>
      </c>
      <c r="M115" s="1" t="str">
        <f ca="1">IFERROR(INDEX(SBi!$2:$2,MATCH(H115,SBi!$1:$1,1)),SBi!$K$2)</f>
        <v>1979-1998</v>
      </c>
      <c r="N115" s="1">
        <f ca="1">INDEX(SBi!$C$3:$K$28,MATCH(F115,SBi!$B$3:$B$28,0),MATCH(M115,SBi!$C$2:$K$2,0))</f>
        <v>105.4</v>
      </c>
      <c r="O115" s="16">
        <f t="shared" ca="1" si="21"/>
        <v>19.393600000000003</v>
      </c>
      <c r="P115" s="16" t="str">
        <f ca="1">IFERROR(INDEX(VpD!$2:$2,MATCH(H115,VpD!$1:$1,1)),VpD!$I$2)</f>
        <v>1979-1998</v>
      </c>
      <c r="Q115" s="1">
        <f ca="1">INDEX(VpD!$C$3:$I$27,MATCH(F115,VpD!$B$3:$B$27,0),MATCH(P115,VpD!$C$2:$I$2,0))</f>
        <v>90</v>
      </c>
      <c r="R115" s="16">
        <f t="shared" ca="1" si="22"/>
        <v>16.559999999999999</v>
      </c>
      <c r="S115" s="14">
        <f t="shared" ca="1" si="23"/>
        <v>712687.67</v>
      </c>
      <c r="T115" s="14">
        <f t="shared" ca="1" si="24"/>
        <v>6169238.7599999998</v>
      </c>
      <c r="U115" s="14" t="str">
        <f t="shared" ca="1" si="25"/>
        <v>0A3F507E-2219-32B8-E044-0003BA298018</v>
      </c>
    </row>
    <row r="116" spans="1:21" s="14" customFormat="1" x14ac:dyDescent="0.25">
      <c r="A116" s="14">
        <f t="shared" si="13"/>
        <v>116</v>
      </c>
      <c r="B116" s="14" t="str">
        <f t="shared" ca="1" si="14"/>
        <v>A4F1522D-6B5A-4849-9DBE-64D097D60590</v>
      </c>
      <c r="C116" s="14" t="str">
        <f t="shared" ca="1" si="15"/>
        <v>Gerdrupvej</v>
      </c>
      <c r="D116" s="14" t="str">
        <f t="shared" ca="1" si="16"/>
        <v>10</v>
      </c>
      <c r="E116" s="14" t="str">
        <f t="shared" ca="1" si="17"/>
        <v>9da</v>
      </c>
      <c r="F116" s="1">
        <f t="shared" ca="1" si="18"/>
        <v>120</v>
      </c>
      <c r="G116" s="1">
        <f t="shared" ca="1" si="19"/>
        <v>189</v>
      </c>
      <c r="H116" s="1">
        <f t="shared" ca="1" si="20"/>
        <v>1977</v>
      </c>
      <c r="I116" s="1" t="str">
        <f ca="1">INDEX(Relationstabel!$C$3:$K$10,MATCH(INDIRECT($A$1&amp;"J"&amp;A116),Relationstabel!$A$3:$A$10,0),MATCH(IFERROR(VALUE(INDIRECT($A$1&amp;"K"&amp;A116)),0),Relationstabel!$C$1:$K$1,0))</f>
        <v>Naturgas</v>
      </c>
      <c r="J116" s="1" t="str">
        <f ca="1">INDEX(Anvendelseskode!B:B,MATCH($F116,Anvendelseskode!$A:$A,0))</f>
        <v>Fritliggende enfamilieshus (parcelhus)</v>
      </c>
      <c r="K116" s="1" t="str">
        <f ca="1">INDEX(Anvendelseskode!C:C,MATCH($F116,Anvendelseskode!$A:$A,0))</f>
        <v>Parcelhuse</v>
      </c>
      <c r="L116" s="1" t="str">
        <f ca="1">INDEX(Anvendelseskode!D:D,MATCH($F116,Anvendelseskode!$A:$A,0))</f>
        <v>Private husholdninger</v>
      </c>
      <c r="M116" s="1" t="str">
        <f ca="1">IFERROR(INDEX(SBi!$2:$2,MATCH(H116,SBi!$1:$1,1)),SBi!$K$2)</f>
        <v>1973-1978</v>
      </c>
      <c r="N116" s="1">
        <f ca="1">INDEX(SBi!$C$3:$K$28,MATCH(F116,SBi!$B$3:$B$28,0),MATCH(M116,SBi!$C$2:$K$2,0))</f>
        <v>119.8</v>
      </c>
      <c r="O116" s="16">
        <f t="shared" ca="1" si="21"/>
        <v>22.642199999999999</v>
      </c>
      <c r="P116" s="16" t="str">
        <f ca="1">IFERROR(INDEX(VpD!$2:$2,MATCH(H116,VpD!$1:$1,1)),VpD!$I$2)</f>
        <v>1973-1978</v>
      </c>
      <c r="Q116" s="1">
        <f ca="1">INDEX(VpD!$C$3:$I$27,MATCH(F116,VpD!$B$3:$B$27,0),MATCH(P116,VpD!$C$2:$I$2,0))</f>
        <v>117</v>
      </c>
      <c r="R116" s="16">
        <f t="shared" ca="1" si="22"/>
        <v>22.113</v>
      </c>
      <c r="S116" s="14">
        <f t="shared" ca="1" si="23"/>
        <v>713528.31</v>
      </c>
      <c r="T116" s="14">
        <f t="shared" ca="1" si="24"/>
        <v>6168601.4299999997</v>
      </c>
      <c r="U116" s="14" t="str">
        <f t="shared" ca="1" si="25"/>
        <v>0A3F507E-1801-32B8-E044-0003BA298018</v>
      </c>
    </row>
    <row r="117" spans="1:21" s="14" customFormat="1" x14ac:dyDescent="0.25">
      <c r="A117" s="14">
        <f t="shared" si="13"/>
        <v>117</v>
      </c>
      <c r="B117" s="14" t="str">
        <f t="shared" ca="1" si="14"/>
        <v>94C6122E-54EC-4CEA-A8B3-B6F49744B3B3</v>
      </c>
      <c r="C117" s="14" t="str">
        <f t="shared" ca="1" si="15"/>
        <v>Park Alle</v>
      </c>
      <c r="D117" s="14" t="str">
        <f t="shared" ca="1" si="16"/>
        <v>381</v>
      </c>
      <c r="E117" s="14" t="str">
        <f t="shared" ca="1" si="17"/>
        <v>15ca</v>
      </c>
      <c r="F117" s="1">
        <f t="shared" ca="1" si="18"/>
        <v>320</v>
      </c>
      <c r="G117" s="1">
        <f t="shared" ca="1" si="19"/>
        <v>4725</v>
      </c>
      <c r="H117" s="1">
        <f t="shared" ca="1" si="20"/>
        <v>1976</v>
      </c>
      <c r="I117" s="1" t="str">
        <f ca="1">INDEX(Relationstabel!$C$3:$K$10,MATCH(INDIRECT($A$1&amp;"J"&amp;A117),Relationstabel!$A$3:$A$10,0),MATCH(IFERROR(VALUE(INDIRECT($A$1&amp;"K"&amp;A117)),0),Relationstabel!$C$1:$K$1,0))</f>
        <v>Naturgas</v>
      </c>
      <c r="J117" s="1" t="str">
        <f ca="1">INDEX(Anvendelseskode!B:B,MATCH($F117,Anvendelseskode!$A:$A,0))</f>
        <v>Bygning til kontor, handel, lager herunder offentlig administration</v>
      </c>
      <c r="K117" s="1" t="str">
        <f ca="1">INDEX(Anvendelseskode!C:C,MATCH($F117,Anvendelseskode!$A:$A,0))</f>
        <v>Kontor, handel, lager, off. adm.</v>
      </c>
      <c r="L117" s="1" t="str">
        <f ca="1">INDEX(Anvendelseskode!D:D,MATCH($F117,Anvendelseskode!$A:$A,0))</f>
        <v>Handel og servicevirksomheder</v>
      </c>
      <c r="M117" s="1" t="str">
        <f ca="1">IFERROR(INDEX(SBi!$2:$2,MATCH(H117,SBi!$1:$1,1)),SBi!$K$2)</f>
        <v>1973-1978</v>
      </c>
      <c r="N117" s="1">
        <f ca="1">INDEX(SBi!$C$3:$K$28,MATCH(F117,SBi!$B$3:$B$28,0),MATCH(M117,SBi!$C$2:$K$2,0))</f>
        <v>120</v>
      </c>
      <c r="O117" s="16">
        <f t="shared" ca="1" si="21"/>
        <v>567</v>
      </c>
      <c r="P117" s="16" t="str">
        <f ca="1">IFERROR(INDEX(VpD!$2:$2,MATCH(H117,VpD!$1:$1,1)),VpD!$I$2)</f>
        <v>1973-1978</v>
      </c>
      <c r="Q117" s="1">
        <f ca="1">INDEX(VpD!$C$3:$I$27,MATCH(F117,VpD!$B$3:$B$27,0),MATCH(P117,VpD!$C$2:$I$2,0))</f>
        <v>105</v>
      </c>
      <c r="R117" s="16">
        <f t="shared" ca="1" si="22"/>
        <v>496.125</v>
      </c>
      <c r="S117" s="14">
        <f t="shared" ca="1" si="23"/>
        <v>712262.29</v>
      </c>
      <c r="T117" s="14">
        <f t="shared" ca="1" si="24"/>
        <v>6172164.4900000002</v>
      </c>
      <c r="U117" s="14" t="str">
        <f t="shared" ca="1" si="25"/>
        <v>0A3F507E-1F01-32B8-E044-0003BA298018</v>
      </c>
    </row>
    <row r="118" spans="1:21" s="14" customFormat="1" x14ac:dyDescent="0.25">
      <c r="A118" s="14">
        <f t="shared" si="13"/>
        <v>118</v>
      </c>
      <c r="B118" s="14" t="str">
        <f t="shared" ca="1" si="14"/>
        <v>FA6038E9-8955-4439-ADBE-8EC04F9CF046</v>
      </c>
      <c r="C118" s="14" t="str">
        <f t="shared" ca="1" si="15"/>
        <v>Park Alle</v>
      </c>
      <c r="D118" s="14" t="str">
        <f t="shared" ca="1" si="16"/>
        <v>381</v>
      </c>
      <c r="E118" s="14" t="str">
        <f t="shared" ca="1" si="17"/>
        <v>15ca</v>
      </c>
      <c r="F118" s="1">
        <f t="shared" ca="1" si="18"/>
        <v>320</v>
      </c>
      <c r="G118" s="1">
        <f t="shared" ca="1" si="19"/>
        <v>653</v>
      </c>
      <c r="H118" s="1">
        <f t="shared" ca="1" si="20"/>
        <v>1976</v>
      </c>
      <c r="I118" s="1" t="str">
        <f ca="1">INDEX(Relationstabel!$C$3:$K$10,MATCH(INDIRECT($A$1&amp;"J"&amp;A118),Relationstabel!$A$3:$A$10,0),MATCH(IFERROR(VALUE(INDIRECT($A$1&amp;"K"&amp;A118)),0),Relationstabel!$C$1:$K$1,0))</f>
        <v>Ingen varmeinstallation</v>
      </c>
      <c r="J118" s="1" t="str">
        <f ca="1">INDEX(Anvendelseskode!B:B,MATCH($F118,Anvendelseskode!$A:$A,0))</f>
        <v>Bygning til kontor, handel, lager herunder offentlig administration</v>
      </c>
      <c r="K118" s="1" t="str">
        <f ca="1">INDEX(Anvendelseskode!C:C,MATCH($F118,Anvendelseskode!$A:$A,0))</f>
        <v>Kontor, handel, lager, off. adm.</v>
      </c>
      <c r="L118" s="1" t="str">
        <f ca="1">INDEX(Anvendelseskode!D:D,MATCH($F118,Anvendelseskode!$A:$A,0))</f>
        <v>Handel og servicevirksomheder</v>
      </c>
      <c r="M118" s="1" t="str">
        <f ca="1">IFERROR(INDEX(SBi!$2:$2,MATCH(H118,SBi!$1:$1,1)),SBi!$K$2)</f>
        <v>1973-1978</v>
      </c>
      <c r="N118" s="1">
        <f ca="1">INDEX(SBi!$C$3:$K$28,MATCH(F118,SBi!$B$3:$B$28,0),MATCH(M118,SBi!$C$2:$K$2,0))</f>
        <v>120</v>
      </c>
      <c r="O118" s="16">
        <f t="shared" ca="1" si="21"/>
        <v>78.36</v>
      </c>
      <c r="P118" s="16" t="str">
        <f ca="1">IFERROR(INDEX(VpD!$2:$2,MATCH(H118,VpD!$1:$1,1)),VpD!$I$2)</f>
        <v>1973-1978</v>
      </c>
      <c r="Q118" s="1">
        <f ca="1">INDEX(VpD!$C$3:$I$27,MATCH(F118,VpD!$B$3:$B$27,0),MATCH(P118,VpD!$C$2:$I$2,0))</f>
        <v>105</v>
      </c>
      <c r="R118" s="16">
        <f t="shared" ca="1" si="22"/>
        <v>68.564999999999998</v>
      </c>
      <c r="S118" s="14">
        <f t="shared" ca="1" si="23"/>
        <v>712262.29</v>
      </c>
      <c r="T118" s="14">
        <f t="shared" ca="1" si="24"/>
        <v>6172164.4900000002</v>
      </c>
      <c r="U118" s="14" t="str">
        <f t="shared" ca="1" si="25"/>
        <v>0A3F507E-1F01-32B8-E044-0003BA298018</v>
      </c>
    </row>
    <row r="119" spans="1:21" s="14" customFormat="1" x14ac:dyDescent="0.25">
      <c r="A119" s="14">
        <f t="shared" si="13"/>
        <v>119</v>
      </c>
      <c r="B119" s="14" t="str">
        <f t="shared" ca="1" si="14"/>
        <v>44051E88-D521-4876-98C9-B135B4AE81D3</v>
      </c>
      <c r="C119" s="14" t="str">
        <f t="shared" ca="1" si="15"/>
        <v>Park Alle</v>
      </c>
      <c r="D119" s="14" t="str">
        <f t="shared" ca="1" si="16"/>
        <v>381</v>
      </c>
      <c r="E119" s="14" t="str">
        <f t="shared" ca="1" si="17"/>
        <v>15ca</v>
      </c>
      <c r="F119" s="1">
        <f t="shared" ca="1" si="18"/>
        <v>320</v>
      </c>
      <c r="G119" s="1">
        <f t="shared" ca="1" si="19"/>
        <v>340</v>
      </c>
      <c r="H119" s="1">
        <f t="shared" ca="1" si="20"/>
        <v>1976</v>
      </c>
      <c r="I119" s="1" t="str">
        <f ca="1">INDEX(Relationstabel!$C$3:$K$10,MATCH(INDIRECT($A$1&amp;"J"&amp;A119),Relationstabel!$A$3:$A$10,0),MATCH(IFERROR(VALUE(INDIRECT($A$1&amp;"K"&amp;A119)),0),Relationstabel!$C$1:$K$1,0))</f>
        <v>Ingen varmeinstallation</v>
      </c>
      <c r="J119" s="1" t="str">
        <f ca="1">INDEX(Anvendelseskode!B:B,MATCH($F119,Anvendelseskode!$A:$A,0))</f>
        <v>Bygning til kontor, handel, lager herunder offentlig administration</v>
      </c>
      <c r="K119" s="1" t="str">
        <f ca="1">INDEX(Anvendelseskode!C:C,MATCH($F119,Anvendelseskode!$A:$A,0))</f>
        <v>Kontor, handel, lager, off. adm.</v>
      </c>
      <c r="L119" s="1" t="str">
        <f ca="1">INDEX(Anvendelseskode!D:D,MATCH($F119,Anvendelseskode!$A:$A,0))</f>
        <v>Handel og servicevirksomheder</v>
      </c>
      <c r="M119" s="1" t="str">
        <f ca="1">IFERROR(INDEX(SBi!$2:$2,MATCH(H119,SBi!$1:$1,1)),SBi!$K$2)</f>
        <v>1973-1978</v>
      </c>
      <c r="N119" s="1">
        <f ca="1">INDEX(SBi!$C$3:$K$28,MATCH(F119,SBi!$B$3:$B$28,0),MATCH(M119,SBi!$C$2:$K$2,0))</f>
        <v>120</v>
      </c>
      <c r="O119" s="16">
        <f t="shared" ca="1" si="21"/>
        <v>40.799999999999997</v>
      </c>
      <c r="P119" s="16" t="str">
        <f ca="1">IFERROR(INDEX(VpD!$2:$2,MATCH(H119,VpD!$1:$1,1)),VpD!$I$2)</f>
        <v>1973-1978</v>
      </c>
      <c r="Q119" s="1">
        <f ca="1">INDEX(VpD!$C$3:$I$27,MATCH(F119,VpD!$B$3:$B$27,0),MATCH(P119,VpD!$C$2:$I$2,0))</f>
        <v>105</v>
      </c>
      <c r="R119" s="16">
        <f t="shared" ca="1" si="22"/>
        <v>35.700000000000003</v>
      </c>
      <c r="S119" s="14">
        <f t="shared" ca="1" si="23"/>
        <v>712262.29</v>
      </c>
      <c r="T119" s="14">
        <f t="shared" ca="1" si="24"/>
        <v>6172164.4900000002</v>
      </c>
      <c r="U119" s="14" t="str">
        <f t="shared" ca="1" si="25"/>
        <v>0A3F507E-1F01-32B8-E044-0003BA298018</v>
      </c>
    </row>
    <row r="120" spans="1:21" s="14" customFormat="1" x14ac:dyDescent="0.25">
      <c r="A120" s="14">
        <f t="shared" si="13"/>
        <v>120</v>
      </c>
      <c r="B120" s="14" t="str">
        <f t="shared" ca="1" si="14"/>
        <v>735B73FC-37A9-4153-8692-FCD655D43DF9</v>
      </c>
      <c r="C120" s="14" t="str">
        <f t="shared" ca="1" si="15"/>
        <v>Park Alle</v>
      </c>
      <c r="D120" s="14" t="str">
        <f t="shared" ca="1" si="16"/>
        <v>381</v>
      </c>
      <c r="E120" s="14" t="str">
        <f t="shared" ca="1" si="17"/>
        <v>15ca</v>
      </c>
      <c r="F120" s="1">
        <f t="shared" ca="1" si="18"/>
        <v>320</v>
      </c>
      <c r="G120" s="1">
        <f t="shared" ca="1" si="19"/>
        <v>304</v>
      </c>
      <c r="H120" s="1">
        <f t="shared" ca="1" si="20"/>
        <v>1976</v>
      </c>
      <c r="I120" s="1" t="str">
        <f ca="1">INDEX(Relationstabel!$C$3:$K$10,MATCH(INDIRECT($A$1&amp;"J"&amp;A120),Relationstabel!$A$3:$A$10,0),MATCH(IFERROR(VALUE(INDIRECT($A$1&amp;"K"&amp;A120)),0),Relationstabel!$C$1:$K$1,0))</f>
        <v>Ingen varmeinstallation</v>
      </c>
      <c r="J120" s="1" t="str">
        <f ca="1">INDEX(Anvendelseskode!B:B,MATCH($F120,Anvendelseskode!$A:$A,0))</f>
        <v>Bygning til kontor, handel, lager herunder offentlig administration</v>
      </c>
      <c r="K120" s="1" t="str">
        <f ca="1">INDEX(Anvendelseskode!C:C,MATCH($F120,Anvendelseskode!$A:$A,0))</f>
        <v>Kontor, handel, lager, off. adm.</v>
      </c>
      <c r="L120" s="1" t="str">
        <f ca="1">INDEX(Anvendelseskode!D:D,MATCH($F120,Anvendelseskode!$A:$A,0))</f>
        <v>Handel og servicevirksomheder</v>
      </c>
      <c r="M120" s="1" t="str">
        <f ca="1">IFERROR(INDEX(SBi!$2:$2,MATCH(H120,SBi!$1:$1,1)),SBi!$K$2)</f>
        <v>1973-1978</v>
      </c>
      <c r="N120" s="1">
        <f ca="1">INDEX(SBi!$C$3:$K$28,MATCH(F120,SBi!$B$3:$B$28,0),MATCH(M120,SBi!$C$2:$K$2,0))</f>
        <v>120</v>
      </c>
      <c r="O120" s="16">
        <f t="shared" ca="1" si="21"/>
        <v>36.479999999999997</v>
      </c>
      <c r="P120" s="16" t="str">
        <f ca="1">IFERROR(INDEX(VpD!$2:$2,MATCH(H120,VpD!$1:$1,1)),VpD!$I$2)</f>
        <v>1973-1978</v>
      </c>
      <c r="Q120" s="1">
        <f ca="1">INDEX(VpD!$C$3:$I$27,MATCH(F120,VpD!$B$3:$B$27,0),MATCH(P120,VpD!$C$2:$I$2,0))</f>
        <v>105</v>
      </c>
      <c r="R120" s="16">
        <f t="shared" ca="1" si="22"/>
        <v>31.92</v>
      </c>
      <c r="S120" s="14">
        <f t="shared" ca="1" si="23"/>
        <v>712262.29</v>
      </c>
      <c r="T120" s="14">
        <f t="shared" ca="1" si="24"/>
        <v>6172164.4900000002</v>
      </c>
      <c r="U120" s="14" t="str">
        <f t="shared" ca="1" si="25"/>
        <v>0A3F507E-1F01-32B8-E044-0003BA298018</v>
      </c>
    </row>
    <row r="121" spans="1:21" s="14" customFormat="1" x14ac:dyDescent="0.25">
      <c r="A121" s="14">
        <f t="shared" si="13"/>
        <v>121</v>
      </c>
      <c r="B121" s="14" t="str">
        <f t="shared" ca="1" si="14"/>
        <v>DF05DEF4-AF4E-42DC-B8AD-FCEB1D3797D1</v>
      </c>
      <c r="C121" s="14" t="str">
        <f t="shared" ca="1" si="15"/>
        <v>Park Alle</v>
      </c>
      <c r="D121" s="14" t="str">
        <f t="shared" ca="1" si="16"/>
        <v>381</v>
      </c>
      <c r="E121" s="14" t="str">
        <f t="shared" ca="1" si="17"/>
        <v>15ca</v>
      </c>
      <c r="F121" s="1">
        <f t="shared" ca="1" si="18"/>
        <v>320</v>
      </c>
      <c r="G121" s="1">
        <f t="shared" ca="1" si="19"/>
        <v>6060</v>
      </c>
      <c r="H121" s="1">
        <f t="shared" ca="1" si="20"/>
        <v>1988</v>
      </c>
      <c r="I121" s="1" t="str">
        <f ca="1">INDEX(Relationstabel!$C$3:$K$10,MATCH(INDIRECT($A$1&amp;"J"&amp;A121),Relationstabel!$A$3:$A$10,0),MATCH(IFERROR(VALUE(INDIRECT($A$1&amp;"K"&amp;A121)),0),Relationstabel!$C$1:$K$1,0))</f>
        <v>Olie</v>
      </c>
      <c r="J121" s="1" t="str">
        <f ca="1">INDEX(Anvendelseskode!B:B,MATCH($F121,Anvendelseskode!$A:$A,0))</f>
        <v>Bygning til kontor, handel, lager herunder offentlig administration</v>
      </c>
      <c r="K121" s="1" t="str">
        <f ca="1">INDEX(Anvendelseskode!C:C,MATCH($F121,Anvendelseskode!$A:$A,0))</f>
        <v>Kontor, handel, lager, off. adm.</v>
      </c>
      <c r="L121" s="1" t="str">
        <f ca="1">INDEX(Anvendelseskode!D:D,MATCH($F121,Anvendelseskode!$A:$A,0))</f>
        <v>Handel og servicevirksomheder</v>
      </c>
      <c r="M121" s="1" t="str">
        <f ca="1">IFERROR(INDEX(SBi!$2:$2,MATCH(H121,SBi!$1:$1,1)),SBi!$K$2)</f>
        <v>1979-1998</v>
      </c>
      <c r="N121" s="1">
        <f ca="1">INDEX(SBi!$C$3:$K$28,MATCH(F121,SBi!$B$3:$B$28,0),MATCH(M121,SBi!$C$2:$K$2,0))</f>
        <v>103.3</v>
      </c>
      <c r="O121" s="16">
        <f t="shared" ca="1" si="21"/>
        <v>625.99800000000005</v>
      </c>
      <c r="P121" s="16" t="str">
        <f ca="1">IFERROR(INDEX(VpD!$2:$2,MATCH(H121,VpD!$1:$1,1)),VpD!$I$2)</f>
        <v>1979-1998</v>
      </c>
      <c r="Q121" s="1">
        <f ca="1">INDEX(VpD!$C$3:$I$27,MATCH(F121,VpD!$B$3:$B$27,0),MATCH(P121,VpD!$C$2:$I$2,0))</f>
        <v>77</v>
      </c>
      <c r="R121" s="16">
        <f t="shared" ca="1" si="22"/>
        <v>466.62</v>
      </c>
      <c r="S121" s="14">
        <f t="shared" ca="1" si="23"/>
        <v>712262.29</v>
      </c>
      <c r="T121" s="14">
        <f t="shared" ca="1" si="24"/>
        <v>6172164.4900000002</v>
      </c>
      <c r="U121" s="14" t="str">
        <f t="shared" ca="1" si="25"/>
        <v>0A3F507E-1F01-32B8-E044-0003BA298018</v>
      </c>
    </row>
    <row r="122" spans="1:21" s="14" customFormat="1" x14ac:dyDescent="0.25">
      <c r="A122" s="14">
        <f t="shared" si="13"/>
        <v>122</v>
      </c>
      <c r="B122" s="14" t="str">
        <f t="shared" ca="1" si="14"/>
        <v>FD954FD5-9876-4002-834B-7ABB24EF561D</v>
      </c>
      <c r="C122" s="14" t="str">
        <f t="shared" ca="1" si="15"/>
        <v>Gisselfeldvej</v>
      </c>
      <c r="D122" s="14" t="str">
        <f t="shared" ca="1" si="16"/>
        <v>3</v>
      </c>
      <c r="E122" s="14" t="str">
        <f t="shared" ca="1" si="17"/>
        <v>7cb</v>
      </c>
      <c r="F122" s="1">
        <f t="shared" ca="1" si="18"/>
        <v>120</v>
      </c>
      <c r="G122" s="1">
        <f t="shared" ca="1" si="19"/>
        <v>112</v>
      </c>
      <c r="H122" s="1">
        <f t="shared" ca="1" si="20"/>
        <v>1963</v>
      </c>
      <c r="I122" s="1" t="str">
        <f ca="1">INDEX(Relationstabel!$C$3:$K$10,MATCH(INDIRECT($A$1&amp;"J"&amp;A122),Relationstabel!$A$3:$A$10,0),MATCH(IFERROR(VALUE(INDIRECT($A$1&amp;"K"&amp;A122)),0),Relationstabel!$C$1:$K$1,0))</f>
        <v>Olie</v>
      </c>
      <c r="J122" s="1" t="str">
        <f ca="1">INDEX(Anvendelseskode!B:B,MATCH($F122,Anvendelseskode!$A:$A,0))</f>
        <v>Fritliggende enfamilieshus (parcelhus)</v>
      </c>
      <c r="K122" s="1" t="str">
        <f ca="1">INDEX(Anvendelseskode!C:C,MATCH($F122,Anvendelseskode!$A:$A,0))</f>
        <v>Parcelhuse</v>
      </c>
      <c r="L122" s="1" t="str">
        <f ca="1">INDEX(Anvendelseskode!D:D,MATCH($F122,Anvendelseskode!$A:$A,0))</f>
        <v>Private husholdninger</v>
      </c>
      <c r="M122" s="1" t="str">
        <f ca="1">IFERROR(INDEX(SBi!$2:$2,MATCH(H122,SBi!$1:$1,1)),SBi!$K$2)</f>
        <v>1961-1972</v>
      </c>
      <c r="N122" s="1">
        <f ca="1">INDEX(SBi!$C$3:$K$28,MATCH(F122,SBi!$B$3:$B$28,0),MATCH(M122,SBi!$C$2:$K$2,0))</f>
        <v>134.30000000000001</v>
      </c>
      <c r="O122" s="16">
        <f t="shared" ca="1" si="21"/>
        <v>15.041600000000003</v>
      </c>
      <c r="P122" s="16" t="str">
        <f ca="1">IFERROR(INDEX(VpD!$2:$2,MATCH(H122,VpD!$1:$1,1)),VpD!$I$2)</f>
        <v>1961-1972</v>
      </c>
      <c r="Q122" s="1">
        <f ca="1">INDEX(VpD!$C$3:$I$27,MATCH(F122,VpD!$B$3:$B$27,0),MATCH(P122,VpD!$C$2:$I$2,0))</f>
        <v>143</v>
      </c>
      <c r="R122" s="16">
        <f t="shared" ca="1" si="22"/>
        <v>16.015999999999998</v>
      </c>
      <c r="S122" s="14">
        <f t="shared" ca="1" si="23"/>
        <v>712175.48</v>
      </c>
      <c r="T122" s="14">
        <f t="shared" ca="1" si="24"/>
        <v>6169460.0499999998</v>
      </c>
      <c r="U122" s="14" t="str">
        <f t="shared" ca="1" si="25"/>
        <v>0A3F507E-1803-32B8-E044-0003BA298018</v>
      </c>
    </row>
    <row r="123" spans="1:21" s="14" customFormat="1" x14ac:dyDescent="0.25">
      <c r="A123" s="14">
        <f t="shared" si="13"/>
        <v>123</v>
      </c>
      <c r="B123" s="14" t="str">
        <f t="shared" ca="1" si="14"/>
        <v>0E0A505D-C922-4E3F-BD7F-A3548CF72518</v>
      </c>
      <c r="C123" s="14" t="str">
        <f t="shared" ca="1" si="15"/>
        <v>Rendsagervej</v>
      </c>
      <c r="D123" s="14" t="str">
        <f t="shared" ca="1" si="16"/>
        <v>140</v>
      </c>
      <c r="E123" s="14" t="str">
        <f t="shared" ca="1" si="17"/>
        <v>9gf</v>
      </c>
      <c r="F123" s="1">
        <f t="shared" ca="1" si="18"/>
        <v>120</v>
      </c>
      <c r="G123" s="1">
        <f t="shared" ca="1" si="19"/>
        <v>134</v>
      </c>
      <c r="H123" s="1">
        <f t="shared" ca="1" si="20"/>
        <v>1971</v>
      </c>
      <c r="I123" s="1" t="str">
        <f ca="1">INDEX(Relationstabel!$C$3:$K$10,MATCH(INDIRECT($A$1&amp;"J"&amp;A123),Relationstabel!$A$3:$A$10,0),MATCH(IFERROR(VALUE(INDIRECT($A$1&amp;"K"&amp;A123)),0),Relationstabel!$C$1:$K$1,0))</f>
        <v>Naturgas</v>
      </c>
      <c r="J123" s="1" t="str">
        <f ca="1">INDEX(Anvendelseskode!B:B,MATCH($F123,Anvendelseskode!$A:$A,0))</f>
        <v>Fritliggende enfamilieshus (parcelhus)</v>
      </c>
      <c r="K123" s="1" t="str">
        <f ca="1">INDEX(Anvendelseskode!C:C,MATCH($F123,Anvendelseskode!$A:$A,0))</f>
        <v>Parcelhuse</v>
      </c>
      <c r="L123" s="1" t="str">
        <f ca="1">INDEX(Anvendelseskode!D:D,MATCH($F123,Anvendelseskode!$A:$A,0))</f>
        <v>Private husholdninger</v>
      </c>
      <c r="M123" s="1" t="str">
        <f ca="1">IFERROR(INDEX(SBi!$2:$2,MATCH(H123,SBi!$1:$1,1)),SBi!$K$2)</f>
        <v>1961-1972</v>
      </c>
      <c r="N123" s="1">
        <f ca="1">INDEX(SBi!$C$3:$K$28,MATCH(F123,SBi!$B$3:$B$28,0),MATCH(M123,SBi!$C$2:$K$2,0))</f>
        <v>134.30000000000001</v>
      </c>
      <c r="O123" s="16">
        <f t="shared" ca="1" si="21"/>
        <v>17.996200000000002</v>
      </c>
      <c r="P123" s="16" t="str">
        <f ca="1">IFERROR(INDEX(VpD!$2:$2,MATCH(H123,VpD!$1:$1,1)),VpD!$I$2)</f>
        <v>1961-1972</v>
      </c>
      <c r="Q123" s="1">
        <f ca="1">INDEX(VpD!$C$3:$I$27,MATCH(F123,VpD!$B$3:$B$27,0),MATCH(P123,VpD!$C$2:$I$2,0))</f>
        <v>143</v>
      </c>
      <c r="R123" s="16">
        <f t="shared" ca="1" si="22"/>
        <v>19.161999999999999</v>
      </c>
      <c r="S123" s="14">
        <f t="shared" ca="1" si="23"/>
        <v>711001.88</v>
      </c>
      <c r="T123" s="14">
        <f t="shared" ca="1" si="24"/>
        <v>6171860.1200000001</v>
      </c>
      <c r="U123" s="14" t="str">
        <f t="shared" ca="1" si="25"/>
        <v>0A3F507E-2008-32B8-E044-0003BA298018</v>
      </c>
    </row>
    <row r="124" spans="1:21" s="14" customFormat="1" x14ac:dyDescent="0.25">
      <c r="A124" s="14">
        <f t="shared" si="13"/>
        <v>124</v>
      </c>
      <c r="B124" s="14" t="str">
        <f t="shared" ca="1" si="14"/>
        <v>114CE7F8-4196-4566-8144-B845597087FD</v>
      </c>
      <c r="C124" s="14" t="str">
        <f t="shared" ca="1" si="15"/>
        <v>Syvhøjvænge</v>
      </c>
      <c r="D124" s="14" t="str">
        <f t="shared" ca="1" si="16"/>
        <v>219</v>
      </c>
      <c r="E124" s="14" t="str">
        <f t="shared" ca="1" si="17"/>
        <v>21bp</v>
      </c>
      <c r="F124" s="1">
        <f t="shared" ca="1" si="18"/>
        <v>130</v>
      </c>
      <c r="G124" s="1">
        <f t="shared" ca="1" si="19"/>
        <v>170</v>
      </c>
      <c r="H124" s="1">
        <f t="shared" ca="1" si="20"/>
        <v>1971</v>
      </c>
      <c r="I124" s="1" t="str">
        <f ca="1">INDEX(Relationstabel!$C$3:$K$10,MATCH(INDIRECT($A$1&amp;"J"&amp;A124),Relationstabel!$A$3:$A$10,0),MATCH(IFERROR(VALUE(INDIRECT($A$1&amp;"K"&amp;A124)),0),Relationstabel!$C$1:$K$1,0))</f>
        <v>Fjernvarme/ Blokvarme</v>
      </c>
      <c r="J124" s="1" t="str">
        <f ca="1">INDEX(Anvendelseskode!B:B,MATCH($F124,Anvendelseskode!$A:$A,0))</f>
        <v>Række-, kæde-, dobbelthus (lodret adskillelse mellem enhederne)</v>
      </c>
      <c r="K124" s="1" t="str">
        <f ca="1">INDEX(Anvendelseskode!C:C,MATCH($F124,Anvendelseskode!$A:$A,0))</f>
        <v>Række-, kæde og dobbelthuse</v>
      </c>
      <c r="L124" s="1" t="str">
        <f ca="1">INDEX(Anvendelseskode!D:D,MATCH($F124,Anvendelseskode!$A:$A,0))</f>
        <v>Private husholdninger</v>
      </c>
      <c r="M124" s="1" t="str">
        <f ca="1">IFERROR(INDEX(SBi!$2:$2,MATCH(H124,SBi!$1:$1,1)),SBi!$K$2)</f>
        <v>1961-1972</v>
      </c>
      <c r="N124" s="1">
        <f ca="1">INDEX(SBi!$C$3:$K$28,MATCH(F124,SBi!$B$3:$B$28,0),MATCH(M124,SBi!$C$2:$K$2,0))</f>
        <v>119.9</v>
      </c>
      <c r="O124" s="16">
        <f t="shared" ca="1" si="21"/>
        <v>20.382999999999999</v>
      </c>
      <c r="P124" s="16" t="str">
        <f ca="1">IFERROR(INDEX(VpD!$2:$2,MATCH(H124,VpD!$1:$1,1)),VpD!$I$2)</f>
        <v>1961-1972</v>
      </c>
      <c r="Q124" s="1">
        <f ca="1">INDEX(VpD!$C$3:$I$27,MATCH(F124,VpD!$B$3:$B$27,0),MATCH(P124,VpD!$C$2:$I$2,0))</f>
        <v>120</v>
      </c>
      <c r="R124" s="16">
        <f t="shared" ca="1" si="22"/>
        <v>20.399999999999999</v>
      </c>
      <c r="S124" s="14">
        <f t="shared" ca="1" si="23"/>
        <v>711794.41</v>
      </c>
      <c r="T124" s="14">
        <f t="shared" ca="1" si="24"/>
        <v>6172277.21</v>
      </c>
      <c r="U124" s="14" t="str">
        <f t="shared" ca="1" si="25"/>
        <v>0A3F507E-230F-32B8-E044-0003BA298018</v>
      </c>
    </row>
    <row r="125" spans="1:21" s="14" customFormat="1" x14ac:dyDescent="0.25">
      <c r="A125" s="14">
        <f t="shared" si="13"/>
        <v>125</v>
      </c>
      <c r="B125" s="14" t="str">
        <f t="shared" ca="1" si="14"/>
        <v>5B4159E4-1BAB-4C87-9604-C805664E7E4B</v>
      </c>
      <c r="C125" s="14" t="str">
        <f t="shared" ca="1" si="15"/>
        <v>Engvej</v>
      </c>
      <c r="D125" s="14" t="str">
        <f t="shared" ca="1" si="16"/>
        <v>34</v>
      </c>
      <c r="E125" s="14" t="str">
        <f t="shared" ca="1" si="17"/>
        <v>16ao</v>
      </c>
      <c r="F125" s="1">
        <f t="shared" ca="1" si="18"/>
        <v>120</v>
      </c>
      <c r="G125" s="1">
        <f t="shared" ca="1" si="19"/>
        <v>102</v>
      </c>
      <c r="H125" s="1">
        <f t="shared" ca="1" si="20"/>
        <v>1962</v>
      </c>
      <c r="I125" s="1" t="str">
        <f ca="1">INDEX(Relationstabel!$C$3:$K$10,MATCH(INDIRECT($A$1&amp;"J"&amp;A125),Relationstabel!$A$3:$A$10,0),MATCH(IFERROR(VALUE(INDIRECT($A$1&amp;"K"&amp;A125)),0),Relationstabel!$C$1:$K$1,0))</f>
        <v>Naturgas</v>
      </c>
      <c r="J125" s="1" t="str">
        <f ca="1">INDEX(Anvendelseskode!B:B,MATCH($F125,Anvendelseskode!$A:$A,0))</f>
        <v>Fritliggende enfamilieshus (parcelhus)</v>
      </c>
      <c r="K125" s="1" t="str">
        <f ca="1">INDEX(Anvendelseskode!C:C,MATCH($F125,Anvendelseskode!$A:$A,0))</f>
        <v>Parcelhuse</v>
      </c>
      <c r="L125" s="1" t="str">
        <f ca="1">INDEX(Anvendelseskode!D:D,MATCH($F125,Anvendelseskode!$A:$A,0))</f>
        <v>Private husholdninger</v>
      </c>
      <c r="M125" s="1" t="str">
        <f ca="1">IFERROR(INDEX(SBi!$2:$2,MATCH(H125,SBi!$1:$1,1)),SBi!$K$2)</f>
        <v>1961-1972</v>
      </c>
      <c r="N125" s="1">
        <f ca="1">INDEX(SBi!$C$3:$K$28,MATCH(F125,SBi!$B$3:$B$28,0),MATCH(M125,SBi!$C$2:$K$2,0))</f>
        <v>134.30000000000001</v>
      </c>
      <c r="O125" s="16">
        <f t="shared" ca="1" si="21"/>
        <v>13.698600000000001</v>
      </c>
      <c r="P125" s="16" t="str">
        <f ca="1">IFERROR(INDEX(VpD!$2:$2,MATCH(H125,VpD!$1:$1,1)),VpD!$I$2)</f>
        <v>1961-1972</v>
      </c>
      <c r="Q125" s="1">
        <f ca="1">INDEX(VpD!$C$3:$I$27,MATCH(F125,VpD!$B$3:$B$27,0),MATCH(P125,VpD!$C$2:$I$2,0))</f>
        <v>143</v>
      </c>
      <c r="R125" s="16">
        <f t="shared" ca="1" si="22"/>
        <v>14.586</v>
      </c>
      <c r="S125" s="14">
        <f t="shared" ca="1" si="23"/>
        <v>711574.59</v>
      </c>
      <c r="T125" s="14">
        <f t="shared" ca="1" si="24"/>
        <v>6170553.75</v>
      </c>
      <c r="U125" s="14" t="str">
        <f t="shared" ca="1" si="25"/>
        <v>0A3F507E-1713-32B8-E044-0003BA298018</v>
      </c>
    </row>
    <row r="126" spans="1:21" s="14" customFormat="1" x14ac:dyDescent="0.25">
      <c r="A126" s="14">
        <f t="shared" si="13"/>
        <v>126</v>
      </c>
      <c r="B126" s="14" t="str">
        <f t="shared" ca="1" si="14"/>
        <v>33B7B556-4D5F-455E-B50F-E3118A5E9035</v>
      </c>
      <c r="C126" s="14" t="str">
        <f t="shared" ca="1" si="15"/>
        <v>Løkketoften</v>
      </c>
      <c r="D126" s="14" t="str">
        <f t="shared" ca="1" si="16"/>
        <v>48</v>
      </c>
      <c r="E126" s="14" t="str">
        <f t="shared" ca="1" si="17"/>
        <v>9eq</v>
      </c>
      <c r="F126" s="1">
        <f t="shared" ca="1" si="18"/>
        <v>120</v>
      </c>
      <c r="G126" s="1">
        <f t="shared" ca="1" si="19"/>
        <v>134</v>
      </c>
      <c r="H126" s="1">
        <f t="shared" ca="1" si="20"/>
        <v>1969</v>
      </c>
      <c r="I126" s="1" t="str">
        <f ca="1">INDEX(Relationstabel!$C$3:$K$10,MATCH(INDIRECT($A$1&amp;"J"&amp;A126),Relationstabel!$A$3:$A$10,0),MATCH(IFERROR(VALUE(INDIRECT($A$1&amp;"K"&amp;A126)),0),Relationstabel!$C$1:$K$1,0))</f>
        <v>Olie</v>
      </c>
      <c r="J126" s="1" t="str">
        <f ca="1">INDEX(Anvendelseskode!B:B,MATCH($F126,Anvendelseskode!$A:$A,0))</f>
        <v>Fritliggende enfamilieshus (parcelhus)</v>
      </c>
      <c r="K126" s="1" t="str">
        <f ca="1">INDEX(Anvendelseskode!C:C,MATCH($F126,Anvendelseskode!$A:$A,0))</f>
        <v>Parcelhuse</v>
      </c>
      <c r="L126" s="1" t="str">
        <f ca="1">INDEX(Anvendelseskode!D:D,MATCH($F126,Anvendelseskode!$A:$A,0))</f>
        <v>Private husholdninger</v>
      </c>
      <c r="M126" s="1" t="str">
        <f ca="1">IFERROR(INDEX(SBi!$2:$2,MATCH(H126,SBi!$1:$1,1)),SBi!$K$2)</f>
        <v>1961-1972</v>
      </c>
      <c r="N126" s="1">
        <f ca="1">INDEX(SBi!$C$3:$K$28,MATCH(F126,SBi!$B$3:$B$28,0),MATCH(M126,SBi!$C$2:$K$2,0))</f>
        <v>134.30000000000001</v>
      </c>
      <c r="O126" s="16">
        <f t="shared" ca="1" si="21"/>
        <v>17.996200000000002</v>
      </c>
      <c r="P126" s="16" t="str">
        <f ca="1">IFERROR(INDEX(VpD!$2:$2,MATCH(H126,VpD!$1:$1,1)),VpD!$I$2)</f>
        <v>1961-1972</v>
      </c>
      <c r="Q126" s="1">
        <f ca="1">INDEX(VpD!$C$3:$I$27,MATCH(F126,VpD!$B$3:$B$27,0),MATCH(P126,VpD!$C$2:$I$2,0))</f>
        <v>143</v>
      </c>
      <c r="R126" s="16">
        <f t="shared" ca="1" si="22"/>
        <v>19.161999999999999</v>
      </c>
      <c r="S126" s="14">
        <f t="shared" ca="1" si="23"/>
        <v>711016.02</v>
      </c>
      <c r="T126" s="14">
        <f t="shared" ca="1" si="24"/>
        <v>6172051.5800000001</v>
      </c>
      <c r="U126" s="14" t="str">
        <f t="shared" ca="1" si="25"/>
        <v>0A3F507E-1D13-32B8-E044-0003BA298018</v>
      </c>
    </row>
    <row r="127" spans="1:21" s="14" customFormat="1" x14ac:dyDescent="0.25">
      <c r="A127" s="14">
        <f t="shared" si="13"/>
        <v>127</v>
      </c>
      <c r="B127" s="14" t="str">
        <f t="shared" ca="1" si="14"/>
        <v>8DBF990C-02FD-40C1-90B9-266998EE1C19</v>
      </c>
      <c r="C127" s="14" t="str">
        <f t="shared" ca="1" si="15"/>
        <v>Nysøvej</v>
      </c>
      <c r="D127" s="14" t="str">
        <f t="shared" ca="1" si="16"/>
        <v>46</v>
      </c>
      <c r="E127" s="14" t="str">
        <f t="shared" ca="1" si="17"/>
        <v>7bc</v>
      </c>
      <c r="F127" s="1">
        <f t="shared" ca="1" si="18"/>
        <v>120</v>
      </c>
      <c r="G127" s="1">
        <f t="shared" ca="1" si="19"/>
        <v>110</v>
      </c>
      <c r="H127" s="1">
        <f t="shared" ca="1" si="20"/>
        <v>1981</v>
      </c>
      <c r="I127" s="1" t="str">
        <f ca="1">INDEX(Relationstabel!$C$3:$K$10,MATCH(INDIRECT($A$1&amp;"J"&amp;A127),Relationstabel!$A$3:$A$10,0),MATCH(IFERROR(VALUE(INDIRECT($A$1&amp;"K"&amp;A127)),0),Relationstabel!$C$1:$K$1,0))</f>
        <v>Naturgas</v>
      </c>
      <c r="J127" s="1" t="str">
        <f ca="1">INDEX(Anvendelseskode!B:B,MATCH($F127,Anvendelseskode!$A:$A,0))</f>
        <v>Fritliggende enfamilieshus (parcelhus)</v>
      </c>
      <c r="K127" s="1" t="str">
        <f ca="1">INDEX(Anvendelseskode!C:C,MATCH($F127,Anvendelseskode!$A:$A,0))</f>
        <v>Parcelhuse</v>
      </c>
      <c r="L127" s="1" t="str">
        <f ca="1">INDEX(Anvendelseskode!D:D,MATCH($F127,Anvendelseskode!$A:$A,0))</f>
        <v>Private husholdninger</v>
      </c>
      <c r="M127" s="1" t="str">
        <f ca="1">IFERROR(INDEX(SBi!$2:$2,MATCH(H127,SBi!$1:$1,1)),SBi!$K$2)</f>
        <v>1979-1998</v>
      </c>
      <c r="N127" s="1">
        <f ca="1">INDEX(SBi!$C$3:$K$28,MATCH(F127,SBi!$B$3:$B$28,0),MATCH(M127,SBi!$C$2:$K$2,0))</f>
        <v>105.4</v>
      </c>
      <c r="O127" s="16">
        <f t="shared" ca="1" si="21"/>
        <v>11.593999999999999</v>
      </c>
      <c r="P127" s="16" t="str">
        <f ca="1">IFERROR(INDEX(VpD!$2:$2,MATCH(H127,VpD!$1:$1,1)),VpD!$I$2)</f>
        <v>1979-1998</v>
      </c>
      <c r="Q127" s="1">
        <f ca="1">INDEX(VpD!$C$3:$I$27,MATCH(F127,VpD!$B$3:$B$27,0),MATCH(P127,VpD!$C$2:$I$2,0))</f>
        <v>90</v>
      </c>
      <c r="R127" s="16">
        <f t="shared" ca="1" si="22"/>
        <v>9.9</v>
      </c>
      <c r="S127" s="14">
        <f t="shared" ca="1" si="23"/>
        <v>711997.35</v>
      </c>
      <c r="T127" s="14">
        <f t="shared" ca="1" si="24"/>
        <v>6169465.6799999997</v>
      </c>
      <c r="U127" s="14" t="str">
        <f t="shared" ca="1" si="25"/>
        <v>0A3F507E-1E13-32B8-E044-0003BA298018</v>
      </c>
    </row>
    <row r="128" spans="1:21" s="14" customFormat="1" x14ac:dyDescent="0.25">
      <c r="A128" s="14">
        <f t="shared" si="13"/>
        <v>128</v>
      </c>
      <c r="B128" s="14" t="str">
        <f t="shared" ca="1" si="14"/>
        <v>17E8BD7D-F83C-41AB-A9B8-FB19952B98AB</v>
      </c>
      <c r="C128" s="14" t="str">
        <f t="shared" ca="1" si="15"/>
        <v>Bellishaven</v>
      </c>
      <c r="D128" s="14" t="str">
        <f t="shared" ca="1" si="16"/>
        <v>14</v>
      </c>
      <c r="E128" s="14" t="str">
        <f t="shared" ca="1" si="17"/>
        <v>27ao</v>
      </c>
      <c r="F128" s="1">
        <f t="shared" ca="1" si="18"/>
        <v>130</v>
      </c>
      <c r="G128" s="1">
        <f t="shared" ca="1" si="19"/>
        <v>74</v>
      </c>
      <c r="H128" s="1">
        <f t="shared" ca="1" si="20"/>
        <v>1993</v>
      </c>
      <c r="I128" s="1" t="str">
        <f ca="1">INDEX(Relationstabel!$C$3:$K$10,MATCH(INDIRECT($A$1&amp;"J"&amp;A128),Relationstabel!$A$3:$A$10,0),MATCH(IFERROR(VALUE(INDIRECT($A$1&amp;"K"&amp;A128)),0),Relationstabel!$C$1:$K$1,0))</f>
        <v>Fjernvarme/ Blokvarme</v>
      </c>
      <c r="J128" s="1" t="str">
        <f ca="1">INDEX(Anvendelseskode!B:B,MATCH($F128,Anvendelseskode!$A:$A,0))</f>
        <v>Række-, kæde-, dobbelthus (lodret adskillelse mellem enhederne)</v>
      </c>
      <c r="K128" s="1" t="str">
        <f ca="1">INDEX(Anvendelseskode!C:C,MATCH($F128,Anvendelseskode!$A:$A,0))</f>
        <v>Række-, kæde og dobbelthuse</v>
      </c>
      <c r="L128" s="1" t="str">
        <f ca="1">INDEX(Anvendelseskode!D:D,MATCH($F128,Anvendelseskode!$A:$A,0))</f>
        <v>Private husholdninger</v>
      </c>
      <c r="M128" s="1" t="str">
        <f ca="1">IFERROR(INDEX(SBi!$2:$2,MATCH(H128,SBi!$1:$1,1)),SBi!$K$2)</f>
        <v>1979-1998</v>
      </c>
      <c r="N128" s="1">
        <f ca="1">INDEX(SBi!$C$3:$K$28,MATCH(F128,SBi!$B$3:$B$28,0),MATCH(M128,SBi!$C$2:$K$2,0))</f>
        <v>96.8</v>
      </c>
      <c r="O128" s="16">
        <f t="shared" ca="1" si="21"/>
        <v>7.1631999999999998</v>
      </c>
      <c r="P128" s="16" t="str">
        <f ca="1">IFERROR(INDEX(VpD!$2:$2,MATCH(H128,VpD!$1:$1,1)),VpD!$I$2)</f>
        <v>1979-1998</v>
      </c>
      <c r="Q128" s="1">
        <f ca="1">INDEX(VpD!$C$3:$I$27,MATCH(F128,VpD!$B$3:$B$27,0),MATCH(P128,VpD!$C$2:$I$2,0))</f>
        <v>74</v>
      </c>
      <c r="R128" s="16">
        <f t="shared" ca="1" si="22"/>
        <v>5.476</v>
      </c>
      <c r="S128" s="14">
        <f t="shared" ca="1" si="23"/>
        <v>711468.71</v>
      </c>
      <c r="T128" s="14">
        <f t="shared" ca="1" si="24"/>
        <v>6172503.0700000003</v>
      </c>
      <c r="U128" s="14" t="str">
        <f t="shared" ca="1" si="25"/>
        <v>0A3F507E-1516-32B8-E044-0003BA298018</v>
      </c>
    </row>
    <row r="129" spans="1:21" s="14" customFormat="1" x14ac:dyDescent="0.25">
      <c r="A129" s="14">
        <f t="shared" si="13"/>
        <v>129</v>
      </c>
      <c r="B129" s="14" t="str">
        <f t="shared" ca="1" si="14"/>
        <v>33AFE440-8A44-41B6-978E-77BA20B38A64</v>
      </c>
      <c r="C129" s="14" t="str">
        <f t="shared" ca="1" si="15"/>
        <v>Bækkeskovvej</v>
      </c>
      <c r="D129" s="14" t="str">
        <f t="shared" ca="1" si="16"/>
        <v>6</v>
      </c>
      <c r="E129" s="14" t="str">
        <f t="shared" ca="1" si="17"/>
        <v>18d</v>
      </c>
      <c r="F129" s="1">
        <f t="shared" ca="1" si="18"/>
        <v>120</v>
      </c>
      <c r="G129" s="1">
        <f t="shared" ca="1" si="19"/>
        <v>250</v>
      </c>
      <c r="H129" s="1">
        <f t="shared" ca="1" si="20"/>
        <v>1990</v>
      </c>
      <c r="I129" s="1" t="str">
        <f ca="1">INDEX(Relationstabel!$C$3:$K$10,MATCH(INDIRECT($A$1&amp;"J"&amp;A129),Relationstabel!$A$3:$A$10,0),MATCH(IFERROR(VALUE(INDIRECT($A$1&amp;"K"&amp;A129)),0),Relationstabel!$C$1:$K$1,0))</f>
        <v>Naturgas</v>
      </c>
      <c r="J129" s="1" t="str">
        <f ca="1">INDEX(Anvendelseskode!B:B,MATCH($F129,Anvendelseskode!$A:$A,0))</f>
        <v>Fritliggende enfamilieshus (parcelhus)</v>
      </c>
      <c r="K129" s="1" t="str">
        <f ca="1">INDEX(Anvendelseskode!C:C,MATCH($F129,Anvendelseskode!$A:$A,0))</f>
        <v>Parcelhuse</v>
      </c>
      <c r="L129" s="1" t="str">
        <f ca="1">INDEX(Anvendelseskode!D:D,MATCH($F129,Anvendelseskode!$A:$A,0))</f>
        <v>Private husholdninger</v>
      </c>
      <c r="M129" s="1" t="str">
        <f ca="1">IFERROR(INDEX(SBi!$2:$2,MATCH(H129,SBi!$1:$1,1)),SBi!$K$2)</f>
        <v>1979-1998</v>
      </c>
      <c r="N129" s="1">
        <f ca="1">INDEX(SBi!$C$3:$K$28,MATCH(F129,SBi!$B$3:$B$28,0),MATCH(M129,SBi!$C$2:$K$2,0))</f>
        <v>105.4</v>
      </c>
      <c r="O129" s="16">
        <f t="shared" ca="1" si="21"/>
        <v>26.35</v>
      </c>
      <c r="P129" s="16" t="str">
        <f ca="1">IFERROR(INDEX(VpD!$2:$2,MATCH(H129,VpD!$1:$1,1)),VpD!$I$2)</f>
        <v>1979-1998</v>
      </c>
      <c r="Q129" s="1">
        <f ca="1">INDEX(VpD!$C$3:$I$27,MATCH(F129,VpD!$B$3:$B$27,0),MATCH(P129,VpD!$C$2:$I$2,0))</f>
        <v>90</v>
      </c>
      <c r="R129" s="16">
        <f t="shared" ca="1" si="22"/>
        <v>22.5</v>
      </c>
      <c r="S129" s="14">
        <f t="shared" ca="1" si="23"/>
        <v>713186.25</v>
      </c>
      <c r="T129" s="14">
        <f t="shared" ca="1" si="24"/>
        <v>6168841.2999999998</v>
      </c>
      <c r="U129" s="14" t="str">
        <f t="shared" ca="1" si="25"/>
        <v>0A3F507E-1616-32B8-E044-0003BA298018</v>
      </c>
    </row>
    <row r="130" spans="1:21" s="14" customFormat="1" x14ac:dyDescent="0.25">
      <c r="A130" s="14">
        <f t="shared" si="13"/>
        <v>130</v>
      </c>
      <c r="B130" s="14" t="str">
        <f t="shared" ca="1" si="14"/>
        <v>D0395C2A-55DD-43F8-9956-7BEC134773B3</v>
      </c>
      <c r="C130" s="14" t="str">
        <f t="shared" ca="1" si="15"/>
        <v>Strandhaven</v>
      </c>
      <c r="D130" s="14" t="str">
        <f t="shared" ca="1" si="16"/>
        <v>145</v>
      </c>
      <c r="E130" s="14" t="str">
        <f t="shared" ca="1" si="17"/>
        <v>5ga</v>
      </c>
      <c r="F130" s="1">
        <f t="shared" ca="1" si="18"/>
        <v>130</v>
      </c>
      <c r="G130" s="1">
        <f t="shared" ca="1" si="19"/>
        <v>108</v>
      </c>
      <c r="H130" s="1">
        <f t="shared" ca="1" si="20"/>
        <v>2008</v>
      </c>
      <c r="I130" s="1" t="str">
        <f ca="1">INDEX(Relationstabel!$C$3:$K$10,MATCH(INDIRECT($A$1&amp;"J"&amp;A130),Relationstabel!$A$3:$A$10,0),MATCH(IFERROR(VALUE(INDIRECT($A$1&amp;"K"&amp;A130)),0),Relationstabel!$C$1:$K$1,0))</f>
        <v>Naturgas</v>
      </c>
      <c r="J130" s="1" t="str">
        <f ca="1">INDEX(Anvendelseskode!B:B,MATCH($F130,Anvendelseskode!$A:$A,0))</f>
        <v>Række-, kæde-, dobbelthus (lodret adskillelse mellem enhederne)</v>
      </c>
      <c r="K130" s="1" t="str">
        <f ca="1">INDEX(Anvendelseskode!C:C,MATCH($F130,Anvendelseskode!$A:$A,0))</f>
        <v>Række-, kæde og dobbelthuse</v>
      </c>
      <c r="L130" s="1" t="str">
        <f ca="1">INDEX(Anvendelseskode!D:D,MATCH($F130,Anvendelseskode!$A:$A,0))</f>
        <v>Private husholdninger</v>
      </c>
      <c r="M130" s="1" t="str">
        <f ca="1">IFERROR(INDEX(SBi!$2:$2,MATCH(H130,SBi!$1:$1,1)),SBi!$K$2)</f>
        <v>Efter 2006</v>
      </c>
      <c r="N130" s="1">
        <f ca="1">INDEX(SBi!$C$3:$K$28,MATCH(F130,SBi!$B$3:$B$28,0),MATCH(M130,SBi!$C$2:$K$2,0))</f>
        <v>66.400000000000006</v>
      </c>
      <c r="O130" s="16">
        <f t="shared" ca="1" si="21"/>
        <v>7.1712000000000007</v>
      </c>
      <c r="P130" s="16" t="str">
        <f ca="1">IFERROR(INDEX(VpD!$2:$2,MATCH(H130,VpD!$1:$1,1)),VpD!$I$2)</f>
        <v>&gt;1998</v>
      </c>
      <c r="Q130" s="1">
        <f ca="1">INDEX(VpD!$C$3:$I$27,MATCH(F130,VpD!$B$3:$B$27,0),MATCH(P130,VpD!$C$2:$I$2,0))</f>
        <v>65</v>
      </c>
      <c r="R130" s="16">
        <f t="shared" ca="1" si="22"/>
        <v>7.02</v>
      </c>
      <c r="S130" s="14">
        <f t="shared" ca="1" si="23"/>
        <v>712637.38</v>
      </c>
      <c r="T130" s="14">
        <f t="shared" ca="1" si="24"/>
        <v>6168728.0499999998</v>
      </c>
      <c r="U130" s="14" t="str">
        <f t="shared" ca="1" si="25"/>
        <v>53BA2F34-6006-2505-E044-0003BA298018</v>
      </c>
    </row>
    <row r="131" spans="1:21" s="14" customFormat="1" x14ac:dyDescent="0.25">
      <c r="A131" s="14">
        <f t="shared" ref="A131:A194" si="26">ROW(B131)</f>
        <v>131</v>
      </c>
      <c r="B131" s="14" t="str">
        <f t="shared" ref="B131:B194" ca="1" si="27">INDIRECT($A$1&amp;"b"&amp;A131)</f>
        <v>5276E048-3C1E-4F7D-9ED3-73FE987AC85A</v>
      </c>
      <c r="C131" s="14" t="str">
        <f t="shared" ref="C131:C194" ca="1" si="28">INDIRECT($A$1&amp;"V"&amp;A131)</f>
        <v>Strandhaven</v>
      </c>
      <c r="D131" s="14" t="str">
        <f t="shared" ref="D131:D194" ca="1" si="29">INDIRECT($A$1&amp;"W"&amp;A131)</f>
        <v>149</v>
      </c>
      <c r="E131" s="14" t="str">
        <f t="shared" ref="E131:E194" ca="1" si="30">INDIRECT($A$1&amp;"AB"&amp;A131)</f>
        <v>5gc</v>
      </c>
      <c r="F131" s="1">
        <f t="shared" ref="F131:F194" ca="1" si="31">ROUNDDOWN(INDIRECT($A$1&amp;"C"&amp;A131),-1)</f>
        <v>130</v>
      </c>
      <c r="G131" s="1">
        <f t="shared" ref="G131:G194" ca="1" si="32">INDIRECT($A$1&amp;"P"&amp;A131)+INDIRECT($A$1&amp;"Q"&amp;A131)+INDIRECT($A$1&amp;"R"&amp;A131)*0.5</f>
        <v>108</v>
      </c>
      <c r="H131" s="1">
        <f t="shared" ref="H131:H194" ca="1" si="33">MAX(INDIRECT($A$1&amp;"E"&amp;A131),INDIRECT($A$1&amp;"D"&amp;A131))</f>
        <v>2008</v>
      </c>
      <c r="I131" s="1" t="str">
        <f ca="1">INDEX(Relationstabel!$C$3:$K$10,MATCH(INDIRECT($A$1&amp;"J"&amp;A131),Relationstabel!$A$3:$A$10,0),MATCH(IFERROR(VALUE(INDIRECT($A$1&amp;"K"&amp;A131)),0),Relationstabel!$C$1:$K$1,0))</f>
        <v>Naturgas</v>
      </c>
      <c r="J131" s="1" t="str">
        <f ca="1">INDEX(Anvendelseskode!B:B,MATCH($F131,Anvendelseskode!$A:$A,0))</f>
        <v>Række-, kæde-, dobbelthus (lodret adskillelse mellem enhederne)</v>
      </c>
      <c r="K131" s="1" t="str">
        <f ca="1">INDEX(Anvendelseskode!C:C,MATCH($F131,Anvendelseskode!$A:$A,0))</f>
        <v>Række-, kæde og dobbelthuse</v>
      </c>
      <c r="L131" s="1" t="str">
        <f ca="1">INDEX(Anvendelseskode!D:D,MATCH($F131,Anvendelseskode!$A:$A,0))</f>
        <v>Private husholdninger</v>
      </c>
      <c r="M131" s="1" t="str">
        <f ca="1">IFERROR(INDEX(SBi!$2:$2,MATCH(H131,SBi!$1:$1,1)),SBi!$K$2)</f>
        <v>Efter 2006</v>
      </c>
      <c r="N131" s="1">
        <f ca="1">INDEX(SBi!$C$3:$K$28,MATCH(F131,SBi!$B$3:$B$28,0),MATCH(M131,SBi!$C$2:$K$2,0))</f>
        <v>66.400000000000006</v>
      </c>
      <c r="O131" s="16">
        <f t="shared" ref="O131:O194" ca="1" si="34">N131*G131/1000</f>
        <v>7.1712000000000007</v>
      </c>
      <c r="P131" s="16" t="str">
        <f ca="1">IFERROR(INDEX(VpD!$2:$2,MATCH(H131,VpD!$1:$1,1)),VpD!$I$2)</f>
        <v>&gt;1998</v>
      </c>
      <c r="Q131" s="1">
        <f ca="1">INDEX(VpD!$C$3:$I$27,MATCH(F131,VpD!$B$3:$B$27,0),MATCH(P131,VpD!$C$2:$I$2,0))</f>
        <v>65</v>
      </c>
      <c r="R131" s="16">
        <f t="shared" ref="R131:R194" ca="1" si="35">Q131*G131/1000</f>
        <v>7.02</v>
      </c>
      <c r="S131" s="14">
        <f t="shared" ref="S131:S194" ca="1" si="36">INDIRECT($A$1&amp;"AE"&amp;A131)</f>
        <v>712643.8</v>
      </c>
      <c r="T131" s="14">
        <f t="shared" ref="T131:T194" ca="1" si="37">INDIRECT($A$1&amp;"AF"&amp;A131)</f>
        <v>6168720.21</v>
      </c>
      <c r="U131" s="14" t="str">
        <f t="shared" ref="U131:U194" ca="1" si="38">INDIRECT($A$1&amp;"AC"&amp;A131)</f>
        <v>53BA2F34-6008-2505-E044-0003BA298018</v>
      </c>
    </row>
    <row r="132" spans="1:21" s="14" customFormat="1" x14ac:dyDescent="0.25">
      <c r="A132" s="14">
        <f t="shared" si="26"/>
        <v>132</v>
      </c>
      <c r="B132" s="14" t="str">
        <f t="shared" ca="1" si="27"/>
        <v>718F7965-41AB-43A0-A425-22A346577081</v>
      </c>
      <c r="C132" s="14" t="str">
        <f t="shared" ca="1" si="28"/>
        <v>Promenaden</v>
      </c>
      <c r="D132" s="14" t="str">
        <f t="shared" ca="1" si="29"/>
        <v>18</v>
      </c>
      <c r="E132" s="14" t="str">
        <f t="shared" ca="1" si="30"/>
        <v>9sz</v>
      </c>
      <c r="F132" s="1">
        <f t="shared" ca="1" si="31"/>
        <v>130</v>
      </c>
      <c r="G132" s="1">
        <f t="shared" ca="1" si="32"/>
        <v>111</v>
      </c>
      <c r="H132" s="1">
        <f t="shared" ca="1" si="33"/>
        <v>2008</v>
      </c>
      <c r="I132" s="1" t="str">
        <f ca="1">INDEX(Relationstabel!$C$3:$K$10,MATCH(INDIRECT($A$1&amp;"J"&amp;A132),Relationstabel!$A$3:$A$10,0),MATCH(IFERROR(VALUE(INDIRECT($A$1&amp;"K"&amp;A132)),0),Relationstabel!$C$1:$K$1,0))</f>
        <v>Fjernvarme/ Blokvarme</v>
      </c>
      <c r="J132" s="1" t="str">
        <f ca="1">INDEX(Anvendelseskode!B:B,MATCH($F132,Anvendelseskode!$A:$A,0))</f>
        <v>Række-, kæde-, dobbelthus (lodret adskillelse mellem enhederne)</v>
      </c>
      <c r="K132" s="1" t="str">
        <f ca="1">INDEX(Anvendelseskode!C:C,MATCH($F132,Anvendelseskode!$A:$A,0))</f>
        <v>Række-, kæde og dobbelthuse</v>
      </c>
      <c r="L132" s="1" t="str">
        <f ca="1">INDEX(Anvendelseskode!D:D,MATCH($F132,Anvendelseskode!$A:$A,0))</f>
        <v>Private husholdninger</v>
      </c>
      <c r="M132" s="1" t="str">
        <f ca="1">IFERROR(INDEX(SBi!$2:$2,MATCH(H132,SBi!$1:$1,1)),SBi!$K$2)</f>
        <v>Efter 2006</v>
      </c>
      <c r="N132" s="1">
        <f ca="1">INDEX(SBi!$C$3:$K$28,MATCH(F132,SBi!$B$3:$B$28,0),MATCH(M132,SBi!$C$2:$K$2,0))</f>
        <v>66.400000000000006</v>
      </c>
      <c r="O132" s="16">
        <f t="shared" ca="1" si="34"/>
        <v>7.370400000000001</v>
      </c>
      <c r="P132" s="16" t="str">
        <f ca="1">IFERROR(INDEX(VpD!$2:$2,MATCH(H132,VpD!$1:$1,1)),VpD!$I$2)</f>
        <v>&gt;1998</v>
      </c>
      <c r="Q132" s="1">
        <f ca="1">INDEX(VpD!$C$3:$I$27,MATCH(F132,VpD!$B$3:$B$27,0),MATCH(P132,VpD!$C$2:$I$2,0))</f>
        <v>65</v>
      </c>
      <c r="R132" s="16">
        <f t="shared" ca="1" si="35"/>
        <v>7.2149999999999999</v>
      </c>
      <c r="S132" s="14">
        <f t="shared" ca="1" si="36"/>
        <v>711746.95</v>
      </c>
      <c r="T132" s="14">
        <f t="shared" ca="1" si="37"/>
        <v>6172620.7400000002</v>
      </c>
      <c r="U132" s="14" t="str">
        <f t="shared" ca="1" si="38"/>
        <v>3CAE7253-093E-0F90-E044-0003BA298018</v>
      </c>
    </row>
    <row r="133" spans="1:21" s="14" customFormat="1" x14ac:dyDescent="0.25">
      <c r="A133" s="14">
        <f t="shared" si="26"/>
        <v>133</v>
      </c>
      <c r="B133" s="14" t="str">
        <f t="shared" ca="1" si="27"/>
        <v>5D69B198-2BC8-4DDD-AF53-732A3E29FD2D</v>
      </c>
      <c r="C133" s="14" t="str">
        <f t="shared" ca="1" si="28"/>
        <v>Rendsagervej</v>
      </c>
      <c r="D133" s="14" t="str">
        <f t="shared" ca="1" si="29"/>
        <v>137</v>
      </c>
      <c r="E133" s="14" t="str">
        <f t="shared" ca="1" si="30"/>
        <v>9mv</v>
      </c>
      <c r="F133" s="1">
        <f t="shared" ca="1" si="31"/>
        <v>120</v>
      </c>
      <c r="G133" s="1">
        <f t="shared" ca="1" si="32"/>
        <v>109</v>
      </c>
      <c r="H133" s="1">
        <f t="shared" ca="1" si="33"/>
        <v>1973</v>
      </c>
      <c r="I133" s="1" t="str">
        <f ca="1">INDEX(Relationstabel!$C$3:$K$10,MATCH(INDIRECT($A$1&amp;"J"&amp;A133),Relationstabel!$A$3:$A$10,0),MATCH(IFERROR(VALUE(INDIRECT($A$1&amp;"K"&amp;A133)),0),Relationstabel!$C$1:$K$1,0))</f>
        <v>Naturgas</v>
      </c>
      <c r="J133" s="1" t="str">
        <f ca="1">INDEX(Anvendelseskode!B:B,MATCH($F133,Anvendelseskode!$A:$A,0))</f>
        <v>Fritliggende enfamilieshus (parcelhus)</v>
      </c>
      <c r="K133" s="1" t="str">
        <f ca="1">INDEX(Anvendelseskode!C:C,MATCH($F133,Anvendelseskode!$A:$A,0))</f>
        <v>Parcelhuse</v>
      </c>
      <c r="L133" s="1" t="str">
        <f ca="1">INDEX(Anvendelseskode!D:D,MATCH($F133,Anvendelseskode!$A:$A,0))</f>
        <v>Private husholdninger</v>
      </c>
      <c r="M133" s="1" t="str">
        <f ca="1">IFERROR(INDEX(SBi!$2:$2,MATCH(H133,SBi!$1:$1,1)),SBi!$K$2)</f>
        <v>1973-1978</v>
      </c>
      <c r="N133" s="1">
        <f ca="1">INDEX(SBi!$C$3:$K$28,MATCH(F133,SBi!$B$3:$B$28,0),MATCH(M133,SBi!$C$2:$K$2,0))</f>
        <v>119.8</v>
      </c>
      <c r="O133" s="16">
        <f t="shared" ca="1" si="34"/>
        <v>13.058199999999999</v>
      </c>
      <c r="P133" s="16" t="str">
        <f ca="1">IFERROR(INDEX(VpD!$2:$2,MATCH(H133,VpD!$1:$1,1)),VpD!$I$2)</f>
        <v>1973-1978</v>
      </c>
      <c r="Q133" s="1">
        <f ca="1">INDEX(VpD!$C$3:$I$27,MATCH(F133,VpD!$B$3:$B$27,0),MATCH(P133,VpD!$C$2:$I$2,0))</f>
        <v>117</v>
      </c>
      <c r="R133" s="16">
        <f t="shared" ca="1" si="35"/>
        <v>12.753</v>
      </c>
      <c r="S133" s="14">
        <f t="shared" ca="1" si="36"/>
        <v>710839.83</v>
      </c>
      <c r="T133" s="14">
        <f t="shared" ca="1" si="37"/>
        <v>6171768.0499999998</v>
      </c>
      <c r="U133" s="14" t="str">
        <f t="shared" ca="1" si="38"/>
        <v>0A3F507E-2005-32B8-E044-0003BA298018</v>
      </c>
    </row>
    <row r="134" spans="1:21" s="14" customFormat="1" x14ac:dyDescent="0.25">
      <c r="A134" s="14">
        <f t="shared" si="26"/>
        <v>134</v>
      </c>
      <c r="B134" s="14" t="str">
        <f t="shared" ca="1" si="27"/>
        <v>BF0CB965-D292-45D7-81A5-588007325A7C</v>
      </c>
      <c r="C134" s="14" t="str">
        <f t="shared" ca="1" si="28"/>
        <v>Engvej</v>
      </c>
      <c r="D134" s="14" t="str">
        <f t="shared" ca="1" si="29"/>
        <v>17</v>
      </c>
      <c r="E134" s="14" t="str">
        <f t="shared" ca="1" si="30"/>
        <v>32</v>
      </c>
      <c r="F134" s="1">
        <f t="shared" ca="1" si="31"/>
        <v>120</v>
      </c>
      <c r="G134" s="1">
        <f t="shared" ca="1" si="32"/>
        <v>101</v>
      </c>
      <c r="H134" s="1">
        <f t="shared" ca="1" si="33"/>
        <v>1926</v>
      </c>
      <c r="I134" s="1" t="str">
        <f ca="1">INDEX(Relationstabel!$C$3:$K$10,MATCH(INDIRECT($A$1&amp;"J"&amp;A134),Relationstabel!$A$3:$A$10,0),MATCH(IFERROR(VALUE(INDIRECT($A$1&amp;"K"&amp;A134)),0),Relationstabel!$C$1:$K$1,0))</f>
        <v>Naturgas</v>
      </c>
      <c r="J134" s="1" t="str">
        <f ca="1">INDEX(Anvendelseskode!B:B,MATCH($F134,Anvendelseskode!$A:$A,0))</f>
        <v>Fritliggende enfamilieshus (parcelhus)</v>
      </c>
      <c r="K134" s="1" t="str">
        <f ca="1">INDEX(Anvendelseskode!C:C,MATCH($F134,Anvendelseskode!$A:$A,0))</f>
        <v>Parcelhuse</v>
      </c>
      <c r="L134" s="1" t="str">
        <f ca="1">INDEX(Anvendelseskode!D:D,MATCH($F134,Anvendelseskode!$A:$A,0))</f>
        <v>Private husholdninger</v>
      </c>
      <c r="M134" s="1" t="str">
        <f ca="1">IFERROR(INDEX(SBi!$2:$2,MATCH(H134,SBi!$1:$1,1)),SBi!$K$2)</f>
        <v>1890-1930</v>
      </c>
      <c r="N134" s="1">
        <f ca="1">INDEX(SBi!$C$3:$K$28,MATCH(F134,SBi!$B$3:$B$28,0),MATCH(M134,SBi!$C$2:$K$2,0))</f>
        <v>164.7</v>
      </c>
      <c r="O134" s="16">
        <f t="shared" ca="1" si="34"/>
        <v>16.634699999999999</v>
      </c>
      <c r="P134" s="16" t="str">
        <f ca="1">IFERROR(INDEX(VpD!$2:$2,MATCH(H134,VpD!$1:$1,1)),VpD!$I$2)</f>
        <v>&lt;1930</v>
      </c>
      <c r="Q134" s="1">
        <f ca="1">INDEX(VpD!$C$3:$I$27,MATCH(F134,VpD!$B$3:$B$27,0),MATCH(P134,VpD!$C$2:$I$2,0))</f>
        <v>209</v>
      </c>
      <c r="R134" s="16">
        <f t="shared" ca="1" si="35"/>
        <v>21.109000000000002</v>
      </c>
      <c r="S134" s="14">
        <f t="shared" ca="1" si="36"/>
        <v>711686.29</v>
      </c>
      <c r="T134" s="14">
        <f t="shared" ca="1" si="37"/>
        <v>6170496.6900000004</v>
      </c>
      <c r="U134" s="14" t="str">
        <f t="shared" ca="1" si="38"/>
        <v>0A3F507E-1706-32B8-E044-0003BA298018</v>
      </c>
    </row>
    <row r="135" spans="1:21" s="14" customFormat="1" x14ac:dyDescent="0.25">
      <c r="A135" s="14">
        <f t="shared" si="26"/>
        <v>135</v>
      </c>
      <c r="B135" s="14" t="str">
        <f t="shared" ca="1" si="27"/>
        <v>9DA109F0-AF33-41FE-8E27-62AFD4F8ADD5</v>
      </c>
      <c r="C135" s="14" t="str">
        <f t="shared" ca="1" si="28"/>
        <v>Rendsagervej</v>
      </c>
      <c r="D135" s="14" t="str">
        <f t="shared" ca="1" si="29"/>
        <v>139</v>
      </c>
      <c r="E135" s="14" t="str">
        <f t="shared" ca="1" si="30"/>
        <v>9mu</v>
      </c>
      <c r="F135" s="1">
        <f t="shared" ca="1" si="31"/>
        <v>120</v>
      </c>
      <c r="G135" s="1">
        <f t="shared" ca="1" si="32"/>
        <v>109</v>
      </c>
      <c r="H135" s="1">
        <f t="shared" ca="1" si="33"/>
        <v>1973</v>
      </c>
      <c r="I135" s="1" t="str">
        <f ca="1">INDEX(Relationstabel!$C$3:$K$10,MATCH(INDIRECT($A$1&amp;"J"&amp;A135),Relationstabel!$A$3:$A$10,0),MATCH(IFERROR(VALUE(INDIRECT($A$1&amp;"K"&amp;A135)),0),Relationstabel!$C$1:$K$1,0))</f>
        <v>Naturgas</v>
      </c>
      <c r="J135" s="1" t="str">
        <f ca="1">INDEX(Anvendelseskode!B:B,MATCH($F135,Anvendelseskode!$A:$A,0))</f>
        <v>Fritliggende enfamilieshus (parcelhus)</v>
      </c>
      <c r="K135" s="1" t="str">
        <f ca="1">INDEX(Anvendelseskode!C:C,MATCH($F135,Anvendelseskode!$A:$A,0))</f>
        <v>Parcelhuse</v>
      </c>
      <c r="L135" s="1" t="str">
        <f ca="1">INDEX(Anvendelseskode!D:D,MATCH($F135,Anvendelseskode!$A:$A,0))</f>
        <v>Private husholdninger</v>
      </c>
      <c r="M135" s="1" t="str">
        <f ca="1">IFERROR(INDEX(SBi!$2:$2,MATCH(H135,SBi!$1:$1,1)),SBi!$K$2)</f>
        <v>1973-1978</v>
      </c>
      <c r="N135" s="1">
        <f ca="1">INDEX(SBi!$C$3:$K$28,MATCH(F135,SBi!$B$3:$B$28,0),MATCH(M135,SBi!$C$2:$K$2,0))</f>
        <v>119.8</v>
      </c>
      <c r="O135" s="16">
        <f t="shared" ca="1" si="34"/>
        <v>13.058199999999999</v>
      </c>
      <c r="P135" s="16" t="str">
        <f ca="1">IFERROR(INDEX(VpD!$2:$2,MATCH(H135,VpD!$1:$1,1)),VpD!$I$2)</f>
        <v>1973-1978</v>
      </c>
      <c r="Q135" s="1">
        <f ca="1">INDEX(VpD!$C$3:$I$27,MATCH(F135,VpD!$B$3:$B$27,0),MATCH(P135,VpD!$C$2:$I$2,0))</f>
        <v>117</v>
      </c>
      <c r="R135" s="16">
        <f t="shared" ca="1" si="35"/>
        <v>12.753</v>
      </c>
      <c r="S135" s="14">
        <f t="shared" ca="1" si="36"/>
        <v>710828.62</v>
      </c>
      <c r="T135" s="14">
        <f t="shared" ca="1" si="37"/>
        <v>6171760.5999999996</v>
      </c>
      <c r="U135" s="14" t="str">
        <f t="shared" ca="1" si="38"/>
        <v>0A3F507E-2007-32B8-E044-0003BA298018</v>
      </c>
    </row>
    <row r="136" spans="1:21" s="14" customFormat="1" x14ac:dyDescent="0.25">
      <c r="A136" s="14">
        <f t="shared" si="26"/>
        <v>136</v>
      </c>
      <c r="B136" s="14" t="str">
        <f t="shared" ca="1" si="27"/>
        <v>0C7A57F7-064A-45C7-A729-878B4D7B490B</v>
      </c>
      <c r="C136" s="14" t="str">
        <f t="shared" ca="1" si="28"/>
        <v>Horsbred</v>
      </c>
      <c r="D136" s="14" t="str">
        <f t="shared" ca="1" si="29"/>
        <v>167</v>
      </c>
      <c r="E136" s="14" t="str">
        <f t="shared" ca="1" si="30"/>
        <v>20aø</v>
      </c>
      <c r="F136" s="1">
        <f t="shared" ca="1" si="31"/>
        <v>120</v>
      </c>
      <c r="G136" s="1">
        <f t="shared" ca="1" si="32"/>
        <v>166</v>
      </c>
      <c r="H136" s="1">
        <f t="shared" ca="1" si="33"/>
        <v>1996</v>
      </c>
      <c r="I136" s="1" t="str">
        <f ca="1">INDEX(Relationstabel!$C$3:$K$10,MATCH(INDIRECT($A$1&amp;"J"&amp;A136),Relationstabel!$A$3:$A$10,0),MATCH(IFERROR(VALUE(INDIRECT($A$1&amp;"K"&amp;A136)),0),Relationstabel!$C$1:$K$1,0))</f>
        <v>Fjernvarme/ Blokvarme</v>
      </c>
      <c r="J136" s="1" t="str">
        <f ca="1">INDEX(Anvendelseskode!B:B,MATCH($F136,Anvendelseskode!$A:$A,0))</f>
        <v>Fritliggende enfamilieshus (parcelhus)</v>
      </c>
      <c r="K136" s="1" t="str">
        <f ca="1">INDEX(Anvendelseskode!C:C,MATCH($F136,Anvendelseskode!$A:$A,0))</f>
        <v>Parcelhuse</v>
      </c>
      <c r="L136" s="1" t="str">
        <f ca="1">INDEX(Anvendelseskode!D:D,MATCH($F136,Anvendelseskode!$A:$A,0))</f>
        <v>Private husholdninger</v>
      </c>
      <c r="M136" s="1" t="str">
        <f ca="1">IFERROR(INDEX(SBi!$2:$2,MATCH(H136,SBi!$1:$1,1)),SBi!$K$2)</f>
        <v>1979-1998</v>
      </c>
      <c r="N136" s="1">
        <f ca="1">INDEX(SBi!$C$3:$K$28,MATCH(F136,SBi!$B$3:$B$28,0),MATCH(M136,SBi!$C$2:$K$2,0))</f>
        <v>105.4</v>
      </c>
      <c r="O136" s="16">
        <f t="shared" ca="1" si="34"/>
        <v>17.496400000000001</v>
      </c>
      <c r="P136" s="16" t="str">
        <f ca="1">IFERROR(INDEX(VpD!$2:$2,MATCH(H136,VpD!$1:$1,1)),VpD!$I$2)</f>
        <v>1979-1998</v>
      </c>
      <c r="Q136" s="1">
        <f ca="1">INDEX(VpD!$C$3:$I$27,MATCH(F136,VpD!$B$3:$B$27,0),MATCH(P136,VpD!$C$2:$I$2,0))</f>
        <v>90</v>
      </c>
      <c r="R136" s="16">
        <f t="shared" ca="1" si="35"/>
        <v>14.94</v>
      </c>
      <c r="S136" s="14">
        <f t="shared" ca="1" si="36"/>
        <v>711244.76</v>
      </c>
      <c r="T136" s="14">
        <f t="shared" ca="1" si="37"/>
        <v>6172098.2300000004</v>
      </c>
      <c r="U136" s="14" t="str">
        <f t="shared" ca="1" si="38"/>
        <v>0A3F507E-191B-32B8-E044-0003BA298018</v>
      </c>
    </row>
    <row r="137" spans="1:21" s="14" customFormat="1" x14ac:dyDescent="0.25">
      <c r="A137" s="14">
        <f t="shared" si="26"/>
        <v>137</v>
      </c>
      <c r="B137" s="14" t="str">
        <f t="shared" ca="1" si="27"/>
        <v>2C1C6CD7-687E-4768-9683-87530C7CE11F</v>
      </c>
      <c r="C137" s="14" t="str">
        <f t="shared" ca="1" si="28"/>
        <v>Højstrupvej</v>
      </c>
      <c r="D137" s="14" t="str">
        <f t="shared" ca="1" si="29"/>
        <v>20</v>
      </c>
      <c r="E137" s="14" t="str">
        <f t="shared" ca="1" si="30"/>
        <v>18db</v>
      </c>
      <c r="F137" s="1">
        <f t="shared" ca="1" si="31"/>
        <v>120</v>
      </c>
      <c r="G137" s="1">
        <f t="shared" ca="1" si="32"/>
        <v>134</v>
      </c>
      <c r="H137" s="1">
        <f t="shared" ca="1" si="33"/>
        <v>1969</v>
      </c>
      <c r="I137" s="1" t="str">
        <f ca="1">INDEX(Relationstabel!$C$3:$K$10,MATCH(INDIRECT($A$1&amp;"J"&amp;A137),Relationstabel!$A$3:$A$10,0),MATCH(IFERROR(VALUE(INDIRECT($A$1&amp;"K"&amp;A137)),0),Relationstabel!$C$1:$K$1,0))</f>
        <v>Olie</v>
      </c>
      <c r="J137" s="1" t="str">
        <f ca="1">INDEX(Anvendelseskode!B:B,MATCH($F137,Anvendelseskode!$A:$A,0))</f>
        <v>Fritliggende enfamilieshus (parcelhus)</v>
      </c>
      <c r="K137" s="1" t="str">
        <f ca="1">INDEX(Anvendelseskode!C:C,MATCH($F137,Anvendelseskode!$A:$A,0))</f>
        <v>Parcelhuse</v>
      </c>
      <c r="L137" s="1" t="str">
        <f ca="1">INDEX(Anvendelseskode!D:D,MATCH($F137,Anvendelseskode!$A:$A,0))</f>
        <v>Private husholdninger</v>
      </c>
      <c r="M137" s="1" t="str">
        <f ca="1">IFERROR(INDEX(SBi!$2:$2,MATCH(H137,SBi!$1:$1,1)),SBi!$K$2)</f>
        <v>1961-1972</v>
      </c>
      <c r="N137" s="1">
        <f ca="1">INDEX(SBi!$C$3:$K$28,MATCH(F137,SBi!$B$3:$B$28,0),MATCH(M137,SBi!$C$2:$K$2,0))</f>
        <v>134.30000000000001</v>
      </c>
      <c r="O137" s="16">
        <f t="shared" ca="1" si="34"/>
        <v>17.996200000000002</v>
      </c>
      <c r="P137" s="16" t="str">
        <f ca="1">IFERROR(INDEX(VpD!$2:$2,MATCH(H137,VpD!$1:$1,1)),VpD!$I$2)</f>
        <v>1961-1972</v>
      </c>
      <c r="Q137" s="1">
        <f ca="1">INDEX(VpD!$C$3:$I$27,MATCH(F137,VpD!$B$3:$B$27,0),MATCH(P137,VpD!$C$2:$I$2,0))</f>
        <v>143</v>
      </c>
      <c r="R137" s="16">
        <f t="shared" ca="1" si="35"/>
        <v>19.161999999999999</v>
      </c>
      <c r="S137" s="14">
        <f t="shared" ca="1" si="36"/>
        <v>713124.39</v>
      </c>
      <c r="T137" s="14">
        <f t="shared" ca="1" si="37"/>
        <v>6169048.6399999997</v>
      </c>
      <c r="U137" s="14" t="str">
        <f t="shared" ca="1" si="38"/>
        <v>0A3F507E-1B09-32B8-E044-0003BA298018</v>
      </c>
    </row>
    <row r="138" spans="1:21" s="14" customFormat="1" x14ac:dyDescent="0.25">
      <c r="A138" s="14">
        <f t="shared" si="26"/>
        <v>138</v>
      </c>
      <c r="B138" s="14" t="str">
        <f t="shared" ca="1" si="27"/>
        <v>430E476E-9D7F-424A-B3E7-D2FC64FD91B6</v>
      </c>
      <c r="C138" s="14" t="str">
        <f t="shared" ca="1" si="28"/>
        <v>Nysøvej</v>
      </c>
      <c r="D138" s="14" t="str">
        <f t="shared" ca="1" si="29"/>
        <v>34</v>
      </c>
      <c r="E138" s="14" t="str">
        <f t="shared" ca="1" si="30"/>
        <v>4eo</v>
      </c>
      <c r="F138" s="1">
        <f t="shared" ca="1" si="31"/>
        <v>120</v>
      </c>
      <c r="G138" s="1">
        <f t="shared" ca="1" si="32"/>
        <v>112</v>
      </c>
      <c r="H138" s="1">
        <f t="shared" ca="1" si="33"/>
        <v>2000</v>
      </c>
      <c r="I138" s="1" t="str">
        <f ca="1">INDEX(Relationstabel!$C$3:$K$10,MATCH(INDIRECT($A$1&amp;"J"&amp;A138),Relationstabel!$A$3:$A$10,0),MATCH(IFERROR(VALUE(INDIRECT($A$1&amp;"K"&amp;A138)),0),Relationstabel!$C$1:$K$1,0))</f>
        <v>Naturgas</v>
      </c>
      <c r="J138" s="1" t="str">
        <f ca="1">INDEX(Anvendelseskode!B:B,MATCH($F138,Anvendelseskode!$A:$A,0))</f>
        <v>Fritliggende enfamilieshus (parcelhus)</v>
      </c>
      <c r="K138" s="1" t="str">
        <f ca="1">INDEX(Anvendelseskode!C:C,MATCH($F138,Anvendelseskode!$A:$A,0))</f>
        <v>Parcelhuse</v>
      </c>
      <c r="L138" s="1" t="str">
        <f ca="1">INDEX(Anvendelseskode!D:D,MATCH($F138,Anvendelseskode!$A:$A,0))</f>
        <v>Private husholdninger</v>
      </c>
      <c r="M138" s="1" t="str">
        <f ca="1">IFERROR(INDEX(SBi!$2:$2,MATCH(H138,SBi!$1:$1,1)),SBi!$K$2)</f>
        <v>1999-2006</v>
      </c>
      <c r="N138" s="1">
        <f ca="1">INDEX(SBi!$C$3:$K$28,MATCH(F138,SBi!$B$3:$B$28,0),MATCH(M138,SBi!$C$2:$K$2,0))</f>
        <v>83.9</v>
      </c>
      <c r="O138" s="16">
        <f t="shared" ca="1" si="34"/>
        <v>9.3968000000000007</v>
      </c>
      <c r="P138" s="16" t="str">
        <f ca="1">IFERROR(INDEX(VpD!$2:$2,MATCH(H138,VpD!$1:$1,1)),VpD!$I$2)</f>
        <v>&gt;1998</v>
      </c>
      <c r="Q138" s="1">
        <f ca="1">INDEX(VpD!$C$3:$I$27,MATCH(F138,VpD!$B$3:$B$27,0),MATCH(P138,VpD!$C$2:$I$2,0))</f>
        <v>72</v>
      </c>
      <c r="R138" s="16">
        <f t="shared" ca="1" si="35"/>
        <v>8.0640000000000001</v>
      </c>
      <c r="S138" s="14">
        <f t="shared" ca="1" si="36"/>
        <v>712088.76</v>
      </c>
      <c r="T138" s="14">
        <f t="shared" ca="1" si="37"/>
        <v>6169348.4699999997</v>
      </c>
      <c r="U138" s="14" t="str">
        <f t="shared" ca="1" si="38"/>
        <v>0A3F507E-1E09-32B8-E044-0003BA298018</v>
      </c>
    </row>
    <row r="139" spans="1:21" s="14" customFormat="1" x14ac:dyDescent="0.25">
      <c r="A139" s="14">
        <f t="shared" si="26"/>
        <v>139</v>
      </c>
      <c r="B139" s="14" t="str">
        <f t="shared" ca="1" si="27"/>
        <v>CA05D6AF-1825-4F86-B673-4B5DDC9B40CE</v>
      </c>
      <c r="C139" s="14" t="str">
        <f t="shared" ca="1" si="28"/>
        <v>Horsbred</v>
      </c>
      <c r="D139" s="14" t="str">
        <f t="shared" ca="1" si="29"/>
        <v>152</v>
      </c>
      <c r="E139" s="14" t="str">
        <f t="shared" ca="1" si="30"/>
        <v>20e</v>
      </c>
      <c r="F139" s="1">
        <f t="shared" ca="1" si="31"/>
        <v>120</v>
      </c>
      <c r="G139" s="1">
        <f t="shared" ca="1" si="32"/>
        <v>195</v>
      </c>
      <c r="H139" s="1">
        <f t="shared" ca="1" si="33"/>
        <v>2010</v>
      </c>
      <c r="I139" s="1" t="str">
        <f ca="1">INDEX(Relationstabel!$C$3:$K$10,MATCH(INDIRECT($A$1&amp;"J"&amp;A139),Relationstabel!$A$3:$A$10,0),MATCH(IFERROR(VALUE(INDIRECT($A$1&amp;"K"&amp;A139)),0),Relationstabel!$C$1:$K$1,0))</f>
        <v>Fjernvarme/ Blokvarme</v>
      </c>
      <c r="J139" s="1" t="str">
        <f ca="1">INDEX(Anvendelseskode!B:B,MATCH($F139,Anvendelseskode!$A:$A,0))</f>
        <v>Fritliggende enfamilieshus (parcelhus)</v>
      </c>
      <c r="K139" s="1" t="str">
        <f ca="1">INDEX(Anvendelseskode!C:C,MATCH($F139,Anvendelseskode!$A:$A,0))</f>
        <v>Parcelhuse</v>
      </c>
      <c r="L139" s="1" t="str">
        <f ca="1">INDEX(Anvendelseskode!D:D,MATCH($F139,Anvendelseskode!$A:$A,0))</f>
        <v>Private husholdninger</v>
      </c>
      <c r="M139" s="1" t="str">
        <f ca="1">IFERROR(INDEX(SBi!$2:$2,MATCH(H139,SBi!$1:$1,1)),SBi!$K$2)</f>
        <v>Efter 2006</v>
      </c>
      <c r="N139" s="1">
        <f ca="1">INDEX(SBi!$C$3:$K$28,MATCH(F139,SBi!$B$3:$B$28,0),MATCH(M139,SBi!$C$2:$K$2,0))</f>
        <v>67.3</v>
      </c>
      <c r="O139" s="16">
        <f t="shared" ca="1" si="34"/>
        <v>13.1235</v>
      </c>
      <c r="P139" s="16" t="str">
        <f ca="1">IFERROR(INDEX(VpD!$2:$2,MATCH(H139,VpD!$1:$1,1)),VpD!$I$2)</f>
        <v>&gt;1998</v>
      </c>
      <c r="Q139" s="1">
        <f ca="1">INDEX(VpD!$C$3:$I$27,MATCH(F139,VpD!$B$3:$B$27,0),MATCH(P139,VpD!$C$2:$I$2,0))</f>
        <v>72</v>
      </c>
      <c r="R139" s="16">
        <f t="shared" ca="1" si="35"/>
        <v>14.04</v>
      </c>
      <c r="S139" s="14">
        <f t="shared" ca="1" si="36"/>
        <v>711433.82</v>
      </c>
      <c r="T139" s="14">
        <f t="shared" ca="1" si="37"/>
        <v>6172176.0499999998</v>
      </c>
      <c r="U139" s="14" t="str">
        <f t="shared" ca="1" si="38"/>
        <v>0A3F507E-190C-32B8-E044-0003BA298018</v>
      </c>
    </row>
    <row r="140" spans="1:21" s="14" customFormat="1" x14ac:dyDescent="0.25">
      <c r="A140" s="14">
        <f t="shared" si="26"/>
        <v>140</v>
      </c>
      <c r="B140" s="14" t="str">
        <f t="shared" ca="1" si="27"/>
        <v>D7C2A7A8-6C9A-4111-9C0B-620F79D4CDCA</v>
      </c>
      <c r="C140" s="14" t="str">
        <f t="shared" ca="1" si="28"/>
        <v>Hyrdeengen</v>
      </c>
      <c r="D140" s="14" t="str">
        <f t="shared" ca="1" si="29"/>
        <v>373</v>
      </c>
      <c r="E140" s="14" t="str">
        <f t="shared" ca="1" si="30"/>
        <v>21db</v>
      </c>
      <c r="F140" s="1">
        <f t="shared" ca="1" si="31"/>
        <v>130</v>
      </c>
      <c r="G140" s="1">
        <f t="shared" ca="1" si="32"/>
        <v>131</v>
      </c>
      <c r="H140" s="1">
        <f t="shared" ca="1" si="33"/>
        <v>1975</v>
      </c>
      <c r="I140" s="1" t="str">
        <f ca="1">INDEX(Relationstabel!$C$3:$K$10,MATCH(INDIRECT($A$1&amp;"J"&amp;A140),Relationstabel!$A$3:$A$10,0),MATCH(IFERROR(VALUE(INDIRECT($A$1&amp;"K"&amp;A140)),0),Relationstabel!$C$1:$K$1,0))</f>
        <v>Fjernvarme/ Blokvarme</v>
      </c>
      <c r="J140" s="1" t="str">
        <f ca="1">INDEX(Anvendelseskode!B:B,MATCH($F140,Anvendelseskode!$A:$A,0))</f>
        <v>Række-, kæde-, dobbelthus (lodret adskillelse mellem enhederne)</v>
      </c>
      <c r="K140" s="1" t="str">
        <f ca="1">INDEX(Anvendelseskode!C:C,MATCH($F140,Anvendelseskode!$A:$A,0))</f>
        <v>Række-, kæde og dobbelthuse</v>
      </c>
      <c r="L140" s="1" t="str">
        <f ca="1">INDEX(Anvendelseskode!D:D,MATCH($F140,Anvendelseskode!$A:$A,0))</f>
        <v>Private husholdninger</v>
      </c>
      <c r="M140" s="1" t="str">
        <f ca="1">IFERROR(INDEX(SBi!$2:$2,MATCH(H140,SBi!$1:$1,1)),SBi!$K$2)</f>
        <v>1973-1978</v>
      </c>
      <c r="N140" s="1">
        <f ca="1">INDEX(SBi!$C$3:$K$28,MATCH(F140,SBi!$B$3:$B$28,0),MATCH(M140,SBi!$C$2:$K$2,0))</f>
        <v>112.6</v>
      </c>
      <c r="O140" s="16">
        <f t="shared" ca="1" si="34"/>
        <v>14.750599999999999</v>
      </c>
      <c r="P140" s="16" t="str">
        <f ca="1">IFERROR(INDEX(VpD!$2:$2,MATCH(H140,VpD!$1:$1,1)),VpD!$I$2)</f>
        <v>1973-1978</v>
      </c>
      <c r="Q140" s="1">
        <f ca="1">INDEX(VpD!$C$3:$I$27,MATCH(F140,VpD!$B$3:$B$27,0),MATCH(P140,VpD!$C$2:$I$2,0))</f>
        <v>98</v>
      </c>
      <c r="R140" s="16">
        <f t="shared" ca="1" si="35"/>
        <v>12.837999999999999</v>
      </c>
      <c r="S140" s="14">
        <f t="shared" ca="1" si="36"/>
        <v>711513.84</v>
      </c>
      <c r="T140" s="14">
        <f t="shared" ca="1" si="37"/>
        <v>6172316.29</v>
      </c>
      <c r="U140" s="14" t="str">
        <f t="shared" ca="1" si="38"/>
        <v>0A3F507E-1A0C-32B8-E044-0003BA298018</v>
      </c>
    </row>
    <row r="141" spans="1:21" s="14" customFormat="1" x14ac:dyDescent="0.25">
      <c r="A141" s="14">
        <f t="shared" si="26"/>
        <v>141</v>
      </c>
      <c r="B141" s="14" t="str">
        <f t="shared" ca="1" si="27"/>
        <v>8799EB83-5B7D-4BCB-81AF-1DAF3BF41B06</v>
      </c>
      <c r="C141" s="14" t="str">
        <f t="shared" ca="1" si="28"/>
        <v>Kollerupparken</v>
      </c>
      <c r="D141" s="14" t="str">
        <f t="shared" ca="1" si="29"/>
        <v>38</v>
      </c>
      <c r="E141" s="14" t="str">
        <f t="shared" ca="1" si="30"/>
        <v>6lk</v>
      </c>
      <c r="F141" s="1">
        <f t="shared" ca="1" si="31"/>
        <v>130</v>
      </c>
      <c r="G141" s="1">
        <f t="shared" ca="1" si="32"/>
        <v>110</v>
      </c>
      <c r="H141" s="1">
        <f t="shared" ca="1" si="33"/>
        <v>1966</v>
      </c>
      <c r="I141" s="1" t="str">
        <f ca="1">INDEX(Relationstabel!$C$3:$K$10,MATCH(INDIRECT($A$1&amp;"J"&amp;A141),Relationstabel!$A$3:$A$10,0),MATCH(IFERROR(VALUE(INDIRECT($A$1&amp;"K"&amp;A141)),0),Relationstabel!$C$1:$K$1,0))</f>
        <v>Fjernvarme/ Blokvarme</v>
      </c>
      <c r="J141" s="1" t="str">
        <f ca="1">INDEX(Anvendelseskode!B:B,MATCH($F141,Anvendelseskode!$A:$A,0))</f>
        <v>Række-, kæde-, dobbelthus (lodret adskillelse mellem enhederne)</v>
      </c>
      <c r="K141" s="1" t="str">
        <f ca="1">INDEX(Anvendelseskode!C:C,MATCH($F141,Anvendelseskode!$A:$A,0))</f>
        <v>Række-, kæde og dobbelthuse</v>
      </c>
      <c r="L141" s="1" t="str">
        <f ca="1">INDEX(Anvendelseskode!D:D,MATCH($F141,Anvendelseskode!$A:$A,0))</f>
        <v>Private husholdninger</v>
      </c>
      <c r="M141" s="1" t="str">
        <f ca="1">IFERROR(INDEX(SBi!$2:$2,MATCH(H141,SBi!$1:$1,1)),SBi!$K$2)</f>
        <v>1961-1972</v>
      </c>
      <c r="N141" s="1">
        <f ca="1">INDEX(SBi!$C$3:$K$28,MATCH(F141,SBi!$B$3:$B$28,0),MATCH(M141,SBi!$C$2:$K$2,0))</f>
        <v>119.9</v>
      </c>
      <c r="O141" s="16">
        <f t="shared" ca="1" si="34"/>
        <v>13.189</v>
      </c>
      <c r="P141" s="16" t="str">
        <f ca="1">IFERROR(INDEX(VpD!$2:$2,MATCH(H141,VpD!$1:$1,1)),VpD!$I$2)</f>
        <v>1961-1972</v>
      </c>
      <c r="Q141" s="1">
        <f ca="1">INDEX(VpD!$C$3:$I$27,MATCH(F141,VpD!$B$3:$B$27,0),MATCH(P141,VpD!$C$2:$I$2,0))</f>
        <v>120</v>
      </c>
      <c r="R141" s="16">
        <f t="shared" ca="1" si="35"/>
        <v>13.2</v>
      </c>
      <c r="S141" s="14">
        <f t="shared" ca="1" si="36"/>
        <v>713617.83</v>
      </c>
      <c r="T141" s="14">
        <f t="shared" ca="1" si="37"/>
        <v>6169270.4900000002</v>
      </c>
      <c r="U141" s="14" t="str">
        <f t="shared" ca="1" si="38"/>
        <v>0A3F507E-1C0C-32B8-E044-0003BA298018</v>
      </c>
    </row>
    <row r="142" spans="1:21" s="14" customFormat="1" x14ac:dyDescent="0.25">
      <c r="A142" s="14">
        <f t="shared" si="26"/>
        <v>142</v>
      </c>
      <c r="B142" s="14" t="str">
        <f t="shared" ca="1" si="27"/>
        <v>106D9905-2CBA-4392-B700-FC5072618E46</v>
      </c>
      <c r="C142" s="14" t="str">
        <f t="shared" ca="1" si="28"/>
        <v>Løkketoften</v>
      </c>
      <c r="D142" s="14" t="str">
        <f t="shared" ca="1" si="29"/>
        <v>46</v>
      </c>
      <c r="E142" s="14" t="str">
        <f t="shared" ca="1" si="30"/>
        <v>9ep</v>
      </c>
      <c r="F142" s="1">
        <f t="shared" ca="1" si="31"/>
        <v>120</v>
      </c>
      <c r="G142" s="1">
        <f t="shared" ca="1" si="32"/>
        <v>170</v>
      </c>
      <c r="H142" s="1">
        <f t="shared" ca="1" si="33"/>
        <v>1981</v>
      </c>
      <c r="I142" s="1" t="str">
        <f ca="1">INDEX(Relationstabel!$C$3:$K$10,MATCH(INDIRECT($A$1&amp;"J"&amp;A142),Relationstabel!$A$3:$A$10,0),MATCH(IFERROR(VALUE(INDIRECT($A$1&amp;"K"&amp;A142)),0),Relationstabel!$C$1:$K$1,0))</f>
        <v>Naturgas</v>
      </c>
      <c r="J142" s="1" t="str">
        <f ca="1">INDEX(Anvendelseskode!B:B,MATCH($F142,Anvendelseskode!$A:$A,0))</f>
        <v>Fritliggende enfamilieshus (parcelhus)</v>
      </c>
      <c r="K142" s="1" t="str">
        <f ca="1">INDEX(Anvendelseskode!C:C,MATCH($F142,Anvendelseskode!$A:$A,0))</f>
        <v>Parcelhuse</v>
      </c>
      <c r="L142" s="1" t="str">
        <f ca="1">INDEX(Anvendelseskode!D:D,MATCH($F142,Anvendelseskode!$A:$A,0))</f>
        <v>Private husholdninger</v>
      </c>
      <c r="M142" s="1" t="str">
        <f ca="1">IFERROR(INDEX(SBi!$2:$2,MATCH(H142,SBi!$1:$1,1)),SBi!$K$2)</f>
        <v>1979-1998</v>
      </c>
      <c r="N142" s="1">
        <f ca="1">INDEX(SBi!$C$3:$K$28,MATCH(F142,SBi!$B$3:$B$28,0),MATCH(M142,SBi!$C$2:$K$2,0))</f>
        <v>105.4</v>
      </c>
      <c r="O142" s="16">
        <f t="shared" ca="1" si="34"/>
        <v>17.917999999999999</v>
      </c>
      <c r="P142" s="16" t="str">
        <f ca="1">IFERROR(INDEX(VpD!$2:$2,MATCH(H142,VpD!$1:$1,1)),VpD!$I$2)</f>
        <v>1979-1998</v>
      </c>
      <c r="Q142" s="1">
        <f ca="1">INDEX(VpD!$C$3:$I$27,MATCH(F142,VpD!$B$3:$B$27,0),MATCH(P142,VpD!$C$2:$I$2,0))</f>
        <v>90</v>
      </c>
      <c r="R142" s="16">
        <f t="shared" ca="1" si="35"/>
        <v>15.3</v>
      </c>
      <c r="S142" s="14">
        <f t="shared" ca="1" si="36"/>
        <v>710997.77</v>
      </c>
      <c r="T142" s="14">
        <f t="shared" ca="1" si="37"/>
        <v>6172080.9299999997</v>
      </c>
      <c r="U142" s="14" t="str">
        <f t="shared" ca="1" si="38"/>
        <v>0A3F507E-1D11-32B8-E044-0003BA298018</v>
      </c>
    </row>
    <row r="143" spans="1:21" s="14" customFormat="1" x14ac:dyDescent="0.25">
      <c r="A143" s="14">
        <f t="shared" si="26"/>
        <v>143</v>
      </c>
      <c r="B143" s="14" t="str">
        <f t="shared" ca="1" si="27"/>
        <v>0319BDCA-8B3E-47EE-8CE0-B82AD19D0B17</v>
      </c>
      <c r="C143" s="14" t="str">
        <f t="shared" ca="1" si="28"/>
        <v>Nysøvej</v>
      </c>
      <c r="D143" s="14" t="str">
        <f t="shared" ca="1" si="29"/>
        <v>44</v>
      </c>
      <c r="E143" s="14" t="str">
        <f t="shared" ca="1" si="30"/>
        <v>7bd</v>
      </c>
      <c r="F143" s="1">
        <f t="shared" ca="1" si="31"/>
        <v>120</v>
      </c>
      <c r="G143" s="1">
        <f t="shared" ca="1" si="32"/>
        <v>121</v>
      </c>
      <c r="H143" s="1">
        <f t="shared" ca="1" si="33"/>
        <v>1973</v>
      </c>
      <c r="I143" s="1" t="str">
        <f ca="1">INDEX(Relationstabel!$C$3:$K$10,MATCH(INDIRECT($A$1&amp;"J"&amp;A143),Relationstabel!$A$3:$A$10,0),MATCH(IFERROR(VALUE(INDIRECT($A$1&amp;"K"&amp;A143)),0),Relationstabel!$C$1:$K$1,0))</f>
        <v>Naturgas</v>
      </c>
      <c r="J143" s="1" t="str">
        <f ca="1">INDEX(Anvendelseskode!B:B,MATCH($F143,Anvendelseskode!$A:$A,0))</f>
        <v>Fritliggende enfamilieshus (parcelhus)</v>
      </c>
      <c r="K143" s="1" t="str">
        <f ca="1">INDEX(Anvendelseskode!C:C,MATCH($F143,Anvendelseskode!$A:$A,0))</f>
        <v>Parcelhuse</v>
      </c>
      <c r="L143" s="1" t="str">
        <f ca="1">INDEX(Anvendelseskode!D:D,MATCH($F143,Anvendelseskode!$A:$A,0))</f>
        <v>Private husholdninger</v>
      </c>
      <c r="M143" s="1" t="str">
        <f ca="1">IFERROR(INDEX(SBi!$2:$2,MATCH(H143,SBi!$1:$1,1)),SBi!$K$2)</f>
        <v>1973-1978</v>
      </c>
      <c r="N143" s="1">
        <f ca="1">INDEX(SBi!$C$3:$K$28,MATCH(F143,SBi!$B$3:$B$28,0),MATCH(M143,SBi!$C$2:$K$2,0))</f>
        <v>119.8</v>
      </c>
      <c r="O143" s="16">
        <f t="shared" ca="1" si="34"/>
        <v>14.495799999999999</v>
      </c>
      <c r="P143" s="16" t="str">
        <f ca="1">IFERROR(INDEX(VpD!$2:$2,MATCH(H143,VpD!$1:$1,1)),VpD!$I$2)</f>
        <v>1973-1978</v>
      </c>
      <c r="Q143" s="1">
        <f ca="1">INDEX(VpD!$C$3:$I$27,MATCH(F143,VpD!$B$3:$B$27,0),MATCH(P143,VpD!$C$2:$I$2,0))</f>
        <v>117</v>
      </c>
      <c r="R143" s="16">
        <f t="shared" ca="1" si="35"/>
        <v>14.157</v>
      </c>
      <c r="S143" s="14">
        <f t="shared" ca="1" si="36"/>
        <v>712007.18</v>
      </c>
      <c r="T143" s="14">
        <f t="shared" ca="1" si="37"/>
        <v>6169450.7699999996</v>
      </c>
      <c r="U143" s="14" t="str">
        <f t="shared" ca="1" si="38"/>
        <v>0A3F507E-1E11-32B8-E044-0003BA298018</v>
      </c>
    </row>
    <row r="144" spans="1:21" s="14" customFormat="1" x14ac:dyDescent="0.25">
      <c r="A144" s="14">
        <f t="shared" si="26"/>
        <v>144</v>
      </c>
      <c r="B144" s="14" t="str">
        <f t="shared" ca="1" si="27"/>
        <v>B9899D6F-9F33-4174-B8B8-A31CC5410CB7</v>
      </c>
      <c r="C144" s="14" t="str">
        <f t="shared" ca="1" si="28"/>
        <v>Svenstrupvej</v>
      </c>
      <c r="D144" s="14" t="str">
        <f t="shared" ca="1" si="29"/>
        <v>39</v>
      </c>
      <c r="E144" s="14" t="str">
        <f t="shared" ca="1" si="30"/>
        <v>18eb</v>
      </c>
      <c r="F144" s="1">
        <f t="shared" ca="1" si="31"/>
        <v>120</v>
      </c>
      <c r="G144" s="1">
        <f t="shared" ca="1" si="32"/>
        <v>131</v>
      </c>
      <c r="H144" s="1">
        <f t="shared" ca="1" si="33"/>
        <v>1981</v>
      </c>
      <c r="I144" s="1" t="str">
        <f ca="1">INDEX(Relationstabel!$C$3:$K$10,MATCH(INDIRECT($A$1&amp;"J"&amp;A144),Relationstabel!$A$3:$A$10,0),MATCH(IFERROR(VALUE(INDIRECT($A$1&amp;"K"&amp;A144)),0),Relationstabel!$C$1:$K$1,0))</f>
        <v>Elvarme</v>
      </c>
      <c r="J144" s="1" t="str">
        <f ca="1">INDEX(Anvendelseskode!B:B,MATCH($F144,Anvendelseskode!$A:$A,0))</f>
        <v>Fritliggende enfamilieshus (parcelhus)</v>
      </c>
      <c r="K144" s="1" t="str">
        <f ca="1">INDEX(Anvendelseskode!C:C,MATCH($F144,Anvendelseskode!$A:$A,0))</f>
        <v>Parcelhuse</v>
      </c>
      <c r="L144" s="1" t="str">
        <f ca="1">INDEX(Anvendelseskode!D:D,MATCH($F144,Anvendelseskode!$A:$A,0))</f>
        <v>Private husholdninger</v>
      </c>
      <c r="M144" s="1" t="str">
        <f ca="1">IFERROR(INDEX(SBi!$2:$2,MATCH(H144,SBi!$1:$1,1)),SBi!$K$2)</f>
        <v>1979-1998</v>
      </c>
      <c r="N144" s="1">
        <f ca="1">INDEX(SBi!$C$3:$K$28,MATCH(F144,SBi!$B$3:$B$28,0),MATCH(M144,SBi!$C$2:$K$2,0))</f>
        <v>105.4</v>
      </c>
      <c r="O144" s="16">
        <f t="shared" ca="1" si="34"/>
        <v>13.807400000000001</v>
      </c>
      <c r="P144" s="16" t="str">
        <f ca="1">IFERROR(INDEX(VpD!$2:$2,MATCH(H144,VpD!$1:$1,1)),VpD!$I$2)</f>
        <v>1979-1998</v>
      </c>
      <c r="Q144" s="1">
        <f ca="1">INDEX(VpD!$C$3:$I$27,MATCH(F144,VpD!$B$3:$B$27,0),MATCH(P144,VpD!$C$2:$I$2,0))</f>
        <v>90</v>
      </c>
      <c r="R144" s="16">
        <f t="shared" ca="1" si="35"/>
        <v>11.79</v>
      </c>
      <c r="S144" s="14">
        <f t="shared" ca="1" si="36"/>
        <v>712460.61</v>
      </c>
      <c r="T144" s="14">
        <f t="shared" ca="1" si="37"/>
        <v>6169140.6799999997</v>
      </c>
      <c r="U144" s="14" t="str">
        <f t="shared" ca="1" si="38"/>
        <v>0A3F507E-221F-32B8-E044-0003BA298018</v>
      </c>
    </row>
    <row r="145" spans="1:21" s="14" customFormat="1" x14ac:dyDescent="0.25">
      <c r="A145" s="14">
        <f t="shared" si="26"/>
        <v>145</v>
      </c>
      <c r="B145" s="14" t="str">
        <f t="shared" ca="1" si="27"/>
        <v>5A0A2A62-675C-437D-9D59-420C1101CF46</v>
      </c>
      <c r="C145" s="14" t="str">
        <f t="shared" ca="1" si="28"/>
        <v>Jydekrogen</v>
      </c>
      <c r="D145" s="14" t="str">
        <f t="shared" ca="1" si="29"/>
        <v>4</v>
      </c>
      <c r="E145" s="14" t="str">
        <f t="shared" ca="1" si="30"/>
        <v>16fd</v>
      </c>
      <c r="F145" s="1">
        <f t="shared" ca="1" si="31"/>
        <v>320</v>
      </c>
      <c r="G145" s="1">
        <f t="shared" ca="1" si="32"/>
        <v>620</v>
      </c>
      <c r="H145" s="1">
        <f t="shared" ca="1" si="33"/>
        <v>2000</v>
      </c>
      <c r="I145" s="1" t="str">
        <f ca="1">INDEX(Relationstabel!$C$3:$K$10,MATCH(INDIRECT($A$1&amp;"J"&amp;A145),Relationstabel!$A$3:$A$10,0),MATCH(IFERROR(VALUE(INDIRECT($A$1&amp;"K"&amp;A145)),0),Relationstabel!$C$1:$K$1,0))</f>
        <v>Naturgas</v>
      </c>
      <c r="J145" s="1" t="str">
        <f ca="1">INDEX(Anvendelseskode!B:B,MATCH($F145,Anvendelseskode!$A:$A,0))</f>
        <v>Bygning til kontor, handel, lager herunder offentlig administration</v>
      </c>
      <c r="K145" s="1" t="str">
        <f ca="1">INDEX(Anvendelseskode!C:C,MATCH($F145,Anvendelseskode!$A:$A,0))</f>
        <v>Kontor, handel, lager, off. adm.</v>
      </c>
      <c r="L145" s="1" t="str">
        <f ca="1">INDEX(Anvendelseskode!D:D,MATCH($F145,Anvendelseskode!$A:$A,0))</f>
        <v>Handel og servicevirksomheder</v>
      </c>
      <c r="M145" s="1" t="str">
        <f ca="1">IFERROR(INDEX(SBi!$2:$2,MATCH(H145,SBi!$1:$1,1)),SBi!$K$2)</f>
        <v>1999-2006</v>
      </c>
      <c r="N145" s="1">
        <f ca="1">INDEX(SBi!$C$3:$K$28,MATCH(F145,SBi!$B$3:$B$28,0),MATCH(M145,SBi!$C$2:$K$2,0))</f>
        <v>89.6</v>
      </c>
      <c r="O145" s="16">
        <f t="shared" ca="1" si="34"/>
        <v>55.552</v>
      </c>
      <c r="P145" s="16" t="str">
        <f ca="1">IFERROR(INDEX(VpD!$2:$2,MATCH(H145,VpD!$1:$1,1)),VpD!$I$2)</f>
        <v>&gt;1998</v>
      </c>
      <c r="Q145" s="1">
        <f ca="1">INDEX(VpD!$C$3:$I$27,MATCH(F145,VpD!$B$3:$B$27,0),MATCH(P145,VpD!$C$2:$I$2,0))</f>
        <v>77</v>
      </c>
      <c r="R145" s="16">
        <f t="shared" ca="1" si="35"/>
        <v>47.74</v>
      </c>
      <c r="S145" s="14">
        <f t="shared" ca="1" si="36"/>
        <v>712452.07</v>
      </c>
      <c r="T145" s="14">
        <f t="shared" ca="1" si="37"/>
        <v>6171775.5199999996</v>
      </c>
      <c r="U145" s="14" t="str">
        <f t="shared" ca="1" si="38"/>
        <v>0A3F507E-1B18-32B8-E044-0003BA298018</v>
      </c>
    </row>
    <row r="146" spans="1:21" s="14" customFormat="1" x14ac:dyDescent="0.25">
      <c r="A146" s="14">
        <f t="shared" si="26"/>
        <v>146</v>
      </c>
      <c r="B146" s="14" t="str">
        <f t="shared" ca="1" si="27"/>
        <v>D9C07D34-10F4-43C4-9F19-F89A43C89768</v>
      </c>
      <c r="C146" s="14" t="str">
        <f t="shared" ca="1" si="28"/>
        <v>Jydekrogen</v>
      </c>
      <c r="D146" s="14" t="str">
        <f t="shared" ca="1" si="29"/>
        <v>4</v>
      </c>
      <c r="E146" s="14" t="str">
        <f t="shared" ca="1" si="30"/>
        <v>16fd</v>
      </c>
      <c r="F146" s="1">
        <f t="shared" ca="1" si="31"/>
        <v>220</v>
      </c>
      <c r="G146" s="1">
        <f t="shared" ca="1" si="32"/>
        <v>6792</v>
      </c>
      <c r="H146" s="1">
        <f t="shared" ca="1" si="33"/>
        <v>1998</v>
      </c>
      <c r="I146" s="1" t="str">
        <f ca="1">INDEX(Relationstabel!$C$3:$K$10,MATCH(INDIRECT($A$1&amp;"J"&amp;A146),Relationstabel!$A$3:$A$10,0),MATCH(IFERROR(VALUE(INDIRECT($A$1&amp;"K"&amp;A146)),0),Relationstabel!$C$1:$K$1,0))</f>
        <v>Ingen varmeinstallation</v>
      </c>
      <c r="J146" s="1" t="str">
        <f ca="1">INDEX(Anvendelseskode!B:B,MATCH($F146,Anvendelseskode!$A:$A,0))</f>
        <v>Bygning til erhvervsmæssig produktion vedrørende industri, håndværk m.v. (fabrik, værksted o.lign.)</v>
      </c>
      <c r="K146" s="1" t="str">
        <f ca="1">INDEX(Anvendelseskode!C:C,MATCH($F146,Anvendelseskode!$A:$A,0))</f>
        <v>Fabrikker, værksteder o.l.</v>
      </c>
      <c r="L146" s="1" t="str">
        <f ca="1">INDEX(Anvendelseskode!D:D,MATCH($F146,Anvendelseskode!$A:$A,0))</f>
        <v>Industri</v>
      </c>
      <c r="M146" s="1" t="str">
        <f ca="1">IFERROR(INDEX(SBi!$2:$2,MATCH(H146,SBi!$1:$1,1)),SBi!$K$2)</f>
        <v>1979-1998</v>
      </c>
      <c r="N146" s="1">
        <f ca="1">INDEX(SBi!$C$3:$K$28,MATCH(F146,SBi!$B$3:$B$28,0),MATCH(M146,SBi!$C$2:$K$2,0))</f>
        <v>66</v>
      </c>
      <c r="O146" s="16">
        <f t="shared" ca="1" si="34"/>
        <v>448.27199999999999</v>
      </c>
      <c r="P146" s="16" t="str">
        <f ca="1">IFERROR(INDEX(VpD!$2:$2,MATCH(H146,VpD!$1:$1,1)),VpD!$I$2)</f>
        <v>1979-1998</v>
      </c>
      <c r="Q146" s="1">
        <f ca="1">INDEX(VpD!$C$3:$I$27,MATCH(F146,VpD!$B$3:$B$27,0),MATCH(P146,VpD!$C$2:$I$2,0))</f>
        <v>66</v>
      </c>
      <c r="R146" s="16">
        <f t="shared" ca="1" si="35"/>
        <v>448.27199999999999</v>
      </c>
      <c r="S146" s="14">
        <f t="shared" ca="1" si="36"/>
        <v>712452.07</v>
      </c>
      <c r="T146" s="14">
        <f t="shared" ca="1" si="37"/>
        <v>6171775.5199999996</v>
      </c>
      <c r="U146" s="14" t="str">
        <f t="shared" ca="1" si="38"/>
        <v>0A3F507E-1B18-32B8-E044-0003BA298018</v>
      </c>
    </row>
    <row r="147" spans="1:21" s="14" customFormat="1" x14ac:dyDescent="0.25">
      <c r="A147" s="14">
        <f t="shared" si="26"/>
        <v>147</v>
      </c>
      <c r="B147" s="14" t="str">
        <f t="shared" ca="1" si="27"/>
        <v>96146EA2-2D72-4B3A-930E-08BA6EDAB6C2</v>
      </c>
      <c r="C147" s="14" t="str">
        <f t="shared" ca="1" si="28"/>
        <v>Promenaden</v>
      </c>
      <c r="D147" s="14" t="str">
        <f t="shared" ca="1" si="29"/>
        <v>62</v>
      </c>
      <c r="E147" s="14" t="str">
        <f t="shared" ca="1" si="30"/>
        <v>9sa</v>
      </c>
      <c r="F147" s="1">
        <f t="shared" ca="1" si="31"/>
        <v>130</v>
      </c>
      <c r="G147" s="1">
        <f t="shared" ca="1" si="32"/>
        <v>125</v>
      </c>
      <c r="H147" s="1">
        <f t="shared" ca="1" si="33"/>
        <v>2008</v>
      </c>
      <c r="I147" s="1" t="str">
        <f ca="1">INDEX(Relationstabel!$C$3:$K$10,MATCH(INDIRECT($A$1&amp;"J"&amp;A147),Relationstabel!$A$3:$A$10,0),MATCH(IFERROR(VALUE(INDIRECT($A$1&amp;"K"&amp;A147)),0),Relationstabel!$C$1:$K$1,0))</f>
        <v>Fjernvarme/ Blokvarme</v>
      </c>
      <c r="J147" s="1" t="str">
        <f ca="1">INDEX(Anvendelseskode!B:B,MATCH($F147,Anvendelseskode!$A:$A,0))</f>
        <v>Række-, kæde-, dobbelthus (lodret adskillelse mellem enhederne)</v>
      </c>
      <c r="K147" s="1" t="str">
        <f ca="1">INDEX(Anvendelseskode!C:C,MATCH($F147,Anvendelseskode!$A:$A,0))</f>
        <v>Række-, kæde og dobbelthuse</v>
      </c>
      <c r="L147" s="1" t="str">
        <f ca="1">INDEX(Anvendelseskode!D:D,MATCH($F147,Anvendelseskode!$A:$A,0))</f>
        <v>Private husholdninger</v>
      </c>
      <c r="M147" s="1" t="str">
        <f ca="1">IFERROR(INDEX(SBi!$2:$2,MATCH(H147,SBi!$1:$1,1)),SBi!$K$2)</f>
        <v>Efter 2006</v>
      </c>
      <c r="N147" s="1">
        <f ca="1">INDEX(SBi!$C$3:$K$28,MATCH(F147,SBi!$B$3:$B$28,0),MATCH(M147,SBi!$C$2:$K$2,0))</f>
        <v>66.400000000000006</v>
      </c>
      <c r="O147" s="16">
        <f t="shared" ca="1" si="34"/>
        <v>8.3000000000000007</v>
      </c>
      <c r="P147" s="16" t="str">
        <f ca="1">IFERROR(INDEX(VpD!$2:$2,MATCH(H147,VpD!$1:$1,1)),VpD!$I$2)</f>
        <v>&gt;1998</v>
      </c>
      <c r="Q147" s="1">
        <f ca="1">INDEX(VpD!$C$3:$I$27,MATCH(F147,VpD!$B$3:$B$27,0),MATCH(P147,VpD!$C$2:$I$2,0))</f>
        <v>65</v>
      </c>
      <c r="R147" s="16">
        <f t="shared" ca="1" si="35"/>
        <v>8.125</v>
      </c>
      <c r="S147" s="14">
        <f t="shared" ca="1" si="36"/>
        <v>711727.37</v>
      </c>
      <c r="T147" s="14">
        <f t="shared" ca="1" si="37"/>
        <v>6172646.4800000004</v>
      </c>
      <c r="U147" s="14" t="str">
        <f t="shared" ca="1" si="38"/>
        <v>3CAE7253-094F-0F90-E044-0003BA298018</v>
      </c>
    </row>
    <row r="148" spans="1:21" s="14" customFormat="1" x14ac:dyDescent="0.25">
      <c r="A148" s="14">
        <f t="shared" si="26"/>
        <v>148</v>
      </c>
      <c r="B148" s="14" t="str">
        <f t="shared" ca="1" si="27"/>
        <v>D3358840-7EDD-434E-9DFE-2DE5A9728E5E</v>
      </c>
      <c r="C148" s="14" t="str">
        <f t="shared" ca="1" si="28"/>
        <v>Promenaden</v>
      </c>
      <c r="D148" s="14" t="str">
        <f t="shared" ca="1" si="29"/>
        <v>82</v>
      </c>
      <c r="E148" s="14" t="str">
        <f t="shared" ca="1" si="30"/>
        <v>9rx</v>
      </c>
      <c r="F148" s="1">
        <f t="shared" ca="1" si="31"/>
        <v>130</v>
      </c>
      <c r="G148" s="1">
        <f t="shared" ca="1" si="32"/>
        <v>111</v>
      </c>
      <c r="H148" s="1">
        <f t="shared" ca="1" si="33"/>
        <v>2008</v>
      </c>
      <c r="I148" s="1" t="str">
        <f ca="1">INDEX(Relationstabel!$C$3:$K$10,MATCH(INDIRECT($A$1&amp;"J"&amp;A148),Relationstabel!$A$3:$A$10,0),MATCH(IFERROR(VALUE(INDIRECT($A$1&amp;"K"&amp;A148)),0),Relationstabel!$C$1:$K$1,0))</f>
        <v>Fjernvarme/ Blokvarme</v>
      </c>
      <c r="J148" s="1" t="str">
        <f ca="1">INDEX(Anvendelseskode!B:B,MATCH($F148,Anvendelseskode!$A:$A,0))</f>
        <v>Række-, kæde-, dobbelthus (lodret adskillelse mellem enhederne)</v>
      </c>
      <c r="K148" s="1" t="str">
        <f ca="1">INDEX(Anvendelseskode!C:C,MATCH($F148,Anvendelseskode!$A:$A,0))</f>
        <v>Række-, kæde og dobbelthuse</v>
      </c>
      <c r="L148" s="1" t="str">
        <f ca="1">INDEX(Anvendelseskode!D:D,MATCH($F148,Anvendelseskode!$A:$A,0))</f>
        <v>Private husholdninger</v>
      </c>
      <c r="M148" s="1" t="str">
        <f ca="1">IFERROR(INDEX(SBi!$2:$2,MATCH(H148,SBi!$1:$1,1)),SBi!$K$2)</f>
        <v>Efter 2006</v>
      </c>
      <c r="N148" s="1">
        <f ca="1">INDEX(SBi!$C$3:$K$28,MATCH(F148,SBi!$B$3:$B$28,0),MATCH(M148,SBi!$C$2:$K$2,0))</f>
        <v>66.400000000000006</v>
      </c>
      <c r="O148" s="16">
        <f t="shared" ca="1" si="34"/>
        <v>7.370400000000001</v>
      </c>
      <c r="P148" s="16" t="str">
        <f ca="1">IFERROR(INDEX(VpD!$2:$2,MATCH(H148,VpD!$1:$1,1)),VpD!$I$2)</f>
        <v>&gt;1998</v>
      </c>
      <c r="Q148" s="1">
        <f ca="1">INDEX(VpD!$C$3:$I$27,MATCH(F148,VpD!$B$3:$B$27,0),MATCH(P148,VpD!$C$2:$I$2,0))</f>
        <v>65</v>
      </c>
      <c r="R148" s="16">
        <f t="shared" ca="1" si="35"/>
        <v>7.2149999999999999</v>
      </c>
      <c r="S148" s="14">
        <f t="shared" ca="1" si="36"/>
        <v>711708.22</v>
      </c>
      <c r="T148" s="14">
        <f t="shared" ca="1" si="37"/>
        <v>6172683.8399999999</v>
      </c>
      <c r="U148" s="14" t="str">
        <f t="shared" ca="1" si="38"/>
        <v>3CAE7253-0957-0F90-E044-0003BA298018</v>
      </c>
    </row>
    <row r="149" spans="1:21" s="14" customFormat="1" x14ac:dyDescent="0.25">
      <c r="A149" s="14">
        <f t="shared" si="26"/>
        <v>149</v>
      </c>
      <c r="B149" s="14" t="str">
        <f t="shared" ca="1" si="27"/>
        <v>212ED957-7780-4703-870D-0432647ADEA0</v>
      </c>
      <c r="C149" s="14" t="str">
        <f t="shared" ca="1" si="28"/>
        <v>Promenaden</v>
      </c>
      <c r="D149" s="14" t="str">
        <f t="shared" ca="1" si="29"/>
        <v>88</v>
      </c>
      <c r="E149" s="14" t="str">
        <f t="shared" ca="1" si="30"/>
        <v>9sb</v>
      </c>
      <c r="F149" s="1">
        <f t="shared" ca="1" si="31"/>
        <v>130</v>
      </c>
      <c r="G149" s="1">
        <f t="shared" ca="1" si="32"/>
        <v>111</v>
      </c>
      <c r="H149" s="1">
        <f t="shared" ca="1" si="33"/>
        <v>2008</v>
      </c>
      <c r="I149" s="1" t="str">
        <f ca="1">INDEX(Relationstabel!$C$3:$K$10,MATCH(INDIRECT($A$1&amp;"J"&amp;A149),Relationstabel!$A$3:$A$10,0),MATCH(IFERROR(VALUE(INDIRECT($A$1&amp;"K"&amp;A149)),0),Relationstabel!$C$1:$K$1,0))</f>
        <v>Fjernvarme/ Blokvarme</v>
      </c>
      <c r="J149" s="1" t="str">
        <f ca="1">INDEX(Anvendelseskode!B:B,MATCH($F149,Anvendelseskode!$A:$A,0))</f>
        <v>Række-, kæde-, dobbelthus (lodret adskillelse mellem enhederne)</v>
      </c>
      <c r="K149" s="1" t="str">
        <f ca="1">INDEX(Anvendelseskode!C:C,MATCH($F149,Anvendelseskode!$A:$A,0))</f>
        <v>Række-, kæde og dobbelthuse</v>
      </c>
      <c r="L149" s="1" t="str">
        <f ca="1">INDEX(Anvendelseskode!D:D,MATCH($F149,Anvendelseskode!$A:$A,0))</f>
        <v>Private husholdninger</v>
      </c>
      <c r="M149" s="1" t="str">
        <f ca="1">IFERROR(INDEX(SBi!$2:$2,MATCH(H149,SBi!$1:$1,1)),SBi!$K$2)</f>
        <v>Efter 2006</v>
      </c>
      <c r="N149" s="1">
        <f ca="1">INDEX(SBi!$C$3:$K$28,MATCH(F149,SBi!$B$3:$B$28,0),MATCH(M149,SBi!$C$2:$K$2,0))</f>
        <v>66.400000000000006</v>
      </c>
      <c r="O149" s="16">
        <f t="shared" ca="1" si="34"/>
        <v>7.370400000000001</v>
      </c>
      <c r="P149" s="16" t="str">
        <f ca="1">IFERROR(INDEX(VpD!$2:$2,MATCH(H149,VpD!$1:$1,1)),VpD!$I$2)</f>
        <v>&gt;1998</v>
      </c>
      <c r="Q149" s="1">
        <f ca="1">INDEX(VpD!$C$3:$I$27,MATCH(F149,VpD!$B$3:$B$27,0),MATCH(P149,VpD!$C$2:$I$2,0))</f>
        <v>65</v>
      </c>
      <c r="R149" s="16">
        <f t="shared" ca="1" si="35"/>
        <v>7.2149999999999999</v>
      </c>
      <c r="S149" s="14">
        <f t="shared" ca="1" si="36"/>
        <v>711723.86</v>
      </c>
      <c r="T149" s="14">
        <f t="shared" ca="1" si="37"/>
        <v>6172687.6299999999</v>
      </c>
      <c r="U149" s="14" t="str">
        <f t="shared" ca="1" si="38"/>
        <v>3CAE7253-095A-0F90-E044-0003BA298018</v>
      </c>
    </row>
    <row r="150" spans="1:21" s="14" customFormat="1" x14ac:dyDescent="0.25">
      <c r="A150" s="14">
        <f t="shared" si="26"/>
        <v>150</v>
      </c>
      <c r="B150" s="14" t="str">
        <f t="shared" ca="1" si="27"/>
        <v>84677B38-89B4-4385-A7EA-17BBD0A6C319</v>
      </c>
      <c r="C150" s="14" t="str">
        <f t="shared" ca="1" si="28"/>
        <v>Promenaden</v>
      </c>
      <c r="D150" s="14" t="str">
        <f t="shared" ca="1" si="29"/>
        <v>94</v>
      </c>
      <c r="E150" s="14" t="str">
        <f t="shared" ca="1" si="30"/>
        <v>9sf</v>
      </c>
      <c r="F150" s="1">
        <f t="shared" ca="1" si="31"/>
        <v>130</v>
      </c>
      <c r="G150" s="1">
        <f t="shared" ca="1" si="32"/>
        <v>125</v>
      </c>
      <c r="H150" s="1">
        <f t="shared" ca="1" si="33"/>
        <v>2008</v>
      </c>
      <c r="I150" s="1" t="str">
        <f ca="1">INDEX(Relationstabel!$C$3:$K$10,MATCH(INDIRECT($A$1&amp;"J"&amp;A150),Relationstabel!$A$3:$A$10,0),MATCH(IFERROR(VALUE(INDIRECT($A$1&amp;"K"&amp;A150)),0),Relationstabel!$C$1:$K$1,0))</f>
        <v>Fjernvarme/ Blokvarme</v>
      </c>
      <c r="J150" s="1" t="str">
        <f ca="1">INDEX(Anvendelseskode!B:B,MATCH($F150,Anvendelseskode!$A:$A,0))</f>
        <v>Række-, kæde-, dobbelthus (lodret adskillelse mellem enhederne)</v>
      </c>
      <c r="K150" s="1" t="str">
        <f ca="1">INDEX(Anvendelseskode!C:C,MATCH($F150,Anvendelseskode!$A:$A,0))</f>
        <v>Række-, kæde og dobbelthuse</v>
      </c>
      <c r="L150" s="1" t="str">
        <f ca="1">INDEX(Anvendelseskode!D:D,MATCH($F150,Anvendelseskode!$A:$A,0))</f>
        <v>Private husholdninger</v>
      </c>
      <c r="M150" s="1" t="str">
        <f ca="1">IFERROR(INDEX(SBi!$2:$2,MATCH(H150,SBi!$1:$1,1)),SBi!$K$2)</f>
        <v>Efter 2006</v>
      </c>
      <c r="N150" s="1">
        <f ca="1">INDEX(SBi!$C$3:$K$28,MATCH(F150,SBi!$B$3:$B$28,0),MATCH(M150,SBi!$C$2:$K$2,0))</f>
        <v>66.400000000000006</v>
      </c>
      <c r="O150" s="16">
        <f t="shared" ca="1" si="34"/>
        <v>8.3000000000000007</v>
      </c>
      <c r="P150" s="16" t="str">
        <f ca="1">IFERROR(INDEX(VpD!$2:$2,MATCH(H150,VpD!$1:$1,1)),VpD!$I$2)</f>
        <v>&gt;1998</v>
      </c>
      <c r="Q150" s="1">
        <f ca="1">INDEX(VpD!$C$3:$I$27,MATCH(F150,VpD!$B$3:$B$27,0),MATCH(P150,VpD!$C$2:$I$2,0))</f>
        <v>65</v>
      </c>
      <c r="R150" s="16">
        <f t="shared" ca="1" si="35"/>
        <v>8.125</v>
      </c>
      <c r="S150" s="14">
        <f t="shared" ca="1" si="36"/>
        <v>711741.26</v>
      </c>
      <c r="T150" s="14">
        <f t="shared" ca="1" si="37"/>
        <v>6172686.5599999996</v>
      </c>
      <c r="U150" s="14" t="str">
        <f t="shared" ca="1" si="38"/>
        <v>3CAE7253-095C-0F90-E044-0003BA298018</v>
      </c>
    </row>
    <row r="151" spans="1:21" s="14" customFormat="1" x14ac:dyDescent="0.25">
      <c r="A151" s="14">
        <f t="shared" si="26"/>
        <v>151</v>
      </c>
      <c r="B151" s="14" t="str">
        <f t="shared" ca="1" si="27"/>
        <v>077F35A7-D3EB-4071-83B2-71C76B558A01</v>
      </c>
      <c r="C151" s="14" t="str">
        <f t="shared" ca="1" si="28"/>
        <v>Promenaden</v>
      </c>
      <c r="D151" s="14" t="str">
        <f t="shared" ca="1" si="29"/>
        <v>110</v>
      </c>
      <c r="E151" s="14" t="str">
        <f t="shared" ca="1" si="30"/>
        <v>9rp</v>
      </c>
      <c r="F151" s="1">
        <f t="shared" ca="1" si="31"/>
        <v>130</v>
      </c>
      <c r="G151" s="1">
        <f t="shared" ca="1" si="32"/>
        <v>119</v>
      </c>
      <c r="H151" s="1">
        <f t="shared" ca="1" si="33"/>
        <v>2008</v>
      </c>
      <c r="I151" s="1" t="str">
        <f ca="1">INDEX(Relationstabel!$C$3:$K$10,MATCH(INDIRECT($A$1&amp;"J"&amp;A151),Relationstabel!$A$3:$A$10,0),MATCH(IFERROR(VALUE(INDIRECT($A$1&amp;"K"&amp;A151)),0),Relationstabel!$C$1:$K$1,0))</f>
        <v>Fjernvarme/ Blokvarme</v>
      </c>
      <c r="J151" s="1" t="str">
        <f ca="1">INDEX(Anvendelseskode!B:B,MATCH($F151,Anvendelseskode!$A:$A,0))</f>
        <v>Række-, kæde-, dobbelthus (lodret adskillelse mellem enhederne)</v>
      </c>
      <c r="K151" s="1" t="str">
        <f ca="1">INDEX(Anvendelseskode!C:C,MATCH($F151,Anvendelseskode!$A:$A,0))</f>
        <v>Række-, kæde og dobbelthuse</v>
      </c>
      <c r="L151" s="1" t="str">
        <f ca="1">INDEX(Anvendelseskode!D:D,MATCH($F151,Anvendelseskode!$A:$A,0))</f>
        <v>Private husholdninger</v>
      </c>
      <c r="M151" s="1" t="str">
        <f ca="1">IFERROR(INDEX(SBi!$2:$2,MATCH(H151,SBi!$1:$1,1)),SBi!$K$2)</f>
        <v>Efter 2006</v>
      </c>
      <c r="N151" s="1">
        <f ca="1">INDEX(SBi!$C$3:$K$28,MATCH(F151,SBi!$B$3:$B$28,0),MATCH(M151,SBi!$C$2:$K$2,0))</f>
        <v>66.400000000000006</v>
      </c>
      <c r="O151" s="16">
        <f t="shared" ca="1" si="34"/>
        <v>7.9016000000000002</v>
      </c>
      <c r="P151" s="16" t="str">
        <f ca="1">IFERROR(INDEX(VpD!$2:$2,MATCH(H151,VpD!$1:$1,1)),VpD!$I$2)</f>
        <v>&gt;1998</v>
      </c>
      <c r="Q151" s="1">
        <f ca="1">INDEX(VpD!$C$3:$I$27,MATCH(F151,VpD!$B$3:$B$27,0),MATCH(P151,VpD!$C$2:$I$2,0))</f>
        <v>65</v>
      </c>
      <c r="R151" s="16">
        <f t="shared" ca="1" si="35"/>
        <v>7.7350000000000003</v>
      </c>
      <c r="S151" s="14">
        <f t="shared" ca="1" si="36"/>
        <v>711715.27</v>
      </c>
      <c r="T151" s="14">
        <f t="shared" ca="1" si="37"/>
        <v>6172716.4400000004</v>
      </c>
      <c r="U151" s="14" t="str">
        <f t="shared" ca="1" si="38"/>
        <v>3CAE7253-0962-0F90-E044-0003BA298018</v>
      </c>
    </row>
    <row r="152" spans="1:21" s="14" customFormat="1" x14ac:dyDescent="0.25">
      <c r="A152" s="14">
        <f t="shared" si="26"/>
        <v>152</v>
      </c>
      <c r="B152" s="14" t="str">
        <f t="shared" ca="1" si="27"/>
        <v>54AB7ABC-608A-407F-816A-C22C10772A17</v>
      </c>
      <c r="C152" s="14" t="str">
        <f t="shared" ca="1" si="28"/>
        <v>Gisselfeldvej</v>
      </c>
      <c r="D152" s="14" t="str">
        <f t="shared" ca="1" si="29"/>
        <v>10</v>
      </c>
      <c r="E152" s="14" t="str">
        <f t="shared" ca="1" si="30"/>
        <v>7cæ</v>
      </c>
      <c r="F152" s="1">
        <f t="shared" ca="1" si="31"/>
        <v>120</v>
      </c>
      <c r="G152" s="1">
        <f t="shared" ca="1" si="32"/>
        <v>107</v>
      </c>
      <c r="H152" s="1">
        <f t="shared" ca="1" si="33"/>
        <v>1962</v>
      </c>
      <c r="I152" s="1" t="str">
        <f ca="1">INDEX(Relationstabel!$C$3:$K$10,MATCH(INDIRECT($A$1&amp;"J"&amp;A152),Relationstabel!$A$3:$A$10,0),MATCH(IFERROR(VALUE(INDIRECT($A$1&amp;"K"&amp;A152)),0),Relationstabel!$C$1:$K$1,0))</f>
        <v>Olie</v>
      </c>
      <c r="J152" s="1" t="str">
        <f ca="1">INDEX(Anvendelseskode!B:B,MATCH($F152,Anvendelseskode!$A:$A,0))</f>
        <v>Fritliggende enfamilieshus (parcelhus)</v>
      </c>
      <c r="K152" s="1" t="str">
        <f ca="1">INDEX(Anvendelseskode!C:C,MATCH($F152,Anvendelseskode!$A:$A,0))</f>
        <v>Parcelhuse</v>
      </c>
      <c r="L152" s="1" t="str">
        <f ca="1">INDEX(Anvendelseskode!D:D,MATCH($F152,Anvendelseskode!$A:$A,0))</f>
        <v>Private husholdninger</v>
      </c>
      <c r="M152" s="1" t="str">
        <f ca="1">IFERROR(INDEX(SBi!$2:$2,MATCH(H152,SBi!$1:$1,1)),SBi!$K$2)</f>
        <v>1961-1972</v>
      </c>
      <c r="N152" s="1">
        <f ca="1">INDEX(SBi!$C$3:$K$28,MATCH(F152,SBi!$B$3:$B$28,0),MATCH(M152,SBi!$C$2:$K$2,0))</f>
        <v>134.30000000000001</v>
      </c>
      <c r="O152" s="16">
        <f t="shared" ca="1" si="34"/>
        <v>14.370100000000001</v>
      </c>
      <c r="P152" s="16" t="str">
        <f ca="1">IFERROR(INDEX(VpD!$2:$2,MATCH(H152,VpD!$1:$1,1)),VpD!$I$2)</f>
        <v>1961-1972</v>
      </c>
      <c r="Q152" s="1">
        <f ca="1">INDEX(VpD!$C$3:$I$27,MATCH(F152,VpD!$B$3:$B$27,0),MATCH(P152,VpD!$C$2:$I$2,0))</f>
        <v>143</v>
      </c>
      <c r="R152" s="16">
        <f t="shared" ca="1" si="35"/>
        <v>15.301</v>
      </c>
      <c r="S152" s="14">
        <f t="shared" ca="1" si="36"/>
        <v>712175.38</v>
      </c>
      <c r="T152" s="14">
        <f t="shared" ca="1" si="37"/>
        <v>6169525.7400000002</v>
      </c>
      <c r="U152" s="14" t="str">
        <f t="shared" ca="1" si="38"/>
        <v>0A3F507E-180A-32B8-E044-0003BA298018</v>
      </c>
    </row>
    <row r="153" spans="1:21" s="14" customFormat="1" x14ac:dyDescent="0.25">
      <c r="A153" s="14">
        <f t="shared" si="26"/>
        <v>153</v>
      </c>
      <c r="B153" s="14" t="str">
        <f t="shared" ca="1" si="27"/>
        <v>87C745A2-C943-4AF1-B3A9-6C334E148749</v>
      </c>
      <c r="C153" s="14" t="str">
        <f t="shared" ca="1" si="28"/>
        <v>Gisselfeldvej</v>
      </c>
      <c r="D153" s="14" t="str">
        <f t="shared" ca="1" si="29"/>
        <v>10</v>
      </c>
      <c r="E153" s="14" t="str">
        <f t="shared" ca="1" si="30"/>
        <v>7cæ</v>
      </c>
      <c r="F153" s="1">
        <f t="shared" ca="1" si="31"/>
        <v>220</v>
      </c>
      <c r="G153" s="1">
        <f t="shared" ca="1" si="32"/>
        <v>262</v>
      </c>
      <c r="H153" s="1">
        <f t="shared" ca="1" si="33"/>
        <v>1962</v>
      </c>
      <c r="I153" s="1" t="str">
        <f ca="1">INDEX(Relationstabel!$C$3:$K$10,MATCH(INDIRECT($A$1&amp;"J"&amp;A153),Relationstabel!$A$3:$A$10,0),MATCH(IFERROR(VALUE(INDIRECT($A$1&amp;"K"&amp;A153)),0),Relationstabel!$C$1:$K$1,0))</f>
        <v>Olie</v>
      </c>
      <c r="J153" s="1" t="str">
        <f ca="1">INDEX(Anvendelseskode!B:B,MATCH($F153,Anvendelseskode!$A:$A,0))</f>
        <v>Bygning til erhvervsmæssig produktion vedrørende industri, håndværk m.v. (fabrik, værksted o.lign.)</v>
      </c>
      <c r="K153" s="1" t="str">
        <f ca="1">INDEX(Anvendelseskode!C:C,MATCH($F153,Anvendelseskode!$A:$A,0))</f>
        <v>Fabrikker, værksteder o.l.</v>
      </c>
      <c r="L153" s="1" t="str">
        <f ca="1">INDEX(Anvendelseskode!D:D,MATCH($F153,Anvendelseskode!$A:$A,0))</f>
        <v>Industri</v>
      </c>
      <c r="M153" s="1" t="str">
        <f ca="1">IFERROR(INDEX(SBi!$2:$2,MATCH(H153,SBi!$1:$1,1)),SBi!$K$2)</f>
        <v>1961-1972</v>
      </c>
      <c r="N153" s="1">
        <f ca="1">INDEX(SBi!$C$3:$K$28,MATCH(F153,SBi!$B$3:$B$28,0),MATCH(M153,SBi!$C$2:$K$2,0))</f>
        <v>97</v>
      </c>
      <c r="O153" s="16">
        <f t="shared" ca="1" si="34"/>
        <v>25.414000000000001</v>
      </c>
      <c r="P153" s="16" t="str">
        <f ca="1">IFERROR(INDEX(VpD!$2:$2,MATCH(H153,VpD!$1:$1,1)),VpD!$I$2)</f>
        <v>1961-1972</v>
      </c>
      <c r="Q153" s="1">
        <f ca="1">INDEX(VpD!$C$3:$I$27,MATCH(F153,VpD!$B$3:$B$27,0),MATCH(P153,VpD!$C$2:$I$2,0))</f>
        <v>97</v>
      </c>
      <c r="R153" s="16">
        <f t="shared" ca="1" si="35"/>
        <v>25.414000000000001</v>
      </c>
      <c r="S153" s="14">
        <f t="shared" ca="1" si="36"/>
        <v>712175.38</v>
      </c>
      <c r="T153" s="14">
        <f t="shared" ca="1" si="37"/>
        <v>6169525.7400000002</v>
      </c>
      <c r="U153" s="14" t="str">
        <f t="shared" ca="1" si="38"/>
        <v>0A3F507E-180A-32B8-E044-0003BA298018</v>
      </c>
    </row>
    <row r="154" spans="1:21" s="14" customFormat="1" x14ac:dyDescent="0.25">
      <c r="A154" s="14">
        <f t="shared" si="26"/>
        <v>154</v>
      </c>
      <c r="B154" s="14" t="str">
        <f t="shared" ca="1" si="27"/>
        <v>632A1726-3A79-439D-8BA4-C53B4627200E</v>
      </c>
      <c r="C154" s="14" t="str">
        <f t="shared" ca="1" si="28"/>
        <v>Gisselfeldvej</v>
      </c>
      <c r="D154" s="14" t="str">
        <f t="shared" ca="1" si="29"/>
        <v>10</v>
      </c>
      <c r="E154" s="14" t="str">
        <f t="shared" ca="1" si="30"/>
        <v>7cæ</v>
      </c>
      <c r="F154" s="1">
        <f t="shared" ca="1" si="31"/>
        <v>320</v>
      </c>
      <c r="G154" s="1">
        <f t="shared" ca="1" si="32"/>
        <v>321</v>
      </c>
      <c r="H154" s="1">
        <f t="shared" ca="1" si="33"/>
        <v>1978</v>
      </c>
      <c r="I154" s="1" t="str">
        <f ca="1">INDEX(Relationstabel!$C$3:$K$10,MATCH(INDIRECT($A$1&amp;"J"&amp;A154),Relationstabel!$A$3:$A$10,0),MATCH(IFERROR(VALUE(INDIRECT($A$1&amp;"K"&amp;A154)),0),Relationstabel!$C$1:$K$1,0))</f>
        <v>Ingen varmeinstallation</v>
      </c>
      <c r="J154" s="1" t="str">
        <f ca="1">INDEX(Anvendelseskode!B:B,MATCH($F154,Anvendelseskode!$A:$A,0))</f>
        <v>Bygning til kontor, handel, lager herunder offentlig administration</v>
      </c>
      <c r="K154" s="1" t="str">
        <f ca="1">INDEX(Anvendelseskode!C:C,MATCH($F154,Anvendelseskode!$A:$A,0))</f>
        <v>Kontor, handel, lager, off. adm.</v>
      </c>
      <c r="L154" s="1" t="str">
        <f ca="1">INDEX(Anvendelseskode!D:D,MATCH($F154,Anvendelseskode!$A:$A,0))</f>
        <v>Handel og servicevirksomheder</v>
      </c>
      <c r="M154" s="1" t="str">
        <f ca="1">IFERROR(INDEX(SBi!$2:$2,MATCH(H154,SBi!$1:$1,1)),SBi!$K$2)</f>
        <v>1973-1978</v>
      </c>
      <c r="N154" s="1">
        <f ca="1">INDEX(SBi!$C$3:$K$28,MATCH(F154,SBi!$B$3:$B$28,0),MATCH(M154,SBi!$C$2:$K$2,0))</f>
        <v>120</v>
      </c>
      <c r="O154" s="16">
        <f t="shared" ca="1" si="34"/>
        <v>38.520000000000003</v>
      </c>
      <c r="P154" s="16" t="str">
        <f ca="1">IFERROR(INDEX(VpD!$2:$2,MATCH(H154,VpD!$1:$1,1)),VpD!$I$2)</f>
        <v>1973-1978</v>
      </c>
      <c r="Q154" s="1">
        <f ca="1">INDEX(VpD!$C$3:$I$27,MATCH(F154,VpD!$B$3:$B$27,0),MATCH(P154,VpD!$C$2:$I$2,0))</f>
        <v>105</v>
      </c>
      <c r="R154" s="16">
        <f t="shared" ca="1" si="35"/>
        <v>33.704999999999998</v>
      </c>
      <c r="S154" s="14">
        <f t="shared" ca="1" si="36"/>
        <v>712175.38</v>
      </c>
      <c r="T154" s="14">
        <f t="shared" ca="1" si="37"/>
        <v>6169525.7400000002</v>
      </c>
      <c r="U154" s="14" t="str">
        <f t="shared" ca="1" si="38"/>
        <v>0A3F507E-180A-32B8-E044-0003BA298018</v>
      </c>
    </row>
    <row r="155" spans="1:21" s="14" customFormat="1" x14ac:dyDescent="0.25">
      <c r="A155" s="14">
        <f t="shared" si="26"/>
        <v>155</v>
      </c>
      <c r="B155" s="14" t="str">
        <f t="shared" ca="1" si="27"/>
        <v>1BACBC67-6E1A-470E-99CC-B2C45C134A22</v>
      </c>
      <c r="C155" s="14" t="str">
        <f t="shared" ca="1" si="28"/>
        <v>Pilehavevænge</v>
      </c>
      <c r="D155" s="14" t="str">
        <f t="shared" ca="1" si="29"/>
        <v>6</v>
      </c>
      <c r="E155" s="14" t="str">
        <f t="shared" ca="1" si="30"/>
        <v>10aø</v>
      </c>
      <c r="F155" s="1">
        <f t="shared" ca="1" si="31"/>
        <v>120</v>
      </c>
      <c r="G155" s="1">
        <f t="shared" ca="1" si="32"/>
        <v>182</v>
      </c>
      <c r="H155" s="1">
        <f t="shared" ca="1" si="33"/>
        <v>1977</v>
      </c>
      <c r="I155" s="1" t="str">
        <f ca="1">INDEX(Relationstabel!$C$3:$K$10,MATCH(INDIRECT($A$1&amp;"J"&amp;A155),Relationstabel!$A$3:$A$10,0),MATCH(IFERROR(VALUE(INDIRECT($A$1&amp;"K"&amp;A155)),0),Relationstabel!$C$1:$K$1,0))</f>
        <v>Fjernvarme/ Blokvarme</v>
      </c>
      <c r="J155" s="1" t="str">
        <f ca="1">INDEX(Anvendelseskode!B:B,MATCH($F155,Anvendelseskode!$A:$A,0))</f>
        <v>Fritliggende enfamilieshus (parcelhus)</v>
      </c>
      <c r="K155" s="1" t="str">
        <f ca="1">INDEX(Anvendelseskode!C:C,MATCH($F155,Anvendelseskode!$A:$A,0))</f>
        <v>Parcelhuse</v>
      </c>
      <c r="L155" s="1" t="str">
        <f ca="1">INDEX(Anvendelseskode!D:D,MATCH($F155,Anvendelseskode!$A:$A,0))</f>
        <v>Private husholdninger</v>
      </c>
      <c r="M155" s="1" t="str">
        <f ca="1">IFERROR(INDEX(SBi!$2:$2,MATCH(H155,SBi!$1:$1,1)),SBi!$K$2)</f>
        <v>1973-1978</v>
      </c>
      <c r="N155" s="1">
        <f ca="1">INDEX(SBi!$C$3:$K$28,MATCH(F155,SBi!$B$3:$B$28,0),MATCH(M155,SBi!$C$2:$K$2,0))</f>
        <v>119.8</v>
      </c>
      <c r="O155" s="16">
        <f t="shared" ca="1" si="34"/>
        <v>21.803599999999999</v>
      </c>
      <c r="P155" s="16" t="str">
        <f ca="1">IFERROR(INDEX(VpD!$2:$2,MATCH(H155,VpD!$1:$1,1)),VpD!$I$2)</f>
        <v>1973-1978</v>
      </c>
      <c r="Q155" s="1">
        <f ca="1">INDEX(VpD!$C$3:$I$27,MATCH(F155,VpD!$B$3:$B$27,0),MATCH(P155,VpD!$C$2:$I$2,0))</f>
        <v>117</v>
      </c>
      <c r="R155" s="16">
        <f t="shared" ca="1" si="35"/>
        <v>21.294</v>
      </c>
      <c r="S155" s="14">
        <f t="shared" ca="1" si="36"/>
        <v>711156.2</v>
      </c>
      <c r="T155" s="14">
        <f t="shared" ca="1" si="37"/>
        <v>6171892.6900000004</v>
      </c>
      <c r="U155" s="14" t="str">
        <f t="shared" ca="1" si="38"/>
        <v>0A3F507E-1F0A-32B8-E044-0003BA298018</v>
      </c>
    </row>
    <row r="156" spans="1:21" s="14" customFormat="1" x14ac:dyDescent="0.25">
      <c r="A156" s="14">
        <f t="shared" si="26"/>
        <v>156</v>
      </c>
      <c r="B156" s="14" t="str">
        <f t="shared" ca="1" si="27"/>
        <v>3E3A9CAC-269D-4C82-AD93-AC079A7D80D6</v>
      </c>
      <c r="C156" s="14" t="str">
        <f t="shared" ca="1" si="28"/>
        <v>Gjeddesdalvej</v>
      </c>
      <c r="D156" s="14" t="str">
        <f t="shared" ca="1" si="29"/>
        <v>8</v>
      </c>
      <c r="E156" s="14" t="str">
        <f t="shared" ca="1" si="30"/>
        <v>7bx</v>
      </c>
      <c r="F156" s="1">
        <f t="shared" ca="1" si="31"/>
        <v>120</v>
      </c>
      <c r="G156" s="1">
        <f t="shared" ca="1" si="32"/>
        <v>130</v>
      </c>
      <c r="H156" s="1">
        <f t="shared" ca="1" si="33"/>
        <v>1981</v>
      </c>
      <c r="I156" s="1" t="str">
        <f ca="1">INDEX(Relationstabel!$C$3:$K$10,MATCH(INDIRECT($A$1&amp;"J"&amp;A156),Relationstabel!$A$3:$A$10,0),MATCH(IFERROR(VALUE(INDIRECT($A$1&amp;"K"&amp;A156)),0),Relationstabel!$C$1:$K$1,0))</f>
        <v>Naturgas</v>
      </c>
      <c r="J156" s="1" t="str">
        <f ca="1">INDEX(Anvendelseskode!B:B,MATCH($F156,Anvendelseskode!$A:$A,0))</f>
        <v>Fritliggende enfamilieshus (parcelhus)</v>
      </c>
      <c r="K156" s="1" t="str">
        <f ca="1">INDEX(Anvendelseskode!C:C,MATCH($F156,Anvendelseskode!$A:$A,0))</f>
        <v>Parcelhuse</v>
      </c>
      <c r="L156" s="1" t="str">
        <f ca="1">INDEX(Anvendelseskode!D:D,MATCH($F156,Anvendelseskode!$A:$A,0))</f>
        <v>Private husholdninger</v>
      </c>
      <c r="M156" s="1" t="str">
        <f ca="1">IFERROR(INDEX(SBi!$2:$2,MATCH(H156,SBi!$1:$1,1)),SBi!$K$2)</f>
        <v>1979-1998</v>
      </c>
      <c r="N156" s="1">
        <f ca="1">INDEX(SBi!$C$3:$K$28,MATCH(F156,SBi!$B$3:$B$28,0),MATCH(M156,SBi!$C$2:$K$2,0))</f>
        <v>105.4</v>
      </c>
      <c r="O156" s="16">
        <f t="shared" ca="1" si="34"/>
        <v>13.702</v>
      </c>
      <c r="P156" s="16" t="str">
        <f ca="1">IFERROR(INDEX(VpD!$2:$2,MATCH(H156,VpD!$1:$1,1)),VpD!$I$2)</f>
        <v>1979-1998</v>
      </c>
      <c r="Q156" s="1">
        <f ca="1">INDEX(VpD!$C$3:$I$27,MATCH(F156,VpD!$B$3:$B$27,0),MATCH(P156,VpD!$C$2:$I$2,0))</f>
        <v>90</v>
      </c>
      <c r="R156" s="16">
        <f t="shared" ca="1" si="35"/>
        <v>11.7</v>
      </c>
      <c r="S156" s="14">
        <f t="shared" ca="1" si="36"/>
        <v>712109.64</v>
      </c>
      <c r="T156" s="14">
        <f t="shared" ca="1" si="37"/>
        <v>6169469.0700000003</v>
      </c>
      <c r="U156" s="14" t="str">
        <f t="shared" ca="1" si="38"/>
        <v>0A3F507E-1819-32B8-E044-0003BA298018</v>
      </c>
    </row>
    <row r="157" spans="1:21" s="14" customFormat="1" x14ac:dyDescent="0.25">
      <c r="A157" s="14">
        <f t="shared" si="26"/>
        <v>157</v>
      </c>
      <c r="B157" s="14" t="str">
        <f t="shared" ca="1" si="27"/>
        <v>62411291-C229-48FA-A8DC-7F81F52CC6AA</v>
      </c>
      <c r="C157" s="14" t="str">
        <f t="shared" ca="1" si="28"/>
        <v>Pilehavevænge</v>
      </c>
      <c r="D157" s="14" t="str">
        <f t="shared" ca="1" si="29"/>
        <v>21</v>
      </c>
      <c r="E157" s="14" t="str">
        <f t="shared" ca="1" si="30"/>
        <v>19l</v>
      </c>
      <c r="F157" s="1">
        <f t="shared" ca="1" si="31"/>
        <v>120</v>
      </c>
      <c r="G157" s="1">
        <f t="shared" ca="1" si="32"/>
        <v>124</v>
      </c>
      <c r="H157" s="1">
        <f t="shared" ca="1" si="33"/>
        <v>1980</v>
      </c>
      <c r="I157" s="1" t="str">
        <f ca="1">INDEX(Relationstabel!$C$3:$K$10,MATCH(INDIRECT($A$1&amp;"J"&amp;A157),Relationstabel!$A$3:$A$10,0),MATCH(IFERROR(VALUE(INDIRECT($A$1&amp;"K"&amp;A157)),0),Relationstabel!$C$1:$K$1,0))</f>
        <v>Fjernvarme/ Blokvarme</v>
      </c>
      <c r="J157" s="1" t="str">
        <f ca="1">INDEX(Anvendelseskode!B:B,MATCH($F157,Anvendelseskode!$A:$A,0))</f>
        <v>Fritliggende enfamilieshus (parcelhus)</v>
      </c>
      <c r="K157" s="1" t="str">
        <f ca="1">INDEX(Anvendelseskode!C:C,MATCH($F157,Anvendelseskode!$A:$A,0))</f>
        <v>Parcelhuse</v>
      </c>
      <c r="L157" s="1" t="str">
        <f ca="1">INDEX(Anvendelseskode!D:D,MATCH($F157,Anvendelseskode!$A:$A,0))</f>
        <v>Private husholdninger</v>
      </c>
      <c r="M157" s="1" t="str">
        <f ca="1">IFERROR(INDEX(SBi!$2:$2,MATCH(H157,SBi!$1:$1,1)),SBi!$K$2)</f>
        <v>1979-1998</v>
      </c>
      <c r="N157" s="1">
        <f ca="1">INDEX(SBi!$C$3:$K$28,MATCH(F157,SBi!$B$3:$B$28,0),MATCH(M157,SBi!$C$2:$K$2,0))</f>
        <v>105.4</v>
      </c>
      <c r="O157" s="16">
        <f t="shared" ca="1" si="34"/>
        <v>13.069600000000001</v>
      </c>
      <c r="P157" s="16" t="str">
        <f ca="1">IFERROR(INDEX(VpD!$2:$2,MATCH(H157,VpD!$1:$1,1)),VpD!$I$2)</f>
        <v>1979-1998</v>
      </c>
      <c r="Q157" s="1">
        <f ca="1">INDEX(VpD!$C$3:$I$27,MATCH(F157,VpD!$B$3:$B$27,0),MATCH(P157,VpD!$C$2:$I$2,0))</f>
        <v>90</v>
      </c>
      <c r="R157" s="16">
        <f t="shared" ca="1" si="35"/>
        <v>11.16</v>
      </c>
      <c r="S157" s="14">
        <f t="shared" ca="1" si="36"/>
        <v>711083.11</v>
      </c>
      <c r="T157" s="14">
        <f t="shared" ca="1" si="37"/>
        <v>6172189</v>
      </c>
      <c r="U157" s="14" t="str">
        <f t="shared" ca="1" si="38"/>
        <v>0A3F507E-1F19-32B8-E044-0003BA298018</v>
      </c>
    </row>
    <row r="158" spans="1:21" s="14" customFormat="1" x14ac:dyDescent="0.25">
      <c r="A158" s="14">
        <f t="shared" si="26"/>
        <v>158</v>
      </c>
      <c r="B158" s="14" t="str">
        <f t="shared" ca="1" si="27"/>
        <v>F1E27724-75AA-4AB9-A879-BBFB42F7E80C</v>
      </c>
      <c r="C158" s="14" t="str">
        <f t="shared" ca="1" si="28"/>
        <v>Rendsagervej</v>
      </c>
      <c r="D158" s="14" t="str">
        <f t="shared" ca="1" si="29"/>
        <v>157</v>
      </c>
      <c r="E158" s="14" t="str">
        <f t="shared" ca="1" si="30"/>
        <v>9mm</v>
      </c>
      <c r="F158" s="1">
        <f t="shared" ca="1" si="31"/>
        <v>120</v>
      </c>
      <c r="G158" s="1">
        <f t="shared" ca="1" si="32"/>
        <v>109</v>
      </c>
      <c r="H158" s="1">
        <f t="shared" ca="1" si="33"/>
        <v>1973</v>
      </c>
      <c r="I158" s="1" t="str">
        <f ca="1">INDEX(Relationstabel!$C$3:$K$10,MATCH(INDIRECT($A$1&amp;"J"&amp;A158),Relationstabel!$A$3:$A$10,0),MATCH(IFERROR(VALUE(INDIRECT($A$1&amp;"K"&amp;A158)),0),Relationstabel!$C$1:$K$1,0))</f>
        <v>Naturgas</v>
      </c>
      <c r="J158" s="1" t="str">
        <f ca="1">INDEX(Anvendelseskode!B:B,MATCH($F158,Anvendelseskode!$A:$A,0))</f>
        <v>Fritliggende enfamilieshus (parcelhus)</v>
      </c>
      <c r="K158" s="1" t="str">
        <f ca="1">INDEX(Anvendelseskode!C:C,MATCH($F158,Anvendelseskode!$A:$A,0))</f>
        <v>Parcelhuse</v>
      </c>
      <c r="L158" s="1" t="str">
        <f ca="1">INDEX(Anvendelseskode!D:D,MATCH($F158,Anvendelseskode!$A:$A,0))</f>
        <v>Private husholdninger</v>
      </c>
      <c r="M158" s="1" t="str">
        <f ca="1">IFERROR(INDEX(SBi!$2:$2,MATCH(H158,SBi!$1:$1,1)),SBi!$K$2)</f>
        <v>1973-1978</v>
      </c>
      <c r="N158" s="1">
        <f ca="1">INDEX(SBi!$C$3:$K$28,MATCH(F158,SBi!$B$3:$B$28,0),MATCH(M158,SBi!$C$2:$K$2,0))</f>
        <v>119.8</v>
      </c>
      <c r="O158" s="16">
        <f t="shared" ca="1" si="34"/>
        <v>13.058199999999999</v>
      </c>
      <c r="P158" s="16" t="str">
        <f ca="1">IFERROR(INDEX(VpD!$2:$2,MATCH(H158,VpD!$1:$1,1)),VpD!$I$2)</f>
        <v>1973-1978</v>
      </c>
      <c r="Q158" s="1">
        <f ca="1">INDEX(VpD!$C$3:$I$27,MATCH(F158,VpD!$B$3:$B$27,0),MATCH(P158,VpD!$C$2:$I$2,0))</f>
        <v>117</v>
      </c>
      <c r="R158" s="16">
        <f t="shared" ca="1" si="35"/>
        <v>12.753</v>
      </c>
      <c r="S158" s="14">
        <f t="shared" ca="1" si="36"/>
        <v>710862.57</v>
      </c>
      <c r="T158" s="14">
        <f t="shared" ca="1" si="37"/>
        <v>6171816.1699999999</v>
      </c>
      <c r="U158" s="14" t="str">
        <f t="shared" ca="1" si="38"/>
        <v>0A3F507E-2019-32B8-E044-0003BA298018</v>
      </c>
    </row>
    <row r="159" spans="1:21" s="14" customFormat="1" x14ac:dyDescent="0.25">
      <c r="A159" s="14">
        <f t="shared" si="26"/>
        <v>159</v>
      </c>
      <c r="B159" s="14" t="str">
        <f t="shared" ca="1" si="27"/>
        <v>9ADC8E24-5E01-42F4-BCEC-E906E659B89B</v>
      </c>
      <c r="C159" s="14" t="str">
        <f t="shared" ca="1" si="28"/>
        <v>Frydendalsvej</v>
      </c>
      <c r="D159" s="14" t="str">
        <f t="shared" ca="1" si="29"/>
        <v>4</v>
      </c>
      <c r="E159" s="14" t="str">
        <f t="shared" ca="1" si="30"/>
        <v>18mb</v>
      </c>
      <c r="F159" s="1">
        <f t="shared" ca="1" si="31"/>
        <v>120</v>
      </c>
      <c r="G159" s="1">
        <f t="shared" ca="1" si="32"/>
        <v>163</v>
      </c>
      <c r="H159" s="1">
        <f t="shared" ca="1" si="33"/>
        <v>1970</v>
      </c>
      <c r="I159" s="1" t="str">
        <f ca="1">INDEX(Relationstabel!$C$3:$K$10,MATCH(INDIRECT($A$1&amp;"J"&amp;A159),Relationstabel!$A$3:$A$10,0),MATCH(IFERROR(VALUE(INDIRECT($A$1&amp;"K"&amp;A159)),0),Relationstabel!$C$1:$K$1,0))</f>
        <v>Naturgas</v>
      </c>
      <c r="J159" s="1" t="str">
        <f ca="1">INDEX(Anvendelseskode!B:B,MATCH($F159,Anvendelseskode!$A:$A,0))</f>
        <v>Fritliggende enfamilieshus (parcelhus)</v>
      </c>
      <c r="K159" s="1" t="str">
        <f ca="1">INDEX(Anvendelseskode!C:C,MATCH($F159,Anvendelseskode!$A:$A,0))</f>
        <v>Parcelhuse</v>
      </c>
      <c r="L159" s="1" t="str">
        <f ca="1">INDEX(Anvendelseskode!D:D,MATCH($F159,Anvendelseskode!$A:$A,0))</f>
        <v>Private husholdninger</v>
      </c>
      <c r="M159" s="1" t="str">
        <f ca="1">IFERROR(INDEX(SBi!$2:$2,MATCH(H159,SBi!$1:$1,1)),SBi!$K$2)</f>
        <v>1961-1972</v>
      </c>
      <c r="N159" s="1">
        <f ca="1">INDEX(SBi!$C$3:$K$28,MATCH(F159,SBi!$B$3:$B$28,0),MATCH(M159,SBi!$C$2:$K$2,0))</f>
        <v>134.30000000000001</v>
      </c>
      <c r="O159" s="16">
        <f t="shared" ca="1" si="34"/>
        <v>21.890900000000002</v>
      </c>
      <c r="P159" s="16" t="str">
        <f ca="1">IFERROR(INDEX(VpD!$2:$2,MATCH(H159,VpD!$1:$1,1)),VpD!$I$2)</f>
        <v>1961-1972</v>
      </c>
      <c r="Q159" s="1">
        <f ca="1">INDEX(VpD!$C$3:$I$27,MATCH(F159,VpD!$B$3:$B$27,0),MATCH(P159,VpD!$C$2:$I$2,0))</f>
        <v>143</v>
      </c>
      <c r="R159" s="16">
        <f t="shared" ca="1" si="35"/>
        <v>23.309000000000001</v>
      </c>
      <c r="S159" s="14">
        <f t="shared" ca="1" si="36"/>
        <v>712909.51</v>
      </c>
      <c r="T159" s="14">
        <f t="shared" ca="1" si="37"/>
        <v>6168914.2699999996</v>
      </c>
      <c r="U159" s="14" t="str">
        <f t="shared" ca="1" si="38"/>
        <v>0A3F507E-171A-32B8-E044-0003BA298018</v>
      </c>
    </row>
    <row r="160" spans="1:21" s="14" customFormat="1" x14ac:dyDescent="0.25">
      <c r="A160" s="14">
        <f t="shared" si="26"/>
        <v>160</v>
      </c>
      <c r="B160" s="14" t="str">
        <f t="shared" ca="1" si="27"/>
        <v>F414A46D-77A8-4CC0-B1D8-7C109CB0F953</v>
      </c>
      <c r="C160" s="14" t="str">
        <f t="shared" ca="1" si="28"/>
        <v>Jydekrogen</v>
      </c>
      <c r="D160" s="14" t="str">
        <f t="shared" ca="1" si="29"/>
        <v>8</v>
      </c>
      <c r="E160" s="14" t="str">
        <f t="shared" ca="1" si="30"/>
        <v>16fy</v>
      </c>
      <c r="F160" s="1">
        <f t="shared" ca="1" si="31"/>
        <v>320</v>
      </c>
      <c r="G160" s="1">
        <f t="shared" ca="1" si="32"/>
        <v>649</v>
      </c>
      <c r="H160" s="1">
        <f t="shared" ca="1" si="33"/>
        <v>1993</v>
      </c>
      <c r="I160" s="1" t="str">
        <f ca="1">INDEX(Relationstabel!$C$3:$K$10,MATCH(INDIRECT($A$1&amp;"J"&amp;A160),Relationstabel!$A$3:$A$10,0),MATCH(IFERROR(VALUE(INDIRECT($A$1&amp;"K"&amp;A160)),0),Relationstabel!$C$1:$K$1,0))</f>
        <v>Naturgas</v>
      </c>
      <c r="J160" s="1" t="str">
        <f ca="1">INDEX(Anvendelseskode!B:B,MATCH($F160,Anvendelseskode!$A:$A,0))</f>
        <v>Bygning til kontor, handel, lager herunder offentlig administration</v>
      </c>
      <c r="K160" s="1" t="str">
        <f ca="1">INDEX(Anvendelseskode!C:C,MATCH($F160,Anvendelseskode!$A:$A,0))</f>
        <v>Kontor, handel, lager, off. adm.</v>
      </c>
      <c r="L160" s="1" t="str">
        <f ca="1">INDEX(Anvendelseskode!D:D,MATCH($F160,Anvendelseskode!$A:$A,0))</f>
        <v>Handel og servicevirksomheder</v>
      </c>
      <c r="M160" s="1" t="str">
        <f ca="1">IFERROR(INDEX(SBi!$2:$2,MATCH(H160,SBi!$1:$1,1)),SBi!$K$2)</f>
        <v>1979-1998</v>
      </c>
      <c r="N160" s="1">
        <f ca="1">INDEX(SBi!$C$3:$K$28,MATCH(F160,SBi!$B$3:$B$28,0),MATCH(M160,SBi!$C$2:$K$2,0))</f>
        <v>103.3</v>
      </c>
      <c r="O160" s="16">
        <f t="shared" ca="1" si="34"/>
        <v>67.041699999999992</v>
      </c>
      <c r="P160" s="16" t="str">
        <f ca="1">IFERROR(INDEX(VpD!$2:$2,MATCH(H160,VpD!$1:$1,1)),VpD!$I$2)</f>
        <v>1979-1998</v>
      </c>
      <c r="Q160" s="1">
        <f ca="1">INDEX(VpD!$C$3:$I$27,MATCH(F160,VpD!$B$3:$B$27,0),MATCH(P160,VpD!$C$2:$I$2,0))</f>
        <v>77</v>
      </c>
      <c r="R160" s="16">
        <f t="shared" ca="1" si="35"/>
        <v>49.972999999999999</v>
      </c>
      <c r="S160" s="14">
        <f t="shared" ca="1" si="36"/>
        <v>712390.24</v>
      </c>
      <c r="T160" s="14">
        <f t="shared" ca="1" si="37"/>
        <v>6171749.7599999998</v>
      </c>
      <c r="U160" s="14" t="str">
        <f t="shared" ca="1" si="38"/>
        <v>0A3F507E-1B1A-32B8-E044-0003BA298018</v>
      </c>
    </row>
    <row r="161" spans="1:21" s="14" customFormat="1" x14ac:dyDescent="0.25">
      <c r="A161" s="14">
        <f t="shared" si="26"/>
        <v>161</v>
      </c>
      <c r="B161" s="14" t="str">
        <f t="shared" ca="1" si="27"/>
        <v>543694FA-EB60-4B69-B89D-060686D136B0</v>
      </c>
      <c r="C161" s="14" t="str">
        <f t="shared" ca="1" si="28"/>
        <v>Jydekrogen</v>
      </c>
      <c r="D161" s="14" t="str">
        <f t="shared" ca="1" si="29"/>
        <v>8</v>
      </c>
      <c r="E161" s="14" t="str">
        <f t="shared" ca="1" si="30"/>
        <v>16fy</v>
      </c>
      <c r="F161" s="1">
        <f t="shared" ca="1" si="31"/>
        <v>320</v>
      </c>
      <c r="G161" s="1">
        <f t="shared" ca="1" si="32"/>
        <v>513</v>
      </c>
      <c r="H161" s="1">
        <f t="shared" ca="1" si="33"/>
        <v>1993</v>
      </c>
      <c r="I161" s="1" t="str">
        <f ca="1">INDEX(Relationstabel!$C$3:$K$10,MATCH(INDIRECT($A$1&amp;"J"&amp;A161),Relationstabel!$A$3:$A$10,0),MATCH(IFERROR(VALUE(INDIRECT($A$1&amp;"K"&amp;A161)),0),Relationstabel!$C$1:$K$1,0))</f>
        <v>Naturgas</v>
      </c>
      <c r="J161" s="1" t="str">
        <f ca="1">INDEX(Anvendelseskode!B:B,MATCH($F161,Anvendelseskode!$A:$A,0))</f>
        <v>Bygning til kontor, handel, lager herunder offentlig administration</v>
      </c>
      <c r="K161" s="1" t="str">
        <f ca="1">INDEX(Anvendelseskode!C:C,MATCH($F161,Anvendelseskode!$A:$A,0))</f>
        <v>Kontor, handel, lager, off. adm.</v>
      </c>
      <c r="L161" s="1" t="str">
        <f ca="1">INDEX(Anvendelseskode!D:D,MATCH($F161,Anvendelseskode!$A:$A,0))</f>
        <v>Handel og servicevirksomheder</v>
      </c>
      <c r="M161" s="1" t="str">
        <f ca="1">IFERROR(INDEX(SBi!$2:$2,MATCH(H161,SBi!$1:$1,1)),SBi!$K$2)</f>
        <v>1979-1998</v>
      </c>
      <c r="N161" s="1">
        <f ca="1">INDEX(SBi!$C$3:$K$28,MATCH(F161,SBi!$B$3:$B$28,0),MATCH(M161,SBi!$C$2:$K$2,0))</f>
        <v>103.3</v>
      </c>
      <c r="O161" s="16">
        <f t="shared" ca="1" si="34"/>
        <v>52.992899999999999</v>
      </c>
      <c r="P161" s="16" t="str">
        <f ca="1">IFERROR(INDEX(VpD!$2:$2,MATCH(H161,VpD!$1:$1,1)),VpD!$I$2)</f>
        <v>1979-1998</v>
      </c>
      <c r="Q161" s="1">
        <f ca="1">INDEX(VpD!$C$3:$I$27,MATCH(F161,VpD!$B$3:$B$27,0),MATCH(P161,VpD!$C$2:$I$2,0))</f>
        <v>77</v>
      </c>
      <c r="R161" s="16">
        <f t="shared" ca="1" si="35"/>
        <v>39.500999999999998</v>
      </c>
      <c r="S161" s="14">
        <f t="shared" ca="1" si="36"/>
        <v>712390.24</v>
      </c>
      <c r="T161" s="14">
        <f t="shared" ca="1" si="37"/>
        <v>6171749.7599999998</v>
      </c>
      <c r="U161" s="14" t="str">
        <f t="shared" ca="1" si="38"/>
        <v>0A3F507E-1B1A-32B8-E044-0003BA298018</v>
      </c>
    </row>
    <row r="162" spans="1:21" s="14" customFormat="1" x14ac:dyDescent="0.25">
      <c r="A162" s="14">
        <f t="shared" si="26"/>
        <v>162</v>
      </c>
      <c r="B162" s="14" t="str">
        <f t="shared" ca="1" si="27"/>
        <v>A87B78EC-9410-4C0E-BA22-902C41DE90C0</v>
      </c>
      <c r="C162" s="14" t="str">
        <f t="shared" ca="1" si="28"/>
        <v>Løkketoften</v>
      </c>
      <c r="D162" s="14" t="str">
        <f t="shared" ca="1" si="29"/>
        <v>55</v>
      </c>
      <c r="E162" s="14" t="str">
        <f t="shared" ca="1" si="30"/>
        <v>9dn</v>
      </c>
      <c r="F162" s="1">
        <f t="shared" ca="1" si="31"/>
        <v>120</v>
      </c>
      <c r="G162" s="1">
        <f t="shared" ca="1" si="32"/>
        <v>162</v>
      </c>
      <c r="H162" s="1">
        <f t="shared" ca="1" si="33"/>
        <v>1977</v>
      </c>
      <c r="I162" s="1" t="str">
        <f ca="1">INDEX(Relationstabel!$C$3:$K$10,MATCH(INDIRECT($A$1&amp;"J"&amp;A162),Relationstabel!$A$3:$A$10,0),MATCH(IFERROR(VALUE(INDIRECT($A$1&amp;"K"&amp;A162)),0),Relationstabel!$C$1:$K$1,0))</f>
        <v>Naturgas</v>
      </c>
      <c r="J162" s="1" t="str">
        <f ca="1">INDEX(Anvendelseskode!B:B,MATCH($F162,Anvendelseskode!$A:$A,0))</f>
        <v>Fritliggende enfamilieshus (parcelhus)</v>
      </c>
      <c r="K162" s="1" t="str">
        <f ca="1">INDEX(Anvendelseskode!C:C,MATCH($F162,Anvendelseskode!$A:$A,0))</f>
        <v>Parcelhuse</v>
      </c>
      <c r="L162" s="1" t="str">
        <f ca="1">INDEX(Anvendelseskode!D:D,MATCH($F162,Anvendelseskode!$A:$A,0))</f>
        <v>Private husholdninger</v>
      </c>
      <c r="M162" s="1" t="str">
        <f ca="1">IFERROR(INDEX(SBi!$2:$2,MATCH(H162,SBi!$1:$1,1)),SBi!$K$2)</f>
        <v>1973-1978</v>
      </c>
      <c r="N162" s="1">
        <f ca="1">INDEX(SBi!$C$3:$K$28,MATCH(F162,SBi!$B$3:$B$28,0),MATCH(M162,SBi!$C$2:$K$2,0))</f>
        <v>119.8</v>
      </c>
      <c r="O162" s="16">
        <f t="shared" ca="1" si="34"/>
        <v>19.407599999999999</v>
      </c>
      <c r="P162" s="16" t="str">
        <f ca="1">IFERROR(INDEX(VpD!$2:$2,MATCH(H162,VpD!$1:$1,1)),VpD!$I$2)</f>
        <v>1973-1978</v>
      </c>
      <c r="Q162" s="1">
        <f ca="1">INDEX(VpD!$C$3:$I$27,MATCH(F162,VpD!$B$3:$B$27,0),MATCH(P162,VpD!$C$2:$I$2,0))</f>
        <v>117</v>
      </c>
      <c r="R162" s="16">
        <f t="shared" ca="1" si="35"/>
        <v>18.954000000000001</v>
      </c>
      <c r="S162" s="14">
        <f t="shared" ca="1" si="36"/>
        <v>710899.31</v>
      </c>
      <c r="T162" s="14">
        <f t="shared" ca="1" si="37"/>
        <v>6172079.5</v>
      </c>
      <c r="U162" s="14" t="str">
        <f t="shared" ca="1" si="38"/>
        <v>0A3F507E-1D1A-32B8-E044-0003BA298018</v>
      </c>
    </row>
    <row r="163" spans="1:21" s="14" customFormat="1" x14ac:dyDescent="0.25">
      <c r="A163" s="14">
        <f t="shared" si="26"/>
        <v>163</v>
      </c>
      <c r="B163" s="14" t="str">
        <f t="shared" ca="1" si="27"/>
        <v>7A8B7033-32B6-4781-AC3C-999298E53EC6</v>
      </c>
      <c r="C163" s="14" t="str">
        <f t="shared" ca="1" si="28"/>
        <v>Nysøvej</v>
      </c>
      <c r="D163" s="14" t="str">
        <f t="shared" ca="1" si="29"/>
        <v>53</v>
      </c>
      <c r="E163" s="14" t="str">
        <f t="shared" ca="1" si="30"/>
        <v>7at</v>
      </c>
      <c r="F163" s="1">
        <f t="shared" ca="1" si="31"/>
        <v>120</v>
      </c>
      <c r="G163" s="1">
        <f t="shared" ca="1" si="32"/>
        <v>199</v>
      </c>
      <c r="H163" s="1">
        <f t="shared" ca="1" si="33"/>
        <v>1970</v>
      </c>
      <c r="I163" s="1" t="str">
        <f ca="1">INDEX(Relationstabel!$C$3:$K$10,MATCH(INDIRECT($A$1&amp;"J"&amp;A163),Relationstabel!$A$3:$A$10,0),MATCH(IFERROR(VALUE(INDIRECT($A$1&amp;"K"&amp;A163)),0),Relationstabel!$C$1:$K$1,0))</f>
        <v>Naturgas</v>
      </c>
      <c r="J163" s="1" t="str">
        <f ca="1">INDEX(Anvendelseskode!B:B,MATCH($F163,Anvendelseskode!$A:$A,0))</f>
        <v>Fritliggende enfamilieshus (parcelhus)</v>
      </c>
      <c r="K163" s="1" t="str">
        <f ca="1">INDEX(Anvendelseskode!C:C,MATCH($F163,Anvendelseskode!$A:$A,0))</f>
        <v>Parcelhuse</v>
      </c>
      <c r="L163" s="1" t="str">
        <f ca="1">INDEX(Anvendelseskode!D:D,MATCH($F163,Anvendelseskode!$A:$A,0))</f>
        <v>Private husholdninger</v>
      </c>
      <c r="M163" s="1" t="str">
        <f ca="1">IFERROR(INDEX(SBi!$2:$2,MATCH(H163,SBi!$1:$1,1)),SBi!$K$2)</f>
        <v>1961-1972</v>
      </c>
      <c r="N163" s="1">
        <f ca="1">INDEX(SBi!$C$3:$K$28,MATCH(F163,SBi!$B$3:$B$28,0),MATCH(M163,SBi!$C$2:$K$2,0))</f>
        <v>134.30000000000001</v>
      </c>
      <c r="O163" s="16">
        <f t="shared" ca="1" si="34"/>
        <v>26.7257</v>
      </c>
      <c r="P163" s="16" t="str">
        <f ca="1">IFERROR(INDEX(VpD!$2:$2,MATCH(H163,VpD!$1:$1,1)),VpD!$I$2)</f>
        <v>1961-1972</v>
      </c>
      <c r="Q163" s="1">
        <f ca="1">INDEX(VpD!$C$3:$I$27,MATCH(F163,VpD!$B$3:$B$27,0),MATCH(P163,VpD!$C$2:$I$2,0))</f>
        <v>143</v>
      </c>
      <c r="R163" s="16">
        <f t="shared" ca="1" si="35"/>
        <v>28.457000000000001</v>
      </c>
      <c r="S163" s="14">
        <f t="shared" ca="1" si="36"/>
        <v>711977.36</v>
      </c>
      <c r="T163" s="14">
        <f t="shared" ca="1" si="37"/>
        <v>6169448.9400000004</v>
      </c>
      <c r="U163" s="14" t="str">
        <f t="shared" ca="1" si="38"/>
        <v>0A3F507E-1E1A-32B8-E044-0003BA298018</v>
      </c>
    </row>
    <row r="164" spans="1:21" s="14" customFormat="1" x14ac:dyDescent="0.25">
      <c r="A164" s="14">
        <f t="shared" si="26"/>
        <v>164</v>
      </c>
      <c r="B164" s="14" t="str">
        <f t="shared" ca="1" si="27"/>
        <v>90520A6C-9599-4754-B560-1D93251D0BD1</v>
      </c>
      <c r="C164" s="14" t="str">
        <f t="shared" ca="1" si="28"/>
        <v>Selsøvej</v>
      </c>
      <c r="D164" s="14" t="str">
        <f t="shared" ca="1" si="29"/>
        <v>21</v>
      </c>
      <c r="E164" s="14" t="str">
        <f t="shared" ca="1" si="30"/>
        <v>18fo</v>
      </c>
      <c r="F164" s="1">
        <f t="shared" ca="1" si="31"/>
        <v>120</v>
      </c>
      <c r="G164" s="1">
        <f t="shared" ca="1" si="32"/>
        <v>142</v>
      </c>
      <c r="H164" s="1">
        <f t="shared" ca="1" si="33"/>
        <v>1968</v>
      </c>
      <c r="I164" s="1" t="str">
        <f ca="1">INDEX(Relationstabel!$C$3:$K$10,MATCH(INDIRECT($A$1&amp;"J"&amp;A164),Relationstabel!$A$3:$A$10,0),MATCH(IFERROR(VALUE(INDIRECT($A$1&amp;"K"&amp;A164)),0),Relationstabel!$C$1:$K$1,0))</f>
        <v>Naturgas</v>
      </c>
      <c r="J164" s="1" t="str">
        <f ca="1">INDEX(Anvendelseskode!B:B,MATCH($F164,Anvendelseskode!$A:$A,0))</f>
        <v>Fritliggende enfamilieshus (parcelhus)</v>
      </c>
      <c r="K164" s="1" t="str">
        <f ca="1">INDEX(Anvendelseskode!C:C,MATCH($F164,Anvendelseskode!$A:$A,0))</f>
        <v>Parcelhuse</v>
      </c>
      <c r="L164" s="1" t="str">
        <f ca="1">INDEX(Anvendelseskode!D:D,MATCH($F164,Anvendelseskode!$A:$A,0))</f>
        <v>Private husholdninger</v>
      </c>
      <c r="M164" s="1" t="str">
        <f ca="1">IFERROR(INDEX(SBi!$2:$2,MATCH(H164,SBi!$1:$1,1)),SBi!$K$2)</f>
        <v>1961-1972</v>
      </c>
      <c r="N164" s="1">
        <f ca="1">INDEX(SBi!$C$3:$K$28,MATCH(F164,SBi!$B$3:$B$28,0),MATCH(M164,SBi!$C$2:$K$2,0))</f>
        <v>134.30000000000001</v>
      </c>
      <c r="O164" s="16">
        <f t="shared" ca="1" si="34"/>
        <v>19.070600000000002</v>
      </c>
      <c r="P164" s="16" t="str">
        <f ca="1">IFERROR(INDEX(VpD!$2:$2,MATCH(H164,VpD!$1:$1,1)),VpD!$I$2)</f>
        <v>1961-1972</v>
      </c>
      <c r="Q164" s="1">
        <f ca="1">INDEX(VpD!$C$3:$I$27,MATCH(F164,VpD!$B$3:$B$27,0),MATCH(P164,VpD!$C$2:$I$2,0))</f>
        <v>143</v>
      </c>
      <c r="R164" s="16">
        <f t="shared" ca="1" si="35"/>
        <v>20.306000000000001</v>
      </c>
      <c r="S164" s="14">
        <f t="shared" ca="1" si="36"/>
        <v>713422.68</v>
      </c>
      <c r="T164" s="14">
        <f t="shared" ca="1" si="37"/>
        <v>6169004.6299999999</v>
      </c>
      <c r="U164" s="14" t="str">
        <f t="shared" ca="1" si="38"/>
        <v>0A3F507E-211A-32B8-E044-0003BA298018</v>
      </c>
    </row>
    <row r="165" spans="1:21" s="14" customFormat="1" x14ac:dyDescent="0.25">
      <c r="A165" s="14">
        <f t="shared" si="26"/>
        <v>165</v>
      </c>
      <c r="B165" s="14" t="str">
        <f t="shared" ca="1" si="27"/>
        <v>9DAE9983-ABC8-4A32-9277-1D46C91274DE</v>
      </c>
      <c r="C165" s="14" t="str">
        <f t="shared" ca="1" si="28"/>
        <v>Svenstrupvej</v>
      </c>
      <c r="D165" s="14" t="str">
        <f t="shared" ca="1" si="29"/>
        <v>33</v>
      </c>
      <c r="E165" s="14" t="str">
        <f t="shared" ca="1" si="30"/>
        <v>18kv</v>
      </c>
      <c r="F165" s="1">
        <f t="shared" ca="1" si="31"/>
        <v>120</v>
      </c>
      <c r="G165" s="1">
        <f t="shared" ca="1" si="32"/>
        <v>129</v>
      </c>
      <c r="H165" s="1">
        <f t="shared" ca="1" si="33"/>
        <v>1980</v>
      </c>
      <c r="I165" s="1" t="str">
        <f ca="1">INDEX(Relationstabel!$C$3:$K$10,MATCH(INDIRECT($A$1&amp;"J"&amp;A165),Relationstabel!$A$3:$A$10,0),MATCH(IFERROR(VALUE(INDIRECT($A$1&amp;"K"&amp;A165)),0),Relationstabel!$C$1:$K$1,0))</f>
        <v>Naturgas</v>
      </c>
      <c r="J165" s="1" t="str">
        <f ca="1">INDEX(Anvendelseskode!B:B,MATCH($F165,Anvendelseskode!$A:$A,0))</f>
        <v>Fritliggende enfamilieshus (parcelhus)</v>
      </c>
      <c r="K165" s="1" t="str">
        <f ca="1">INDEX(Anvendelseskode!C:C,MATCH($F165,Anvendelseskode!$A:$A,0))</f>
        <v>Parcelhuse</v>
      </c>
      <c r="L165" s="1" t="str">
        <f ca="1">INDEX(Anvendelseskode!D:D,MATCH($F165,Anvendelseskode!$A:$A,0))</f>
        <v>Private husholdninger</v>
      </c>
      <c r="M165" s="1" t="str">
        <f ca="1">IFERROR(INDEX(SBi!$2:$2,MATCH(H165,SBi!$1:$1,1)),SBi!$K$2)</f>
        <v>1979-1998</v>
      </c>
      <c r="N165" s="1">
        <f ca="1">INDEX(SBi!$C$3:$K$28,MATCH(F165,SBi!$B$3:$B$28,0),MATCH(M165,SBi!$C$2:$K$2,0))</f>
        <v>105.4</v>
      </c>
      <c r="O165" s="16">
        <f t="shared" ca="1" si="34"/>
        <v>13.5966</v>
      </c>
      <c r="P165" s="16" t="str">
        <f ca="1">IFERROR(INDEX(VpD!$2:$2,MATCH(H165,VpD!$1:$1,1)),VpD!$I$2)</f>
        <v>1979-1998</v>
      </c>
      <c r="Q165" s="1">
        <f ca="1">INDEX(VpD!$C$3:$I$27,MATCH(F165,VpD!$B$3:$B$27,0),MATCH(P165,VpD!$C$2:$I$2,0))</f>
        <v>90</v>
      </c>
      <c r="R165" s="16">
        <f t="shared" ca="1" si="35"/>
        <v>11.61</v>
      </c>
      <c r="S165" s="14">
        <f t="shared" ca="1" si="36"/>
        <v>712514.19</v>
      </c>
      <c r="T165" s="14">
        <f t="shared" ca="1" si="37"/>
        <v>6169155.3700000001</v>
      </c>
      <c r="U165" s="14" t="str">
        <f t="shared" ca="1" si="38"/>
        <v>0A3F507E-221A-32B8-E044-0003BA298018</v>
      </c>
    </row>
    <row r="166" spans="1:21" s="14" customFormat="1" x14ac:dyDescent="0.25">
      <c r="A166" s="14">
        <f t="shared" si="26"/>
        <v>166</v>
      </c>
      <c r="B166" s="14" t="str">
        <f t="shared" ca="1" si="27"/>
        <v>CFB543BA-797B-4986-A952-6FFDAEB2FB51</v>
      </c>
      <c r="C166" s="14" t="str">
        <f t="shared" ca="1" si="28"/>
        <v>Valmuebakken</v>
      </c>
      <c r="D166" s="14" t="str">
        <f t="shared" ca="1" si="29"/>
        <v>42</v>
      </c>
      <c r="E166" s="14" t="str">
        <f t="shared" ca="1" si="30"/>
        <v>21iq</v>
      </c>
      <c r="F166" s="1">
        <f t="shared" ca="1" si="31"/>
        <v>130</v>
      </c>
      <c r="G166" s="1">
        <f t="shared" ca="1" si="32"/>
        <v>62</v>
      </c>
      <c r="H166" s="1">
        <f t="shared" ca="1" si="33"/>
        <v>1993</v>
      </c>
      <c r="I166" s="1" t="str">
        <f ca="1">INDEX(Relationstabel!$C$3:$K$10,MATCH(INDIRECT($A$1&amp;"J"&amp;A166),Relationstabel!$A$3:$A$10,0),MATCH(IFERROR(VALUE(INDIRECT($A$1&amp;"K"&amp;A166)),0),Relationstabel!$C$1:$K$1,0))</f>
        <v>Fjernvarme/ Blokvarme</v>
      </c>
      <c r="J166" s="1" t="str">
        <f ca="1">INDEX(Anvendelseskode!B:B,MATCH($F166,Anvendelseskode!$A:$A,0))</f>
        <v>Række-, kæde-, dobbelthus (lodret adskillelse mellem enhederne)</v>
      </c>
      <c r="K166" s="1" t="str">
        <f ca="1">INDEX(Anvendelseskode!C:C,MATCH($F166,Anvendelseskode!$A:$A,0))</f>
        <v>Række-, kæde og dobbelthuse</v>
      </c>
      <c r="L166" s="1" t="str">
        <f ca="1">INDEX(Anvendelseskode!D:D,MATCH($F166,Anvendelseskode!$A:$A,0))</f>
        <v>Private husholdninger</v>
      </c>
      <c r="M166" s="1" t="str">
        <f ca="1">IFERROR(INDEX(SBi!$2:$2,MATCH(H166,SBi!$1:$1,1)),SBi!$K$2)</f>
        <v>1979-1998</v>
      </c>
      <c r="N166" s="1">
        <f ca="1">INDEX(SBi!$C$3:$K$28,MATCH(F166,SBi!$B$3:$B$28,0),MATCH(M166,SBi!$C$2:$K$2,0))</f>
        <v>96.8</v>
      </c>
      <c r="O166" s="16">
        <f t="shared" ca="1" si="34"/>
        <v>6.0015999999999998</v>
      </c>
      <c r="P166" s="16" t="str">
        <f ca="1">IFERROR(INDEX(VpD!$2:$2,MATCH(H166,VpD!$1:$1,1)),VpD!$I$2)</f>
        <v>1979-1998</v>
      </c>
      <c r="Q166" s="1">
        <f ca="1">INDEX(VpD!$C$3:$I$27,MATCH(F166,VpD!$B$3:$B$27,0),MATCH(P166,VpD!$C$2:$I$2,0))</f>
        <v>74</v>
      </c>
      <c r="R166" s="16">
        <f t="shared" ca="1" si="35"/>
        <v>4.5880000000000001</v>
      </c>
      <c r="S166" s="14">
        <f t="shared" ca="1" si="36"/>
        <v>711725.58</v>
      </c>
      <c r="T166" s="14">
        <f t="shared" ca="1" si="37"/>
        <v>6172471.7300000004</v>
      </c>
      <c r="U166" s="14" t="str">
        <f t="shared" ca="1" si="38"/>
        <v>0A3F507E-241A-32B8-E044-0003BA298018</v>
      </c>
    </row>
    <row r="167" spans="1:21" s="14" customFormat="1" x14ac:dyDescent="0.25">
      <c r="A167" s="14">
        <f t="shared" si="26"/>
        <v>167</v>
      </c>
      <c r="B167" s="14" t="str">
        <f t="shared" ca="1" si="27"/>
        <v>673983CC-1822-4AAF-8A07-798DBEA6FCD5</v>
      </c>
      <c r="C167" s="14" t="str">
        <f t="shared" ca="1" si="28"/>
        <v>Bækkeskovvej</v>
      </c>
      <c r="D167" s="14" t="str">
        <f t="shared" ca="1" si="29"/>
        <v>21</v>
      </c>
      <c r="E167" s="14" t="str">
        <f t="shared" ca="1" si="30"/>
        <v>11o</v>
      </c>
      <c r="F167" s="1">
        <f t="shared" ca="1" si="31"/>
        <v>220</v>
      </c>
      <c r="G167" s="1">
        <f t="shared" ca="1" si="32"/>
        <v>100</v>
      </c>
      <c r="H167" s="1">
        <f t="shared" ca="1" si="33"/>
        <v>1971</v>
      </c>
      <c r="I167" s="1" t="str">
        <f ca="1">INDEX(Relationstabel!$C$3:$K$10,MATCH(INDIRECT($A$1&amp;"J"&amp;A167),Relationstabel!$A$3:$A$10,0),MATCH(IFERROR(VALUE(INDIRECT($A$1&amp;"K"&amp;A167)),0),Relationstabel!$C$1:$K$1,0))</f>
        <v>Olie</v>
      </c>
      <c r="J167" s="1" t="str">
        <f ca="1">INDEX(Anvendelseskode!B:B,MATCH($F167,Anvendelseskode!$A:$A,0))</f>
        <v>Bygning til erhvervsmæssig produktion vedrørende industri, håndværk m.v. (fabrik, værksted o.lign.)</v>
      </c>
      <c r="K167" s="1" t="str">
        <f ca="1">INDEX(Anvendelseskode!C:C,MATCH($F167,Anvendelseskode!$A:$A,0))</f>
        <v>Fabrikker, værksteder o.l.</v>
      </c>
      <c r="L167" s="1" t="str">
        <f ca="1">INDEX(Anvendelseskode!D:D,MATCH($F167,Anvendelseskode!$A:$A,0))</f>
        <v>Industri</v>
      </c>
      <c r="M167" s="1" t="str">
        <f ca="1">IFERROR(INDEX(SBi!$2:$2,MATCH(H167,SBi!$1:$1,1)),SBi!$K$2)</f>
        <v>1961-1972</v>
      </c>
      <c r="N167" s="1">
        <f ca="1">INDEX(SBi!$C$3:$K$28,MATCH(F167,SBi!$B$3:$B$28,0),MATCH(M167,SBi!$C$2:$K$2,0))</f>
        <v>97</v>
      </c>
      <c r="O167" s="16">
        <f t="shared" ca="1" si="34"/>
        <v>9.6999999999999993</v>
      </c>
      <c r="P167" s="16" t="str">
        <f ca="1">IFERROR(INDEX(VpD!$2:$2,MATCH(H167,VpD!$1:$1,1)),VpD!$I$2)</f>
        <v>1961-1972</v>
      </c>
      <c r="Q167" s="1">
        <f ca="1">INDEX(VpD!$C$3:$I$27,MATCH(F167,VpD!$B$3:$B$27,0),MATCH(P167,VpD!$C$2:$I$2,0))</f>
        <v>97</v>
      </c>
      <c r="R167" s="16">
        <f t="shared" ca="1" si="35"/>
        <v>9.6999999999999993</v>
      </c>
      <c r="S167" s="14">
        <f t="shared" ca="1" si="36"/>
        <v>712929.11</v>
      </c>
      <c r="T167" s="14">
        <f t="shared" ca="1" si="37"/>
        <v>6168851.7300000004</v>
      </c>
      <c r="U167" s="14" t="str">
        <f t="shared" ca="1" si="38"/>
        <v>0A3F507E-1623-32B8-E044-0003BA298018</v>
      </c>
    </row>
    <row r="168" spans="1:21" s="14" customFormat="1" x14ac:dyDescent="0.25">
      <c r="A168" s="14">
        <f t="shared" si="26"/>
        <v>168</v>
      </c>
      <c r="B168" s="14" t="str">
        <f t="shared" ca="1" si="27"/>
        <v>BEFC0563-591D-4703-949F-A0F1903DBE7F</v>
      </c>
      <c r="C168" s="14" t="str">
        <f t="shared" ca="1" si="28"/>
        <v>Bækkeskovvej</v>
      </c>
      <c r="D168" s="14" t="str">
        <f t="shared" ca="1" si="29"/>
        <v>21</v>
      </c>
      <c r="E168" s="14" t="str">
        <f t="shared" ca="1" si="30"/>
        <v>11o</v>
      </c>
      <c r="F168" s="1">
        <f t="shared" ca="1" si="31"/>
        <v>120</v>
      </c>
      <c r="G168" s="1">
        <f t="shared" ca="1" si="32"/>
        <v>164</v>
      </c>
      <c r="H168" s="1">
        <f t="shared" ca="1" si="33"/>
        <v>1900</v>
      </c>
      <c r="I168" s="1" t="str">
        <f ca="1">INDEX(Relationstabel!$C$3:$K$10,MATCH(INDIRECT($A$1&amp;"J"&amp;A168),Relationstabel!$A$3:$A$10,0),MATCH(IFERROR(VALUE(INDIRECT($A$1&amp;"K"&amp;A168)),0),Relationstabel!$C$1:$K$1,0))</f>
        <v>Naturgas</v>
      </c>
      <c r="J168" s="1" t="str">
        <f ca="1">INDEX(Anvendelseskode!B:B,MATCH($F168,Anvendelseskode!$A:$A,0))</f>
        <v>Fritliggende enfamilieshus (parcelhus)</v>
      </c>
      <c r="K168" s="1" t="str">
        <f ca="1">INDEX(Anvendelseskode!C:C,MATCH($F168,Anvendelseskode!$A:$A,0))</f>
        <v>Parcelhuse</v>
      </c>
      <c r="L168" s="1" t="str">
        <f ca="1">INDEX(Anvendelseskode!D:D,MATCH($F168,Anvendelseskode!$A:$A,0))</f>
        <v>Private husholdninger</v>
      </c>
      <c r="M168" s="1" t="str">
        <f ca="1">IFERROR(INDEX(SBi!$2:$2,MATCH(H168,SBi!$1:$1,1)),SBi!$K$2)</f>
        <v>1890-1930</v>
      </c>
      <c r="N168" s="1">
        <f ca="1">INDEX(SBi!$C$3:$K$28,MATCH(F168,SBi!$B$3:$B$28,0),MATCH(M168,SBi!$C$2:$K$2,0))</f>
        <v>164.7</v>
      </c>
      <c r="O168" s="16">
        <f t="shared" ca="1" si="34"/>
        <v>27.0108</v>
      </c>
      <c r="P168" s="16" t="str">
        <f ca="1">IFERROR(INDEX(VpD!$2:$2,MATCH(H168,VpD!$1:$1,1)),VpD!$I$2)</f>
        <v>&lt;1930</v>
      </c>
      <c r="Q168" s="1">
        <f ca="1">INDEX(VpD!$C$3:$I$27,MATCH(F168,VpD!$B$3:$B$27,0),MATCH(P168,VpD!$C$2:$I$2,0))</f>
        <v>209</v>
      </c>
      <c r="R168" s="16">
        <f t="shared" ca="1" si="35"/>
        <v>34.276000000000003</v>
      </c>
      <c r="S168" s="14">
        <f t="shared" ca="1" si="36"/>
        <v>712929.11</v>
      </c>
      <c r="T168" s="14">
        <f t="shared" ca="1" si="37"/>
        <v>6168851.7300000004</v>
      </c>
      <c r="U168" s="14" t="str">
        <f t="shared" ca="1" si="38"/>
        <v>0A3F507E-1623-32B8-E044-0003BA298018</v>
      </c>
    </row>
    <row r="169" spans="1:21" s="14" customFormat="1" x14ac:dyDescent="0.25">
      <c r="A169" s="14">
        <f t="shared" si="26"/>
        <v>169</v>
      </c>
      <c r="B169" s="14" t="str">
        <f t="shared" ca="1" si="27"/>
        <v>0B86D853-C9E9-44EC-A3F1-95C49013C49E</v>
      </c>
      <c r="C169" s="14" t="str">
        <f t="shared" ca="1" si="28"/>
        <v>Bækkeskovvej</v>
      </c>
      <c r="D169" s="14" t="str">
        <f t="shared" ca="1" si="29"/>
        <v>21</v>
      </c>
      <c r="E169" s="14" t="str">
        <f t="shared" ca="1" si="30"/>
        <v>11o</v>
      </c>
      <c r="F169" s="1">
        <f t="shared" ca="1" si="31"/>
        <v>220</v>
      </c>
      <c r="G169" s="1">
        <f t="shared" ca="1" si="32"/>
        <v>43</v>
      </c>
      <c r="H169" s="1">
        <f t="shared" ca="1" si="33"/>
        <v>1900</v>
      </c>
      <c r="I169" s="1" t="str">
        <f ca="1">INDEX(Relationstabel!$C$3:$K$10,MATCH(INDIRECT($A$1&amp;"J"&amp;A169),Relationstabel!$A$3:$A$10,0),MATCH(IFERROR(VALUE(INDIRECT($A$1&amp;"K"&amp;A169)),0),Relationstabel!$C$1:$K$1,0))</f>
        <v>Olie</v>
      </c>
      <c r="J169" s="1" t="str">
        <f ca="1">INDEX(Anvendelseskode!B:B,MATCH($F169,Anvendelseskode!$A:$A,0))</f>
        <v>Bygning til erhvervsmæssig produktion vedrørende industri, håndværk m.v. (fabrik, værksted o.lign.)</v>
      </c>
      <c r="K169" s="1" t="str">
        <f ca="1">INDEX(Anvendelseskode!C:C,MATCH($F169,Anvendelseskode!$A:$A,0))</f>
        <v>Fabrikker, værksteder o.l.</v>
      </c>
      <c r="L169" s="1" t="str">
        <f ca="1">INDEX(Anvendelseskode!D:D,MATCH($F169,Anvendelseskode!$A:$A,0))</f>
        <v>Industri</v>
      </c>
      <c r="M169" s="1" t="str">
        <f ca="1">IFERROR(INDEX(SBi!$2:$2,MATCH(H169,SBi!$1:$1,1)),SBi!$K$2)</f>
        <v>1890-1930</v>
      </c>
      <c r="N169" s="1">
        <f ca="1">INDEX(SBi!$C$3:$K$28,MATCH(F169,SBi!$B$3:$B$28,0),MATCH(M169,SBi!$C$2:$K$2,0))</f>
        <v>120</v>
      </c>
      <c r="O169" s="16">
        <f t="shared" ca="1" si="34"/>
        <v>5.16</v>
      </c>
      <c r="P169" s="16" t="str">
        <f ca="1">IFERROR(INDEX(VpD!$2:$2,MATCH(H169,VpD!$1:$1,1)),VpD!$I$2)</f>
        <v>&lt;1930</v>
      </c>
      <c r="Q169" s="1">
        <f ca="1">INDEX(VpD!$C$3:$I$27,MATCH(F169,VpD!$B$3:$B$27,0),MATCH(P169,VpD!$C$2:$I$2,0))</f>
        <v>120</v>
      </c>
      <c r="R169" s="16">
        <f t="shared" ca="1" si="35"/>
        <v>5.16</v>
      </c>
      <c r="S169" s="14">
        <f t="shared" ca="1" si="36"/>
        <v>712929.11</v>
      </c>
      <c r="T169" s="14">
        <f t="shared" ca="1" si="37"/>
        <v>6168851.7300000004</v>
      </c>
      <c r="U169" s="14" t="str">
        <f t="shared" ca="1" si="38"/>
        <v>0A3F507E-1623-32B8-E044-0003BA298018</v>
      </c>
    </row>
    <row r="170" spans="1:21" s="14" customFormat="1" x14ac:dyDescent="0.25">
      <c r="A170" s="14">
        <f t="shared" si="26"/>
        <v>170</v>
      </c>
      <c r="B170" s="14" t="str">
        <f t="shared" ca="1" si="27"/>
        <v>16BB10CA-D44F-4369-A9D0-BDCFFD911048</v>
      </c>
      <c r="C170" s="14" t="str">
        <f t="shared" ca="1" si="28"/>
        <v>Kollerupvej</v>
      </c>
      <c r="D170" s="14" t="str">
        <f t="shared" ca="1" si="29"/>
        <v>13</v>
      </c>
      <c r="E170" s="14" t="str">
        <f t="shared" ca="1" si="30"/>
        <v>6di</v>
      </c>
      <c r="F170" s="1">
        <f t="shared" ca="1" si="31"/>
        <v>120</v>
      </c>
      <c r="G170" s="1">
        <f t="shared" ca="1" si="32"/>
        <v>98</v>
      </c>
      <c r="H170" s="1">
        <f t="shared" ca="1" si="33"/>
        <v>1989</v>
      </c>
      <c r="I170" s="1" t="str">
        <f ca="1">INDEX(Relationstabel!$C$3:$K$10,MATCH(INDIRECT($A$1&amp;"J"&amp;A170),Relationstabel!$A$3:$A$10,0),MATCH(IFERROR(VALUE(INDIRECT($A$1&amp;"K"&amp;A170)),0),Relationstabel!$C$1:$K$1,0))</f>
        <v>Naturgas</v>
      </c>
      <c r="J170" s="1" t="str">
        <f ca="1">INDEX(Anvendelseskode!B:B,MATCH($F170,Anvendelseskode!$A:$A,0))</f>
        <v>Fritliggende enfamilieshus (parcelhus)</v>
      </c>
      <c r="K170" s="1" t="str">
        <f ca="1">INDEX(Anvendelseskode!C:C,MATCH($F170,Anvendelseskode!$A:$A,0))</f>
        <v>Parcelhuse</v>
      </c>
      <c r="L170" s="1" t="str">
        <f ca="1">INDEX(Anvendelseskode!D:D,MATCH($F170,Anvendelseskode!$A:$A,0))</f>
        <v>Private husholdninger</v>
      </c>
      <c r="M170" s="1" t="str">
        <f ca="1">IFERROR(INDEX(SBi!$2:$2,MATCH(H170,SBi!$1:$1,1)),SBi!$K$2)</f>
        <v>1979-1998</v>
      </c>
      <c r="N170" s="1">
        <f ca="1">INDEX(SBi!$C$3:$K$28,MATCH(F170,SBi!$B$3:$B$28,0),MATCH(M170,SBi!$C$2:$K$2,0))</f>
        <v>105.4</v>
      </c>
      <c r="O170" s="16">
        <f t="shared" ca="1" si="34"/>
        <v>10.3292</v>
      </c>
      <c r="P170" s="16" t="str">
        <f ca="1">IFERROR(INDEX(VpD!$2:$2,MATCH(H170,VpD!$1:$1,1)),VpD!$I$2)</f>
        <v>1979-1998</v>
      </c>
      <c r="Q170" s="1">
        <f ca="1">INDEX(VpD!$C$3:$I$27,MATCH(F170,VpD!$B$3:$B$27,0),MATCH(P170,VpD!$C$2:$I$2,0))</f>
        <v>90</v>
      </c>
      <c r="R170" s="16">
        <f t="shared" ca="1" si="35"/>
        <v>8.82</v>
      </c>
      <c r="S170" s="14">
        <f t="shared" ca="1" si="36"/>
        <v>713930.52</v>
      </c>
      <c r="T170" s="14">
        <f t="shared" ca="1" si="37"/>
        <v>6169233.7000000002</v>
      </c>
      <c r="U170" s="14" t="str">
        <f t="shared" ca="1" si="38"/>
        <v>0A3F507E-1C23-32B8-E044-0003BA298018</v>
      </c>
    </row>
    <row r="171" spans="1:21" s="14" customFormat="1" x14ac:dyDescent="0.25">
      <c r="A171" s="14">
        <f t="shared" si="26"/>
        <v>171</v>
      </c>
      <c r="B171" s="14" t="str">
        <f t="shared" ca="1" si="27"/>
        <v>78F5391C-41AA-4BD7-A6C7-582E1EA7C7ED</v>
      </c>
      <c r="C171" s="14" t="str">
        <f t="shared" ca="1" si="28"/>
        <v>Bækkeskovvej</v>
      </c>
      <c r="D171" s="14" t="str">
        <f t="shared" ca="1" si="29"/>
        <v>10A</v>
      </c>
      <c r="E171" s="14" t="str">
        <f t="shared" ca="1" si="30"/>
        <v>18i</v>
      </c>
      <c r="F171" s="1">
        <f t="shared" ca="1" si="31"/>
        <v>320</v>
      </c>
      <c r="G171" s="1">
        <f t="shared" ca="1" si="32"/>
        <v>336</v>
      </c>
      <c r="H171" s="1">
        <f t="shared" ca="1" si="33"/>
        <v>1967</v>
      </c>
      <c r="I171" s="1" t="str">
        <f ca="1">INDEX(Relationstabel!$C$3:$K$10,MATCH(INDIRECT($A$1&amp;"J"&amp;A171),Relationstabel!$A$3:$A$10,0),MATCH(IFERROR(VALUE(INDIRECT($A$1&amp;"K"&amp;A171)),0),Relationstabel!$C$1:$K$1,0))</f>
        <v>Naturgas</v>
      </c>
      <c r="J171" s="1" t="str">
        <f ca="1">INDEX(Anvendelseskode!B:B,MATCH($F171,Anvendelseskode!$A:$A,0))</f>
        <v>Bygning til kontor, handel, lager herunder offentlig administration</v>
      </c>
      <c r="K171" s="1" t="str">
        <f ca="1">INDEX(Anvendelseskode!C:C,MATCH($F171,Anvendelseskode!$A:$A,0))</f>
        <v>Kontor, handel, lager, off. adm.</v>
      </c>
      <c r="L171" s="1" t="str">
        <f ca="1">INDEX(Anvendelseskode!D:D,MATCH($F171,Anvendelseskode!$A:$A,0))</f>
        <v>Handel og servicevirksomheder</v>
      </c>
      <c r="M171" s="1" t="str">
        <f ca="1">IFERROR(INDEX(SBi!$2:$2,MATCH(H171,SBi!$1:$1,1)),SBi!$K$2)</f>
        <v>1961-1972</v>
      </c>
      <c r="N171" s="1">
        <f ca="1">INDEX(SBi!$C$3:$K$28,MATCH(F171,SBi!$B$3:$B$28,0),MATCH(M171,SBi!$C$2:$K$2,0))</f>
        <v>117.5</v>
      </c>
      <c r="O171" s="16">
        <f t="shared" ca="1" si="34"/>
        <v>39.479999999999997</v>
      </c>
      <c r="P171" s="16" t="str">
        <f ca="1">IFERROR(INDEX(VpD!$2:$2,MATCH(H171,VpD!$1:$1,1)),VpD!$I$2)</f>
        <v>1961-1972</v>
      </c>
      <c r="Q171" s="1">
        <f ca="1">INDEX(VpD!$C$3:$I$27,MATCH(F171,VpD!$B$3:$B$27,0),MATCH(P171,VpD!$C$2:$I$2,0))</f>
        <v>105</v>
      </c>
      <c r="R171" s="16">
        <f t="shared" ca="1" si="35"/>
        <v>35.28</v>
      </c>
      <c r="S171" s="14">
        <f t="shared" ca="1" si="36"/>
        <v>713142.53</v>
      </c>
      <c r="T171" s="14">
        <f t="shared" ca="1" si="37"/>
        <v>6168840.8700000001</v>
      </c>
      <c r="U171" s="14" t="str">
        <f t="shared" ca="1" si="38"/>
        <v>1F289F18-869A-372C-E044-0003BA298018</v>
      </c>
    </row>
    <row r="172" spans="1:21" s="14" customFormat="1" x14ac:dyDescent="0.25">
      <c r="A172" s="14">
        <f t="shared" si="26"/>
        <v>172</v>
      </c>
      <c r="B172" s="14" t="str">
        <f t="shared" ca="1" si="27"/>
        <v>40A1CB2B-2825-4612-8046-F9BF57D746FA</v>
      </c>
      <c r="C172" s="14" t="str">
        <f t="shared" ca="1" si="28"/>
        <v>Horsbred</v>
      </c>
      <c r="D172" s="14" t="str">
        <f t="shared" ca="1" si="29"/>
        <v>142</v>
      </c>
      <c r="E172" s="14" t="str">
        <f t="shared" ca="1" si="30"/>
        <v>20k</v>
      </c>
      <c r="F172" s="1">
        <f t="shared" ca="1" si="31"/>
        <v>120</v>
      </c>
      <c r="G172" s="1">
        <f t="shared" ca="1" si="32"/>
        <v>163</v>
      </c>
      <c r="H172" s="1">
        <f t="shared" ca="1" si="33"/>
        <v>1987</v>
      </c>
      <c r="I172" s="1" t="str">
        <f ca="1">INDEX(Relationstabel!$C$3:$K$10,MATCH(INDIRECT($A$1&amp;"J"&amp;A172),Relationstabel!$A$3:$A$10,0),MATCH(IFERROR(VALUE(INDIRECT($A$1&amp;"K"&amp;A172)),0),Relationstabel!$C$1:$K$1,0))</f>
        <v>Fjernvarme/ Blokvarme</v>
      </c>
      <c r="J172" s="1" t="str">
        <f ca="1">INDEX(Anvendelseskode!B:B,MATCH($F172,Anvendelseskode!$A:$A,0))</f>
        <v>Fritliggende enfamilieshus (parcelhus)</v>
      </c>
      <c r="K172" s="1" t="str">
        <f ca="1">INDEX(Anvendelseskode!C:C,MATCH($F172,Anvendelseskode!$A:$A,0))</f>
        <v>Parcelhuse</v>
      </c>
      <c r="L172" s="1" t="str">
        <f ca="1">INDEX(Anvendelseskode!D:D,MATCH($F172,Anvendelseskode!$A:$A,0))</f>
        <v>Private husholdninger</v>
      </c>
      <c r="M172" s="1" t="str">
        <f ca="1">IFERROR(INDEX(SBi!$2:$2,MATCH(H172,SBi!$1:$1,1)),SBi!$K$2)</f>
        <v>1979-1998</v>
      </c>
      <c r="N172" s="1">
        <f ca="1">INDEX(SBi!$C$3:$K$28,MATCH(F172,SBi!$B$3:$B$28,0),MATCH(M172,SBi!$C$2:$K$2,0))</f>
        <v>105.4</v>
      </c>
      <c r="O172" s="16">
        <f t="shared" ca="1" si="34"/>
        <v>17.180199999999999</v>
      </c>
      <c r="P172" s="16" t="str">
        <f ca="1">IFERROR(INDEX(VpD!$2:$2,MATCH(H172,VpD!$1:$1,1)),VpD!$I$2)</f>
        <v>1979-1998</v>
      </c>
      <c r="Q172" s="1">
        <f ca="1">INDEX(VpD!$C$3:$I$27,MATCH(F172,VpD!$B$3:$B$27,0),MATCH(P172,VpD!$C$2:$I$2,0))</f>
        <v>90</v>
      </c>
      <c r="R172" s="16">
        <f t="shared" ca="1" si="35"/>
        <v>14.67</v>
      </c>
      <c r="S172" s="14">
        <f t="shared" ca="1" si="36"/>
        <v>711449.36</v>
      </c>
      <c r="T172" s="14">
        <f t="shared" ca="1" si="37"/>
        <v>6172076.0499999998</v>
      </c>
      <c r="U172" s="14" t="str">
        <f t="shared" ca="1" si="38"/>
        <v>0A3F507E-1902-32B8-E044-0003BA298018</v>
      </c>
    </row>
    <row r="173" spans="1:21" s="14" customFormat="1" x14ac:dyDescent="0.25">
      <c r="A173" s="14">
        <f t="shared" si="26"/>
        <v>173</v>
      </c>
      <c r="B173" s="14" t="str">
        <f t="shared" ca="1" si="27"/>
        <v>BFB91384-C262-4B16-B277-04C244E1FE21</v>
      </c>
      <c r="C173" s="14" t="str">
        <f t="shared" ca="1" si="28"/>
        <v>Kløvervænget</v>
      </c>
      <c r="D173" s="14" t="str">
        <f t="shared" ca="1" si="29"/>
        <v>51</v>
      </c>
      <c r="E173" s="14" t="str">
        <f t="shared" ca="1" si="30"/>
        <v>9pr</v>
      </c>
      <c r="F173" s="1">
        <f t="shared" ca="1" si="31"/>
        <v>420</v>
      </c>
      <c r="G173" s="1">
        <f t="shared" ca="1" si="32"/>
        <v>2883</v>
      </c>
      <c r="H173" s="1">
        <f t="shared" ca="1" si="33"/>
        <v>2002</v>
      </c>
      <c r="I173" s="1" t="str">
        <f ca="1">INDEX(Relationstabel!$C$3:$K$10,MATCH(INDIRECT($A$1&amp;"J"&amp;A173),Relationstabel!$A$3:$A$10,0),MATCH(IFERROR(VALUE(INDIRECT($A$1&amp;"K"&amp;A173)),0),Relationstabel!$C$1:$K$1,0))</f>
        <v>Fjernvarme/ Blokvarme</v>
      </c>
      <c r="J173" s="1" t="str">
        <f ca="1">INDEX(Anvendelseskode!B:B,MATCH($F173,Anvendelseskode!$A:$A,0))</f>
        <v>Bygning til undervisning og forskning (skole, gymnasium, forskningslabratorium o.lign.)</v>
      </c>
      <c r="K173" s="1" t="str">
        <f ca="1">INDEX(Anvendelseskode!C:C,MATCH($F173,Anvendelseskode!$A:$A,0))</f>
        <v>Undervisning, forskning o.l.</v>
      </c>
      <c r="L173" s="1" t="str">
        <f ca="1">INDEX(Anvendelseskode!D:D,MATCH($F173,Anvendelseskode!$A:$A,0))</f>
        <v>Kommunale og andre offentlige institutioner</v>
      </c>
      <c r="M173" s="1" t="str">
        <f ca="1">IFERROR(INDEX(SBi!$2:$2,MATCH(H173,SBi!$1:$1,1)),SBi!$K$2)</f>
        <v>1999-2006</v>
      </c>
      <c r="N173" s="1">
        <f ca="1">INDEX(SBi!$C$3:$K$28,MATCH(F173,SBi!$B$3:$B$28,0),MATCH(M173,SBi!$C$2:$K$2,0))</f>
        <v>100</v>
      </c>
      <c r="O173" s="16">
        <f t="shared" ca="1" si="34"/>
        <v>288.3</v>
      </c>
      <c r="P173" s="16" t="str">
        <f ca="1">IFERROR(INDEX(VpD!$2:$2,MATCH(H173,VpD!$1:$1,1)),VpD!$I$2)</f>
        <v>&gt;1998</v>
      </c>
      <c r="Q173" s="1">
        <f ca="1">INDEX(VpD!$C$3:$I$27,MATCH(F173,VpD!$B$3:$B$27,0),MATCH(P173,VpD!$C$2:$I$2,0))</f>
        <v>98</v>
      </c>
      <c r="R173" s="16">
        <f t="shared" ca="1" si="35"/>
        <v>282.53399999999999</v>
      </c>
      <c r="S173" s="14">
        <f t="shared" ca="1" si="36"/>
        <v>711420.96</v>
      </c>
      <c r="T173" s="14">
        <f t="shared" ca="1" si="37"/>
        <v>6172776.7400000002</v>
      </c>
      <c r="U173" s="14" t="str">
        <f t="shared" ca="1" si="38"/>
        <v>2B190E33-7E07-3634-E044-0003BA298018</v>
      </c>
    </row>
    <row r="174" spans="1:21" s="14" customFormat="1" x14ac:dyDescent="0.25">
      <c r="A174" s="14">
        <f t="shared" si="26"/>
        <v>174</v>
      </c>
      <c r="B174" s="14" t="str">
        <f t="shared" ca="1" si="27"/>
        <v>8B8326CD-D548-47DF-959D-0581DAD7674A</v>
      </c>
      <c r="C174" s="14" t="str">
        <f t="shared" ca="1" si="28"/>
        <v>Engvej</v>
      </c>
      <c r="D174" s="14" t="str">
        <f t="shared" ca="1" si="29"/>
        <v>28</v>
      </c>
      <c r="E174" s="14" t="str">
        <f t="shared" ca="1" si="30"/>
        <v>1i</v>
      </c>
      <c r="F174" s="1">
        <f t="shared" ca="1" si="31"/>
        <v>120</v>
      </c>
      <c r="G174" s="1">
        <f t="shared" ca="1" si="32"/>
        <v>111</v>
      </c>
      <c r="H174" s="1">
        <f t="shared" ca="1" si="33"/>
        <v>1964</v>
      </c>
      <c r="I174" s="1" t="str">
        <f ca="1">INDEX(Relationstabel!$C$3:$K$10,MATCH(INDIRECT($A$1&amp;"J"&amp;A174),Relationstabel!$A$3:$A$10,0),MATCH(IFERROR(VALUE(INDIRECT($A$1&amp;"K"&amp;A174)),0),Relationstabel!$C$1:$K$1,0))</f>
        <v>Naturgas</v>
      </c>
      <c r="J174" s="1" t="str">
        <f ca="1">INDEX(Anvendelseskode!B:B,MATCH($F174,Anvendelseskode!$A:$A,0))</f>
        <v>Fritliggende enfamilieshus (parcelhus)</v>
      </c>
      <c r="K174" s="1" t="str">
        <f ca="1">INDEX(Anvendelseskode!C:C,MATCH($F174,Anvendelseskode!$A:$A,0))</f>
        <v>Parcelhuse</v>
      </c>
      <c r="L174" s="1" t="str">
        <f ca="1">INDEX(Anvendelseskode!D:D,MATCH($F174,Anvendelseskode!$A:$A,0))</f>
        <v>Private husholdninger</v>
      </c>
      <c r="M174" s="1" t="str">
        <f ca="1">IFERROR(INDEX(SBi!$2:$2,MATCH(H174,SBi!$1:$1,1)),SBi!$K$2)</f>
        <v>1961-1972</v>
      </c>
      <c r="N174" s="1">
        <f ca="1">INDEX(SBi!$C$3:$K$28,MATCH(F174,SBi!$B$3:$B$28,0),MATCH(M174,SBi!$C$2:$K$2,0))</f>
        <v>134.30000000000001</v>
      </c>
      <c r="O174" s="16">
        <f t="shared" ca="1" si="34"/>
        <v>14.907300000000001</v>
      </c>
      <c r="P174" s="16" t="str">
        <f ca="1">IFERROR(INDEX(VpD!$2:$2,MATCH(H174,VpD!$1:$1,1)),VpD!$I$2)</f>
        <v>1961-1972</v>
      </c>
      <c r="Q174" s="1">
        <f ca="1">INDEX(VpD!$C$3:$I$27,MATCH(F174,VpD!$B$3:$B$27,0),MATCH(P174,VpD!$C$2:$I$2,0))</f>
        <v>143</v>
      </c>
      <c r="R174" s="16">
        <f t="shared" ca="1" si="35"/>
        <v>15.872999999999999</v>
      </c>
      <c r="S174" s="14">
        <f t="shared" ca="1" si="36"/>
        <v>711590.82</v>
      </c>
      <c r="T174" s="14">
        <f t="shared" ca="1" si="37"/>
        <v>6170600.6699999999</v>
      </c>
      <c r="U174" s="14" t="str">
        <f t="shared" ca="1" si="38"/>
        <v>0A3F507E-1710-32B8-E044-0003BA298018</v>
      </c>
    </row>
    <row r="175" spans="1:21" s="14" customFormat="1" x14ac:dyDescent="0.25">
      <c r="A175" s="14">
        <f t="shared" si="26"/>
        <v>175</v>
      </c>
      <c r="B175" s="14" t="str">
        <f t="shared" ca="1" si="27"/>
        <v>0FC4A411-AC19-4DFC-AA12-2F98C64921EB</v>
      </c>
      <c r="C175" s="14" t="str">
        <f t="shared" ca="1" si="28"/>
        <v>Idræts Alle</v>
      </c>
      <c r="D175" s="14" t="str">
        <f t="shared" ca="1" si="29"/>
        <v>2</v>
      </c>
      <c r="E175" s="14" t="str">
        <f t="shared" ca="1" si="30"/>
        <v>3ar</v>
      </c>
      <c r="F175" s="1">
        <f t="shared" ca="1" si="31"/>
        <v>530</v>
      </c>
      <c r="G175" s="1">
        <f t="shared" ca="1" si="32"/>
        <v>5696</v>
      </c>
      <c r="H175" s="1">
        <f t="shared" ca="1" si="33"/>
        <v>1979</v>
      </c>
      <c r="I175" s="1" t="str">
        <f ca="1">INDEX(Relationstabel!$C$3:$K$10,MATCH(INDIRECT($A$1&amp;"J"&amp;A175),Relationstabel!$A$3:$A$10,0),MATCH(IFERROR(VALUE(INDIRECT($A$1&amp;"K"&amp;A175)),0),Relationstabel!$C$1:$K$1,0))</f>
        <v>Fjernvarme/ Blokvarme</v>
      </c>
      <c r="J175" s="1" t="str">
        <f ca="1">INDEX(Anvendelseskode!B:B,MATCH($F175,Anvendelseskode!$A:$A,0))</f>
        <v>Bygning i forbindelse med idrætsudøvelse (klubhus, idrætshal, svømmehal o.lign.).</v>
      </c>
      <c r="K175" s="1" t="str">
        <f ca="1">INDEX(Anvendelseskode!C:C,MATCH($F175,Anvendelseskode!$A:$A,0))</f>
        <v>Bygning i forbindelse med idrætsudøvelse (klubhus, idrætshal, svømmehal o.lign.).</v>
      </c>
      <c r="L175" s="1" t="str">
        <f ca="1">INDEX(Anvendelseskode!D:D,MATCH($F175,Anvendelseskode!$A:$A,0))</f>
        <v>Kommunale og andre offentlige institutioner</v>
      </c>
      <c r="M175" s="1" t="str">
        <f ca="1">IFERROR(INDEX(SBi!$2:$2,MATCH(H175,SBi!$1:$1,1)),SBi!$K$2)</f>
        <v>1979-1998</v>
      </c>
      <c r="N175" s="1">
        <f ca="1">INDEX(SBi!$C$3:$K$28,MATCH(F175,SBi!$B$3:$B$28,0),MATCH(M175,SBi!$C$2:$K$2,0))</f>
        <v>155</v>
      </c>
      <c r="O175" s="16">
        <f t="shared" ca="1" si="34"/>
        <v>882.88</v>
      </c>
      <c r="P175" s="16" t="str">
        <f ca="1">IFERROR(INDEX(VpD!$2:$2,MATCH(H175,VpD!$1:$1,1)),VpD!$I$2)</f>
        <v>1979-1998</v>
      </c>
      <c r="Q175" s="1">
        <f ca="1">INDEX(VpD!$C$3:$I$27,MATCH(F175,VpD!$B$3:$B$27,0),MATCH(P175,VpD!$C$2:$I$2,0))</f>
        <v>72</v>
      </c>
      <c r="R175" s="16">
        <f t="shared" ca="1" si="35"/>
        <v>410.11200000000002</v>
      </c>
      <c r="S175" s="14">
        <f t="shared" ca="1" si="36"/>
        <v>712264.55</v>
      </c>
      <c r="T175" s="14">
        <f t="shared" ca="1" si="37"/>
        <v>6170038.2999999998</v>
      </c>
      <c r="U175" s="14" t="str">
        <f t="shared" ca="1" si="38"/>
        <v>0A3F507E-1B10-32B8-E044-0003BA298018</v>
      </c>
    </row>
    <row r="176" spans="1:21" s="14" customFormat="1" x14ac:dyDescent="0.25">
      <c r="A176" s="14">
        <f t="shared" si="26"/>
        <v>176</v>
      </c>
      <c r="B176" s="14" t="str">
        <f t="shared" ca="1" si="27"/>
        <v>68116F41-6362-4213-9C06-5A1431A2BA1B</v>
      </c>
      <c r="C176" s="14" t="str">
        <f t="shared" ca="1" si="28"/>
        <v>Løkketoften</v>
      </c>
      <c r="D176" s="14" t="str">
        <f t="shared" ca="1" si="29"/>
        <v>45</v>
      </c>
      <c r="E176" s="14" t="str">
        <f t="shared" ca="1" si="30"/>
        <v>9dh</v>
      </c>
      <c r="F176" s="1">
        <f t="shared" ca="1" si="31"/>
        <v>120</v>
      </c>
      <c r="G176" s="1">
        <f t="shared" ca="1" si="32"/>
        <v>134</v>
      </c>
      <c r="H176" s="1">
        <f t="shared" ca="1" si="33"/>
        <v>1982</v>
      </c>
      <c r="I176" s="1" t="str">
        <f ca="1">INDEX(Relationstabel!$C$3:$K$10,MATCH(INDIRECT($A$1&amp;"J"&amp;A176),Relationstabel!$A$3:$A$10,0),MATCH(IFERROR(VALUE(INDIRECT($A$1&amp;"K"&amp;A176)),0),Relationstabel!$C$1:$K$1,0))</f>
        <v>Naturgas</v>
      </c>
      <c r="J176" s="1" t="str">
        <f ca="1">INDEX(Anvendelseskode!B:B,MATCH($F176,Anvendelseskode!$A:$A,0))</f>
        <v>Fritliggende enfamilieshus (parcelhus)</v>
      </c>
      <c r="K176" s="1" t="str">
        <f ca="1">INDEX(Anvendelseskode!C:C,MATCH($F176,Anvendelseskode!$A:$A,0))</f>
        <v>Parcelhuse</v>
      </c>
      <c r="L176" s="1" t="str">
        <f ca="1">INDEX(Anvendelseskode!D:D,MATCH($F176,Anvendelseskode!$A:$A,0))</f>
        <v>Private husholdninger</v>
      </c>
      <c r="M176" s="1" t="str">
        <f ca="1">IFERROR(INDEX(SBi!$2:$2,MATCH(H176,SBi!$1:$1,1)),SBi!$K$2)</f>
        <v>1979-1998</v>
      </c>
      <c r="N176" s="1">
        <f ca="1">INDEX(SBi!$C$3:$K$28,MATCH(F176,SBi!$B$3:$B$28,0),MATCH(M176,SBi!$C$2:$K$2,0))</f>
        <v>105.4</v>
      </c>
      <c r="O176" s="16">
        <f t="shared" ca="1" si="34"/>
        <v>14.1236</v>
      </c>
      <c r="P176" s="16" t="str">
        <f ca="1">IFERROR(INDEX(VpD!$2:$2,MATCH(H176,VpD!$1:$1,1)),VpD!$I$2)</f>
        <v>1979-1998</v>
      </c>
      <c r="Q176" s="1">
        <f ca="1">INDEX(VpD!$C$3:$I$27,MATCH(F176,VpD!$B$3:$B$27,0),MATCH(P176,VpD!$C$2:$I$2,0))</f>
        <v>90</v>
      </c>
      <c r="R176" s="16">
        <f t="shared" ca="1" si="35"/>
        <v>12.06</v>
      </c>
      <c r="S176" s="14">
        <f t="shared" ca="1" si="36"/>
        <v>710803.44</v>
      </c>
      <c r="T176" s="14">
        <f t="shared" ca="1" si="37"/>
        <v>6172056.04</v>
      </c>
      <c r="U176" s="14" t="str">
        <f t="shared" ca="1" si="38"/>
        <v>0A3F507E-1D10-32B8-E044-0003BA298018</v>
      </c>
    </row>
    <row r="177" spans="1:21" s="14" customFormat="1" x14ac:dyDescent="0.25">
      <c r="A177" s="14">
        <f t="shared" si="26"/>
        <v>177</v>
      </c>
      <c r="B177" s="14" t="str">
        <f t="shared" ca="1" si="27"/>
        <v>F9EE3DD9-5FA1-4A33-9801-ACA55387DA5E</v>
      </c>
      <c r="C177" s="14" t="str">
        <f t="shared" ca="1" si="28"/>
        <v>Nysøvej</v>
      </c>
      <c r="D177" s="14" t="str">
        <f t="shared" ca="1" si="29"/>
        <v>43</v>
      </c>
      <c r="E177" s="14" t="str">
        <f t="shared" ca="1" si="30"/>
        <v>4dl</v>
      </c>
      <c r="F177" s="1">
        <f t="shared" ca="1" si="31"/>
        <v>120</v>
      </c>
      <c r="G177" s="1">
        <f t="shared" ca="1" si="32"/>
        <v>135</v>
      </c>
      <c r="H177" s="1">
        <f t="shared" ca="1" si="33"/>
        <v>1975</v>
      </c>
      <c r="I177" s="1" t="str">
        <f ca="1">INDEX(Relationstabel!$C$3:$K$10,MATCH(INDIRECT($A$1&amp;"J"&amp;A177),Relationstabel!$A$3:$A$10,0),MATCH(IFERROR(VALUE(INDIRECT($A$1&amp;"K"&amp;A177)),0),Relationstabel!$C$1:$K$1,0))</f>
        <v>Elvarme</v>
      </c>
      <c r="J177" s="1" t="str">
        <f ca="1">INDEX(Anvendelseskode!B:B,MATCH($F177,Anvendelseskode!$A:$A,0))</f>
        <v>Fritliggende enfamilieshus (parcelhus)</v>
      </c>
      <c r="K177" s="1" t="str">
        <f ca="1">INDEX(Anvendelseskode!C:C,MATCH($F177,Anvendelseskode!$A:$A,0))</f>
        <v>Parcelhuse</v>
      </c>
      <c r="L177" s="1" t="str">
        <f ca="1">INDEX(Anvendelseskode!D:D,MATCH($F177,Anvendelseskode!$A:$A,0))</f>
        <v>Private husholdninger</v>
      </c>
      <c r="M177" s="1" t="str">
        <f ca="1">IFERROR(INDEX(SBi!$2:$2,MATCH(H177,SBi!$1:$1,1)),SBi!$K$2)</f>
        <v>1973-1978</v>
      </c>
      <c r="N177" s="1">
        <f ca="1">INDEX(SBi!$C$3:$K$28,MATCH(F177,SBi!$B$3:$B$28,0),MATCH(M177,SBi!$C$2:$K$2,0))</f>
        <v>119.8</v>
      </c>
      <c r="O177" s="16">
        <f t="shared" ca="1" si="34"/>
        <v>16.172999999999998</v>
      </c>
      <c r="P177" s="16" t="str">
        <f ca="1">IFERROR(INDEX(VpD!$2:$2,MATCH(H177,VpD!$1:$1,1)),VpD!$I$2)</f>
        <v>1973-1978</v>
      </c>
      <c r="Q177" s="1">
        <f ca="1">INDEX(VpD!$C$3:$I$27,MATCH(F177,VpD!$B$3:$B$27,0),MATCH(P177,VpD!$C$2:$I$2,0))</f>
        <v>117</v>
      </c>
      <c r="R177" s="16">
        <f t="shared" ca="1" si="35"/>
        <v>15.795</v>
      </c>
      <c r="S177" s="14">
        <f t="shared" ca="1" si="36"/>
        <v>712096.74</v>
      </c>
      <c r="T177" s="14">
        <f t="shared" ca="1" si="37"/>
        <v>6169292.96</v>
      </c>
      <c r="U177" s="14" t="str">
        <f t="shared" ca="1" si="38"/>
        <v>0A3F507E-1E10-32B8-E044-0003BA298018</v>
      </c>
    </row>
    <row r="178" spans="1:21" s="14" customFormat="1" x14ac:dyDescent="0.25">
      <c r="A178" s="14">
        <f t="shared" si="26"/>
        <v>178</v>
      </c>
      <c r="B178" s="14" t="str">
        <f t="shared" ca="1" si="27"/>
        <v>E19AF777-3D08-4C2E-8CD4-6EEC339C7AA1</v>
      </c>
      <c r="C178" s="14" t="str">
        <f t="shared" ca="1" si="28"/>
        <v>Engvej</v>
      </c>
      <c r="D178" s="14" t="str">
        <f t="shared" ca="1" si="29"/>
        <v>32</v>
      </c>
      <c r="E178" s="14" t="str">
        <f t="shared" ca="1" si="30"/>
        <v>87</v>
      </c>
      <c r="F178" s="1">
        <f t="shared" ca="1" si="31"/>
        <v>120</v>
      </c>
      <c r="G178" s="1">
        <f t="shared" ca="1" si="32"/>
        <v>156</v>
      </c>
      <c r="H178" s="1">
        <f t="shared" ca="1" si="33"/>
        <v>1999</v>
      </c>
      <c r="I178" s="1" t="str">
        <f ca="1">INDEX(Relationstabel!$C$3:$K$10,MATCH(INDIRECT($A$1&amp;"J"&amp;A178),Relationstabel!$A$3:$A$10,0),MATCH(IFERROR(VALUE(INDIRECT($A$1&amp;"K"&amp;A178)),0),Relationstabel!$C$1:$K$1,0))</f>
        <v>Naturgas</v>
      </c>
      <c r="J178" s="1" t="str">
        <f ca="1">INDEX(Anvendelseskode!B:B,MATCH($F178,Anvendelseskode!$A:$A,0))</f>
        <v>Fritliggende enfamilieshus (parcelhus)</v>
      </c>
      <c r="K178" s="1" t="str">
        <f ca="1">INDEX(Anvendelseskode!C:C,MATCH($F178,Anvendelseskode!$A:$A,0))</f>
        <v>Parcelhuse</v>
      </c>
      <c r="L178" s="1" t="str">
        <f ca="1">INDEX(Anvendelseskode!D:D,MATCH($F178,Anvendelseskode!$A:$A,0))</f>
        <v>Private husholdninger</v>
      </c>
      <c r="M178" s="1" t="str">
        <f ca="1">IFERROR(INDEX(SBi!$2:$2,MATCH(H178,SBi!$1:$1,1)),SBi!$K$2)</f>
        <v>1999-2006</v>
      </c>
      <c r="N178" s="1">
        <f ca="1">INDEX(SBi!$C$3:$K$28,MATCH(F178,SBi!$B$3:$B$28,0),MATCH(M178,SBi!$C$2:$K$2,0))</f>
        <v>83.9</v>
      </c>
      <c r="O178" s="16">
        <f t="shared" ca="1" si="34"/>
        <v>13.088400000000002</v>
      </c>
      <c r="P178" s="16" t="str">
        <f ca="1">IFERROR(INDEX(VpD!$2:$2,MATCH(H178,VpD!$1:$1,1)),VpD!$I$2)</f>
        <v>&gt;1998</v>
      </c>
      <c r="Q178" s="1">
        <f ca="1">INDEX(VpD!$C$3:$I$27,MATCH(F178,VpD!$B$3:$B$27,0),MATCH(P178,VpD!$C$2:$I$2,0))</f>
        <v>72</v>
      </c>
      <c r="R178" s="16">
        <f t="shared" ca="1" si="35"/>
        <v>11.231999999999999</v>
      </c>
      <c r="S178" s="14">
        <f t="shared" ca="1" si="36"/>
        <v>711552.06</v>
      </c>
      <c r="T178" s="14">
        <f t="shared" ca="1" si="37"/>
        <v>6170583.9900000002</v>
      </c>
      <c r="U178" s="14" t="str">
        <f t="shared" ca="1" si="38"/>
        <v>0A3F507E-1712-32B8-E044-0003BA298018</v>
      </c>
    </row>
    <row r="179" spans="1:21" s="14" customFormat="1" x14ac:dyDescent="0.25">
      <c r="A179" s="14">
        <f t="shared" si="26"/>
        <v>179</v>
      </c>
      <c r="B179" s="14" t="str">
        <f t="shared" ca="1" si="27"/>
        <v>C8A8F923-188E-4E7D-856E-6BF0D80ED88D</v>
      </c>
      <c r="C179" s="14" t="str">
        <f t="shared" ca="1" si="28"/>
        <v>Rendsagervej</v>
      </c>
      <c r="D179" s="14" t="str">
        <f t="shared" ca="1" si="29"/>
        <v>141</v>
      </c>
      <c r="E179" s="14" t="str">
        <f t="shared" ca="1" si="30"/>
        <v>9mt</v>
      </c>
      <c r="F179" s="1">
        <f t="shared" ca="1" si="31"/>
        <v>120</v>
      </c>
      <c r="G179" s="1">
        <f t="shared" ca="1" si="32"/>
        <v>109</v>
      </c>
      <c r="H179" s="1">
        <f t="shared" ca="1" si="33"/>
        <v>1973</v>
      </c>
      <c r="I179" s="1" t="str">
        <f ca="1">INDEX(Relationstabel!$C$3:$K$10,MATCH(INDIRECT($A$1&amp;"J"&amp;A179),Relationstabel!$A$3:$A$10,0),MATCH(IFERROR(VALUE(INDIRECT($A$1&amp;"K"&amp;A179)),0),Relationstabel!$C$1:$K$1,0))</f>
        <v>Naturgas</v>
      </c>
      <c r="J179" s="1" t="str">
        <f ca="1">INDEX(Anvendelseskode!B:B,MATCH($F179,Anvendelseskode!$A:$A,0))</f>
        <v>Fritliggende enfamilieshus (parcelhus)</v>
      </c>
      <c r="K179" s="1" t="str">
        <f ca="1">INDEX(Anvendelseskode!C:C,MATCH($F179,Anvendelseskode!$A:$A,0))</f>
        <v>Parcelhuse</v>
      </c>
      <c r="L179" s="1" t="str">
        <f ca="1">INDEX(Anvendelseskode!D:D,MATCH($F179,Anvendelseskode!$A:$A,0))</f>
        <v>Private husholdninger</v>
      </c>
      <c r="M179" s="1" t="str">
        <f ca="1">IFERROR(INDEX(SBi!$2:$2,MATCH(H179,SBi!$1:$1,1)),SBi!$K$2)</f>
        <v>1973-1978</v>
      </c>
      <c r="N179" s="1">
        <f ca="1">INDEX(SBi!$C$3:$K$28,MATCH(F179,SBi!$B$3:$B$28,0),MATCH(M179,SBi!$C$2:$K$2,0))</f>
        <v>119.8</v>
      </c>
      <c r="O179" s="16">
        <f t="shared" ca="1" si="34"/>
        <v>13.058199999999999</v>
      </c>
      <c r="P179" s="16" t="str">
        <f ca="1">IFERROR(INDEX(VpD!$2:$2,MATCH(H179,VpD!$1:$1,1)),VpD!$I$2)</f>
        <v>1973-1978</v>
      </c>
      <c r="Q179" s="1">
        <f ca="1">INDEX(VpD!$C$3:$I$27,MATCH(F179,VpD!$B$3:$B$27,0),MATCH(P179,VpD!$C$2:$I$2,0))</f>
        <v>117</v>
      </c>
      <c r="R179" s="16">
        <f t="shared" ca="1" si="35"/>
        <v>12.753</v>
      </c>
      <c r="S179" s="14">
        <f t="shared" ca="1" si="36"/>
        <v>710812.12</v>
      </c>
      <c r="T179" s="14">
        <f t="shared" ca="1" si="37"/>
        <v>6171755.6500000004</v>
      </c>
      <c r="U179" s="14" t="str">
        <f t="shared" ca="1" si="38"/>
        <v>0A3F507E-2009-32B8-E044-0003BA298018</v>
      </c>
    </row>
    <row r="180" spans="1:21" s="14" customFormat="1" x14ac:dyDescent="0.25">
      <c r="A180" s="14">
        <f t="shared" si="26"/>
        <v>180</v>
      </c>
      <c r="B180" s="14" t="str">
        <f t="shared" ca="1" si="27"/>
        <v>2A74ADB3-BE8C-47EC-AC12-309C45E48B0F</v>
      </c>
      <c r="C180" s="14" t="str">
        <f t="shared" ca="1" si="28"/>
        <v>Syvhøjvænge</v>
      </c>
      <c r="D180" s="14" t="str">
        <f t="shared" ca="1" si="29"/>
        <v>216</v>
      </c>
      <c r="E180" s="14" t="str">
        <f t="shared" ca="1" si="30"/>
        <v>14do</v>
      </c>
      <c r="F180" s="1">
        <f t="shared" ca="1" si="31"/>
        <v>130</v>
      </c>
      <c r="G180" s="1">
        <f t="shared" ca="1" si="32"/>
        <v>107</v>
      </c>
      <c r="H180" s="1">
        <f t="shared" ca="1" si="33"/>
        <v>1971</v>
      </c>
      <c r="I180" s="1" t="str">
        <f ca="1">INDEX(Relationstabel!$C$3:$K$10,MATCH(INDIRECT($A$1&amp;"J"&amp;A180),Relationstabel!$A$3:$A$10,0),MATCH(IFERROR(VALUE(INDIRECT($A$1&amp;"K"&amp;A180)),0),Relationstabel!$C$1:$K$1,0))</f>
        <v>Fjernvarme/ Blokvarme</v>
      </c>
      <c r="J180" s="1" t="str">
        <f ca="1">INDEX(Anvendelseskode!B:B,MATCH($F180,Anvendelseskode!$A:$A,0))</f>
        <v>Række-, kæde-, dobbelthus (lodret adskillelse mellem enhederne)</v>
      </c>
      <c r="K180" s="1" t="str">
        <f ca="1">INDEX(Anvendelseskode!C:C,MATCH($F180,Anvendelseskode!$A:$A,0))</f>
        <v>Række-, kæde og dobbelthuse</v>
      </c>
      <c r="L180" s="1" t="str">
        <f ca="1">INDEX(Anvendelseskode!D:D,MATCH($F180,Anvendelseskode!$A:$A,0))</f>
        <v>Private husholdninger</v>
      </c>
      <c r="M180" s="1" t="str">
        <f ca="1">IFERROR(INDEX(SBi!$2:$2,MATCH(H180,SBi!$1:$1,1)),SBi!$K$2)</f>
        <v>1961-1972</v>
      </c>
      <c r="N180" s="1">
        <f ca="1">INDEX(SBi!$C$3:$K$28,MATCH(F180,SBi!$B$3:$B$28,0),MATCH(M180,SBi!$C$2:$K$2,0))</f>
        <v>119.9</v>
      </c>
      <c r="O180" s="16">
        <f t="shared" ca="1" si="34"/>
        <v>12.829300000000002</v>
      </c>
      <c r="P180" s="16" t="str">
        <f ca="1">IFERROR(INDEX(VpD!$2:$2,MATCH(H180,VpD!$1:$1,1)),VpD!$I$2)</f>
        <v>1961-1972</v>
      </c>
      <c r="Q180" s="1">
        <f ca="1">INDEX(VpD!$C$3:$I$27,MATCH(F180,VpD!$B$3:$B$27,0),MATCH(P180,VpD!$C$2:$I$2,0))</f>
        <v>120</v>
      </c>
      <c r="R180" s="16">
        <f t="shared" ca="1" si="35"/>
        <v>12.84</v>
      </c>
      <c r="S180" s="14">
        <f t="shared" ca="1" si="36"/>
        <v>711938.43</v>
      </c>
      <c r="T180" s="14">
        <f t="shared" ca="1" si="37"/>
        <v>6172148.3799999999</v>
      </c>
      <c r="U180" s="14" t="str">
        <f t="shared" ca="1" si="38"/>
        <v>0A3F507E-230C-32B8-E044-0003BA298018</v>
      </c>
    </row>
    <row r="181" spans="1:21" s="14" customFormat="1" x14ac:dyDescent="0.25">
      <c r="A181" s="14">
        <f t="shared" si="26"/>
        <v>181</v>
      </c>
      <c r="B181" s="14" t="str">
        <f t="shared" ca="1" si="27"/>
        <v>25B7D420-B87C-4D91-AD1B-DB2F0E77841F</v>
      </c>
      <c r="C181" s="14" t="str">
        <f t="shared" ca="1" si="28"/>
        <v>Rendsagervej</v>
      </c>
      <c r="D181" s="14" t="str">
        <f t="shared" ca="1" si="29"/>
        <v>149</v>
      </c>
      <c r="E181" s="14" t="str">
        <f t="shared" ca="1" si="30"/>
        <v>9mq</v>
      </c>
      <c r="F181" s="1">
        <f t="shared" ca="1" si="31"/>
        <v>120</v>
      </c>
      <c r="G181" s="1">
        <f t="shared" ca="1" si="32"/>
        <v>109</v>
      </c>
      <c r="H181" s="1">
        <f t="shared" ca="1" si="33"/>
        <v>1973</v>
      </c>
      <c r="I181" s="1" t="str">
        <f ca="1">INDEX(Relationstabel!$C$3:$K$10,MATCH(INDIRECT($A$1&amp;"J"&amp;A181),Relationstabel!$A$3:$A$10,0),MATCH(IFERROR(VALUE(INDIRECT($A$1&amp;"K"&amp;A181)),0),Relationstabel!$C$1:$K$1,0))</f>
        <v>Naturgas</v>
      </c>
      <c r="J181" s="1" t="str">
        <f ca="1">INDEX(Anvendelseskode!B:B,MATCH($F181,Anvendelseskode!$A:$A,0))</f>
        <v>Fritliggende enfamilieshus (parcelhus)</v>
      </c>
      <c r="K181" s="1" t="str">
        <f ca="1">INDEX(Anvendelseskode!C:C,MATCH($F181,Anvendelseskode!$A:$A,0))</f>
        <v>Parcelhuse</v>
      </c>
      <c r="L181" s="1" t="str">
        <f ca="1">INDEX(Anvendelseskode!D:D,MATCH($F181,Anvendelseskode!$A:$A,0))</f>
        <v>Private husholdninger</v>
      </c>
      <c r="M181" s="1" t="str">
        <f ca="1">IFERROR(INDEX(SBi!$2:$2,MATCH(H181,SBi!$1:$1,1)),SBi!$K$2)</f>
        <v>1973-1978</v>
      </c>
      <c r="N181" s="1">
        <f ca="1">INDEX(SBi!$C$3:$K$28,MATCH(F181,SBi!$B$3:$B$28,0),MATCH(M181,SBi!$C$2:$K$2,0))</f>
        <v>119.8</v>
      </c>
      <c r="O181" s="16">
        <f t="shared" ca="1" si="34"/>
        <v>13.058199999999999</v>
      </c>
      <c r="P181" s="16" t="str">
        <f ca="1">IFERROR(INDEX(VpD!$2:$2,MATCH(H181,VpD!$1:$1,1)),VpD!$I$2)</f>
        <v>1973-1978</v>
      </c>
      <c r="Q181" s="1">
        <f ca="1">INDEX(VpD!$C$3:$I$27,MATCH(F181,VpD!$B$3:$B$27,0),MATCH(P181,VpD!$C$2:$I$2,0))</f>
        <v>117</v>
      </c>
      <c r="R181" s="16">
        <f t="shared" ca="1" si="35"/>
        <v>12.753</v>
      </c>
      <c r="S181" s="14">
        <f t="shared" ca="1" si="36"/>
        <v>710812.06</v>
      </c>
      <c r="T181" s="14">
        <f t="shared" ca="1" si="37"/>
        <v>6171784.5099999998</v>
      </c>
      <c r="U181" s="14" t="str">
        <f t="shared" ca="1" si="38"/>
        <v>0A3F507E-2011-32B8-E044-0003BA298018</v>
      </c>
    </row>
    <row r="182" spans="1:21" s="14" customFormat="1" x14ac:dyDescent="0.25">
      <c r="A182" s="14">
        <f t="shared" si="26"/>
        <v>182</v>
      </c>
      <c r="B182" s="14" t="str">
        <f t="shared" ca="1" si="27"/>
        <v>E64377F6-4DEE-4F94-A837-5B4DA77C8B99</v>
      </c>
      <c r="C182" s="14" t="str">
        <f t="shared" ca="1" si="28"/>
        <v>Bækkeskovvej</v>
      </c>
      <c r="D182" s="14" t="str">
        <f t="shared" ca="1" si="29"/>
        <v>9</v>
      </c>
      <c r="E182" s="14" t="str">
        <f t="shared" ca="1" si="30"/>
        <v>4s</v>
      </c>
      <c r="F182" s="1">
        <f t="shared" ca="1" si="31"/>
        <v>140</v>
      </c>
      <c r="G182" s="1">
        <f t="shared" ca="1" si="32"/>
        <v>370</v>
      </c>
      <c r="H182" s="1">
        <f t="shared" ca="1" si="33"/>
        <v>1964</v>
      </c>
      <c r="I182" s="1" t="str">
        <f ca="1">INDEX(Relationstabel!$C$3:$K$10,MATCH(INDIRECT($A$1&amp;"J"&amp;A182),Relationstabel!$A$3:$A$10,0),MATCH(IFERROR(VALUE(INDIRECT($A$1&amp;"K"&amp;A182)),0),Relationstabel!$C$1:$K$1,0))</f>
        <v>Naturgas</v>
      </c>
      <c r="J182" s="1" t="str">
        <f ca="1">INDEX(Anvendelseskode!B:B,MATCH($F182,Anvendelseskode!$A:$A,0))</f>
        <v>Etageboligbebyggelse</v>
      </c>
      <c r="K182" s="1" t="str">
        <f ca="1">INDEX(Anvendelseskode!C:C,MATCH($F182,Anvendelseskode!$A:$A,0))</f>
        <v>Etageboligbebyggelse</v>
      </c>
      <c r="L182" s="1" t="str">
        <f ca="1">INDEX(Anvendelseskode!D:D,MATCH($F182,Anvendelseskode!$A:$A,0))</f>
        <v>Private husholdninger</v>
      </c>
      <c r="M182" s="1" t="str">
        <f ca="1">IFERROR(INDEX(SBi!$2:$2,MATCH(H182,SBi!$1:$1,1)),SBi!$K$2)</f>
        <v>1961-1972</v>
      </c>
      <c r="N182" s="1">
        <f ca="1">INDEX(SBi!$C$3:$K$28,MATCH(F182,SBi!$B$3:$B$28,0),MATCH(M182,SBi!$C$2:$K$2,0))</f>
        <v>132.30000000000001</v>
      </c>
      <c r="O182" s="16">
        <f t="shared" ca="1" si="34"/>
        <v>48.951000000000008</v>
      </c>
      <c r="P182" s="16" t="str">
        <f ca="1">IFERROR(INDEX(VpD!$2:$2,MATCH(H182,VpD!$1:$1,1)),VpD!$I$2)</f>
        <v>1961-1972</v>
      </c>
      <c r="Q182" s="1">
        <f ca="1">INDEX(VpD!$C$3:$I$27,MATCH(F182,VpD!$B$3:$B$27,0),MATCH(P182,VpD!$C$2:$I$2,0))</f>
        <v>126</v>
      </c>
      <c r="R182" s="16">
        <f t="shared" ca="1" si="35"/>
        <v>46.62</v>
      </c>
      <c r="S182" s="14">
        <f t="shared" ca="1" si="36"/>
        <v>713077.55</v>
      </c>
      <c r="T182" s="14">
        <f t="shared" ca="1" si="37"/>
        <v>6168815.1699999999</v>
      </c>
      <c r="U182" s="14" t="str">
        <f t="shared" ca="1" si="38"/>
        <v>0A3F507E-1618-32B8-E044-0003BA298018</v>
      </c>
    </row>
    <row r="183" spans="1:21" s="14" customFormat="1" x14ac:dyDescent="0.25">
      <c r="A183" s="14">
        <f t="shared" si="26"/>
        <v>183</v>
      </c>
      <c r="B183" s="14" t="str">
        <f t="shared" ca="1" si="27"/>
        <v>7976A6B8-2B95-4DB7-A53A-4FBC5A072401</v>
      </c>
      <c r="C183" s="14" t="str">
        <f t="shared" ca="1" si="28"/>
        <v>Horsbred</v>
      </c>
      <c r="D183" s="14" t="str">
        <f t="shared" ca="1" si="29"/>
        <v>164</v>
      </c>
      <c r="E183" s="14" t="str">
        <f t="shared" ca="1" si="30"/>
        <v>20r</v>
      </c>
      <c r="F183" s="1">
        <f t="shared" ca="1" si="31"/>
        <v>120</v>
      </c>
      <c r="G183" s="1">
        <f t="shared" ca="1" si="32"/>
        <v>138</v>
      </c>
      <c r="H183" s="1">
        <f t="shared" ca="1" si="33"/>
        <v>1969</v>
      </c>
      <c r="I183" s="1" t="str">
        <f ca="1">INDEX(Relationstabel!$C$3:$K$10,MATCH(INDIRECT($A$1&amp;"J"&amp;A183),Relationstabel!$A$3:$A$10,0),MATCH(IFERROR(VALUE(INDIRECT($A$1&amp;"K"&amp;A183)),0),Relationstabel!$C$1:$K$1,0))</f>
        <v>Fjernvarme/ Blokvarme</v>
      </c>
      <c r="J183" s="1" t="str">
        <f ca="1">INDEX(Anvendelseskode!B:B,MATCH($F183,Anvendelseskode!$A:$A,0))</f>
        <v>Fritliggende enfamilieshus (parcelhus)</v>
      </c>
      <c r="K183" s="1" t="str">
        <f ca="1">INDEX(Anvendelseskode!C:C,MATCH($F183,Anvendelseskode!$A:$A,0))</f>
        <v>Parcelhuse</v>
      </c>
      <c r="L183" s="1" t="str">
        <f ca="1">INDEX(Anvendelseskode!D:D,MATCH($F183,Anvendelseskode!$A:$A,0))</f>
        <v>Private husholdninger</v>
      </c>
      <c r="M183" s="1" t="str">
        <f ca="1">IFERROR(INDEX(SBi!$2:$2,MATCH(H183,SBi!$1:$1,1)),SBi!$K$2)</f>
        <v>1961-1972</v>
      </c>
      <c r="N183" s="1">
        <f ca="1">INDEX(SBi!$C$3:$K$28,MATCH(F183,SBi!$B$3:$B$28,0),MATCH(M183,SBi!$C$2:$K$2,0))</f>
        <v>134.30000000000001</v>
      </c>
      <c r="O183" s="16">
        <f t="shared" ca="1" si="34"/>
        <v>18.5334</v>
      </c>
      <c r="P183" s="16" t="str">
        <f ca="1">IFERROR(INDEX(VpD!$2:$2,MATCH(H183,VpD!$1:$1,1)),VpD!$I$2)</f>
        <v>1961-1972</v>
      </c>
      <c r="Q183" s="1">
        <f ca="1">INDEX(VpD!$C$3:$I$27,MATCH(F183,VpD!$B$3:$B$27,0),MATCH(P183,VpD!$C$2:$I$2,0))</f>
        <v>143</v>
      </c>
      <c r="R183" s="16">
        <f t="shared" ca="1" si="35"/>
        <v>19.734000000000002</v>
      </c>
      <c r="S183" s="14">
        <f t="shared" ca="1" si="36"/>
        <v>711403.35</v>
      </c>
      <c r="T183" s="14">
        <f t="shared" ca="1" si="37"/>
        <v>6172178.0199999996</v>
      </c>
      <c r="U183" s="14" t="str">
        <f t="shared" ca="1" si="38"/>
        <v>0A3F507E-1918-32B8-E044-0003BA298018</v>
      </c>
    </row>
    <row r="184" spans="1:21" s="14" customFormat="1" x14ac:dyDescent="0.25">
      <c r="A184" s="14">
        <f t="shared" si="26"/>
        <v>184</v>
      </c>
      <c r="B184" s="14" t="str">
        <f t="shared" ca="1" si="27"/>
        <v>8520DF32-970B-4430-9BDB-6C4C39AF21BF</v>
      </c>
      <c r="C184" s="14" t="str">
        <f t="shared" ca="1" si="28"/>
        <v>Hyrdeengen</v>
      </c>
      <c r="D184" s="14" t="str">
        <f t="shared" ca="1" si="29"/>
        <v>397</v>
      </c>
      <c r="E184" s="14" t="str">
        <f t="shared" ca="1" si="30"/>
        <v>21a</v>
      </c>
      <c r="F184" s="1">
        <f t="shared" ca="1" si="31"/>
        <v>130</v>
      </c>
      <c r="G184" s="1">
        <f t="shared" ca="1" si="32"/>
        <v>131</v>
      </c>
      <c r="H184" s="1">
        <f t="shared" ca="1" si="33"/>
        <v>1975</v>
      </c>
      <c r="I184" s="1" t="str">
        <f ca="1">INDEX(Relationstabel!$C$3:$K$10,MATCH(INDIRECT($A$1&amp;"J"&amp;A184),Relationstabel!$A$3:$A$10,0),MATCH(IFERROR(VALUE(INDIRECT($A$1&amp;"K"&amp;A184)),0),Relationstabel!$C$1:$K$1,0))</f>
        <v>Fjernvarme/ Blokvarme</v>
      </c>
      <c r="J184" s="1" t="str">
        <f ca="1">INDEX(Anvendelseskode!B:B,MATCH($F184,Anvendelseskode!$A:$A,0))</f>
        <v>Række-, kæde-, dobbelthus (lodret adskillelse mellem enhederne)</v>
      </c>
      <c r="K184" s="1" t="str">
        <f ca="1">INDEX(Anvendelseskode!C:C,MATCH($F184,Anvendelseskode!$A:$A,0))</f>
        <v>Række-, kæde og dobbelthuse</v>
      </c>
      <c r="L184" s="1" t="str">
        <f ca="1">INDEX(Anvendelseskode!D:D,MATCH($F184,Anvendelseskode!$A:$A,0))</f>
        <v>Private husholdninger</v>
      </c>
      <c r="M184" s="1" t="str">
        <f ca="1">IFERROR(INDEX(SBi!$2:$2,MATCH(H184,SBi!$1:$1,1)),SBi!$K$2)</f>
        <v>1973-1978</v>
      </c>
      <c r="N184" s="1">
        <f ca="1">INDEX(SBi!$C$3:$K$28,MATCH(F184,SBi!$B$3:$B$28,0),MATCH(M184,SBi!$C$2:$K$2,0))</f>
        <v>112.6</v>
      </c>
      <c r="O184" s="16">
        <f t="shared" ca="1" si="34"/>
        <v>14.750599999999999</v>
      </c>
      <c r="P184" s="16" t="str">
        <f ca="1">IFERROR(INDEX(VpD!$2:$2,MATCH(H184,VpD!$1:$1,1)),VpD!$I$2)</f>
        <v>1973-1978</v>
      </c>
      <c r="Q184" s="1">
        <f ca="1">INDEX(VpD!$C$3:$I$27,MATCH(F184,VpD!$B$3:$B$27,0),MATCH(P184,VpD!$C$2:$I$2,0))</f>
        <v>98</v>
      </c>
      <c r="R184" s="16">
        <f t="shared" ca="1" si="35"/>
        <v>12.837999999999999</v>
      </c>
      <c r="S184" s="14">
        <f t="shared" ca="1" si="36"/>
        <v>711497.61</v>
      </c>
      <c r="T184" s="14">
        <f t="shared" ca="1" si="37"/>
        <v>6172382.8600000003</v>
      </c>
      <c r="U184" s="14" t="str">
        <f t="shared" ca="1" si="38"/>
        <v>0A3F507E-1A18-32B8-E044-0003BA298018</v>
      </c>
    </row>
    <row r="185" spans="1:21" s="14" customFormat="1" x14ac:dyDescent="0.25">
      <c r="A185" s="14">
        <f t="shared" si="26"/>
        <v>185</v>
      </c>
      <c r="B185" s="14" t="str">
        <f t="shared" ca="1" si="27"/>
        <v>539B7151-CCFB-48BA-93D1-846773007A68</v>
      </c>
      <c r="C185" s="14" t="str">
        <f t="shared" ca="1" si="28"/>
        <v>Kollerupvej</v>
      </c>
      <c r="D185" s="14" t="str">
        <f t="shared" ca="1" si="29"/>
        <v>1</v>
      </c>
      <c r="E185" s="14" t="str">
        <f t="shared" ca="1" si="30"/>
        <v>6dp</v>
      </c>
      <c r="F185" s="1">
        <f t="shared" ca="1" si="31"/>
        <v>120</v>
      </c>
      <c r="G185" s="1">
        <f t="shared" ca="1" si="32"/>
        <v>189</v>
      </c>
      <c r="H185" s="1">
        <f t="shared" ca="1" si="33"/>
        <v>1977</v>
      </c>
      <c r="I185" s="1" t="str">
        <f ca="1">INDEX(Relationstabel!$C$3:$K$10,MATCH(INDIRECT($A$1&amp;"J"&amp;A185),Relationstabel!$A$3:$A$10,0),MATCH(IFERROR(VALUE(INDIRECT($A$1&amp;"K"&amp;A185)),0),Relationstabel!$C$1:$K$1,0))</f>
        <v>Naturgas</v>
      </c>
      <c r="J185" s="1" t="str">
        <f ca="1">INDEX(Anvendelseskode!B:B,MATCH($F185,Anvendelseskode!$A:$A,0))</f>
        <v>Fritliggende enfamilieshus (parcelhus)</v>
      </c>
      <c r="K185" s="1" t="str">
        <f ca="1">INDEX(Anvendelseskode!C:C,MATCH($F185,Anvendelseskode!$A:$A,0))</f>
        <v>Parcelhuse</v>
      </c>
      <c r="L185" s="1" t="str">
        <f ca="1">INDEX(Anvendelseskode!D:D,MATCH($F185,Anvendelseskode!$A:$A,0))</f>
        <v>Private husholdninger</v>
      </c>
      <c r="M185" s="1" t="str">
        <f ca="1">IFERROR(INDEX(SBi!$2:$2,MATCH(H185,SBi!$1:$1,1)),SBi!$K$2)</f>
        <v>1973-1978</v>
      </c>
      <c r="N185" s="1">
        <f ca="1">INDEX(SBi!$C$3:$K$28,MATCH(F185,SBi!$B$3:$B$28,0),MATCH(M185,SBi!$C$2:$K$2,0))</f>
        <v>119.8</v>
      </c>
      <c r="O185" s="16">
        <f t="shared" ca="1" si="34"/>
        <v>22.642199999999999</v>
      </c>
      <c r="P185" s="16" t="str">
        <f ca="1">IFERROR(INDEX(VpD!$2:$2,MATCH(H185,VpD!$1:$1,1)),VpD!$I$2)</f>
        <v>1973-1978</v>
      </c>
      <c r="Q185" s="1">
        <f ca="1">INDEX(VpD!$C$3:$I$27,MATCH(F185,VpD!$B$3:$B$27,0),MATCH(P185,VpD!$C$2:$I$2,0))</f>
        <v>117</v>
      </c>
      <c r="R185" s="16">
        <f t="shared" ca="1" si="35"/>
        <v>22.113</v>
      </c>
      <c r="S185" s="14">
        <f t="shared" ca="1" si="36"/>
        <v>714023.53</v>
      </c>
      <c r="T185" s="14">
        <f t="shared" ca="1" si="37"/>
        <v>6169294.0999999996</v>
      </c>
      <c r="U185" s="14" t="str">
        <f t="shared" ca="1" si="38"/>
        <v>0A3F507E-1C18-32B8-E044-0003BA298018</v>
      </c>
    </row>
    <row r="186" spans="1:21" s="14" customFormat="1" x14ac:dyDescent="0.25">
      <c r="A186" s="14">
        <f t="shared" si="26"/>
        <v>186</v>
      </c>
      <c r="B186" s="14" t="str">
        <f t="shared" ca="1" si="27"/>
        <v>A79A5903-702F-47AB-8392-795FCCCE7A4E</v>
      </c>
      <c r="C186" s="14" t="str">
        <f t="shared" ca="1" si="28"/>
        <v>Pilehavevænge</v>
      </c>
      <c r="D186" s="14" t="str">
        <f t="shared" ca="1" si="29"/>
        <v>29</v>
      </c>
      <c r="E186" s="14" t="str">
        <f t="shared" ca="1" si="30"/>
        <v>10dæ</v>
      </c>
      <c r="F186" s="1">
        <f t="shared" ca="1" si="31"/>
        <v>120</v>
      </c>
      <c r="G186" s="1">
        <f t="shared" ca="1" si="32"/>
        <v>172</v>
      </c>
      <c r="H186" s="1">
        <f t="shared" ca="1" si="33"/>
        <v>1985</v>
      </c>
      <c r="I186" s="1" t="str">
        <f ca="1">INDEX(Relationstabel!$C$3:$K$10,MATCH(INDIRECT($A$1&amp;"J"&amp;A186),Relationstabel!$A$3:$A$10,0),MATCH(IFERROR(VALUE(INDIRECT($A$1&amp;"K"&amp;A186)),0),Relationstabel!$C$1:$K$1,0))</f>
        <v>Fjernvarme/ Blokvarme</v>
      </c>
      <c r="J186" s="1" t="str">
        <f ca="1">INDEX(Anvendelseskode!B:B,MATCH($F186,Anvendelseskode!$A:$A,0))</f>
        <v>Fritliggende enfamilieshus (parcelhus)</v>
      </c>
      <c r="K186" s="1" t="str">
        <f ca="1">INDEX(Anvendelseskode!C:C,MATCH($F186,Anvendelseskode!$A:$A,0))</f>
        <v>Parcelhuse</v>
      </c>
      <c r="L186" s="1" t="str">
        <f ca="1">INDEX(Anvendelseskode!D:D,MATCH($F186,Anvendelseskode!$A:$A,0))</f>
        <v>Private husholdninger</v>
      </c>
      <c r="M186" s="1" t="str">
        <f ca="1">IFERROR(INDEX(SBi!$2:$2,MATCH(H186,SBi!$1:$1,1)),SBi!$K$2)</f>
        <v>1979-1998</v>
      </c>
      <c r="N186" s="1">
        <f ca="1">INDEX(SBi!$C$3:$K$28,MATCH(F186,SBi!$B$3:$B$28,0),MATCH(M186,SBi!$C$2:$K$2,0))</f>
        <v>105.4</v>
      </c>
      <c r="O186" s="16">
        <f t="shared" ca="1" si="34"/>
        <v>18.128799999999998</v>
      </c>
      <c r="P186" s="16" t="str">
        <f ca="1">IFERROR(INDEX(VpD!$2:$2,MATCH(H186,VpD!$1:$1,1)),VpD!$I$2)</f>
        <v>1979-1998</v>
      </c>
      <c r="Q186" s="1">
        <f ca="1">INDEX(VpD!$C$3:$I$27,MATCH(F186,VpD!$B$3:$B$27,0),MATCH(P186,VpD!$C$2:$I$2,0))</f>
        <v>90</v>
      </c>
      <c r="R186" s="16">
        <f t="shared" ca="1" si="35"/>
        <v>15.48</v>
      </c>
      <c r="S186" s="14">
        <f t="shared" ca="1" si="36"/>
        <v>711049.42</v>
      </c>
      <c r="T186" s="14">
        <f t="shared" ca="1" si="37"/>
        <v>6172273.7000000002</v>
      </c>
      <c r="U186" s="14" t="str">
        <f t="shared" ca="1" si="38"/>
        <v>0A3F507E-1F21-32B8-E044-0003BA298018</v>
      </c>
    </row>
    <row r="187" spans="1:21" s="14" customFormat="1" x14ac:dyDescent="0.25">
      <c r="A187" s="14">
        <f t="shared" si="26"/>
        <v>187</v>
      </c>
      <c r="B187" s="14" t="str">
        <f t="shared" ca="1" si="27"/>
        <v>E95E8116-60F1-4673-A9A7-BB7B3E2AB090</v>
      </c>
      <c r="C187" s="14" t="str">
        <f t="shared" ca="1" si="28"/>
        <v>Rendsagervej</v>
      </c>
      <c r="D187" s="14" t="str">
        <f t="shared" ca="1" si="29"/>
        <v>165</v>
      </c>
      <c r="E187" s="14" t="str">
        <f t="shared" ca="1" si="30"/>
        <v>9mh</v>
      </c>
      <c r="F187" s="1">
        <f t="shared" ca="1" si="31"/>
        <v>120</v>
      </c>
      <c r="G187" s="1">
        <f t="shared" ca="1" si="32"/>
        <v>109</v>
      </c>
      <c r="H187" s="1">
        <f t="shared" ca="1" si="33"/>
        <v>1973</v>
      </c>
      <c r="I187" s="1" t="str">
        <f ca="1">INDEX(Relationstabel!$C$3:$K$10,MATCH(INDIRECT($A$1&amp;"J"&amp;A187),Relationstabel!$A$3:$A$10,0),MATCH(IFERROR(VALUE(INDIRECT($A$1&amp;"K"&amp;A187)),0),Relationstabel!$C$1:$K$1,0))</f>
        <v>Naturgas</v>
      </c>
      <c r="J187" s="1" t="str">
        <f ca="1">INDEX(Anvendelseskode!B:B,MATCH($F187,Anvendelseskode!$A:$A,0))</f>
        <v>Fritliggende enfamilieshus (parcelhus)</v>
      </c>
      <c r="K187" s="1" t="str">
        <f ca="1">INDEX(Anvendelseskode!C:C,MATCH($F187,Anvendelseskode!$A:$A,0))</f>
        <v>Parcelhuse</v>
      </c>
      <c r="L187" s="1" t="str">
        <f ca="1">INDEX(Anvendelseskode!D:D,MATCH($F187,Anvendelseskode!$A:$A,0))</f>
        <v>Private husholdninger</v>
      </c>
      <c r="M187" s="1" t="str">
        <f ca="1">IFERROR(INDEX(SBi!$2:$2,MATCH(H187,SBi!$1:$1,1)),SBi!$K$2)</f>
        <v>1973-1978</v>
      </c>
      <c r="N187" s="1">
        <f ca="1">INDEX(SBi!$C$3:$K$28,MATCH(F187,SBi!$B$3:$B$28,0),MATCH(M187,SBi!$C$2:$K$2,0))</f>
        <v>119.8</v>
      </c>
      <c r="O187" s="16">
        <f t="shared" ca="1" si="34"/>
        <v>13.058199999999999</v>
      </c>
      <c r="P187" s="16" t="str">
        <f ca="1">IFERROR(INDEX(VpD!$2:$2,MATCH(H187,VpD!$1:$1,1)),VpD!$I$2)</f>
        <v>1973-1978</v>
      </c>
      <c r="Q187" s="1">
        <f ca="1">INDEX(VpD!$C$3:$I$27,MATCH(F187,VpD!$B$3:$B$27,0),MATCH(P187,VpD!$C$2:$I$2,0))</f>
        <v>117</v>
      </c>
      <c r="R187" s="16">
        <f t="shared" ca="1" si="35"/>
        <v>12.753</v>
      </c>
      <c r="S187" s="14">
        <f t="shared" ca="1" si="36"/>
        <v>710823.33</v>
      </c>
      <c r="T187" s="14">
        <f t="shared" ca="1" si="37"/>
        <v>6171848.2800000003</v>
      </c>
      <c r="U187" s="14" t="str">
        <f t="shared" ca="1" si="38"/>
        <v>0A3F507E-2021-32B8-E044-0003BA298018</v>
      </c>
    </row>
    <row r="188" spans="1:21" s="14" customFormat="1" x14ac:dyDescent="0.25">
      <c r="A188" s="14">
        <f t="shared" si="26"/>
        <v>188</v>
      </c>
      <c r="B188" s="14" t="str">
        <f t="shared" ca="1" si="27"/>
        <v>94854EA3-BA67-4B19-9E89-2846CAAB579D</v>
      </c>
      <c r="C188" s="14" t="str">
        <f t="shared" ca="1" si="28"/>
        <v>Løvenborgvej</v>
      </c>
      <c r="D188" s="14" t="str">
        <f t="shared" ca="1" si="29"/>
        <v>1</v>
      </c>
      <c r="E188" s="14" t="str">
        <f t="shared" ca="1" si="30"/>
        <v>24fq</v>
      </c>
      <c r="F188" s="1">
        <f t="shared" ca="1" si="31"/>
        <v>120</v>
      </c>
      <c r="G188" s="1">
        <f t="shared" ca="1" si="32"/>
        <v>123</v>
      </c>
      <c r="H188" s="1">
        <f t="shared" ca="1" si="33"/>
        <v>1986</v>
      </c>
      <c r="I188" s="1" t="str">
        <f ca="1">INDEX(Relationstabel!$C$3:$K$10,MATCH(INDIRECT($A$1&amp;"J"&amp;A188),Relationstabel!$A$3:$A$10,0),MATCH(IFERROR(VALUE(INDIRECT($A$1&amp;"K"&amp;A188)),0),Relationstabel!$C$1:$K$1,0))</f>
        <v>Elvarme</v>
      </c>
      <c r="J188" s="1" t="str">
        <f ca="1">INDEX(Anvendelseskode!B:B,MATCH($F188,Anvendelseskode!$A:$A,0))</f>
        <v>Fritliggende enfamilieshus (parcelhus)</v>
      </c>
      <c r="K188" s="1" t="str">
        <f ca="1">INDEX(Anvendelseskode!C:C,MATCH($F188,Anvendelseskode!$A:$A,0))</f>
        <v>Parcelhuse</v>
      </c>
      <c r="L188" s="1" t="str">
        <f ca="1">INDEX(Anvendelseskode!D:D,MATCH($F188,Anvendelseskode!$A:$A,0))</f>
        <v>Private husholdninger</v>
      </c>
      <c r="M188" s="1" t="str">
        <f ca="1">IFERROR(INDEX(SBi!$2:$2,MATCH(H188,SBi!$1:$1,1)),SBi!$K$2)</f>
        <v>1979-1998</v>
      </c>
      <c r="N188" s="1">
        <f ca="1">INDEX(SBi!$C$3:$K$28,MATCH(F188,SBi!$B$3:$B$28,0),MATCH(M188,SBi!$C$2:$K$2,0))</f>
        <v>105.4</v>
      </c>
      <c r="O188" s="16">
        <f t="shared" ca="1" si="34"/>
        <v>12.9642</v>
      </c>
      <c r="P188" s="16" t="str">
        <f ca="1">IFERROR(INDEX(VpD!$2:$2,MATCH(H188,VpD!$1:$1,1)),VpD!$I$2)</f>
        <v>1979-1998</v>
      </c>
      <c r="Q188" s="1">
        <f ca="1">INDEX(VpD!$C$3:$I$27,MATCH(F188,VpD!$B$3:$B$27,0),MATCH(P188,VpD!$C$2:$I$2,0))</f>
        <v>90</v>
      </c>
      <c r="R188" s="16">
        <f t="shared" ca="1" si="35"/>
        <v>11.07</v>
      </c>
      <c r="S188" s="14">
        <f t="shared" ca="1" si="36"/>
        <v>714129.81</v>
      </c>
      <c r="T188" s="14">
        <f t="shared" ca="1" si="37"/>
        <v>6168817.4000000004</v>
      </c>
      <c r="U188" s="14" t="str">
        <f t="shared" ca="1" si="38"/>
        <v>0A3F507E-1D22-32B8-E044-0003BA298018</v>
      </c>
    </row>
    <row r="189" spans="1:21" s="14" customFormat="1" x14ac:dyDescent="0.25">
      <c r="A189" s="14">
        <f t="shared" si="26"/>
        <v>189</v>
      </c>
      <c r="B189" s="14" t="str">
        <f t="shared" ca="1" si="27"/>
        <v>1A97F9D7-DEAE-4D96-A74F-24BBB3EB463B</v>
      </c>
      <c r="C189" s="14" t="str">
        <f t="shared" ca="1" si="28"/>
        <v>Næsbyholmsvej</v>
      </c>
      <c r="D189" s="14" t="str">
        <f t="shared" ca="1" si="29"/>
        <v>1</v>
      </c>
      <c r="E189" s="14" t="str">
        <f t="shared" ca="1" si="30"/>
        <v>6bc</v>
      </c>
      <c r="F189" s="1">
        <f t="shared" ca="1" si="31"/>
        <v>120</v>
      </c>
      <c r="G189" s="1">
        <f t="shared" ca="1" si="32"/>
        <v>211</v>
      </c>
      <c r="H189" s="1">
        <f t="shared" ca="1" si="33"/>
        <v>2000</v>
      </c>
      <c r="I189" s="1" t="str">
        <f ca="1">INDEX(Relationstabel!$C$3:$K$10,MATCH(INDIRECT($A$1&amp;"J"&amp;A189),Relationstabel!$A$3:$A$10,0),MATCH(IFERROR(VALUE(INDIRECT($A$1&amp;"K"&amp;A189)),0),Relationstabel!$C$1:$K$1,0))</f>
        <v>Naturgas</v>
      </c>
      <c r="J189" s="1" t="str">
        <f ca="1">INDEX(Anvendelseskode!B:B,MATCH($F189,Anvendelseskode!$A:$A,0))</f>
        <v>Fritliggende enfamilieshus (parcelhus)</v>
      </c>
      <c r="K189" s="1" t="str">
        <f ca="1">INDEX(Anvendelseskode!C:C,MATCH($F189,Anvendelseskode!$A:$A,0))</f>
        <v>Parcelhuse</v>
      </c>
      <c r="L189" s="1" t="str">
        <f ca="1">INDEX(Anvendelseskode!D:D,MATCH($F189,Anvendelseskode!$A:$A,0))</f>
        <v>Private husholdninger</v>
      </c>
      <c r="M189" s="1" t="str">
        <f ca="1">IFERROR(INDEX(SBi!$2:$2,MATCH(H189,SBi!$1:$1,1)),SBi!$K$2)</f>
        <v>1999-2006</v>
      </c>
      <c r="N189" s="1">
        <f ca="1">INDEX(SBi!$C$3:$K$28,MATCH(F189,SBi!$B$3:$B$28,0),MATCH(M189,SBi!$C$2:$K$2,0))</f>
        <v>83.9</v>
      </c>
      <c r="O189" s="16">
        <f t="shared" ca="1" si="34"/>
        <v>17.702900000000003</v>
      </c>
      <c r="P189" s="16" t="str">
        <f ca="1">IFERROR(INDEX(VpD!$2:$2,MATCH(H189,VpD!$1:$1,1)),VpD!$I$2)</f>
        <v>&gt;1998</v>
      </c>
      <c r="Q189" s="1">
        <f ca="1">INDEX(VpD!$C$3:$I$27,MATCH(F189,VpD!$B$3:$B$27,0),MATCH(P189,VpD!$C$2:$I$2,0))</f>
        <v>72</v>
      </c>
      <c r="R189" s="16">
        <f t="shared" ca="1" si="35"/>
        <v>15.192</v>
      </c>
      <c r="S189" s="14">
        <f t="shared" ca="1" si="36"/>
        <v>713410.63</v>
      </c>
      <c r="T189" s="14">
        <f t="shared" ca="1" si="37"/>
        <v>6168749.6900000004</v>
      </c>
      <c r="U189" s="14" t="str">
        <f t="shared" ca="1" si="38"/>
        <v>0A3F507E-1E22-32B8-E044-0003BA298018</v>
      </c>
    </row>
    <row r="190" spans="1:21" s="14" customFormat="1" x14ac:dyDescent="0.25">
      <c r="A190" s="14">
        <f t="shared" si="26"/>
        <v>190</v>
      </c>
      <c r="B190" s="14" t="str">
        <f t="shared" ca="1" si="27"/>
        <v>8BFD3E4D-51C6-44BF-BF80-E7B8C9E164A7</v>
      </c>
      <c r="C190" s="14" t="str">
        <f t="shared" ca="1" si="28"/>
        <v>Selsøvej</v>
      </c>
      <c r="D190" s="14" t="str">
        <f t="shared" ca="1" si="29"/>
        <v>31</v>
      </c>
      <c r="E190" s="14" t="str">
        <f t="shared" ca="1" si="30"/>
        <v>18fa</v>
      </c>
      <c r="F190" s="1">
        <f t="shared" ca="1" si="31"/>
        <v>120</v>
      </c>
      <c r="G190" s="1">
        <f t="shared" ca="1" si="32"/>
        <v>109</v>
      </c>
      <c r="H190" s="1">
        <f t="shared" ca="1" si="33"/>
        <v>1961</v>
      </c>
      <c r="I190" s="1" t="str">
        <f ca="1">INDEX(Relationstabel!$C$3:$K$10,MATCH(INDIRECT($A$1&amp;"J"&amp;A190),Relationstabel!$A$3:$A$10,0),MATCH(IFERROR(VALUE(INDIRECT($A$1&amp;"K"&amp;A190)),0),Relationstabel!$C$1:$K$1,0))</f>
        <v>Naturgas</v>
      </c>
      <c r="J190" s="1" t="str">
        <f ca="1">INDEX(Anvendelseskode!B:B,MATCH($F190,Anvendelseskode!$A:$A,0))</f>
        <v>Fritliggende enfamilieshus (parcelhus)</v>
      </c>
      <c r="K190" s="1" t="str">
        <f ca="1">INDEX(Anvendelseskode!C:C,MATCH($F190,Anvendelseskode!$A:$A,0))</f>
        <v>Parcelhuse</v>
      </c>
      <c r="L190" s="1" t="str">
        <f ca="1">INDEX(Anvendelseskode!D:D,MATCH($F190,Anvendelseskode!$A:$A,0))</f>
        <v>Private husholdninger</v>
      </c>
      <c r="M190" s="1" t="str">
        <f ca="1">IFERROR(INDEX(SBi!$2:$2,MATCH(H190,SBi!$1:$1,1)),SBi!$K$2)</f>
        <v>1961-1972</v>
      </c>
      <c r="N190" s="1">
        <f ca="1">INDEX(SBi!$C$3:$K$28,MATCH(F190,SBi!$B$3:$B$28,0),MATCH(M190,SBi!$C$2:$K$2,0))</f>
        <v>134.30000000000001</v>
      </c>
      <c r="O190" s="16">
        <f t="shared" ca="1" si="34"/>
        <v>14.6387</v>
      </c>
      <c r="P190" s="16" t="str">
        <f ca="1">IFERROR(INDEX(VpD!$2:$2,MATCH(H190,VpD!$1:$1,1)),VpD!$I$2)</f>
        <v>1961-1972</v>
      </c>
      <c r="Q190" s="1">
        <f ca="1">INDEX(VpD!$C$3:$I$27,MATCH(F190,VpD!$B$3:$B$27,0),MATCH(P190,VpD!$C$2:$I$2,0))</f>
        <v>143</v>
      </c>
      <c r="R190" s="16">
        <f t="shared" ca="1" si="35"/>
        <v>15.587</v>
      </c>
      <c r="S190" s="14">
        <f t="shared" ca="1" si="36"/>
        <v>713295.53</v>
      </c>
      <c r="T190" s="14">
        <f t="shared" ca="1" si="37"/>
        <v>6169029.1799999997</v>
      </c>
      <c r="U190" s="14" t="str">
        <f t="shared" ca="1" si="38"/>
        <v>0A3F507E-2122-32B8-E044-0003BA298018</v>
      </c>
    </row>
    <row r="191" spans="1:21" s="14" customFormat="1" x14ac:dyDescent="0.25">
      <c r="A191" s="14">
        <f t="shared" si="26"/>
        <v>191</v>
      </c>
      <c r="B191" s="14" t="str">
        <f t="shared" ca="1" si="27"/>
        <v>F760D0B3-1AC4-4579-B2C4-C201C698D021</v>
      </c>
      <c r="C191" s="14" t="str">
        <f t="shared" ca="1" si="28"/>
        <v>Svenstrupvej</v>
      </c>
      <c r="D191" s="14" t="str">
        <f t="shared" ca="1" si="29"/>
        <v>42</v>
      </c>
      <c r="E191" s="14" t="str">
        <f t="shared" ca="1" si="30"/>
        <v>12x</v>
      </c>
      <c r="F191" s="1">
        <f t="shared" ca="1" si="31"/>
        <v>120</v>
      </c>
      <c r="G191" s="1">
        <f t="shared" ca="1" si="32"/>
        <v>108</v>
      </c>
      <c r="H191" s="1">
        <f t="shared" ca="1" si="33"/>
        <v>1994</v>
      </c>
      <c r="I191" s="1" t="str">
        <f ca="1">INDEX(Relationstabel!$C$3:$K$10,MATCH(INDIRECT($A$1&amp;"J"&amp;A191),Relationstabel!$A$3:$A$10,0),MATCH(IFERROR(VALUE(INDIRECT($A$1&amp;"K"&amp;A191)),0),Relationstabel!$C$1:$K$1,0))</f>
        <v>Olie</v>
      </c>
      <c r="J191" s="1" t="str">
        <f ca="1">INDEX(Anvendelseskode!B:B,MATCH($F191,Anvendelseskode!$A:$A,0))</f>
        <v>Fritliggende enfamilieshus (parcelhus)</v>
      </c>
      <c r="K191" s="1" t="str">
        <f ca="1">INDEX(Anvendelseskode!C:C,MATCH($F191,Anvendelseskode!$A:$A,0))</f>
        <v>Parcelhuse</v>
      </c>
      <c r="L191" s="1" t="str">
        <f ca="1">INDEX(Anvendelseskode!D:D,MATCH($F191,Anvendelseskode!$A:$A,0))</f>
        <v>Private husholdninger</v>
      </c>
      <c r="M191" s="1" t="str">
        <f ca="1">IFERROR(INDEX(SBi!$2:$2,MATCH(H191,SBi!$1:$1,1)),SBi!$K$2)</f>
        <v>1979-1998</v>
      </c>
      <c r="N191" s="1">
        <f ca="1">INDEX(SBi!$C$3:$K$28,MATCH(F191,SBi!$B$3:$B$28,0),MATCH(M191,SBi!$C$2:$K$2,0))</f>
        <v>105.4</v>
      </c>
      <c r="O191" s="16">
        <f t="shared" ca="1" si="34"/>
        <v>11.3832</v>
      </c>
      <c r="P191" s="16" t="str">
        <f ca="1">IFERROR(INDEX(VpD!$2:$2,MATCH(H191,VpD!$1:$1,1)),VpD!$I$2)</f>
        <v>1979-1998</v>
      </c>
      <c r="Q191" s="1">
        <f ca="1">INDEX(VpD!$C$3:$I$27,MATCH(F191,VpD!$B$3:$B$27,0),MATCH(P191,VpD!$C$2:$I$2,0))</f>
        <v>90</v>
      </c>
      <c r="R191" s="16">
        <f t="shared" ca="1" si="35"/>
        <v>9.7200000000000006</v>
      </c>
      <c r="S191" s="14">
        <f t="shared" ca="1" si="36"/>
        <v>712525.37</v>
      </c>
      <c r="T191" s="14">
        <f t="shared" ca="1" si="37"/>
        <v>6169200.9699999997</v>
      </c>
      <c r="U191" s="14" t="str">
        <f t="shared" ca="1" si="38"/>
        <v>0A3F507E-2222-32B8-E044-0003BA298018</v>
      </c>
    </row>
    <row r="192" spans="1:21" s="14" customFormat="1" x14ac:dyDescent="0.25">
      <c r="A192" s="14">
        <f t="shared" si="26"/>
        <v>192</v>
      </c>
      <c r="B192" s="14" t="str">
        <f t="shared" ca="1" si="27"/>
        <v>8DEFFCC4-357E-4DDC-B422-C3D416D44948</v>
      </c>
      <c r="C192" s="14" t="str">
        <f t="shared" ca="1" si="28"/>
        <v>Valmuebakken</v>
      </c>
      <c r="D192" s="14" t="str">
        <f t="shared" ca="1" si="29"/>
        <v>50</v>
      </c>
      <c r="E192" s="14" t="str">
        <f t="shared" ca="1" si="30"/>
        <v>21iz</v>
      </c>
      <c r="F192" s="1">
        <f t="shared" ca="1" si="31"/>
        <v>130</v>
      </c>
      <c r="G192" s="1">
        <f t="shared" ca="1" si="32"/>
        <v>88</v>
      </c>
      <c r="H192" s="1">
        <f t="shared" ca="1" si="33"/>
        <v>1993</v>
      </c>
      <c r="I192" s="1" t="str">
        <f ca="1">INDEX(Relationstabel!$C$3:$K$10,MATCH(INDIRECT($A$1&amp;"J"&amp;A192),Relationstabel!$A$3:$A$10,0),MATCH(IFERROR(VALUE(INDIRECT($A$1&amp;"K"&amp;A192)),0),Relationstabel!$C$1:$K$1,0))</f>
        <v>Fjernvarme/ Blokvarme</v>
      </c>
      <c r="J192" s="1" t="str">
        <f ca="1">INDEX(Anvendelseskode!B:B,MATCH($F192,Anvendelseskode!$A:$A,0))</f>
        <v>Række-, kæde-, dobbelthus (lodret adskillelse mellem enhederne)</v>
      </c>
      <c r="K192" s="1" t="str">
        <f ca="1">INDEX(Anvendelseskode!C:C,MATCH($F192,Anvendelseskode!$A:$A,0))</f>
        <v>Række-, kæde og dobbelthuse</v>
      </c>
      <c r="L192" s="1" t="str">
        <f ca="1">INDEX(Anvendelseskode!D:D,MATCH($F192,Anvendelseskode!$A:$A,0))</f>
        <v>Private husholdninger</v>
      </c>
      <c r="M192" s="1" t="str">
        <f ca="1">IFERROR(INDEX(SBi!$2:$2,MATCH(H192,SBi!$1:$1,1)),SBi!$K$2)</f>
        <v>1979-1998</v>
      </c>
      <c r="N192" s="1">
        <f ca="1">INDEX(SBi!$C$3:$K$28,MATCH(F192,SBi!$B$3:$B$28,0),MATCH(M192,SBi!$C$2:$K$2,0))</f>
        <v>96.8</v>
      </c>
      <c r="O192" s="16">
        <f t="shared" ca="1" si="34"/>
        <v>8.5183999999999997</v>
      </c>
      <c r="P192" s="16" t="str">
        <f ca="1">IFERROR(INDEX(VpD!$2:$2,MATCH(H192,VpD!$1:$1,1)),VpD!$I$2)</f>
        <v>1979-1998</v>
      </c>
      <c r="Q192" s="1">
        <f ca="1">INDEX(VpD!$C$3:$I$27,MATCH(F192,VpD!$B$3:$B$27,0),MATCH(P192,VpD!$C$2:$I$2,0))</f>
        <v>74</v>
      </c>
      <c r="R192" s="16">
        <f t="shared" ca="1" si="35"/>
        <v>6.5119999999999996</v>
      </c>
      <c r="S192" s="14">
        <f t="shared" ca="1" si="36"/>
        <v>711702.25</v>
      </c>
      <c r="T192" s="14">
        <f t="shared" ca="1" si="37"/>
        <v>6172492.7800000003</v>
      </c>
      <c r="U192" s="14" t="str">
        <f t="shared" ca="1" si="38"/>
        <v>0A3F507E-2422-32B8-E044-0003BA298018</v>
      </c>
    </row>
    <row r="193" spans="1:21" s="14" customFormat="1" x14ac:dyDescent="0.25">
      <c r="A193" s="14">
        <f t="shared" si="26"/>
        <v>193</v>
      </c>
      <c r="B193" s="14" t="str">
        <f t="shared" ca="1" si="27"/>
        <v>73F85101-BE96-4E69-A528-89A223BF3A2D</v>
      </c>
      <c r="C193" s="14" t="str">
        <f t="shared" ca="1" si="28"/>
        <v>Engvej</v>
      </c>
      <c r="D193" s="14" t="str">
        <f t="shared" ca="1" si="29"/>
        <v>5A</v>
      </c>
      <c r="E193" s="14" t="str">
        <f t="shared" ca="1" si="30"/>
        <v>7ft</v>
      </c>
      <c r="F193" s="1">
        <f t="shared" ca="1" si="31"/>
        <v>120</v>
      </c>
      <c r="G193" s="1">
        <f t="shared" ca="1" si="32"/>
        <v>174</v>
      </c>
      <c r="H193" s="1">
        <f t="shared" ca="1" si="33"/>
        <v>2007</v>
      </c>
      <c r="I193" s="1" t="str">
        <f ca="1">INDEX(Relationstabel!$C$3:$K$10,MATCH(INDIRECT($A$1&amp;"J"&amp;A193),Relationstabel!$A$3:$A$10,0),MATCH(IFERROR(VALUE(INDIRECT($A$1&amp;"K"&amp;A193)),0),Relationstabel!$C$1:$K$1,0))</f>
        <v>Naturgas</v>
      </c>
      <c r="J193" s="1" t="str">
        <f ca="1">INDEX(Anvendelseskode!B:B,MATCH($F193,Anvendelseskode!$A:$A,0))</f>
        <v>Fritliggende enfamilieshus (parcelhus)</v>
      </c>
      <c r="K193" s="1" t="str">
        <f ca="1">INDEX(Anvendelseskode!C:C,MATCH($F193,Anvendelseskode!$A:$A,0))</f>
        <v>Parcelhuse</v>
      </c>
      <c r="L193" s="1" t="str">
        <f ca="1">INDEX(Anvendelseskode!D:D,MATCH($F193,Anvendelseskode!$A:$A,0))</f>
        <v>Private husholdninger</v>
      </c>
      <c r="M193" s="1" t="str">
        <f ca="1">IFERROR(INDEX(SBi!$2:$2,MATCH(H193,SBi!$1:$1,1)),SBi!$K$2)</f>
        <v>Efter 2006</v>
      </c>
      <c r="N193" s="1">
        <f ca="1">INDEX(SBi!$C$3:$K$28,MATCH(F193,SBi!$B$3:$B$28,0),MATCH(M193,SBi!$C$2:$K$2,0))</f>
        <v>67.3</v>
      </c>
      <c r="O193" s="16">
        <f t="shared" ca="1" si="34"/>
        <v>11.710199999999999</v>
      </c>
      <c r="P193" s="16" t="str">
        <f ca="1">IFERROR(INDEX(VpD!$2:$2,MATCH(H193,VpD!$1:$1,1)),VpD!$I$2)</f>
        <v>&gt;1998</v>
      </c>
      <c r="Q193" s="1">
        <f ca="1">INDEX(VpD!$C$3:$I$27,MATCH(F193,VpD!$B$3:$B$27,0),MATCH(P193,VpD!$C$2:$I$2,0))</f>
        <v>72</v>
      </c>
      <c r="R193" s="16">
        <f t="shared" ca="1" si="35"/>
        <v>12.528</v>
      </c>
      <c r="S193" s="14">
        <f t="shared" ca="1" si="36"/>
        <v>711789.41</v>
      </c>
      <c r="T193" s="14">
        <f t="shared" ca="1" si="37"/>
        <v>6170473.3899999997</v>
      </c>
      <c r="U193" s="14" t="str">
        <f t="shared" ca="1" si="38"/>
        <v>1357EB80-9CFA-3D79-E044-0003BA298018</v>
      </c>
    </row>
    <row r="194" spans="1:21" s="14" customFormat="1" x14ac:dyDescent="0.25">
      <c r="A194" s="14">
        <f t="shared" si="26"/>
        <v>194</v>
      </c>
      <c r="B194" s="14" t="str">
        <f t="shared" ca="1" si="27"/>
        <v>DAE23B28-C356-4B95-8B52-B00C4194D988</v>
      </c>
      <c r="C194" s="14" t="str">
        <f t="shared" ca="1" si="28"/>
        <v>Kløvervænget</v>
      </c>
      <c r="D194" s="14" t="str">
        <f t="shared" ca="1" si="29"/>
        <v>57</v>
      </c>
      <c r="E194" s="14" t="str">
        <f t="shared" ca="1" si="30"/>
        <v>9pr</v>
      </c>
      <c r="F194" s="1">
        <f t="shared" ca="1" si="31"/>
        <v>230</v>
      </c>
      <c r="G194" s="1">
        <f t="shared" ca="1" si="32"/>
        <v>7</v>
      </c>
      <c r="H194" s="1">
        <f t="shared" ca="1" si="33"/>
        <v>2007</v>
      </c>
      <c r="I194" s="1" t="e">
        <f ca="1">INDEX(Relationstabel!$C$3:$K$10,MATCH(INDIRECT($A$1&amp;"J"&amp;A194),Relationstabel!$A$3:$A$10,0),MATCH(IFERROR(VALUE(INDIRECT($A$1&amp;"K"&amp;A194)),0),Relationstabel!$C$1:$K$1,0))</f>
        <v>#N/A</v>
      </c>
      <c r="J194" s="1" t="str">
        <f ca="1">INDEX(Anvendelseskode!B:B,MATCH($F194,Anvendelseskode!$A:$A,0))</f>
        <v>El-, gas-, vand- eller varmeværk forbrændingsanstalt m.v..</v>
      </c>
      <c r="K194" s="1" t="str">
        <f ca="1">INDEX(Anvendelseskode!C:C,MATCH($F194,Anvendelseskode!$A:$A,0))</f>
        <v>El-, gas-, vand- og varmeværker</v>
      </c>
      <c r="L194" s="1" t="str">
        <f ca="1">INDEX(Anvendelseskode!D:D,MATCH($F194,Anvendelseskode!$A:$A,0))</f>
        <v>Industri</v>
      </c>
      <c r="M194" s="1" t="str">
        <f ca="1">IFERROR(INDEX(SBi!$2:$2,MATCH(H194,SBi!$1:$1,1)),SBi!$K$2)</f>
        <v>Efter 2006</v>
      </c>
      <c r="N194" s="1">
        <f ca="1">INDEX(SBi!$C$3:$K$28,MATCH(F194,SBi!$B$3:$B$28,0),MATCH(M194,SBi!$C$2:$K$2,0))</f>
        <v>66</v>
      </c>
      <c r="O194" s="16">
        <f t="shared" ca="1" si="34"/>
        <v>0.46200000000000002</v>
      </c>
      <c r="P194" s="16" t="str">
        <f ca="1">IFERROR(INDEX(VpD!$2:$2,MATCH(H194,VpD!$1:$1,1)),VpD!$I$2)</f>
        <v>&gt;1998</v>
      </c>
      <c r="Q194" s="1">
        <f ca="1">INDEX(VpD!$C$3:$I$27,MATCH(F194,VpD!$B$3:$B$27,0),MATCH(P194,VpD!$C$2:$I$2,0))</f>
        <v>66</v>
      </c>
      <c r="R194" s="16">
        <f t="shared" ca="1" si="35"/>
        <v>0.46200000000000002</v>
      </c>
      <c r="S194" s="14">
        <f t="shared" ca="1" si="36"/>
        <v>711421.51</v>
      </c>
      <c r="T194" s="14">
        <f t="shared" ca="1" si="37"/>
        <v>6172705.4699999997</v>
      </c>
      <c r="U194" s="14" t="str">
        <f t="shared" ca="1" si="38"/>
        <v>5BA710E3-D50E-5980-E044-0003BA298018</v>
      </c>
    </row>
    <row r="195" spans="1:21" s="14" customFormat="1" x14ac:dyDescent="0.25">
      <c r="A195" s="14">
        <f t="shared" ref="A195:A258" si="39">ROW(B195)</f>
        <v>195</v>
      </c>
      <c r="B195" s="14" t="str">
        <f t="shared" ref="B195:B258" ca="1" si="40">INDIRECT($A$1&amp;"b"&amp;A195)</f>
        <v>B2C5AF97-B834-4CBD-B84B-233A3D8C3ED4</v>
      </c>
      <c r="C195" s="14" t="str">
        <f t="shared" ref="C195:C258" ca="1" si="41">INDIRECT($A$1&amp;"V"&amp;A195)</f>
        <v>Promenaden</v>
      </c>
      <c r="D195" s="14" t="str">
        <f t="shared" ref="D195:D258" ca="1" si="42">INDIRECT($A$1&amp;"W"&amp;A195)</f>
        <v>40</v>
      </c>
      <c r="E195" s="14" t="str">
        <f t="shared" ref="E195:E258" ca="1" si="43">INDIRECT($A$1&amp;"AB"&amp;A195)</f>
        <v>9st</v>
      </c>
      <c r="F195" s="1">
        <f t="shared" ref="F195:F258" ca="1" si="44">ROUNDDOWN(INDIRECT($A$1&amp;"C"&amp;A195),-1)</f>
        <v>130</v>
      </c>
      <c r="G195" s="1">
        <f t="shared" ref="G195:G258" ca="1" si="45">INDIRECT($A$1&amp;"P"&amp;A195)+INDIRECT($A$1&amp;"Q"&amp;A195)+INDIRECT($A$1&amp;"R"&amp;A195)*0.5</f>
        <v>125</v>
      </c>
      <c r="H195" s="1">
        <f t="shared" ref="H195:H258" ca="1" si="46">MAX(INDIRECT($A$1&amp;"E"&amp;A195),INDIRECT($A$1&amp;"D"&amp;A195))</f>
        <v>2008</v>
      </c>
      <c r="I195" s="1" t="str">
        <f ca="1">INDEX(Relationstabel!$C$3:$K$10,MATCH(INDIRECT($A$1&amp;"J"&amp;A195),Relationstabel!$A$3:$A$10,0),MATCH(IFERROR(VALUE(INDIRECT($A$1&amp;"K"&amp;A195)),0),Relationstabel!$C$1:$K$1,0))</f>
        <v>Fjernvarme/ Blokvarme</v>
      </c>
      <c r="J195" s="1" t="str">
        <f ca="1">INDEX(Anvendelseskode!B:B,MATCH($F195,Anvendelseskode!$A:$A,0))</f>
        <v>Række-, kæde-, dobbelthus (lodret adskillelse mellem enhederne)</v>
      </c>
      <c r="K195" s="1" t="str">
        <f ca="1">INDEX(Anvendelseskode!C:C,MATCH($F195,Anvendelseskode!$A:$A,0))</f>
        <v>Række-, kæde og dobbelthuse</v>
      </c>
      <c r="L195" s="1" t="str">
        <f ca="1">INDEX(Anvendelseskode!D:D,MATCH($F195,Anvendelseskode!$A:$A,0))</f>
        <v>Private husholdninger</v>
      </c>
      <c r="M195" s="1" t="str">
        <f ca="1">IFERROR(INDEX(SBi!$2:$2,MATCH(H195,SBi!$1:$1,1)),SBi!$K$2)</f>
        <v>Efter 2006</v>
      </c>
      <c r="N195" s="1">
        <f ca="1">INDEX(SBi!$C$3:$K$28,MATCH(F195,SBi!$B$3:$B$28,0),MATCH(M195,SBi!$C$2:$K$2,0))</f>
        <v>66.400000000000006</v>
      </c>
      <c r="O195" s="16">
        <f t="shared" ref="O195:O258" ca="1" si="47">N195*G195/1000</f>
        <v>8.3000000000000007</v>
      </c>
      <c r="P195" s="16" t="str">
        <f ca="1">IFERROR(INDEX(VpD!$2:$2,MATCH(H195,VpD!$1:$1,1)),VpD!$I$2)</f>
        <v>&gt;1998</v>
      </c>
      <c r="Q195" s="1">
        <f ca="1">INDEX(VpD!$C$3:$I$27,MATCH(F195,VpD!$B$3:$B$27,0),MATCH(P195,VpD!$C$2:$I$2,0))</f>
        <v>65</v>
      </c>
      <c r="R195" s="16">
        <f t="shared" ref="R195:R258" ca="1" si="48">Q195*G195/1000</f>
        <v>8.125</v>
      </c>
      <c r="S195" s="14">
        <f t="shared" ref="S195:S258" ca="1" si="49">INDIRECT($A$1&amp;"AE"&amp;A195)</f>
        <v>711788.68</v>
      </c>
      <c r="T195" s="14">
        <f t="shared" ref="T195:T258" ca="1" si="50">INDIRECT($A$1&amp;"AF"&amp;A195)</f>
        <v>6172668.1900000004</v>
      </c>
      <c r="U195" s="14" t="str">
        <f t="shared" ref="U195:U258" ca="1" si="51">INDIRECT($A$1&amp;"AC"&amp;A195)</f>
        <v>3CAE7253-0946-0F90-E044-0003BA298018</v>
      </c>
    </row>
    <row r="196" spans="1:21" s="14" customFormat="1" x14ac:dyDescent="0.25">
      <c r="A196" s="14">
        <f t="shared" si="39"/>
        <v>196</v>
      </c>
      <c r="B196" s="14" t="str">
        <f t="shared" ca="1" si="40"/>
        <v>54CC56A9-8B28-4A23-BF8B-E06EB9948857</v>
      </c>
      <c r="C196" s="14" t="str">
        <f t="shared" ca="1" si="41"/>
        <v>Promenaden</v>
      </c>
      <c r="D196" s="14" t="str">
        <f t="shared" ca="1" si="42"/>
        <v>46</v>
      </c>
      <c r="E196" s="14" t="str">
        <f t="shared" ca="1" si="43"/>
        <v>9sn</v>
      </c>
      <c r="F196" s="1">
        <f t="shared" ca="1" si="44"/>
        <v>130</v>
      </c>
      <c r="G196" s="1">
        <f t="shared" ca="1" si="45"/>
        <v>119</v>
      </c>
      <c r="H196" s="1">
        <f t="shared" ca="1" si="46"/>
        <v>2008</v>
      </c>
      <c r="I196" s="1" t="str">
        <f ca="1">INDEX(Relationstabel!$C$3:$K$10,MATCH(INDIRECT($A$1&amp;"J"&amp;A196),Relationstabel!$A$3:$A$10,0),MATCH(IFERROR(VALUE(INDIRECT($A$1&amp;"K"&amp;A196)),0),Relationstabel!$C$1:$K$1,0))</f>
        <v>Fjernvarme/ Blokvarme</v>
      </c>
      <c r="J196" s="1" t="str">
        <f ca="1">INDEX(Anvendelseskode!B:B,MATCH($F196,Anvendelseskode!$A:$A,0))</f>
        <v>Række-, kæde-, dobbelthus (lodret adskillelse mellem enhederne)</v>
      </c>
      <c r="K196" s="1" t="str">
        <f ca="1">INDEX(Anvendelseskode!C:C,MATCH($F196,Anvendelseskode!$A:$A,0))</f>
        <v>Række-, kæde og dobbelthuse</v>
      </c>
      <c r="L196" s="1" t="str">
        <f ca="1">INDEX(Anvendelseskode!D:D,MATCH($F196,Anvendelseskode!$A:$A,0))</f>
        <v>Private husholdninger</v>
      </c>
      <c r="M196" s="1" t="str">
        <f ca="1">IFERROR(INDEX(SBi!$2:$2,MATCH(H196,SBi!$1:$1,1)),SBi!$K$2)</f>
        <v>Efter 2006</v>
      </c>
      <c r="N196" s="1">
        <f ca="1">INDEX(SBi!$C$3:$K$28,MATCH(F196,SBi!$B$3:$B$28,0),MATCH(M196,SBi!$C$2:$K$2,0))</f>
        <v>66.400000000000006</v>
      </c>
      <c r="O196" s="16">
        <f t="shared" ca="1" si="47"/>
        <v>7.9016000000000002</v>
      </c>
      <c r="P196" s="16" t="str">
        <f ca="1">IFERROR(INDEX(VpD!$2:$2,MATCH(H196,VpD!$1:$1,1)),VpD!$I$2)</f>
        <v>&gt;1998</v>
      </c>
      <c r="Q196" s="1">
        <f ca="1">INDEX(VpD!$C$3:$I$27,MATCH(F196,VpD!$B$3:$B$27,0),MATCH(P196,VpD!$C$2:$I$2,0))</f>
        <v>65</v>
      </c>
      <c r="R196" s="16">
        <f t="shared" ca="1" si="48"/>
        <v>7.7350000000000003</v>
      </c>
      <c r="S196" s="14">
        <f t="shared" ca="1" si="49"/>
        <v>711772.37</v>
      </c>
      <c r="T196" s="14">
        <f t="shared" ca="1" si="50"/>
        <v>6172659.0300000003</v>
      </c>
      <c r="U196" s="14" t="str">
        <f t="shared" ca="1" si="51"/>
        <v>3CAE7253-0949-0F90-E044-0003BA298018</v>
      </c>
    </row>
    <row r="197" spans="1:21" s="14" customFormat="1" x14ac:dyDescent="0.25">
      <c r="A197" s="14">
        <f t="shared" si="39"/>
        <v>197</v>
      </c>
      <c r="B197" s="14" t="str">
        <f t="shared" ca="1" si="40"/>
        <v>C0D85C5C-4AD1-4CFF-A8BB-FE4728FC3398</v>
      </c>
      <c r="C197" s="14" t="str">
        <f t="shared" ca="1" si="41"/>
        <v>Promenaden</v>
      </c>
      <c r="D197" s="14" t="str">
        <f t="shared" ca="1" si="42"/>
        <v>52</v>
      </c>
      <c r="E197" s="14" t="str">
        <f t="shared" ca="1" si="43"/>
        <v>9si</v>
      </c>
      <c r="F197" s="1">
        <f t="shared" ca="1" si="44"/>
        <v>130</v>
      </c>
      <c r="G197" s="1">
        <f t="shared" ca="1" si="45"/>
        <v>124</v>
      </c>
      <c r="H197" s="1">
        <f t="shared" ca="1" si="46"/>
        <v>2008</v>
      </c>
      <c r="I197" s="1" t="str">
        <f ca="1">INDEX(Relationstabel!$C$3:$K$10,MATCH(INDIRECT($A$1&amp;"J"&amp;A197),Relationstabel!$A$3:$A$10,0),MATCH(IFERROR(VALUE(INDIRECT($A$1&amp;"K"&amp;A197)),0),Relationstabel!$C$1:$K$1,0))</f>
        <v>Fjernvarme/ Blokvarme</v>
      </c>
      <c r="J197" s="1" t="str">
        <f ca="1">INDEX(Anvendelseskode!B:B,MATCH($F197,Anvendelseskode!$A:$A,0))</f>
        <v>Række-, kæde-, dobbelthus (lodret adskillelse mellem enhederne)</v>
      </c>
      <c r="K197" s="1" t="str">
        <f ca="1">INDEX(Anvendelseskode!C:C,MATCH($F197,Anvendelseskode!$A:$A,0))</f>
        <v>Række-, kæde og dobbelthuse</v>
      </c>
      <c r="L197" s="1" t="str">
        <f ca="1">INDEX(Anvendelseskode!D:D,MATCH($F197,Anvendelseskode!$A:$A,0))</f>
        <v>Private husholdninger</v>
      </c>
      <c r="M197" s="1" t="str">
        <f ca="1">IFERROR(INDEX(SBi!$2:$2,MATCH(H197,SBi!$1:$1,1)),SBi!$K$2)</f>
        <v>Efter 2006</v>
      </c>
      <c r="N197" s="1">
        <f ca="1">INDEX(SBi!$C$3:$K$28,MATCH(F197,SBi!$B$3:$B$28,0),MATCH(M197,SBi!$C$2:$K$2,0))</f>
        <v>66.400000000000006</v>
      </c>
      <c r="O197" s="16">
        <f t="shared" ca="1" si="47"/>
        <v>8.2336000000000009</v>
      </c>
      <c r="P197" s="16" t="str">
        <f ca="1">IFERROR(INDEX(VpD!$2:$2,MATCH(H197,VpD!$1:$1,1)),VpD!$I$2)</f>
        <v>&gt;1998</v>
      </c>
      <c r="Q197" s="1">
        <f ca="1">INDEX(VpD!$C$3:$I$27,MATCH(F197,VpD!$B$3:$B$27,0),MATCH(P197,VpD!$C$2:$I$2,0))</f>
        <v>65</v>
      </c>
      <c r="R197" s="16">
        <f t="shared" ca="1" si="48"/>
        <v>8.06</v>
      </c>
      <c r="S197" s="14">
        <f t="shared" ca="1" si="49"/>
        <v>711755.79</v>
      </c>
      <c r="T197" s="14">
        <f t="shared" ca="1" si="50"/>
        <v>6172653.4199999999</v>
      </c>
      <c r="U197" s="14" t="str">
        <f t="shared" ca="1" si="51"/>
        <v>3CAE7253-094B-0F90-E044-0003BA298018</v>
      </c>
    </row>
    <row r="198" spans="1:21" s="14" customFormat="1" x14ac:dyDescent="0.25">
      <c r="A198" s="14">
        <f t="shared" si="39"/>
        <v>198</v>
      </c>
      <c r="B198" s="14" t="str">
        <f t="shared" ca="1" si="40"/>
        <v>B94278F9-176D-41B3-A298-D65BA394CEFD</v>
      </c>
      <c r="C198" s="14" t="str">
        <f t="shared" ca="1" si="41"/>
        <v>Promenaden</v>
      </c>
      <c r="D198" s="14" t="str">
        <f t="shared" ca="1" si="42"/>
        <v>66</v>
      </c>
      <c r="E198" s="14" t="str">
        <f t="shared" ca="1" si="43"/>
        <v>9ry</v>
      </c>
      <c r="F198" s="1">
        <f t="shared" ca="1" si="44"/>
        <v>130</v>
      </c>
      <c r="G198" s="1">
        <f t="shared" ca="1" si="45"/>
        <v>119</v>
      </c>
      <c r="H198" s="1">
        <f t="shared" ca="1" si="46"/>
        <v>2008</v>
      </c>
      <c r="I198" s="1" t="str">
        <f ca="1">INDEX(Relationstabel!$C$3:$K$10,MATCH(INDIRECT($A$1&amp;"J"&amp;A198),Relationstabel!$A$3:$A$10,0),MATCH(IFERROR(VALUE(INDIRECT($A$1&amp;"K"&amp;A198)),0),Relationstabel!$C$1:$K$1,0))</f>
        <v>Fjernvarme/ Blokvarme</v>
      </c>
      <c r="J198" s="1" t="str">
        <f ca="1">INDEX(Anvendelseskode!B:B,MATCH($F198,Anvendelseskode!$A:$A,0))</f>
        <v>Række-, kæde-, dobbelthus (lodret adskillelse mellem enhederne)</v>
      </c>
      <c r="K198" s="1" t="str">
        <f ca="1">INDEX(Anvendelseskode!C:C,MATCH($F198,Anvendelseskode!$A:$A,0))</f>
        <v>Række-, kæde og dobbelthuse</v>
      </c>
      <c r="L198" s="1" t="str">
        <f ca="1">INDEX(Anvendelseskode!D:D,MATCH($F198,Anvendelseskode!$A:$A,0))</f>
        <v>Private husholdninger</v>
      </c>
      <c r="M198" s="1" t="str">
        <f ca="1">IFERROR(INDEX(SBi!$2:$2,MATCH(H198,SBi!$1:$1,1)),SBi!$K$2)</f>
        <v>Efter 2006</v>
      </c>
      <c r="N198" s="1">
        <f ca="1">INDEX(SBi!$C$3:$K$28,MATCH(F198,SBi!$B$3:$B$28,0),MATCH(M198,SBi!$C$2:$K$2,0))</f>
        <v>66.400000000000006</v>
      </c>
      <c r="O198" s="16">
        <f t="shared" ca="1" si="47"/>
        <v>7.9016000000000002</v>
      </c>
      <c r="P198" s="16" t="str">
        <f ca="1">IFERROR(INDEX(VpD!$2:$2,MATCH(H198,VpD!$1:$1,1)),VpD!$I$2)</f>
        <v>&gt;1998</v>
      </c>
      <c r="Q198" s="1">
        <f ca="1">INDEX(VpD!$C$3:$I$27,MATCH(F198,VpD!$B$3:$B$27,0),MATCH(P198,VpD!$C$2:$I$2,0))</f>
        <v>65</v>
      </c>
      <c r="R198" s="16">
        <f t="shared" ca="1" si="48"/>
        <v>7.7350000000000003</v>
      </c>
      <c r="S198" s="14">
        <f t="shared" ca="1" si="49"/>
        <v>711714.99</v>
      </c>
      <c r="T198" s="14">
        <f t="shared" ca="1" si="50"/>
        <v>6172643.6699999999</v>
      </c>
      <c r="U198" s="14" t="str">
        <f t="shared" ca="1" si="51"/>
        <v>3CAE7253-0951-0F90-E044-0003BA298018</v>
      </c>
    </row>
    <row r="199" spans="1:21" s="14" customFormat="1" x14ac:dyDescent="0.25">
      <c r="A199" s="14">
        <f t="shared" si="39"/>
        <v>199</v>
      </c>
      <c r="B199" s="14" t="str">
        <f t="shared" ca="1" si="40"/>
        <v>63F82386-47AA-4036-A7C3-621997B470DF</v>
      </c>
      <c r="C199" s="14" t="str">
        <f t="shared" ca="1" si="41"/>
        <v>Promenaden</v>
      </c>
      <c r="D199" s="14" t="str">
        <f t="shared" ca="1" si="42"/>
        <v>124</v>
      </c>
      <c r="E199" s="14" t="str">
        <f t="shared" ca="1" si="43"/>
        <v>9qø</v>
      </c>
      <c r="F199" s="1">
        <f t="shared" ca="1" si="44"/>
        <v>130</v>
      </c>
      <c r="G199" s="1">
        <f t="shared" ca="1" si="45"/>
        <v>118</v>
      </c>
      <c r="H199" s="1">
        <f t="shared" ca="1" si="46"/>
        <v>2008</v>
      </c>
      <c r="I199" s="1" t="str">
        <f ca="1">INDEX(Relationstabel!$C$3:$K$10,MATCH(INDIRECT($A$1&amp;"J"&amp;A199),Relationstabel!$A$3:$A$10,0),MATCH(IFERROR(VALUE(INDIRECT($A$1&amp;"K"&amp;A199)),0),Relationstabel!$C$1:$K$1,0))</f>
        <v>Fjernvarme/ Blokvarme</v>
      </c>
      <c r="J199" s="1" t="str">
        <f ca="1">INDEX(Anvendelseskode!B:B,MATCH($F199,Anvendelseskode!$A:$A,0))</f>
        <v>Række-, kæde-, dobbelthus (lodret adskillelse mellem enhederne)</v>
      </c>
      <c r="K199" s="1" t="str">
        <f ca="1">INDEX(Anvendelseskode!C:C,MATCH($F199,Anvendelseskode!$A:$A,0))</f>
        <v>Række-, kæde og dobbelthuse</v>
      </c>
      <c r="L199" s="1" t="str">
        <f ca="1">INDEX(Anvendelseskode!D:D,MATCH($F199,Anvendelseskode!$A:$A,0))</f>
        <v>Private husholdninger</v>
      </c>
      <c r="M199" s="1" t="str">
        <f ca="1">IFERROR(INDEX(SBi!$2:$2,MATCH(H199,SBi!$1:$1,1)),SBi!$K$2)</f>
        <v>Efter 2006</v>
      </c>
      <c r="N199" s="1">
        <f ca="1">INDEX(SBi!$C$3:$K$28,MATCH(F199,SBi!$B$3:$B$28,0),MATCH(M199,SBi!$C$2:$K$2,0))</f>
        <v>66.400000000000006</v>
      </c>
      <c r="O199" s="16">
        <f t="shared" ca="1" si="47"/>
        <v>7.8352000000000004</v>
      </c>
      <c r="P199" s="16" t="str">
        <f ca="1">IFERROR(INDEX(VpD!$2:$2,MATCH(H199,VpD!$1:$1,1)),VpD!$I$2)</f>
        <v>&gt;1998</v>
      </c>
      <c r="Q199" s="1">
        <f ca="1">INDEX(VpD!$C$3:$I$27,MATCH(F199,VpD!$B$3:$B$27,0),MATCH(P199,VpD!$C$2:$I$2,0))</f>
        <v>65</v>
      </c>
      <c r="R199" s="16">
        <f t="shared" ca="1" si="48"/>
        <v>7.67</v>
      </c>
      <c r="S199" s="14">
        <f t="shared" ca="1" si="49"/>
        <v>711675.58</v>
      </c>
      <c r="T199" s="14">
        <f t="shared" ca="1" si="50"/>
        <v>6172753.3099999996</v>
      </c>
      <c r="U199" s="14" t="str">
        <f t="shared" ca="1" si="51"/>
        <v>3CAE7253-0967-0F90-E044-0003BA298018</v>
      </c>
    </row>
    <row r="200" spans="1:21" s="14" customFormat="1" x14ac:dyDescent="0.25">
      <c r="A200" s="14">
        <f t="shared" si="39"/>
        <v>200</v>
      </c>
      <c r="B200" s="14" t="str">
        <f t="shared" ca="1" si="40"/>
        <v>EA13E18E-DA53-4BA1-BF89-B88617428EAA</v>
      </c>
      <c r="C200" s="14" t="str">
        <f t="shared" ca="1" si="41"/>
        <v>Promenaden</v>
      </c>
      <c r="D200" s="14" t="str">
        <f t="shared" ca="1" si="42"/>
        <v>134</v>
      </c>
      <c r="E200" s="14" t="str">
        <f t="shared" ca="1" si="43"/>
        <v>9rh</v>
      </c>
      <c r="F200" s="1">
        <f t="shared" ca="1" si="44"/>
        <v>130</v>
      </c>
      <c r="G200" s="1">
        <f t="shared" ca="1" si="45"/>
        <v>111</v>
      </c>
      <c r="H200" s="1">
        <f t="shared" ca="1" si="46"/>
        <v>2008</v>
      </c>
      <c r="I200" s="1" t="str">
        <f ca="1">INDEX(Relationstabel!$C$3:$K$10,MATCH(INDIRECT($A$1&amp;"J"&amp;A200),Relationstabel!$A$3:$A$10,0),MATCH(IFERROR(VALUE(INDIRECT($A$1&amp;"K"&amp;A200)),0),Relationstabel!$C$1:$K$1,0))</f>
        <v>Fjernvarme/ Blokvarme</v>
      </c>
      <c r="J200" s="1" t="str">
        <f ca="1">INDEX(Anvendelseskode!B:B,MATCH($F200,Anvendelseskode!$A:$A,0))</f>
        <v>Række-, kæde-, dobbelthus (lodret adskillelse mellem enhederne)</v>
      </c>
      <c r="K200" s="1" t="str">
        <f ca="1">INDEX(Anvendelseskode!C:C,MATCH($F200,Anvendelseskode!$A:$A,0))</f>
        <v>Række-, kæde og dobbelthuse</v>
      </c>
      <c r="L200" s="1" t="str">
        <f ca="1">INDEX(Anvendelseskode!D:D,MATCH($F200,Anvendelseskode!$A:$A,0))</f>
        <v>Private husholdninger</v>
      </c>
      <c r="M200" s="1" t="str">
        <f ca="1">IFERROR(INDEX(SBi!$2:$2,MATCH(H200,SBi!$1:$1,1)),SBi!$K$2)</f>
        <v>Efter 2006</v>
      </c>
      <c r="N200" s="1">
        <f ca="1">INDEX(SBi!$C$3:$K$28,MATCH(F200,SBi!$B$3:$B$28,0),MATCH(M200,SBi!$C$2:$K$2,0))</f>
        <v>66.400000000000006</v>
      </c>
      <c r="O200" s="16">
        <f t="shared" ca="1" si="47"/>
        <v>7.370400000000001</v>
      </c>
      <c r="P200" s="16" t="str">
        <f ca="1">IFERROR(INDEX(VpD!$2:$2,MATCH(H200,VpD!$1:$1,1)),VpD!$I$2)</f>
        <v>&gt;1998</v>
      </c>
      <c r="Q200" s="1">
        <f ca="1">INDEX(VpD!$C$3:$I$27,MATCH(F200,VpD!$B$3:$B$27,0),MATCH(P200,VpD!$C$2:$I$2,0))</f>
        <v>65</v>
      </c>
      <c r="R200" s="16">
        <f t="shared" ca="1" si="48"/>
        <v>7.2149999999999999</v>
      </c>
      <c r="S200" s="14">
        <f t="shared" ca="1" si="49"/>
        <v>711701.66</v>
      </c>
      <c r="T200" s="14">
        <f t="shared" ca="1" si="50"/>
        <v>6172759.7400000002</v>
      </c>
      <c r="U200" s="14" t="str">
        <f t="shared" ca="1" si="51"/>
        <v>3CAE7253-096C-0F90-E044-0003BA298018</v>
      </c>
    </row>
    <row r="201" spans="1:21" s="14" customFormat="1" x14ac:dyDescent="0.25">
      <c r="A201" s="14">
        <f t="shared" si="39"/>
        <v>201</v>
      </c>
      <c r="B201" s="14" t="str">
        <f t="shared" ca="1" si="40"/>
        <v>16285EBB-6806-45DE-BBE7-780D6E6E33FF</v>
      </c>
      <c r="C201" s="14" t="str">
        <f t="shared" ca="1" si="41"/>
        <v>Promenaden</v>
      </c>
      <c r="D201" s="14" t="str">
        <f t="shared" ca="1" si="42"/>
        <v>138</v>
      </c>
      <c r="E201" s="14" t="str">
        <f t="shared" ca="1" si="43"/>
        <v>9rk</v>
      </c>
      <c r="F201" s="1">
        <f t="shared" ca="1" si="44"/>
        <v>130</v>
      </c>
      <c r="G201" s="1">
        <f t="shared" ca="1" si="45"/>
        <v>118</v>
      </c>
      <c r="H201" s="1">
        <f t="shared" ca="1" si="46"/>
        <v>2008</v>
      </c>
      <c r="I201" s="1" t="str">
        <f ca="1">INDEX(Relationstabel!$C$3:$K$10,MATCH(INDIRECT($A$1&amp;"J"&amp;A201),Relationstabel!$A$3:$A$10,0),MATCH(IFERROR(VALUE(INDIRECT($A$1&amp;"K"&amp;A201)),0),Relationstabel!$C$1:$K$1,0))</f>
        <v>Fjernvarme/ Blokvarme</v>
      </c>
      <c r="J201" s="1" t="str">
        <f ca="1">INDEX(Anvendelseskode!B:B,MATCH($F201,Anvendelseskode!$A:$A,0))</f>
        <v>Række-, kæde-, dobbelthus (lodret adskillelse mellem enhederne)</v>
      </c>
      <c r="K201" s="1" t="str">
        <f ca="1">INDEX(Anvendelseskode!C:C,MATCH($F201,Anvendelseskode!$A:$A,0))</f>
        <v>Række-, kæde og dobbelthuse</v>
      </c>
      <c r="L201" s="1" t="str">
        <f ca="1">INDEX(Anvendelseskode!D:D,MATCH($F201,Anvendelseskode!$A:$A,0))</f>
        <v>Private husholdninger</v>
      </c>
      <c r="M201" s="1" t="str">
        <f ca="1">IFERROR(INDEX(SBi!$2:$2,MATCH(H201,SBi!$1:$1,1)),SBi!$K$2)</f>
        <v>Efter 2006</v>
      </c>
      <c r="N201" s="1">
        <f ca="1">INDEX(SBi!$C$3:$K$28,MATCH(F201,SBi!$B$3:$B$28,0),MATCH(M201,SBi!$C$2:$K$2,0))</f>
        <v>66.400000000000006</v>
      </c>
      <c r="O201" s="16">
        <f t="shared" ca="1" si="47"/>
        <v>7.8352000000000004</v>
      </c>
      <c r="P201" s="16" t="str">
        <f ca="1">IFERROR(INDEX(VpD!$2:$2,MATCH(H201,VpD!$1:$1,1)),VpD!$I$2)</f>
        <v>&gt;1998</v>
      </c>
      <c r="Q201" s="1">
        <f ca="1">INDEX(VpD!$C$3:$I$27,MATCH(F201,VpD!$B$3:$B$27,0),MATCH(P201,VpD!$C$2:$I$2,0))</f>
        <v>65</v>
      </c>
      <c r="R201" s="16">
        <f t="shared" ca="1" si="48"/>
        <v>7.67</v>
      </c>
      <c r="S201" s="14">
        <f t="shared" ca="1" si="49"/>
        <v>711712.38</v>
      </c>
      <c r="T201" s="14">
        <f t="shared" ca="1" si="50"/>
        <v>6172762.29</v>
      </c>
      <c r="U201" s="14" t="str">
        <f t="shared" ca="1" si="51"/>
        <v>3CAE7253-096E-0F90-E044-0003BA298018</v>
      </c>
    </row>
    <row r="202" spans="1:21" s="14" customFormat="1" x14ac:dyDescent="0.25">
      <c r="A202" s="14">
        <f t="shared" si="39"/>
        <v>202</v>
      </c>
      <c r="B202" s="14" t="str">
        <f t="shared" ca="1" si="40"/>
        <v>7782C5BC-B574-4BCC-ADB7-2DAB52A076ED</v>
      </c>
      <c r="C202" s="14" t="str">
        <f t="shared" ca="1" si="41"/>
        <v>Syvhøjvænge</v>
      </c>
      <c r="D202" s="14" t="str">
        <f t="shared" ca="1" si="42"/>
        <v>207</v>
      </c>
      <c r="E202" s="14" t="str">
        <f t="shared" ca="1" si="43"/>
        <v>21by</v>
      </c>
      <c r="F202" s="1">
        <f t="shared" ca="1" si="44"/>
        <v>130</v>
      </c>
      <c r="G202" s="1">
        <f t="shared" ca="1" si="45"/>
        <v>170</v>
      </c>
      <c r="H202" s="1">
        <f t="shared" ca="1" si="46"/>
        <v>1971</v>
      </c>
      <c r="I202" s="1" t="str">
        <f ca="1">INDEX(Relationstabel!$C$3:$K$10,MATCH(INDIRECT($A$1&amp;"J"&amp;A202),Relationstabel!$A$3:$A$10,0),MATCH(IFERROR(VALUE(INDIRECT($A$1&amp;"K"&amp;A202)),0),Relationstabel!$C$1:$K$1,0))</f>
        <v>Fjernvarme/ Blokvarme</v>
      </c>
      <c r="J202" s="1" t="str">
        <f ca="1">INDEX(Anvendelseskode!B:B,MATCH($F202,Anvendelseskode!$A:$A,0))</f>
        <v>Række-, kæde-, dobbelthus (lodret adskillelse mellem enhederne)</v>
      </c>
      <c r="K202" s="1" t="str">
        <f ca="1">INDEX(Anvendelseskode!C:C,MATCH($F202,Anvendelseskode!$A:$A,0))</f>
        <v>Række-, kæde og dobbelthuse</v>
      </c>
      <c r="L202" s="1" t="str">
        <f ca="1">INDEX(Anvendelseskode!D:D,MATCH($F202,Anvendelseskode!$A:$A,0))</f>
        <v>Private husholdninger</v>
      </c>
      <c r="M202" s="1" t="str">
        <f ca="1">IFERROR(INDEX(SBi!$2:$2,MATCH(H202,SBi!$1:$1,1)),SBi!$K$2)</f>
        <v>1961-1972</v>
      </c>
      <c r="N202" s="1">
        <f ca="1">INDEX(SBi!$C$3:$K$28,MATCH(F202,SBi!$B$3:$B$28,0),MATCH(M202,SBi!$C$2:$K$2,0))</f>
        <v>119.9</v>
      </c>
      <c r="O202" s="16">
        <f t="shared" ca="1" si="47"/>
        <v>20.382999999999999</v>
      </c>
      <c r="P202" s="16" t="str">
        <f ca="1">IFERROR(INDEX(VpD!$2:$2,MATCH(H202,VpD!$1:$1,1)),VpD!$I$2)</f>
        <v>1961-1972</v>
      </c>
      <c r="Q202" s="1">
        <f ca="1">INDEX(VpD!$C$3:$I$27,MATCH(F202,VpD!$B$3:$B$27,0),MATCH(P202,VpD!$C$2:$I$2,0))</f>
        <v>120</v>
      </c>
      <c r="R202" s="16">
        <f t="shared" ca="1" si="48"/>
        <v>20.399999999999999</v>
      </c>
      <c r="S202" s="14">
        <f t="shared" ca="1" si="49"/>
        <v>711786.63</v>
      </c>
      <c r="T202" s="14">
        <f t="shared" ca="1" si="50"/>
        <v>6172239.5099999998</v>
      </c>
      <c r="U202" s="14" t="str">
        <f t="shared" ca="1" si="51"/>
        <v>0A3F507E-2303-32B8-E044-0003BA298018</v>
      </c>
    </row>
    <row r="203" spans="1:21" s="14" customFormat="1" x14ac:dyDescent="0.25">
      <c r="A203" s="14">
        <f t="shared" si="39"/>
        <v>203</v>
      </c>
      <c r="B203" s="14" t="str">
        <f t="shared" ca="1" si="40"/>
        <v>81853A5F-26EC-42FC-AF4A-053DFFF74EAE</v>
      </c>
      <c r="C203" s="14" t="str">
        <f t="shared" ca="1" si="41"/>
        <v>Gisselfeldvej</v>
      </c>
      <c r="D203" s="14" t="str">
        <f t="shared" ca="1" si="42"/>
        <v>8</v>
      </c>
      <c r="E203" s="14" t="str">
        <f t="shared" ca="1" si="43"/>
        <v>7cz</v>
      </c>
      <c r="F203" s="1">
        <f t="shared" ca="1" si="44"/>
        <v>220</v>
      </c>
      <c r="G203" s="1">
        <f t="shared" ca="1" si="45"/>
        <v>780</v>
      </c>
      <c r="H203" s="1">
        <f t="shared" ca="1" si="46"/>
        <v>1962</v>
      </c>
      <c r="I203" s="1" t="str">
        <f ca="1">INDEX(Relationstabel!$C$3:$K$10,MATCH(INDIRECT($A$1&amp;"J"&amp;A203),Relationstabel!$A$3:$A$10,0),MATCH(IFERROR(VALUE(INDIRECT($A$1&amp;"K"&amp;A203)),0),Relationstabel!$C$1:$K$1,0))</f>
        <v>Olie</v>
      </c>
      <c r="J203" s="1" t="str">
        <f ca="1">INDEX(Anvendelseskode!B:B,MATCH($F203,Anvendelseskode!$A:$A,0))</f>
        <v>Bygning til erhvervsmæssig produktion vedrørende industri, håndværk m.v. (fabrik, værksted o.lign.)</v>
      </c>
      <c r="K203" s="1" t="str">
        <f ca="1">INDEX(Anvendelseskode!C:C,MATCH($F203,Anvendelseskode!$A:$A,0))</f>
        <v>Fabrikker, værksteder o.l.</v>
      </c>
      <c r="L203" s="1" t="str">
        <f ca="1">INDEX(Anvendelseskode!D:D,MATCH($F203,Anvendelseskode!$A:$A,0))</f>
        <v>Industri</v>
      </c>
      <c r="M203" s="1" t="str">
        <f ca="1">IFERROR(INDEX(SBi!$2:$2,MATCH(H203,SBi!$1:$1,1)),SBi!$K$2)</f>
        <v>1961-1972</v>
      </c>
      <c r="N203" s="1">
        <f ca="1">INDEX(SBi!$C$3:$K$28,MATCH(F203,SBi!$B$3:$B$28,0),MATCH(M203,SBi!$C$2:$K$2,0))</f>
        <v>97</v>
      </c>
      <c r="O203" s="16">
        <f t="shared" ca="1" si="47"/>
        <v>75.66</v>
      </c>
      <c r="P203" s="16" t="str">
        <f ca="1">IFERROR(INDEX(VpD!$2:$2,MATCH(H203,VpD!$1:$1,1)),VpD!$I$2)</f>
        <v>1961-1972</v>
      </c>
      <c r="Q203" s="1">
        <f ca="1">INDEX(VpD!$C$3:$I$27,MATCH(F203,VpD!$B$3:$B$27,0),MATCH(P203,VpD!$C$2:$I$2,0))</f>
        <v>97</v>
      </c>
      <c r="R203" s="16">
        <f t="shared" ca="1" si="48"/>
        <v>75.66</v>
      </c>
      <c r="S203" s="14">
        <f t="shared" ca="1" si="49"/>
        <v>712191.03</v>
      </c>
      <c r="T203" s="14">
        <f t="shared" ca="1" si="50"/>
        <v>6169504.2599999998</v>
      </c>
      <c r="U203" s="14" t="str">
        <f t="shared" ca="1" si="51"/>
        <v>0A3F507E-1808-32B8-E044-0003BA298018</v>
      </c>
    </row>
    <row r="204" spans="1:21" s="14" customFormat="1" x14ac:dyDescent="0.25">
      <c r="A204" s="14">
        <f t="shared" si="39"/>
        <v>204</v>
      </c>
      <c r="B204" s="14" t="str">
        <f t="shared" ca="1" si="40"/>
        <v>F48DC389-2141-47A3-B8B4-C355E6F7D6DE</v>
      </c>
      <c r="C204" s="14" t="str">
        <f t="shared" ca="1" si="41"/>
        <v>Pilehavevænge</v>
      </c>
      <c r="D204" s="14" t="str">
        <f t="shared" ca="1" si="42"/>
        <v>4</v>
      </c>
      <c r="E204" s="14" t="str">
        <f t="shared" ca="1" si="43"/>
        <v>10ba</v>
      </c>
      <c r="F204" s="1">
        <f t="shared" ca="1" si="44"/>
        <v>120</v>
      </c>
      <c r="G204" s="1">
        <f t="shared" ca="1" si="45"/>
        <v>102</v>
      </c>
      <c r="H204" s="1">
        <f t="shared" ca="1" si="46"/>
        <v>1993</v>
      </c>
      <c r="I204" s="1" t="str">
        <f ca="1">INDEX(Relationstabel!$C$3:$K$10,MATCH(INDIRECT($A$1&amp;"J"&amp;A204),Relationstabel!$A$3:$A$10,0),MATCH(IFERROR(VALUE(INDIRECT($A$1&amp;"K"&amp;A204)),0),Relationstabel!$C$1:$K$1,0))</f>
        <v>Fjernvarme/ Blokvarme</v>
      </c>
      <c r="J204" s="1" t="str">
        <f ca="1">INDEX(Anvendelseskode!B:B,MATCH($F204,Anvendelseskode!$A:$A,0))</f>
        <v>Fritliggende enfamilieshus (parcelhus)</v>
      </c>
      <c r="K204" s="1" t="str">
        <f ca="1">INDEX(Anvendelseskode!C:C,MATCH($F204,Anvendelseskode!$A:$A,0))</f>
        <v>Parcelhuse</v>
      </c>
      <c r="L204" s="1" t="str">
        <f ca="1">INDEX(Anvendelseskode!D:D,MATCH($F204,Anvendelseskode!$A:$A,0))</f>
        <v>Private husholdninger</v>
      </c>
      <c r="M204" s="1" t="str">
        <f ca="1">IFERROR(INDEX(SBi!$2:$2,MATCH(H204,SBi!$1:$1,1)),SBi!$K$2)</f>
        <v>1979-1998</v>
      </c>
      <c r="N204" s="1">
        <f ca="1">INDEX(SBi!$C$3:$K$28,MATCH(F204,SBi!$B$3:$B$28,0),MATCH(M204,SBi!$C$2:$K$2,0))</f>
        <v>105.4</v>
      </c>
      <c r="O204" s="16">
        <f t="shared" ca="1" si="47"/>
        <v>10.750800000000002</v>
      </c>
      <c r="P204" s="16" t="str">
        <f ca="1">IFERROR(INDEX(VpD!$2:$2,MATCH(H204,VpD!$1:$1,1)),VpD!$I$2)</f>
        <v>1979-1998</v>
      </c>
      <c r="Q204" s="1">
        <f ca="1">INDEX(VpD!$C$3:$I$27,MATCH(F204,VpD!$B$3:$B$27,0),MATCH(P204,VpD!$C$2:$I$2,0))</f>
        <v>90</v>
      </c>
      <c r="R204" s="16">
        <f t="shared" ca="1" si="48"/>
        <v>9.18</v>
      </c>
      <c r="S204" s="14">
        <f t="shared" ca="1" si="49"/>
        <v>711151.52</v>
      </c>
      <c r="T204" s="14">
        <f t="shared" ca="1" si="50"/>
        <v>6171913.3899999997</v>
      </c>
      <c r="U204" s="14" t="str">
        <f t="shared" ca="1" si="51"/>
        <v>0A3F507E-1F08-32B8-E044-0003BA298018</v>
      </c>
    </row>
    <row r="205" spans="1:21" s="14" customFormat="1" x14ac:dyDescent="0.25">
      <c r="A205" s="14">
        <f t="shared" si="39"/>
        <v>205</v>
      </c>
      <c r="B205" s="14" t="str">
        <f t="shared" ca="1" si="40"/>
        <v>A7870ED4-9F82-44FA-9455-B1D2C6DFDE6F</v>
      </c>
      <c r="C205" s="14" t="str">
        <f t="shared" ca="1" si="41"/>
        <v>Engvej</v>
      </c>
      <c r="D205" s="14" t="str">
        <f t="shared" ca="1" si="42"/>
        <v>27</v>
      </c>
      <c r="E205" s="14" t="str">
        <f t="shared" ca="1" si="43"/>
        <v>9cr</v>
      </c>
      <c r="F205" s="1">
        <f t="shared" ca="1" si="44"/>
        <v>120</v>
      </c>
      <c r="G205" s="1">
        <f t="shared" ca="1" si="45"/>
        <v>252</v>
      </c>
      <c r="H205" s="1">
        <f t="shared" ca="1" si="46"/>
        <v>1984</v>
      </c>
      <c r="I205" s="1" t="str">
        <f ca="1">INDEX(Relationstabel!$C$3:$K$10,MATCH(INDIRECT($A$1&amp;"J"&amp;A205),Relationstabel!$A$3:$A$10,0),MATCH(IFERROR(VALUE(INDIRECT($A$1&amp;"K"&amp;A205)),0),Relationstabel!$C$1:$K$1,0))</f>
        <v>Elvarme</v>
      </c>
      <c r="J205" s="1" t="str">
        <f ca="1">INDEX(Anvendelseskode!B:B,MATCH($F205,Anvendelseskode!$A:$A,0))</f>
        <v>Fritliggende enfamilieshus (parcelhus)</v>
      </c>
      <c r="K205" s="1" t="str">
        <f ca="1">INDEX(Anvendelseskode!C:C,MATCH($F205,Anvendelseskode!$A:$A,0))</f>
        <v>Parcelhuse</v>
      </c>
      <c r="L205" s="1" t="str">
        <f ca="1">INDEX(Anvendelseskode!D:D,MATCH($F205,Anvendelseskode!$A:$A,0))</f>
        <v>Private husholdninger</v>
      </c>
      <c r="M205" s="1" t="str">
        <f ca="1">IFERROR(INDEX(SBi!$2:$2,MATCH(H205,SBi!$1:$1,1)),SBi!$K$2)</f>
        <v>1979-1998</v>
      </c>
      <c r="N205" s="1">
        <f ca="1">INDEX(SBi!$C$3:$K$28,MATCH(F205,SBi!$B$3:$B$28,0),MATCH(M205,SBi!$C$2:$K$2,0))</f>
        <v>105.4</v>
      </c>
      <c r="O205" s="16">
        <f t="shared" ca="1" si="47"/>
        <v>26.560800000000004</v>
      </c>
      <c r="P205" s="16" t="str">
        <f ca="1">IFERROR(INDEX(VpD!$2:$2,MATCH(H205,VpD!$1:$1,1)),VpD!$I$2)</f>
        <v>1979-1998</v>
      </c>
      <c r="Q205" s="1">
        <f ca="1">INDEX(VpD!$C$3:$I$27,MATCH(F205,VpD!$B$3:$B$27,0),MATCH(P205,VpD!$C$2:$I$2,0))</f>
        <v>90</v>
      </c>
      <c r="R205" s="16">
        <f t="shared" ca="1" si="48"/>
        <v>22.68</v>
      </c>
      <c r="S205" s="14">
        <f t="shared" ca="1" si="49"/>
        <v>711642.1</v>
      </c>
      <c r="T205" s="14">
        <f t="shared" ca="1" si="50"/>
        <v>6170476.6699999999</v>
      </c>
      <c r="U205" s="14" t="str">
        <f t="shared" ca="1" si="51"/>
        <v>0A3F507E-170F-32B8-E044-0003BA298018</v>
      </c>
    </row>
    <row r="206" spans="1:21" s="14" customFormat="1" x14ac:dyDescent="0.25">
      <c r="A206" s="14">
        <f t="shared" si="39"/>
        <v>206</v>
      </c>
      <c r="B206" s="14" t="str">
        <f t="shared" ca="1" si="40"/>
        <v>8510C18C-FCC0-48EA-AB7F-183A2792F0DC</v>
      </c>
      <c r="C206" s="14" t="str">
        <f t="shared" ca="1" si="41"/>
        <v>Løkketoften</v>
      </c>
      <c r="D206" s="14" t="str">
        <f t="shared" ca="1" si="42"/>
        <v>44</v>
      </c>
      <c r="E206" s="14" t="str">
        <f t="shared" ca="1" si="43"/>
        <v>9eo</v>
      </c>
      <c r="F206" s="1">
        <f t="shared" ca="1" si="44"/>
        <v>120</v>
      </c>
      <c r="G206" s="1">
        <f t="shared" ca="1" si="45"/>
        <v>134</v>
      </c>
      <c r="H206" s="1">
        <f t="shared" ca="1" si="46"/>
        <v>1969</v>
      </c>
      <c r="I206" s="1" t="str">
        <f ca="1">INDEX(Relationstabel!$C$3:$K$10,MATCH(INDIRECT($A$1&amp;"J"&amp;A206),Relationstabel!$A$3:$A$10,0),MATCH(IFERROR(VALUE(INDIRECT($A$1&amp;"K"&amp;A206)),0),Relationstabel!$C$1:$K$1,0))</f>
        <v>Olie</v>
      </c>
      <c r="J206" s="1" t="str">
        <f ca="1">INDEX(Anvendelseskode!B:B,MATCH($F206,Anvendelseskode!$A:$A,0))</f>
        <v>Fritliggende enfamilieshus (parcelhus)</v>
      </c>
      <c r="K206" s="1" t="str">
        <f ca="1">INDEX(Anvendelseskode!C:C,MATCH($F206,Anvendelseskode!$A:$A,0))</f>
        <v>Parcelhuse</v>
      </c>
      <c r="L206" s="1" t="str">
        <f ca="1">INDEX(Anvendelseskode!D:D,MATCH($F206,Anvendelseskode!$A:$A,0))</f>
        <v>Private husholdninger</v>
      </c>
      <c r="M206" s="1" t="str">
        <f ca="1">IFERROR(INDEX(SBi!$2:$2,MATCH(H206,SBi!$1:$1,1)),SBi!$K$2)</f>
        <v>1961-1972</v>
      </c>
      <c r="N206" s="1">
        <f ca="1">INDEX(SBi!$C$3:$K$28,MATCH(F206,SBi!$B$3:$B$28,0),MATCH(M206,SBi!$C$2:$K$2,0))</f>
        <v>134.30000000000001</v>
      </c>
      <c r="O206" s="16">
        <f t="shared" ca="1" si="47"/>
        <v>17.996200000000002</v>
      </c>
      <c r="P206" s="16" t="str">
        <f ca="1">IFERROR(INDEX(VpD!$2:$2,MATCH(H206,VpD!$1:$1,1)),VpD!$I$2)</f>
        <v>1961-1972</v>
      </c>
      <c r="Q206" s="1">
        <f ca="1">INDEX(VpD!$C$3:$I$27,MATCH(F206,VpD!$B$3:$B$27,0),MATCH(P206,VpD!$C$2:$I$2,0))</f>
        <v>143</v>
      </c>
      <c r="R206" s="16">
        <f t="shared" ca="1" si="48"/>
        <v>19.161999999999999</v>
      </c>
      <c r="S206" s="14">
        <f t="shared" ca="1" si="49"/>
        <v>710979.61</v>
      </c>
      <c r="T206" s="14">
        <f t="shared" ca="1" si="50"/>
        <v>6172076.54</v>
      </c>
      <c r="U206" s="14" t="str">
        <f t="shared" ca="1" si="51"/>
        <v>0A3F507E-1D0F-32B8-E044-0003BA298018</v>
      </c>
    </row>
    <row r="207" spans="1:21" s="14" customFormat="1" x14ac:dyDescent="0.25">
      <c r="A207" s="14">
        <f t="shared" si="39"/>
        <v>207</v>
      </c>
      <c r="B207" s="14" t="str">
        <f t="shared" ca="1" si="40"/>
        <v>097D0098-7DE7-4295-987C-CBB7FE26B06E</v>
      </c>
      <c r="C207" s="14" t="str">
        <f t="shared" ca="1" si="41"/>
        <v>Selsøvej</v>
      </c>
      <c r="D207" s="14" t="str">
        <f t="shared" ca="1" si="42"/>
        <v>14</v>
      </c>
      <c r="E207" s="14" t="str">
        <f t="shared" ca="1" si="43"/>
        <v>18gs</v>
      </c>
      <c r="F207" s="1">
        <f t="shared" ca="1" si="44"/>
        <v>120</v>
      </c>
      <c r="G207" s="1">
        <f t="shared" ca="1" si="45"/>
        <v>180</v>
      </c>
      <c r="H207" s="1">
        <f t="shared" ca="1" si="46"/>
        <v>1972</v>
      </c>
      <c r="I207" s="1" t="str">
        <f ca="1">INDEX(Relationstabel!$C$3:$K$10,MATCH(INDIRECT($A$1&amp;"J"&amp;A207),Relationstabel!$A$3:$A$10,0),MATCH(IFERROR(VALUE(INDIRECT($A$1&amp;"K"&amp;A207)),0),Relationstabel!$C$1:$K$1,0))</f>
        <v>Naturgas</v>
      </c>
      <c r="J207" s="1" t="str">
        <f ca="1">INDEX(Anvendelseskode!B:B,MATCH($F207,Anvendelseskode!$A:$A,0))</f>
        <v>Fritliggende enfamilieshus (parcelhus)</v>
      </c>
      <c r="K207" s="1" t="str">
        <f ca="1">INDEX(Anvendelseskode!C:C,MATCH($F207,Anvendelseskode!$A:$A,0))</f>
        <v>Parcelhuse</v>
      </c>
      <c r="L207" s="1" t="str">
        <f ca="1">INDEX(Anvendelseskode!D:D,MATCH($F207,Anvendelseskode!$A:$A,0))</f>
        <v>Private husholdninger</v>
      </c>
      <c r="M207" s="1" t="str">
        <f ca="1">IFERROR(INDEX(SBi!$2:$2,MATCH(H207,SBi!$1:$1,1)),SBi!$K$2)</f>
        <v>1961-1972</v>
      </c>
      <c r="N207" s="1">
        <f ca="1">INDEX(SBi!$C$3:$K$28,MATCH(F207,SBi!$B$3:$B$28,0),MATCH(M207,SBi!$C$2:$K$2,0))</f>
        <v>134.30000000000001</v>
      </c>
      <c r="O207" s="16">
        <f t="shared" ca="1" si="47"/>
        <v>24.174000000000003</v>
      </c>
      <c r="P207" s="16" t="str">
        <f ca="1">IFERROR(INDEX(VpD!$2:$2,MATCH(H207,VpD!$1:$1,1)),VpD!$I$2)</f>
        <v>1961-1972</v>
      </c>
      <c r="Q207" s="1">
        <f ca="1">INDEX(VpD!$C$3:$I$27,MATCH(F207,VpD!$B$3:$B$27,0),MATCH(P207,VpD!$C$2:$I$2,0))</f>
        <v>143</v>
      </c>
      <c r="R207" s="16">
        <f t="shared" ca="1" si="48"/>
        <v>25.74</v>
      </c>
      <c r="S207" s="14">
        <f t="shared" ca="1" si="49"/>
        <v>713488.29</v>
      </c>
      <c r="T207" s="14">
        <f t="shared" ca="1" si="50"/>
        <v>6169041.6200000001</v>
      </c>
      <c r="U207" s="14" t="str">
        <f t="shared" ca="1" si="51"/>
        <v>0A3F507E-2113-32B8-E044-0003BA298018</v>
      </c>
    </row>
    <row r="208" spans="1:21" s="14" customFormat="1" x14ac:dyDescent="0.25">
      <c r="A208" s="14">
        <f t="shared" si="39"/>
        <v>208</v>
      </c>
      <c r="B208" s="14" t="str">
        <f t="shared" ca="1" si="40"/>
        <v>0C952AB8-2D75-478B-BD37-57505DCBAEDF</v>
      </c>
      <c r="C208" s="14" t="str">
        <f t="shared" ca="1" si="41"/>
        <v>Svenstrupvej</v>
      </c>
      <c r="D208" s="14" t="str">
        <f t="shared" ca="1" si="42"/>
        <v>26</v>
      </c>
      <c r="E208" s="14" t="str">
        <f t="shared" ca="1" si="43"/>
        <v>18ki</v>
      </c>
      <c r="F208" s="1">
        <f t="shared" ca="1" si="44"/>
        <v>120</v>
      </c>
      <c r="G208" s="1">
        <f t="shared" ca="1" si="45"/>
        <v>113</v>
      </c>
      <c r="H208" s="1">
        <f t="shared" ca="1" si="46"/>
        <v>1956</v>
      </c>
      <c r="I208" s="1" t="str">
        <f ca="1">INDEX(Relationstabel!$C$3:$K$10,MATCH(INDIRECT($A$1&amp;"J"&amp;A208),Relationstabel!$A$3:$A$10,0),MATCH(IFERROR(VALUE(INDIRECT($A$1&amp;"K"&amp;A208)),0),Relationstabel!$C$1:$K$1,0))</f>
        <v>Naturgas</v>
      </c>
      <c r="J208" s="1" t="str">
        <f ca="1">INDEX(Anvendelseskode!B:B,MATCH($F208,Anvendelseskode!$A:$A,0))</f>
        <v>Fritliggende enfamilieshus (parcelhus)</v>
      </c>
      <c r="K208" s="1" t="str">
        <f ca="1">INDEX(Anvendelseskode!C:C,MATCH($F208,Anvendelseskode!$A:$A,0))</f>
        <v>Parcelhuse</v>
      </c>
      <c r="L208" s="1" t="str">
        <f ca="1">INDEX(Anvendelseskode!D:D,MATCH($F208,Anvendelseskode!$A:$A,0))</f>
        <v>Private husholdninger</v>
      </c>
      <c r="M208" s="1" t="str">
        <f ca="1">IFERROR(INDEX(SBi!$2:$2,MATCH(H208,SBi!$1:$1,1)),SBi!$K$2)</f>
        <v>1951-1960</v>
      </c>
      <c r="N208" s="1">
        <f ca="1">INDEX(SBi!$C$3:$K$28,MATCH(F208,SBi!$B$3:$B$28,0),MATCH(M208,SBi!$C$2:$K$2,0))</f>
        <v>154.9</v>
      </c>
      <c r="O208" s="16">
        <f t="shared" ca="1" si="47"/>
        <v>17.503700000000002</v>
      </c>
      <c r="P208" s="16" t="str">
        <f ca="1">IFERROR(INDEX(VpD!$2:$2,MATCH(H208,VpD!$1:$1,1)),VpD!$I$2)</f>
        <v>1951-1960</v>
      </c>
      <c r="Q208" s="1">
        <f ca="1">INDEX(VpD!$C$3:$I$27,MATCH(F208,VpD!$B$3:$B$27,0),MATCH(P208,VpD!$C$2:$I$2,0))</f>
        <v>204</v>
      </c>
      <c r="R208" s="16">
        <f t="shared" ca="1" si="48"/>
        <v>23.052</v>
      </c>
      <c r="S208" s="14">
        <f t="shared" ca="1" si="49"/>
        <v>712743.67</v>
      </c>
      <c r="T208" s="14">
        <f t="shared" ca="1" si="50"/>
        <v>6169250.46</v>
      </c>
      <c r="U208" s="14" t="str">
        <f t="shared" ca="1" si="51"/>
        <v>0A3F507E-2213-32B8-E044-0003BA298018</v>
      </c>
    </row>
    <row r="209" spans="1:21" s="14" customFormat="1" x14ac:dyDescent="0.25">
      <c r="A209" s="14">
        <f t="shared" si="39"/>
        <v>209</v>
      </c>
      <c r="B209" s="14" t="str">
        <f t="shared" ca="1" si="40"/>
        <v>C6DA1E64-B920-469D-9682-D50AE6774B4E</v>
      </c>
      <c r="C209" s="14" t="str">
        <f t="shared" ca="1" si="41"/>
        <v>Strandhaven</v>
      </c>
      <c r="D209" s="14" t="str">
        <f t="shared" ca="1" si="42"/>
        <v>135</v>
      </c>
      <c r="E209" s="14" t="str">
        <f t="shared" ca="1" si="43"/>
        <v>5fx</v>
      </c>
      <c r="F209" s="1">
        <f t="shared" ca="1" si="44"/>
        <v>130</v>
      </c>
      <c r="G209" s="1">
        <f t="shared" ca="1" si="45"/>
        <v>108</v>
      </c>
      <c r="H209" s="1">
        <f t="shared" ca="1" si="46"/>
        <v>2008</v>
      </c>
      <c r="I209" s="1" t="str">
        <f ca="1">INDEX(Relationstabel!$C$3:$K$10,MATCH(INDIRECT($A$1&amp;"J"&amp;A209),Relationstabel!$A$3:$A$10,0),MATCH(IFERROR(VALUE(INDIRECT($A$1&amp;"K"&amp;A209)),0),Relationstabel!$C$1:$K$1,0))</f>
        <v>Naturgas</v>
      </c>
      <c r="J209" s="1" t="str">
        <f ca="1">INDEX(Anvendelseskode!B:B,MATCH($F209,Anvendelseskode!$A:$A,0))</f>
        <v>Række-, kæde-, dobbelthus (lodret adskillelse mellem enhederne)</v>
      </c>
      <c r="K209" s="1" t="str">
        <f ca="1">INDEX(Anvendelseskode!C:C,MATCH($F209,Anvendelseskode!$A:$A,0))</f>
        <v>Række-, kæde og dobbelthuse</v>
      </c>
      <c r="L209" s="1" t="str">
        <f ca="1">INDEX(Anvendelseskode!D:D,MATCH($F209,Anvendelseskode!$A:$A,0))</f>
        <v>Private husholdninger</v>
      </c>
      <c r="M209" s="1" t="str">
        <f ca="1">IFERROR(INDEX(SBi!$2:$2,MATCH(H209,SBi!$1:$1,1)),SBi!$K$2)</f>
        <v>Efter 2006</v>
      </c>
      <c r="N209" s="1">
        <f ca="1">INDEX(SBi!$C$3:$K$28,MATCH(F209,SBi!$B$3:$B$28,0),MATCH(M209,SBi!$C$2:$K$2,0))</f>
        <v>66.400000000000006</v>
      </c>
      <c r="O209" s="16">
        <f t="shared" ca="1" si="47"/>
        <v>7.1712000000000007</v>
      </c>
      <c r="P209" s="16" t="str">
        <f ca="1">IFERROR(INDEX(VpD!$2:$2,MATCH(H209,VpD!$1:$1,1)),VpD!$I$2)</f>
        <v>&gt;1998</v>
      </c>
      <c r="Q209" s="1">
        <f ca="1">INDEX(VpD!$C$3:$I$27,MATCH(F209,VpD!$B$3:$B$27,0),MATCH(P209,VpD!$C$2:$I$2,0))</f>
        <v>65</v>
      </c>
      <c r="R209" s="16">
        <f t="shared" ca="1" si="48"/>
        <v>7.02</v>
      </c>
      <c r="S209" s="14">
        <f t="shared" ca="1" si="49"/>
        <v>712620.15</v>
      </c>
      <c r="T209" s="14">
        <f t="shared" ca="1" si="50"/>
        <v>6168748.7599999998</v>
      </c>
      <c r="U209" s="14" t="str">
        <f t="shared" ca="1" si="51"/>
        <v>53BA2F34-6001-2505-E044-0003BA298018</v>
      </c>
    </row>
    <row r="210" spans="1:21" s="14" customFormat="1" x14ac:dyDescent="0.25">
      <c r="A210" s="14">
        <f t="shared" si="39"/>
        <v>210</v>
      </c>
      <c r="B210" s="14" t="str">
        <f t="shared" ca="1" si="40"/>
        <v>9065749F-D07C-4181-AB0B-CF5AF6ACD482</v>
      </c>
      <c r="C210" s="14" t="str">
        <f t="shared" ca="1" si="41"/>
        <v>Strandhaven</v>
      </c>
      <c r="D210" s="14" t="str">
        <f t="shared" ca="1" si="42"/>
        <v>153</v>
      </c>
      <c r="E210" s="14" t="str">
        <f t="shared" ca="1" si="43"/>
        <v>5ge</v>
      </c>
      <c r="F210" s="1">
        <f t="shared" ca="1" si="44"/>
        <v>130</v>
      </c>
      <c r="G210" s="1">
        <f t="shared" ca="1" si="45"/>
        <v>108</v>
      </c>
      <c r="H210" s="1">
        <f t="shared" ca="1" si="46"/>
        <v>2008</v>
      </c>
      <c r="I210" s="1" t="str">
        <f ca="1">INDEX(Relationstabel!$C$3:$K$10,MATCH(INDIRECT($A$1&amp;"J"&amp;A210),Relationstabel!$A$3:$A$10,0),MATCH(IFERROR(VALUE(INDIRECT($A$1&amp;"K"&amp;A210)),0),Relationstabel!$C$1:$K$1,0))</f>
        <v>Naturgas</v>
      </c>
      <c r="J210" s="1" t="str">
        <f ca="1">INDEX(Anvendelseskode!B:B,MATCH($F210,Anvendelseskode!$A:$A,0))</f>
        <v>Række-, kæde-, dobbelthus (lodret adskillelse mellem enhederne)</v>
      </c>
      <c r="K210" s="1" t="str">
        <f ca="1">INDEX(Anvendelseskode!C:C,MATCH($F210,Anvendelseskode!$A:$A,0))</f>
        <v>Række-, kæde og dobbelthuse</v>
      </c>
      <c r="L210" s="1" t="str">
        <f ca="1">INDEX(Anvendelseskode!D:D,MATCH($F210,Anvendelseskode!$A:$A,0))</f>
        <v>Private husholdninger</v>
      </c>
      <c r="M210" s="1" t="str">
        <f ca="1">IFERROR(INDEX(SBi!$2:$2,MATCH(H210,SBi!$1:$1,1)),SBi!$K$2)</f>
        <v>Efter 2006</v>
      </c>
      <c r="N210" s="1">
        <f ca="1">INDEX(SBi!$C$3:$K$28,MATCH(F210,SBi!$B$3:$B$28,0),MATCH(M210,SBi!$C$2:$K$2,0))</f>
        <v>66.400000000000006</v>
      </c>
      <c r="O210" s="16">
        <f t="shared" ca="1" si="47"/>
        <v>7.1712000000000007</v>
      </c>
      <c r="P210" s="16" t="str">
        <f ca="1">IFERROR(INDEX(VpD!$2:$2,MATCH(H210,VpD!$1:$1,1)),VpD!$I$2)</f>
        <v>&gt;1998</v>
      </c>
      <c r="Q210" s="1">
        <f ca="1">INDEX(VpD!$C$3:$I$27,MATCH(F210,VpD!$B$3:$B$27,0),MATCH(P210,VpD!$C$2:$I$2,0))</f>
        <v>65</v>
      </c>
      <c r="R210" s="16">
        <f t="shared" ca="1" si="48"/>
        <v>7.02</v>
      </c>
      <c r="S210" s="14">
        <f t="shared" ca="1" si="49"/>
        <v>712651.24</v>
      </c>
      <c r="T210" s="14">
        <f t="shared" ca="1" si="50"/>
        <v>6168711.3200000003</v>
      </c>
      <c r="U210" s="14" t="str">
        <f t="shared" ca="1" si="51"/>
        <v>53BA2F34-600A-2505-E044-0003BA298018</v>
      </c>
    </row>
    <row r="211" spans="1:21" s="14" customFormat="1" x14ac:dyDescent="0.25">
      <c r="A211" s="14">
        <f t="shared" si="39"/>
        <v>211</v>
      </c>
      <c r="B211" s="14" t="str">
        <f t="shared" ca="1" si="40"/>
        <v>A5166515-6FCD-4668-9C54-7AA8F6DBF77A</v>
      </c>
      <c r="C211" s="14" t="str">
        <f t="shared" ca="1" si="41"/>
        <v>Amalieparken</v>
      </c>
      <c r="D211" s="14" t="str">
        <f t="shared" ca="1" si="42"/>
        <v>87</v>
      </c>
      <c r="E211" s="14" t="str">
        <f t="shared" ca="1" si="43"/>
        <v>18rd</v>
      </c>
      <c r="F211" s="1">
        <f t="shared" ca="1" si="44"/>
        <v>140</v>
      </c>
      <c r="G211" s="1">
        <f t="shared" ca="1" si="45"/>
        <v>2466</v>
      </c>
      <c r="H211" s="1">
        <f t="shared" ca="1" si="46"/>
        <v>2008</v>
      </c>
      <c r="I211" s="1" t="str">
        <f ca="1">INDEX(Relationstabel!$C$3:$K$10,MATCH(INDIRECT($A$1&amp;"J"&amp;A211),Relationstabel!$A$3:$A$10,0),MATCH(IFERROR(VALUE(INDIRECT($A$1&amp;"K"&amp;A211)),0),Relationstabel!$C$1:$K$1,0))</f>
        <v>Fjernvarme/ Blokvarme</v>
      </c>
      <c r="J211" s="1" t="str">
        <f ca="1">INDEX(Anvendelseskode!B:B,MATCH($F211,Anvendelseskode!$A:$A,0))</f>
        <v>Etageboligbebyggelse</v>
      </c>
      <c r="K211" s="1" t="str">
        <f ca="1">INDEX(Anvendelseskode!C:C,MATCH($F211,Anvendelseskode!$A:$A,0))</f>
        <v>Etageboligbebyggelse</v>
      </c>
      <c r="L211" s="1" t="str">
        <f ca="1">INDEX(Anvendelseskode!D:D,MATCH($F211,Anvendelseskode!$A:$A,0))</f>
        <v>Private husholdninger</v>
      </c>
      <c r="M211" s="1" t="str">
        <f ca="1">IFERROR(INDEX(SBi!$2:$2,MATCH(H211,SBi!$1:$1,1)),SBi!$K$2)</f>
        <v>Efter 2006</v>
      </c>
      <c r="N211" s="1">
        <f ca="1">INDEX(SBi!$C$3:$K$28,MATCH(F211,SBi!$B$3:$B$28,0),MATCH(M211,SBi!$C$2:$K$2,0))</f>
        <v>60.7</v>
      </c>
      <c r="O211" s="16">
        <f t="shared" ca="1" si="47"/>
        <v>149.68620000000001</v>
      </c>
      <c r="P211" s="16" t="str">
        <f ca="1">IFERROR(INDEX(VpD!$2:$2,MATCH(H211,VpD!$1:$1,1)),VpD!$I$2)</f>
        <v>&gt;1998</v>
      </c>
      <c r="Q211" s="1">
        <f ca="1">INDEX(VpD!$C$3:$I$27,MATCH(F211,VpD!$B$3:$B$27,0),MATCH(P211,VpD!$C$2:$I$2,0))</f>
        <v>64</v>
      </c>
      <c r="R211" s="16">
        <f t="shared" ca="1" si="48"/>
        <v>157.82400000000001</v>
      </c>
      <c r="S211" s="14">
        <f t="shared" ca="1" si="49"/>
        <v>712484.71</v>
      </c>
      <c r="T211" s="14">
        <f t="shared" ca="1" si="50"/>
        <v>6169498.25</v>
      </c>
      <c r="U211" s="14" t="str">
        <f t="shared" ca="1" si="51"/>
        <v>604AD59E-34E6-7474-E044-0003BA298018</v>
      </c>
    </row>
    <row r="212" spans="1:21" s="14" customFormat="1" x14ac:dyDescent="0.25">
      <c r="A212" s="14">
        <f t="shared" si="39"/>
        <v>212</v>
      </c>
      <c r="B212" s="14" t="str">
        <f t="shared" ca="1" si="40"/>
        <v>C46946A3-3284-4CB6-8654-3ADA70F5488B</v>
      </c>
      <c r="C212" s="14" t="str">
        <f t="shared" ca="1" si="41"/>
        <v>Margrethevænget</v>
      </c>
      <c r="D212" s="14" t="str">
        <f t="shared" ca="1" si="42"/>
        <v>6</v>
      </c>
      <c r="E212" s="14" t="str">
        <f t="shared" ca="1" si="43"/>
        <v>18rf</v>
      </c>
      <c r="F212" s="1">
        <f t="shared" ca="1" si="44"/>
        <v>140</v>
      </c>
      <c r="G212" s="1">
        <f t="shared" ca="1" si="45"/>
        <v>2466</v>
      </c>
      <c r="H212" s="1">
        <f t="shared" ca="1" si="46"/>
        <v>2009</v>
      </c>
      <c r="I212" s="1" t="str">
        <f ca="1">INDEX(Relationstabel!$C$3:$K$10,MATCH(INDIRECT($A$1&amp;"J"&amp;A212),Relationstabel!$A$3:$A$10,0),MATCH(IFERROR(VALUE(INDIRECT($A$1&amp;"K"&amp;A212)),0),Relationstabel!$C$1:$K$1,0))</f>
        <v>Fjernvarme/ Blokvarme</v>
      </c>
      <c r="J212" s="1" t="str">
        <f ca="1">INDEX(Anvendelseskode!B:B,MATCH($F212,Anvendelseskode!$A:$A,0))</f>
        <v>Etageboligbebyggelse</v>
      </c>
      <c r="K212" s="1" t="str">
        <f ca="1">INDEX(Anvendelseskode!C:C,MATCH($F212,Anvendelseskode!$A:$A,0))</f>
        <v>Etageboligbebyggelse</v>
      </c>
      <c r="L212" s="1" t="str">
        <f ca="1">INDEX(Anvendelseskode!D:D,MATCH($F212,Anvendelseskode!$A:$A,0))</f>
        <v>Private husholdninger</v>
      </c>
      <c r="M212" s="1" t="str">
        <f ca="1">IFERROR(INDEX(SBi!$2:$2,MATCH(H212,SBi!$1:$1,1)),SBi!$K$2)</f>
        <v>Efter 2006</v>
      </c>
      <c r="N212" s="1">
        <f ca="1">INDEX(SBi!$C$3:$K$28,MATCH(F212,SBi!$B$3:$B$28,0),MATCH(M212,SBi!$C$2:$K$2,0))</f>
        <v>60.7</v>
      </c>
      <c r="O212" s="16">
        <f t="shared" ca="1" si="47"/>
        <v>149.68620000000001</v>
      </c>
      <c r="P212" s="16" t="str">
        <f ca="1">IFERROR(INDEX(VpD!$2:$2,MATCH(H212,VpD!$1:$1,1)),VpD!$I$2)</f>
        <v>&gt;1998</v>
      </c>
      <c r="Q212" s="1">
        <f ca="1">INDEX(VpD!$C$3:$I$27,MATCH(F212,VpD!$B$3:$B$27,0),MATCH(P212,VpD!$C$2:$I$2,0))</f>
        <v>64</v>
      </c>
      <c r="R212" s="16">
        <f t="shared" ca="1" si="48"/>
        <v>157.82400000000001</v>
      </c>
      <c r="S212" s="14">
        <f t="shared" ca="1" si="49"/>
        <v>712568.75</v>
      </c>
      <c r="T212" s="14">
        <f t="shared" ca="1" si="50"/>
        <v>6169437.7199999997</v>
      </c>
      <c r="U212" s="14" t="str">
        <f t="shared" ca="1" si="51"/>
        <v>604AD59E-34E9-7474-E044-0003BA298018</v>
      </c>
    </row>
    <row r="213" spans="1:21" s="14" customFormat="1" x14ac:dyDescent="0.25">
      <c r="A213" s="14">
        <f t="shared" si="39"/>
        <v>213</v>
      </c>
      <c r="B213" s="14" t="str">
        <f t="shared" ca="1" si="40"/>
        <v>8797CADB-3238-4AD5-9DE9-259E55F4437E</v>
      </c>
      <c r="C213" s="14" t="str">
        <f t="shared" ca="1" si="41"/>
        <v>Margrethevænget</v>
      </c>
      <c r="D213" s="14" t="str">
        <f t="shared" ca="1" si="42"/>
        <v>12</v>
      </c>
      <c r="E213" s="14" t="str">
        <f t="shared" ca="1" si="43"/>
        <v>18re</v>
      </c>
      <c r="F213" s="1">
        <f t="shared" ca="1" si="44"/>
        <v>140</v>
      </c>
      <c r="G213" s="1">
        <f t="shared" ca="1" si="45"/>
        <v>2466</v>
      </c>
      <c r="H213" s="1">
        <f t="shared" ca="1" si="46"/>
        <v>2009</v>
      </c>
      <c r="I213" s="1" t="str">
        <f ca="1">INDEX(Relationstabel!$C$3:$K$10,MATCH(INDIRECT($A$1&amp;"J"&amp;A213),Relationstabel!$A$3:$A$10,0),MATCH(IFERROR(VALUE(INDIRECT($A$1&amp;"K"&amp;A213)),0),Relationstabel!$C$1:$K$1,0))</f>
        <v>Fjernvarme/ Blokvarme</v>
      </c>
      <c r="J213" s="1" t="str">
        <f ca="1">INDEX(Anvendelseskode!B:B,MATCH($F213,Anvendelseskode!$A:$A,0))</f>
        <v>Etageboligbebyggelse</v>
      </c>
      <c r="K213" s="1" t="str">
        <f ca="1">INDEX(Anvendelseskode!C:C,MATCH($F213,Anvendelseskode!$A:$A,0))</f>
        <v>Etageboligbebyggelse</v>
      </c>
      <c r="L213" s="1" t="str">
        <f ca="1">INDEX(Anvendelseskode!D:D,MATCH($F213,Anvendelseskode!$A:$A,0))</f>
        <v>Private husholdninger</v>
      </c>
      <c r="M213" s="1" t="str">
        <f ca="1">IFERROR(INDEX(SBi!$2:$2,MATCH(H213,SBi!$1:$1,1)),SBi!$K$2)</f>
        <v>Efter 2006</v>
      </c>
      <c r="N213" s="1">
        <f ca="1">INDEX(SBi!$C$3:$K$28,MATCH(F213,SBi!$B$3:$B$28,0),MATCH(M213,SBi!$C$2:$K$2,0))</f>
        <v>60.7</v>
      </c>
      <c r="O213" s="16">
        <f t="shared" ca="1" si="47"/>
        <v>149.68620000000001</v>
      </c>
      <c r="P213" s="16" t="str">
        <f ca="1">IFERROR(INDEX(VpD!$2:$2,MATCH(H213,VpD!$1:$1,1)),VpD!$I$2)</f>
        <v>&gt;1998</v>
      </c>
      <c r="Q213" s="1">
        <f ca="1">INDEX(VpD!$C$3:$I$27,MATCH(F213,VpD!$B$3:$B$27,0),MATCH(P213,VpD!$C$2:$I$2,0))</f>
        <v>64</v>
      </c>
      <c r="R213" s="16">
        <f t="shared" ca="1" si="48"/>
        <v>157.82400000000001</v>
      </c>
      <c r="S213" s="14">
        <f t="shared" ca="1" si="49"/>
        <v>712509.38</v>
      </c>
      <c r="T213" s="14">
        <f t="shared" ca="1" si="50"/>
        <v>6169433.5599999996</v>
      </c>
      <c r="U213" s="14" t="str">
        <f t="shared" ca="1" si="51"/>
        <v>604AD59E-34EB-7474-E044-0003BA298018</v>
      </c>
    </row>
    <row r="214" spans="1:21" s="14" customFormat="1" x14ac:dyDescent="0.25">
      <c r="A214" s="14">
        <f t="shared" si="39"/>
        <v>214</v>
      </c>
      <c r="B214" s="14" t="str">
        <f t="shared" ca="1" si="40"/>
        <v>E9C9F628-0FF2-442E-8250-2DDD6A40E387</v>
      </c>
      <c r="C214" s="14" t="str">
        <f t="shared" ca="1" si="41"/>
        <v>Promenaden</v>
      </c>
      <c r="D214" s="14" t="str">
        <f t="shared" ca="1" si="42"/>
        <v>8</v>
      </c>
      <c r="E214" s="14" t="str">
        <f t="shared" ca="1" si="43"/>
        <v>9su</v>
      </c>
      <c r="F214" s="1">
        <f t="shared" ca="1" si="44"/>
        <v>130</v>
      </c>
      <c r="G214" s="1">
        <f t="shared" ca="1" si="45"/>
        <v>111</v>
      </c>
      <c r="H214" s="1">
        <f t="shared" ca="1" si="46"/>
        <v>2008</v>
      </c>
      <c r="I214" s="1" t="str">
        <f ca="1">INDEX(Relationstabel!$C$3:$K$10,MATCH(INDIRECT($A$1&amp;"J"&amp;A214),Relationstabel!$A$3:$A$10,0),MATCH(IFERROR(VALUE(INDIRECT($A$1&amp;"K"&amp;A214)),0),Relationstabel!$C$1:$K$1,0))</f>
        <v>Fjernvarme/ Blokvarme</v>
      </c>
      <c r="J214" s="1" t="str">
        <f ca="1">INDEX(Anvendelseskode!B:B,MATCH($F214,Anvendelseskode!$A:$A,0))</f>
        <v>Række-, kæde-, dobbelthus (lodret adskillelse mellem enhederne)</v>
      </c>
      <c r="K214" s="1" t="str">
        <f ca="1">INDEX(Anvendelseskode!C:C,MATCH($F214,Anvendelseskode!$A:$A,0))</f>
        <v>Række-, kæde og dobbelthuse</v>
      </c>
      <c r="L214" s="1" t="str">
        <f ca="1">INDEX(Anvendelseskode!D:D,MATCH($F214,Anvendelseskode!$A:$A,0))</f>
        <v>Private husholdninger</v>
      </c>
      <c r="M214" s="1" t="str">
        <f ca="1">IFERROR(INDEX(SBi!$2:$2,MATCH(H214,SBi!$1:$1,1)),SBi!$K$2)</f>
        <v>Efter 2006</v>
      </c>
      <c r="N214" s="1">
        <f ca="1">INDEX(SBi!$C$3:$K$28,MATCH(F214,SBi!$B$3:$B$28,0),MATCH(M214,SBi!$C$2:$K$2,0))</f>
        <v>66.400000000000006</v>
      </c>
      <c r="O214" s="16">
        <f t="shared" ca="1" si="47"/>
        <v>7.370400000000001</v>
      </c>
      <c r="P214" s="16" t="str">
        <f ca="1">IFERROR(INDEX(VpD!$2:$2,MATCH(H214,VpD!$1:$1,1)),VpD!$I$2)</f>
        <v>&gt;1998</v>
      </c>
      <c r="Q214" s="1">
        <f ca="1">INDEX(VpD!$C$3:$I$27,MATCH(F214,VpD!$B$3:$B$27,0),MATCH(P214,VpD!$C$2:$I$2,0))</f>
        <v>65</v>
      </c>
      <c r="R214" s="16">
        <f t="shared" ca="1" si="48"/>
        <v>7.2149999999999999</v>
      </c>
      <c r="S214" s="14">
        <f t="shared" ca="1" si="49"/>
        <v>711722.01</v>
      </c>
      <c r="T214" s="14">
        <f t="shared" ca="1" si="50"/>
        <v>6172614.79</v>
      </c>
      <c r="U214" s="14" t="str">
        <f t="shared" ca="1" si="51"/>
        <v>3CAE7253-093A-0F90-E044-0003BA298018</v>
      </c>
    </row>
    <row r="215" spans="1:21" s="14" customFormat="1" x14ac:dyDescent="0.25">
      <c r="A215" s="14">
        <f t="shared" si="39"/>
        <v>215</v>
      </c>
      <c r="B215" s="14" t="str">
        <f t="shared" ca="1" si="40"/>
        <v>E9143148-A7C4-4563-98B2-5FC609F8470B</v>
      </c>
      <c r="C215" s="14" t="str">
        <f t="shared" ca="1" si="41"/>
        <v>Promenaden</v>
      </c>
      <c r="D215" s="14" t="str">
        <f t="shared" ca="1" si="42"/>
        <v>14</v>
      </c>
      <c r="E215" s="14" t="str">
        <f t="shared" ca="1" si="43"/>
        <v>9sx</v>
      </c>
      <c r="F215" s="1">
        <f t="shared" ca="1" si="44"/>
        <v>130</v>
      </c>
      <c r="G215" s="1">
        <f t="shared" ca="1" si="45"/>
        <v>118</v>
      </c>
      <c r="H215" s="1">
        <f t="shared" ca="1" si="46"/>
        <v>2008</v>
      </c>
      <c r="I215" s="1" t="str">
        <f ca="1">INDEX(Relationstabel!$C$3:$K$10,MATCH(INDIRECT($A$1&amp;"J"&amp;A215),Relationstabel!$A$3:$A$10,0),MATCH(IFERROR(VALUE(INDIRECT($A$1&amp;"K"&amp;A215)),0),Relationstabel!$C$1:$K$1,0))</f>
        <v>Fjernvarme/ Blokvarme</v>
      </c>
      <c r="J215" s="1" t="str">
        <f ca="1">INDEX(Anvendelseskode!B:B,MATCH($F215,Anvendelseskode!$A:$A,0))</f>
        <v>Række-, kæde-, dobbelthus (lodret adskillelse mellem enhederne)</v>
      </c>
      <c r="K215" s="1" t="str">
        <f ca="1">INDEX(Anvendelseskode!C:C,MATCH($F215,Anvendelseskode!$A:$A,0))</f>
        <v>Række-, kæde og dobbelthuse</v>
      </c>
      <c r="L215" s="1" t="str">
        <f ca="1">INDEX(Anvendelseskode!D:D,MATCH($F215,Anvendelseskode!$A:$A,0))</f>
        <v>Private husholdninger</v>
      </c>
      <c r="M215" s="1" t="str">
        <f ca="1">IFERROR(INDEX(SBi!$2:$2,MATCH(H215,SBi!$1:$1,1)),SBi!$K$2)</f>
        <v>Efter 2006</v>
      </c>
      <c r="N215" s="1">
        <f ca="1">INDEX(SBi!$C$3:$K$28,MATCH(F215,SBi!$B$3:$B$28,0),MATCH(M215,SBi!$C$2:$K$2,0))</f>
        <v>66.400000000000006</v>
      </c>
      <c r="O215" s="16">
        <f t="shared" ca="1" si="47"/>
        <v>7.8352000000000004</v>
      </c>
      <c r="P215" s="16" t="str">
        <f ca="1">IFERROR(INDEX(VpD!$2:$2,MATCH(H215,VpD!$1:$1,1)),VpD!$I$2)</f>
        <v>&gt;1998</v>
      </c>
      <c r="Q215" s="1">
        <f ca="1">INDEX(VpD!$C$3:$I$27,MATCH(F215,VpD!$B$3:$B$27,0),MATCH(P215,VpD!$C$2:$I$2,0))</f>
        <v>65</v>
      </c>
      <c r="R215" s="16">
        <f t="shared" ca="1" si="48"/>
        <v>7.67</v>
      </c>
      <c r="S215" s="14">
        <f t="shared" ca="1" si="49"/>
        <v>711736.18</v>
      </c>
      <c r="T215" s="14">
        <f t="shared" ca="1" si="50"/>
        <v>6172618.5300000003</v>
      </c>
      <c r="U215" s="14" t="str">
        <f t="shared" ca="1" si="51"/>
        <v>3CAE7253-093C-0F90-E044-0003BA298018</v>
      </c>
    </row>
    <row r="216" spans="1:21" s="14" customFormat="1" x14ac:dyDescent="0.25">
      <c r="A216" s="14">
        <f t="shared" si="39"/>
        <v>216</v>
      </c>
      <c r="B216" s="14" t="str">
        <f t="shared" ca="1" si="40"/>
        <v>F83960FD-2631-4C13-91B0-611813D30552</v>
      </c>
      <c r="C216" s="14" t="str">
        <f t="shared" ca="1" si="41"/>
        <v>Pilehavevænge</v>
      </c>
      <c r="D216" s="14" t="str">
        <f t="shared" ca="1" si="42"/>
        <v>1</v>
      </c>
      <c r="E216" s="14" t="str">
        <f t="shared" ca="1" si="43"/>
        <v>10cø</v>
      </c>
      <c r="F216" s="1">
        <f t="shared" ca="1" si="44"/>
        <v>120</v>
      </c>
      <c r="G216" s="1">
        <f t="shared" ca="1" si="45"/>
        <v>108</v>
      </c>
      <c r="H216" s="1">
        <f t="shared" ca="1" si="46"/>
        <v>1989</v>
      </c>
      <c r="I216" s="1" t="str">
        <f ca="1">INDEX(Relationstabel!$C$3:$K$10,MATCH(INDIRECT($A$1&amp;"J"&amp;A216),Relationstabel!$A$3:$A$10,0),MATCH(IFERROR(VALUE(INDIRECT($A$1&amp;"K"&amp;A216)),0),Relationstabel!$C$1:$K$1,0))</f>
        <v>Fjernvarme/ Blokvarme</v>
      </c>
      <c r="J216" s="1" t="str">
        <f ca="1">INDEX(Anvendelseskode!B:B,MATCH($F216,Anvendelseskode!$A:$A,0))</f>
        <v>Fritliggende enfamilieshus (parcelhus)</v>
      </c>
      <c r="K216" s="1" t="str">
        <f ca="1">INDEX(Anvendelseskode!C:C,MATCH($F216,Anvendelseskode!$A:$A,0))</f>
        <v>Parcelhuse</v>
      </c>
      <c r="L216" s="1" t="str">
        <f ca="1">INDEX(Anvendelseskode!D:D,MATCH($F216,Anvendelseskode!$A:$A,0))</f>
        <v>Private husholdninger</v>
      </c>
      <c r="M216" s="1" t="str">
        <f ca="1">IFERROR(INDEX(SBi!$2:$2,MATCH(H216,SBi!$1:$1,1)),SBi!$K$2)</f>
        <v>1979-1998</v>
      </c>
      <c r="N216" s="1">
        <f ca="1">INDEX(SBi!$C$3:$K$28,MATCH(F216,SBi!$B$3:$B$28,0),MATCH(M216,SBi!$C$2:$K$2,0))</f>
        <v>105.4</v>
      </c>
      <c r="O216" s="16">
        <f t="shared" ca="1" si="47"/>
        <v>11.3832</v>
      </c>
      <c r="P216" s="16" t="str">
        <f ca="1">IFERROR(INDEX(VpD!$2:$2,MATCH(H216,VpD!$1:$1,1)),VpD!$I$2)</f>
        <v>1979-1998</v>
      </c>
      <c r="Q216" s="1">
        <f ca="1">INDEX(VpD!$C$3:$I$27,MATCH(F216,VpD!$B$3:$B$27,0),MATCH(P216,VpD!$C$2:$I$2,0))</f>
        <v>90</v>
      </c>
      <c r="R216" s="16">
        <f t="shared" ca="1" si="48"/>
        <v>9.7200000000000006</v>
      </c>
      <c r="S216" s="14">
        <f t="shared" ca="1" si="49"/>
        <v>711136.39</v>
      </c>
      <c r="T216" s="14">
        <f t="shared" ca="1" si="50"/>
        <v>6171974.7699999996</v>
      </c>
      <c r="U216" s="14" t="str">
        <f t="shared" ca="1" si="51"/>
        <v>0A3F507E-1F05-32B8-E044-0003BA298018</v>
      </c>
    </row>
    <row r="217" spans="1:21" s="14" customFormat="1" x14ac:dyDescent="0.25">
      <c r="A217" s="14">
        <f t="shared" si="39"/>
        <v>217</v>
      </c>
      <c r="B217" s="14" t="str">
        <f t="shared" ca="1" si="40"/>
        <v>62DF0FFF-F1C5-482C-8196-3420636EC85E</v>
      </c>
      <c r="C217" s="14" t="str">
        <f t="shared" ca="1" si="41"/>
        <v>Gisselfeldvej</v>
      </c>
      <c r="D217" s="14" t="str">
        <f t="shared" ca="1" si="42"/>
        <v>5</v>
      </c>
      <c r="E217" s="14" t="str">
        <f t="shared" ca="1" si="43"/>
        <v>7ce</v>
      </c>
      <c r="F217" s="1">
        <f t="shared" ca="1" si="44"/>
        <v>120</v>
      </c>
      <c r="G217" s="1">
        <f t="shared" ca="1" si="45"/>
        <v>111</v>
      </c>
      <c r="H217" s="1">
        <f t="shared" ca="1" si="46"/>
        <v>1981</v>
      </c>
      <c r="I217" s="1" t="str">
        <f ca="1">INDEX(Relationstabel!$C$3:$K$10,MATCH(INDIRECT($A$1&amp;"J"&amp;A217),Relationstabel!$A$3:$A$10,0),MATCH(IFERROR(VALUE(INDIRECT($A$1&amp;"K"&amp;A217)),0),Relationstabel!$C$1:$K$1,0))</f>
        <v>Elvarme</v>
      </c>
      <c r="J217" s="1" t="str">
        <f ca="1">INDEX(Anvendelseskode!B:B,MATCH($F217,Anvendelseskode!$A:$A,0))</f>
        <v>Fritliggende enfamilieshus (parcelhus)</v>
      </c>
      <c r="K217" s="1" t="str">
        <f ca="1">INDEX(Anvendelseskode!C:C,MATCH($F217,Anvendelseskode!$A:$A,0))</f>
        <v>Parcelhuse</v>
      </c>
      <c r="L217" s="1" t="str">
        <f ca="1">INDEX(Anvendelseskode!D:D,MATCH($F217,Anvendelseskode!$A:$A,0))</f>
        <v>Private husholdninger</v>
      </c>
      <c r="M217" s="1" t="str">
        <f ca="1">IFERROR(INDEX(SBi!$2:$2,MATCH(H217,SBi!$1:$1,1)),SBi!$K$2)</f>
        <v>1979-1998</v>
      </c>
      <c r="N217" s="1">
        <f ca="1">INDEX(SBi!$C$3:$K$28,MATCH(F217,SBi!$B$3:$B$28,0),MATCH(M217,SBi!$C$2:$K$2,0))</f>
        <v>105.4</v>
      </c>
      <c r="O217" s="16">
        <f t="shared" ca="1" si="47"/>
        <v>11.699400000000001</v>
      </c>
      <c r="P217" s="16" t="str">
        <f ca="1">IFERROR(INDEX(VpD!$2:$2,MATCH(H217,VpD!$1:$1,1)),VpD!$I$2)</f>
        <v>1979-1998</v>
      </c>
      <c r="Q217" s="1">
        <f ca="1">INDEX(VpD!$C$3:$I$27,MATCH(F217,VpD!$B$3:$B$27,0),MATCH(P217,VpD!$C$2:$I$2,0))</f>
        <v>90</v>
      </c>
      <c r="R217" s="16">
        <f t="shared" ca="1" si="48"/>
        <v>9.99</v>
      </c>
      <c r="S217" s="14">
        <f t="shared" ca="1" si="49"/>
        <v>712167.22</v>
      </c>
      <c r="T217" s="14">
        <f t="shared" ca="1" si="50"/>
        <v>6169478.54</v>
      </c>
      <c r="U217" s="14" t="str">
        <f t="shared" ca="1" si="51"/>
        <v>0A3F507E-1805-32B8-E044-0003BA298018</v>
      </c>
    </row>
    <row r="218" spans="1:21" s="14" customFormat="1" x14ac:dyDescent="0.25">
      <c r="A218" s="14">
        <f t="shared" si="39"/>
        <v>218</v>
      </c>
      <c r="B218" s="14" t="str">
        <f t="shared" ca="1" si="40"/>
        <v>F09BEAC0-2B71-4970-A5EC-D0A9720095A7</v>
      </c>
      <c r="C218" s="14" t="str">
        <f t="shared" ca="1" si="41"/>
        <v>Højstrupvej</v>
      </c>
      <c r="D218" s="14" t="str">
        <f t="shared" ca="1" si="42"/>
        <v>17</v>
      </c>
      <c r="E218" s="14" t="str">
        <f t="shared" ca="1" si="43"/>
        <v>18ep</v>
      </c>
      <c r="F218" s="1">
        <f t="shared" ca="1" si="44"/>
        <v>120</v>
      </c>
      <c r="G218" s="1">
        <f t="shared" ca="1" si="45"/>
        <v>125</v>
      </c>
      <c r="H218" s="1">
        <f t="shared" ca="1" si="46"/>
        <v>1994</v>
      </c>
      <c r="I218" s="1" t="str">
        <f ca="1">INDEX(Relationstabel!$C$3:$K$10,MATCH(INDIRECT($A$1&amp;"J"&amp;A218),Relationstabel!$A$3:$A$10,0),MATCH(IFERROR(VALUE(INDIRECT($A$1&amp;"K"&amp;A218)),0),Relationstabel!$C$1:$K$1,0))</f>
        <v>Naturgas</v>
      </c>
      <c r="J218" s="1" t="str">
        <f ca="1">INDEX(Anvendelseskode!B:B,MATCH($F218,Anvendelseskode!$A:$A,0))</f>
        <v>Fritliggende enfamilieshus (parcelhus)</v>
      </c>
      <c r="K218" s="1" t="str">
        <f ca="1">INDEX(Anvendelseskode!C:C,MATCH($F218,Anvendelseskode!$A:$A,0))</f>
        <v>Parcelhuse</v>
      </c>
      <c r="L218" s="1" t="str">
        <f ca="1">INDEX(Anvendelseskode!D:D,MATCH($F218,Anvendelseskode!$A:$A,0))</f>
        <v>Private husholdninger</v>
      </c>
      <c r="M218" s="1" t="str">
        <f ca="1">IFERROR(INDEX(SBi!$2:$2,MATCH(H218,SBi!$1:$1,1)),SBi!$K$2)</f>
        <v>1979-1998</v>
      </c>
      <c r="N218" s="1">
        <f ca="1">INDEX(SBi!$C$3:$K$28,MATCH(F218,SBi!$B$3:$B$28,0),MATCH(M218,SBi!$C$2:$K$2,0))</f>
        <v>105.4</v>
      </c>
      <c r="O218" s="16">
        <f t="shared" ca="1" si="47"/>
        <v>13.175000000000001</v>
      </c>
      <c r="P218" s="16" t="str">
        <f ca="1">IFERROR(INDEX(VpD!$2:$2,MATCH(H218,VpD!$1:$1,1)),VpD!$I$2)</f>
        <v>1979-1998</v>
      </c>
      <c r="Q218" s="1">
        <f ca="1">INDEX(VpD!$C$3:$I$27,MATCH(F218,VpD!$B$3:$B$27,0),MATCH(P218,VpD!$C$2:$I$2,0))</f>
        <v>90</v>
      </c>
      <c r="R218" s="16">
        <f t="shared" ca="1" si="48"/>
        <v>11.25</v>
      </c>
      <c r="S218" s="14">
        <f t="shared" ca="1" si="49"/>
        <v>713073.7</v>
      </c>
      <c r="T218" s="14">
        <f t="shared" ca="1" si="50"/>
        <v>6169026.3600000003</v>
      </c>
      <c r="U218" s="14" t="str">
        <f t="shared" ca="1" si="51"/>
        <v>0A3F507E-1B06-32B8-E044-0003BA298018</v>
      </c>
    </row>
    <row r="219" spans="1:21" s="14" customFormat="1" x14ac:dyDescent="0.25">
      <c r="A219" s="14">
        <f t="shared" si="39"/>
        <v>219</v>
      </c>
      <c r="B219" s="14" t="str">
        <f t="shared" ca="1" si="40"/>
        <v>426912BC-7D12-4271-9174-3F6A764DBF8D</v>
      </c>
      <c r="C219" s="14" t="str">
        <f t="shared" ca="1" si="41"/>
        <v>Løkketoften</v>
      </c>
      <c r="D219" s="14" t="str">
        <f t="shared" ca="1" si="42"/>
        <v>35</v>
      </c>
      <c r="E219" s="14" t="str">
        <f t="shared" ca="1" si="43"/>
        <v>9fd</v>
      </c>
      <c r="F219" s="1">
        <f t="shared" ca="1" si="44"/>
        <v>120</v>
      </c>
      <c r="G219" s="1">
        <f t="shared" ca="1" si="45"/>
        <v>134</v>
      </c>
      <c r="H219" s="1">
        <f t="shared" ca="1" si="46"/>
        <v>1969</v>
      </c>
      <c r="I219" s="1" t="str">
        <f ca="1">INDEX(Relationstabel!$C$3:$K$10,MATCH(INDIRECT($A$1&amp;"J"&amp;A219),Relationstabel!$A$3:$A$10,0),MATCH(IFERROR(VALUE(INDIRECT($A$1&amp;"K"&amp;A219)),0),Relationstabel!$C$1:$K$1,0))</f>
        <v>Naturgas</v>
      </c>
      <c r="J219" s="1" t="str">
        <f ca="1">INDEX(Anvendelseskode!B:B,MATCH($F219,Anvendelseskode!$A:$A,0))</f>
        <v>Fritliggende enfamilieshus (parcelhus)</v>
      </c>
      <c r="K219" s="1" t="str">
        <f ca="1">INDEX(Anvendelseskode!C:C,MATCH($F219,Anvendelseskode!$A:$A,0))</f>
        <v>Parcelhuse</v>
      </c>
      <c r="L219" s="1" t="str">
        <f ca="1">INDEX(Anvendelseskode!D:D,MATCH($F219,Anvendelseskode!$A:$A,0))</f>
        <v>Private husholdninger</v>
      </c>
      <c r="M219" s="1" t="str">
        <f ca="1">IFERROR(INDEX(SBi!$2:$2,MATCH(H219,SBi!$1:$1,1)),SBi!$K$2)</f>
        <v>1961-1972</v>
      </c>
      <c r="N219" s="1">
        <f ca="1">INDEX(SBi!$C$3:$K$28,MATCH(F219,SBi!$B$3:$B$28,0),MATCH(M219,SBi!$C$2:$K$2,0))</f>
        <v>134.30000000000001</v>
      </c>
      <c r="O219" s="16">
        <f t="shared" ca="1" si="47"/>
        <v>17.996200000000002</v>
      </c>
      <c r="P219" s="16" t="str">
        <f ca="1">IFERROR(INDEX(VpD!$2:$2,MATCH(H219,VpD!$1:$1,1)),VpD!$I$2)</f>
        <v>1961-1972</v>
      </c>
      <c r="Q219" s="1">
        <f ca="1">INDEX(VpD!$C$3:$I$27,MATCH(F219,VpD!$B$3:$B$27,0),MATCH(P219,VpD!$C$2:$I$2,0))</f>
        <v>143</v>
      </c>
      <c r="R219" s="16">
        <f t="shared" ca="1" si="48"/>
        <v>19.161999999999999</v>
      </c>
      <c r="S219" s="14">
        <f t="shared" ca="1" si="49"/>
        <v>710818.97</v>
      </c>
      <c r="T219" s="14">
        <f t="shared" ca="1" si="50"/>
        <v>6172003.25</v>
      </c>
      <c r="U219" s="14" t="str">
        <f t="shared" ca="1" si="51"/>
        <v>0A3F507E-1D06-32B8-E044-0003BA298018</v>
      </c>
    </row>
    <row r="220" spans="1:21" s="14" customFormat="1" x14ac:dyDescent="0.25">
      <c r="A220" s="14">
        <f t="shared" si="39"/>
        <v>220</v>
      </c>
      <c r="B220" s="14" t="str">
        <f t="shared" ca="1" si="40"/>
        <v>ED411983-EEFC-408D-9BDB-3DEE5EFFBC75</v>
      </c>
      <c r="C220" s="14" t="str">
        <f t="shared" ca="1" si="41"/>
        <v>Nysøvej</v>
      </c>
      <c r="D220" s="14" t="str">
        <f t="shared" ca="1" si="42"/>
        <v>31</v>
      </c>
      <c r="E220" s="14" t="str">
        <f t="shared" ca="1" si="43"/>
        <v>9bo</v>
      </c>
      <c r="F220" s="1">
        <f t="shared" ca="1" si="44"/>
        <v>120</v>
      </c>
      <c r="G220" s="1">
        <f t="shared" ca="1" si="45"/>
        <v>136</v>
      </c>
      <c r="H220" s="1">
        <f t="shared" ca="1" si="46"/>
        <v>1970</v>
      </c>
      <c r="I220" s="1" t="str">
        <f ca="1">INDEX(Relationstabel!$C$3:$K$10,MATCH(INDIRECT($A$1&amp;"J"&amp;A220),Relationstabel!$A$3:$A$10,0),MATCH(IFERROR(VALUE(INDIRECT($A$1&amp;"K"&amp;A220)),0),Relationstabel!$C$1:$K$1,0))</f>
        <v>Naturgas</v>
      </c>
      <c r="J220" s="1" t="str">
        <f ca="1">INDEX(Anvendelseskode!B:B,MATCH($F220,Anvendelseskode!$A:$A,0))</f>
        <v>Fritliggende enfamilieshus (parcelhus)</v>
      </c>
      <c r="K220" s="1" t="str">
        <f ca="1">INDEX(Anvendelseskode!C:C,MATCH($F220,Anvendelseskode!$A:$A,0))</f>
        <v>Parcelhuse</v>
      </c>
      <c r="L220" s="1" t="str">
        <f ca="1">INDEX(Anvendelseskode!D:D,MATCH($F220,Anvendelseskode!$A:$A,0))</f>
        <v>Private husholdninger</v>
      </c>
      <c r="M220" s="1" t="str">
        <f ca="1">IFERROR(INDEX(SBi!$2:$2,MATCH(H220,SBi!$1:$1,1)),SBi!$K$2)</f>
        <v>1961-1972</v>
      </c>
      <c r="N220" s="1">
        <f ca="1">INDEX(SBi!$C$3:$K$28,MATCH(F220,SBi!$B$3:$B$28,0),MATCH(M220,SBi!$C$2:$K$2,0))</f>
        <v>134.30000000000001</v>
      </c>
      <c r="O220" s="16">
        <f t="shared" ca="1" si="47"/>
        <v>18.264800000000005</v>
      </c>
      <c r="P220" s="16" t="str">
        <f ca="1">IFERROR(INDEX(VpD!$2:$2,MATCH(H220,VpD!$1:$1,1)),VpD!$I$2)</f>
        <v>1961-1972</v>
      </c>
      <c r="Q220" s="1">
        <f ca="1">INDEX(VpD!$C$3:$I$27,MATCH(F220,VpD!$B$3:$B$27,0),MATCH(P220,VpD!$C$2:$I$2,0))</f>
        <v>143</v>
      </c>
      <c r="R220" s="16">
        <f t="shared" ca="1" si="48"/>
        <v>19.448</v>
      </c>
      <c r="S220" s="14">
        <f t="shared" ca="1" si="49"/>
        <v>712179.48</v>
      </c>
      <c r="T220" s="14">
        <f t="shared" ca="1" si="50"/>
        <v>6169203.5300000003</v>
      </c>
      <c r="U220" s="14" t="str">
        <f t="shared" ca="1" si="51"/>
        <v>0A3F507E-1E06-32B8-E044-0003BA298018</v>
      </c>
    </row>
    <row r="221" spans="1:21" s="14" customFormat="1" x14ac:dyDescent="0.25">
      <c r="A221" s="14">
        <f t="shared" si="39"/>
        <v>221</v>
      </c>
      <c r="B221" s="14" t="str">
        <f t="shared" ca="1" si="40"/>
        <v>12AEB6E8-760A-42D7-928D-040EDECAADA1</v>
      </c>
      <c r="C221" s="14" t="str">
        <f t="shared" ca="1" si="41"/>
        <v>Engvej</v>
      </c>
      <c r="D221" s="14" t="str">
        <f t="shared" ca="1" si="42"/>
        <v>38</v>
      </c>
      <c r="E221" s="14" t="str">
        <f t="shared" ca="1" si="43"/>
        <v>9ay</v>
      </c>
      <c r="F221" s="1">
        <f t="shared" ca="1" si="44"/>
        <v>120</v>
      </c>
      <c r="G221" s="1">
        <f t="shared" ca="1" si="45"/>
        <v>118</v>
      </c>
      <c r="H221" s="1">
        <f t="shared" ca="1" si="46"/>
        <v>1988</v>
      </c>
      <c r="I221" s="1" t="str">
        <f ca="1">INDEX(Relationstabel!$C$3:$K$10,MATCH(INDIRECT($A$1&amp;"J"&amp;A221),Relationstabel!$A$3:$A$10,0),MATCH(IFERROR(VALUE(INDIRECT($A$1&amp;"K"&amp;A221)),0),Relationstabel!$C$1:$K$1,0))</f>
        <v>Naturgas</v>
      </c>
      <c r="J221" s="1" t="str">
        <f ca="1">INDEX(Anvendelseskode!B:B,MATCH($F221,Anvendelseskode!$A:$A,0))</f>
        <v>Fritliggende enfamilieshus (parcelhus)</v>
      </c>
      <c r="K221" s="1" t="str">
        <f ca="1">INDEX(Anvendelseskode!C:C,MATCH($F221,Anvendelseskode!$A:$A,0))</f>
        <v>Parcelhuse</v>
      </c>
      <c r="L221" s="1" t="str">
        <f ca="1">INDEX(Anvendelseskode!D:D,MATCH($F221,Anvendelseskode!$A:$A,0))</f>
        <v>Private husholdninger</v>
      </c>
      <c r="M221" s="1" t="str">
        <f ca="1">IFERROR(INDEX(SBi!$2:$2,MATCH(H221,SBi!$1:$1,1)),SBi!$K$2)</f>
        <v>1979-1998</v>
      </c>
      <c r="N221" s="1">
        <f ca="1">INDEX(SBi!$C$3:$K$28,MATCH(F221,SBi!$B$3:$B$28,0),MATCH(M221,SBi!$C$2:$K$2,0))</f>
        <v>105.4</v>
      </c>
      <c r="O221" s="16">
        <f t="shared" ca="1" si="47"/>
        <v>12.437200000000001</v>
      </c>
      <c r="P221" s="16" t="str">
        <f ca="1">IFERROR(INDEX(VpD!$2:$2,MATCH(H221,VpD!$1:$1,1)),VpD!$I$2)</f>
        <v>1979-1998</v>
      </c>
      <c r="Q221" s="1">
        <f ca="1">INDEX(VpD!$C$3:$I$27,MATCH(F221,VpD!$B$3:$B$27,0),MATCH(P221,VpD!$C$2:$I$2,0))</f>
        <v>90</v>
      </c>
      <c r="R221" s="16">
        <f t="shared" ca="1" si="48"/>
        <v>10.62</v>
      </c>
      <c r="S221" s="14">
        <f t="shared" ca="1" si="49"/>
        <v>711605.86</v>
      </c>
      <c r="T221" s="14">
        <f t="shared" ca="1" si="50"/>
        <v>6170513.0700000003</v>
      </c>
      <c r="U221" s="14" t="str">
        <f t="shared" ca="1" si="51"/>
        <v>0A3F507E-1715-32B8-E044-0003BA298018</v>
      </c>
    </row>
    <row r="222" spans="1:21" s="14" customFormat="1" x14ac:dyDescent="0.25">
      <c r="A222" s="14">
        <f t="shared" si="39"/>
        <v>222</v>
      </c>
      <c r="B222" s="14" t="str">
        <f t="shared" ca="1" si="40"/>
        <v>4389370A-0AB4-4196-BE26-D1CAD85F8EF5</v>
      </c>
      <c r="C222" s="14" t="str">
        <f t="shared" ca="1" si="41"/>
        <v>Løkketoften</v>
      </c>
      <c r="D222" s="14" t="str">
        <f t="shared" ca="1" si="42"/>
        <v>50</v>
      </c>
      <c r="E222" s="14" t="str">
        <f t="shared" ca="1" si="43"/>
        <v>9dy</v>
      </c>
      <c r="F222" s="1">
        <f t="shared" ca="1" si="44"/>
        <v>120</v>
      </c>
      <c r="G222" s="1">
        <f t="shared" ca="1" si="45"/>
        <v>170</v>
      </c>
      <c r="H222" s="1">
        <f t="shared" ca="1" si="46"/>
        <v>1980</v>
      </c>
      <c r="I222" s="1" t="str">
        <f ca="1">INDEX(Relationstabel!$C$3:$K$10,MATCH(INDIRECT($A$1&amp;"J"&amp;A222),Relationstabel!$A$3:$A$10,0),MATCH(IFERROR(VALUE(INDIRECT($A$1&amp;"K"&amp;A222)),0),Relationstabel!$C$1:$K$1,0))</f>
        <v>Naturgas</v>
      </c>
      <c r="J222" s="1" t="str">
        <f ca="1">INDEX(Anvendelseskode!B:B,MATCH($F222,Anvendelseskode!$A:$A,0))</f>
        <v>Fritliggende enfamilieshus (parcelhus)</v>
      </c>
      <c r="K222" s="1" t="str">
        <f ca="1">INDEX(Anvendelseskode!C:C,MATCH($F222,Anvendelseskode!$A:$A,0))</f>
        <v>Parcelhuse</v>
      </c>
      <c r="L222" s="1" t="str">
        <f ca="1">INDEX(Anvendelseskode!D:D,MATCH($F222,Anvendelseskode!$A:$A,0))</f>
        <v>Private husholdninger</v>
      </c>
      <c r="M222" s="1" t="str">
        <f ca="1">IFERROR(INDEX(SBi!$2:$2,MATCH(H222,SBi!$1:$1,1)),SBi!$K$2)</f>
        <v>1979-1998</v>
      </c>
      <c r="N222" s="1">
        <f ca="1">INDEX(SBi!$C$3:$K$28,MATCH(F222,SBi!$B$3:$B$28,0),MATCH(M222,SBi!$C$2:$K$2,0))</f>
        <v>105.4</v>
      </c>
      <c r="O222" s="16">
        <f t="shared" ca="1" si="47"/>
        <v>17.917999999999999</v>
      </c>
      <c r="P222" s="16" t="str">
        <f ca="1">IFERROR(INDEX(VpD!$2:$2,MATCH(H222,VpD!$1:$1,1)),VpD!$I$2)</f>
        <v>1979-1998</v>
      </c>
      <c r="Q222" s="1">
        <f ca="1">INDEX(VpD!$C$3:$I$27,MATCH(F222,VpD!$B$3:$B$27,0),MATCH(P222,VpD!$C$2:$I$2,0))</f>
        <v>90</v>
      </c>
      <c r="R222" s="16">
        <f t="shared" ca="1" si="48"/>
        <v>15.3</v>
      </c>
      <c r="S222" s="14">
        <f t="shared" ca="1" si="49"/>
        <v>711039.31</v>
      </c>
      <c r="T222" s="14">
        <f t="shared" ca="1" si="50"/>
        <v>6172041.9400000004</v>
      </c>
      <c r="U222" s="14" t="str">
        <f t="shared" ca="1" si="51"/>
        <v>0A3F507E-1D15-32B8-E044-0003BA298018</v>
      </c>
    </row>
    <row r="223" spans="1:21" s="14" customFormat="1" x14ac:dyDescent="0.25">
      <c r="A223" s="14">
        <f t="shared" si="39"/>
        <v>223</v>
      </c>
      <c r="B223" s="14" t="str">
        <f t="shared" ca="1" si="40"/>
        <v>7C949BE6-AE5A-48D4-B40D-08B0C1F83822</v>
      </c>
      <c r="C223" s="14" t="str">
        <f t="shared" ca="1" si="41"/>
        <v>Nysøvej</v>
      </c>
      <c r="D223" s="14" t="str">
        <f t="shared" ca="1" si="42"/>
        <v>48</v>
      </c>
      <c r="E223" s="14" t="str">
        <f t="shared" ca="1" si="43"/>
        <v>7bb</v>
      </c>
      <c r="F223" s="1">
        <f t="shared" ca="1" si="44"/>
        <v>120</v>
      </c>
      <c r="G223" s="1">
        <f t="shared" ca="1" si="45"/>
        <v>180</v>
      </c>
      <c r="H223" s="1">
        <f t="shared" ca="1" si="46"/>
        <v>1970</v>
      </c>
      <c r="I223" s="1" t="str">
        <f ca="1">INDEX(Relationstabel!$C$3:$K$10,MATCH(INDIRECT($A$1&amp;"J"&amp;A223),Relationstabel!$A$3:$A$10,0),MATCH(IFERROR(VALUE(INDIRECT($A$1&amp;"K"&amp;A223)),0),Relationstabel!$C$1:$K$1,0))</f>
        <v>Naturgas</v>
      </c>
      <c r="J223" s="1" t="str">
        <f ca="1">INDEX(Anvendelseskode!B:B,MATCH($F223,Anvendelseskode!$A:$A,0))</f>
        <v>Fritliggende enfamilieshus (parcelhus)</v>
      </c>
      <c r="K223" s="1" t="str">
        <f ca="1">INDEX(Anvendelseskode!C:C,MATCH($F223,Anvendelseskode!$A:$A,0))</f>
        <v>Parcelhuse</v>
      </c>
      <c r="L223" s="1" t="str">
        <f ca="1">INDEX(Anvendelseskode!D:D,MATCH($F223,Anvendelseskode!$A:$A,0))</f>
        <v>Private husholdninger</v>
      </c>
      <c r="M223" s="1" t="str">
        <f ca="1">IFERROR(INDEX(SBi!$2:$2,MATCH(H223,SBi!$1:$1,1)),SBi!$K$2)</f>
        <v>1961-1972</v>
      </c>
      <c r="N223" s="1">
        <f ca="1">INDEX(SBi!$C$3:$K$28,MATCH(F223,SBi!$B$3:$B$28,0),MATCH(M223,SBi!$C$2:$K$2,0))</f>
        <v>134.30000000000001</v>
      </c>
      <c r="O223" s="16">
        <f t="shared" ca="1" si="47"/>
        <v>24.174000000000003</v>
      </c>
      <c r="P223" s="16" t="str">
        <f ca="1">IFERROR(INDEX(VpD!$2:$2,MATCH(H223,VpD!$1:$1,1)),VpD!$I$2)</f>
        <v>1961-1972</v>
      </c>
      <c r="Q223" s="1">
        <f ca="1">INDEX(VpD!$C$3:$I$27,MATCH(F223,VpD!$B$3:$B$27,0),MATCH(P223,VpD!$C$2:$I$2,0))</f>
        <v>143</v>
      </c>
      <c r="R223" s="16">
        <f t="shared" ca="1" si="48"/>
        <v>25.74</v>
      </c>
      <c r="S223" s="14">
        <f t="shared" ca="1" si="49"/>
        <v>711988.37</v>
      </c>
      <c r="T223" s="14">
        <f t="shared" ca="1" si="50"/>
        <v>6169484.2000000002</v>
      </c>
      <c r="U223" s="14" t="str">
        <f t="shared" ca="1" si="51"/>
        <v>0A3F507E-1E15-32B8-E044-0003BA298018</v>
      </c>
    </row>
    <row r="224" spans="1:21" s="14" customFormat="1" x14ac:dyDescent="0.25">
      <c r="A224" s="14">
        <f t="shared" si="39"/>
        <v>224</v>
      </c>
      <c r="B224" s="14" t="str">
        <f t="shared" ca="1" si="40"/>
        <v>65BE2515-8E62-42A9-993D-FB1272E7B343</v>
      </c>
      <c r="C224" s="14" t="str">
        <f t="shared" ca="1" si="41"/>
        <v>Syvhøjvænge</v>
      </c>
      <c r="D224" s="14" t="str">
        <f t="shared" ca="1" si="42"/>
        <v>225</v>
      </c>
      <c r="E224" s="14" t="str">
        <f t="shared" ca="1" si="43"/>
        <v>21bs</v>
      </c>
      <c r="F224" s="1">
        <f t="shared" ca="1" si="44"/>
        <v>130</v>
      </c>
      <c r="G224" s="1">
        <f t="shared" ca="1" si="45"/>
        <v>126</v>
      </c>
      <c r="H224" s="1">
        <f t="shared" ca="1" si="46"/>
        <v>1971</v>
      </c>
      <c r="I224" s="1" t="str">
        <f ca="1">INDEX(Relationstabel!$C$3:$K$10,MATCH(INDIRECT($A$1&amp;"J"&amp;A224),Relationstabel!$A$3:$A$10,0),MATCH(IFERROR(VALUE(INDIRECT($A$1&amp;"K"&amp;A224)),0),Relationstabel!$C$1:$K$1,0))</f>
        <v>Fjernvarme/ Blokvarme</v>
      </c>
      <c r="J224" s="1" t="str">
        <f ca="1">INDEX(Anvendelseskode!B:B,MATCH($F224,Anvendelseskode!$A:$A,0))</f>
        <v>Række-, kæde-, dobbelthus (lodret adskillelse mellem enhederne)</v>
      </c>
      <c r="K224" s="1" t="str">
        <f ca="1">INDEX(Anvendelseskode!C:C,MATCH($F224,Anvendelseskode!$A:$A,0))</f>
        <v>Række-, kæde og dobbelthuse</v>
      </c>
      <c r="L224" s="1" t="str">
        <f ca="1">INDEX(Anvendelseskode!D:D,MATCH($F224,Anvendelseskode!$A:$A,0))</f>
        <v>Private husholdninger</v>
      </c>
      <c r="M224" s="1" t="str">
        <f ca="1">IFERROR(INDEX(SBi!$2:$2,MATCH(H224,SBi!$1:$1,1)),SBi!$K$2)</f>
        <v>1961-1972</v>
      </c>
      <c r="N224" s="1">
        <f ca="1">INDEX(SBi!$C$3:$K$28,MATCH(F224,SBi!$B$3:$B$28,0),MATCH(M224,SBi!$C$2:$K$2,0))</f>
        <v>119.9</v>
      </c>
      <c r="O224" s="16">
        <f t="shared" ca="1" si="47"/>
        <v>15.107400000000002</v>
      </c>
      <c r="P224" s="16" t="str">
        <f ca="1">IFERROR(INDEX(VpD!$2:$2,MATCH(H224,VpD!$1:$1,1)),VpD!$I$2)</f>
        <v>1961-1972</v>
      </c>
      <c r="Q224" s="1">
        <f ca="1">INDEX(VpD!$C$3:$I$27,MATCH(F224,VpD!$B$3:$B$27,0),MATCH(P224,VpD!$C$2:$I$2,0))</f>
        <v>120</v>
      </c>
      <c r="R224" s="16">
        <f t="shared" ca="1" si="48"/>
        <v>15.12</v>
      </c>
      <c r="S224" s="14">
        <f t="shared" ca="1" si="49"/>
        <v>711760.11</v>
      </c>
      <c r="T224" s="14">
        <f t="shared" ca="1" si="50"/>
        <v>6172269.0599999996</v>
      </c>
      <c r="U224" s="14" t="str">
        <f t="shared" ca="1" si="51"/>
        <v>0A3F507E-2315-32B8-E044-0003BA298018</v>
      </c>
    </row>
    <row r="225" spans="1:21" s="14" customFormat="1" x14ac:dyDescent="0.25">
      <c r="A225" s="14">
        <f t="shared" si="39"/>
        <v>225</v>
      </c>
      <c r="B225" s="14" t="str">
        <f t="shared" ca="1" si="40"/>
        <v>0CEF5070-CE1D-4A41-8006-859C48F7D05B</v>
      </c>
      <c r="C225" s="14" t="str">
        <f t="shared" ca="1" si="41"/>
        <v>Idræts Alle</v>
      </c>
      <c r="D225" s="14" t="str">
        <f t="shared" ca="1" si="42"/>
        <v>6</v>
      </c>
      <c r="E225" s="14" t="str">
        <f t="shared" ca="1" si="43"/>
        <v>3ac</v>
      </c>
      <c r="F225" s="1">
        <f t="shared" ca="1" si="44"/>
        <v>230</v>
      </c>
      <c r="G225" s="1">
        <f t="shared" ca="1" si="45"/>
        <v>123</v>
      </c>
      <c r="H225" s="1">
        <f t="shared" ca="1" si="46"/>
        <v>2011</v>
      </c>
      <c r="I225" s="1" t="str">
        <f ca="1">INDEX(Relationstabel!$C$3:$K$10,MATCH(INDIRECT($A$1&amp;"J"&amp;A225),Relationstabel!$A$3:$A$10,0),MATCH(IFERROR(VALUE(INDIRECT($A$1&amp;"K"&amp;A225)),0),Relationstabel!$C$1:$K$1,0))</f>
        <v>Fjernvarme/ Blokvarme</v>
      </c>
      <c r="J225" s="1" t="str">
        <f ca="1">INDEX(Anvendelseskode!B:B,MATCH($F225,Anvendelseskode!$A:$A,0))</f>
        <v>El-, gas-, vand- eller varmeværk forbrændingsanstalt m.v..</v>
      </c>
      <c r="K225" s="1" t="str">
        <f ca="1">INDEX(Anvendelseskode!C:C,MATCH($F225,Anvendelseskode!$A:$A,0))</f>
        <v>El-, gas-, vand- og varmeværker</v>
      </c>
      <c r="L225" s="1" t="str">
        <f ca="1">INDEX(Anvendelseskode!D:D,MATCH($F225,Anvendelseskode!$A:$A,0))</f>
        <v>Industri</v>
      </c>
      <c r="M225" s="1" t="str">
        <f ca="1">IFERROR(INDEX(SBi!$2:$2,MATCH(H225,SBi!$1:$1,1)),SBi!$K$2)</f>
        <v>Efter 2006</v>
      </c>
      <c r="N225" s="1">
        <f ca="1">INDEX(SBi!$C$3:$K$28,MATCH(F225,SBi!$B$3:$B$28,0),MATCH(M225,SBi!$C$2:$K$2,0))</f>
        <v>66</v>
      </c>
      <c r="O225" s="16">
        <f t="shared" ca="1" si="47"/>
        <v>8.1180000000000003</v>
      </c>
      <c r="P225" s="16" t="str">
        <f ca="1">IFERROR(INDEX(VpD!$2:$2,MATCH(H225,VpD!$1:$1,1)),VpD!$I$2)</f>
        <v>&gt;1998</v>
      </c>
      <c r="Q225" s="1">
        <f ca="1">INDEX(VpD!$C$3:$I$27,MATCH(F225,VpD!$B$3:$B$27,0),MATCH(P225,VpD!$C$2:$I$2,0))</f>
        <v>66</v>
      </c>
      <c r="R225" s="16">
        <f t="shared" ca="1" si="48"/>
        <v>8.1180000000000003</v>
      </c>
      <c r="S225" s="14">
        <f t="shared" ca="1" si="49"/>
        <v>712437.34</v>
      </c>
      <c r="T225" s="14">
        <f t="shared" ca="1" si="50"/>
        <v>6170134.9500000002</v>
      </c>
      <c r="U225" s="14" t="str">
        <f t="shared" ca="1" si="51"/>
        <v>1357EB80-9CFD-3D79-E044-0003BA298018</v>
      </c>
    </row>
    <row r="226" spans="1:21" s="14" customFormat="1" x14ac:dyDescent="0.25">
      <c r="A226" s="14">
        <f t="shared" si="39"/>
        <v>226</v>
      </c>
      <c r="B226" s="14" t="str">
        <f t="shared" ca="1" si="40"/>
        <v>6118250A-F4C4-4674-96C0-88DD26CFB672</v>
      </c>
      <c r="C226" s="14" t="str">
        <f t="shared" ca="1" si="41"/>
        <v>Promenaden</v>
      </c>
      <c r="D226" s="14" t="str">
        <f t="shared" ca="1" si="42"/>
        <v>30</v>
      </c>
      <c r="E226" s="14" t="str">
        <f t="shared" ca="1" si="43"/>
        <v>9tc</v>
      </c>
      <c r="F226" s="1">
        <f t="shared" ca="1" si="44"/>
        <v>130</v>
      </c>
      <c r="G226" s="1">
        <f t="shared" ca="1" si="45"/>
        <v>119</v>
      </c>
      <c r="H226" s="1">
        <f t="shared" ca="1" si="46"/>
        <v>2008</v>
      </c>
      <c r="I226" s="1" t="str">
        <f ca="1">INDEX(Relationstabel!$C$3:$K$10,MATCH(INDIRECT($A$1&amp;"J"&amp;A226),Relationstabel!$A$3:$A$10,0),MATCH(IFERROR(VALUE(INDIRECT($A$1&amp;"K"&amp;A226)),0),Relationstabel!$C$1:$K$1,0))</f>
        <v>Fjernvarme/ Blokvarme</v>
      </c>
      <c r="J226" s="1" t="str">
        <f ca="1">INDEX(Anvendelseskode!B:B,MATCH($F226,Anvendelseskode!$A:$A,0))</f>
        <v>Række-, kæde-, dobbelthus (lodret adskillelse mellem enhederne)</v>
      </c>
      <c r="K226" s="1" t="str">
        <f ca="1">INDEX(Anvendelseskode!C:C,MATCH($F226,Anvendelseskode!$A:$A,0))</f>
        <v>Række-, kæde og dobbelthuse</v>
      </c>
      <c r="L226" s="1" t="str">
        <f ca="1">INDEX(Anvendelseskode!D:D,MATCH($F226,Anvendelseskode!$A:$A,0))</f>
        <v>Private husholdninger</v>
      </c>
      <c r="M226" s="1" t="str">
        <f ca="1">IFERROR(INDEX(SBi!$2:$2,MATCH(H226,SBi!$1:$1,1)),SBi!$K$2)</f>
        <v>Efter 2006</v>
      </c>
      <c r="N226" s="1">
        <f ca="1">INDEX(SBi!$C$3:$K$28,MATCH(F226,SBi!$B$3:$B$28,0),MATCH(M226,SBi!$C$2:$K$2,0))</f>
        <v>66.400000000000006</v>
      </c>
      <c r="O226" s="16">
        <f t="shared" ca="1" si="47"/>
        <v>7.9016000000000002</v>
      </c>
      <c r="P226" s="16" t="str">
        <f ca="1">IFERROR(INDEX(VpD!$2:$2,MATCH(H226,VpD!$1:$1,1)),VpD!$I$2)</f>
        <v>&gt;1998</v>
      </c>
      <c r="Q226" s="1">
        <f ca="1">INDEX(VpD!$C$3:$I$27,MATCH(F226,VpD!$B$3:$B$27,0),MATCH(P226,VpD!$C$2:$I$2,0))</f>
        <v>65</v>
      </c>
      <c r="R226" s="16">
        <f t="shared" ca="1" si="48"/>
        <v>7.7350000000000003</v>
      </c>
      <c r="S226" s="14">
        <f t="shared" ca="1" si="49"/>
        <v>711784.16</v>
      </c>
      <c r="T226" s="14">
        <f t="shared" ca="1" si="50"/>
        <v>6172627.9199999999</v>
      </c>
      <c r="U226" s="14" t="str">
        <f t="shared" ca="1" si="51"/>
        <v>3CAE7253-0943-0F90-E044-0003BA298018</v>
      </c>
    </row>
    <row r="227" spans="1:21" s="14" customFormat="1" x14ac:dyDescent="0.25">
      <c r="A227" s="14">
        <f t="shared" si="39"/>
        <v>227</v>
      </c>
      <c r="B227" s="14" t="str">
        <f t="shared" ca="1" si="40"/>
        <v>6BA3C329-ABD2-4023-8FF2-696268F77E74</v>
      </c>
      <c r="C227" s="14" t="str">
        <f t="shared" ca="1" si="41"/>
        <v>Promenaden</v>
      </c>
      <c r="D227" s="14" t="str">
        <f t="shared" ca="1" si="42"/>
        <v>44</v>
      </c>
      <c r="E227" s="14" t="str">
        <f t="shared" ca="1" si="43"/>
        <v>9sp</v>
      </c>
      <c r="F227" s="1">
        <f t="shared" ca="1" si="44"/>
        <v>130</v>
      </c>
      <c r="G227" s="1">
        <f t="shared" ca="1" si="45"/>
        <v>119</v>
      </c>
      <c r="H227" s="1">
        <f t="shared" ca="1" si="46"/>
        <v>2008</v>
      </c>
      <c r="I227" s="1" t="str">
        <f ca="1">INDEX(Relationstabel!$C$3:$K$10,MATCH(INDIRECT($A$1&amp;"J"&amp;A227),Relationstabel!$A$3:$A$10,0),MATCH(IFERROR(VALUE(INDIRECT($A$1&amp;"K"&amp;A227)),0),Relationstabel!$C$1:$K$1,0))</f>
        <v>Fjernvarme/ Blokvarme</v>
      </c>
      <c r="J227" s="1" t="str">
        <f ca="1">INDEX(Anvendelseskode!B:B,MATCH($F227,Anvendelseskode!$A:$A,0))</f>
        <v>Række-, kæde-, dobbelthus (lodret adskillelse mellem enhederne)</v>
      </c>
      <c r="K227" s="1" t="str">
        <f ca="1">INDEX(Anvendelseskode!C:C,MATCH($F227,Anvendelseskode!$A:$A,0))</f>
        <v>Række-, kæde og dobbelthuse</v>
      </c>
      <c r="L227" s="1" t="str">
        <f ca="1">INDEX(Anvendelseskode!D:D,MATCH($F227,Anvendelseskode!$A:$A,0))</f>
        <v>Private husholdninger</v>
      </c>
      <c r="M227" s="1" t="str">
        <f ca="1">IFERROR(INDEX(SBi!$2:$2,MATCH(H227,SBi!$1:$1,1)),SBi!$K$2)</f>
        <v>Efter 2006</v>
      </c>
      <c r="N227" s="1">
        <f ca="1">INDEX(SBi!$C$3:$K$28,MATCH(F227,SBi!$B$3:$B$28,0),MATCH(M227,SBi!$C$2:$K$2,0))</f>
        <v>66.400000000000006</v>
      </c>
      <c r="O227" s="16">
        <f t="shared" ca="1" si="47"/>
        <v>7.9016000000000002</v>
      </c>
      <c r="P227" s="16" t="str">
        <f ca="1">IFERROR(INDEX(VpD!$2:$2,MATCH(H227,VpD!$1:$1,1)),VpD!$I$2)</f>
        <v>&gt;1998</v>
      </c>
      <c r="Q227" s="1">
        <f ca="1">INDEX(VpD!$C$3:$I$27,MATCH(F227,VpD!$B$3:$B$27,0),MATCH(P227,VpD!$C$2:$I$2,0))</f>
        <v>65</v>
      </c>
      <c r="R227" s="16">
        <f t="shared" ca="1" si="48"/>
        <v>7.7350000000000003</v>
      </c>
      <c r="S227" s="14">
        <f t="shared" ca="1" si="49"/>
        <v>711777.72</v>
      </c>
      <c r="T227" s="14">
        <f t="shared" ca="1" si="50"/>
        <v>6172662.1100000003</v>
      </c>
      <c r="U227" s="14" t="str">
        <f t="shared" ca="1" si="51"/>
        <v>3CAE7253-0948-0F90-E044-0003BA298018</v>
      </c>
    </row>
    <row r="228" spans="1:21" s="14" customFormat="1" x14ac:dyDescent="0.25">
      <c r="A228" s="14">
        <f t="shared" si="39"/>
        <v>228</v>
      </c>
      <c r="B228" s="14" t="str">
        <f t="shared" ca="1" si="40"/>
        <v>1162FCC0-660F-46C7-88A0-9B29CBAB54D3</v>
      </c>
      <c r="C228" s="14" t="str">
        <f t="shared" ca="1" si="41"/>
        <v>Promenaden</v>
      </c>
      <c r="D228" s="14" t="str">
        <f t="shared" ca="1" si="42"/>
        <v>98</v>
      </c>
      <c r="E228" s="14" t="str">
        <f t="shared" ca="1" si="43"/>
        <v>9sk</v>
      </c>
      <c r="F228" s="1">
        <f t="shared" ca="1" si="44"/>
        <v>130</v>
      </c>
      <c r="G228" s="1">
        <f t="shared" ca="1" si="45"/>
        <v>119</v>
      </c>
      <c r="H228" s="1">
        <f t="shared" ca="1" si="46"/>
        <v>2008</v>
      </c>
      <c r="I228" s="1" t="str">
        <f ca="1">INDEX(Relationstabel!$C$3:$K$10,MATCH(INDIRECT($A$1&amp;"J"&amp;A228),Relationstabel!$A$3:$A$10,0),MATCH(IFERROR(VALUE(INDIRECT($A$1&amp;"K"&amp;A228)),0),Relationstabel!$C$1:$K$1,0))</f>
        <v>Fjernvarme/ Blokvarme</v>
      </c>
      <c r="J228" s="1" t="str">
        <f ca="1">INDEX(Anvendelseskode!B:B,MATCH($F228,Anvendelseskode!$A:$A,0))</f>
        <v>Række-, kæde-, dobbelthus (lodret adskillelse mellem enhederne)</v>
      </c>
      <c r="K228" s="1" t="str">
        <f ca="1">INDEX(Anvendelseskode!C:C,MATCH($F228,Anvendelseskode!$A:$A,0))</f>
        <v>Række-, kæde og dobbelthuse</v>
      </c>
      <c r="L228" s="1" t="str">
        <f ca="1">INDEX(Anvendelseskode!D:D,MATCH($F228,Anvendelseskode!$A:$A,0))</f>
        <v>Private husholdninger</v>
      </c>
      <c r="M228" s="1" t="str">
        <f ca="1">IFERROR(INDEX(SBi!$2:$2,MATCH(H228,SBi!$1:$1,1)),SBi!$K$2)</f>
        <v>Efter 2006</v>
      </c>
      <c r="N228" s="1">
        <f ca="1">INDEX(SBi!$C$3:$K$28,MATCH(F228,SBi!$B$3:$B$28,0),MATCH(M228,SBi!$C$2:$K$2,0))</f>
        <v>66.400000000000006</v>
      </c>
      <c r="O228" s="16">
        <f t="shared" ca="1" si="47"/>
        <v>7.9016000000000002</v>
      </c>
      <c r="P228" s="16" t="str">
        <f ca="1">IFERROR(INDEX(VpD!$2:$2,MATCH(H228,VpD!$1:$1,1)),VpD!$I$2)</f>
        <v>&gt;1998</v>
      </c>
      <c r="Q228" s="1">
        <f ca="1">INDEX(VpD!$C$3:$I$27,MATCH(F228,VpD!$B$3:$B$27,0),MATCH(P228,VpD!$C$2:$I$2,0))</f>
        <v>65</v>
      </c>
      <c r="R228" s="16">
        <f t="shared" ca="1" si="48"/>
        <v>7.7350000000000003</v>
      </c>
      <c r="S228" s="14">
        <f t="shared" ca="1" si="49"/>
        <v>711753.47</v>
      </c>
      <c r="T228" s="14">
        <f t="shared" ca="1" si="50"/>
        <v>6172689.6900000004</v>
      </c>
      <c r="U228" s="14" t="str">
        <f t="shared" ca="1" si="51"/>
        <v>3CAE7253-095E-0F90-E044-0003BA298018</v>
      </c>
    </row>
    <row r="229" spans="1:21" s="14" customFormat="1" x14ac:dyDescent="0.25">
      <c r="A229" s="14">
        <f t="shared" si="39"/>
        <v>229</v>
      </c>
      <c r="B229" s="14" t="str">
        <f t="shared" ca="1" si="40"/>
        <v>BF536892-06C6-4A2C-8247-2B68FFA59A74</v>
      </c>
      <c r="C229" s="14" t="str">
        <f t="shared" ca="1" si="41"/>
        <v>Promenaden</v>
      </c>
      <c r="D229" s="14" t="str">
        <f t="shared" ca="1" si="42"/>
        <v>114</v>
      </c>
      <c r="E229" s="14" t="str">
        <f t="shared" ca="1" si="43"/>
        <v>9rn</v>
      </c>
      <c r="F229" s="1">
        <f t="shared" ca="1" si="44"/>
        <v>130</v>
      </c>
      <c r="G229" s="1">
        <f t="shared" ca="1" si="45"/>
        <v>119</v>
      </c>
      <c r="H229" s="1">
        <f t="shared" ca="1" si="46"/>
        <v>2008</v>
      </c>
      <c r="I229" s="1" t="str">
        <f ca="1">INDEX(Relationstabel!$C$3:$K$10,MATCH(INDIRECT($A$1&amp;"J"&amp;A229),Relationstabel!$A$3:$A$10,0),MATCH(IFERROR(VALUE(INDIRECT($A$1&amp;"K"&amp;A229)),0),Relationstabel!$C$1:$K$1,0))</f>
        <v>Fjernvarme/ Blokvarme</v>
      </c>
      <c r="J229" s="1" t="str">
        <f ca="1">INDEX(Anvendelseskode!B:B,MATCH($F229,Anvendelseskode!$A:$A,0))</f>
        <v>Række-, kæde-, dobbelthus (lodret adskillelse mellem enhederne)</v>
      </c>
      <c r="K229" s="1" t="str">
        <f ca="1">INDEX(Anvendelseskode!C:C,MATCH($F229,Anvendelseskode!$A:$A,0))</f>
        <v>Række-, kæde og dobbelthuse</v>
      </c>
      <c r="L229" s="1" t="str">
        <f ca="1">INDEX(Anvendelseskode!D:D,MATCH($F229,Anvendelseskode!$A:$A,0))</f>
        <v>Private husholdninger</v>
      </c>
      <c r="M229" s="1" t="str">
        <f ca="1">IFERROR(INDEX(SBi!$2:$2,MATCH(H229,SBi!$1:$1,1)),SBi!$K$2)</f>
        <v>Efter 2006</v>
      </c>
      <c r="N229" s="1">
        <f ca="1">INDEX(SBi!$C$3:$K$28,MATCH(F229,SBi!$B$3:$B$28,0),MATCH(M229,SBi!$C$2:$K$2,0))</f>
        <v>66.400000000000006</v>
      </c>
      <c r="O229" s="16">
        <f t="shared" ca="1" si="47"/>
        <v>7.9016000000000002</v>
      </c>
      <c r="P229" s="16" t="str">
        <f ca="1">IFERROR(INDEX(VpD!$2:$2,MATCH(H229,VpD!$1:$1,1)),VpD!$I$2)</f>
        <v>&gt;1998</v>
      </c>
      <c r="Q229" s="1">
        <f ca="1">INDEX(VpD!$C$3:$I$27,MATCH(F229,VpD!$B$3:$B$27,0),MATCH(P229,VpD!$C$2:$I$2,0))</f>
        <v>65</v>
      </c>
      <c r="R229" s="16">
        <f t="shared" ca="1" si="48"/>
        <v>7.7350000000000003</v>
      </c>
      <c r="S229" s="14">
        <f t="shared" ca="1" si="49"/>
        <v>711703.26</v>
      </c>
      <c r="T229" s="14">
        <f t="shared" ca="1" si="50"/>
        <v>6172713.6500000004</v>
      </c>
      <c r="U229" s="14" t="str">
        <f t="shared" ca="1" si="51"/>
        <v>3CAE7253-0964-0F90-E044-0003BA298018</v>
      </c>
    </row>
    <row r="230" spans="1:21" s="14" customFormat="1" x14ac:dyDescent="0.25">
      <c r="A230" s="14">
        <f t="shared" si="39"/>
        <v>230</v>
      </c>
      <c r="B230" s="14" t="str">
        <f t="shared" ca="1" si="40"/>
        <v>5F478AEC-E1DC-451A-BD56-C46AFD06A493</v>
      </c>
      <c r="C230" s="14" t="str">
        <f t="shared" ca="1" si="41"/>
        <v>Strandhaven</v>
      </c>
      <c r="D230" s="14" t="str">
        <f t="shared" ca="1" si="42"/>
        <v>67</v>
      </c>
      <c r="E230" s="14" t="str">
        <f t="shared" ca="1" si="43"/>
        <v>5eq</v>
      </c>
      <c r="F230" s="1">
        <f t="shared" ca="1" si="44"/>
        <v>130</v>
      </c>
      <c r="G230" s="1">
        <f t="shared" ca="1" si="45"/>
        <v>160</v>
      </c>
      <c r="H230" s="1">
        <f t="shared" ca="1" si="46"/>
        <v>2008</v>
      </c>
      <c r="I230" s="1" t="str">
        <f ca="1">INDEX(Relationstabel!$C$3:$K$10,MATCH(INDIRECT($A$1&amp;"J"&amp;A230),Relationstabel!$A$3:$A$10,0),MATCH(IFERROR(VALUE(INDIRECT($A$1&amp;"K"&amp;A230)),0),Relationstabel!$C$1:$K$1,0))</f>
        <v>Naturgas</v>
      </c>
      <c r="J230" s="1" t="str">
        <f ca="1">INDEX(Anvendelseskode!B:B,MATCH($F230,Anvendelseskode!$A:$A,0))</f>
        <v>Række-, kæde-, dobbelthus (lodret adskillelse mellem enhederne)</v>
      </c>
      <c r="K230" s="1" t="str">
        <f ca="1">INDEX(Anvendelseskode!C:C,MATCH($F230,Anvendelseskode!$A:$A,0))</f>
        <v>Række-, kæde og dobbelthuse</v>
      </c>
      <c r="L230" s="1" t="str">
        <f ca="1">INDEX(Anvendelseskode!D:D,MATCH($F230,Anvendelseskode!$A:$A,0))</f>
        <v>Private husholdninger</v>
      </c>
      <c r="M230" s="1" t="str">
        <f ca="1">IFERROR(INDEX(SBi!$2:$2,MATCH(H230,SBi!$1:$1,1)),SBi!$K$2)</f>
        <v>Efter 2006</v>
      </c>
      <c r="N230" s="1">
        <f ca="1">INDEX(SBi!$C$3:$K$28,MATCH(F230,SBi!$B$3:$B$28,0),MATCH(M230,SBi!$C$2:$K$2,0))</f>
        <v>66.400000000000006</v>
      </c>
      <c r="O230" s="16">
        <f t="shared" ca="1" si="47"/>
        <v>10.624000000000001</v>
      </c>
      <c r="P230" s="16" t="str">
        <f ca="1">IFERROR(INDEX(VpD!$2:$2,MATCH(H230,VpD!$1:$1,1)),VpD!$I$2)</f>
        <v>&gt;1998</v>
      </c>
      <c r="Q230" s="1">
        <f ca="1">INDEX(VpD!$C$3:$I$27,MATCH(F230,VpD!$B$3:$B$27,0),MATCH(P230,VpD!$C$2:$I$2,0))</f>
        <v>65</v>
      </c>
      <c r="R230" s="16">
        <f t="shared" ca="1" si="48"/>
        <v>10.4</v>
      </c>
      <c r="S230" s="14">
        <f t="shared" ca="1" si="49"/>
        <v>712665.35</v>
      </c>
      <c r="T230" s="14">
        <f t="shared" ca="1" si="50"/>
        <v>6168786.7999999998</v>
      </c>
      <c r="U230" s="14" t="str">
        <f t="shared" ca="1" si="51"/>
        <v>53BA2F34-5FE1-2505-E044-0003BA298018</v>
      </c>
    </row>
    <row r="231" spans="1:21" s="14" customFormat="1" x14ac:dyDescent="0.25">
      <c r="A231" s="14">
        <f t="shared" si="39"/>
        <v>231</v>
      </c>
      <c r="B231" s="14" t="str">
        <f t="shared" ca="1" si="40"/>
        <v>3759FEF8-22B7-4EE2-9E3D-6E6C3018EE59</v>
      </c>
      <c r="C231" s="14" t="str">
        <f t="shared" ca="1" si="41"/>
        <v>Strandhaven</v>
      </c>
      <c r="D231" s="14" t="str">
        <f t="shared" ca="1" si="42"/>
        <v>91</v>
      </c>
      <c r="E231" s="14" t="str">
        <f t="shared" ca="1" si="43"/>
        <v>5fa</v>
      </c>
      <c r="F231" s="1">
        <f t="shared" ca="1" si="44"/>
        <v>130</v>
      </c>
      <c r="G231" s="1">
        <f t="shared" ca="1" si="45"/>
        <v>178</v>
      </c>
      <c r="H231" s="1">
        <f t="shared" ca="1" si="46"/>
        <v>2008</v>
      </c>
      <c r="I231" s="1" t="str">
        <f ca="1">INDEX(Relationstabel!$C$3:$K$10,MATCH(INDIRECT($A$1&amp;"J"&amp;A231),Relationstabel!$A$3:$A$10,0),MATCH(IFERROR(VALUE(INDIRECT($A$1&amp;"K"&amp;A231)),0),Relationstabel!$C$1:$K$1,0))</f>
        <v>Naturgas</v>
      </c>
      <c r="J231" s="1" t="str">
        <f ca="1">INDEX(Anvendelseskode!B:B,MATCH($F231,Anvendelseskode!$A:$A,0))</f>
        <v>Række-, kæde-, dobbelthus (lodret adskillelse mellem enhederne)</v>
      </c>
      <c r="K231" s="1" t="str">
        <f ca="1">INDEX(Anvendelseskode!C:C,MATCH($F231,Anvendelseskode!$A:$A,0))</f>
        <v>Række-, kæde og dobbelthuse</v>
      </c>
      <c r="L231" s="1" t="str">
        <f ca="1">INDEX(Anvendelseskode!D:D,MATCH($F231,Anvendelseskode!$A:$A,0))</f>
        <v>Private husholdninger</v>
      </c>
      <c r="M231" s="1" t="str">
        <f ca="1">IFERROR(INDEX(SBi!$2:$2,MATCH(H231,SBi!$1:$1,1)),SBi!$K$2)</f>
        <v>Efter 2006</v>
      </c>
      <c r="N231" s="1">
        <f ca="1">INDEX(SBi!$C$3:$K$28,MATCH(F231,SBi!$B$3:$B$28,0),MATCH(M231,SBi!$C$2:$K$2,0))</f>
        <v>66.400000000000006</v>
      </c>
      <c r="O231" s="16">
        <f t="shared" ca="1" si="47"/>
        <v>11.8192</v>
      </c>
      <c r="P231" s="16" t="str">
        <f ca="1">IFERROR(INDEX(VpD!$2:$2,MATCH(H231,VpD!$1:$1,1)),VpD!$I$2)</f>
        <v>&gt;1998</v>
      </c>
      <c r="Q231" s="1">
        <f ca="1">INDEX(VpD!$C$3:$I$27,MATCH(F231,VpD!$B$3:$B$27,0),MATCH(P231,VpD!$C$2:$I$2,0))</f>
        <v>65</v>
      </c>
      <c r="R231" s="16">
        <f t="shared" ca="1" si="48"/>
        <v>11.57</v>
      </c>
      <c r="S231" s="14">
        <f t="shared" ca="1" si="49"/>
        <v>712632.19</v>
      </c>
      <c r="T231" s="14">
        <f t="shared" ca="1" si="50"/>
        <v>6168780.7999999998</v>
      </c>
      <c r="U231" s="14" t="str">
        <f t="shared" ca="1" si="51"/>
        <v>53BA2F34-5FEC-2505-E044-0003BA298018</v>
      </c>
    </row>
    <row r="232" spans="1:21" s="14" customFormat="1" x14ac:dyDescent="0.25">
      <c r="A232" s="14">
        <f t="shared" si="39"/>
        <v>232</v>
      </c>
      <c r="B232" s="14" t="str">
        <f t="shared" ca="1" si="40"/>
        <v>CD5F22B6-7DF0-427F-9751-414E61E5D404</v>
      </c>
      <c r="C232" s="14" t="str">
        <f t="shared" ca="1" si="41"/>
        <v>Strandhaven</v>
      </c>
      <c r="D232" s="14" t="str">
        <f t="shared" ca="1" si="42"/>
        <v>103</v>
      </c>
      <c r="E232" s="14" t="str">
        <f t="shared" ca="1" si="43"/>
        <v>5fg</v>
      </c>
      <c r="F232" s="1">
        <f t="shared" ca="1" si="44"/>
        <v>130</v>
      </c>
      <c r="G232" s="1">
        <f t="shared" ca="1" si="45"/>
        <v>108</v>
      </c>
      <c r="H232" s="1">
        <f t="shared" ca="1" si="46"/>
        <v>2008</v>
      </c>
      <c r="I232" s="1" t="str">
        <f ca="1">INDEX(Relationstabel!$C$3:$K$10,MATCH(INDIRECT($A$1&amp;"J"&amp;A232),Relationstabel!$A$3:$A$10,0),MATCH(IFERROR(VALUE(INDIRECT($A$1&amp;"K"&amp;A232)),0),Relationstabel!$C$1:$K$1,0))</f>
        <v>Naturgas</v>
      </c>
      <c r="J232" s="1" t="str">
        <f ca="1">INDEX(Anvendelseskode!B:B,MATCH($F232,Anvendelseskode!$A:$A,0))</f>
        <v>Række-, kæde-, dobbelthus (lodret adskillelse mellem enhederne)</v>
      </c>
      <c r="K232" s="1" t="str">
        <f ca="1">INDEX(Anvendelseskode!C:C,MATCH($F232,Anvendelseskode!$A:$A,0))</f>
        <v>Række-, kæde og dobbelthuse</v>
      </c>
      <c r="L232" s="1" t="str">
        <f ca="1">INDEX(Anvendelseskode!D:D,MATCH($F232,Anvendelseskode!$A:$A,0))</f>
        <v>Private husholdninger</v>
      </c>
      <c r="M232" s="1" t="str">
        <f ca="1">IFERROR(INDEX(SBi!$2:$2,MATCH(H232,SBi!$1:$1,1)),SBi!$K$2)</f>
        <v>Efter 2006</v>
      </c>
      <c r="N232" s="1">
        <f ca="1">INDEX(SBi!$C$3:$K$28,MATCH(F232,SBi!$B$3:$B$28,0),MATCH(M232,SBi!$C$2:$K$2,0))</f>
        <v>66.400000000000006</v>
      </c>
      <c r="O232" s="16">
        <f t="shared" ca="1" si="47"/>
        <v>7.1712000000000007</v>
      </c>
      <c r="P232" s="16" t="str">
        <f ca="1">IFERROR(INDEX(VpD!$2:$2,MATCH(H232,VpD!$1:$1,1)),VpD!$I$2)</f>
        <v>&gt;1998</v>
      </c>
      <c r="Q232" s="1">
        <f ca="1">INDEX(VpD!$C$3:$I$27,MATCH(F232,VpD!$B$3:$B$27,0),MATCH(P232,VpD!$C$2:$I$2,0))</f>
        <v>65</v>
      </c>
      <c r="R232" s="16">
        <f t="shared" ca="1" si="48"/>
        <v>7.02</v>
      </c>
      <c r="S232" s="14">
        <f t="shared" ca="1" si="49"/>
        <v>712652.99</v>
      </c>
      <c r="T232" s="14">
        <f t="shared" ca="1" si="50"/>
        <v>6168755.4400000004</v>
      </c>
      <c r="U232" s="14" t="str">
        <f t="shared" ca="1" si="51"/>
        <v>53BA2F34-5FF2-2505-E044-0003BA298018</v>
      </c>
    </row>
    <row r="233" spans="1:21" s="14" customFormat="1" x14ac:dyDescent="0.25">
      <c r="A233" s="14">
        <f t="shared" si="39"/>
        <v>233</v>
      </c>
      <c r="B233" s="14" t="str">
        <f t="shared" ca="1" si="40"/>
        <v>13E32149-76F3-4DCE-B595-490C5C1370E1</v>
      </c>
      <c r="C233" s="14" t="str">
        <f t="shared" ca="1" si="41"/>
        <v>Strandhaven</v>
      </c>
      <c r="D233" s="14" t="str">
        <f t="shared" ca="1" si="42"/>
        <v>117</v>
      </c>
      <c r="E233" s="14" t="str">
        <f t="shared" ca="1" si="43"/>
        <v>5fo</v>
      </c>
      <c r="F233" s="1">
        <f t="shared" ca="1" si="44"/>
        <v>130</v>
      </c>
      <c r="G233" s="1">
        <f t="shared" ca="1" si="45"/>
        <v>86</v>
      </c>
      <c r="H233" s="1">
        <f t="shared" ca="1" si="46"/>
        <v>2008</v>
      </c>
      <c r="I233" s="1" t="str">
        <f ca="1">INDEX(Relationstabel!$C$3:$K$10,MATCH(INDIRECT($A$1&amp;"J"&amp;A233),Relationstabel!$A$3:$A$10,0),MATCH(IFERROR(VALUE(INDIRECT($A$1&amp;"K"&amp;A233)),0),Relationstabel!$C$1:$K$1,0))</f>
        <v>Naturgas</v>
      </c>
      <c r="J233" s="1" t="str">
        <f ca="1">INDEX(Anvendelseskode!B:B,MATCH($F233,Anvendelseskode!$A:$A,0))</f>
        <v>Række-, kæde-, dobbelthus (lodret adskillelse mellem enhederne)</v>
      </c>
      <c r="K233" s="1" t="str">
        <f ca="1">INDEX(Anvendelseskode!C:C,MATCH($F233,Anvendelseskode!$A:$A,0))</f>
        <v>Række-, kæde og dobbelthuse</v>
      </c>
      <c r="L233" s="1" t="str">
        <f ca="1">INDEX(Anvendelseskode!D:D,MATCH($F233,Anvendelseskode!$A:$A,0))</f>
        <v>Private husholdninger</v>
      </c>
      <c r="M233" s="1" t="str">
        <f ca="1">IFERROR(INDEX(SBi!$2:$2,MATCH(H233,SBi!$1:$1,1)),SBi!$K$2)</f>
        <v>Efter 2006</v>
      </c>
      <c r="N233" s="1">
        <f ca="1">INDEX(SBi!$C$3:$K$28,MATCH(F233,SBi!$B$3:$B$28,0),MATCH(M233,SBi!$C$2:$K$2,0))</f>
        <v>66.400000000000006</v>
      </c>
      <c r="O233" s="16">
        <f t="shared" ca="1" si="47"/>
        <v>5.7104000000000008</v>
      </c>
      <c r="P233" s="16" t="str">
        <f ca="1">IFERROR(INDEX(VpD!$2:$2,MATCH(H233,VpD!$1:$1,1)),VpD!$I$2)</f>
        <v>&gt;1998</v>
      </c>
      <c r="Q233" s="1">
        <f ca="1">INDEX(VpD!$C$3:$I$27,MATCH(F233,VpD!$B$3:$B$27,0),MATCH(P233,VpD!$C$2:$I$2,0))</f>
        <v>65</v>
      </c>
      <c r="R233" s="16">
        <f t="shared" ca="1" si="48"/>
        <v>5.59</v>
      </c>
      <c r="S233" s="14">
        <f t="shared" ca="1" si="49"/>
        <v>712675.99</v>
      </c>
      <c r="T233" s="14">
        <f t="shared" ca="1" si="50"/>
        <v>6168727.4199999999</v>
      </c>
      <c r="U233" s="14" t="str">
        <f t="shared" ca="1" si="51"/>
        <v>53BA2F34-5FF9-2505-E044-0003BA298018</v>
      </c>
    </row>
    <row r="234" spans="1:21" s="14" customFormat="1" x14ac:dyDescent="0.25">
      <c r="A234" s="14">
        <f t="shared" si="39"/>
        <v>234</v>
      </c>
      <c r="B234" s="14" t="str">
        <f t="shared" ca="1" si="40"/>
        <v>3F790EBA-5F85-4C82-8153-25ACE1E4D506</v>
      </c>
      <c r="C234" s="14" t="str">
        <f t="shared" ca="1" si="41"/>
        <v>Strandhaven</v>
      </c>
      <c r="D234" s="14" t="str">
        <f t="shared" ca="1" si="42"/>
        <v>121</v>
      </c>
      <c r="E234" s="14" t="str">
        <f t="shared" ca="1" si="43"/>
        <v>5fq</v>
      </c>
      <c r="F234" s="1">
        <f t="shared" ca="1" si="44"/>
        <v>130</v>
      </c>
      <c r="G234" s="1">
        <f t="shared" ca="1" si="45"/>
        <v>86</v>
      </c>
      <c r="H234" s="1">
        <f t="shared" ca="1" si="46"/>
        <v>2008</v>
      </c>
      <c r="I234" s="1" t="str">
        <f ca="1">INDEX(Relationstabel!$C$3:$K$10,MATCH(INDIRECT($A$1&amp;"J"&amp;A234),Relationstabel!$A$3:$A$10,0),MATCH(IFERROR(VALUE(INDIRECT($A$1&amp;"K"&amp;A234)),0),Relationstabel!$C$1:$K$1,0))</f>
        <v>Naturgas</v>
      </c>
      <c r="J234" s="1" t="str">
        <f ca="1">INDEX(Anvendelseskode!B:B,MATCH($F234,Anvendelseskode!$A:$A,0))</f>
        <v>Række-, kæde-, dobbelthus (lodret adskillelse mellem enhederne)</v>
      </c>
      <c r="K234" s="1" t="str">
        <f ca="1">INDEX(Anvendelseskode!C:C,MATCH($F234,Anvendelseskode!$A:$A,0))</f>
        <v>Række-, kæde og dobbelthuse</v>
      </c>
      <c r="L234" s="1" t="str">
        <f ca="1">INDEX(Anvendelseskode!D:D,MATCH($F234,Anvendelseskode!$A:$A,0))</f>
        <v>Private husholdninger</v>
      </c>
      <c r="M234" s="1" t="str">
        <f ca="1">IFERROR(INDEX(SBi!$2:$2,MATCH(H234,SBi!$1:$1,1)),SBi!$K$2)</f>
        <v>Efter 2006</v>
      </c>
      <c r="N234" s="1">
        <f ca="1">INDEX(SBi!$C$3:$K$28,MATCH(F234,SBi!$B$3:$B$28,0),MATCH(M234,SBi!$C$2:$K$2,0))</f>
        <v>66.400000000000006</v>
      </c>
      <c r="O234" s="16">
        <f t="shared" ca="1" si="47"/>
        <v>5.7104000000000008</v>
      </c>
      <c r="P234" s="16" t="str">
        <f ca="1">IFERROR(INDEX(VpD!$2:$2,MATCH(H234,VpD!$1:$1,1)),VpD!$I$2)</f>
        <v>&gt;1998</v>
      </c>
      <c r="Q234" s="1">
        <f ca="1">INDEX(VpD!$C$3:$I$27,MATCH(F234,VpD!$B$3:$B$27,0),MATCH(P234,VpD!$C$2:$I$2,0))</f>
        <v>65</v>
      </c>
      <c r="R234" s="16">
        <f t="shared" ca="1" si="48"/>
        <v>5.59</v>
      </c>
      <c r="S234" s="14">
        <f t="shared" ca="1" si="49"/>
        <v>712681.84</v>
      </c>
      <c r="T234" s="14">
        <f t="shared" ca="1" si="50"/>
        <v>6168720.8300000001</v>
      </c>
      <c r="U234" s="14" t="str">
        <f t="shared" ca="1" si="51"/>
        <v>53BA2F34-5FFB-2505-E044-0003BA298018</v>
      </c>
    </row>
    <row r="235" spans="1:21" s="14" customFormat="1" x14ac:dyDescent="0.25">
      <c r="A235" s="14">
        <f t="shared" si="39"/>
        <v>235</v>
      </c>
      <c r="B235" s="14" t="str">
        <f t="shared" ca="1" si="40"/>
        <v>665E4844-348D-4F10-B073-77AD77B0C0A8</v>
      </c>
      <c r="C235" s="14" t="str">
        <f t="shared" ca="1" si="41"/>
        <v>Firkløverparken</v>
      </c>
      <c r="D235" s="14" t="str">
        <f t="shared" ca="1" si="42"/>
        <v>1</v>
      </c>
      <c r="E235" s="14" t="str">
        <f t="shared" ca="1" si="43"/>
        <v>9qt</v>
      </c>
      <c r="F235" s="1">
        <f t="shared" ca="1" si="44"/>
        <v>140</v>
      </c>
      <c r="G235" s="1">
        <f t="shared" ca="1" si="45"/>
        <v>1668</v>
      </c>
      <c r="H235" s="1">
        <f t="shared" ca="1" si="46"/>
        <v>2008</v>
      </c>
      <c r="I235" s="1" t="str">
        <f ca="1">INDEX(Relationstabel!$C$3:$K$10,MATCH(INDIRECT($A$1&amp;"J"&amp;A235),Relationstabel!$A$3:$A$10,0),MATCH(IFERROR(VALUE(INDIRECT($A$1&amp;"K"&amp;A235)),0),Relationstabel!$C$1:$K$1,0))</f>
        <v>Fjernvarme/ Blokvarme</v>
      </c>
      <c r="J235" s="1" t="str">
        <f ca="1">INDEX(Anvendelseskode!B:B,MATCH($F235,Anvendelseskode!$A:$A,0))</f>
        <v>Etageboligbebyggelse</v>
      </c>
      <c r="K235" s="1" t="str">
        <f ca="1">INDEX(Anvendelseskode!C:C,MATCH($F235,Anvendelseskode!$A:$A,0))</f>
        <v>Etageboligbebyggelse</v>
      </c>
      <c r="L235" s="1" t="str">
        <f ca="1">INDEX(Anvendelseskode!D:D,MATCH($F235,Anvendelseskode!$A:$A,0))</f>
        <v>Private husholdninger</v>
      </c>
      <c r="M235" s="1" t="str">
        <f ca="1">IFERROR(INDEX(SBi!$2:$2,MATCH(H235,SBi!$1:$1,1)),SBi!$K$2)</f>
        <v>Efter 2006</v>
      </c>
      <c r="N235" s="1">
        <f ca="1">INDEX(SBi!$C$3:$K$28,MATCH(F235,SBi!$B$3:$B$28,0),MATCH(M235,SBi!$C$2:$K$2,0))</f>
        <v>60.7</v>
      </c>
      <c r="O235" s="16">
        <f t="shared" ca="1" si="47"/>
        <v>101.24760000000001</v>
      </c>
      <c r="P235" s="16" t="str">
        <f ca="1">IFERROR(INDEX(VpD!$2:$2,MATCH(H235,VpD!$1:$1,1)),VpD!$I$2)</f>
        <v>&gt;1998</v>
      </c>
      <c r="Q235" s="1">
        <f ca="1">INDEX(VpD!$C$3:$I$27,MATCH(F235,VpD!$B$3:$B$27,0),MATCH(P235,VpD!$C$2:$I$2,0))</f>
        <v>64</v>
      </c>
      <c r="R235" s="16">
        <f t="shared" ca="1" si="48"/>
        <v>106.752</v>
      </c>
      <c r="S235" s="14">
        <f t="shared" ca="1" si="49"/>
        <v>711749.6</v>
      </c>
      <c r="T235" s="14">
        <f t="shared" ca="1" si="50"/>
        <v>6172737.7300000004</v>
      </c>
      <c r="U235" s="14" t="str">
        <f t="shared" ca="1" si="51"/>
        <v>4CA54B0F-2D0D-0052-E044-0003BA298018</v>
      </c>
    </row>
    <row r="236" spans="1:21" s="14" customFormat="1" x14ac:dyDescent="0.25">
      <c r="A236" s="14">
        <f t="shared" si="39"/>
        <v>236</v>
      </c>
      <c r="B236" s="14" t="str">
        <f t="shared" ca="1" si="40"/>
        <v>BA751ED2-420E-4D70-A1CD-2B9DCA57EECB</v>
      </c>
      <c r="C236" s="14" t="str">
        <f t="shared" ca="1" si="41"/>
        <v>Rendsagervej</v>
      </c>
      <c r="D236" s="14" t="str">
        <f t="shared" ca="1" si="42"/>
        <v>138</v>
      </c>
      <c r="E236" s="14" t="str">
        <f t="shared" ca="1" si="43"/>
        <v>9gg</v>
      </c>
      <c r="F236" s="1">
        <f t="shared" ca="1" si="44"/>
        <v>120</v>
      </c>
      <c r="G236" s="1">
        <f t="shared" ca="1" si="45"/>
        <v>134</v>
      </c>
      <c r="H236" s="1">
        <f t="shared" ca="1" si="46"/>
        <v>1985</v>
      </c>
      <c r="I236" s="1" t="str">
        <f ca="1">INDEX(Relationstabel!$C$3:$K$10,MATCH(INDIRECT($A$1&amp;"J"&amp;A236),Relationstabel!$A$3:$A$10,0),MATCH(IFERROR(VALUE(INDIRECT($A$1&amp;"K"&amp;A236)),0),Relationstabel!$C$1:$K$1,0))</f>
        <v>Naturgas</v>
      </c>
      <c r="J236" s="1" t="str">
        <f ca="1">INDEX(Anvendelseskode!B:B,MATCH($F236,Anvendelseskode!$A:$A,0))</f>
        <v>Fritliggende enfamilieshus (parcelhus)</v>
      </c>
      <c r="K236" s="1" t="str">
        <f ca="1">INDEX(Anvendelseskode!C:C,MATCH($F236,Anvendelseskode!$A:$A,0))</f>
        <v>Parcelhuse</v>
      </c>
      <c r="L236" s="1" t="str">
        <f ca="1">INDEX(Anvendelseskode!D:D,MATCH($F236,Anvendelseskode!$A:$A,0))</f>
        <v>Private husholdninger</v>
      </c>
      <c r="M236" s="1" t="str">
        <f ca="1">IFERROR(INDEX(SBi!$2:$2,MATCH(H236,SBi!$1:$1,1)),SBi!$K$2)</f>
        <v>1979-1998</v>
      </c>
      <c r="N236" s="1">
        <f ca="1">INDEX(SBi!$C$3:$K$28,MATCH(F236,SBi!$B$3:$B$28,0),MATCH(M236,SBi!$C$2:$K$2,0))</f>
        <v>105.4</v>
      </c>
      <c r="O236" s="16">
        <f t="shared" ca="1" si="47"/>
        <v>14.1236</v>
      </c>
      <c r="P236" s="16" t="str">
        <f ca="1">IFERROR(INDEX(VpD!$2:$2,MATCH(H236,VpD!$1:$1,1)),VpD!$I$2)</f>
        <v>1979-1998</v>
      </c>
      <c r="Q236" s="1">
        <f ca="1">INDEX(VpD!$C$3:$I$27,MATCH(F236,VpD!$B$3:$B$27,0),MATCH(P236,VpD!$C$2:$I$2,0))</f>
        <v>90</v>
      </c>
      <c r="R236" s="16">
        <f t="shared" ca="1" si="48"/>
        <v>12.06</v>
      </c>
      <c r="S236" s="14">
        <f t="shared" ca="1" si="49"/>
        <v>710975.73</v>
      </c>
      <c r="T236" s="14">
        <f t="shared" ca="1" si="50"/>
        <v>6171853.7199999997</v>
      </c>
      <c r="U236" s="14" t="str">
        <f t="shared" ca="1" si="51"/>
        <v>0A3F507E-2006-32B8-E044-0003BA298018</v>
      </c>
    </row>
    <row r="237" spans="1:21" s="14" customFormat="1" x14ac:dyDescent="0.25">
      <c r="A237" s="14">
        <f t="shared" si="39"/>
        <v>237</v>
      </c>
      <c r="B237" s="14" t="str">
        <f t="shared" ca="1" si="40"/>
        <v>1B4D2F86-AEBF-4AA7-B96F-BAA8984B386F</v>
      </c>
      <c r="C237" s="14" t="str">
        <f t="shared" ca="1" si="41"/>
        <v>Syvhøjvænge</v>
      </c>
      <c r="D237" s="14" t="str">
        <f t="shared" ca="1" si="42"/>
        <v>212</v>
      </c>
      <c r="E237" s="14" t="str">
        <f t="shared" ca="1" si="43"/>
        <v>14dl</v>
      </c>
      <c r="F237" s="1">
        <f t="shared" ca="1" si="44"/>
        <v>130</v>
      </c>
      <c r="G237" s="1">
        <f t="shared" ca="1" si="45"/>
        <v>107</v>
      </c>
      <c r="H237" s="1">
        <f t="shared" ca="1" si="46"/>
        <v>1983</v>
      </c>
      <c r="I237" s="1" t="str">
        <f ca="1">INDEX(Relationstabel!$C$3:$K$10,MATCH(INDIRECT($A$1&amp;"J"&amp;A237),Relationstabel!$A$3:$A$10,0),MATCH(IFERROR(VALUE(INDIRECT($A$1&amp;"K"&amp;A237)),0),Relationstabel!$C$1:$K$1,0))</f>
        <v>Fjernvarme/ Blokvarme</v>
      </c>
      <c r="J237" s="1" t="str">
        <f ca="1">INDEX(Anvendelseskode!B:B,MATCH($F237,Anvendelseskode!$A:$A,0))</f>
        <v>Række-, kæde-, dobbelthus (lodret adskillelse mellem enhederne)</v>
      </c>
      <c r="K237" s="1" t="str">
        <f ca="1">INDEX(Anvendelseskode!C:C,MATCH($F237,Anvendelseskode!$A:$A,0))</f>
        <v>Række-, kæde og dobbelthuse</v>
      </c>
      <c r="L237" s="1" t="str">
        <f ca="1">INDEX(Anvendelseskode!D:D,MATCH($F237,Anvendelseskode!$A:$A,0))</f>
        <v>Private husholdninger</v>
      </c>
      <c r="M237" s="1" t="str">
        <f ca="1">IFERROR(INDEX(SBi!$2:$2,MATCH(H237,SBi!$1:$1,1)),SBi!$K$2)</f>
        <v>1979-1998</v>
      </c>
      <c r="N237" s="1">
        <f ca="1">INDEX(SBi!$C$3:$K$28,MATCH(F237,SBi!$B$3:$B$28,0),MATCH(M237,SBi!$C$2:$K$2,0))</f>
        <v>96.8</v>
      </c>
      <c r="O237" s="16">
        <f t="shared" ca="1" si="47"/>
        <v>10.3576</v>
      </c>
      <c r="P237" s="16" t="str">
        <f ca="1">IFERROR(INDEX(VpD!$2:$2,MATCH(H237,VpD!$1:$1,1)),VpD!$I$2)</f>
        <v>1979-1998</v>
      </c>
      <c r="Q237" s="1">
        <f ca="1">INDEX(VpD!$C$3:$I$27,MATCH(F237,VpD!$B$3:$B$27,0),MATCH(P237,VpD!$C$2:$I$2,0))</f>
        <v>74</v>
      </c>
      <c r="R237" s="16">
        <f t="shared" ca="1" si="48"/>
        <v>7.9180000000000001</v>
      </c>
      <c r="S237" s="14">
        <f t="shared" ca="1" si="49"/>
        <v>711966.11</v>
      </c>
      <c r="T237" s="14">
        <f t="shared" ca="1" si="50"/>
        <v>6172170.7199999997</v>
      </c>
      <c r="U237" s="14" t="str">
        <f t="shared" ca="1" si="51"/>
        <v>0A3F507E-2308-32B8-E044-0003BA298018</v>
      </c>
    </row>
    <row r="238" spans="1:21" s="14" customFormat="1" x14ac:dyDescent="0.25">
      <c r="A238" s="14">
        <f t="shared" si="39"/>
        <v>238</v>
      </c>
      <c r="B238" s="14" t="str">
        <f t="shared" ca="1" si="40"/>
        <v>50FF0A6B-41F2-4485-B4F8-E9972398E80E</v>
      </c>
      <c r="C238" s="14" t="str">
        <f t="shared" ca="1" si="41"/>
        <v>Horsbred</v>
      </c>
      <c r="D238" s="14" t="str">
        <f t="shared" ca="1" si="42"/>
        <v>151</v>
      </c>
      <c r="E238" s="14" t="str">
        <f t="shared" ca="1" si="43"/>
        <v>20aq</v>
      </c>
      <c r="F238" s="1">
        <f t="shared" ca="1" si="44"/>
        <v>120</v>
      </c>
      <c r="G238" s="1">
        <f t="shared" ca="1" si="45"/>
        <v>180</v>
      </c>
      <c r="H238" s="1">
        <f t="shared" ca="1" si="46"/>
        <v>1976</v>
      </c>
      <c r="I238" s="1" t="str">
        <f ca="1">INDEX(Relationstabel!$C$3:$K$10,MATCH(INDIRECT($A$1&amp;"J"&amp;A238),Relationstabel!$A$3:$A$10,0),MATCH(IFERROR(VALUE(INDIRECT($A$1&amp;"K"&amp;A238)),0),Relationstabel!$C$1:$K$1,0))</f>
        <v>Fjernvarme/ Blokvarme</v>
      </c>
      <c r="J238" s="1" t="str">
        <f ca="1">INDEX(Anvendelseskode!B:B,MATCH($F238,Anvendelseskode!$A:$A,0))</f>
        <v>Fritliggende enfamilieshus (parcelhus)</v>
      </c>
      <c r="K238" s="1" t="str">
        <f ca="1">INDEX(Anvendelseskode!C:C,MATCH($F238,Anvendelseskode!$A:$A,0))</f>
        <v>Parcelhuse</v>
      </c>
      <c r="L238" s="1" t="str">
        <f ca="1">INDEX(Anvendelseskode!D:D,MATCH($F238,Anvendelseskode!$A:$A,0))</f>
        <v>Private husholdninger</v>
      </c>
      <c r="M238" s="1" t="str">
        <f ca="1">IFERROR(INDEX(SBi!$2:$2,MATCH(H238,SBi!$1:$1,1)),SBi!$K$2)</f>
        <v>1973-1978</v>
      </c>
      <c r="N238" s="1">
        <f ca="1">INDEX(SBi!$C$3:$K$28,MATCH(F238,SBi!$B$3:$B$28,0),MATCH(M238,SBi!$C$2:$K$2,0))</f>
        <v>119.8</v>
      </c>
      <c r="O238" s="16">
        <f t="shared" ca="1" si="47"/>
        <v>21.564</v>
      </c>
      <c r="P238" s="16" t="str">
        <f ca="1">IFERROR(INDEX(VpD!$2:$2,MATCH(H238,VpD!$1:$1,1)),VpD!$I$2)</f>
        <v>1973-1978</v>
      </c>
      <c r="Q238" s="1">
        <f ca="1">INDEX(VpD!$C$3:$I$27,MATCH(F238,VpD!$B$3:$B$27,0),MATCH(P238,VpD!$C$2:$I$2,0))</f>
        <v>117</v>
      </c>
      <c r="R238" s="16">
        <f t="shared" ca="1" si="48"/>
        <v>21.06</v>
      </c>
      <c r="S238" s="14">
        <f t="shared" ca="1" si="49"/>
        <v>711333.43</v>
      </c>
      <c r="T238" s="14">
        <f t="shared" ca="1" si="50"/>
        <v>6172033.0899999999</v>
      </c>
      <c r="U238" s="14" t="str">
        <f t="shared" ca="1" si="51"/>
        <v>0A3F507E-190B-32B8-E044-0003BA298018</v>
      </c>
    </row>
    <row r="239" spans="1:21" s="14" customFormat="1" x14ac:dyDescent="0.25">
      <c r="A239" s="14">
        <f t="shared" si="39"/>
        <v>239</v>
      </c>
      <c r="B239" s="14" t="str">
        <f t="shared" ca="1" si="40"/>
        <v>CAD16FBE-B550-4A58-B928-D6997E0E7850</v>
      </c>
      <c r="C239" s="14" t="str">
        <f t="shared" ca="1" si="41"/>
        <v>Hyrdeengen</v>
      </c>
      <c r="D239" s="14" t="str">
        <f t="shared" ca="1" si="42"/>
        <v>371</v>
      </c>
      <c r="E239" s="14" t="str">
        <f t="shared" ca="1" si="43"/>
        <v>21dc</v>
      </c>
      <c r="F239" s="1">
        <f t="shared" ca="1" si="44"/>
        <v>130</v>
      </c>
      <c r="G239" s="1">
        <f t="shared" ca="1" si="45"/>
        <v>117</v>
      </c>
      <c r="H239" s="1">
        <f t="shared" ca="1" si="46"/>
        <v>1975</v>
      </c>
      <c r="I239" s="1" t="str">
        <f ca="1">INDEX(Relationstabel!$C$3:$K$10,MATCH(INDIRECT($A$1&amp;"J"&amp;A239),Relationstabel!$A$3:$A$10,0),MATCH(IFERROR(VALUE(INDIRECT($A$1&amp;"K"&amp;A239)),0),Relationstabel!$C$1:$K$1,0))</f>
        <v>Elvarme</v>
      </c>
      <c r="J239" s="1" t="str">
        <f ca="1">INDEX(Anvendelseskode!B:B,MATCH($F239,Anvendelseskode!$A:$A,0))</f>
        <v>Række-, kæde-, dobbelthus (lodret adskillelse mellem enhederne)</v>
      </c>
      <c r="K239" s="1" t="str">
        <f ca="1">INDEX(Anvendelseskode!C:C,MATCH($F239,Anvendelseskode!$A:$A,0))</f>
        <v>Række-, kæde og dobbelthuse</v>
      </c>
      <c r="L239" s="1" t="str">
        <f ca="1">INDEX(Anvendelseskode!D:D,MATCH($F239,Anvendelseskode!$A:$A,0))</f>
        <v>Private husholdninger</v>
      </c>
      <c r="M239" s="1" t="str">
        <f ca="1">IFERROR(INDEX(SBi!$2:$2,MATCH(H239,SBi!$1:$1,1)),SBi!$K$2)</f>
        <v>1973-1978</v>
      </c>
      <c r="N239" s="1">
        <f ca="1">INDEX(SBi!$C$3:$K$28,MATCH(F239,SBi!$B$3:$B$28,0),MATCH(M239,SBi!$C$2:$K$2,0))</f>
        <v>112.6</v>
      </c>
      <c r="O239" s="16">
        <f t="shared" ca="1" si="47"/>
        <v>13.174199999999999</v>
      </c>
      <c r="P239" s="16" t="str">
        <f ca="1">IFERROR(INDEX(VpD!$2:$2,MATCH(H239,VpD!$1:$1,1)),VpD!$I$2)</f>
        <v>1973-1978</v>
      </c>
      <c r="Q239" s="1">
        <f ca="1">INDEX(VpD!$C$3:$I$27,MATCH(F239,VpD!$B$3:$B$27,0),MATCH(P239,VpD!$C$2:$I$2,0))</f>
        <v>98</v>
      </c>
      <c r="R239" s="16">
        <f t="shared" ca="1" si="48"/>
        <v>11.465999999999999</v>
      </c>
      <c r="S239" s="14">
        <f t="shared" ca="1" si="49"/>
        <v>711503.68</v>
      </c>
      <c r="T239" s="14">
        <f t="shared" ca="1" si="50"/>
        <v>6172302.3399999999</v>
      </c>
      <c r="U239" s="14" t="str">
        <f t="shared" ca="1" si="51"/>
        <v>0A3F507E-1A0B-32B8-E044-0003BA298018</v>
      </c>
    </row>
    <row r="240" spans="1:21" s="14" customFormat="1" x14ac:dyDescent="0.25">
      <c r="A240" s="14">
        <f t="shared" si="39"/>
        <v>240</v>
      </c>
      <c r="B240" s="14" t="str">
        <f t="shared" ca="1" si="40"/>
        <v>41AC6589-CD08-4CED-B428-953122D93E50</v>
      </c>
      <c r="C240" s="14" t="str">
        <f t="shared" ca="1" si="41"/>
        <v>Kollerupparken</v>
      </c>
      <c r="D240" s="14" t="str">
        <f t="shared" ca="1" si="42"/>
        <v>37</v>
      </c>
      <c r="E240" s="14" t="str">
        <f t="shared" ca="1" si="43"/>
        <v>1u</v>
      </c>
      <c r="F240" s="1">
        <f t="shared" ca="1" si="44"/>
        <v>120</v>
      </c>
      <c r="G240" s="1">
        <f t="shared" ca="1" si="45"/>
        <v>184</v>
      </c>
      <c r="H240" s="1">
        <f t="shared" ca="1" si="46"/>
        <v>1969</v>
      </c>
      <c r="I240" s="1" t="str">
        <f ca="1">INDEX(Relationstabel!$C$3:$K$10,MATCH(INDIRECT($A$1&amp;"J"&amp;A240),Relationstabel!$A$3:$A$10,0),MATCH(IFERROR(VALUE(INDIRECT($A$1&amp;"K"&amp;A240)),0),Relationstabel!$C$1:$K$1,0))</f>
        <v>Naturgas</v>
      </c>
      <c r="J240" s="1" t="str">
        <f ca="1">INDEX(Anvendelseskode!B:B,MATCH($F240,Anvendelseskode!$A:$A,0))</f>
        <v>Fritliggende enfamilieshus (parcelhus)</v>
      </c>
      <c r="K240" s="1" t="str">
        <f ca="1">INDEX(Anvendelseskode!C:C,MATCH($F240,Anvendelseskode!$A:$A,0))</f>
        <v>Parcelhuse</v>
      </c>
      <c r="L240" s="1" t="str">
        <f ca="1">INDEX(Anvendelseskode!D:D,MATCH($F240,Anvendelseskode!$A:$A,0))</f>
        <v>Private husholdninger</v>
      </c>
      <c r="M240" s="1" t="str">
        <f ca="1">IFERROR(INDEX(SBi!$2:$2,MATCH(H240,SBi!$1:$1,1)),SBi!$K$2)</f>
        <v>1961-1972</v>
      </c>
      <c r="N240" s="1">
        <f ca="1">INDEX(SBi!$C$3:$K$28,MATCH(F240,SBi!$B$3:$B$28,0),MATCH(M240,SBi!$C$2:$K$2,0))</f>
        <v>134.30000000000001</v>
      </c>
      <c r="O240" s="16">
        <f t="shared" ca="1" si="47"/>
        <v>24.711200000000002</v>
      </c>
      <c r="P240" s="16" t="str">
        <f ca="1">IFERROR(INDEX(VpD!$2:$2,MATCH(H240,VpD!$1:$1,1)),VpD!$I$2)</f>
        <v>1961-1972</v>
      </c>
      <c r="Q240" s="1">
        <f ca="1">INDEX(VpD!$C$3:$I$27,MATCH(F240,VpD!$B$3:$B$27,0),MATCH(P240,VpD!$C$2:$I$2,0))</f>
        <v>143</v>
      </c>
      <c r="R240" s="16">
        <f t="shared" ca="1" si="48"/>
        <v>26.312000000000001</v>
      </c>
      <c r="S240" s="14">
        <f t="shared" ca="1" si="49"/>
        <v>713489.52</v>
      </c>
      <c r="T240" s="14">
        <f t="shared" ca="1" si="50"/>
        <v>6169225.6600000001</v>
      </c>
      <c r="U240" s="14" t="str">
        <f t="shared" ca="1" si="51"/>
        <v>0A3F507E-1C0B-32B8-E044-0003BA298018</v>
      </c>
    </row>
    <row r="241" spans="1:21" s="14" customFormat="1" x14ac:dyDescent="0.25">
      <c r="A241" s="14">
        <f t="shared" si="39"/>
        <v>241</v>
      </c>
      <c r="B241" s="14" t="str">
        <f t="shared" ca="1" si="40"/>
        <v>BED6DFE9-7DE0-478C-B3BD-0499C852315A</v>
      </c>
      <c r="C241" s="14" t="str">
        <f t="shared" ca="1" si="41"/>
        <v>Svenstrupvej</v>
      </c>
      <c r="D241" s="14" t="str">
        <f t="shared" ca="1" si="42"/>
        <v>30</v>
      </c>
      <c r="E241" s="14" t="str">
        <f t="shared" ca="1" si="43"/>
        <v>18kg</v>
      </c>
      <c r="F241" s="1">
        <f t="shared" ca="1" si="44"/>
        <v>120</v>
      </c>
      <c r="G241" s="1">
        <f t="shared" ca="1" si="45"/>
        <v>116</v>
      </c>
      <c r="H241" s="1">
        <f t="shared" ca="1" si="46"/>
        <v>1954</v>
      </c>
      <c r="I241" s="1" t="str">
        <f ca="1">INDEX(Relationstabel!$C$3:$K$10,MATCH(INDIRECT($A$1&amp;"J"&amp;A241),Relationstabel!$A$3:$A$10,0),MATCH(IFERROR(VALUE(INDIRECT($A$1&amp;"K"&amp;A241)),0),Relationstabel!$C$1:$K$1,0))</f>
        <v>Naturgas</v>
      </c>
      <c r="J241" s="1" t="str">
        <f ca="1">INDEX(Anvendelseskode!B:B,MATCH($F241,Anvendelseskode!$A:$A,0))</f>
        <v>Fritliggende enfamilieshus (parcelhus)</v>
      </c>
      <c r="K241" s="1" t="str">
        <f ca="1">INDEX(Anvendelseskode!C:C,MATCH($F241,Anvendelseskode!$A:$A,0))</f>
        <v>Parcelhuse</v>
      </c>
      <c r="L241" s="1" t="str">
        <f ca="1">INDEX(Anvendelseskode!D:D,MATCH($F241,Anvendelseskode!$A:$A,0))</f>
        <v>Private husholdninger</v>
      </c>
      <c r="M241" s="1" t="str">
        <f ca="1">IFERROR(INDEX(SBi!$2:$2,MATCH(H241,SBi!$1:$1,1)),SBi!$K$2)</f>
        <v>1951-1960</v>
      </c>
      <c r="N241" s="1">
        <f ca="1">INDEX(SBi!$C$3:$K$28,MATCH(F241,SBi!$B$3:$B$28,0),MATCH(M241,SBi!$C$2:$K$2,0))</f>
        <v>154.9</v>
      </c>
      <c r="O241" s="16">
        <f t="shared" ca="1" si="47"/>
        <v>17.968400000000003</v>
      </c>
      <c r="P241" s="16" t="str">
        <f ca="1">IFERROR(INDEX(VpD!$2:$2,MATCH(H241,VpD!$1:$1,1)),VpD!$I$2)</f>
        <v>1951-1960</v>
      </c>
      <c r="Q241" s="1">
        <f ca="1">INDEX(VpD!$C$3:$I$27,MATCH(F241,VpD!$B$3:$B$27,0),MATCH(P241,VpD!$C$2:$I$2,0))</f>
        <v>204</v>
      </c>
      <c r="R241" s="16">
        <f t="shared" ca="1" si="48"/>
        <v>23.664000000000001</v>
      </c>
      <c r="S241" s="14">
        <f t="shared" ca="1" si="49"/>
        <v>712706.65</v>
      </c>
      <c r="T241" s="14">
        <f t="shared" ca="1" si="50"/>
        <v>6169243.0099999998</v>
      </c>
      <c r="U241" s="14" t="str">
        <f t="shared" ca="1" si="51"/>
        <v>0A3F507E-2217-32B8-E044-0003BA298018</v>
      </c>
    </row>
    <row r="242" spans="1:21" s="14" customFormat="1" x14ac:dyDescent="0.25">
      <c r="A242" s="14">
        <f t="shared" si="39"/>
        <v>242</v>
      </c>
      <c r="B242" s="14" t="str">
        <f t="shared" ca="1" si="40"/>
        <v>0DACFD73-F268-4C5D-92A3-8263CECE456C</v>
      </c>
      <c r="C242" s="14" t="str">
        <f t="shared" ca="1" si="41"/>
        <v>Promenaden</v>
      </c>
      <c r="D242" s="14" t="str">
        <f t="shared" ca="1" si="42"/>
        <v>56</v>
      </c>
      <c r="E242" s="14" t="str">
        <f t="shared" ca="1" si="43"/>
        <v>9se</v>
      </c>
      <c r="F242" s="1">
        <f t="shared" ca="1" si="44"/>
        <v>130</v>
      </c>
      <c r="G242" s="1">
        <f t="shared" ca="1" si="45"/>
        <v>119</v>
      </c>
      <c r="H242" s="1">
        <f t="shared" ca="1" si="46"/>
        <v>2008</v>
      </c>
      <c r="I242" s="1" t="str">
        <f ca="1">INDEX(Relationstabel!$C$3:$K$10,MATCH(INDIRECT($A$1&amp;"J"&amp;A242),Relationstabel!$A$3:$A$10,0),MATCH(IFERROR(VALUE(INDIRECT($A$1&amp;"K"&amp;A242)),0),Relationstabel!$C$1:$K$1,0))</f>
        <v>Fjernvarme/ Blokvarme</v>
      </c>
      <c r="J242" s="1" t="str">
        <f ca="1">INDEX(Anvendelseskode!B:B,MATCH($F242,Anvendelseskode!$A:$A,0))</f>
        <v>Række-, kæde-, dobbelthus (lodret adskillelse mellem enhederne)</v>
      </c>
      <c r="K242" s="1" t="str">
        <f ca="1">INDEX(Anvendelseskode!C:C,MATCH($F242,Anvendelseskode!$A:$A,0))</f>
        <v>Række-, kæde og dobbelthuse</v>
      </c>
      <c r="L242" s="1" t="str">
        <f ca="1">INDEX(Anvendelseskode!D:D,MATCH($F242,Anvendelseskode!$A:$A,0))</f>
        <v>Private husholdninger</v>
      </c>
      <c r="M242" s="1" t="str">
        <f ca="1">IFERROR(INDEX(SBi!$2:$2,MATCH(H242,SBi!$1:$1,1)),SBi!$K$2)</f>
        <v>Efter 2006</v>
      </c>
      <c r="N242" s="1">
        <f ca="1">INDEX(SBi!$C$3:$K$28,MATCH(F242,SBi!$B$3:$B$28,0),MATCH(M242,SBi!$C$2:$K$2,0))</f>
        <v>66.400000000000006</v>
      </c>
      <c r="O242" s="16">
        <f t="shared" ca="1" si="47"/>
        <v>7.9016000000000002</v>
      </c>
      <c r="P242" s="16" t="str">
        <f ca="1">IFERROR(INDEX(VpD!$2:$2,MATCH(H242,VpD!$1:$1,1)),VpD!$I$2)</f>
        <v>&gt;1998</v>
      </c>
      <c r="Q242" s="1">
        <f ca="1">INDEX(VpD!$C$3:$I$27,MATCH(F242,VpD!$B$3:$B$27,0),MATCH(P242,VpD!$C$2:$I$2,0))</f>
        <v>65</v>
      </c>
      <c r="R242" s="16">
        <f t="shared" ca="1" si="48"/>
        <v>7.7350000000000003</v>
      </c>
      <c r="S242" s="14">
        <f t="shared" ca="1" si="49"/>
        <v>711743.73</v>
      </c>
      <c r="T242" s="14">
        <f t="shared" ca="1" si="50"/>
        <v>6172650.54</v>
      </c>
      <c r="U242" s="14" t="str">
        <f t="shared" ca="1" si="51"/>
        <v>3CAE7253-094D-0F90-E044-0003BA298018</v>
      </c>
    </row>
    <row r="243" spans="1:21" s="14" customFormat="1" x14ac:dyDescent="0.25">
      <c r="A243" s="14">
        <f t="shared" si="39"/>
        <v>243</v>
      </c>
      <c r="B243" s="14" t="str">
        <f t="shared" ca="1" si="40"/>
        <v>10217490-38A3-4F46-842D-41DF6B85FFBD</v>
      </c>
      <c r="C243" s="14" t="str">
        <f t="shared" ca="1" si="41"/>
        <v>Promenaden</v>
      </c>
      <c r="D243" s="14" t="str">
        <f t="shared" ca="1" si="42"/>
        <v>70</v>
      </c>
      <c r="E243" s="14" t="str">
        <f t="shared" ca="1" si="43"/>
        <v>9rt</v>
      </c>
      <c r="F243" s="1">
        <f t="shared" ca="1" si="44"/>
        <v>130</v>
      </c>
      <c r="G243" s="1">
        <f t="shared" ca="1" si="45"/>
        <v>125</v>
      </c>
      <c r="H243" s="1">
        <f t="shared" ca="1" si="46"/>
        <v>2008</v>
      </c>
      <c r="I243" s="1" t="str">
        <f ca="1">INDEX(Relationstabel!$C$3:$K$10,MATCH(INDIRECT($A$1&amp;"J"&amp;A243),Relationstabel!$A$3:$A$10,0),MATCH(IFERROR(VALUE(INDIRECT($A$1&amp;"K"&amp;A243)),0),Relationstabel!$C$1:$K$1,0))</f>
        <v>Fjernvarme/ Blokvarme</v>
      </c>
      <c r="J243" s="1" t="str">
        <f ca="1">INDEX(Anvendelseskode!B:B,MATCH($F243,Anvendelseskode!$A:$A,0))</f>
        <v>Række-, kæde-, dobbelthus (lodret adskillelse mellem enhederne)</v>
      </c>
      <c r="K243" s="1" t="str">
        <f ca="1">INDEX(Anvendelseskode!C:C,MATCH($F243,Anvendelseskode!$A:$A,0))</f>
        <v>Række-, kæde og dobbelthuse</v>
      </c>
      <c r="L243" s="1" t="str">
        <f ca="1">INDEX(Anvendelseskode!D:D,MATCH($F243,Anvendelseskode!$A:$A,0))</f>
        <v>Private husholdninger</v>
      </c>
      <c r="M243" s="1" t="str">
        <f ca="1">IFERROR(INDEX(SBi!$2:$2,MATCH(H243,SBi!$1:$1,1)),SBi!$K$2)</f>
        <v>Efter 2006</v>
      </c>
      <c r="N243" s="1">
        <f ca="1">INDEX(SBi!$C$3:$K$28,MATCH(F243,SBi!$B$3:$B$28,0),MATCH(M243,SBi!$C$2:$K$2,0))</f>
        <v>66.400000000000006</v>
      </c>
      <c r="O243" s="16">
        <f t="shared" ca="1" si="47"/>
        <v>8.3000000000000007</v>
      </c>
      <c r="P243" s="16" t="str">
        <f ca="1">IFERROR(INDEX(VpD!$2:$2,MATCH(H243,VpD!$1:$1,1)),VpD!$I$2)</f>
        <v>&gt;1998</v>
      </c>
      <c r="Q243" s="1">
        <f ca="1">INDEX(VpD!$C$3:$I$27,MATCH(F243,VpD!$B$3:$B$27,0),MATCH(P243,VpD!$C$2:$I$2,0))</f>
        <v>65</v>
      </c>
      <c r="R243" s="16">
        <f t="shared" ca="1" si="48"/>
        <v>8.125</v>
      </c>
      <c r="S243" s="14">
        <f t="shared" ca="1" si="49"/>
        <v>711702.09</v>
      </c>
      <c r="T243" s="14">
        <f t="shared" ca="1" si="50"/>
        <v>6172641.3799999999</v>
      </c>
      <c r="U243" s="14" t="str">
        <f t="shared" ca="1" si="51"/>
        <v>3CAE7253-0953-0F90-E044-0003BA298018</v>
      </c>
    </row>
    <row r="244" spans="1:21" s="14" customFormat="1" x14ac:dyDescent="0.25">
      <c r="A244" s="14">
        <f t="shared" si="39"/>
        <v>244</v>
      </c>
      <c r="B244" s="14" t="str">
        <f t="shared" ca="1" si="40"/>
        <v>4BB0938A-51EF-40D6-AA87-8BE24E419314</v>
      </c>
      <c r="C244" s="14" t="str">
        <f t="shared" ca="1" si="41"/>
        <v>Promenaden</v>
      </c>
      <c r="D244" s="14" t="str">
        <f t="shared" ca="1" si="42"/>
        <v>78</v>
      </c>
      <c r="E244" s="14" t="str">
        <f t="shared" ca="1" si="43"/>
        <v>9rs</v>
      </c>
      <c r="F244" s="1">
        <f t="shared" ca="1" si="44"/>
        <v>130</v>
      </c>
      <c r="G244" s="1">
        <f t="shared" ca="1" si="45"/>
        <v>111</v>
      </c>
      <c r="H244" s="1">
        <f t="shared" ca="1" si="46"/>
        <v>2008</v>
      </c>
      <c r="I244" s="1" t="str">
        <f ca="1">INDEX(Relationstabel!$C$3:$K$10,MATCH(INDIRECT($A$1&amp;"J"&amp;A244),Relationstabel!$A$3:$A$10,0),MATCH(IFERROR(VALUE(INDIRECT($A$1&amp;"K"&amp;A244)),0),Relationstabel!$C$1:$K$1,0))</f>
        <v>Fjernvarme/ Blokvarme</v>
      </c>
      <c r="J244" s="1" t="str">
        <f ca="1">INDEX(Anvendelseskode!B:B,MATCH($F244,Anvendelseskode!$A:$A,0))</f>
        <v>Række-, kæde-, dobbelthus (lodret adskillelse mellem enhederne)</v>
      </c>
      <c r="K244" s="1" t="str">
        <f ca="1">INDEX(Anvendelseskode!C:C,MATCH($F244,Anvendelseskode!$A:$A,0))</f>
        <v>Række-, kæde og dobbelthuse</v>
      </c>
      <c r="L244" s="1" t="str">
        <f ca="1">INDEX(Anvendelseskode!D:D,MATCH($F244,Anvendelseskode!$A:$A,0))</f>
        <v>Private husholdninger</v>
      </c>
      <c r="M244" s="1" t="str">
        <f ca="1">IFERROR(INDEX(SBi!$2:$2,MATCH(H244,SBi!$1:$1,1)),SBi!$K$2)</f>
        <v>Efter 2006</v>
      </c>
      <c r="N244" s="1">
        <f ca="1">INDEX(SBi!$C$3:$K$28,MATCH(F244,SBi!$B$3:$B$28,0),MATCH(M244,SBi!$C$2:$K$2,0))</f>
        <v>66.400000000000006</v>
      </c>
      <c r="O244" s="16">
        <f t="shared" ca="1" si="47"/>
        <v>7.370400000000001</v>
      </c>
      <c r="P244" s="16" t="str">
        <f ca="1">IFERROR(INDEX(VpD!$2:$2,MATCH(H244,VpD!$1:$1,1)),VpD!$I$2)</f>
        <v>&gt;1998</v>
      </c>
      <c r="Q244" s="1">
        <f ca="1">INDEX(VpD!$C$3:$I$27,MATCH(F244,VpD!$B$3:$B$27,0),MATCH(P244,VpD!$C$2:$I$2,0))</f>
        <v>65</v>
      </c>
      <c r="R244" s="16">
        <f t="shared" ca="1" si="48"/>
        <v>7.2149999999999999</v>
      </c>
      <c r="S244" s="14">
        <f t="shared" ca="1" si="49"/>
        <v>711697.58</v>
      </c>
      <c r="T244" s="14">
        <f t="shared" ca="1" si="50"/>
        <v>6172681.4100000001</v>
      </c>
      <c r="U244" s="14" t="str">
        <f t="shared" ca="1" si="51"/>
        <v>3CAE7253-0955-0F90-E044-0003BA298018</v>
      </c>
    </row>
    <row r="245" spans="1:21" s="14" customFormat="1" x14ac:dyDescent="0.25">
      <c r="A245" s="14">
        <f t="shared" si="39"/>
        <v>245</v>
      </c>
      <c r="B245" s="14" t="str">
        <f t="shared" ca="1" si="40"/>
        <v>0B2737DD-ABE5-40E0-A257-F31664230510</v>
      </c>
      <c r="C245" s="14" t="str">
        <f t="shared" ca="1" si="41"/>
        <v>Promenaden</v>
      </c>
      <c r="D245" s="14" t="str">
        <f t="shared" ca="1" si="42"/>
        <v>84</v>
      </c>
      <c r="E245" s="14" t="str">
        <f t="shared" ca="1" si="43"/>
        <v>9rz</v>
      </c>
      <c r="F245" s="1">
        <f t="shared" ca="1" si="44"/>
        <v>130</v>
      </c>
      <c r="G245" s="1">
        <f t="shared" ca="1" si="45"/>
        <v>111</v>
      </c>
      <c r="H245" s="1">
        <f t="shared" ca="1" si="46"/>
        <v>2008</v>
      </c>
      <c r="I245" s="1" t="str">
        <f ca="1">INDEX(Relationstabel!$C$3:$K$10,MATCH(INDIRECT($A$1&amp;"J"&amp;A245),Relationstabel!$A$3:$A$10,0),MATCH(IFERROR(VALUE(INDIRECT($A$1&amp;"K"&amp;A245)),0),Relationstabel!$C$1:$K$1,0))</f>
        <v>Fjernvarme/ Blokvarme</v>
      </c>
      <c r="J245" s="1" t="str">
        <f ca="1">INDEX(Anvendelseskode!B:B,MATCH($F245,Anvendelseskode!$A:$A,0))</f>
        <v>Række-, kæde-, dobbelthus (lodret adskillelse mellem enhederne)</v>
      </c>
      <c r="K245" s="1" t="str">
        <f ca="1">INDEX(Anvendelseskode!C:C,MATCH($F245,Anvendelseskode!$A:$A,0))</f>
        <v>Række-, kæde og dobbelthuse</v>
      </c>
      <c r="L245" s="1" t="str">
        <f ca="1">INDEX(Anvendelseskode!D:D,MATCH($F245,Anvendelseskode!$A:$A,0))</f>
        <v>Private husholdninger</v>
      </c>
      <c r="M245" s="1" t="str">
        <f ca="1">IFERROR(INDEX(SBi!$2:$2,MATCH(H245,SBi!$1:$1,1)),SBi!$K$2)</f>
        <v>Efter 2006</v>
      </c>
      <c r="N245" s="1">
        <f ca="1">INDEX(SBi!$C$3:$K$28,MATCH(F245,SBi!$B$3:$B$28,0),MATCH(M245,SBi!$C$2:$K$2,0))</f>
        <v>66.400000000000006</v>
      </c>
      <c r="O245" s="16">
        <f t="shared" ca="1" si="47"/>
        <v>7.370400000000001</v>
      </c>
      <c r="P245" s="16" t="str">
        <f ca="1">IFERROR(INDEX(VpD!$2:$2,MATCH(H245,VpD!$1:$1,1)),VpD!$I$2)</f>
        <v>&gt;1998</v>
      </c>
      <c r="Q245" s="1">
        <f ca="1">INDEX(VpD!$C$3:$I$27,MATCH(F245,VpD!$B$3:$B$27,0),MATCH(P245,VpD!$C$2:$I$2,0))</f>
        <v>65</v>
      </c>
      <c r="R245" s="16">
        <f t="shared" ca="1" si="48"/>
        <v>7.2149999999999999</v>
      </c>
      <c r="S245" s="14">
        <f t="shared" ca="1" si="49"/>
        <v>711713.23</v>
      </c>
      <c r="T245" s="14">
        <f t="shared" ca="1" si="50"/>
        <v>6172685.04</v>
      </c>
      <c r="U245" s="14" t="str">
        <f t="shared" ca="1" si="51"/>
        <v>3CAE7253-0958-0F90-E044-0003BA298018</v>
      </c>
    </row>
    <row r="246" spans="1:21" s="14" customFormat="1" x14ac:dyDescent="0.25">
      <c r="A246" s="14">
        <f t="shared" si="39"/>
        <v>246</v>
      </c>
      <c r="B246" s="14" t="str">
        <f t="shared" ca="1" si="40"/>
        <v>BDDADDB1-07F6-4FE6-843B-9A837D51F345</v>
      </c>
      <c r="C246" s="14" t="str">
        <f t="shared" ca="1" si="41"/>
        <v>Promenaden</v>
      </c>
      <c r="D246" s="14" t="str">
        <f t="shared" ca="1" si="42"/>
        <v>102</v>
      </c>
      <c r="E246" s="14" t="str">
        <f t="shared" ca="1" si="43"/>
        <v>9so</v>
      </c>
      <c r="F246" s="1">
        <f t="shared" ca="1" si="44"/>
        <v>130</v>
      </c>
      <c r="G246" s="1">
        <f t="shared" ca="1" si="45"/>
        <v>125</v>
      </c>
      <c r="H246" s="1">
        <f t="shared" ca="1" si="46"/>
        <v>2008</v>
      </c>
      <c r="I246" s="1" t="str">
        <f ca="1">INDEX(Relationstabel!$C$3:$K$10,MATCH(INDIRECT($A$1&amp;"J"&amp;A246),Relationstabel!$A$3:$A$10,0),MATCH(IFERROR(VALUE(INDIRECT($A$1&amp;"K"&amp;A246)),0),Relationstabel!$C$1:$K$1,0))</f>
        <v>Fjernvarme/ Blokvarme</v>
      </c>
      <c r="J246" s="1" t="str">
        <f ca="1">INDEX(Anvendelseskode!B:B,MATCH($F246,Anvendelseskode!$A:$A,0))</f>
        <v>Række-, kæde-, dobbelthus (lodret adskillelse mellem enhederne)</v>
      </c>
      <c r="K246" s="1" t="str">
        <f ca="1">INDEX(Anvendelseskode!C:C,MATCH($F246,Anvendelseskode!$A:$A,0))</f>
        <v>Række-, kæde og dobbelthuse</v>
      </c>
      <c r="L246" s="1" t="str">
        <f ca="1">INDEX(Anvendelseskode!D:D,MATCH($F246,Anvendelseskode!$A:$A,0))</f>
        <v>Private husholdninger</v>
      </c>
      <c r="M246" s="1" t="str">
        <f ca="1">IFERROR(INDEX(SBi!$2:$2,MATCH(H246,SBi!$1:$1,1)),SBi!$K$2)</f>
        <v>Efter 2006</v>
      </c>
      <c r="N246" s="1">
        <f ca="1">INDEX(SBi!$C$3:$K$28,MATCH(F246,SBi!$B$3:$B$28,0),MATCH(M246,SBi!$C$2:$K$2,0))</f>
        <v>66.400000000000006</v>
      </c>
      <c r="O246" s="16">
        <f t="shared" ca="1" si="47"/>
        <v>8.3000000000000007</v>
      </c>
      <c r="P246" s="16" t="str">
        <f ca="1">IFERROR(INDEX(VpD!$2:$2,MATCH(H246,VpD!$1:$1,1)),VpD!$I$2)</f>
        <v>&gt;1998</v>
      </c>
      <c r="Q246" s="1">
        <f ca="1">INDEX(VpD!$C$3:$I$27,MATCH(F246,VpD!$B$3:$B$27,0),MATCH(P246,VpD!$C$2:$I$2,0))</f>
        <v>65</v>
      </c>
      <c r="R246" s="16">
        <f t="shared" ca="1" si="48"/>
        <v>8.125</v>
      </c>
      <c r="S246" s="14">
        <f t="shared" ca="1" si="49"/>
        <v>711765.79</v>
      </c>
      <c r="T246" s="14">
        <f t="shared" ca="1" si="50"/>
        <v>6172693.2999999998</v>
      </c>
      <c r="U246" s="14" t="str">
        <f t="shared" ca="1" si="51"/>
        <v>3CAE7253-0960-0F90-E044-0003BA298018</v>
      </c>
    </row>
    <row r="247" spans="1:21" s="14" customFormat="1" x14ac:dyDescent="0.25">
      <c r="A247" s="14">
        <f t="shared" si="39"/>
        <v>247</v>
      </c>
      <c r="B247" s="14" t="str">
        <f t="shared" ca="1" si="40"/>
        <v>E1AC8E00-1C69-4AD3-BA6A-FF458E400177</v>
      </c>
      <c r="C247" s="14" t="str">
        <f t="shared" ca="1" si="41"/>
        <v>Rendsagervej</v>
      </c>
      <c r="D247" s="14" t="str">
        <f t="shared" ca="1" si="42"/>
        <v>143</v>
      </c>
      <c r="E247" s="14" t="str">
        <f t="shared" ca="1" si="43"/>
        <v>9pe</v>
      </c>
      <c r="F247" s="1">
        <f t="shared" ca="1" si="44"/>
        <v>120</v>
      </c>
      <c r="G247" s="1">
        <f t="shared" ca="1" si="45"/>
        <v>109</v>
      </c>
      <c r="H247" s="1">
        <f t="shared" ca="1" si="46"/>
        <v>1973</v>
      </c>
      <c r="I247" s="1" t="str">
        <f ca="1">INDEX(Relationstabel!$C$3:$K$10,MATCH(INDIRECT($A$1&amp;"J"&amp;A247),Relationstabel!$A$3:$A$10,0),MATCH(IFERROR(VALUE(INDIRECT($A$1&amp;"K"&amp;A247)),0),Relationstabel!$C$1:$K$1,0))</f>
        <v>Naturgas</v>
      </c>
      <c r="J247" s="1" t="str">
        <f ca="1">INDEX(Anvendelseskode!B:B,MATCH($F247,Anvendelseskode!$A:$A,0))</f>
        <v>Fritliggende enfamilieshus (parcelhus)</v>
      </c>
      <c r="K247" s="1" t="str">
        <f ca="1">INDEX(Anvendelseskode!C:C,MATCH($F247,Anvendelseskode!$A:$A,0))</f>
        <v>Parcelhuse</v>
      </c>
      <c r="L247" s="1" t="str">
        <f ca="1">INDEX(Anvendelseskode!D:D,MATCH($F247,Anvendelseskode!$A:$A,0))</f>
        <v>Private husholdninger</v>
      </c>
      <c r="M247" s="1" t="str">
        <f ca="1">IFERROR(INDEX(SBi!$2:$2,MATCH(H247,SBi!$1:$1,1)),SBi!$K$2)</f>
        <v>1973-1978</v>
      </c>
      <c r="N247" s="1">
        <f ca="1">INDEX(SBi!$C$3:$K$28,MATCH(F247,SBi!$B$3:$B$28,0),MATCH(M247,SBi!$C$2:$K$2,0))</f>
        <v>119.8</v>
      </c>
      <c r="O247" s="16">
        <f t="shared" ca="1" si="47"/>
        <v>13.058199999999999</v>
      </c>
      <c r="P247" s="16" t="str">
        <f ca="1">IFERROR(INDEX(VpD!$2:$2,MATCH(H247,VpD!$1:$1,1)),VpD!$I$2)</f>
        <v>1973-1978</v>
      </c>
      <c r="Q247" s="1">
        <f ca="1">INDEX(VpD!$C$3:$I$27,MATCH(F247,VpD!$B$3:$B$27,0),MATCH(P247,VpD!$C$2:$I$2,0))</f>
        <v>117</v>
      </c>
      <c r="R247" s="16">
        <f t="shared" ca="1" si="48"/>
        <v>12.753</v>
      </c>
      <c r="S247" s="14">
        <f t="shared" ca="1" si="49"/>
        <v>710799.07</v>
      </c>
      <c r="T247" s="14">
        <f t="shared" ca="1" si="50"/>
        <v>6171748.1900000004</v>
      </c>
      <c r="U247" s="14" t="str">
        <f t="shared" ca="1" si="51"/>
        <v>0A3F507E-200B-32B8-E044-0003BA298018</v>
      </c>
    </row>
    <row r="248" spans="1:21" s="14" customFormat="1" x14ac:dyDescent="0.25">
      <c r="A248" s="14">
        <f t="shared" si="39"/>
        <v>248</v>
      </c>
      <c r="B248" s="14" t="str">
        <f t="shared" ca="1" si="40"/>
        <v>4A2E677D-ABFC-45A4-A1FC-31E4B7FA084C</v>
      </c>
      <c r="C248" s="14" t="str">
        <f t="shared" ca="1" si="41"/>
        <v>Gisselfeldvej</v>
      </c>
      <c r="D248" s="14" t="str">
        <f t="shared" ca="1" si="42"/>
        <v>13</v>
      </c>
      <c r="E248" s="14" t="str">
        <f t="shared" ca="1" si="43"/>
        <v>7ci</v>
      </c>
      <c r="F248" s="1">
        <f t="shared" ca="1" si="44"/>
        <v>120</v>
      </c>
      <c r="G248" s="1">
        <f t="shared" ca="1" si="45"/>
        <v>180</v>
      </c>
      <c r="H248" s="1">
        <f t="shared" ca="1" si="46"/>
        <v>1970</v>
      </c>
      <c r="I248" s="1" t="str">
        <f ca="1">INDEX(Relationstabel!$C$3:$K$10,MATCH(INDIRECT($A$1&amp;"J"&amp;A248),Relationstabel!$A$3:$A$10,0),MATCH(IFERROR(VALUE(INDIRECT($A$1&amp;"K"&amp;A248)),0),Relationstabel!$C$1:$K$1,0))</f>
        <v>Naturgas</v>
      </c>
      <c r="J248" s="1" t="str">
        <f ca="1">INDEX(Anvendelseskode!B:B,MATCH($F248,Anvendelseskode!$A:$A,0))</f>
        <v>Fritliggende enfamilieshus (parcelhus)</v>
      </c>
      <c r="K248" s="1" t="str">
        <f ca="1">INDEX(Anvendelseskode!C:C,MATCH($F248,Anvendelseskode!$A:$A,0))</f>
        <v>Parcelhuse</v>
      </c>
      <c r="L248" s="1" t="str">
        <f ca="1">INDEX(Anvendelseskode!D:D,MATCH($F248,Anvendelseskode!$A:$A,0))</f>
        <v>Private husholdninger</v>
      </c>
      <c r="M248" s="1" t="str">
        <f ca="1">IFERROR(INDEX(SBi!$2:$2,MATCH(H248,SBi!$1:$1,1)),SBi!$K$2)</f>
        <v>1961-1972</v>
      </c>
      <c r="N248" s="1">
        <f ca="1">INDEX(SBi!$C$3:$K$28,MATCH(F248,SBi!$B$3:$B$28,0),MATCH(M248,SBi!$C$2:$K$2,0))</f>
        <v>134.30000000000001</v>
      </c>
      <c r="O248" s="16">
        <f t="shared" ca="1" si="47"/>
        <v>24.174000000000003</v>
      </c>
      <c r="P248" s="16" t="str">
        <f ca="1">IFERROR(INDEX(VpD!$2:$2,MATCH(H248,VpD!$1:$1,1)),VpD!$I$2)</f>
        <v>1961-1972</v>
      </c>
      <c r="Q248" s="1">
        <f ca="1">INDEX(VpD!$C$3:$I$27,MATCH(F248,VpD!$B$3:$B$27,0),MATCH(P248,VpD!$C$2:$I$2,0))</f>
        <v>143</v>
      </c>
      <c r="R248" s="16">
        <f t="shared" ca="1" si="48"/>
        <v>25.74</v>
      </c>
      <c r="S248" s="14">
        <f t="shared" ca="1" si="49"/>
        <v>712117.44</v>
      </c>
      <c r="T248" s="14">
        <f t="shared" ca="1" si="50"/>
        <v>6169562.1900000004</v>
      </c>
      <c r="U248" s="14" t="str">
        <f t="shared" ca="1" si="51"/>
        <v>0A3F507E-180E-32B8-E044-0003BA298018</v>
      </c>
    </row>
    <row r="249" spans="1:21" s="14" customFormat="1" x14ac:dyDescent="0.25">
      <c r="A249" s="14">
        <f t="shared" si="39"/>
        <v>249</v>
      </c>
      <c r="B249" s="14" t="str">
        <f t="shared" ca="1" si="40"/>
        <v>63D970F1-A893-457F-B722-E92DAC624FCC</v>
      </c>
      <c r="C249" s="14" t="str">
        <f t="shared" ca="1" si="41"/>
        <v>Pilehavevænge</v>
      </c>
      <c r="D249" s="14" t="str">
        <f t="shared" ca="1" si="42"/>
        <v>10</v>
      </c>
      <c r="E249" s="14" t="str">
        <f t="shared" ca="1" si="43"/>
        <v>10az</v>
      </c>
      <c r="F249" s="1">
        <f t="shared" ca="1" si="44"/>
        <v>120</v>
      </c>
      <c r="G249" s="1">
        <f t="shared" ca="1" si="45"/>
        <v>149</v>
      </c>
      <c r="H249" s="1">
        <f t="shared" ca="1" si="46"/>
        <v>1979</v>
      </c>
      <c r="I249" s="1" t="str">
        <f ca="1">INDEX(Relationstabel!$C$3:$K$10,MATCH(INDIRECT($A$1&amp;"J"&amp;A249),Relationstabel!$A$3:$A$10,0),MATCH(IFERROR(VALUE(INDIRECT($A$1&amp;"K"&amp;A249)),0),Relationstabel!$C$1:$K$1,0))</f>
        <v>Fjernvarme/ Blokvarme</v>
      </c>
      <c r="J249" s="1" t="str">
        <f ca="1">INDEX(Anvendelseskode!B:B,MATCH($F249,Anvendelseskode!$A:$A,0))</f>
        <v>Fritliggende enfamilieshus (parcelhus)</v>
      </c>
      <c r="K249" s="1" t="str">
        <f ca="1">INDEX(Anvendelseskode!C:C,MATCH($F249,Anvendelseskode!$A:$A,0))</f>
        <v>Parcelhuse</v>
      </c>
      <c r="L249" s="1" t="str">
        <f ca="1">INDEX(Anvendelseskode!D:D,MATCH($F249,Anvendelseskode!$A:$A,0))</f>
        <v>Private husholdninger</v>
      </c>
      <c r="M249" s="1" t="str">
        <f ca="1">IFERROR(INDEX(SBi!$2:$2,MATCH(H249,SBi!$1:$1,1)),SBi!$K$2)</f>
        <v>1979-1998</v>
      </c>
      <c r="N249" s="1">
        <f ca="1">INDEX(SBi!$C$3:$K$28,MATCH(F249,SBi!$B$3:$B$28,0),MATCH(M249,SBi!$C$2:$K$2,0))</f>
        <v>105.4</v>
      </c>
      <c r="O249" s="16">
        <f t="shared" ca="1" si="47"/>
        <v>15.704600000000001</v>
      </c>
      <c r="P249" s="16" t="str">
        <f ca="1">IFERROR(INDEX(VpD!$2:$2,MATCH(H249,VpD!$1:$1,1)),VpD!$I$2)</f>
        <v>1979-1998</v>
      </c>
      <c r="Q249" s="1">
        <f ca="1">INDEX(VpD!$C$3:$I$27,MATCH(F249,VpD!$B$3:$B$27,0),MATCH(P249,VpD!$C$2:$I$2,0))</f>
        <v>90</v>
      </c>
      <c r="R249" s="16">
        <f t="shared" ca="1" si="48"/>
        <v>13.41</v>
      </c>
      <c r="S249" s="14">
        <f t="shared" ca="1" si="49"/>
        <v>711167.34</v>
      </c>
      <c r="T249" s="14">
        <f t="shared" ca="1" si="50"/>
        <v>6171853.0899999999</v>
      </c>
      <c r="U249" s="14" t="str">
        <f t="shared" ca="1" si="51"/>
        <v>0A3F507E-1F0E-32B8-E044-0003BA298018</v>
      </c>
    </row>
    <row r="250" spans="1:21" s="14" customFormat="1" x14ac:dyDescent="0.25">
      <c r="A250" s="14">
        <f t="shared" si="39"/>
        <v>250</v>
      </c>
      <c r="B250" s="14" t="str">
        <f t="shared" ca="1" si="40"/>
        <v>658CF94E-D3E1-4C09-B3EF-F95464D21E4E</v>
      </c>
      <c r="C250" s="14" t="str">
        <f t="shared" ca="1" si="41"/>
        <v>Syvhøjvænge</v>
      </c>
      <c r="D250" s="14" t="str">
        <f t="shared" ca="1" si="42"/>
        <v>218</v>
      </c>
      <c r="E250" s="14" t="str">
        <f t="shared" ca="1" si="43"/>
        <v>14dn</v>
      </c>
      <c r="F250" s="1">
        <f t="shared" ca="1" si="44"/>
        <v>130</v>
      </c>
      <c r="G250" s="1">
        <f t="shared" ca="1" si="45"/>
        <v>107</v>
      </c>
      <c r="H250" s="1">
        <f t="shared" ca="1" si="46"/>
        <v>1983</v>
      </c>
      <c r="I250" s="1" t="str">
        <f ca="1">INDEX(Relationstabel!$C$3:$K$10,MATCH(INDIRECT($A$1&amp;"J"&amp;A250),Relationstabel!$A$3:$A$10,0),MATCH(IFERROR(VALUE(INDIRECT($A$1&amp;"K"&amp;A250)),0),Relationstabel!$C$1:$K$1,0))</f>
        <v>Fjernvarme/ Blokvarme</v>
      </c>
      <c r="J250" s="1" t="str">
        <f ca="1">INDEX(Anvendelseskode!B:B,MATCH($F250,Anvendelseskode!$A:$A,0))</f>
        <v>Række-, kæde-, dobbelthus (lodret adskillelse mellem enhederne)</v>
      </c>
      <c r="K250" s="1" t="str">
        <f ca="1">INDEX(Anvendelseskode!C:C,MATCH($F250,Anvendelseskode!$A:$A,0))</f>
        <v>Række-, kæde og dobbelthuse</v>
      </c>
      <c r="L250" s="1" t="str">
        <f ca="1">INDEX(Anvendelseskode!D:D,MATCH($F250,Anvendelseskode!$A:$A,0))</f>
        <v>Private husholdninger</v>
      </c>
      <c r="M250" s="1" t="str">
        <f ca="1">IFERROR(INDEX(SBi!$2:$2,MATCH(H250,SBi!$1:$1,1)),SBi!$K$2)</f>
        <v>1979-1998</v>
      </c>
      <c r="N250" s="1">
        <f ca="1">INDEX(SBi!$C$3:$K$28,MATCH(F250,SBi!$B$3:$B$28,0),MATCH(M250,SBi!$C$2:$K$2,0))</f>
        <v>96.8</v>
      </c>
      <c r="O250" s="16">
        <f t="shared" ca="1" si="47"/>
        <v>10.3576</v>
      </c>
      <c r="P250" s="16" t="str">
        <f ca="1">IFERROR(INDEX(VpD!$2:$2,MATCH(H250,VpD!$1:$1,1)),VpD!$I$2)</f>
        <v>1979-1998</v>
      </c>
      <c r="Q250" s="1">
        <f ca="1">INDEX(VpD!$C$3:$I$27,MATCH(F250,VpD!$B$3:$B$27,0),MATCH(P250,VpD!$C$2:$I$2,0))</f>
        <v>74</v>
      </c>
      <c r="R250" s="16">
        <f t="shared" ca="1" si="48"/>
        <v>7.9180000000000001</v>
      </c>
      <c r="S250" s="14">
        <f t="shared" ca="1" si="49"/>
        <v>711934.03</v>
      </c>
      <c r="T250" s="14">
        <f t="shared" ca="1" si="50"/>
        <v>6172164.4000000004</v>
      </c>
      <c r="U250" s="14" t="str">
        <f t="shared" ca="1" si="51"/>
        <v>0A3F507E-230E-32B8-E044-0003BA298018</v>
      </c>
    </row>
    <row r="251" spans="1:21" s="14" customFormat="1" x14ac:dyDescent="0.25">
      <c r="A251" s="14">
        <f t="shared" si="39"/>
        <v>251</v>
      </c>
      <c r="B251" s="14" t="str">
        <f t="shared" ca="1" si="40"/>
        <v>E054D5FB-DFC6-4390-ABC5-426C719E4271</v>
      </c>
      <c r="C251" s="14" t="str">
        <f t="shared" ca="1" si="41"/>
        <v>Horsbred</v>
      </c>
      <c r="D251" s="14" t="str">
        <f t="shared" ca="1" si="42"/>
        <v>177</v>
      </c>
      <c r="E251" s="14" t="str">
        <f t="shared" ca="1" si="43"/>
        <v>20ai</v>
      </c>
      <c r="F251" s="1">
        <f t="shared" ca="1" si="44"/>
        <v>120</v>
      </c>
      <c r="G251" s="1">
        <f t="shared" ca="1" si="45"/>
        <v>159</v>
      </c>
      <c r="H251" s="1">
        <f t="shared" ca="1" si="46"/>
        <v>1969</v>
      </c>
      <c r="I251" s="1" t="str">
        <f ca="1">INDEX(Relationstabel!$C$3:$K$10,MATCH(INDIRECT($A$1&amp;"J"&amp;A251),Relationstabel!$A$3:$A$10,0),MATCH(IFERROR(VALUE(INDIRECT($A$1&amp;"K"&amp;A251)),0),Relationstabel!$C$1:$K$1,0))</f>
        <v>Fjernvarme/ Blokvarme</v>
      </c>
      <c r="J251" s="1" t="str">
        <f ca="1">INDEX(Anvendelseskode!B:B,MATCH($F251,Anvendelseskode!$A:$A,0))</f>
        <v>Fritliggende enfamilieshus (parcelhus)</v>
      </c>
      <c r="K251" s="1" t="str">
        <f ca="1">INDEX(Anvendelseskode!C:C,MATCH($F251,Anvendelseskode!$A:$A,0))</f>
        <v>Parcelhuse</v>
      </c>
      <c r="L251" s="1" t="str">
        <f ca="1">INDEX(Anvendelseskode!D:D,MATCH($F251,Anvendelseskode!$A:$A,0))</f>
        <v>Private husholdninger</v>
      </c>
      <c r="M251" s="1" t="str">
        <f ca="1">IFERROR(INDEX(SBi!$2:$2,MATCH(H251,SBi!$1:$1,1)),SBi!$K$2)</f>
        <v>1961-1972</v>
      </c>
      <c r="N251" s="1">
        <f ca="1">INDEX(SBi!$C$3:$K$28,MATCH(F251,SBi!$B$3:$B$28,0),MATCH(M251,SBi!$C$2:$K$2,0))</f>
        <v>134.30000000000001</v>
      </c>
      <c r="O251" s="16">
        <f t="shared" ca="1" si="47"/>
        <v>21.3537</v>
      </c>
      <c r="P251" s="16" t="str">
        <f ca="1">IFERROR(INDEX(VpD!$2:$2,MATCH(H251,VpD!$1:$1,1)),VpD!$I$2)</f>
        <v>1961-1972</v>
      </c>
      <c r="Q251" s="1">
        <f ca="1">INDEX(VpD!$C$3:$I$27,MATCH(F251,VpD!$B$3:$B$27,0),MATCH(P251,VpD!$C$2:$I$2,0))</f>
        <v>143</v>
      </c>
      <c r="R251" s="16">
        <f t="shared" ca="1" si="48"/>
        <v>22.736999999999998</v>
      </c>
      <c r="S251" s="14">
        <f t="shared" ca="1" si="49"/>
        <v>711259.34</v>
      </c>
      <c r="T251" s="14">
        <f t="shared" ca="1" si="50"/>
        <v>6172172.2599999998</v>
      </c>
      <c r="U251" s="14" t="str">
        <f t="shared" ca="1" si="51"/>
        <v>0A3F507E-1923-32B8-E044-0003BA298018</v>
      </c>
    </row>
    <row r="252" spans="1:21" s="14" customFormat="1" x14ac:dyDescent="0.25">
      <c r="A252" s="14">
        <f t="shared" si="39"/>
        <v>252</v>
      </c>
      <c r="B252" s="14" t="str">
        <f t="shared" ca="1" si="40"/>
        <v>FEE8C268-D239-4429-833A-7EB24890643D</v>
      </c>
      <c r="C252" s="14" t="str">
        <f t="shared" ca="1" si="41"/>
        <v>Hyttebovej</v>
      </c>
      <c r="D252" s="14" t="str">
        <f t="shared" ca="1" si="42"/>
        <v>32</v>
      </c>
      <c r="E252" s="14" t="str">
        <f t="shared" ca="1" si="43"/>
        <v>24bm</v>
      </c>
      <c r="F252" s="1">
        <f t="shared" ca="1" si="44"/>
        <v>120</v>
      </c>
      <c r="G252" s="1">
        <f t="shared" ca="1" si="45"/>
        <v>180</v>
      </c>
      <c r="H252" s="1">
        <f t="shared" ca="1" si="46"/>
        <v>1976</v>
      </c>
      <c r="I252" s="1" t="str">
        <f ca="1">INDEX(Relationstabel!$C$3:$K$10,MATCH(INDIRECT($A$1&amp;"J"&amp;A252),Relationstabel!$A$3:$A$10,0),MATCH(IFERROR(VALUE(INDIRECT($A$1&amp;"K"&amp;A252)),0),Relationstabel!$C$1:$K$1,0))</f>
        <v>Elvarme</v>
      </c>
      <c r="J252" s="1" t="str">
        <f ca="1">INDEX(Anvendelseskode!B:B,MATCH($F252,Anvendelseskode!$A:$A,0))</f>
        <v>Fritliggende enfamilieshus (parcelhus)</v>
      </c>
      <c r="K252" s="1" t="str">
        <f ca="1">INDEX(Anvendelseskode!C:C,MATCH($F252,Anvendelseskode!$A:$A,0))</f>
        <v>Parcelhuse</v>
      </c>
      <c r="L252" s="1" t="str">
        <f ca="1">INDEX(Anvendelseskode!D:D,MATCH($F252,Anvendelseskode!$A:$A,0))</f>
        <v>Private husholdninger</v>
      </c>
      <c r="M252" s="1" t="str">
        <f ca="1">IFERROR(INDEX(SBi!$2:$2,MATCH(H252,SBi!$1:$1,1)),SBi!$K$2)</f>
        <v>1973-1978</v>
      </c>
      <c r="N252" s="1">
        <f ca="1">INDEX(SBi!$C$3:$K$28,MATCH(F252,SBi!$B$3:$B$28,0),MATCH(M252,SBi!$C$2:$K$2,0))</f>
        <v>119.8</v>
      </c>
      <c r="O252" s="16">
        <f t="shared" ca="1" si="47"/>
        <v>21.564</v>
      </c>
      <c r="P252" s="16" t="str">
        <f ca="1">IFERROR(INDEX(VpD!$2:$2,MATCH(H252,VpD!$1:$1,1)),VpD!$I$2)</f>
        <v>1973-1978</v>
      </c>
      <c r="Q252" s="1">
        <f ca="1">INDEX(VpD!$C$3:$I$27,MATCH(F252,VpD!$B$3:$B$27,0),MATCH(P252,VpD!$C$2:$I$2,0))</f>
        <v>117</v>
      </c>
      <c r="R252" s="16">
        <f t="shared" ca="1" si="48"/>
        <v>21.06</v>
      </c>
      <c r="S252" s="14">
        <f t="shared" ca="1" si="49"/>
        <v>714024.28</v>
      </c>
      <c r="T252" s="14">
        <f t="shared" ca="1" si="50"/>
        <v>6169216.4000000004</v>
      </c>
      <c r="U252" s="14" t="str">
        <f t="shared" ca="1" si="51"/>
        <v>0A3F507E-1A23-32B8-E044-0003BA298018</v>
      </c>
    </row>
    <row r="253" spans="1:21" s="14" customFormat="1" x14ac:dyDescent="0.25">
      <c r="A253" s="14">
        <f t="shared" si="39"/>
        <v>253</v>
      </c>
      <c r="B253" s="14" t="str">
        <f t="shared" ca="1" si="40"/>
        <v>100663B2-1066-4462-817E-1407657BB851</v>
      </c>
      <c r="C253" s="14" t="str">
        <f t="shared" ca="1" si="41"/>
        <v>Rendsagervej</v>
      </c>
      <c r="D253" s="14" t="str">
        <f t="shared" ca="1" si="42"/>
        <v>167</v>
      </c>
      <c r="E253" s="14" t="str">
        <f t="shared" ca="1" si="43"/>
        <v>9mg</v>
      </c>
      <c r="F253" s="1">
        <f t="shared" ca="1" si="44"/>
        <v>120</v>
      </c>
      <c r="G253" s="1">
        <f t="shared" ca="1" si="45"/>
        <v>109</v>
      </c>
      <c r="H253" s="1">
        <f t="shared" ca="1" si="46"/>
        <v>1992</v>
      </c>
      <c r="I253" s="1" t="str">
        <f ca="1">INDEX(Relationstabel!$C$3:$K$10,MATCH(INDIRECT($A$1&amp;"J"&amp;A253),Relationstabel!$A$3:$A$10,0),MATCH(IFERROR(VALUE(INDIRECT($A$1&amp;"K"&amp;A253)),0),Relationstabel!$C$1:$K$1,0))</f>
        <v>Naturgas</v>
      </c>
      <c r="J253" s="1" t="str">
        <f ca="1">INDEX(Anvendelseskode!B:B,MATCH($F253,Anvendelseskode!$A:$A,0))</f>
        <v>Fritliggende enfamilieshus (parcelhus)</v>
      </c>
      <c r="K253" s="1" t="str">
        <f ca="1">INDEX(Anvendelseskode!C:C,MATCH($F253,Anvendelseskode!$A:$A,0))</f>
        <v>Parcelhuse</v>
      </c>
      <c r="L253" s="1" t="str">
        <f ca="1">INDEX(Anvendelseskode!D:D,MATCH($F253,Anvendelseskode!$A:$A,0))</f>
        <v>Private husholdninger</v>
      </c>
      <c r="M253" s="1" t="str">
        <f ca="1">IFERROR(INDEX(SBi!$2:$2,MATCH(H253,SBi!$1:$1,1)),SBi!$K$2)</f>
        <v>1979-1998</v>
      </c>
      <c r="N253" s="1">
        <f ca="1">INDEX(SBi!$C$3:$K$28,MATCH(F253,SBi!$B$3:$B$28,0),MATCH(M253,SBi!$C$2:$K$2,0))</f>
        <v>105.4</v>
      </c>
      <c r="O253" s="16">
        <f t="shared" ca="1" si="47"/>
        <v>11.4886</v>
      </c>
      <c r="P253" s="16" t="str">
        <f ca="1">IFERROR(INDEX(VpD!$2:$2,MATCH(H253,VpD!$1:$1,1)),VpD!$I$2)</f>
        <v>1979-1998</v>
      </c>
      <c r="Q253" s="1">
        <f ca="1">INDEX(VpD!$C$3:$I$27,MATCH(F253,VpD!$B$3:$B$27,0),MATCH(P253,VpD!$C$2:$I$2,0))</f>
        <v>90</v>
      </c>
      <c r="R253" s="16">
        <f t="shared" ca="1" si="48"/>
        <v>9.81</v>
      </c>
      <c r="S253" s="14">
        <f t="shared" ca="1" si="49"/>
        <v>710810</v>
      </c>
      <c r="T253" s="14">
        <f t="shared" ca="1" si="50"/>
        <v>6171841.2999999998</v>
      </c>
      <c r="U253" s="14" t="str">
        <f t="shared" ca="1" si="51"/>
        <v>0A3F507E-2023-32B8-E044-0003BA298018</v>
      </c>
    </row>
    <row r="254" spans="1:21" s="14" customFormat="1" x14ac:dyDescent="0.25">
      <c r="A254" s="14">
        <f t="shared" si="39"/>
        <v>254</v>
      </c>
      <c r="B254" s="14" t="str">
        <f t="shared" ca="1" si="40"/>
        <v>44868E9D-547F-48A3-A138-25C182A16142</v>
      </c>
      <c r="C254" s="14" t="str">
        <f t="shared" ca="1" si="41"/>
        <v>Pilehavevænge</v>
      </c>
      <c r="D254" s="14" t="str">
        <f t="shared" ca="1" si="42"/>
        <v>8</v>
      </c>
      <c r="E254" s="14" t="str">
        <f t="shared" ca="1" si="43"/>
        <v>10aæ</v>
      </c>
      <c r="F254" s="1">
        <f t="shared" ca="1" si="44"/>
        <v>120</v>
      </c>
      <c r="G254" s="1">
        <f t="shared" ca="1" si="45"/>
        <v>156</v>
      </c>
      <c r="H254" s="1">
        <f t="shared" ca="1" si="46"/>
        <v>1997</v>
      </c>
      <c r="I254" s="1" t="str">
        <f ca="1">INDEX(Relationstabel!$C$3:$K$10,MATCH(INDIRECT($A$1&amp;"J"&amp;A254),Relationstabel!$A$3:$A$10,0),MATCH(IFERROR(VALUE(INDIRECT($A$1&amp;"K"&amp;A254)),0),Relationstabel!$C$1:$K$1,0))</f>
        <v>Fjernvarme/ Blokvarme</v>
      </c>
      <c r="J254" s="1" t="str">
        <f ca="1">INDEX(Anvendelseskode!B:B,MATCH($F254,Anvendelseskode!$A:$A,0))</f>
        <v>Fritliggende enfamilieshus (parcelhus)</v>
      </c>
      <c r="K254" s="1" t="str">
        <f ca="1">INDEX(Anvendelseskode!C:C,MATCH($F254,Anvendelseskode!$A:$A,0))</f>
        <v>Parcelhuse</v>
      </c>
      <c r="L254" s="1" t="str">
        <f ca="1">INDEX(Anvendelseskode!D:D,MATCH($F254,Anvendelseskode!$A:$A,0))</f>
        <v>Private husholdninger</v>
      </c>
      <c r="M254" s="1" t="str">
        <f ca="1">IFERROR(INDEX(SBi!$2:$2,MATCH(H254,SBi!$1:$1,1)),SBi!$K$2)</f>
        <v>1979-1998</v>
      </c>
      <c r="N254" s="1">
        <f ca="1">INDEX(SBi!$C$3:$K$28,MATCH(F254,SBi!$B$3:$B$28,0),MATCH(M254,SBi!$C$2:$K$2,0))</f>
        <v>105.4</v>
      </c>
      <c r="O254" s="16">
        <f t="shared" ca="1" si="47"/>
        <v>16.442400000000003</v>
      </c>
      <c r="P254" s="16" t="str">
        <f ca="1">IFERROR(INDEX(VpD!$2:$2,MATCH(H254,VpD!$1:$1,1)),VpD!$I$2)</f>
        <v>1979-1998</v>
      </c>
      <c r="Q254" s="1">
        <f ca="1">INDEX(VpD!$C$3:$I$27,MATCH(F254,VpD!$B$3:$B$27,0),MATCH(P254,VpD!$C$2:$I$2,0))</f>
        <v>90</v>
      </c>
      <c r="R254" s="16">
        <f t="shared" ca="1" si="48"/>
        <v>14.04</v>
      </c>
      <c r="S254" s="14">
        <f t="shared" ca="1" si="49"/>
        <v>711161.86</v>
      </c>
      <c r="T254" s="14">
        <f t="shared" ca="1" si="50"/>
        <v>6171869.4900000002</v>
      </c>
      <c r="U254" s="14" t="str">
        <f t="shared" ca="1" si="51"/>
        <v>0A3F507E-1F0C-32B8-E044-0003BA298018</v>
      </c>
    </row>
    <row r="255" spans="1:21" s="14" customFormat="1" x14ac:dyDescent="0.25">
      <c r="A255" s="14">
        <f t="shared" si="39"/>
        <v>255</v>
      </c>
      <c r="B255" s="14" t="str">
        <f t="shared" ca="1" si="40"/>
        <v>266E33F7-D0A3-4BB8-AF46-B1F549FB4B98</v>
      </c>
      <c r="C255" s="14" t="str">
        <f t="shared" ca="1" si="41"/>
        <v>Horsbred</v>
      </c>
      <c r="D255" s="14" t="str">
        <f t="shared" ca="1" si="42"/>
        <v>157</v>
      </c>
      <c r="E255" s="14" t="str">
        <f t="shared" ca="1" si="43"/>
        <v>20bd</v>
      </c>
      <c r="F255" s="1">
        <f t="shared" ca="1" si="44"/>
        <v>120</v>
      </c>
      <c r="G255" s="1">
        <f t="shared" ca="1" si="45"/>
        <v>121</v>
      </c>
      <c r="H255" s="1">
        <f t="shared" ca="1" si="46"/>
        <v>1969</v>
      </c>
      <c r="I255" s="1" t="str">
        <f ca="1">INDEX(Relationstabel!$C$3:$K$10,MATCH(INDIRECT($A$1&amp;"J"&amp;A255),Relationstabel!$A$3:$A$10,0),MATCH(IFERROR(VALUE(INDIRECT($A$1&amp;"K"&amp;A255)),0),Relationstabel!$C$1:$K$1,0))</f>
        <v>Fjernvarme/ Blokvarme</v>
      </c>
      <c r="J255" s="1" t="str">
        <f ca="1">INDEX(Anvendelseskode!B:B,MATCH($F255,Anvendelseskode!$A:$A,0))</f>
        <v>Fritliggende enfamilieshus (parcelhus)</v>
      </c>
      <c r="K255" s="1" t="str">
        <f ca="1">INDEX(Anvendelseskode!C:C,MATCH($F255,Anvendelseskode!$A:$A,0))</f>
        <v>Parcelhuse</v>
      </c>
      <c r="L255" s="1" t="str">
        <f ca="1">INDEX(Anvendelseskode!D:D,MATCH($F255,Anvendelseskode!$A:$A,0))</f>
        <v>Private husholdninger</v>
      </c>
      <c r="M255" s="1" t="str">
        <f ca="1">IFERROR(INDEX(SBi!$2:$2,MATCH(H255,SBi!$1:$1,1)),SBi!$K$2)</f>
        <v>1961-1972</v>
      </c>
      <c r="N255" s="1">
        <f ca="1">INDEX(SBi!$C$3:$K$28,MATCH(F255,SBi!$B$3:$B$28,0),MATCH(M255,SBi!$C$2:$K$2,0))</f>
        <v>134.30000000000001</v>
      </c>
      <c r="O255" s="16">
        <f t="shared" ca="1" si="47"/>
        <v>16.250300000000003</v>
      </c>
      <c r="P255" s="16" t="str">
        <f ca="1">IFERROR(INDEX(VpD!$2:$2,MATCH(H255,VpD!$1:$1,1)),VpD!$I$2)</f>
        <v>1961-1972</v>
      </c>
      <c r="Q255" s="1">
        <f ca="1">INDEX(VpD!$C$3:$I$27,MATCH(F255,VpD!$B$3:$B$27,0),MATCH(P255,VpD!$C$2:$I$2,0))</f>
        <v>143</v>
      </c>
      <c r="R255" s="16">
        <f t="shared" ca="1" si="48"/>
        <v>17.303000000000001</v>
      </c>
      <c r="S255" s="14">
        <f t="shared" ca="1" si="49"/>
        <v>711270.16</v>
      </c>
      <c r="T255" s="14">
        <f t="shared" ca="1" si="50"/>
        <v>6172018.2800000003</v>
      </c>
      <c r="U255" s="14" t="str">
        <f t="shared" ca="1" si="51"/>
        <v>0A3F507E-1911-32B8-E044-0003BA298018</v>
      </c>
    </row>
    <row r="256" spans="1:21" s="14" customFormat="1" x14ac:dyDescent="0.25">
      <c r="A256" s="14">
        <f t="shared" si="39"/>
        <v>256</v>
      </c>
      <c r="B256" s="14" t="str">
        <f t="shared" ca="1" si="40"/>
        <v>5D81E24F-7298-413C-BFD5-2679798F8900</v>
      </c>
      <c r="C256" s="14" t="str">
        <f t="shared" ca="1" si="41"/>
        <v>Hyrdeengen</v>
      </c>
      <c r="D256" s="14" t="str">
        <f t="shared" ca="1" si="42"/>
        <v>383</v>
      </c>
      <c r="E256" s="14" t="str">
        <f t="shared" ca="1" si="43"/>
        <v>21cy</v>
      </c>
      <c r="F256" s="1">
        <f t="shared" ca="1" si="44"/>
        <v>130</v>
      </c>
      <c r="G256" s="1">
        <f t="shared" ca="1" si="45"/>
        <v>125</v>
      </c>
      <c r="H256" s="1">
        <f t="shared" ca="1" si="46"/>
        <v>1975</v>
      </c>
      <c r="I256" s="1" t="str">
        <f ca="1">INDEX(Relationstabel!$C$3:$K$10,MATCH(INDIRECT($A$1&amp;"J"&amp;A256),Relationstabel!$A$3:$A$10,0),MATCH(IFERROR(VALUE(INDIRECT($A$1&amp;"K"&amp;A256)),0),Relationstabel!$C$1:$K$1,0))</f>
        <v>Fjernvarme/ Blokvarme</v>
      </c>
      <c r="J256" s="1" t="str">
        <f ca="1">INDEX(Anvendelseskode!B:B,MATCH($F256,Anvendelseskode!$A:$A,0))</f>
        <v>Række-, kæde-, dobbelthus (lodret adskillelse mellem enhederne)</v>
      </c>
      <c r="K256" s="1" t="str">
        <f ca="1">INDEX(Anvendelseskode!C:C,MATCH($F256,Anvendelseskode!$A:$A,0))</f>
        <v>Række-, kæde og dobbelthuse</v>
      </c>
      <c r="L256" s="1" t="str">
        <f ca="1">INDEX(Anvendelseskode!D:D,MATCH($F256,Anvendelseskode!$A:$A,0))</f>
        <v>Private husholdninger</v>
      </c>
      <c r="M256" s="1" t="str">
        <f ca="1">IFERROR(INDEX(SBi!$2:$2,MATCH(H256,SBi!$1:$1,1)),SBi!$K$2)</f>
        <v>1973-1978</v>
      </c>
      <c r="N256" s="1">
        <f ca="1">INDEX(SBi!$C$3:$K$28,MATCH(F256,SBi!$B$3:$B$28,0),MATCH(M256,SBi!$C$2:$K$2,0))</f>
        <v>112.6</v>
      </c>
      <c r="O256" s="16">
        <f t="shared" ca="1" si="47"/>
        <v>14.074999999999999</v>
      </c>
      <c r="P256" s="16" t="str">
        <f ca="1">IFERROR(INDEX(VpD!$2:$2,MATCH(H256,VpD!$1:$1,1)),VpD!$I$2)</f>
        <v>1973-1978</v>
      </c>
      <c r="Q256" s="1">
        <f ca="1">INDEX(VpD!$C$3:$I$27,MATCH(F256,VpD!$B$3:$B$27,0),MATCH(P256,VpD!$C$2:$I$2,0))</f>
        <v>98</v>
      </c>
      <c r="R256" s="16">
        <f t="shared" ca="1" si="48"/>
        <v>12.25</v>
      </c>
      <c r="S256" s="14">
        <f t="shared" ca="1" si="49"/>
        <v>711507.09</v>
      </c>
      <c r="T256" s="14">
        <f t="shared" ca="1" si="50"/>
        <v>6172343.9500000002</v>
      </c>
      <c r="U256" s="14" t="str">
        <f t="shared" ca="1" si="51"/>
        <v>0A3F507E-1A11-32B8-E044-0003BA298018</v>
      </c>
    </row>
    <row r="257" spans="1:21" s="14" customFormat="1" x14ac:dyDescent="0.25">
      <c r="A257" s="14">
        <f t="shared" si="39"/>
        <v>257</v>
      </c>
      <c r="B257" s="14" t="str">
        <f t="shared" ca="1" si="40"/>
        <v>8EE84E23-ED6F-48DD-AE2E-0EB0FDC2E766</v>
      </c>
      <c r="C257" s="14" t="str">
        <f t="shared" ca="1" si="41"/>
        <v>Bellishaven</v>
      </c>
      <c r="D257" s="14" t="str">
        <f t="shared" ca="1" si="42"/>
        <v>16</v>
      </c>
      <c r="E257" s="14" t="str">
        <f t="shared" ca="1" si="43"/>
        <v>27am</v>
      </c>
      <c r="F257" s="1">
        <f t="shared" ca="1" si="44"/>
        <v>130</v>
      </c>
      <c r="G257" s="1">
        <f t="shared" ca="1" si="45"/>
        <v>104</v>
      </c>
      <c r="H257" s="1">
        <f t="shared" ca="1" si="46"/>
        <v>1993</v>
      </c>
      <c r="I257" s="1" t="str">
        <f ca="1">INDEX(Relationstabel!$C$3:$K$10,MATCH(INDIRECT($A$1&amp;"J"&amp;A257),Relationstabel!$A$3:$A$10,0),MATCH(IFERROR(VALUE(INDIRECT($A$1&amp;"K"&amp;A257)),0),Relationstabel!$C$1:$K$1,0))</f>
        <v>Fjernvarme/ Blokvarme</v>
      </c>
      <c r="J257" s="1" t="str">
        <f ca="1">INDEX(Anvendelseskode!B:B,MATCH($F257,Anvendelseskode!$A:$A,0))</f>
        <v>Række-, kæde-, dobbelthus (lodret adskillelse mellem enhederne)</v>
      </c>
      <c r="K257" s="1" t="str">
        <f ca="1">INDEX(Anvendelseskode!C:C,MATCH($F257,Anvendelseskode!$A:$A,0))</f>
        <v>Række-, kæde og dobbelthuse</v>
      </c>
      <c r="L257" s="1" t="str">
        <f ca="1">INDEX(Anvendelseskode!D:D,MATCH($F257,Anvendelseskode!$A:$A,0))</f>
        <v>Private husholdninger</v>
      </c>
      <c r="M257" s="1" t="str">
        <f ca="1">IFERROR(INDEX(SBi!$2:$2,MATCH(H257,SBi!$1:$1,1)),SBi!$K$2)</f>
        <v>1979-1998</v>
      </c>
      <c r="N257" s="1">
        <f ca="1">INDEX(SBi!$C$3:$K$28,MATCH(F257,SBi!$B$3:$B$28,0),MATCH(M257,SBi!$C$2:$K$2,0))</f>
        <v>96.8</v>
      </c>
      <c r="O257" s="16">
        <f t="shared" ca="1" si="47"/>
        <v>10.0672</v>
      </c>
      <c r="P257" s="16" t="str">
        <f ca="1">IFERROR(INDEX(VpD!$2:$2,MATCH(H257,VpD!$1:$1,1)),VpD!$I$2)</f>
        <v>1979-1998</v>
      </c>
      <c r="Q257" s="1">
        <f ca="1">INDEX(VpD!$C$3:$I$27,MATCH(F257,VpD!$B$3:$B$27,0),MATCH(P257,VpD!$C$2:$I$2,0))</f>
        <v>74</v>
      </c>
      <c r="R257" s="16">
        <f t="shared" ca="1" si="48"/>
        <v>7.6959999999999997</v>
      </c>
      <c r="S257" s="14">
        <f t="shared" ca="1" si="49"/>
        <v>711478</v>
      </c>
      <c r="T257" s="14">
        <f t="shared" ca="1" si="50"/>
        <v>6172479.0300000003</v>
      </c>
      <c r="U257" s="14" t="str">
        <f t="shared" ca="1" si="51"/>
        <v>0A3F507E-1518-32B8-E044-0003BA298018</v>
      </c>
    </row>
    <row r="258" spans="1:21" s="14" customFormat="1" x14ac:dyDescent="0.25">
      <c r="A258" s="14">
        <f t="shared" si="39"/>
        <v>258</v>
      </c>
      <c r="B258" s="14" t="str">
        <f t="shared" ca="1" si="40"/>
        <v>856E8EEE-2330-4477-86B0-D578022354D2</v>
      </c>
      <c r="C258" s="14" t="str">
        <f t="shared" ca="1" si="41"/>
        <v>Strandhaven</v>
      </c>
      <c r="D258" s="14" t="str">
        <f t="shared" ca="1" si="42"/>
        <v>133</v>
      </c>
      <c r="E258" s="14" t="str">
        <f t="shared" ca="1" si="43"/>
        <v>5fv</v>
      </c>
      <c r="F258" s="1">
        <f t="shared" ca="1" si="44"/>
        <v>130</v>
      </c>
      <c r="G258" s="1">
        <f t="shared" ca="1" si="45"/>
        <v>108</v>
      </c>
      <c r="H258" s="1">
        <f t="shared" ca="1" si="46"/>
        <v>2008</v>
      </c>
      <c r="I258" s="1" t="str">
        <f ca="1">INDEX(Relationstabel!$C$3:$K$10,MATCH(INDIRECT($A$1&amp;"J"&amp;A258),Relationstabel!$A$3:$A$10,0),MATCH(IFERROR(VALUE(INDIRECT($A$1&amp;"K"&amp;A258)),0),Relationstabel!$C$1:$K$1,0))</f>
        <v>Naturgas</v>
      </c>
      <c r="J258" s="1" t="str">
        <f ca="1">INDEX(Anvendelseskode!B:B,MATCH($F258,Anvendelseskode!$A:$A,0))</f>
        <v>Række-, kæde-, dobbelthus (lodret adskillelse mellem enhederne)</v>
      </c>
      <c r="K258" s="1" t="str">
        <f ca="1">INDEX(Anvendelseskode!C:C,MATCH($F258,Anvendelseskode!$A:$A,0))</f>
        <v>Række-, kæde og dobbelthuse</v>
      </c>
      <c r="L258" s="1" t="str">
        <f ca="1">INDEX(Anvendelseskode!D:D,MATCH($F258,Anvendelseskode!$A:$A,0))</f>
        <v>Private husholdninger</v>
      </c>
      <c r="M258" s="1" t="str">
        <f ca="1">IFERROR(INDEX(SBi!$2:$2,MATCH(H258,SBi!$1:$1,1)),SBi!$K$2)</f>
        <v>Efter 2006</v>
      </c>
      <c r="N258" s="1">
        <f ca="1">INDEX(SBi!$C$3:$K$28,MATCH(F258,SBi!$B$3:$B$28,0),MATCH(M258,SBi!$C$2:$K$2,0))</f>
        <v>66.400000000000006</v>
      </c>
      <c r="O258" s="16">
        <f t="shared" ca="1" si="47"/>
        <v>7.1712000000000007</v>
      </c>
      <c r="P258" s="16" t="str">
        <f ca="1">IFERROR(INDEX(VpD!$2:$2,MATCH(H258,VpD!$1:$1,1)),VpD!$I$2)</f>
        <v>&gt;1998</v>
      </c>
      <c r="Q258" s="1">
        <f ca="1">INDEX(VpD!$C$3:$I$27,MATCH(F258,VpD!$B$3:$B$27,0),MATCH(P258,VpD!$C$2:$I$2,0))</f>
        <v>65</v>
      </c>
      <c r="R258" s="16">
        <f t="shared" ca="1" si="48"/>
        <v>7.02</v>
      </c>
      <c r="S258" s="14">
        <f t="shared" ca="1" si="49"/>
        <v>712616.7</v>
      </c>
      <c r="T258" s="14">
        <f t="shared" ca="1" si="50"/>
        <v>6168753.0800000001</v>
      </c>
      <c r="U258" s="14" t="str">
        <f t="shared" ca="1" si="51"/>
        <v>53BA2F34-6000-2505-E044-0003BA298018</v>
      </c>
    </row>
    <row r="259" spans="1:21" s="14" customFormat="1" x14ac:dyDescent="0.25">
      <c r="A259" s="14">
        <f t="shared" ref="A259:A322" si="52">ROW(B259)</f>
        <v>259</v>
      </c>
      <c r="B259" s="14" t="str">
        <f t="shared" ref="B259:B322" ca="1" si="53">INDIRECT($A$1&amp;"b"&amp;A259)</f>
        <v>972B1B89-1FDD-46B4-A995-1E7E890652B2</v>
      </c>
      <c r="C259" s="14" t="str">
        <f t="shared" ref="C259:C322" ca="1" si="54">INDIRECT($A$1&amp;"V"&amp;A259)</f>
        <v>Strandhaven</v>
      </c>
      <c r="D259" s="14" t="str">
        <f t="shared" ref="D259:D322" ca="1" si="55">INDIRECT($A$1&amp;"W"&amp;A259)</f>
        <v>137</v>
      </c>
      <c r="E259" s="14" t="str">
        <f t="shared" ref="E259:E322" ca="1" si="56">INDIRECT($A$1&amp;"AB"&amp;A259)</f>
        <v>5fy</v>
      </c>
      <c r="F259" s="1">
        <f t="shared" ref="F259:F322" ca="1" si="57">ROUNDDOWN(INDIRECT($A$1&amp;"C"&amp;A259),-1)</f>
        <v>130</v>
      </c>
      <c r="G259" s="1">
        <f t="shared" ref="G259:G322" ca="1" si="58">INDIRECT($A$1&amp;"P"&amp;A259)+INDIRECT($A$1&amp;"Q"&amp;A259)+INDIRECT($A$1&amp;"R"&amp;A259)*0.5</f>
        <v>108</v>
      </c>
      <c r="H259" s="1">
        <f t="shared" ref="H259:H322" ca="1" si="59">MAX(INDIRECT($A$1&amp;"E"&amp;A259),INDIRECT($A$1&amp;"D"&amp;A259))</f>
        <v>2008</v>
      </c>
      <c r="I259" s="1" t="str">
        <f ca="1">INDEX(Relationstabel!$C$3:$K$10,MATCH(INDIRECT($A$1&amp;"J"&amp;A259),Relationstabel!$A$3:$A$10,0),MATCH(IFERROR(VALUE(INDIRECT($A$1&amp;"K"&amp;A259)),0),Relationstabel!$C$1:$K$1,0))</f>
        <v>Naturgas</v>
      </c>
      <c r="J259" s="1" t="str">
        <f ca="1">INDEX(Anvendelseskode!B:B,MATCH($F259,Anvendelseskode!$A:$A,0))</f>
        <v>Række-, kæde-, dobbelthus (lodret adskillelse mellem enhederne)</v>
      </c>
      <c r="K259" s="1" t="str">
        <f ca="1">INDEX(Anvendelseskode!C:C,MATCH($F259,Anvendelseskode!$A:$A,0))</f>
        <v>Række-, kæde og dobbelthuse</v>
      </c>
      <c r="L259" s="1" t="str">
        <f ca="1">INDEX(Anvendelseskode!D:D,MATCH($F259,Anvendelseskode!$A:$A,0))</f>
        <v>Private husholdninger</v>
      </c>
      <c r="M259" s="1" t="str">
        <f ca="1">IFERROR(INDEX(SBi!$2:$2,MATCH(H259,SBi!$1:$1,1)),SBi!$K$2)</f>
        <v>Efter 2006</v>
      </c>
      <c r="N259" s="1">
        <f ca="1">INDEX(SBi!$C$3:$K$28,MATCH(F259,SBi!$B$3:$B$28,0),MATCH(M259,SBi!$C$2:$K$2,0))</f>
        <v>66.400000000000006</v>
      </c>
      <c r="O259" s="16">
        <f t="shared" ref="O259:O322" ca="1" si="60">N259*G259/1000</f>
        <v>7.1712000000000007</v>
      </c>
      <c r="P259" s="16" t="str">
        <f ca="1">IFERROR(INDEX(VpD!$2:$2,MATCH(H259,VpD!$1:$1,1)),VpD!$I$2)</f>
        <v>&gt;1998</v>
      </c>
      <c r="Q259" s="1">
        <f ca="1">INDEX(VpD!$C$3:$I$27,MATCH(F259,VpD!$B$3:$B$27,0),MATCH(P259,VpD!$C$2:$I$2,0))</f>
        <v>65</v>
      </c>
      <c r="R259" s="16">
        <f t="shared" ref="R259:R322" ca="1" si="61">Q259*G259/1000</f>
        <v>7.02</v>
      </c>
      <c r="S259" s="14">
        <f t="shared" ref="S259:S322" ca="1" si="62">INDIRECT($A$1&amp;"AE"&amp;A259)</f>
        <v>712623.35</v>
      </c>
      <c r="T259" s="14">
        <f t="shared" ref="T259:T322" ca="1" si="63">INDIRECT($A$1&amp;"AF"&amp;A259)</f>
        <v>6168744.9000000004</v>
      </c>
      <c r="U259" s="14" t="str">
        <f t="shared" ref="U259:U322" ca="1" si="64">INDIRECT($A$1&amp;"AC"&amp;A259)</f>
        <v>53BA2F34-6002-2505-E044-0003BA298018</v>
      </c>
    </row>
    <row r="260" spans="1:21" s="14" customFormat="1" x14ac:dyDescent="0.25">
      <c r="A260" s="14">
        <f t="shared" si="52"/>
        <v>260</v>
      </c>
      <c r="B260" s="14" t="str">
        <f t="shared" ca="1" si="53"/>
        <v>0483DA61-9C52-4EFB-83AE-7CB3059899D7</v>
      </c>
      <c r="C260" s="14" t="str">
        <f t="shared" ca="1" si="54"/>
        <v>Margrethevænget</v>
      </c>
      <c r="D260" s="14" t="str">
        <f t="shared" ca="1" si="55"/>
        <v>3</v>
      </c>
      <c r="E260" s="14" t="str">
        <f t="shared" ca="1" si="56"/>
        <v>18sp</v>
      </c>
      <c r="F260" s="1">
        <f t="shared" ca="1" si="57"/>
        <v>140</v>
      </c>
      <c r="G260" s="1">
        <f t="shared" ca="1" si="58"/>
        <v>2650</v>
      </c>
      <c r="H260" s="1">
        <f t="shared" ca="1" si="59"/>
        <v>2012</v>
      </c>
      <c r="I260" s="1" t="str">
        <f ca="1">INDEX(Relationstabel!$C$3:$K$10,MATCH(INDIRECT($A$1&amp;"J"&amp;A260),Relationstabel!$A$3:$A$10,0),MATCH(IFERROR(VALUE(INDIRECT($A$1&amp;"K"&amp;A260)),0),Relationstabel!$C$1:$K$1,0))</f>
        <v>Fjernvarme/ Blokvarme</v>
      </c>
      <c r="J260" s="1" t="str">
        <f ca="1">INDEX(Anvendelseskode!B:B,MATCH($F260,Anvendelseskode!$A:$A,0))</f>
        <v>Etageboligbebyggelse</v>
      </c>
      <c r="K260" s="1" t="str">
        <f ca="1">INDEX(Anvendelseskode!C:C,MATCH($F260,Anvendelseskode!$A:$A,0))</f>
        <v>Etageboligbebyggelse</v>
      </c>
      <c r="L260" s="1" t="str">
        <f ca="1">INDEX(Anvendelseskode!D:D,MATCH($F260,Anvendelseskode!$A:$A,0))</f>
        <v>Private husholdninger</v>
      </c>
      <c r="M260" s="1" t="str">
        <f ca="1">IFERROR(INDEX(SBi!$2:$2,MATCH(H260,SBi!$1:$1,1)),SBi!$K$2)</f>
        <v>Efter 2006</v>
      </c>
      <c r="N260" s="1">
        <f ca="1">INDEX(SBi!$C$3:$K$28,MATCH(F260,SBi!$B$3:$B$28,0),MATCH(M260,SBi!$C$2:$K$2,0))</f>
        <v>60.7</v>
      </c>
      <c r="O260" s="16">
        <f t="shared" ca="1" si="60"/>
        <v>160.85499999999999</v>
      </c>
      <c r="P260" s="16" t="str">
        <f ca="1">IFERROR(INDEX(VpD!$2:$2,MATCH(H260,VpD!$1:$1,1)),VpD!$I$2)</f>
        <v>&gt;1998</v>
      </c>
      <c r="Q260" s="1">
        <f ca="1">INDEX(VpD!$C$3:$I$27,MATCH(F260,VpD!$B$3:$B$27,0),MATCH(P260,VpD!$C$2:$I$2,0))</f>
        <v>64</v>
      </c>
      <c r="R260" s="16">
        <f t="shared" ca="1" si="61"/>
        <v>169.6</v>
      </c>
      <c r="S260" s="14">
        <f t="shared" ca="1" si="62"/>
        <v>712639.26</v>
      </c>
      <c r="T260" s="14">
        <f t="shared" ca="1" si="63"/>
        <v>6169391.3200000003</v>
      </c>
      <c r="U260" s="14" t="str">
        <f t="shared" ca="1" si="64"/>
        <v>604AD59E-34E8-7474-E044-0003BA298018</v>
      </c>
    </row>
    <row r="261" spans="1:21" s="14" customFormat="1" x14ac:dyDescent="0.25">
      <c r="A261" s="14">
        <f t="shared" si="52"/>
        <v>261</v>
      </c>
      <c r="B261" s="14" t="str">
        <f t="shared" ca="1" si="53"/>
        <v>3AE10B4A-3524-4B37-9F49-A1E27FE882F8</v>
      </c>
      <c r="C261" s="14" t="str">
        <f t="shared" ca="1" si="54"/>
        <v>Promenaden</v>
      </c>
      <c r="D261" s="14" t="str">
        <f t="shared" ca="1" si="55"/>
        <v>6</v>
      </c>
      <c r="E261" s="14" t="str">
        <f t="shared" ca="1" si="56"/>
        <v>9ss</v>
      </c>
      <c r="F261" s="1">
        <f t="shared" ca="1" si="57"/>
        <v>130</v>
      </c>
      <c r="G261" s="1">
        <f t="shared" ca="1" si="58"/>
        <v>111</v>
      </c>
      <c r="H261" s="1">
        <f t="shared" ca="1" si="59"/>
        <v>2008</v>
      </c>
      <c r="I261" s="1" t="str">
        <f ca="1">INDEX(Relationstabel!$C$3:$K$10,MATCH(INDIRECT($A$1&amp;"J"&amp;A261),Relationstabel!$A$3:$A$10,0),MATCH(IFERROR(VALUE(INDIRECT($A$1&amp;"K"&amp;A261)),0),Relationstabel!$C$1:$K$1,0))</f>
        <v>Fjernvarme/ Blokvarme</v>
      </c>
      <c r="J261" s="1" t="str">
        <f ca="1">INDEX(Anvendelseskode!B:B,MATCH($F261,Anvendelseskode!$A:$A,0))</f>
        <v>Række-, kæde-, dobbelthus (lodret adskillelse mellem enhederne)</v>
      </c>
      <c r="K261" s="1" t="str">
        <f ca="1">INDEX(Anvendelseskode!C:C,MATCH($F261,Anvendelseskode!$A:$A,0))</f>
        <v>Række-, kæde og dobbelthuse</v>
      </c>
      <c r="L261" s="1" t="str">
        <f ca="1">INDEX(Anvendelseskode!D:D,MATCH($F261,Anvendelseskode!$A:$A,0))</f>
        <v>Private husholdninger</v>
      </c>
      <c r="M261" s="1" t="str">
        <f ca="1">IFERROR(INDEX(SBi!$2:$2,MATCH(H261,SBi!$1:$1,1)),SBi!$K$2)</f>
        <v>Efter 2006</v>
      </c>
      <c r="N261" s="1">
        <f ca="1">INDEX(SBi!$C$3:$K$28,MATCH(F261,SBi!$B$3:$B$28,0),MATCH(M261,SBi!$C$2:$K$2,0))</f>
        <v>66.400000000000006</v>
      </c>
      <c r="O261" s="16">
        <f t="shared" ca="1" si="60"/>
        <v>7.370400000000001</v>
      </c>
      <c r="P261" s="16" t="str">
        <f ca="1">IFERROR(INDEX(VpD!$2:$2,MATCH(H261,VpD!$1:$1,1)),VpD!$I$2)</f>
        <v>&gt;1998</v>
      </c>
      <c r="Q261" s="1">
        <f ca="1">INDEX(VpD!$C$3:$I$27,MATCH(F261,VpD!$B$3:$B$27,0),MATCH(P261,VpD!$C$2:$I$2,0))</f>
        <v>65</v>
      </c>
      <c r="R261" s="16">
        <f t="shared" ca="1" si="61"/>
        <v>7.2149999999999999</v>
      </c>
      <c r="S261" s="14">
        <f t="shared" ca="1" si="62"/>
        <v>711716.95</v>
      </c>
      <c r="T261" s="14">
        <f t="shared" ca="1" si="63"/>
        <v>6172613.75</v>
      </c>
      <c r="U261" s="14" t="str">
        <f t="shared" ca="1" si="64"/>
        <v>3CAE7253-0939-0F90-E044-0003BA298018</v>
      </c>
    </row>
    <row r="262" spans="1:21" s="14" customFormat="1" x14ac:dyDescent="0.25">
      <c r="A262" s="14">
        <f t="shared" si="52"/>
        <v>262</v>
      </c>
      <c r="B262" s="14" t="str">
        <f t="shared" ca="1" si="53"/>
        <v>C9DBBAA0-F4FB-41C4-8CDB-C74DC5C64D0B</v>
      </c>
      <c r="C262" s="14" t="str">
        <f t="shared" ca="1" si="54"/>
        <v>Promenaden</v>
      </c>
      <c r="D262" s="14" t="str">
        <f t="shared" ca="1" si="55"/>
        <v>24</v>
      </c>
      <c r="E262" s="14" t="str">
        <f t="shared" ca="1" si="56"/>
        <v>9sø</v>
      </c>
      <c r="F262" s="1">
        <f t="shared" ca="1" si="57"/>
        <v>130</v>
      </c>
      <c r="G262" s="1">
        <f t="shared" ca="1" si="58"/>
        <v>125</v>
      </c>
      <c r="H262" s="1">
        <f t="shared" ca="1" si="59"/>
        <v>2008</v>
      </c>
      <c r="I262" s="1" t="str">
        <f ca="1">INDEX(Relationstabel!$C$3:$K$10,MATCH(INDIRECT($A$1&amp;"J"&amp;A262),Relationstabel!$A$3:$A$10,0),MATCH(IFERROR(VALUE(INDIRECT($A$1&amp;"K"&amp;A262)),0),Relationstabel!$C$1:$K$1,0))</f>
        <v>Fjernvarme/ Blokvarme</v>
      </c>
      <c r="J262" s="1" t="str">
        <f ca="1">INDEX(Anvendelseskode!B:B,MATCH($F262,Anvendelseskode!$A:$A,0))</f>
        <v>Række-, kæde-, dobbelthus (lodret adskillelse mellem enhederne)</v>
      </c>
      <c r="K262" s="1" t="str">
        <f ca="1">INDEX(Anvendelseskode!C:C,MATCH($F262,Anvendelseskode!$A:$A,0))</f>
        <v>Række-, kæde og dobbelthuse</v>
      </c>
      <c r="L262" s="1" t="str">
        <f ca="1">INDEX(Anvendelseskode!D:D,MATCH($F262,Anvendelseskode!$A:$A,0))</f>
        <v>Private husholdninger</v>
      </c>
      <c r="M262" s="1" t="str">
        <f ca="1">IFERROR(INDEX(SBi!$2:$2,MATCH(H262,SBi!$1:$1,1)),SBi!$K$2)</f>
        <v>Efter 2006</v>
      </c>
      <c r="N262" s="1">
        <f ca="1">INDEX(SBi!$C$3:$K$28,MATCH(F262,SBi!$B$3:$B$28,0),MATCH(M262,SBi!$C$2:$K$2,0))</f>
        <v>66.400000000000006</v>
      </c>
      <c r="O262" s="16">
        <f t="shared" ca="1" si="60"/>
        <v>8.3000000000000007</v>
      </c>
      <c r="P262" s="16" t="str">
        <f ca="1">IFERROR(INDEX(VpD!$2:$2,MATCH(H262,VpD!$1:$1,1)),VpD!$I$2)</f>
        <v>&gt;1998</v>
      </c>
      <c r="Q262" s="1">
        <f ca="1">INDEX(VpD!$C$3:$I$27,MATCH(F262,VpD!$B$3:$B$27,0),MATCH(P262,VpD!$C$2:$I$2,0))</f>
        <v>65</v>
      </c>
      <c r="R262" s="16">
        <f t="shared" ca="1" si="61"/>
        <v>8.125</v>
      </c>
      <c r="S262" s="14">
        <f t="shared" ca="1" si="62"/>
        <v>711765.86</v>
      </c>
      <c r="T262" s="14">
        <f t="shared" ca="1" si="63"/>
        <v>6172623.5700000003</v>
      </c>
      <c r="U262" s="14" t="str">
        <f t="shared" ca="1" si="64"/>
        <v>3CAE7253-0940-0F90-E044-0003BA298018</v>
      </c>
    </row>
    <row r="263" spans="1:21" s="14" customFormat="1" x14ac:dyDescent="0.25">
      <c r="A263" s="14">
        <f t="shared" si="52"/>
        <v>263</v>
      </c>
      <c r="B263" s="14" t="str">
        <f t="shared" ca="1" si="53"/>
        <v>CFC4A47B-5C50-44D8-BEA8-5D0057C69957</v>
      </c>
      <c r="C263" s="14" t="str">
        <f t="shared" ca="1" si="54"/>
        <v>Sandvejen</v>
      </c>
      <c r="D263" s="14" t="str">
        <f t="shared" ca="1" si="55"/>
        <v>27</v>
      </c>
      <c r="E263" s="14" t="str">
        <f t="shared" ca="1" si="56"/>
        <v>4as</v>
      </c>
      <c r="F263" s="1">
        <f t="shared" ca="1" si="57"/>
        <v>120</v>
      </c>
      <c r="G263" s="1">
        <f t="shared" ca="1" si="58"/>
        <v>130</v>
      </c>
      <c r="H263" s="1">
        <f t="shared" ca="1" si="59"/>
        <v>2000</v>
      </c>
      <c r="I263" s="1" t="str">
        <f ca="1">INDEX(Relationstabel!$C$3:$K$10,MATCH(INDIRECT($A$1&amp;"J"&amp;A263),Relationstabel!$A$3:$A$10,0),MATCH(IFERROR(VALUE(INDIRECT($A$1&amp;"K"&amp;A263)),0),Relationstabel!$C$1:$K$1,0))</f>
        <v>Naturgas</v>
      </c>
      <c r="J263" s="1" t="str">
        <f ca="1">INDEX(Anvendelseskode!B:B,MATCH($F263,Anvendelseskode!$A:$A,0))</f>
        <v>Fritliggende enfamilieshus (parcelhus)</v>
      </c>
      <c r="K263" s="1" t="str">
        <f ca="1">INDEX(Anvendelseskode!C:C,MATCH($F263,Anvendelseskode!$A:$A,0))</f>
        <v>Parcelhuse</v>
      </c>
      <c r="L263" s="1" t="str">
        <f ca="1">INDEX(Anvendelseskode!D:D,MATCH($F263,Anvendelseskode!$A:$A,0))</f>
        <v>Private husholdninger</v>
      </c>
      <c r="M263" s="1" t="str">
        <f ca="1">IFERROR(INDEX(SBi!$2:$2,MATCH(H263,SBi!$1:$1,1)),SBi!$K$2)</f>
        <v>1999-2006</v>
      </c>
      <c r="N263" s="1">
        <f ca="1">INDEX(SBi!$C$3:$K$28,MATCH(F263,SBi!$B$3:$B$28,0),MATCH(M263,SBi!$C$2:$K$2,0))</f>
        <v>83.9</v>
      </c>
      <c r="O263" s="16">
        <f t="shared" ca="1" si="60"/>
        <v>10.907</v>
      </c>
      <c r="P263" s="16" t="str">
        <f ca="1">IFERROR(INDEX(VpD!$2:$2,MATCH(H263,VpD!$1:$1,1)),VpD!$I$2)</f>
        <v>&gt;1998</v>
      </c>
      <c r="Q263" s="1">
        <f ca="1">INDEX(VpD!$C$3:$I$27,MATCH(F263,VpD!$B$3:$B$27,0),MATCH(P263,VpD!$C$2:$I$2,0))</f>
        <v>72</v>
      </c>
      <c r="R263" s="16">
        <f t="shared" ca="1" si="61"/>
        <v>9.36</v>
      </c>
      <c r="S263" s="14">
        <f t="shared" ca="1" si="62"/>
        <v>713150.34</v>
      </c>
      <c r="T263" s="14">
        <f t="shared" ca="1" si="63"/>
        <v>6168480.04</v>
      </c>
      <c r="U263" s="14" t="str">
        <f t="shared" ca="1" si="64"/>
        <v>0A3F507E-2105-32B8-E044-0003BA298018</v>
      </c>
    </row>
    <row r="264" spans="1:21" s="14" customFormat="1" x14ac:dyDescent="0.25">
      <c r="A264" s="14">
        <f t="shared" si="52"/>
        <v>264</v>
      </c>
      <c r="B264" s="14" t="str">
        <f t="shared" ca="1" si="53"/>
        <v>1BF8D50C-265C-48A4-BCF7-CE299C7B5D00</v>
      </c>
      <c r="C264" s="14" t="str">
        <f t="shared" ca="1" si="54"/>
        <v>Svenstrupvej</v>
      </c>
      <c r="D264" s="14" t="str">
        <f t="shared" ca="1" si="55"/>
        <v>11</v>
      </c>
      <c r="E264" s="14" t="str">
        <f t="shared" ca="1" si="56"/>
        <v>18ie</v>
      </c>
      <c r="F264" s="1">
        <f t="shared" ca="1" si="57"/>
        <v>120</v>
      </c>
      <c r="G264" s="1">
        <f t="shared" ca="1" si="58"/>
        <v>132</v>
      </c>
      <c r="H264" s="1">
        <f t="shared" ca="1" si="59"/>
        <v>1980</v>
      </c>
      <c r="I264" s="1" t="str">
        <f ca="1">INDEX(Relationstabel!$C$3:$K$10,MATCH(INDIRECT($A$1&amp;"J"&amp;A264),Relationstabel!$A$3:$A$10,0),MATCH(IFERROR(VALUE(INDIRECT($A$1&amp;"K"&amp;A264)),0),Relationstabel!$C$1:$K$1,0))</f>
        <v>Naturgas</v>
      </c>
      <c r="J264" s="1" t="str">
        <f ca="1">INDEX(Anvendelseskode!B:B,MATCH($F264,Anvendelseskode!$A:$A,0))</f>
        <v>Fritliggende enfamilieshus (parcelhus)</v>
      </c>
      <c r="K264" s="1" t="str">
        <f ca="1">INDEX(Anvendelseskode!C:C,MATCH($F264,Anvendelseskode!$A:$A,0))</f>
        <v>Parcelhuse</v>
      </c>
      <c r="L264" s="1" t="str">
        <f ca="1">INDEX(Anvendelseskode!D:D,MATCH($F264,Anvendelseskode!$A:$A,0))</f>
        <v>Private husholdninger</v>
      </c>
      <c r="M264" s="1" t="str">
        <f ca="1">IFERROR(INDEX(SBi!$2:$2,MATCH(H264,SBi!$1:$1,1)),SBi!$K$2)</f>
        <v>1979-1998</v>
      </c>
      <c r="N264" s="1">
        <f ca="1">INDEX(SBi!$C$3:$K$28,MATCH(F264,SBi!$B$3:$B$28,0),MATCH(M264,SBi!$C$2:$K$2,0))</f>
        <v>105.4</v>
      </c>
      <c r="O264" s="16">
        <f t="shared" ca="1" si="60"/>
        <v>13.912800000000001</v>
      </c>
      <c r="P264" s="16" t="str">
        <f ca="1">IFERROR(INDEX(VpD!$2:$2,MATCH(H264,VpD!$1:$1,1)),VpD!$I$2)</f>
        <v>1979-1998</v>
      </c>
      <c r="Q264" s="1">
        <f ca="1">INDEX(VpD!$C$3:$I$27,MATCH(F264,VpD!$B$3:$B$27,0),MATCH(P264,VpD!$C$2:$I$2,0))</f>
        <v>90</v>
      </c>
      <c r="R264" s="16">
        <f t="shared" ca="1" si="61"/>
        <v>11.88</v>
      </c>
      <c r="S264" s="14">
        <f t="shared" ca="1" si="62"/>
        <v>712786.36</v>
      </c>
      <c r="T264" s="14">
        <f t="shared" ca="1" si="63"/>
        <v>6169227.1200000001</v>
      </c>
      <c r="U264" s="14" t="str">
        <f t="shared" ca="1" si="64"/>
        <v>0A3F507E-2205-32B8-E044-0003BA298018</v>
      </c>
    </row>
    <row r="265" spans="1:21" s="14" customFormat="1" x14ac:dyDescent="0.25">
      <c r="A265" s="14">
        <f t="shared" si="52"/>
        <v>265</v>
      </c>
      <c r="B265" s="14" t="str">
        <f t="shared" ca="1" si="53"/>
        <v>874A7FD7-B658-4B64-B320-3B59528BEE38</v>
      </c>
      <c r="C265" s="14" t="str">
        <f t="shared" ca="1" si="54"/>
        <v>Aunsøvej</v>
      </c>
      <c r="D265" s="14" t="str">
        <f t="shared" ca="1" si="55"/>
        <v>4</v>
      </c>
      <c r="E265" s="14" t="str">
        <f t="shared" ca="1" si="56"/>
        <v>11bæ</v>
      </c>
      <c r="F265" s="1">
        <f t="shared" ca="1" si="57"/>
        <v>120</v>
      </c>
      <c r="G265" s="1">
        <f t="shared" ca="1" si="58"/>
        <v>151</v>
      </c>
      <c r="H265" s="1">
        <f t="shared" ca="1" si="59"/>
        <v>1970</v>
      </c>
      <c r="I265" s="1" t="str">
        <f ca="1">INDEX(Relationstabel!$C$3:$K$10,MATCH(INDIRECT($A$1&amp;"J"&amp;A265),Relationstabel!$A$3:$A$10,0),MATCH(IFERROR(VALUE(INDIRECT($A$1&amp;"K"&amp;A265)),0),Relationstabel!$C$1:$K$1,0))</f>
        <v>Naturgas</v>
      </c>
      <c r="J265" s="1" t="str">
        <f ca="1">INDEX(Anvendelseskode!B:B,MATCH($F265,Anvendelseskode!$A:$A,0))</f>
        <v>Fritliggende enfamilieshus (parcelhus)</v>
      </c>
      <c r="K265" s="1" t="str">
        <f ca="1">INDEX(Anvendelseskode!C:C,MATCH($F265,Anvendelseskode!$A:$A,0))</f>
        <v>Parcelhuse</v>
      </c>
      <c r="L265" s="1" t="str">
        <f ca="1">INDEX(Anvendelseskode!D:D,MATCH($F265,Anvendelseskode!$A:$A,0))</f>
        <v>Private husholdninger</v>
      </c>
      <c r="M265" s="1" t="str">
        <f ca="1">IFERROR(INDEX(SBi!$2:$2,MATCH(H265,SBi!$1:$1,1)),SBi!$K$2)</f>
        <v>1961-1972</v>
      </c>
      <c r="N265" s="1">
        <f ca="1">INDEX(SBi!$C$3:$K$28,MATCH(F265,SBi!$B$3:$B$28,0),MATCH(M265,SBi!$C$2:$K$2,0))</f>
        <v>134.30000000000001</v>
      </c>
      <c r="O265" s="16">
        <f t="shared" ca="1" si="60"/>
        <v>20.279300000000003</v>
      </c>
      <c r="P265" s="16" t="str">
        <f ca="1">IFERROR(INDEX(VpD!$2:$2,MATCH(H265,VpD!$1:$1,1)),VpD!$I$2)</f>
        <v>1961-1972</v>
      </c>
      <c r="Q265" s="1">
        <f ca="1">INDEX(VpD!$C$3:$I$27,MATCH(F265,VpD!$B$3:$B$27,0),MATCH(P265,VpD!$C$2:$I$2,0))</f>
        <v>143</v>
      </c>
      <c r="R265" s="16">
        <f t="shared" ca="1" si="61"/>
        <v>21.593</v>
      </c>
      <c r="S265" s="14">
        <f t="shared" ca="1" si="62"/>
        <v>712989.78</v>
      </c>
      <c r="T265" s="14">
        <f t="shared" ca="1" si="63"/>
        <v>6168665.8899999997</v>
      </c>
      <c r="U265" s="14" t="str">
        <f t="shared" ca="1" si="64"/>
        <v>0A3F507E-1505-32B8-E044-0003BA298018</v>
      </c>
    </row>
    <row r="266" spans="1:21" s="14" customFormat="1" x14ac:dyDescent="0.25">
      <c r="A266" s="14">
        <f t="shared" si="52"/>
        <v>266</v>
      </c>
      <c r="B266" s="14" t="str">
        <f t="shared" ca="1" si="53"/>
        <v>287EDBF9-87BD-4E26-AC1F-D9A814EDCB66</v>
      </c>
      <c r="C266" s="14" t="str">
        <f t="shared" ca="1" si="54"/>
        <v>Bysvinget</v>
      </c>
      <c r="D266" s="14" t="str">
        <f t="shared" ca="1" si="55"/>
        <v>1</v>
      </c>
      <c r="E266" s="14" t="str">
        <f t="shared" ca="1" si="56"/>
        <v>11co</v>
      </c>
      <c r="F266" s="1">
        <f t="shared" ca="1" si="57"/>
        <v>120</v>
      </c>
      <c r="G266" s="1">
        <f t="shared" ca="1" si="58"/>
        <v>133</v>
      </c>
      <c r="H266" s="1">
        <f t="shared" ca="1" si="59"/>
        <v>1985</v>
      </c>
      <c r="I266" s="1" t="str">
        <f ca="1">INDEX(Relationstabel!$C$3:$K$10,MATCH(INDIRECT($A$1&amp;"J"&amp;A266),Relationstabel!$A$3:$A$10,0),MATCH(IFERROR(VALUE(INDIRECT($A$1&amp;"K"&amp;A266)),0),Relationstabel!$C$1:$K$1,0))</f>
        <v>Elvarme</v>
      </c>
      <c r="J266" s="1" t="str">
        <f ca="1">INDEX(Anvendelseskode!B:B,MATCH($F266,Anvendelseskode!$A:$A,0))</f>
        <v>Fritliggende enfamilieshus (parcelhus)</v>
      </c>
      <c r="K266" s="1" t="str">
        <f ca="1">INDEX(Anvendelseskode!C:C,MATCH($F266,Anvendelseskode!$A:$A,0))</f>
        <v>Parcelhuse</v>
      </c>
      <c r="L266" s="1" t="str">
        <f ca="1">INDEX(Anvendelseskode!D:D,MATCH($F266,Anvendelseskode!$A:$A,0))</f>
        <v>Private husholdninger</v>
      </c>
      <c r="M266" s="1" t="str">
        <f ca="1">IFERROR(INDEX(SBi!$2:$2,MATCH(H266,SBi!$1:$1,1)),SBi!$K$2)</f>
        <v>1979-1998</v>
      </c>
      <c r="N266" s="1">
        <f ca="1">INDEX(SBi!$C$3:$K$28,MATCH(F266,SBi!$B$3:$B$28,0),MATCH(M266,SBi!$C$2:$K$2,0))</f>
        <v>105.4</v>
      </c>
      <c r="O266" s="16">
        <f t="shared" ca="1" si="60"/>
        <v>14.0182</v>
      </c>
      <c r="P266" s="16" t="str">
        <f ca="1">IFERROR(INDEX(VpD!$2:$2,MATCH(H266,VpD!$1:$1,1)),VpD!$I$2)</f>
        <v>1979-1998</v>
      </c>
      <c r="Q266" s="1">
        <f ca="1">INDEX(VpD!$C$3:$I$27,MATCH(F266,VpD!$B$3:$B$27,0),MATCH(P266,VpD!$C$2:$I$2,0))</f>
        <v>90</v>
      </c>
      <c r="R266" s="16">
        <f t="shared" ca="1" si="61"/>
        <v>11.97</v>
      </c>
      <c r="S266" s="14">
        <f t="shared" ca="1" si="62"/>
        <v>711553.54</v>
      </c>
      <c r="T266" s="14">
        <f t="shared" ca="1" si="63"/>
        <v>6170775.6699999999</v>
      </c>
      <c r="U266" s="14" t="str">
        <f t="shared" ca="1" si="64"/>
        <v>0A3F507E-1605-32B8-E044-0003BA298018</v>
      </c>
    </row>
    <row r="267" spans="1:21" s="14" customFormat="1" x14ac:dyDescent="0.25">
      <c r="A267" s="14">
        <f t="shared" si="52"/>
        <v>267</v>
      </c>
      <c r="B267" s="14" t="str">
        <f t="shared" ca="1" si="53"/>
        <v>0D0478BD-FF8B-4FFA-BD90-E402D93386D4</v>
      </c>
      <c r="C267" s="14" t="str">
        <f t="shared" ca="1" si="54"/>
        <v>Horsbred</v>
      </c>
      <c r="D267" s="14" t="str">
        <f t="shared" ca="1" si="55"/>
        <v>145</v>
      </c>
      <c r="E267" s="14" t="str">
        <f t="shared" ca="1" si="56"/>
        <v>20av</v>
      </c>
      <c r="F267" s="1">
        <f t="shared" ca="1" si="57"/>
        <v>120</v>
      </c>
      <c r="G267" s="1">
        <f t="shared" ca="1" si="58"/>
        <v>161</v>
      </c>
      <c r="H267" s="1">
        <f t="shared" ca="1" si="59"/>
        <v>1969</v>
      </c>
      <c r="I267" s="1" t="str">
        <f ca="1">INDEX(Relationstabel!$C$3:$K$10,MATCH(INDIRECT($A$1&amp;"J"&amp;A267),Relationstabel!$A$3:$A$10,0),MATCH(IFERROR(VALUE(INDIRECT($A$1&amp;"K"&amp;A267)),0),Relationstabel!$C$1:$K$1,0))</f>
        <v>Fjernvarme/ Blokvarme</v>
      </c>
      <c r="J267" s="1" t="str">
        <f ca="1">INDEX(Anvendelseskode!B:B,MATCH($F267,Anvendelseskode!$A:$A,0))</f>
        <v>Fritliggende enfamilieshus (parcelhus)</v>
      </c>
      <c r="K267" s="1" t="str">
        <f ca="1">INDEX(Anvendelseskode!C:C,MATCH($F267,Anvendelseskode!$A:$A,0))</f>
        <v>Parcelhuse</v>
      </c>
      <c r="L267" s="1" t="str">
        <f ca="1">INDEX(Anvendelseskode!D:D,MATCH($F267,Anvendelseskode!$A:$A,0))</f>
        <v>Private husholdninger</v>
      </c>
      <c r="M267" s="1" t="str">
        <f ca="1">IFERROR(INDEX(SBi!$2:$2,MATCH(H267,SBi!$1:$1,1)),SBi!$K$2)</f>
        <v>1961-1972</v>
      </c>
      <c r="N267" s="1">
        <f ca="1">INDEX(SBi!$C$3:$K$28,MATCH(F267,SBi!$B$3:$B$28,0),MATCH(M267,SBi!$C$2:$K$2,0))</f>
        <v>134.30000000000001</v>
      </c>
      <c r="O267" s="16">
        <f t="shared" ca="1" si="60"/>
        <v>21.622300000000003</v>
      </c>
      <c r="P267" s="16" t="str">
        <f ca="1">IFERROR(INDEX(VpD!$2:$2,MATCH(H267,VpD!$1:$1,1)),VpD!$I$2)</f>
        <v>1961-1972</v>
      </c>
      <c r="Q267" s="1">
        <f ca="1">INDEX(VpD!$C$3:$I$27,MATCH(F267,VpD!$B$3:$B$27,0),MATCH(P267,VpD!$C$2:$I$2,0))</f>
        <v>143</v>
      </c>
      <c r="R267" s="16">
        <f t="shared" ca="1" si="61"/>
        <v>23.023</v>
      </c>
      <c r="S267" s="14">
        <f t="shared" ca="1" si="62"/>
        <v>711294.62</v>
      </c>
      <c r="T267" s="14">
        <f t="shared" ca="1" si="63"/>
        <v>6172050.6699999999</v>
      </c>
      <c r="U267" s="14" t="str">
        <f t="shared" ca="1" si="64"/>
        <v>0A3F507E-1905-32B8-E044-0003BA298018</v>
      </c>
    </row>
    <row r="268" spans="1:21" s="14" customFormat="1" x14ac:dyDescent="0.25">
      <c r="A268" s="14">
        <f t="shared" si="52"/>
        <v>268</v>
      </c>
      <c r="B268" s="14" t="str">
        <f t="shared" ca="1" si="53"/>
        <v>22B51420-790C-41E0-8028-F59BAADE199C</v>
      </c>
      <c r="C268" s="14" t="str">
        <f t="shared" ca="1" si="54"/>
        <v>Kollerupparken</v>
      </c>
      <c r="D268" s="14" t="str">
        <f t="shared" ca="1" si="55"/>
        <v>31</v>
      </c>
      <c r="E268" s="14" t="str">
        <f t="shared" ca="1" si="56"/>
        <v>1ai</v>
      </c>
      <c r="F268" s="1">
        <f t="shared" ca="1" si="57"/>
        <v>120</v>
      </c>
      <c r="G268" s="1">
        <f t="shared" ca="1" si="58"/>
        <v>147</v>
      </c>
      <c r="H268" s="1">
        <f t="shared" ca="1" si="59"/>
        <v>1972</v>
      </c>
      <c r="I268" s="1" t="str">
        <f ca="1">INDEX(Relationstabel!$C$3:$K$10,MATCH(INDIRECT($A$1&amp;"J"&amp;A268),Relationstabel!$A$3:$A$10,0),MATCH(IFERROR(VALUE(INDIRECT($A$1&amp;"K"&amp;A268)),0),Relationstabel!$C$1:$K$1,0))</f>
        <v>Naturgas</v>
      </c>
      <c r="J268" s="1" t="str">
        <f ca="1">INDEX(Anvendelseskode!B:B,MATCH($F268,Anvendelseskode!$A:$A,0))</f>
        <v>Fritliggende enfamilieshus (parcelhus)</v>
      </c>
      <c r="K268" s="1" t="str">
        <f ca="1">INDEX(Anvendelseskode!C:C,MATCH($F268,Anvendelseskode!$A:$A,0))</f>
        <v>Parcelhuse</v>
      </c>
      <c r="L268" s="1" t="str">
        <f ca="1">INDEX(Anvendelseskode!D:D,MATCH($F268,Anvendelseskode!$A:$A,0))</f>
        <v>Private husholdninger</v>
      </c>
      <c r="M268" s="1" t="str">
        <f ca="1">IFERROR(INDEX(SBi!$2:$2,MATCH(H268,SBi!$1:$1,1)),SBi!$K$2)</f>
        <v>1961-1972</v>
      </c>
      <c r="N268" s="1">
        <f ca="1">INDEX(SBi!$C$3:$K$28,MATCH(F268,SBi!$B$3:$B$28,0),MATCH(M268,SBi!$C$2:$K$2,0))</f>
        <v>134.30000000000001</v>
      </c>
      <c r="O268" s="16">
        <f t="shared" ca="1" si="60"/>
        <v>19.742100000000001</v>
      </c>
      <c r="P268" s="16" t="str">
        <f ca="1">IFERROR(INDEX(VpD!$2:$2,MATCH(H268,VpD!$1:$1,1)),VpD!$I$2)</f>
        <v>1961-1972</v>
      </c>
      <c r="Q268" s="1">
        <f ca="1">INDEX(VpD!$C$3:$I$27,MATCH(F268,VpD!$B$3:$B$27,0),MATCH(P268,VpD!$C$2:$I$2,0))</f>
        <v>143</v>
      </c>
      <c r="R268" s="16">
        <f t="shared" ca="1" si="61"/>
        <v>21.021000000000001</v>
      </c>
      <c r="S268" s="14">
        <f t="shared" ca="1" si="62"/>
        <v>713551.44</v>
      </c>
      <c r="T268" s="14">
        <f t="shared" ca="1" si="63"/>
        <v>6169248.9800000004</v>
      </c>
      <c r="U268" s="14" t="str">
        <f t="shared" ca="1" si="64"/>
        <v>0A3F507E-1C05-32B8-E044-0003BA298018</v>
      </c>
    </row>
    <row r="269" spans="1:21" s="14" customFormat="1" x14ac:dyDescent="0.25">
      <c r="A269" s="14">
        <f t="shared" si="52"/>
        <v>269</v>
      </c>
      <c r="B269" s="14" t="str">
        <f t="shared" ca="1" si="53"/>
        <v>5F11A403-2737-4CFA-B88B-1D27A4FF052D</v>
      </c>
      <c r="C269" s="14" t="str">
        <f t="shared" ca="1" si="54"/>
        <v>Gisselfeldvej</v>
      </c>
      <c r="D269" s="14" t="str">
        <f t="shared" ca="1" si="55"/>
        <v>6</v>
      </c>
      <c r="E269" s="14" t="str">
        <f t="shared" ca="1" si="56"/>
        <v>7cy</v>
      </c>
      <c r="F269" s="1">
        <f t="shared" ca="1" si="57"/>
        <v>220</v>
      </c>
      <c r="G269" s="1">
        <f t="shared" ca="1" si="58"/>
        <v>780</v>
      </c>
      <c r="H269" s="1">
        <f t="shared" ca="1" si="59"/>
        <v>1962</v>
      </c>
      <c r="I269" s="1" t="str">
        <f ca="1">INDEX(Relationstabel!$C$3:$K$10,MATCH(INDIRECT($A$1&amp;"J"&amp;A269),Relationstabel!$A$3:$A$10,0),MATCH(IFERROR(VALUE(INDIRECT($A$1&amp;"K"&amp;A269)),0),Relationstabel!$C$1:$K$1,0))</f>
        <v>Olie</v>
      </c>
      <c r="J269" s="1" t="str">
        <f ca="1">INDEX(Anvendelseskode!B:B,MATCH($F269,Anvendelseskode!$A:$A,0))</f>
        <v>Bygning til erhvervsmæssig produktion vedrørende industri, håndværk m.v. (fabrik, værksted o.lign.)</v>
      </c>
      <c r="K269" s="1" t="str">
        <f ca="1">INDEX(Anvendelseskode!C:C,MATCH($F269,Anvendelseskode!$A:$A,0))</f>
        <v>Fabrikker, værksteder o.l.</v>
      </c>
      <c r="L269" s="1" t="str">
        <f ca="1">INDEX(Anvendelseskode!D:D,MATCH($F269,Anvendelseskode!$A:$A,0))</f>
        <v>Industri</v>
      </c>
      <c r="M269" s="1" t="str">
        <f ca="1">IFERROR(INDEX(SBi!$2:$2,MATCH(H269,SBi!$1:$1,1)),SBi!$K$2)</f>
        <v>1961-1972</v>
      </c>
      <c r="N269" s="1">
        <f ca="1">INDEX(SBi!$C$3:$K$28,MATCH(F269,SBi!$B$3:$B$28,0),MATCH(M269,SBi!$C$2:$K$2,0))</f>
        <v>97</v>
      </c>
      <c r="O269" s="16">
        <f t="shared" ca="1" si="60"/>
        <v>75.66</v>
      </c>
      <c r="P269" s="16" t="str">
        <f ca="1">IFERROR(INDEX(VpD!$2:$2,MATCH(H269,VpD!$1:$1,1)),VpD!$I$2)</f>
        <v>1961-1972</v>
      </c>
      <c r="Q269" s="1">
        <f ca="1">INDEX(VpD!$C$3:$I$27,MATCH(F269,VpD!$B$3:$B$27,0),MATCH(P269,VpD!$C$2:$I$2,0))</f>
        <v>97</v>
      </c>
      <c r="R269" s="16">
        <f t="shared" ca="1" si="61"/>
        <v>75.66</v>
      </c>
      <c r="S269" s="14">
        <f t="shared" ca="1" si="62"/>
        <v>712205.18</v>
      </c>
      <c r="T269" s="14">
        <f t="shared" ca="1" si="63"/>
        <v>6169482.5800000001</v>
      </c>
      <c r="U269" s="14" t="str">
        <f t="shared" ca="1" si="64"/>
        <v>0A3F507E-1806-32B8-E044-0003BA298018</v>
      </c>
    </row>
    <row r="270" spans="1:21" s="14" customFormat="1" x14ac:dyDescent="0.25">
      <c r="A270" s="14">
        <f t="shared" si="52"/>
        <v>270</v>
      </c>
      <c r="B270" s="14" t="str">
        <f t="shared" ca="1" si="53"/>
        <v>8E96DBB8-7E31-4EA1-8C86-252ACC4F7A67</v>
      </c>
      <c r="C270" s="14" t="str">
        <f t="shared" ca="1" si="54"/>
        <v>Pilehavevænge</v>
      </c>
      <c r="D270" s="14" t="str">
        <f t="shared" ca="1" si="55"/>
        <v>2</v>
      </c>
      <c r="E270" s="14" t="str">
        <f t="shared" ca="1" si="56"/>
        <v>10bb</v>
      </c>
      <c r="F270" s="1">
        <f t="shared" ca="1" si="57"/>
        <v>120</v>
      </c>
      <c r="G270" s="1">
        <f t="shared" ca="1" si="58"/>
        <v>114</v>
      </c>
      <c r="H270" s="1">
        <f t="shared" ca="1" si="59"/>
        <v>1966</v>
      </c>
      <c r="I270" s="1" t="str">
        <f ca="1">INDEX(Relationstabel!$C$3:$K$10,MATCH(INDIRECT($A$1&amp;"J"&amp;A270),Relationstabel!$A$3:$A$10,0),MATCH(IFERROR(VALUE(INDIRECT($A$1&amp;"K"&amp;A270)),0),Relationstabel!$C$1:$K$1,0))</f>
        <v>Fjernvarme/ Blokvarme</v>
      </c>
      <c r="J270" s="1" t="str">
        <f ca="1">INDEX(Anvendelseskode!B:B,MATCH($F270,Anvendelseskode!$A:$A,0))</f>
        <v>Fritliggende enfamilieshus (parcelhus)</v>
      </c>
      <c r="K270" s="1" t="str">
        <f ca="1">INDEX(Anvendelseskode!C:C,MATCH($F270,Anvendelseskode!$A:$A,0))</f>
        <v>Parcelhuse</v>
      </c>
      <c r="L270" s="1" t="str">
        <f ca="1">INDEX(Anvendelseskode!D:D,MATCH($F270,Anvendelseskode!$A:$A,0))</f>
        <v>Private husholdninger</v>
      </c>
      <c r="M270" s="1" t="str">
        <f ca="1">IFERROR(INDEX(SBi!$2:$2,MATCH(H270,SBi!$1:$1,1)),SBi!$K$2)</f>
        <v>1961-1972</v>
      </c>
      <c r="N270" s="1">
        <f ca="1">INDEX(SBi!$C$3:$K$28,MATCH(F270,SBi!$B$3:$B$28,0),MATCH(M270,SBi!$C$2:$K$2,0))</f>
        <v>134.30000000000001</v>
      </c>
      <c r="O270" s="16">
        <f t="shared" ca="1" si="60"/>
        <v>15.3102</v>
      </c>
      <c r="P270" s="16" t="str">
        <f ca="1">IFERROR(INDEX(VpD!$2:$2,MATCH(H270,VpD!$1:$1,1)),VpD!$I$2)</f>
        <v>1961-1972</v>
      </c>
      <c r="Q270" s="1">
        <f ca="1">INDEX(VpD!$C$3:$I$27,MATCH(F270,VpD!$B$3:$B$27,0),MATCH(P270,VpD!$C$2:$I$2,0))</f>
        <v>143</v>
      </c>
      <c r="R270" s="16">
        <f t="shared" ca="1" si="61"/>
        <v>16.302</v>
      </c>
      <c r="S270" s="14">
        <f t="shared" ca="1" si="62"/>
        <v>711145.82</v>
      </c>
      <c r="T270" s="14">
        <f t="shared" ca="1" si="63"/>
        <v>6171930.8600000003</v>
      </c>
      <c r="U270" s="14" t="str">
        <f t="shared" ca="1" si="64"/>
        <v>0A3F507E-1F06-32B8-E044-0003BA298018</v>
      </c>
    </row>
    <row r="271" spans="1:21" s="14" customFormat="1" x14ac:dyDescent="0.25">
      <c r="A271" s="14">
        <f t="shared" si="52"/>
        <v>271</v>
      </c>
      <c r="B271" s="14" t="str">
        <f t="shared" ca="1" si="53"/>
        <v>C8D2EABC-DBEF-4D7B-B594-A45104A85591</v>
      </c>
      <c r="C271" s="14" t="str">
        <f t="shared" ca="1" si="54"/>
        <v>Pilehavevænge</v>
      </c>
      <c r="D271" s="14" t="str">
        <f t="shared" ca="1" si="55"/>
        <v>17</v>
      </c>
      <c r="E271" s="14" t="str">
        <f t="shared" ca="1" si="56"/>
        <v>19i</v>
      </c>
      <c r="F271" s="1">
        <f t="shared" ca="1" si="57"/>
        <v>120</v>
      </c>
      <c r="G271" s="1">
        <f t="shared" ca="1" si="58"/>
        <v>129</v>
      </c>
      <c r="H271" s="1">
        <f t="shared" ca="1" si="59"/>
        <v>1969</v>
      </c>
      <c r="I271" s="1" t="str">
        <f ca="1">INDEX(Relationstabel!$C$3:$K$10,MATCH(INDIRECT($A$1&amp;"J"&amp;A271),Relationstabel!$A$3:$A$10,0),MATCH(IFERROR(VALUE(INDIRECT($A$1&amp;"K"&amp;A271)),0),Relationstabel!$C$1:$K$1,0))</f>
        <v>Fjernvarme/ Blokvarme</v>
      </c>
      <c r="J271" s="1" t="str">
        <f ca="1">INDEX(Anvendelseskode!B:B,MATCH($F271,Anvendelseskode!$A:$A,0))</f>
        <v>Fritliggende enfamilieshus (parcelhus)</v>
      </c>
      <c r="K271" s="1" t="str">
        <f ca="1">INDEX(Anvendelseskode!C:C,MATCH($F271,Anvendelseskode!$A:$A,0))</f>
        <v>Parcelhuse</v>
      </c>
      <c r="L271" s="1" t="str">
        <f ca="1">INDEX(Anvendelseskode!D:D,MATCH($F271,Anvendelseskode!$A:$A,0))</f>
        <v>Private husholdninger</v>
      </c>
      <c r="M271" s="1" t="str">
        <f ca="1">IFERROR(INDEX(SBi!$2:$2,MATCH(H271,SBi!$1:$1,1)),SBi!$K$2)</f>
        <v>1961-1972</v>
      </c>
      <c r="N271" s="1">
        <f ca="1">INDEX(SBi!$C$3:$K$28,MATCH(F271,SBi!$B$3:$B$28,0),MATCH(M271,SBi!$C$2:$K$2,0))</f>
        <v>134.30000000000001</v>
      </c>
      <c r="O271" s="16">
        <f t="shared" ca="1" si="60"/>
        <v>17.3247</v>
      </c>
      <c r="P271" s="16" t="str">
        <f ca="1">IFERROR(INDEX(VpD!$2:$2,MATCH(H271,VpD!$1:$1,1)),VpD!$I$2)</f>
        <v>1961-1972</v>
      </c>
      <c r="Q271" s="1">
        <f ca="1">INDEX(VpD!$C$3:$I$27,MATCH(F271,VpD!$B$3:$B$27,0),MATCH(P271,VpD!$C$2:$I$2,0))</f>
        <v>143</v>
      </c>
      <c r="R271" s="16">
        <f t="shared" ca="1" si="61"/>
        <v>18.446999999999999</v>
      </c>
      <c r="S271" s="14">
        <f t="shared" ca="1" si="62"/>
        <v>711096.62</v>
      </c>
      <c r="T271" s="14">
        <f t="shared" ca="1" si="63"/>
        <v>6172140.7300000004</v>
      </c>
      <c r="U271" s="14" t="str">
        <f t="shared" ca="1" si="64"/>
        <v>0A3F507E-1F15-32B8-E044-0003BA298018</v>
      </c>
    </row>
    <row r="272" spans="1:21" s="14" customFormat="1" x14ac:dyDescent="0.25">
      <c r="A272" s="14">
        <f t="shared" si="52"/>
        <v>272</v>
      </c>
      <c r="B272" s="14" t="str">
        <f t="shared" ca="1" si="53"/>
        <v>7AA1053B-CF81-4369-BC86-75FF1CBDD6BA</v>
      </c>
      <c r="C272" s="14" t="str">
        <f t="shared" ca="1" si="54"/>
        <v>Rendsagervej</v>
      </c>
      <c r="D272" s="14" t="str">
        <f t="shared" ca="1" si="55"/>
        <v>153</v>
      </c>
      <c r="E272" s="14" t="str">
        <f t="shared" ca="1" si="56"/>
        <v>9mo</v>
      </c>
      <c r="F272" s="1">
        <f t="shared" ca="1" si="57"/>
        <v>120</v>
      </c>
      <c r="G272" s="1">
        <f t="shared" ca="1" si="58"/>
        <v>109</v>
      </c>
      <c r="H272" s="1">
        <f t="shared" ca="1" si="59"/>
        <v>1985</v>
      </c>
      <c r="I272" s="1" t="str">
        <f ca="1">INDEX(Relationstabel!$C$3:$K$10,MATCH(INDIRECT($A$1&amp;"J"&amp;A272),Relationstabel!$A$3:$A$10,0),MATCH(IFERROR(VALUE(INDIRECT($A$1&amp;"K"&amp;A272)),0),Relationstabel!$C$1:$K$1,0))</f>
        <v>Olie</v>
      </c>
      <c r="J272" s="1" t="str">
        <f ca="1">INDEX(Anvendelseskode!B:B,MATCH($F272,Anvendelseskode!$A:$A,0))</f>
        <v>Fritliggende enfamilieshus (parcelhus)</v>
      </c>
      <c r="K272" s="1" t="str">
        <f ca="1">INDEX(Anvendelseskode!C:C,MATCH($F272,Anvendelseskode!$A:$A,0))</f>
        <v>Parcelhuse</v>
      </c>
      <c r="L272" s="1" t="str">
        <f ca="1">INDEX(Anvendelseskode!D:D,MATCH($F272,Anvendelseskode!$A:$A,0))</f>
        <v>Private husholdninger</v>
      </c>
      <c r="M272" s="1" t="str">
        <f ca="1">IFERROR(INDEX(SBi!$2:$2,MATCH(H272,SBi!$1:$1,1)),SBi!$K$2)</f>
        <v>1979-1998</v>
      </c>
      <c r="N272" s="1">
        <f ca="1">INDEX(SBi!$C$3:$K$28,MATCH(F272,SBi!$B$3:$B$28,0),MATCH(M272,SBi!$C$2:$K$2,0))</f>
        <v>105.4</v>
      </c>
      <c r="O272" s="16">
        <f t="shared" ca="1" si="60"/>
        <v>11.4886</v>
      </c>
      <c r="P272" s="16" t="str">
        <f ca="1">IFERROR(INDEX(VpD!$2:$2,MATCH(H272,VpD!$1:$1,1)),VpD!$I$2)</f>
        <v>1979-1998</v>
      </c>
      <c r="Q272" s="1">
        <f ca="1">INDEX(VpD!$C$3:$I$27,MATCH(F272,VpD!$B$3:$B$27,0),MATCH(P272,VpD!$C$2:$I$2,0))</f>
        <v>90</v>
      </c>
      <c r="R272" s="16">
        <f t="shared" ca="1" si="61"/>
        <v>9.81</v>
      </c>
      <c r="S272" s="14">
        <f t="shared" ca="1" si="62"/>
        <v>710837.53</v>
      </c>
      <c r="T272" s="14">
        <f t="shared" ca="1" si="63"/>
        <v>6171799.6600000001</v>
      </c>
      <c r="U272" s="14" t="str">
        <f t="shared" ca="1" si="64"/>
        <v>0A3F507E-2015-32B8-E044-0003BA298018</v>
      </c>
    </row>
    <row r="273" spans="1:21" s="14" customFormat="1" x14ac:dyDescent="0.25">
      <c r="A273" s="14">
        <f t="shared" si="52"/>
        <v>273</v>
      </c>
      <c r="B273" s="14" t="str">
        <f t="shared" ca="1" si="53"/>
        <v>BAE46CA1-76B4-4405-A137-189C37F796A5</v>
      </c>
      <c r="C273" s="14" t="str">
        <f t="shared" ca="1" si="54"/>
        <v>Horsbred</v>
      </c>
      <c r="D273" s="14" t="str">
        <f t="shared" ca="1" si="55"/>
        <v>143</v>
      </c>
      <c r="E273" s="14" t="str">
        <f t="shared" ca="1" si="56"/>
        <v>20au</v>
      </c>
      <c r="F273" s="1">
        <f t="shared" ca="1" si="57"/>
        <v>120</v>
      </c>
      <c r="G273" s="1">
        <f t="shared" ca="1" si="58"/>
        <v>144</v>
      </c>
      <c r="H273" s="1">
        <f t="shared" ca="1" si="59"/>
        <v>1969</v>
      </c>
      <c r="I273" s="1" t="str">
        <f ca="1">INDEX(Relationstabel!$C$3:$K$10,MATCH(INDIRECT($A$1&amp;"J"&amp;A273),Relationstabel!$A$3:$A$10,0),MATCH(IFERROR(VALUE(INDIRECT($A$1&amp;"K"&amp;A273)),0),Relationstabel!$C$1:$K$1,0))</f>
        <v>Fjernvarme/ Blokvarme</v>
      </c>
      <c r="J273" s="1" t="str">
        <f ca="1">INDEX(Anvendelseskode!B:B,MATCH($F273,Anvendelseskode!$A:$A,0))</f>
        <v>Fritliggende enfamilieshus (parcelhus)</v>
      </c>
      <c r="K273" s="1" t="str">
        <f ca="1">INDEX(Anvendelseskode!C:C,MATCH($F273,Anvendelseskode!$A:$A,0))</f>
        <v>Parcelhuse</v>
      </c>
      <c r="L273" s="1" t="str">
        <f ca="1">INDEX(Anvendelseskode!D:D,MATCH($F273,Anvendelseskode!$A:$A,0))</f>
        <v>Private husholdninger</v>
      </c>
      <c r="M273" s="1" t="str">
        <f ca="1">IFERROR(INDEX(SBi!$2:$2,MATCH(H273,SBi!$1:$1,1)),SBi!$K$2)</f>
        <v>1961-1972</v>
      </c>
      <c r="N273" s="1">
        <f ca="1">INDEX(SBi!$C$3:$K$28,MATCH(F273,SBi!$B$3:$B$28,0),MATCH(M273,SBi!$C$2:$K$2,0))</f>
        <v>134.30000000000001</v>
      </c>
      <c r="O273" s="16">
        <f t="shared" ca="1" si="60"/>
        <v>19.339200000000002</v>
      </c>
      <c r="P273" s="16" t="str">
        <f ca="1">IFERROR(INDEX(VpD!$2:$2,MATCH(H273,VpD!$1:$1,1)),VpD!$I$2)</f>
        <v>1961-1972</v>
      </c>
      <c r="Q273" s="1">
        <f ca="1">INDEX(VpD!$C$3:$I$27,MATCH(F273,VpD!$B$3:$B$27,0),MATCH(P273,VpD!$C$2:$I$2,0))</f>
        <v>143</v>
      </c>
      <c r="R273" s="16">
        <f t="shared" ca="1" si="61"/>
        <v>20.591999999999999</v>
      </c>
      <c r="S273" s="14">
        <f t="shared" ca="1" si="62"/>
        <v>711286.33</v>
      </c>
      <c r="T273" s="14">
        <f t="shared" ca="1" si="63"/>
        <v>6172082.8399999999</v>
      </c>
      <c r="U273" s="14" t="str">
        <f t="shared" ca="1" si="64"/>
        <v>0A3F507E-1903-32B8-E044-0003BA298018</v>
      </c>
    </row>
    <row r="274" spans="1:21" s="14" customFormat="1" x14ac:dyDescent="0.25">
      <c r="A274" s="14">
        <f t="shared" si="52"/>
        <v>274</v>
      </c>
      <c r="B274" s="14" t="str">
        <f t="shared" ca="1" si="53"/>
        <v>BB350000-8412-4649-B5F1-7B6CA9BA64A0</v>
      </c>
      <c r="C274" s="14" t="str">
        <f t="shared" ca="1" si="54"/>
        <v>Hyrdeengen</v>
      </c>
      <c r="D274" s="14" t="str">
        <f t="shared" ca="1" si="55"/>
        <v>355</v>
      </c>
      <c r="E274" s="14" t="str">
        <f t="shared" ca="1" si="56"/>
        <v>21dl</v>
      </c>
      <c r="F274" s="1">
        <f t="shared" ca="1" si="57"/>
        <v>130</v>
      </c>
      <c r="G274" s="1">
        <f t="shared" ca="1" si="58"/>
        <v>124</v>
      </c>
      <c r="H274" s="1">
        <f t="shared" ca="1" si="59"/>
        <v>1975</v>
      </c>
      <c r="I274" s="1" t="str">
        <f ca="1">INDEX(Relationstabel!$C$3:$K$10,MATCH(INDIRECT($A$1&amp;"J"&amp;A274),Relationstabel!$A$3:$A$10,0),MATCH(IFERROR(VALUE(INDIRECT($A$1&amp;"K"&amp;A274)),0),Relationstabel!$C$1:$K$1,0))</f>
        <v>Fjernvarme/ Blokvarme</v>
      </c>
      <c r="J274" s="1" t="str">
        <f ca="1">INDEX(Anvendelseskode!B:B,MATCH($F274,Anvendelseskode!$A:$A,0))</f>
        <v>Række-, kæde-, dobbelthus (lodret adskillelse mellem enhederne)</v>
      </c>
      <c r="K274" s="1" t="str">
        <f ca="1">INDEX(Anvendelseskode!C:C,MATCH($F274,Anvendelseskode!$A:$A,0))</f>
        <v>Række-, kæde og dobbelthuse</v>
      </c>
      <c r="L274" s="1" t="str">
        <f ca="1">INDEX(Anvendelseskode!D:D,MATCH($F274,Anvendelseskode!$A:$A,0))</f>
        <v>Private husholdninger</v>
      </c>
      <c r="M274" s="1" t="str">
        <f ca="1">IFERROR(INDEX(SBi!$2:$2,MATCH(H274,SBi!$1:$1,1)),SBi!$K$2)</f>
        <v>1973-1978</v>
      </c>
      <c r="N274" s="1">
        <f ca="1">INDEX(SBi!$C$3:$K$28,MATCH(F274,SBi!$B$3:$B$28,0),MATCH(M274,SBi!$C$2:$K$2,0))</f>
        <v>112.6</v>
      </c>
      <c r="O274" s="16">
        <f t="shared" ca="1" si="60"/>
        <v>13.962399999999999</v>
      </c>
      <c r="P274" s="16" t="str">
        <f ca="1">IFERROR(INDEX(VpD!$2:$2,MATCH(H274,VpD!$1:$1,1)),VpD!$I$2)</f>
        <v>1973-1978</v>
      </c>
      <c r="Q274" s="1">
        <f ca="1">INDEX(VpD!$C$3:$I$27,MATCH(F274,VpD!$B$3:$B$27,0),MATCH(P274,VpD!$C$2:$I$2,0))</f>
        <v>98</v>
      </c>
      <c r="R274" s="16">
        <f t="shared" ca="1" si="61"/>
        <v>12.151999999999999</v>
      </c>
      <c r="S274" s="14">
        <f t="shared" ca="1" si="62"/>
        <v>711541.65</v>
      </c>
      <c r="T274" s="14">
        <f t="shared" ca="1" si="63"/>
        <v>6172291.2199999997</v>
      </c>
      <c r="U274" s="14" t="str">
        <f t="shared" ca="1" si="64"/>
        <v>0A3F507E-1A03-32B8-E044-0003BA298018</v>
      </c>
    </row>
    <row r="275" spans="1:21" s="14" customFormat="1" x14ac:dyDescent="0.25">
      <c r="A275" s="14">
        <f t="shared" si="52"/>
        <v>275</v>
      </c>
      <c r="B275" s="14" t="str">
        <f t="shared" ca="1" si="53"/>
        <v>CBFA6A8D-CA28-4A61-94A4-C95CE93776DC</v>
      </c>
      <c r="C275" s="14" t="str">
        <f t="shared" ca="1" si="54"/>
        <v>Kollerupparken</v>
      </c>
      <c r="D275" s="14" t="str">
        <f t="shared" ca="1" si="55"/>
        <v>29</v>
      </c>
      <c r="E275" s="14" t="str">
        <f t="shared" ca="1" si="56"/>
        <v>1ah</v>
      </c>
      <c r="F275" s="1">
        <f t="shared" ca="1" si="57"/>
        <v>120</v>
      </c>
      <c r="G275" s="1">
        <f t="shared" ca="1" si="58"/>
        <v>130</v>
      </c>
      <c r="H275" s="1">
        <f t="shared" ca="1" si="59"/>
        <v>1971</v>
      </c>
      <c r="I275" s="1" t="str">
        <f ca="1">INDEX(Relationstabel!$C$3:$K$10,MATCH(INDIRECT($A$1&amp;"J"&amp;A275),Relationstabel!$A$3:$A$10,0),MATCH(IFERROR(VALUE(INDIRECT($A$1&amp;"K"&amp;A275)),0),Relationstabel!$C$1:$K$1,0))</f>
        <v>Naturgas</v>
      </c>
      <c r="J275" s="1" t="str">
        <f ca="1">INDEX(Anvendelseskode!B:B,MATCH($F275,Anvendelseskode!$A:$A,0))</f>
        <v>Fritliggende enfamilieshus (parcelhus)</v>
      </c>
      <c r="K275" s="1" t="str">
        <f ca="1">INDEX(Anvendelseskode!C:C,MATCH($F275,Anvendelseskode!$A:$A,0))</f>
        <v>Parcelhuse</v>
      </c>
      <c r="L275" s="1" t="str">
        <f ca="1">INDEX(Anvendelseskode!D:D,MATCH($F275,Anvendelseskode!$A:$A,0))</f>
        <v>Private husholdninger</v>
      </c>
      <c r="M275" s="1" t="str">
        <f ca="1">IFERROR(INDEX(SBi!$2:$2,MATCH(H275,SBi!$1:$1,1)),SBi!$K$2)</f>
        <v>1961-1972</v>
      </c>
      <c r="N275" s="1">
        <f ca="1">INDEX(SBi!$C$3:$K$28,MATCH(F275,SBi!$B$3:$B$28,0),MATCH(M275,SBi!$C$2:$K$2,0))</f>
        <v>134.30000000000001</v>
      </c>
      <c r="O275" s="16">
        <f t="shared" ca="1" si="60"/>
        <v>17.459</v>
      </c>
      <c r="P275" s="16" t="str">
        <f ca="1">IFERROR(INDEX(VpD!$2:$2,MATCH(H275,VpD!$1:$1,1)),VpD!$I$2)</f>
        <v>1961-1972</v>
      </c>
      <c r="Q275" s="1">
        <f ca="1">INDEX(VpD!$C$3:$I$27,MATCH(F275,VpD!$B$3:$B$27,0),MATCH(P275,VpD!$C$2:$I$2,0))</f>
        <v>143</v>
      </c>
      <c r="R275" s="16">
        <f t="shared" ca="1" si="61"/>
        <v>18.59</v>
      </c>
      <c r="S275" s="14">
        <f t="shared" ca="1" si="62"/>
        <v>713574</v>
      </c>
      <c r="T275" s="14">
        <f t="shared" ca="1" si="63"/>
        <v>6169214.0099999998</v>
      </c>
      <c r="U275" s="14" t="str">
        <f t="shared" ca="1" si="64"/>
        <v>0A3F507E-1C03-32B8-E044-0003BA298018</v>
      </c>
    </row>
    <row r="276" spans="1:21" s="14" customFormat="1" x14ac:dyDescent="0.25">
      <c r="A276" s="14">
        <f t="shared" si="52"/>
        <v>276</v>
      </c>
      <c r="B276" s="14" t="str">
        <f t="shared" ca="1" si="53"/>
        <v>E2476E59-1D97-46C3-8F53-7393F04FDB48</v>
      </c>
      <c r="C276" s="14" t="str">
        <f t="shared" ca="1" si="54"/>
        <v>Rendsagervej</v>
      </c>
      <c r="D276" s="14" t="str">
        <f t="shared" ca="1" si="55"/>
        <v>135</v>
      </c>
      <c r="E276" s="14" t="str">
        <f t="shared" ca="1" si="56"/>
        <v>9mx</v>
      </c>
      <c r="F276" s="1">
        <f t="shared" ca="1" si="57"/>
        <v>120</v>
      </c>
      <c r="G276" s="1">
        <f t="shared" ca="1" si="58"/>
        <v>109</v>
      </c>
      <c r="H276" s="1">
        <f t="shared" ca="1" si="59"/>
        <v>1973</v>
      </c>
      <c r="I276" s="1" t="str">
        <f ca="1">INDEX(Relationstabel!$C$3:$K$10,MATCH(INDIRECT($A$1&amp;"J"&amp;A276),Relationstabel!$A$3:$A$10,0),MATCH(IFERROR(VALUE(INDIRECT($A$1&amp;"K"&amp;A276)),0),Relationstabel!$C$1:$K$1,0))</f>
        <v>Naturgas</v>
      </c>
      <c r="J276" s="1" t="str">
        <f ca="1">INDEX(Anvendelseskode!B:B,MATCH($F276,Anvendelseskode!$A:$A,0))</f>
        <v>Fritliggende enfamilieshus (parcelhus)</v>
      </c>
      <c r="K276" s="1" t="str">
        <f ca="1">INDEX(Anvendelseskode!C:C,MATCH($F276,Anvendelseskode!$A:$A,0))</f>
        <v>Parcelhuse</v>
      </c>
      <c r="L276" s="1" t="str">
        <f ca="1">INDEX(Anvendelseskode!D:D,MATCH($F276,Anvendelseskode!$A:$A,0))</f>
        <v>Private husholdninger</v>
      </c>
      <c r="M276" s="1" t="str">
        <f ca="1">IFERROR(INDEX(SBi!$2:$2,MATCH(H276,SBi!$1:$1,1)),SBi!$K$2)</f>
        <v>1973-1978</v>
      </c>
      <c r="N276" s="1">
        <f ca="1">INDEX(SBi!$C$3:$K$28,MATCH(F276,SBi!$B$3:$B$28,0),MATCH(M276,SBi!$C$2:$K$2,0))</f>
        <v>119.8</v>
      </c>
      <c r="O276" s="16">
        <f t="shared" ca="1" si="60"/>
        <v>13.058199999999999</v>
      </c>
      <c r="P276" s="16" t="str">
        <f ca="1">IFERROR(INDEX(VpD!$2:$2,MATCH(H276,VpD!$1:$1,1)),VpD!$I$2)</f>
        <v>1973-1978</v>
      </c>
      <c r="Q276" s="1">
        <f ca="1">INDEX(VpD!$C$3:$I$27,MATCH(F276,VpD!$B$3:$B$27,0),MATCH(P276,VpD!$C$2:$I$2,0))</f>
        <v>117</v>
      </c>
      <c r="R276" s="16">
        <f t="shared" ca="1" si="61"/>
        <v>12.753</v>
      </c>
      <c r="S276" s="14">
        <f t="shared" ca="1" si="62"/>
        <v>710855.1</v>
      </c>
      <c r="T276" s="14">
        <f t="shared" ca="1" si="63"/>
        <v>6171772.2300000004</v>
      </c>
      <c r="U276" s="14" t="str">
        <f t="shared" ca="1" si="64"/>
        <v>0A3F507E-2003-32B8-E044-0003BA298018</v>
      </c>
    </row>
    <row r="277" spans="1:21" s="14" customFormat="1" x14ac:dyDescent="0.25">
      <c r="A277" s="14">
        <f t="shared" si="52"/>
        <v>277</v>
      </c>
      <c r="B277" s="14" t="str">
        <f t="shared" ca="1" si="53"/>
        <v>99651BDE-70AF-4583-B75B-455505DAB8A5</v>
      </c>
      <c r="C277" s="14" t="str">
        <f t="shared" ca="1" si="54"/>
        <v>Aunsøvej</v>
      </c>
      <c r="D277" s="14" t="str">
        <f t="shared" ca="1" si="55"/>
        <v>6</v>
      </c>
      <c r="E277" s="14" t="str">
        <f t="shared" ca="1" si="56"/>
        <v>11n</v>
      </c>
      <c r="F277" s="1">
        <f t="shared" ca="1" si="57"/>
        <v>120</v>
      </c>
      <c r="G277" s="1">
        <f t="shared" ca="1" si="58"/>
        <v>290</v>
      </c>
      <c r="H277" s="1">
        <f t="shared" ca="1" si="59"/>
        <v>2002</v>
      </c>
      <c r="I277" s="1" t="str">
        <f ca="1">INDEX(Relationstabel!$C$3:$K$10,MATCH(INDIRECT($A$1&amp;"J"&amp;A277),Relationstabel!$A$3:$A$10,0),MATCH(IFERROR(VALUE(INDIRECT($A$1&amp;"K"&amp;A277)),0),Relationstabel!$C$1:$K$1,0))</f>
        <v>Naturgas</v>
      </c>
      <c r="J277" s="1" t="str">
        <f ca="1">INDEX(Anvendelseskode!B:B,MATCH($F277,Anvendelseskode!$A:$A,0))</f>
        <v>Fritliggende enfamilieshus (parcelhus)</v>
      </c>
      <c r="K277" s="1" t="str">
        <f ca="1">INDEX(Anvendelseskode!C:C,MATCH($F277,Anvendelseskode!$A:$A,0))</f>
        <v>Parcelhuse</v>
      </c>
      <c r="L277" s="1" t="str">
        <f ca="1">INDEX(Anvendelseskode!D:D,MATCH($F277,Anvendelseskode!$A:$A,0))</f>
        <v>Private husholdninger</v>
      </c>
      <c r="M277" s="1" t="str">
        <f ca="1">IFERROR(INDEX(SBi!$2:$2,MATCH(H277,SBi!$1:$1,1)),SBi!$K$2)</f>
        <v>1999-2006</v>
      </c>
      <c r="N277" s="1">
        <f ca="1">INDEX(SBi!$C$3:$K$28,MATCH(F277,SBi!$B$3:$B$28,0),MATCH(M277,SBi!$C$2:$K$2,0))</f>
        <v>83.9</v>
      </c>
      <c r="O277" s="16">
        <f t="shared" ca="1" si="60"/>
        <v>24.331</v>
      </c>
      <c r="P277" s="16" t="str">
        <f ca="1">IFERROR(INDEX(VpD!$2:$2,MATCH(H277,VpD!$1:$1,1)),VpD!$I$2)</f>
        <v>&gt;1998</v>
      </c>
      <c r="Q277" s="1">
        <f ca="1">INDEX(VpD!$C$3:$I$27,MATCH(F277,VpD!$B$3:$B$27,0),MATCH(P277,VpD!$C$2:$I$2,0))</f>
        <v>72</v>
      </c>
      <c r="R277" s="16">
        <f t="shared" ca="1" si="61"/>
        <v>20.88</v>
      </c>
      <c r="S277" s="14">
        <f t="shared" ca="1" si="62"/>
        <v>712996.28</v>
      </c>
      <c r="T277" s="14">
        <f t="shared" ca="1" si="63"/>
        <v>6168641.79</v>
      </c>
      <c r="U277" s="14" t="str">
        <f t="shared" ca="1" si="64"/>
        <v>0A3F507E-1507-32B8-E044-0003BA298018</v>
      </c>
    </row>
    <row r="278" spans="1:21" s="14" customFormat="1" x14ac:dyDescent="0.25">
      <c r="A278" s="14">
        <f t="shared" si="52"/>
        <v>278</v>
      </c>
      <c r="B278" s="14" t="str">
        <f t="shared" ca="1" si="53"/>
        <v>FBBDF25C-3F58-4F60-8CB7-4F844079139B</v>
      </c>
      <c r="C278" s="14" t="str">
        <f t="shared" ca="1" si="54"/>
        <v>Aunsøvej</v>
      </c>
      <c r="D278" s="14" t="str">
        <f t="shared" ca="1" si="55"/>
        <v>8</v>
      </c>
      <c r="E278" s="14" t="str">
        <f t="shared" ca="1" si="56"/>
        <v>11ah</v>
      </c>
      <c r="F278" s="1">
        <f t="shared" ca="1" si="57"/>
        <v>120</v>
      </c>
      <c r="G278" s="1">
        <f t="shared" ca="1" si="58"/>
        <v>215</v>
      </c>
      <c r="H278" s="1">
        <f t="shared" ca="1" si="59"/>
        <v>1940</v>
      </c>
      <c r="I278" s="1" t="str">
        <f ca="1">INDEX(Relationstabel!$C$3:$K$10,MATCH(INDIRECT($A$1&amp;"J"&amp;A278),Relationstabel!$A$3:$A$10,0),MATCH(IFERROR(VALUE(INDIRECT($A$1&amp;"K"&amp;A278)),0),Relationstabel!$C$1:$K$1,0))</f>
        <v>Naturgas</v>
      </c>
      <c r="J278" s="1" t="str">
        <f ca="1">INDEX(Anvendelseskode!B:B,MATCH($F278,Anvendelseskode!$A:$A,0))</f>
        <v>Fritliggende enfamilieshus (parcelhus)</v>
      </c>
      <c r="K278" s="1" t="str">
        <f ca="1">INDEX(Anvendelseskode!C:C,MATCH($F278,Anvendelseskode!$A:$A,0))</f>
        <v>Parcelhuse</v>
      </c>
      <c r="L278" s="1" t="str">
        <f ca="1">INDEX(Anvendelseskode!D:D,MATCH($F278,Anvendelseskode!$A:$A,0))</f>
        <v>Private husholdninger</v>
      </c>
      <c r="M278" s="1" t="str">
        <f ca="1">IFERROR(INDEX(SBi!$2:$2,MATCH(H278,SBi!$1:$1,1)),SBi!$K$2)</f>
        <v>1931-1950</v>
      </c>
      <c r="N278" s="1">
        <f ca="1">INDEX(SBi!$C$3:$K$28,MATCH(F278,SBi!$B$3:$B$28,0),MATCH(M278,SBi!$C$2:$K$2,0))</f>
        <v>164.1</v>
      </c>
      <c r="O278" s="16">
        <f t="shared" ca="1" si="60"/>
        <v>35.281500000000001</v>
      </c>
      <c r="P278" s="16" t="str">
        <f ca="1">IFERROR(INDEX(VpD!$2:$2,MATCH(H278,VpD!$1:$1,1)),VpD!$I$2)</f>
        <v>1931-1950</v>
      </c>
      <c r="Q278" s="1">
        <f ca="1">INDEX(VpD!$C$3:$I$27,MATCH(F278,VpD!$B$3:$B$27,0),MATCH(P278,VpD!$C$2:$I$2,0))</f>
        <v>217</v>
      </c>
      <c r="R278" s="16">
        <f t="shared" ca="1" si="61"/>
        <v>46.655000000000001</v>
      </c>
      <c r="S278" s="14">
        <f t="shared" ca="1" si="62"/>
        <v>713004.56</v>
      </c>
      <c r="T278" s="14">
        <f t="shared" ca="1" si="63"/>
        <v>6168624.5700000003</v>
      </c>
      <c r="U278" s="14" t="str">
        <f t="shared" ca="1" si="64"/>
        <v>0A3F507E-1508-32B8-E044-0003BA298018</v>
      </c>
    </row>
    <row r="279" spans="1:21" s="14" customFormat="1" x14ac:dyDescent="0.25">
      <c r="A279" s="14">
        <f t="shared" si="52"/>
        <v>279</v>
      </c>
      <c r="B279" s="14" t="str">
        <f t="shared" ca="1" si="53"/>
        <v>BDCCE192-62A9-44CF-9809-42B61149F737</v>
      </c>
      <c r="C279" s="14" t="str">
        <f t="shared" ca="1" si="54"/>
        <v>Bysvinget</v>
      </c>
      <c r="D279" s="14" t="str">
        <f t="shared" ca="1" si="55"/>
        <v>3</v>
      </c>
      <c r="E279" s="14" t="str">
        <f t="shared" ca="1" si="56"/>
        <v>11cp</v>
      </c>
      <c r="F279" s="1">
        <f t="shared" ca="1" si="57"/>
        <v>120</v>
      </c>
      <c r="G279" s="1">
        <f t="shared" ca="1" si="58"/>
        <v>198</v>
      </c>
      <c r="H279" s="1">
        <f t="shared" ca="1" si="59"/>
        <v>1989</v>
      </c>
      <c r="I279" s="1" t="str">
        <f ca="1">INDEX(Relationstabel!$C$3:$K$10,MATCH(INDIRECT($A$1&amp;"J"&amp;A279),Relationstabel!$A$3:$A$10,0),MATCH(IFERROR(VALUE(INDIRECT($A$1&amp;"K"&amp;A279)),0),Relationstabel!$C$1:$K$1,0))</f>
        <v>Naturgas</v>
      </c>
      <c r="J279" s="1" t="str">
        <f ca="1">INDEX(Anvendelseskode!B:B,MATCH($F279,Anvendelseskode!$A:$A,0))</f>
        <v>Fritliggende enfamilieshus (parcelhus)</v>
      </c>
      <c r="K279" s="1" t="str">
        <f ca="1">INDEX(Anvendelseskode!C:C,MATCH($F279,Anvendelseskode!$A:$A,0))</f>
        <v>Parcelhuse</v>
      </c>
      <c r="L279" s="1" t="str">
        <f ca="1">INDEX(Anvendelseskode!D:D,MATCH($F279,Anvendelseskode!$A:$A,0))</f>
        <v>Private husholdninger</v>
      </c>
      <c r="M279" s="1" t="str">
        <f ca="1">IFERROR(INDEX(SBi!$2:$2,MATCH(H279,SBi!$1:$1,1)),SBi!$K$2)</f>
        <v>1979-1998</v>
      </c>
      <c r="N279" s="1">
        <f ca="1">INDEX(SBi!$C$3:$K$28,MATCH(F279,SBi!$B$3:$B$28,0),MATCH(M279,SBi!$C$2:$K$2,0))</f>
        <v>105.4</v>
      </c>
      <c r="O279" s="16">
        <f t="shared" ca="1" si="60"/>
        <v>20.869199999999999</v>
      </c>
      <c r="P279" s="16" t="str">
        <f ca="1">IFERROR(INDEX(VpD!$2:$2,MATCH(H279,VpD!$1:$1,1)),VpD!$I$2)</f>
        <v>1979-1998</v>
      </c>
      <c r="Q279" s="1">
        <f ca="1">INDEX(VpD!$C$3:$I$27,MATCH(F279,VpD!$B$3:$B$27,0),MATCH(P279,VpD!$C$2:$I$2,0))</f>
        <v>90</v>
      </c>
      <c r="R279" s="16">
        <f t="shared" ca="1" si="61"/>
        <v>17.82</v>
      </c>
      <c r="S279" s="14">
        <f t="shared" ca="1" si="62"/>
        <v>711546.99</v>
      </c>
      <c r="T279" s="14">
        <f t="shared" ca="1" si="63"/>
        <v>6170803.3499999996</v>
      </c>
      <c r="U279" s="14" t="str">
        <f t="shared" ca="1" si="64"/>
        <v>0A3F507E-1608-32B8-E044-0003BA298018</v>
      </c>
    </row>
    <row r="280" spans="1:21" s="14" customFormat="1" x14ac:dyDescent="0.25">
      <c r="A280" s="14">
        <f t="shared" si="52"/>
        <v>280</v>
      </c>
      <c r="B280" s="14" t="str">
        <f t="shared" ca="1" si="53"/>
        <v>B6A14664-D88B-4EC3-A739-58979532FEA5</v>
      </c>
      <c r="C280" s="14" t="str">
        <f t="shared" ca="1" si="54"/>
        <v>Kollerupparken</v>
      </c>
      <c r="D280" s="14" t="str">
        <f t="shared" ca="1" si="55"/>
        <v>34</v>
      </c>
      <c r="E280" s="14" t="str">
        <f t="shared" ca="1" si="56"/>
        <v>6lh</v>
      </c>
      <c r="F280" s="1">
        <f t="shared" ca="1" si="57"/>
        <v>130</v>
      </c>
      <c r="G280" s="1">
        <f t="shared" ca="1" si="58"/>
        <v>153</v>
      </c>
      <c r="H280" s="1">
        <f t="shared" ca="1" si="59"/>
        <v>1967</v>
      </c>
      <c r="I280" s="1" t="str">
        <f ca="1">INDEX(Relationstabel!$C$3:$K$10,MATCH(INDIRECT($A$1&amp;"J"&amp;A280),Relationstabel!$A$3:$A$10,0),MATCH(IFERROR(VALUE(INDIRECT($A$1&amp;"K"&amp;A280)),0),Relationstabel!$C$1:$K$1,0))</f>
        <v>Fjernvarme/ Blokvarme</v>
      </c>
      <c r="J280" s="1" t="str">
        <f ca="1">INDEX(Anvendelseskode!B:B,MATCH($F280,Anvendelseskode!$A:$A,0))</f>
        <v>Række-, kæde-, dobbelthus (lodret adskillelse mellem enhederne)</v>
      </c>
      <c r="K280" s="1" t="str">
        <f ca="1">INDEX(Anvendelseskode!C:C,MATCH($F280,Anvendelseskode!$A:$A,0))</f>
        <v>Række-, kæde og dobbelthuse</v>
      </c>
      <c r="L280" s="1" t="str">
        <f ca="1">INDEX(Anvendelseskode!D:D,MATCH($F280,Anvendelseskode!$A:$A,0))</f>
        <v>Private husholdninger</v>
      </c>
      <c r="M280" s="1" t="str">
        <f ca="1">IFERROR(INDEX(SBi!$2:$2,MATCH(H280,SBi!$1:$1,1)),SBi!$K$2)</f>
        <v>1961-1972</v>
      </c>
      <c r="N280" s="1">
        <f ca="1">INDEX(SBi!$C$3:$K$28,MATCH(F280,SBi!$B$3:$B$28,0),MATCH(M280,SBi!$C$2:$K$2,0))</f>
        <v>119.9</v>
      </c>
      <c r="O280" s="16">
        <f t="shared" ca="1" si="60"/>
        <v>18.3447</v>
      </c>
      <c r="P280" s="16" t="str">
        <f ca="1">IFERROR(INDEX(VpD!$2:$2,MATCH(H280,VpD!$1:$1,1)),VpD!$I$2)</f>
        <v>1961-1972</v>
      </c>
      <c r="Q280" s="1">
        <f ca="1">INDEX(VpD!$C$3:$I$27,MATCH(F280,VpD!$B$3:$B$27,0),MATCH(P280,VpD!$C$2:$I$2,0))</f>
        <v>120</v>
      </c>
      <c r="R280" s="16">
        <f t="shared" ca="1" si="61"/>
        <v>18.36</v>
      </c>
      <c r="S280" s="14">
        <f t="shared" ca="1" si="62"/>
        <v>713579.28</v>
      </c>
      <c r="T280" s="14">
        <f t="shared" ca="1" si="63"/>
        <v>6169263.2199999997</v>
      </c>
      <c r="U280" s="14" t="str">
        <f t="shared" ca="1" si="64"/>
        <v>0A3F507E-1C08-32B8-E044-0003BA298018</v>
      </c>
    </row>
    <row r="281" spans="1:21" s="14" customFormat="1" x14ac:dyDescent="0.25">
      <c r="A281" s="14">
        <f t="shared" si="52"/>
        <v>281</v>
      </c>
      <c r="B281" s="14" t="str">
        <f t="shared" ca="1" si="53"/>
        <v>7610BE81-F3E1-4040-843F-601E9D76F147</v>
      </c>
      <c r="C281" s="14" t="str">
        <f t="shared" ca="1" si="54"/>
        <v>Gjeddesdalvej</v>
      </c>
      <c r="D281" s="14" t="str">
        <f t="shared" ca="1" si="55"/>
        <v>1</v>
      </c>
      <c r="E281" s="14" t="str">
        <f t="shared" ca="1" si="56"/>
        <v>7bh</v>
      </c>
      <c r="F281" s="1">
        <f t="shared" ca="1" si="57"/>
        <v>120</v>
      </c>
      <c r="G281" s="1">
        <f t="shared" ca="1" si="58"/>
        <v>166</v>
      </c>
      <c r="H281" s="1">
        <f t="shared" ca="1" si="59"/>
        <v>1969</v>
      </c>
      <c r="I281" s="1" t="str">
        <f ca="1">INDEX(Relationstabel!$C$3:$K$10,MATCH(INDIRECT($A$1&amp;"J"&amp;A281),Relationstabel!$A$3:$A$10,0),MATCH(IFERROR(VALUE(INDIRECT($A$1&amp;"K"&amp;A281)),0),Relationstabel!$C$1:$K$1,0))</f>
        <v>Olie</v>
      </c>
      <c r="J281" s="1" t="str">
        <f ca="1">INDEX(Anvendelseskode!B:B,MATCH($F281,Anvendelseskode!$A:$A,0))</f>
        <v>Fritliggende enfamilieshus (parcelhus)</v>
      </c>
      <c r="K281" s="1" t="str">
        <f ca="1">INDEX(Anvendelseskode!C:C,MATCH($F281,Anvendelseskode!$A:$A,0))</f>
        <v>Parcelhuse</v>
      </c>
      <c r="L281" s="1" t="str">
        <f ca="1">INDEX(Anvendelseskode!D:D,MATCH($F281,Anvendelseskode!$A:$A,0))</f>
        <v>Private husholdninger</v>
      </c>
      <c r="M281" s="1" t="str">
        <f ca="1">IFERROR(INDEX(SBi!$2:$2,MATCH(H281,SBi!$1:$1,1)),SBi!$K$2)</f>
        <v>1961-1972</v>
      </c>
      <c r="N281" s="1">
        <f ca="1">INDEX(SBi!$C$3:$K$28,MATCH(F281,SBi!$B$3:$B$28,0),MATCH(M281,SBi!$C$2:$K$2,0))</f>
        <v>134.30000000000001</v>
      </c>
      <c r="O281" s="16">
        <f t="shared" ca="1" si="60"/>
        <v>22.293800000000005</v>
      </c>
      <c r="P281" s="16" t="str">
        <f ca="1">IFERROR(INDEX(VpD!$2:$2,MATCH(H281,VpD!$1:$1,1)),VpD!$I$2)</f>
        <v>1961-1972</v>
      </c>
      <c r="Q281" s="1">
        <f ca="1">INDEX(VpD!$C$3:$I$27,MATCH(F281,VpD!$B$3:$B$27,0),MATCH(P281,VpD!$C$2:$I$2,0))</f>
        <v>143</v>
      </c>
      <c r="R281" s="16">
        <f t="shared" ca="1" si="61"/>
        <v>23.738</v>
      </c>
      <c r="S281" s="14">
        <f t="shared" ca="1" si="62"/>
        <v>712105.34</v>
      </c>
      <c r="T281" s="14">
        <f t="shared" ca="1" si="63"/>
        <v>6169406.5499999998</v>
      </c>
      <c r="U281" s="14" t="str">
        <f t="shared" ca="1" si="64"/>
        <v>0A3F507E-1813-32B8-E044-0003BA298018</v>
      </c>
    </row>
    <row r="282" spans="1:21" s="14" customFormat="1" x14ac:dyDescent="0.25">
      <c r="A282" s="14">
        <f t="shared" si="52"/>
        <v>282</v>
      </c>
      <c r="B282" s="14" t="str">
        <f t="shared" ca="1" si="53"/>
        <v>5EC35C4E-5715-4E63-9BB2-31C2E5A10AE1</v>
      </c>
      <c r="C282" s="14" t="str">
        <f t="shared" ca="1" si="54"/>
        <v>Pilehavevænge</v>
      </c>
      <c r="D282" s="14" t="str">
        <f t="shared" ca="1" si="55"/>
        <v>15</v>
      </c>
      <c r="E282" s="14" t="str">
        <f t="shared" ca="1" si="56"/>
        <v>19h</v>
      </c>
      <c r="F282" s="1">
        <f t="shared" ca="1" si="57"/>
        <v>120</v>
      </c>
      <c r="G282" s="1">
        <f t="shared" ca="1" si="58"/>
        <v>159</v>
      </c>
      <c r="H282" s="1">
        <f t="shared" ca="1" si="59"/>
        <v>1971</v>
      </c>
      <c r="I282" s="1" t="str">
        <f ca="1">INDEX(Relationstabel!$C$3:$K$10,MATCH(INDIRECT($A$1&amp;"J"&amp;A282),Relationstabel!$A$3:$A$10,0),MATCH(IFERROR(VALUE(INDIRECT($A$1&amp;"K"&amp;A282)),0),Relationstabel!$C$1:$K$1,0))</f>
        <v>Fjernvarme/ Blokvarme</v>
      </c>
      <c r="J282" s="1" t="str">
        <f ca="1">INDEX(Anvendelseskode!B:B,MATCH($F282,Anvendelseskode!$A:$A,0))</f>
        <v>Fritliggende enfamilieshus (parcelhus)</v>
      </c>
      <c r="K282" s="1" t="str">
        <f ca="1">INDEX(Anvendelseskode!C:C,MATCH($F282,Anvendelseskode!$A:$A,0))</f>
        <v>Parcelhuse</v>
      </c>
      <c r="L282" s="1" t="str">
        <f ca="1">INDEX(Anvendelseskode!D:D,MATCH($F282,Anvendelseskode!$A:$A,0))</f>
        <v>Private husholdninger</v>
      </c>
      <c r="M282" s="1" t="str">
        <f ca="1">IFERROR(INDEX(SBi!$2:$2,MATCH(H282,SBi!$1:$1,1)),SBi!$K$2)</f>
        <v>1961-1972</v>
      </c>
      <c r="N282" s="1">
        <f ca="1">INDEX(SBi!$C$3:$K$28,MATCH(F282,SBi!$B$3:$B$28,0),MATCH(M282,SBi!$C$2:$K$2,0))</f>
        <v>134.30000000000001</v>
      </c>
      <c r="O282" s="16">
        <f t="shared" ca="1" si="60"/>
        <v>21.3537</v>
      </c>
      <c r="P282" s="16" t="str">
        <f ca="1">IFERROR(INDEX(VpD!$2:$2,MATCH(H282,VpD!$1:$1,1)),VpD!$I$2)</f>
        <v>1961-1972</v>
      </c>
      <c r="Q282" s="1">
        <f ca="1">INDEX(VpD!$C$3:$I$27,MATCH(F282,VpD!$B$3:$B$27,0),MATCH(P282,VpD!$C$2:$I$2,0))</f>
        <v>143</v>
      </c>
      <c r="R282" s="16">
        <f t="shared" ca="1" si="61"/>
        <v>22.736999999999998</v>
      </c>
      <c r="S282" s="14">
        <f t="shared" ca="1" si="62"/>
        <v>711102.49</v>
      </c>
      <c r="T282" s="14">
        <f t="shared" ca="1" si="63"/>
        <v>6172123.7199999997</v>
      </c>
      <c r="U282" s="14" t="str">
        <f t="shared" ca="1" si="64"/>
        <v>0A3F507E-1F13-32B8-E044-0003BA298018</v>
      </c>
    </row>
    <row r="283" spans="1:21" s="14" customFormat="1" x14ac:dyDescent="0.25">
      <c r="A283" s="14">
        <f t="shared" si="52"/>
        <v>283</v>
      </c>
      <c r="B283" s="14" t="str">
        <f t="shared" ca="1" si="53"/>
        <v>1D5DD692-50F6-4A2B-9388-01567BA81864</v>
      </c>
      <c r="C283" s="14" t="str">
        <f t="shared" ca="1" si="54"/>
        <v>Engvej</v>
      </c>
      <c r="D283" s="14" t="str">
        <f t="shared" ca="1" si="55"/>
        <v>40</v>
      </c>
      <c r="E283" s="14" t="str">
        <f t="shared" ca="1" si="56"/>
        <v>9qr</v>
      </c>
      <c r="F283" s="1">
        <f t="shared" ca="1" si="57"/>
        <v>120</v>
      </c>
      <c r="G283" s="1">
        <f t="shared" ca="1" si="58"/>
        <v>175</v>
      </c>
      <c r="H283" s="1">
        <f t="shared" ca="1" si="59"/>
        <v>2007</v>
      </c>
      <c r="I283" s="1" t="str">
        <f ca="1">INDEX(Relationstabel!$C$3:$K$10,MATCH(INDIRECT($A$1&amp;"J"&amp;A283),Relationstabel!$A$3:$A$10,0),MATCH(IFERROR(VALUE(INDIRECT($A$1&amp;"K"&amp;A283)),0),Relationstabel!$C$1:$K$1,0))</f>
        <v>Naturgas</v>
      </c>
      <c r="J283" s="1" t="str">
        <f ca="1">INDEX(Anvendelseskode!B:B,MATCH($F283,Anvendelseskode!$A:$A,0))</f>
        <v>Fritliggende enfamilieshus (parcelhus)</v>
      </c>
      <c r="K283" s="1" t="str">
        <f ca="1">INDEX(Anvendelseskode!C:C,MATCH($F283,Anvendelseskode!$A:$A,0))</f>
        <v>Parcelhuse</v>
      </c>
      <c r="L283" s="1" t="str">
        <f ca="1">INDEX(Anvendelseskode!D:D,MATCH($F283,Anvendelseskode!$A:$A,0))</f>
        <v>Private husholdninger</v>
      </c>
      <c r="M283" s="1" t="str">
        <f ca="1">IFERROR(INDEX(SBi!$2:$2,MATCH(H283,SBi!$1:$1,1)),SBi!$K$2)</f>
        <v>Efter 2006</v>
      </c>
      <c r="N283" s="1">
        <f ca="1">INDEX(SBi!$C$3:$K$28,MATCH(F283,SBi!$B$3:$B$28,0),MATCH(M283,SBi!$C$2:$K$2,0))</f>
        <v>67.3</v>
      </c>
      <c r="O283" s="16">
        <f t="shared" ca="1" si="60"/>
        <v>11.7775</v>
      </c>
      <c r="P283" s="16" t="str">
        <f ca="1">IFERROR(INDEX(VpD!$2:$2,MATCH(H283,VpD!$1:$1,1)),VpD!$I$2)</f>
        <v>&gt;1998</v>
      </c>
      <c r="Q283" s="1">
        <f ca="1">INDEX(VpD!$C$3:$I$27,MATCH(F283,VpD!$B$3:$B$27,0),MATCH(P283,VpD!$C$2:$I$2,0))</f>
        <v>72</v>
      </c>
      <c r="R283" s="16">
        <f t="shared" ca="1" si="61"/>
        <v>12.6</v>
      </c>
      <c r="S283" s="14">
        <f t="shared" ca="1" si="62"/>
        <v>711607.53</v>
      </c>
      <c r="T283" s="14">
        <f t="shared" ca="1" si="63"/>
        <v>6170489.0599999996</v>
      </c>
      <c r="U283" s="14" t="str">
        <f t="shared" ca="1" si="64"/>
        <v>0A3F507E-1716-32B8-E044-0003BA298018</v>
      </c>
    </row>
    <row r="284" spans="1:21" s="14" customFormat="1" x14ac:dyDescent="0.25">
      <c r="A284" s="14">
        <f t="shared" si="52"/>
        <v>284</v>
      </c>
      <c r="B284" s="14" t="str">
        <f t="shared" ca="1" si="53"/>
        <v>088F7DC5-E266-4CD0-9AFE-839C22B5E1CE</v>
      </c>
      <c r="C284" s="14" t="str">
        <f t="shared" ca="1" si="54"/>
        <v>Selsøvej</v>
      </c>
      <c r="D284" s="14" t="str">
        <f t="shared" ca="1" si="55"/>
        <v>3</v>
      </c>
      <c r="E284" s="14" t="str">
        <f t="shared" ca="1" si="56"/>
        <v>18lh</v>
      </c>
      <c r="F284" s="1">
        <f t="shared" ca="1" si="57"/>
        <v>120</v>
      </c>
      <c r="G284" s="1">
        <f t="shared" ca="1" si="58"/>
        <v>130</v>
      </c>
      <c r="H284" s="1">
        <f t="shared" ca="1" si="59"/>
        <v>1967</v>
      </c>
      <c r="I284" s="1" t="str">
        <f ca="1">INDEX(Relationstabel!$C$3:$K$10,MATCH(INDIRECT($A$1&amp;"J"&amp;A284),Relationstabel!$A$3:$A$10,0),MATCH(IFERROR(VALUE(INDIRECT($A$1&amp;"K"&amp;A284)),0),Relationstabel!$C$1:$K$1,0))</f>
        <v>Naturgas</v>
      </c>
      <c r="J284" s="1" t="str">
        <f ca="1">INDEX(Anvendelseskode!B:B,MATCH($F284,Anvendelseskode!$A:$A,0))</f>
        <v>Fritliggende enfamilieshus (parcelhus)</v>
      </c>
      <c r="K284" s="1" t="str">
        <f ca="1">INDEX(Anvendelseskode!C:C,MATCH($F284,Anvendelseskode!$A:$A,0))</f>
        <v>Parcelhuse</v>
      </c>
      <c r="L284" s="1" t="str">
        <f ca="1">INDEX(Anvendelseskode!D:D,MATCH($F284,Anvendelseskode!$A:$A,0))</f>
        <v>Private husholdninger</v>
      </c>
      <c r="M284" s="1" t="str">
        <f ca="1">IFERROR(INDEX(SBi!$2:$2,MATCH(H284,SBi!$1:$1,1)),SBi!$K$2)</f>
        <v>1961-1972</v>
      </c>
      <c r="N284" s="1">
        <f ca="1">INDEX(SBi!$C$3:$K$28,MATCH(F284,SBi!$B$3:$B$28,0),MATCH(M284,SBi!$C$2:$K$2,0))</f>
        <v>134.30000000000001</v>
      </c>
      <c r="O284" s="16">
        <f t="shared" ca="1" si="60"/>
        <v>17.459</v>
      </c>
      <c r="P284" s="16" t="str">
        <f ca="1">IFERROR(INDEX(VpD!$2:$2,MATCH(H284,VpD!$1:$1,1)),VpD!$I$2)</f>
        <v>1961-1972</v>
      </c>
      <c r="Q284" s="1">
        <f ca="1">INDEX(VpD!$C$3:$I$27,MATCH(F284,VpD!$B$3:$B$27,0),MATCH(P284,VpD!$C$2:$I$2,0))</f>
        <v>143</v>
      </c>
      <c r="R284" s="16">
        <f t="shared" ca="1" si="61"/>
        <v>18.59</v>
      </c>
      <c r="S284" s="14">
        <f t="shared" ca="1" si="62"/>
        <v>713562.24</v>
      </c>
      <c r="T284" s="14">
        <f t="shared" ca="1" si="63"/>
        <v>6168999.0999999996</v>
      </c>
      <c r="U284" s="14" t="str">
        <f t="shared" ca="1" si="64"/>
        <v>0A3F507E-210C-32B8-E044-0003BA298018</v>
      </c>
    </row>
    <row r="285" spans="1:21" s="14" customFormat="1" x14ac:dyDescent="0.25">
      <c r="A285" s="14">
        <f t="shared" si="52"/>
        <v>285</v>
      </c>
      <c r="B285" s="14" t="str">
        <f t="shared" ca="1" si="53"/>
        <v>1893349A-3356-4741-BDE0-89D2F0E94011</v>
      </c>
      <c r="C285" s="14" t="str">
        <f t="shared" ca="1" si="54"/>
        <v>Valmuebakken</v>
      </c>
      <c r="D285" s="14" t="str">
        <f t="shared" ca="1" si="55"/>
        <v>28</v>
      </c>
      <c r="E285" s="14" t="str">
        <f t="shared" ca="1" si="56"/>
        <v>21kk</v>
      </c>
      <c r="F285" s="1">
        <f t="shared" ca="1" si="57"/>
        <v>130</v>
      </c>
      <c r="G285" s="1">
        <f t="shared" ca="1" si="58"/>
        <v>88</v>
      </c>
      <c r="H285" s="1">
        <f t="shared" ca="1" si="59"/>
        <v>1993</v>
      </c>
      <c r="I285" s="1" t="str">
        <f ca="1">INDEX(Relationstabel!$C$3:$K$10,MATCH(INDIRECT($A$1&amp;"J"&amp;A285),Relationstabel!$A$3:$A$10,0),MATCH(IFERROR(VALUE(INDIRECT($A$1&amp;"K"&amp;A285)),0),Relationstabel!$C$1:$K$1,0))</f>
        <v>Fjernvarme/ Blokvarme</v>
      </c>
      <c r="J285" s="1" t="str">
        <f ca="1">INDEX(Anvendelseskode!B:B,MATCH($F285,Anvendelseskode!$A:$A,0))</f>
        <v>Række-, kæde-, dobbelthus (lodret adskillelse mellem enhederne)</v>
      </c>
      <c r="K285" s="1" t="str">
        <f ca="1">INDEX(Anvendelseskode!C:C,MATCH($F285,Anvendelseskode!$A:$A,0))</f>
        <v>Række-, kæde og dobbelthuse</v>
      </c>
      <c r="L285" s="1" t="str">
        <f ca="1">INDEX(Anvendelseskode!D:D,MATCH($F285,Anvendelseskode!$A:$A,0))</f>
        <v>Private husholdninger</v>
      </c>
      <c r="M285" s="1" t="str">
        <f ca="1">IFERROR(INDEX(SBi!$2:$2,MATCH(H285,SBi!$1:$1,1)),SBi!$K$2)</f>
        <v>1979-1998</v>
      </c>
      <c r="N285" s="1">
        <f ca="1">INDEX(SBi!$C$3:$K$28,MATCH(F285,SBi!$B$3:$B$28,0),MATCH(M285,SBi!$C$2:$K$2,0))</f>
        <v>96.8</v>
      </c>
      <c r="O285" s="16">
        <f t="shared" ca="1" si="60"/>
        <v>8.5183999999999997</v>
      </c>
      <c r="P285" s="16" t="str">
        <f ca="1">IFERROR(INDEX(VpD!$2:$2,MATCH(H285,VpD!$1:$1,1)),VpD!$I$2)</f>
        <v>1979-1998</v>
      </c>
      <c r="Q285" s="1">
        <f ca="1">INDEX(VpD!$C$3:$I$27,MATCH(F285,VpD!$B$3:$B$27,0),MATCH(P285,VpD!$C$2:$I$2,0))</f>
        <v>74</v>
      </c>
      <c r="R285" s="16">
        <f t="shared" ca="1" si="61"/>
        <v>6.5119999999999996</v>
      </c>
      <c r="S285" s="14">
        <f t="shared" ca="1" si="62"/>
        <v>711647.88</v>
      </c>
      <c r="T285" s="14">
        <f t="shared" ca="1" si="63"/>
        <v>6172479.4400000004</v>
      </c>
      <c r="U285" s="14" t="str">
        <f t="shared" ca="1" si="64"/>
        <v>0A3F507E-240C-32B8-E044-0003BA298018</v>
      </c>
    </row>
    <row r="286" spans="1:21" s="14" customFormat="1" x14ac:dyDescent="0.25">
      <c r="A286" s="14">
        <f t="shared" si="52"/>
        <v>286</v>
      </c>
      <c r="B286" s="14" t="str">
        <f t="shared" ca="1" si="53"/>
        <v>4E8C7D14-760D-47CB-B867-0F530E594605</v>
      </c>
      <c r="C286" s="14" t="str">
        <f t="shared" ca="1" si="54"/>
        <v>Valmuebakken</v>
      </c>
      <c r="D286" s="14" t="str">
        <f t="shared" ca="1" si="55"/>
        <v>41</v>
      </c>
      <c r="E286" s="14" t="str">
        <f t="shared" ca="1" si="56"/>
        <v>21iv</v>
      </c>
      <c r="F286" s="1">
        <f t="shared" ca="1" si="57"/>
        <v>130</v>
      </c>
      <c r="G286" s="1">
        <f t="shared" ca="1" si="58"/>
        <v>104</v>
      </c>
      <c r="H286" s="1">
        <f t="shared" ca="1" si="59"/>
        <v>1993</v>
      </c>
      <c r="I286" s="1" t="str">
        <f ca="1">INDEX(Relationstabel!$C$3:$K$10,MATCH(INDIRECT($A$1&amp;"J"&amp;A286),Relationstabel!$A$3:$A$10,0),MATCH(IFERROR(VALUE(INDIRECT($A$1&amp;"K"&amp;A286)),0),Relationstabel!$C$1:$K$1,0))</f>
        <v>Fjernvarme/ Blokvarme</v>
      </c>
      <c r="J286" s="1" t="str">
        <f ca="1">INDEX(Anvendelseskode!B:B,MATCH($F286,Anvendelseskode!$A:$A,0))</f>
        <v>Række-, kæde-, dobbelthus (lodret adskillelse mellem enhederne)</v>
      </c>
      <c r="K286" s="1" t="str">
        <f ca="1">INDEX(Anvendelseskode!C:C,MATCH($F286,Anvendelseskode!$A:$A,0))</f>
        <v>Række-, kæde og dobbelthuse</v>
      </c>
      <c r="L286" s="1" t="str">
        <f ca="1">INDEX(Anvendelseskode!D:D,MATCH($F286,Anvendelseskode!$A:$A,0))</f>
        <v>Private husholdninger</v>
      </c>
      <c r="M286" s="1" t="str">
        <f ca="1">IFERROR(INDEX(SBi!$2:$2,MATCH(H286,SBi!$1:$1,1)),SBi!$K$2)</f>
        <v>1979-1998</v>
      </c>
      <c r="N286" s="1">
        <f ca="1">INDEX(SBi!$C$3:$K$28,MATCH(F286,SBi!$B$3:$B$28,0),MATCH(M286,SBi!$C$2:$K$2,0))</f>
        <v>96.8</v>
      </c>
      <c r="O286" s="16">
        <f t="shared" ca="1" si="60"/>
        <v>10.0672</v>
      </c>
      <c r="P286" s="16" t="str">
        <f ca="1">IFERROR(INDEX(VpD!$2:$2,MATCH(H286,VpD!$1:$1,1)),VpD!$I$2)</f>
        <v>1979-1998</v>
      </c>
      <c r="Q286" s="1">
        <f ca="1">INDEX(VpD!$C$3:$I$27,MATCH(F286,VpD!$B$3:$B$27,0),MATCH(P286,VpD!$C$2:$I$2,0))</f>
        <v>74</v>
      </c>
      <c r="R286" s="16">
        <f t="shared" ca="1" si="61"/>
        <v>7.6959999999999997</v>
      </c>
      <c r="S286" s="14">
        <f t="shared" ca="1" si="62"/>
        <v>711711.91</v>
      </c>
      <c r="T286" s="14">
        <f t="shared" ca="1" si="63"/>
        <v>6172468.96</v>
      </c>
      <c r="U286" s="14" t="str">
        <f t="shared" ca="1" si="64"/>
        <v>0A3F507E-2419-32B8-E044-0003BA298018</v>
      </c>
    </row>
    <row r="287" spans="1:21" s="14" customFormat="1" x14ac:dyDescent="0.25">
      <c r="A287" s="14">
        <f t="shared" si="52"/>
        <v>287</v>
      </c>
      <c r="B287" s="14" t="str">
        <f t="shared" ca="1" si="53"/>
        <v>5959011E-AC71-4745-9F81-3A19C16D99F8</v>
      </c>
      <c r="C287" s="14" t="str">
        <f t="shared" ca="1" si="54"/>
        <v>Pilehavevænge</v>
      </c>
      <c r="D287" s="14" t="str">
        <f t="shared" ca="1" si="55"/>
        <v>22</v>
      </c>
      <c r="E287" s="14" t="str">
        <f t="shared" ca="1" si="56"/>
        <v>10as</v>
      </c>
      <c r="F287" s="1">
        <f t="shared" ca="1" si="57"/>
        <v>120</v>
      </c>
      <c r="G287" s="1">
        <f t="shared" ca="1" si="58"/>
        <v>155</v>
      </c>
      <c r="H287" s="1">
        <f t="shared" ca="1" si="59"/>
        <v>1972</v>
      </c>
      <c r="I287" s="1" t="str">
        <f ca="1">INDEX(Relationstabel!$C$3:$K$10,MATCH(INDIRECT($A$1&amp;"J"&amp;A287),Relationstabel!$A$3:$A$10,0),MATCH(IFERROR(VALUE(INDIRECT($A$1&amp;"K"&amp;A287)),0),Relationstabel!$C$1:$K$1,0))</f>
        <v>Fjernvarme/ Blokvarme</v>
      </c>
      <c r="J287" s="1" t="str">
        <f ca="1">INDEX(Anvendelseskode!B:B,MATCH($F287,Anvendelseskode!$A:$A,0))</f>
        <v>Fritliggende enfamilieshus (parcelhus)</v>
      </c>
      <c r="K287" s="1" t="str">
        <f ca="1">INDEX(Anvendelseskode!C:C,MATCH($F287,Anvendelseskode!$A:$A,0))</f>
        <v>Parcelhuse</v>
      </c>
      <c r="L287" s="1" t="str">
        <f ca="1">INDEX(Anvendelseskode!D:D,MATCH($F287,Anvendelseskode!$A:$A,0))</f>
        <v>Private husholdninger</v>
      </c>
      <c r="M287" s="1" t="str">
        <f ca="1">IFERROR(INDEX(SBi!$2:$2,MATCH(H287,SBi!$1:$1,1)),SBi!$K$2)</f>
        <v>1961-1972</v>
      </c>
      <c r="N287" s="1">
        <f ca="1">INDEX(SBi!$C$3:$K$28,MATCH(F287,SBi!$B$3:$B$28,0),MATCH(M287,SBi!$C$2:$K$2,0))</f>
        <v>134.30000000000001</v>
      </c>
      <c r="O287" s="16">
        <f t="shared" ca="1" si="60"/>
        <v>20.816500000000001</v>
      </c>
      <c r="P287" s="16" t="str">
        <f ca="1">IFERROR(INDEX(VpD!$2:$2,MATCH(H287,VpD!$1:$1,1)),VpD!$I$2)</f>
        <v>1961-1972</v>
      </c>
      <c r="Q287" s="1">
        <f ca="1">INDEX(VpD!$C$3:$I$27,MATCH(F287,VpD!$B$3:$B$27,0),MATCH(P287,VpD!$C$2:$I$2,0))</f>
        <v>143</v>
      </c>
      <c r="R287" s="16">
        <f t="shared" ca="1" si="61"/>
        <v>22.164999999999999</v>
      </c>
      <c r="S287" s="14">
        <f t="shared" ca="1" si="62"/>
        <v>711197.78</v>
      </c>
      <c r="T287" s="14">
        <f t="shared" ca="1" si="63"/>
        <v>6171734.8899999997</v>
      </c>
      <c r="U287" s="14" t="str">
        <f t="shared" ca="1" si="64"/>
        <v>0A3F507E-1F1A-32B8-E044-0003BA298018</v>
      </c>
    </row>
    <row r="288" spans="1:21" s="14" customFormat="1" x14ac:dyDescent="0.25">
      <c r="A288" s="14">
        <f t="shared" si="52"/>
        <v>288</v>
      </c>
      <c r="B288" s="14" t="str">
        <f t="shared" ca="1" si="53"/>
        <v>2C569462-9675-4CCE-8E6F-8EBDFFE8C7B3</v>
      </c>
      <c r="C288" s="14" t="str">
        <f t="shared" ca="1" si="54"/>
        <v>Syvhøjvænge</v>
      </c>
      <c r="D288" s="14" t="str">
        <f t="shared" ca="1" si="55"/>
        <v>230</v>
      </c>
      <c r="E288" s="14" t="str">
        <f t="shared" ca="1" si="56"/>
        <v>14af</v>
      </c>
      <c r="F288" s="1">
        <f t="shared" ca="1" si="57"/>
        <v>120</v>
      </c>
      <c r="G288" s="1">
        <f t="shared" ca="1" si="58"/>
        <v>199</v>
      </c>
      <c r="H288" s="1">
        <f t="shared" ca="1" si="59"/>
        <v>1970</v>
      </c>
      <c r="I288" s="1" t="str">
        <f ca="1">INDEX(Relationstabel!$C$3:$K$10,MATCH(INDIRECT($A$1&amp;"J"&amp;A288),Relationstabel!$A$3:$A$10,0),MATCH(IFERROR(VALUE(INDIRECT($A$1&amp;"K"&amp;A288)),0),Relationstabel!$C$1:$K$1,0))</f>
        <v>Naturgas</v>
      </c>
      <c r="J288" s="1" t="str">
        <f ca="1">INDEX(Anvendelseskode!B:B,MATCH($F288,Anvendelseskode!$A:$A,0))</f>
        <v>Fritliggende enfamilieshus (parcelhus)</v>
      </c>
      <c r="K288" s="1" t="str">
        <f ca="1">INDEX(Anvendelseskode!C:C,MATCH($F288,Anvendelseskode!$A:$A,0))</f>
        <v>Parcelhuse</v>
      </c>
      <c r="L288" s="1" t="str">
        <f ca="1">INDEX(Anvendelseskode!D:D,MATCH($F288,Anvendelseskode!$A:$A,0))</f>
        <v>Private husholdninger</v>
      </c>
      <c r="M288" s="1" t="str">
        <f ca="1">IFERROR(INDEX(SBi!$2:$2,MATCH(H288,SBi!$1:$1,1)),SBi!$K$2)</f>
        <v>1961-1972</v>
      </c>
      <c r="N288" s="1">
        <f ca="1">INDEX(SBi!$C$3:$K$28,MATCH(F288,SBi!$B$3:$B$28,0),MATCH(M288,SBi!$C$2:$K$2,0))</f>
        <v>134.30000000000001</v>
      </c>
      <c r="O288" s="16">
        <f t="shared" ca="1" si="60"/>
        <v>26.7257</v>
      </c>
      <c r="P288" s="16" t="str">
        <f ca="1">IFERROR(INDEX(VpD!$2:$2,MATCH(H288,VpD!$1:$1,1)),VpD!$I$2)</f>
        <v>1961-1972</v>
      </c>
      <c r="Q288" s="1">
        <f ca="1">INDEX(VpD!$C$3:$I$27,MATCH(F288,VpD!$B$3:$B$27,0),MATCH(P288,VpD!$C$2:$I$2,0))</f>
        <v>143</v>
      </c>
      <c r="R288" s="16">
        <f t="shared" ca="1" si="61"/>
        <v>28.457000000000001</v>
      </c>
      <c r="S288" s="14">
        <f t="shared" ca="1" si="62"/>
        <v>711954.14</v>
      </c>
      <c r="T288" s="14">
        <f t="shared" ca="1" si="63"/>
        <v>6172205.7800000003</v>
      </c>
      <c r="U288" s="14" t="str">
        <f t="shared" ca="1" si="64"/>
        <v>0A3F507E-231A-32B8-E044-0003BA298018</v>
      </c>
    </row>
    <row r="289" spans="1:21" s="14" customFormat="1" x14ac:dyDescent="0.25">
      <c r="A289" s="14">
        <f t="shared" si="52"/>
        <v>289</v>
      </c>
      <c r="B289" s="14" t="str">
        <f t="shared" ca="1" si="53"/>
        <v>8FE9650C-B9A4-4191-B353-E020B10A174F</v>
      </c>
      <c r="C289" s="14" t="str">
        <f t="shared" ca="1" si="54"/>
        <v>Rørsøvej</v>
      </c>
      <c r="D289" s="14" t="str">
        <f t="shared" ca="1" si="55"/>
        <v>1</v>
      </c>
      <c r="E289" s="14" t="str">
        <f t="shared" ca="1" si="56"/>
        <v>24m</v>
      </c>
      <c r="F289" s="1">
        <f t="shared" ca="1" si="57"/>
        <v>120</v>
      </c>
      <c r="G289" s="1">
        <f t="shared" ca="1" si="58"/>
        <v>161</v>
      </c>
      <c r="H289" s="1">
        <f t="shared" ca="1" si="59"/>
        <v>1988</v>
      </c>
      <c r="I289" s="1" t="str">
        <f ca="1">INDEX(Relationstabel!$C$3:$K$10,MATCH(INDIRECT($A$1&amp;"J"&amp;A289),Relationstabel!$A$3:$A$10,0),MATCH(IFERROR(VALUE(INDIRECT($A$1&amp;"K"&amp;A289)),0),Relationstabel!$C$1:$K$1,0))</f>
        <v>Naturgas</v>
      </c>
      <c r="J289" s="1" t="str">
        <f ca="1">INDEX(Anvendelseskode!B:B,MATCH($F289,Anvendelseskode!$A:$A,0))</f>
        <v>Fritliggende enfamilieshus (parcelhus)</v>
      </c>
      <c r="K289" s="1" t="str">
        <f ca="1">INDEX(Anvendelseskode!C:C,MATCH($F289,Anvendelseskode!$A:$A,0))</f>
        <v>Parcelhuse</v>
      </c>
      <c r="L289" s="1" t="str">
        <f ca="1">INDEX(Anvendelseskode!D:D,MATCH($F289,Anvendelseskode!$A:$A,0))</f>
        <v>Private husholdninger</v>
      </c>
      <c r="M289" s="1" t="str">
        <f ca="1">IFERROR(INDEX(SBi!$2:$2,MATCH(H289,SBi!$1:$1,1)),SBi!$K$2)</f>
        <v>1979-1998</v>
      </c>
      <c r="N289" s="1">
        <f ca="1">INDEX(SBi!$C$3:$K$28,MATCH(F289,SBi!$B$3:$B$28,0),MATCH(M289,SBi!$C$2:$K$2,0))</f>
        <v>105.4</v>
      </c>
      <c r="O289" s="16">
        <f t="shared" ca="1" si="60"/>
        <v>16.9694</v>
      </c>
      <c r="P289" s="16" t="str">
        <f ca="1">IFERROR(INDEX(VpD!$2:$2,MATCH(H289,VpD!$1:$1,1)),VpD!$I$2)</f>
        <v>1979-1998</v>
      </c>
      <c r="Q289" s="1">
        <f ca="1">INDEX(VpD!$C$3:$I$27,MATCH(F289,VpD!$B$3:$B$27,0),MATCH(P289,VpD!$C$2:$I$2,0))</f>
        <v>90</v>
      </c>
      <c r="R289" s="16">
        <f t="shared" ca="1" si="61"/>
        <v>14.49</v>
      </c>
      <c r="S289" s="14">
        <f t="shared" ca="1" si="62"/>
        <v>714266.27</v>
      </c>
      <c r="T289" s="14">
        <f t="shared" ca="1" si="63"/>
        <v>6168816.2400000002</v>
      </c>
      <c r="U289" s="14" t="str">
        <f t="shared" ca="1" si="64"/>
        <v>2B190E33-7E08-3634-E044-0003BA298018</v>
      </c>
    </row>
    <row r="290" spans="1:21" s="14" customFormat="1" x14ac:dyDescent="0.25">
      <c r="A290" s="14">
        <f t="shared" si="52"/>
        <v>290</v>
      </c>
      <c r="B290" s="14" t="str">
        <f t="shared" ca="1" si="53"/>
        <v>BB4BE19C-02DD-491E-9868-32451C1E1D80</v>
      </c>
      <c r="C290" s="14" t="str">
        <f t="shared" ca="1" si="54"/>
        <v>Delta Park</v>
      </c>
      <c r="D290" s="14" t="str">
        <f t="shared" ca="1" si="55"/>
        <v>20</v>
      </c>
      <c r="E290" s="14" t="str">
        <f t="shared" ca="1" si="56"/>
        <v>7fs</v>
      </c>
      <c r="F290" s="1">
        <f t="shared" ca="1" si="57"/>
        <v>140</v>
      </c>
      <c r="G290" s="1">
        <f t="shared" ca="1" si="58"/>
        <v>4740</v>
      </c>
      <c r="H290" s="1">
        <f t="shared" ca="1" si="59"/>
        <v>2007</v>
      </c>
      <c r="I290" s="1" t="str">
        <f ca="1">INDEX(Relationstabel!$C$3:$K$10,MATCH(INDIRECT($A$1&amp;"J"&amp;A290),Relationstabel!$A$3:$A$10,0),MATCH(IFERROR(VALUE(INDIRECT($A$1&amp;"K"&amp;A290)),0),Relationstabel!$C$1:$K$1,0))</f>
        <v>Fjernvarme/ Blokvarme</v>
      </c>
      <c r="J290" s="1" t="str">
        <f ca="1">INDEX(Anvendelseskode!B:B,MATCH($F290,Anvendelseskode!$A:$A,0))</f>
        <v>Etageboligbebyggelse</v>
      </c>
      <c r="K290" s="1" t="str">
        <f ca="1">INDEX(Anvendelseskode!C:C,MATCH($F290,Anvendelseskode!$A:$A,0))</f>
        <v>Etageboligbebyggelse</v>
      </c>
      <c r="L290" s="1" t="str">
        <f ca="1">INDEX(Anvendelseskode!D:D,MATCH($F290,Anvendelseskode!$A:$A,0))</f>
        <v>Private husholdninger</v>
      </c>
      <c r="M290" s="1" t="str">
        <f ca="1">IFERROR(INDEX(SBi!$2:$2,MATCH(H290,SBi!$1:$1,1)),SBi!$K$2)</f>
        <v>Efter 2006</v>
      </c>
      <c r="N290" s="1">
        <f ca="1">INDEX(SBi!$C$3:$K$28,MATCH(F290,SBi!$B$3:$B$28,0),MATCH(M290,SBi!$C$2:$K$2,0))</f>
        <v>60.7</v>
      </c>
      <c r="O290" s="16">
        <f t="shared" ca="1" si="60"/>
        <v>287.71800000000002</v>
      </c>
      <c r="P290" s="16" t="str">
        <f ca="1">IFERROR(INDEX(VpD!$2:$2,MATCH(H290,VpD!$1:$1,1)),VpD!$I$2)</f>
        <v>&gt;1998</v>
      </c>
      <c r="Q290" s="1">
        <f ca="1">INDEX(VpD!$C$3:$I$27,MATCH(F290,VpD!$B$3:$B$27,0),MATCH(P290,VpD!$C$2:$I$2,0))</f>
        <v>64</v>
      </c>
      <c r="R290" s="16">
        <f t="shared" ca="1" si="61"/>
        <v>303.36</v>
      </c>
      <c r="S290" s="14">
        <f t="shared" ca="1" si="62"/>
        <v>713295.42</v>
      </c>
      <c r="T290" s="14">
        <f t="shared" ca="1" si="63"/>
        <v>6169796.4400000004</v>
      </c>
      <c r="U290" s="14" t="str">
        <f t="shared" ca="1" si="64"/>
        <v>1DE21027-9CE4-1D9F-E044-0003BA298018</v>
      </c>
    </row>
    <row r="291" spans="1:21" s="14" customFormat="1" x14ac:dyDescent="0.25">
      <c r="A291" s="14">
        <f t="shared" si="52"/>
        <v>291</v>
      </c>
      <c r="B291" s="14" t="str">
        <f t="shared" ca="1" si="53"/>
        <v>00667155-4D6B-41C0-9B17-0F1869774A82</v>
      </c>
      <c r="C291" s="14" t="str">
        <f t="shared" ca="1" si="54"/>
        <v>Engvej</v>
      </c>
      <c r="D291" s="14" t="str">
        <f t="shared" ca="1" si="55"/>
        <v>12</v>
      </c>
      <c r="E291" s="14" t="str">
        <f t="shared" ca="1" si="56"/>
        <v>55a</v>
      </c>
      <c r="F291" s="1">
        <f t="shared" ca="1" si="57"/>
        <v>130</v>
      </c>
      <c r="G291" s="1">
        <f t="shared" ca="1" si="58"/>
        <v>89</v>
      </c>
      <c r="H291" s="1">
        <f t="shared" ca="1" si="59"/>
        <v>1786</v>
      </c>
      <c r="I291" s="1" t="str">
        <f ca="1">INDEX(Relationstabel!$C$3:$K$10,MATCH(INDIRECT($A$1&amp;"J"&amp;A291),Relationstabel!$A$3:$A$10,0),MATCH(IFERROR(VALUE(INDIRECT($A$1&amp;"K"&amp;A291)),0),Relationstabel!$C$1:$K$1,0))</f>
        <v>Olie</v>
      </c>
      <c r="J291" s="1" t="str">
        <f ca="1">INDEX(Anvendelseskode!B:B,MATCH($F291,Anvendelseskode!$A:$A,0))</f>
        <v>Række-, kæde-, dobbelthus (lodret adskillelse mellem enhederne)</v>
      </c>
      <c r="K291" s="1" t="str">
        <f ca="1">INDEX(Anvendelseskode!C:C,MATCH($F291,Anvendelseskode!$A:$A,0))</f>
        <v>Række-, kæde og dobbelthuse</v>
      </c>
      <c r="L291" s="1" t="str">
        <f ca="1">INDEX(Anvendelseskode!D:D,MATCH($F291,Anvendelseskode!$A:$A,0))</f>
        <v>Private husholdninger</v>
      </c>
      <c r="M291" s="1" t="str">
        <f ca="1">IFERROR(INDEX(SBi!$2:$2,MATCH(H291,SBi!$1:$1,1)),SBi!$K$2)</f>
        <v>Før 1890</v>
      </c>
      <c r="N291" s="1">
        <f ca="1">INDEX(SBi!$C$3:$K$28,MATCH(F291,SBi!$B$3:$B$28,0),MATCH(M291,SBi!$C$2:$K$2,0))</f>
        <v>158.19999999999999</v>
      </c>
      <c r="O291" s="16">
        <f t="shared" ca="1" si="60"/>
        <v>14.079799999999999</v>
      </c>
      <c r="P291" s="16" t="str">
        <f ca="1">IFERROR(INDEX(VpD!$2:$2,MATCH(H291,VpD!$1:$1,1)),VpD!$I$2)</f>
        <v>&lt;1930</v>
      </c>
      <c r="Q291" s="1">
        <f ca="1">INDEX(VpD!$C$3:$I$27,MATCH(F291,VpD!$B$3:$B$27,0),MATCH(P291,VpD!$C$2:$I$2,0))</f>
        <v>175</v>
      </c>
      <c r="R291" s="16">
        <f t="shared" ca="1" si="61"/>
        <v>15.574999999999999</v>
      </c>
      <c r="S291" s="14">
        <f t="shared" ca="1" si="62"/>
        <v>711724.26</v>
      </c>
      <c r="T291" s="14">
        <f t="shared" ca="1" si="63"/>
        <v>6170567.0199999996</v>
      </c>
      <c r="U291" s="14" t="str">
        <f t="shared" ca="1" si="64"/>
        <v>0A3F507E-1702-32B8-E044-0003BA298018</v>
      </c>
    </row>
    <row r="292" spans="1:21" s="14" customFormat="1" x14ac:dyDescent="0.25">
      <c r="A292" s="14">
        <f t="shared" si="52"/>
        <v>292</v>
      </c>
      <c r="B292" s="14" t="str">
        <f t="shared" ca="1" si="53"/>
        <v>1A500F9B-77B0-45C3-8897-9589E8745751</v>
      </c>
      <c r="C292" s="14" t="str">
        <f t="shared" ca="1" si="54"/>
        <v>Højstrupvej</v>
      </c>
      <c r="D292" s="14" t="str">
        <f t="shared" ca="1" si="55"/>
        <v>11</v>
      </c>
      <c r="E292" s="14" t="str">
        <f t="shared" ca="1" si="56"/>
        <v>18em</v>
      </c>
      <c r="F292" s="1">
        <f t="shared" ca="1" si="57"/>
        <v>120</v>
      </c>
      <c r="G292" s="1">
        <f t="shared" ca="1" si="58"/>
        <v>150</v>
      </c>
      <c r="H292" s="1">
        <f t="shared" ca="1" si="59"/>
        <v>1977</v>
      </c>
      <c r="I292" s="1" t="str">
        <f ca="1">INDEX(Relationstabel!$C$3:$K$10,MATCH(INDIRECT($A$1&amp;"J"&amp;A292),Relationstabel!$A$3:$A$10,0),MATCH(IFERROR(VALUE(INDIRECT($A$1&amp;"K"&amp;A292)),0),Relationstabel!$C$1:$K$1,0))</f>
        <v>Naturgas</v>
      </c>
      <c r="J292" s="1" t="str">
        <f ca="1">INDEX(Anvendelseskode!B:B,MATCH($F292,Anvendelseskode!$A:$A,0))</f>
        <v>Fritliggende enfamilieshus (parcelhus)</v>
      </c>
      <c r="K292" s="1" t="str">
        <f ca="1">INDEX(Anvendelseskode!C:C,MATCH($F292,Anvendelseskode!$A:$A,0))</f>
        <v>Parcelhuse</v>
      </c>
      <c r="L292" s="1" t="str">
        <f ca="1">INDEX(Anvendelseskode!D:D,MATCH($F292,Anvendelseskode!$A:$A,0))</f>
        <v>Private husholdninger</v>
      </c>
      <c r="M292" s="1" t="str">
        <f ca="1">IFERROR(INDEX(SBi!$2:$2,MATCH(H292,SBi!$1:$1,1)),SBi!$K$2)</f>
        <v>1973-1978</v>
      </c>
      <c r="N292" s="1">
        <f ca="1">INDEX(SBi!$C$3:$K$28,MATCH(F292,SBi!$B$3:$B$28,0),MATCH(M292,SBi!$C$2:$K$2,0))</f>
        <v>119.8</v>
      </c>
      <c r="O292" s="16">
        <f t="shared" ca="1" si="60"/>
        <v>17.97</v>
      </c>
      <c r="P292" s="16" t="str">
        <f ca="1">IFERROR(INDEX(VpD!$2:$2,MATCH(H292,VpD!$1:$1,1)),VpD!$I$2)</f>
        <v>1973-1978</v>
      </c>
      <c r="Q292" s="1">
        <f ca="1">INDEX(VpD!$C$3:$I$27,MATCH(F292,VpD!$B$3:$B$27,0),MATCH(P292,VpD!$C$2:$I$2,0))</f>
        <v>117</v>
      </c>
      <c r="R292" s="16">
        <f t="shared" ca="1" si="61"/>
        <v>17.55</v>
      </c>
      <c r="S292" s="14">
        <f t="shared" ca="1" si="62"/>
        <v>713066</v>
      </c>
      <c r="T292" s="14">
        <f t="shared" ca="1" si="63"/>
        <v>6168973.3300000001</v>
      </c>
      <c r="U292" s="14" t="str">
        <f t="shared" ca="1" si="64"/>
        <v>0A3F507E-1B02-32B8-E044-0003BA298018</v>
      </c>
    </row>
    <row r="293" spans="1:21" s="14" customFormat="1" x14ac:dyDescent="0.25">
      <c r="A293" s="14">
        <f t="shared" si="52"/>
        <v>293</v>
      </c>
      <c r="B293" s="14" t="str">
        <f t="shared" ca="1" si="53"/>
        <v>BD1BC315-EB16-4FD9-8540-9E682FAD5DBF</v>
      </c>
      <c r="C293" s="14" t="str">
        <f t="shared" ca="1" si="54"/>
        <v>Løkketoften</v>
      </c>
      <c r="D293" s="14" t="str">
        <f t="shared" ca="1" si="55"/>
        <v>31</v>
      </c>
      <c r="E293" s="14" t="str">
        <f t="shared" ca="1" si="56"/>
        <v>9fh</v>
      </c>
      <c r="F293" s="1">
        <f t="shared" ca="1" si="57"/>
        <v>120</v>
      </c>
      <c r="G293" s="1">
        <f t="shared" ca="1" si="58"/>
        <v>134</v>
      </c>
      <c r="H293" s="1">
        <f t="shared" ca="1" si="59"/>
        <v>1969</v>
      </c>
      <c r="I293" s="1" t="str">
        <f ca="1">INDEX(Relationstabel!$C$3:$K$10,MATCH(INDIRECT($A$1&amp;"J"&amp;A293),Relationstabel!$A$3:$A$10,0),MATCH(IFERROR(VALUE(INDIRECT($A$1&amp;"K"&amp;A293)),0),Relationstabel!$C$1:$K$1,0))</f>
        <v>Naturgas</v>
      </c>
      <c r="J293" s="1" t="str">
        <f ca="1">INDEX(Anvendelseskode!B:B,MATCH($F293,Anvendelseskode!$A:$A,0))</f>
        <v>Fritliggende enfamilieshus (parcelhus)</v>
      </c>
      <c r="K293" s="1" t="str">
        <f ca="1">INDEX(Anvendelseskode!C:C,MATCH($F293,Anvendelseskode!$A:$A,0))</f>
        <v>Parcelhuse</v>
      </c>
      <c r="L293" s="1" t="str">
        <f ca="1">INDEX(Anvendelseskode!D:D,MATCH($F293,Anvendelseskode!$A:$A,0))</f>
        <v>Private husholdninger</v>
      </c>
      <c r="M293" s="1" t="str">
        <f ca="1">IFERROR(INDEX(SBi!$2:$2,MATCH(H293,SBi!$1:$1,1)),SBi!$K$2)</f>
        <v>1961-1972</v>
      </c>
      <c r="N293" s="1">
        <f ca="1">INDEX(SBi!$C$3:$K$28,MATCH(F293,SBi!$B$3:$B$28,0),MATCH(M293,SBi!$C$2:$K$2,0))</f>
        <v>134.30000000000001</v>
      </c>
      <c r="O293" s="16">
        <f t="shared" ca="1" si="60"/>
        <v>17.996200000000002</v>
      </c>
      <c r="P293" s="16" t="str">
        <f ca="1">IFERROR(INDEX(VpD!$2:$2,MATCH(H293,VpD!$1:$1,1)),VpD!$I$2)</f>
        <v>1961-1972</v>
      </c>
      <c r="Q293" s="1">
        <f ca="1">INDEX(VpD!$C$3:$I$27,MATCH(F293,VpD!$B$3:$B$27,0),MATCH(P293,VpD!$C$2:$I$2,0))</f>
        <v>143</v>
      </c>
      <c r="R293" s="16">
        <f t="shared" ca="1" si="61"/>
        <v>19.161999999999999</v>
      </c>
      <c r="S293" s="14">
        <f t="shared" ca="1" si="62"/>
        <v>710866.02</v>
      </c>
      <c r="T293" s="14">
        <f t="shared" ca="1" si="63"/>
        <v>6172048.6100000003</v>
      </c>
      <c r="U293" s="14" t="str">
        <f t="shared" ca="1" si="64"/>
        <v>0A3F507E-1D02-32B8-E044-0003BA298018</v>
      </c>
    </row>
    <row r="294" spans="1:21" s="14" customFormat="1" x14ac:dyDescent="0.25">
      <c r="A294" s="14">
        <f t="shared" si="52"/>
        <v>294</v>
      </c>
      <c r="B294" s="14" t="str">
        <f t="shared" ca="1" si="53"/>
        <v>F2A5BEA7-1A34-4CF5-ACEE-209CBC9C3052</v>
      </c>
      <c r="C294" s="14" t="str">
        <f t="shared" ca="1" si="54"/>
        <v>Nysøvej</v>
      </c>
      <c r="D294" s="14" t="str">
        <f t="shared" ca="1" si="55"/>
        <v>25</v>
      </c>
      <c r="E294" s="14" t="str">
        <f t="shared" ca="1" si="56"/>
        <v>9br</v>
      </c>
      <c r="F294" s="1">
        <f t="shared" ca="1" si="57"/>
        <v>120</v>
      </c>
      <c r="G294" s="1">
        <f t="shared" ca="1" si="58"/>
        <v>133</v>
      </c>
      <c r="H294" s="1">
        <f t="shared" ca="1" si="59"/>
        <v>1981</v>
      </c>
      <c r="I294" s="1" t="str">
        <f ca="1">INDEX(Relationstabel!$C$3:$K$10,MATCH(INDIRECT($A$1&amp;"J"&amp;A294),Relationstabel!$A$3:$A$10,0),MATCH(IFERROR(VALUE(INDIRECT($A$1&amp;"K"&amp;A294)),0),Relationstabel!$C$1:$K$1,0))</f>
        <v>Elvarme</v>
      </c>
      <c r="J294" s="1" t="str">
        <f ca="1">INDEX(Anvendelseskode!B:B,MATCH($F294,Anvendelseskode!$A:$A,0))</f>
        <v>Fritliggende enfamilieshus (parcelhus)</v>
      </c>
      <c r="K294" s="1" t="str">
        <f ca="1">INDEX(Anvendelseskode!C:C,MATCH($F294,Anvendelseskode!$A:$A,0))</f>
        <v>Parcelhuse</v>
      </c>
      <c r="L294" s="1" t="str">
        <f ca="1">INDEX(Anvendelseskode!D:D,MATCH($F294,Anvendelseskode!$A:$A,0))</f>
        <v>Private husholdninger</v>
      </c>
      <c r="M294" s="1" t="str">
        <f ca="1">IFERROR(INDEX(SBi!$2:$2,MATCH(H294,SBi!$1:$1,1)),SBi!$K$2)</f>
        <v>1979-1998</v>
      </c>
      <c r="N294" s="1">
        <f ca="1">INDEX(SBi!$C$3:$K$28,MATCH(F294,SBi!$B$3:$B$28,0),MATCH(M294,SBi!$C$2:$K$2,0))</f>
        <v>105.4</v>
      </c>
      <c r="O294" s="16">
        <f t="shared" ca="1" si="60"/>
        <v>14.0182</v>
      </c>
      <c r="P294" s="16" t="str">
        <f ca="1">IFERROR(INDEX(VpD!$2:$2,MATCH(H294,VpD!$1:$1,1)),VpD!$I$2)</f>
        <v>1979-1998</v>
      </c>
      <c r="Q294" s="1">
        <f ca="1">INDEX(VpD!$C$3:$I$27,MATCH(F294,VpD!$B$3:$B$27,0),MATCH(P294,VpD!$C$2:$I$2,0))</f>
        <v>90</v>
      </c>
      <c r="R294" s="16">
        <f t="shared" ca="1" si="61"/>
        <v>11.97</v>
      </c>
      <c r="S294" s="14">
        <f t="shared" ca="1" si="62"/>
        <v>712216.28</v>
      </c>
      <c r="T294" s="14">
        <f t="shared" ca="1" si="63"/>
        <v>6169163</v>
      </c>
      <c r="U294" s="14" t="str">
        <f t="shared" ca="1" si="64"/>
        <v>0A3F507E-1E02-32B8-E044-0003BA298018</v>
      </c>
    </row>
    <row r="295" spans="1:21" s="14" customFormat="1" x14ac:dyDescent="0.25">
      <c r="A295" s="14">
        <f t="shared" si="52"/>
        <v>295</v>
      </c>
      <c r="B295" s="14" t="str">
        <f t="shared" ca="1" si="53"/>
        <v>55110121-F616-45F7-BE71-B7FD301CCBA1</v>
      </c>
      <c r="C295" s="14" t="str">
        <f t="shared" ca="1" si="54"/>
        <v>Sandvejen</v>
      </c>
      <c r="D295" s="14" t="str">
        <f t="shared" ca="1" si="55"/>
        <v>23</v>
      </c>
      <c r="E295" s="14" t="str">
        <f t="shared" ca="1" si="56"/>
        <v>4aq</v>
      </c>
      <c r="F295" s="1">
        <f t="shared" ca="1" si="57"/>
        <v>120</v>
      </c>
      <c r="G295" s="1">
        <f t="shared" ca="1" si="58"/>
        <v>128</v>
      </c>
      <c r="H295" s="1">
        <f t="shared" ca="1" si="59"/>
        <v>1980</v>
      </c>
      <c r="I295" s="1" t="str">
        <f ca="1">INDEX(Relationstabel!$C$3:$K$10,MATCH(INDIRECT($A$1&amp;"J"&amp;A295),Relationstabel!$A$3:$A$10,0),MATCH(IFERROR(VALUE(INDIRECT($A$1&amp;"K"&amp;A295)),0),Relationstabel!$C$1:$K$1,0))</f>
        <v>Elvarme</v>
      </c>
      <c r="J295" s="1" t="str">
        <f ca="1">INDEX(Anvendelseskode!B:B,MATCH($F295,Anvendelseskode!$A:$A,0))</f>
        <v>Fritliggende enfamilieshus (parcelhus)</v>
      </c>
      <c r="K295" s="1" t="str">
        <f ca="1">INDEX(Anvendelseskode!C:C,MATCH($F295,Anvendelseskode!$A:$A,0))</f>
        <v>Parcelhuse</v>
      </c>
      <c r="L295" s="1" t="str">
        <f ca="1">INDEX(Anvendelseskode!D:D,MATCH($F295,Anvendelseskode!$A:$A,0))</f>
        <v>Private husholdninger</v>
      </c>
      <c r="M295" s="1" t="str">
        <f ca="1">IFERROR(INDEX(SBi!$2:$2,MATCH(H295,SBi!$1:$1,1)),SBi!$K$2)</f>
        <v>1979-1998</v>
      </c>
      <c r="N295" s="1">
        <f ca="1">INDEX(SBi!$C$3:$K$28,MATCH(F295,SBi!$B$3:$B$28,0),MATCH(M295,SBi!$C$2:$K$2,0))</f>
        <v>105.4</v>
      </c>
      <c r="O295" s="16">
        <f t="shared" ca="1" si="60"/>
        <v>13.491200000000001</v>
      </c>
      <c r="P295" s="16" t="str">
        <f ca="1">IFERROR(INDEX(VpD!$2:$2,MATCH(H295,VpD!$1:$1,1)),VpD!$I$2)</f>
        <v>1979-1998</v>
      </c>
      <c r="Q295" s="1">
        <f ca="1">INDEX(VpD!$C$3:$I$27,MATCH(F295,VpD!$B$3:$B$27,0),MATCH(P295,VpD!$C$2:$I$2,0))</f>
        <v>90</v>
      </c>
      <c r="R295" s="16">
        <f t="shared" ca="1" si="61"/>
        <v>11.52</v>
      </c>
      <c r="S295" s="14">
        <f t="shared" ca="1" si="62"/>
        <v>713139.56</v>
      </c>
      <c r="T295" s="14">
        <f t="shared" ca="1" si="63"/>
        <v>6168516.8600000003</v>
      </c>
      <c r="U295" s="14" t="str">
        <f t="shared" ca="1" si="64"/>
        <v>0A3F507E-2102-32B8-E044-0003BA298018</v>
      </c>
    </row>
    <row r="296" spans="1:21" s="14" customFormat="1" x14ac:dyDescent="0.25">
      <c r="A296" s="14">
        <f t="shared" si="52"/>
        <v>296</v>
      </c>
      <c r="B296" s="14" t="str">
        <f t="shared" ca="1" si="53"/>
        <v>7EA52999-6786-4274-B26F-C7040CE94B6C</v>
      </c>
      <c r="C296" s="14" t="str">
        <f t="shared" ca="1" si="54"/>
        <v>Horsbred</v>
      </c>
      <c r="D296" s="14" t="str">
        <f t="shared" ca="1" si="55"/>
        <v>156</v>
      </c>
      <c r="E296" s="14" t="str">
        <f t="shared" ca="1" si="56"/>
        <v>20c</v>
      </c>
      <c r="F296" s="1">
        <f t="shared" ca="1" si="57"/>
        <v>120</v>
      </c>
      <c r="G296" s="1">
        <f t="shared" ca="1" si="58"/>
        <v>154</v>
      </c>
      <c r="H296" s="1">
        <f t="shared" ca="1" si="59"/>
        <v>1969</v>
      </c>
      <c r="I296" s="1" t="str">
        <f ca="1">INDEX(Relationstabel!$C$3:$K$10,MATCH(INDIRECT($A$1&amp;"J"&amp;A296),Relationstabel!$A$3:$A$10,0),MATCH(IFERROR(VALUE(INDIRECT($A$1&amp;"K"&amp;A296)),0),Relationstabel!$C$1:$K$1,0))</f>
        <v>Fjernvarme/ Blokvarme</v>
      </c>
      <c r="J296" s="1" t="str">
        <f ca="1">INDEX(Anvendelseskode!B:B,MATCH($F296,Anvendelseskode!$A:$A,0))</f>
        <v>Fritliggende enfamilieshus (parcelhus)</v>
      </c>
      <c r="K296" s="1" t="str">
        <f ca="1">INDEX(Anvendelseskode!C:C,MATCH($F296,Anvendelseskode!$A:$A,0))</f>
        <v>Parcelhuse</v>
      </c>
      <c r="L296" s="1" t="str">
        <f ca="1">INDEX(Anvendelseskode!D:D,MATCH($F296,Anvendelseskode!$A:$A,0))</f>
        <v>Private husholdninger</v>
      </c>
      <c r="M296" s="1" t="str">
        <f ca="1">IFERROR(INDEX(SBi!$2:$2,MATCH(H296,SBi!$1:$1,1)),SBi!$K$2)</f>
        <v>1961-1972</v>
      </c>
      <c r="N296" s="1">
        <f ca="1">INDEX(SBi!$C$3:$K$28,MATCH(F296,SBi!$B$3:$B$28,0),MATCH(M296,SBi!$C$2:$K$2,0))</f>
        <v>134.30000000000001</v>
      </c>
      <c r="O296" s="16">
        <f t="shared" ca="1" si="60"/>
        <v>20.682200000000002</v>
      </c>
      <c r="P296" s="16" t="str">
        <f ca="1">IFERROR(INDEX(VpD!$2:$2,MATCH(H296,VpD!$1:$1,1)),VpD!$I$2)</f>
        <v>1961-1972</v>
      </c>
      <c r="Q296" s="1">
        <f ca="1">INDEX(VpD!$C$3:$I$27,MATCH(F296,VpD!$B$3:$B$27,0),MATCH(P296,VpD!$C$2:$I$2,0))</f>
        <v>143</v>
      </c>
      <c r="R296" s="16">
        <f t="shared" ca="1" si="61"/>
        <v>22.021999999999998</v>
      </c>
      <c r="S296" s="14">
        <f t="shared" ca="1" si="62"/>
        <v>711456.1</v>
      </c>
      <c r="T296" s="14">
        <f t="shared" ca="1" si="63"/>
        <v>6172220.8200000003</v>
      </c>
      <c r="U296" s="14" t="str">
        <f t="shared" ca="1" si="64"/>
        <v>0A3F507E-1910-32B8-E044-0003BA298018</v>
      </c>
    </row>
    <row r="297" spans="1:21" s="14" customFormat="1" x14ac:dyDescent="0.25">
      <c r="A297" s="14">
        <f t="shared" si="52"/>
        <v>297</v>
      </c>
      <c r="B297" s="14" t="str">
        <f t="shared" ca="1" si="53"/>
        <v>401E598C-57B8-4B38-B295-A60604E22E1C</v>
      </c>
      <c r="C297" s="14" t="str">
        <f t="shared" ca="1" si="54"/>
        <v>Hyrdeengen</v>
      </c>
      <c r="D297" s="14" t="str">
        <f t="shared" ca="1" si="55"/>
        <v>381</v>
      </c>
      <c r="E297" s="14" t="str">
        <f t="shared" ca="1" si="56"/>
        <v>21cz</v>
      </c>
      <c r="F297" s="1">
        <f t="shared" ca="1" si="57"/>
        <v>130</v>
      </c>
      <c r="G297" s="1">
        <f t="shared" ca="1" si="58"/>
        <v>125</v>
      </c>
      <c r="H297" s="1">
        <f t="shared" ca="1" si="59"/>
        <v>1975</v>
      </c>
      <c r="I297" s="1" t="str">
        <f ca="1">INDEX(Relationstabel!$C$3:$K$10,MATCH(INDIRECT($A$1&amp;"J"&amp;A297),Relationstabel!$A$3:$A$10,0),MATCH(IFERROR(VALUE(INDIRECT($A$1&amp;"K"&amp;A297)),0),Relationstabel!$C$1:$K$1,0))</f>
        <v>Fjernvarme/ Blokvarme</v>
      </c>
      <c r="J297" s="1" t="str">
        <f ca="1">INDEX(Anvendelseskode!B:B,MATCH($F297,Anvendelseskode!$A:$A,0))</f>
        <v>Række-, kæde-, dobbelthus (lodret adskillelse mellem enhederne)</v>
      </c>
      <c r="K297" s="1" t="str">
        <f ca="1">INDEX(Anvendelseskode!C:C,MATCH($F297,Anvendelseskode!$A:$A,0))</f>
        <v>Række-, kæde og dobbelthuse</v>
      </c>
      <c r="L297" s="1" t="str">
        <f ca="1">INDEX(Anvendelseskode!D:D,MATCH($F297,Anvendelseskode!$A:$A,0))</f>
        <v>Private husholdninger</v>
      </c>
      <c r="M297" s="1" t="str">
        <f ca="1">IFERROR(INDEX(SBi!$2:$2,MATCH(H297,SBi!$1:$1,1)),SBi!$K$2)</f>
        <v>1973-1978</v>
      </c>
      <c r="N297" s="1">
        <f ca="1">INDEX(SBi!$C$3:$K$28,MATCH(F297,SBi!$B$3:$B$28,0),MATCH(M297,SBi!$C$2:$K$2,0))</f>
        <v>112.6</v>
      </c>
      <c r="O297" s="16">
        <f t="shared" ca="1" si="60"/>
        <v>14.074999999999999</v>
      </c>
      <c r="P297" s="16" t="str">
        <f ca="1">IFERROR(INDEX(VpD!$2:$2,MATCH(H297,VpD!$1:$1,1)),VpD!$I$2)</f>
        <v>1973-1978</v>
      </c>
      <c r="Q297" s="1">
        <f ca="1">INDEX(VpD!$C$3:$I$27,MATCH(F297,VpD!$B$3:$B$27,0),MATCH(P297,VpD!$C$2:$I$2,0))</f>
        <v>98</v>
      </c>
      <c r="R297" s="16">
        <f t="shared" ca="1" si="61"/>
        <v>12.25</v>
      </c>
      <c r="S297" s="14">
        <f t="shared" ca="1" si="62"/>
        <v>711508.45</v>
      </c>
      <c r="T297" s="14">
        <f t="shared" ca="1" si="63"/>
        <v>6172338.4800000004</v>
      </c>
      <c r="U297" s="14" t="str">
        <f t="shared" ca="1" si="64"/>
        <v>0A3F507E-1A10-32B8-E044-0003BA298018</v>
      </c>
    </row>
    <row r="298" spans="1:21" s="14" customFormat="1" x14ac:dyDescent="0.25">
      <c r="A298" s="14">
        <f t="shared" si="52"/>
        <v>298</v>
      </c>
      <c r="B298" s="14" t="str">
        <f t="shared" ca="1" si="53"/>
        <v>C8E3E0C3-B113-4FB0-958A-834C1134E09B</v>
      </c>
      <c r="C298" s="14" t="str">
        <f t="shared" ca="1" si="54"/>
        <v>Kollerupparken</v>
      </c>
      <c r="D298" s="14" t="str">
        <f t="shared" ca="1" si="55"/>
        <v>42</v>
      </c>
      <c r="E298" s="14" t="str">
        <f t="shared" ca="1" si="56"/>
        <v>6lm</v>
      </c>
      <c r="F298" s="1">
        <f t="shared" ca="1" si="57"/>
        <v>130</v>
      </c>
      <c r="G298" s="1">
        <f t="shared" ca="1" si="58"/>
        <v>110</v>
      </c>
      <c r="H298" s="1">
        <f t="shared" ca="1" si="59"/>
        <v>1967</v>
      </c>
      <c r="I298" s="1" t="str">
        <f ca="1">INDEX(Relationstabel!$C$3:$K$10,MATCH(INDIRECT($A$1&amp;"J"&amp;A298),Relationstabel!$A$3:$A$10,0),MATCH(IFERROR(VALUE(INDIRECT($A$1&amp;"K"&amp;A298)),0),Relationstabel!$C$1:$K$1,0))</f>
        <v>Fjernvarme/ Blokvarme</v>
      </c>
      <c r="J298" s="1" t="str">
        <f ca="1">INDEX(Anvendelseskode!B:B,MATCH($F298,Anvendelseskode!$A:$A,0))</f>
        <v>Række-, kæde-, dobbelthus (lodret adskillelse mellem enhederne)</v>
      </c>
      <c r="K298" s="1" t="str">
        <f ca="1">INDEX(Anvendelseskode!C:C,MATCH($F298,Anvendelseskode!$A:$A,0))</f>
        <v>Række-, kæde og dobbelthuse</v>
      </c>
      <c r="L298" s="1" t="str">
        <f ca="1">INDEX(Anvendelseskode!D:D,MATCH($F298,Anvendelseskode!$A:$A,0))</f>
        <v>Private husholdninger</v>
      </c>
      <c r="M298" s="1" t="str">
        <f ca="1">IFERROR(INDEX(SBi!$2:$2,MATCH(H298,SBi!$1:$1,1)),SBi!$K$2)</f>
        <v>1961-1972</v>
      </c>
      <c r="N298" s="1">
        <f ca="1">INDEX(SBi!$C$3:$K$28,MATCH(F298,SBi!$B$3:$B$28,0),MATCH(M298,SBi!$C$2:$K$2,0))</f>
        <v>119.9</v>
      </c>
      <c r="O298" s="16">
        <f t="shared" ca="1" si="60"/>
        <v>13.189</v>
      </c>
      <c r="P298" s="16" t="str">
        <f ca="1">IFERROR(INDEX(VpD!$2:$2,MATCH(H298,VpD!$1:$1,1)),VpD!$I$2)</f>
        <v>1961-1972</v>
      </c>
      <c r="Q298" s="1">
        <f ca="1">INDEX(VpD!$C$3:$I$27,MATCH(F298,VpD!$B$3:$B$27,0),MATCH(P298,VpD!$C$2:$I$2,0))</f>
        <v>120</v>
      </c>
      <c r="R298" s="16">
        <f t="shared" ca="1" si="61"/>
        <v>13.2</v>
      </c>
      <c r="S298" s="14">
        <f t="shared" ca="1" si="62"/>
        <v>713651.17</v>
      </c>
      <c r="T298" s="14">
        <f t="shared" ca="1" si="63"/>
        <v>6169291.2999999998</v>
      </c>
      <c r="U298" s="14" t="str">
        <f t="shared" ca="1" si="64"/>
        <v>0A3F507E-1C10-32B8-E044-0003BA298018</v>
      </c>
    </row>
    <row r="299" spans="1:21" s="14" customFormat="1" x14ac:dyDescent="0.25">
      <c r="A299" s="14">
        <f t="shared" si="52"/>
        <v>299</v>
      </c>
      <c r="B299" s="14" t="str">
        <f t="shared" ca="1" si="53"/>
        <v>1F4ADAB3-98EC-4E02-8ED1-9D988B4A0E54</v>
      </c>
      <c r="C299" s="14" t="str">
        <f t="shared" ca="1" si="54"/>
        <v>Bellishaven</v>
      </c>
      <c r="D299" s="14" t="str">
        <f t="shared" ca="1" si="55"/>
        <v>10</v>
      </c>
      <c r="E299" s="14" t="str">
        <f t="shared" ca="1" si="56"/>
        <v>27m</v>
      </c>
      <c r="F299" s="1">
        <f t="shared" ca="1" si="57"/>
        <v>130</v>
      </c>
      <c r="G299" s="1">
        <f t="shared" ca="1" si="58"/>
        <v>90</v>
      </c>
      <c r="H299" s="1">
        <f t="shared" ca="1" si="59"/>
        <v>1993</v>
      </c>
      <c r="I299" s="1" t="str">
        <f ca="1">INDEX(Relationstabel!$C$3:$K$10,MATCH(INDIRECT($A$1&amp;"J"&amp;A299),Relationstabel!$A$3:$A$10,0),MATCH(IFERROR(VALUE(INDIRECT($A$1&amp;"K"&amp;A299)),0),Relationstabel!$C$1:$K$1,0))</f>
        <v>Fjernvarme/ Blokvarme</v>
      </c>
      <c r="J299" s="1" t="str">
        <f ca="1">INDEX(Anvendelseskode!B:B,MATCH($F299,Anvendelseskode!$A:$A,0))</f>
        <v>Række-, kæde-, dobbelthus (lodret adskillelse mellem enhederne)</v>
      </c>
      <c r="K299" s="1" t="str">
        <f ca="1">INDEX(Anvendelseskode!C:C,MATCH($F299,Anvendelseskode!$A:$A,0))</f>
        <v>Række-, kæde og dobbelthuse</v>
      </c>
      <c r="L299" s="1" t="str">
        <f ca="1">INDEX(Anvendelseskode!D:D,MATCH($F299,Anvendelseskode!$A:$A,0))</f>
        <v>Private husholdninger</v>
      </c>
      <c r="M299" s="1" t="str">
        <f ca="1">IFERROR(INDEX(SBi!$2:$2,MATCH(H299,SBi!$1:$1,1)),SBi!$K$2)</f>
        <v>1979-1998</v>
      </c>
      <c r="N299" s="1">
        <f ca="1">INDEX(SBi!$C$3:$K$28,MATCH(F299,SBi!$B$3:$B$28,0),MATCH(M299,SBi!$C$2:$K$2,0))</f>
        <v>96.8</v>
      </c>
      <c r="O299" s="16">
        <f t="shared" ca="1" si="60"/>
        <v>8.7119999999999997</v>
      </c>
      <c r="P299" s="16" t="str">
        <f ca="1">IFERROR(INDEX(VpD!$2:$2,MATCH(H299,VpD!$1:$1,1)),VpD!$I$2)</f>
        <v>1979-1998</v>
      </c>
      <c r="Q299" s="1">
        <f ca="1">INDEX(VpD!$C$3:$I$27,MATCH(F299,VpD!$B$3:$B$27,0),MATCH(P299,VpD!$C$2:$I$2,0))</f>
        <v>74</v>
      </c>
      <c r="R299" s="16">
        <f t="shared" ca="1" si="61"/>
        <v>6.66</v>
      </c>
      <c r="S299" s="14">
        <f t="shared" ca="1" si="62"/>
        <v>711526.72</v>
      </c>
      <c r="T299" s="14">
        <f t="shared" ca="1" si="63"/>
        <v>6172506.3399999999</v>
      </c>
      <c r="U299" s="14" t="str">
        <f t="shared" ca="1" si="64"/>
        <v>0A3F507E-1512-32B8-E044-0003BA298018</v>
      </c>
    </row>
    <row r="300" spans="1:21" s="14" customFormat="1" x14ac:dyDescent="0.25">
      <c r="A300" s="14">
        <f t="shared" si="52"/>
        <v>300</v>
      </c>
      <c r="B300" s="14" t="str">
        <f t="shared" ca="1" si="53"/>
        <v>C993B04F-EBC4-4699-9D05-20DC0B7B78F6</v>
      </c>
      <c r="C300" s="14" t="str">
        <f t="shared" ca="1" si="54"/>
        <v>Bysvinget</v>
      </c>
      <c r="D300" s="14" t="str">
        <f t="shared" ca="1" si="55"/>
        <v>13</v>
      </c>
      <c r="E300" s="14" t="str">
        <f t="shared" ca="1" si="56"/>
        <v>10et</v>
      </c>
      <c r="F300" s="1">
        <f t="shared" ca="1" si="57"/>
        <v>120</v>
      </c>
      <c r="G300" s="1">
        <f t="shared" ca="1" si="58"/>
        <v>134</v>
      </c>
      <c r="H300" s="1">
        <f t="shared" ca="1" si="59"/>
        <v>1985</v>
      </c>
      <c r="I300" s="1" t="str">
        <f ca="1">INDEX(Relationstabel!$C$3:$K$10,MATCH(INDIRECT($A$1&amp;"J"&amp;A300),Relationstabel!$A$3:$A$10,0),MATCH(IFERROR(VALUE(INDIRECT($A$1&amp;"K"&amp;A300)),0),Relationstabel!$C$1:$K$1,0))</f>
        <v>Naturgas</v>
      </c>
      <c r="J300" s="1" t="str">
        <f ca="1">INDEX(Anvendelseskode!B:B,MATCH($F300,Anvendelseskode!$A:$A,0))</f>
        <v>Fritliggende enfamilieshus (parcelhus)</v>
      </c>
      <c r="K300" s="1" t="str">
        <f ca="1">INDEX(Anvendelseskode!C:C,MATCH($F300,Anvendelseskode!$A:$A,0))</f>
        <v>Parcelhuse</v>
      </c>
      <c r="L300" s="1" t="str">
        <f ca="1">INDEX(Anvendelseskode!D:D,MATCH($F300,Anvendelseskode!$A:$A,0))</f>
        <v>Private husholdninger</v>
      </c>
      <c r="M300" s="1" t="str">
        <f ca="1">IFERROR(INDEX(SBi!$2:$2,MATCH(H300,SBi!$1:$1,1)),SBi!$K$2)</f>
        <v>1979-1998</v>
      </c>
      <c r="N300" s="1">
        <f ca="1">INDEX(SBi!$C$3:$K$28,MATCH(F300,SBi!$B$3:$B$28,0),MATCH(M300,SBi!$C$2:$K$2,0))</f>
        <v>105.4</v>
      </c>
      <c r="O300" s="16">
        <f t="shared" ca="1" si="60"/>
        <v>14.1236</v>
      </c>
      <c r="P300" s="16" t="str">
        <f ca="1">IFERROR(INDEX(VpD!$2:$2,MATCH(H300,VpD!$1:$1,1)),VpD!$I$2)</f>
        <v>1979-1998</v>
      </c>
      <c r="Q300" s="1">
        <f ca="1">INDEX(VpD!$C$3:$I$27,MATCH(F300,VpD!$B$3:$B$27,0),MATCH(P300,VpD!$C$2:$I$2,0))</f>
        <v>90</v>
      </c>
      <c r="R300" s="16">
        <f t="shared" ca="1" si="61"/>
        <v>12.06</v>
      </c>
      <c r="S300" s="14">
        <f t="shared" ca="1" si="62"/>
        <v>711496.22</v>
      </c>
      <c r="T300" s="14">
        <f t="shared" ca="1" si="63"/>
        <v>6170877.7300000004</v>
      </c>
      <c r="U300" s="14" t="str">
        <f t="shared" ca="1" si="64"/>
        <v>0A3F507E-1612-32B8-E044-0003BA298018</v>
      </c>
    </row>
    <row r="301" spans="1:21" s="14" customFormat="1" x14ac:dyDescent="0.25">
      <c r="A301" s="14">
        <f t="shared" si="52"/>
        <v>301</v>
      </c>
      <c r="B301" s="14" t="str">
        <f t="shared" ca="1" si="53"/>
        <v>B94B5DD2-8E49-4994-B70A-1B5D3838EEA0</v>
      </c>
      <c r="C301" s="14" t="str">
        <f t="shared" ca="1" si="54"/>
        <v>Kollerupparken</v>
      </c>
      <c r="D301" s="14" t="str">
        <f t="shared" ca="1" si="55"/>
        <v>44</v>
      </c>
      <c r="E301" s="14" t="str">
        <f t="shared" ca="1" si="56"/>
        <v>6ln</v>
      </c>
      <c r="F301" s="1">
        <f t="shared" ca="1" si="57"/>
        <v>130</v>
      </c>
      <c r="G301" s="1">
        <f t="shared" ca="1" si="58"/>
        <v>110</v>
      </c>
      <c r="H301" s="1">
        <f t="shared" ca="1" si="59"/>
        <v>1966</v>
      </c>
      <c r="I301" s="1" t="str">
        <f ca="1">INDEX(Relationstabel!$C$3:$K$10,MATCH(INDIRECT($A$1&amp;"J"&amp;A301),Relationstabel!$A$3:$A$10,0),MATCH(IFERROR(VALUE(INDIRECT($A$1&amp;"K"&amp;A301)),0),Relationstabel!$C$1:$K$1,0))</f>
        <v>Fjernvarme/ Blokvarme</v>
      </c>
      <c r="J301" s="1" t="str">
        <f ca="1">INDEX(Anvendelseskode!B:B,MATCH($F301,Anvendelseskode!$A:$A,0))</f>
        <v>Række-, kæde-, dobbelthus (lodret adskillelse mellem enhederne)</v>
      </c>
      <c r="K301" s="1" t="str">
        <f ca="1">INDEX(Anvendelseskode!C:C,MATCH($F301,Anvendelseskode!$A:$A,0))</f>
        <v>Række-, kæde og dobbelthuse</v>
      </c>
      <c r="L301" s="1" t="str">
        <f ca="1">INDEX(Anvendelseskode!D:D,MATCH($F301,Anvendelseskode!$A:$A,0))</f>
        <v>Private husholdninger</v>
      </c>
      <c r="M301" s="1" t="str">
        <f ca="1">IFERROR(INDEX(SBi!$2:$2,MATCH(H301,SBi!$1:$1,1)),SBi!$K$2)</f>
        <v>1961-1972</v>
      </c>
      <c r="N301" s="1">
        <f ca="1">INDEX(SBi!$C$3:$K$28,MATCH(F301,SBi!$B$3:$B$28,0),MATCH(M301,SBi!$C$2:$K$2,0))</f>
        <v>119.9</v>
      </c>
      <c r="O301" s="16">
        <f t="shared" ca="1" si="60"/>
        <v>13.189</v>
      </c>
      <c r="P301" s="16" t="str">
        <f ca="1">IFERROR(INDEX(VpD!$2:$2,MATCH(H301,VpD!$1:$1,1)),VpD!$I$2)</f>
        <v>1961-1972</v>
      </c>
      <c r="Q301" s="1">
        <f ca="1">INDEX(VpD!$C$3:$I$27,MATCH(F301,VpD!$B$3:$B$27,0),MATCH(P301,VpD!$C$2:$I$2,0))</f>
        <v>120</v>
      </c>
      <c r="R301" s="16">
        <f t="shared" ca="1" si="61"/>
        <v>13.2</v>
      </c>
      <c r="S301" s="14">
        <f t="shared" ca="1" si="62"/>
        <v>713644.17</v>
      </c>
      <c r="T301" s="14">
        <f t="shared" ca="1" si="63"/>
        <v>6169302.4299999997</v>
      </c>
      <c r="U301" s="14" t="str">
        <f t="shared" ca="1" si="64"/>
        <v>0A3F507E-1C12-32B8-E044-0003BA298018</v>
      </c>
    </row>
    <row r="302" spans="1:21" s="14" customFormat="1" x14ac:dyDescent="0.25">
      <c r="A302" s="14">
        <f t="shared" si="52"/>
        <v>302</v>
      </c>
      <c r="B302" s="14" t="str">
        <f t="shared" ca="1" si="53"/>
        <v>8C002AFA-76F1-4185-B86D-A42DA8472B0A</v>
      </c>
      <c r="C302" s="14" t="str">
        <f t="shared" ca="1" si="54"/>
        <v>Rendsagervej</v>
      </c>
      <c r="D302" s="14" t="str">
        <f t="shared" ca="1" si="55"/>
        <v>150</v>
      </c>
      <c r="E302" s="14" t="str">
        <f t="shared" ca="1" si="56"/>
        <v>9ga</v>
      </c>
      <c r="F302" s="1">
        <f t="shared" ca="1" si="57"/>
        <v>120</v>
      </c>
      <c r="G302" s="1">
        <f t="shared" ca="1" si="58"/>
        <v>134</v>
      </c>
      <c r="H302" s="1">
        <f t="shared" ca="1" si="59"/>
        <v>1971</v>
      </c>
      <c r="I302" s="1" t="str">
        <f ca="1">INDEX(Relationstabel!$C$3:$K$10,MATCH(INDIRECT($A$1&amp;"J"&amp;A302),Relationstabel!$A$3:$A$10,0),MATCH(IFERROR(VALUE(INDIRECT($A$1&amp;"K"&amp;A302)),0),Relationstabel!$C$1:$K$1,0))</f>
        <v>Olie</v>
      </c>
      <c r="J302" s="1" t="str">
        <f ca="1">INDEX(Anvendelseskode!B:B,MATCH($F302,Anvendelseskode!$A:$A,0))</f>
        <v>Fritliggende enfamilieshus (parcelhus)</v>
      </c>
      <c r="K302" s="1" t="str">
        <f ca="1">INDEX(Anvendelseskode!C:C,MATCH($F302,Anvendelseskode!$A:$A,0))</f>
        <v>Parcelhuse</v>
      </c>
      <c r="L302" s="1" t="str">
        <f ca="1">INDEX(Anvendelseskode!D:D,MATCH($F302,Anvendelseskode!$A:$A,0))</f>
        <v>Private husholdninger</v>
      </c>
      <c r="M302" s="1" t="str">
        <f ca="1">IFERROR(INDEX(SBi!$2:$2,MATCH(H302,SBi!$1:$1,1)),SBi!$K$2)</f>
        <v>1961-1972</v>
      </c>
      <c r="N302" s="1">
        <f ca="1">INDEX(SBi!$C$3:$K$28,MATCH(F302,SBi!$B$3:$B$28,0),MATCH(M302,SBi!$C$2:$K$2,0))</f>
        <v>134.30000000000001</v>
      </c>
      <c r="O302" s="16">
        <f t="shared" ca="1" si="60"/>
        <v>17.996200000000002</v>
      </c>
      <c r="P302" s="16" t="str">
        <f ca="1">IFERROR(INDEX(VpD!$2:$2,MATCH(H302,VpD!$1:$1,1)),VpD!$I$2)</f>
        <v>1961-1972</v>
      </c>
      <c r="Q302" s="1">
        <f ca="1">INDEX(VpD!$C$3:$I$27,MATCH(F302,VpD!$B$3:$B$27,0),MATCH(P302,VpD!$C$2:$I$2,0))</f>
        <v>143</v>
      </c>
      <c r="R302" s="16">
        <f t="shared" ca="1" si="61"/>
        <v>19.161999999999999</v>
      </c>
      <c r="S302" s="14">
        <f t="shared" ca="1" si="62"/>
        <v>711072.98</v>
      </c>
      <c r="T302" s="14">
        <f t="shared" ca="1" si="63"/>
        <v>6171892.6600000001</v>
      </c>
      <c r="U302" s="14" t="str">
        <f t="shared" ca="1" si="64"/>
        <v>0A3F507E-2012-32B8-E044-0003BA298018</v>
      </c>
    </row>
    <row r="303" spans="1:21" s="14" customFormat="1" x14ac:dyDescent="0.25">
      <c r="A303" s="14">
        <f t="shared" si="52"/>
        <v>303</v>
      </c>
      <c r="B303" s="14" t="str">
        <f t="shared" ca="1" si="53"/>
        <v>5CEF3379-23E1-4A65-B84B-EEA43E2EC049</v>
      </c>
      <c r="C303" s="14" t="str">
        <f t="shared" ca="1" si="54"/>
        <v>Engvej</v>
      </c>
      <c r="D303" s="14" t="str">
        <f t="shared" ca="1" si="55"/>
        <v>21</v>
      </c>
      <c r="E303" s="14" t="str">
        <f t="shared" ca="1" si="56"/>
        <v>52b</v>
      </c>
      <c r="F303" s="1">
        <f t="shared" ca="1" si="57"/>
        <v>120</v>
      </c>
      <c r="G303" s="1">
        <f t="shared" ca="1" si="58"/>
        <v>93</v>
      </c>
      <c r="H303" s="1">
        <f t="shared" ca="1" si="59"/>
        <v>1981</v>
      </c>
      <c r="I303" s="1" t="str">
        <f ca="1">INDEX(Relationstabel!$C$3:$K$10,MATCH(INDIRECT($A$1&amp;"J"&amp;A303),Relationstabel!$A$3:$A$10,0),MATCH(IFERROR(VALUE(INDIRECT($A$1&amp;"K"&amp;A303)),0),Relationstabel!$C$1:$K$1,0))</f>
        <v>Olie</v>
      </c>
      <c r="J303" s="1" t="str">
        <f ca="1">INDEX(Anvendelseskode!B:B,MATCH($F303,Anvendelseskode!$A:$A,0))</f>
        <v>Fritliggende enfamilieshus (parcelhus)</v>
      </c>
      <c r="K303" s="1" t="str">
        <f ca="1">INDEX(Anvendelseskode!C:C,MATCH($F303,Anvendelseskode!$A:$A,0))</f>
        <v>Parcelhuse</v>
      </c>
      <c r="L303" s="1" t="str">
        <f ca="1">INDEX(Anvendelseskode!D:D,MATCH($F303,Anvendelseskode!$A:$A,0))</f>
        <v>Private husholdninger</v>
      </c>
      <c r="M303" s="1" t="str">
        <f ca="1">IFERROR(INDEX(SBi!$2:$2,MATCH(H303,SBi!$1:$1,1)),SBi!$K$2)</f>
        <v>1979-1998</v>
      </c>
      <c r="N303" s="1">
        <f ca="1">INDEX(SBi!$C$3:$K$28,MATCH(F303,SBi!$B$3:$B$28,0),MATCH(M303,SBi!$C$2:$K$2,0))</f>
        <v>105.4</v>
      </c>
      <c r="O303" s="16">
        <f t="shared" ca="1" si="60"/>
        <v>9.8022000000000009</v>
      </c>
      <c r="P303" s="16" t="str">
        <f ca="1">IFERROR(INDEX(VpD!$2:$2,MATCH(H303,VpD!$1:$1,1)),VpD!$I$2)</f>
        <v>1979-1998</v>
      </c>
      <c r="Q303" s="1">
        <f ca="1">INDEX(VpD!$C$3:$I$27,MATCH(F303,VpD!$B$3:$B$27,0),MATCH(P303,VpD!$C$2:$I$2,0))</f>
        <v>90</v>
      </c>
      <c r="R303" s="16">
        <f t="shared" ca="1" si="61"/>
        <v>8.3699999999999992</v>
      </c>
      <c r="S303" s="14">
        <f t="shared" ca="1" si="62"/>
        <v>711694.54</v>
      </c>
      <c r="T303" s="14">
        <f t="shared" ca="1" si="63"/>
        <v>6170517.8600000003</v>
      </c>
      <c r="U303" s="14" t="str">
        <f t="shared" ca="1" si="64"/>
        <v>0A3F507E-1709-32B8-E044-0003BA298018</v>
      </c>
    </row>
    <row r="304" spans="1:21" s="14" customFormat="1" x14ac:dyDescent="0.25">
      <c r="A304" s="14">
        <f t="shared" si="52"/>
        <v>304</v>
      </c>
      <c r="B304" s="14" t="str">
        <f t="shared" ca="1" si="53"/>
        <v>9EE8E2B9-F690-45AC-BF93-818E1162048C</v>
      </c>
      <c r="C304" s="14" t="str">
        <f t="shared" ca="1" si="54"/>
        <v>Løkketoften</v>
      </c>
      <c r="D304" s="14" t="str">
        <f t="shared" ca="1" si="55"/>
        <v>38</v>
      </c>
      <c r="E304" s="14" t="str">
        <f t="shared" ca="1" si="56"/>
        <v>9el</v>
      </c>
      <c r="F304" s="1">
        <f t="shared" ca="1" si="57"/>
        <v>120</v>
      </c>
      <c r="G304" s="1">
        <f t="shared" ca="1" si="58"/>
        <v>134</v>
      </c>
      <c r="H304" s="1">
        <f t="shared" ca="1" si="59"/>
        <v>1969</v>
      </c>
      <c r="I304" s="1" t="str">
        <f ca="1">INDEX(Relationstabel!$C$3:$K$10,MATCH(INDIRECT($A$1&amp;"J"&amp;A304),Relationstabel!$A$3:$A$10,0),MATCH(IFERROR(VALUE(INDIRECT($A$1&amp;"K"&amp;A304)),0),Relationstabel!$C$1:$K$1,0))</f>
        <v>Naturgas</v>
      </c>
      <c r="J304" s="1" t="str">
        <f ca="1">INDEX(Anvendelseskode!B:B,MATCH($F304,Anvendelseskode!$A:$A,0))</f>
        <v>Fritliggende enfamilieshus (parcelhus)</v>
      </c>
      <c r="K304" s="1" t="str">
        <f ca="1">INDEX(Anvendelseskode!C:C,MATCH($F304,Anvendelseskode!$A:$A,0))</f>
        <v>Parcelhuse</v>
      </c>
      <c r="L304" s="1" t="str">
        <f ca="1">INDEX(Anvendelseskode!D:D,MATCH($F304,Anvendelseskode!$A:$A,0))</f>
        <v>Private husholdninger</v>
      </c>
      <c r="M304" s="1" t="str">
        <f ca="1">IFERROR(INDEX(SBi!$2:$2,MATCH(H304,SBi!$1:$1,1)),SBi!$K$2)</f>
        <v>1961-1972</v>
      </c>
      <c r="N304" s="1">
        <f ca="1">INDEX(SBi!$C$3:$K$28,MATCH(F304,SBi!$B$3:$B$28,0),MATCH(M304,SBi!$C$2:$K$2,0))</f>
        <v>134.30000000000001</v>
      </c>
      <c r="O304" s="16">
        <f t="shared" ca="1" si="60"/>
        <v>17.996200000000002</v>
      </c>
      <c r="P304" s="16" t="str">
        <f ca="1">IFERROR(INDEX(VpD!$2:$2,MATCH(H304,VpD!$1:$1,1)),VpD!$I$2)</f>
        <v>1961-1972</v>
      </c>
      <c r="Q304" s="1">
        <f ca="1">INDEX(VpD!$C$3:$I$27,MATCH(F304,VpD!$B$3:$B$27,0),MATCH(P304,VpD!$C$2:$I$2,0))</f>
        <v>143</v>
      </c>
      <c r="R304" s="16">
        <f t="shared" ca="1" si="61"/>
        <v>19.161999999999999</v>
      </c>
      <c r="S304" s="14">
        <f t="shared" ca="1" si="62"/>
        <v>710926.5</v>
      </c>
      <c r="T304" s="14">
        <f t="shared" ca="1" si="63"/>
        <v>6172042.8399999999</v>
      </c>
      <c r="U304" s="14" t="str">
        <f t="shared" ca="1" si="64"/>
        <v>0A3F507E-1D09-32B8-E044-0003BA298018</v>
      </c>
    </row>
    <row r="305" spans="1:21" s="14" customFormat="1" x14ac:dyDescent="0.25">
      <c r="A305" s="14">
        <f t="shared" si="52"/>
        <v>305</v>
      </c>
      <c r="B305" s="14" t="str">
        <f t="shared" ca="1" si="53"/>
        <v>D5F920F0-D801-4512-8164-23BF635F5618</v>
      </c>
      <c r="C305" s="14" t="str">
        <f t="shared" ca="1" si="54"/>
        <v>Syvhøjvænge</v>
      </c>
      <c r="D305" s="14" t="str">
        <f t="shared" ca="1" si="55"/>
        <v>213</v>
      </c>
      <c r="E305" s="14" t="str">
        <f t="shared" ca="1" si="56"/>
        <v>21bm</v>
      </c>
      <c r="F305" s="1">
        <f t="shared" ca="1" si="57"/>
        <v>130</v>
      </c>
      <c r="G305" s="1">
        <f t="shared" ca="1" si="58"/>
        <v>170</v>
      </c>
      <c r="H305" s="1">
        <f t="shared" ca="1" si="59"/>
        <v>1971</v>
      </c>
      <c r="I305" s="1" t="str">
        <f ca="1">INDEX(Relationstabel!$C$3:$K$10,MATCH(INDIRECT($A$1&amp;"J"&amp;A305),Relationstabel!$A$3:$A$10,0),MATCH(IFERROR(VALUE(INDIRECT($A$1&amp;"K"&amp;A305)),0),Relationstabel!$C$1:$K$1,0))</f>
        <v>Fjernvarme/ Blokvarme</v>
      </c>
      <c r="J305" s="1" t="str">
        <f ca="1">INDEX(Anvendelseskode!B:B,MATCH($F305,Anvendelseskode!$A:$A,0))</f>
        <v>Række-, kæde-, dobbelthus (lodret adskillelse mellem enhederne)</v>
      </c>
      <c r="K305" s="1" t="str">
        <f ca="1">INDEX(Anvendelseskode!C:C,MATCH($F305,Anvendelseskode!$A:$A,0))</f>
        <v>Række-, kæde og dobbelthuse</v>
      </c>
      <c r="L305" s="1" t="str">
        <f ca="1">INDEX(Anvendelseskode!D:D,MATCH($F305,Anvendelseskode!$A:$A,0))</f>
        <v>Private husholdninger</v>
      </c>
      <c r="M305" s="1" t="str">
        <f ca="1">IFERROR(INDEX(SBi!$2:$2,MATCH(H305,SBi!$1:$1,1)),SBi!$K$2)</f>
        <v>1961-1972</v>
      </c>
      <c r="N305" s="1">
        <f ca="1">INDEX(SBi!$C$3:$K$28,MATCH(F305,SBi!$B$3:$B$28,0),MATCH(M305,SBi!$C$2:$K$2,0))</f>
        <v>119.9</v>
      </c>
      <c r="O305" s="16">
        <f t="shared" ca="1" si="60"/>
        <v>20.382999999999999</v>
      </c>
      <c r="P305" s="16" t="str">
        <f ca="1">IFERROR(INDEX(VpD!$2:$2,MATCH(H305,VpD!$1:$1,1)),VpD!$I$2)</f>
        <v>1961-1972</v>
      </c>
      <c r="Q305" s="1">
        <f ca="1">INDEX(VpD!$C$3:$I$27,MATCH(F305,VpD!$B$3:$B$27,0),MATCH(P305,VpD!$C$2:$I$2,0))</f>
        <v>120</v>
      </c>
      <c r="R305" s="16">
        <f t="shared" ca="1" si="61"/>
        <v>20.399999999999999</v>
      </c>
      <c r="S305" s="14">
        <f t="shared" ca="1" si="62"/>
        <v>711826.84</v>
      </c>
      <c r="T305" s="14">
        <f t="shared" ca="1" si="63"/>
        <v>6172285.2300000004</v>
      </c>
      <c r="U305" s="14" t="str">
        <f t="shared" ca="1" si="64"/>
        <v>0A3F507E-2309-32B8-E044-0003BA298018</v>
      </c>
    </row>
    <row r="306" spans="1:21" s="14" customFormat="1" x14ac:dyDescent="0.25">
      <c r="A306" s="14">
        <f t="shared" si="52"/>
        <v>306</v>
      </c>
      <c r="B306" s="14" t="str">
        <f t="shared" ca="1" si="53"/>
        <v>039FBCAE-E118-4707-998B-2FE862701ADD</v>
      </c>
      <c r="C306" s="14" t="str">
        <f t="shared" ca="1" si="54"/>
        <v>Svenstrupvej</v>
      </c>
      <c r="D306" s="14" t="str">
        <f t="shared" ca="1" si="55"/>
        <v>18</v>
      </c>
      <c r="E306" s="14" t="str">
        <f t="shared" ca="1" si="56"/>
        <v>18kn</v>
      </c>
      <c r="F306" s="1">
        <f t="shared" ca="1" si="57"/>
        <v>120</v>
      </c>
      <c r="G306" s="1">
        <f t="shared" ca="1" si="58"/>
        <v>132</v>
      </c>
      <c r="H306" s="1">
        <f t="shared" ca="1" si="59"/>
        <v>1983</v>
      </c>
      <c r="I306" s="1" t="str">
        <f ca="1">INDEX(Relationstabel!$C$3:$K$10,MATCH(INDIRECT($A$1&amp;"J"&amp;A306),Relationstabel!$A$3:$A$10,0),MATCH(IFERROR(VALUE(INDIRECT($A$1&amp;"K"&amp;A306)),0),Relationstabel!$C$1:$K$1,0))</f>
        <v>Naturgas</v>
      </c>
      <c r="J306" s="1" t="str">
        <f ca="1">INDEX(Anvendelseskode!B:B,MATCH($F306,Anvendelseskode!$A:$A,0))</f>
        <v>Fritliggende enfamilieshus (parcelhus)</v>
      </c>
      <c r="K306" s="1" t="str">
        <f ca="1">INDEX(Anvendelseskode!C:C,MATCH($F306,Anvendelseskode!$A:$A,0))</f>
        <v>Parcelhuse</v>
      </c>
      <c r="L306" s="1" t="str">
        <f ca="1">INDEX(Anvendelseskode!D:D,MATCH($F306,Anvendelseskode!$A:$A,0))</f>
        <v>Private husholdninger</v>
      </c>
      <c r="M306" s="1" t="str">
        <f ca="1">IFERROR(INDEX(SBi!$2:$2,MATCH(H306,SBi!$1:$1,1)),SBi!$K$2)</f>
        <v>1979-1998</v>
      </c>
      <c r="N306" s="1">
        <f ca="1">INDEX(SBi!$C$3:$K$28,MATCH(F306,SBi!$B$3:$B$28,0),MATCH(M306,SBi!$C$2:$K$2,0))</f>
        <v>105.4</v>
      </c>
      <c r="O306" s="16">
        <f t="shared" ca="1" si="60"/>
        <v>13.912800000000001</v>
      </c>
      <c r="P306" s="16" t="str">
        <f ca="1">IFERROR(INDEX(VpD!$2:$2,MATCH(H306,VpD!$1:$1,1)),VpD!$I$2)</f>
        <v>1979-1998</v>
      </c>
      <c r="Q306" s="1">
        <f ca="1">INDEX(VpD!$C$3:$I$27,MATCH(F306,VpD!$B$3:$B$27,0),MATCH(P306,VpD!$C$2:$I$2,0))</f>
        <v>90</v>
      </c>
      <c r="R306" s="16">
        <f t="shared" ca="1" si="61"/>
        <v>11.88</v>
      </c>
      <c r="S306" s="14">
        <f t="shared" ca="1" si="62"/>
        <v>712822.66</v>
      </c>
      <c r="T306" s="14">
        <f t="shared" ca="1" si="63"/>
        <v>6169260.6500000004</v>
      </c>
      <c r="U306" s="14" t="str">
        <f t="shared" ca="1" si="64"/>
        <v>0A3F507E-220C-32B8-E044-0003BA298018</v>
      </c>
    </row>
    <row r="307" spans="1:21" s="14" customFormat="1" x14ac:dyDescent="0.25">
      <c r="A307" s="14">
        <f t="shared" si="52"/>
        <v>307</v>
      </c>
      <c r="B307" s="14" t="str">
        <f t="shared" ca="1" si="53"/>
        <v>A009D5F0-7AF9-4BE9-966F-5AE2EEE4C143</v>
      </c>
      <c r="C307" s="14" t="str">
        <f t="shared" ca="1" si="54"/>
        <v>Syvhøjvænge</v>
      </c>
      <c r="D307" s="14" t="str">
        <f t="shared" ca="1" si="55"/>
        <v>221</v>
      </c>
      <c r="E307" s="14" t="str">
        <f t="shared" ca="1" si="56"/>
        <v>21bq</v>
      </c>
      <c r="F307" s="1">
        <f t="shared" ca="1" si="57"/>
        <v>130</v>
      </c>
      <c r="G307" s="1">
        <f t="shared" ca="1" si="58"/>
        <v>170</v>
      </c>
      <c r="H307" s="1">
        <f t="shared" ca="1" si="59"/>
        <v>1971</v>
      </c>
      <c r="I307" s="1" t="str">
        <f ca="1">INDEX(Relationstabel!$C$3:$K$10,MATCH(INDIRECT($A$1&amp;"J"&amp;A307),Relationstabel!$A$3:$A$10,0),MATCH(IFERROR(VALUE(INDIRECT($A$1&amp;"K"&amp;A307)),0),Relationstabel!$C$1:$K$1,0))</f>
        <v>Fjernvarme/ Blokvarme</v>
      </c>
      <c r="J307" s="1" t="str">
        <f ca="1">INDEX(Anvendelseskode!B:B,MATCH($F307,Anvendelseskode!$A:$A,0))</f>
        <v>Række-, kæde-, dobbelthus (lodret adskillelse mellem enhederne)</v>
      </c>
      <c r="K307" s="1" t="str">
        <f ca="1">INDEX(Anvendelseskode!C:C,MATCH($F307,Anvendelseskode!$A:$A,0))</f>
        <v>Række-, kæde og dobbelthuse</v>
      </c>
      <c r="L307" s="1" t="str">
        <f ca="1">INDEX(Anvendelseskode!D:D,MATCH($F307,Anvendelseskode!$A:$A,0))</f>
        <v>Private husholdninger</v>
      </c>
      <c r="M307" s="1" t="str">
        <f ca="1">IFERROR(INDEX(SBi!$2:$2,MATCH(H307,SBi!$1:$1,1)),SBi!$K$2)</f>
        <v>1961-1972</v>
      </c>
      <c r="N307" s="1">
        <f ca="1">INDEX(SBi!$C$3:$K$28,MATCH(F307,SBi!$B$3:$B$28,0),MATCH(M307,SBi!$C$2:$K$2,0))</f>
        <v>119.9</v>
      </c>
      <c r="O307" s="16">
        <f t="shared" ca="1" si="60"/>
        <v>20.382999999999999</v>
      </c>
      <c r="P307" s="16" t="str">
        <f ca="1">IFERROR(INDEX(VpD!$2:$2,MATCH(H307,VpD!$1:$1,1)),VpD!$I$2)</f>
        <v>1961-1972</v>
      </c>
      <c r="Q307" s="1">
        <f ca="1">INDEX(VpD!$C$3:$I$27,MATCH(F307,VpD!$B$3:$B$27,0),MATCH(P307,VpD!$C$2:$I$2,0))</f>
        <v>120</v>
      </c>
      <c r="R307" s="16">
        <f t="shared" ca="1" si="61"/>
        <v>20.399999999999999</v>
      </c>
      <c r="S307" s="14">
        <f t="shared" ca="1" si="62"/>
        <v>711782.2</v>
      </c>
      <c r="T307" s="14">
        <f t="shared" ca="1" si="63"/>
        <v>6172274.4299999997</v>
      </c>
      <c r="U307" s="14" t="str">
        <f t="shared" ca="1" si="64"/>
        <v>0A3F507E-2311-32B8-E044-0003BA298018</v>
      </c>
    </row>
    <row r="308" spans="1:21" s="14" customFormat="1" x14ac:dyDescent="0.25">
      <c r="A308" s="14">
        <f t="shared" si="52"/>
        <v>308</v>
      </c>
      <c r="B308" s="14" t="str">
        <f t="shared" ca="1" si="53"/>
        <v>73587EA2-A13F-4072-8C90-82EC92729C3E</v>
      </c>
      <c r="C308" s="14" t="str">
        <f t="shared" ca="1" si="54"/>
        <v>Gjeddesdalvej</v>
      </c>
      <c r="D308" s="14" t="str">
        <f t="shared" ca="1" si="55"/>
        <v>7</v>
      </c>
      <c r="E308" s="14" t="str">
        <f t="shared" ca="1" si="56"/>
        <v>7bl</v>
      </c>
      <c r="F308" s="1">
        <f t="shared" ca="1" si="57"/>
        <v>120</v>
      </c>
      <c r="G308" s="1">
        <f t="shared" ca="1" si="58"/>
        <v>144</v>
      </c>
      <c r="H308" s="1">
        <f t="shared" ca="1" si="59"/>
        <v>1976</v>
      </c>
      <c r="I308" s="1" t="str">
        <f ca="1">INDEX(Relationstabel!$C$3:$K$10,MATCH(INDIRECT($A$1&amp;"J"&amp;A308),Relationstabel!$A$3:$A$10,0),MATCH(IFERROR(VALUE(INDIRECT($A$1&amp;"K"&amp;A308)),0),Relationstabel!$C$1:$K$1,0))</f>
        <v>Olie</v>
      </c>
      <c r="J308" s="1" t="str">
        <f ca="1">INDEX(Anvendelseskode!B:B,MATCH($F308,Anvendelseskode!$A:$A,0))</f>
        <v>Fritliggende enfamilieshus (parcelhus)</v>
      </c>
      <c r="K308" s="1" t="str">
        <f ca="1">INDEX(Anvendelseskode!C:C,MATCH($F308,Anvendelseskode!$A:$A,0))</f>
        <v>Parcelhuse</v>
      </c>
      <c r="L308" s="1" t="str">
        <f ca="1">INDEX(Anvendelseskode!D:D,MATCH($F308,Anvendelseskode!$A:$A,0))</f>
        <v>Private husholdninger</v>
      </c>
      <c r="M308" s="1" t="str">
        <f ca="1">IFERROR(INDEX(SBi!$2:$2,MATCH(H308,SBi!$1:$1,1)),SBi!$K$2)</f>
        <v>1973-1978</v>
      </c>
      <c r="N308" s="1">
        <f ca="1">INDEX(SBi!$C$3:$K$28,MATCH(F308,SBi!$B$3:$B$28,0),MATCH(M308,SBi!$C$2:$K$2,0))</f>
        <v>119.8</v>
      </c>
      <c r="O308" s="16">
        <f t="shared" ca="1" si="60"/>
        <v>17.251200000000001</v>
      </c>
      <c r="P308" s="16" t="str">
        <f ca="1">IFERROR(INDEX(VpD!$2:$2,MATCH(H308,VpD!$1:$1,1)),VpD!$I$2)</f>
        <v>1973-1978</v>
      </c>
      <c r="Q308" s="1">
        <f ca="1">INDEX(VpD!$C$3:$I$27,MATCH(F308,VpD!$B$3:$B$27,0),MATCH(P308,VpD!$C$2:$I$2,0))</f>
        <v>117</v>
      </c>
      <c r="R308" s="16">
        <f t="shared" ca="1" si="61"/>
        <v>16.847999999999999</v>
      </c>
      <c r="S308" s="14">
        <f t="shared" ca="1" si="62"/>
        <v>712070.26</v>
      </c>
      <c r="T308" s="14">
        <f t="shared" ca="1" si="63"/>
        <v>6169464.0899999999</v>
      </c>
      <c r="U308" s="14" t="str">
        <f t="shared" ca="1" si="64"/>
        <v>0A3F507E-1818-32B8-E044-0003BA298018</v>
      </c>
    </row>
    <row r="309" spans="1:21" s="14" customFormat="1" x14ac:dyDescent="0.25">
      <c r="A309" s="14">
        <f t="shared" si="52"/>
        <v>309</v>
      </c>
      <c r="B309" s="14" t="str">
        <f t="shared" ca="1" si="53"/>
        <v>AB6E46C4-D16C-423E-B30E-7D0DCCC8232B</v>
      </c>
      <c r="C309" s="14" t="str">
        <f t="shared" ca="1" si="54"/>
        <v>Frydendalsvej</v>
      </c>
      <c r="D309" s="14" t="str">
        <f t="shared" ca="1" si="55"/>
        <v>11</v>
      </c>
      <c r="E309" s="14" t="str">
        <f t="shared" ca="1" si="56"/>
        <v>18ks</v>
      </c>
      <c r="F309" s="1">
        <f t="shared" ca="1" si="57"/>
        <v>120</v>
      </c>
      <c r="G309" s="1">
        <f t="shared" ca="1" si="58"/>
        <v>137</v>
      </c>
      <c r="H309" s="1">
        <f t="shared" ca="1" si="59"/>
        <v>1967</v>
      </c>
      <c r="I309" s="1" t="str">
        <f ca="1">INDEX(Relationstabel!$C$3:$K$10,MATCH(INDIRECT($A$1&amp;"J"&amp;A309),Relationstabel!$A$3:$A$10,0),MATCH(IFERROR(VALUE(INDIRECT($A$1&amp;"K"&amp;A309)),0),Relationstabel!$C$1:$K$1,0))</f>
        <v>Naturgas</v>
      </c>
      <c r="J309" s="1" t="str">
        <f ca="1">INDEX(Anvendelseskode!B:B,MATCH($F309,Anvendelseskode!$A:$A,0))</f>
        <v>Fritliggende enfamilieshus (parcelhus)</v>
      </c>
      <c r="K309" s="1" t="str">
        <f ca="1">INDEX(Anvendelseskode!C:C,MATCH($F309,Anvendelseskode!$A:$A,0))</f>
        <v>Parcelhuse</v>
      </c>
      <c r="L309" s="1" t="str">
        <f ca="1">INDEX(Anvendelseskode!D:D,MATCH($F309,Anvendelseskode!$A:$A,0))</f>
        <v>Private husholdninger</v>
      </c>
      <c r="M309" s="1" t="str">
        <f ca="1">IFERROR(INDEX(SBi!$2:$2,MATCH(H309,SBi!$1:$1,1)),SBi!$K$2)</f>
        <v>1961-1972</v>
      </c>
      <c r="N309" s="1">
        <f ca="1">INDEX(SBi!$C$3:$K$28,MATCH(F309,SBi!$B$3:$B$28,0),MATCH(M309,SBi!$C$2:$K$2,0))</f>
        <v>134.30000000000001</v>
      </c>
      <c r="O309" s="16">
        <f t="shared" ca="1" si="60"/>
        <v>18.399100000000001</v>
      </c>
      <c r="P309" s="16" t="str">
        <f ca="1">IFERROR(INDEX(VpD!$2:$2,MATCH(H309,VpD!$1:$1,1)),VpD!$I$2)</f>
        <v>1961-1972</v>
      </c>
      <c r="Q309" s="1">
        <f ca="1">INDEX(VpD!$C$3:$I$27,MATCH(F309,VpD!$B$3:$B$27,0),MATCH(P309,VpD!$C$2:$I$2,0))</f>
        <v>143</v>
      </c>
      <c r="R309" s="16">
        <f t="shared" ca="1" si="61"/>
        <v>19.591000000000001</v>
      </c>
      <c r="S309" s="14">
        <f t="shared" ca="1" si="62"/>
        <v>712911.8</v>
      </c>
      <c r="T309" s="14">
        <f t="shared" ca="1" si="63"/>
        <v>6169007.75</v>
      </c>
      <c r="U309" s="14" t="str">
        <f t="shared" ca="1" si="64"/>
        <v>0A3F507E-1721-32B8-E044-0003BA298018</v>
      </c>
    </row>
    <row r="310" spans="1:21" s="14" customFormat="1" x14ac:dyDescent="0.25">
      <c r="A310" s="14">
        <f t="shared" si="52"/>
        <v>310</v>
      </c>
      <c r="B310" s="14" t="str">
        <f t="shared" ca="1" si="53"/>
        <v>7D35BE7B-C580-4A9F-8F62-F5E593A9CF0F</v>
      </c>
      <c r="C310" s="14" t="str">
        <f t="shared" ca="1" si="54"/>
        <v>Kathrinebjergvej</v>
      </c>
      <c r="D310" s="14" t="str">
        <f t="shared" ca="1" si="55"/>
        <v>5</v>
      </c>
      <c r="E310" s="14" t="str">
        <f t="shared" ca="1" si="56"/>
        <v>10m</v>
      </c>
      <c r="F310" s="1">
        <f t="shared" ca="1" si="57"/>
        <v>120</v>
      </c>
      <c r="G310" s="1">
        <f t="shared" ca="1" si="58"/>
        <v>143</v>
      </c>
      <c r="H310" s="1">
        <f t="shared" ca="1" si="59"/>
        <v>1977</v>
      </c>
      <c r="I310" s="1" t="str">
        <f ca="1">INDEX(Relationstabel!$C$3:$K$10,MATCH(INDIRECT($A$1&amp;"J"&amp;A310),Relationstabel!$A$3:$A$10,0),MATCH(IFERROR(VALUE(INDIRECT($A$1&amp;"K"&amp;A310)),0),Relationstabel!$C$1:$K$1,0))</f>
        <v>Naturgas</v>
      </c>
      <c r="J310" s="1" t="str">
        <f ca="1">INDEX(Anvendelseskode!B:B,MATCH($F310,Anvendelseskode!$A:$A,0))</f>
        <v>Fritliggende enfamilieshus (parcelhus)</v>
      </c>
      <c r="K310" s="1" t="str">
        <f ca="1">INDEX(Anvendelseskode!C:C,MATCH($F310,Anvendelseskode!$A:$A,0))</f>
        <v>Parcelhuse</v>
      </c>
      <c r="L310" s="1" t="str">
        <f ca="1">INDEX(Anvendelseskode!D:D,MATCH($F310,Anvendelseskode!$A:$A,0))</f>
        <v>Private husholdninger</v>
      </c>
      <c r="M310" s="1" t="str">
        <f ca="1">IFERROR(INDEX(SBi!$2:$2,MATCH(H310,SBi!$1:$1,1)),SBi!$K$2)</f>
        <v>1973-1978</v>
      </c>
      <c r="N310" s="1">
        <f ca="1">INDEX(SBi!$C$3:$K$28,MATCH(F310,SBi!$B$3:$B$28,0),MATCH(M310,SBi!$C$2:$K$2,0))</f>
        <v>119.8</v>
      </c>
      <c r="O310" s="16">
        <f t="shared" ca="1" si="60"/>
        <v>17.131399999999999</v>
      </c>
      <c r="P310" s="16" t="str">
        <f ca="1">IFERROR(INDEX(VpD!$2:$2,MATCH(H310,VpD!$1:$1,1)),VpD!$I$2)</f>
        <v>1973-1978</v>
      </c>
      <c r="Q310" s="1">
        <f ca="1">INDEX(VpD!$C$3:$I$27,MATCH(F310,VpD!$B$3:$B$27,0),MATCH(P310,VpD!$C$2:$I$2,0))</f>
        <v>117</v>
      </c>
      <c r="R310" s="16">
        <f t="shared" ca="1" si="61"/>
        <v>16.731000000000002</v>
      </c>
      <c r="S310" s="14">
        <f t="shared" ca="1" si="62"/>
        <v>713067.71</v>
      </c>
      <c r="T310" s="14">
        <f t="shared" ca="1" si="63"/>
        <v>6168527.6399999997</v>
      </c>
      <c r="U310" s="14" t="str">
        <f t="shared" ca="1" si="64"/>
        <v>0A3F507E-1B21-32B8-E044-0003BA298018</v>
      </c>
    </row>
    <row r="311" spans="1:21" s="14" customFormat="1" x14ac:dyDescent="0.25">
      <c r="A311" s="14">
        <f t="shared" si="52"/>
        <v>311</v>
      </c>
      <c r="B311" s="14" t="str">
        <f t="shared" ca="1" si="53"/>
        <v>8452B3C7-C5BA-4052-A3B8-CA5D7127E5EE</v>
      </c>
      <c r="C311" s="14" t="str">
        <f t="shared" ca="1" si="54"/>
        <v>Løkketoften</v>
      </c>
      <c r="D311" s="14" t="str">
        <f t="shared" ca="1" si="55"/>
        <v>68</v>
      </c>
      <c r="E311" s="14" t="str">
        <f t="shared" ca="1" si="56"/>
        <v>9do</v>
      </c>
      <c r="F311" s="1">
        <f t="shared" ca="1" si="57"/>
        <v>120</v>
      </c>
      <c r="G311" s="1">
        <f t="shared" ca="1" si="58"/>
        <v>134</v>
      </c>
      <c r="H311" s="1">
        <f t="shared" ca="1" si="59"/>
        <v>1969</v>
      </c>
      <c r="I311" s="1" t="str">
        <f ca="1">INDEX(Relationstabel!$C$3:$K$10,MATCH(INDIRECT($A$1&amp;"J"&amp;A311),Relationstabel!$A$3:$A$10,0),MATCH(IFERROR(VALUE(INDIRECT($A$1&amp;"K"&amp;A311)),0),Relationstabel!$C$1:$K$1,0))</f>
        <v>Naturgas</v>
      </c>
      <c r="J311" s="1" t="str">
        <f ca="1">INDEX(Anvendelseskode!B:B,MATCH($F311,Anvendelseskode!$A:$A,0))</f>
        <v>Fritliggende enfamilieshus (parcelhus)</v>
      </c>
      <c r="K311" s="1" t="str">
        <f ca="1">INDEX(Anvendelseskode!C:C,MATCH($F311,Anvendelseskode!$A:$A,0))</f>
        <v>Parcelhuse</v>
      </c>
      <c r="L311" s="1" t="str">
        <f ca="1">INDEX(Anvendelseskode!D:D,MATCH($F311,Anvendelseskode!$A:$A,0))</f>
        <v>Private husholdninger</v>
      </c>
      <c r="M311" s="1" t="str">
        <f ca="1">IFERROR(INDEX(SBi!$2:$2,MATCH(H311,SBi!$1:$1,1)),SBi!$K$2)</f>
        <v>1961-1972</v>
      </c>
      <c r="N311" s="1">
        <f ca="1">INDEX(SBi!$C$3:$K$28,MATCH(F311,SBi!$B$3:$B$28,0),MATCH(M311,SBi!$C$2:$K$2,0))</f>
        <v>134.30000000000001</v>
      </c>
      <c r="O311" s="16">
        <f t="shared" ca="1" si="60"/>
        <v>17.996200000000002</v>
      </c>
      <c r="P311" s="16" t="str">
        <f ca="1">IFERROR(INDEX(VpD!$2:$2,MATCH(H311,VpD!$1:$1,1)),VpD!$I$2)</f>
        <v>1961-1972</v>
      </c>
      <c r="Q311" s="1">
        <f ca="1">INDEX(VpD!$C$3:$I$27,MATCH(F311,VpD!$B$3:$B$27,0),MATCH(P311,VpD!$C$2:$I$2,0))</f>
        <v>143</v>
      </c>
      <c r="R311" s="16">
        <f t="shared" ca="1" si="61"/>
        <v>19.161999999999999</v>
      </c>
      <c r="S311" s="14">
        <f t="shared" ca="1" si="62"/>
        <v>710921.2</v>
      </c>
      <c r="T311" s="14">
        <f t="shared" ca="1" si="63"/>
        <v>6172084.8899999997</v>
      </c>
      <c r="U311" s="14" t="str">
        <f t="shared" ca="1" si="64"/>
        <v>0A3F507E-1D21-32B8-E044-0003BA298018</v>
      </c>
    </row>
    <row r="312" spans="1:21" s="14" customFormat="1" x14ac:dyDescent="0.25">
      <c r="A312" s="14">
        <f t="shared" si="52"/>
        <v>312</v>
      </c>
      <c r="B312" s="14" t="str">
        <f t="shared" ca="1" si="53"/>
        <v>189A053A-1F2A-4298-85E6-D5DC56D1358A</v>
      </c>
      <c r="C312" s="14" t="str">
        <f t="shared" ca="1" si="54"/>
        <v>Rendsagervej</v>
      </c>
      <c r="D312" s="14" t="str">
        <f t="shared" ca="1" si="55"/>
        <v>166</v>
      </c>
      <c r="E312" s="14" t="str">
        <f t="shared" ca="1" si="56"/>
        <v>9ft</v>
      </c>
      <c r="F312" s="1">
        <f t="shared" ca="1" si="57"/>
        <v>120</v>
      </c>
      <c r="G312" s="1">
        <f t="shared" ca="1" si="58"/>
        <v>134</v>
      </c>
      <c r="H312" s="1">
        <f t="shared" ca="1" si="59"/>
        <v>1985</v>
      </c>
      <c r="I312" s="1" t="str">
        <f ca="1">INDEX(Relationstabel!$C$3:$K$10,MATCH(INDIRECT($A$1&amp;"J"&amp;A312),Relationstabel!$A$3:$A$10,0),MATCH(IFERROR(VALUE(INDIRECT($A$1&amp;"K"&amp;A312)),0),Relationstabel!$C$1:$K$1,0))</f>
        <v>Naturgas</v>
      </c>
      <c r="J312" s="1" t="str">
        <f ca="1">INDEX(Anvendelseskode!B:B,MATCH($F312,Anvendelseskode!$A:$A,0))</f>
        <v>Fritliggende enfamilieshus (parcelhus)</v>
      </c>
      <c r="K312" s="1" t="str">
        <f ca="1">INDEX(Anvendelseskode!C:C,MATCH($F312,Anvendelseskode!$A:$A,0))</f>
        <v>Parcelhuse</v>
      </c>
      <c r="L312" s="1" t="str">
        <f ca="1">INDEX(Anvendelseskode!D:D,MATCH($F312,Anvendelseskode!$A:$A,0))</f>
        <v>Private husholdninger</v>
      </c>
      <c r="M312" s="1" t="str">
        <f ca="1">IFERROR(INDEX(SBi!$2:$2,MATCH(H312,SBi!$1:$1,1)),SBi!$K$2)</f>
        <v>1979-1998</v>
      </c>
      <c r="N312" s="1">
        <f ca="1">INDEX(SBi!$C$3:$K$28,MATCH(F312,SBi!$B$3:$B$28,0),MATCH(M312,SBi!$C$2:$K$2,0))</f>
        <v>105.4</v>
      </c>
      <c r="O312" s="16">
        <f t="shared" ca="1" si="60"/>
        <v>14.1236</v>
      </c>
      <c r="P312" s="16" t="str">
        <f ca="1">IFERROR(INDEX(VpD!$2:$2,MATCH(H312,VpD!$1:$1,1)),VpD!$I$2)</f>
        <v>1979-1998</v>
      </c>
      <c r="Q312" s="1">
        <f ca="1">INDEX(VpD!$C$3:$I$27,MATCH(F312,VpD!$B$3:$B$27,0),MATCH(P312,VpD!$C$2:$I$2,0))</f>
        <v>90</v>
      </c>
      <c r="R312" s="16">
        <f t="shared" ca="1" si="61"/>
        <v>12.06</v>
      </c>
      <c r="S312" s="14">
        <f t="shared" ca="1" si="62"/>
        <v>710937.12</v>
      </c>
      <c r="T312" s="14">
        <f t="shared" ca="1" si="63"/>
        <v>6171866.9900000002</v>
      </c>
      <c r="U312" s="14" t="str">
        <f t="shared" ca="1" si="64"/>
        <v>0A3F507E-2022-32B8-E044-0003BA298018</v>
      </c>
    </row>
    <row r="313" spans="1:21" s="14" customFormat="1" x14ac:dyDescent="0.25">
      <c r="A313" s="14">
        <f t="shared" si="52"/>
        <v>313</v>
      </c>
      <c r="B313" s="14" t="str">
        <f t="shared" ca="1" si="53"/>
        <v>EEF39AB5-7544-4951-A080-5A71DB2EC26F</v>
      </c>
      <c r="C313" s="14" t="str">
        <f t="shared" ca="1" si="54"/>
        <v>Strandhaven</v>
      </c>
      <c r="D313" s="14" t="str">
        <f t="shared" ca="1" si="55"/>
        <v>25</v>
      </c>
      <c r="E313" s="14" t="str">
        <f t="shared" ca="1" si="56"/>
        <v>5dy</v>
      </c>
      <c r="F313" s="1">
        <f t="shared" ca="1" si="57"/>
        <v>130</v>
      </c>
      <c r="G313" s="1">
        <f t="shared" ca="1" si="58"/>
        <v>108</v>
      </c>
      <c r="H313" s="1">
        <f t="shared" ca="1" si="59"/>
        <v>2008</v>
      </c>
      <c r="I313" s="1" t="str">
        <f ca="1">INDEX(Relationstabel!$C$3:$K$10,MATCH(INDIRECT($A$1&amp;"J"&amp;A313),Relationstabel!$A$3:$A$10,0),MATCH(IFERROR(VALUE(INDIRECT($A$1&amp;"K"&amp;A313)),0),Relationstabel!$C$1:$K$1,0))</f>
        <v>Naturgas</v>
      </c>
      <c r="J313" s="1" t="str">
        <f ca="1">INDEX(Anvendelseskode!B:B,MATCH($F313,Anvendelseskode!$A:$A,0))</f>
        <v>Række-, kæde-, dobbelthus (lodret adskillelse mellem enhederne)</v>
      </c>
      <c r="K313" s="1" t="str">
        <f ca="1">INDEX(Anvendelseskode!C:C,MATCH($F313,Anvendelseskode!$A:$A,0))</f>
        <v>Række-, kæde og dobbelthuse</v>
      </c>
      <c r="L313" s="1" t="str">
        <f ca="1">INDEX(Anvendelseskode!D:D,MATCH($F313,Anvendelseskode!$A:$A,0))</f>
        <v>Private husholdninger</v>
      </c>
      <c r="M313" s="1" t="str">
        <f ca="1">IFERROR(INDEX(SBi!$2:$2,MATCH(H313,SBi!$1:$1,1)),SBi!$K$2)</f>
        <v>Efter 2006</v>
      </c>
      <c r="N313" s="1">
        <f ca="1">INDEX(SBi!$C$3:$K$28,MATCH(F313,SBi!$B$3:$B$28,0),MATCH(M313,SBi!$C$2:$K$2,0))</f>
        <v>66.400000000000006</v>
      </c>
      <c r="O313" s="16">
        <f t="shared" ca="1" si="60"/>
        <v>7.1712000000000007</v>
      </c>
      <c r="P313" s="16" t="str">
        <f ca="1">IFERROR(INDEX(VpD!$2:$2,MATCH(H313,VpD!$1:$1,1)),VpD!$I$2)</f>
        <v>&gt;1998</v>
      </c>
      <c r="Q313" s="1">
        <f ca="1">INDEX(VpD!$C$3:$I$27,MATCH(F313,VpD!$B$3:$B$27,0),MATCH(P313,VpD!$C$2:$I$2,0))</f>
        <v>65</v>
      </c>
      <c r="R313" s="16">
        <f t="shared" ca="1" si="61"/>
        <v>7.02</v>
      </c>
      <c r="S313" s="14">
        <f t="shared" ca="1" si="62"/>
        <v>712714.46</v>
      </c>
      <c r="T313" s="14">
        <f t="shared" ca="1" si="63"/>
        <v>6168820.4000000004</v>
      </c>
      <c r="U313" s="14" t="str">
        <f t="shared" ca="1" si="64"/>
        <v>53BA2F34-5FCE-2505-E044-0003BA298018</v>
      </c>
    </row>
    <row r="314" spans="1:21" s="14" customFormat="1" x14ac:dyDescent="0.25">
      <c r="A314" s="14">
        <f t="shared" si="52"/>
        <v>314</v>
      </c>
      <c r="B314" s="14" t="str">
        <f t="shared" ca="1" si="53"/>
        <v>D2DA0F42-19F1-4B87-9E20-8FCB3605E177</v>
      </c>
      <c r="C314" s="14" t="str">
        <f t="shared" ca="1" si="54"/>
        <v>Strandhaven</v>
      </c>
      <c r="D314" s="14" t="str">
        <f t="shared" ca="1" si="55"/>
        <v>5</v>
      </c>
      <c r="E314" s="14" t="str">
        <f t="shared" ca="1" si="56"/>
        <v>5do</v>
      </c>
      <c r="F314" s="1">
        <f t="shared" ca="1" si="57"/>
        <v>130</v>
      </c>
      <c r="G314" s="1">
        <f t="shared" ca="1" si="58"/>
        <v>120</v>
      </c>
      <c r="H314" s="1">
        <f t="shared" ca="1" si="59"/>
        <v>2008</v>
      </c>
      <c r="I314" s="1" t="str">
        <f ca="1">INDEX(Relationstabel!$C$3:$K$10,MATCH(INDIRECT($A$1&amp;"J"&amp;A314),Relationstabel!$A$3:$A$10,0),MATCH(IFERROR(VALUE(INDIRECT($A$1&amp;"K"&amp;A314)),0),Relationstabel!$C$1:$K$1,0))</f>
        <v>Naturgas</v>
      </c>
      <c r="J314" s="1" t="str">
        <f ca="1">INDEX(Anvendelseskode!B:B,MATCH($F314,Anvendelseskode!$A:$A,0))</f>
        <v>Række-, kæde-, dobbelthus (lodret adskillelse mellem enhederne)</v>
      </c>
      <c r="K314" s="1" t="str">
        <f ca="1">INDEX(Anvendelseskode!C:C,MATCH($F314,Anvendelseskode!$A:$A,0))</f>
        <v>Række-, kæde og dobbelthuse</v>
      </c>
      <c r="L314" s="1" t="str">
        <f ca="1">INDEX(Anvendelseskode!D:D,MATCH($F314,Anvendelseskode!$A:$A,0))</f>
        <v>Private husholdninger</v>
      </c>
      <c r="M314" s="1" t="str">
        <f ca="1">IFERROR(INDEX(SBi!$2:$2,MATCH(H314,SBi!$1:$1,1)),SBi!$K$2)</f>
        <v>Efter 2006</v>
      </c>
      <c r="N314" s="1">
        <f ca="1">INDEX(SBi!$C$3:$K$28,MATCH(F314,SBi!$B$3:$B$28,0),MATCH(M314,SBi!$C$2:$K$2,0))</f>
        <v>66.400000000000006</v>
      </c>
      <c r="O314" s="16">
        <f t="shared" ca="1" si="60"/>
        <v>7.9680000000000009</v>
      </c>
      <c r="P314" s="16" t="str">
        <f ca="1">IFERROR(INDEX(VpD!$2:$2,MATCH(H314,VpD!$1:$1,1)),VpD!$I$2)</f>
        <v>&gt;1998</v>
      </c>
      <c r="Q314" s="1">
        <f ca="1">INDEX(VpD!$C$3:$I$27,MATCH(F314,VpD!$B$3:$B$27,0),MATCH(P314,VpD!$C$2:$I$2,0))</f>
        <v>65</v>
      </c>
      <c r="R314" s="16">
        <f t="shared" ca="1" si="61"/>
        <v>7.8</v>
      </c>
      <c r="S314" s="14">
        <f t="shared" ca="1" si="62"/>
        <v>712723.05</v>
      </c>
      <c r="T314" s="14">
        <f t="shared" ca="1" si="63"/>
        <v>6168856.4000000004</v>
      </c>
      <c r="U314" s="14" t="str">
        <f t="shared" ca="1" si="64"/>
        <v>58E3AABA-67CD-67B0-E044-0003BA298018</v>
      </c>
    </row>
    <row r="315" spans="1:21" s="14" customFormat="1" x14ac:dyDescent="0.25">
      <c r="A315" s="14">
        <f t="shared" si="52"/>
        <v>315</v>
      </c>
      <c r="B315" s="14" t="str">
        <f t="shared" ca="1" si="53"/>
        <v>09109BAF-0DD6-4CF8-91EE-FB3E7826425C</v>
      </c>
      <c r="C315" s="14" t="str">
        <f t="shared" ca="1" si="54"/>
        <v>Horsbred</v>
      </c>
      <c r="D315" s="14" t="str">
        <f t="shared" ca="1" si="55"/>
        <v>141</v>
      </c>
      <c r="E315" s="14" t="str">
        <f t="shared" ca="1" si="56"/>
        <v>20at</v>
      </c>
      <c r="F315" s="1">
        <f t="shared" ca="1" si="57"/>
        <v>120</v>
      </c>
      <c r="G315" s="1">
        <f t="shared" ca="1" si="58"/>
        <v>144</v>
      </c>
      <c r="H315" s="1">
        <f t="shared" ca="1" si="59"/>
        <v>2010</v>
      </c>
      <c r="I315" s="1" t="str">
        <f ca="1">INDEX(Relationstabel!$C$3:$K$10,MATCH(INDIRECT($A$1&amp;"J"&amp;A315),Relationstabel!$A$3:$A$10,0),MATCH(IFERROR(VALUE(INDIRECT($A$1&amp;"K"&amp;A315)),0),Relationstabel!$C$1:$K$1,0))</f>
        <v>Fjernvarme/ Blokvarme</v>
      </c>
      <c r="J315" s="1" t="str">
        <f ca="1">INDEX(Anvendelseskode!B:B,MATCH($F315,Anvendelseskode!$A:$A,0))</f>
        <v>Fritliggende enfamilieshus (parcelhus)</v>
      </c>
      <c r="K315" s="1" t="str">
        <f ca="1">INDEX(Anvendelseskode!C:C,MATCH($F315,Anvendelseskode!$A:$A,0))</f>
        <v>Parcelhuse</v>
      </c>
      <c r="L315" s="1" t="str">
        <f ca="1">INDEX(Anvendelseskode!D:D,MATCH($F315,Anvendelseskode!$A:$A,0))</f>
        <v>Private husholdninger</v>
      </c>
      <c r="M315" s="1" t="str">
        <f ca="1">IFERROR(INDEX(SBi!$2:$2,MATCH(H315,SBi!$1:$1,1)),SBi!$K$2)</f>
        <v>Efter 2006</v>
      </c>
      <c r="N315" s="1">
        <f ca="1">INDEX(SBi!$C$3:$K$28,MATCH(F315,SBi!$B$3:$B$28,0),MATCH(M315,SBi!$C$2:$K$2,0))</f>
        <v>67.3</v>
      </c>
      <c r="O315" s="16">
        <f t="shared" ca="1" si="60"/>
        <v>9.6911999999999985</v>
      </c>
      <c r="P315" s="16" t="str">
        <f ca="1">IFERROR(INDEX(VpD!$2:$2,MATCH(H315,VpD!$1:$1,1)),VpD!$I$2)</f>
        <v>&gt;1998</v>
      </c>
      <c r="Q315" s="1">
        <f ca="1">INDEX(VpD!$C$3:$I$27,MATCH(F315,VpD!$B$3:$B$27,0),MATCH(P315,VpD!$C$2:$I$2,0))</f>
        <v>72</v>
      </c>
      <c r="R315" s="16">
        <f t="shared" ca="1" si="61"/>
        <v>10.368</v>
      </c>
      <c r="S315" s="14">
        <f t="shared" ca="1" si="62"/>
        <v>711308.59</v>
      </c>
      <c r="T315" s="14">
        <f t="shared" ca="1" si="63"/>
        <v>6172088.5899999999</v>
      </c>
      <c r="U315" s="14" t="str">
        <f t="shared" ca="1" si="64"/>
        <v>0A3F507E-1901-32B8-E044-0003BA298018</v>
      </c>
    </row>
    <row r="316" spans="1:21" s="14" customFormat="1" x14ac:dyDescent="0.25">
      <c r="A316" s="14">
        <f t="shared" si="52"/>
        <v>316</v>
      </c>
      <c r="B316" s="14" t="str">
        <f t="shared" ca="1" si="53"/>
        <v>96D55D1D-5E2D-4FD1-9516-39E26C4A83B3</v>
      </c>
      <c r="C316" s="14" t="str">
        <f t="shared" ca="1" si="54"/>
        <v>Hyrdeengen</v>
      </c>
      <c r="D316" s="14" t="str">
        <f t="shared" ca="1" si="55"/>
        <v>351</v>
      </c>
      <c r="E316" s="14" t="str">
        <f t="shared" ca="1" si="56"/>
        <v>21dn</v>
      </c>
      <c r="F316" s="1">
        <f t="shared" ca="1" si="57"/>
        <v>130</v>
      </c>
      <c r="G316" s="1">
        <f t="shared" ca="1" si="58"/>
        <v>124</v>
      </c>
      <c r="H316" s="1">
        <f t="shared" ca="1" si="59"/>
        <v>1975</v>
      </c>
      <c r="I316" s="1" t="str">
        <f ca="1">INDEX(Relationstabel!$C$3:$K$10,MATCH(INDIRECT($A$1&amp;"J"&amp;A316),Relationstabel!$A$3:$A$10,0),MATCH(IFERROR(VALUE(INDIRECT($A$1&amp;"K"&amp;A316)),0),Relationstabel!$C$1:$K$1,0))</f>
        <v>Fjernvarme/ Blokvarme</v>
      </c>
      <c r="J316" s="1" t="str">
        <f ca="1">INDEX(Anvendelseskode!B:B,MATCH($F316,Anvendelseskode!$A:$A,0))</f>
        <v>Række-, kæde-, dobbelthus (lodret adskillelse mellem enhederne)</v>
      </c>
      <c r="K316" s="1" t="str">
        <f ca="1">INDEX(Anvendelseskode!C:C,MATCH($F316,Anvendelseskode!$A:$A,0))</f>
        <v>Række-, kæde og dobbelthuse</v>
      </c>
      <c r="L316" s="1" t="str">
        <f ca="1">INDEX(Anvendelseskode!D:D,MATCH($F316,Anvendelseskode!$A:$A,0))</f>
        <v>Private husholdninger</v>
      </c>
      <c r="M316" s="1" t="str">
        <f ca="1">IFERROR(INDEX(SBi!$2:$2,MATCH(H316,SBi!$1:$1,1)),SBi!$K$2)</f>
        <v>1973-1978</v>
      </c>
      <c r="N316" s="1">
        <f ca="1">INDEX(SBi!$C$3:$K$28,MATCH(F316,SBi!$B$3:$B$28,0),MATCH(M316,SBi!$C$2:$K$2,0))</f>
        <v>112.6</v>
      </c>
      <c r="O316" s="16">
        <f t="shared" ca="1" si="60"/>
        <v>13.962399999999999</v>
      </c>
      <c r="P316" s="16" t="str">
        <f ca="1">IFERROR(INDEX(VpD!$2:$2,MATCH(H316,VpD!$1:$1,1)),VpD!$I$2)</f>
        <v>1973-1978</v>
      </c>
      <c r="Q316" s="1">
        <f ca="1">INDEX(VpD!$C$3:$I$27,MATCH(F316,VpD!$B$3:$B$27,0),MATCH(P316,VpD!$C$2:$I$2,0))</f>
        <v>98</v>
      </c>
      <c r="R316" s="16">
        <f t="shared" ca="1" si="61"/>
        <v>12.151999999999999</v>
      </c>
      <c r="S316" s="14">
        <f t="shared" ca="1" si="62"/>
        <v>711552.71</v>
      </c>
      <c r="T316" s="14">
        <f t="shared" ca="1" si="63"/>
        <v>6172293.9500000002</v>
      </c>
      <c r="U316" s="14" t="str">
        <f t="shared" ca="1" si="64"/>
        <v>0A3F507E-1A01-32B8-E044-0003BA298018</v>
      </c>
    </row>
    <row r="317" spans="1:21" s="14" customFormat="1" x14ac:dyDescent="0.25">
      <c r="A317" s="14">
        <f t="shared" si="52"/>
        <v>317</v>
      </c>
      <c r="B317" s="14" t="str">
        <f t="shared" ca="1" si="53"/>
        <v>51178358-DF72-4CFF-A65C-50F726F086E6</v>
      </c>
      <c r="C317" s="14" t="str">
        <f t="shared" ca="1" si="54"/>
        <v>Kollerupparken</v>
      </c>
      <c r="D317" s="14" t="str">
        <f t="shared" ca="1" si="55"/>
        <v>27</v>
      </c>
      <c r="E317" s="14" t="str">
        <f t="shared" ca="1" si="56"/>
        <v>1ag</v>
      </c>
      <c r="F317" s="1">
        <f t="shared" ca="1" si="57"/>
        <v>120</v>
      </c>
      <c r="G317" s="1">
        <f t="shared" ca="1" si="58"/>
        <v>162</v>
      </c>
      <c r="H317" s="1">
        <f t="shared" ca="1" si="59"/>
        <v>1968</v>
      </c>
      <c r="I317" s="1" t="str">
        <f ca="1">INDEX(Relationstabel!$C$3:$K$10,MATCH(INDIRECT($A$1&amp;"J"&amp;A317),Relationstabel!$A$3:$A$10,0),MATCH(IFERROR(VALUE(INDIRECT($A$1&amp;"K"&amp;A317)),0),Relationstabel!$C$1:$K$1,0))</f>
        <v>Naturgas</v>
      </c>
      <c r="J317" s="1" t="str">
        <f ca="1">INDEX(Anvendelseskode!B:B,MATCH($F317,Anvendelseskode!$A:$A,0))</f>
        <v>Fritliggende enfamilieshus (parcelhus)</v>
      </c>
      <c r="K317" s="1" t="str">
        <f ca="1">INDEX(Anvendelseskode!C:C,MATCH($F317,Anvendelseskode!$A:$A,0))</f>
        <v>Parcelhuse</v>
      </c>
      <c r="L317" s="1" t="str">
        <f ca="1">INDEX(Anvendelseskode!D:D,MATCH($F317,Anvendelseskode!$A:$A,0))</f>
        <v>Private husholdninger</v>
      </c>
      <c r="M317" s="1" t="str">
        <f ca="1">IFERROR(INDEX(SBi!$2:$2,MATCH(H317,SBi!$1:$1,1)),SBi!$K$2)</f>
        <v>1961-1972</v>
      </c>
      <c r="N317" s="1">
        <f ca="1">INDEX(SBi!$C$3:$K$28,MATCH(F317,SBi!$B$3:$B$28,0),MATCH(M317,SBi!$C$2:$K$2,0))</f>
        <v>134.30000000000001</v>
      </c>
      <c r="O317" s="16">
        <f t="shared" ca="1" si="60"/>
        <v>21.756600000000002</v>
      </c>
      <c r="P317" s="16" t="str">
        <f ca="1">IFERROR(INDEX(VpD!$2:$2,MATCH(H317,VpD!$1:$1,1)),VpD!$I$2)</f>
        <v>1961-1972</v>
      </c>
      <c r="Q317" s="1">
        <f ca="1">INDEX(VpD!$C$3:$I$27,MATCH(F317,VpD!$B$3:$B$27,0),MATCH(P317,VpD!$C$2:$I$2,0))</f>
        <v>143</v>
      </c>
      <c r="R317" s="16">
        <f t="shared" ca="1" si="61"/>
        <v>23.166</v>
      </c>
      <c r="S317" s="14">
        <f t="shared" ca="1" si="62"/>
        <v>713552.62</v>
      </c>
      <c r="T317" s="14">
        <f t="shared" ca="1" si="63"/>
        <v>6169206.3700000001</v>
      </c>
      <c r="U317" s="14" t="str">
        <f t="shared" ca="1" si="64"/>
        <v>0A3F507E-1C01-32B8-E044-0003BA298018</v>
      </c>
    </row>
    <row r="318" spans="1:21" s="14" customFormat="1" x14ac:dyDescent="0.25">
      <c r="A318" s="14">
        <f t="shared" si="52"/>
        <v>318</v>
      </c>
      <c r="B318" s="14" t="str">
        <f t="shared" ca="1" si="53"/>
        <v>354D8462-528C-48B0-9C56-42462465411A</v>
      </c>
      <c r="C318" s="14" t="str">
        <f t="shared" ca="1" si="54"/>
        <v>Aunsøvej</v>
      </c>
      <c r="D318" s="14" t="str">
        <f t="shared" ca="1" si="55"/>
        <v>1</v>
      </c>
      <c r="E318" s="14" t="str">
        <f t="shared" ca="1" si="56"/>
        <v>11x</v>
      </c>
      <c r="F318" s="1">
        <f t="shared" ca="1" si="57"/>
        <v>120</v>
      </c>
      <c r="G318" s="1">
        <f t="shared" ca="1" si="58"/>
        <v>184</v>
      </c>
      <c r="H318" s="1">
        <f t="shared" ca="1" si="59"/>
        <v>1950</v>
      </c>
      <c r="I318" s="1" t="str">
        <f ca="1">INDEX(Relationstabel!$C$3:$K$10,MATCH(INDIRECT($A$1&amp;"J"&amp;A318),Relationstabel!$A$3:$A$10,0),MATCH(IFERROR(VALUE(INDIRECT($A$1&amp;"K"&amp;A318)),0),Relationstabel!$C$1:$K$1,0))</f>
        <v>Naturgas</v>
      </c>
      <c r="J318" s="1" t="str">
        <f ca="1">INDEX(Anvendelseskode!B:B,MATCH($F318,Anvendelseskode!$A:$A,0))</f>
        <v>Fritliggende enfamilieshus (parcelhus)</v>
      </c>
      <c r="K318" s="1" t="str">
        <f ca="1">INDEX(Anvendelseskode!C:C,MATCH($F318,Anvendelseskode!$A:$A,0))</f>
        <v>Parcelhuse</v>
      </c>
      <c r="L318" s="1" t="str">
        <f ca="1">INDEX(Anvendelseskode!D:D,MATCH($F318,Anvendelseskode!$A:$A,0))</f>
        <v>Private husholdninger</v>
      </c>
      <c r="M318" s="1" t="str">
        <f ca="1">IFERROR(INDEX(SBi!$2:$2,MATCH(H318,SBi!$1:$1,1)),SBi!$K$2)</f>
        <v>1931-1950</v>
      </c>
      <c r="N318" s="1">
        <f ca="1">INDEX(SBi!$C$3:$K$28,MATCH(F318,SBi!$B$3:$B$28,0),MATCH(M318,SBi!$C$2:$K$2,0))</f>
        <v>164.1</v>
      </c>
      <c r="O318" s="16">
        <f t="shared" ca="1" si="60"/>
        <v>30.194399999999998</v>
      </c>
      <c r="P318" s="16" t="str">
        <f ca="1">IFERROR(INDEX(VpD!$2:$2,MATCH(H318,VpD!$1:$1,1)),VpD!$I$2)</f>
        <v>1931-1950</v>
      </c>
      <c r="Q318" s="1">
        <f ca="1">INDEX(VpD!$C$3:$I$27,MATCH(F318,VpD!$B$3:$B$27,0),MATCH(P318,VpD!$C$2:$I$2,0))</f>
        <v>217</v>
      </c>
      <c r="R318" s="16">
        <f t="shared" ca="1" si="61"/>
        <v>39.927999999999997</v>
      </c>
      <c r="S318" s="14">
        <f t="shared" ca="1" si="62"/>
        <v>713004.05</v>
      </c>
      <c r="T318" s="14">
        <f t="shared" ca="1" si="63"/>
        <v>6168709.1900000004</v>
      </c>
      <c r="U318" s="14" t="str">
        <f t="shared" ca="1" si="64"/>
        <v>0A3F507E-1503-32B8-E044-0003BA298018</v>
      </c>
    </row>
    <row r="319" spans="1:21" s="14" customFormat="1" x14ac:dyDescent="0.25">
      <c r="A319" s="14">
        <f t="shared" si="52"/>
        <v>319</v>
      </c>
      <c r="B319" s="14" t="str">
        <f t="shared" ca="1" si="53"/>
        <v>CE9B3728-60A8-453C-B226-CB17EADF0B51</v>
      </c>
      <c r="C319" s="14" t="str">
        <f t="shared" ca="1" si="54"/>
        <v>Bygaden</v>
      </c>
      <c r="D319" s="14" t="str">
        <f t="shared" ca="1" si="55"/>
        <v>55</v>
      </c>
      <c r="E319" s="14" t="str">
        <f t="shared" ca="1" si="56"/>
        <v>10el</v>
      </c>
      <c r="F319" s="1">
        <f t="shared" ca="1" si="57"/>
        <v>120</v>
      </c>
      <c r="G319" s="1">
        <f t="shared" ca="1" si="58"/>
        <v>267</v>
      </c>
      <c r="H319" s="1">
        <f t="shared" ca="1" si="59"/>
        <v>1976</v>
      </c>
      <c r="I319" s="1" t="str">
        <f ca="1">INDEX(Relationstabel!$C$3:$K$10,MATCH(INDIRECT($A$1&amp;"J"&amp;A319),Relationstabel!$A$3:$A$10,0),MATCH(IFERROR(VALUE(INDIRECT($A$1&amp;"K"&amp;A319)),0),Relationstabel!$C$1:$K$1,0))</f>
        <v>Naturgas</v>
      </c>
      <c r="J319" s="1" t="str">
        <f ca="1">INDEX(Anvendelseskode!B:B,MATCH($F319,Anvendelseskode!$A:$A,0))</f>
        <v>Fritliggende enfamilieshus (parcelhus)</v>
      </c>
      <c r="K319" s="1" t="str">
        <f ca="1">INDEX(Anvendelseskode!C:C,MATCH($F319,Anvendelseskode!$A:$A,0))</f>
        <v>Parcelhuse</v>
      </c>
      <c r="L319" s="1" t="str">
        <f ca="1">INDEX(Anvendelseskode!D:D,MATCH($F319,Anvendelseskode!$A:$A,0))</f>
        <v>Private husholdninger</v>
      </c>
      <c r="M319" s="1" t="str">
        <f ca="1">IFERROR(INDEX(SBi!$2:$2,MATCH(H319,SBi!$1:$1,1)),SBi!$K$2)</f>
        <v>1973-1978</v>
      </c>
      <c r="N319" s="1">
        <f ca="1">INDEX(SBi!$C$3:$K$28,MATCH(F319,SBi!$B$3:$B$28,0),MATCH(M319,SBi!$C$2:$K$2,0))</f>
        <v>119.8</v>
      </c>
      <c r="O319" s="16">
        <f t="shared" ca="1" si="60"/>
        <v>31.986599999999999</v>
      </c>
      <c r="P319" s="16" t="str">
        <f ca="1">IFERROR(INDEX(VpD!$2:$2,MATCH(H319,VpD!$1:$1,1)),VpD!$I$2)</f>
        <v>1973-1978</v>
      </c>
      <c r="Q319" s="1">
        <f ca="1">INDEX(VpD!$C$3:$I$27,MATCH(F319,VpD!$B$3:$B$27,0),MATCH(P319,VpD!$C$2:$I$2,0))</f>
        <v>117</v>
      </c>
      <c r="R319" s="16">
        <f t="shared" ca="1" si="61"/>
        <v>31.239000000000001</v>
      </c>
      <c r="S319" s="14">
        <f t="shared" ca="1" si="62"/>
        <v>711562.33</v>
      </c>
      <c r="T319" s="14">
        <f t="shared" ca="1" si="63"/>
        <v>6170698.9000000004</v>
      </c>
      <c r="U319" s="14" t="str">
        <f t="shared" ca="1" si="64"/>
        <v>0A3F507E-1603-32B8-E044-0003BA298018</v>
      </c>
    </row>
    <row r="320" spans="1:21" s="14" customFormat="1" x14ac:dyDescent="0.25">
      <c r="A320" s="14">
        <f t="shared" si="52"/>
        <v>320</v>
      </c>
      <c r="B320" s="14" t="str">
        <f t="shared" ca="1" si="53"/>
        <v>19259749-3CF8-4B39-90E4-DC8E54AFB5F5</v>
      </c>
      <c r="C320" s="14" t="str">
        <f t="shared" ca="1" si="54"/>
        <v>Engvej</v>
      </c>
      <c r="D320" s="14" t="str">
        <f t="shared" ca="1" si="55"/>
        <v>24</v>
      </c>
      <c r="E320" s="14" t="str">
        <f t="shared" ca="1" si="56"/>
        <v>46b</v>
      </c>
      <c r="F320" s="1">
        <f t="shared" ca="1" si="57"/>
        <v>120</v>
      </c>
      <c r="G320" s="1">
        <f t="shared" ca="1" si="58"/>
        <v>74</v>
      </c>
      <c r="H320" s="1">
        <f t="shared" ca="1" si="59"/>
        <v>1920</v>
      </c>
      <c r="I320" s="1" t="str">
        <f ca="1">INDEX(Relationstabel!$C$3:$K$10,MATCH(INDIRECT($A$1&amp;"J"&amp;A320),Relationstabel!$A$3:$A$10,0),MATCH(IFERROR(VALUE(INDIRECT($A$1&amp;"K"&amp;A320)),0),Relationstabel!$C$1:$K$1,0))</f>
        <v>Naturgas</v>
      </c>
      <c r="J320" s="1" t="str">
        <f ca="1">INDEX(Anvendelseskode!B:B,MATCH($F320,Anvendelseskode!$A:$A,0))</f>
        <v>Fritliggende enfamilieshus (parcelhus)</v>
      </c>
      <c r="K320" s="1" t="str">
        <f ca="1">INDEX(Anvendelseskode!C:C,MATCH($F320,Anvendelseskode!$A:$A,0))</f>
        <v>Parcelhuse</v>
      </c>
      <c r="L320" s="1" t="str">
        <f ca="1">INDEX(Anvendelseskode!D:D,MATCH($F320,Anvendelseskode!$A:$A,0))</f>
        <v>Private husholdninger</v>
      </c>
      <c r="M320" s="1" t="str">
        <f ca="1">IFERROR(INDEX(SBi!$2:$2,MATCH(H320,SBi!$1:$1,1)),SBi!$K$2)</f>
        <v>1890-1930</v>
      </c>
      <c r="N320" s="1">
        <f ca="1">INDEX(SBi!$C$3:$K$28,MATCH(F320,SBi!$B$3:$B$28,0),MATCH(M320,SBi!$C$2:$K$2,0))</f>
        <v>164.7</v>
      </c>
      <c r="O320" s="16">
        <f t="shared" ca="1" si="60"/>
        <v>12.187799999999999</v>
      </c>
      <c r="P320" s="16" t="str">
        <f ca="1">IFERROR(INDEX(VpD!$2:$2,MATCH(H320,VpD!$1:$1,1)),VpD!$I$2)</f>
        <v>&lt;1930</v>
      </c>
      <c r="Q320" s="1">
        <f ca="1">INDEX(VpD!$C$3:$I$27,MATCH(F320,VpD!$B$3:$B$27,0),MATCH(P320,VpD!$C$2:$I$2,0))</f>
        <v>209</v>
      </c>
      <c r="R320" s="16">
        <f t="shared" ca="1" si="61"/>
        <v>15.465999999999999</v>
      </c>
      <c r="S320" s="14">
        <f t="shared" ca="1" si="62"/>
        <v>711618.76</v>
      </c>
      <c r="T320" s="14">
        <f t="shared" ca="1" si="63"/>
        <v>6170578.8799999999</v>
      </c>
      <c r="U320" s="14" t="str">
        <f t="shared" ca="1" si="64"/>
        <v>0A3F507E-170C-32B8-E044-0003BA298018</v>
      </c>
    </row>
    <row r="321" spans="1:21" s="14" customFormat="1" x14ac:dyDescent="0.25">
      <c r="A321" s="14">
        <f t="shared" si="52"/>
        <v>321</v>
      </c>
      <c r="B321" s="14" t="str">
        <f t="shared" ca="1" si="53"/>
        <v>7C009072-915D-4245-A5AE-2A6CF6B496E1</v>
      </c>
      <c r="C321" s="14" t="str">
        <f t="shared" ca="1" si="54"/>
        <v>Rendsagervej</v>
      </c>
      <c r="D321" s="14" t="str">
        <f t="shared" ca="1" si="55"/>
        <v>147</v>
      </c>
      <c r="E321" s="14" t="str">
        <f t="shared" ca="1" si="56"/>
        <v>9mr</v>
      </c>
      <c r="F321" s="1">
        <f t="shared" ca="1" si="57"/>
        <v>120</v>
      </c>
      <c r="G321" s="1">
        <f t="shared" ca="1" si="58"/>
        <v>109</v>
      </c>
      <c r="H321" s="1">
        <f t="shared" ca="1" si="59"/>
        <v>1973</v>
      </c>
      <c r="I321" s="1" t="str">
        <f ca="1">INDEX(Relationstabel!$C$3:$K$10,MATCH(INDIRECT($A$1&amp;"J"&amp;A321),Relationstabel!$A$3:$A$10,0),MATCH(IFERROR(VALUE(INDIRECT($A$1&amp;"K"&amp;A321)),0),Relationstabel!$C$1:$K$1,0))</f>
        <v>Naturgas</v>
      </c>
      <c r="J321" s="1" t="str">
        <f ca="1">INDEX(Anvendelseskode!B:B,MATCH($F321,Anvendelseskode!$A:$A,0))</f>
        <v>Fritliggende enfamilieshus (parcelhus)</v>
      </c>
      <c r="K321" s="1" t="str">
        <f ca="1">INDEX(Anvendelseskode!C:C,MATCH($F321,Anvendelseskode!$A:$A,0))</f>
        <v>Parcelhuse</v>
      </c>
      <c r="L321" s="1" t="str">
        <f ca="1">INDEX(Anvendelseskode!D:D,MATCH($F321,Anvendelseskode!$A:$A,0))</f>
        <v>Private husholdninger</v>
      </c>
      <c r="M321" s="1" t="str">
        <f ca="1">IFERROR(INDEX(SBi!$2:$2,MATCH(H321,SBi!$1:$1,1)),SBi!$K$2)</f>
        <v>1973-1978</v>
      </c>
      <c r="N321" s="1">
        <f ca="1">INDEX(SBi!$C$3:$K$28,MATCH(F321,SBi!$B$3:$B$28,0),MATCH(M321,SBi!$C$2:$K$2,0))</f>
        <v>119.8</v>
      </c>
      <c r="O321" s="16">
        <f t="shared" ca="1" si="60"/>
        <v>13.058199999999999</v>
      </c>
      <c r="P321" s="16" t="str">
        <f ca="1">IFERROR(INDEX(VpD!$2:$2,MATCH(H321,VpD!$1:$1,1)),VpD!$I$2)</f>
        <v>1973-1978</v>
      </c>
      <c r="Q321" s="1">
        <f ca="1">INDEX(VpD!$C$3:$I$27,MATCH(F321,VpD!$B$3:$B$27,0),MATCH(P321,VpD!$C$2:$I$2,0))</f>
        <v>117</v>
      </c>
      <c r="R321" s="16">
        <f t="shared" ca="1" si="61"/>
        <v>12.753</v>
      </c>
      <c r="S321" s="14">
        <f t="shared" ca="1" si="62"/>
        <v>710798.89</v>
      </c>
      <c r="T321" s="14">
        <f t="shared" ca="1" si="63"/>
        <v>6171776.54</v>
      </c>
      <c r="U321" s="14" t="str">
        <f t="shared" ca="1" si="64"/>
        <v>0A3F507E-200F-32B8-E044-0003BA298018</v>
      </c>
    </row>
    <row r="322" spans="1:21" s="14" customFormat="1" x14ac:dyDescent="0.25">
      <c r="A322" s="14">
        <f t="shared" si="52"/>
        <v>322</v>
      </c>
      <c r="B322" s="14" t="str">
        <f t="shared" ca="1" si="53"/>
        <v>8088415D-DF35-4D23-9E8E-A18185B5B78F</v>
      </c>
      <c r="C322" s="14" t="str">
        <f t="shared" ca="1" si="54"/>
        <v>Strandhaven</v>
      </c>
      <c r="D322" s="14" t="str">
        <f t="shared" ca="1" si="55"/>
        <v>155</v>
      </c>
      <c r="E322" s="14" t="str">
        <f t="shared" ca="1" si="56"/>
        <v>5gf</v>
      </c>
      <c r="F322" s="1">
        <f t="shared" ca="1" si="57"/>
        <v>130</v>
      </c>
      <c r="G322" s="1">
        <f t="shared" ca="1" si="58"/>
        <v>120</v>
      </c>
      <c r="H322" s="1">
        <f t="shared" ca="1" si="59"/>
        <v>2008</v>
      </c>
      <c r="I322" s="1" t="str">
        <f ca="1">INDEX(Relationstabel!$C$3:$K$10,MATCH(INDIRECT($A$1&amp;"J"&amp;A322),Relationstabel!$A$3:$A$10,0),MATCH(IFERROR(VALUE(INDIRECT($A$1&amp;"K"&amp;A322)),0),Relationstabel!$C$1:$K$1,0))</f>
        <v>Naturgas</v>
      </c>
      <c r="J322" s="1" t="str">
        <f ca="1">INDEX(Anvendelseskode!B:B,MATCH($F322,Anvendelseskode!$A:$A,0))</f>
        <v>Række-, kæde-, dobbelthus (lodret adskillelse mellem enhederne)</v>
      </c>
      <c r="K322" s="1" t="str">
        <f ca="1">INDEX(Anvendelseskode!C:C,MATCH($F322,Anvendelseskode!$A:$A,0))</f>
        <v>Række-, kæde og dobbelthuse</v>
      </c>
      <c r="L322" s="1" t="str">
        <f ca="1">INDEX(Anvendelseskode!D:D,MATCH($F322,Anvendelseskode!$A:$A,0))</f>
        <v>Private husholdninger</v>
      </c>
      <c r="M322" s="1" t="str">
        <f ca="1">IFERROR(INDEX(SBi!$2:$2,MATCH(H322,SBi!$1:$1,1)),SBi!$K$2)</f>
        <v>Efter 2006</v>
      </c>
      <c r="N322" s="1">
        <f ca="1">INDEX(SBi!$C$3:$K$28,MATCH(F322,SBi!$B$3:$B$28,0),MATCH(M322,SBi!$C$2:$K$2,0))</f>
        <v>66.400000000000006</v>
      </c>
      <c r="O322" s="16">
        <f t="shared" ca="1" si="60"/>
        <v>7.9680000000000009</v>
      </c>
      <c r="P322" s="16" t="str">
        <f ca="1">IFERROR(INDEX(VpD!$2:$2,MATCH(H322,VpD!$1:$1,1)),VpD!$I$2)</f>
        <v>&gt;1998</v>
      </c>
      <c r="Q322" s="1">
        <f ca="1">INDEX(VpD!$C$3:$I$27,MATCH(F322,VpD!$B$3:$B$27,0),MATCH(P322,VpD!$C$2:$I$2,0))</f>
        <v>65</v>
      </c>
      <c r="R322" s="16">
        <f t="shared" ca="1" si="61"/>
        <v>7.8</v>
      </c>
      <c r="S322" s="14">
        <f t="shared" ca="1" si="62"/>
        <v>712654.66</v>
      </c>
      <c r="T322" s="14">
        <f t="shared" ca="1" si="63"/>
        <v>6168707.1600000001</v>
      </c>
      <c r="U322" s="14" t="str">
        <f t="shared" ca="1" si="64"/>
        <v>53BA2F34-600B-2505-E044-0003BA298018</v>
      </c>
    </row>
    <row r="323" spans="1:21" s="14" customFormat="1" x14ac:dyDescent="0.25">
      <c r="A323" s="14">
        <f t="shared" ref="A323:A386" si="65">ROW(B323)</f>
        <v>323</v>
      </c>
      <c r="B323" s="14" t="str">
        <f t="shared" ref="B323:B386" ca="1" si="66">INDIRECT($A$1&amp;"b"&amp;A323)</f>
        <v>EC60DB70-32FF-48C6-95EE-26225B25351F</v>
      </c>
      <c r="C323" s="14" t="str">
        <f t="shared" ref="C323:C386" ca="1" si="67">INDIRECT($A$1&amp;"V"&amp;A323)</f>
        <v>Margrethevænget</v>
      </c>
      <c r="D323" s="14" t="str">
        <f t="shared" ref="D323:D386" ca="1" si="68">INDIRECT($A$1&amp;"W"&amp;A323)</f>
        <v>9</v>
      </c>
      <c r="E323" s="14" t="str">
        <f t="shared" ref="E323:E386" ca="1" si="69">INDIRECT($A$1&amp;"AB"&amp;A323)</f>
        <v>18so</v>
      </c>
      <c r="F323" s="1">
        <f t="shared" ref="F323:F386" ca="1" si="70">ROUNDDOWN(INDIRECT($A$1&amp;"C"&amp;A323),-1)</f>
        <v>140</v>
      </c>
      <c r="G323" s="1">
        <f t="shared" ref="G323:G386" ca="1" si="71">INDIRECT($A$1&amp;"P"&amp;A323)+INDIRECT($A$1&amp;"Q"&amp;A323)+INDIRECT($A$1&amp;"R"&amp;A323)*0.5</f>
        <v>2652</v>
      </c>
      <c r="H323" s="1">
        <f t="shared" ref="H323:H386" ca="1" si="72">MAX(INDIRECT($A$1&amp;"E"&amp;A323),INDIRECT($A$1&amp;"D"&amp;A323))</f>
        <v>2013</v>
      </c>
      <c r="I323" s="1" t="str">
        <f ca="1">INDEX(Relationstabel!$C$3:$K$10,MATCH(INDIRECT($A$1&amp;"J"&amp;A323),Relationstabel!$A$3:$A$10,0),MATCH(IFERROR(VALUE(INDIRECT($A$1&amp;"K"&amp;A323)),0),Relationstabel!$C$1:$K$1,0))</f>
        <v>Fjernvarme/ Blokvarme</v>
      </c>
      <c r="J323" s="1" t="str">
        <f ca="1">INDEX(Anvendelseskode!B:B,MATCH($F323,Anvendelseskode!$A:$A,0))</f>
        <v>Etageboligbebyggelse</v>
      </c>
      <c r="K323" s="1" t="str">
        <f ca="1">INDEX(Anvendelseskode!C:C,MATCH($F323,Anvendelseskode!$A:$A,0))</f>
        <v>Etageboligbebyggelse</v>
      </c>
      <c r="L323" s="1" t="str">
        <f ca="1">INDEX(Anvendelseskode!D:D,MATCH($F323,Anvendelseskode!$A:$A,0))</f>
        <v>Private husholdninger</v>
      </c>
      <c r="M323" s="1" t="str">
        <f ca="1">IFERROR(INDEX(SBi!$2:$2,MATCH(H323,SBi!$1:$1,1)),SBi!$K$2)</f>
        <v>Efter 2006</v>
      </c>
      <c r="N323" s="1">
        <f ca="1">INDEX(SBi!$C$3:$K$28,MATCH(F323,SBi!$B$3:$B$28,0),MATCH(M323,SBi!$C$2:$K$2,0))</f>
        <v>60.7</v>
      </c>
      <c r="O323" s="16">
        <f t="shared" ref="O323:O386" ca="1" si="73">N323*G323/1000</f>
        <v>160.97639999999998</v>
      </c>
      <c r="P323" s="16" t="str">
        <f ca="1">IFERROR(INDEX(VpD!$2:$2,MATCH(H323,VpD!$1:$1,1)),VpD!$I$2)</f>
        <v>&gt;1998</v>
      </c>
      <c r="Q323" s="1">
        <f ca="1">INDEX(VpD!$C$3:$I$27,MATCH(F323,VpD!$B$3:$B$27,0),MATCH(P323,VpD!$C$2:$I$2,0))</f>
        <v>64</v>
      </c>
      <c r="R323" s="16">
        <f t="shared" ref="R323:R386" ca="1" si="74">Q323*G323/1000</f>
        <v>169.72800000000001</v>
      </c>
      <c r="S323" s="14">
        <f t="shared" ref="S323:S386" ca="1" si="75">INDIRECT($A$1&amp;"AE"&amp;A323)</f>
        <v>712590.11</v>
      </c>
      <c r="T323" s="14">
        <f t="shared" ref="T323:T386" ca="1" si="76">INDIRECT($A$1&amp;"AF"&amp;A323)</f>
        <v>6169387.9900000002</v>
      </c>
      <c r="U323" s="14" t="str">
        <f t="shared" ref="U323:U386" ca="1" si="77">INDIRECT($A$1&amp;"AC"&amp;A323)</f>
        <v>604AD59E-34EA-7474-E044-0003BA298018</v>
      </c>
    </row>
    <row r="324" spans="1:21" s="14" customFormat="1" x14ac:dyDescent="0.25">
      <c r="A324" s="14">
        <f t="shared" si="65"/>
        <v>324</v>
      </c>
      <c r="B324" s="14" t="str">
        <f t="shared" ca="1" si="66"/>
        <v>0417687E-BAC9-4EE4-B6EA-53A97E10EB08</v>
      </c>
      <c r="C324" s="14" t="str">
        <f t="shared" ca="1" si="67"/>
        <v>Promenaden</v>
      </c>
      <c r="D324" s="14" t="str">
        <f t="shared" ca="1" si="68"/>
        <v>10</v>
      </c>
      <c r="E324" s="14" t="str">
        <f t="shared" ca="1" si="69"/>
        <v>9sv</v>
      </c>
      <c r="F324" s="1">
        <f t="shared" ca="1" si="70"/>
        <v>130</v>
      </c>
      <c r="G324" s="1">
        <f t="shared" ca="1" si="71"/>
        <v>118</v>
      </c>
      <c r="H324" s="1">
        <f t="shared" ca="1" si="72"/>
        <v>2008</v>
      </c>
      <c r="I324" s="1" t="str">
        <f ca="1">INDEX(Relationstabel!$C$3:$K$10,MATCH(INDIRECT($A$1&amp;"J"&amp;A324),Relationstabel!$A$3:$A$10,0),MATCH(IFERROR(VALUE(INDIRECT($A$1&amp;"K"&amp;A324)),0),Relationstabel!$C$1:$K$1,0))</f>
        <v>Fjernvarme/ Blokvarme</v>
      </c>
      <c r="J324" s="1" t="str">
        <f ca="1">INDEX(Anvendelseskode!B:B,MATCH($F324,Anvendelseskode!$A:$A,0))</f>
        <v>Række-, kæde-, dobbelthus (lodret adskillelse mellem enhederne)</v>
      </c>
      <c r="K324" s="1" t="str">
        <f ca="1">INDEX(Anvendelseskode!C:C,MATCH($F324,Anvendelseskode!$A:$A,0))</f>
        <v>Række-, kæde og dobbelthuse</v>
      </c>
      <c r="L324" s="1" t="str">
        <f ca="1">INDEX(Anvendelseskode!D:D,MATCH($F324,Anvendelseskode!$A:$A,0))</f>
        <v>Private husholdninger</v>
      </c>
      <c r="M324" s="1" t="str">
        <f ca="1">IFERROR(INDEX(SBi!$2:$2,MATCH(H324,SBi!$1:$1,1)),SBi!$K$2)</f>
        <v>Efter 2006</v>
      </c>
      <c r="N324" s="1">
        <f ca="1">INDEX(SBi!$C$3:$K$28,MATCH(F324,SBi!$B$3:$B$28,0),MATCH(M324,SBi!$C$2:$K$2,0))</f>
        <v>66.400000000000006</v>
      </c>
      <c r="O324" s="16">
        <f t="shared" ca="1" si="73"/>
        <v>7.8352000000000004</v>
      </c>
      <c r="P324" s="16" t="str">
        <f ca="1">IFERROR(INDEX(VpD!$2:$2,MATCH(H324,VpD!$1:$1,1)),VpD!$I$2)</f>
        <v>&gt;1998</v>
      </c>
      <c r="Q324" s="1">
        <f ca="1">INDEX(VpD!$C$3:$I$27,MATCH(F324,VpD!$B$3:$B$27,0),MATCH(P324,VpD!$C$2:$I$2,0))</f>
        <v>65</v>
      </c>
      <c r="R324" s="16">
        <f t="shared" ca="1" si="74"/>
        <v>7.67</v>
      </c>
      <c r="S324" s="14">
        <f t="shared" ca="1" si="75"/>
        <v>711727.42</v>
      </c>
      <c r="T324" s="14">
        <f t="shared" ca="1" si="76"/>
        <v>6172616.0999999996</v>
      </c>
      <c r="U324" s="14" t="str">
        <f t="shared" ca="1" si="77"/>
        <v>3CAE7253-093B-0F90-E044-0003BA298018</v>
      </c>
    </row>
    <row r="325" spans="1:21" s="14" customFormat="1" x14ac:dyDescent="0.25">
      <c r="A325" s="14">
        <f t="shared" si="65"/>
        <v>325</v>
      </c>
      <c r="B325" s="14" t="str">
        <f t="shared" ca="1" si="66"/>
        <v>4424FAC3-5640-42D3-ACD5-FEA7AD6005DA</v>
      </c>
      <c r="C325" s="14" t="str">
        <f t="shared" ca="1" si="67"/>
        <v>Valmuebakken</v>
      </c>
      <c r="D325" s="14" t="str">
        <f t="shared" ca="1" si="68"/>
        <v>21</v>
      </c>
      <c r="E325" s="14" t="str">
        <f t="shared" ca="1" si="69"/>
        <v>21hs</v>
      </c>
      <c r="F325" s="1">
        <f t="shared" ca="1" si="70"/>
        <v>130</v>
      </c>
      <c r="G325" s="1">
        <f t="shared" ca="1" si="71"/>
        <v>119</v>
      </c>
      <c r="H325" s="1">
        <f t="shared" ca="1" si="72"/>
        <v>1993</v>
      </c>
      <c r="I325" s="1" t="str">
        <f ca="1">INDEX(Relationstabel!$C$3:$K$10,MATCH(INDIRECT($A$1&amp;"J"&amp;A325),Relationstabel!$A$3:$A$10,0),MATCH(IFERROR(VALUE(INDIRECT($A$1&amp;"K"&amp;A325)),0),Relationstabel!$C$1:$K$1,0))</f>
        <v>Fjernvarme/ Blokvarme</v>
      </c>
      <c r="J325" s="1" t="str">
        <f ca="1">INDEX(Anvendelseskode!B:B,MATCH($F325,Anvendelseskode!$A:$A,0))</f>
        <v>Række-, kæde-, dobbelthus (lodret adskillelse mellem enhederne)</v>
      </c>
      <c r="K325" s="1" t="str">
        <f ca="1">INDEX(Anvendelseskode!C:C,MATCH($F325,Anvendelseskode!$A:$A,0))</f>
        <v>Række-, kæde og dobbelthuse</v>
      </c>
      <c r="L325" s="1" t="str">
        <f ca="1">INDEX(Anvendelseskode!D:D,MATCH($F325,Anvendelseskode!$A:$A,0))</f>
        <v>Private husholdninger</v>
      </c>
      <c r="M325" s="1" t="str">
        <f ca="1">IFERROR(INDEX(SBi!$2:$2,MATCH(H325,SBi!$1:$1,1)),SBi!$K$2)</f>
        <v>1979-1998</v>
      </c>
      <c r="N325" s="1">
        <f ca="1">INDEX(SBi!$C$3:$K$28,MATCH(F325,SBi!$B$3:$B$28,0),MATCH(M325,SBi!$C$2:$K$2,0))</f>
        <v>96.8</v>
      </c>
      <c r="O325" s="16">
        <f t="shared" ca="1" si="73"/>
        <v>11.5192</v>
      </c>
      <c r="P325" s="16" t="str">
        <f ca="1">IFERROR(INDEX(VpD!$2:$2,MATCH(H325,VpD!$1:$1,1)),VpD!$I$2)</f>
        <v>1979-1998</v>
      </c>
      <c r="Q325" s="1">
        <f ca="1">INDEX(VpD!$C$3:$I$27,MATCH(F325,VpD!$B$3:$B$27,0),MATCH(P325,VpD!$C$2:$I$2,0))</f>
        <v>74</v>
      </c>
      <c r="R325" s="16">
        <f t="shared" ca="1" si="74"/>
        <v>8.8059999999999992</v>
      </c>
      <c r="S325" s="14">
        <f t="shared" ca="1" si="75"/>
        <v>711603.18</v>
      </c>
      <c r="T325" s="14">
        <f t="shared" ca="1" si="76"/>
        <v>6172531.5300000003</v>
      </c>
      <c r="U325" s="14" t="str">
        <f t="shared" ca="1" si="77"/>
        <v>0A3F507E-2405-32B8-E044-0003BA298018</v>
      </c>
    </row>
    <row r="326" spans="1:21" s="14" customFormat="1" x14ac:dyDescent="0.25">
      <c r="A326" s="14">
        <f t="shared" si="65"/>
        <v>326</v>
      </c>
      <c r="B326" s="14" t="str">
        <f t="shared" ca="1" si="66"/>
        <v>9AC8794A-82DB-415C-B461-6D9D234F17C5</v>
      </c>
      <c r="C326" s="14" t="str">
        <f t="shared" ca="1" si="67"/>
        <v>Højstrupvej</v>
      </c>
      <c r="D326" s="14" t="str">
        <f t="shared" ca="1" si="68"/>
        <v>18</v>
      </c>
      <c r="E326" s="14" t="str">
        <f t="shared" ca="1" si="69"/>
        <v>18do</v>
      </c>
      <c r="F326" s="1">
        <f t="shared" ca="1" si="70"/>
        <v>120</v>
      </c>
      <c r="G326" s="1">
        <f t="shared" ca="1" si="71"/>
        <v>116</v>
      </c>
      <c r="H326" s="1">
        <f t="shared" ca="1" si="72"/>
        <v>1965</v>
      </c>
      <c r="I326" s="1" t="str">
        <f ca="1">INDEX(Relationstabel!$C$3:$K$10,MATCH(INDIRECT($A$1&amp;"J"&amp;A326),Relationstabel!$A$3:$A$10,0),MATCH(IFERROR(VALUE(INDIRECT($A$1&amp;"K"&amp;A326)),0),Relationstabel!$C$1:$K$1,0))</f>
        <v>Naturgas</v>
      </c>
      <c r="J326" s="1" t="str">
        <f ca="1">INDEX(Anvendelseskode!B:B,MATCH($F326,Anvendelseskode!$A:$A,0))</f>
        <v>Fritliggende enfamilieshus (parcelhus)</v>
      </c>
      <c r="K326" s="1" t="str">
        <f ca="1">INDEX(Anvendelseskode!C:C,MATCH($F326,Anvendelseskode!$A:$A,0))</f>
        <v>Parcelhuse</v>
      </c>
      <c r="L326" s="1" t="str">
        <f ca="1">INDEX(Anvendelseskode!D:D,MATCH($F326,Anvendelseskode!$A:$A,0))</f>
        <v>Private husholdninger</v>
      </c>
      <c r="M326" s="1" t="str">
        <f ca="1">IFERROR(INDEX(SBi!$2:$2,MATCH(H326,SBi!$1:$1,1)),SBi!$K$2)</f>
        <v>1961-1972</v>
      </c>
      <c r="N326" s="1">
        <f ca="1">INDEX(SBi!$C$3:$K$28,MATCH(F326,SBi!$B$3:$B$28,0),MATCH(M326,SBi!$C$2:$K$2,0))</f>
        <v>134.30000000000001</v>
      </c>
      <c r="O326" s="16">
        <f t="shared" ca="1" si="73"/>
        <v>15.578800000000001</v>
      </c>
      <c r="P326" s="16" t="str">
        <f ca="1">IFERROR(INDEX(VpD!$2:$2,MATCH(H326,VpD!$1:$1,1)),VpD!$I$2)</f>
        <v>1961-1972</v>
      </c>
      <c r="Q326" s="1">
        <f ca="1">INDEX(VpD!$C$3:$I$27,MATCH(F326,VpD!$B$3:$B$27,0),MATCH(P326,VpD!$C$2:$I$2,0))</f>
        <v>143</v>
      </c>
      <c r="R326" s="16">
        <f t="shared" ca="1" si="74"/>
        <v>16.588000000000001</v>
      </c>
      <c r="S326" s="14">
        <f t="shared" ca="1" si="75"/>
        <v>713111.94</v>
      </c>
      <c r="T326" s="14">
        <f t="shared" ca="1" si="76"/>
        <v>6169031.1900000004</v>
      </c>
      <c r="U326" s="14" t="str">
        <f t="shared" ca="1" si="77"/>
        <v>0A3F507E-1B07-32B8-E044-0003BA298018</v>
      </c>
    </row>
    <row r="327" spans="1:21" s="14" customFormat="1" x14ac:dyDescent="0.25">
      <c r="A327" s="14">
        <f t="shared" si="65"/>
        <v>327</v>
      </c>
      <c r="B327" s="14" t="str">
        <f t="shared" ca="1" si="66"/>
        <v>1281E8AF-5A5C-4906-B329-2E6326D31211</v>
      </c>
      <c r="C327" s="14" t="str">
        <f t="shared" ca="1" si="67"/>
        <v>Sandvejen</v>
      </c>
      <c r="D327" s="14" t="str">
        <f t="shared" ca="1" si="68"/>
        <v>29</v>
      </c>
      <c r="E327" s="14" t="str">
        <f t="shared" ca="1" si="69"/>
        <v>4at</v>
      </c>
      <c r="F327" s="1">
        <f t="shared" ca="1" si="70"/>
        <v>120</v>
      </c>
      <c r="G327" s="1">
        <f t="shared" ca="1" si="71"/>
        <v>108</v>
      </c>
      <c r="H327" s="1">
        <f t="shared" ca="1" si="72"/>
        <v>1991</v>
      </c>
      <c r="I327" s="1" t="str">
        <f ca="1">INDEX(Relationstabel!$C$3:$K$10,MATCH(INDIRECT($A$1&amp;"J"&amp;A327),Relationstabel!$A$3:$A$10,0),MATCH(IFERROR(VALUE(INDIRECT($A$1&amp;"K"&amp;A327)),0),Relationstabel!$C$1:$K$1,0))</f>
        <v>Elvarme</v>
      </c>
      <c r="J327" s="1" t="str">
        <f ca="1">INDEX(Anvendelseskode!B:B,MATCH($F327,Anvendelseskode!$A:$A,0))</f>
        <v>Fritliggende enfamilieshus (parcelhus)</v>
      </c>
      <c r="K327" s="1" t="str">
        <f ca="1">INDEX(Anvendelseskode!C:C,MATCH($F327,Anvendelseskode!$A:$A,0))</f>
        <v>Parcelhuse</v>
      </c>
      <c r="L327" s="1" t="str">
        <f ca="1">INDEX(Anvendelseskode!D:D,MATCH($F327,Anvendelseskode!$A:$A,0))</f>
        <v>Private husholdninger</v>
      </c>
      <c r="M327" s="1" t="str">
        <f ca="1">IFERROR(INDEX(SBi!$2:$2,MATCH(H327,SBi!$1:$1,1)),SBi!$K$2)</f>
        <v>1979-1998</v>
      </c>
      <c r="N327" s="1">
        <f ca="1">INDEX(SBi!$C$3:$K$28,MATCH(F327,SBi!$B$3:$B$28,0),MATCH(M327,SBi!$C$2:$K$2,0))</f>
        <v>105.4</v>
      </c>
      <c r="O327" s="16">
        <f t="shared" ca="1" si="73"/>
        <v>11.3832</v>
      </c>
      <c r="P327" s="16" t="str">
        <f ca="1">IFERROR(INDEX(VpD!$2:$2,MATCH(H327,VpD!$1:$1,1)),VpD!$I$2)</f>
        <v>1979-1998</v>
      </c>
      <c r="Q327" s="1">
        <f ca="1">INDEX(VpD!$C$3:$I$27,MATCH(F327,VpD!$B$3:$B$27,0),MATCH(P327,VpD!$C$2:$I$2,0))</f>
        <v>90</v>
      </c>
      <c r="R327" s="16">
        <f t="shared" ca="1" si="74"/>
        <v>9.7200000000000006</v>
      </c>
      <c r="S327" s="14">
        <f t="shared" ca="1" si="75"/>
        <v>713153.3</v>
      </c>
      <c r="T327" s="14">
        <f t="shared" ca="1" si="76"/>
        <v>6168464.6100000003</v>
      </c>
      <c r="U327" s="14" t="str">
        <f t="shared" ca="1" si="77"/>
        <v>0A3F507E-2107-32B8-E044-0003BA298018</v>
      </c>
    </row>
    <row r="328" spans="1:21" s="14" customFormat="1" x14ac:dyDescent="0.25">
      <c r="A328" s="14">
        <f t="shared" si="65"/>
        <v>328</v>
      </c>
      <c r="B328" s="14" t="str">
        <f t="shared" ca="1" si="66"/>
        <v>46D3EAEC-82ED-4A2E-8543-BA2423A16D1C</v>
      </c>
      <c r="C328" s="14" t="str">
        <f t="shared" ca="1" si="67"/>
        <v>Svenstrupvej</v>
      </c>
      <c r="D328" s="14" t="str">
        <f t="shared" ca="1" si="68"/>
        <v>13</v>
      </c>
      <c r="E328" s="14" t="str">
        <f t="shared" ca="1" si="69"/>
        <v>18if</v>
      </c>
      <c r="F328" s="1">
        <f t="shared" ca="1" si="70"/>
        <v>120</v>
      </c>
      <c r="G328" s="1">
        <f t="shared" ca="1" si="71"/>
        <v>118</v>
      </c>
      <c r="H328" s="1">
        <f t="shared" ca="1" si="72"/>
        <v>1952</v>
      </c>
      <c r="I328" s="1" t="str">
        <f ca="1">INDEX(Relationstabel!$C$3:$K$10,MATCH(INDIRECT($A$1&amp;"J"&amp;A328),Relationstabel!$A$3:$A$10,0),MATCH(IFERROR(VALUE(INDIRECT($A$1&amp;"K"&amp;A328)),0),Relationstabel!$C$1:$K$1,0))</f>
        <v>Naturgas</v>
      </c>
      <c r="J328" s="1" t="str">
        <f ca="1">INDEX(Anvendelseskode!B:B,MATCH($F328,Anvendelseskode!$A:$A,0))</f>
        <v>Fritliggende enfamilieshus (parcelhus)</v>
      </c>
      <c r="K328" s="1" t="str">
        <f ca="1">INDEX(Anvendelseskode!C:C,MATCH($F328,Anvendelseskode!$A:$A,0))</f>
        <v>Parcelhuse</v>
      </c>
      <c r="L328" s="1" t="str">
        <f ca="1">INDEX(Anvendelseskode!D:D,MATCH($F328,Anvendelseskode!$A:$A,0))</f>
        <v>Private husholdninger</v>
      </c>
      <c r="M328" s="1" t="str">
        <f ca="1">IFERROR(INDEX(SBi!$2:$2,MATCH(H328,SBi!$1:$1,1)),SBi!$K$2)</f>
        <v>1951-1960</v>
      </c>
      <c r="N328" s="1">
        <f ca="1">INDEX(SBi!$C$3:$K$28,MATCH(F328,SBi!$B$3:$B$28,0),MATCH(M328,SBi!$C$2:$K$2,0))</f>
        <v>154.9</v>
      </c>
      <c r="O328" s="16">
        <f t="shared" ca="1" si="73"/>
        <v>18.278200000000002</v>
      </c>
      <c r="P328" s="16" t="str">
        <f ca="1">IFERROR(INDEX(VpD!$2:$2,MATCH(H328,VpD!$1:$1,1)),VpD!$I$2)</f>
        <v>1951-1960</v>
      </c>
      <c r="Q328" s="1">
        <f ca="1">INDEX(VpD!$C$3:$I$27,MATCH(F328,VpD!$B$3:$B$27,0),MATCH(P328,VpD!$C$2:$I$2,0))</f>
        <v>204</v>
      </c>
      <c r="R328" s="16">
        <f t="shared" ca="1" si="74"/>
        <v>24.071999999999999</v>
      </c>
      <c r="S328" s="14">
        <f t="shared" ca="1" si="75"/>
        <v>712767.86</v>
      </c>
      <c r="T328" s="14">
        <f t="shared" ca="1" si="76"/>
        <v>6169224.7300000004</v>
      </c>
      <c r="U328" s="14" t="str">
        <f t="shared" ca="1" si="77"/>
        <v>0A3F507E-2207-32B8-E044-0003BA298018</v>
      </c>
    </row>
    <row r="329" spans="1:21" s="14" customFormat="1" x14ac:dyDescent="0.25">
      <c r="A329" s="14">
        <f t="shared" si="65"/>
        <v>329</v>
      </c>
      <c r="B329" s="14" t="str">
        <f t="shared" ca="1" si="66"/>
        <v>CCA57079-DE6F-4C3D-AD43-000EAA5A1782</v>
      </c>
      <c r="C329" s="14" t="str">
        <f t="shared" ca="1" si="67"/>
        <v>Valmuebakken</v>
      </c>
      <c r="D329" s="14" t="str">
        <f t="shared" ca="1" si="68"/>
        <v>23</v>
      </c>
      <c r="E329" s="14" t="str">
        <f t="shared" ca="1" si="69"/>
        <v>21hn</v>
      </c>
      <c r="F329" s="1">
        <f t="shared" ca="1" si="70"/>
        <v>130</v>
      </c>
      <c r="G329" s="1">
        <f t="shared" ca="1" si="71"/>
        <v>119</v>
      </c>
      <c r="H329" s="1">
        <f t="shared" ca="1" si="72"/>
        <v>1993</v>
      </c>
      <c r="I329" s="1" t="str">
        <f ca="1">INDEX(Relationstabel!$C$3:$K$10,MATCH(INDIRECT($A$1&amp;"J"&amp;A329),Relationstabel!$A$3:$A$10,0),MATCH(IFERROR(VALUE(INDIRECT($A$1&amp;"K"&amp;A329)),0),Relationstabel!$C$1:$K$1,0))</f>
        <v>Fjernvarme/ Blokvarme</v>
      </c>
      <c r="J329" s="1" t="str">
        <f ca="1">INDEX(Anvendelseskode!B:B,MATCH($F329,Anvendelseskode!$A:$A,0))</f>
        <v>Række-, kæde-, dobbelthus (lodret adskillelse mellem enhederne)</v>
      </c>
      <c r="K329" s="1" t="str">
        <f ca="1">INDEX(Anvendelseskode!C:C,MATCH($F329,Anvendelseskode!$A:$A,0))</f>
        <v>Række-, kæde og dobbelthuse</v>
      </c>
      <c r="L329" s="1" t="str">
        <f ca="1">INDEX(Anvendelseskode!D:D,MATCH($F329,Anvendelseskode!$A:$A,0))</f>
        <v>Private husholdninger</v>
      </c>
      <c r="M329" s="1" t="str">
        <f ca="1">IFERROR(INDEX(SBi!$2:$2,MATCH(H329,SBi!$1:$1,1)),SBi!$K$2)</f>
        <v>1979-1998</v>
      </c>
      <c r="N329" s="1">
        <f ca="1">INDEX(SBi!$C$3:$K$28,MATCH(F329,SBi!$B$3:$B$28,0),MATCH(M329,SBi!$C$2:$K$2,0))</f>
        <v>96.8</v>
      </c>
      <c r="O329" s="16">
        <f t="shared" ca="1" si="73"/>
        <v>11.5192</v>
      </c>
      <c r="P329" s="16" t="str">
        <f ca="1">IFERROR(INDEX(VpD!$2:$2,MATCH(H329,VpD!$1:$1,1)),VpD!$I$2)</f>
        <v>1979-1998</v>
      </c>
      <c r="Q329" s="1">
        <f ca="1">INDEX(VpD!$C$3:$I$27,MATCH(F329,VpD!$B$3:$B$27,0),MATCH(P329,VpD!$C$2:$I$2,0))</f>
        <v>74</v>
      </c>
      <c r="R329" s="16">
        <f t="shared" ca="1" si="74"/>
        <v>8.8059999999999992</v>
      </c>
      <c r="S329" s="14">
        <f t="shared" ca="1" si="75"/>
        <v>711601.22</v>
      </c>
      <c r="T329" s="14">
        <f t="shared" ca="1" si="76"/>
        <v>6172521.1799999997</v>
      </c>
      <c r="U329" s="14" t="str">
        <f t="shared" ca="1" si="77"/>
        <v>0A3F507E-2407-32B8-E044-0003BA298018</v>
      </c>
    </row>
    <row r="330" spans="1:21" s="14" customFormat="1" x14ac:dyDescent="0.25">
      <c r="A330" s="14">
        <f t="shared" si="65"/>
        <v>330</v>
      </c>
      <c r="B330" s="14" t="str">
        <f t="shared" ca="1" si="66"/>
        <v>0351A20C-CDDB-4785-8D1B-868DDBF234B4</v>
      </c>
      <c r="C330" s="14" t="str">
        <f t="shared" ca="1" si="67"/>
        <v>Frydendalsvej</v>
      </c>
      <c r="D330" s="14" t="str">
        <f t="shared" ca="1" si="68"/>
        <v>5</v>
      </c>
      <c r="E330" s="14" t="str">
        <f t="shared" ca="1" si="69"/>
        <v>18hm</v>
      </c>
      <c r="F330" s="1">
        <f t="shared" ca="1" si="70"/>
        <v>120</v>
      </c>
      <c r="G330" s="1">
        <f t="shared" ca="1" si="71"/>
        <v>81</v>
      </c>
      <c r="H330" s="1">
        <f t="shared" ca="1" si="72"/>
        <v>1961</v>
      </c>
      <c r="I330" s="1" t="str">
        <f ca="1">INDEX(Relationstabel!$C$3:$K$10,MATCH(INDIRECT($A$1&amp;"J"&amp;A330),Relationstabel!$A$3:$A$10,0),MATCH(IFERROR(VALUE(INDIRECT($A$1&amp;"K"&amp;A330)),0),Relationstabel!$C$1:$K$1,0))</f>
        <v>Naturgas</v>
      </c>
      <c r="J330" s="1" t="str">
        <f ca="1">INDEX(Anvendelseskode!B:B,MATCH($F330,Anvendelseskode!$A:$A,0))</f>
        <v>Fritliggende enfamilieshus (parcelhus)</v>
      </c>
      <c r="K330" s="1" t="str">
        <f ca="1">INDEX(Anvendelseskode!C:C,MATCH($F330,Anvendelseskode!$A:$A,0))</f>
        <v>Parcelhuse</v>
      </c>
      <c r="L330" s="1" t="str">
        <f ca="1">INDEX(Anvendelseskode!D:D,MATCH($F330,Anvendelseskode!$A:$A,0))</f>
        <v>Private husholdninger</v>
      </c>
      <c r="M330" s="1" t="str">
        <f ca="1">IFERROR(INDEX(SBi!$2:$2,MATCH(H330,SBi!$1:$1,1)),SBi!$K$2)</f>
        <v>1961-1972</v>
      </c>
      <c r="N330" s="1">
        <f ca="1">INDEX(SBi!$C$3:$K$28,MATCH(F330,SBi!$B$3:$B$28,0),MATCH(M330,SBi!$C$2:$K$2,0))</f>
        <v>134.30000000000001</v>
      </c>
      <c r="O330" s="16">
        <f t="shared" ca="1" si="73"/>
        <v>10.878300000000001</v>
      </c>
      <c r="P330" s="16" t="str">
        <f ca="1">IFERROR(INDEX(VpD!$2:$2,MATCH(H330,VpD!$1:$1,1)),VpD!$I$2)</f>
        <v>1961-1972</v>
      </c>
      <c r="Q330" s="1">
        <f ca="1">INDEX(VpD!$C$3:$I$27,MATCH(F330,VpD!$B$3:$B$27,0),MATCH(P330,VpD!$C$2:$I$2,0))</f>
        <v>143</v>
      </c>
      <c r="R330" s="16">
        <f t="shared" ca="1" si="74"/>
        <v>11.583</v>
      </c>
      <c r="S330" s="14">
        <f t="shared" ca="1" si="75"/>
        <v>712892.86</v>
      </c>
      <c r="T330" s="14">
        <f t="shared" ca="1" si="76"/>
        <v>6168950.46</v>
      </c>
      <c r="U330" s="14" t="str">
        <f t="shared" ca="1" si="77"/>
        <v>0A3F507E-171B-32B8-E044-0003BA298018</v>
      </c>
    </row>
    <row r="331" spans="1:21" s="14" customFormat="1" x14ac:dyDescent="0.25">
      <c r="A331" s="14">
        <f t="shared" si="65"/>
        <v>331</v>
      </c>
      <c r="B331" s="14" t="str">
        <f t="shared" ca="1" si="66"/>
        <v>77195931-C463-45EF-8307-3165730A478C</v>
      </c>
      <c r="C331" s="14" t="str">
        <f t="shared" ca="1" si="67"/>
        <v>Gisselfeldvej</v>
      </c>
      <c r="D331" s="14" t="str">
        <f t="shared" ca="1" si="68"/>
        <v>9</v>
      </c>
      <c r="E331" s="14" t="str">
        <f t="shared" ca="1" si="69"/>
        <v>7cg</v>
      </c>
      <c r="F331" s="1">
        <f t="shared" ca="1" si="70"/>
        <v>120</v>
      </c>
      <c r="G331" s="1">
        <f t="shared" ca="1" si="71"/>
        <v>164</v>
      </c>
      <c r="H331" s="1">
        <f t="shared" ca="1" si="72"/>
        <v>1971</v>
      </c>
      <c r="I331" s="1" t="str">
        <f ca="1">INDEX(Relationstabel!$C$3:$K$10,MATCH(INDIRECT($A$1&amp;"J"&amp;A331),Relationstabel!$A$3:$A$10,0),MATCH(IFERROR(VALUE(INDIRECT($A$1&amp;"K"&amp;A331)),0),Relationstabel!$C$1:$K$1,0))</f>
        <v>Naturgas</v>
      </c>
      <c r="J331" s="1" t="str">
        <f ca="1">INDEX(Anvendelseskode!B:B,MATCH($F331,Anvendelseskode!$A:$A,0))</f>
        <v>Fritliggende enfamilieshus (parcelhus)</v>
      </c>
      <c r="K331" s="1" t="str">
        <f ca="1">INDEX(Anvendelseskode!C:C,MATCH($F331,Anvendelseskode!$A:$A,0))</f>
        <v>Parcelhuse</v>
      </c>
      <c r="L331" s="1" t="str">
        <f ca="1">INDEX(Anvendelseskode!D:D,MATCH($F331,Anvendelseskode!$A:$A,0))</f>
        <v>Private husholdninger</v>
      </c>
      <c r="M331" s="1" t="str">
        <f ca="1">IFERROR(INDEX(SBi!$2:$2,MATCH(H331,SBi!$1:$1,1)),SBi!$K$2)</f>
        <v>1961-1972</v>
      </c>
      <c r="N331" s="1">
        <f ca="1">INDEX(SBi!$C$3:$K$28,MATCH(F331,SBi!$B$3:$B$28,0),MATCH(M331,SBi!$C$2:$K$2,0))</f>
        <v>134.30000000000001</v>
      </c>
      <c r="O331" s="16">
        <f t="shared" ca="1" si="73"/>
        <v>22.025200000000002</v>
      </c>
      <c r="P331" s="16" t="str">
        <f ca="1">IFERROR(INDEX(VpD!$2:$2,MATCH(H331,VpD!$1:$1,1)),VpD!$I$2)</f>
        <v>1961-1972</v>
      </c>
      <c r="Q331" s="1">
        <f ca="1">INDEX(VpD!$C$3:$I$27,MATCH(F331,VpD!$B$3:$B$27,0),MATCH(P331,VpD!$C$2:$I$2,0))</f>
        <v>143</v>
      </c>
      <c r="R331" s="16">
        <f t="shared" ca="1" si="74"/>
        <v>23.452000000000002</v>
      </c>
      <c r="S331" s="14">
        <f t="shared" ca="1" si="75"/>
        <v>712149.11</v>
      </c>
      <c r="T331" s="14">
        <f t="shared" ca="1" si="76"/>
        <v>6169510.9800000004</v>
      </c>
      <c r="U331" s="14" t="str">
        <f t="shared" ca="1" si="77"/>
        <v>0A3F507E-1809-32B8-E044-0003BA298018</v>
      </c>
    </row>
    <row r="332" spans="1:21" s="14" customFormat="1" x14ac:dyDescent="0.25">
      <c r="A332" s="14">
        <f t="shared" si="65"/>
        <v>332</v>
      </c>
      <c r="B332" s="14" t="str">
        <f t="shared" ca="1" si="66"/>
        <v>E935F777-7192-47C7-B0FD-E0C113800C9C</v>
      </c>
      <c r="C332" s="14" t="str">
        <f t="shared" ca="1" si="67"/>
        <v>Pilehavevænge</v>
      </c>
      <c r="D332" s="14" t="str">
        <f t="shared" ca="1" si="68"/>
        <v>5</v>
      </c>
      <c r="E332" s="14" t="str">
        <f t="shared" ca="1" si="69"/>
        <v>10db</v>
      </c>
      <c r="F332" s="1">
        <f t="shared" ca="1" si="70"/>
        <v>120</v>
      </c>
      <c r="G332" s="1">
        <f t="shared" ca="1" si="71"/>
        <v>117</v>
      </c>
      <c r="H332" s="1">
        <f t="shared" ca="1" si="72"/>
        <v>1968</v>
      </c>
      <c r="I332" s="1" t="str">
        <f ca="1">INDEX(Relationstabel!$C$3:$K$10,MATCH(INDIRECT($A$1&amp;"J"&amp;A332),Relationstabel!$A$3:$A$10,0),MATCH(IFERROR(VALUE(INDIRECT($A$1&amp;"K"&amp;A332)),0),Relationstabel!$C$1:$K$1,0))</f>
        <v>Fjernvarme/ Blokvarme</v>
      </c>
      <c r="J332" s="1" t="str">
        <f ca="1">INDEX(Anvendelseskode!B:B,MATCH($F332,Anvendelseskode!$A:$A,0))</f>
        <v>Fritliggende enfamilieshus (parcelhus)</v>
      </c>
      <c r="K332" s="1" t="str">
        <f ca="1">INDEX(Anvendelseskode!C:C,MATCH($F332,Anvendelseskode!$A:$A,0))</f>
        <v>Parcelhuse</v>
      </c>
      <c r="L332" s="1" t="str">
        <f ca="1">INDEX(Anvendelseskode!D:D,MATCH($F332,Anvendelseskode!$A:$A,0))</f>
        <v>Private husholdninger</v>
      </c>
      <c r="M332" s="1" t="str">
        <f ca="1">IFERROR(INDEX(SBi!$2:$2,MATCH(H332,SBi!$1:$1,1)),SBi!$K$2)</f>
        <v>1961-1972</v>
      </c>
      <c r="N332" s="1">
        <f ca="1">INDEX(SBi!$C$3:$K$28,MATCH(F332,SBi!$B$3:$B$28,0),MATCH(M332,SBi!$C$2:$K$2,0))</f>
        <v>134.30000000000001</v>
      </c>
      <c r="O332" s="16">
        <f t="shared" ca="1" si="73"/>
        <v>15.713100000000003</v>
      </c>
      <c r="P332" s="16" t="str">
        <f ca="1">IFERROR(INDEX(VpD!$2:$2,MATCH(H332,VpD!$1:$1,1)),VpD!$I$2)</f>
        <v>1961-1972</v>
      </c>
      <c r="Q332" s="1">
        <f ca="1">INDEX(VpD!$C$3:$I$27,MATCH(F332,VpD!$B$3:$B$27,0),MATCH(P332,VpD!$C$2:$I$2,0))</f>
        <v>143</v>
      </c>
      <c r="R332" s="16">
        <f t="shared" ca="1" si="74"/>
        <v>16.731000000000002</v>
      </c>
      <c r="S332" s="14">
        <f t="shared" ca="1" si="75"/>
        <v>711126.98</v>
      </c>
      <c r="T332" s="14">
        <f t="shared" ca="1" si="76"/>
        <v>6172017.4500000002</v>
      </c>
      <c r="U332" s="14" t="str">
        <f t="shared" ca="1" si="77"/>
        <v>0A3F507E-1F09-32B8-E044-0003BA298018</v>
      </c>
    </row>
    <row r="333" spans="1:21" s="14" customFormat="1" x14ac:dyDescent="0.25">
      <c r="A333" s="14">
        <f t="shared" si="65"/>
        <v>333</v>
      </c>
      <c r="B333" s="14" t="str">
        <f t="shared" ca="1" si="66"/>
        <v>84FB6281-3A4D-4795-A8AC-60CD4F007970</v>
      </c>
      <c r="C333" s="14" t="str">
        <f t="shared" ca="1" si="67"/>
        <v>Højstrupvej</v>
      </c>
      <c r="D333" s="14" t="str">
        <f t="shared" ca="1" si="68"/>
        <v>23</v>
      </c>
      <c r="E333" s="14" t="str">
        <f t="shared" ca="1" si="69"/>
        <v>18er</v>
      </c>
      <c r="F333" s="1">
        <f t="shared" ca="1" si="70"/>
        <v>120</v>
      </c>
      <c r="G333" s="1">
        <f t="shared" ca="1" si="71"/>
        <v>107</v>
      </c>
      <c r="H333" s="1">
        <f t="shared" ca="1" si="72"/>
        <v>1987</v>
      </c>
      <c r="I333" s="1" t="str">
        <f ca="1">INDEX(Relationstabel!$C$3:$K$10,MATCH(INDIRECT($A$1&amp;"J"&amp;A333),Relationstabel!$A$3:$A$10,0),MATCH(IFERROR(VALUE(INDIRECT($A$1&amp;"K"&amp;A333)),0),Relationstabel!$C$1:$K$1,0))</f>
        <v>Naturgas</v>
      </c>
      <c r="J333" s="1" t="str">
        <f ca="1">INDEX(Anvendelseskode!B:B,MATCH($F333,Anvendelseskode!$A:$A,0))</f>
        <v>Fritliggende enfamilieshus (parcelhus)</v>
      </c>
      <c r="K333" s="1" t="str">
        <f ca="1">INDEX(Anvendelseskode!C:C,MATCH($F333,Anvendelseskode!$A:$A,0))</f>
        <v>Parcelhuse</v>
      </c>
      <c r="L333" s="1" t="str">
        <f ca="1">INDEX(Anvendelseskode!D:D,MATCH($F333,Anvendelseskode!$A:$A,0))</f>
        <v>Private husholdninger</v>
      </c>
      <c r="M333" s="1" t="str">
        <f ca="1">IFERROR(INDEX(SBi!$2:$2,MATCH(H333,SBi!$1:$1,1)),SBi!$K$2)</f>
        <v>1979-1998</v>
      </c>
      <c r="N333" s="1">
        <f ca="1">INDEX(SBi!$C$3:$K$28,MATCH(F333,SBi!$B$3:$B$28,0),MATCH(M333,SBi!$C$2:$K$2,0))</f>
        <v>105.4</v>
      </c>
      <c r="O333" s="16">
        <f t="shared" ca="1" si="73"/>
        <v>11.277800000000001</v>
      </c>
      <c r="P333" s="16" t="str">
        <f ca="1">IFERROR(INDEX(VpD!$2:$2,MATCH(H333,VpD!$1:$1,1)),VpD!$I$2)</f>
        <v>1979-1998</v>
      </c>
      <c r="Q333" s="1">
        <f ca="1">INDEX(VpD!$C$3:$I$27,MATCH(F333,VpD!$B$3:$B$27,0),MATCH(P333,VpD!$C$2:$I$2,0))</f>
        <v>90</v>
      </c>
      <c r="R333" s="16">
        <f t="shared" ca="1" si="74"/>
        <v>9.6300000000000008</v>
      </c>
      <c r="S333" s="14">
        <f t="shared" ca="1" si="75"/>
        <v>713086.44</v>
      </c>
      <c r="T333" s="14">
        <f t="shared" ca="1" si="76"/>
        <v>6169076.2999999998</v>
      </c>
      <c r="U333" s="14" t="str">
        <f t="shared" ca="1" si="77"/>
        <v>0A3F507E-1B0C-32B8-E044-0003BA298018</v>
      </c>
    </row>
    <row r="334" spans="1:21" s="14" customFormat="1" x14ac:dyDescent="0.25">
      <c r="A334" s="14">
        <f t="shared" si="65"/>
        <v>334</v>
      </c>
      <c r="B334" s="14" t="str">
        <f t="shared" ca="1" si="66"/>
        <v>2245A0D9-A913-45DA-84CA-C64C142F516A</v>
      </c>
      <c r="C334" s="14" t="str">
        <f t="shared" ca="1" si="67"/>
        <v>Løkketoften</v>
      </c>
      <c r="D334" s="14" t="str">
        <f t="shared" ca="1" si="68"/>
        <v>41</v>
      </c>
      <c r="E334" s="14" t="str">
        <f t="shared" ca="1" si="69"/>
        <v>9fe</v>
      </c>
      <c r="F334" s="1">
        <f t="shared" ca="1" si="70"/>
        <v>120</v>
      </c>
      <c r="G334" s="1">
        <f t="shared" ca="1" si="71"/>
        <v>170</v>
      </c>
      <c r="H334" s="1">
        <f t="shared" ca="1" si="72"/>
        <v>1976</v>
      </c>
      <c r="I334" s="1" t="str">
        <f ca="1">INDEX(Relationstabel!$C$3:$K$10,MATCH(INDIRECT($A$1&amp;"J"&amp;A334),Relationstabel!$A$3:$A$10,0),MATCH(IFERROR(VALUE(INDIRECT($A$1&amp;"K"&amp;A334)),0),Relationstabel!$C$1:$K$1,0))</f>
        <v>Naturgas</v>
      </c>
      <c r="J334" s="1" t="str">
        <f ca="1">INDEX(Anvendelseskode!B:B,MATCH($F334,Anvendelseskode!$A:$A,0))</f>
        <v>Fritliggende enfamilieshus (parcelhus)</v>
      </c>
      <c r="K334" s="1" t="str">
        <f ca="1">INDEX(Anvendelseskode!C:C,MATCH($F334,Anvendelseskode!$A:$A,0))</f>
        <v>Parcelhuse</v>
      </c>
      <c r="L334" s="1" t="str">
        <f ca="1">INDEX(Anvendelseskode!D:D,MATCH($F334,Anvendelseskode!$A:$A,0))</f>
        <v>Private husholdninger</v>
      </c>
      <c r="M334" s="1" t="str">
        <f ca="1">IFERROR(INDEX(SBi!$2:$2,MATCH(H334,SBi!$1:$1,1)),SBi!$K$2)</f>
        <v>1973-1978</v>
      </c>
      <c r="N334" s="1">
        <f ca="1">INDEX(SBi!$C$3:$K$28,MATCH(F334,SBi!$B$3:$B$28,0),MATCH(M334,SBi!$C$2:$K$2,0))</f>
        <v>119.8</v>
      </c>
      <c r="O334" s="16">
        <f t="shared" ca="1" si="73"/>
        <v>20.366</v>
      </c>
      <c r="P334" s="16" t="str">
        <f ca="1">IFERROR(INDEX(VpD!$2:$2,MATCH(H334,VpD!$1:$1,1)),VpD!$I$2)</f>
        <v>1973-1978</v>
      </c>
      <c r="Q334" s="1">
        <f ca="1">INDEX(VpD!$C$3:$I$27,MATCH(F334,VpD!$B$3:$B$27,0),MATCH(P334,VpD!$C$2:$I$2,0))</f>
        <v>117</v>
      </c>
      <c r="R334" s="16">
        <f t="shared" ca="1" si="74"/>
        <v>19.89</v>
      </c>
      <c r="S334" s="14">
        <f t="shared" ca="1" si="75"/>
        <v>710792.96</v>
      </c>
      <c r="T334" s="14">
        <f t="shared" ca="1" si="76"/>
        <v>6172030.7199999997</v>
      </c>
      <c r="U334" s="14" t="str">
        <f t="shared" ca="1" si="77"/>
        <v>0A3F507E-1D0C-32B8-E044-0003BA298018</v>
      </c>
    </row>
    <row r="335" spans="1:21" s="14" customFormat="1" x14ac:dyDescent="0.25">
      <c r="A335" s="14">
        <f t="shared" si="65"/>
        <v>335</v>
      </c>
      <c r="B335" s="14" t="str">
        <f t="shared" ca="1" si="66"/>
        <v>A9CFBF80-1503-4AFB-8D48-48A0E50BCB0A</v>
      </c>
      <c r="C335" s="14" t="str">
        <f t="shared" ca="1" si="67"/>
        <v>Nysøvej</v>
      </c>
      <c r="D335" s="14" t="str">
        <f t="shared" ca="1" si="68"/>
        <v>39</v>
      </c>
      <c r="E335" s="14" t="str">
        <f t="shared" ca="1" si="69"/>
        <v>9ch</v>
      </c>
      <c r="F335" s="1">
        <f t="shared" ca="1" si="70"/>
        <v>120</v>
      </c>
      <c r="G335" s="1">
        <f t="shared" ca="1" si="71"/>
        <v>111</v>
      </c>
      <c r="H335" s="1">
        <f t="shared" ca="1" si="72"/>
        <v>1998</v>
      </c>
      <c r="I335" s="1" t="str">
        <f ca="1">INDEX(Relationstabel!$C$3:$K$10,MATCH(INDIRECT($A$1&amp;"J"&amp;A335),Relationstabel!$A$3:$A$10,0),MATCH(IFERROR(VALUE(INDIRECT($A$1&amp;"K"&amp;A335)),0),Relationstabel!$C$1:$K$1,0))</f>
        <v>Naturgas</v>
      </c>
      <c r="J335" s="1" t="str">
        <f ca="1">INDEX(Anvendelseskode!B:B,MATCH($F335,Anvendelseskode!$A:$A,0))</f>
        <v>Fritliggende enfamilieshus (parcelhus)</v>
      </c>
      <c r="K335" s="1" t="str">
        <f ca="1">INDEX(Anvendelseskode!C:C,MATCH($F335,Anvendelseskode!$A:$A,0))</f>
        <v>Parcelhuse</v>
      </c>
      <c r="L335" s="1" t="str">
        <f ca="1">INDEX(Anvendelseskode!D:D,MATCH($F335,Anvendelseskode!$A:$A,0))</f>
        <v>Private husholdninger</v>
      </c>
      <c r="M335" s="1" t="str">
        <f ca="1">IFERROR(INDEX(SBi!$2:$2,MATCH(H335,SBi!$1:$1,1)),SBi!$K$2)</f>
        <v>1979-1998</v>
      </c>
      <c r="N335" s="1">
        <f ca="1">INDEX(SBi!$C$3:$K$28,MATCH(F335,SBi!$B$3:$B$28,0),MATCH(M335,SBi!$C$2:$K$2,0))</f>
        <v>105.4</v>
      </c>
      <c r="O335" s="16">
        <f t="shared" ca="1" si="73"/>
        <v>11.699400000000001</v>
      </c>
      <c r="P335" s="16" t="str">
        <f ca="1">IFERROR(INDEX(VpD!$2:$2,MATCH(H335,VpD!$1:$1,1)),VpD!$I$2)</f>
        <v>1979-1998</v>
      </c>
      <c r="Q335" s="1">
        <f ca="1">INDEX(VpD!$C$3:$I$27,MATCH(F335,VpD!$B$3:$B$27,0),MATCH(P335,VpD!$C$2:$I$2,0))</f>
        <v>90</v>
      </c>
      <c r="R335" s="16">
        <f t="shared" ca="1" si="74"/>
        <v>9.99</v>
      </c>
      <c r="S335" s="14">
        <f t="shared" ca="1" si="75"/>
        <v>712127.3</v>
      </c>
      <c r="T335" s="14">
        <f t="shared" ca="1" si="76"/>
        <v>6169259.7199999997</v>
      </c>
      <c r="U335" s="14" t="str">
        <f t="shared" ca="1" si="77"/>
        <v>0A3F507E-1E0C-32B8-E044-0003BA298018</v>
      </c>
    </row>
    <row r="336" spans="1:21" s="14" customFormat="1" x14ac:dyDescent="0.25">
      <c r="A336" s="14">
        <f t="shared" si="65"/>
        <v>336</v>
      </c>
      <c r="B336" s="14" t="str">
        <f t="shared" ca="1" si="66"/>
        <v>D12381CF-DC27-40FE-B182-3B9D458E4262</v>
      </c>
      <c r="C336" s="14" t="str">
        <f t="shared" ca="1" si="67"/>
        <v>Pilehavevænge</v>
      </c>
      <c r="D336" s="14" t="str">
        <f t="shared" ca="1" si="68"/>
        <v>13</v>
      </c>
      <c r="E336" s="14" t="str">
        <f t="shared" ca="1" si="69"/>
        <v>10df</v>
      </c>
      <c r="F336" s="1">
        <f t="shared" ca="1" si="70"/>
        <v>120</v>
      </c>
      <c r="G336" s="1">
        <f t="shared" ca="1" si="71"/>
        <v>123</v>
      </c>
      <c r="H336" s="1">
        <f t="shared" ca="1" si="72"/>
        <v>1970</v>
      </c>
      <c r="I336" s="1" t="str">
        <f ca="1">INDEX(Relationstabel!$C$3:$K$10,MATCH(INDIRECT($A$1&amp;"J"&amp;A336),Relationstabel!$A$3:$A$10,0),MATCH(IFERROR(VALUE(INDIRECT($A$1&amp;"K"&amp;A336)),0),Relationstabel!$C$1:$K$1,0))</f>
        <v>Fjernvarme/ Blokvarme</v>
      </c>
      <c r="J336" s="1" t="str">
        <f ca="1">INDEX(Anvendelseskode!B:B,MATCH($F336,Anvendelseskode!$A:$A,0))</f>
        <v>Fritliggende enfamilieshus (parcelhus)</v>
      </c>
      <c r="K336" s="1" t="str">
        <f ca="1">INDEX(Anvendelseskode!C:C,MATCH($F336,Anvendelseskode!$A:$A,0))</f>
        <v>Parcelhuse</v>
      </c>
      <c r="L336" s="1" t="str">
        <f ca="1">INDEX(Anvendelseskode!D:D,MATCH($F336,Anvendelseskode!$A:$A,0))</f>
        <v>Private husholdninger</v>
      </c>
      <c r="M336" s="1" t="str">
        <f ca="1">IFERROR(INDEX(SBi!$2:$2,MATCH(H336,SBi!$1:$1,1)),SBi!$K$2)</f>
        <v>1961-1972</v>
      </c>
      <c r="N336" s="1">
        <f ca="1">INDEX(SBi!$C$3:$K$28,MATCH(F336,SBi!$B$3:$B$28,0),MATCH(M336,SBi!$C$2:$K$2,0))</f>
        <v>134.30000000000001</v>
      </c>
      <c r="O336" s="16">
        <f t="shared" ca="1" si="73"/>
        <v>16.518900000000002</v>
      </c>
      <c r="P336" s="16" t="str">
        <f ca="1">IFERROR(INDEX(VpD!$2:$2,MATCH(H336,VpD!$1:$1,1)),VpD!$I$2)</f>
        <v>1961-1972</v>
      </c>
      <c r="Q336" s="1">
        <f ca="1">INDEX(VpD!$C$3:$I$27,MATCH(F336,VpD!$B$3:$B$27,0),MATCH(P336,VpD!$C$2:$I$2,0))</f>
        <v>143</v>
      </c>
      <c r="R336" s="16">
        <f t="shared" ca="1" si="74"/>
        <v>17.588999999999999</v>
      </c>
      <c r="S336" s="14">
        <f t="shared" ca="1" si="75"/>
        <v>711105.45</v>
      </c>
      <c r="T336" s="14">
        <f t="shared" ca="1" si="76"/>
        <v>6172100.7000000002</v>
      </c>
      <c r="U336" s="14" t="str">
        <f t="shared" ca="1" si="77"/>
        <v>0A3F507E-1F11-32B8-E044-0003BA298018</v>
      </c>
    </row>
    <row r="337" spans="1:21" s="14" customFormat="1" x14ac:dyDescent="0.25">
      <c r="A337" s="14">
        <f t="shared" si="65"/>
        <v>337</v>
      </c>
      <c r="B337" s="14" t="str">
        <f t="shared" ca="1" si="66"/>
        <v>58F5F143-04A1-4AB7-A8C5-7BDED32EE038</v>
      </c>
      <c r="C337" s="14" t="str">
        <f t="shared" ca="1" si="67"/>
        <v>Bellishaven</v>
      </c>
      <c r="D337" s="14" t="str">
        <f t="shared" ca="1" si="68"/>
        <v>20</v>
      </c>
      <c r="E337" s="14" t="str">
        <f t="shared" ca="1" si="69"/>
        <v>27ah</v>
      </c>
      <c r="F337" s="1">
        <f t="shared" ca="1" si="70"/>
        <v>130</v>
      </c>
      <c r="G337" s="1">
        <f t="shared" ca="1" si="71"/>
        <v>74</v>
      </c>
      <c r="H337" s="1">
        <f t="shared" ca="1" si="72"/>
        <v>1993</v>
      </c>
      <c r="I337" s="1" t="str">
        <f ca="1">INDEX(Relationstabel!$C$3:$K$10,MATCH(INDIRECT($A$1&amp;"J"&amp;A337),Relationstabel!$A$3:$A$10,0),MATCH(IFERROR(VALUE(INDIRECT($A$1&amp;"K"&amp;A337)),0),Relationstabel!$C$1:$K$1,0))</f>
        <v>Fjernvarme/ Blokvarme</v>
      </c>
      <c r="J337" s="1" t="str">
        <f ca="1">INDEX(Anvendelseskode!B:B,MATCH($F337,Anvendelseskode!$A:$A,0))</f>
        <v>Række-, kæde-, dobbelthus (lodret adskillelse mellem enhederne)</v>
      </c>
      <c r="K337" s="1" t="str">
        <f ca="1">INDEX(Anvendelseskode!C:C,MATCH($F337,Anvendelseskode!$A:$A,0))</f>
        <v>Række-, kæde og dobbelthuse</v>
      </c>
      <c r="L337" s="1" t="str">
        <f ca="1">INDEX(Anvendelseskode!D:D,MATCH($F337,Anvendelseskode!$A:$A,0))</f>
        <v>Private husholdninger</v>
      </c>
      <c r="M337" s="1" t="str">
        <f ca="1">IFERROR(INDEX(SBi!$2:$2,MATCH(H337,SBi!$1:$1,1)),SBi!$K$2)</f>
        <v>1979-1998</v>
      </c>
      <c r="N337" s="1">
        <f ca="1">INDEX(SBi!$C$3:$K$28,MATCH(F337,SBi!$B$3:$B$28,0),MATCH(M337,SBi!$C$2:$K$2,0))</f>
        <v>96.8</v>
      </c>
      <c r="O337" s="16">
        <f t="shared" ca="1" si="73"/>
        <v>7.1631999999999998</v>
      </c>
      <c r="P337" s="16" t="str">
        <f ca="1">IFERROR(INDEX(VpD!$2:$2,MATCH(H337,VpD!$1:$1,1)),VpD!$I$2)</f>
        <v>1979-1998</v>
      </c>
      <c r="Q337" s="1">
        <f ca="1">INDEX(VpD!$C$3:$I$27,MATCH(F337,VpD!$B$3:$B$27,0),MATCH(P337,VpD!$C$2:$I$2,0))</f>
        <v>74</v>
      </c>
      <c r="R337" s="16">
        <f t="shared" ca="1" si="74"/>
        <v>5.476</v>
      </c>
      <c r="S337" s="14">
        <f t="shared" ca="1" si="75"/>
        <v>711488.89</v>
      </c>
      <c r="T337" s="14">
        <f t="shared" ca="1" si="76"/>
        <v>6172434.4100000001</v>
      </c>
      <c r="U337" s="14" t="str">
        <f t="shared" ca="1" si="77"/>
        <v>0A3F507E-151C-32B8-E044-0003BA298018</v>
      </c>
    </row>
    <row r="338" spans="1:21" s="14" customFormat="1" x14ac:dyDescent="0.25">
      <c r="A338" s="14">
        <f t="shared" si="65"/>
        <v>338</v>
      </c>
      <c r="B338" s="14" t="str">
        <f t="shared" ca="1" si="66"/>
        <v>39913436-2DAD-42A0-8064-6D352FEA55AB</v>
      </c>
      <c r="C338" s="14" t="str">
        <f t="shared" ca="1" si="67"/>
        <v>Gjeddesdalvej</v>
      </c>
      <c r="D338" s="14" t="str">
        <f t="shared" ca="1" si="68"/>
        <v>16</v>
      </c>
      <c r="E338" s="14" t="str">
        <f t="shared" ca="1" si="69"/>
        <v>7bs</v>
      </c>
      <c r="F338" s="1">
        <f t="shared" ca="1" si="70"/>
        <v>120</v>
      </c>
      <c r="G338" s="1">
        <f t="shared" ca="1" si="71"/>
        <v>107</v>
      </c>
      <c r="H338" s="1">
        <f t="shared" ca="1" si="72"/>
        <v>1993</v>
      </c>
      <c r="I338" s="1" t="str">
        <f ca="1">INDEX(Relationstabel!$C$3:$K$10,MATCH(INDIRECT($A$1&amp;"J"&amp;A338),Relationstabel!$A$3:$A$10,0),MATCH(IFERROR(VALUE(INDIRECT($A$1&amp;"K"&amp;A338)),0),Relationstabel!$C$1:$K$1,0))</f>
        <v>Naturgas</v>
      </c>
      <c r="J338" s="1" t="str">
        <f ca="1">INDEX(Anvendelseskode!B:B,MATCH($F338,Anvendelseskode!$A:$A,0))</f>
        <v>Fritliggende enfamilieshus (parcelhus)</v>
      </c>
      <c r="K338" s="1" t="str">
        <f ca="1">INDEX(Anvendelseskode!C:C,MATCH($F338,Anvendelseskode!$A:$A,0))</f>
        <v>Parcelhuse</v>
      </c>
      <c r="L338" s="1" t="str">
        <f ca="1">INDEX(Anvendelseskode!D:D,MATCH($F338,Anvendelseskode!$A:$A,0))</f>
        <v>Private husholdninger</v>
      </c>
      <c r="M338" s="1" t="str">
        <f ca="1">IFERROR(INDEX(SBi!$2:$2,MATCH(H338,SBi!$1:$1,1)),SBi!$K$2)</f>
        <v>1979-1998</v>
      </c>
      <c r="N338" s="1">
        <f ca="1">INDEX(SBi!$C$3:$K$28,MATCH(F338,SBi!$B$3:$B$28,0),MATCH(M338,SBi!$C$2:$K$2,0))</f>
        <v>105.4</v>
      </c>
      <c r="O338" s="16">
        <f t="shared" ca="1" si="73"/>
        <v>11.277800000000001</v>
      </c>
      <c r="P338" s="16" t="str">
        <f ca="1">IFERROR(INDEX(VpD!$2:$2,MATCH(H338,VpD!$1:$1,1)),VpD!$I$2)</f>
        <v>1979-1998</v>
      </c>
      <c r="Q338" s="1">
        <f ca="1">INDEX(VpD!$C$3:$I$27,MATCH(F338,VpD!$B$3:$B$27,0),MATCH(P338,VpD!$C$2:$I$2,0))</f>
        <v>90</v>
      </c>
      <c r="R338" s="16">
        <f t="shared" ca="1" si="74"/>
        <v>9.6300000000000008</v>
      </c>
      <c r="S338" s="14">
        <f t="shared" ca="1" si="75"/>
        <v>712067.34</v>
      </c>
      <c r="T338" s="14">
        <f t="shared" ca="1" si="76"/>
        <v>6169528.96</v>
      </c>
      <c r="U338" s="14" t="str">
        <f t="shared" ca="1" si="77"/>
        <v>0A3F507E-1821-32B8-E044-0003BA298018</v>
      </c>
    </row>
    <row r="339" spans="1:21" s="14" customFormat="1" x14ac:dyDescent="0.25">
      <c r="A339" s="14">
        <f t="shared" si="65"/>
        <v>339</v>
      </c>
      <c r="B339" s="14" t="str">
        <f t="shared" ca="1" si="66"/>
        <v>BAF063BF-0BB7-45E4-B9A0-47345C6A3476</v>
      </c>
      <c r="C339" s="14" t="str">
        <f t="shared" ca="1" si="67"/>
        <v>Bækkeskovvej</v>
      </c>
      <c r="D339" s="14" t="str">
        <f t="shared" ca="1" si="68"/>
        <v>10D</v>
      </c>
      <c r="E339" s="14" t="str">
        <f t="shared" ca="1" si="69"/>
        <v>18i</v>
      </c>
      <c r="F339" s="1">
        <f t="shared" ca="1" si="70"/>
        <v>120</v>
      </c>
      <c r="G339" s="1">
        <f t="shared" ca="1" si="71"/>
        <v>148</v>
      </c>
      <c r="H339" s="1">
        <f t="shared" ca="1" si="72"/>
        <v>1946</v>
      </c>
      <c r="I339" s="1" t="str">
        <f ca="1">INDEX(Relationstabel!$C$3:$K$10,MATCH(INDIRECT($A$1&amp;"J"&amp;A339),Relationstabel!$A$3:$A$10,0),MATCH(IFERROR(VALUE(INDIRECT($A$1&amp;"K"&amp;A339)),0),Relationstabel!$C$1:$K$1,0))</f>
        <v>Naturgas</v>
      </c>
      <c r="J339" s="1" t="str">
        <f ca="1">INDEX(Anvendelseskode!B:B,MATCH($F339,Anvendelseskode!$A:$A,0))</f>
        <v>Fritliggende enfamilieshus (parcelhus)</v>
      </c>
      <c r="K339" s="1" t="str">
        <f ca="1">INDEX(Anvendelseskode!C:C,MATCH($F339,Anvendelseskode!$A:$A,0))</f>
        <v>Parcelhuse</v>
      </c>
      <c r="L339" s="1" t="str">
        <f ca="1">INDEX(Anvendelseskode!D:D,MATCH($F339,Anvendelseskode!$A:$A,0))</f>
        <v>Private husholdninger</v>
      </c>
      <c r="M339" s="1" t="str">
        <f ca="1">IFERROR(INDEX(SBi!$2:$2,MATCH(H339,SBi!$1:$1,1)),SBi!$K$2)</f>
        <v>1931-1950</v>
      </c>
      <c r="N339" s="1">
        <f ca="1">INDEX(SBi!$C$3:$K$28,MATCH(F339,SBi!$B$3:$B$28,0),MATCH(M339,SBi!$C$2:$K$2,0))</f>
        <v>164.1</v>
      </c>
      <c r="O339" s="16">
        <f t="shared" ca="1" si="73"/>
        <v>24.286799999999999</v>
      </c>
      <c r="P339" s="16" t="str">
        <f ca="1">IFERROR(INDEX(VpD!$2:$2,MATCH(H339,VpD!$1:$1,1)),VpD!$I$2)</f>
        <v>1931-1950</v>
      </c>
      <c r="Q339" s="1">
        <f ca="1">INDEX(VpD!$C$3:$I$27,MATCH(F339,VpD!$B$3:$B$27,0),MATCH(P339,VpD!$C$2:$I$2,0))</f>
        <v>217</v>
      </c>
      <c r="R339" s="16">
        <f t="shared" ca="1" si="74"/>
        <v>32.116</v>
      </c>
      <c r="S339" s="14">
        <f t="shared" ca="1" si="75"/>
        <v>713144.61</v>
      </c>
      <c r="T339" s="14">
        <f t="shared" ca="1" si="76"/>
        <v>6168869.7300000004</v>
      </c>
      <c r="U339" s="14" t="str">
        <f t="shared" ca="1" si="77"/>
        <v>1F289F18-869D-372C-E044-0003BA298018</v>
      </c>
    </row>
    <row r="340" spans="1:21" s="14" customFormat="1" x14ac:dyDescent="0.25">
      <c r="A340" s="14">
        <f t="shared" si="65"/>
        <v>340</v>
      </c>
      <c r="B340" s="14" t="str">
        <f t="shared" ca="1" si="66"/>
        <v>D04286A3-FD72-466D-8B08-AC8A19016629</v>
      </c>
      <c r="C340" s="14" t="str">
        <f t="shared" ca="1" si="67"/>
        <v>Delta Park</v>
      </c>
      <c r="D340" s="14" t="str">
        <f t="shared" ca="1" si="68"/>
        <v>13</v>
      </c>
      <c r="E340" s="14" t="str">
        <f t="shared" ca="1" si="69"/>
        <v>7ds</v>
      </c>
      <c r="F340" s="1">
        <f t="shared" ca="1" si="70"/>
        <v>230</v>
      </c>
      <c r="G340" s="1">
        <f t="shared" ca="1" si="71"/>
        <v>26</v>
      </c>
      <c r="H340" s="1">
        <f t="shared" ca="1" si="72"/>
        <v>1970</v>
      </c>
      <c r="I340" s="1" t="str">
        <f ca="1">INDEX(Relationstabel!$C$3:$K$10,MATCH(INDIRECT($A$1&amp;"J"&amp;A340),Relationstabel!$A$3:$A$10,0),MATCH(IFERROR(VALUE(INDIRECT($A$1&amp;"K"&amp;A340)),0),Relationstabel!$C$1:$K$1,0))</f>
        <v>Ingen varmeinstallation</v>
      </c>
      <c r="J340" s="1" t="str">
        <f ca="1">INDEX(Anvendelseskode!B:B,MATCH($F340,Anvendelseskode!$A:$A,0))</f>
        <v>El-, gas-, vand- eller varmeværk forbrændingsanstalt m.v..</v>
      </c>
      <c r="K340" s="1" t="str">
        <f ca="1">INDEX(Anvendelseskode!C:C,MATCH($F340,Anvendelseskode!$A:$A,0))</f>
        <v>El-, gas-, vand- og varmeværker</v>
      </c>
      <c r="L340" s="1" t="str">
        <f ca="1">INDEX(Anvendelseskode!D:D,MATCH($F340,Anvendelseskode!$A:$A,0))</f>
        <v>Industri</v>
      </c>
      <c r="M340" s="1" t="str">
        <f ca="1">IFERROR(INDEX(SBi!$2:$2,MATCH(H340,SBi!$1:$1,1)),SBi!$K$2)</f>
        <v>1961-1972</v>
      </c>
      <c r="N340" s="1">
        <f ca="1">INDEX(SBi!$C$3:$K$28,MATCH(F340,SBi!$B$3:$B$28,0),MATCH(M340,SBi!$C$2:$K$2,0))</f>
        <v>97</v>
      </c>
      <c r="O340" s="16">
        <f t="shared" ca="1" si="73"/>
        <v>2.5219999999999998</v>
      </c>
      <c r="P340" s="16" t="str">
        <f ca="1">IFERROR(INDEX(VpD!$2:$2,MATCH(H340,VpD!$1:$1,1)),VpD!$I$2)</f>
        <v>1961-1972</v>
      </c>
      <c r="Q340" s="1">
        <f ca="1">INDEX(VpD!$C$3:$I$27,MATCH(F340,VpD!$B$3:$B$27,0),MATCH(P340,VpD!$C$2:$I$2,0))</f>
        <v>97</v>
      </c>
      <c r="R340" s="16">
        <f t="shared" ca="1" si="74"/>
        <v>2.5219999999999998</v>
      </c>
      <c r="S340" s="14">
        <f t="shared" ca="1" si="75"/>
        <v>713228.29</v>
      </c>
      <c r="T340" s="14">
        <f t="shared" ca="1" si="76"/>
        <v>6169799.3600000003</v>
      </c>
      <c r="U340" s="14" t="str">
        <f t="shared" ca="1" si="77"/>
        <v>2B190E33-7E03-3634-E044-0003BA298018</v>
      </c>
    </row>
    <row r="341" spans="1:21" s="14" customFormat="1" x14ac:dyDescent="0.25">
      <c r="A341" s="14">
        <f t="shared" si="65"/>
        <v>341</v>
      </c>
      <c r="B341" s="14" t="str">
        <f t="shared" ca="1" si="66"/>
        <v>8862ECDC-19A0-4D27-833E-7D13998C8F51</v>
      </c>
      <c r="C341" s="14" t="str">
        <f t="shared" ca="1" si="67"/>
        <v>Åsvinget</v>
      </c>
      <c r="D341" s="14" t="str">
        <f t="shared" ca="1" si="68"/>
        <v>4</v>
      </c>
      <c r="E341" s="14" t="str">
        <f t="shared" ca="1" si="69"/>
        <v>5s</v>
      </c>
      <c r="F341" s="1">
        <f t="shared" ca="1" si="70"/>
        <v>140</v>
      </c>
      <c r="G341" s="1">
        <f t="shared" ca="1" si="71"/>
        <v>8648</v>
      </c>
      <c r="H341" s="1">
        <f t="shared" ca="1" si="72"/>
        <v>2008</v>
      </c>
      <c r="I341" s="1" t="str">
        <f ca="1">INDEX(Relationstabel!$C$3:$K$10,MATCH(INDIRECT($A$1&amp;"J"&amp;A341),Relationstabel!$A$3:$A$10,0),MATCH(IFERROR(VALUE(INDIRECT($A$1&amp;"K"&amp;A341)),0),Relationstabel!$C$1:$K$1,0))</f>
        <v>Naturgas</v>
      </c>
      <c r="J341" s="1" t="str">
        <f ca="1">INDEX(Anvendelseskode!B:B,MATCH($F341,Anvendelseskode!$A:$A,0))</f>
        <v>Etageboligbebyggelse</v>
      </c>
      <c r="K341" s="1" t="str">
        <f ca="1">INDEX(Anvendelseskode!C:C,MATCH($F341,Anvendelseskode!$A:$A,0))</f>
        <v>Etageboligbebyggelse</v>
      </c>
      <c r="L341" s="1" t="str">
        <f ca="1">INDEX(Anvendelseskode!D:D,MATCH($F341,Anvendelseskode!$A:$A,0))</f>
        <v>Private husholdninger</v>
      </c>
      <c r="M341" s="1" t="str">
        <f ca="1">IFERROR(INDEX(SBi!$2:$2,MATCH(H341,SBi!$1:$1,1)),SBi!$K$2)</f>
        <v>Efter 2006</v>
      </c>
      <c r="N341" s="1">
        <f ca="1">INDEX(SBi!$C$3:$K$28,MATCH(F341,SBi!$B$3:$B$28,0),MATCH(M341,SBi!$C$2:$K$2,0))</f>
        <v>60.7</v>
      </c>
      <c r="O341" s="16">
        <f t="shared" ca="1" si="73"/>
        <v>524.93359999999996</v>
      </c>
      <c r="P341" s="16" t="str">
        <f ca="1">IFERROR(INDEX(VpD!$2:$2,MATCH(H341,VpD!$1:$1,1)),VpD!$I$2)</f>
        <v>&gt;1998</v>
      </c>
      <c r="Q341" s="1">
        <f ca="1">INDEX(VpD!$C$3:$I$27,MATCH(F341,VpD!$B$3:$B$27,0),MATCH(P341,VpD!$C$2:$I$2,0))</f>
        <v>64</v>
      </c>
      <c r="R341" s="16">
        <f t="shared" ca="1" si="74"/>
        <v>553.47199999999998</v>
      </c>
      <c r="S341" s="14">
        <f t="shared" ca="1" si="75"/>
        <v>712759.5</v>
      </c>
      <c r="T341" s="14">
        <f t="shared" ca="1" si="76"/>
        <v>6168876.3899999997</v>
      </c>
      <c r="U341" s="14" t="str">
        <f t="shared" ca="1" si="77"/>
        <v>4A614F95-EEDF-5766-E044-0003BA298018</v>
      </c>
    </row>
    <row r="342" spans="1:21" s="14" customFormat="1" x14ac:dyDescent="0.25">
      <c r="A342" s="14">
        <f t="shared" si="65"/>
        <v>342</v>
      </c>
      <c r="B342" s="14" t="str">
        <f t="shared" ca="1" si="66"/>
        <v>2A9F67E7-A6ED-4C9E-B34E-E7E98E1B2FAF</v>
      </c>
      <c r="C342" s="14" t="str">
        <f t="shared" ca="1" si="67"/>
        <v>Hyrdeengen</v>
      </c>
      <c r="D342" s="14" t="str">
        <f t="shared" ca="1" si="68"/>
        <v>353</v>
      </c>
      <c r="E342" s="14" t="str">
        <f t="shared" ca="1" si="69"/>
        <v>21dm</v>
      </c>
      <c r="F342" s="1">
        <f t="shared" ca="1" si="70"/>
        <v>130</v>
      </c>
      <c r="G342" s="1">
        <f t="shared" ca="1" si="71"/>
        <v>124</v>
      </c>
      <c r="H342" s="1">
        <f t="shared" ca="1" si="72"/>
        <v>1975</v>
      </c>
      <c r="I342" s="1" t="str">
        <f ca="1">INDEX(Relationstabel!$C$3:$K$10,MATCH(INDIRECT($A$1&amp;"J"&amp;A342),Relationstabel!$A$3:$A$10,0),MATCH(IFERROR(VALUE(INDIRECT($A$1&amp;"K"&amp;A342)),0),Relationstabel!$C$1:$K$1,0))</f>
        <v>Fjernvarme/ Blokvarme</v>
      </c>
      <c r="J342" s="1" t="str">
        <f ca="1">INDEX(Anvendelseskode!B:B,MATCH($F342,Anvendelseskode!$A:$A,0))</f>
        <v>Række-, kæde-, dobbelthus (lodret adskillelse mellem enhederne)</v>
      </c>
      <c r="K342" s="1" t="str">
        <f ca="1">INDEX(Anvendelseskode!C:C,MATCH($F342,Anvendelseskode!$A:$A,0))</f>
        <v>Række-, kæde og dobbelthuse</v>
      </c>
      <c r="L342" s="1" t="str">
        <f ca="1">INDEX(Anvendelseskode!D:D,MATCH($F342,Anvendelseskode!$A:$A,0))</f>
        <v>Private husholdninger</v>
      </c>
      <c r="M342" s="1" t="str">
        <f ca="1">IFERROR(INDEX(SBi!$2:$2,MATCH(H342,SBi!$1:$1,1)),SBi!$K$2)</f>
        <v>1973-1978</v>
      </c>
      <c r="N342" s="1">
        <f ca="1">INDEX(SBi!$C$3:$K$28,MATCH(F342,SBi!$B$3:$B$28,0),MATCH(M342,SBi!$C$2:$K$2,0))</f>
        <v>112.6</v>
      </c>
      <c r="O342" s="16">
        <f t="shared" ca="1" si="73"/>
        <v>13.962399999999999</v>
      </c>
      <c r="P342" s="16" t="str">
        <f ca="1">IFERROR(INDEX(VpD!$2:$2,MATCH(H342,VpD!$1:$1,1)),VpD!$I$2)</f>
        <v>1973-1978</v>
      </c>
      <c r="Q342" s="1">
        <f ca="1">INDEX(VpD!$C$3:$I$27,MATCH(F342,VpD!$B$3:$B$27,0),MATCH(P342,VpD!$C$2:$I$2,0))</f>
        <v>98</v>
      </c>
      <c r="R342" s="16">
        <f t="shared" ca="1" si="74"/>
        <v>12.151999999999999</v>
      </c>
      <c r="S342" s="14">
        <f t="shared" ca="1" si="75"/>
        <v>711547.19</v>
      </c>
      <c r="T342" s="14">
        <f t="shared" ca="1" si="76"/>
        <v>6172292.5899999999</v>
      </c>
      <c r="U342" s="14" t="str">
        <f t="shared" ca="1" si="77"/>
        <v>0A3F507E-1A02-32B8-E044-0003BA298018</v>
      </c>
    </row>
    <row r="343" spans="1:21" s="14" customFormat="1" x14ac:dyDescent="0.25">
      <c r="A343" s="14">
        <f t="shared" si="65"/>
        <v>343</v>
      </c>
      <c r="B343" s="14" t="str">
        <f t="shared" ca="1" si="66"/>
        <v>6C74D58F-056A-49B7-882F-50AB13443E81</v>
      </c>
      <c r="C343" s="14" t="str">
        <f t="shared" ca="1" si="67"/>
        <v>Kollerupparken</v>
      </c>
      <c r="D343" s="14" t="str">
        <f t="shared" ca="1" si="68"/>
        <v>28</v>
      </c>
      <c r="E343" s="14" t="str">
        <f t="shared" ca="1" si="69"/>
        <v>6le</v>
      </c>
      <c r="F343" s="1">
        <f t="shared" ca="1" si="70"/>
        <v>130</v>
      </c>
      <c r="G343" s="1">
        <f t="shared" ca="1" si="71"/>
        <v>149</v>
      </c>
      <c r="H343" s="1">
        <f t="shared" ca="1" si="72"/>
        <v>1979</v>
      </c>
      <c r="I343" s="1" t="str">
        <f ca="1">INDEX(Relationstabel!$C$3:$K$10,MATCH(INDIRECT($A$1&amp;"J"&amp;A343),Relationstabel!$A$3:$A$10,0),MATCH(IFERROR(VALUE(INDIRECT($A$1&amp;"K"&amp;A343)),0),Relationstabel!$C$1:$K$1,0))</f>
        <v>Fjernvarme/ Blokvarme</v>
      </c>
      <c r="J343" s="1" t="str">
        <f ca="1">INDEX(Anvendelseskode!B:B,MATCH($F343,Anvendelseskode!$A:$A,0))</f>
        <v>Række-, kæde-, dobbelthus (lodret adskillelse mellem enhederne)</v>
      </c>
      <c r="K343" s="1" t="str">
        <f ca="1">INDEX(Anvendelseskode!C:C,MATCH($F343,Anvendelseskode!$A:$A,0))</f>
        <v>Række-, kæde og dobbelthuse</v>
      </c>
      <c r="L343" s="1" t="str">
        <f ca="1">INDEX(Anvendelseskode!D:D,MATCH($F343,Anvendelseskode!$A:$A,0))</f>
        <v>Private husholdninger</v>
      </c>
      <c r="M343" s="1" t="str">
        <f ca="1">IFERROR(INDEX(SBi!$2:$2,MATCH(H343,SBi!$1:$1,1)),SBi!$K$2)</f>
        <v>1979-1998</v>
      </c>
      <c r="N343" s="1">
        <f ca="1">INDEX(SBi!$C$3:$K$28,MATCH(F343,SBi!$B$3:$B$28,0),MATCH(M343,SBi!$C$2:$K$2,0))</f>
        <v>96.8</v>
      </c>
      <c r="O343" s="16">
        <f t="shared" ca="1" si="73"/>
        <v>14.4232</v>
      </c>
      <c r="P343" s="16" t="str">
        <f ca="1">IFERROR(INDEX(VpD!$2:$2,MATCH(H343,VpD!$1:$1,1)),VpD!$I$2)</f>
        <v>1979-1998</v>
      </c>
      <c r="Q343" s="1">
        <f ca="1">INDEX(VpD!$C$3:$I$27,MATCH(F343,VpD!$B$3:$B$27,0),MATCH(P343,VpD!$C$2:$I$2,0))</f>
        <v>74</v>
      </c>
      <c r="R343" s="16">
        <f t="shared" ca="1" si="74"/>
        <v>11.026</v>
      </c>
      <c r="S343" s="14">
        <f t="shared" ca="1" si="75"/>
        <v>713657.21</v>
      </c>
      <c r="T343" s="14">
        <f t="shared" ca="1" si="76"/>
        <v>6169221.75</v>
      </c>
      <c r="U343" s="14" t="str">
        <f t="shared" ca="1" si="77"/>
        <v>0A3F507E-1C02-32B8-E044-0003BA298018</v>
      </c>
    </row>
    <row r="344" spans="1:21" s="14" customFormat="1" x14ac:dyDescent="0.25">
      <c r="A344" s="14">
        <f t="shared" si="65"/>
        <v>344</v>
      </c>
      <c r="B344" s="14" t="str">
        <f t="shared" ca="1" si="66"/>
        <v>5D631043-FB62-498F-AB3B-989C237F3B60</v>
      </c>
      <c r="C344" s="14" t="str">
        <f t="shared" ca="1" si="67"/>
        <v>Rendsagervej</v>
      </c>
      <c r="D344" s="14" t="str">
        <f t="shared" ca="1" si="68"/>
        <v>134</v>
      </c>
      <c r="E344" s="14" t="str">
        <f t="shared" ca="1" si="69"/>
        <v>9gi</v>
      </c>
      <c r="F344" s="1">
        <f t="shared" ca="1" si="70"/>
        <v>120</v>
      </c>
      <c r="G344" s="1">
        <f t="shared" ca="1" si="71"/>
        <v>171</v>
      </c>
      <c r="H344" s="1">
        <f t="shared" ca="1" si="72"/>
        <v>1979</v>
      </c>
      <c r="I344" s="1" t="str">
        <f ca="1">INDEX(Relationstabel!$C$3:$K$10,MATCH(INDIRECT($A$1&amp;"J"&amp;A344),Relationstabel!$A$3:$A$10,0),MATCH(IFERROR(VALUE(INDIRECT($A$1&amp;"K"&amp;A344)),0),Relationstabel!$C$1:$K$1,0))</f>
        <v>Naturgas</v>
      </c>
      <c r="J344" s="1" t="str">
        <f ca="1">INDEX(Anvendelseskode!B:B,MATCH($F344,Anvendelseskode!$A:$A,0))</f>
        <v>Fritliggende enfamilieshus (parcelhus)</v>
      </c>
      <c r="K344" s="1" t="str">
        <f ca="1">INDEX(Anvendelseskode!C:C,MATCH($F344,Anvendelseskode!$A:$A,0))</f>
        <v>Parcelhuse</v>
      </c>
      <c r="L344" s="1" t="str">
        <f ca="1">INDEX(Anvendelseskode!D:D,MATCH($F344,Anvendelseskode!$A:$A,0))</f>
        <v>Private husholdninger</v>
      </c>
      <c r="M344" s="1" t="str">
        <f ca="1">IFERROR(INDEX(SBi!$2:$2,MATCH(H344,SBi!$1:$1,1)),SBi!$K$2)</f>
        <v>1979-1998</v>
      </c>
      <c r="N344" s="1">
        <f ca="1">INDEX(SBi!$C$3:$K$28,MATCH(F344,SBi!$B$3:$B$28,0),MATCH(M344,SBi!$C$2:$K$2,0))</f>
        <v>105.4</v>
      </c>
      <c r="O344" s="16">
        <f t="shared" ca="1" si="73"/>
        <v>18.023400000000002</v>
      </c>
      <c r="P344" s="16" t="str">
        <f ca="1">IFERROR(INDEX(VpD!$2:$2,MATCH(H344,VpD!$1:$1,1)),VpD!$I$2)</f>
        <v>1979-1998</v>
      </c>
      <c r="Q344" s="1">
        <f ca="1">INDEX(VpD!$C$3:$I$27,MATCH(F344,VpD!$B$3:$B$27,0),MATCH(P344,VpD!$C$2:$I$2,0))</f>
        <v>90</v>
      </c>
      <c r="R344" s="16">
        <f t="shared" ca="1" si="74"/>
        <v>15.39</v>
      </c>
      <c r="S344" s="14">
        <f t="shared" ca="1" si="75"/>
        <v>710932.22</v>
      </c>
      <c r="T344" s="14">
        <f t="shared" ca="1" si="76"/>
        <v>6171843.04</v>
      </c>
      <c r="U344" s="14" t="str">
        <f t="shared" ca="1" si="77"/>
        <v>0A3F507E-2002-32B8-E044-0003BA298018</v>
      </c>
    </row>
    <row r="345" spans="1:21" s="14" customFormat="1" x14ac:dyDescent="0.25">
      <c r="A345" s="14">
        <f t="shared" si="65"/>
        <v>345</v>
      </c>
      <c r="B345" s="14" t="str">
        <f t="shared" ca="1" si="66"/>
        <v>8301CB5E-2099-4771-A322-D3428F4FD8F2</v>
      </c>
      <c r="C345" s="14" t="str">
        <f t="shared" ca="1" si="67"/>
        <v>Gisselfeldvej</v>
      </c>
      <c r="D345" s="14" t="str">
        <f t="shared" ca="1" si="68"/>
        <v>15</v>
      </c>
      <c r="E345" s="14" t="str">
        <f t="shared" ca="1" si="69"/>
        <v>7cc</v>
      </c>
      <c r="F345" s="1">
        <f t="shared" ca="1" si="70"/>
        <v>120</v>
      </c>
      <c r="G345" s="1">
        <f t="shared" ca="1" si="71"/>
        <v>95</v>
      </c>
      <c r="H345" s="1">
        <f t="shared" ca="1" si="72"/>
        <v>1974</v>
      </c>
      <c r="I345" s="1" t="str">
        <f ca="1">INDEX(Relationstabel!$C$3:$K$10,MATCH(INDIRECT($A$1&amp;"J"&amp;A345),Relationstabel!$A$3:$A$10,0),MATCH(IFERROR(VALUE(INDIRECT($A$1&amp;"K"&amp;A345)),0),Relationstabel!$C$1:$K$1,0))</f>
        <v>Naturgas</v>
      </c>
      <c r="J345" s="1" t="str">
        <f ca="1">INDEX(Anvendelseskode!B:B,MATCH($F345,Anvendelseskode!$A:$A,0))</f>
        <v>Fritliggende enfamilieshus (parcelhus)</v>
      </c>
      <c r="K345" s="1" t="str">
        <f ca="1">INDEX(Anvendelseskode!C:C,MATCH($F345,Anvendelseskode!$A:$A,0))</f>
        <v>Parcelhuse</v>
      </c>
      <c r="L345" s="1" t="str">
        <f ca="1">INDEX(Anvendelseskode!D:D,MATCH($F345,Anvendelseskode!$A:$A,0))</f>
        <v>Private husholdninger</v>
      </c>
      <c r="M345" s="1" t="str">
        <f ca="1">IFERROR(INDEX(SBi!$2:$2,MATCH(H345,SBi!$1:$1,1)),SBi!$K$2)</f>
        <v>1973-1978</v>
      </c>
      <c r="N345" s="1">
        <f ca="1">INDEX(SBi!$C$3:$K$28,MATCH(F345,SBi!$B$3:$B$28,0),MATCH(M345,SBi!$C$2:$K$2,0))</f>
        <v>119.8</v>
      </c>
      <c r="O345" s="16">
        <f t="shared" ca="1" si="73"/>
        <v>11.381</v>
      </c>
      <c r="P345" s="16" t="str">
        <f ca="1">IFERROR(INDEX(VpD!$2:$2,MATCH(H345,VpD!$1:$1,1)),VpD!$I$2)</f>
        <v>1973-1978</v>
      </c>
      <c r="Q345" s="1">
        <f ca="1">INDEX(VpD!$C$3:$I$27,MATCH(F345,VpD!$B$3:$B$27,0),MATCH(P345,VpD!$C$2:$I$2,0))</f>
        <v>117</v>
      </c>
      <c r="R345" s="16">
        <f t="shared" ca="1" si="74"/>
        <v>11.115</v>
      </c>
      <c r="S345" s="14">
        <f t="shared" ca="1" si="75"/>
        <v>712094.21</v>
      </c>
      <c r="T345" s="14">
        <f t="shared" ca="1" si="76"/>
        <v>6169575.0300000003</v>
      </c>
      <c r="U345" s="14" t="str">
        <f t="shared" ca="1" si="77"/>
        <v>0A3F507E-1810-32B8-E044-0003BA298018</v>
      </c>
    </row>
    <row r="346" spans="1:21" s="14" customFormat="1" x14ac:dyDescent="0.25">
      <c r="A346" s="14">
        <f t="shared" si="65"/>
        <v>346</v>
      </c>
      <c r="B346" s="14" t="str">
        <f t="shared" ca="1" si="66"/>
        <v>B1E83AC3-F34D-4E6D-B2E2-9152B11CDE78</v>
      </c>
      <c r="C346" s="14" t="str">
        <f t="shared" ca="1" si="67"/>
        <v>Gisselfeldvej</v>
      </c>
      <c r="D346" s="14" t="str">
        <f t="shared" ca="1" si="68"/>
        <v>17</v>
      </c>
      <c r="E346" s="14" t="str">
        <f t="shared" ca="1" si="69"/>
        <v>7br</v>
      </c>
      <c r="F346" s="1">
        <f t="shared" ca="1" si="70"/>
        <v>120</v>
      </c>
      <c r="G346" s="1">
        <f t="shared" ca="1" si="71"/>
        <v>160</v>
      </c>
      <c r="H346" s="1">
        <f t="shared" ca="1" si="72"/>
        <v>1972</v>
      </c>
      <c r="I346" s="1" t="str">
        <f ca="1">INDEX(Relationstabel!$C$3:$K$10,MATCH(INDIRECT($A$1&amp;"J"&amp;A346),Relationstabel!$A$3:$A$10,0),MATCH(IFERROR(VALUE(INDIRECT($A$1&amp;"K"&amp;A346)),0),Relationstabel!$C$1:$K$1,0))</f>
        <v>Elvarme</v>
      </c>
      <c r="J346" s="1" t="str">
        <f ca="1">INDEX(Anvendelseskode!B:B,MATCH($F346,Anvendelseskode!$A:$A,0))</f>
        <v>Fritliggende enfamilieshus (parcelhus)</v>
      </c>
      <c r="K346" s="1" t="str">
        <f ca="1">INDEX(Anvendelseskode!C:C,MATCH($F346,Anvendelseskode!$A:$A,0))</f>
        <v>Parcelhuse</v>
      </c>
      <c r="L346" s="1" t="str">
        <f ca="1">INDEX(Anvendelseskode!D:D,MATCH($F346,Anvendelseskode!$A:$A,0))</f>
        <v>Private husholdninger</v>
      </c>
      <c r="M346" s="1" t="str">
        <f ca="1">IFERROR(INDEX(SBi!$2:$2,MATCH(H346,SBi!$1:$1,1)),SBi!$K$2)</f>
        <v>1961-1972</v>
      </c>
      <c r="N346" s="1">
        <f ca="1">INDEX(SBi!$C$3:$K$28,MATCH(F346,SBi!$B$3:$B$28,0),MATCH(M346,SBi!$C$2:$K$2,0))</f>
        <v>134.30000000000001</v>
      </c>
      <c r="O346" s="16">
        <f t="shared" ca="1" si="73"/>
        <v>21.488</v>
      </c>
      <c r="P346" s="16" t="str">
        <f ca="1">IFERROR(INDEX(VpD!$2:$2,MATCH(H346,VpD!$1:$1,1)),VpD!$I$2)</f>
        <v>1961-1972</v>
      </c>
      <c r="Q346" s="1">
        <f ca="1">INDEX(VpD!$C$3:$I$27,MATCH(F346,VpD!$B$3:$B$27,0),MATCH(P346,VpD!$C$2:$I$2,0))</f>
        <v>143</v>
      </c>
      <c r="R346" s="16">
        <f t="shared" ca="1" si="74"/>
        <v>22.88</v>
      </c>
      <c r="S346" s="14">
        <f t="shared" ca="1" si="75"/>
        <v>712059.92</v>
      </c>
      <c r="T346" s="14">
        <f t="shared" ca="1" si="76"/>
        <v>6169571.25</v>
      </c>
      <c r="U346" s="14" t="str">
        <f t="shared" ca="1" si="77"/>
        <v>0A3F507E-1812-32B8-E044-0003BA298018</v>
      </c>
    </row>
    <row r="347" spans="1:21" s="14" customFormat="1" x14ac:dyDescent="0.25">
      <c r="A347" s="14">
        <f t="shared" si="65"/>
        <v>347</v>
      </c>
      <c r="B347" s="14" t="str">
        <f t="shared" ca="1" si="66"/>
        <v>79C40714-7E6E-4989-B0EE-B818A33DC05C</v>
      </c>
      <c r="C347" s="14" t="str">
        <f t="shared" ca="1" si="67"/>
        <v>Pilehavevænge</v>
      </c>
      <c r="D347" s="14" t="str">
        <f t="shared" ca="1" si="68"/>
        <v>14</v>
      </c>
      <c r="E347" s="14" t="str">
        <f t="shared" ca="1" si="69"/>
        <v>10ax</v>
      </c>
      <c r="F347" s="1">
        <f t="shared" ca="1" si="70"/>
        <v>120</v>
      </c>
      <c r="G347" s="1">
        <f t="shared" ca="1" si="71"/>
        <v>130</v>
      </c>
      <c r="H347" s="1">
        <f t="shared" ca="1" si="72"/>
        <v>1981</v>
      </c>
      <c r="I347" s="1" t="str">
        <f ca="1">INDEX(Relationstabel!$C$3:$K$10,MATCH(INDIRECT($A$1&amp;"J"&amp;A347),Relationstabel!$A$3:$A$10,0),MATCH(IFERROR(VALUE(INDIRECT($A$1&amp;"K"&amp;A347)),0),Relationstabel!$C$1:$K$1,0))</f>
        <v>Fjernvarme/ Blokvarme</v>
      </c>
      <c r="J347" s="1" t="str">
        <f ca="1">INDEX(Anvendelseskode!B:B,MATCH($F347,Anvendelseskode!$A:$A,0))</f>
        <v>Fritliggende enfamilieshus (parcelhus)</v>
      </c>
      <c r="K347" s="1" t="str">
        <f ca="1">INDEX(Anvendelseskode!C:C,MATCH($F347,Anvendelseskode!$A:$A,0))</f>
        <v>Parcelhuse</v>
      </c>
      <c r="L347" s="1" t="str">
        <f ca="1">INDEX(Anvendelseskode!D:D,MATCH($F347,Anvendelseskode!$A:$A,0))</f>
        <v>Private husholdninger</v>
      </c>
      <c r="M347" s="1" t="str">
        <f ca="1">IFERROR(INDEX(SBi!$2:$2,MATCH(H347,SBi!$1:$1,1)),SBi!$K$2)</f>
        <v>1979-1998</v>
      </c>
      <c r="N347" s="1">
        <f ca="1">INDEX(SBi!$C$3:$K$28,MATCH(F347,SBi!$B$3:$B$28,0),MATCH(M347,SBi!$C$2:$K$2,0))</f>
        <v>105.4</v>
      </c>
      <c r="O347" s="16">
        <f t="shared" ca="1" si="73"/>
        <v>13.702</v>
      </c>
      <c r="P347" s="16" t="str">
        <f ca="1">IFERROR(INDEX(VpD!$2:$2,MATCH(H347,VpD!$1:$1,1)),VpD!$I$2)</f>
        <v>1979-1998</v>
      </c>
      <c r="Q347" s="1">
        <f ca="1">INDEX(VpD!$C$3:$I$27,MATCH(F347,VpD!$B$3:$B$27,0),MATCH(P347,VpD!$C$2:$I$2,0))</f>
        <v>90</v>
      </c>
      <c r="R347" s="16">
        <f t="shared" ca="1" si="74"/>
        <v>11.7</v>
      </c>
      <c r="S347" s="14">
        <f t="shared" ca="1" si="75"/>
        <v>711175.38</v>
      </c>
      <c r="T347" s="14">
        <f t="shared" ca="1" si="76"/>
        <v>6171815.4000000004</v>
      </c>
      <c r="U347" s="14" t="str">
        <f t="shared" ca="1" si="77"/>
        <v>0A3F507E-1F12-32B8-E044-0003BA298018</v>
      </c>
    </row>
    <row r="348" spans="1:21" s="14" customFormat="1" x14ac:dyDescent="0.25">
      <c r="A348" s="14">
        <f t="shared" si="65"/>
        <v>348</v>
      </c>
      <c r="B348" s="14" t="str">
        <f t="shared" ca="1" si="66"/>
        <v>C139581E-2CBA-4252-B4A6-6A6DF1B5D709</v>
      </c>
      <c r="C348" s="14" t="str">
        <f t="shared" ca="1" si="67"/>
        <v>Syvhøjvænge</v>
      </c>
      <c r="D348" s="14" t="str">
        <f t="shared" ca="1" si="68"/>
        <v>222</v>
      </c>
      <c r="E348" s="14" t="str">
        <f t="shared" ca="1" si="69"/>
        <v>14dq</v>
      </c>
      <c r="F348" s="1">
        <f t="shared" ca="1" si="70"/>
        <v>130</v>
      </c>
      <c r="G348" s="1">
        <f t="shared" ca="1" si="71"/>
        <v>107</v>
      </c>
      <c r="H348" s="1">
        <f t="shared" ca="1" si="72"/>
        <v>1983</v>
      </c>
      <c r="I348" s="1" t="str">
        <f ca="1">INDEX(Relationstabel!$C$3:$K$10,MATCH(INDIRECT($A$1&amp;"J"&amp;A348),Relationstabel!$A$3:$A$10,0),MATCH(IFERROR(VALUE(INDIRECT($A$1&amp;"K"&amp;A348)),0),Relationstabel!$C$1:$K$1,0))</f>
        <v>Fjernvarme/ Blokvarme</v>
      </c>
      <c r="J348" s="1" t="str">
        <f ca="1">INDEX(Anvendelseskode!B:B,MATCH($F348,Anvendelseskode!$A:$A,0))</f>
        <v>Række-, kæde-, dobbelthus (lodret adskillelse mellem enhederne)</v>
      </c>
      <c r="K348" s="1" t="str">
        <f ca="1">INDEX(Anvendelseskode!C:C,MATCH($F348,Anvendelseskode!$A:$A,0))</f>
        <v>Række-, kæde og dobbelthuse</v>
      </c>
      <c r="L348" s="1" t="str">
        <f ca="1">INDEX(Anvendelseskode!D:D,MATCH($F348,Anvendelseskode!$A:$A,0))</f>
        <v>Private husholdninger</v>
      </c>
      <c r="M348" s="1" t="str">
        <f ca="1">IFERROR(INDEX(SBi!$2:$2,MATCH(H348,SBi!$1:$1,1)),SBi!$K$2)</f>
        <v>1979-1998</v>
      </c>
      <c r="N348" s="1">
        <f ca="1">INDEX(SBi!$C$3:$K$28,MATCH(F348,SBi!$B$3:$B$28,0),MATCH(M348,SBi!$C$2:$K$2,0))</f>
        <v>96.8</v>
      </c>
      <c r="O348" s="16">
        <f t="shared" ca="1" si="73"/>
        <v>10.3576</v>
      </c>
      <c r="P348" s="16" t="str">
        <f ca="1">IFERROR(INDEX(VpD!$2:$2,MATCH(H348,VpD!$1:$1,1)),VpD!$I$2)</f>
        <v>1979-1998</v>
      </c>
      <c r="Q348" s="1">
        <f ca="1">INDEX(VpD!$C$3:$I$27,MATCH(F348,VpD!$B$3:$B$27,0),MATCH(P348,VpD!$C$2:$I$2,0))</f>
        <v>74</v>
      </c>
      <c r="R348" s="16">
        <f t="shared" ca="1" si="74"/>
        <v>7.9180000000000001</v>
      </c>
      <c r="S348" s="14">
        <f t="shared" ca="1" si="75"/>
        <v>711910.85</v>
      </c>
      <c r="T348" s="14">
        <f t="shared" ca="1" si="76"/>
        <v>6172145.6299999999</v>
      </c>
      <c r="U348" s="14" t="str">
        <f t="shared" ca="1" si="77"/>
        <v>0A3F507E-2312-32B8-E044-0003BA298018</v>
      </c>
    </row>
    <row r="349" spans="1:21" s="14" customFormat="1" x14ac:dyDescent="0.25">
      <c r="A349" s="14">
        <f t="shared" si="65"/>
        <v>349</v>
      </c>
      <c r="B349" s="14" t="str">
        <f t="shared" ca="1" si="66"/>
        <v>EA4B12AA-744F-4C16-B5CA-AB39A8DD6A40</v>
      </c>
      <c r="C349" s="14" t="str">
        <f t="shared" ca="1" si="67"/>
        <v>Strandhaven</v>
      </c>
      <c r="D349" s="14" t="str">
        <f t="shared" ca="1" si="68"/>
        <v>19</v>
      </c>
      <c r="E349" s="14" t="str">
        <f t="shared" ca="1" si="69"/>
        <v>5du</v>
      </c>
      <c r="F349" s="1">
        <f t="shared" ca="1" si="70"/>
        <v>130</v>
      </c>
      <c r="G349" s="1">
        <f t="shared" ca="1" si="71"/>
        <v>108</v>
      </c>
      <c r="H349" s="1">
        <f t="shared" ca="1" si="72"/>
        <v>2008</v>
      </c>
      <c r="I349" s="1" t="str">
        <f ca="1">INDEX(Relationstabel!$C$3:$K$10,MATCH(INDIRECT($A$1&amp;"J"&amp;A349),Relationstabel!$A$3:$A$10,0),MATCH(IFERROR(VALUE(INDIRECT($A$1&amp;"K"&amp;A349)),0),Relationstabel!$C$1:$K$1,0))</f>
        <v>Naturgas</v>
      </c>
      <c r="J349" s="1" t="str">
        <f ca="1">INDEX(Anvendelseskode!B:B,MATCH($F349,Anvendelseskode!$A:$A,0))</f>
        <v>Række-, kæde-, dobbelthus (lodret adskillelse mellem enhederne)</v>
      </c>
      <c r="K349" s="1" t="str">
        <f ca="1">INDEX(Anvendelseskode!C:C,MATCH($F349,Anvendelseskode!$A:$A,0))</f>
        <v>Række-, kæde og dobbelthuse</v>
      </c>
      <c r="L349" s="1" t="str">
        <f ca="1">INDEX(Anvendelseskode!D:D,MATCH($F349,Anvendelseskode!$A:$A,0))</f>
        <v>Private husholdninger</v>
      </c>
      <c r="M349" s="1" t="str">
        <f ca="1">IFERROR(INDEX(SBi!$2:$2,MATCH(H349,SBi!$1:$1,1)),SBi!$K$2)</f>
        <v>Efter 2006</v>
      </c>
      <c r="N349" s="1">
        <f ca="1">INDEX(SBi!$C$3:$K$28,MATCH(F349,SBi!$B$3:$B$28,0),MATCH(M349,SBi!$C$2:$K$2,0))</f>
        <v>66.400000000000006</v>
      </c>
      <c r="O349" s="16">
        <f t="shared" ca="1" si="73"/>
        <v>7.1712000000000007</v>
      </c>
      <c r="P349" s="16" t="str">
        <f ca="1">IFERROR(INDEX(VpD!$2:$2,MATCH(H349,VpD!$1:$1,1)),VpD!$I$2)</f>
        <v>&gt;1998</v>
      </c>
      <c r="Q349" s="1">
        <f ca="1">INDEX(VpD!$C$3:$I$27,MATCH(F349,VpD!$B$3:$B$27,0),MATCH(P349,VpD!$C$2:$I$2,0))</f>
        <v>65</v>
      </c>
      <c r="R349" s="16">
        <f t="shared" ca="1" si="74"/>
        <v>7.02</v>
      </c>
      <c r="S349" s="14">
        <f t="shared" ca="1" si="75"/>
        <v>712703.81</v>
      </c>
      <c r="T349" s="14">
        <f t="shared" ca="1" si="76"/>
        <v>6168832.8399999999</v>
      </c>
      <c r="U349" s="14" t="str">
        <f t="shared" ca="1" si="77"/>
        <v>53BA2F34-5FCB-2505-E044-0003BA298018</v>
      </c>
    </row>
    <row r="350" spans="1:21" s="14" customFormat="1" x14ac:dyDescent="0.25">
      <c r="A350" s="14">
        <f t="shared" si="65"/>
        <v>350</v>
      </c>
      <c r="B350" s="14" t="str">
        <f t="shared" ca="1" si="66"/>
        <v>293DD752-D312-4036-B15B-745D8B48DCC2</v>
      </c>
      <c r="C350" s="14" t="str">
        <f t="shared" ca="1" si="67"/>
        <v>Strandhaven</v>
      </c>
      <c r="D350" s="14" t="str">
        <f t="shared" ca="1" si="68"/>
        <v>39</v>
      </c>
      <c r="E350" s="14" t="str">
        <f t="shared" ca="1" si="69"/>
        <v>5ec</v>
      </c>
      <c r="F350" s="1">
        <f t="shared" ca="1" si="70"/>
        <v>130</v>
      </c>
      <c r="G350" s="1">
        <f t="shared" ca="1" si="71"/>
        <v>86</v>
      </c>
      <c r="H350" s="1">
        <f t="shared" ca="1" si="72"/>
        <v>2008</v>
      </c>
      <c r="I350" s="1" t="str">
        <f ca="1">INDEX(Relationstabel!$C$3:$K$10,MATCH(INDIRECT($A$1&amp;"J"&amp;A350),Relationstabel!$A$3:$A$10,0),MATCH(IFERROR(VALUE(INDIRECT($A$1&amp;"K"&amp;A350)),0),Relationstabel!$C$1:$K$1,0))</f>
        <v>Naturgas</v>
      </c>
      <c r="J350" s="1" t="str">
        <f ca="1">INDEX(Anvendelseskode!B:B,MATCH($F350,Anvendelseskode!$A:$A,0))</f>
        <v>Række-, kæde-, dobbelthus (lodret adskillelse mellem enhederne)</v>
      </c>
      <c r="K350" s="1" t="str">
        <f ca="1">INDEX(Anvendelseskode!C:C,MATCH($F350,Anvendelseskode!$A:$A,0))</f>
        <v>Række-, kæde og dobbelthuse</v>
      </c>
      <c r="L350" s="1" t="str">
        <f ca="1">INDEX(Anvendelseskode!D:D,MATCH($F350,Anvendelseskode!$A:$A,0))</f>
        <v>Private husholdninger</v>
      </c>
      <c r="M350" s="1" t="str">
        <f ca="1">IFERROR(INDEX(SBi!$2:$2,MATCH(H350,SBi!$1:$1,1)),SBi!$K$2)</f>
        <v>Efter 2006</v>
      </c>
      <c r="N350" s="1">
        <f ca="1">INDEX(SBi!$C$3:$K$28,MATCH(F350,SBi!$B$3:$B$28,0),MATCH(M350,SBi!$C$2:$K$2,0))</f>
        <v>66.400000000000006</v>
      </c>
      <c r="O350" s="16">
        <f t="shared" ca="1" si="73"/>
        <v>5.7104000000000008</v>
      </c>
      <c r="P350" s="16" t="str">
        <f ca="1">IFERROR(INDEX(VpD!$2:$2,MATCH(H350,VpD!$1:$1,1)),VpD!$I$2)</f>
        <v>&gt;1998</v>
      </c>
      <c r="Q350" s="1">
        <f ca="1">INDEX(VpD!$C$3:$I$27,MATCH(F350,VpD!$B$3:$B$27,0),MATCH(P350,VpD!$C$2:$I$2,0))</f>
        <v>65</v>
      </c>
      <c r="R350" s="16">
        <f t="shared" ca="1" si="74"/>
        <v>5.59</v>
      </c>
      <c r="S350" s="14">
        <f t="shared" ca="1" si="75"/>
        <v>712682.9</v>
      </c>
      <c r="T350" s="14">
        <f t="shared" ca="1" si="76"/>
        <v>6168812.0899999999</v>
      </c>
      <c r="U350" s="14" t="str">
        <f t="shared" ca="1" si="77"/>
        <v>53BA2F34-5FD4-2505-E044-0003BA298018</v>
      </c>
    </row>
    <row r="351" spans="1:21" s="14" customFormat="1" x14ac:dyDescent="0.25">
      <c r="A351" s="14">
        <f t="shared" si="65"/>
        <v>351</v>
      </c>
      <c r="B351" s="14" t="str">
        <f t="shared" ca="1" si="66"/>
        <v>23910215-6905-4894-B58B-FABFF8B7DBC0</v>
      </c>
      <c r="C351" s="14" t="str">
        <f t="shared" ca="1" si="67"/>
        <v>Strandhaven</v>
      </c>
      <c r="D351" s="14" t="str">
        <f t="shared" ca="1" si="68"/>
        <v>43</v>
      </c>
      <c r="E351" s="14" t="str">
        <f t="shared" ca="1" si="69"/>
        <v>5ee</v>
      </c>
      <c r="F351" s="1">
        <f t="shared" ca="1" si="70"/>
        <v>130</v>
      </c>
      <c r="G351" s="1">
        <f t="shared" ca="1" si="71"/>
        <v>86</v>
      </c>
      <c r="H351" s="1">
        <f t="shared" ca="1" si="72"/>
        <v>2008</v>
      </c>
      <c r="I351" s="1" t="str">
        <f ca="1">INDEX(Relationstabel!$C$3:$K$10,MATCH(INDIRECT($A$1&amp;"J"&amp;A351),Relationstabel!$A$3:$A$10,0),MATCH(IFERROR(VALUE(INDIRECT($A$1&amp;"K"&amp;A351)),0),Relationstabel!$C$1:$K$1,0))</f>
        <v>Naturgas</v>
      </c>
      <c r="J351" s="1" t="str">
        <f ca="1">INDEX(Anvendelseskode!B:B,MATCH($F351,Anvendelseskode!$A:$A,0))</f>
        <v>Række-, kæde-, dobbelthus (lodret adskillelse mellem enhederne)</v>
      </c>
      <c r="K351" s="1" t="str">
        <f ca="1">INDEX(Anvendelseskode!C:C,MATCH($F351,Anvendelseskode!$A:$A,0))</f>
        <v>Række-, kæde og dobbelthuse</v>
      </c>
      <c r="L351" s="1" t="str">
        <f ca="1">INDEX(Anvendelseskode!D:D,MATCH($F351,Anvendelseskode!$A:$A,0))</f>
        <v>Private husholdninger</v>
      </c>
      <c r="M351" s="1" t="str">
        <f ca="1">IFERROR(INDEX(SBi!$2:$2,MATCH(H351,SBi!$1:$1,1)),SBi!$K$2)</f>
        <v>Efter 2006</v>
      </c>
      <c r="N351" s="1">
        <f ca="1">INDEX(SBi!$C$3:$K$28,MATCH(F351,SBi!$B$3:$B$28,0),MATCH(M351,SBi!$C$2:$K$2,0))</f>
        <v>66.400000000000006</v>
      </c>
      <c r="O351" s="16">
        <f t="shared" ca="1" si="73"/>
        <v>5.7104000000000008</v>
      </c>
      <c r="P351" s="16" t="str">
        <f ca="1">IFERROR(INDEX(VpD!$2:$2,MATCH(H351,VpD!$1:$1,1)),VpD!$I$2)</f>
        <v>&gt;1998</v>
      </c>
      <c r="Q351" s="1">
        <f ca="1">INDEX(VpD!$C$3:$I$27,MATCH(F351,VpD!$B$3:$B$27,0),MATCH(P351,VpD!$C$2:$I$2,0))</f>
        <v>65</v>
      </c>
      <c r="R351" s="16">
        <f t="shared" ca="1" si="74"/>
        <v>5.59</v>
      </c>
      <c r="S351" s="14">
        <f t="shared" ca="1" si="75"/>
        <v>712688.55</v>
      </c>
      <c r="T351" s="14">
        <f t="shared" ca="1" si="76"/>
        <v>6168805.2800000003</v>
      </c>
      <c r="U351" s="14" t="str">
        <f t="shared" ca="1" si="77"/>
        <v>53BA2F34-5FD6-2505-E044-0003BA298018</v>
      </c>
    </row>
    <row r="352" spans="1:21" s="14" customFormat="1" x14ac:dyDescent="0.25">
      <c r="A352" s="14">
        <f t="shared" si="65"/>
        <v>352</v>
      </c>
      <c r="B352" s="14" t="str">
        <f t="shared" ca="1" si="66"/>
        <v>6927439D-2B83-4DC3-9E3D-DC682EEE7B8B</v>
      </c>
      <c r="C352" s="14" t="str">
        <f t="shared" ca="1" si="67"/>
        <v>Strandhaven</v>
      </c>
      <c r="D352" s="14" t="str">
        <f t="shared" ca="1" si="68"/>
        <v>57</v>
      </c>
      <c r="E352" s="14" t="str">
        <f t="shared" ca="1" si="69"/>
        <v>5em</v>
      </c>
      <c r="F352" s="1">
        <f t="shared" ca="1" si="70"/>
        <v>130</v>
      </c>
      <c r="G352" s="1">
        <f t="shared" ca="1" si="71"/>
        <v>120</v>
      </c>
      <c r="H352" s="1">
        <f t="shared" ca="1" si="72"/>
        <v>2008</v>
      </c>
      <c r="I352" s="1" t="str">
        <f ca="1">INDEX(Relationstabel!$C$3:$K$10,MATCH(INDIRECT($A$1&amp;"J"&amp;A352),Relationstabel!$A$3:$A$10,0),MATCH(IFERROR(VALUE(INDIRECT($A$1&amp;"K"&amp;A352)),0),Relationstabel!$C$1:$K$1,0))</f>
        <v>Naturgas</v>
      </c>
      <c r="J352" s="1" t="str">
        <f ca="1">INDEX(Anvendelseskode!B:B,MATCH($F352,Anvendelseskode!$A:$A,0))</f>
        <v>Række-, kæde-, dobbelthus (lodret adskillelse mellem enhederne)</v>
      </c>
      <c r="K352" s="1" t="str">
        <f ca="1">INDEX(Anvendelseskode!C:C,MATCH($F352,Anvendelseskode!$A:$A,0))</f>
        <v>Række-, kæde og dobbelthuse</v>
      </c>
      <c r="L352" s="1" t="str">
        <f ca="1">INDEX(Anvendelseskode!D:D,MATCH($F352,Anvendelseskode!$A:$A,0))</f>
        <v>Private husholdninger</v>
      </c>
      <c r="M352" s="1" t="str">
        <f ca="1">IFERROR(INDEX(SBi!$2:$2,MATCH(H352,SBi!$1:$1,1)),SBi!$K$2)</f>
        <v>Efter 2006</v>
      </c>
      <c r="N352" s="1">
        <f ca="1">INDEX(SBi!$C$3:$K$28,MATCH(F352,SBi!$B$3:$B$28,0),MATCH(M352,SBi!$C$2:$K$2,0))</f>
        <v>66.400000000000006</v>
      </c>
      <c r="O352" s="16">
        <f t="shared" ca="1" si="73"/>
        <v>7.9680000000000009</v>
      </c>
      <c r="P352" s="16" t="str">
        <f ca="1">IFERROR(INDEX(VpD!$2:$2,MATCH(H352,VpD!$1:$1,1)),VpD!$I$2)</f>
        <v>&gt;1998</v>
      </c>
      <c r="Q352" s="1">
        <f ca="1">INDEX(VpD!$C$3:$I$27,MATCH(F352,VpD!$B$3:$B$27,0),MATCH(P352,VpD!$C$2:$I$2,0))</f>
        <v>65</v>
      </c>
      <c r="R352" s="16">
        <f t="shared" ca="1" si="74"/>
        <v>7.8</v>
      </c>
      <c r="S352" s="14">
        <f t="shared" ca="1" si="75"/>
        <v>712712.01</v>
      </c>
      <c r="T352" s="14">
        <f t="shared" ca="1" si="76"/>
        <v>6168776.96</v>
      </c>
      <c r="U352" s="14" t="str">
        <f t="shared" ca="1" si="77"/>
        <v>53BA2F34-5FDD-2505-E044-0003BA298018</v>
      </c>
    </row>
    <row r="353" spans="1:21" s="14" customFormat="1" x14ac:dyDescent="0.25">
      <c r="A353" s="14">
        <f t="shared" si="65"/>
        <v>353</v>
      </c>
      <c r="B353" s="14" t="str">
        <f t="shared" ca="1" si="66"/>
        <v>5A259666-2EBF-4650-90C7-8D4636AAD5F3</v>
      </c>
      <c r="C353" s="14" t="str">
        <f t="shared" ca="1" si="67"/>
        <v>Strandhaven</v>
      </c>
      <c r="D353" s="14" t="str">
        <f t="shared" ca="1" si="68"/>
        <v>71</v>
      </c>
      <c r="E353" s="14" t="str">
        <f t="shared" ca="1" si="69"/>
        <v>5es</v>
      </c>
      <c r="F353" s="1">
        <f t="shared" ca="1" si="70"/>
        <v>130</v>
      </c>
      <c r="G353" s="1">
        <f t="shared" ca="1" si="71"/>
        <v>108</v>
      </c>
      <c r="H353" s="1">
        <f t="shared" ca="1" si="72"/>
        <v>2008</v>
      </c>
      <c r="I353" s="1" t="str">
        <f ca="1">INDEX(Relationstabel!$C$3:$K$10,MATCH(INDIRECT($A$1&amp;"J"&amp;A353),Relationstabel!$A$3:$A$10,0),MATCH(IFERROR(VALUE(INDIRECT($A$1&amp;"K"&amp;A353)),0),Relationstabel!$C$1:$K$1,0))</f>
        <v>Naturgas</v>
      </c>
      <c r="J353" s="1" t="str">
        <f ca="1">INDEX(Anvendelseskode!B:B,MATCH($F353,Anvendelseskode!$A:$A,0))</f>
        <v>Række-, kæde-, dobbelthus (lodret adskillelse mellem enhederne)</v>
      </c>
      <c r="K353" s="1" t="str">
        <f ca="1">INDEX(Anvendelseskode!C:C,MATCH($F353,Anvendelseskode!$A:$A,0))</f>
        <v>Række-, kæde og dobbelthuse</v>
      </c>
      <c r="L353" s="1" t="str">
        <f ca="1">INDEX(Anvendelseskode!D:D,MATCH($F353,Anvendelseskode!$A:$A,0))</f>
        <v>Private husholdninger</v>
      </c>
      <c r="M353" s="1" t="str">
        <f ca="1">IFERROR(INDEX(SBi!$2:$2,MATCH(H353,SBi!$1:$1,1)),SBi!$K$2)</f>
        <v>Efter 2006</v>
      </c>
      <c r="N353" s="1">
        <f ca="1">INDEX(SBi!$C$3:$K$28,MATCH(F353,SBi!$B$3:$B$28,0),MATCH(M353,SBi!$C$2:$K$2,0))</f>
        <v>66.400000000000006</v>
      </c>
      <c r="O353" s="16">
        <f t="shared" ca="1" si="73"/>
        <v>7.1712000000000007</v>
      </c>
      <c r="P353" s="16" t="str">
        <f ca="1">IFERROR(INDEX(VpD!$2:$2,MATCH(H353,VpD!$1:$1,1)),VpD!$I$2)</f>
        <v>&gt;1998</v>
      </c>
      <c r="Q353" s="1">
        <f ca="1">INDEX(VpD!$C$3:$I$27,MATCH(F353,VpD!$B$3:$B$27,0),MATCH(P353,VpD!$C$2:$I$2,0))</f>
        <v>65</v>
      </c>
      <c r="R353" s="16">
        <f t="shared" ca="1" si="74"/>
        <v>7.02</v>
      </c>
      <c r="S353" s="14">
        <f t="shared" ca="1" si="75"/>
        <v>712672.15</v>
      </c>
      <c r="T353" s="14">
        <f t="shared" ca="1" si="76"/>
        <v>6168778.5</v>
      </c>
      <c r="U353" s="14" t="str">
        <f t="shared" ca="1" si="77"/>
        <v>53BA2F34-5FE3-2505-E044-0003BA298018</v>
      </c>
    </row>
    <row r="354" spans="1:21" s="14" customFormat="1" x14ac:dyDescent="0.25">
      <c r="A354" s="14">
        <f t="shared" si="65"/>
        <v>354</v>
      </c>
      <c r="B354" s="14" t="str">
        <f t="shared" ca="1" si="66"/>
        <v>F2E074A7-F34C-4781-A786-B62387DD92C9</v>
      </c>
      <c r="C354" s="14" t="str">
        <f t="shared" ca="1" si="67"/>
        <v>Strandhaven</v>
      </c>
      <c r="D354" s="14" t="str">
        <f t="shared" ca="1" si="68"/>
        <v>95</v>
      </c>
      <c r="E354" s="14" t="str">
        <f t="shared" ca="1" si="69"/>
        <v>5fc</v>
      </c>
      <c r="F354" s="1">
        <f t="shared" ca="1" si="70"/>
        <v>130</v>
      </c>
      <c r="G354" s="1">
        <f t="shared" ca="1" si="71"/>
        <v>160</v>
      </c>
      <c r="H354" s="1">
        <f t="shared" ca="1" si="72"/>
        <v>2008</v>
      </c>
      <c r="I354" s="1" t="str">
        <f ca="1">INDEX(Relationstabel!$C$3:$K$10,MATCH(INDIRECT($A$1&amp;"J"&amp;A354),Relationstabel!$A$3:$A$10,0),MATCH(IFERROR(VALUE(INDIRECT($A$1&amp;"K"&amp;A354)),0),Relationstabel!$C$1:$K$1,0))</f>
        <v>Naturgas</v>
      </c>
      <c r="J354" s="1" t="str">
        <f ca="1">INDEX(Anvendelseskode!B:B,MATCH($F354,Anvendelseskode!$A:$A,0))</f>
        <v>Række-, kæde-, dobbelthus (lodret adskillelse mellem enhederne)</v>
      </c>
      <c r="K354" s="1" t="str">
        <f ca="1">INDEX(Anvendelseskode!C:C,MATCH($F354,Anvendelseskode!$A:$A,0))</f>
        <v>Række-, kæde og dobbelthuse</v>
      </c>
      <c r="L354" s="1" t="str">
        <f ca="1">INDEX(Anvendelseskode!D:D,MATCH($F354,Anvendelseskode!$A:$A,0))</f>
        <v>Private husholdninger</v>
      </c>
      <c r="M354" s="1" t="str">
        <f ca="1">IFERROR(INDEX(SBi!$2:$2,MATCH(H354,SBi!$1:$1,1)),SBi!$K$2)</f>
        <v>Efter 2006</v>
      </c>
      <c r="N354" s="1">
        <f ca="1">INDEX(SBi!$C$3:$K$28,MATCH(F354,SBi!$B$3:$B$28,0),MATCH(M354,SBi!$C$2:$K$2,0))</f>
        <v>66.400000000000006</v>
      </c>
      <c r="O354" s="16">
        <f t="shared" ca="1" si="73"/>
        <v>10.624000000000001</v>
      </c>
      <c r="P354" s="16" t="str">
        <f ca="1">IFERROR(INDEX(VpD!$2:$2,MATCH(H354,VpD!$1:$1,1)),VpD!$I$2)</f>
        <v>&gt;1998</v>
      </c>
      <c r="Q354" s="1">
        <f ca="1">INDEX(VpD!$C$3:$I$27,MATCH(F354,VpD!$B$3:$B$27,0),MATCH(P354,VpD!$C$2:$I$2,0))</f>
        <v>65</v>
      </c>
      <c r="R354" s="16">
        <f t="shared" ca="1" si="74"/>
        <v>10.4</v>
      </c>
      <c r="S354" s="14">
        <f t="shared" ca="1" si="75"/>
        <v>712639.5</v>
      </c>
      <c r="T354" s="14">
        <f t="shared" ca="1" si="76"/>
        <v>6168772.1600000001</v>
      </c>
      <c r="U354" s="14" t="str">
        <f t="shared" ca="1" si="77"/>
        <v>53BA2F34-5FEE-2505-E044-0003BA298018</v>
      </c>
    </row>
    <row r="355" spans="1:21" s="14" customFormat="1" x14ac:dyDescent="0.25">
      <c r="A355" s="14">
        <f t="shared" si="65"/>
        <v>355</v>
      </c>
      <c r="B355" s="14" t="str">
        <f t="shared" ca="1" si="66"/>
        <v>CFDCA209-37F3-47A4-BB4D-3B8324906EDC</v>
      </c>
      <c r="C355" s="14" t="str">
        <f t="shared" ca="1" si="67"/>
        <v>Strandhaven</v>
      </c>
      <c r="D355" s="14" t="str">
        <f t="shared" ca="1" si="68"/>
        <v>109</v>
      </c>
      <c r="E355" s="14" t="str">
        <f t="shared" ca="1" si="69"/>
        <v>5fk</v>
      </c>
      <c r="F355" s="1">
        <f t="shared" ca="1" si="70"/>
        <v>130</v>
      </c>
      <c r="G355" s="1">
        <f t="shared" ca="1" si="71"/>
        <v>108</v>
      </c>
      <c r="H355" s="1">
        <f t="shared" ca="1" si="72"/>
        <v>2008</v>
      </c>
      <c r="I355" s="1" t="str">
        <f ca="1">INDEX(Relationstabel!$C$3:$K$10,MATCH(INDIRECT($A$1&amp;"J"&amp;A355),Relationstabel!$A$3:$A$10,0),MATCH(IFERROR(VALUE(INDIRECT($A$1&amp;"K"&amp;A355)),0),Relationstabel!$C$1:$K$1,0))</f>
        <v>Naturgas</v>
      </c>
      <c r="J355" s="1" t="str">
        <f ca="1">INDEX(Anvendelseskode!B:B,MATCH($F355,Anvendelseskode!$A:$A,0))</f>
        <v>Række-, kæde-, dobbelthus (lodret adskillelse mellem enhederne)</v>
      </c>
      <c r="K355" s="1" t="str">
        <f ca="1">INDEX(Anvendelseskode!C:C,MATCH($F355,Anvendelseskode!$A:$A,0))</f>
        <v>Række-, kæde og dobbelthuse</v>
      </c>
      <c r="L355" s="1" t="str">
        <f ca="1">INDEX(Anvendelseskode!D:D,MATCH($F355,Anvendelseskode!$A:$A,0))</f>
        <v>Private husholdninger</v>
      </c>
      <c r="M355" s="1" t="str">
        <f ca="1">IFERROR(INDEX(SBi!$2:$2,MATCH(H355,SBi!$1:$1,1)),SBi!$K$2)</f>
        <v>Efter 2006</v>
      </c>
      <c r="N355" s="1">
        <f ca="1">INDEX(SBi!$C$3:$K$28,MATCH(F355,SBi!$B$3:$B$28,0),MATCH(M355,SBi!$C$2:$K$2,0))</f>
        <v>66.400000000000006</v>
      </c>
      <c r="O355" s="16">
        <f t="shared" ca="1" si="73"/>
        <v>7.1712000000000007</v>
      </c>
      <c r="P355" s="16" t="str">
        <f ca="1">IFERROR(INDEX(VpD!$2:$2,MATCH(H355,VpD!$1:$1,1)),VpD!$I$2)</f>
        <v>&gt;1998</v>
      </c>
      <c r="Q355" s="1">
        <f ca="1">INDEX(VpD!$C$3:$I$27,MATCH(F355,VpD!$B$3:$B$27,0),MATCH(P355,VpD!$C$2:$I$2,0))</f>
        <v>65</v>
      </c>
      <c r="R355" s="16">
        <f t="shared" ca="1" si="74"/>
        <v>7.02</v>
      </c>
      <c r="S355" s="14">
        <f t="shared" ca="1" si="75"/>
        <v>712663.18</v>
      </c>
      <c r="T355" s="14">
        <f t="shared" ca="1" si="76"/>
        <v>6168743.0599999996</v>
      </c>
      <c r="U355" s="14" t="str">
        <f t="shared" ca="1" si="77"/>
        <v>53BA2F34-5FF5-2505-E044-0003BA298018</v>
      </c>
    </row>
    <row r="356" spans="1:21" s="14" customFormat="1" x14ac:dyDescent="0.25">
      <c r="A356" s="14">
        <f t="shared" si="65"/>
        <v>356</v>
      </c>
      <c r="B356" s="14" t="str">
        <f t="shared" ca="1" si="66"/>
        <v>C068DDBD-A9FA-42AB-888B-C1882BD5D8B3</v>
      </c>
      <c r="C356" s="14" t="str">
        <f t="shared" ca="1" si="67"/>
        <v>Bellishaven</v>
      </c>
      <c r="D356" s="14" t="str">
        <f t="shared" ca="1" si="68"/>
        <v>3</v>
      </c>
      <c r="E356" s="14" t="str">
        <f t="shared" ca="1" si="69"/>
        <v>27aæ</v>
      </c>
      <c r="F356" s="1">
        <f t="shared" ca="1" si="70"/>
        <v>130</v>
      </c>
      <c r="G356" s="1">
        <f t="shared" ca="1" si="71"/>
        <v>120</v>
      </c>
      <c r="H356" s="1">
        <f t="shared" ca="1" si="72"/>
        <v>1993</v>
      </c>
      <c r="I356" s="1" t="str">
        <f ca="1">INDEX(Relationstabel!$C$3:$K$10,MATCH(INDIRECT($A$1&amp;"J"&amp;A356),Relationstabel!$A$3:$A$10,0),MATCH(IFERROR(VALUE(INDIRECT($A$1&amp;"K"&amp;A356)),0),Relationstabel!$C$1:$K$1,0))</f>
        <v>Fjernvarme/ Blokvarme</v>
      </c>
      <c r="J356" s="1" t="str">
        <f ca="1">INDEX(Anvendelseskode!B:B,MATCH($F356,Anvendelseskode!$A:$A,0))</f>
        <v>Række-, kæde-, dobbelthus (lodret adskillelse mellem enhederne)</v>
      </c>
      <c r="K356" s="1" t="str">
        <f ca="1">INDEX(Anvendelseskode!C:C,MATCH($F356,Anvendelseskode!$A:$A,0))</f>
        <v>Række-, kæde og dobbelthuse</v>
      </c>
      <c r="L356" s="1" t="str">
        <f ca="1">INDEX(Anvendelseskode!D:D,MATCH($F356,Anvendelseskode!$A:$A,0))</f>
        <v>Private husholdninger</v>
      </c>
      <c r="M356" s="1" t="str">
        <f ca="1">IFERROR(INDEX(SBi!$2:$2,MATCH(H356,SBi!$1:$1,1)),SBi!$K$2)</f>
        <v>1979-1998</v>
      </c>
      <c r="N356" s="1">
        <f ca="1">INDEX(SBi!$C$3:$K$28,MATCH(F356,SBi!$B$3:$B$28,0),MATCH(M356,SBi!$C$2:$K$2,0))</f>
        <v>96.8</v>
      </c>
      <c r="O356" s="16">
        <f t="shared" ca="1" si="73"/>
        <v>11.616</v>
      </c>
      <c r="P356" s="16" t="str">
        <f ca="1">IFERROR(INDEX(VpD!$2:$2,MATCH(H356,VpD!$1:$1,1)),VpD!$I$2)</f>
        <v>1979-1998</v>
      </c>
      <c r="Q356" s="1">
        <f ca="1">INDEX(VpD!$C$3:$I$27,MATCH(F356,VpD!$B$3:$B$27,0),MATCH(P356,VpD!$C$2:$I$2,0))</f>
        <v>74</v>
      </c>
      <c r="R356" s="16">
        <f t="shared" ca="1" si="74"/>
        <v>8.8800000000000008</v>
      </c>
      <c r="S356" s="14">
        <f t="shared" ca="1" si="75"/>
        <v>711531.59</v>
      </c>
      <c r="T356" s="14">
        <f t="shared" ca="1" si="76"/>
        <v>6172533.0999999996</v>
      </c>
      <c r="U356" s="14" t="str">
        <f t="shared" ca="1" si="77"/>
        <v>0A3F507E-150B-32B8-E044-0003BA298018</v>
      </c>
    </row>
    <row r="357" spans="1:21" s="14" customFormat="1" x14ac:dyDescent="0.25">
      <c r="A357" s="14">
        <f t="shared" si="65"/>
        <v>357</v>
      </c>
      <c r="B357" s="14" t="str">
        <f t="shared" ca="1" si="66"/>
        <v>A9FD7F96-F314-46CB-813F-328088CF1613</v>
      </c>
      <c r="C357" s="14" t="str">
        <f t="shared" ca="1" si="67"/>
        <v>Bysvinget</v>
      </c>
      <c r="D357" s="14" t="str">
        <f t="shared" ca="1" si="68"/>
        <v>6</v>
      </c>
      <c r="E357" s="14" t="str">
        <f t="shared" ca="1" si="69"/>
        <v>11cl</v>
      </c>
      <c r="F357" s="1">
        <f t="shared" ca="1" si="70"/>
        <v>120</v>
      </c>
      <c r="G357" s="1">
        <f t="shared" ca="1" si="71"/>
        <v>127</v>
      </c>
      <c r="H357" s="1">
        <f t="shared" ca="1" si="72"/>
        <v>1986</v>
      </c>
      <c r="I357" s="1" t="str">
        <f ca="1">INDEX(Relationstabel!$C$3:$K$10,MATCH(INDIRECT($A$1&amp;"J"&amp;A357),Relationstabel!$A$3:$A$10,0),MATCH(IFERROR(VALUE(INDIRECT($A$1&amp;"K"&amp;A357)),0),Relationstabel!$C$1:$K$1,0))</f>
        <v>Elvarme</v>
      </c>
      <c r="J357" s="1" t="str">
        <f ca="1">INDEX(Anvendelseskode!B:B,MATCH($F357,Anvendelseskode!$A:$A,0))</f>
        <v>Fritliggende enfamilieshus (parcelhus)</v>
      </c>
      <c r="K357" s="1" t="str">
        <f ca="1">INDEX(Anvendelseskode!C:C,MATCH($F357,Anvendelseskode!$A:$A,0))</f>
        <v>Parcelhuse</v>
      </c>
      <c r="L357" s="1" t="str">
        <f ca="1">INDEX(Anvendelseskode!D:D,MATCH($F357,Anvendelseskode!$A:$A,0))</f>
        <v>Private husholdninger</v>
      </c>
      <c r="M357" s="1" t="str">
        <f ca="1">IFERROR(INDEX(SBi!$2:$2,MATCH(H357,SBi!$1:$1,1)),SBi!$K$2)</f>
        <v>1979-1998</v>
      </c>
      <c r="N357" s="1">
        <f ca="1">INDEX(SBi!$C$3:$K$28,MATCH(F357,SBi!$B$3:$B$28,0),MATCH(M357,SBi!$C$2:$K$2,0))</f>
        <v>105.4</v>
      </c>
      <c r="O357" s="16">
        <f t="shared" ca="1" si="73"/>
        <v>13.385800000000001</v>
      </c>
      <c r="P357" s="16" t="str">
        <f ca="1">IFERROR(INDEX(VpD!$2:$2,MATCH(H357,VpD!$1:$1,1)),VpD!$I$2)</f>
        <v>1979-1998</v>
      </c>
      <c r="Q357" s="1">
        <f ca="1">INDEX(VpD!$C$3:$I$27,MATCH(F357,VpD!$B$3:$B$27,0),MATCH(P357,VpD!$C$2:$I$2,0))</f>
        <v>90</v>
      </c>
      <c r="R357" s="16">
        <f t="shared" ca="1" si="74"/>
        <v>11.43</v>
      </c>
      <c r="S357" s="14">
        <f t="shared" ca="1" si="75"/>
        <v>711564.32</v>
      </c>
      <c r="T357" s="14">
        <f t="shared" ca="1" si="76"/>
        <v>6170835.0099999998</v>
      </c>
      <c r="U357" s="14" t="str">
        <f t="shared" ca="1" si="77"/>
        <v>0A3F507E-160B-32B8-E044-0003BA298018</v>
      </c>
    </row>
    <row r="358" spans="1:21" s="14" customFormat="1" x14ac:dyDescent="0.25">
      <c r="A358" s="14">
        <f t="shared" si="65"/>
        <v>358</v>
      </c>
      <c r="B358" s="14" t="str">
        <f t="shared" ca="1" si="66"/>
        <v>29E0811E-0B35-4859-98CD-C4CD9FDD6DA3</v>
      </c>
      <c r="C358" s="14" t="str">
        <f t="shared" ca="1" si="67"/>
        <v>Bellishaven</v>
      </c>
      <c r="D358" s="14" t="str">
        <f t="shared" ca="1" si="68"/>
        <v>9</v>
      </c>
      <c r="E358" s="14" t="str">
        <f t="shared" ca="1" si="69"/>
        <v>27ax</v>
      </c>
      <c r="F358" s="1">
        <f t="shared" ca="1" si="70"/>
        <v>130</v>
      </c>
      <c r="G358" s="1">
        <f t="shared" ca="1" si="71"/>
        <v>123</v>
      </c>
      <c r="H358" s="1">
        <f t="shared" ca="1" si="72"/>
        <v>1993</v>
      </c>
      <c r="I358" s="1" t="str">
        <f ca="1">INDEX(Relationstabel!$C$3:$K$10,MATCH(INDIRECT($A$1&amp;"J"&amp;A358),Relationstabel!$A$3:$A$10,0),MATCH(IFERROR(VALUE(INDIRECT($A$1&amp;"K"&amp;A358)),0),Relationstabel!$C$1:$K$1,0))</f>
        <v>Fjernvarme/ Blokvarme</v>
      </c>
      <c r="J358" s="1" t="str">
        <f ca="1">INDEX(Anvendelseskode!B:B,MATCH($F358,Anvendelseskode!$A:$A,0))</f>
        <v>Række-, kæde-, dobbelthus (lodret adskillelse mellem enhederne)</v>
      </c>
      <c r="K358" s="1" t="str">
        <f ca="1">INDEX(Anvendelseskode!C:C,MATCH($F358,Anvendelseskode!$A:$A,0))</f>
        <v>Række-, kæde og dobbelthuse</v>
      </c>
      <c r="L358" s="1" t="str">
        <f ca="1">INDEX(Anvendelseskode!D:D,MATCH($F358,Anvendelseskode!$A:$A,0))</f>
        <v>Private husholdninger</v>
      </c>
      <c r="M358" s="1" t="str">
        <f ca="1">IFERROR(INDEX(SBi!$2:$2,MATCH(H358,SBi!$1:$1,1)),SBi!$K$2)</f>
        <v>1979-1998</v>
      </c>
      <c r="N358" s="1">
        <f ca="1">INDEX(SBi!$C$3:$K$28,MATCH(F358,SBi!$B$3:$B$28,0),MATCH(M358,SBi!$C$2:$K$2,0))</f>
        <v>96.8</v>
      </c>
      <c r="O358" s="16">
        <f t="shared" ca="1" si="73"/>
        <v>11.9064</v>
      </c>
      <c r="P358" s="16" t="str">
        <f ca="1">IFERROR(INDEX(VpD!$2:$2,MATCH(H358,VpD!$1:$1,1)),VpD!$I$2)</f>
        <v>1979-1998</v>
      </c>
      <c r="Q358" s="1">
        <f ca="1">INDEX(VpD!$C$3:$I$27,MATCH(F358,VpD!$B$3:$B$27,0),MATCH(P358,VpD!$C$2:$I$2,0))</f>
        <v>74</v>
      </c>
      <c r="R358" s="16">
        <f t="shared" ca="1" si="74"/>
        <v>9.1020000000000003</v>
      </c>
      <c r="S358" s="14">
        <f t="shared" ca="1" si="75"/>
        <v>711551.97</v>
      </c>
      <c r="T358" s="14">
        <f t="shared" ca="1" si="76"/>
        <v>6172532.46</v>
      </c>
      <c r="U358" s="14" t="str">
        <f t="shared" ca="1" si="77"/>
        <v>0A3F507E-1511-32B8-E044-0003BA298018</v>
      </c>
    </row>
    <row r="359" spans="1:21" s="14" customFormat="1" x14ac:dyDescent="0.25">
      <c r="A359" s="14">
        <f t="shared" si="65"/>
        <v>359</v>
      </c>
      <c r="B359" s="14" t="str">
        <f t="shared" ca="1" si="66"/>
        <v>9C1A5AE5-8110-4DC9-884E-1DB6DECD9344</v>
      </c>
      <c r="C359" s="14" t="str">
        <f t="shared" ca="1" si="67"/>
        <v>Bysvinget</v>
      </c>
      <c r="D359" s="14" t="str">
        <f t="shared" ca="1" si="68"/>
        <v>12</v>
      </c>
      <c r="E359" s="14" t="str">
        <f t="shared" ca="1" si="69"/>
        <v>11ch</v>
      </c>
      <c r="F359" s="1">
        <f t="shared" ca="1" si="70"/>
        <v>120</v>
      </c>
      <c r="G359" s="1">
        <f t="shared" ca="1" si="71"/>
        <v>167</v>
      </c>
      <c r="H359" s="1">
        <f t="shared" ca="1" si="72"/>
        <v>2004</v>
      </c>
      <c r="I359" s="1" t="str">
        <f ca="1">INDEX(Relationstabel!$C$3:$K$10,MATCH(INDIRECT($A$1&amp;"J"&amp;A359),Relationstabel!$A$3:$A$10,0),MATCH(IFERROR(VALUE(INDIRECT($A$1&amp;"K"&amp;A359)),0),Relationstabel!$C$1:$K$1,0))</f>
        <v>Naturgas</v>
      </c>
      <c r="J359" s="1" t="str">
        <f ca="1">INDEX(Anvendelseskode!B:B,MATCH($F359,Anvendelseskode!$A:$A,0))</f>
        <v>Fritliggende enfamilieshus (parcelhus)</v>
      </c>
      <c r="K359" s="1" t="str">
        <f ca="1">INDEX(Anvendelseskode!C:C,MATCH($F359,Anvendelseskode!$A:$A,0))</f>
        <v>Parcelhuse</v>
      </c>
      <c r="L359" s="1" t="str">
        <f ca="1">INDEX(Anvendelseskode!D:D,MATCH($F359,Anvendelseskode!$A:$A,0))</f>
        <v>Private husholdninger</v>
      </c>
      <c r="M359" s="1" t="str">
        <f ca="1">IFERROR(INDEX(SBi!$2:$2,MATCH(H359,SBi!$1:$1,1)),SBi!$K$2)</f>
        <v>1999-2006</v>
      </c>
      <c r="N359" s="1">
        <f ca="1">INDEX(SBi!$C$3:$K$28,MATCH(F359,SBi!$B$3:$B$28,0),MATCH(M359,SBi!$C$2:$K$2,0))</f>
        <v>83.9</v>
      </c>
      <c r="O359" s="16">
        <f t="shared" ca="1" si="73"/>
        <v>14.0113</v>
      </c>
      <c r="P359" s="16" t="str">
        <f ca="1">IFERROR(INDEX(VpD!$2:$2,MATCH(H359,VpD!$1:$1,1)),VpD!$I$2)</f>
        <v>&gt;1998</v>
      </c>
      <c r="Q359" s="1">
        <f ca="1">INDEX(VpD!$C$3:$I$27,MATCH(F359,VpD!$B$3:$B$27,0),MATCH(P359,VpD!$C$2:$I$2,0))</f>
        <v>72</v>
      </c>
      <c r="R359" s="16">
        <f t="shared" ca="1" si="74"/>
        <v>12.023999999999999</v>
      </c>
      <c r="S359" s="14">
        <f t="shared" ca="1" si="75"/>
        <v>711550.14</v>
      </c>
      <c r="T359" s="14">
        <f t="shared" ca="1" si="76"/>
        <v>6170884.6399999997</v>
      </c>
      <c r="U359" s="14" t="str">
        <f t="shared" ca="1" si="77"/>
        <v>0A3F507E-1611-32B8-E044-0003BA298018</v>
      </c>
    </row>
    <row r="360" spans="1:21" s="14" customFormat="1" x14ac:dyDescent="0.25">
      <c r="A360" s="14">
        <f t="shared" si="65"/>
        <v>360</v>
      </c>
      <c r="B360" s="14" t="str">
        <f t="shared" ca="1" si="66"/>
        <v>53C26E41-01D5-4C68-832E-3828FE2C38FD</v>
      </c>
      <c r="C360" s="14" t="str">
        <f t="shared" ca="1" si="67"/>
        <v>Løkketoften</v>
      </c>
      <c r="D360" s="14" t="str">
        <f t="shared" ca="1" si="68"/>
        <v>52</v>
      </c>
      <c r="E360" s="14" t="str">
        <f t="shared" ca="1" si="69"/>
        <v>9dx</v>
      </c>
      <c r="F360" s="1">
        <f t="shared" ca="1" si="70"/>
        <v>120</v>
      </c>
      <c r="G360" s="1">
        <f t="shared" ca="1" si="71"/>
        <v>134</v>
      </c>
      <c r="H360" s="1">
        <f t="shared" ca="1" si="72"/>
        <v>1969</v>
      </c>
      <c r="I360" s="1" t="str">
        <f ca="1">INDEX(Relationstabel!$C$3:$K$10,MATCH(INDIRECT($A$1&amp;"J"&amp;A360),Relationstabel!$A$3:$A$10,0),MATCH(IFERROR(VALUE(INDIRECT($A$1&amp;"K"&amp;A360)),0),Relationstabel!$C$1:$K$1,0))</f>
        <v>Naturgas</v>
      </c>
      <c r="J360" s="1" t="str">
        <f ca="1">INDEX(Anvendelseskode!B:B,MATCH($F360,Anvendelseskode!$A:$A,0))</f>
        <v>Fritliggende enfamilieshus (parcelhus)</v>
      </c>
      <c r="K360" s="1" t="str">
        <f ca="1">INDEX(Anvendelseskode!C:C,MATCH($F360,Anvendelseskode!$A:$A,0))</f>
        <v>Parcelhuse</v>
      </c>
      <c r="L360" s="1" t="str">
        <f ca="1">INDEX(Anvendelseskode!D:D,MATCH($F360,Anvendelseskode!$A:$A,0))</f>
        <v>Private husholdninger</v>
      </c>
      <c r="M360" s="1" t="str">
        <f ca="1">IFERROR(INDEX(SBi!$2:$2,MATCH(H360,SBi!$1:$1,1)),SBi!$K$2)</f>
        <v>1961-1972</v>
      </c>
      <c r="N360" s="1">
        <f ca="1">INDEX(SBi!$C$3:$K$28,MATCH(F360,SBi!$B$3:$B$28,0),MATCH(M360,SBi!$C$2:$K$2,0))</f>
        <v>134.30000000000001</v>
      </c>
      <c r="O360" s="16">
        <f t="shared" ca="1" si="73"/>
        <v>17.996200000000002</v>
      </c>
      <c r="P360" s="16" t="str">
        <f ca="1">IFERROR(INDEX(VpD!$2:$2,MATCH(H360,VpD!$1:$1,1)),VpD!$I$2)</f>
        <v>1961-1972</v>
      </c>
      <c r="Q360" s="1">
        <f ca="1">INDEX(VpD!$C$3:$I$27,MATCH(F360,VpD!$B$3:$B$27,0),MATCH(P360,VpD!$C$2:$I$2,0))</f>
        <v>143</v>
      </c>
      <c r="R360" s="16">
        <f t="shared" ca="1" si="74"/>
        <v>19.161999999999999</v>
      </c>
      <c r="S360" s="14">
        <f t="shared" ca="1" si="75"/>
        <v>711032.31</v>
      </c>
      <c r="T360" s="14">
        <f t="shared" ca="1" si="76"/>
        <v>6172060.5</v>
      </c>
      <c r="U360" s="14" t="str">
        <f t="shared" ca="1" si="77"/>
        <v>0A3F507E-1D17-32B8-E044-0003BA298018</v>
      </c>
    </row>
    <row r="361" spans="1:21" s="14" customFormat="1" x14ac:dyDescent="0.25">
      <c r="A361" s="14">
        <f t="shared" si="65"/>
        <v>361</v>
      </c>
      <c r="B361" s="14" t="str">
        <f t="shared" ca="1" si="66"/>
        <v>9576783C-4D25-40D7-94A4-6ACE6F7C56F1</v>
      </c>
      <c r="C361" s="14" t="str">
        <f t="shared" ca="1" si="67"/>
        <v>Nysøvej</v>
      </c>
      <c r="D361" s="14" t="str">
        <f t="shared" ca="1" si="68"/>
        <v>50</v>
      </c>
      <c r="E361" s="14" t="str">
        <f t="shared" ca="1" si="69"/>
        <v>7ba</v>
      </c>
      <c r="F361" s="1">
        <f t="shared" ca="1" si="70"/>
        <v>120</v>
      </c>
      <c r="G361" s="1">
        <f t="shared" ca="1" si="71"/>
        <v>112</v>
      </c>
      <c r="H361" s="1">
        <f t="shared" ca="1" si="72"/>
        <v>1966</v>
      </c>
      <c r="I361" s="1" t="str">
        <f ca="1">INDEX(Relationstabel!$C$3:$K$10,MATCH(INDIRECT($A$1&amp;"J"&amp;A361),Relationstabel!$A$3:$A$10,0),MATCH(IFERROR(VALUE(INDIRECT($A$1&amp;"K"&amp;A361)),0),Relationstabel!$C$1:$K$1,0))</f>
        <v>Olie</v>
      </c>
      <c r="J361" s="1" t="str">
        <f ca="1">INDEX(Anvendelseskode!B:B,MATCH($F361,Anvendelseskode!$A:$A,0))</f>
        <v>Fritliggende enfamilieshus (parcelhus)</v>
      </c>
      <c r="K361" s="1" t="str">
        <f ca="1">INDEX(Anvendelseskode!C:C,MATCH($F361,Anvendelseskode!$A:$A,0))</f>
        <v>Parcelhuse</v>
      </c>
      <c r="L361" s="1" t="str">
        <f ca="1">INDEX(Anvendelseskode!D:D,MATCH($F361,Anvendelseskode!$A:$A,0))</f>
        <v>Private husholdninger</v>
      </c>
      <c r="M361" s="1" t="str">
        <f ca="1">IFERROR(INDEX(SBi!$2:$2,MATCH(H361,SBi!$1:$1,1)),SBi!$K$2)</f>
        <v>1961-1972</v>
      </c>
      <c r="N361" s="1">
        <f ca="1">INDEX(SBi!$C$3:$K$28,MATCH(F361,SBi!$B$3:$B$28,0),MATCH(M361,SBi!$C$2:$K$2,0))</f>
        <v>134.30000000000001</v>
      </c>
      <c r="O361" s="16">
        <f t="shared" ca="1" si="73"/>
        <v>15.041600000000003</v>
      </c>
      <c r="P361" s="16" t="str">
        <f ca="1">IFERROR(INDEX(VpD!$2:$2,MATCH(H361,VpD!$1:$1,1)),VpD!$I$2)</f>
        <v>1961-1972</v>
      </c>
      <c r="Q361" s="1">
        <f ca="1">INDEX(VpD!$C$3:$I$27,MATCH(F361,VpD!$B$3:$B$27,0),MATCH(P361,VpD!$C$2:$I$2,0))</f>
        <v>143</v>
      </c>
      <c r="R361" s="16">
        <f t="shared" ca="1" si="74"/>
        <v>16.015999999999998</v>
      </c>
      <c r="S361" s="14">
        <f t="shared" ca="1" si="75"/>
        <v>711984.39</v>
      </c>
      <c r="T361" s="14">
        <f t="shared" ca="1" si="76"/>
        <v>6169503.0999999996</v>
      </c>
      <c r="U361" s="14" t="str">
        <f t="shared" ca="1" si="77"/>
        <v>0A3F507E-1E17-32B8-E044-0003BA298018</v>
      </c>
    </row>
    <row r="362" spans="1:21" s="14" customFormat="1" x14ac:dyDescent="0.25">
      <c r="A362" s="14">
        <f t="shared" si="65"/>
        <v>362</v>
      </c>
      <c r="B362" s="14" t="str">
        <f t="shared" ca="1" si="66"/>
        <v>092811CF-4812-4B53-9998-DDB117211372</v>
      </c>
      <c r="C362" s="14" t="str">
        <f t="shared" ca="1" si="67"/>
        <v>Selsøvej</v>
      </c>
      <c r="D362" s="14" t="str">
        <f t="shared" ca="1" si="68"/>
        <v>18</v>
      </c>
      <c r="E362" s="14" t="str">
        <f t="shared" ca="1" si="69"/>
        <v>18gq</v>
      </c>
      <c r="F362" s="1">
        <f t="shared" ca="1" si="70"/>
        <v>120</v>
      </c>
      <c r="G362" s="1">
        <f t="shared" ca="1" si="71"/>
        <v>155</v>
      </c>
      <c r="H362" s="1">
        <f t="shared" ca="1" si="72"/>
        <v>1997</v>
      </c>
      <c r="I362" s="1" t="str">
        <f ca="1">INDEX(Relationstabel!$C$3:$K$10,MATCH(INDIRECT($A$1&amp;"J"&amp;A362),Relationstabel!$A$3:$A$10,0),MATCH(IFERROR(VALUE(INDIRECT($A$1&amp;"K"&amp;A362)),0),Relationstabel!$C$1:$K$1,0))</f>
        <v>Naturgas</v>
      </c>
      <c r="J362" s="1" t="str">
        <f ca="1">INDEX(Anvendelseskode!B:B,MATCH($F362,Anvendelseskode!$A:$A,0))</f>
        <v>Fritliggende enfamilieshus (parcelhus)</v>
      </c>
      <c r="K362" s="1" t="str">
        <f ca="1">INDEX(Anvendelseskode!C:C,MATCH($F362,Anvendelseskode!$A:$A,0))</f>
        <v>Parcelhuse</v>
      </c>
      <c r="L362" s="1" t="str">
        <f ca="1">INDEX(Anvendelseskode!D:D,MATCH($F362,Anvendelseskode!$A:$A,0))</f>
        <v>Private husholdninger</v>
      </c>
      <c r="M362" s="1" t="str">
        <f ca="1">IFERROR(INDEX(SBi!$2:$2,MATCH(H362,SBi!$1:$1,1)),SBi!$K$2)</f>
        <v>1979-1998</v>
      </c>
      <c r="N362" s="1">
        <f ca="1">INDEX(SBi!$C$3:$K$28,MATCH(F362,SBi!$B$3:$B$28,0),MATCH(M362,SBi!$C$2:$K$2,0))</f>
        <v>105.4</v>
      </c>
      <c r="O362" s="16">
        <f t="shared" ca="1" si="73"/>
        <v>16.337</v>
      </c>
      <c r="P362" s="16" t="str">
        <f ca="1">IFERROR(INDEX(VpD!$2:$2,MATCH(H362,VpD!$1:$1,1)),VpD!$I$2)</f>
        <v>1979-1998</v>
      </c>
      <c r="Q362" s="1">
        <f ca="1">INDEX(VpD!$C$3:$I$27,MATCH(F362,VpD!$B$3:$B$27,0),MATCH(P362,VpD!$C$2:$I$2,0))</f>
        <v>90</v>
      </c>
      <c r="R362" s="16">
        <f t="shared" ca="1" si="74"/>
        <v>13.95</v>
      </c>
      <c r="S362" s="14">
        <f t="shared" ca="1" si="75"/>
        <v>713438.79</v>
      </c>
      <c r="T362" s="14">
        <f t="shared" ca="1" si="76"/>
        <v>6169034.3499999996</v>
      </c>
      <c r="U362" s="14" t="str">
        <f t="shared" ca="1" si="77"/>
        <v>0A3F507E-2117-32B8-E044-0003BA298018</v>
      </c>
    </row>
    <row r="363" spans="1:21" s="14" customFormat="1" x14ac:dyDescent="0.25">
      <c r="A363" s="14">
        <f t="shared" si="65"/>
        <v>363</v>
      </c>
      <c r="B363" s="14" t="str">
        <f t="shared" ca="1" si="66"/>
        <v>EF6225E7-7B56-4D1A-9A73-E6EAA5F2B80E</v>
      </c>
      <c r="C363" s="14" t="str">
        <f t="shared" ca="1" si="67"/>
        <v>Valmuebakken</v>
      </c>
      <c r="D363" s="14" t="str">
        <f t="shared" ca="1" si="68"/>
        <v>39</v>
      </c>
      <c r="E363" s="14" t="str">
        <f t="shared" ca="1" si="69"/>
        <v>21it</v>
      </c>
      <c r="F363" s="1">
        <f t="shared" ca="1" si="70"/>
        <v>130</v>
      </c>
      <c r="G363" s="1">
        <f t="shared" ca="1" si="71"/>
        <v>90</v>
      </c>
      <c r="H363" s="1">
        <f t="shared" ca="1" si="72"/>
        <v>1993</v>
      </c>
      <c r="I363" s="1" t="str">
        <f ca="1">INDEX(Relationstabel!$C$3:$K$10,MATCH(INDIRECT($A$1&amp;"J"&amp;A363),Relationstabel!$A$3:$A$10,0),MATCH(IFERROR(VALUE(INDIRECT($A$1&amp;"K"&amp;A363)),0),Relationstabel!$C$1:$K$1,0))</f>
        <v>Fjernvarme/ Blokvarme</v>
      </c>
      <c r="J363" s="1" t="str">
        <f ca="1">INDEX(Anvendelseskode!B:B,MATCH($F363,Anvendelseskode!$A:$A,0))</f>
        <v>Række-, kæde-, dobbelthus (lodret adskillelse mellem enhederne)</v>
      </c>
      <c r="K363" s="1" t="str">
        <f ca="1">INDEX(Anvendelseskode!C:C,MATCH($F363,Anvendelseskode!$A:$A,0))</f>
        <v>Række-, kæde og dobbelthuse</v>
      </c>
      <c r="L363" s="1" t="str">
        <f ca="1">INDEX(Anvendelseskode!D:D,MATCH($F363,Anvendelseskode!$A:$A,0))</f>
        <v>Private husholdninger</v>
      </c>
      <c r="M363" s="1" t="str">
        <f ca="1">IFERROR(INDEX(SBi!$2:$2,MATCH(H363,SBi!$1:$1,1)),SBi!$K$2)</f>
        <v>1979-1998</v>
      </c>
      <c r="N363" s="1">
        <f ca="1">INDEX(SBi!$C$3:$K$28,MATCH(F363,SBi!$B$3:$B$28,0),MATCH(M363,SBi!$C$2:$K$2,0))</f>
        <v>96.8</v>
      </c>
      <c r="O363" s="16">
        <f t="shared" ca="1" si="73"/>
        <v>8.7119999999999997</v>
      </c>
      <c r="P363" s="16" t="str">
        <f ca="1">IFERROR(INDEX(VpD!$2:$2,MATCH(H363,VpD!$1:$1,1)),VpD!$I$2)</f>
        <v>1979-1998</v>
      </c>
      <c r="Q363" s="1">
        <f ca="1">INDEX(VpD!$C$3:$I$27,MATCH(F363,VpD!$B$3:$B$27,0),MATCH(P363,VpD!$C$2:$I$2,0))</f>
        <v>74</v>
      </c>
      <c r="R363" s="16">
        <f t="shared" ca="1" si="74"/>
        <v>6.66</v>
      </c>
      <c r="S363" s="14">
        <f t="shared" ca="1" si="75"/>
        <v>711690.12</v>
      </c>
      <c r="T363" s="14">
        <f t="shared" ca="1" si="76"/>
        <v>6172463.0499999998</v>
      </c>
      <c r="U363" s="14" t="str">
        <f t="shared" ca="1" si="77"/>
        <v>0A3F507E-2417-32B8-E044-0003BA298018</v>
      </c>
    </row>
    <row r="364" spans="1:21" s="14" customFormat="1" x14ac:dyDescent="0.25">
      <c r="A364" s="14">
        <f t="shared" si="65"/>
        <v>364</v>
      </c>
      <c r="B364" s="14" t="str">
        <f t="shared" ca="1" si="66"/>
        <v>2A9C735F-8DCA-4C25-A18C-2AFA95A37642</v>
      </c>
      <c r="C364" s="14" t="str">
        <f t="shared" ca="1" si="67"/>
        <v>Hyrdeengen</v>
      </c>
      <c r="D364" s="14" t="str">
        <f t="shared" ca="1" si="68"/>
        <v>349</v>
      </c>
      <c r="E364" s="14" t="str">
        <f t="shared" ca="1" si="69"/>
        <v>21do</v>
      </c>
      <c r="F364" s="1">
        <f t="shared" ca="1" si="70"/>
        <v>130</v>
      </c>
      <c r="G364" s="1">
        <f t="shared" ca="1" si="71"/>
        <v>125</v>
      </c>
      <c r="H364" s="1">
        <f t="shared" ca="1" si="72"/>
        <v>1975</v>
      </c>
      <c r="I364" s="1" t="str">
        <f ca="1">INDEX(Relationstabel!$C$3:$K$10,MATCH(INDIRECT($A$1&amp;"J"&amp;A364),Relationstabel!$A$3:$A$10,0),MATCH(IFERROR(VALUE(INDIRECT($A$1&amp;"K"&amp;A364)),0),Relationstabel!$C$1:$K$1,0))</f>
        <v>Fjernvarme/ Blokvarme</v>
      </c>
      <c r="J364" s="1" t="str">
        <f ca="1">INDEX(Anvendelseskode!B:B,MATCH($F364,Anvendelseskode!$A:$A,0))</f>
        <v>Række-, kæde-, dobbelthus (lodret adskillelse mellem enhederne)</v>
      </c>
      <c r="K364" s="1" t="str">
        <f ca="1">INDEX(Anvendelseskode!C:C,MATCH($F364,Anvendelseskode!$A:$A,0))</f>
        <v>Række-, kæde og dobbelthuse</v>
      </c>
      <c r="L364" s="1" t="str">
        <f ca="1">INDEX(Anvendelseskode!D:D,MATCH($F364,Anvendelseskode!$A:$A,0))</f>
        <v>Private husholdninger</v>
      </c>
      <c r="M364" s="1" t="str">
        <f ca="1">IFERROR(INDEX(SBi!$2:$2,MATCH(H364,SBi!$1:$1,1)),SBi!$K$2)</f>
        <v>1973-1978</v>
      </c>
      <c r="N364" s="1">
        <f ca="1">INDEX(SBi!$C$3:$K$28,MATCH(F364,SBi!$B$3:$B$28,0),MATCH(M364,SBi!$C$2:$K$2,0))</f>
        <v>112.6</v>
      </c>
      <c r="O364" s="16">
        <f t="shared" ca="1" si="73"/>
        <v>14.074999999999999</v>
      </c>
      <c r="P364" s="16" t="str">
        <f ca="1">IFERROR(INDEX(VpD!$2:$2,MATCH(H364,VpD!$1:$1,1)),VpD!$I$2)</f>
        <v>1973-1978</v>
      </c>
      <c r="Q364" s="1">
        <f ca="1">INDEX(VpD!$C$3:$I$27,MATCH(F364,VpD!$B$3:$B$27,0),MATCH(P364,VpD!$C$2:$I$2,0))</f>
        <v>98</v>
      </c>
      <c r="R364" s="16">
        <f t="shared" ca="1" si="74"/>
        <v>12.25</v>
      </c>
      <c r="S364" s="14">
        <f t="shared" ca="1" si="75"/>
        <v>711558.21</v>
      </c>
      <c r="T364" s="14">
        <f t="shared" ca="1" si="76"/>
        <v>6172295.3300000001</v>
      </c>
      <c r="U364" s="14" t="str">
        <f t="shared" ca="1" si="77"/>
        <v>0A3F507E-1A00-32B8-E044-0003BA298018</v>
      </c>
    </row>
    <row r="365" spans="1:21" s="14" customFormat="1" x14ac:dyDescent="0.25">
      <c r="A365" s="14">
        <f t="shared" si="65"/>
        <v>365</v>
      </c>
      <c r="B365" s="14" t="str">
        <f t="shared" ca="1" si="66"/>
        <v>990A8C53-4745-46A9-9050-E599D53BB8B5</v>
      </c>
      <c r="C365" s="14" t="str">
        <f t="shared" ca="1" si="67"/>
        <v>Aunsøvej</v>
      </c>
      <c r="D365" s="14" t="str">
        <f t="shared" ca="1" si="68"/>
        <v>2</v>
      </c>
      <c r="E365" s="14" t="str">
        <f t="shared" ca="1" si="69"/>
        <v>11ag</v>
      </c>
      <c r="F365" s="1">
        <f t="shared" ca="1" si="70"/>
        <v>120</v>
      </c>
      <c r="G365" s="1">
        <f t="shared" ca="1" si="71"/>
        <v>270</v>
      </c>
      <c r="H365" s="1">
        <f t="shared" ca="1" si="72"/>
        <v>1935</v>
      </c>
      <c r="I365" s="1" t="str">
        <f ca="1">INDEX(Relationstabel!$C$3:$K$10,MATCH(INDIRECT($A$1&amp;"J"&amp;A365),Relationstabel!$A$3:$A$10,0),MATCH(IFERROR(VALUE(INDIRECT($A$1&amp;"K"&amp;A365)),0),Relationstabel!$C$1:$K$1,0))</f>
        <v>Olie</v>
      </c>
      <c r="J365" s="1" t="str">
        <f ca="1">INDEX(Anvendelseskode!B:B,MATCH($F365,Anvendelseskode!$A:$A,0))</f>
        <v>Fritliggende enfamilieshus (parcelhus)</v>
      </c>
      <c r="K365" s="1" t="str">
        <f ca="1">INDEX(Anvendelseskode!C:C,MATCH($F365,Anvendelseskode!$A:$A,0))</f>
        <v>Parcelhuse</v>
      </c>
      <c r="L365" s="1" t="str">
        <f ca="1">INDEX(Anvendelseskode!D:D,MATCH($F365,Anvendelseskode!$A:$A,0))</f>
        <v>Private husholdninger</v>
      </c>
      <c r="M365" s="1" t="str">
        <f ca="1">IFERROR(INDEX(SBi!$2:$2,MATCH(H365,SBi!$1:$1,1)),SBi!$K$2)</f>
        <v>1931-1950</v>
      </c>
      <c r="N365" s="1">
        <f ca="1">INDEX(SBi!$C$3:$K$28,MATCH(F365,SBi!$B$3:$B$28,0),MATCH(M365,SBi!$C$2:$K$2,0))</f>
        <v>164.1</v>
      </c>
      <c r="O365" s="16">
        <f t="shared" ca="1" si="73"/>
        <v>44.307000000000002</v>
      </c>
      <c r="P365" s="16" t="str">
        <f ca="1">IFERROR(INDEX(VpD!$2:$2,MATCH(H365,VpD!$1:$1,1)),VpD!$I$2)</f>
        <v>1931-1950</v>
      </c>
      <c r="Q365" s="1">
        <f ca="1">INDEX(VpD!$C$3:$I$27,MATCH(F365,VpD!$B$3:$B$27,0),MATCH(P365,VpD!$C$2:$I$2,0))</f>
        <v>217</v>
      </c>
      <c r="R365" s="16">
        <f t="shared" ca="1" si="74"/>
        <v>58.59</v>
      </c>
      <c r="S365" s="14">
        <f t="shared" ca="1" si="75"/>
        <v>712981.76</v>
      </c>
      <c r="T365" s="14">
        <f t="shared" ca="1" si="76"/>
        <v>6168702.0199999996</v>
      </c>
      <c r="U365" s="14" t="str">
        <f t="shared" ca="1" si="77"/>
        <v>0A3F507E-1504-32B8-E044-0003BA298018</v>
      </c>
    </row>
    <row r="366" spans="1:21" s="14" customFormat="1" x14ac:dyDescent="0.25">
      <c r="A366" s="14">
        <f t="shared" si="65"/>
        <v>366</v>
      </c>
      <c r="B366" s="14" t="str">
        <f t="shared" ca="1" si="66"/>
        <v>A1DCFF14-B726-485D-AC50-E78E79128297</v>
      </c>
      <c r="C366" s="14" t="str">
        <f t="shared" ca="1" si="67"/>
        <v>Bygaden</v>
      </c>
      <c r="D366" s="14" t="str">
        <f t="shared" ca="1" si="68"/>
        <v>57</v>
      </c>
      <c r="E366" s="14" t="str">
        <f t="shared" ca="1" si="69"/>
        <v>10ei</v>
      </c>
      <c r="F366" s="1">
        <f t="shared" ca="1" si="70"/>
        <v>120</v>
      </c>
      <c r="G366" s="1">
        <f t="shared" ca="1" si="71"/>
        <v>366</v>
      </c>
      <c r="H366" s="1">
        <f t="shared" ca="1" si="72"/>
        <v>1996</v>
      </c>
      <c r="I366" s="1" t="str">
        <f ca="1">INDEX(Relationstabel!$C$3:$K$10,MATCH(INDIRECT($A$1&amp;"J"&amp;A366),Relationstabel!$A$3:$A$10,0),MATCH(IFERROR(VALUE(INDIRECT($A$1&amp;"K"&amp;A366)),0),Relationstabel!$C$1:$K$1,0))</f>
        <v>Naturgas</v>
      </c>
      <c r="J366" s="1" t="str">
        <f ca="1">INDEX(Anvendelseskode!B:B,MATCH($F366,Anvendelseskode!$A:$A,0))</f>
        <v>Fritliggende enfamilieshus (parcelhus)</v>
      </c>
      <c r="K366" s="1" t="str">
        <f ca="1">INDEX(Anvendelseskode!C:C,MATCH($F366,Anvendelseskode!$A:$A,0))</f>
        <v>Parcelhuse</v>
      </c>
      <c r="L366" s="1" t="str">
        <f ca="1">INDEX(Anvendelseskode!D:D,MATCH($F366,Anvendelseskode!$A:$A,0))</f>
        <v>Private husholdninger</v>
      </c>
      <c r="M366" s="1" t="str">
        <f ca="1">IFERROR(INDEX(SBi!$2:$2,MATCH(H366,SBi!$1:$1,1)),SBi!$K$2)</f>
        <v>1979-1998</v>
      </c>
      <c r="N366" s="1">
        <f ca="1">INDEX(SBi!$C$3:$K$28,MATCH(F366,SBi!$B$3:$B$28,0),MATCH(M366,SBi!$C$2:$K$2,0))</f>
        <v>105.4</v>
      </c>
      <c r="O366" s="16">
        <f t="shared" ca="1" si="73"/>
        <v>38.5764</v>
      </c>
      <c r="P366" s="16" t="str">
        <f ca="1">IFERROR(INDEX(VpD!$2:$2,MATCH(H366,VpD!$1:$1,1)),VpD!$I$2)</f>
        <v>1979-1998</v>
      </c>
      <c r="Q366" s="1">
        <f ca="1">INDEX(VpD!$C$3:$I$27,MATCH(F366,VpD!$B$3:$B$27,0),MATCH(P366,VpD!$C$2:$I$2,0))</f>
        <v>90</v>
      </c>
      <c r="R366" s="16">
        <f t="shared" ca="1" si="74"/>
        <v>32.94</v>
      </c>
      <c r="S366" s="14">
        <f t="shared" ca="1" si="75"/>
        <v>711528.64</v>
      </c>
      <c r="T366" s="14">
        <f t="shared" ca="1" si="76"/>
        <v>6170742.3200000003</v>
      </c>
      <c r="U366" s="14" t="str">
        <f t="shared" ca="1" si="77"/>
        <v>0A3F507E-1604-32B8-E044-0003BA298018</v>
      </c>
    </row>
    <row r="367" spans="1:21" s="14" customFormat="1" x14ac:dyDescent="0.25">
      <c r="A367" s="14">
        <f t="shared" si="65"/>
        <v>367</v>
      </c>
      <c r="B367" s="14" t="str">
        <f t="shared" ca="1" si="66"/>
        <v>9B41C012-EB84-4E41-A7E9-D642F24E0678</v>
      </c>
      <c r="C367" s="14" t="str">
        <f t="shared" ca="1" si="67"/>
        <v>Rendsagervej</v>
      </c>
      <c r="D367" s="14" t="str">
        <f t="shared" ca="1" si="68"/>
        <v>152</v>
      </c>
      <c r="E367" s="14" t="str">
        <f t="shared" ca="1" si="69"/>
        <v>9fø</v>
      </c>
      <c r="F367" s="1">
        <f t="shared" ca="1" si="70"/>
        <v>120</v>
      </c>
      <c r="G367" s="1">
        <f t="shared" ca="1" si="71"/>
        <v>134</v>
      </c>
      <c r="H367" s="1">
        <f t="shared" ca="1" si="72"/>
        <v>1971</v>
      </c>
      <c r="I367" s="1" t="str">
        <f ca="1">INDEX(Relationstabel!$C$3:$K$10,MATCH(INDIRECT($A$1&amp;"J"&amp;A367),Relationstabel!$A$3:$A$10,0),MATCH(IFERROR(VALUE(INDIRECT($A$1&amp;"K"&amp;A367)),0),Relationstabel!$C$1:$K$1,0))</f>
        <v>Naturgas</v>
      </c>
      <c r="J367" s="1" t="str">
        <f ca="1">INDEX(Anvendelseskode!B:B,MATCH($F367,Anvendelseskode!$A:$A,0))</f>
        <v>Fritliggende enfamilieshus (parcelhus)</v>
      </c>
      <c r="K367" s="1" t="str">
        <f ca="1">INDEX(Anvendelseskode!C:C,MATCH($F367,Anvendelseskode!$A:$A,0))</f>
        <v>Parcelhuse</v>
      </c>
      <c r="L367" s="1" t="str">
        <f ca="1">INDEX(Anvendelseskode!D:D,MATCH($F367,Anvendelseskode!$A:$A,0))</f>
        <v>Private husholdninger</v>
      </c>
      <c r="M367" s="1" t="str">
        <f ca="1">IFERROR(INDEX(SBi!$2:$2,MATCH(H367,SBi!$1:$1,1)),SBi!$K$2)</f>
        <v>1961-1972</v>
      </c>
      <c r="N367" s="1">
        <f ca="1">INDEX(SBi!$C$3:$K$28,MATCH(F367,SBi!$B$3:$B$28,0),MATCH(M367,SBi!$C$2:$K$2,0))</f>
        <v>134.30000000000001</v>
      </c>
      <c r="O367" s="16">
        <f t="shared" ca="1" si="73"/>
        <v>17.996200000000002</v>
      </c>
      <c r="P367" s="16" t="str">
        <f ca="1">IFERROR(INDEX(VpD!$2:$2,MATCH(H367,VpD!$1:$1,1)),VpD!$I$2)</f>
        <v>1961-1972</v>
      </c>
      <c r="Q367" s="1">
        <f ca="1">INDEX(VpD!$C$3:$I$27,MATCH(F367,VpD!$B$3:$B$27,0),MATCH(P367,VpD!$C$2:$I$2,0))</f>
        <v>143</v>
      </c>
      <c r="R367" s="16">
        <f t="shared" ca="1" si="74"/>
        <v>19.161999999999999</v>
      </c>
      <c r="S367" s="14">
        <f t="shared" ca="1" si="75"/>
        <v>711071.4</v>
      </c>
      <c r="T367" s="14">
        <f t="shared" ca="1" si="76"/>
        <v>6171911.5700000003</v>
      </c>
      <c r="U367" s="14" t="str">
        <f t="shared" ca="1" si="77"/>
        <v>0A3F507E-2014-32B8-E044-0003BA298018</v>
      </c>
    </row>
    <row r="368" spans="1:21" s="14" customFormat="1" x14ac:dyDescent="0.25">
      <c r="A368" s="14">
        <f t="shared" si="65"/>
        <v>368</v>
      </c>
      <c r="B368" s="14" t="str">
        <f t="shared" ca="1" si="66"/>
        <v>248402C1-9E12-400E-AE9D-C1ACD000FB37</v>
      </c>
      <c r="C368" s="14" t="str">
        <f t="shared" ca="1" si="67"/>
        <v>Syvhøjvænge</v>
      </c>
      <c r="D368" s="14" t="str">
        <f t="shared" ca="1" si="68"/>
        <v>236</v>
      </c>
      <c r="E368" s="14" t="str">
        <f t="shared" ca="1" si="69"/>
        <v>14ai</v>
      </c>
      <c r="F368" s="1">
        <f t="shared" ca="1" si="70"/>
        <v>120</v>
      </c>
      <c r="G368" s="1">
        <f t="shared" ca="1" si="71"/>
        <v>176</v>
      </c>
      <c r="H368" s="1">
        <f t="shared" ca="1" si="72"/>
        <v>1984</v>
      </c>
      <c r="I368" s="1" t="str">
        <f ca="1">INDEX(Relationstabel!$C$3:$K$10,MATCH(INDIRECT($A$1&amp;"J"&amp;A368),Relationstabel!$A$3:$A$10,0),MATCH(IFERROR(VALUE(INDIRECT($A$1&amp;"K"&amp;A368)),0),Relationstabel!$C$1:$K$1,0))</f>
        <v>Naturgas</v>
      </c>
      <c r="J368" s="1" t="str">
        <f ca="1">INDEX(Anvendelseskode!B:B,MATCH($F368,Anvendelseskode!$A:$A,0))</f>
        <v>Fritliggende enfamilieshus (parcelhus)</v>
      </c>
      <c r="K368" s="1" t="str">
        <f ca="1">INDEX(Anvendelseskode!C:C,MATCH($F368,Anvendelseskode!$A:$A,0))</f>
        <v>Parcelhuse</v>
      </c>
      <c r="L368" s="1" t="str">
        <f ca="1">INDEX(Anvendelseskode!D:D,MATCH($F368,Anvendelseskode!$A:$A,0))</f>
        <v>Private husholdninger</v>
      </c>
      <c r="M368" s="1" t="str">
        <f ca="1">IFERROR(INDEX(SBi!$2:$2,MATCH(H368,SBi!$1:$1,1)),SBi!$K$2)</f>
        <v>1979-1998</v>
      </c>
      <c r="N368" s="1">
        <f ca="1">INDEX(SBi!$C$3:$K$28,MATCH(F368,SBi!$B$3:$B$28,0),MATCH(M368,SBi!$C$2:$K$2,0))</f>
        <v>105.4</v>
      </c>
      <c r="O368" s="16">
        <f t="shared" ca="1" si="73"/>
        <v>18.5504</v>
      </c>
      <c r="P368" s="16" t="str">
        <f ca="1">IFERROR(INDEX(VpD!$2:$2,MATCH(H368,VpD!$1:$1,1)),VpD!$I$2)</f>
        <v>1979-1998</v>
      </c>
      <c r="Q368" s="1">
        <f ca="1">INDEX(VpD!$C$3:$I$27,MATCH(F368,VpD!$B$3:$B$27,0),MATCH(P368,VpD!$C$2:$I$2,0))</f>
        <v>90</v>
      </c>
      <c r="R368" s="16">
        <f t="shared" ca="1" si="74"/>
        <v>15.84</v>
      </c>
      <c r="S368" s="14">
        <f t="shared" ca="1" si="75"/>
        <v>711975.53</v>
      </c>
      <c r="T368" s="14">
        <f t="shared" ca="1" si="76"/>
        <v>6172241.7999999998</v>
      </c>
      <c r="U368" s="14" t="str">
        <f t="shared" ca="1" si="77"/>
        <v>0A3F507E-2320-32B8-E044-0003BA298018</v>
      </c>
    </row>
    <row r="369" spans="1:21" s="14" customFormat="1" x14ac:dyDescent="0.25">
      <c r="A369" s="14">
        <f t="shared" si="65"/>
        <v>369</v>
      </c>
      <c r="B369" s="14" t="str">
        <f t="shared" ca="1" si="66"/>
        <v>5BA478BC-6C24-4B26-8E71-0A7B3AA01F2C</v>
      </c>
      <c r="C369" s="14" t="str">
        <f t="shared" ca="1" si="67"/>
        <v>Selsøvej</v>
      </c>
      <c r="D369" s="14" t="str">
        <f t="shared" ca="1" si="68"/>
        <v>37</v>
      </c>
      <c r="E369" s="14" t="str">
        <f t="shared" ca="1" si="69"/>
        <v>18dt</v>
      </c>
      <c r="F369" s="1">
        <f t="shared" ca="1" si="70"/>
        <v>120</v>
      </c>
      <c r="G369" s="1">
        <f t="shared" ca="1" si="71"/>
        <v>100</v>
      </c>
      <c r="H369" s="1">
        <f t="shared" ca="1" si="72"/>
        <v>1958</v>
      </c>
      <c r="I369" s="1" t="str">
        <f ca="1">INDEX(Relationstabel!$C$3:$K$10,MATCH(INDIRECT($A$1&amp;"J"&amp;A369),Relationstabel!$A$3:$A$10,0),MATCH(IFERROR(VALUE(INDIRECT($A$1&amp;"K"&amp;A369)),0),Relationstabel!$C$1:$K$1,0))</f>
        <v>Naturgas</v>
      </c>
      <c r="J369" s="1" t="str">
        <f ca="1">INDEX(Anvendelseskode!B:B,MATCH($F369,Anvendelseskode!$A:$A,0))</f>
        <v>Fritliggende enfamilieshus (parcelhus)</v>
      </c>
      <c r="K369" s="1" t="str">
        <f ca="1">INDEX(Anvendelseskode!C:C,MATCH($F369,Anvendelseskode!$A:$A,0))</f>
        <v>Parcelhuse</v>
      </c>
      <c r="L369" s="1" t="str">
        <f ca="1">INDEX(Anvendelseskode!D:D,MATCH($F369,Anvendelseskode!$A:$A,0))</f>
        <v>Private husholdninger</v>
      </c>
      <c r="M369" s="1" t="str">
        <f ca="1">IFERROR(INDEX(SBi!$2:$2,MATCH(H369,SBi!$1:$1,1)),SBi!$K$2)</f>
        <v>1951-1960</v>
      </c>
      <c r="N369" s="1">
        <f ca="1">INDEX(SBi!$C$3:$K$28,MATCH(F369,SBi!$B$3:$B$28,0),MATCH(M369,SBi!$C$2:$K$2,0))</f>
        <v>154.9</v>
      </c>
      <c r="O369" s="16">
        <f t="shared" ca="1" si="73"/>
        <v>15.49</v>
      </c>
      <c r="P369" s="16" t="str">
        <f ca="1">IFERROR(INDEX(VpD!$2:$2,MATCH(H369,VpD!$1:$1,1)),VpD!$I$2)</f>
        <v>1951-1960</v>
      </c>
      <c r="Q369" s="1">
        <f ca="1">INDEX(VpD!$C$3:$I$27,MATCH(F369,VpD!$B$3:$B$27,0),MATCH(P369,VpD!$C$2:$I$2,0))</f>
        <v>204</v>
      </c>
      <c r="R369" s="16">
        <f t="shared" ca="1" si="74"/>
        <v>20.399999999999999</v>
      </c>
      <c r="S369" s="14">
        <f t="shared" ca="1" si="75"/>
        <v>713243.21</v>
      </c>
      <c r="T369" s="14">
        <f t="shared" ca="1" si="76"/>
        <v>6169044.0199999996</v>
      </c>
      <c r="U369" s="14" t="str">
        <f t="shared" ca="1" si="77"/>
        <v>0A3F507E-2128-32B8-E044-0003BA298018</v>
      </c>
    </row>
    <row r="370" spans="1:21" s="14" customFormat="1" x14ac:dyDescent="0.25">
      <c r="A370" s="14">
        <f t="shared" si="65"/>
        <v>370</v>
      </c>
      <c r="B370" s="14" t="str">
        <f t="shared" ca="1" si="66"/>
        <v>4D1F2EBD-C683-4B3B-8283-6CEB11B4A3D2</v>
      </c>
      <c r="C370" s="14" t="str">
        <f t="shared" ca="1" si="67"/>
        <v>Promenaden</v>
      </c>
      <c r="D370" s="14" t="str">
        <f t="shared" ca="1" si="68"/>
        <v>118</v>
      </c>
      <c r="E370" s="14" t="str">
        <f t="shared" ca="1" si="69"/>
        <v>9rl</v>
      </c>
      <c r="F370" s="1">
        <f t="shared" ca="1" si="70"/>
        <v>130</v>
      </c>
      <c r="G370" s="1">
        <f t="shared" ca="1" si="71"/>
        <v>153</v>
      </c>
      <c r="H370" s="1">
        <f t="shared" ca="1" si="72"/>
        <v>2008</v>
      </c>
      <c r="I370" s="1" t="str">
        <f ca="1">INDEX(Relationstabel!$C$3:$K$10,MATCH(INDIRECT($A$1&amp;"J"&amp;A370),Relationstabel!$A$3:$A$10,0),MATCH(IFERROR(VALUE(INDIRECT($A$1&amp;"K"&amp;A370)),0),Relationstabel!$C$1:$K$1,0))</f>
        <v>Fjernvarme/ Blokvarme</v>
      </c>
      <c r="J370" s="1" t="str">
        <f ca="1">INDEX(Anvendelseskode!B:B,MATCH($F370,Anvendelseskode!$A:$A,0))</f>
        <v>Række-, kæde-, dobbelthus (lodret adskillelse mellem enhederne)</v>
      </c>
      <c r="K370" s="1" t="str">
        <f ca="1">INDEX(Anvendelseskode!C:C,MATCH($F370,Anvendelseskode!$A:$A,0))</f>
        <v>Række-, kæde og dobbelthuse</v>
      </c>
      <c r="L370" s="1" t="str">
        <f ca="1">INDEX(Anvendelseskode!D:D,MATCH($F370,Anvendelseskode!$A:$A,0))</f>
        <v>Private husholdninger</v>
      </c>
      <c r="M370" s="1" t="str">
        <f ca="1">IFERROR(INDEX(SBi!$2:$2,MATCH(H370,SBi!$1:$1,1)),SBi!$K$2)</f>
        <v>Efter 2006</v>
      </c>
      <c r="N370" s="1">
        <f ca="1">INDEX(SBi!$C$3:$K$28,MATCH(F370,SBi!$B$3:$B$28,0),MATCH(M370,SBi!$C$2:$K$2,0))</f>
        <v>66.400000000000006</v>
      </c>
      <c r="O370" s="16">
        <f t="shared" ca="1" si="73"/>
        <v>10.1592</v>
      </c>
      <c r="P370" s="16" t="str">
        <f ca="1">IFERROR(INDEX(VpD!$2:$2,MATCH(H370,VpD!$1:$1,1)),VpD!$I$2)</f>
        <v>&gt;1998</v>
      </c>
      <c r="Q370" s="1">
        <f ca="1">INDEX(VpD!$C$3:$I$27,MATCH(F370,VpD!$B$3:$B$27,0),MATCH(P370,VpD!$C$2:$I$2,0))</f>
        <v>65</v>
      </c>
      <c r="R370" s="16">
        <f t="shared" ca="1" si="74"/>
        <v>9.9450000000000003</v>
      </c>
      <c r="S370" s="14">
        <f t="shared" ca="1" si="75"/>
        <v>711690.34</v>
      </c>
      <c r="T370" s="14">
        <f t="shared" ca="1" si="76"/>
        <v>6172710.96</v>
      </c>
      <c r="U370" s="14" t="str">
        <f t="shared" ca="1" si="77"/>
        <v>3CAE7253-0966-0F90-E044-0003BA298018</v>
      </c>
    </row>
    <row r="371" spans="1:21" s="14" customFormat="1" x14ac:dyDescent="0.25">
      <c r="A371" s="14">
        <f t="shared" si="65"/>
        <v>371</v>
      </c>
      <c r="B371" s="14" t="str">
        <f t="shared" ca="1" si="66"/>
        <v>CE8565FD-453F-47AB-B11F-B9C575C3F1A1</v>
      </c>
      <c r="C371" s="14" t="str">
        <f t="shared" ca="1" si="67"/>
        <v>Promenaden</v>
      </c>
      <c r="D371" s="14" t="str">
        <f t="shared" ca="1" si="68"/>
        <v>128</v>
      </c>
      <c r="E371" s="14" t="str">
        <f t="shared" ca="1" si="69"/>
        <v>9rd</v>
      </c>
      <c r="F371" s="1">
        <f t="shared" ca="1" si="70"/>
        <v>130</v>
      </c>
      <c r="G371" s="1">
        <f t="shared" ca="1" si="71"/>
        <v>111</v>
      </c>
      <c r="H371" s="1">
        <f t="shared" ca="1" si="72"/>
        <v>2008</v>
      </c>
      <c r="I371" s="1" t="str">
        <f ca="1">INDEX(Relationstabel!$C$3:$K$10,MATCH(INDIRECT($A$1&amp;"J"&amp;A371),Relationstabel!$A$3:$A$10,0),MATCH(IFERROR(VALUE(INDIRECT($A$1&amp;"K"&amp;A371)),0),Relationstabel!$C$1:$K$1,0))</f>
        <v>Fjernvarme/ Blokvarme</v>
      </c>
      <c r="J371" s="1" t="str">
        <f ca="1">INDEX(Anvendelseskode!B:B,MATCH($F371,Anvendelseskode!$A:$A,0))</f>
        <v>Række-, kæde-, dobbelthus (lodret adskillelse mellem enhederne)</v>
      </c>
      <c r="K371" s="1" t="str">
        <f ca="1">INDEX(Anvendelseskode!C:C,MATCH($F371,Anvendelseskode!$A:$A,0))</f>
        <v>Række-, kæde og dobbelthuse</v>
      </c>
      <c r="L371" s="1" t="str">
        <f ca="1">INDEX(Anvendelseskode!D:D,MATCH($F371,Anvendelseskode!$A:$A,0))</f>
        <v>Private husholdninger</v>
      </c>
      <c r="M371" s="1" t="str">
        <f ca="1">IFERROR(INDEX(SBi!$2:$2,MATCH(H371,SBi!$1:$1,1)),SBi!$K$2)</f>
        <v>Efter 2006</v>
      </c>
      <c r="N371" s="1">
        <f ca="1">INDEX(SBi!$C$3:$K$28,MATCH(F371,SBi!$B$3:$B$28,0),MATCH(M371,SBi!$C$2:$K$2,0))</f>
        <v>66.400000000000006</v>
      </c>
      <c r="O371" s="16">
        <f t="shared" ca="1" si="73"/>
        <v>7.370400000000001</v>
      </c>
      <c r="P371" s="16" t="str">
        <f ca="1">IFERROR(INDEX(VpD!$2:$2,MATCH(H371,VpD!$1:$1,1)),VpD!$I$2)</f>
        <v>&gt;1998</v>
      </c>
      <c r="Q371" s="1">
        <f ca="1">INDEX(VpD!$C$3:$I$27,MATCH(F371,VpD!$B$3:$B$27,0),MATCH(P371,VpD!$C$2:$I$2,0))</f>
        <v>65</v>
      </c>
      <c r="R371" s="16">
        <f t="shared" ca="1" si="74"/>
        <v>7.2149999999999999</v>
      </c>
      <c r="S371" s="14">
        <f t="shared" ca="1" si="75"/>
        <v>711686.06</v>
      </c>
      <c r="T371" s="14">
        <f t="shared" ca="1" si="76"/>
        <v>6172755.6900000004</v>
      </c>
      <c r="U371" s="14" t="str">
        <f t="shared" ca="1" si="77"/>
        <v>3CAE7253-0969-0F90-E044-0003BA298018</v>
      </c>
    </row>
    <row r="372" spans="1:21" s="14" customFormat="1" x14ac:dyDescent="0.25">
      <c r="A372" s="14">
        <f t="shared" si="65"/>
        <v>372</v>
      </c>
      <c r="B372" s="14" t="str">
        <f t="shared" ca="1" si="66"/>
        <v>8827B592-578C-428F-8A2B-BEFC9A84D69A</v>
      </c>
      <c r="C372" s="14" t="str">
        <f t="shared" ca="1" si="67"/>
        <v>Promenaden</v>
      </c>
      <c r="D372" s="14" t="str">
        <f t="shared" ca="1" si="68"/>
        <v>132</v>
      </c>
      <c r="E372" s="14" t="str">
        <f t="shared" ca="1" si="69"/>
        <v>9rg</v>
      </c>
      <c r="F372" s="1">
        <f t="shared" ca="1" si="70"/>
        <v>130</v>
      </c>
      <c r="G372" s="1">
        <f t="shared" ca="1" si="71"/>
        <v>111</v>
      </c>
      <c r="H372" s="1">
        <f t="shared" ca="1" si="72"/>
        <v>2008</v>
      </c>
      <c r="I372" s="1" t="str">
        <f ca="1">INDEX(Relationstabel!$C$3:$K$10,MATCH(INDIRECT($A$1&amp;"J"&amp;A372),Relationstabel!$A$3:$A$10,0),MATCH(IFERROR(VALUE(INDIRECT($A$1&amp;"K"&amp;A372)),0),Relationstabel!$C$1:$K$1,0))</f>
        <v>Fjernvarme/ Blokvarme</v>
      </c>
      <c r="J372" s="1" t="str">
        <f ca="1">INDEX(Anvendelseskode!B:B,MATCH($F372,Anvendelseskode!$A:$A,0))</f>
        <v>Række-, kæde-, dobbelthus (lodret adskillelse mellem enhederne)</v>
      </c>
      <c r="K372" s="1" t="str">
        <f ca="1">INDEX(Anvendelseskode!C:C,MATCH($F372,Anvendelseskode!$A:$A,0))</f>
        <v>Række-, kæde og dobbelthuse</v>
      </c>
      <c r="L372" s="1" t="str">
        <f ca="1">INDEX(Anvendelseskode!D:D,MATCH($F372,Anvendelseskode!$A:$A,0))</f>
        <v>Private husholdninger</v>
      </c>
      <c r="M372" s="1" t="str">
        <f ca="1">IFERROR(INDEX(SBi!$2:$2,MATCH(H372,SBi!$1:$1,1)),SBi!$K$2)</f>
        <v>Efter 2006</v>
      </c>
      <c r="N372" s="1">
        <f ca="1">INDEX(SBi!$C$3:$K$28,MATCH(F372,SBi!$B$3:$B$28,0),MATCH(M372,SBi!$C$2:$K$2,0))</f>
        <v>66.400000000000006</v>
      </c>
      <c r="O372" s="16">
        <f t="shared" ca="1" si="73"/>
        <v>7.370400000000001</v>
      </c>
      <c r="P372" s="16" t="str">
        <f ca="1">IFERROR(INDEX(VpD!$2:$2,MATCH(H372,VpD!$1:$1,1)),VpD!$I$2)</f>
        <v>&gt;1998</v>
      </c>
      <c r="Q372" s="1">
        <f ca="1">INDEX(VpD!$C$3:$I$27,MATCH(F372,VpD!$B$3:$B$27,0),MATCH(P372,VpD!$C$2:$I$2,0))</f>
        <v>65</v>
      </c>
      <c r="R372" s="16">
        <f t="shared" ca="1" si="74"/>
        <v>7.2149999999999999</v>
      </c>
      <c r="S372" s="14">
        <f t="shared" ca="1" si="75"/>
        <v>711696.73</v>
      </c>
      <c r="T372" s="14">
        <f t="shared" ca="1" si="76"/>
        <v>6172758.5800000001</v>
      </c>
      <c r="U372" s="14" t="str">
        <f t="shared" ca="1" si="77"/>
        <v>3CAE7253-096B-0F90-E044-0003BA298018</v>
      </c>
    </row>
    <row r="373" spans="1:21" s="14" customFormat="1" x14ac:dyDescent="0.25">
      <c r="A373" s="14">
        <f t="shared" si="65"/>
        <v>373</v>
      </c>
      <c r="B373" s="14" t="str">
        <f t="shared" ca="1" si="66"/>
        <v>7EDF01F8-040A-45CB-BD68-7CE8B47D014D</v>
      </c>
      <c r="C373" s="14" t="str">
        <f t="shared" ca="1" si="67"/>
        <v>Promenaden</v>
      </c>
      <c r="D373" s="14" t="str">
        <f t="shared" ca="1" si="68"/>
        <v>148</v>
      </c>
      <c r="E373" s="14" t="str">
        <f t="shared" ca="1" si="69"/>
        <v>9ra</v>
      </c>
      <c r="F373" s="1">
        <f t="shared" ca="1" si="70"/>
        <v>130</v>
      </c>
      <c r="G373" s="1">
        <f t="shared" ca="1" si="71"/>
        <v>119</v>
      </c>
      <c r="H373" s="1">
        <f t="shared" ca="1" si="72"/>
        <v>2008</v>
      </c>
      <c r="I373" s="1" t="str">
        <f ca="1">INDEX(Relationstabel!$C$3:$K$10,MATCH(INDIRECT($A$1&amp;"J"&amp;A373),Relationstabel!$A$3:$A$10,0),MATCH(IFERROR(VALUE(INDIRECT($A$1&amp;"K"&amp;A373)),0),Relationstabel!$C$1:$K$1,0))</f>
        <v>Fjernvarme/ Blokvarme</v>
      </c>
      <c r="J373" s="1" t="str">
        <f ca="1">INDEX(Anvendelseskode!B:B,MATCH($F373,Anvendelseskode!$A:$A,0))</f>
        <v>Række-, kæde-, dobbelthus (lodret adskillelse mellem enhederne)</v>
      </c>
      <c r="K373" s="1" t="str">
        <f ca="1">INDEX(Anvendelseskode!C:C,MATCH($F373,Anvendelseskode!$A:$A,0))</f>
        <v>Række-, kæde og dobbelthuse</v>
      </c>
      <c r="L373" s="1" t="str">
        <f ca="1">INDEX(Anvendelseskode!D:D,MATCH($F373,Anvendelseskode!$A:$A,0))</f>
        <v>Private husholdninger</v>
      </c>
      <c r="M373" s="1" t="str">
        <f ca="1">IFERROR(INDEX(SBi!$2:$2,MATCH(H373,SBi!$1:$1,1)),SBi!$K$2)</f>
        <v>Efter 2006</v>
      </c>
      <c r="N373" s="1">
        <f ca="1">INDEX(SBi!$C$3:$K$28,MATCH(F373,SBi!$B$3:$B$28,0),MATCH(M373,SBi!$C$2:$K$2,0))</f>
        <v>66.400000000000006</v>
      </c>
      <c r="O373" s="16">
        <f t="shared" ca="1" si="73"/>
        <v>7.9016000000000002</v>
      </c>
      <c r="P373" s="16" t="str">
        <f ca="1">IFERROR(INDEX(VpD!$2:$2,MATCH(H373,VpD!$1:$1,1)),VpD!$I$2)</f>
        <v>&gt;1998</v>
      </c>
      <c r="Q373" s="1">
        <f ca="1">INDEX(VpD!$C$3:$I$27,MATCH(F373,VpD!$B$3:$B$27,0),MATCH(P373,VpD!$C$2:$I$2,0))</f>
        <v>65</v>
      </c>
      <c r="R373" s="16">
        <f t="shared" ca="1" si="74"/>
        <v>7.7350000000000003</v>
      </c>
      <c r="S373" s="14">
        <f t="shared" ca="1" si="75"/>
        <v>711676.89</v>
      </c>
      <c r="T373" s="14">
        <f t="shared" ca="1" si="76"/>
        <v>6172785.0199999996</v>
      </c>
      <c r="U373" s="14" t="str">
        <f t="shared" ca="1" si="77"/>
        <v>3CAE7253-0971-0F90-E044-0003BA298018</v>
      </c>
    </row>
    <row r="374" spans="1:21" s="14" customFormat="1" x14ac:dyDescent="0.25">
      <c r="A374" s="14">
        <f t="shared" si="65"/>
        <v>374</v>
      </c>
      <c r="B374" s="14" t="str">
        <f t="shared" ca="1" si="66"/>
        <v>4E2B2F84-063C-4552-B38D-92F3AC06B3DF</v>
      </c>
      <c r="C374" s="14" t="str">
        <f t="shared" ca="1" si="67"/>
        <v>Selsøvej</v>
      </c>
      <c r="D374" s="14" t="str">
        <f t="shared" ca="1" si="68"/>
        <v>1</v>
      </c>
      <c r="E374" s="14" t="str">
        <f t="shared" ca="1" si="69"/>
        <v>18lg</v>
      </c>
      <c r="F374" s="1">
        <f t="shared" ca="1" si="70"/>
        <v>120</v>
      </c>
      <c r="G374" s="1">
        <f t="shared" ca="1" si="71"/>
        <v>207</v>
      </c>
      <c r="H374" s="1">
        <f t="shared" ca="1" si="72"/>
        <v>1981</v>
      </c>
      <c r="I374" s="1" t="str">
        <f ca="1">INDEX(Relationstabel!$C$3:$K$10,MATCH(INDIRECT($A$1&amp;"J"&amp;A374),Relationstabel!$A$3:$A$10,0),MATCH(IFERROR(VALUE(INDIRECT($A$1&amp;"K"&amp;A374)),0),Relationstabel!$C$1:$K$1,0))</f>
        <v>Elvarme</v>
      </c>
      <c r="J374" s="1" t="str">
        <f ca="1">INDEX(Anvendelseskode!B:B,MATCH($F374,Anvendelseskode!$A:$A,0))</f>
        <v>Fritliggende enfamilieshus (parcelhus)</v>
      </c>
      <c r="K374" s="1" t="str">
        <f ca="1">INDEX(Anvendelseskode!C:C,MATCH($F374,Anvendelseskode!$A:$A,0))</f>
        <v>Parcelhuse</v>
      </c>
      <c r="L374" s="1" t="str">
        <f ca="1">INDEX(Anvendelseskode!D:D,MATCH($F374,Anvendelseskode!$A:$A,0))</f>
        <v>Private husholdninger</v>
      </c>
      <c r="M374" s="1" t="str">
        <f ca="1">IFERROR(INDEX(SBi!$2:$2,MATCH(H374,SBi!$1:$1,1)),SBi!$K$2)</f>
        <v>1979-1998</v>
      </c>
      <c r="N374" s="1">
        <f ca="1">INDEX(SBi!$C$3:$K$28,MATCH(F374,SBi!$B$3:$B$28,0),MATCH(M374,SBi!$C$2:$K$2,0))</f>
        <v>105.4</v>
      </c>
      <c r="O374" s="16">
        <f t="shared" ca="1" si="73"/>
        <v>21.817800000000002</v>
      </c>
      <c r="P374" s="16" t="str">
        <f ca="1">IFERROR(INDEX(VpD!$2:$2,MATCH(H374,VpD!$1:$1,1)),VpD!$I$2)</f>
        <v>1979-1998</v>
      </c>
      <c r="Q374" s="1">
        <f ca="1">INDEX(VpD!$C$3:$I$27,MATCH(F374,VpD!$B$3:$B$27,0),MATCH(P374,VpD!$C$2:$I$2,0))</f>
        <v>90</v>
      </c>
      <c r="R374" s="16">
        <f t="shared" ca="1" si="74"/>
        <v>18.63</v>
      </c>
      <c r="S374" s="14">
        <f t="shared" ca="1" si="75"/>
        <v>713588.91</v>
      </c>
      <c r="T374" s="14">
        <f t="shared" ca="1" si="76"/>
        <v>6169006.2400000002</v>
      </c>
      <c r="U374" s="14" t="str">
        <f t="shared" ca="1" si="77"/>
        <v>0A3F507E-210B-32B8-E044-0003BA298018</v>
      </c>
    </row>
    <row r="375" spans="1:21" s="14" customFormat="1" x14ac:dyDescent="0.25">
      <c r="A375" s="14">
        <f t="shared" si="65"/>
        <v>375</v>
      </c>
      <c r="B375" s="14" t="str">
        <f t="shared" ca="1" si="66"/>
        <v>7E678DC2-A853-4FBE-8015-282C614A87BF</v>
      </c>
      <c r="C375" s="14" t="str">
        <f t="shared" ca="1" si="67"/>
        <v>Svenstrupvej</v>
      </c>
      <c r="D375" s="14" t="str">
        <f t="shared" ca="1" si="68"/>
        <v>17</v>
      </c>
      <c r="E375" s="14" t="str">
        <f t="shared" ca="1" si="69"/>
        <v>18ih</v>
      </c>
      <c r="F375" s="1">
        <f t="shared" ca="1" si="70"/>
        <v>120</v>
      </c>
      <c r="G375" s="1">
        <f t="shared" ca="1" si="71"/>
        <v>166</v>
      </c>
      <c r="H375" s="1">
        <f t="shared" ca="1" si="72"/>
        <v>1977</v>
      </c>
      <c r="I375" s="1" t="str">
        <f ca="1">INDEX(Relationstabel!$C$3:$K$10,MATCH(INDIRECT($A$1&amp;"J"&amp;A375),Relationstabel!$A$3:$A$10,0),MATCH(IFERROR(VALUE(INDIRECT($A$1&amp;"K"&amp;A375)),0),Relationstabel!$C$1:$K$1,0))</f>
        <v>Naturgas</v>
      </c>
      <c r="J375" s="1" t="str">
        <f ca="1">INDEX(Anvendelseskode!B:B,MATCH($F375,Anvendelseskode!$A:$A,0))</f>
        <v>Fritliggende enfamilieshus (parcelhus)</v>
      </c>
      <c r="K375" s="1" t="str">
        <f ca="1">INDEX(Anvendelseskode!C:C,MATCH($F375,Anvendelseskode!$A:$A,0))</f>
        <v>Parcelhuse</v>
      </c>
      <c r="L375" s="1" t="str">
        <f ca="1">INDEX(Anvendelseskode!D:D,MATCH($F375,Anvendelseskode!$A:$A,0))</f>
        <v>Private husholdninger</v>
      </c>
      <c r="M375" s="1" t="str">
        <f ca="1">IFERROR(INDEX(SBi!$2:$2,MATCH(H375,SBi!$1:$1,1)),SBi!$K$2)</f>
        <v>1973-1978</v>
      </c>
      <c r="N375" s="1">
        <f ca="1">INDEX(SBi!$C$3:$K$28,MATCH(F375,SBi!$B$3:$B$28,0),MATCH(M375,SBi!$C$2:$K$2,0))</f>
        <v>119.8</v>
      </c>
      <c r="O375" s="16">
        <f t="shared" ca="1" si="73"/>
        <v>19.886800000000001</v>
      </c>
      <c r="P375" s="16" t="str">
        <f ca="1">IFERROR(INDEX(VpD!$2:$2,MATCH(H375,VpD!$1:$1,1)),VpD!$I$2)</f>
        <v>1973-1978</v>
      </c>
      <c r="Q375" s="1">
        <f ca="1">INDEX(VpD!$C$3:$I$27,MATCH(F375,VpD!$B$3:$B$27,0),MATCH(P375,VpD!$C$2:$I$2,0))</f>
        <v>117</v>
      </c>
      <c r="R375" s="16">
        <f t="shared" ca="1" si="74"/>
        <v>19.422000000000001</v>
      </c>
      <c r="S375" s="14">
        <f t="shared" ca="1" si="75"/>
        <v>712729.18</v>
      </c>
      <c r="T375" s="14">
        <f t="shared" ca="1" si="76"/>
        <v>6169218.8099999996</v>
      </c>
      <c r="U375" s="14" t="str">
        <f t="shared" ca="1" si="77"/>
        <v>0A3F507E-220B-32B8-E044-0003BA298018</v>
      </c>
    </row>
    <row r="376" spans="1:21" s="14" customFormat="1" x14ac:dyDescent="0.25">
      <c r="A376" s="14">
        <f t="shared" si="65"/>
        <v>376</v>
      </c>
      <c r="B376" s="14" t="str">
        <f t="shared" ca="1" si="66"/>
        <v>F891269E-5C90-47AA-8089-26DA579E975D</v>
      </c>
      <c r="C376" s="14" t="str">
        <f t="shared" ca="1" si="67"/>
        <v>Valmuebakken</v>
      </c>
      <c r="D376" s="14" t="str">
        <f t="shared" ca="1" si="68"/>
        <v>27</v>
      </c>
      <c r="E376" s="14" t="str">
        <f t="shared" ca="1" si="69"/>
        <v>21kl</v>
      </c>
      <c r="F376" s="1">
        <f t="shared" ca="1" si="70"/>
        <v>130</v>
      </c>
      <c r="G376" s="1">
        <f t="shared" ca="1" si="71"/>
        <v>104</v>
      </c>
      <c r="H376" s="1">
        <f t="shared" ca="1" si="72"/>
        <v>1993</v>
      </c>
      <c r="I376" s="1" t="str">
        <f ca="1">INDEX(Relationstabel!$C$3:$K$10,MATCH(INDIRECT($A$1&amp;"J"&amp;A376),Relationstabel!$A$3:$A$10,0),MATCH(IFERROR(VALUE(INDIRECT($A$1&amp;"K"&amp;A376)),0),Relationstabel!$C$1:$K$1,0))</f>
        <v>Fjernvarme/ Blokvarme</v>
      </c>
      <c r="J376" s="1" t="str">
        <f ca="1">INDEX(Anvendelseskode!B:B,MATCH($F376,Anvendelseskode!$A:$A,0))</f>
        <v>Række-, kæde-, dobbelthus (lodret adskillelse mellem enhederne)</v>
      </c>
      <c r="K376" s="1" t="str">
        <f ca="1">INDEX(Anvendelseskode!C:C,MATCH($F376,Anvendelseskode!$A:$A,0))</f>
        <v>Række-, kæde og dobbelthuse</v>
      </c>
      <c r="L376" s="1" t="str">
        <f ca="1">INDEX(Anvendelseskode!D:D,MATCH($F376,Anvendelseskode!$A:$A,0))</f>
        <v>Private husholdninger</v>
      </c>
      <c r="M376" s="1" t="str">
        <f ca="1">IFERROR(INDEX(SBi!$2:$2,MATCH(H376,SBi!$1:$1,1)),SBi!$K$2)</f>
        <v>1979-1998</v>
      </c>
      <c r="N376" s="1">
        <f ca="1">INDEX(SBi!$C$3:$K$28,MATCH(F376,SBi!$B$3:$B$28,0),MATCH(M376,SBi!$C$2:$K$2,0))</f>
        <v>96.8</v>
      </c>
      <c r="O376" s="16">
        <f t="shared" ca="1" si="73"/>
        <v>10.0672</v>
      </c>
      <c r="P376" s="16" t="str">
        <f ca="1">IFERROR(INDEX(VpD!$2:$2,MATCH(H376,VpD!$1:$1,1)),VpD!$I$2)</f>
        <v>1979-1998</v>
      </c>
      <c r="Q376" s="1">
        <f ca="1">INDEX(VpD!$C$3:$I$27,MATCH(F376,VpD!$B$3:$B$27,0),MATCH(P376,VpD!$C$2:$I$2,0))</f>
        <v>74</v>
      </c>
      <c r="R376" s="16">
        <f t="shared" ca="1" si="74"/>
        <v>7.6959999999999997</v>
      </c>
      <c r="S376" s="14">
        <f t="shared" ca="1" si="75"/>
        <v>711659.13</v>
      </c>
      <c r="T376" s="14">
        <f t="shared" ca="1" si="76"/>
        <v>6172482.21</v>
      </c>
      <c r="U376" s="14" t="str">
        <f t="shared" ca="1" si="77"/>
        <v>0A3F507E-240B-32B8-E044-0003BA298018</v>
      </c>
    </row>
    <row r="377" spans="1:21" s="14" customFormat="1" x14ac:dyDescent="0.25">
      <c r="A377" s="14">
        <f t="shared" si="65"/>
        <v>377</v>
      </c>
      <c r="B377" s="14" t="str">
        <f t="shared" ca="1" si="66"/>
        <v>3B7370B0-99C4-4CC6-BABA-802FE254B51F</v>
      </c>
      <c r="C377" s="14" t="str">
        <f t="shared" ca="1" si="67"/>
        <v>Horsbred</v>
      </c>
      <c r="D377" s="14" t="str">
        <f t="shared" ca="1" si="68"/>
        <v>154</v>
      </c>
      <c r="E377" s="14" t="str">
        <f t="shared" ca="1" si="69"/>
        <v>20d</v>
      </c>
      <c r="F377" s="1">
        <f t="shared" ca="1" si="70"/>
        <v>120</v>
      </c>
      <c r="G377" s="1">
        <f t="shared" ca="1" si="71"/>
        <v>126</v>
      </c>
      <c r="H377" s="1">
        <f t="shared" ca="1" si="72"/>
        <v>1991</v>
      </c>
      <c r="I377" s="1" t="str">
        <f ca="1">INDEX(Relationstabel!$C$3:$K$10,MATCH(INDIRECT($A$1&amp;"J"&amp;A377),Relationstabel!$A$3:$A$10,0),MATCH(IFERROR(VALUE(INDIRECT($A$1&amp;"K"&amp;A377)),0),Relationstabel!$C$1:$K$1,0))</f>
        <v>Fjernvarme/ Blokvarme</v>
      </c>
      <c r="J377" s="1" t="str">
        <f ca="1">INDEX(Anvendelseskode!B:B,MATCH($F377,Anvendelseskode!$A:$A,0))</f>
        <v>Fritliggende enfamilieshus (parcelhus)</v>
      </c>
      <c r="K377" s="1" t="str">
        <f ca="1">INDEX(Anvendelseskode!C:C,MATCH($F377,Anvendelseskode!$A:$A,0))</f>
        <v>Parcelhuse</v>
      </c>
      <c r="L377" s="1" t="str">
        <f ca="1">INDEX(Anvendelseskode!D:D,MATCH($F377,Anvendelseskode!$A:$A,0))</f>
        <v>Private husholdninger</v>
      </c>
      <c r="M377" s="1" t="str">
        <f ca="1">IFERROR(INDEX(SBi!$2:$2,MATCH(H377,SBi!$1:$1,1)),SBi!$K$2)</f>
        <v>1979-1998</v>
      </c>
      <c r="N377" s="1">
        <f ca="1">INDEX(SBi!$C$3:$K$28,MATCH(F377,SBi!$B$3:$B$28,0),MATCH(M377,SBi!$C$2:$K$2,0))</f>
        <v>105.4</v>
      </c>
      <c r="O377" s="16">
        <f t="shared" ca="1" si="73"/>
        <v>13.280400000000002</v>
      </c>
      <c r="P377" s="16" t="str">
        <f ca="1">IFERROR(INDEX(VpD!$2:$2,MATCH(H377,VpD!$1:$1,1)),VpD!$I$2)</f>
        <v>1979-1998</v>
      </c>
      <c r="Q377" s="1">
        <f ca="1">INDEX(VpD!$C$3:$I$27,MATCH(F377,VpD!$B$3:$B$27,0),MATCH(P377,VpD!$C$2:$I$2,0))</f>
        <v>90</v>
      </c>
      <c r="R377" s="16">
        <f t="shared" ca="1" si="74"/>
        <v>11.34</v>
      </c>
      <c r="S377" s="14">
        <f t="shared" ca="1" si="75"/>
        <v>711434.53</v>
      </c>
      <c r="T377" s="14">
        <f t="shared" ca="1" si="76"/>
        <v>6172195.9800000004</v>
      </c>
      <c r="U377" s="14" t="str">
        <f t="shared" ca="1" si="77"/>
        <v>0A3F507E-190E-32B8-E044-0003BA298018</v>
      </c>
    </row>
    <row r="378" spans="1:21" s="14" customFormat="1" x14ac:dyDescent="0.25">
      <c r="A378" s="14">
        <f t="shared" si="65"/>
        <v>378</v>
      </c>
      <c r="B378" s="14" t="str">
        <f t="shared" ca="1" si="66"/>
        <v>CF55C991-284B-4416-9DFB-9E889FDCD561</v>
      </c>
      <c r="C378" s="14" t="str">
        <f t="shared" ca="1" si="67"/>
        <v>Hyrdeengen</v>
      </c>
      <c r="D378" s="14" t="str">
        <f t="shared" ca="1" si="68"/>
        <v>377</v>
      </c>
      <c r="E378" s="14" t="str">
        <f t="shared" ca="1" si="69"/>
        <v>21cø</v>
      </c>
      <c r="F378" s="1">
        <f t="shared" ca="1" si="70"/>
        <v>130</v>
      </c>
      <c r="G378" s="1">
        <f t="shared" ca="1" si="71"/>
        <v>125</v>
      </c>
      <c r="H378" s="1">
        <f t="shared" ca="1" si="72"/>
        <v>1975</v>
      </c>
      <c r="I378" s="1" t="str">
        <f ca="1">INDEX(Relationstabel!$C$3:$K$10,MATCH(INDIRECT($A$1&amp;"J"&amp;A378),Relationstabel!$A$3:$A$10,0),MATCH(IFERROR(VALUE(INDIRECT($A$1&amp;"K"&amp;A378)),0),Relationstabel!$C$1:$K$1,0))</f>
        <v>Fjernvarme/ Blokvarme</v>
      </c>
      <c r="J378" s="1" t="str">
        <f ca="1">INDEX(Anvendelseskode!B:B,MATCH($F378,Anvendelseskode!$A:$A,0))</f>
        <v>Række-, kæde-, dobbelthus (lodret adskillelse mellem enhederne)</v>
      </c>
      <c r="K378" s="1" t="str">
        <f ca="1">INDEX(Anvendelseskode!C:C,MATCH($F378,Anvendelseskode!$A:$A,0))</f>
        <v>Række-, kæde og dobbelthuse</v>
      </c>
      <c r="L378" s="1" t="str">
        <f ca="1">INDEX(Anvendelseskode!D:D,MATCH($F378,Anvendelseskode!$A:$A,0))</f>
        <v>Private husholdninger</v>
      </c>
      <c r="M378" s="1" t="str">
        <f ca="1">IFERROR(INDEX(SBi!$2:$2,MATCH(H378,SBi!$1:$1,1)),SBi!$K$2)</f>
        <v>1973-1978</v>
      </c>
      <c r="N378" s="1">
        <f ca="1">INDEX(SBi!$C$3:$K$28,MATCH(F378,SBi!$B$3:$B$28,0),MATCH(M378,SBi!$C$2:$K$2,0))</f>
        <v>112.6</v>
      </c>
      <c r="O378" s="16">
        <f t="shared" ca="1" si="73"/>
        <v>14.074999999999999</v>
      </c>
      <c r="P378" s="16" t="str">
        <f ca="1">IFERROR(INDEX(VpD!$2:$2,MATCH(H378,VpD!$1:$1,1)),VpD!$I$2)</f>
        <v>1973-1978</v>
      </c>
      <c r="Q378" s="1">
        <f ca="1">INDEX(VpD!$C$3:$I$27,MATCH(F378,VpD!$B$3:$B$27,0),MATCH(P378,VpD!$C$2:$I$2,0))</f>
        <v>98</v>
      </c>
      <c r="R378" s="16">
        <f t="shared" ca="1" si="74"/>
        <v>12.25</v>
      </c>
      <c r="S378" s="14">
        <f t="shared" ca="1" si="75"/>
        <v>711511.13</v>
      </c>
      <c r="T378" s="14">
        <f t="shared" ca="1" si="76"/>
        <v>6172327.4900000002</v>
      </c>
      <c r="U378" s="14" t="str">
        <f t="shared" ca="1" si="77"/>
        <v>0A3F507E-1A0E-32B8-E044-0003BA298018</v>
      </c>
    </row>
    <row r="379" spans="1:21" s="14" customFormat="1" x14ac:dyDescent="0.25">
      <c r="A379" s="14">
        <f t="shared" si="65"/>
        <v>379</v>
      </c>
      <c r="B379" s="14" t="str">
        <f t="shared" ca="1" si="66"/>
        <v>D4A9F624-AF1D-4531-8E55-8A08FEDE771C</v>
      </c>
      <c r="C379" s="14" t="str">
        <f t="shared" ca="1" si="67"/>
        <v>Rendsagervej</v>
      </c>
      <c r="D379" s="14" t="str">
        <f t="shared" ca="1" si="68"/>
        <v>146</v>
      </c>
      <c r="E379" s="14" t="str">
        <f t="shared" ca="1" si="69"/>
        <v>9gc</v>
      </c>
      <c r="F379" s="1">
        <f t="shared" ca="1" si="70"/>
        <v>120</v>
      </c>
      <c r="G379" s="1">
        <f t="shared" ca="1" si="71"/>
        <v>134</v>
      </c>
      <c r="H379" s="1">
        <f t="shared" ca="1" si="72"/>
        <v>1987</v>
      </c>
      <c r="I379" s="1" t="str">
        <f ca="1">INDEX(Relationstabel!$C$3:$K$10,MATCH(INDIRECT($A$1&amp;"J"&amp;A379),Relationstabel!$A$3:$A$10,0),MATCH(IFERROR(VALUE(INDIRECT($A$1&amp;"K"&amp;A379)),0),Relationstabel!$C$1:$K$1,0))</f>
        <v>Naturgas</v>
      </c>
      <c r="J379" s="1" t="str">
        <f ca="1">INDEX(Anvendelseskode!B:B,MATCH($F379,Anvendelseskode!$A:$A,0))</f>
        <v>Fritliggende enfamilieshus (parcelhus)</v>
      </c>
      <c r="K379" s="1" t="str">
        <f ca="1">INDEX(Anvendelseskode!C:C,MATCH($F379,Anvendelseskode!$A:$A,0))</f>
        <v>Parcelhuse</v>
      </c>
      <c r="L379" s="1" t="str">
        <f ca="1">INDEX(Anvendelseskode!D:D,MATCH($F379,Anvendelseskode!$A:$A,0))</f>
        <v>Private husholdninger</v>
      </c>
      <c r="M379" s="1" t="str">
        <f ca="1">IFERROR(INDEX(SBi!$2:$2,MATCH(H379,SBi!$1:$1,1)),SBi!$K$2)</f>
        <v>1979-1998</v>
      </c>
      <c r="N379" s="1">
        <f ca="1">INDEX(SBi!$C$3:$K$28,MATCH(F379,SBi!$B$3:$B$28,0),MATCH(M379,SBi!$C$2:$K$2,0))</f>
        <v>105.4</v>
      </c>
      <c r="O379" s="16">
        <f t="shared" ca="1" si="73"/>
        <v>14.1236</v>
      </c>
      <c r="P379" s="16" t="str">
        <f ca="1">IFERROR(INDEX(VpD!$2:$2,MATCH(H379,VpD!$1:$1,1)),VpD!$I$2)</f>
        <v>1979-1998</v>
      </c>
      <c r="Q379" s="1">
        <f ca="1">INDEX(VpD!$C$3:$I$27,MATCH(F379,VpD!$B$3:$B$27,0),MATCH(P379,VpD!$C$2:$I$2,0))</f>
        <v>90</v>
      </c>
      <c r="R379" s="16">
        <f t="shared" ca="1" si="74"/>
        <v>12.06</v>
      </c>
      <c r="S379" s="14">
        <f t="shared" ca="1" si="75"/>
        <v>711083.74</v>
      </c>
      <c r="T379" s="14">
        <f t="shared" ca="1" si="76"/>
        <v>6171855.5099999998</v>
      </c>
      <c r="U379" s="14" t="str">
        <f t="shared" ca="1" si="77"/>
        <v>0A3F507E-200E-32B8-E044-0003BA298018</v>
      </c>
    </row>
    <row r="380" spans="1:21" s="14" customFormat="1" x14ac:dyDescent="0.25">
      <c r="A380" s="14">
        <f t="shared" si="65"/>
        <v>380</v>
      </c>
      <c r="B380" s="14" t="str">
        <f t="shared" ca="1" si="66"/>
        <v>4044C113-9729-425B-B1EB-7C702FE5386C</v>
      </c>
      <c r="C380" s="14" t="str">
        <f t="shared" ca="1" si="67"/>
        <v>Valmuebakken</v>
      </c>
      <c r="D380" s="14" t="str">
        <f t="shared" ca="1" si="68"/>
        <v>35</v>
      </c>
      <c r="E380" s="14" t="str">
        <f t="shared" ca="1" si="69"/>
        <v>21kg</v>
      </c>
      <c r="F380" s="1">
        <f t="shared" ca="1" si="70"/>
        <v>130</v>
      </c>
      <c r="G380" s="1">
        <f t="shared" ca="1" si="71"/>
        <v>104</v>
      </c>
      <c r="H380" s="1">
        <f t="shared" ca="1" si="72"/>
        <v>1993</v>
      </c>
      <c r="I380" s="1" t="str">
        <f ca="1">INDEX(Relationstabel!$C$3:$K$10,MATCH(INDIRECT($A$1&amp;"J"&amp;A380),Relationstabel!$A$3:$A$10,0),MATCH(IFERROR(VALUE(INDIRECT($A$1&amp;"K"&amp;A380)),0),Relationstabel!$C$1:$K$1,0))</f>
        <v>Fjernvarme/ Blokvarme</v>
      </c>
      <c r="J380" s="1" t="str">
        <f ca="1">INDEX(Anvendelseskode!B:B,MATCH($F380,Anvendelseskode!$A:$A,0))</f>
        <v>Række-, kæde-, dobbelthus (lodret adskillelse mellem enhederne)</v>
      </c>
      <c r="K380" s="1" t="str">
        <f ca="1">INDEX(Anvendelseskode!C:C,MATCH($F380,Anvendelseskode!$A:$A,0))</f>
        <v>Række-, kæde og dobbelthuse</v>
      </c>
      <c r="L380" s="1" t="str">
        <f ca="1">INDEX(Anvendelseskode!D:D,MATCH($F380,Anvendelseskode!$A:$A,0))</f>
        <v>Private husholdninger</v>
      </c>
      <c r="M380" s="1" t="str">
        <f ca="1">IFERROR(INDEX(SBi!$2:$2,MATCH(H380,SBi!$1:$1,1)),SBi!$K$2)</f>
        <v>1979-1998</v>
      </c>
      <c r="N380" s="1">
        <f ca="1">INDEX(SBi!$C$3:$K$28,MATCH(F380,SBi!$B$3:$B$28,0),MATCH(M380,SBi!$C$2:$K$2,0))</f>
        <v>96.8</v>
      </c>
      <c r="O380" s="16">
        <f t="shared" ca="1" si="73"/>
        <v>10.0672</v>
      </c>
      <c r="P380" s="16" t="str">
        <f ca="1">IFERROR(INDEX(VpD!$2:$2,MATCH(H380,VpD!$1:$1,1)),VpD!$I$2)</f>
        <v>1979-1998</v>
      </c>
      <c r="Q380" s="1">
        <f ca="1">INDEX(VpD!$C$3:$I$27,MATCH(F380,VpD!$B$3:$B$27,0),MATCH(P380,VpD!$C$2:$I$2,0))</f>
        <v>74</v>
      </c>
      <c r="R380" s="16">
        <f t="shared" ca="1" si="74"/>
        <v>7.6959999999999997</v>
      </c>
      <c r="S380" s="14">
        <f t="shared" ca="1" si="75"/>
        <v>711622.41</v>
      </c>
      <c r="T380" s="14">
        <f t="shared" ca="1" si="76"/>
        <v>6172440.54</v>
      </c>
      <c r="U380" s="14" t="str">
        <f t="shared" ca="1" si="77"/>
        <v>0A3F507E-2413-32B8-E044-0003BA298018</v>
      </c>
    </row>
    <row r="381" spans="1:21" s="14" customFormat="1" x14ac:dyDescent="0.25">
      <c r="A381" s="14">
        <f t="shared" si="65"/>
        <v>381</v>
      </c>
      <c r="B381" s="14" t="str">
        <f t="shared" ca="1" si="66"/>
        <v>8583DDDF-08A3-4687-874B-458F00A526BA</v>
      </c>
      <c r="C381" s="14" t="str">
        <f t="shared" ca="1" si="67"/>
        <v>Svenstrupvej</v>
      </c>
      <c r="D381" s="14" t="str">
        <f t="shared" ca="1" si="68"/>
        <v>43</v>
      </c>
      <c r="E381" s="14" t="str">
        <f t="shared" ca="1" si="69"/>
        <v>18kø</v>
      </c>
      <c r="F381" s="1">
        <f t="shared" ca="1" si="70"/>
        <v>120</v>
      </c>
      <c r="G381" s="1">
        <f t="shared" ca="1" si="71"/>
        <v>139</v>
      </c>
      <c r="H381" s="1">
        <f t="shared" ca="1" si="72"/>
        <v>1972</v>
      </c>
      <c r="I381" s="1" t="str">
        <f ca="1">INDEX(Relationstabel!$C$3:$K$10,MATCH(INDIRECT($A$1&amp;"J"&amp;A381),Relationstabel!$A$3:$A$10,0),MATCH(IFERROR(VALUE(INDIRECT($A$1&amp;"K"&amp;A381)),0),Relationstabel!$C$1:$K$1,0))</f>
        <v>Naturgas</v>
      </c>
      <c r="J381" s="1" t="str">
        <f ca="1">INDEX(Anvendelseskode!B:B,MATCH($F381,Anvendelseskode!$A:$A,0))</f>
        <v>Fritliggende enfamilieshus (parcelhus)</v>
      </c>
      <c r="K381" s="1" t="str">
        <f ca="1">INDEX(Anvendelseskode!C:C,MATCH($F381,Anvendelseskode!$A:$A,0))</f>
        <v>Parcelhuse</v>
      </c>
      <c r="L381" s="1" t="str">
        <f ca="1">INDEX(Anvendelseskode!D:D,MATCH($F381,Anvendelseskode!$A:$A,0))</f>
        <v>Private husholdninger</v>
      </c>
      <c r="M381" s="1" t="str">
        <f ca="1">IFERROR(INDEX(SBi!$2:$2,MATCH(H381,SBi!$1:$1,1)),SBi!$K$2)</f>
        <v>1961-1972</v>
      </c>
      <c r="N381" s="1">
        <f ca="1">INDEX(SBi!$C$3:$K$28,MATCH(F381,SBi!$B$3:$B$28,0),MATCH(M381,SBi!$C$2:$K$2,0))</f>
        <v>134.30000000000001</v>
      </c>
      <c r="O381" s="16">
        <f t="shared" ca="1" si="73"/>
        <v>18.6677</v>
      </c>
      <c r="P381" s="16" t="str">
        <f ca="1">IFERROR(INDEX(VpD!$2:$2,MATCH(H381,VpD!$1:$1,1)),VpD!$I$2)</f>
        <v>1961-1972</v>
      </c>
      <c r="Q381" s="1">
        <f ca="1">INDEX(VpD!$C$3:$I$27,MATCH(F381,VpD!$B$3:$B$27,0),MATCH(P381,VpD!$C$2:$I$2,0))</f>
        <v>143</v>
      </c>
      <c r="R381" s="16">
        <f t="shared" ca="1" si="74"/>
        <v>19.876999999999999</v>
      </c>
      <c r="S381" s="14">
        <f t="shared" ca="1" si="75"/>
        <v>712420.61</v>
      </c>
      <c r="T381" s="14">
        <f t="shared" ca="1" si="76"/>
        <v>6169130.5499999998</v>
      </c>
      <c r="U381" s="14" t="str">
        <f t="shared" ca="1" si="77"/>
        <v>0A3F507E-2223-32B8-E044-0003BA298018</v>
      </c>
    </row>
    <row r="382" spans="1:21" s="14" customFormat="1" x14ac:dyDescent="0.25">
      <c r="A382" s="14">
        <f t="shared" si="65"/>
        <v>382</v>
      </c>
      <c r="B382" s="14" t="str">
        <f t="shared" ca="1" si="66"/>
        <v>B4F6D62A-8339-486F-A3D4-34888D7A1F68</v>
      </c>
      <c r="C382" s="14" t="str">
        <f t="shared" ca="1" si="67"/>
        <v>Bygaden</v>
      </c>
      <c r="D382" s="14" t="str">
        <f t="shared" ca="1" si="68"/>
        <v>49</v>
      </c>
      <c r="E382" s="14" t="str">
        <f t="shared" ca="1" si="69"/>
        <v>10en</v>
      </c>
      <c r="F382" s="1">
        <f t="shared" ca="1" si="70"/>
        <v>120</v>
      </c>
      <c r="G382" s="1">
        <f t="shared" ca="1" si="71"/>
        <v>204</v>
      </c>
      <c r="H382" s="1">
        <f t="shared" ca="1" si="72"/>
        <v>1930</v>
      </c>
      <c r="I382" s="1" t="str">
        <f ca="1">INDEX(Relationstabel!$C$3:$K$10,MATCH(INDIRECT($A$1&amp;"J"&amp;A382),Relationstabel!$A$3:$A$10,0),MATCH(IFERROR(VALUE(INDIRECT($A$1&amp;"K"&amp;A382)),0),Relationstabel!$C$1:$K$1,0))</f>
        <v>Naturgas</v>
      </c>
      <c r="J382" s="1" t="str">
        <f ca="1">INDEX(Anvendelseskode!B:B,MATCH($F382,Anvendelseskode!$A:$A,0))</f>
        <v>Fritliggende enfamilieshus (parcelhus)</v>
      </c>
      <c r="K382" s="1" t="str">
        <f ca="1">INDEX(Anvendelseskode!C:C,MATCH($F382,Anvendelseskode!$A:$A,0))</f>
        <v>Parcelhuse</v>
      </c>
      <c r="L382" s="1" t="str">
        <f ca="1">INDEX(Anvendelseskode!D:D,MATCH($F382,Anvendelseskode!$A:$A,0))</f>
        <v>Private husholdninger</v>
      </c>
      <c r="M382" s="1" t="str">
        <f ca="1">IFERROR(INDEX(SBi!$2:$2,MATCH(H382,SBi!$1:$1,1)),SBi!$K$2)</f>
        <v>1890-1930</v>
      </c>
      <c r="N382" s="1">
        <f ca="1">INDEX(SBi!$C$3:$K$28,MATCH(F382,SBi!$B$3:$B$28,0),MATCH(M382,SBi!$C$2:$K$2,0))</f>
        <v>164.7</v>
      </c>
      <c r="O382" s="16">
        <f t="shared" ca="1" si="73"/>
        <v>33.598799999999997</v>
      </c>
      <c r="P382" s="16" t="str">
        <f ca="1">IFERROR(INDEX(VpD!$2:$2,MATCH(H382,VpD!$1:$1,1)),VpD!$I$2)</f>
        <v>&lt;1930</v>
      </c>
      <c r="Q382" s="1">
        <f ca="1">INDEX(VpD!$C$3:$I$27,MATCH(F382,VpD!$B$3:$B$27,0),MATCH(P382,VpD!$C$2:$I$2,0))</f>
        <v>209</v>
      </c>
      <c r="R382" s="16">
        <f t="shared" ca="1" si="74"/>
        <v>42.636000000000003</v>
      </c>
      <c r="S382" s="14">
        <f t="shared" ca="1" si="75"/>
        <v>711575.68</v>
      </c>
      <c r="T382" s="14">
        <f t="shared" ca="1" si="76"/>
        <v>6170668.75</v>
      </c>
      <c r="U382" s="14" t="str">
        <f t="shared" ca="1" si="77"/>
        <v>0A3F507E-1600-32B8-E044-0003BA298018</v>
      </c>
    </row>
    <row r="383" spans="1:21" s="14" customFormat="1" x14ac:dyDescent="0.25">
      <c r="A383" s="14">
        <f t="shared" si="65"/>
        <v>383</v>
      </c>
      <c r="B383" s="14" t="str">
        <f t="shared" ca="1" si="66"/>
        <v>2680DA05-515A-408B-BCA8-FC35B2FBC0D7</v>
      </c>
      <c r="C383" s="14" t="str">
        <f t="shared" ca="1" si="67"/>
        <v>Horsbred</v>
      </c>
      <c r="D383" s="14" t="str">
        <f t="shared" ca="1" si="68"/>
        <v>140</v>
      </c>
      <c r="E383" s="14" t="str">
        <f t="shared" ca="1" si="69"/>
        <v>20l</v>
      </c>
      <c r="F383" s="1">
        <f t="shared" ca="1" si="70"/>
        <v>120</v>
      </c>
      <c r="G383" s="1">
        <f t="shared" ca="1" si="71"/>
        <v>144</v>
      </c>
      <c r="H383" s="1">
        <f t="shared" ca="1" si="72"/>
        <v>1985</v>
      </c>
      <c r="I383" s="1" t="str">
        <f ca="1">INDEX(Relationstabel!$C$3:$K$10,MATCH(INDIRECT($A$1&amp;"J"&amp;A383),Relationstabel!$A$3:$A$10,0),MATCH(IFERROR(VALUE(INDIRECT($A$1&amp;"K"&amp;A383)),0),Relationstabel!$C$1:$K$1,0))</f>
        <v>Fjernvarme/ Blokvarme</v>
      </c>
      <c r="J383" s="1" t="str">
        <f ca="1">INDEX(Anvendelseskode!B:B,MATCH($F383,Anvendelseskode!$A:$A,0))</f>
        <v>Fritliggende enfamilieshus (parcelhus)</v>
      </c>
      <c r="K383" s="1" t="str">
        <f ca="1">INDEX(Anvendelseskode!C:C,MATCH($F383,Anvendelseskode!$A:$A,0))</f>
        <v>Parcelhuse</v>
      </c>
      <c r="L383" s="1" t="str">
        <f ca="1">INDEX(Anvendelseskode!D:D,MATCH($F383,Anvendelseskode!$A:$A,0))</f>
        <v>Private husholdninger</v>
      </c>
      <c r="M383" s="1" t="str">
        <f ca="1">IFERROR(INDEX(SBi!$2:$2,MATCH(H383,SBi!$1:$1,1)),SBi!$K$2)</f>
        <v>1979-1998</v>
      </c>
      <c r="N383" s="1">
        <f ca="1">INDEX(SBi!$C$3:$K$28,MATCH(F383,SBi!$B$3:$B$28,0),MATCH(M383,SBi!$C$2:$K$2,0))</f>
        <v>105.4</v>
      </c>
      <c r="O383" s="16">
        <f t="shared" ca="1" si="73"/>
        <v>15.1776</v>
      </c>
      <c r="P383" s="16" t="str">
        <f ca="1">IFERROR(INDEX(VpD!$2:$2,MATCH(H383,VpD!$1:$1,1)),VpD!$I$2)</f>
        <v>1979-1998</v>
      </c>
      <c r="Q383" s="1">
        <f ca="1">INDEX(VpD!$C$3:$I$27,MATCH(F383,VpD!$B$3:$B$27,0),MATCH(P383,VpD!$C$2:$I$2,0))</f>
        <v>90</v>
      </c>
      <c r="R383" s="16">
        <f t="shared" ca="1" si="74"/>
        <v>12.96</v>
      </c>
      <c r="S383" s="14">
        <f t="shared" ca="1" si="75"/>
        <v>711449.46</v>
      </c>
      <c r="T383" s="14">
        <f t="shared" ca="1" si="76"/>
        <v>6172056.25</v>
      </c>
      <c r="U383" s="14" t="str">
        <f t="shared" ca="1" si="77"/>
        <v>0A3F507E-1900-32B8-E044-0003BA298018</v>
      </c>
    </row>
    <row r="384" spans="1:21" s="14" customFormat="1" x14ac:dyDescent="0.25">
      <c r="A384" s="14">
        <f t="shared" si="65"/>
        <v>384</v>
      </c>
      <c r="B384" s="14" t="str">
        <f t="shared" ca="1" si="66"/>
        <v>DBD08121-4B22-444E-B1E0-9F78F3C95FDE</v>
      </c>
      <c r="C384" s="14" t="str">
        <f t="shared" ca="1" si="67"/>
        <v>Kollerupparken</v>
      </c>
      <c r="D384" s="14" t="str">
        <f t="shared" ca="1" si="68"/>
        <v>26</v>
      </c>
      <c r="E384" s="14" t="str">
        <f t="shared" ca="1" si="69"/>
        <v>6ld</v>
      </c>
      <c r="F384" s="1">
        <f t="shared" ca="1" si="70"/>
        <v>130</v>
      </c>
      <c r="G384" s="1">
        <f t="shared" ca="1" si="71"/>
        <v>110</v>
      </c>
      <c r="H384" s="1">
        <f t="shared" ca="1" si="72"/>
        <v>1967</v>
      </c>
      <c r="I384" s="1" t="str">
        <f ca="1">INDEX(Relationstabel!$C$3:$K$10,MATCH(INDIRECT($A$1&amp;"J"&amp;A384),Relationstabel!$A$3:$A$10,0),MATCH(IFERROR(VALUE(INDIRECT($A$1&amp;"K"&amp;A384)),0),Relationstabel!$C$1:$K$1,0))</f>
        <v>Fjernvarme/ Blokvarme</v>
      </c>
      <c r="J384" s="1" t="str">
        <f ca="1">INDEX(Anvendelseskode!B:B,MATCH($F384,Anvendelseskode!$A:$A,0))</f>
        <v>Række-, kæde-, dobbelthus (lodret adskillelse mellem enhederne)</v>
      </c>
      <c r="K384" s="1" t="str">
        <f ca="1">INDEX(Anvendelseskode!C:C,MATCH($F384,Anvendelseskode!$A:$A,0))</f>
        <v>Række-, kæde og dobbelthuse</v>
      </c>
      <c r="L384" s="1" t="str">
        <f ca="1">INDEX(Anvendelseskode!D:D,MATCH($F384,Anvendelseskode!$A:$A,0))</f>
        <v>Private husholdninger</v>
      </c>
      <c r="M384" s="1" t="str">
        <f ca="1">IFERROR(INDEX(SBi!$2:$2,MATCH(H384,SBi!$1:$1,1)),SBi!$K$2)</f>
        <v>1961-1972</v>
      </c>
      <c r="N384" s="1">
        <f ca="1">INDEX(SBi!$C$3:$K$28,MATCH(F384,SBi!$B$3:$B$28,0),MATCH(M384,SBi!$C$2:$K$2,0))</f>
        <v>119.9</v>
      </c>
      <c r="O384" s="16">
        <f t="shared" ca="1" si="73"/>
        <v>13.189</v>
      </c>
      <c r="P384" s="16" t="str">
        <f ca="1">IFERROR(INDEX(VpD!$2:$2,MATCH(H384,VpD!$1:$1,1)),VpD!$I$2)</f>
        <v>1961-1972</v>
      </c>
      <c r="Q384" s="1">
        <f ca="1">INDEX(VpD!$C$3:$I$27,MATCH(F384,VpD!$B$3:$B$27,0),MATCH(P384,VpD!$C$2:$I$2,0))</f>
        <v>120</v>
      </c>
      <c r="R384" s="16">
        <f t="shared" ca="1" si="74"/>
        <v>13.2</v>
      </c>
      <c r="S384" s="14">
        <f t="shared" ca="1" si="75"/>
        <v>713676.82</v>
      </c>
      <c r="T384" s="14">
        <f t="shared" ca="1" si="76"/>
        <v>6169223.2400000002</v>
      </c>
      <c r="U384" s="14" t="str">
        <f t="shared" ca="1" si="77"/>
        <v>0A3F507E-1C00-32B8-E044-0003BA298018</v>
      </c>
    </row>
    <row r="385" spans="1:21" s="14" customFormat="1" x14ac:dyDescent="0.25">
      <c r="A385" s="14">
        <f t="shared" si="65"/>
        <v>385</v>
      </c>
      <c r="B385" s="14" t="str">
        <f t="shared" ca="1" si="66"/>
        <v>4B6135BE-51BF-4053-9138-74A0B1673EE3</v>
      </c>
      <c r="C385" s="14" t="str">
        <f t="shared" ca="1" si="67"/>
        <v>Sandvejen</v>
      </c>
      <c r="D385" s="14" t="str">
        <f t="shared" ca="1" si="68"/>
        <v>25</v>
      </c>
      <c r="E385" s="14" t="str">
        <f t="shared" ca="1" si="69"/>
        <v>4ar</v>
      </c>
      <c r="F385" s="1">
        <f t="shared" ca="1" si="70"/>
        <v>120</v>
      </c>
      <c r="G385" s="1">
        <f t="shared" ca="1" si="71"/>
        <v>130</v>
      </c>
      <c r="H385" s="1">
        <f t="shared" ca="1" si="72"/>
        <v>2009</v>
      </c>
      <c r="I385" s="1" t="str">
        <f ca="1">INDEX(Relationstabel!$C$3:$K$10,MATCH(INDIRECT($A$1&amp;"J"&amp;A385),Relationstabel!$A$3:$A$10,0),MATCH(IFERROR(VALUE(INDIRECT($A$1&amp;"K"&amp;A385)),0),Relationstabel!$C$1:$K$1,0))</f>
        <v>Naturgas</v>
      </c>
      <c r="J385" s="1" t="str">
        <f ca="1">INDEX(Anvendelseskode!B:B,MATCH($F385,Anvendelseskode!$A:$A,0))</f>
        <v>Fritliggende enfamilieshus (parcelhus)</v>
      </c>
      <c r="K385" s="1" t="str">
        <f ca="1">INDEX(Anvendelseskode!C:C,MATCH($F385,Anvendelseskode!$A:$A,0))</f>
        <v>Parcelhuse</v>
      </c>
      <c r="L385" s="1" t="str">
        <f ca="1">INDEX(Anvendelseskode!D:D,MATCH($F385,Anvendelseskode!$A:$A,0))</f>
        <v>Private husholdninger</v>
      </c>
      <c r="M385" s="1" t="str">
        <f ca="1">IFERROR(INDEX(SBi!$2:$2,MATCH(H385,SBi!$1:$1,1)),SBi!$K$2)</f>
        <v>Efter 2006</v>
      </c>
      <c r="N385" s="1">
        <f ca="1">INDEX(SBi!$C$3:$K$28,MATCH(F385,SBi!$B$3:$B$28,0),MATCH(M385,SBi!$C$2:$K$2,0))</f>
        <v>67.3</v>
      </c>
      <c r="O385" s="16">
        <f t="shared" ca="1" si="73"/>
        <v>8.7490000000000006</v>
      </c>
      <c r="P385" s="16" t="str">
        <f ca="1">IFERROR(INDEX(VpD!$2:$2,MATCH(H385,VpD!$1:$1,1)),VpD!$I$2)</f>
        <v>&gt;1998</v>
      </c>
      <c r="Q385" s="1">
        <f ca="1">INDEX(VpD!$C$3:$I$27,MATCH(F385,VpD!$B$3:$B$27,0),MATCH(P385,VpD!$C$2:$I$2,0))</f>
        <v>72</v>
      </c>
      <c r="R385" s="16">
        <f t="shared" ca="1" si="74"/>
        <v>9.36</v>
      </c>
      <c r="S385" s="14">
        <f t="shared" ca="1" si="75"/>
        <v>713152.65</v>
      </c>
      <c r="T385" s="14">
        <f t="shared" ca="1" si="76"/>
        <v>6168499.5700000003</v>
      </c>
      <c r="U385" s="14" t="str">
        <f t="shared" ca="1" si="77"/>
        <v>0A3F507E-2104-32B8-E044-0003BA298018</v>
      </c>
    </row>
    <row r="386" spans="1:21" s="14" customFormat="1" x14ac:dyDescent="0.25">
      <c r="A386" s="14">
        <f t="shared" si="65"/>
        <v>386</v>
      </c>
      <c r="B386" s="14" t="str">
        <f t="shared" ca="1" si="66"/>
        <v>C79FAD37-3BF1-492C-B0E0-CFE28BD4BBA7</v>
      </c>
      <c r="C386" s="14" t="str">
        <f t="shared" ca="1" si="67"/>
        <v>Svenstrupvej</v>
      </c>
      <c r="D386" s="14" t="str">
        <f t="shared" ca="1" si="68"/>
        <v>10B</v>
      </c>
      <c r="E386" s="14" t="str">
        <f t="shared" ca="1" si="69"/>
        <v>18mf</v>
      </c>
      <c r="F386" s="1">
        <f t="shared" ca="1" si="70"/>
        <v>130</v>
      </c>
      <c r="G386" s="1">
        <f t="shared" ca="1" si="71"/>
        <v>94</v>
      </c>
      <c r="H386" s="1">
        <f t="shared" ca="1" si="72"/>
        <v>1959</v>
      </c>
      <c r="I386" s="1" t="str">
        <f ca="1">INDEX(Relationstabel!$C$3:$K$10,MATCH(INDIRECT($A$1&amp;"J"&amp;A386),Relationstabel!$A$3:$A$10,0),MATCH(IFERROR(VALUE(INDIRECT($A$1&amp;"K"&amp;A386)),0),Relationstabel!$C$1:$K$1,0))</f>
        <v>Olie</v>
      </c>
      <c r="J386" s="1" t="str">
        <f ca="1">INDEX(Anvendelseskode!B:B,MATCH($F386,Anvendelseskode!$A:$A,0))</f>
        <v>Række-, kæde-, dobbelthus (lodret adskillelse mellem enhederne)</v>
      </c>
      <c r="K386" s="1" t="str">
        <f ca="1">INDEX(Anvendelseskode!C:C,MATCH($F386,Anvendelseskode!$A:$A,0))</f>
        <v>Række-, kæde og dobbelthuse</v>
      </c>
      <c r="L386" s="1" t="str">
        <f ca="1">INDEX(Anvendelseskode!D:D,MATCH($F386,Anvendelseskode!$A:$A,0))</f>
        <v>Private husholdninger</v>
      </c>
      <c r="M386" s="1" t="str">
        <f ca="1">IFERROR(INDEX(SBi!$2:$2,MATCH(H386,SBi!$1:$1,1)),SBi!$K$2)</f>
        <v>1951-1960</v>
      </c>
      <c r="N386" s="1">
        <f ca="1">INDEX(SBi!$C$3:$K$28,MATCH(F386,SBi!$B$3:$B$28,0),MATCH(M386,SBi!$C$2:$K$2,0))</f>
        <v>142.80000000000001</v>
      </c>
      <c r="O386" s="16">
        <f t="shared" ca="1" si="73"/>
        <v>13.423200000000001</v>
      </c>
      <c r="P386" s="16" t="str">
        <f ca="1">IFERROR(INDEX(VpD!$2:$2,MATCH(H386,VpD!$1:$1,1)),VpD!$I$2)</f>
        <v>1951-1960</v>
      </c>
      <c r="Q386" s="1">
        <f ca="1">INDEX(VpD!$C$3:$I$27,MATCH(F386,VpD!$B$3:$B$27,0),MATCH(P386,VpD!$C$2:$I$2,0))</f>
        <v>162</v>
      </c>
      <c r="R386" s="16">
        <f t="shared" ca="1" si="74"/>
        <v>15.228</v>
      </c>
      <c r="S386" s="14">
        <f t="shared" ca="1" si="75"/>
        <v>712889.86</v>
      </c>
      <c r="T386" s="14">
        <f t="shared" ca="1" si="76"/>
        <v>6169282.6500000004</v>
      </c>
      <c r="U386" s="14" t="str">
        <f t="shared" ca="1" si="77"/>
        <v>0A3F507E-2204-32B8-E044-0003BA298018</v>
      </c>
    </row>
    <row r="387" spans="1:21" s="14" customFormat="1" x14ac:dyDescent="0.25">
      <c r="A387" s="14">
        <f t="shared" ref="A387:A450" si="78">ROW(B387)</f>
        <v>387</v>
      </c>
      <c r="B387" s="14" t="str">
        <f t="shared" ref="B387:B450" ca="1" si="79">INDIRECT($A$1&amp;"b"&amp;A387)</f>
        <v>A3735C81-D594-4F17-BE6C-CDD0FAC75B3B</v>
      </c>
      <c r="C387" s="14" t="str">
        <f t="shared" ref="C387:C450" ca="1" si="80">INDIRECT($A$1&amp;"V"&amp;A387)</f>
        <v>Valmuebakken</v>
      </c>
      <c r="D387" s="14" t="str">
        <f t="shared" ref="D387:D450" ca="1" si="81">INDIRECT($A$1&amp;"W"&amp;A387)</f>
        <v>20</v>
      </c>
      <c r="E387" s="14" t="str">
        <f t="shared" ref="E387:E450" ca="1" si="82">INDIRECT($A$1&amp;"AB"&amp;A387)</f>
        <v>21hr</v>
      </c>
      <c r="F387" s="1">
        <f t="shared" ref="F387:F450" ca="1" si="83">ROUNDDOWN(INDIRECT($A$1&amp;"C"&amp;A387),-1)</f>
        <v>130</v>
      </c>
      <c r="G387" s="1">
        <f t="shared" ref="G387:G450" ca="1" si="84">INDIRECT($A$1&amp;"P"&amp;A387)+INDIRECT($A$1&amp;"Q"&amp;A387)+INDIRECT($A$1&amp;"R"&amp;A387)*0.5</f>
        <v>116</v>
      </c>
      <c r="H387" s="1">
        <f t="shared" ref="H387:H450" ca="1" si="85">MAX(INDIRECT($A$1&amp;"E"&amp;A387),INDIRECT($A$1&amp;"D"&amp;A387))</f>
        <v>1993</v>
      </c>
      <c r="I387" s="1" t="str">
        <f ca="1">INDEX(Relationstabel!$C$3:$K$10,MATCH(INDIRECT($A$1&amp;"J"&amp;A387),Relationstabel!$A$3:$A$10,0),MATCH(IFERROR(VALUE(INDIRECT($A$1&amp;"K"&amp;A387)),0),Relationstabel!$C$1:$K$1,0))</f>
        <v>Fjernvarme/ Blokvarme</v>
      </c>
      <c r="J387" s="1" t="str">
        <f ca="1">INDEX(Anvendelseskode!B:B,MATCH($F387,Anvendelseskode!$A:$A,0))</f>
        <v>Række-, kæde-, dobbelthus (lodret adskillelse mellem enhederne)</v>
      </c>
      <c r="K387" s="1" t="str">
        <f ca="1">INDEX(Anvendelseskode!C:C,MATCH($F387,Anvendelseskode!$A:$A,0))</f>
        <v>Række-, kæde og dobbelthuse</v>
      </c>
      <c r="L387" s="1" t="str">
        <f ca="1">INDEX(Anvendelseskode!D:D,MATCH($F387,Anvendelseskode!$A:$A,0))</f>
        <v>Private husholdninger</v>
      </c>
      <c r="M387" s="1" t="str">
        <f ca="1">IFERROR(INDEX(SBi!$2:$2,MATCH(H387,SBi!$1:$1,1)),SBi!$K$2)</f>
        <v>1979-1998</v>
      </c>
      <c r="N387" s="1">
        <f ca="1">INDEX(SBi!$C$3:$K$28,MATCH(F387,SBi!$B$3:$B$28,0),MATCH(M387,SBi!$C$2:$K$2,0))</f>
        <v>96.8</v>
      </c>
      <c r="O387" s="16">
        <f t="shared" ref="O387:O450" ca="1" si="86">N387*G387/1000</f>
        <v>11.2288</v>
      </c>
      <c r="P387" s="16" t="str">
        <f ca="1">IFERROR(INDEX(VpD!$2:$2,MATCH(H387,VpD!$1:$1,1)),VpD!$I$2)</f>
        <v>1979-1998</v>
      </c>
      <c r="Q387" s="1">
        <f ca="1">INDEX(VpD!$C$3:$I$27,MATCH(F387,VpD!$B$3:$B$27,0),MATCH(P387,VpD!$C$2:$I$2,0))</f>
        <v>74</v>
      </c>
      <c r="R387" s="16">
        <f t="shared" ref="R387:R450" ca="1" si="87">Q387*G387/1000</f>
        <v>8.5839999999999996</v>
      </c>
      <c r="S387" s="14">
        <f t="shared" ref="S387:S450" ca="1" si="88">INDIRECT($A$1&amp;"AE"&amp;A387)</f>
        <v>711608.34</v>
      </c>
      <c r="T387" s="14">
        <f t="shared" ref="T387:T450" ca="1" si="89">INDIRECT($A$1&amp;"AF"&amp;A387)</f>
        <v>6172540.7699999996</v>
      </c>
      <c r="U387" s="14" t="str">
        <f t="shared" ref="U387:U450" ca="1" si="90">INDIRECT($A$1&amp;"AC"&amp;A387)</f>
        <v>0A3F507E-2404-32B8-E044-0003BA298018</v>
      </c>
    </row>
    <row r="388" spans="1:21" s="14" customFormat="1" x14ac:dyDescent="0.25">
      <c r="A388" s="14">
        <f t="shared" si="78"/>
        <v>388</v>
      </c>
      <c r="B388" s="14" t="str">
        <f t="shared" ca="1" si="79"/>
        <v>FB3E02E8-ABC1-40F4-A471-8B37CD3F90CC</v>
      </c>
      <c r="C388" s="14" t="str">
        <f t="shared" ca="1" si="80"/>
        <v>Gjeddesdalvej</v>
      </c>
      <c r="D388" s="14" t="str">
        <f t="shared" ca="1" si="81"/>
        <v>13</v>
      </c>
      <c r="E388" s="14" t="str">
        <f t="shared" ca="1" si="82"/>
        <v>7bo</v>
      </c>
      <c r="F388" s="1">
        <f t="shared" ca="1" si="83"/>
        <v>120</v>
      </c>
      <c r="G388" s="1">
        <f t="shared" ca="1" si="84"/>
        <v>136</v>
      </c>
      <c r="H388" s="1">
        <f t="shared" ca="1" si="85"/>
        <v>1973</v>
      </c>
      <c r="I388" s="1" t="str">
        <f ca="1">INDEX(Relationstabel!$C$3:$K$10,MATCH(INDIRECT($A$1&amp;"J"&amp;A388),Relationstabel!$A$3:$A$10,0),MATCH(IFERROR(VALUE(INDIRECT($A$1&amp;"K"&amp;A388)),0),Relationstabel!$C$1:$K$1,0))</f>
        <v>Naturgas</v>
      </c>
      <c r="J388" s="1" t="str">
        <f ca="1">INDEX(Anvendelseskode!B:B,MATCH($F388,Anvendelseskode!$A:$A,0))</f>
        <v>Fritliggende enfamilieshus (parcelhus)</v>
      </c>
      <c r="K388" s="1" t="str">
        <f ca="1">INDEX(Anvendelseskode!C:C,MATCH($F388,Anvendelseskode!$A:$A,0))</f>
        <v>Parcelhuse</v>
      </c>
      <c r="L388" s="1" t="str">
        <f ca="1">INDEX(Anvendelseskode!D:D,MATCH($F388,Anvendelseskode!$A:$A,0))</f>
        <v>Private husholdninger</v>
      </c>
      <c r="M388" s="1" t="str">
        <f ca="1">IFERROR(INDEX(SBi!$2:$2,MATCH(H388,SBi!$1:$1,1)),SBi!$K$2)</f>
        <v>1973-1978</v>
      </c>
      <c r="N388" s="1">
        <f ca="1">INDEX(SBi!$C$3:$K$28,MATCH(F388,SBi!$B$3:$B$28,0),MATCH(M388,SBi!$C$2:$K$2,0))</f>
        <v>119.8</v>
      </c>
      <c r="O388" s="16">
        <f t="shared" ca="1" si="86"/>
        <v>16.2928</v>
      </c>
      <c r="P388" s="16" t="str">
        <f ca="1">IFERROR(INDEX(VpD!$2:$2,MATCH(H388,VpD!$1:$1,1)),VpD!$I$2)</f>
        <v>1973-1978</v>
      </c>
      <c r="Q388" s="1">
        <f ca="1">INDEX(VpD!$C$3:$I$27,MATCH(F388,VpD!$B$3:$B$27,0),MATCH(P388,VpD!$C$2:$I$2,0))</f>
        <v>117</v>
      </c>
      <c r="R388" s="16">
        <f t="shared" ca="1" si="87"/>
        <v>15.912000000000001</v>
      </c>
      <c r="S388" s="14">
        <f t="shared" ca="1" si="88"/>
        <v>712041.13</v>
      </c>
      <c r="T388" s="14">
        <f t="shared" ca="1" si="89"/>
        <v>6169516.2000000002</v>
      </c>
      <c r="U388" s="14" t="str">
        <f t="shared" ca="1" si="90"/>
        <v>0A3F507E-181E-32B8-E044-0003BA298018</v>
      </c>
    </row>
    <row r="389" spans="1:21" s="14" customFormat="1" x14ac:dyDescent="0.25">
      <c r="A389" s="14">
        <f t="shared" si="78"/>
        <v>389</v>
      </c>
      <c r="B389" s="14" t="str">
        <f t="shared" ca="1" si="79"/>
        <v>02AB273B-80EF-4002-942F-D369C6E14F3C</v>
      </c>
      <c r="C389" s="14" t="str">
        <f t="shared" ca="1" si="80"/>
        <v>Pilehavevænge</v>
      </c>
      <c r="D389" s="14" t="str">
        <f t="shared" ca="1" si="81"/>
        <v>26</v>
      </c>
      <c r="E389" s="14" t="str">
        <f t="shared" ca="1" si="82"/>
        <v>10aq</v>
      </c>
      <c r="F389" s="1">
        <f t="shared" ca="1" si="83"/>
        <v>120</v>
      </c>
      <c r="G389" s="1">
        <f t="shared" ca="1" si="84"/>
        <v>109</v>
      </c>
      <c r="H389" s="1">
        <f t="shared" ca="1" si="85"/>
        <v>1967</v>
      </c>
      <c r="I389" s="1" t="str">
        <f ca="1">INDEX(Relationstabel!$C$3:$K$10,MATCH(INDIRECT($A$1&amp;"J"&amp;A389),Relationstabel!$A$3:$A$10,0),MATCH(IFERROR(VALUE(INDIRECT($A$1&amp;"K"&amp;A389)),0),Relationstabel!$C$1:$K$1,0))</f>
        <v>Fjernvarme/ Blokvarme</v>
      </c>
      <c r="J389" s="1" t="str">
        <f ca="1">INDEX(Anvendelseskode!B:B,MATCH($F389,Anvendelseskode!$A:$A,0))</f>
        <v>Fritliggende enfamilieshus (parcelhus)</v>
      </c>
      <c r="K389" s="1" t="str">
        <f ca="1">INDEX(Anvendelseskode!C:C,MATCH($F389,Anvendelseskode!$A:$A,0))</f>
        <v>Parcelhuse</v>
      </c>
      <c r="L389" s="1" t="str">
        <f ca="1">INDEX(Anvendelseskode!D:D,MATCH($F389,Anvendelseskode!$A:$A,0))</f>
        <v>Private husholdninger</v>
      </c>
      <c r="M389" s="1" t="str">
        <f ca="1">IFERROR(INDEX(SBi!$2:$2,MATCH(H389,SBi!$1:$1,1)),SBi!$K$2)</f>
        <v>1961-1972</v>
      </c>
      <c r="N389" s="1">
        <f ca="1">INDEX(SBi!$C$3:$K$28,MATCH(F389,SBi!$B$3:$B$28,0),MATCH(M389,SBi!$C$2:$K$2,0))</f>
        <v>134.30000000000001</v>
      </c>
      <c r="O389" s="16">
        <f t="shared" ca="1" si="86"/>
        <v>14.6387</v>
      </c>
      <c r="P389" s="16" t="str">
        <f ca="1">IFERROR(INDEX(VpD!$2:$2,MATCH(H389,VpD!$1:$1,1)),VpD!$I$2)</f>
        <v>1961-1972</v>
      </c>
      <c r="Q389" s="1">
        <f ca="1">INDEX(VpD!$C$3:$I$27,MATCH(F389,VpD!$B$3:$B$27,0),MATCH(P389,VpD!$C$2:$I$2,0))</f>
        <v>143</v>
      </c>
      <c r="R389" s="16">
        <f t="shared" ca="1" si="87"/>
        <v>15.587</v>
      </c>
      <c r="S389" s="14">
        <f t="shared" ca="1" si="88"/>
        <v>711200.25</v>
      </c>
      <c r="T389" s="14">
        <f t="shared" ca="1" si="89"/>
        <v>6171692.8099999996</v>
      </c>
      <c r="U389" s="14" t="str">
        <f t="shared" ca="1" si="90"/>
        <v>0A3F507E-1F1E-32B8-E044-0003BA298018</v>
      </c>
    </row>
    <row r="390" spans="1:21" s="14" customFormat="1" x14ac:dyDescent="0.25">
      <c r="A390" s="14">
        <f t="shared" si="78"/>
        <v>390</v>
      </c>
      <c r="B390" s="14" t="str">
        <f t="shared" ca="1" si="79"/>
        <v>80F61A08-4025-4D1B-B8A0-C2F88B828BA4</v>
      </c>
      <c r="C390" s="14" t="str">
        <f t="shared" ca="1" si="80"/>
        <v>Syvhøjvænge</v>
      </c>
      <c r="D390" s="14" t="str">
        <f t="shared" ca="1" si="81"/>
        <v>234</v>
      </c>
      <c r="E390" s="14" t="str">
        <f t="shared" ca="1" si="82"/>
        <v>14ah</v>
      </c>
      <c r="F390" s="1">
        <f t="shared" ca="1" si="83"/>
        <v>120</v>
      </c>
      <c r="G390" s="1">
        <f t="shared" ca="1" si="84"/>
        <v>160</v>
      </c>
      <c r="H390" s="1">
        <f t="shared" ca="1" si="85"/>
        <v>1970</v>
      </c>
      <c r="I390" s="1" t="str">
        <f ca="1">INDEX(Relationstabel!$C$3:$K$10,MATCH(INDIRECT($A$1&amp;"J"&amp;A390),Relationstabel!$A$3:$A$10,0),MATCH(IFERROR(VALUE(INDIRECT($A$1&amp;"K"&amp;A390)),0),Relationstabel!$C$1:$K$1,0))</f>
        <v>Naturgas</v>
      </c>
      <c r="J390" s="1" t="str">
        <f ca="1">INDEX(Anvendelseskode!B:B,MATCH($F390,Anvendelseskode!$A:$A,0))</f>
        <v>Fritliggende enfamilieshus (parcelhus)</v>
      </c>
      <c r="K390" s="1" t="str">
        <f ca="1">INDEX(Anvendelseskode!C:C,MATCH($F390,Anvendelseskode!$A:$A,0))</f>
        <v>Parcelhuse</v>
      </c>
      <c r="L390" s="1" t="str">
        <f ca="1">INDEX(Anvendelseskode!D:D,MATCH($F390,Anvendelseskode!$A:$A,0))</f>
        <v>Private husholdninger</v>
      </c>
      <c r="M390" s="1" t="str">
        <f ca="1">IFERROR(INDEX(SBi!$2:$2,MATCH(H390,SBi!$1:$1,1)),SBi!$K$2)</f>
        <v>1961-1972</v>
      </c>
      <c r="N390" s="1">
        <f ca="1">INDEX(SBi!$C$3:$K$28,MATCH(F390,SBi!$B$3:$B$28,0),MATCH(M390,SBi!$C$2:$K$2,0))</f>
        <v>134.30000000000001</v>
      </c>
      <c r="O390" s="16">
        <f t="shared" ca="1" si="86"/>
        <v>21.488</v>
      </c>
      <c r="P390" s="16" t="str">
        <f ca="1">IFERROR(INDEX(VpD!$2:$2,MATCH(H390,VpD!$1:$1,1)),VpD!$I$2)</f>
        <v>1961-1972</v>
      </c>
      <c r="Q390" s="1">
        <f ca="1">INDEX(VpD!$C$3:$I$27,MATCH(F390,VpD!$B$3:$B$27,0),MATCH(P390,VpD!$C$2:$I$2,0))</f>
        <v>143</v>
      </c>
      <c r="R390" s="16">
        <f t="shared" ca="1" si="87"/>
        <v>22.88</v>
      </c>
      <c r="S390" s="14">
        <f t="shared" ca="1" si="88"/>
        <v>711973.89</v>
      </c>
      <c r="T390" s="14">
        <f t="shared" ca="1" si="89"/>
        <v>6172218.0199999996</v>
      </c>
      <c r="U390" s="14" t="str">
        <f t="shared" ca="1" si="90"/>
        <v>0A3F507E-231E-32B8-E044-0003BA298018</v>
      </c>
    </row>
    <row r="391" spans="1:21" s="14" customFormat="1" x14ac:dyDescent="0.25">
      <c r="A391" s="14">
        <f t="shared" si="78"/>
        <v>391</v>
      </c>
      <c r="B391" s="14" t="str">
        <f t="shared" ca="1" si="79"/>
        <v>EA7680EC-B964-473F-B64C-47B986EAC931</v>
      </c>
      <c r="C391" s="14" t="str">
        <f t="shared" ca="1" si="80"/>
        <v>Gjeddesdalvej</v>
      </c>
      <c r="D391" s="14" t="str">
        <f t="shared" ca="1" si="81"/>
        <v>15</v>
      </c>
      <c r="E391" s="14" t="str">
        <f t="shared" ca="1" si="82"/>
        <v>7bp</v>
      </c>
      <c r="F391" s="1">
        <f t="shared" ca="1" si="83"/>
        <v>120</v>
      </c>
      <c r="G391" s="1">
        <f t="shared" ca="1" si="84"/>
        <v>121</v>
      </c>
      <c r="H391" s="1">
        <f t="shared" ca="1" si="85"/>
        <v>1968</v>
      </c>
      <c r="I391" s="1" t="str">
        <f ca="1">INDEX(Relationstabel!$C$3:$K$10,MATCH(INDIRECT($A$1&amp;"J"&amp;A391),Relationstabel!$A$3:$A$10,0),MATCH(IFERROR(VALUE(INDIRECT($A$1&amp;"K"&amp;A391)),0),Relationstabel!$C$1:$K$1,0))</f>
        <v>Olie</v>
      </c>
      <c r="J391" s="1" t="str">
        <f ca="1">INDEX(Anvendelseskode!B:B,MATCH($F391,Anvendelseskode!$A:$A,0))</f>
        <v>Fritliggende enfamilieshus (parcelhus)</v>
      </c>
      <c r="K391" s="1" t="str">
        <f ca="1">INDEX(Anvendelseskode!C:C,MATCH($F391,Anvendelseskode!$A:$A,0))</f>
        <v>Parcelhuse</v>
      </c>
      <c r="L391" s="1" t="str">
        <f ca="1">INDEX(Anvendelseskode!D:D,MATCH($F391,Anvendelseskode!$A:$A,0))</f>
        <v>Private husholdninger</v>
      </c>
      <c r="M391" s="1" t="str">
        <f ca="1">IFERROR(INDEX(SBi!$2:$2,MATCH(H391,SBi!$1:$1,1)),SBi!$K$2)</f>
        <v>1961-1972</v>
      </c>
      <c r="N391" s="1">
        <f ca="1">INDEX(SBi!$C$3:$K$28,MATCH(F391,SBi!$B$3:$B$28,0),MATCH(M391,SBi!$C$2:$K$2,0))</f>
        <v>134.30000000000001</v>
      </c>
      <c r="O391" s="16">
        <f t="shared" ca="1" si="86"/>
        <v>16.250300000000003</v>
      </c>
      <c r="P391" s="16" t="str">
        <f ca="1">IFERROR(INDEX(VpD!$2:$2,MATCH(H391,VpD!$1:$1,1)),VpD!$I$2)</f>
        <v>1961-1972</v>
      </c>
      <c r="Q391" s="1">
        <f ca="1">INDEX(VpD!$C$3:$I$27,MATCH(F391,VpD!$B$3:$B$27,0),MATCH(P391,VpD!$C$2:$I$2,0))</f>
        <v>143</v>
      </c>
      <c r="R391" s="16">
        <f t="shared" ca="1" si="87"/>
        <v>17.303000000000001</v>
      </c>
      <c r="S391" s="14">
        <f t="shared" ca="1" si="88"/>
        <v>712025.91</v>
      </c>
      <c r="T391" s="14">
        <f t="shared" ca="1" si="89"/>
        <v>6169528.4699999997</v>
      </c>
      <c r="U391" s="14" t="str">
        <f t="shared" ca="1" si="90"/>
        <v>0A3F507E-1820-32B8-E044-0003BA298018</v>
      </c>
    </row>
    <row r="392" spans="1:21" s="14" customFormat="1" x14ac:dyDescent="0.25">
      <c r="A392" s="14">
        <f t="shared" si="78"/>
        <v>392</v>
      </c>
      <c r="B392" s="14" t="str">
        <f t="shared" ca="1" si="79"/>
        <v>360436A3-ECC2-48B1-A0B0-4B42BB11DE63</v>
      </c>
      <c r="C392" s="14" t="str">
        <f t="shared" ca="1" si="80"/>
        <v>Pilehavevænge</v>
      </c>
      <c r="D392" s="14" t="str">
        <f t="shared" ca="1" si="81"/>
        <v>28</v>
      </c>
      <c r="E392" s="14" t="str">
        <f t="shared" ca="1" si="82"/>
        <v>10ap</v>
      </c>
      <c r="F392" s="1">
        <f t="shared" ca="1" si="83"/>
        <v>120</v>
      </c>
      <c r="G392" s="1">
        <f t="shared" ca="1" si="84"/>
        <v>175</v>
      </c>
      <c r="H392" s="1">
        <f t="shared" ca="1" si="85"/>
        <v>1992</v>
      </c>
      <c r="I392" s="1" t="str">
        <f ca="1">INDEX(Relationstabel!$C$3:$K$10,MATCH(INDIRECT($A$1&amp;"J"&amp;A392),Relationstabel!$A$3:$A$10,0),MATCH(IFERROR(VALUE(INDIRECT($A$1&amp;"K"&amp;A392)),0),Relationstabel!$C$1:$K$1,0))</f>
        <v>Fjernvarme/ Blokvarme</v>
      </c>
      <c r="J392" s="1" t="str">
        <f ca="1">INDEX(Anvendelseskode!B:B,MATCH($F392,Anvendelseskode!$A:$A,0))</f>
        <v>Fritliggende enfamilieshus (parcelhus)</v>
      </c>
      <c r="K392" s="1" t="str">
        <f ca="1">INDEX(Anvendelseskode!C:C,MATCH($F392,Anvendelseskode!$A:$A,0))</f>
        <v>Parcelhuse</v>
      </c>
      <c r="L392" s="1" t="str">
        <f ca="1">INDEX(Anvendelseskode!D:D,MATCH($F392,Anvendelseskode!$A:$A,0))</f>
        <v>Private husholdninger</v>
      </c>
      <c r="M392" s="1" t="str">
        <f ca="1">IFERROR(INDEX(SBi!$2:$2,MATCH(H392,SBi!$1:$1,1)),SBi!$K$2)</f>
        <v>1979-1998</v>
      </c>
      <c r="N392" s="1">
        <f ca="1">INDEX(SBi!$C$3:$K$28,MATCH(F392,SBi!$B$3:$B$28,0),MATCH(M392,SBi!$C$2:$K$2,0))</f>
        <v>105.4</v>
      </c>
      <c r="O392" s="16">
        <f t="shared" ca="1" si="86"/>
        <v>18.445</v>
      </c>
      <c r="P392" s="16" t="str">
        <f ca="1">IFERROR(INDEX(VpD!$2:$2,MATCH(H392,VpD!$1:$1,1)),VpD!$I$2)</f>
        <v>1979-1998</v>
      </c>
      <c r="Q392" s="1">
        <f ca="1">INDEX(VpD!$C$3:$I$27,MATCH(F392,VpD!$B$3:$B$27,0),MATCH(P392,VpD!$C$2:$I$2,0))</f>
        <v>90</v>
      </c>
      <c r="R392" s="16">
        <f t="shared" ca="1" si="87"/>
        <v>15.75</v>
      </c>
      <c r="S392" s="14">
        <f t="shared" ca="1" si="88"/>
        <v>711203.87</v>
      </c>
      <c r="T392" s="14">
        <f t="shared" ca="1" si="89"/>
        <v>6171679.9699999997</v>
      </c>
      <c r="U392" s="14" t="str">
        <f t="shared" ca="1" si="90"/>
        <v>0A3F507E-1F20-32B8-E044-0003BA298018</v>
      </c>
    </row>
    <row r="393" spans="1:21" s="14" customFormat="1" x14ac:dyDescent="0.25">
      <c r="A393" s="14">
        <f t="shared" si="78"/>
        <v>393</v>
      </c>
      <c r="B393" s="14" t="str">
        <f t="shared" ca="1" si="79"/>
        <v>92D73F36-6D0E-4235-A652-8AAA298EA440</v>
      </c>
      <c r="C393" s="14" t="str">
        <f t="shared" ca="1" si="80"/>
        <v>Hyttebovej</v>
      </c>
      <c r="D393" s="14" t="str">
        <f t="shared" ca="1" si="81"/>
        <v>35</v>
      </c>
      <c r="E393" s="14" t="str">
        <f t="shared" ca="1" si="82"/>
        <v>24di</v>
      </c>
      <c r="F393" s="1">
        <f t="shared" ca="1" si="83"/>
        <v>510</v>
      </c>
      <c r="G393" s="1">
        <f t="shared" ca="1" si="84"/>
        <v>43</v>
      </c>
      <c r="H393" s="1">
        <f t="shared" ca="1" si="85"/>
        <v>1950</v>
      </c>
      <c r="I393" s="1" t="str">
        <f ca="1">INDEX(Relationstabel!$C$3:$K$10,MATCH(INDIRECT($A$1&amp;"J"&amp;A393),Relationstabel!$A$3:$A$10,0),MATCH(IFERROR(VALUE(INDIRECT($A$1&amp;"K"&amp;A393)),0),Relationstabel!$C$1:$K$1,0))</f>
        <v>Elvarme</v>
      </c>
      <c r="J393" s="1" t="str">
        <f ca="1">INDEX(Anvendelseskode!B:B,MATCH($F393,Anvendelseskode!$A:$A,0))</f>
        <v>Sommerhuse</v>
      </c>
      <c r="K393" s="1" t="str">
        <f ca="1">INDEX(Anvendelseskode!C:C,MATCH($F393,Anvendelseskode!$A:$A,0))</f>
        <v>Sommerhuse</v>
      </c>
      <c r="L393" s="1" t="str">
        <f ca="1">INDEX(Anvendelseskode!D:D,MATCH($F393,Anvendelseskode!$A:$A,0))</f>
        <v>Private husholdninger</v>
      </c>
      <c r="M393" s="1" t="str">
        <f ca="1">IFERROR(INDEX(SBi!$2:$2,MATCH(H393,SBi!$1:$1,1)),SBi!$K$2)</f>
        <v>1931-1950</v>
      </c>
      <c r="N393" s="1">
        <f ca="1">INDEX(SBi!$C$3:$K$28,MATCH(F393,SBi!$B$3:$B$28,0),MATCH(M393,SBi!$C$2:$K$2,0))</f>
        <v>150</v>
      </c>
      <c r="O393" s="16">
        <f t="shared" ca="1" si="86"/>
        <v>6.45</v>
      </c>
      <c r="P393" s="16" t="str">
        <f ca="1">IFERROR(INDEX(VpD!$2:$2,MATCH(H393,VpD!$1:$1,1)),VpD!$I$2)</f>
        <v>1931-1950</v>
      </c>
      <c r="Q393" s="1">
        <f ca="1">INDEX(VpD!$C$3:$I$27,MATCH(F393,VpD!$B$3:$B$27,0),MATCH(P393,VpD!$C$2:$I$2,0))</f>
        <v>76</v>
      </c>
      <c r="R393" s="16">
        <f t="shared" ca="1" si="87"/>
        <v>3.2679999999999998</v>
      </c>
      <c r="S393" s="14">
        <f t="shared" ca="1" si="88"/>
        <v>713963.6</v>
      </c>
      <c r="T393" s="14">
        <f t="shared" ca="1" si="89"/>
        <v>6169130.2699999996</v>
      </c>
      <c r="U393" s="14" t="str">
        <f t="shared" ca="1" si="90"/>
        <v>0A3F507E-1A26-32B8-E044-0003BA298018</v>
      </c>
    </row>
    <row r="394" spans="1:21" s="14" customFormat="1" x14ac:dyDescent="0.25">
      <c r="A394" s="14">
        <f t="shared" si="78"/>
        <v>394</v>
      </c>
      <c r="B394" s="14" t="str">
        <f t="shared" ca="1" si="79"/>
        <v>6443A9ED-A582-48F6-A473-0261B57C2901</v>
      </c>
      <c r="C394" s="14" t="str">
        <f t="shared" ca="1" si="80"/>
        <v>Næsbyholmsvej</v>
      </c>
      <c r="D394" s="14" t="str">
        <f t="shared" ca="1" si="81"/>
        <v>6B</v>
      </c>
      <c r="E394" s="14" t="str">
        <f t="shared" ca="1" si="82"/>
        <v>6kr</v>
      </c>
      <c r="F394" s="1">
        <f t="shared" ca="1" si="83"/>
        <v>120</v>
      </c>
      <c r="G394" s="1">
        <f t="shared" ca="1" si="84"/>
        <v>229</v>
      </c>
      <c r="H394" s="1">
        <f t="shared" ca="1" si="85"/>
        <v>1978</v>
      </c>
      <c r="I394" s="1" t="str">
        <f ca="1">INDEX(Relationstabel!$C$3:$K$10,MATCH(INDIRECT($A$1&amp;"J"&amp;A394),Relationstabel!$A$3:$A$10,0),MATCH(IFERROR(VALUE(INDIRECT($A$1&amp;"K"&amp;A394)),0),Relationstabel!$C$1:$K$1,0))</f>
        <v>Naturgas</v>
      </c>
      <c r="J394" s="1" t="str">
        <f ca="1">INDEX(Anvendelseskode!B:B,MATCH($F394,Anvendelseskode!$A:$A,0))</f>
        <v>Fritliggende enfamilieshus (parcelhus)</v>
      </c>
      <c r="K394" s="1" t="str">
        <f ca="1">INDEX(Anvendelseskode!C:C,MATCH($F394,Anvendelseskode!$A:$A,0))</f>
        <v>Parcelhuse</v>
      </c>
      <c r="L394" s="1" t="str">
        <f ca="1">INDEX(Anvendelseskode!D:D,MATCH($F394,Anvendelseskode!$A:$A,0))</f>
        <v>Private husholdninger</v>
      </c>
      <c r="M394" s="1" t="str">
        <f ca="1">IFERROR(INDEX(SBi!$2:$2,MATCH(H394,SBi!$1:$1,1)),SBi!$K$2)</f>
        <v>1973-1978</v>
      </c>
      <c r="N394" s="1">
        <f ca="1">INDEX(SBi!$C$3:$K$28,MATCH(F394,SBi!$B$3:$B$28,0),MATCH(M394,SBi!$C$2:$K$2,0))</f>
        <v>119.8</v>
      </c>
      <c r="O394" s="16">
        <f t="shared" ca="1" si="86"/>
        <v>27.434200000000001</v>
      </c>
      <c r="P394" s="16" t="str">
        <f ca="1">IFERROR(INDEX(VpD!$2:$2,MATCH(H394,VpD!$1:$1,1)),VpD!$I$2)</f>
        <v>1973-1978</v>
      </c>
      <c r="Q394" s="1">
        <f ca="1">INDEX(VpD!$C$3:$I$27,MATCH(F394,VpD!$B$3:$B$27,0),MATCH(P394,VpD!$C$2:$I$2,0))</f>
        <v>117</v>
      </c>
      <c r="R394" s="16">
        <f t="shared" ca="1" si="87"/>
        <v>26.792999999999999</v>
      </c>
      <c r="S394" s="14">
        <f t="shared" ca="1" si="88"/>
        <v>713348.26</v>
      </c>
      <c r="T394" s="14">
        <f t="shared" ca="1" si="89"/>
        <v>6168716.7800000003</v>
      </c>
      <c r="U394" s="14" t="str">
        <f t="shared" ca="1" si="90"/>
        <v>0A3F507E-1E28-32B8-E044-0003BA298018</v>
      </c>
    </row>
    <row r="395" spans="1:21" s="14" customFormat="1" x14ac:dyDescent="0.25">
      <c r="A395" s="14">
        <f t="shared" si="78"/>
        <v>395</v>
      </c>
      <c r="B395" s="14" t="str">
        <f t="shared" ca="1" si="79"/>
        <v>0FF3A472-42AD-40B3-9440-F7B2B20E8E49</v>
      </c>
      <c r="C395" s="14" t="str">
        <f t="shared" ca="1" si="80"/>
        <v>Strandhaven</v>
      </c>
      <c r="D395" s="14" t="str">
        <f t="shared" ca="1" si="81"/>
        <v>9</v>
      </c>
      <c r="E395" s="14" t="str">
        <f t="shared" ca="1" si="82"/>
        <v>5dq</v>
      </c>
      <c r="F395" s="1">
        <f t="shared" ca="1" si="83"/>
        <v>130</v>
      </c>
      <c r="G395" s="1">
        <f t="shared" ca="1" si="84"/>
        <v>108</v>
      </c>
      <c r="H395" s="1">
        <f t="shared" ca="1" si="85"/>
        <v>2008</v>
      </c>
      <c r="I395" s="1" t="str">
        <f ca="1">INDEX(Relationstabel!$C$3:$K$10,MATCH(INDIRECT($A$1&amp;"J"&amp;A395),Relationstabel!$A$3:$A$10,0),MATCH(IFERROR(VALUE(INDIRECT($A$1&amp;"K"&amp;A395)),0),Relationstabel!$C$1:$K$1,0))</f>
        <v>Naturgas</v>
      </c>
      <c r="J395" s="1" t="str">
        <f ca="1">INDEX(Anvendelseskode!B:B,MATCH($F395,Anvendelseskode!$A:$A,0))</f>
        <v>Række-, kæde-, dobbelthus (lodret adskillelse mellem enhederne)</v>
      </c>
      <c r="K395" s="1" t="str">
        <f ca="1">INDEX(Anvendelseskode!C:C,MATCH($F395,Anvendelseskode!$A:$A,0))</f>
        <v>Række-, kæde og dobbelthuse</v>
      </c>
      <c r="L395" s="1" t="str">
        <f ca="1">INDEX(Anvendelseskode!D:D,MATCH($F395,Anvendelseskode!$A:$A,0))</f>
        <v>Private husholdninger</v>
      </c>
      <c r="M395" s="1" t="str">
        <f ca="1">IFERROR(INDEX(SBi!$2:$2,MATCH(H395,SBi!$1:$1,1)),SBi!$K$2)</f>
        <v>Efter 2006</v>
      </c>
      <c r="N395" s="1">
        <f ca="1">INDEX(SBi!$C$3:$K$28,MATCH(F395,SBi!$B$3:$B$28,0),MATCH(M395,SBi!$C$2:$K$2,0))</f>
        <v>66.400000000000006</v>
      </c>
      <c r="O395" s="16">
        <f t="shared" ca="1" si="86"/>
        <v>7.1712000000000007</v>
      </c>
      <c r="P395" s="16" t="str">
        <f ca="1">IFERROR(INDEX(VpD!$2:$2,MATCH(H395,VpD!$1:$1,1)),VpD!$I$2)</f>
        <v>&gt;1998</v>
      </c>
      <c r="Q395" s="1">
        <f ca="1">INDEX(VpD!$C$3:$I$27,MATCH(F395,VpD!$B$3:$B$27,0),MATCH(P395,VpD!$C$2:$I$2,0))</f>
        <v>65</v>
      </c>
      <c r="R395" s="16">
        <f t="shared" ca="1" si="87"/>
        <v>7.02</v>
      </c>
      <c r="S395" s="14">
        <f t="shared" ca="1" si="88"/>
        <v>712730.48</v>
      </c>
      <c r="T395" s="14">
        <f t="shared" ca="1" si="89"/>
        <v>6168847.3899999997</v>
      </c>
      <c r="U395" s="14" t="str">
        <f t="shared" ca="1" si="90"/>
        <v>53BA2F34-5FC7-2505-E044-0003BA298018</v>
      </c>
    </row>
    <row r="396" spans="1:21" s="14" customFormat="1" x14ac:dyDescent="0.25">
      <c r="A396" s="14">
        <f t="shared" si="78"/>
        <v>396</v>
      </c>
      <c r="B396" s="14" t="str">
        <f t="shared" ca="1" si="79"/>
        <v>29E7B9FE-4649-47DE-9974-E290C9C8C614</v>
      </c>
      <c r="C396" s="14" t="str">
        <f t="shared" ca="1" si="80"/>
        <v>Strandhaven</v>
      </c>
      <c r="D396" s="14" t="str">
        <f t="shared" ca="1" si="81"/>
        <v>29</v>
      </c>
      <c r="E396" s="14" t="str">
        <f t="shared" ca="1" si="82"/>
        <v>5dæ</v>
      </c>
      <c r="F396" s="1">
        <f t="shared" ca="1" si="83"/>
        <v>130</v>
      </c>
      <c r="G396" s="1">
        <f t="shared" ca="1" si="84"/>
        <v>108</v>
      </c>
      <c r="H396" s="1">
        <f t="shared" ca="1" si="85"/>
        <v>2008</v>
      </c>
      <c r="I396" s="1" t="str">
        <f ca="1">INDEX(Relationstabel!$C$3:$K$10,MATCH(INDIRECT($A$1&amp;"J"&amp;A396),Relationstabel!$A$3:$A$10,0),MATCH(IFERROR(VALUE(INDIRECT($A$1&amp;"K"&amp;A396)),0),Relationstabel!$C$1:$K$1,0))</f>
        <v>Naturgas</v>
      </c>
      <c r="J396" s="1" t="str">
        <f ca="1">INDEX(Anvendelseskode!B:B,MATCH($F396,Anvendelseskode!$A:$A,0))</f>
        <v>Række-, kæde-, dobbelthus (lodret adskillelse mellem enhederne)</v>
      </c>
      <c r="K396" s="1" t="str">
        <f ca="1">INDEX(Anvendelseskode!C:C,MATCH($F396,Anvendelseskode!$A:$A,0))</f>
        <v>Række-, kæde og dobbelthuse</v>
      </c>
      <c r="L396" s="1" t="str">
        <f ca="1">INDEX(Anvendelseskode!D:D,MATCH($F396,Anvendelseskode!$A:$A,0))</f>
        <v>Private husholdninger</v>
      </c>
      <c r="M396" s="1" t="str">
        <f ca="1">IFERROR(INDEX(SBi!$2:$2,MATCH(H396,SBi!$1:$1,1)),SBi!$K$2)</f>
        <v>Efter 2006</v>
      </c>
      <c r="N396" s="1">
        <f ca="1">INDEX(SBi!$C$3:$K$28,MATCH(F396,SBi!$B$3:$B$28,0),MATCH(M396,SBi!$C$2:$K$2,0))</f>
        <v>66.400000000000006</v>
      </c>
      <c r="O396" s="16">
        <f t="shared" ca="1" si="86"/>
        <v>7.1712000000000007</v>
      </c>
      <c r="P396" s="16" t="str">
        <f ca="1">IFERROR(INDEX(VpD!$2:$2,MATCH(H396,VpD!$1:$1,1)),VpD!$I$2)</f>
        <v>&gt;1998</v>
      </c>
      <c r="Q396" s="1">
        <f ca="1">INDEX(VpD!$C$3:$I$27,MATCH(F396,VpD!$B$3:$B$27,0),MATCH(P396,VpD!$C$2:$I$2,0))</f>
        <v>65</v>
      </c>
      <c r="R396" s="16">
        <f t="shared" ca="1" si="87"/>
        <v>7.02</v>
      </c>
      <c r="S396" s="14">
        <f t="shared" ca="1" si="88"/>
        <v>712721.64</v>
      </c>
      <c r="T396" s="14">
        <f t="shared" ca="1" si="89"/>
        <v>6168811.8899999997</v>
      </c>
      <c r="U396" s="14" t="str">
        <f t="shared" ca="1" si="90"/>
        <v>53BA2F34-5FD0-2505-E044-0003BA298018</v>
      </c>
    </row>
    <row r="397" spans="1:21" s="14" customFormat="1" x14ac:dyDescent="0.25">
      <c r="A397" s="14">
        <f t="shared" si="78"/>
        <v>397</v>
      </c>
      <c r="B397" s="14" t="str">
        <f t="shared" ca="1" si="79"/>
        <v>9BD5B9AD-7F1F-4519-A8DB-5D23BFECAC49</v>
      </c>
      <c r="C397" s="14" t="str">
        <f t="shared" ca="1" si="80"/>
        <v>Strandhaven</v>
      </c>
      <c r="D397" s="14" t="str">
        <f t="shared" ca="1" si="81"/>
        <v>63</v>
      </c>
      <c r="E397" s="14" t="str">
        <f t="shared" ca="1" si="82"/>
        <v>5eo</v>
      </c>
      <c r="F397" s="1">
        <f t="shared" ca="1" si="83"/>
        <v>130</v>
      </c>
      <c r="G397" s="1">
        <f t="shared" ca="1" si="84"/>
        <v>160</v>
      </c>
      <c r="H397" s="1">
        <f t="shared" ca="1" si="85"/>
        <v>2008</v>
      </c>
      <c r="I397" s="1" t="str">
        <f ca="1">INDEX(Relationstabel!$C$3:$K$10,MATCH(INDIRECT($A$1&amp;"J"&amp;A397),Relationstabel!$A$3:$A$10,0),MATCH(IFERROR(VALUE(INDIRECT($A$1&amp;"K"&amp;A397)),0),Relationstabel!$C$1:$K$1,0))</f>
        <v>Naturgas</v>
      </c>
      <c r="J397" s="1" t="str">
        <f ca="1">INDEX(Anvendelseskode!B:B,MATCH($F397,Anvendelseskode!$A:$A,0))</f>
        <v>Række-, kæde-, dobbelthus (lodret adskillelse mellem enhederne)</v>
      </c>
      <c r="K397" s="1" t="str">
        <f ca="1">INDEX(Anvendelseskode!C:C,MATCH($F397,Anvendelseskode!$A:$A,0))</f>
        <v>Række-, kæde og dobbelthuse</v>
      </c>
      <c r="L397" s="1" t="str">
        <f ca="1">INDEX(Anvendelseskode!D:D,MATCH($F397,Anvendelseskode!$A:$A,0))</f>
        <v>Private husholdninger</v>
      </c>
      <c r="M397" s="1" t="str">
        <f ca="1">IFERROR(INDEX(SBi!$2:$2,MATCH(H397,SBi!$1:$1,1)),SBi!$K$2)</f>
        <v>Efter 2006</v>
      </c>
      <c r="N397" s="1">
        <f ca="1">INDEX(SBi!$C$3:$K$28,MATCH(F397,SBi!$B$3:$B$28,0),MATCH(M397,SBi!$C$2:$K$2,0))</f>
        <v>66.400000000000006</v>
      </c>
      <c r="O397" s="16">
        <f t="shared" ca="1" si="86"/>
        <v>10.624000000000001</v>
      </c>
      <c r="P397" s="16" t="str">
        <f ca="1">IFERROR(INDEX(VpD!$2:$2,MATCH(H397,VpD!$1:$1,1)),VpD!$I$2)</f>
        <v>&gt;1998</v>
      </c>
      <c r="Q397" s="1">
        <f ca="1">INDEX(VpD!$C$3:$I$27,MATCH(F397,VpD!$B$3:$B$27,0),MATCH(P397,VpD!$C$2:$I$2,0))</f>
        <v>65</v>
      </c>
      <c r="R397" s="16">
        <f t="shared" ca="1" si="87"/>
        <v>10.4</v>
      </c>
      <c r="S397" s="14">
        <f t="shared" ca="1" si="88"/>
        <v>712658.55</v>
      </c>
      <c r="T397" s="14">
        <f t="shared" ca="1" si="89"/>
        <v>6168794.9699999997</v>
      </c>
      <c r="U397" s="14" t="str">
        <f t="shared" ca="1" si="90"/>
        <v>53BA2F34-5FDF-2505-E044-0003BA298018</v>
      </c>
    </row>
    <row r="398" spans="1:21" s="14" customFormat="1" x14ac:dyDescent="0.25">
      <c r="A398" s="14">
        <f t="shared" si="78"/>
        <v>398</v>
      </c>
      <c r="B398" s="14" t="str">
        <f t="shared" ca="1" si="79"/>
        <v>AA1D6E86-28C5-4CB9-AFCF-519C12BE8F1C</v>
      </c>
      <c r="C398" s="14" t="str">
        <f t="shared" ca="1" si="80"/>
        <v>Idræts Alle</v>
      </c>
      <c r="D398" s="14" t="str">
        <f t="shared" ca="1" si="81"/>
        <v>12</v>
      </c>
      <c r="E398" s="14" t="str">
        <f t="shared" ca="1" si="82"/>
        <v>3ac</v>
      </c>
      <c r="F398" s="1">
        <f t="shared" ca="1" si="83"/>
        <v>530</v>
      </c>
      <c r="G398" s="1">
        <f t="shared" ca="1" si="84"/>
        <v>1591</v>
      </c>
      <c r="H398" s="1">
        <f t="shared" ca="1" si="85"/>
        <v>1987</v>
      </c>
      <c r="I398" s="1" t="str">
        <f ca="1">INDEX(Relationstabel!$C$3:$K$10,MATCH(INDIRECT($A$1&amp;"J"&amp;A398),Relationstabel!$A$3:$A$10,0),MATCH(IFERROR(VALUE(INDIRECT($A$1&amp;"K"&amp;A398)),0),Relationstabel!$C$1:$K$1,0))</f>
        <v>Fjernvarme/ Blokvarme</v>
      </c>
      <c r="J398" s="1" t="str">
        <f ca="1">INDEX(Anvendelseskode!B:B,MATCH($F398,Anvendelseskode!$A:$A,0))</f>
        <v>Bygning i forbindelse med idrætsudøvelse (klubhus, idrætshal, svømmehal o.lign.).</v>
      </c>
      <c r="K398" s="1" t="str">
        <f ca="1">INDEX(Anvendelseskode!C:C,MATCH($F398,Anvendelseskode!$A:$A,0))</f>
        <v>Bygning i forbindelse med idrætsudøvelse (klubhus, idrætshal, svømmehal o.lign.).</v>
      </c>
      <c r="L398" s="1" t="str">
        <f ca="1">INDEX(Anvendelseskode!D:D,MATCH($F398,Anvendelseskode!$A:$A,0))</f>
        <v>Kommunale og andre offentlige institutioner</v>
      </c>
      <c r="M398" s="1" t="str">
        <f ca="1">IFERROR(INDEX(SBi!$2:$2,MATCH(H398,SBi!$1:$1,1)),SBi!$K$2)</f>
        <v>1979-1998</v>
      </c>
      <c r="N398" s="1">
        <f ca="1">INDEX(SBi!$C$3:$K$28,MATCH(F398,SBi!$B$3:$B$28,0),MATCH(M398,SBi!$C$2:$K$2,0))</f>
        <v>155</v>
      </c>
      <c r="O398" s="16">
        <f t="shared" ca="1" si="86"/>
        <v>246.60499999999999</v>
      </c>
      <c r="P398" s="16" t="str">
        <f ca="1">IFERROR(INDEX(VpD!$2:$2,MATCH(H398,VpD!$1:$1,1)),VpD!$I$2)</f>
        <v>1979-1998</v>
      </c>
      <c r="Q398" s="1">
        <f ca="1">INDEX(VpD!$C$3:$I$27,MATCH(F398,VpD!$B$3:$B$27,0),MATCH(P398,VpD!$C$2:$I$2,0))</f>
        <v>72</v>
      </c>
      <c r="R398" s="16">
        <f t="shared" ca="1" si="87"/>
        <v>114.55200000000001</v>
      </c>
      <c r="S398" s="14">
        <f t="shared" ca="1" si="88"/>
        <v>712458.4</v>
      </c>
      <c r="T398" s="14">
        <f t="shared" ca="1" si="89"/>
        <v>6170086.46</v>
      </c>
      <c r="U398" s="14" t="str">
        <f t="shared" ca="1" si="90"/>
        <v>1357EB80-9CFE-3D79-E044-0003BA298018</v>
      </c>
    </row>
    <row r="399" spans="1:21" s="14" customFormat="1" x14ac:dyDescent="0.25">
      <c r="A399" s="14">
        <f t="shared" si="78"/>
        <v>399</v>
      </c>
      <c r="B399" s="14" t="str">
        <f t="shared" ca="1" si="79"/>
        <v>CD53411D-33AA-4883-8746-A292F6C28E13</v>
      </c>
      <c r="C399" s="14" t="str">
        <f t="shared" ca="1" si="80"/>
        <v>Promenaden</v>
      </c>
      <c r="D399" s="14" t="str">
        <f t="shared" ca="1" si="81"/>
        <v>80</v>
      </c>
      <c r="E399" s="14" t="str">
        <f t="shared" ca="1" si="82"/>
        <v>9ru</v>
      </c>
      <c r="F399" s="1">
        <f t="shared" ca="1" si="83"/>
        <v>130</v>
      </c>
      <c r="G399" s="1">
        <f t="shared" ca="1" si="84"/>
        <v>111</v>
      </c>
      <c r="H399" s="1">
        <f t="shared" ca="1" si="85"/>
        <v>2008</v>
      </c>
      <c r="I399" s="1" t="str">
        <f ca="1">INDEX(Relationstabel!$C$3:$K$10,MATCH(INDIRECT($A$1&amp;"J"&amp;A399),Relationstabel!$A$3:$A$10,0),MATCH(IFERROR(VALUE(INDIRECT($A$1&amp;"K"&amp;A399)),0),Relationstabel!$C$1:$K$1,0))</f>
        <v>Fjernvarme/ Blokvarme</v>
      </c>
      <c r="J399" s="1" t="str">
        <f ca="1">INDEX(Anvendelseskode!B:B,MATCH($F399,Anvendelseskode!$A:$A,0))</f>
        <v>Række-, kæde-, dobbelthus (lodret adskillelse mellem enhederne)</v>
      </c>
      <c r="K399" s="1" t="str">
        <f ca="1">INDEX(Anvendelseskode!C:C,MATCH($F399,Anvendelseskode!$A:$A,0))</f>
        <v>Række-, kæde og dobbelthuse</v>
      </c>
      <c r="L399" s="1" t="str">
        <f ca="1">INDEX(Anvendelseskode!D:D,MATCH($F399,Anvendelseskode!$A:$A,0))</f>
        <v>Private husholdninger</v>
      </c>
      <c r="M399" s="1" t="str">
        <f ca="1">IFERROR(INDEX(SBi!$2:$2,MATCH(H399,SBi!$1:$1,1)),SBi!$K$2)</f>
        <v>Efter 2006</v>
      </c>
      <c r="N399" s="1">
        <f ca="1">INDEX(SBi!$C$3:$K$28,MATCH(F399,SBi!$B$3:$B$28,0),MATCH(M399,SBi!$C$2:$K$2,0))</f>
        <v>66.400000000000006</v>
      </c>
      <c r="O399" s="16">
        <f t="shared" ca="1" si="86"/>
        <v>7.370400000000001</v>
      </c>
      <c r="P399" s="16" t="str">
        <f ca="1">IFERROR(INDEX(VpD!$2:$2,MATCH(H399,VpD!$1:$1,1)),VpD!$I$2)</f>
        <v>&gt;1998</v>
      </c>
      <c r="Q399" s="1">
        <f ca="1">INDEX(VpD!$C$3:$I$27,MATCH(F399,VpD!$B$3:$B$27,0),MATCH(P399,VpD!$C$2:$I$2,0))</f>
        <v>65</v>
      </c>
      <c r="R399" s="16">
        <f t="shared" ca="1" si="87"/>
        <v>7.2149999999999999</v>
      </c>
      <c r="S399" s="14">
        <f t="shared" ca="1" si="88"/>
        <v>711702.76</v>
      </c>
      <c r="T399" s="14">
        <f t="shared" ca="1" si="89"/>
        <v>6172682.5999999996</v>
      </c>
      <c r="U399" s="14" t="str">
        <f t="shared" ca="1" si="90"/>
        <v>3CAE7253-0956-0F90-E044-0003BA298018</v>
      </c>
    </row>
    <row r="400" spans="1:21" s="14" customFormat="1" x14ac:dyDescent="0.25">
      <c r="A400" s="14">
        <f t="shared" si="78"/>
        <v>400</v>
      </c>
      <c r="B400" s="14" t="str">
        <f t="shared" ca="1" si="79"/>
        <v>D1290B3C-BCAF-4790-8037-AD24AE389CEA</v>
      </c>
      <c r="C400" s="14" t="str">
        <f t="shared" ca="1" si="80"/>
        <v>Promenaden</v>
      </c>
      <c r="D400" s="14" t="str">
        <f t="shared" ca="1" si="81"/>
        <v>90</v>
      </c>
      <c r="E400" s="14" t="str">
        <f t="shared" ca="1" si="82"/>
        <v>9sd</v>
      </c>
      <c r="F400" s="1">
        <f t="shared" ca="1" si="83"/>
        <v>130</v>
      </c>
      <c r="G400" s="1">
        <f t="shared" ca="1" si="84"/>
        <v>118</v>
      </c>
      <c r="H400" s="1">
        <f t="shared" ca="1" si="85"/>
        <v>2008</v>
      </c>
      <c r="I400" s="1" t="str">
        <f ca="1">INDEX(Relationstabel!$C$3:$K$10,MATCH(INDIRECT($A$1&amp;"J"&amp;A400),Relationstabel!$A$3:$A$10,0),MATCH(IFERROR(VALUE(INDIRECT($A$1&amp;"K"&amp;A400)),0),Relationstabel!$C$1:$K$1,0))</f>
        <v>Fjernvarme/ Blokvarme</v>
      </c>
      <c r="J400" s="1" t="str">
        <f ca="1">INDEX(Anvendelseskode!B:B,MATCH($F400,Anvendelseskode!$A:$A,0))</f>
        <v>Række-, kæde-, dobbelthus (lodret adskillelse mellem enhederne)</v>
      </c>
      <c r="K400" s="1" t="str">
        <f ca="1">INDEX(Anvendelseskode!C:C,MATCH($F400,Anvendelseskode!$A:$A,0))</f>
        <v>Række-, kæde og dobbelthuse</v>
      </c>
      <c r="L400" s="1" t="str">
        <f ca="1">INDEX(Anvendelseskode!D:D,MATCH($F400,Anvendelseskode!$A:$A,0))</f>
        <v>Private husholdninger</v>
      </c>
      <c r="M400" s="1" t="str">
        <f ca="1">IFERROR(INDEX(SBi!$2:$2,MATCH(H400,SBi!$1:$1,1)),SBi!$K$2)</f>
        <v>Efter 2006</v>
      </c>
      <c r="N400" s="1">
        <f ca="1">INDEX(SBi!$C$3:$K$28,MATCH(F400,SBi!$B$3:$B$28,0),MATCH(M400,SBi!$C$2:$K$2,0))</f>
        <v>66.400000000000006</v>
      </c>
      <c r="O400" s="16">
        <f t="shared" ca="1" si="86"/>
        <v>7.8352000000000004</v>
      </c>
      <c r="P400" s="16" t="str">
        <f ca="1">IFERROR(INDEX(VpD!$2:$2,MATCH(H400,VpD!$1:$1,1)),VpD!$I$2)</f>
        <v>&gt;1998</v>
      </c>
      <c r="Q400" s="1">
        <f ca="1">INDEX(VpD!$C$3:$I$27,MATCH(F400,VpD!$B$3:$B$27,0),MATCH(P400,VpD!$C$2:$I$2,0))</f>
        <v>65</v>
      </c>
      <c r="R400" s="16">
        <f t="shared" ca="1" si="87"/>
        <v>7.67</v>
      </c>
      <c r="S400" s="14">
        <f t="shared" ca="1" si="88"/>
        <v>711729.28</v>
      </c>
      <c r="T400" s="14">
        <f t="shared" ca="1" si="89"/>
        <v>6172688.7800000003</v>
      </c>
      <c r="U400" s="14" t="str">
        <f t="shared" ca="1" si="90"/>
        <v>3CAE7253-095B-0F90-E044-0003BA298018</v>
      </c>
    </row>
    <row r="401" spans="1:21" s="14" customFormat="1" x14ac:dyDescent="0.25">
      <c r="A401" s="14">
        <f t="shared" si="78"/>
        <v>401</v>
      </c>
      <c r="B401" s="14" t="str">
        <f t="shared" ca="1" si="79"/>
        <v>664BFBAE-3DE9-4323-A88A-98DEE1109D2B</v>
      </c>
      <c r="C401" s="14" t="str">
        <f t="shared" ca="1" si="80"/>
        <v>Promenaden</v>
      </c>
      <c r="D401" s="14" t="str">
        <f t="shared" ca="1" si="81"/>
        <v>108</v>
      </c>
      <c r="E401" s="14" t="str">
        <f t="shared" ca="1" si="82"/>
        <v>9rr</v>
      </c>
      <c r="F401" s="1">
        <f t="shared" ca="1" si="83"/>
        <v>130</v>
      </c>
      <c r="G401" s="1">
        <f t="shared" ca="1" si="84"/>
        <v>125</v>
      </c>
      <c r="H401" s="1">
        <f t="shared" ca="1" si="85"/>
        <v>2008</v>
      </c>
      <c r="I401" s="1" t="str">
        <f ca="1">INDEX(Relationstabel!$C$3:$K$10,MATCH(INDIRECT($A$1&amp;"J"&amp;A401),Relationstabel!$A$3:$A$10,0),MATCH(IFERROR(VALUE(INDIRECT($A$1&amp;"K"&amp;A401)),0),Relationstabel!$C$1:$K$1,0))</f>
        <v>Fjernvarme/ Blokvarme</v>
      </c>
      <c r="J401" s="1" t="str">
        <f ca="1">INDEX(Anvendelseskode!B:B,MATCH($F401,Anvendelseskode!$A:$A,0))</f>
        <v>Række-, kæde-, dobbelthus (lodret adskillelse mellem enhederne)</v>
      </c>
      <c r="K401" s="1" t="str">
        <f ca="1">INDEX(Anvendelseskode!C:C,MATCH($F401,Anvendelseskode!$A:$A,0))</f>
        <v>Række-, kæde og dobbelthuse</v>
      </c>
      <c r="L401" s="1" t="str">
        <f ca="1">INDEX(Anvendelseskode!D:D,MATCH($F401,Anvendelseskode!$A:$A,0))</f>
        <v>Private husholdninger</v>
      </c>
      <c r="M401" s="1" t="str">
        <f ca="1">IFERROR(INDEX(SBi!$2:$2,MATCH(H401,SBi!$1:$1,1)),SBi!$K$2)</f>
        <v>Efter 2006</v>
      </c>
      <c r="N401" s="1">
        <f ca="1">INDEX(SBi!$C$3:$K$28,MATCH(F401,SBi!$B$3:$B$28,0),MATCH(M401,SBi!$C$2:$K$2,0))</f>
        <v>66.400000000000006</v>
      </c>
      <c r="O401" s="16">
        <f t="shared" ca="1" si="86"/>
        <v>8.3000000000000007</v>
      </c>
      <c r="P401" s="16" t="str">
        <f ca="1">IFERROR(INDEX(VpD!$2:$2,MATCH(H401,VpD!$1:$1,1)),VpD!$I$2)</f>
        <v>&gt;1998</v>
      </c>
      <c r="Q401" s="1">
        <f ca="1">INDEX(VpD!$C$3:$I$27,MATCH(F401,VpD!$B$3:$B$27,0),MATCH(P401,VpD!$C$2:$I$2,0))</f>
        <v>65</v>
      </c>
      <c r="R401" s="16">
        <f t="shared" ca="1" si="87"/>
        <v>8.125</v>
      </c>
      <c r="S401" s="14">
        <f t="shared" ca="1" si="88"/>
        <v>711721.89</v>
      </c>
      <c r="T401" s="14">
        <f t="shared" ca="1" si="89"/>
        <v>6172717.4400000004</v>
      </c>
      <c r="U401" s="14" t="str">
        <f t="shared" ca="1" si="90"/>
        <v>3CAE7253-0961-0F90-E044-0003BA298018</v>
      </c>
    </row>
    <row r="402" spans="1:21" s="14" customFormat="1" x14ac:dyDescent="0.25">
      <c r="A402" s="14">
        <f t="shared" si="78"/>
        <v>402</v>
      </c>
      <c r="B402" s="14" t="str">
        <f t="shared" ca="1" si="79"/>
        <v>5FE0BCFC-A35A-43E6-8D42-7279CFEF17C2</v>
      </c>
      <c r="C402" s="14" t="str">
        <f t="shared" ca="1" si="80"/>
        <v>Promenaden</v>
      </c>
      <c r="D402" s="14" t="str">
        <f t="shared" ca="1" si="81"/>
        <v>112</v>
      </c>
      <c r="E402" s="14" t="str">
        <f t="shared" ca="1" si="82"/>
        <v>9ro</v>
      </c>
      <c r="F402" s="1">
        <f t="shared" ca="1" si="83"/>
        <v>130</v>
      </c>
      <c r="G402" s="1">
        <f t="shared" ca="1" si="84"/>
        <v>119</v>
      </c>
      <c r="H402" s="1">
        <f t="shared" ca="1" si="85"/>
        <v>2008</v>
      </c>
      <c r="I402" s="1" t="str">
        <f ca="1">INDEX(Relationstabel!$C$3:$K$10,MATCH(INDIRECT($A$1&amp;"J"&amp;A402),Relationstabel!$A$3:$A$10,0),MATCH(IFERROR(VALUE(INDIRECT($A$1&amp;"K"&amp;A402)),0),Relationstabel!$C$1:$K$1,0))</f>
        <v>Fjernvarme/ Blokvarme</v>
      </c>
      <c r="J402" s="1" t="str">
        <f ca="1">INDEX(Anvendelseskode!B:B,MATCH($F402,Anvendelseskode!$A:$A,0))</f>
        <v>Række-, kæde-, dobbelthus (lodret adskillelse mellem enhederne)</v>
      </c>
      <c r="K402" s="1" t="str">
        <f ca="1">INDEX(Anvendelseskode!C:C,MATCH($F402,Anvendelseskode!$A:$A,0))</f>
        <v>Række-, kæde og dobbelthuse</v>
      </c>
      <c r="L402" s="1" t="str">
        <f ca="1">INDEX(Anvendelseskode!D:D,MATCH($F402,Anvendelseskode!$A:$A,0))</f>
        <v>Private husholdninger</v>
      </c>
      <c r="M402" s="1" t="str">
        <f ca="1">IFERROR(INDEX(SBi!$2:$2,MATCH(H402,SBi!$1:$1,1)),SBi!$K$2)</f>
        <v>Efter 2006</v>
      </c>
      <c r="N402" s="1">
        <f ca="1">INDEX(SBi!$C$3:$K$28,MATCH(F402,SBi!$B$3:$B$28,0),MATCH(M402,SBi!$C$2:$K$2,0))</f>
        <v>66.400000000000006</v>
      </c>
      <c r="O402" s="16">
        <f t="shared" ca="1" si="86"/>
        <v>7.9016000000000002</v>
      </c>
      <c r="P402" s="16" t="str">
        <f ca="1">IFERROR(INDEX(VpD!$2:$2,MATCH(H402,VpD!$1:$1,1)),VpD!$I$2)</f>
        <v>&gt;1998</v>
      </c>
      <c r="Q402" s="1">
        <f ca="1">INDEX(VpD!$C$3:$I$27,MATCH(F402,VpD!$B$3:$B$27,0),MATCH(P402,VpD!$C$2:$I$2,0))</f>
        <v>65</v>
      </c>
      <c r="R402" s="16">
        <f t="shared" ca="1" si="87"/>
        <v>7.7350000000000003</v>
      </c>
      <c r="S402" s="14">
        <f t="shared" ca="1" si="88"/>
        <v>711709.22</v>
      </c>
      <c r="T402" s="14">
        <f t="shared" ca="1" si="89"/>
        <v>6172715.3399999999</v>
      </c>
      <c r="U402" s="14" t="str">
        <f t="shared" ca="1" si="90"/>
        <v>3CAE7253-0963-0F90-E044-0003BA298018</v>
      </c>
    </row>
    <row r="403" spans="1:21" s="14" customFormat="1" x14ac:dyDescent="0.25">
      <c r="A403" s="14">
        <f t="shared" si="78"/>
        <v>403</v>
      </c>
      <c r="B403" s="14" t="str">
        <f t="shared" ca="1" si="79"/>
        <v>B6CF4955-650E-43D3-BCFA-1FC03804F75D</v>
      </c>
      <c r="C403" s="14" t="str">
        <f t="shared" ca="1" si="80"/>
        <v>Promenaden</v>
      </c>
      <c r="D403" s="14" t="str">
        <f t="shared" ca="1" si="81"/>
        <v>126</v>
      </c>
      <c r="E403" s="14" t="str">
        <f t="shared" ca="1" si="82"/>
        <v>9rb</v>
      </c>
      <c r="F403" s="1">
        <f t="shared" ca="1" si="83"/>
        <v>130</v>
      </c>
      <c r="G403" s="1">
        <f t="shared" ca="1" si="84"/>
        <v>111</v>
      </c>
      <c r="H403" s="1">
        <f t="shared" ca="1" si="85"/>
        <v>2008</v>
      </c>
      <c r="I403" s="1" t="str">
        <f ca="1">INDEX(Relationstabel!$C$3:$K$10,MATCH(INDIRECT($A$1&amp;"J"&amp;A403),Relationstabel!$A$3:$A$10,0),MATCH(IFERROR(VALUE(INDIRECT($A$1&amp;"K"&amp;A403)),0),Relationstabel!$C$1:$K$1,0))</f>
        <v>Fjernvarme/ Blokvarme</v>
      </c>
      <c r="J403" s="1" t="str">
        <f ca="1">INDEX(Anvendelseskode!B:B,MATCH($F403,Anvendelseskode!$A:$A,0))</f>
        <v>Række-, kæde-, dobbelthus (lodret adskillelse mellem enhederne)</v>
      </c>
      <c r="K403" s="1" t="str">
        <f ca="1">INDEX(Anvendelseskode!C:C,MATCH($F403,Anvendelseskode!$A:$A,0))</f>
        <v>Række-, kæde og dobbelthuse</v>
      </c>
      <c r="L403" s="1" t="str">
        <f ca="1">INDEX(Anvendelseskode!D:D,MATCH($F403,Anvendelseskode!$A:$A,0))</f>
        <v>Private husholdninger</v>
      </c>
      <c r="M403" s="1" t="str">
        <f ca="1">IFERROR(INDEX(SBi!$2:$2,MATCH(H403,SBi!$1:$1,1)),SBi!$K$2)</f>
        <v>Efter 2006</v>
      </c>
      <c r="N403" s="1">
        <f ca="1">INDEX(SBi!$C$3:$K$28,MATCH(F403,SBi!$B$3:$B$28,0),MATCH(M403,SBi!$C$2:$K$2,0))</f>
        <v>66.400000000000006</v>
      </c>
      <c r="O403" s="16">
        <f t="shared" ca="1" si="86"/>
        <v>7.370400000000001</v>
      </c>
      <c r="P403" s="16" t="str">
        <f ca="1">IFERROR(INDEX(VpD!$2:$2,MATCH(H403,VpD!$1:$1,1)),VpD!$I$2)</f>
        <v>&gt;1998</v>
      </c>
      <c r="Q403" s="1">
        <f ca="1">INDEX(VpD!$C$3:$I$27,MATCH(F403,VpD!$B$3:$B$27,0),MATCH(P403,VpD!$C$2:$I$2,0))</f>
        <v>65</v>
      </c>
      <c r="R403" s="16">
        <f t="shared" ca="1" si="87"/>
        <v>7.2149999999999999</v>
      </c>
      <c r="S403" s="14">
        <f t="shared" ca="1" si="88"/>
        <v>711680.79</v>
      </c>
      <c r="T403" s="14">
        <f t="shared" ca="1" si="89"/>
        <v>6172754.6100000003</v>
      </c>
      <c r="U403" s="14" t="str">
        <f t="shared" ca="1" si="90"/>
        <v>3CAE7253-0968-0F90-E044-0003BA298018</v>
      </c>
    </row>
    <row r="404" spans="1:21" s="14" customFormat="1" x14ac:dyDescent="0.25">
      <c r="A404" s="14">
        <f t="shared" si="78"/>
        <v>404</v>
      </c>
      <c r="B404" s="14" t="str">
        <f t="shared" ca="1" si="79"/>
        <v>853C06AE-4D34-4242-94D7-0C3CA60C95CB</v>
      </c>
      <c r="C404" s="14" t="str">
        <f t="shared" ca="1" si="80"/>
        <v>Syvhøjvænge</v>
      </c>
      <c r="D404" s="14" t="str">
        <f t="shared" ca="1" si="81"/>
        <v>215</v>
      </c>
      <c r="E404" s="14" t="str">
        <f t="shared" ca="1" si="82"/>
        <v>21bn</v>
      </c>
      <c r="F404" s="1">
        <f t="shared" ca="1" si="83"/>
        <v>130</v>
      </c>
      <c r="G404" s="1">
        <f t="shared" ca="1" si="84"/>
        <v>170</v>
      </c>
      <c r="H404" s="1">
        <f t="shared" ca="1" si="85"/>
        <v>1971</v>
      </c>
      <c r="I404" s="1" t="str">
        <f ca="1">INDEX(Relationstabel!$C$3:$K$10,MATCH(INDIRECT($A$1&amp;"J"&amp;A404),Relationstabel!$A$3:$A$10,0),MATCH(IFERROR(VALUE(INDIRECT($A$1&amp;"K"&amp;A404)),0),Relationstabel!$C$1:$K$1,0))</f>
        <v>Fjernvarme/ Blokvarme</v>
      </c>
      <c r="J404" s="1" t="str">
        <f ca="1">INDEX(Anvendelseskode!B:B,MATCH($F404,Anvendelseskode!$A:$A,0))</f>
        <v>Række-, kæde-, dobbelthus (lodret adskillelse mellem enhederne)</v>
      </c>
      <c r="K404" s="1" t="str">
        <f ca="1">INDEX(Anvendelseskode!C:C,MATCH($F404,Anvendelseskode!$A:$A,0))</f>
        <v>Række-, kæde og dobbelthuse</v>
      </c>
      <c r="L404" s="1" t="str">
        <f ca="1">INDEX(Anvendelseskode!D:D,MATCH($F404,Anvendelseskode!$A:$A,0))</f>
        <v>Private husholdninger</v>
      </c>
      <c r="M404" s="1" t="str">
        <f ca="1">IFERROR(INDEX(SBi!$2:$2,MATCH(H404,SBi!$1:$1,1)),SBi!$K$2)</f>
        <v>1961-1972</v>
      </c>
      <c r="N404" s="1">
        <f ca="1">INDEX(SBi!$C$3:$K$28,MATCH(F404,SBi!$B$3:$B$28,0),MATCH(M404,SBi!$C$2:$K$2,0))</f>
        <v>119.9</v>
      </c>
      <c r="O404" s="16">
        <f t="shared" ca="1" si="86"/>
        <v>20.382999999999999</v>
      </c>
      <c r="P404" s="16" t="str">
        <f ca="1">IFERROR(INDEX(VpD!$2:$2,MATCH(H404,VpD!$1:$1,1)),VpD!$I$2)</f>
        <v>1961-1972</v>
      </c>
      <c r="Q404" s="1">
        <f ca="1">INDEX(VpD!$C$3:$I$27,MATCH(F404,VpD!$B$3:$B$27,0),MATCH(P404,VpD!$C$2:$I$2,0))</f>
        <v>120</v>
      </c>
      <c r="R404" s="16">
        <f t="shared" ca="1" si="87"/>
        <v>20.399999999999999</v>
      </c>
      <c r="S404" s="14">
        <f t="shared" ca="1" si="88"/>
        <v>711818.65</v>
      </c>
      <c r="T404" s="14">
        <f t="shared" ca="1" si="89"/>
        <v>6172283.1600000001</v>
      </c>
      <c r="U404" s="14" t="str">
        <f t="shared" ca="1" si="90"/>
        <v>0A3F507E-230B-32B8-E044-0003BA298018</v>
      </c>
    </row>
    <row r="405" spans="1:21" s="14" customFormat="1" x14ac:dyDescent="0.25">
      <c r="A405" s="14">
        <f t="shared" si="78"/>
        <v>405</v>
      </c>
      <c r="B405" s="14" t="str">
        <f t="shared" ca="1" si="79"/>
        <v>A4A40C60-B7FA-4FFB-BC7A-7C996FF4B001</v>
      </c>
      <c r="C405" s="14" t="str">
        <f t="shared" ca="1" si="80"/>
        <v>Højstrupvej</v>
      </c>
      <c r="D405" s="14" t="str">
        <f t="shared" ca="1" si="81"/>
        <v>25</v>
      </c>
      <c r="E405" s="14" t="str">
        <f t="shared" ca="1" si="82"/>
        <v>18es</v>
      </c>
      <c r="F405" s="1">
        <f t="shared" ca="1" si="83"/>
        <v>120</v>
      </c>
      <c r="G405" s="1">
        <f t="shared" ca="1" si="84"/>
        <v>116</v>
      </c>
      <c r="H405" s="1">
        <f t="shared" ca="1" si="85"/>
        <v>1964</v>
      </c>
      <c r="I405" s="1" t="str">
        <f ca="1">INDEX(Relationstabel!$C$3:$K$10,MATCH(INDIRECT($A$1&amp;"J"&amp;A405),Relationstabel!$A$3:$A$10,0),MATCH(IFERROR(VALUE(INDIRECT($A$1&amp;"K"&amp;A405)),0),Relationstabel!$C$1:$K$1,0))</f>
        <v>Naturgas</v>
      </c>
      <c r="J405" s="1" t="str">
        <f ca="1">INDEX(Anvendelseskode!B:B,MATCH($F405,Anvendelseskode!$A:$A,0))</f>
        <v>Fritliggende enfamilieshus (parcelhus)</v>
      </c>
      <c r="K405" s="1" t="str">
        <f ca="1">INDEX(Anvendelseskode!C:C,MATCH($F405,Anvendelseskode!$A:$A,0))</f>
        <v>Parcelhuse</v>
      </c>
      <c r="L405" s="1" t="str">
        <f ca="1">INDEX(Anvendelseskode!D:D,MATCH($F405,Anvendelseskode!$A:$A,0))</f>
        <v>Private husholdninger</v>
      </c>
      <c r="M405" s="1" t="str">
        <f ca="1">IFERROR(INDEX(SBi!$2:$2,MATCH(H405,SBi!$1:$1,1)),SBi!$K$2)</f>
        <v>1961-1972</v>
      </c>
      <c r="N405" s="1">
        <f ca="1">INDEX(SBi!$C$3:$K$28,MATCH(F405,SBi!$B$3:$B$28,0),MATCH(M405,SBi!$C$2:$K$2,0))</f>
        <v>134.30000000000001</v>
      </c>
      <c r="O405" s="16">
        <f t="shared" ca="1" si="86"/>
        <v>15.578800000000001</v>
      </c>
      <c r="P405" s="16" t="str">
        <f ca="1">IFERROR(INDEX(VpD!$2:$2,MATCH(H405,VpD!$1:$1,1)),VpD!$I$2)</f>
        <v>1961-1972</v>
      </c>
      <c r="Q405" s="1">
        <f ca="1">INDEX(VpD!$C$3:$I$27,MATCH(F405,VpD!$B$3:$B$27,0),MATCH(P405,VpD!$C$2:$I$2,0))</f>
        <v>143</v>
      </c>
      <c r="R405" s="16">
        <f t="shared" ca="1" si="87"/>
        <v>16.588000000000001</v>
      </c>
      <c r="S405" s="14">
        <f t="shared" ca="1" si="88"/>
        <v>713090.96</v>
      </c>
      <c r="T405" s="14">
        <f t="shared" ca="1" si="89"/>
        <v>6169089.4100000001</v>
      </c>
      <c r="U405" s="14" t="str">
        <f t="shared" ca="1" si="90"/>
        <v>0A3F507E-1B0E-32B8-E044-0003BA298018</v>
      </c>
    </row>
    <row r="406" spans="1:21" s="14" customFormat="1" x14ac:dyDescent="0.25">
      <c r="A406" s="14">
        <f t="shared" si="78"/>
        <v>406</v>
      </c>
      <c r="B406" s="14" t="str">
        <f t="shared" ca="1" si="79"/>
        <v>6A84651B-5F22-4D29-9879-419699FC1737</v>
      </c>
      <c r="C406" s="14" t="str">
        <f t="shared" ca="1" si="80"/>
        <v>Løkketoften</v>
      </c>
      <c r="D406" s="14" t="str">
        <f t="shared" ca="1" si="81"/>
        <v>43</v>
      </c>
      <c r="E406" s="14" t="str">
        <f t="shared" ca="1" si="82"/>
        <v>9dg</v>
      </c>
      <c r="F406" s="1">
        <f t="shared" ca="1" si="83"/>
        <v>120</v>
      </c>
      <c r="G406" s="1">
        <f t="shared" ca="1" si="84"/>
        <v>134</v>
      </c>
      <c r="H406" s="1">
        <f t="shared" ca="1" si="85"/>
        <v>1969</v>
      </c>
      <c r="I406" s="1" t="str">
        <f ca="1">INDEX(Relationstabel!$C$3:$K$10,MATCH(INDIRECT($A$1&amp;"J"&amp;A406),Relationstabel!$A$3:$A$10,0),MATCH(IFERROR(VALUE(INDIRECT($A$1&amp;"K"&amp;A406)),0),Relationstabel!$C$1:$K$1,0))</f>
        <v>Naturgas</v>
      </c>
      <c r="J406" s="1" t="str">
        <f ca="1">INDEX(Anvendelseskode!B:B,MATCH($F406,Anvendelseskode!$A:$A,0))</f>
        <v>Fritliggende enfamilieshus (parcelhus)</v>
      </c>
      <c r="K406" s="1" t="str">
        <f ca="1">INDEX(Anvendelseskode!C:C,MATCH($F406,Anvendelseskode!$A:$A,0))</f>
        <v>Parcelhuse</v>
      </c>
      <c r="L406" s="1" t="str">
        <f ca="1">INDEX(Anvendelseskode!D:D,MATCH($F406,Anvendelseskode!$A:$A,0))</f>
        <v>Private husholdninger</v>
      </c>
      <c r="M406" s="1" t="str">
        <f ca="1">IFERROR(INDEX(SBi!$2:$2,MATCH(H406,SBi!$1:$1,1)),SBi!$K$2)</f>
        <v>1961-1972</v>
      </c>
      <c r="N406" s="1">
        <f ca="1">INDEX(SBi!$C$3:$K$28,MATCH(F406,SBi!$B$3:$B$28,0),MATCH(M406,SBi!$C$2:$K$2,0))</f>
        <v>134.30000000000001</v>
      </c>
      <c r="O406" s="16">
        <f t="shared" ca="1" si="86"/>
        <v>17.996200000000002</v>
      </c>
      <c r="P406" s="16" t="str">
        <f ca="1">IFERROR(INDEX(VpD!$2:$2,MATCH(H406,VpD!$1:$1,1)),VpD!$I$2)</f>
        <v>1961-1972</v>
      </c>
      <c r="Q406" s="1">
        <f ca="1">INDEX(VpD!$C$3:$I$27,MATCH(F406,VpD!$B$3:$B$27,0),MATCH(P406,VpD!$C$2:$I$2,0))</f>
        <v>143</v>
      </c>
      <c r="R406" s="16">
        <f t="shared" ca="1" si="87"/>
        <v>19.161999999999999</v>
      </c>
      <c r="S406" s="14">
        <f t="shared" ca="1" si="88"/>
        <v>710783.79</v>
      </c>
      <c r="T406" s="14">
        <f t="shared" ca="1" si="89"/>
        <v>6172051.1900000004</v>
      </c>
      <c r="U406" s="14" t="str">
        <f t="shared" ca="1" si="90"/>
        <v>0A3F507E-1D0E-32B8-E044-0003BA298018</v>
      </c>
    </row>
    <row r="407" spans="1:21" s="14" customFormat="1" x14ac:dyDescent="0.25">
      <c r="A407" s="14">
        <f t="shared" si="78"/>
        <v>407</v>
      </c>
      <c r="B407" s="14" t="str">
        <f t="shared" ca="1" si="79"/>
        <v>E5C9AA7A-CE1F-4444-8280-8FCC979C72FC</v>
      </c>
      <c r="C407" s="14" t="str">
        <f t="shared" ca="1" si="80"/>
        <v>Nysøvej</v>
      </c>
      <c r="D407" s="14" t="str">
        <f t="shared" ca="1" si="81"/>
        <v>41</v>
      </c>
      <c r="E407" s="14" t="str">
        <f t="shared" ca="1" si="82"/>
        <v>9cf</v>
      </c>
      <c r="F407" s="1">
        <f t="shared" ca="1" si="83"/>
        <v>120</v>
      </c>
      <c r="G407" s="1">
        <f t="shared" ca="1" si="84"/>
        <v>186</v>
      </c>
      <c r="H407" s="1">
        <f t="shared" ca="1" si="85"/>
        <v>1984</v>
      </c>
      <c r="I407" s="1" t="str">
        <f ca="1">INDEX(Relationstabel!$C$3:$K$10,MATCH(INDIRECT($A$1&amp;"J"&amp;A407),Relationstabel!$A$3:$A$10,0),MATCH(IFERROR(VALUE(INDIRECT($A$1&amp;"K"&amp;A407)),0),Relationstabel!$C$1:$K$1,0))</f>
        <v>Naturgas</v>
      </c>
      <c r="J407" s="1" t="str">
        <f ca="1">INDEX(Anvendelseskode!B:B,MATCH($F407,Anvendelseskode!$A:$A,0))</f>
        <v>Fritliggende enfamilieshus (parcelhus)</v>
      </c>
      <c r="K407" s="1" t="str">
        <f ca="1">INDEX(Anvendelseskode!C:C,MATCH($F407,Anvendelseskode!$A:$A,0))</f>
        <v>Parcelhuse</v>
      </c>
      <c r="L407" s="1" t="str">
        <f ca="1">INDEX(Anvendelseskode!D:D,MATCH($F407,Anvendelseskode!$A:$A,0))</f>
        <v>Private husholdninger</v>
      </c>
      <c r="M407" s="1" t="str">
        <f ca="1">IFERROR(INDEX(SBi!$2:$2,MATCH(H407,SBi!$1:$1,1)),SBi!$K$2)</f>
        <v>1979-1998</v>
      </c>
      <c r="N407" s="1">
        <f ca="1">INDEX(SBi!$C$3:$K$28,MATCH(F407,SBi!$B$3:$B$28,0),MATCH(M407,SBi!$C$2:$K$2,0))</f>
        <v>105.4</v>
      </c>
      <c r="O407" s="16">
        <f t="shared" ca="1" si="86"/>
        <v>19.604400000000002</v>
      </c>
      <c r="P407" s="16" t="str">
        <f ca="1">IFERROR(INDEX(VpD!$2:$2,MATCH(H407,VpD!$1:$1,1)),VpD!$I$2)</f>
        <v>1979-1998</v>
      </c>
      <c r="Q407" s="1">
        <f ca="1">INDEX(VpD!$C$3:$I$27,MATCH(F407,VpD!$B$3:$B$27,0),MATCH(P407,VpD!$C$2:$I$2,0))</f>
        <v>90</v>
      </c>
      <c r="R407" s="16">
        <f t="shared" ca="1" si="87"/>
        <v>16.739999999999998</v>
      </c>
      <c r="S407" s="14">
        <f t="shared" ca="1" si="88"/>
        <v>712113.07</v>
      </c>
      <c r="T407" s="14">
        <f t="shared" ca="1" si="89"/>
        <v>6169275.6900000004</v>
      </c>
      <c r="U407" s="14" t="str">
        <f t="shared" ca="1" si="90"/>
        <v>0A3F507E-1E0E-32B8-E044-0003BA298018</v>
      </c>
    </row>
    <row r="408" spans="1:21" s="14" customFormat="1" x14ac:dyDescent="0.25">
      <c r="A408" s="14">
        <f t="shared" si="78"/>
        <v>408</v>
      </c>
      <c r="B408" s="14" t="str">
        <f t="shared" ca="1" si="79"/>
        <v>8334A78E-1BBD-4E65-A364-5635DB2DACCB</v>
      </c>
      <c r="C408" s="14" t="str">
        <f t="shared" ca="1" si="80"/>
        <v>Selsøvej</v>
      </c>
      <c r="D408" s="14" t="str">
        <f t="shared" ca="1" si="81"/>
        <v>6</v>
      </c>
      <c r="E408" s="14" t="str">
        <f t="shared" ca="1" si="82"/>
        <v>18gu</v>
      </c>
      <c r="F408" s="1">
        <f t="shared" ca="1" si="83"/>
        <v>120</v>
      </c>
      <c r="G408" s="1">
        <f t="shared" ca="1" si="84"/>
        <v>211</v>
      </c>
      <c r="H408" s="1">
        <f t="shared" ca="1" si="85"/>
        <v>2003</v>
      </c>
      <c r="I408" s="1" t="str">
        <f ca="1">INDEX(Relationstabel!$C$3:$K$10,MATCH(INDIRECT($A$1&amp;"J"&amp;A408),Relationstabel!$A$3:$A$10,0),MATCH(IFERROR(VALUE(INDIRECT($A$1&amp;"K"&amp;A408)),0),Relationstabel!$C$1:$K$1,0))</f>
        <v>Naturgas</v>
      </c>
      <c r="J408" s="1" t="str">
        <f ca="1">INDEX(Anvendelseskode!B:B,MATCH($F408,Anvendelseskode!$A:$A,0))</f>
        <v>Fritliggende enfamilieshus (parcelhus)</v>
      </c>
      <c r="K408" s="1" t="str">
        <f ca="1">INDEX(Anvendelseskode!C:C,MATCH($F408,Anvendelseskode!$A:$A,0))</f>
        <v>Parcelhuse</v>
      </c>
      <c r="L408" s="1" t="str">
        <f ca="1">INDEX(Anvendelseskode!D:D,MATCH($F408,Anvendelseskode!$A:$A,0))</f>
        <v>Private husholdninger</v>
      </c>
      <c r="M408" s="1" t="str">
        <f ca="1">IFERROR(INDEX(SBi!$2:$2,MATCH(H408,SBi!$1:$1,1)),SBi!$K$2)</f>
        <v>1999-2006</v>
      </c>
      <c r="N408" s="1">
        <f ca="1">INDEX(SBi!$C$3:$K$28,MATCH(F408,SBi!$B$3:$B$28,0),MATCH(M408,SBi!$C$2:$K$2,0))</f>
        <v>83.9</v>
      </c>
      <c r="O408" s="16">
        <f t="shared" ca="1" si="86"/>
        <v>17.702900000000003</v>
      </c>
      <c r="P408" s="16" t="str">
        <f ca="1">IFERROR(INDEX(VpD!$2:$2,MATCH(H408,VpD!$1:$1,1)),VpD!$I$2)</f>
        <v>&gt;1998</v>
      </c>
      <c r="Q408" s="1">
        <f ca="1">INDEX(VpD!$C$3:$I$27,MATCH(F408,VpD!$B$3:$B$27,0),MATCH(P408,VpD!$C$2:$I$2,0))</f>
        <v>72</v>
      </c>
      <c r="R408" s="16">
        <f t="shared" ca="1" si="87"/>
        <v>15.192</v>
      </c>
      <c r="S408" s="14">
        <f t="shared" ca="1" si="88"/>
        <v>713531.68</v>
      </c>
      <c r="T408" s="14">
        <f t="shared" ca="1" si="89"/>
        <v>6169040.7300000004</v>
      </c>
      <c r="U408" s="14" t="str">
        <f t="shared" ca="1" si="90"/>
        <v>0A3F507E-210E-32B8-E044-0003BA298018</v>
      </c>
    </row>
    <row r="409" spans="1:21" s="14" customFormat="1" x14ac:dyDescent="0.25">
      <c r="A409" s="14">
        <f t="shared" si="78"/>
        <v>409</v>
      </c>
      <c r="B409" s="14" t="str">
        <f t="shared" ca="1" si="79"/>
        <v>AAA20895-5237-4621-8556-22DB5127D578</v>
      </c>
      <c r="C409" s="14" t="str">
        <f t="shared" ca="1" si="80"/>
        <v>Svenstrupvej</v>
      </c>
      <c r="D409" s="14" t="str">
        <f t="shared" ca="1" si="81"/>
        <v>20</v>
      </c>
      <c r="E409" s="14" t="str">
        <f t="shared" ca="1" si="82"/>
        <v>18km</v>
      </c>
      <c r="F409" s="1">
        <f t="shared" ca="1" si="83"/>
        <v>120</v>
      </c>
      <c r="G409" s="1">
        <f t="shared" ca="1" si="84"/>
        <v>118</v>
      </c>
      <c r="H409" s="1">
        <f t="shared" ca="1" si="85"/>
        <v>1956</v>
      </c>
      <c r="I409" s="1" t="str">
        <f ca="1">INDEX(Relationstabel!$C$3:$K$10,MATCH(INDIRECT($A$1&amp;"J"&amp;A409),Relationstabel!$A$3:$A$10,0),MATCH(IFERROR(VALUE(INDIRECT($A$1&amp;"K"&amp;A409)),0),Relationstabel!$C$1:$K$1,0))</f>
        <v>Olie</v>
      </c>
      <c r="J409" s="1" t="str">
        <f ca="1">INDEX(Anvendelseskode!B:B,MATCH($F409,Anvendelseskode!$A:$A,0))</f>
        <v>Fritliggende enfamilieshus (parcelhus)</v>
      </c>
      <c r="K409" s="1" t="str">
        <f ca="1">INDEX(Anvendelseskode!C:C,MATCH($F409,Anvendelseskode!$A:$A,0))</f>
        <v>Parcelhuse</v>
      </c>
      <c r="L409" s="1" t="str">
        <f ca="1">INDEX(Anvendelseskode!D:D,MATCH($F409,Anvendelseskode!$A:$A,0))</f>
        <v>Private husholdninger</v>
      </c>
      <c r="M409" s="1" t="str">
        <f ca="1">IFERROR(INDEX(SBi!$2:$2,MATCH(H409,SBi!$1:$1,1)),SBi!$K$2)</f>
        <v>1951-1960</v>
      </c>
      <c r="N409" s="1">
        <f ca="1">INDEX(SBi!$C$3:$K$28,MATCH(F409,SBi!$B$3:$B$28,0),MATCH(M409,SBi!$C$2:$K$2,0))</f>
        <v>154.9</v>
      </c>
      <c r="O409" s="16">
        <f t="shared" ca="1" si="86"/>
        <v>18.278200000000002</v>
      </c>
      <c r="P409" s="16" t="str">
        <f ca="1">IFERROR(INDEX(VpD!$2:$2,MATCH(H409,VpD!$1:$1,1)),VpD!$I$2)</f>
        <v>1951-1960</v>
      </c>
      <c r="Q409" s="1">
        <f ca="1">INDEX(VpD!$C$3:$I$27,MATCH(F409,VpD!$B$3:$B$27,0),MATCH(P409,VpD!$C$2:$I$2,0))</f>
        <v>204</v>
      </c>
      <c r="R409" s="16">
        <f t="shared" ca="1" si="87"/>
        <v>24.071999999999999</v>
      </c>
      <c r="S409" s="14">
        <f t="shared" ca="1" si="88"/>
        <v>712803.03</v>
      </c>
      <c r="T409" s="14">
        <f t="shared" ca="1" si="89"/>
        <v>6169258.2199999997</v>
      </c>
      <c r="U409" s="14" t="str">
        <f t="shared" ca="1" si="90"/>
        <v>0A3F507E-220E-32B8-E044-0003BA298018</v>
      </c>
    </row>
    <row r="410" spans="1:21" s="14" customFormat="1" x14ac:dyDescent="0.25">
      <c r="A410" s="14">
        <f t="shared" si="78"/>
        <v>410</v>
      </c>
      <c r="B410" s="14" t="str">
        <f t="shared" ca="1" si="79"/>
        <v>FD8C06D4-7780-49E9-8E6A-F409B4EFDBFD</v>
      </c>
      <c r="C410" s="14" t="str">
        <f t="shared" ca="1" si="80"/>
        <v>Valmuebakken</v>
      </c>
      <c r="D410" s="14" t="str">
        <f t="shared" ca="1" si="81"/>
        <v>30</v>
      </c>
      <c r="E410" s="14" t="str">
        <f t="shared" ca="1" si="82"/>
        <v>21kh</v>
      </c>
      <c r="F410" s="1">
        <f t="shared" ca="1" si="83"/>
        <v>130</v>
      </c>
      <c r="G410" s="1">
        <f t="shared" ca="1" si="84"/>
        <v>76</v>
      </c>
      <c r="H410" s="1">
        <f t="shared" ca="1" si="85"/>
        <v>1993</v>
      </c>
      <c r="I410" s="1" t="str">
        <f ca="1">INDEX(Relationstabel!$C$3:$K$10,MATCH(INDIRECT($A$1&amp;"J"&amp;A410),Relationstabel!$A$3:$A$10,0),MATCH(IFERROR(VALUE(INDIRECT($A$1&amp;"K"&amp;A410)),0),Relationstabel!$C$1:$K$1,0))</f>
        <v>Fjernvarme/ Blokvarme</v>
      </c>
      <c r="J410" s="1" t="str">
        <f ca="1">INDEX(Anvendelseskode!B:B,MATCH($F410,Anvendelseskode!$A:$A,0))</f>
        <v>Række-, kæde-, dobbelthus (lodret adskillelse mellem enhederne)</v>
      </c>
      <c r="K410" s="1" t="str">
        <f ca="1">INDEX(Anvendelseskode!C:C,MATCH($F410,Anvendelseskode!$A:$A,0))</f>
        <v>Række-, kæde og dobbelthuse</v>
      </c>
      <c r="L410" s="1" t="str">
        <f ca="1">INDEX(Anvendelseskode!D:D,MATCH($F410,Anvendelseskode!$A:$A,0))</f>
        <v>Private husholdninger</v>
      </c>
      <c r="M410" s="1" t="str">
        <f ca="1">IFERROR(INDEX(SBi!$2:$2,MATCH(H410,SBi!$1:$1,1)),SBi!$K$2)</f>
        <v>1979-1998</v>
      </c>
      <c r="N410" s="1">
        <f ca="1">INDEX(SBi!$C$3:$K$28,MATCH(F410,SBi!$B$3:$B$28,0),MATCH(M410,SBi!$C$2:$K$2,0))</f>
        <v>96.8</v>
      </c>
      <c r="O410" s="16">
        <f t="shared" ca="1" si="86"/>
        <v>7.3567999999999998</v>
      </c>
      <c r="P410" s="16" t="str">
        <f ca="1">IFERROR(INDEX(VpD!$2:$2,MATCH(H410,VpD!$1:$1,1)),VpD!$I$2)</f>
        <v>1979-1998</v>
      </c>
      <c r="Q410" s="1">
        <f ca="1">INDEX(VpD!$C$3:$I$27,MATCH(F410,VpD!$B$3:$B$27,0),MATCH(P410,VpD!$C$2:$I$2,0))</f>
        <v>74</v>
      </c>
      <c r="R410" s="16">
        <f t="shared" ca="1" si="87"/>
        <v>5.6239999999999997</v>
      </c>
      <c r="S410" s="14">
        <f t="shared" ca="1" si="88"/>
        <v>711631.35</v>
      </c>
      <c r="T410" s="14">
        <f t="shared" ca="1" si="89"/>
        <v>6172475.3600000003</v>
      </c>
      <c r="U410" s="14" t="str">
        <f t="shared" ca="1" si="90"/>
        <v>0A3F507E-240E-32B8-E044-0003BA298018</v>
      </c>
    </row>
    <row r="411" spans="1:21" s="14" customFormat="1" x14ac:dyDescent="0.25">
      <c r="A411" s="14">
        <f t="shared" si="78"/>
        <v>411</v>
      </c>
      <c r="B411" s="14" t="str">
        <f t="shared" ca="1" si="79"/>
        <v>8235D14A-C3FA-48D3-86FC-79FA217CEFA8</v>
      </c>
      <c r="C411" s="14" t="str">
        <f t="shared" ca="1" si="80"/>
        <v>Syvhøjvænge</v>
      </c>
      <c r="D411" s="14" t="str">
        <f t="shared" ca="1" si="81"/>
        <v>239</v>
      </c>
      <c r="E411" s="14" t="str">
        <f t="shared" ca="1" si="82"/>
        <v>21bf</v>
      </c>
      <c r="F411" s="1">
        <f t="shared" ca="1" si="83"/>
        <v>130</v>
      </c>
      <c r="G411" s="1">
        <f t="shared" ca="1" si="84"/>
        <v>170</v>
      </c>
      <c r="H411" s="1">
        <f t="shared" ca="1" si="85"/>
        <v>1971</v>
      </c>
      <c r="I411" s="1" t="str">
        <f ca="1">INDEX(Relationstabel!$C$3:$K$10,MATCH(INDIRECT($A$1&amp;"J"&amp;A411),Relationstabel!$A$3:$A$10,0),MATCH(IFERROR(VALUE(INDIRECT($A$1&amp;"K"&amp;A411)),0),Relationstabel!$C$1:$K$1,0))</f>
        <v>Fjernvarme/ Blokvarme</v>
      </c>
      <c r="J411" s="1" t="str">
        <f ca="1">INDEX(Anvendelseskode!B:B,MATCH($F411,Anvendelseskode!$A:$A,0))</f>
        <v>Række-, kæde-, dobbelthus (lodret adskillelse mellem enhederne)</v>
      </c>
      <c r="K411" s="1" t="str">
        <f ca="1">INDEX(Anvendelseskode!C:C,MATCH($F411,Anvendelseskode!$A:$A,0))</f>
        <v>Række-, kæde og dobbelthuse</v>
      </c>
      <c r="L411" s="1" t="str">
        <f ca="1">INDEX(Anvendelseskode!D:D,MATCH($F411,Anvendelseskode!$A:$A,0))</f>
        <v>Private husholdninger</v>
      </c>
      <c r="M411" s="1" t="str">
        <f ca="1">IFERROR(INDEX(SBi!$2:$2,MATCH(H411,SBi!$1:$1,1)),SBi!$K$2)</f>
        <v>1961-1972</v>
      </c>
      <c r="N411" s="1">
        <f ca="1">INDEX(SBi!$C$3:$K$28,MATCH(F411,SBi!$B$3:$B$28,0),MATCH(M411,SBi!$C$2:$K$2,0))</f>
        <v>119.9</v>
      </c>
      <c r="O411" s="16">
        <f t="shared" ca="1" si="86"/>
        <v>20.382999999999999</v>
      </c>
      <c r="P411" s="16" t="str">
        <f ca="1">IFERROR(INDEX(VpD!$2:$2,MATCH(H411,VpD!$1:$1,1)),VpD!$I$2)</f>
        <v>1961-1972</v>
      </c>
      <c r="Q411" s="1">
        <f ca="1">INDEX(VpD!$C$3:$I$27,MATCH(F411,VpD!$B$3:$B$27,0),MATCH(P411,VpD!$C$2:$I$2,0))</f>
        <v>120</v>
      </c>
      <c r="R411" s="16">
        <f t="shared" ca="1" si="87"/>
        <v>20.399999999999999</v>
      </c>
      <c r="S411" s="14">
        <f t="shared" ca="1" si="88"/>
        <v>711822.38</v>
      </c>
      <c r="T411" s="14">
        <f t="shared" ca="1" si="89"/>
        <v>6172313.5899999999</v>
      </c>
      <c r="U411" s="14" t="str">
        <f t="shared" ca="1" si="90"/>
        <v>0A3F507E-2323-32B8-E044-0003BA298018</v>
      </c>
    </row>
    <row r="412" spans="1:21" s="14" customFormat="1" x14ac:dyDescent="0.25">
      <c r="A412" s="14">
        <f t="shared" si="78"/>
        <v>412</v>
      </c>
      <c r="B412" s="14" t="str">
        <f t="shared" ca="1" si="79"/>
        <v>189B925B-E7EA-4D56-8ED7-9B9FFD7595FC</v>
      </c>
      <c r="C412" s="14" t="str">
        <f t="shared" ca="1" si="80"/>
        <v>Strandhaven</v>
      </c>
      <c r="D412" s="14" t="str">
        <f t="shared" ca="1" si="81"/>
        <v>11</v>
      </c>
      <c r="E412" s="14" t="str">
        <f t="shared" ca="1" si="82"/>
        <v>5dr</v>
      </c>
      <c r="F412" s="1">
        <f t="shared" ca="1" si="83"/>
        <v>130</v>
      </c>
      <c r="G412" s="1">
        <f t="shared" ca="1" si="84"/>
        <v>108</v>
      </c>
      <c r="H412" s="1">
        <f t="shared" ca="1" si="85"/>
        <v>2008</v>
      </c>
      <c r="I412" s="1" t="str">
        <f ca="1">INDEX(Relationstabel!$C$3:$K$10,MATCH(INDIRECT($A$1&amp;"J"&amp;A412),Relationstabel!$A$3:$A$10,0),MATCH(IFERROR(VALUE(INDIRECT($A$1&amp;"K"&amp;A412)),0),Relationstabel!$C$1:$K$1,0))</f>
        <v>Naturgas</v>
      </c>
      <c r="J412" s="1" t="str">
        <f ca="1">INDEX(Anvendelseskode!B:B,MATCH($F412,Anvendelseskode!$A:$A,0))</f>
        <v>Række-, kæde-, dobbelthus (lodret adskillelse mellem enhederne)</v>
      </c>
      <c r="K412" s="1" t="str">
        <f ca="1">INDEX(Anvendelseskode!C:C,MATCH($F412,Anvendelseskode!$A:$A,0))</f>
        <v>Række-, kæde og dobbelthuse</v>
      </c>
      <c r="L412" s="1" t="str">
        <f ca="1">INDEX(Anvendelseskode!D:D,MATCH($F412,Anvendelseskode!$A:$A,0))</f>
        <v>Private husholdninger</v>
      </c>
      <c r="M412" s="1" t="str">
        <f ca="1">IFERROR(INDEX(SBi!$2:$2,MATCH(H412,SBi!$1:$1,1)),SBi!$K$2)</f>
        <v>Efter 2006</v>
      </c>
      <c r="N412" s="1">
        <f ca="1">INDEX(SBi!$C$3:$K$28,MATCH(F412,SBi!$B$3:$B$28,0),MATCH(M412,SBi!$C$2:$K$2,0))</f>
        <v>66.400000000000006</v>
      </c>
      <c r="O412" s="16">
        <f t="shared" ca="1" si="86"/>
        <v>7.1712000000000007</v>
      </c>
      <c r="P412" s="16" t="str">
        <f ca="1">IFERROR(INDEX(VpD!$2:$2,MATCH(H412,VpD!$1:$1,1)),VpD!$I$2)</f>
        <v>&gt;1998</v>
      </c>
      <c r="Q412" s="1">
        <f ca="1">INDEX(VpD!$C$3:$I$27,MATCH(F412,VpD!$B$3:$B$27,0),MATCH(P412,VpD!$C$2:$I$2,0))</f>
        <v>65</v>
      </c>
      <c r="R412" s="16">
        <f t="shared" ca="1" si="87"/>
        <v>7.02</v>
      </c>
      <c r="S412" s="14">
        <f t="shared" ca="1" si="88"/>
        <v>712733.87</v>
      </c>
      <c r="T412" s="14">
        <f t="shared" ca="1" si="89"/>
        <v>6168843.54</v>
      </c>
      <c r="U412" s="14" t="str">
        <f t="shared" ca="1" si="90"/>
        <v>53BA2F34-5FC8-2505-E044-0003BA298018</v>
      </c>
    </row>
    <row r="413" spans="1:21" s="14" customFormat="1" x14ac:dyDescent="0.25">
      <c r="A413" s="14">
        <f t="shared" si="78"/>
        <v>413</v>
      </c>
      <c r="B413" s="14" t="str">
        <f t="shared" ca="1" si="79"/>
        <v>B5AA0775-D312-427D-9DA7-F42677BF535F</v>
      </c>
      <c r="C413" s="14" t="str">
        <f t="shared" ca="1" si="80"/>
        <v>Strandhaven</v>
      </c>
      <c r="D413" s="14" t="str">
        <f t="shared" ca="1" si="81"/>
        <v>17</v>
      </c>
      <c r="E413" s="14" t="str">
        <f t="shared" ca="1" si="82"/>
        <v>5dt</v>
      </c>
      <c r="F413" s="1">
        <f t="shared" ca="1" si="83"/>
        <v>130</v>
      </c>
      <c r="G413" s="1">
        <f t="shared" ca="1" si="84"/>
        <v>120</v>
      </c>
      <c r="H413" s="1">
        <f t="shared" ca="1" si="85"/>
        <v>2008</v>
      </c>
      <c r="I413" s="1" t="str">
        <f ca="1">INDEX(Relationstabel!$C$3:$K$10,MATCH(INDIRECT($A$1&amp;"J"&amp;A413),Relationstabel!$A$3:$A$10,0),MATCH(IFERROR(VALUE(INDIRECT($A$1&amp;"K"&amp;A413)),0),Relationstabel!$C$1:$K$1,0))</f>
        <v>Naturgas</v>
      </c>
      <c r="J413" s="1" t="str">
        <f ca="1">INDEX(Anvendelseskode!B:B,MATCH($F413,Anvendelseskode!$A:$A,0))</f>
        <v>Række-, kæde-, dobbelthus (lodret adskillelse mellem enhederne)</v>
      </c>
      <c r="K413" s="1" t="str">
        <f ca="1">INDEX(Anvendelseskode!C:C,MATCH($F413,Anvendelseskode!$A:$A,0))</f>
        <v>Række-, kæde og dobbelthuse</v>
      </c>
      <c r="L413" s="1" t="str">
        <f ca="1">INDEX(Anvendelseskode!D:D,MATCH($F413,Anvendelseskode!$A:$A,0))</f>
        <v>Private husholdninger</v>
      </c>
      <c r="M413" s="1" t="str">
        <f ca="1">IFERROR(INDEX(SBi!$2:$2,MATCH(H413,SBi!$1:$1,1)),SBi!$K$2)</f>
        <v>Efter 2006</v>
      </c>
      <c r="N413" s="1">
        <f ca="1">INDEX(SBi!$C$3:$K$28,MATCH(F413,SBi!$B$3:$B$28,0),MATCH(M413,SBi!$C$2:$K$2,0))</f>
        <v>66.400000000000006</v>
      </c>
      <c r="O413" s="16">
        <f t="shared" ca="1" si="86"/>
        <v>7.9680000000000009</v>
      </c>
      <c r="P413" s="16" t="str">
        <f ca="1">IFERROR(INDEX(VpD!$2:$2,MATCH(H413,VpD!$1:$1,1)),VpD!$I$2)</f>
        <v>&gt;1998</v>
      </c>
      <c r="Q413" s="1">
        <f ca="1">INDEX(VpD!$C$3:$I$27,MATCH(F413,VpD!$B$3:$B$27,0),MATCH(P413,VpD!$C$2:$I$2,0))</f>
        <v>65</v>
      </c>
      <c r="R413" s="16">
        <f t="shared" ca="1" si="87"/>
        <v>7.8</v>
      </c>
      <c r="S413" s="14">
        <f t="shared" ca="1" si="88"/>
        <v>712700.49</v>
      </c>
      <c r="T413" s="14">
        <f t="shared" ca="1" si="89"/>
        <v>6168837.0999999996</v>
      </c>
      <c r="U413" s="14" t="str">
        <f t="shared" ca="1" si="90"/>
        <v>53BA2F34-5FCA-2505-E044-0003BA298018</v>
      </c>
    </row>
    <row r="414" spans="1:21" s="14" customFormat="1" x14ac:dyDescent="0.25">
      <c r="A414" s="14">
        <f t="shared" si="78"/>
        <v>414</v>
      </c>
      <c r="B414" s="14" t="str">
        <f t="shared" ca="1" si="79"/>
        <v>FA51F69D-7C9C-4B14-A6D4-6563883E803A</v>
      </c>
      <c r="C414" s="14" t="str">
        <f t="shared" ca="1" si="80"/>
        <v>Strandhaven</v>
      </c>
      <c r="D414" s="14" t="str">
        <f t="shared" ca="1" si="81"/>
        <v>45</v>
      </c>
      <c r="E414" s="14" t="str">
        <f t="shared" ca="1" si="82"/>
        <v>5ef</v>
      </c>
      <c r="F414" s="1">
        <f t="shared" ca="1" si="83"/>
        <v>130</v>
      </c>
      <c r="G414" s="1">
        <f t="shared" ca="1" si="84"/>
        <v>86</v>
      </c>
      <c r="H414" s="1">
        <f t="shared" ca="1" si="85"/>
        <v>2008</v>
      </c>
      <c r="I414" s="1" t="str">
        <f ca="1">INDEX(Relationstabel!$C$3:$K$10,MATCH(INDIRECT($A$1&amp;"J"&amp;A414),Relationstabel!$A$3:$A$10,0),MATCH(IFERROR(VALUE(INDIRECT($A$1&amp;"K"&amp;A414)),0),Relationstabel!$C$1:$K$1,0))</f>
        <v>Naturgas</v>
      </c>
      <c r="J414" s="1" t="str">
        <f ca="1">INDEX(Anvendelseskode!B:B,MATCH($F414,Anvendelseskode!$A:$A,0))</f>
        <v>Række-, kæde-, dobbelthus (lodret adskillelse mellem enhederne)</v>
      </c>
      <c r="K414" s="1" t="str">
        <f ca="1">INDEX(Anvendelseskode!C:C,MATCH($F414,Anvendelseskode!$A:$A,0))</f>
        <v>Række-, kæde og dobbelthuse</v>
      </c>
      <c r="L414" s="1" t="str">
        <f ca="1">INDEX(Anvendelseskode!D:D,MATCH($F414,Anvendelseskode!$A:$A,0))</f>
        <v>Private husholdninger</v>
      </c>
      <c r="M414" s="1" t="str">
        <f ca="1">IFERROR(INDEX(SBi!$2:$2,MATCH(H414,SBi!$1:$1,1)),SBi!$K$2)</f>
        <v>Efter 2006</v>
      </c>
      <c r="N414" s="1">
        <f ca="1">INDEX(SBi!$C$3:$K$28,MATCH(F414,SBi!$B$3:$B$28,0),MATCH(M414,SBi!$C$2:$K$2,0))</f>
        <v>66.400000000000006</v>
      </c>
      <c r="O414" s="16">
        <f t="shared" ca="1" si="86"/>
        <v>5.7104000000000008</v>
      </c>
      <c r="P414" s="16" t="str">
        <f ca="1">IFERROR(INDEX(VpD!$2:$2,MATCH(H414,VpD!$1:$1,1)),VpD!$I$2)</f>
        <v>&gt;1998</v>
      </c>
      <c r="Q414" s="1">
        <f ca="1">INDEX(VpD!$C$3:$I$27,MATCH(F414,VpD!$B$3:$B$27,0),MATCH(P414,VpD!$C$2:$I$2,0))</f>
        <v>65</v>
      </c>
      <c r="R414" s="16">
        <f t="shared" ca="1" si="87"/>
        <v>5.59</v>
      </c>
      <c r="S414" s="14">
        <f t="shared" ca="1" si="88"/>
        <v>712691.5</v>
      </c>
      <c r="T414" s="14">
        <f t="shared" ca="1" si="89"/>
        <v>6168801.9100000001</v>
      </c>
      <c r="U414" s="14" t="str">
        <f t="shared" ca="1" si="90"/>
        <v>53BA2F34-5FD7-2505-E044-0003BA298018</v>
      </c>
    </row>
    <row r="415" spans="1:21" s="14" customFormat="1" x14ac:dyDescent="0.25">
      <c r="A415" s="14">
        <f t="shared" si="78"/>
        <v>415</v>
      </c>
      <c r="B415" s="14" t="str">
        <f t="shared" ca="1" si="79"/>
        <v>24B7AE53-AB42-49E0-9E31-016FE55FA107</v>
      </c>
      <c r="C415" s="14" t="str">
        <f t="shared" ca="1" si="80"/>
        <v>Strandhaven</v>
      </c>
      <c r="D415" s="14" t="str">
        <f t="shared" ca="1" si="81"/>
        <v>69</v>
      </c>
      <c r="E415" s="14" t="str">
        <f t="shared" ca="1" si="82"/>
        <v>5er</v>
      </c>
      <c r="F415" s="1">
        <f t="shared" ca="1" si="83"/>
        <v>130</v>
      </c>
      <c r="G415" s="1">
        <f t="shared" ca="1" si="84"/>
        <v>108</v>
      </c>
      <c r="H415" s="1">
        <f t="shared" ca="1" si="85"/>
        <v>2008</v>
      </c>
      <c r="I415" s="1" t="str">
        <f ca="1">INDEX(Relationstabel!$C$3:$K$10,MATCH(INDIRECT($A$1&amp;"J"&amp;A415),Relationstabel!$A$3:$A$10,0),MATCH(IFERROR(VALUE(INDIRECT($A$1&amp;"K"&amp;A415)),0),Relationstabel!$C$1:$K$1,0))</f>
        <v>Naturgas</v>
      </c>
      <c r="J415" s="1" t="str">
        <f ca="1">INDEX(Anvendelseskode!B:B,MATCH($F415,Anvendelseskode!$A:$A,0))</f>
        <v>Række-, kæde-, dobbelthus (lodret adskillelse mellem enhederne)</v>
      </c>
      <c r="K415" s="1" t="str">
        <f ca="1">INDEX(Anvendelseskode!C:C,MATCH($F415,Anvendelseskode!$A:$A,0))</f>
        <v>Række-, kæde og dobbelthuse</v>
      </c>
      <c r="L415" s="1" t="str">
        <f ca="1">INDEX(Anvendelseskode!D:D,MATCH($F415,Anvendelseskode!$A:$A,0))</f>
        <v>Private husholdninger</v>
      </c>
      <c r="M415" s="1" t="str">
        <f ca="1">IFERROR(INDEX(SBi!$2:$2,MATCH(H415,SBi!$1:$1,1)),SBi!$K$2)</f>
        <v>Efter 2006</v>
      </c>
      <c r="N415" s="1">
        <f ca="1">INDEX(SBi!$C$3:$K$28,MATCH(F415,SBi!$B$3:$B$28,0),MATCH(M415,SBi!$C$2:$K$2,0))</f>
        <v>66.400000000000006</v>
      </c>
      <c r="O415" s="16">
        <f t="shared" ca="1" si="86"/>
        <v>7.1712000000000007</v>
      </c>
      <c r="P415" s="16" t="str">
        <f ca="1">IFERROR(INDEX(VpD!$2:$2,MATCH(H415,VpD!$1:$1,1)),VpD!$I$2)</f>
        <v>&gt;1998</v>
      </c>
      <c r="Q415" s="1">
        <f ca="1">INDEX(VpD!$C$3:$I$27,MATCH(F415,VpD!$B$3:$B$27,0),MATCH(P415,VpD!$C$2:$I$2,0))</f>
        <v>65</v>
      </c>
      <c r="R415" s="16">
        <f t="shared" ca="1" si="87"/>
        <v>7.02</v>
      </c>
      <c r="S415" s="14">
        <f t="shared" ca="1" si="88"/>
        <v>712669.11</v>
      </c>
      <c r="T415" s="14">
        <f t="shared" ca="1" si="89"/>
        <v>6168782.54</v>
      </c>
      <c r="U415" s="14" t="str">
        <f t="shared" ca="1" si="90"/>
        <v>53BA2F34-5FE2-2505-E044-0003BA298018</v>
      </c>
    </row>
    <row r="416" spans="1:21" s="14" customFormat="1" x14ac:dyDescent="0.25">
      <c r="A416" s="14">
        <f t="shared" si="78"/>
        <v>416</v>
      </c>
      <c r="B416" s="14" t="str">
        <f t="shared" ca="1" si="79"/>
        <v>3FB3C64C-BC80-488F-BFE1-4C2AE91A27E9</v>
      </c>
      <c r="C416" s="14" t="str">
        <f t="shared" ca="1" si="80"/>
        <v>Strandhaven</v>
      </c>
      <c r="D416" s="14" t="str">
        <f t="shared" ca="1" si="81"/>
        <v>83</v>
      </c>
      <c r="E416" s="14" t="str">
        <f t="shared" ca="1" si="82"/>
        <v>5ez</v>
      </c>
      <c r="F416" s="1">
        <f t="shared" ca="1" si="83"/>
        <v>130</v>
      </c>
      <c r="G416" s="1">
        <f t="shared" ca="1" si="84"/>
        <v>86</v>
      </c>
      <c r="H416" s="1">
        <f t="shared" ca="1" si="85"/>
        <v>2008</v>
      </c>
      <c r="I416" s="1" t="str">
        <f ca="1">INDEX(Relationstabel!$C$3:$K$10,MATCH(INDIRECT($A$1&amp;"J"&amp;A416),Relationstabel!$A$3:$A$10,0),MATCH(IFERROR(VALUE(INDIRECT($A$1&amp;"K"&amp;A416)),0),Relationstabel!$C$1:$K$1,0))</f>
        <v>Naturgas</v>
      </c>
      <c r="J416" s="1" t="str">
        <f ca="1">INDEX(Anvendelseskode!B:B,MATCH($F416,Anvendelseskode!$A:$A,0))</f>
        <v>Række-, kæde-, dobbelthus (lodret adskillelse mellem enhederne)</v>
      </c>
      <c r="K416" s="1" t="str">
        <f ca="1">INDEX(Anvendelseskode!C:C,MATCH($F416,Anvendelseskode!$A:$A,0))</f>
        <v>Række-, kæde og dobbelthuse</v>
      </c>
      <c r="L416" s="1" t="str">
        <f ca="1">INDEX(Anvendelseskode!D:D,MATCH($F416,Anvendelseskode!$A:$A,0))</f>
        <v>Private husholdninger</v>
      </c>
      <c r="M416" s="1" t="str">
        <f ca="1">IFERROR(INDEX(SBi!$2:$2,MATCH(H416,SBi!$1:$1,1)),SBi!$K$2)</f>
        <v>Efter 2006</v>
      </c>
      <c r="N416" s="1">
        <f ca="1">INDEX(SBi!$C$3:$K$28,MATCH(F416,SBi!$B$3:$B$28,0),MATCH(M416,SBi!$C$2:$K$2,0))</f>
        <v>66.400000000000006</v>
      </c>
      <c r="O416" s="16">
        <f t="shared" ca="1" si="86"/>
        <v>5.7104000000000008</v>
      </c>
      <c r="P416" s="16" t="str">
        <f ca="1">IFERROR(INDEX(VpD!$2:$2,MATCH(H416,VpD!$1:$1,1)),VpD!$I$2)</f>
        <v>&gt;1998</v>
      </c>
      <c r="Q416" s="1">
        <f ca="1">INDEX(VpD!$C$3:$I$27,MATCH(F416,VpD!$B$3:$B$27,0),MATCH(P416,VpD!$C$2:$I$2,0))</f>
        <v>65</v>
      </c>
      <c r="R416" s="16">
        <f t="shared" ca="1" si="87"/>
        <v>5.59</v>
      </c>
      <c r="S416" s="14">
        <f t="shared" ca="1" si="88"/>
        <v>712690.57</v>
      </c>
      <c r="T416" s="14">
        <f t="shared" ca="1" si="89"/>
        <v>6168756.3600000003</v>
      </c>
      <c r="U416" s="14" t="str">
        <f t="shared" ca="1" si="90"/>
        <v>53BA2F34-5FE9-2505-E044-0003BA298018</v>
      </c>
    </row>
    <row r="417" spans="1:21" s="14" customFormat="1" x14ac:dyDescent="0.25">
      <c r="A417" s="14">
        <f t="shared" si="78"/>
        <v>417</v>
      </c>
      <c r="B417" s="14" t="str">
        <f t="shared" ca="1" si="79"/>
        <v>95D14601-8038-4793-A219-89D14CD3B4C5</v>
      </c>
      <c r="C417" s="14" t="str">
        <f t="shared" ca="1" si="80"/>
        <v>Strandhaven</v>
      </c>
      <c r="D417" s="14" t="str">
        <f t="shared" ca="1" si="81"/>
        <v>97</v>
      </c>
      <c r="E417" s="14" t="str">
        <f t="shared" ca="1" si="82"/>
        <v>5fd</v>
      </c>
      <c r="F417" s="1">
        <f t="shared" ca="1" si="83"/>
        <v>130</v>
      </c>
      <c r="G417" s="1">
        <f t="shared" ca="1" si="84"/>
        <v>160</v>
      </c>
      <c r="H417" s="1">
        <f t="shared" ca="1" si="85"/>
        <v>2008</v>
      </c>
      <c r="I417" s="1" t="str">
        <f ca="1">INDEX(Relationstabel!$C$3:$K$10,MATCH(INDIRECT($A$1&amp;"J"&amp;A417),Relationstabel!$A$3:$A$10,0),MATCH(IFERROR(VALUE(INDIRECT($A$1&amp;"K"&amp;A417)),0),Relationstabel!$C$1:$K$1,0))</f>
        <v>Naturgas</v>
      </c>
      <c r="J417" s="1" t="str">
        <f ca="1">INDEX(Anvendelseskode!B:B,MATCH($F417,Anvendelseskode!$A:$A,0))</f>
        <v>Række-, kæde-, dobbelthus (lodret adskillelse mellem enhederne)</v>
      </c>
      <c r="K417" s="1" t="str">
        <f ca="1">INDEX(Anvendelseskode!C:C,MATCH($F417,Anvendelseskode!$A:$A,0))</f>
        <v>Række-, kæde og dobbelthuse</v>
      </c>
      <c r="L417" s="1" t="str">
        <f ca="1">INDEX(Anvendelseskode!D:D,MATCH($F417,Anvendelseskode!$A:$A,0))</f>
        <v>Private husholdninger</v>
      </c>
      <c r="M417" s="1" t="str">
        <f ca="1">IFERROR(INDEX(SBi!$2:$2,MATCH(H417,SBi!$1:$1,1)),SBi!$K$2)</f>
        <v>Efter 2006</v>
      </c>
      <c r="N417" s="1">
        <f ca="1">INDEX(SBi!$C$3:$K$28,MATCH(F417,SBi!$B$3:$B$28,0),MATCH(M417,SBi!$C$2:$K$2,0))</f>
        <v>66.400000000000006</v>
      </c>
      <c r="O417" s="16">
        <f t="shared" ca="1" si="86"/>
        <v>10.624000000000001</v>
      </c>
      <c r="P417" s="16" t="str">
        <f ca="1">IFERROR(INDEX(VpD!$2:$2,MATCH(H417,VpD!$1:$1,1)),VpD!$I$2)</f>
        <v>&gt;1998</v>
      </c>
      <c r="Q417" s="1">
        <f ca="1">INDEX(VpD!$C$3:$I$27,MATCH(F417,VpD!$B$3:$B$27,0),MATCH(P417,VpD!$C$2:$I$2,0))</f>
        <v>65</v>
      </c>
      <c r="R417" s="16">
        <f t="shared" ca="1" si="87"/>
        <v>10.4</v>
      </c>
      <c r="S417" s="14">
        <f t="shared" ca="1" si="88"/>
        <v>712642.58</v>
      </c>
      <c r="T417" s="14">
        <f t="shared" ca="1" si="89"/>
        <v>6168767.8499999996</v>
      </c>
      <c r="U417" s="14" t="str">
        <f t="shared" ca="1" si="90"/>
        <v>53BA2F34-5FEF-2505-E044-0003BA298018</v>
      </c>
    </row>
    <row r="418" spans="1:21" s="14" customFormat="1" x14ac:dyDescent="0.25">
      <c r="A418" s="14">
        <f t="shared" si="78"/>
        <v>418</v>
      </c>
      <c r="B418" s="14" t="str">
        <f t="shared" ca="1" si="79"/>
        <v>523DD39C-261C-454A-A98A-2365F565CD81</v>
      </c>
      <c r="C418" s="14" t="str">
        <f t="shared" ca="1" si="80"/>
        <v>Strandhaven</v>
      </c>
      <c r="D418" s="14" t="str">
        <f t="shared" ca="1" si="81"/>
        <v>119</v>
      </c>
      <c r="E418" s="14" t="str">
        <f t="shared" ca="1" si="82"/>
        <v>5fp</v>
      </c>
      <c r="F418" s="1">
        <f t="shared" ca="1" si="83"/>
        <v>130</v>
      </c>
      <c r="G418" s="1">
        <f t="shared" ca="1" si="84"/>
        <v>86</v>
      </c>
      <c r="H418" s="1">
        <f t="shared" ca="1" si="85"/>
        <v>2008</v>
      </c>
      <c r="I418" s="1" t="str">
        <f ca="1">INDEX(Relationstabel!$C$3:$K$10,MATCH(INDIRECT($A$1&amp;"J"&amp;A418),Relationstabel!$A$3:$A$10,0),MATCH(IFERROR(VALUE(INDIRECT($A$1&amp;"K"&amp;A418)),0),Relationstabel!$C$1:$K$1,0))</f>
        <v>Naturgas</v>
      </c>
      <c r="J418" s="1" t="str">
        <f ca="1">INDEX(Anvendelseskode!B:B,MATCH($F418,Anvendelseskode!$A:$A,0))</f>
        <v>Række-, kæde-, dobbelthus (lodret adskillelse mellem enhederne)</v>
      </c>
      <c r="K418" s="1" t="str">
        <f ca="1">INDEX(Anvendelseskode!C:C,MATCH($F418,Anvendelseskode!$A:$A,0))</f>
        <v>Række-, kæde og dobbelthuse</v>
      </c>
      <c r="L418" s="1" t="str">
        <f ca="1">INDEX(Anvendelseskode!D:D,MATCH($F418,Anvendelseskode!$A:$A,0))</f>
        <v>Private husholdninger</v>
      </c>
      <c r="M418" s="1" t="str">
        <f ca="1">IFERROR(INDEX(SBi!$2:$2,MATCH(H418,SBi!$1:$1,1)),SBi!$K$2)</f>
        <v>Efter 2006</v>
      </c>
      <c r="N418" s="1">
        <f ca="1">INDEX(SBi!$C$3:$K$28,MATCH(F418,SBi!$B$3:$B$28,0),MATCH(M418,SBi!$C$2:$K$2,0))</f>
        <v>66.400000000000006</v>
      </c>
      <c r="O418" s="16">
        <f t="shared" ca="1" si="86"/>
        <v>5.7104000000000008</v>
      </c>
      <c r="P418" s="16" t="str">
        <f ca="1">IFERROR(INDEX(VpD!$2:$2,MATCH(H418,VpD!$1:$1,1)),VpD!$I$2)</f>
        <v>&gt;1998</v>
      </c>
      <c r="Q418" s="1">
        <f ca="1">INDEX(VpD!$C$3:$I$27,MATCH(F418,VpD!$B$3:$B$27,0),MATCH(P418,VpD!$C$2:$I$2,0))</f>
        <v>65</v>
      </c>
      <c r="R418" s="16">
        <f t="shared" ca="1" si="87"/>
        <v>5.59</v>
      </c>
      <c r="S418" s="14">
        <f t="shared" ca="1" si="88"/>
        <v>712678.92</v>
      </c>
      <c r="T418" s="14">
        <f t="shared" ca="1" si="89"/>
        <v>6168724.5099999998</v>
      </c>
      <c r="U418" s="14" t="str">
        <f t="shared" ca="1" si="90"/>
        <v>53BA2F34-5FFA-2505-E044-0003BA298018</v>
      </c>
    </row>
    <row r="419" spans="1:21" s="14" customFormat="1" x14ac:dyDescent="0.25">
      <c r="A419" s="14">
        <f t="shared" si="78"/>
        <v>419</v>
      </c>
      <c r="B419" s="14" t="str">
        <f t="shared" ca="1" si="79"/>
        <v>54D9BB53-56BB-4474-8435-CF439EB20535</v>
      </c>
      <c r="C419" s="14" t="str">
        <f t="shared" ca="1" si="80"/>
        <v>Åsvinget</v>
      </c>
      <c r="D419" s="14" t="str">
        <f t="shared" ca="1" si="81"/>
        <v>32</v>
      </c>
      <c r="E419" s="14" t="str">
        <f t="shared" ca="1" si="82"/>
        <v>5gg</v>
      </c>
      <c r="F419" s="1">
        <f t="shared" ca="1" si="83"/>
        <v>530</v>
      </c>
      <c r="G419" s="1">
        <f t="shared" ca="1" si="84"/>
        <v>203</v>
      </c>
      <c r="H419" s="1">
        <f t="shared" ca="1" si="85"/>
        <v>1994</v>
      </c>
      <c r="I419" s="1" t="str">
        <f ca="1">INDEX(Relationstabel!$C$3:$K$10,MATCH(INDIRECT($A$1&amp;"J"&amp;A419),Relationstabel!$A$3:$A$10,0),MATCH(IFERROR(VALUE(INDIRECT($A$1&amp;"K"&amp;A419)),0),Relationstabel!$C$1:$K$1,0))</f>
        <v>Elvarme</v>
      </c>
      <c r="J419" s="1" t="str">
        <f ca="1">INDEX(Anvendelseskode!B:B,MATCH($F419,Anvendelseskode!$A:$A,0))</f>
        <v>Bygning i forbindelse med idrætsudøvelse (klubhus, idrætshal, svømmehal o.lign.).</v>
      </c>
      <c r="K419" s="1" t="str">
        <f ca="1">INDEX(Anvendelseskode!C:C,MATCH($F419,Anvendelseskode!$A:$A,0))</f>
        <v>Bygning i forbindelse med idrætsudøvelse (klubhus, idrætshal, svømmehal o.lign.).</v>
      </c>
      <c r="L419" s="1" t="str">
        <f ca="1">INDEX(Anvendelseskode!D:D,MATCH($F419,Anvendelseskode!$A:$A,0))</f>
        <v>Kommunale og andre offentlige institutioner</v>
      </c>
      <c r="M419" s="1" t="str">
        <f ca="1">IFERROR(INDEX(SBi!$2:$2,MATCH(H419,SBi!$1:$1,1)),SBi!$K$2)</f>
        <v>1979-1998</v>
      </c>
      <c r="N419" s="1">
        <f ca="1">INDEX(SBi!$C$3:$K$28,MATCH(F419,SBi!$B$3:$B$28,0),MATCH(M419,SBi!$C$2:$K$2,0))</f>
        <v>155</v>
      </c>
      <c r="O419" s="16">
        <f t="shared" ca="1" si="86"/>
        <v>31.465</v>
      </c>
      <c r="P419" s="16" t="str">
        <f ca="1">IFERROR(INDEX(VpD!$2:$2,MATCH(H419,VpD!$1:$1,1)),VpD!$I$2)</f>
        <v>1979-1998</v>
      </c>
      <c r="Q419" s="1">
        <f ca="1">INDEX(VpD!$C$3:$I$27,MATCH(F419,VpD!$B$3:$B$27,0),MATCH(P419,VpD!$C$2:$I$2,0))</f>
        <v>72</v>
      </c>
      <c r="R419" s="16">
        <f t="shared" ca="1" si="87"/>
        <v>14.616</v>
      </c>
      <c r="S419" s="14">
        <f t="shared" ca="1" si="88"/>
        <v>712670.19</v>
      </c>
      <c r="T419" s="14">
        <f t="shared" ca="1" si="89"/>
        <v>6168687.4100000001</v>
      </c>
      <c r="U419" s="14" t="str">
        <f t="shared" ca="1" si="90"/>
        <v>4CA54B0F-2D33-0052-E044-0003BA298018</v>
      </c>
    </row>
    <row r="420" spans="1:21" s="14" customFormat="1" x14ac:dyDescent="0.25">
      <c r="A420" s="14">
        <f t="shared" si="78"/>
        <v>420</v>
      </c>
      <c r="B420" s="14" t="str">
        <f t="shared" ca="1" si="79"/>
        <v>E8031EA0-41A6-42E5-8D51-F675A683CEA0</v>
      </c>
      <c r="C420" s="14" t="str">
        <f t="shared" ca="1" si="80"/>
        <v>Syvhøjvænge</v>
      </c>
      <c r="D420" s="14" t="str">
        <f t="shared" ca="1" si="81"/>
        <v>210</v>
      </c>
      <c r="E420" s="14" t="str">
        <f t="shared" ca="1" si="82"/>
        <v>14dk</v>
      </c>
      <c r="F420" s="1">
        <f t="shared" ca="1" si="83"/>
        <v>130</v>
      </c>
      <c r="G420" s="1">
        <f t="shared" ca="1" si="84"/>
        <v>107</v>
      </c>
      <c r="H420" s="1">
        <f t="shared" ca="1" si="85"/>
        <v>1983</v>
      </c>
      <c r="I420" s="1" t="str">
        <f ca="1">INDEX(Relationstabel!$C$3:$K$10,MATCH(INDIRECT($A$1&amp;"J"&amp;A420),Relationstabel!$A$3:$A$10,0),MATCH(IFERROR(VALUE(INDIRECT($A$1&amp;"K"&amp;A420)),0),Relationstabel!$C$1:$K$1,0))</f>
        <v>Fjernvarme/ Blokvarme</v>
      </c>
      <c r="J420" s="1" t="str">
        <f ca="1">INDEX(Anvendelseskode!B:B,MATCH($F420,Anvendelseskode!$A:$A,0))</f>
        <v>Række-, kæde-, dobbelthus (lodret adskillelse mellem enhederne)</v>
      </c>
      <c r="K420" s="1" t="str">
        <f ca="1">INDEX(Anvendelseskode!C:C,MATCH($F420,Anvendelseskode!$A:$A,0))</f>
        <v>Række-, kæde og dobbelthuse</v>
      </c>
      <c r="L420" s="1" t="str">
        <f ca="1">INDEX(Anvendelseskode!D:D,MATCH($F420,Anvendelseskode!$A:$A,0))</f>
        <v>Private husholdninger</v>
      </c>
      <c r="M420" s="1" t="str">
        <f ca="1">IFERROR(INDEX(SBi!$2:$2,MATCH(H420,SBi!$1:$1,1)),SBi!$K$2)</f>
        <v>1979-1998</v>
      </c>
      <c r="N420" s="1">
        <f ca="1">INDEX(SBi!$C$3:$K$28,MATCH(F420,SBi!$B$3:$B$28,0),MATCH(M420,SBi!$C$2:$K$2,0))</f>
        <v>96.8</v>
      </c>
      <c r="O420" s="16">
        <f t="shared" ca="1" si="86"/>
        <v>10.3576</v>
      </c>
      <c r="P420" s="16" t="str">
        <f ca="1">IFERROR(INDEX(VpD!$2:$2,MATCH(H420,VpD!$1:$1,1)),VpD!$I$2)</f>
        <v>1979-1998</v>
      </c>
      <c r="Q420" s="1">
        <f ca="1">INDEX(VpD!$C$3:$I$27,MATCH(F420,VpD!$B$3:$B$27,0),MATCH(P420,VpD!$C$2:$I$2,0))</f>
        <v>74</v>
      </c>
      <c r="R420" s="16">
        <f t="shared" ca="1" si="87"/>
        <v>7.9180000000000001</v>
      </c>
      <c r="S420" s="14">
        <f t="shared" ca="1" si="88"/>
        <v>711989.14</v>
      </c>
      <c r="T420" s="14">
        <f t="shared" ca="1" si="89"/>
        <v>6172172.1699999999</v>
      </c>
      <c r="U420" s="14" t="str">
        <f t="shared" ca="1" si="90"/>
        <v>0A3F507E-2306-32B8-E044-0003BA298018</v>
      </c>
    </row>
    <row r="421" spans="1:21" s="14" customFormat="1" x14ac:dyDescent="0.25">
      <c r="A421" s="14">
        <f t="shared" si="78"/>
        <v>421</v>
      </c>
      <c r="B421" s="14" t="str">
        <f t="shared" ca="1" si="79"/>
        <v>4E8FBD78-AD22-4E28-BE1E-41D087061688</v>
      </c>
      <c r="C421" s="14" t="str">
        <f t="shared" ca="1" si="80"/>
        <v>Gisselfeldvej</v>
      </c>
      <c r="D421" s="14" t="str">
        <f t="shared" ca="1" si="81"/>
        <v>11A</v>
      </c>
      <c r="E421" s="14" t="str">
        <f t="shared" ca="1" si="82"/>
        <v>7df</v>
      </c>
      <c r="F421" s="1">
        <f t="shared" ca="1" si="83"/>
        <v>130</v>
      </c>
      <c r="G421" s="1">
        <f t="shared" ca="1" si="84"/>
        <v>100</v>
      </c>
      <c r="H421" s="1">
        <f t="shared" ca="1" si="85"/>
        <v>1965</v>
      </c>
      <c r="I421" s="1" t="str">
        <f ca="1">INDEX(Relationstabel!$C$3:$K$10,MATCH(INDIRECT($A$1&amp;"J"&amp;A421),Relationstabel!$A$3:$A$10,0),MATCH(IFERROR(VALUE(INDIRECT($A$1&amp;"K"&amp;A421)),0),Relationstabel!$C$1:$K$1,0))</f>
        <v>Naturgas</v>
      </c>
      <c r="J421" s="1" t="str">
        <f ca="1">INDEX(Anvendelseskode!B:B,MATCH($F421,Anvendelseskode!$A:$A,0))</f>
        <v>Række-, kæde-, dobbelthus (lodret adskillelse mellem enhederne)</v>
      </c>
      <c r="K421" s="1" t="str">
        <f ca="1">INDEX(Anvendelseskode!C:C,MATCH($F421,Anvendelseskode!$A:$A,0))</f>
        <v>Række-, kæde og dobbelthuse</v>
      </c>
      <c r="L421" s="1" t="str">
        <f ca="1">INDEX(Anvendelseskode!D:D,MATCH($F421,Anvendelseskode!$A:$A,0))</f>
        <v>Private husholdninger</v>
      </c>
      <c r="M421" s="1" t="str">
        <f ca="1">IFERROR(INDEX(SBi!$2:$2,MATCH(H421,SBi!$1:$1,1)),SBi!$K$2)</f>
        <v>1961-1972</v>
      </c>
      <c r="N421" s="1">
        <f ca="1">INDEX(SBi!$C$3:$K$28,MATCH(F421,SBi!$B$3:$B$28,0),MATCH(M421,SBi!$C$2:$K$2,0))</f>
        <v>119.9</v>
      </c>
      <c r="O421" s="16">
        <f t="shared" ca="1" si="86"/>
        <v>11.99</v>
      </c>
      <c r="P421" s="16" t="str">
        <f ca="1">IFERROR(INDEX(VpD!$2:$2,MATCH(H421,VpD!$1:$1,1)),VpD!$I$2)</f>
        <v>1961-1972</v>
      </c>
      <c r="Q421" s="1">
        <f ca="1">INDEX(VpD!$C$3:$I$27,MATCH(F421,VpD!$B$3:$B$27,0),MATCH(P421,VpD!$C$2:$I$2,0))</f>
        <v>120</v>
      </c>
      <c r="R421" s="16">
        <f t="shared" ca="1" si="87"/>
        <v>12</v>
      </c>
      <c r="S421" s="14">
        <f t="shared" ca="1" si="88"/>
        <v>712122.11</v>
      </c>
      <c r="T421" s="14">
        <f t="shared" ca="1" si="89"/>
        <v>6169515.6500000004</v>
      </c>
      <c r="U421" s="14" t="str">
        <f t="shared" ca="1" si="90"/>
        <v>0A3F507E-180B-32B8-E044-0003BA298018</v>
      </c>
    </row>
    <row r="422" spans="1:21" s="14" customFormat="1" x14ac:dyDescent="0.25">
      <c r="A422" s="14">
        <f t="shared" si="78"/>
        <v>422</v>
      </c>
      <c r="B422" s="14" t="str">
        <f t="shared" ca="1" si="79"/>
        <v>6B42E2AD-4EF3-49BF-BB35-AE73F4B63EF7</v>
      </c>
      <c r="C422" s="14" t="str">
        <f t="shared" ca="1" si="80"/>
        <v>Bellishaven</v>
      </c>
      <c r="D422" s="14" t="str">
        <f t="shared" ca="1" si="81"/>
        <v>8</v>
      </c>
      <c r="E422" s="14" t="str">
        <f t="shared" ca="1" si="82"/>
        <v>27bd</v>
      </c>
      <c r="F422" s="1">
        <f t="shared" ca="1" si="83"/>
        <v>130</v>
      </c>
      <c r="G422" s="1">
        <f t="shared" ca="1" si="84"/>
        <v>123</v>
      </c>
      <c r="H422" s="1">
        <f t="shared" ca="1" si="85"/>
        <v>1993</v>
      </c>
      <c r="I422" s="1" t="str">
        <f ca="1">INDEX(Relationstabel!$C$3:$K$10,MATCH(INDIRECT($A$1&amp;"J"&amp;A422),Relationstabel!$A$3:$A$10,0),MATCH(IFERROR(VALUE(INDIRECT($A$1&amp;"K"&amp;A422)),0),Relationstabel!$C$1:$K$1,0))</f>
        <v>Fjernvarme/ Blokvarme</v>
      </c>
      <c r="J422" s="1" t="str">
        <f ca="1">INDEX(Anvendelseskode!B:B,MATCH($F422,Anvendelseskode!$A:$A,0))</f>
        <v>Række-, kæde-, dobbelthus (lodret adskillelse mellem enhederne)</v>
      </c>
      <c r="K422" s="1" t="str">
        <f ca="1">INDEX(Anvendelseskode!C:C,MATCH($F422,Anvendelseskode!$A:$A,0))</f>
        <v>Række-, kæde og dobbelthuse</v>
      </c>
      <c r="L422" s="1" t="str">
        <f ca="1">INDEX(Anvendelseskode!D:D,MATCH($F422,Anvendelseskode!$A:$A,0))</f>
        <v>Private husholdninger</v>
      </c>
      <c r="M422" s="1" t="str">
        <f ca="1">IFERROR(INDEX(SBi!$2:$2,MATCH(H422,SBi!$1:$1,1)),SBi!$K$2)</f>
        <v>1979-1998</v>
      </c>
      <c r="N422" s="1">
        <f ca="1">INDEX(SBi!$C$3:$K$28,MATCH(F422,SBi!$B$3:$B$28,0),MATCH(M422,SBi!$C$2:$K$2,0))</f>
        <v>96.8</v>
      </c>
      <c r="O422" s="16">
        <f t="shared" ca="1" si="86"/>
        <v>11.9064</v>
      </c>
      <c r="P422" s="16" t="str">
        <f ca="1">IFERROR(INDEX(VpD!$2:$2,MATCH(H422,VpD!$1:$1,1)),VpD!$I$2)</f>
        <v>1979-1998</v>
      </c>
      <c r="Q422" s="1">
        <f ca="1">INDEX(VpD!$C$3:$I$27,MATCH(F422,VpD!$B$3:$B$27,0),MATCH(P422,VpD!$C$2:$I$2,0))</f>
        <v>74</v>
      </c>
      <c r="R422" s="16">
        <f t="shared" ca="1" si="87"/>
        <v>9.1020000000000003</v>
      </c>
      <c r="S422" s="14">
        <f t="shared" ca="1" si="88"/>
        <v>711499</v>
      </c>
      <c r="T422" s="14">
        <f t="shared" ca="1" si="89"/>
        <v>6172525.1600000001</v>
      </c>
      <c r="U422" s="14" t="str">
        <f t="shared" ca="1" si="90"/>
        <v>0A3F507E-1510-32B8-E044-0003BA298018</v>
      </c>
    </row>
    <row r="423" spans="1:21" s="14" customFormat="1" x14ac:dyDescent="0.25">
      <c r="A423" s="14">
        <f t="shared" si="78"/>
        <v>423</v>
      </c>
      <c r="B423" s="14" t="str">
        <f t="shared" ca="1" si="79"/>
        <v>706EC288-521F-4B3C-B2A9-DF63824E9B41</v>
      </c>
      <c r="C423" s="14" t="str">
        <f t="shared" ca="1" si="80"/>
        <v>Engvej</v>
      </c>
      <c r="D423" s="14" t="str">
        <f t="shared" ca="1" si="81"/>
        <v>10</v>
      </c>
      <c r="E423" s="14" t="str">
        <f t="shared" ca="1" si="82"/>
        <v>55b</v>
      </c>
      <c r="F423" s="1">
        <f t="shared" ca="1" si="83"/>
        <v>120</v>
      </c>
      <c r="G423" s="1">
        <f t="shared" ca="1" si="84"/>
        <v>169</v>
      </c>
      <c r="H423" s="1">
        <f t="shared" ca="1" si="85"/>
        <v>1976</v>
      </c>
      <c r="I423" s="1" t="str">
        <f ca="1">INDEX(Relationstabel!$C$3:$K$10,MATCH(INDIRECT($A$1&amp;"J"&amp;A423),Relationstabel!$A$3:$A$10,0),MATCH(IFERROR(VALUE(INDIRECT($A$1&amp;"K"&amp;A423)),0),Relationstabel!$C$1:$K$1,0))</f>
        <v>Naturgas</v>
      </c>
      <c r="J423" s="1" t="str">
        <f ca="1">INDEX(Anvendelseskode!B:B,MATCH($F423,Anvendelseskode!$A:$A,0))</f>
        <v>Fritliggende enfamilieshus (parcelhus)</v>
      </c>
      <c r="K423" s="1" t="str">
        <f ca="1">INDEX(Anvendelseskode!C:C,MATCH($F423,Anvendelseskode!$A:$A,0))</f>
        <v>Parcelhuse</v>
      </c>
      <c r="L423" s="1" t="str">
        <f ca="1">INDEX(Anvendelseskode!D:D,MATCH($F423,Anvendelseskode!$A:$A,0))</f>
        <v>Private husholdninger</v>
      </c>
      <c r="M423" s="1" t="str">
        <f ca="1">IFERROR(INDEX(SBi!$2:$2,MATCH(H423,SBi!$1:$1,1)),SBi!$K$2)</f>
        <v>1973-1978</v>
      </c>
      <c r="N423" s="1">
        <f ca="1">INDEX(SBi!$C$3:$K$28,MATCH(F423,SBi!$B$3:$B$28,0),MATCH(M423,SBi!$C$2:$K$2,0))</f>
        <v>119.8</v>
      </c>
      <c r="O423" s="16">
        <f t="shared" ca="1" si="86"/>
        <v>20.246200000000002</v>
      </c>
      <c r="P423" s="16" t="str">
        <f ca="1">IFERROR(INDEX(VpD!$2:$2,MATCH(H423,VpD!$1:$1,1)),VpD!$I$2)</f>
        <v>1973-1978</v>
      </c>
      <c r="Q423" s="1">
        <f ca="1">INDEX(VpD!$C$3:$I$27,MATCH(F423,VpD!$B$3:$B$27,0),MATCH(P423,VpD!$C$2:$I$2,0))</f>
        <v>117</v>
      </c>
      <c r="R423" s="16">
        <f t="shared" ca="1" si="87"/>
        <v>19.773</v>
      </c>
      <c r="S423" s="14">
        <f t="shared" ca="1" si="88"/>
        <v>711700.97</v>
      </c>
      <c r="T423" s="14">
        <f t="shared" ca="1" si="89"/>
        <v>6170550.9000000004</v>
      </c>
      <c r="U423" s="14" t="str">
        <f t="shared" ca="1" si="90"/>
        <v>0A3F507E-1700-32B8-E044-0003BA298018</v>
      </c>
    </row>
    <row r="424" spans="1:21" s="14" customFormat="1" x14ac:dyDescent="0.25">
      <c r="A424" s="14">
        <f t="shared" si="78"/>
        <v>424</v>
      </c>
      <c r="B424" s="14" t="str">
        <f t="shared" ca="1" si="79"/>
        <v>DED21F5C-E765-4096-A275-2249DA8E6D93</v>
      </c>
      <c r="C424" s="14" t="str">
        <f t="shared" ca="1" si="80"/>
        <v>Løkketoften</v>
      </c>
      <c r="D424" s="14" t="str">
        <f t="shared" ca="1" si="81"/>
        <v>29</v>
      </c>
      <c r="E424" s="14" t="str">
        <f t="shared" ca="1" si="82"/>
        <v>9fi</v>
      </c>
      <c r="F424" s="1">
        <f t="shared" ca="1" si="83"/>
        <v>120</v>
      </c>
      <c r="G424" s="1">
        <f t="shared" ca="1" si="84"/>
        <v>134</v>
      </c>
      <c r="H424" s="1">
        <f t="shared" ca="1" si="85"/>
        <v>1987</v>
      </c>
      <c r="I424" s="1" t="str">
        <f ca="1">INDEX(Relationstabel!$C$3:$K$10,MATCH(INDIRECT($A$1&amp;"J"&amp;A424),Relationstabel!$A$3:$A$10,0),MATCH(IFERROR(VALUE(INDIRECT($A$1&amp;"K"&amp;A424)),0),Relationstabel!$C$1:$K$1,0))</f>
        <v>Naturgas</v>
      </c>
      <c r="J424" s="1" t="str">
        <f ca="1">INDEX(Anvendelseskode!B:B,MATCH($F424,Anvendelseskode!$A:$A,0))</f>
        <v>Fritliggende enfamilieshus (parcelhus)</v>
      </c>
      <c r="K424" s="1" t="str">
        <f ca="1">INDEX(Anvendelseskode!C:C,MATCH($F424,Anvendelseskode!$A:$A,0))</f>
        <v>Parcelhuse</v>
      </c>
      <c r="L424" s="1" t="str">
        <f ca="1">INDEX(Anvendelseskode!D:D,MATCH($F424,Anvendelseskode!$A:$A,0))</f>
        <v>Private husholdninger</v>
      </c>
      <c r="M424" s="1" t="str">
        <f ca="1">IFERROR(INDEX(SBi!$2:$2,MATCH(H424,SBi!$1:$1,1)),SBi!$K$2)</f>
        <v>1979-1998</v>
      </c>
      <c r="N424" s="1">
        <f ca="1">INDEX(SBi!$C$3:$K$28,MATCH(F424,SBi!$B$3:$B$28,0),MATCH(M424,SBi!$C$2:$K$2,0))</f>
        <v>105.4</v>
      </c>
      <c r="O424" s="16">
        <f t="shared" ca="1" si="86"/>
        <v>14.1236</v>
      </c>
      <c r="P424" s="16" t="str">
        <f ca="1">IFERROR(INDEX(VpD!$2:$2,MATCH(H424,VpD!$1:$1,1)),VpD!$I$2)</f>
        <v>1979-1998</v>
      </c>
      <c r="Q424" s="1">
        <f ca="1">INDEX(VpD!$C$3:$I$27,MATCH(F424,VpD!$B$3:$B$27,0),MATCH(P424,VpD!$C$2:$I$2,0))</f>
        <v>90</v>
      </c>
      <c r="R424" s="16">
        <f t="shared" ca="1" si="87"/>
        <v>12.06</v>
      </c>
      <c r="S424" s="14">
        <f t="shared" ca="1" si="88"/>
        <v>710890.91</v>
      </c>
      <c r="T424" s="14">
        <f t="shared" ca="1" si="89"/>
        <v>6172056.3099999996</v>
      </c>
      <c r="U424" s="14" t="str">
        <f t="shared" ca="1" si="90"/>
        <v>0A3F507E-1D00-32B8-E044-0003BA298018</v>
      </c>
    </row>
    <row r="425" spans="1:21" s="14" customFormat="1" x14ac:dyDescent="0.25">
      <c r="A425" s="14">
        <f t="shared" si="78"/>
        <v>425</v>
      </c>
      <c r="B425" s="14" t="str">
        <f t="shared" ca="1" si="79"/>
        <v>F09EA768-3D81-4EE7-AA70-79B94EFCE738</v>
      </c>
      <c r="C425" s="14" t="str">
        <f t="shared" ca="1" si="80"/>
        <v>Idræts Alle</v>
      </c>
      <c r="D425" s="14" t="str">
        <f t="shared" ca="1" si="81"/>
        <v>22</v>
      </c>
      <c r="E425" s="14" t="str">
        <f t="shared" ca="1" si="82"/>
        <v>3ac</v>
      </c>
      <c r="F425" s="1">
        <f t="shared" ca="1" si="83"/>
        <v>530</v>
      </c>
      <c r="G425" s="1">
        <f t="shared" ca="1" si="84"/>
        <v>9</v>
      </c>
      <c r="H425" s="1">
        <f t="shared" ca="1" si="85"/>
        <v>2003</v>
      </c>
      <c r="I425" s="1" t="str">
        <f ca="1">INDEX(Relationstabel!$C$3:$K$10,MATCH(INDIRECT($A$1&amp;"J"&amp;A425),Relationstabel!$A$3:$A$10,0),MATCH(IFERROR(VALUE(INDIRECT($A$1&amp;"K"&amp;A425)),0),Relationstabel!$C$1:$K$1,0))</f>
        <v>Elvarme</v>
      </c>
      <c r="J425" s="1" t="str">
        <f ca="1">INDEX(Anvendelseskode!B:B,MATCH($F425,Anvendelseskode!$A:$A,0))</f>
        <v>Bygning i forbindelse med idrætsudøvelse (klubhus, idrætshal, svømmehal o.lign.).</v>
      </c>
      <c r="K425" s="1" t="str">
        <f ca="1">INDEX(Anvendelseskode!C:C,MATCH($F425,Anvendelseskode!$A:$A,0))</f>
        <v>Bygning i forbindelse med idrætsudøvelse (klubhus, idrætshal, svømmehal o.lign.).</v>
      </c>
      <c r="L425" s="1" t="str">
        <f ca="1">INDEX(Anvendelseskode!D:D,MATCH($F425,Anvendelseskode!$A:$A,0))</f>
        <v>Kommunale og andre offentlige institutioner</v>
      </c>
      <c r="M425" s="1" t="str">
        <f ca="1">IFERROR(INDEX(SBi!$2:$2,MATCH(H425,SBi!$1:$1,1)),SBi!$K$2)</f>
        <v>1999-2006</v>
      </c>
      <c r="N425" s="1">
        <f ca="1">INDEX(SBi!$C$3:$K$28,MATCH(F425,SBi!$B$3:$B$28,0),MATCH(M425,SBi!$C$2:$K$2,0))</f>
        <v>138.30000000000001</v>
      </c>
      <c r="O425" s="16">
        <f t="shared" ca="1" si="86"/>
        <v>1.2447000000000001</v>
      </c>
      <c r="P425" s="16" t="str">
        <f ca="1">IFERROR(INDEX(VpD!$2:$2,MATCH(H425,VpD!$1:$1,1)),VpD!$I$2)</f>
        <v>&gt;1998</v>
      </c>
      <c r="Q425" s="1">
        <f ca="1">INDEX(VpD!$C$3:$I$27,MATCH(F425,VpD!$B$3:$B$27,0),MATCH(P425,VpD!$C$2:$I$2,0))</f>
        <v>72</v>
      </c>
      <c r="R425" s="16">
        <f t="shared" ca="1" si="87"/>
        <v>0.64800000000000002</v>
      </c>
      <c r="S425" s="14">
        <f t="shared" ca="1" si="88"/>
        <v>712475.19</v>
      </c>
      <c r="T425" s="14">
        <f t="shared" ca="1" si="89"/>
        <v>6170159.5700000003</v>
      </c>
      <c r="U425" s="14" t="str">
        <f t="shared" ca="1" si="90"/>
        <v>0A3F507E-1B14-32B8-E044-0003BA298018</v>
      </c>
    </row>
    <row r="426" spans="1:21" s="14" customFormat="1" x14ac:dyDescent="0.25">
      <c r="A426" s="14">
        <f t="shared" si="78"/>
        <v>426</v>
      </c>
      <c r="B426" s="14" t="str">
        <f t="shared" ca="1" si="79"/>
        <v>27EBE118-7FF3-4DF7-94D9-E75A8ABCB2AA</v>
      </c>
      <c r="C426" s="14" t="str">
        <f t="shared" ca="1" si="80"/>
        <v>Firkløverparken</v>
      </c>
      <c r="D426" s="14" t="str">
        <f t="shared" ca="1" si="81"/>
        <v>29</v>
      </c>
      <c r="E426" s="14" t="str">
        <f t="shared" ca="1" si="82"/>
        <v>9qt</v>
      </c>
      <c r="F426" s="1">
        <f t="shared" ca="1" si="83"/>
        <v>140</v>
      </c>
      <c r="G426" s="1">
        <f t="shared" ca="1" si="84"/>
        <v>3169</v>
      </c>
      <c r="H426" s="1">
        <f t="shared" ca="1" si="85"/>
        <v>2007</v>
      </c>
      <c r="I426" s="1" t="str">
        <f ca="1">INDEX(Relationstabel!$C$3:$K$10,MATCH(INDIRECT($A$1&amp;"J"&amp;A426),Relationstabel!$A$3:$A$10,0),MATCH(IFERROR(VALUE(INDIRECT($A$1&amp;"K"&amp;A426)),0),Relationstabel!$C$1:$K$1,0))</f>
        <v>Fjernvarme/ Blokvarme</v>
      </c>
      <c r="J426" s="1" t="str">
        <f ca="1">INDEX(Anvendelseskode!B:B,MATCH($F426,Anvendelseskode!$A:$A,0))</f>
        <v>Etageboligbebyggelse</v>
      </c>
      <c r="K426" s="1" t="str">
        <f ca="1">INDEX(Anvendelseskode!C:C,MATCH($F426,Anvendelseskode!$A:$A,0))</f>
        <v>Etageboligbebyggelse</v>
      </c>
      <c r="L426" s="1" t="str">
        <f ca="1">INDEX(Anvendelseskode!D:D,MATCH($F426,Anvendelseskode!$A:$A,0))</f>
        <v>Private husholdninger</v>
      </c>
      <c r="M426" s="1" t="str">
        <f ca="1">IFERROR(INDEX(SBi!$2:$2,MATCH(H426,SBi!$1:$1,1)),SBi!$K$2)</f>
        <v>Efter 2006</v>
      </c>
      <c r="N426" s="1">
        <f ca="1">INDEX(SBi!$C$3:$K$28,MATCH(F426,SBi!$B$3:$B$28,0),MATCH(M426,SBi!$C$2:$K$2,0))</f>
        <v>60.7</v>
      </c>
      <c r="O426" s="16">
        <f t="shared" ca="1" si="86"/>
        <v>192.35830000000001</v>
      </c>
      <c r="P426" s="16" t="str">
        <f ca="1">IFERROR(INDEX(VpD!$2:$2,MATCH(H426,VpD!$1:$1,1)),VpD!$I$2)</f>
        <v>&gt;1998</v>
      </c>
      <c r="Q426" s="1">
        <f ca="1">INDEX(VpD!$C$3:$I$27,MATCH(F426,VpD!$B$3:$B$27,0),MATCH(P426,VpD!$C$2:$I$2,0))</f>
        <v>64</v>
      </c>
      <c r="R426" s="16">
        <f t="shared" ca="1" si="87"/>
        <v>202.816</v>
      </c>
      <c r="S426" s="14">
        <f t="shared" ca="1" si="88"/>
        <v>711821.05</v>
      </c>
      <c r="T426" s="14">
        <f t="shared" ca="1" si="89"/>
        <v>6172662.0599999996</v>
      </c>
      <c r="U426" s="14" t="str">
        <f t="shared" ca="1" si="90"/>
        <v>40AFD2F5-FC8D-3373-E044-0003BA298018</v>
      </c>
    </row>
    <row r="427" spans="1:21" s="14" customFormat="1" x14ac:dyDescent="0.25">
      <c r="A427" s="14">
        <f t="shared" si="78"/>
        <v>427</v>
      </c>
      <c r="B427" s="14" t="str">
        <f t="shared" ca="1" si="79"/>
        <v>2DBB3D8F-106F-450E-B1C1-C60098487665</v>
      </c>
      <c r="C427" s="14" t="str">
        <f t="shared" ca="1" si="80"/>
        <v>Gisselfeldvej</v>
      </c>
      <c r="D427" s="14" t="str">
        <f t="shared" ca="1" si="81"/>
        <v>1</v>
      </c>
      <c r="E427" s="14" t="str">
        <f t="shared" ca="1" si="82"/>
        <v>7ca</v>
      </c>
      <c r="F427" s="1">
        <f t="shared" ca="1" si="83"/>
        <v>120</v>
      </c>
      <c r="G427" s="1">
        <f t="shared" ca="1" si="84"/>
        <v>102</v>
      </c>
      <c r="H427" s="1">
        <f t="shared" ca="1" si="85"/>
        <v>1962</v>
      </c>
      <c r="I427" s="1" t="str">
        <f ca="1">INDEX(Relationstabel!$C$3:$K$10,MATCH(INDIRECT($A$1&amp;"J"&amp;A427),Relationstabel!$A$3:$A$10,0),MATCH(IFERROR(VALUE(INDIRECT($A$1&amp;"K"&amp;A427)),0),Relationstabel!$C$1:$K$1,0))</f>
        <v>Varmepumpe</v>
      </c>
      <c r="J427" s="1" t="str">
        <f ca="1">INDEX(Anvendelseskode!B:B,MATCH($F427,Anvendelseskode!$A:$A,0))</f>
        <v>Fritliggende enfamilieshus (parcelhus)</v>
      </c>
      <c r="K427" s="1" t="str">
        <f ca="1">INDEX(Anvendelseskode!C:C,MATCH($F427,Anvendelseskode!$A:$A,0))</f>
        <v>Parcelhuse</v>
      </c>
      <c r="L427" s="1" t="str">
        <f ca="1">INDEX(Anvendelseskode!D:D,MATCH($F427,Anvendelseskode!$A:$A,0))</f>
        <v>Private husholdninger</v>
      </c>
      <c r="M427" s="1" t="str">
        <f ca="1">IFERROR(INDEX(SBi!$2:$2,MATCH(H427,SBi!$1:$1,1)),SBi!$K$2)</f>
        <v>1961-1972</v>
      </c>
      <c r="N427" s="1">
        <f ca="1">INDEX(SBi!$C$3:$K$28,MATCH(F427,SBi!$B$3:$B$28,0),MATCH(M427,SBi!$C$2:$K$2,0))</f>
        <v>134.30000000000001</v>
      </c>
      <c r="O427" s="16">
        <f t="shared" ca="1" si="86"/>
        <v>13.698600000000001</v>
      </c>
      <c r="P427" s="16" t="str">
        <f ca="1">IFERROR(INDEX(VpD!$2:$2,MATCH(H427,VpD!$1:$1,1)),VpD!$I$2)</f>
        <v>1961-1972</v>
      </c>
      <c r="Q427" s="1">
        <f ca="1">INDEX(VpD!$C$3:$I$27,MATCH(F427,VpD!$B$3:$B$27,0),MATCH(P427,VpD!$C$2:$I$2,0))</f>
        <v>143</v>
      </c>
      <c r="R427" s="16">
        <f t="shared" ca="1" si="87"/>
        <v>14.586</v>
      </c>
      <c r="S427" s="14">
        <f t="shared" ca="1" si="88"/>
        <v>712199.37</v>
      </c>
      <c r="T427" s="14">
        <f t="shared" ca="1" si="89"/>
        <v>6169427.3799999999</v>
      </c>
      <c r="U427" s="14" t="str">
        <f t="shared" ca="1" si="90"/>
        <v>0A3F507E-1802-32B8-E044-0003BA298018</v>
      </c>
    </row>
    <row r="428" spans="1:21" s="14" customFormat="1" x14ac:dyDescent="0.25">
      <c r="A428" s="14">
        <f t="shared" si="78"/>
        <v>428</v>
      </c>
      <c r="B428" s="14" t="str">
        <f t="shared" ca="1" si="79"/>
        <v>246635E3-85E1-4D78-B03A-9FE2AA8BCA2A</v>
      </c>
      <c r="C428" s="14" t="str">
        <f t="shared" ca="1" si="80"/>
        <v>Park Alle</v>
      </c>
      <c r="D428" s="14" t="str">
        <f t="shared" ca="1" si="81"/>
        <v>382</v>
      </c>
      <c r="E428" s="14" t="str">
        <f t="shared" ca="1" si="82"/>
        <v>16n</v>
      </c>
      <c r="F428" s="1">
        <f t="shared" ca="1" si="83"/>
        <v>320</v>
      </c>
      <c r="G428" s="1">
        <f t="shared" ca="1" si="84"/>
        <v>2233</v>
      </c>
      <c r="H428" s="1">
        <f t="shared" ca="1" si="85"/>
        <v>1985</v>
      </c>
      <c r="I428" s="1" t="str">
        <f ca="1">INDEX(Relationstabel!$C$3:$K$10,MATCH(INDIRECT($A$1&amp;"J"&amp;A428),Relationstabel!$A$3:$A$10,0),MATCH(IFERROR(VALUE(INDIRECT($A$1&amp;"K"&amp;A428)),0),Relationstabel!$C$1:$K$1,0))</f>
        <v>Fjernvarme/ Blokvarme</v>
      </c>
      <c r="J428" s="1" t="str">
        <f ca="1">INDEX(Anvendelseskode!B:B,MATCH($F428,Anvendelseskode!$A:$A,0))</f>
        <v>Bygning til kontor, handel, lager herunder offentlig administration</v>
      </c>
      <c r="K428" s="1" t="str">
        <f ca="1">INDEX(Anvendelseskode!C:C,MATCH($F428,Anvendelseskode!$A:$A,0))</f>
        <v>Kontor, handel, lager, off. adm.</v>
      </c>
      <c r="L428" s="1" t="str">
        <f ca="1">INDEX(Anvendelseskode!D:D,MATCH($F428,Anvendelseskode!$A:$A,0))</f>
        <v>Handel og servicevirksomheder</v>
      </c>
      <c r="M428" s="1" t="str">
        <f ca="1">IFERROR(INDEX(SBi!$2:$2,MATCH(H428,SBi!$1:$1,1)),SBi!$K$2)</f>
        <v>1979-1998</v>
      </c>
      <c r="N428" s="1">
        <f ca="1">INDEX(SBi!$C$3:$K$28,MATCH(F428,SBi!$B$3:$B$28,0),MATCH(M428,SBi!$C$2:$K$2,0))</f>
        <v>103.3</v>
      </c>
      <c r="O428" s="16">
        <f t="shared" ca="1" si="86"/>
        <v>230.66890000000001</v>
      </c>
      <c r="P428" s="16" t="str">
        <f ca="1">IFERROR(INDEX(VpD!$2:$2,MATCH(H428,VpD!$1:$1,1)),VpD!$I$2)</f>
        <v>1979-1998</v>
      </c>
      <c r="Q428" s="1">
        <f ca="1">INDEX(VpD!$C$3:$I$27,MATCH(F428,VpD!$B$3:$B$27,0),MATCH(P428,VpD!$C$2:$I$2,0))</f>
        <v>77</v>
      </c>
      <c r="R428" s="16">
        <f t="shared" ca="1" si="87"/>
        <v>171.941</v>
      </c>
      <c r="S428" s="14">
        <f t="shared" ca="1" si="88"/>
        <v>712161.34</v>
      </c>
      <c r="T428" s="14">
        <f t="shared" ca="1" si="89"/>
        <v>6172327.6500000004</v>
      </c>
      <c r="U428" s="14" t="str">
        <f t="shared" ca="1" si="90"/>
        <v>0A3F507E-1F02-32B8-E044-0003BA298018</v>
      </c>
    </row>
    <row r="429" spans="1:21" s="14" customFormat="1" x14ac:dyDescent="0.25">
      <c r="A429" s="14">
        <f t="shared" si="78"/>
        <v>429</v>
      </c>
      <c r="B429" s="14" t="str">
        <f t="shared" ca="1" si="79"/>
        <v>068E312E-A587-40E7-965B-4D9C2722C163</v>
      </c>
      <c r="C429" s="14" t="str">
        <f t="shared" ca="1" si="80"/>
        <v>Selsøvej</v>
      </c>
      <c r="D429" s="14" t="str">
        <f t="shared" ca="1" si="81"/>
        <v>11</v>
      </c>
      <c r="E429" s="14" t="str">
        <f t="shared" ca="1" si="82"/>
        <v>18lk</v>
      </c>
      <c r="F429" s="1">
        <f t="shared" ca="1" si="83"/>
        <v>120</v>
      </c>
      <c r="G429" s="1">
        <f t="shared" ca="1" si="84"/>
        <v>102</v>
      </c>
      <c r="H429" s="1">
        <f t="shared" ca="1" si="85"/>
        <v>1959</v>
      </c>
      <c r="I429" s="1" t="str">
        <f ca="1">INDEX(Relationstabel!$C$3:$K$10,MATCH(INDIRECT($A$1&amp;"J"&amp;A429),Relationstabel!$A$3:$A$10,0),MATCH(IFERROR(VALUE(INDIRECT($A$1&amp;"K"&amp;A429)),0),Relationstabel!$C$1:$K$1,0))</f>
        <v>Naturgas</v>
      </c>
      <c r="J429" s="1" t="str">
        <f ca="1">INDEX(Anvendelseskode!B:B,MATCH($F429,Anvendelseskode!$A:$A,0))</f>
        <v>Fritliggende enfamilieshus (parcelhus)</v>
      </c>
      <c r="K429" s="1" t="str">
        <f ca="1">INDEX(Anvendelseskode!C:C,MATCH($F429,Anvendelseskode!$A:$A,0))</f>
        <v>Parcelhuse</v>
      </c>
      <c r="L429" s="1" t="str">
        <f ca="1">INDEX(Anvendelseskode!D:D,MATCH($F429,Anvendelseskode!$A:$A,0))</f>
        <v>Private husholdninger</v>
      </c>
      <c r="M429" s="1" t="str">
        <f ca="1">IFERROR(INDEX(SBi!$2:$2,MATCH(H429,SBi!$1:$1,1)),SBi!$K$2)</f>
        <v>1951-1960</v>
      </c>
      <c r="N429" s="1">
        <f ca="1">INDEX(SBi!$C$3:$K$28,MATCH(F429,SBi!$B$3:$B$28,0),MATCH(M429,SBi!$C$2:$K$2,0))</f>
        <v>154.9</v>
      </c>
      <c r="O429" s="16">
        <f t="shared" ca="1" si="86"/>
        <v>15.799800000000001</v>
      </c>
      <c r="P429" s="16" t="str">
        <f ca="1">IFERROR(INDEX(VpD!$2:$2,MATCH(H429,VpD!$1:$1,1)),VpD!$I$2)</f>
        <v>1951-1960</v>
      </c>
      <c r="Q429" s="1">
        <f ca="1">INDEX(VpD!$C$3:$I$27,MATCH(F429,VpD!$B$3:$B$27,0),MATCH(P429,VpD!$C$2:$I$2,0))</f>
        <v>204</v>
      </c>
      <c r="R429" s="16">
        <f t="shared" ca="1" si="87"/>
        <v>20.808</v>
      </c>
      <c r="S429" s="14">
        <f t="shared" ca="1" si="88"/>
        <v>713524.71</v>
      </c>
      <c r="T429" s="14">
        <f t="shared" ca="1" si="89"/>
        <v>6169005.5999999996</v>
      </c>
      <c r="U429" s="14" t="str">
        <f t="shared" ca="1" si="90"/>
        <v>0A3F507E-2110-32B8-E044-0003BA298018</v>
      </c>
    </row>
    <row r="430" spans="1:21" s="14" customFormat="1" x14ac:dyDescent="0.25">
      <c r="A430" s="14">
        <f t="shared" si="78"/>
        <v>430</v>
      </c>
      <c r="B430" s="14" t="str">
        <f t="shared" ca="1" si="79"/>
        <v>0441718D-D81D-455F-99AF-C3219D48CB81</v>
      </c>
      <c r="C430" s="14" t="str">
        <f t="shared" ca="1" si="80"/>
        <v>Valmuebakken</v>
      </c>
      <c r="D430" s="14" t="str">
        <f t="shared" ca="1" si="81"/>
        <v>32</v>
      </c>
      <c r="E430" s="14" t="str">
        <f t="shared" ca="1" si="82"/>
        <v>21kd</v>
      </c>
      <c r="F430" s="1">
        <f t="shared" ca="1" si="83"/>
        <v>130</v>
      </c>
      <c r="G430" s="1">
        <f t="shared" ca="1" si="84"/>
        <v>74</v>
      </c>
      <c r="H430" s="1">
        <f t="shared" ca="1" si="85"/>
        <v>1993</v>
      </c>
      <c r="I430" s="1" t="str">
        <f ca="1">INDEX(Relationstabel!$C$3:$K$10,MATCH(INDIRECT($A$1&amp;"J"&amp;A430),Relationstabel!$A$3:$A$10,0),MATCH(IFERROR(VALUE(INDIRECT($A$1&amp;"K"&amp;A430)),0),Relationstabel!$C$1:$K$1,0))</f>
        <v>Fjernvarme/ Blokvarme</v>
      </c>
      <c r="J430" s="1" t="str">
        <f ca="1">INDEX(Anvendelseskode!B:B,MATCH($F430,Anvendelseskode!$A:$A,0))</f>
        <v>Række-, kæde-, dobbelthus (lodret adskillelse mellem enhederne)</v>
      </c>
      <c r="K430" s="1" t="str">
        <f ca="1">INDEX(Anvendelseskode!C:C,MATCH($F430,Anvendelseskode!$A:$A,0))</f>
        <v>Række-, kæde og dobbelthuse</v>
      </c>
      <c r="L430" s="1" t="str">
        <f ca="1">INDEX(Anvendelseskode!D:D,MATCH($F430,Anvendelseskode!$A:$A,0))</f>
        <v>Private husholdninger</v>
      </c>
      <c r="M430" s="1" t="str">
        <f ca="1">IFERROR(INDEX(SBi!$2:$2,MATCH(H430,SBi!$1:$1,1)),SBi!$K$2)</f>
        <v>1979-1998</v>
      </c>
      <c r="N430" s="1">
        <f ca="1">INDEX(SBi!$C$3:$K$28,MATCH(F430,SBi!$B$3:$B$28,0),MATCH(M430,SBi!$C$2:$K$2,0))</f>
        <v>96.8</v>
      </c>
      <c r="O430" s="16">
        <f t="shared" ca="1" si="86"/>
        <v>7.1631999999999998</v>
      </c>
      <c r="P430" s="16" t="str">
        <f ca="1">IFERROR(INDEX(VpD!$2:$2,MATCH(H430,VpD!$1:$1,1)),VpD!$I$2)</f>
        <v>1979-1998</v>
      </c>
      <c r="Q430" s="1">
        <f ca="1">INDEX(VpD!$C$3:$I$27,MATCH(F430,VpD!$B$3:$B$27,0),MATCH(P430,VpD!$C$2:$I$2,0))</f>
        <v>74</v>
      </c>
      <c r="R430" s="16">
        <f t="shared" ca="1" si="87"/>
        <v>5.476</v>
      </c>
      <c r="S430" s="14">
        <f t="shared" ca="1" si="88"/>
        <v>711616.55</v>
      </c>
      <c r="T430" s="14">
        <f t="shared" ca="1" si="89"/>
        <v>6172464.2699999996</v>
      </c>
      <c r="U430" s="14" t="str">
        <f t="shared" ca="1" si="90"/>
        <v>0A3F507E-2410-32B8-E044-0003BA298018</v>
      </c>
    </row>
    <row r="431" spans="1:21" s="14" customFormat="1" x14ac:dyDescent="0.25">
      <c r="A431" s="14">
        <f t="shared" si="78"/>
        <v>431</v>
      </c>
      <c r="B431" s="14" t="str">
        <f t="shared" ca="1" si="79"/>
        <v>547937B1-88CC-405E-B58F-41EC1BC5264A</v>
      </c>
      <c r="C431" s="14" t="str">
        <f t="shared" ca="1" si="80"/>
        <v>Idræts Alle</v>
      </c>
      <c r="D431" s="14" t="str">
        <f t="shared" ca="1" si="81"/>
        <v>5</v>
      </c>
      <c r="E431" s="14" t="str">
        <f t="shared" ca="1" si="82"/>
        <v>7aq</v>
      </c>
      <c r="F431" s="1">
        <f t="shared" ca="1" si="83"/>
        <v>420</v>
      </c>
      <c r="G431" s="1">
        <f t="shared" ca="1" si="84"/>
        <v>134</v>
      </c>
      <c r="H431" s="1">
        <f t="shared" ca="1" si="85"/>
        <v>1955</v>
      </c>
      <c r="I431" s="1" t="str">
        <f ca="1">INDEX(Relationstabel!$C$3:$K$10,MATCH(INDIRECT($A$1&amp;"J"&amp;A431),Relationstabel!$A$3:$A$10,0),MATCH(IFERROR(VALUE(INDIRECT($A$1&amp;"K"&amp;A431)),0),Relationstabel!$C$1:$K$1,0))</f>
        <v>Olie</v>
      </c>
      <c r="J431" s="1" t="str">
        <f ca="1">INDEX(Anvendelseskode!B:B,MATCH($F431,Anvendelseskode!$A:$A,0))</f>
        <v>Bygning til undervisning og forskning (skole, gymnasium, forskningslabratorium o.lign.)</v>
      </c>
      <c r="K431" s="1" t="str">
        <f ca="1">INDEX(Anvendelseskode!C:C,MATCH($F431,Anvendelseskode!$A:$A,0))</f>
        <v>Undervisning, forskning o.l.</v>
      </c>
      <c r="L431" s="1" t="str">
        <f ca="1">INDEX(Anvendelseskode!D:D,MATCH($F431,Anvendelseskode!$A:$A,0))</f>
        <v>Kommunale og andre offentlige institutioner</v>
      </c>
      <c r="M431" s="1" t="str">
        <f ca="1">IFERROR(INDEX(SBi!$2:$2,MATCH(H431,SBi!$1:$1,1)),SBi!$K$2)</f>
        <v>1951-1960</v>
      </c>
      <c r="N431" s="1">
        <f ca="1">INDEX(SBi!$C$3:$K$28,MATCH(F431,SBi!$B$3:$B$28,0),MATCH(M431,SBi!$C$2:$K$2,0))</f>
        <v>133.80000000000001</v>
      </c>
      <c r="O431" s="16">
        <f t="shared" ca="1" si="86"/>
        <v>17.929200000000002</v>
      </c>
      <c r="P431" s="16" t="str">
        <f ca="1">IFERROR(INDEX(VpD!$2:$2,MATCH(H431,VpD!$1:$1,1)),VpD!$I$2)</f>
        <v>1951-1960</v>
      </c>
      <c r="Q431" s="1">
        <f ca="1">INDEX(VpD!$C$3:$I$27,MATCH(F431,VpD!$B$3:$B$27,0),MATCH(P431,VpD!$C$2:$I$2,0))</f>
        <v>162</v>
      </c>
      <c r="R431" s="16">
        <f t="shared" ca="1" si="87"/>
        <v>21.707999999999998</v>
      </c>
      <c r="S431" s="14">
        <f t="shared" ca="1" si="88"/>
        <v>712079.6</v>
      </c>
      <c r="T431" s="14">
        <f t="shared" ca="1" si="89"/>
        <v>6170288.9400000004</v>
      </c>
      <c r="U431" s="14" t="str">
        <f t="shared" ca="1" si="90"/>
        <v>0A3F507E-1B12-32B8-E044-0003BA298018</v>
      </c>
    </row>
    <row r="432" spans="1:21" s="14" customFormat="1" x14ac:dyDescent="0.25">
      <c r="A432" s="14">
        <f t="shared" si="78"/>
        <v>432</v>
      </c>
      <c r="B432" s="14" t="str">
        <f t="shared" ca="1" si="79"/>
        <v>810E4387-9127-480E-8770-9E37CAAE412D</v>
      </c>
      <c r="C432" s="14" t="str">
        <f t="shared" ca="1" si="80"/>
        <v>Idræts Alle</v>
      </c>
      <c r="D432" s="14" t="str">
        <f t="shared" ca="1" si="81"/>
        <v>5</v>
      </c>
      <c r="E432" s="14" t="str">
        <f t="shared" ca="1" si="82"/>
        <v>7aq</v>
      </c>
      <c r="F432" s="1">
        <f t="shared" ca="1" si="83"/>
        <v>420</v>
      </c>
      <c r="G432" s="1">
        <f t="shared" ca="1" si="84"/>
        <v>1345</v>
      </c>
      <c r="H432" s="1">
        <f t="shared" ca="1" si="85"/>
        <v>1999</v>
      </c>
      <c r="I432" s="1" t="str">
        <f ca="1">INDEX(Relationstabel!$C$3:$K$10,MATCH(INDIRECT($A$1&amp;"J"&amp;A432),Relationstabel!$A$3:$A$10,0),MATCH(IFERROR(VALUE(INDIRECT($A$1&amp;"K"&amp;A432)),0),Relationstabel!$C$1:$K$1,0))</f>
        <v>Fjernvarme/ Blokvarme</v>
      </c>
      <c r="J432" s="1" t="str">
        <f ca="1">INDEX(Anvendelseskode!B:B,MATCH($F432,Anvendelseskode!$A:$A,0))</f>
        <v>Bygning til undervisning og forskning (skole, gymnasium, forskningslabratorium o.lign.)</v>
      </c>
      <c r="K432" s="1" t="str">
        <f ca="1">INDEX(Anvendelseskode!C:C,MATCH($F432,Anvendelseskode!$A:$A,0))</f>
        <v>Undervisning, forskning o.l.</v>
      </c>
      <c r="L432" s="1" t="str">
        <f ca="1">INDEX(Anvendelseskode!D:D,MATCH($F432,Anvendelseskode!$A:$A,0))</f>
        <v>Kommunale og andre offentlige institutioner</v>
      </c>
      <c r="M432" s="1" t="str">
        <f ca="1">IFERROR(INDEX(SBi!$2:$2,MATCH(H432,SBi!$1:$1,1)),SBi!$K$2)</f>
        <v>1999-2006</v>
      </c>
      <c r="N432" s="1">
        <f ca="1">INDEX(SBi!$C$3:$K$28,MATCH(F432,SBi!$B$3:$B$28,0),MATCH(M432,SBi!$C$2:$K$2,0))</f>
        <v>100</v>
      </c>
      <c r="O432" s="16">
        <f t="shared" ca="1" si="86"/>
        <v>134.5</v>
      </c>
      <c r="P432" s="16" t="str">
        <f ca="1">IFERROR(INDEX(VpD!$2:$2,MATCH(H432,VpD!$1:$1,1)),VpD!$I$2)</f>
        <v>&gt;1998</v>
      </c>
      <c r="Q432" s="1">
        <f ca="1">INDEX(VpD!$C$3:$I$27,MATCH(F432,VpD!$B$3:$B$27,0),MATCH(P432,VpD!$C$2:$I$2,0))</f>
        <v>98</v>
      </c>
      <c r="R432" s="16">
        <f t="shared" ca="1" si="87"/>
        <v>131.81</v>
      </c>
      <c r="S432" s="14">
        <f t="shared" ca="1" si="88"/>
        <v>712079.6</v>
      </c>
      <c r="T432" s="14">
        <f t="shared" ca="1" si="89"/>
        <v>6170288.9400000004</v>
      </c>
      <c r="U432" s="14" t="str">
        <f t="shared" ca="1" si="90"/>
        <v>0A3F507E-1B12-32B8-E044-0003BA298018</v>
      </c>
    </row>
    <row r="433" spans="1:21" s="14" customFormat="1" x14ac:dyDescent="0.25">
      <c r="A433" s="14">
        <f t="shared" si="78"/>
        <v>433</v>
      </c>
      <c r="B433" s="14" t="str">
        <f t="shared" ca="1" si="79"/>
        <v>6DDC9805-D6C4-48BA-BE02-3670C852680D</v>
      </c>
      <c r="C433" s="14" t="str">
        <f t="shared" ca="1" si="80"/>
        <v>Idræts Alle</v>
      </c>
      <c r="D433" s="14" t="str">
        <f t="shared" ca="1" si="81"/>
        <v>5</v>
      </c>
      <c r="E433" s="14" t="str">
        <f t="shared" ca="1" si="82"/>
        <v>7aq</v>
      </c>
      <c r="F433" s="1">
        <f t="shared" ca="1" si="83"/>
        <v>420</v>
      </c>
      <c r="G433" s="1">
        <f t="shared" ca="1" si="84"/>
        <v>850</v>
      </c>
      <c r="H433" s="1">
        <f t="shared" ca="1" si="85"/>
        <v>2000</v>
      </c>
      <c r="I433" s="1" t="str">
        <f ca="1">INDEX(Relationstabel!$C$3:$K$10,MATCH(INDIRECT($A$1&amp;"J"&amp;A433),Relationstabel!$A$3:$A$10,0),MATCH(IFERROR(VALUE(INDIRECT($A$1&amp;"K"&amp;A433)),0),Relationstabel!$C$1:$K$1,0))</f>
        <v>Fjernvarme/ Blokvarme</v>
      </c>
      <c r="J433" s="1" t="str">
        <f ca="1">INDEX(Anvendelseskode!B:B,MATCH($F433,Anvendelseskode!$A:$A,0))</f>
        <v>Bygning til undervisning og forskning (skole, gymnasium, forskningslabratorium o.lign.)</v>
      </c>
      <c r="K433" s="1" t="str">
        <f ca="1">INDEX(Anvendelseskode!C:C,MATCH($F433,Anvendelseskode!$A:$A,0))</f>
        <v>Undervisning, forskning o.l.</v>
      </c>
      <c r="L433" s="1" t="str">
        <f ca="1">INDEX(Anvendelseskode!D:D,MATCH($F433,Anvendelseskode!$A:$A,0))</f>
        <v>Kommunale og andre offentlige institutioner</v>
      </c>
      <c r="M433" s="1" t="str">
        <f ca="1">IFERROR(INDEX(SBi!$2:$2,MATCH(H433,SBi!$1:$1,1)),SBi!$K$2)</f>
        <v>1999-2006</v>
      </c>
      <c r="N433" s="1">
        <f ca="1">INDEX(SBi!$C$3:$K$28,MATCH(F433,SBi!$B$3:$B$28,0),MATCH(M433,SBi!$C$2:$K$2,0))</f>
        <v>100</v>
      </c>
      <c r="O433" s="16">
        <f t="shared" ca="1" si="86"/>
        <v>85</v>
      </c>
      <c r="P433" s="16" t="str">
        <f ca="1">IFERROR(INDEX(VpD!$2:$2,MATCH(H433,VpD!$1:$1,1)),VpD!$I$2)</f>
        <v>&gt;1998</v>
      </c>
      <c r="Q433" s="1">
        <f ca="1">INDEX(VpD!$C$3:$I$27,MATCH(F433,VpD!$B$3:$B$27,0),MATCH(P433,VpD!$C$2:$I$2,0))</f>
        <v>98</v>
      </c>
      <c r="R433" s="16">
        <f t="shared" ca="1" si="87"/>
        <v>83.3</v>
      </c>
      <c r="S433" s="14">
        <f t="shared" ca="1" si="88"/>
        <v>712079.6</v>
      </c>
      <c r="T433" s="14">
        <f t="shared" ca="1" si="89"/>
        <v>6170288.9400000004</v>
      </c>
      <c r="U433" s="14" t="str">
        <f t="shared" ca="1" si="90"/>
        <v>0A3F507E-1B12-32B8-E044-0003BA298018</v>
      </c>
    </row>
    <row r="434" spans="1:21" s="14" customFormat="1" x14ac:dyDescent="0.25">
      <c r="A434" s="14">
        <f t="shared" si="78"/>
        <v>434</v>
      </c>
      <c r="B434" s="14" t="str">
        <f t="shared" ca="1" si="79"/>
        <v>890F270F-8648-4ED7-B15F-178429961C7F</v>
      </c>
      <c r="C434" s="14" t="str">
        <f t="shared" ca="1" si="80"/>
        <v>Idræts Alle</v>
      </c>
      <c r="D434" s="14" t="str">
        <f t="shared" ca="1" si="81"/>
        <v>5</v>
      </c>
      <c r="E434" s="14" t="str">
        <f t="shared" ca="1" si="82"/>
        <v>7aq</v>
      </c>
      <c r="F434" s="1">
        <f t="shared" ca="1" si="83"/>
        <v>420</v>
      </c>
      <c r="G434" s="1">
        <f t="shared" ca="1" si="84"/>
        <v>121</v>
      </c>
      <c r="H434" s="1">
        <f t="shared" ca="1" si="85"/>
        <v>1955</v>
      </c>
      <c r="I434" s="1" t="str">
        <f ca="1">INDEX(Relationstabel!$C$3:$K$10,MATCH(INDIRECT($A$1&amp;"J"&amp;A434),Relationstabel!$A$3:$A$10,0),MATCH(IFERROR(VALUE(INDIRECT($A$1&amp;"K"&amp;A434)),0),Relationstabel!$C$1:$K$1,0))</f>
        <v>Fjernvarme/ Blokvarme</v>
      </c>
      <c r="J434" s="1" t="str">
        <f ca="1">INDEX(Anvendelseskode!B:B,MATCH($F434,Anvendelseskode!$A:$A,0))</f>
        <v>Bygning til undervisning og forskning (skole, gymnasium, forskningslabratorium o.lign.)</v>
      </c>
      <c r="K434" s="1" t="str">
        <f ca="1">INDEX(Anvendelseskode!C:C,MATCH($F434,Anvendelseskode!$A:$A,0))</f>
        <v>Undervisning, forskning o.l.</v>
      </c>
      <c r="L434" s="1" t="str">
        <f ca="1">INDEX(Anvendelseskode!D:D,MATCH($F434,Anvendelseskode!$A:$A,0))</f>
        <v>Kommunale og andre offentlige institutioner</v>
      </c>
      <c r="M434" s="1" t="str">
        <f ca="1">IFERROR(INDEX(SBi!$2:$2,MATCH(H434,SBi!$1:$1,1)),SBi!$K$2)</f>
        <v>1951-1960</v>
      </c>
      <c r="N434" s="1">
        <f ca="1">INDEX(SBi!$C$3:$K$28,MATCH(F434,SBi!$B$3:$B$28,0),MATCH(M434,SBi!$C$2:$K$2,0))</f>
        <v>133.80000000000001</v>
      </c>
      <c r="O434" s="16">
        <f t="shared" ca="1" si="86"/>
        <v>16.189800000000002</v>
      </c>
      <c r="P434" s="16" t="str">
        <f ca="1">IFERROR(INDEX(VpD!$2:$2,MATCH(H434,VpD!$1:$1,1)),VpD!$I$2)</f>
        <v>1951-1960</v>
      </c>
      <c r="Q434" s="1">
        <f ca="1">INDEX(VpD!$C$3:$I$27,MATCH(F434,VpD!$B$3:$B$27,0),MATCH(P434,VpD!$C$2:$I$2,0))</f>
        <v>162</v>
      </c>
      <c r="R434" s="16">
        <f t="shared" ca="1" si="87"/>
        <v>19.602</v>
      </c>
      <c r="S434" s="14">
        <f t="shared" ca="1" si="88"/>
        <v>712079.6</v>
      </c>
      <c r="T434" s="14">
        <f t="shared" ca="1" si="89"/>
        <v>6170288.9400000004</v>
      </c>
      <c r="U434" s="14" t="str">
        <f t="shared" ca="1" si="90"/>
        <v>0A3F507E-1B12-32B8-E044-0003BA298018</v>
      </c>
    </row>
    <row r="435" spans="1:21" s="14" customFormat="1" x14ac:dyDescent="0.25">
      <c r="A435" s="14">
        <f t="shared" si="78"/>
        <v>435</v>
      </c>
      <c r="B435" s="14" t="str">
        <f t="shared" ca="1" si="79"/>
        <v>054E8065-0AB0-4C3D-8629-0D2736220D35</v>
      </c>
      <c r="C435" s="14" t="str">
        <f t="shared" ca="1" si="80"/>
        <v>Idræts Alle</v>
      </c>
      <c r="D435" s="14" t="str">
        <f t="shared" ca="1" si="81"/>
        <v>5</v>
      </c>
      <c r="E435" s="14" t="str">
        <f t="shared" ca="1" si="82"/>
        <v>7aq</v>
      </c>
      <c r="F435" s="1">
        <f t="shared" ca="1" si="83"/>
        <v>420</v>
      </c>
      <c r="G435" s="1">
        <f t="shared" ca="1" si="84"/>
        <v>2270</v>
      </c>
      <c r="H435" s="1">
        <f t="shared" ca="1" si="85"/>
        <v>2005</v>
      </c>
      <c r="I435" s="1" t="str">
        <f ca="1">INDEX(Relationstabel!$C$3:$K$10,MATCH(INDIRECT($A$1&amp;"J"&amp;A435),Relationstabel!$A$3:$A$10,0),MATCH(IFERROR(VALUE(INDIRECT($A$1&amp;"K"&amp;A435)),0),Relationstabel!$C$1:$K$1,0))</f>
        <v>Fjernvarme/ Blokvarme</v>
      </c>
      <c r="J435" s="1" t="str">
        <f ca="1">INDEX(Anvendelseskode!B:B,MATCH($F435,Anvendelseskode!$A:$A,0))</f>
        <v>Bygning til undervisning og forskning (skole, gymnasium, forskningslabratorium o.lign.)</v>
      </c>
      <c r="K435" s="1" t="str">
        <f ca="1">INDEX(Anvendelseskode!C:C,MATCH($F435,Anvendelseskode!$A:$A,0))</f>
        <v>Undervisning, forskning o.l.</v>
      </c>
      <c r="L435" s="1" t="str">
        <f ca="1">INDEX(Anvendelseskode!D:D,MATCH($F435,Anvendelseskode!$A:$A,0))</f>
        <v>Kommunale og andre offentlige institutioner</v>
      </c>
      <c r="M435" s="1" t="str">
        <f ca="1">IFERROR(INDEX(SBi!$2:$2,MATCH(H435,SBi!$1:$1,1)),SBi!$K$2)</f>
        <v>1999-2006</v>
      </c>
      <c r="N435" s="1">
        <f ca="1">INDEX(SBi!$C$3:$K$28,MATCH(F435,SBi!$B$3:$B$28,0),MATCH(M435,SBi!$C$2:$K$2,0))</f>
        <v>100</v>
      </c>
      <c r="O435" s="16">
        <f t="shared" ca="1" si="86"/>
        <v>227</v>
      </c>
      <c r="P435" s="16" t="str">
        <f ca="1">IFERROR(INDEX(VpD!$2:$2,MATCH(H435,VpD!$1:$1,1)),VpD!$I$2)</f>
        <v>&gt;1998</v>
      </c>
      <c r="Q435" s="1">
        <f ca="1">INDEX(VpD!$C$3:$I$27,MATCH(F435,VpD!$B$3:$B$27,0),MATCH(P435,VpD!$C$2:$I$2,0))</f>
        <v>98</v>
      </c>
      <c r="R435" s="16">
        <f t="shared" ca="1" si="87"/>
        <v>222.46</v>
      </c>
      <c r="S435" s="14">
        <f t="shared" ca="1" si="88"/>
        <v>712079.6</v>
      </c>
      <c r="T435" s="14">
        <f t="shared" ca="1" si="89"/>
        <v>6170288.9400000004</v>
      </c>
      <c r="U435" s="14" t="str">
        <f t="shared" ca="1" si="90"/>
        <v>0A3F507E-1B12-32B8-E044-0003BA298018</v>
      </c>
    </row>
    <row r="436" spans="1:21" s="14" customFormat="1" x14ac:dyDescent="0.25">
      <c r="A436" s="14">
        <f t="shared" si="78"/>
        <v>436</v>
      </c>
      <c r="B436" s="14" t="str">
        <f t="shared" ca="1" si="79"/>
        <v>3FA31C32-8290-4CE9-9082-B21330268C10</v>
      </c>
      <c r="C436" s="14" t="str">
        <f t="shared" ca="1" si="80"/>
        <v>Idræts Alle</v>
      </c>
      <c r="D436" s="14" t="str">
        <f t="shared" ca="1" si="81"/>
        <v>5</v>
      </c>
      <c r="E436" s="14" t="str">
        <f t="shared" ca="1" si="82"/>
        <v>7aq</v>
      </c>
      <c r="F436" s="1">
        <f t="shared" ca="1" si="83"/>
        <v>420</v>
      </c>
      <c r="G436" s="1">
        <f t="shared" ca="1" si="84"/>
        <v>857</v>
      </c>
      <c r="H436" s="1">
        <f t="shared" ca="1" si="85"/>
        <v>1982</v>
      </c>
      <c r="I436" s="1" t="str">
        <f ca="1">INDEX(Relationstabel!$C$3:$K$10,MATCH(INDIRECT($A$1&amp;"J"&amp;A436),Relationstabel!$A$3:$A$10,0),MATCH(IFERROR(VALUE(INDIRECT($A$1&amp;"K"&amp;A436)),0),Relationstabel!$C$1:$K$1,0))</f>
        <v>Fjernvarme/ Blokvarme</v>
      </c>
      <c r="J436" s="1" t="str">
        <f ca="1">INDEX(Anvendelseskode!B:B,MATCH($F436,Anvendelseskode!$A:$A,0))</f>
        <v>Bygning til undervisning og forskning (skole, gymnasium, forskningslabratorium o.lign.)</v>
      </c>
      <c r="K436" s="1" t="str">
        <f ca="1">INDEX(Anvendelseskode!C:C,MATCH($F436,Anvendelseskode!$A:$A,0))</f>
        <v>Undervisning, forskning o.l.</v>
      </c>
      <c r="L436" s="1" t="str">
        <f ca="1">INDEX(Anvendelseskode!D:D,MATCH($F436,Anvendelseskode!$A:$A,0))</f>
        <v>Kommunale og andre offentlige institutioner</v>
      </c>
      <c r="M436" s="1" t="str">
        <f ca="1">IFERROR(INDEX(SBi!$2:$2,MATCH(H436,SBi!$1:$1,1)),SBi!$K$2)</f>
        <v>1979-1998</v>
      </c>
      <c r="N436" s="1">
        <f ca="1">INDEX(SBi!$C$3:$K$28,MATCH(F436,SBi!$B$3:$B$28,0),MATCH(M436,SBi!$C$2:$K$2,0))</f>
        <v>115.1</v>
      </c>
      <c r="O436" s="16">
        <f t="shared" ca="1" si="86"/>
        <v>98.640699999999995</v>
      </c>
      <c r="P436" s="16" t="str">
        <f ca="1">IFERROR(INDEX(VpD!$2:$2,MATCH(H436,VpD!$1:$1,1)),VpD!$I$2)</f>
        <v>1979-1998</v>
      </c>
      <c r="Q436" s="1">
        <f ca="1">INDEX(VpD!$C$3:$I$27,MATCH(F436,VpD!$B$3:$B$27,0),MATCH(P436,VpD!$C$2:$I$2,0))</f>
        <v>98</v>
      </c>
      <c r="R436" s="16">
        <f t="shared" ca="1" si="87"/>
        <v>83.986000000000004</v>
      </c>
      <c r="S436" s="14">
        <f t="shared" ca="1" si="88"/>
        <v>712079.6</v>
      </c>
      <c r="T436" s="14">
        <f t="shared" ca="1" si="89"/>
        <v>6170288.9400000004</v>
      </c>
      <c r="U436" s="14" t="str">
        <f t="shared" ca="1" si="90"/>
        <v>0A3F507E-1B12-32B8-E044-0003BA298018</v>
      </c>
    </row>
    <row r="437" spans="1:21" s="14" customFormat="1" x14ac:dyDescent="0.25">
      <c r="A437" s="14">
        <f t="shared" si="78"/>
        <v>437</v>
      </c>
      <c r="B437" s="14" t="str">
        <f t="shared" ca="1" si="79"/>
        <v>99AC7E0C-6E02-4CC8-A23E-C6BC0E19DCDC</v>
      </c>
      <c r="C437" s="14" t="str">
        <f t="shared" ca="1" si="80"/>
        <v>Idræts Alle</v>
      </c>
      <c r="D437" s="14" t="str">
        <f t="shared" ca="1" si="81"/>
        <v>5</v>
      </c>
      <c r="E437" s="14" t="str">
        <f t="shared" ca="1" si="82"/>
        <v>7aq</v>
      </c>
      <c r="F437" s="1">
        <f t="shared" ca="1" si="83"/>
        <v>420</v>
      </c>
      <c r="G437" s="1">
        <f t="shared" ca="1" si="84"/>
        <v>907</v>
      </c>
      <c r="H437" s="1">
        <f t="shared" ca="1" si="85"/>
        <v>1982</v>
      </c>
      <c r="I437" s="1" t="str">
        <f ca="1">INDEX(Relationstabel!$C$3:$K$10,MATCH(INDIRECT($A$1&amp;"J"&amp;A437),Relationstabel!$A$3:$A$10,0),MATCH(IFERROR(VALUE(INDIRECT($A$1&amp;"K"&amp;A437)),0),Relationstabel!$C$1:$K$1,0))</f>
        <v>Fjernvarme/ Blokvarme</v>
      </c>
      <c r="J437" s="1" t="str">
        <f ca="1">INDEX(Anvendelseskode!B:B,MATCH($F437,Anvendelseskode!$A:$A,0))</f>
        <v>Bygning til undervisning og forskning (skole, gymnasium, forskningslabratorium o.lign.)</v>
      </c>
      <c r="K437" s="1" t="str">
        <f ca="1">INDEX(Anvendelseskode!C:C,MATCH($F437,Anvendelseskode!$A:$A,0))</f>
        <v>Undervisning, forskning o.l.</v>
      </c>
      <c r="L437" s="1" t="str">
        <f ca="1">INDEX(Anvendelseskode!D:D,MATCH($F437,Anvendelseskode!$A:$A,0))</f>
        <v>Kommunale og andre offentlige institutioner</v>
      </c>
      <c r="M437" s="1" t="str">
        <f ca="1">IFERROR(INDEX(SBi!$2:$2,MATCH(H437,SBi!$1:$1,1)),SBi!$K$2)</f>
        <v>1979-1998</v>
      </c>
      <c r="N437" s="1">
        <f ca="1">INDEX(SBi!$C$3:$K$28,MATCH(F437,SBi!$B$3:$B$28,0),MATCH(M437,SBi!$C$2:$K$2,0))</f>
        <v>115.1</v>
      </c>
      <c r="O437" s="16">
        <f t="shared" ca="1" si="86"/>
        <v>104.39569999999999</v>
      </c>
      <c r="P437" s="16" t="str">
        <f ca="1">IFERROR(INDEX(VpD!$2:$2,MATCH(H437,VpD!$1:$1,1)),VpD!$I$2)</f>
        <v>1979-1998</v>
      </c>
      <c r="Q437" s="1">
        <f ca="1">INDEX(VpD!$C$3:$I$27,MATCH(F437,VpD!$B$3:$B$27,0),MATCH(P437,VpD!$C$2:$I$2,0))</f>
        <v>98</v>
      </c>
      <c r="R437" s="16">
        <f t="shared" ca="1" si="87"/>
        <v>88.885999999999996</v>
      </c>
      <c r="S437" s="14">
        <f t="shared" ca="1" si="88"/>
        <v>712079.6</v>
      </c>
      <c r="T437" s="14">
        <f t="shared" ca="1" si="89"/>
        <v>6170288.9400000004</v>
      </c>
      <c r="U437" s="14" t="str">
        <f t="shared" ca="1" si="90"/>
        <v>0A3F507E-1B12-32B8-E044-0003BA298018</v>
      </c>
    </row>
    <row r="438" spans="1:21" s="14" customFormat="1" x14ac:dyDescent="0.25">
      <c r="A438" s="14">
        <f t="shared" si="78"/>
        <v>438</v>
      </c>
      <c r="B438" s="14" t="str">
        <f t="shared" ca="1" si="79"/>
        <v>01477207-7AD1-4C25-AF93-93B04255B1BE</v>
      </c>
      <c r="C438" s="14" t="str">
        <f t="shared" ca="1" si="80"/>
        <v>Idræts Alle</v>
      </c>
      <c r="D438" s="14" t="str">
        <f t="shared" ca="1" si="81"/>
        <v>5</v>
      </c>
      <c r="E438" s="14" t="str">
        <f t="shared" ca="1" si="82"/>
        <v>7aq</v>
      </c>
      <c r="F438" s="1">
        <f t="shared" ca="1" si="83"/>
        <v>420</v>
      </c>
      <c r="G438" s="1">
        <f t="shared" ca="1" si="84"/>
        <v>121</v>
      </c>
      <c r="H438" s="1">
        <f t="shared" ca="1" si="85"/>
        <v>1955</v>
      </c>
      <c r="I438" s="1" t="str">
        <f ca="1">INDEX(Relationstabel!$C$3:$K$10,MATCH(INDIRECT($A$1&amp;"J"&amp;A438),Relationstabel!$A$3:$A$10,0),MATCH(IFERROR(VALUE(INDIRECT($A$1&amp;"K"&amp;A438)),0),Relationstabel!$C$1:$K$1,0))</f>
        <v>Fjernvarme/ Blokvarme</v>
      </c>
      <c r="J438" s="1" t="str">
        <f ca="1">INDEX(Anvendelseskode!B:B,MATCH($F438,Anvendelseskode!$A:$A,0))</f>
        <v>Bygning til undervisning og forskning (skole, gymnasium, forskningslabratorium o.lign.)</v>
      </c>
      <c r="K438" s="1" t="str">
        <f ca="1">INDEX(Anvendelseskode!C:C,MATCH($F438,Anvendelseskode!$A:$A,0))</f>
        <v>Undervisning, forskning o.l.</v>
      </c>
      <c r="L438" s="1" t="str">
        <f ca="1">INDEX(Anvendelseskode!D:D,MATCH($F438,Anvendelseskode!$A:$A,0))</f>
        <v>Kommunale og andre offentlige institutioner</v>
      </c>
      <c r="M438" s="1" t="str">
        <f ca="1">IFERROR(INDEX(SBi!$2:$2,MATCH(H438,SBi!$1:$1,1)),SBi!$K$2)</f>
        <v>1951-1960</v>
      </c>
      <c r="N438" s="1">
        <f ca="1">INDEX(SBi!$C$3:$K$28,MATCH(F438,SBi!$B$3:$B$28,0),MATCH(M438,SBi!$C$2:$K$2,0))</f>
        <v>133.80000000000001</v>
      </c>
      <c r="O438" s="16">
        <f t="shared" ca="1" si="86"/>
        <v>16.189800000000002</v>
      </c>
      <c r="P438" s="16" t="str">
        <f ca="1">IFERROR(INDEX(VpD!$2:$2,MATCH(H438,VpD!$1:$1,1)),VpD!$I$2)</f>
        <v>1951-1960</v>
      </c>
      <c r="Q438" s="1">
        <f ca="1">INDEX(VpD!$C$3:$I$27,MATCH(F438,VpD!$B$3:$B$27,0),MATCH(P438,VpD!$C$2:$I$2,0))</f>
        <v>162</v>
      </c>
      <c r="R438" s="16">
        <f t="shared" ca="1" si="87"/>
        <v>19.602</v>
      </c>
      <c r="S438" s="14">
        <f t="shared" ca="1" si="88"/>
        <v>712079.6</v>
      </c>
      <c r="T438" s="14">
        <f t="shared" ca="1" si="89"/>
        <v>6170288.9400000004</v>
      </c>
      <c r="U438" s="14" t="str">
        <f t="shared" ca="1" si="90"/>
        <v>0A3F507E-1B12-32B8-E044-0003BA298018</v>
      </c>
    </row>
    <row r="439" spans="1:21" s="14" customFormat="1" x14ac:dyDescent="0.25">
      <c r="A439" s="14">
        <f t="shared" si="78"/>
        <v>439</v>
      </c>
      <c r="B439" s="14" t="str">
        <f t="shared" ca="1" si="79"/>
        <v>3F0B9C4A-DEEC-4B52-809F-081A3252C1FE</v>
      </c>
      <c r="C439" s="14" t="str">
        <f t="shared" ca="1" si="80"/>
        <v>Løkketoften</v>
      </c>
      <c r="D439" s="14" t="str">
        <f t="shared" ca="1" si="81"/>
        <v>47</v>
      </c>
      <c r="E439" s="14" t="str">
        <f t="shared" ca="1" si="82"/>
        <v>9di</v>
      </c>
      <c r="F439" s="1">
        <f t="shared" ca="1" si="83"/>
        <v>120</v>
      </c>
      <c r="G439" s="1">
        <f t="shared" ca="1" si="84"/>
        <v>134</v>
      </c>
      <c r="H439" s="1">
        <f t="shared" ca="1" si="85"/>
        <v>1988</v>
      </c>
      <c r="I439" s="1" t="str">
        <f ca="1">INDEX(Relationstabel!$C$3:$K$10,MATCH(INDIRECT($A$1&amp;"J"&amp;A439),Relationstabel!$A$3:$A$10,0),MATCH(IFERROR(VALUE(INDIRECT($A$1&amp;"K"&amp;A439)),0),Relationstabel!$C$1:$K$1,0))</f>
        <v>Olie</v>
      </c>
      <c r="J439" s="1" t="str">
        <f ca="1">INDEX(Anvendelseskode!B:B,MATCH($F439,Anvendelseskode!$A:$A,0))</f>
        <v>Fritliggende enfamilieshus (parcelhus)</v>
      </c>
      <c r="K439" s="1" t="str">
        <f ca="1">INDEX(Anvendelseskode!C:C,MATCH($F439,Anvendelseskode!$A:$A,0))</f>
        <v>Parcelhuse</v>
      </c>
      <c r="L439" s="1" t="str">
        <f ca="1">INDEX(Anvendelseskode!D:D,MATCH($F439,Anvendelseskode!$A:$A,0))</f>
        <v>Private husholdninger</v>
      </c>
      <c r="M439" s="1" t="str">
        <f ca="1">IFERROR(INDEX(SBi!$2:$2,MATCH(H439,SBi!$1:$1,1)),SBi!$K$2)</f>
        <v>1979-1998</v>
      </c>
      <c r="N439" s="1">
        <f ca="1">INDEX(SBi!$C$3:$K$28,MATCH(F439,SBi!$B$3:$B$28,0),MATCH(M439,SBi!$C$2:$K$2,0))</f>
        <v>105.4</v>
      </c>
      <c r="O439" s="16">
        <f t="shared" ca="1" si="86"/>
        <v>14.1236</v>
      </c>
      <c r="P439" s="16" t="str">
        <f ca="1">IFERROR(INDEX(VpD!$2:$2,MATCH(H439,VpD!$1:$1,1)),VpD!$I$2)</f>
        <v>1979-1998</v>
      </c>
      <c r="Q439" s="1">
        <f ca="1">INDEX(VpD!$C$3:$I$27,MATCH(F439,VpD!$B$3:$B$27,0),MATCH(P439,VpD!$C$2:$I$2,0))</f>
        <v>90</v>
      </c>
      <c r="R439" s="16">
        <f t="shared" ca="1" si="87"/>
        <v>12.06</v>
      </c>
      <c r="S439" s="14">
        <f t="shared" ca="1" si="88"/>
        <v>710823.04</v>
      </c>
      <c r="T439" s="14">
        <f t="shared" ca="1" si="89"/>
        <v>6172060.8499999996</v>
      </c>
      <c r="U439" s="14" t="str">
        <f t="shared" ca="1" si="90"/>
        <v>0A3F507E-1D12-32B8-E044-0003BA298018</v>
      </c>
    </row>
    <row r="440" spans="1:21" s="14" customFormat="1" x14ac:dyDescent="0.25">
      <c r="A440" s="14">
        <f t="shared" si="78"/>
        <v>440</v>
      </c>
      <c r="B440" s="14" t="str">
        <f t="shared" ca="1" si="79"/>
        <v>31220D2D-FDB3-4E8B-9F62-22A8AF7AA9EA</v>
      </c>
      <c r="C440" s="14" t="str">
        <f t="shared" ca="1" si="80"/>
        <v>Nysøvej</v>
      </c>
      <c r="D440" s="14" t="str">
        <f t="shared" ca="1" si="81"/>
        <v>45</v>
      </c>
      <c r="E440" s="14" t="str">
        <f t="shared" ca="1" si="82"/>
        <v>4dk</v>
      </c>
      <c r="F440" s="1">
        <f t="shared" ca="1" si="83"/>
        <v>120</v>
      </c>
      <c r="G440" s="1">
        <f t="shared" ca="1" si="84"/>
        <v>100</v>
      </c>
      <c r="H440" s="1">
        <f t="shared" ca="1" si="85"/>
        <v>1967</v>
      </c>
      <c r="I440" s="1" t="str">
        <f ca="1">INDEX(Relationstabel!$C$3:$K$10,MATCH(INDIRECT($A$1&amp;"J"&amp;A440),Relationstabel!$A$3:$A$10,0),MATCH(IFERROR(VALUE(INDIRECT($A$1&amp;"K"&amp;A440)),0),Relationstabel!$C$1:$K$1,0))</f>
        <v>Naturgas</v>
      </c>
      <c r="J440" s="1" t="str">
        <f ca="1">INDEX(Anvendelseskode!B:B,MATCH($F440,Anvendelseskode!$A:$A,0))</f>
        <v>Fritliggende enfamilieshus (parcelhus)</v>
      </c>
      <c r="K440" s="1" t="str">
        <f ca="1">INDEX(Anvendelseskode!C:C,MATCH($F440,Anvendelseskode!$A:$A,0))</f>
        <v>Parcelhuse</v>
      </c>
      <c r="L440" s="1" t="str">
        <f ca="1">INDEX(Anvendelseskode!D:D,MATCH($F440,Anvendelseskode!$A:$A,0))</f>
        <v>Private husholdninger</v>
      </c>
      <c r="M440" s="1" t="str">
        <f ca="1">IFERROR(INDEX(SBi!$2:$2,MATCH(H440,SBi!$1:$1,1)),SBi!$K$2)</f>
        <v>1961-1972</v>
      </c>
      <c r="N440" s="1">
        <f ca="1">INDEX(SBi!$C$3:$K$28,MATCH(F440,SBi!$B$3:$B$28,0),MATCH(M440,SBi!$C$2:$K$2,0))</f>
        <v>134.30000000000001</v>
      </c>
      <c r="O440" s="16">
        <f t="shared" ca="1" si="86"/>
        <v>13.430000000000001</v>
      </c>
      <c r="P440" s="16" t="str">
        <f ca="1">IFERROR(INDEX(VpD!$2:$2,MATCH(H440,VpD!$1:$1,1)),VpD!$I$2)</f>
        <v>1961-1972</v>
      </c>
      <c r="Q440" s="1">
        <f ca="1">INDEX(VpD!$C$3:$I$27,MATCH(F440,VpD!$B$3:$B$27,0),MATCH(P440,VpD!$C$2:$I$2,0))</f>
        <v>143</v>
      </c>
      <c r="R440" s="16">
        <f t="shared" ca="1" si="87"/>
        <v>14.3</v>
      </c>
      <c r="S440" s="14">
        <f t="shared" ca="1" si="88"/>
        <v>712084.5</v>
      </c>
      <c r="T440" s="14">
        <f t="shared" ca="1" si="89"/>
        <v>6169306.1699999999</v>
      </c>
      <c r="U440" s="14" t="str">
        <f t="shared" ca="1" si="90"/>
        <v>0A3F507E-1E12-32B8-E044-0003BA298018</v>
      </c>
    </row>
    <row r="441" spans="1:21" s="14" customFormat="1" x14ac:dyDescent="0.25">
      <c r="A441" s="14">
        <f t="shared" si="78"/>
        <v>441</v>
      </c>
      <c r="B441" s="14" t="str">
        <f t="shared" ca="1" si="79"/>
        <v>77FB7915-D4DA-41B5-9370-FC8331BC7272</v>
      </c>
      <c r="C441" s="14" t="str">
        <f t="shared" ca="1" si="80"/>
        <v>Selsøvej</v>
      </c>
      <c r="D441" s="14" t="str">
        <f t="shared" ca="1" si="81"/>
        <v>13</v>
      </c>
      <c r="E441" s="14" t="str">
        <f t="shared" ca="1" si="82"/>
        <v>18ll</v>
      </c>
      <c r="F441" s="1">
        <f t="shared" ca="1" si="83"/>
        <v>120</v>
      </c>
      <c r="G441" s="1">
        <f t="shared" ca="1" si="84"/>
        <v>130</v>
      </c>
      <c r="H441" s="1">
        <f t="shared" ca="1" si="85"/>
        <v>1981</v>
      </c>
      <c r="I441" s="1" t="str">
        <f ca="1">INDEX(Relationstabel!$C$3:$K$10,MATCH(INDIRECT($A$1&amp;"J"&amp;A441),Relationstabel!$A$3:$A$10,0),MATCH(IFERROR(VALUE(INDIRECT($A$1&amp;"K"&amp;A441)),0),Relationstabel!$C$1:$K$1,0))</f>
        <v>Naturgas</v>
      </c>
      <c r="J441" s="1" t="str">
        <f ca="1">INDEX(Anvendelseskode!B:B,MATCH($F441,Anvendelseskode!$A:$A,0))</f>
        <v>Fritliggende enfamilieshus (parcelhus)</v>
      </c>
      <c r="K441" s="1" t="str">
        <f ca="1">INDEX(Anvendelseskode!C:C,MATCH($F441,Anvendelseskode!$A:$A,0))</f>
        <v>Parcelhuse</v>
      </c>
      <c r="L441" s="1" t="str">
        <f ca="1">INDEX(Anvendelseskode!D:D,MATCH($F441,Anvendelseskode!$A:$A,0))</f>
        <v>Private husholdninger</v>
      </c>
      <c r="M441" s="1" t="str">
        <f ca="1">IFERROR(INDEX(SBi!$2:$2,MATCH(H441,SBi!$1:$1,1)),SBi!$K$2)</f>
        <v>1979-1998</v>
      </c>
      <c r="N441" s="1">
        <f ca="1">INDEX(SBi!$C$3:$K$28,MATCH(F441,SBi!$B$3:$B$28,0),MATCH(M441,SBi!$C$2:$K$2,0))</f>
        <v>105.4</v>
      </c>
      <c r="O441" s="16">
        <f t="shared" ca="1" si="86"/>
        <v>13.702</v>
      </c>
      <c r="P441" s="16" t="str">
        <f ca="1">IFERROR(INDEX(VpD!$2:$2,MATCH(H441,VpD!$1:$1,1)),VpD!$I$2)</f>
        <v>1979-1998</v>
      </c>
      <c r="Q441" s="1">
        <f ca="1">INDEX(VpD!$C$3:$I$27,MATCH(F441,VpD!$B$3:$B$27,0),MATCH(P441,VpD!$C$2:$I$2,0))</f>
        <v>90</v>
      </c>
      <c r="R441" s="16">
        <f t="shared" ca="1" si="87"/>
        <v>11.7</v>
      </c>
      <c r="S441" s="14">
        <f t="shared" ca="1" si="88"/>
        <v>713506.71</v>
      </c>
      <c r="T441" s="14">
        <f t="shared" ca="1" si="89"/>
        <v>6169005.3899999997</v>
      </c>
      <c r="U441" s="14" t="str">
        <f t="shared" ca="1" si="90"/>
        <v>0A3F507E-2112-32B8-E044-0003BA298018</v>
      </c>
    </row>
    <row r="442" spans="1:21" s="14" customFormat="1" x14ac:dyDescent="0.25">
      <c r="A442" s="14">
        <f t="shared" si="78"/>
        <v>442</v>
      </c>
      <c r="B442" s="14" t="str">
        <f t="shared" ca="1" si="79"/>
        <v>1B398BEA-C6BB-48DF-9735-795ECE75BC09</v>
      </c>
      <c r="C442" s="14" t="str">
        <f t="shared" ca="1" si="80"/>
        <v>Svenstrupvej</v>
      </c>
      <c r="D442" s="14" t="str">
        <f t="shared" ca="1" si="81"/>
        <v>24</v>
      </c>
      <c r="E442" s="14" t="str">
        <f t="shared" ca="1" si="82"/>
        <v>18kk</v>
      </c>
      <c r="F442" s="1">
        <f t="shared" ca="1" si="83"/>
        <v>120</v>
      </c>
      <c r="G442" s="1">
        <f t="shared" ca="1" si="84"/>
        <v>136</v>
      </c>
      <c r="H442" s="1">
        <f t="shared" ca="1" si="85"/>
        <v>1974</v>
      </c>
      <c r="I442" s="1" t="str">
        <f ca="1">INDEX(Relationstabel!$C$3:$K$10,MATCH(INDIRECT($A$1&amp;"J"&amp;A442),Relationstabel!$A$3:$A$10,0),MATCH(IFERROR(VALUE(INDIRECT($A$1&amp;"K"&amp;A442)),0),Relationstabel!$C$1:$K$1,0))</f>
        <v>Naturgas</v>
      </c>
      <c r="J442" s="1" t="str">
        <f ca="1">INDEX(Anvendelseskode!B:B,MATCH($F442,Anvendelseskode!$A:$A,0))</f>
        <v>Fritliggende enfamilieshus (parcelhus)</v>
      </c>
      <c r="K442" s="1" t="str">
        <f ca="1">INDEX(Anvendelseskode!C:C,MATCH($F442,Anvendelseskode!$A:$A,0))</f>
        <v>Parcelhuse</v>
      </c>
      <c r="L442" s="1" t="str">
        <f ca="1">INDEX(Anvendelseskode!D:D,MATCH($F442,Anvendelseskode!$A:$A,0))</f>
        <v>Private husholdninger</v>
      </c>
      <c r="M442" s="1" t="str">
        <f ca="1">IFERROR(INDEX(SBi!$2:$2,MATCH(H442,SBi!$1:$1,1)),SBi!$K$2)</f>
        <v>1973-1978</v>
      </c>
      <c r="N442" s="1">
        <f ca="1">INDEX(SBi!$C$3:$K$28,MATCH(F442,SBi!$B$3:$B$28,0),MATCH(M442,SBi!$C$2:$K$2,0))</f>
        <v>119.8</v>
      </c>
      <c r="O442" s="16">
        <f t="shared" ca="1" si="86"/>
        <v>16.2928</v>
      </c>
      <c r="P442" s="16" t="str">
        <f ca="1">IFERROR(INDEX(VpD!$2:$2,MATCH(H442,VpD!$1:$1,1)),VpD!$I$2)</f>
        <v>1973-1978</v>
      </c>
      <c r="Q442" s="1">
        <f ca="1">INDEX(VpD!$C$3:$I$27,MATCH(F442,VpD!$B$3:$B$27,0),MATCH(P442,VpD!$C$2:$I$2,0))</f>
        <v>117</v>
      </c>
      <c r="R442" s="16">
        <f t="shared" ca="1" si="87"/>
        <v>15.912000000000001</v>
      </c>
      <c r="S442" s="14">
        <f t="shared" ca="1" si="88"/>
        <v>712762.92</v>
      </c>
      <c r="T442" s="14">
        <f t="shared" ca="1" si="89"/>
        <v>6169253.5899999999</v>
      </c>
      <c r="U442" s="14" t="str">
        <f t="shared" ca="1" si="90"/>
        <v>0A3F507E-2212-32B8-E044-0003BA298018</v>
      </c>
    </row>
    <row r="443" spans="1:21" s="14" customFormat="1" x14ac:dyDescent="0.25">
      <c r="A443" s="14">
        <f t="shared" si="78"/>
        <v>443</v>
      </c>
      <c r="B443" s="14" t="str">
        <f t="shared" ca="1" si="79"/>
        <v>26FE1247-4F68-4105-9D28-F67E7EB6D775</v>
      </c>
      <c r="C443" s="14" t="str">
        <f t="shared" ca="1" si="80"/>
        <v>Valmuebakken</v>
      </c>
      <c r="D443" s="14" t="str">
        <f t="shared" ca="1" si="81"/>
        <v>34</v>
      </c>
      <c r="E443" s="14" t="str">
        <f t="shared" ca="1" si="82"/>
        <v>21kf</v>
      </c>
      <c r="F443" s="1">
        <f t="shared" ca="1" si="83"/>
        <v>130</v>
      </c>
      <c r="G443" s="1">
        <f t="shared" ca="1" si="84"/>
        <v>60</v>
      </c>
      <c r="H443" s="1">
        <f t="shared" ca="1" si="85"/>
        <v>1993</v>
      </c>
      <c r="I443" s="1" t="str">
        <f ca="1">INDEX(Relationstabel!$C$3:$K$10,MATCH(INDIRECT($A$1&amp;"J"&amp;A443),Relationstabel!$A$3:$A$10,0),MATCH(IFERROR(VALUE(INDIRECT($A$1&amp;"K"&amp;A443)),0),Relationstabel!$C$1:$K$1,0))</f>
        <v>Fjernvarme/ Blokvarme</v>
      </c>
      <c r="J443" s="1" t="str">
        <f ca="1">INDEX(Anvendelseskode!B:B,MATCH($F443,Anvendelseskode!$A:$A,0))</f>
        <v>Række-, kæde-, dobbelthus (lodret adskillelse mellem enhederne)</v>
      </c>
      <c r="K443" s="1" t="str">
        <f ca="1">INDEX(Anvendelseskode!C:C,MATCH($F443,Anvendelseskode!$A:$A,0))</f>
        <v>Række-, kæde og dobbelthuse</v>
      </c>
      <c r="L443" s="1" t="str">
        <f ca="1">INDEX(Anvendelseskode!D:D,MATCH($F443,Anvendelseskode!$A:$A,0))</f>
        <v>Private husholdninger</v>
      </c>
      <c r="M443" s="1" t="str">
        <f ca="1">IFERROR(INDEX(SBi!$2:$2,MATCH(H443,SBi!$1:$1,1)),SBi!$K$2)</f>
        <v>1979-1998</v>
      </c>
      <c r="N443" s="1">
        <f ca="1">INDEX(SBi!$C$3:$K$28,MATCH(F443,SBi!$B$3:$B$28,0),MATCH(M443,SBi!$C$2:$K$2,0))</f>
        <v>96.8</v>
      </c>
      <c r="O443" s="16">
        <f t="shared" ca="1" si="86"/>
        <v>5.8079999999999998</v>
      </c>
      <c r="P443" s="16" t="str">
        <f ca="1">IFERROR(INDEX(VpD!$2:$2,MATCH(H443,VpD!$1:$1,1)),VpD!$I$2)</f>
        <v>1979-1998</v>
      </c>
      <c r="Q443" s="1">
        <f ca="1">INDEX(VpD!$C$3:$I$27,MATCH(F443,VpD!$B$3:$B$27,0),MATCH(P443,VpD!$C$2:$I$2,0))</f>
        <v>74</v>
      </c>
      <c r="R443" s="16">
        <f t="shared" ca="1" si="87"/>
        <v>4.4400000000000004</v>
      </c>
      <c r="S443" s="14">
        <f t="shared" ca="1" si="88"/>
        <v>711620.21</v>
      </c>
      <c r="T443" s="14">
        <f t="shared" ca="1" si="89"/>
        <v>6172449.25</v>
      </c>
      <c r="U443" s="14" t="str">
        <f t="shared" ca="1" si="90"/>
        <v>0A3F507E-2412-32B8-E044-0003BA298018</v>
      </c>
    </row>
    <row r="444" spans="1:21" s="14" customFormat="1" x14ac:dyDescent="0.25">
      <c r="A444" s="14">
        <f t="shared" si="78"/>
        <v>444</v>
      </c>
      <c r="B444" s="14" t="str">
        <f t="shared" ca="1" si="79"/>
        <v>991027BB-4677-49FC-B6CA-423BE1574917</v>
      </c>
      <c r="C444" s="14" t="str">
        <f t="shared" ca="1" si="80"/>
        <v>Valmuebakken</v>
      </c>
      <c r="D444" s="14" t="str">
        <f t="shared" ca="1" si="81"/>
        <v>54</v>
      </c>
      <c r="E444" s="14" t="str">
        <f t="shared" ca="1" si="82"/>
        <v>21ik</v>
      </c>
      <c r="F444" s="1">
        <f t="shared" ca="1" si="83"/>
        <v>130</v>
      </c>
      <c r="G444" s="1">
        <f t="shared" ca="1" si="84"/>
        <v>76</v>
      </c>
      <c r="H444" s="1">
        <f t="shared" ca="1" si="85"/>
        <v>1993</v>
      </c>
      <c r="I444" s="1" t="str">
        <f ca="1">INDEX(Relationstabel!$C$3:$K$10,MATCH(INDIRECT($A$1&amp;"J"&amp;A444),Relationstabel!$A$3:$A$10,0),MATCH(IFERROR(VALUE(INDIRECT($A$1&amp;"K"&amp;A444)),0),Relationstabel!$C$1:$K$1,0))</f>
        <v>Fjernvarme/ Blokvarme</v>
      </c>
      <c r="J444" s="1" t="str">
        <f ca="1">INDEX(Anvendelseskode!B:B,MATCH($F444,Anvendelseskode!$A:$A,0))</f>
        <v>Række-, kæde-, dobbelthus (lodret adskillelse mellem enhederne)</v>
      </c>
      <c r="K444" s="1" t="str">
        <f ca="1">INDEX(Anvendelseskode!C:C,MATCH($F444,Anvendelseskode!$A:$A,0))</f>
        <v>Række-, kæde og dobbelthuse</v>
      </c>
      <c r="L444" s="1" t="str">
        <f ca="1">INDEX(Anvendelseskode!D:D,MATCH($F444,Anvendelseskode!$A:$A,0))</f>
        <v>Private husholdninger</v>
      </c>
      <c r="M444" s="1" t="str">
        <f ca="1">IFERROR(INDEX(SBi!$2:$2,MATCH(H444,SBi!$1:$1,1)),SBi!$K$2)</f>
        <v>1979-1998</v>
      </c>
      <c r="N444" s="1">
        <f ca="1">INDEX(SBi!$C$3:$K$28,MATCH(F444,SBi!$B$3:$B$28,0),MATCH(M444,SBi!$C$2:$K$2,0))</f>
        <v>96.8</v>
      </c>
      <c r="O444" s="16">
        <f t="shared" ca="1" si="86"/>
        <v>7.3567999999999998</v>
      </c>
      <c r="P444" s="16" t="str">
        <f ca="1">IFERROR(INDEX(VpD!$2:$2,MATCH(H444,VpD!$1:$1,1)),VpD!$I$2)</f>
        <v>1979-1998</v>
      </c>
      <c r="Q444" s="1">
        <f ca="1">INDEX(VpD!$C$3:$I$27,MATCH(F444,VpD!$B$3:$B$27,0),MATCH(P444,VpD!$C$2:$I$2,0))</f>
        <v>74</v>
      </c>
      <c r="R444" s="16">
        <f t="shared" ca="1" si="87"/>
        <v>5.6239999999999997</v>
      </c>
      <c r="S444" s="14">
        <f t="shared" ca="1" si="88"/>
        <v>711708.86</v>
      </c>
      <c r="T444" s="14">
        <f t="shared" ca="1" si="89"/>
        <v>6172527.0800000001</v>
      </c>
      <c r="U444" s="14" t="str">
        <f t="shared" ca="1" si="90"/>
        <v>0A3F507E-2426-32B8-E044-0003BA298018</v>
      </c>
    </row>
    <row r="445" spans="1:21" s="14" customFormat="1" x14ac:dyDescent="0.25">
      <c r="A445" s="14">
        <f t="shared" si="78"/>
        <v>445</v>
      </c>
      <c r="B445" s="14" t="str">
        <f t="shared" ca="1" si="79"/>
        <v>BDE2FAA3-0B87-4F76-BCEE-29872B4B2A84</v>
      </c>
      <c r="C445" s="14" t="str">
        <f t="shared" ca="1" si="80"/>
        <v>Promenaden</v>
      </c>
      <c r="D445" s="14" t="str">
        <f t="shared" ca="1" si="81"/>
        <v>28</v>
      </c>
      <c r="E445" s="14" t="str">
        <f t="shared" ca="1" si="82"/>
        <v>9tb</v>
      </c>
      <c r="F445" s="1">
        <f t="shared" ca="1" si="83"/>
        <v>130</v>
      </c>
      <c r="G445" s="1">
        <f t="shared" ca="1" si="84"/>
        <v>119</v>
      </c>
      <c r="H445" s="1">
        <f t="shared" ca="1" si="85"/>
        <v>2008</v>
      </c>
      <c r="I445" s="1" t="str">
        <f ca="1">INDEX(Relationstabel!$C$3:$K$10,MATCH(INDIRECT($A$1&amp;"J"&amp;A445),Relationstabel!$A$3:$A$10,0),MATCH(IFERROR(VALUE(INDIRECT($A$1&amp;"K"&amp;A445)),0),Relationstabel!$C$1:$K$1,0))</f>
        <v>Fjernvarme/ Blokvarme</v>
      </c>
      <c r="J445" s="1" t="str">
        <f ca="1">INDEX(Anvendelseskode!B:B,MATCH($F445,Anvendelseskode!$A:$A,0))</f>
        <v>Række-, kæde-, dobbelthus (lodret adskillelse mellem enhederne)</v>
      </c>
      <c r="K445" s="1" t="str">
        <f ca="1">INDEX(Anvendelseskode!C:C,MATCH($F445,Anvendelseskode!$A:$A,0))</f>
        <v>Række-, kæde og dobbelthuse</v>
      </c>
      <c r="L445" s="1" t="str">
        <f ca="1">INDEX(Anvendelseskode!D:D,MATCH($F445,Anvendelseskode!$A:$A,0))</f>
        <v>Private husholdninger</v>
      </c>
      <c r="M445" s="1" t="str">
        <f ca="1">IFERROR(INDEX(SBi!$2:$2,MATCH(H445,SBi!$1:$1,1)),SBi!$K$2)</f>
        <v>Efter 2006</v>
      </c>
      <c r="N445" s="1">
        <f ca="1">INDEX(SBi!$C$3:$K$28,MATCH(F445,SBi!$B$3:$B$28,0),MATCH(M445,SBi!$C$2:$K$2,0))</f>
        <v>66.400000000000006</v>
      </c>
      <c r="O445" s="16">
        <f t="shared" ca="1" si="86"/>
        <v>7.9016000000000002</v>
      </c>
      <c r="P445" s="16" t="str">
        <f ca="1">IFERROR(INDEX(VpD!$2:$2,MATCH(H445,VpD!$1:$1,1)),VpD!$I$2)</f>
        <v>&gt;1998</v>
      </c>
      <c r="Q445" s="1">
        <f ca="1">INDEX(VpD!$C$3:$I$27,MATCH(F445,VpD!$B$3:$B$27,0),MATCH(P445,VpD!$C$2:$I$2,0))</f>
        <v>65</v>
      </c>
      <c r="R445" s="16">
        <f t="shared" ca="1" si="87"/>
        <v>7.7350000000000003</v>
      </c>
      <c r="S445" s="14">
        <f t="shared" ca="1" si="88"/>
        <v>711778.13</v>
      </c>
      <c r="T445" s="14">
        <f t="shared" ca="1" si="89"/>
        <v>6172626.6200000001</v>
      </c>
      <c r="U445" s="14" t="str">
        <f t="shared" ca="1" si="90"/>
        <v>3CAE7253-0942-0F90-E044-0003BA298018</v>
      </c>
    </row>
    <row r="446" spans="1:21" s="14" customFormat="1" x14ac:dyDescent="0.25">
      <c r="A446" s="14">
        <f t="shared" si="78"/>
        <v>446</v>
      </c>
      <c r="B446" s="14" t="str">
        <f t="shared" ca="1" si="79"/>
        <v>2886EF38-9F23-4C6C-9382-8D53ED08BB16</v>
      </c>
      <c r="C446" s="14" t="str">
        <f t="shared" ca="1" si="80"/>
        <v>Promenaden</v>
      </c>
      <c r="D446" s="14" t="str">
        <f t="shared" ca="1" si="81"/>
        <v>32</v>
      </c>
      <c r="E446" s="14" t="str">
        <f t="shared" ca="1" si="82"/>
        <v>9td</v>
      </c>
      <c r="F446" s="1">
        <f t="shared" ca="1" si="83"/>
        <v>130</v>
      </c>
      <c r="G446" s="1">
        <f t="shared" ca="1" si="84"/>
        <v>119</v>
      </c>
      <c r="H446" s="1">
        <f t="shared" ca="1" si="85"/>
        <v>2008</v>
      </c>
      <c r="I446" s="1" t="str">
        <f ca="1">INDEX(Relationstabel!$C$3:$K$10,MATCH(INDIRECT($A$1&amp;"J"&amp;A446),Relationstabel!$A$3:$A$10,0),MATCH(IFERROR(VALUE(INDIRECT($A$1&amp;"K"&amp;A446)),0),Relationstabel!$C$1:$K$1,0))</f>
        <v>Fjernvarme/ Blokvarme</v>
      </c>
      <c r="J446" s="1" t="str">
        <f ca="1">INDEX(Anvendelseskode!B:B,MATCH($F446,Anvendelseskode!$A:$A,0))</f>
        <v>Række-, kæde-, dobbelthus (lodret adskillelse mellem enhederne)</v>
      </c>
      <c r="K446" s="1" t="str">
        <f ca="1">INDEX(Anvendelseskode!C:C,MATCH($F446,Anvendelseskode!$A:$A,0))</f>
        <v>Række-, kæde og dobbelthuse</v>
      </c>
      <c r="L446" s="1" t="str">
        <f ca="1">INDEX(Anvendelseskode!D:D,MATCH($F446,Anvendelseskode!$A:$A,0))</f>
        <v>Private husholdninger</v>
      </c>
      <c r="M446" s="1" t="str">
        <f ca="1">IFERROR(INDEX(SBi!$2:$2,MATCH(H446,SBi!$1:$1,1)),SBi!$K$2)</f>
        <v>Efter 2006</v>
      </c>
      <c r="N446" s="1">
        <f ca="1">INDEX(SBi!$C$3:$K$28,MATCH(F446,SBi!$B$3:$B$28,0),MATCH(M446,SBi!$C$2:$K$2,0))</f>
        <v>66.400000000000006</v>
      </c>
      <c r="O446" s="16">
        <f t="shared" ca="1" si="86"/>
        <v>7.9016000000000002</v>
      </c>
      <c r="P446" s="16" t="str">
        <f ca="1">IFERROR(INDEX(VpD!$2:$2,MATCH(H446,VpD!$1:$1,1)),VpD!$I$2)</f>
        <v>&gt;1998</v>
      </c>
      <c r="Q446" s="1">
        <f ca="1">INDEX(VpD!$C$3:$I$27,MATCH(F446,VpD!$B$3:$B$27,0),MATCH(P446,VpD!$C$2:$I$2,0))</f>
        <v>65</v>
      </c>
      <c r="R446" s="16">
        <f t="shared" ca="1" si="87"/>
        <v>7.7350000000000003</v>
      </c>
      <c r="S446" s="14">
        <f t="shared" ca="1" si="88"/>
        <v>711790.39</v>
      </c>
      <c r="T446" s="14">
        <f t="shared" ca="1" si="89"/>
        <v>6172629.5199999996</v>
      </c>
      <c r="U446" s="14" t="str">
        <f t="shared" ca="1" si="90"/>
        <v>3CAE7253-0944-0F90-E044-0003BA298018</v>
      </c>
    </row>
    <row r="447" spans="1:21" s="14" customFormat="1" x14ac:dyDescent="0.25">
      <c r="A447" s="14">
        <f t="shared" si="78"/>
        <v>447</v>
      </c>
      <c r="B447" s="14" t="str">
        <f t="shared" ca="1" si="79"/>
        <v>2984C5C4-BB22-4036-9EB7-BB23FBAD0F19</v>
      </c>
      <c r="C447" s="14" t="str">
        <f t="shared" ca="1" si="80"/>
        <v>Promenaden</v>
      </c>
      <c r="D447" s="14" t="str">
        <f t="shared" ca="1" si="81"/>
        <v>96</v>
      </c>
      <c r="E447" s="14" t="str">
        <f t="shared" ca="1" si="82"/>
        <v>9sh</v>
      </c>
      <c r="F447" s="1">
        <f t="shared" ca="1" si="83"/>
        <v>130</v>
      </c>
      <c r="G447" s="1">
        <f t="shared" ca="1" si="84"/>
        <v>119</v>
      </c>
      <c r="H447" s="1">
        <f t="shared" ca="1" si="85"/>
        <v>2008</v>
      </c>
      <c r="I447" s="1" t="str">
        <f ca="1">INDEX(Relationstabel!$C$3:$K$10,MATCH(INDIRECT($A$1&amp;"J"&amp;A447),Relationstabel!$A$3:$A$10,0),MATCH(IFERROR(VALUE(INDIRECT($A$1&amp;"K"&amp;A447)),0),Relationstabel!$C$1:$K$1,0))</f>
        <v>Fjernvarme/ Blokvarme</v>
      </c>
      <c r="J447" s="1" t="str">
        <f ca="1">INDEX(Anvendelseskode!B:B,MATCH($F447,Anvendelseskode!$A:$A,0))</f>
        <v>Række-, kæde-, dobbelthus (lodret adskillelse mellem enhederne)</v>
      </c>
      <c r="K447" s="1" t="str">
        <f ca="1">INDEX(Anvendelseskode!C:C,MATCH($F447,Anvendelseskode!$A:$A,0))</f>
        <v>Række-, kæde og dobbelthuse</v>
      </c>
      <c r="L447" s="1" t="str">
        <f ca="1">INDEX(Anvendelseskode!D:D,MATCH($F447,Anvendelseskode!$A:$A,0))</f>
        <v>Private husholdninger</v>
      </c>
      <c r="M447" s="1" t="str">
        <f ca="1">IFERROR(INDEX(SBi!$2:$2,MATCH(H447,SBi!$1:$1,1)),SBi!$K$2)</f>
        <v>Efter 2006</v>
      </c>
      <c r="N447" s="1">
        <f ca="1">INDEX(SBi!$C$3:$K$28,MATCH(F447,SBi!$B$3:$B$28,0),MATCH(M447,SBi!$C$2:$K$2,0))</f>
        <v>66.400000000000006</v>
      </c>
      <c r="O447" s="16">
        <f t="shared" ca="1" si="86"/>
        <v>7.9016000000000002</v>
      </c>
      <c r="P447" s="16" t="str">
        <f ca="1">IFERROR(INDEX(VpD!$2:$2,MATCH(H447,VpD!$1:$1,1)),VpD!$I$2)</f>
        <v>&gt;1998</v>
      </c>
      <c r="Q447" s="1">
        <f ca="1">INDEX(VpD!$C$3:$I$27,MATCH(F447,VpD!$B$3:$B$27,0),MATCH(P447,VpD!$C$2:$I$2,0))</f>
        <v>65</v>
      </c>
      <c r="R447" s="16">
        <f t="shared" ca="1" si="87"/>
        <v>7.7350000000000003</v>
      </c>
      <c r="S447" s="14">
        <f t="shared" ca="1" si="88"/>
        <v>711747.37</v>
      </c>
      <c r="T447" s="14">
        <f t="shared" ca="1" si="89"/>
        <v>6172688.2199999997</v>
      </c>
      <c r="U447" s="14" t="str">
        <f t="shared" ca="1" si="90"/>
        <v>3CAE7253-095D-0F90-E044-0003BA298018</v>
      </c>
    </row>
    <row r="448" spans="1:21" s="14" customFormat="1" x14ac:dyDescent="0.25">
      <c r="A448" s="14">
        <f t="shared" si="78"/>
        <v>448</v>
      </c>
      <c r="B448" s="14" t="str">
        <f t="shared" ca="1" si="79"/>
        <v>14117C87-C503-40F2-BB19-FB8BD6FBF747</v>
      </c>
      <c r="C448" s="14" t="str">
        <f t="shared" ca="1" si="80"/>
        <v>Promenaden</v>
      </c>
      <c r="D448" s="14" t="str">
        <f t="shared" ca="1" si="81"/>
        <v>100</v>
      </c>
      <c r="E448" s="14" t="str">
        <f t="shared" ca="1" si="82"/>
        <v>9sm</v>
      </c>
      <c r="F448" s="1">
        <f t="shared" ca="1" si="83"/>
        <v>130</v>
      </c>
      <c r="G448" s="1">
        <f t="shared" ca="1" si="84"/>
        <v>119</v>
      </c>
      <c r="H448" s="1">
        <f t="shared" ca="1" si="85"/>
        <v>2008</v>
      </c>
      <c r="I448" s="1" t="str">
        <f ca="1">INDEX(Relationstabel!$C$3:$K$10,MATCH(INDIRECT($A$1&amp;"J"&amp;A448),Relationstabel!$A$3:$A$10,0),MATCH(IFERROR(VALUE(INDIRECT($A$1&amp;"K"&amp;A448)),0),Relationstabel!$C$1:$K$1,0))</f>
        <v>Fjernvarme/ Blokvarme</v>
      </c>
      <c r="J448" s="1" t="str">
        <f ca="1">INDEX(Anvendelseskode!B:B,MATCH($F448,Anvendelseskode!$A:$A,0))</f>
        <v>Række-, kæde-, dobbelthus (lodret adskillelse mellem enhederne)</v>
      </c>
      <c r="K448" s="1" t="str">
        <f ca="1">INDEX(Anvendelseskode!C:C,MATCH($F448,Anvendelseskode!$A:$A,0))</f>
        <v>Række-, kæde og dobbelthuse</v>
      </c>
      <c r="L448" s="1" t="str">
        <f ca="1">INDEX(Anvendelseskode!D:D,MATCH($F448,Anvendelseskode!$A:$A,0))</f>
        <v>Private husholdninger</v>
      </c>
      <c r="M448" s="1" t="str">
        <f ca="1">IFERROR(INDEX(SBi!$2:$2,MATCH(H448,SBi!$1:$1,1)),SBi!$K$2)</f>
        <v>Efter 2006</v>
      </c>
      <c r="N448" s="1">
        <f ca="1">INDEX(SBi!$C$3:$K$28,MATCH(F448,SBi!$B$3:$B$28,0),MATCH(M448,SBi!$C$2:$K$2,0))</f>
        <v>66.400000000000006</v>
      </c>
      <c r="O448" s="16">
        <f t="shared" ca="1" si="86"/>
        <v>7.9016000000000002</v>
      </c>
      <c r="P448" s="16" t="str">
        <f ca="1">IFERROR(INDEX(VpD!$2:$2,MATCH(H448,VpD!$1:$1,1)),VpD!$I$2)</f>
        <v>&gt;1998</v>
      </c>
      <c r="Q448" s="1">
        <f ca="1">INDEX(VpD!$C$3:$I$27,MATCH(F448,VpD!$B$3:$B$27,0),MATCH(P448,VpD!$C$2:$I$2,0))</f>
        <v>65</v>
      </c>
      <c r="R448" s="16">
        <f t="shared" ca="1" si="87"/>
        <v>7.7350000000000003</v>
      </c>
      <c r="S448" s="14">
        <f t="shared" ca="1" si="88"/>
        <v>711759.58</v>
      </c>
      <c r="T448" s="14">
        <f t="shared" ca="1" si="89"/>
        <v>6172691.0199999996</v>
      </c>
      <c r="U448" s="14" t="str">
        <f t="shared" ca="1" si="90"/>
        <v>3CAE7253-095F-0F90-E044-0003BA298018</v>
      </c>
    </row>
    <row r="449" spans="1:21" s="14" customFormat="1" x14ac:dyDescent="0.25">
      <c r="A449" s="14">
        <f t="shared" si="78"/>
        <v>449</v>
      </c>
      <c r="B449" s="14" t="str">
        <f t="shared" ca="1" si="79"/>
        <v>501DB9D2-8520-4B5D-8E62-1867B6347247</v>
      </c>
      <c r="C449" s="14" t="str">
        <f t="shared" ca="1" si="80"/>
        <v>Promenaden</v>
      </c>
      <c r="D449" s="14" t="str">
        <f t="shared" ca="1" si="81"/>
        <v>116</v>
      </c>
      <c r="E449" s="14" t="str">
        <f t="shared" ca="1" si="82"/>
        <v>9rm</v>
      </c>
      <c r="F449" s="1">
        <f t="shared" ca="1" si="83"/>
        <v>130</v>
      </c>
      <c r="G449" s="1">
        <f t="shared" ca="1" si="84"/>
        <v>119</v>
      </c>
      <c r="H449" s="1">
        <f t="shared" ca="1" si="85"/>
        <v>2008</v>
      </c>
      <c r="I449" s="1" t="str">
        <f ca="1">INDEX(Relationstabel!$C$3:$K$10,MATCH(INDIRECT($A$1&amp;"J"&amp;A449),Relationstabel!$A$3:$A$10,0),MATCH(IFERROR(VALUE(INDIRECT($A$1&amp;"K"&amp;A449)),0),Relationstabel!$C$1:$K$1,0))</f>
        <v>Fjernvarme/ Blokvarme</v>
      </c>
      <c r="J449" s="1" t="str">
        <f ca="1">INDEX(Anvendelseskode!B:B,MATCH($F449,Anvendelseskode!$A:$A,0))</f>
        <v>Række-, kæde-, dobbelthus (lodret adskillelse mellem enhederne)</v>
      </c>
      <c r="K449" s="1" t="str">
        <f ca="1">INDEX(Anvendelseskode!C:C,MATCH($F449,Anvendelseskode!$A:$A,0))</f>
        <v>Række-, kæde og dobbelthuse</v>
      </c>
      <c r="L449" s="1" t="str">
        <f ca="1">INDEX(Anvendelseskode!D:D,MATCH($F449,Anvendelseskode!$A:$A,0))</f>
        <v>Private husholdninger</v>
      </c>
      <c r="M449" s="1" t="str">
        <f ca="1">IFERROR(INDEX(SBi!$2:$2,MATCH(H449,SBi!$1:$1,1)),SBi!$K$2)</f>
        <v>Efter 2006</v>
      </c>
      <c r="N449" s="1">
        <f ca="1">INDEX(SBi!$C$3:$K$28,MATCH(F449,SBi!$B$3:$B$28,0),MATCH(M449,SBi!$C$2:$K$2,0))</f>
        <v>66.400000000000006</v>
      </c>
      <c r="O449" s="16">
        <f t="shared" ca="1" si="86"/>
        <v>7.9016000000000002</v>
      </c>
      <c r="P449" s="16" t="str">
        <f ca="1">IFERROR(INDEX(VpD!$2:$2,MATCH(H449,VpD!$1:$1,1)),VpD!$I$2)</f>
        <v>&gt;1998</v>
      </c>
      <c r="Q449" s="1">
        <f ca="1">INDEX(VpD!$C$3:$I$27,MATCH(F449,VpD!$B$3:$B$27,0),MATCH(P449,VpD!$C$2:$I$2,0))</f>
        <v>65</v>
      </c>
      <c r="R449" s="16">
        <f t="shared" ca="1" si="87"/>
        <v>7.7350000000000003</v>
      </c>
      <c r="S449" s="14">
        <f t="shared" ca="1" si="88"/>
        <v>711697.03</v>
      </c>
      <c r="T449" s="14">
        <f t="shared" ca="1" si="89"/>
        <v>6172712.2800000003</v>
      </c>
      <c r="U449" s="14" t="str">
        <f t="shared" ca="1" si="90"/>
        <v>3CAE7253-0965-0F90-E044-0003BA298018</v>
      </c>
    </row>
    <row r="450" spans="1:21" s="14" customFormat="1" x14ac:dyDescent="0.25">
      <c r="A450" s="14">
        <f t="shared" si="78"/>
        <v>450</v>
      </c>
      <c r="B450" s="14" t="str">
        <f t="shared" ca="1" si="79"/>
        <v>A2EA35D1-5AA0-4E1E-8FCF-3DFABA6A452B</v>
      </c>
      <c r="C450" s="14" t="str">
        <f t="shared" ca="1" si="80"/>
        <v>Promenaden</v>
      </c>
      <c r="D450" s="14" t="str">
        <f t="shared" ca="1" si="81"/>
        <v>130</v>
      </c>
      <c r="E450" s="14" t="str">
        <f t="shared" ca="1" si="82"/>
        <v>9rf</v>
      </c>
      <c r="F450" s="1">
        <f t="shared" ca="1" si="83"/>
        <v>130</v>
      </c>
      <c r="G450" s="1">
        <f t="shared" ca="1" si="84"/>
        <v>111</v>
      </c>
      <c r="H450" s="1">
        <f t="shared" ca="1" si="85"/>
        <v>2008</v>
      </c>
      <c r="I450" s="1" t="str">
        <f ca="1">INDEX(Relationstabel!$C$3:$K$10,MATCH(INDIRECT($A$1&amp;"J"&amp;A450),Relationstabel!$A$3:$A$10,0),MATCH(IFERROR(VALUE(INDIRECT($A$1&amp;"K"&amp;A450)),0),Relationstabel!$C$1:$K$1,0))</f>
        <v>Fjernvarme/ Blokvarme</v>
      </c>
      <c r="J450" s="1" t="str">
        <f ca="1">INDEX(Anvendelseskode!B:B,MATCH($F450,Anvendelseskode!$A:$A,0))</f>
        <v>Række-, kæde-, dobbelthus (lodret adskillelse mellem enhederne)</v>
      </c>
      <c r="K450" s="1" t="str">
        <f ca="1">INDEX(Anvendelseskode!C:C,MATCH($F450,Anvendelseskode!$A:$A,0))</f>
        <v>Række-, kæde og dobbelthuse</v>
      </c>
      <c r="L450" s="1" t="str">
        <f ca="1">INDEX(Anvendelseskode!D:D,MATCH($F450,Anvendelseskode!$A:$A,0))</f>
        <v>Private husholdninger</v>
      </c>
      <c r="M450" s="1" t="str">
        <f ca="1">IFERROR(INDEX(SBi!$2:$2,MATCH(H450,SBi!$1:$1,1)),SBi!$K$2)</f>
        <v>Efter 2006</v>
      </c>
      <c r="N450" s="1">
        <f ca="1">INDEX(SBi!$C$3:$K$28,MATCH(F450,SBi!$B$3:$B$28,0),MATCH(M450,SBi!$C$2:$K$2,0))</f>
        <v>66.400000000000006</v>
      </c>
      <c r="O450" s="16">
        <f t="shared" ca="1" si="86"/>
        <v>7.370400000000001</v>
      </c>
      <c r="P450" s="16" t="str">
        <f ca="1">IFERROR(INDEX(VpD!$2:$2,MATCH(H450,VpD!$1:$1,1)),VpD!$I$2)</f>
        <v>&gt;1998</v>
      </c>
      <c r="Q450" s="1">
        <f ca="1">INDEX(VpD!$C$3:$I$27,MATCH(F450,VpD!$B$3:$B$27,0),MATCH(P450,VpD!$C$2:$I$2,0))</f>
        <v>65</v>
      </c>
      <c r="R450" s="16">
        <f t="shared" ca="1" si="87"/>
        <v>7.2149999999999999</v>
      </c>
      <c r="S450" s="14">
        <f t="shared" ca="1" si="88"/>
        <v>711691.13</v>
      </c>
      <c r="T450" s="14">
        <f t="shared" ca="1" si="89"/>
        <v>6172757.2599999998</v>
      </c>
      <c r="U450" s="14" t="str">
        <f t="shared" ca="1" si="90"/>
        <v>3CAE7253-096A-0F90-E044-0003BA298018</v>
      </c>
    </row>
    <row r="451" spans="1:21" s="14" customFormat="1" x14ac:dyDescent="0.25">
      <c r="A451" s="14">
        <f t="shared" ref="A451:A514" si="91">ROW(B451)</f>
        <v>451</v>
      </c>
      <c r="B451" s="14" t="str">
        <f t="shared" ref="B451:B514" ca="1" si="92">INDIRECT($A$1&amp;"b"&amp;A451)</f>
        <v>CC30ACBB-8DB9-4BA9-B6DC-BB686CE32318</v>
      </c>
      <c r="C451" s="14" t="str">
        <f t="shared" ref="C451:C514" ca="1" si="93">INDIRECT($A$1&amp;"V"&amp;A451)</f>
        <v>Promenaden</v>
      </c>
      <c r="D451" s="14" t="str">
        <f t="shared" ref="D451:D514" ca="1" si="94">INDIRECT($A$1&amp;"W"&amp;A451)</f>
        <v>146</v>
      </c>
      <c r="E451" s="14" t="str">
        <f t="shared" ref="E451:E514" ca="1" si="95">INDIRECT($A$1&amp;"AB"&amp;A451)</f>
        <v>9rc</v>
      </c>
      <c r="F451" s="1">
        <f t="shared" ref="F451:F514" ca="1" si="96">ROUNDDOWN(INDIRECT($A$1&amp;"C"&amp;A451),-1)</f>
        <v>130</v>
      </c>
      <c r="G451" s="1">
        <f t="shared" ref="G451:G514" ca="1" si="97">INDIRECT($A$1&amp;"P"&amp;A451)+INDIRECT($A$1&amp;"Q"&amp;A451)+INDIRECT($A$1&amp;"R"&amp;A451)*0.5</f>
        <v>119</v>
      </c>
      <c r="H451" s="1">
        <f t="shared" ref="H451:H514" ca="1" si="98">MAX(INDIRECT($A$1&amp;"E"&amp;A451),INDIRECT($A$1&amp;"D"&amp;A451))</f>
        <v>2008</v>
      </c>
      <c r="I451" s="1" t="str">
        <f ca="1">INDEX(Relationstabel!$C$3:$K$10,MATCH(INDIRECT($A$1&amp;"J"&amp;A451),Relationstabel!$A$3:$A$10,0),MATCH(IFERROR(VALUE(INDIRECT($A$1&amp;"K"&amp;A451)),0),Relationstabel!$C$1:$K$1,0))</f>
        <v>Fjernvarme/ Blokvarme</v>
      </c>
      <c r="J451" s="1" t="str">
        <f ca="1">INDEX(Anvendelseskode!B:B,MATCH($F451,Anvendelseskode!$A:$A,0))</f>
        <v>Række-, kæde-, dobbelthus (lodret adskillelse mellem enhederne)</v>
      </c>
      <c r="K451" s="1" t="str">
        <f ca="1">INDEX(Anvendelseskode!C:C,MATCH($F451,Anvendelseskode!$A:$A,0))</f>
        <v>Række-, kæde og dobbelthuse</v>
      </c>
      <c r="L451" s="1" t="str">
        <f ca="1">INDEX(Anvendelseskode!D:D,MATCH($F451,Anvendelseskode!$A:$A,0))</f>
        <v>Private husholdninger</v>
      </c>
      <c r="M451" s="1" t="str">
        <f ca="1">IFERROR(INDEX(SBi!$2:$2,MATCH(H451,SBi!$1:$1,1)),SBi!$K$2)</f>
        <v>Efter 2006</v>
      </c>
      <c r="N451" s="1">
        <f ca="1">INDEX(SBi!$C$3:$K$28,MATCH(F451,SBi!$B$3:$B$28,0),MATCH(M451,SBi!$C$2:$K$2,0))</f>
        <v>66.400000000000006</v>
      </c>
      <c r="O451" s="16">
        <f t="shared" ref="O451:O514" ca="1" si="99">N451*G451/1000</f>
        <v>7.9016000000000002</v>
      </c>
      <c r="P451" s="16" t="str">
        <f ca="1">IFERROR(INDEX(VpD!$2:$2,MATCH(H451,VpD!$1:$1,1)),VpD!$I$2)</f>
        <v>&gt;1998</v>
      </c>
      <c r="Q451" s="1">
        <f ca="1">INDEX(VpD!$C$3:$I$27,MATCH(F451,VpD!$B$3:$B$27,0),MATCH(P451,VpD!$C$2:$I$2,0))</f>
        <v>65</v>
      </c>
      <c r="R451" s="16">
        <f t="shared" ref="R451:R514" ca="1" si="100">Q451*G451/1000</f>
        <v>7.7350000000000003</v>
      </c>
      <c r="S451" s="14">
        <f t="shared" ref="S451:S514" ca="1" si="101">INDIRECT($A$1&amp;"AE"&amp;A451)</f>
        <v>711683.36</v>
      </c>
      <c r="T451" s="14">
        <f t="shared" ref="T451:T514" ca="1" si="102">INDIRECT($A$1&amp;"AF"&amp;A451)</f>
        <v>6172785.9900000002</v>
      </c>
      <c r="U451" s="14" t="str">
        <f t="shared" ref="U451:U514" ca="1" si="103">INDIRECT($A$1&amp;"AC"&amp;A451)</f>
        <v>3CAE7253-0970-0F90-E044-0003BA298018</v>
      </c>
    </row>
    <row r="452" spans="1:21" s="14" customFormat="1" x14ac:dyDescent="0.25">
      <c r="A452" s="14">
        <f t="shared" si="91"/>
        <v>452</v>
      </c>
      <c r="B452" s="14" t="str">
        <f t="shared" ca="1" si="92"/>
        <v>1C9B21DB-757D-4468-8639-E014EC53A179</v>
      </c>
      <c r="C452" s="14" t="str">
        <f t="shared" ca="1" si="93"/>
        <v>Promenaden</v>
      </c>
      <c r="D452" s="14" t="str">
        <f t="shared" ca="1" si="94"/>
        <v>150</v>
      </c>
      <c r="E452" s="14" t="str">
        <f t="shared" ca="1" si="95"/>
        <v>9qæ</v>
      </c>
      <c r="F452" s="1">
        <f t="shared" ca="1" si="96"/>
        <v>130</v>
      </c>
      <c r="G452" s="1">
        <f t="shared" ca="1" si="97"/>
        <v>153</v>
      </c>
      <c r="H452" s="1">
        <f t="shared" ca="1" si="98"/>
        <v>2008</v>
      </c>
      <c r="I452" s="1" t="str">
        <f ca="1">INDEX(Relationstabel!$C$3:$K$10,MATCH(INDIRECT($A$1&amp;"J"&amp;A452),Relationstabel!$A$3:$A$10,0),MATCH(IFERROR(VALUE(INDIRECT($A$1&amp;"K"&amp;A452)),0),Relationstabel!$C$1:$K$1,0))</f>
        <v>Fjernvarme/ Blokvarme</v>
      </c>
      <c r="J452" s="1" t="str">
        <f ca="1">INDEX(Anvendelseskode!B:B,MATCH($F452,Anvendelseskode!$A:$A,0))</f>
        <v>Række-, kæde-, dobbelthus (lodret adskillelse mellem enhederne)</v>
      </c>
      <c r="K452" s="1" t="str">
        <f ca="1">INDEX(Anvendelseskode!C:C,MATCH($F452,Anvendelseskode!$A:$A,0))</f>
        <v>Række-, kæde og dobbelthuse</v>
      </c>
      <c r="L452" s="1" t="str">
        <f ca="1">INDEX(Anvendelseskode!D:D,MATCH($F452,Anvendelseskode!$A:$A,0))</f>
        <v>Private husholdninger</v>
      </c>
      <c r="M452" s="1" t="str">
        <f ca="1">IFERROR(INDEX(SBi!$2:$2,MATCH(H452,SBi!$1:$1,1)),SBi!$K$2)</f>
        <v>Efter 2006</v>
      </c>
      <c r="N452" s="1">
        <f ca="1">INDEX(SBi!$C$3:$K$28,MATCH(F452,SBi!$B$3:$B$28,0),MATCH(M452,SBi!$C$2:$K$2,0))</f>
        <v>66.400000000000006</v>
      </c>
      <c r="O452" s="16">
        <f t="shared" ca="1" si="99"/>
        <v>10.1592</v>
      </c>
      <c r="P452" s="16" t="str">
        <f ca="1">IFERROR(INDEX(VpD!$2:$2,MATCH(H452,VpD!$1:$1,1)),VpD!$I$2)</f>
        <v>&gt;1998</v>
      </c>
      <c r="Q452" s="1">
        <f ca="1">INDEX(VpD!$C$3:$I$27,MATCH(F452,VpD!$B$3:$B$27,0),MATCH(P452,VpD!$C$2:$I$2,0))</f>
        <v>65</v>
      </c>
      <c r="R452" s="16">
        <f t="shared" ca="1" si="100"/>
        <v>9.9450000000000003</v>
      </c>
      <c r="S452" s="14">
        <f t="shared" ca="1" si="101"/>
        <v>711670.24</v>
      </c>
      <c r="T452" s="14">
        <f t="shared" ca="1" si="102"/>
        <v>6172783.4199999999</v>
      </c>
      <c r="U452" s="14" t="str">
        <f t="shared" ca="1" si="103"/>
        <v>3CAE7253-0972-0F90-E044-0003BA298018</v>
      </c>
    </row>
    <row r="453" spans="1:21" s="14" customFormat="1" x14ac:dyDescent="0.25">
      <c r="A453" s="14">
        <f t="shared" si="91"/>
        <v>453</v>
      </c>
      <c r="B453" s="14" t="str">
        <f t="shared" ca="1" si="92"/>
        <v>56099948-9EA7-4782-A9E9-DEB9A9F12F0C</v>
      </c>
      <c r="C453" s="14" t="str">
        <f t="shared" ca="1" si="93"/>
        <v>Pilehavevænge</v>
      </c>
      <c r="D453" s="14" t="str">
        <f t="shared" ca="1" si="94"/>
        <v>7</v>
      </c>
      <c r="E453" s="14" t="str">
        <f t="shared" ca="1" si="95"/>
        <v>10dc</v>
      </c>
      <c r="F453" s="1">
        <f t="shared" ca="1" si="96"/>
        <v>120</v>
      </c>
      <c r="G453" s="1">
        <f t="shared" ca="1" si="97"/>
        <v>163</v>
      </c>
      <c r="H453" s="1">
        <f t="shared" ca="1" si="98"/>
        <v>1970</v>
      </c>
      <c r="I453" s="1" t="str">
        <f ca="1">INDEX(Relationstabel!$C$3:$K$10,MATCH(INDIRECT($A$1&amp;"J"&amp;A453),Relationstabel!$A$3:$A$10,0),MATCH(IFERROR(VALUE(INDIRECT($A$1&amp;"K"&amp;A453)),0),Relationstabel!$C$1:$K$1,0))</f>
        <v>Fjernvarme/ Blokvarme</v>
      </c>
      <c r="J453" s="1" t="str">
        <f ca="1">INDEX(Anvendelseskode!B:B,MATCH($F453,Anvendelseskode!$A:$A,0))</f>
        <v>Fritliggende enfamilieshus (parcelhus)</v>
      </c>
      <c r="K453" s="1" t="str">
        <f ca="1">INDEX(Anvendelseskode!C:C,MATCH($F453,Anvendelseskode!$A:$A,0))</f>
        <v>Parcelhuse</v>
      </c>
      <c r="L453" s="1" t="str">
        <f ca="1">INDEX(Anvendelseskode!D:D,MATCH($F453,Anvendelseskode!$A:$A,0))</f>
        <v>Private husholdninger</v>
      </c>
      <c r="M453" s="1" t="str">
        <f ca="1">IFERROR(INDEX(SBi!$2:$2,MATCH(H453,SBi!$1:$1,1)),SBi!$K$2)</f>
        <v>1961-1972</v>
      </c>
      <c r="N453" s="1">
        <f ca="1">INDEX(SBi!$C$3:$K$28,MATCH(F453,SBi!$B$3:$B$28,0),MATCH(M453,SBi!$C$2:$K$2,0))</f>
        <v>134.30000000000001</v>
      </c>
      <c r="O453" s="16">
        <f t="shared" ca="1" si="99"/>
        <v>21.890900000000002</v>
      </c>
      <c r="P453" s="16" t="str">
        <f ca="1">IFERROR(INDEX(VpD!$2:$2,MATCH(H453,VpD!$1:$1,1)),VpD!$I$2)</f>
        <v>1961-1972</v>
      </c>
      <c r="Q453" s="1">
        <f ca="1">INDEX(VpD!$C$3:$I$27,MATCH(F453,VpD!$B$3:$B$27,0),MATCH(P453,VpD!$C$2:$I$2,0))</f>
        <v>143</v>
      </c>
      <c r="R453" s="16">
        <f t="shared" ca="1" si="100"/>
        <v>23.309000000000001</v>
      </c>
      <c r="S453" s="14">
        <f t="shared" ca="1" si="101"/>
        <v>711123.77</v>
      </c>
      <c r="T453" s="14">
        <f t="shared" ca="1" si="102"/>
        <v>6172035.8399999999</v>
      </c>
      <c r="U453" s="14" t="str">
        <f t="shared" ca="1" si="103"/>
        <v>0A3F507E-1F0B-32B8-E044-0003BA298018</v>
      </c>
    </row>
    <row r="454" spans="1:21" s="14" customFormat="1" x14ac:dyDescent="0.25">
      <c r="A454" s="14">
        <f t="shared" si="91"/>
        <v>454</v>
      </c>
      <c r="B454" s="14" t="str">
        <f t="shared" ca="1" si="92"/>
        <v>3BE0319F-A8BA-46E3-891E-8F865D3C3014</v>
      </c>
      <c r="C454" s="14" t="str">
        <f t="shared" ca="1" si="93"/>
        <v>Højstrupvej</v>
      </c>
      <c r="D454" s="14" t="str">
        <f t="shared" ca="1" si="94"/>
        <v>21</v>
      </c>
      <c r="E454" s="14" t="str">
        <f t="shared" ca="1" si="95"/>
        <v>18el</v>
      </c>
      <c r="F454" s="1">
        <f t="shared" ca="1" si="96"/>
        <v>120</v>
      </c>
      <c r="G454" s="1">
        <f t="shared" ca="1" si="97"/>
        <v>138</v>
      </c>
      <c r="H454" s="1">
        <f t="shared" ca="1" si="98"/>
        <v>1971</v>
      </c>
      <c r="I454" s="1" t="str">
        <f ca="1">INDEX(Relationstabel!$C$3:$K$10,MATCH(INDIRECT($A$1&amp;"J"&amp;A454),Relationstabel!$A$3:$A$10,0),MATCH(IFERROR(VALUE(INDIRECT($A$1&amp;"K"&amp;A454)),0),Relationstabel!$C$1:$K$1,0))</f>
        <v>Naturgas</v>
      </c>
      <c r="J454" s="1" t="str">
        <f ca="1">INDEX(Anvendelseskode!B:B,MATCH($F454,Anvendelseskode!$A:$A,0))</f>
        <v>Fritliggende enfamilieshus (parcelhus)</v>
      </c>
      <c r="K454" s="1" t="str">
        <f ca="1">INDEX(Anvendelseskode!C:C,MATCH($F454,Anvendelseskode!$A:$A,0))</f>
        <v>Parcelhuse</v>
      </c>
      <c r="L454" s="1" t="str">
        <f ca="1">INDEX(Anvendelseskode!D:D,MATCH($F454,Anvendelseskode!$A:$A,0))</f>
        <v>Private husholdninger</v>
      </c>
      <c r="M454" s="1" t="str">
        <f ca="1">IFERROR(INDEX(SBi!$2:$2,MATCH(H454,SBi!$1:$1,1)),SBi!$K$2)</f>
        <v>1961-1972</v>
      </c>
      <c r="N454" s="1">
        <f ca="1">INDEX(SBi!$C$3:$K$28,MATCH(F454,SBi!$B$3:$B$28,0),MATCH(M454,SBi!$C$2:$K$2,0))</f>
        <v>134.30000000000001</v>
      </c>
      <c r="O454" s="16">
        <f t="shared" ca="1" si="99"/>
        <v>18.5334</v>
      </c>
      <c r="P454" s="16" t="str">
        <f ca="1">IFERROR(INDEX(VpD!$2:$2,MATCH(H454,VpD!$1:$1,1)),VpD!$I$2)</f>
        <v>1961-1972</v>
      </c>
      <c r="Q454" s="1">
        <f ca="1">INDEX(VpD!$C$3:$I$27,MATCH(F454,VpD!$B$3:$B$27,0),MATCH(P454,VpD!$C$2:$I$2,0))</f>
        <v>143</v>
      </c>
      <c r="R454" s="16">
        <f t="shared" ca="1" si="100"/>
        <v>19.734000000000002</v>
      </c>
      <c r="S454" s="14">
        <f t="shared" ca="1" si="101"/>
        <v>713089.14</v>
      </c>
      <c r="T454" s="14">
        <f t="shared" ca="1" si="102"/>
        <v>6169056.96</v>
      </c>
      <c r="U454" s="14" t="str">
        <f t="shared" ca="1" si="103"/>
        <v>0A3F507E-1B0A-32B8-E044-0003BA298018</v>
      </c>
    </row>
    <row r="455" spans="1:21" s="14" customFormat="1" x14ac:dyDescent="0.25">
      <c r="A455" s="14">
        <f t="shared" si="91"/>
        <v>455</v>
      </c>
      <c r="B455" s="14" t="str">
        <f t="shared" ca="1" si="92"/>
        <v>22160520-38A9-4C9A-BD00-AC078CB8F2CE</v>
      </c>
      <c r="C455" s="14" t="str">
        <f t="shared" ca="1" si="93"/>
        <v>Rørsøvej</v>
      </c>
      <c r="D455" s="14" t="str">
        <f t="shared" ca="1" si="94"/>
        <v>2</v>
      </c>
      <c r="E455" s="14" t="str">
        <f t="shared" ca="1" si="95"/>
        <v>24ft</v>
      </c>
      <c r="F455" s="1">
        <f t="shared" ca="1" si="96"/>
        <v>120</v>
      </c>
      <c r="G455" s="1">
        <f t="shared" ca="1" si="97"/>
        <v>184</v>
      </c>
      <c r="H455" s="1">
        <f t="shared" ca="1" si="98"/>
        <v>2007</v>
      </c>
      <c r="I455" s="1" t="str">
        <f ca="1">INDEX(Relationstabel!$C$3:$K$10,MATCH(INDIRECT($A$1&amp;"J"&amp;A455),Relationstabel!$A$3:$A$10,0),MATCH(IFERROR(VALUE(INDIRECT($A$1&amp;"K"&amp;A455)),0),Relationstabel!$C$1:$K$1,0))</f>
        <v>Naturgas</v>
      </c>
      <c r="J455" s="1" t="str">
        <f ca="1">INDEX(Anvendelseskode!B:B,MATCH($F455,Anvendelseskode!$A:$A,0))</f>
        <v>Fritliggende enfamilieshus (parcelhus)</v>
      </c>
      <c r="K455" s="1" t="str">
        <f ca="1">INDEX(Anvendelseskode!C:C,MATCH($F455,Anvendelseskode!$A:$A,0))</f>
        <v>Parcelhuse</v>
      </c>
      <c r="L455" s="1" t="str">
        <f ca="1">INDEX(Anvendelseskode!D:D,MATCH($F455,Anvendelseskode!$A:$A,0))</f>
        <v>Private husholdninger</v>
      </c>
      <c r="M455" s="1" t="str">
        <f ca="1">IFERROR(INDEX(SBi!$2:$2,MATCH(H455,SBi!$1:$1,1)),SBi!$K$2)</f>
        <v>Efter 2006</v>
      </c>
      <c r="N455" s="1">
        <f ca="1">INDEX(SBi!$C$3:$K$28,MATCH(F455,SBi!$B$3:$B$28,0),MATCH(M455,SBi!$C$2:$K$2,0))</f>
        <v>67.3</v>
      </c>
      <c r="O455" s="16">
        <f t="shared" ca="1" si="99"/>
        <v>12.383199999999999</v>
      </c>
      <c r="P455" s="16" t="str">
        <f ca="1">IFERROR(INDEX(VpD!$2:$2,MATCH(H455,VpD!$1:$1,1)),VpD!$I$2)</f>
        <v>&gt;1998</v>
      </c>
      <c r="Q455" s="1">
        <f ca="1">INDEX(VpD!$C$3:$I$27,MATCH(F455,VpD!$B$3:$B$27,0),MATCH(P455,VpD!$C$2:$I$2,0))</f>
        <v>72</v>
      </c>
      <c r="R455" s="16">
        <f t="shared" ca="1" si="100"/>
        <v>13.247999999999999</v>
      </c>
      <c r="S455" s="14">
        <f t="shared" ca="1" si="101"/>
        <v>714244.33</v>
      </c>
      <c r="T455" s="14">
        <f t="shared" ca="1" si="102"/>
        <v>6168825.9900000002</v>
      </c>
      <c r="U455" s="14" t="str">
        <f t="shared" ca="1" si="103"/>
        <v>2B190E33-7E09-3634-E044-0003BA298018</v>
      </c>
    </row>
    <row r="456" spans="1:21" s="14" customFormat="1" x14ac:dyDescent="0.25">
      <c r="A456" s="14">
        <f t="shared" si="91"/>
        <v>456</v>
      </c>
      <c r="B456" s="14" t="str">
        <f t="shared" ca="1" si="92"/>
        <v>864D9B7B-71E9-49A6-9048-6B7D77620D97</v>
      </c>
      <c r="C456" s="14" t="str">
        <f t="shared" ca="1" si="93"/>
        <v>Delta Park</v>
      </c>
      <c r="D456" s="14" t="str">
        <f t="shared" ca="1" si="94"/>
        <v>30</v>
      </c>
      <c r="E456" s="14" t="str">
        <f t="shared" ca="1" si="95"/>
        <v>7fr</v>
      </c>
      <c r="F456" s="1">
        <f t="shared" ca="1" si="96"/>
        <v>140</v>
      </c>
      <c r="G456" s="1">
        <f t="shared" ca="1" si="97"/>
        <v>4560</v>
      </c>
      <c r="H456" s="1">
        <f t="shared" ca="1" si="98"/>
        <v>2007</v>
      </c>
      <c r="I456" s="1" t="str">
        <f ca="1">INDEX(Relationstabel!$C$3:$K$10,MATCH(INDIRECT($A$1&amp;"J"&amp;A456),Relationstabel!$A$3:$A$10,0),MATCH(IFERROR(VALUE(INDIRECT($A$1&amp;"K"&amp;A456)),0),Relationstabel!$C$1:$K$1,0))</f>
        <v>Fjernvarme/ Blokvarme</v>
      </c>
      <c r="J456" s="1" t="str">
        <f ca="1">INDEX(Anvendelseskode!B:B,MATCH($F456,Anvendelseskode!$A:$A,0))</f>
        <v>Etageboligbebyggelse</v>
      </c>
      <c r="K456" s="1" t="str">
        <f ca="1">INDEX(Anvendelseskode!C:C,MATCH($F456,Anvendelseskode!$A:$A,0))</f>
        <v>Etageboligbebyggelse</v>
      </c>
      <c r="L456" s="1" t="str">
        <f ca="1">INDEX(Anvendelseskode!D:D,MATCH($F456,Anvendelseskode!$A:$A,0))</f>
        <v>Private husholdninger</v>
      </c>
      <c r="M456" s="1" t="str">
        <f ca="1">IFERROR(INDEX(SBi!$2:$2,MATCH(H456,SBi!$1:$1,1)),SBi!$K$2)</f>
        <v>Efter 2006</v>
      </c>
      <c r="N456" s="1">
        <f ca="1">INDEX(SBi!$C$3:$K$28,MATCH(F456,SBi!$B$3:$B$28,0),MATCH(M456,SBi!$C$2:$K$2,0))</f>
        <v>60.7</v>
      </c>
      <c r="O456" s="16">
        <f t="shared" ca="1" si="99"/>
        <v>276.79199999999997</v>
      </c>
      <c r="P456" s="16" t="str">
        <f ca="1">IFERROR(INDEX(VpD!$2:$2,MATCH(H456,VpD!$1:$1,1)),VpD!$I$2)</f>
        <v>&gt;1998</v>
      </c>
      <c r="Q456" s="1">
        <f ca="1">INDEX(VpD!$C$3:$I$27,MATCH(F456,VpD!$B$3:$B$27,0),MATCH(P456,VpD!$C$2:$I$2,0))</f>
        <v>64</v>
      </c>
      <c r="R456" s="16">
        <f t="shared" ca="1" si="100"/>
        <v>291.83999999999997</v>
      </c>
      <c r="S456" s="14">
        <f t="shared" ca="1" si="101"/>
        <v>713327.86</v>
      </c>
      <c r="T456" s="14">
        <f t="shared" ca="1" si="102"/>
        <v>6169840.4800000004</v>
      </c>
      <c r="U456" s="14" t="str">
        <f t="shared" ca="1" si="103"/>
        <v>1DE21027-9CE5-1D9F-E044-0003BA298018</v>
      </c>
    </row>
    <row r="457" spans="1:21" s="14" customFormat="1" x14ac:dyDescent="0.25">
      <c r="A457" s="14">
        <f t="shared" si="91"/>
        <v>457</v>
      </c>
      <c r="B457" s="14" t="str">
        <f t="shared" ca="1" si="92"/>
        <v>1E6FDF55-F4C5-4D36-9A0E-65B28CB59E95</v>
      </c>
      <c r="C457" s="14" t="str">
        <f t="shared" ca="1" si="93"/>
        <v>Syvhøjvænge</v>
      </c>
      <c r="D457" s="14" t="str">
        <f t="shared" ca="1" si="94"/>
        <v>220</v>
      </c>
      <c r="E457" s="14" t="str">
        <f t="shared" ca="1" si="95"/>
        <v>14dp</v>
      </c>
      <c r="F457" s="1">
        <f t="shared" ca="1" si="96"/>
        <v>130</v>
      </c>
      <c r="G457" s="1">
        <f t="shared" ca="1" si="97"/>
        <v>107</v>
      </c>
      <c r="H457" s="1">
        <f t="shared" ca="1" si="98"/>
        <v>1983</v>
      </c>
      <c r="I457" s="1" t="str">
        <f ca="1">INDEX(Relationstabel!$C$3:$K$10,MATCH(INDIRECT($A$1&amp;"J"&amp;A457),Relationstabel!$A$3:$A$10,0),MATCH(IFERROR(VALUE(INDIRECT($A$1&amp;"K"&amp;A457)),0),Relationstabel!$C$1:$K$1,0))</f>
        <v>Fjernvarme/ Blokvarme</v>
      </c>
      <c r="J457" s="1" t="str">
        <f ca="1">INDEX(Anvendelseskode!B:B,MATCH($F457,Anvendelseskode!$A:$A,0))</f>
        <v>Række-, kæde-, dobbelthus (lodret adskillelse mellem enhederne)</v>
      </c>
      <c r="K457" s="1" t="str">
        <f ca="1">INDEX(Anvendelseskode!C:C,MATCH($F457,Anvendelseskode!$A:$A,0))</f>
        <v>Række-, kæde og dobbelthuse</v>
      </c>
      <c r="L457" s="1" t="str">
        <f ca="1">INDEX(Anvendelseskode!D:D,MATCH($F457,Anvendelseskode!$A:$A,0))</f>
        <v>Private husholdninger</v>
      </c>
      <c r="M457" s="1" t="str">
        <f ca="1">IFERROR(INDEX(SBi!$2:$2,MATCH(H457,SBi!$1:$1,1)),SBi!$K$2)</f>
        <v>1979-1998</v>
      </c>
      <c r="N457" s="1">
        <f ca="1">INDEX(SBi!$C$3:$K$28,MATCH(F457,SBi!$B$3:$B$28,0),MATCH(M457,SBi!$C$2:$K$2,0))</f>
        <v>96.8</v>
      </c>
      <c r="O457" s="16">
        <f t="shared" ca="1" si="99"/>
        <v>10.3576</v>
      </c>
      <c r="P457" s="16" t="str">
        <f ca="1">IFERROR(INDEX(VpD!$2:$2,MATCH(H457,VpD!$1:$1,1)),VpD!$I$2)</f>
        <v>1979-1998</v>
      </c>
      <c r="Q457" s="1">
        <f ca="1">INDEX(VpD!$C$3:$I$27,MATCH(F457,VpD!$B$3:$B$27,0),MATCH(P457,VpD!$C$2:$I$2,0))</f>
        <v>74</v>
      </c>
      <c r="R457" s="16">
        <f t="shared" ca="1" si="100"/>
        <v>7.9180000000000001</v>
      </c>
      <c r="S457" s="14">
        <f t="shared" ca="1" si="101"/>
        <v>711907.25</v>
      </c>
      <c r="T457" s="14">
        <f t="shared" ca="1" si="102"/>
        <v>6172160.21</v>
      </c>
      <c r="U457" s="14" t="str">
        <f t="shared" ca="1" si="103"/>
        <v>0A3F507E-2310-32B8-E044-0003BA298018</v>
      </c>
    </row>
    <row r="458" spans="1:21" s="14" customFormat="1" x14ac:dyDescent="0.25">
      <c r="A458" s="14">
        <f t="shared" si="91"/>
        <v>458</v>
      </c>
      <c r="B458" s="14" t="str">
        <f t="shared" ca="1" si="92"/>
        <v>72548F0F-8EBA-4E30-BA3B-AAE4E1F5C74B</v>
      </c>
      <c r="C458" s="14" t="str">
        <f t="shared" ca="1" si="93"/>
        <v>Rendsagervej</v>
      </c>
      <c r="D458" s="14" t="str">
        <f t="shared" ca="1" si="94"/>
        <v>132</v>
      </c>
      <c r="E458" s="14" t="str">
        <f t="shared" ca="1" si="95"/>
        <v>9gk</v>
      </c>
      <c r="F458" s="1">
        <f t="shared" ca="1" si="96"/>
        <v>120</v>
      </c>
      <c r="G458" s="1">
        <f t="shared" ca="1" si="97"/>
        <v>134</v>
      </c>
      <c r="H458" s="1">
        <f t="shared" ca="1" si="98"/>
        <v>1972</v>
      </c>
      <c r="I458" s="1" t="str">
        <f ca="1">INDEX(Relationstabel!$C$3:$K$10,MATCH(INDIRECT($A$1&amp;"J"&amp;A458),Relationstabel!$A$3:$A$10,0),MATCH(IFERROR(VALUE(INDIRECT($A$1&amp;"K"&amp;A458)),0),Relationstabel!$C$1:$K$1,0))</f>
        <v>Naturgas</v>
      </c>
      <c r="J458" s="1" t="str">
        <f ca="1">INDEX(Anvendelseskode!B:B,MATCH($F458,Anvendelseskode!$A:$A,0))</f>
        <v>Fritliggende enfamilieshus (parcelhus)</v>
      </c>
      <c r="K458" s="1" t="str">
        <f ca="1">INDEX(Anvendelseskode!C:C,MATCH($F458,Anvendelseskode!$A:$A,0))</f>
        <v>Parcelhuse</v>
      </c>
      <c r="L458" s="1" t="str">
        <f ca="1">INDEX(Anvendelseskode!D:D,MATCH($F458,Anvendelseskode!$A:$A,0))</f>
        <v>Private husholdninger</v>
      </c>
      <c r="M458" s="1" t="str">
        <f ca="1">IFERROR(INDEX(SBi!$2:$2,MATCH(H458,SBi!$1:$1,1)),SBi!$K$2)</f>
        <v>1961-1972</v>
      </c>
      <c r="N458" s="1">
        <f ca="1">INDEX(SBi!$C$3:$K$28,MATCH(F458,SBi!$B$3:$B$28,0),MATCH(M458,SBi!$C$2:$K$2,0))</f>
        <v>134.30000000000001</v>
      </c>
      <c r="O458" s="16">
        <f t="shared" ca="1" si="99"/>
        <v>17.996200000000002</v>
      </c>
      <c r="P458" s="16" t="str">
        <f ca="1">IFERROR(INDEX(VpD!$2:$2,MATCH(H458,VpD!$1:$1,1)),VpD!$I$2)</f>
        <v>1961-1972</v>
      </c>
      <c r="Q458" s="1">
        <f ca="1">INDEX(VpD!$C$3:$I$27,MATCH(F458,VpD!$B$3:$B$27,0),MATCH(P458,VpD!$C$2:$I$2,0))</f>
        <v>143</v>
      </c>
      <c r="R458" s="16">
        <f t="shared" ca="1" si="100"/>
        <v>19.161999999999999</v>
      </c>
      <c r="S458" s="14">
        <f t="shared" ca="1" si="101"/>
        <v>710914.55</v>
      </c>
      <c r="T458" s="14">
        <f t="shared" ca="1" si="102"/>
        <v>6171838.6299999999</v>
      </c>
      <c r="U458" s="14" t="str">
        <f t="shared" ca="1" si="103"/>
        <v>0A3F507E-2000-32B8-E044-0003BA298018</v>
      </c>
    </row>
    <row r="459" spans="1:21" s="14" customFormat="1" x14ac:dyDescent="0.25">
      <c r="A459" s="14">
        <f t="shared" si="91"/>
        <v>459</v>
      </c>
      <c r="B459" s="14" t="str">
        <f t="shared" ca="1" si="92"/>
        <v>99F2A2AA-C50C-4E2F-BA1A-050419963733</v>
      </c>
      <c r="C459" s="14" t="str">
        <f t="shared" ca="1" si="93"/>
        <v>Horsbred</v>
      </c>
      <c r="D459" s="14" t="str">
        <f t="shared" ca="1" si="94"/>
        <v>144</v>
      </c>
      <c r="E459" s="14" t="str">
        <f t="shared" ca="1" si="95"/>
        <v>20i</v>
      </c>
      <c r="F459" s="1">
        <f t="shared" ca="1" si="96"/>
        <v>120</v>
      </c>
      <c r="G459" s="1">
        <f t="shared" ca="1" si="97"/>
        <v>126</v>
      </c>
      <c r="H459" s="1">
        <f t="shared" ca="1" si="98"/>
        <v>1984</v>
      </c>
      <c r="I459" s="1" t="str">
        <f ca="1">INDEX(Relationstabel!$C$3:$K$10,MATCH(INDIRECT($A$1&amp;"J"&amp;A459),Relationstabel!$A$3:$A$10,0),MATCH(IFERROR(VALUE(INDIRECT($A$1&amp;"K"&amp;A459)),0),Relationstabel!$C$1:$K$1,0))</f>
        <v>Fjernvarme/ Blokvarme</v>
      </c>
      <c r="J459" s="1" t="str">
        <f ca="1">INDEX(Anvendelseskode!B:B,MATCH($F459,Anvendelseskode!$A:$A,0))</f>
        <v>Fritliggende enfamilieshus (parcelhus)</v>
      </c>
      <c r="K459" s="1" t="str">
        <f ca="1">INDEX(Anvendelseskode!C:C,MATCH($F459,Anvendelseskode!$A:$A,0))</f>
        <v>Parcelhuse</v>
      </c>
      <c r="L459" s="1" t="str">
        <f ca="1">INDEX(Anvendelseskode!D:D,MATCH($F459,Anvendelseskode!$A:$A,0))</f>
        <v>Private husholdninger</v>
      </c>
      <c r="M459" s="1" t="str">
        <f ca="1">IFERROR(INDEX(SBi!$2:$2,MATCH(H459,SBi!$1:$1,1)),SBi!$K$2)</f>
        <v>1979-1998</v>
      </c>
      <c r="N459" s="1">
        <f ca="1">INDEX(SBi!$C$3:$K$28,MATCH(F459,SBi!$B$3:$B$28,0),MATCH(M459,SBi!$C$2:$K$2,0))</f>
        <v>105.4</v>
      </c>
      <c r="O459" s="16">
        <f t="shared" ca="1" si="99"/>
        <v>13.280400000000002</v>
      </c>
      <c r="P459" s="16" t="str">
        <f ca="1">IFERROR(INDEX(VpD!$2:$2,MATCH(H459,VpD!$1:$1,1)),VpD!$I$2)</f>
        <v>1979-1998</v>
      </c>
      <c r="Q459" s="1">
        <f ca="1">INDEX(VpD!$C$3:$I$27,MATCH(F459,VpD!$B$3:$B$27,0),MATCH(P459,VpD!$C$2:$I$2,0))</f>
        <v>90</v>
      </c>
      <c r="R459" s="16">
        <f t="shared" ca="1" si="100"/>
        <v>11.34</v>
      </c>
      <c r="S459" s="14">
        <f t="shared" ca="1" si="101"/>
        <v>711444.65</v>
      </c>
      <c r="T459" s="14">
        <f t="shared" ca="1" si="102"/>
        <v>6172095.9500000002</v>
      </c>
      <c r="U459" s="14" t="str">
        <f t="shared" ca="1" si="103"/>
        <v>0A3F507E-1904-32B8-E044-0003BA298018</v>
      </c>
    </row>
    <row r="460" spans="1:21" s="14" customFormat="1" x14ac:dyDescent="0.25">
      <c r="A460" s="14">
        <f t="shared" si="91"/>
        <v>460</v>
      </c>
      <c r="B460" s="14" t="str">
        <f t="shared" ca="1" si="92"/>
        <v>071CF472-A106-4A19-AE65-A8EDFA01FEE6</v>
      </c>
      <c r="C460" s="14" t="str">
        <f t="shared" ca="1" si="93"/>
        <v>Hyrdeengen</v>
      </c>
      <c r="D460" s="14" t="str">
        <f t="shared" ca="1" si="94"/>
        <v>357</v>
      </c>
      <c r="E460" s="14" t="str">
        <f t="shared" ca="1" si="95"/>
        <v>21dk</v>
      </c>
      <c r="F460" s="1">
        <f t="shared" ca="1" si="96"/>
        <v>130</v>
      </c>
      <c r="G460" s="1">
        <f t="shared" ca="1" si="97"/>
        <v>124</v>
      </c>
      <c r="H460" s="1">
        <f t="shared" ca="1" si="98"/>
        <v>1975</v>
      </c>
      <c r="I460" s="1" t="str">
        <f ca="1">INDEX(Relationstabel!$C$3:$K$10,MATCH(INDIRECT($A$1&amp;"J"&amp;A460),Relationstabel!$A$3:$A$10,0),MATCH(IFERROR(VALUE(INDIRECT($A$1&amp;"K"&amp;A460)),0),Relationstabel!$C$1:$K$1,0))</f>
        <v>Fjernvarme/ Blokvarme</v>
      </c>
      <c r="J460" s="1" t="str">
        <f ca="1">INDEX(Anvendelseskode!B:B,MATCH($F460,Anvendelseskode!$A:$A,0))</f>
        <v>Række-, kæde-, dobbelthus (lodret adskillelse mellem enhederne)</v>
      </c>
      <c r="K460" s="1" t="str">
        <f ca="1">INDEX(Anvendelseskode!C:C,MATCH($F460,Anvendelseskode!$A:$A,0))</f>
        <v>Række-, kæde og dobbelthuse</v>
      </c>
      <c r="L460" s="1" t="str">
        <f ca="1">INDEX(Anvendelseskode!D:D,MATCH($F460,Anvendelseskode!$A:$A,0))</f>
        <v>Private husholdninger</v>
      </c>
      <c r="M460" s="1" t="str">
        <f ca="1">IFERROR(INDEX(SBi!$2:$2,MATCH(H460,SBi!$1:$1,1)),SBi!$K$2)</f>
        <v>1973-1978</v>
      </c>
      <c r="N460" s="1">
        <f ca="1">INDEX(SBi!$C$3:$K$28,MATCH(F460,SBi!$B$3:$B$28,0),MATCH(M460,SBi!$C$2:$K$2,0))</f>
        <v>112.6</v>
      </c>
      <c r="O460" s="16">
        <f t="shared" ca="1" si="99"/>
        <v>13.962399999999999</v>
      </c>
      <c r="P460" s="16" t="str">
        <f ca="1">IFERROR(INDEX(VpD!$2:$2,MATCH(H460,VpD!$1:$1,1)),VpD!$I$2)</f>
        <v>1973-1978</v>
      </c>
      <c r="Q460" s="1">
        <f ca="1">INDEX(VpD!$C$3:$I$27,MATCH(F460,VpD!$B$3:$B$27,0),MATCH(P460,VpD!$C$2:$I$2,0))</f>
        <v>98</v>
      </c>
      <c r="R460" s="16">
        <f t="shared" ca="1" si="100"/>
        <v>12.151999999999999</v>
      </c>
      <c r="S460" s="14">
        <f t="shared" ca="1" si="101"/>
        <v>711536.08</v>
      </c>
      <c r="T460" s="14">
        <f t="shared" ca="1" si="102"/>
        <v>6172289.8399999999</v>
      </c>
      <c r="U460" s="14" t="str">
        <f t="shared" ca="1" si="103"/>
        <v>0A3F507E-1A04-32B8-E044-0003BA298018</v>
      </c>
    </row>
    <row r="461" spans="1:21" s="14" customFormat="1" x14ac:dyDescent="0.25">
      <c r="A461" s="14">
        <f t="shared" si="91"/>
        <v>461</v>
      </c>
      <c r="B461" s="14" t="str">
        <f t="shared" ca="1" si="92"/>
        <v>8A1BA9E7-42A8-4DFE-A733-BF3402918312</v>
      </c>
      <c r="C461" s="14" t="str">
        <f t="shared" ca="1" si="93"/>
        <v>Kollerupparken</v>
      </c>
      <c r="D461" s="14" t="str">
        <f t="shared" ca="1" si="94"/>
        <v>30</v>
      </c>
      <c r="E461" s="14" t="str">
        <f t="shared" ca="1" si="95"/>
        <v>6lf</v>
      </c>
      <c r="F461" s="1">
        <f t="shared" ca="1" si="96"/>
        <v>130</v>
      </c>
      <c r="G461" s="1">
        <f t="shared" ca="1" si="97"/>
        <v>122</v>
      </c>
      <c r="H461" s="1">
        <f t="shared" ca="1" si="98"/>
        <v>1967</v>
      </c>
      <c r="I461" s="1" t="str">
        <f ca="1">INDEX(Relationstabel!$C$3:$K$10,MATCH(INDIRECT($A$1&amp;"J"&amp;A461),Relationstabel!$A$3:$A$10,0),MATCH(IFERROR(VALUE(INDIRECT($A$1&amp;"K"&amp;A461)),0),Relationstabel!$C$1:$K$1,0))</f>
        <v>Fjernvarme/ Blokvarme</v>
      </c>
      <c r="J461" s="1" t="str">
        <f ca="1">INDEX(Anvendelseskode!B:B,MATCH($F461,Anvendelseskode!$A:$A,0))</f>
        <v>Række-, kæde-, dobbelthus (lodret adskillelse mellem enhederne)</v>
      </c>
      <c r="K461" s="1" t="str">
        <f ca="1">INDEX(Anvendelseskode!C:C,MATCH($F461,Anvendelseskode!$A:$A,0))</f>
        <v>Række-, kæde og dobbelthuse</v>
      </c>
      <c r="L461" s="1" t="str">
        <f ca="1">INDEX(Anvendelseskode!D:D,MATCH($F461,Anvendelseskode!$A:$A,0))</f>
        <v>Private husholdninger</v>
      </c>
      <c r="M461" s="1" t="str">
        <f ca="1">IFERROR(INDEX(SBi!$2:$2,MATCH(H461,SBi!$1:$1,1)),SBi!$K$2)</f>
        <v>1961-1972</v>
      </c>
      <c r="N461" s="1">
        <f ca="1">INDEX(SBi!$C$3:$K$28,MATCH(F461,SBi!$B$3:$B$28,0),MATCH(M461,SBi!$C$2:$K$2,0))</f>
        <v>119.9</v>
      </c>
      <c r="O461" s="16">
        <f t="shared" ca="1" si="99"/>
        <v>14.627800000000001</v>
      </c>
      <c r="P461" s="16" t="str">
        <f ca="1">IFERROR(INDEX(VpD!$2:$2,MATCH(H461,VpD!$1:$1,1)),VpD!$I$2)</f>
        <v>1961-1972</v>
      </c>
      <c r="Q461" s="1">
        <f ca="1">INDEX(VpD!$C$3:$I$27,MATCH(F461,VpD!$B$3:$B$27,0),MATCH(P461,VpD!$C$2:$I$2,0))</f>
        <v>120</v>
      </c>
      <c r="R461" s="16">
        <f t="shared" ca="1" si="100"/>
        <v>14.64</v>
      </c>
      <c r="S461" s="14">
        <f t="shared" ca="1" si="101"/>
        <v>713638.29</v>
      </c>
      <c r="T461" s="14">
        <f t="shared" ca="1" si="102"/>
        <v>6169220.3600000003</v>
      </c>
      <c r="U461" s="14" t="str">
        <f t="shared" ca="1" si="103"/>
        <v>0A3F507E-1C04-32B8-E044-0003BA298018</v>
      </c>
    </row>
    <row r="462" spans="1:21" s="14" customFormat="1" x14ac:dyDescent="0.25">
      <c r="A462" s="14">
        <f t="shared" si="91"/>
        <v>462</v>
      </c>
      <c r="B462" s="14" t="str">
        <f t="shared" ca="1" si="92"/>
        <v>3F6C0A7A-CCF8-4D67-B866-1F90012294CF</v>
      </c>
      <c r="C462" s="14" t="str">
        <f t="shared" ca="1" si="93"/>
        <v>Løkketoften</v>
      </c>
      <c r="D462" s="14" t="str">
        <f t="shared" ca="1" si="94"/>
        <v>34</v>
      </c>
      <c r="E462" s="14" t="str">
        <f t="shared" ca="1" si="95"/>
        <v>9ei</v>
      </c>
      <c r="F462" s="1">
        <f t="shared" ca="1" si="96"/>
        <v>120</v>
      </c>
      <c r="G462" s="1">
        <f t="shared" ca="1" si="97"/>
        <v>170</v>
      </c>
      <c r="H462" s="1">
        <f t="shared" ca="1" si="98"/>
        <v>1982</v>
      </c>
      <c r="I462" s="1" t="str">
        <f ca="1">INDEX(Relationstabel!$C$3:$K$10,MATCH(INDIRECT($A$1&amp;"J"&amp;A462),Relationstabel!$A$3:$A$10,0),MATCH(IFERROR(VALUE(INDIRECT($A$1&amp;"K"&amp;A462)),0),Relationstabel!$C$1:$K$1,0))</f>
        <v>Naturgas</v>
      </c>
      <c r="J462" s="1" t="str">
        <f ca="1">INDEX(Anvendelseskode!B:B,MATCH($F462,Anvendelseskode!$A:$A,0))</f>
        <v>Fritliggende enfamilieshus (parcelhus)</v>
      </c>
      <c r="K462" s="1" t="str">
        <f ca="1">INDEX(Anvendelseskode!C:C,MATCH($F462,Anvendelseskode!$A:$A,0))</f>
        <v>Parcelhuse</v>
      </c>
      <c r="L462" s="1" t="str">
        <f ca="1">INDEX(Anvendelseskode!D:D,MATCH($F462,Anvendelseskode!$A:$A,0))</f>
        <v>Private husholdninger</v>
      </c>
      <c r="M462" s="1" t="str">
        <f ca="1">IFERROR(INDEX(SBi!$2:$2,MATCH(H462,SBi!$1:$1,1)),SBi!$K$2)</f>
        <v>1979-1998</v>
      </c>
      <c r="N462" s="1">
        <f ca="1">INDEX(SBi!$C$3:$K$28,MATCH(F462,SBi!$B$3:$B$28,0),MATCH(M462,SBi!$C$2:$K$2,0))</f>
        <v>105.4</v>
      </c>
      <c r="O462" s="16">
        <f t="shared" ca="1" si="99"/>
        <v>17.917999999999999</v>
      </c>
      <c r="P462" s="16" t="str">
        <f ca="1">IFERROR(INDEX(VpD!$2:$2,MATCH(H462,VpD!$1:$1,1)),VpD!$I$2)</f>
        <v>1979-1998</v>
      </c>
      <c r="Q462" s="1">
        <f ca="1">INDEX(VpD!$C$3:$I$27,MATCH(F462,VpD!$B$3:$B$27,0),MATCH(P462,VpD!$C$2:$I$2,0))</f>
        <v>90</v>
      </c>
      <c r="R462" s="16">
        <f t="shared" ca="1" si="100"/>
        <v>15.3</v>
      </c>
      <c r="S462" s="14">
        <f t="shared" ca="1" si="101"/>
        <v>710936.55</v>
      </c>
      <c r="T462" s="14">
        <f t="shared" ca="1" si="102"/>
        <v>6172001.7199999997</v>
      </c>
      <c r="U462" s="14" t="str">
        <f t="shared" ca="1" si="103"/>
        <v>0A3F507E-1D05-32B8-E044-0003BA298018</v>
      </c>
    </row>
    <row r="463" spans="1:21" s="14" customFormat="1" x14ac:dyDescent="0.25">
      <c r="A463" s="14">
        <f t="shared" si="91"/>
        <v>463</v>
      </c>
      <c r="B463" s="14" t="str">
        <f t="shared" ca="1" si="92"/>
        <v>9CFE4373-2FD7-4CF2-8C8F-8A4EDF4DCBE1</v>
      </c>
      <c r="C463" s="14" t="str">
        <f t="shared" ca="1" si="93"/>
        <v>Gjeddesdalvej</v>
      </c>
      <c r="D463" s="14" t="str">
        <f t="shared" ca="1" si="94"/>
        <v>3</v>
      </c>
      <c r="E463" s="14" t="str">
        <f t="shared" ca="1" si="95"/>
        <v>7bi</v>
      </c>
      <c r="F463" s="1">
        <f t="shared" ca="1" si="96"/>
        <v>120</v>
      </c>
      <c r="G463" s="1">
        <f t="shared" ca="1" si="97"/>
        <v>120</v>
      </c>
      <c r="H463" s="1">
        <f t="shared" ca="1" si="98"/>
        <v>1970</v>
      </c>
      <c r="I463" s="1" t="str">
        <f ca="1">INDEX(Relationstabel!$C$3:$K$10,MATCH(INDIRECT($A$1&amp;"J"&amp;A463),Relationstabel!$A$3:$A$10,0),MATCH(IFERROR(VALUE(INDIRECT($A$1&amp;"K"&amp;A463)),0),Relationstabel!$C$1:$K$1,0))</f>
        <v>Naturgas</v>
      </c>
      <c r="J463" s="1" t="str">
        <f ca="1">INDEX(Anvendelseskode!B:B,MATCH($F463,Anvendelseskode!$A:$A,0))</f>
        <v>Fritliggende enfamilieshus (parcelhus)</v>
      </c>
      <c r="K463" s="1" t="str">
        <f ca="1">INDEX(Anvendelseskode!C:C,MATCH($F463,Anvendelseskode!$A:$A,0))</f>
        <v>Parcelhuse</v>
      </c>
      <c r="L463" s="1" t="str">
        <f ca="1">INDEX(Anvendelseskode!D:D,MATCH($F463,Anvendelseskode!$A:$A,0))</f>
        <v>Private husholdninger</v>
      </c>
      <c r="M463" s="1" t="str">
        <f ca="1">IFERROR(INDEX(SBi!$2:$2,MATCH(H463,SBi!$1:$1,1)),SBi!$K$2)</f>
        <v>1961-1972</v>
      </c>
      <c r="N463" s="1">
        <f ca="1">INDEX(SBi!$C$3:$K$28,MATCH(F463,SBi!$B$3:$B$28,0),MATCH(M463,SBi!$C$2:$K$2,0))</f>
        <v>134.30000000000001</v>
      </c>
      <c r="O463" s="16">
        <f t="shared" ca="1" si="99"/>
        <v>16.116000000000003</v>
      </c>
      <c r="P463" s="16" t="str">
        <f ca="1">IFERROR(INDEX(VpD!$2:$2,MATCH(H463,VpD!$1:$1,1)),VpD!$I$2)</f>
        <v>1961-1972</v>
      </c>
      <c r="Q463" s="1">
        <f ca="1">INDEX(VpD!$C$3:$I$27,MATCH(F463,VpD!$B$3:$B$27,0),MATCH(P463,VpD!$C$2:$I$2,0))</f>
        <v>143</v>
      </c>
      <c r="R463" s="16">
        <f t="shared" ca="1" si="100"/>
        <v>17.16</v>
      </c>
      <c r="S463" s="14">
        <f t="shared" ca="1" si="101"/>
        <v>712092.03</v>
      </c>
      <c r="T463" s="14">
        <f t="shared" ca="1" si="102"/>
        <v>6169431.6600000001</v>
      </c>
      <c r="U463" s="14" t="str">
        <f t="shared" ca="1" si="103"/>
        <v>0A3F507E-1814-32B8-E044-0003BA298018</v>
      </c>
    </row>
    <row r="464" spans="1:21" s="14" customFormat="1" x14ac:dyDescent="0.25">
      <c r="A464" s="14">
        <f t="shared" si="91"/>
        <v>464</v>
      </c>
      <c r="B464" s="14" t="str">
        <f t="shared" ca="1" si="92"/>
        <v>A2946B70-1000-4EE6-9A15-D70D0E2901DD</v>
      </c>
      <c r="C464" s="14" t="str">
        <f t="shared" ca="1" si="93"/>
        <v>Pilehavevænge</v>
      </c>
      <c r="D464" s="14" t="str">
        <f t="shared" ca="1" si="94"/>
        <v>16</v>
      </c>
      <c r="E464" s="14" t="str">
        <f t="shared" ca="1" si="95"/>
        <v>10av</v>
      </c>
      <c r="F464" s="1">
        <f t="shared" ca="1" si="96"/>
        <v>120</v>
      </c>
      <c r="G464" s="1">
        <f t="shared" ca="1" si="97"/>
        <v>121</v>
      </c>
      <c r="H464" s="1">
        <f t="shared" ca="1" si="98"/>
        <v>1967</v>
      </c>
      <c r="I464" s="1" t="str">
        <f ca="1">INDEX(Relationstabel!$C$3:$K$10,MATCH(INDIRECT($A$1&amp;"J"&amp;A464),Relationstabel!$A$3:$A$10,0),MATCH(IFERROR(VALUE(INDIRECT($A$1&amp;"K"&amp;A464)),0),Relationstabel!$C$1:$K$1,0))</f>
        <v>Fjernvarme/ Blokvarme</v>
      </c>
      <c r="J464" s="1" t="str">
        <f ca="1">INDEX(Anvendelseskode!B:B,MATCH($F464,Anvendelseskode!$A:$A,0))</f>
        <v>Fritliggende enfamilieshus (parcelhus)</v>
      </c>
      <c r="K464" s="1" t="str">
        <f ca="1">INDEX(Anvendelseskode!C:C,MATCH($F464,Anvendelseskode!$A:$A,0))</f>
        <v>Parcelhuse</v>
      </c>
      <c r="L464" s="1" t="str">
        <f ca="1">INDEX(Anvendelseskode!D:D,MATCH($F464,Anvendelseskode!$A:$A,0))</f>
        <v>Private husholdninger</v>
      </c>
      <c r="M464" s="1" t="str">
        <f ca="1">IFERROR(INDEX(SBi!$2:$2,MATCH(H464,SBi!$1:$1,1)),SBi!$K$2)</f>
        <v>1961-1972</v>
      </c>
      <c r="N464" s="1">
        <f ca="1">INDEX(SBi!$C$3:$K$28,MATCH(F464,SBi!$B$3:$B$28,0),MATCH(M464,SBi!$C$2:$K$2,0))</f>
        <v>134.30000000000001</v>
      </c>
      <c r="O464" s="16">
        <f t="shared" ca="1" si="99"/>
        <v>16.250300000000003</v>
      </c>
      <c r="P464" s="16" t="str">
        <f ca="1">IFERROR(INDEX(VpD!$2:$2,MATCH(H464,VpD!$1:$1,1)),VpD!$I$2)</f>
        <v>1961-1972</v>
      </c>
      <c r="Q464" s="1">
        <f ca="1">INDEX(VpD!$C$3:$I$27,MATCH(F464,VpD!$B$3:$B$27,0),MATCH(P464,VpD!$C$2:$I$2,0))</f>
        <v>143</v>
      </c>
      <c r="R464" s="16">
        <f t="shared" ca="1" si="100"/>
        <v>17.303000000000001</v>
      </c>
      <c r="S464" s="14">
        <f t="shared" ca="1" si="101"/>
        <v>711181.49</v>
      </c>
      <c r="T464" s="14">
        <f t="shared" ca="1" si="102"/>
        <v>6171794.3499999996</v>
      </c>
      <c r="U464" s="14" t="str">
        <f t="shared" ca="1" si="103"/>
        <v>0A3F507E-1F14-32B8-E044-0003BA298018</v>
      </c>
    </row>
    <row r="465" spans="1:21" s="14" customFormat="1" x14ac:dyDescent="0.25">
      <c r="A465" s="14">
        <f t="shared" si="91"/>
        <v>465</v>
      </c>
      <c r="B465" s="14" t="str">
        <f t="shared" ca="1" si="92"/>
        <v>1978BE1E-C2F0-4919-B443-96B15B5A0000</v>
      </c>
      <c r="C465" s="14" t="str">
        <f t="shared" ca="1" si="93"/>
        <v>Frydendalsvej</v>
      </c>
      <c r="D465" s="14" t="str">
        <f t="shared" ca="1" si="94"/>
        <v>8</v>
      </c>
      <c r="E465" s="14" t="str">
        <f t="shared" ca="1" si="95"/>
        <v>18le</v>
      </c>
      <c r="F465" s="1">
        <f t="shared" ca="1" si="96"/>
        <v>120</v>
      </c>
      <c r="G465" s="1">
        <f t="shared" ca="1" si="97"/>
        <v>119</v>
      </c>
      <c r="H465" s="1">
        <f t="shared" ca="1" si="98"/>
        <v>1957</v>
      </c>
      <c r="I465" s="1" t="str">
        <f ca="1">INDEX(Relationstabel!$C$3:$K$10,MATCH(INDIRECT($A$1&amp;"J"&amp;A465),Relationstabel!$A$3:$A$10,0),MATCH(IFERROR(VALUE(INDIRECT($A$1&amp;"K"&amp;A465)),0),Relationstabel!$C$1:$K$1,0))</f>
        <v>Naturgas</v>
      </c>
      <c r="J465" s="1" t="str">
        <f ca="1">INDEX(Anvendelseskode!B:B,MATCH($F465,Anvendelseskode!$A:$A,0))</f>
        <v>Fritliggende enfamilieshus (parcelhus)</v>
      </c>
      <c r="K465" s="1" t="str">
        <f ca="1">INDEX(Anvendelseskode!C:C,MATCH($F465,Anvendelseskode!$A:$A,0))</f>
        <v>Parcelhuse</v>
      </c>
      <c r="L465" s="1" t="str">
        <f ca="1">INDEX(Anvendelseskode!D:D,MATCH($F465,Anvendelseskode!$A:$A,0))</f>
        <v>Private husholdninger</v>
      </c>
      <c r="M465" s="1" t="str">
        <f ca="1">IFERROR(INDEX(SBi!$2:$2,MATCH(H465,SBi!$1:$1,1)),SBi!$K$2)</f>
        <v>1951-1960</v>
      </c>
      <c r="N465" s="1">
        <f ca="1">INDEX(SBi!$C$3:$K$28,MATCH(F465,SBi!$B$3:$B$28,0),MATCH(M465,SBi!$C$2:$K$2,0))</f>
        <v>154.9</v>
      </c>
      <c r="O465" s="16">
        <f t="shared" ca="1" si="99"/>
        <v>18.433100000000003</v>
      </c>
      <c r="P465" s="16" t="str">
        <f ca="1">IFERROR(INDEX(VpD!$2:$2,MATCH(H465,VpD!$1:$1,1)),VpD!$I$2)</f>
        <v>1951-1960</v>
      </c>
      <c r="Q465" s="1">
        <f ca="1">INDEX(VpD!$C$3:$I$27,MATCH(F465,VpD!$B$3:$B$27,0),MATCH(P465,VpD!$C$2:$I$2,0))</f>
        <v>204</v>
      </c>
      <c r="R465" s="16">
        <f t="shared" ca="1" si="100"/>
        <v>24.276</v>
      </c>
      <c r="S465" s="14">
        <f t="shared" ca="1" si="101"/>
        <v>712928.31</v>
      </c>
      <c r="T465" s="14">
        <f t="shared" ca="1" si="102"/>
        <v>6168976.0099999998</v>
      </c>
      <c r="U465" s="14" t="str">
        <f t="shared" ca="1" si="103"/>
        <v>0A3F507E-171E-32B8-E044-0003BA298018</v>
      </c>
    </row>
    <row r="466" spans="1:21" s="14" customFormat="1" x14ac:dyDescent="0.25">
      <c r="A466" s="14">
        <f t="shared" si="91"/>
        <v>466</v>
      </c>
      <c r="B466" s="14" t="str">
        <f t="shared" ca="1" si="92"/>
        <v>70ED19D3-1A83-4350-90A1-DDD5DD823845</v>
      </c>
      <c r="C466" s="14" t="str">
        <f t="shared" ca="1" si="93"/>
        <v>Løkketoften</v>
      </c>
      <c r="D466" s="14" t="str">
        <f t="shared" ca="1" si="94"/>
        <v>62</v>
      </c>
      <c r="E466" s="14" t="str">
        <f t="shared" ca="1" si="95"/>
        <v>9dr</v>
      </c>
      <c r="F466" s="1">
        <f t="shared" ca="1" si="96"/>
        <v>120</v>
      </c>
      <c r="G466" s="1">
        <f t="shared" ca="1" si="97"/>
        <v>134</v>
      </c>
      <c r="H466" s="1">
        <f t="shared" ca="1" si="98"/>
        <v>1969</v>
      </c>
      <c r="I466" s="1" t="str">
        <f ca="1">INDEX(Relationstabel!$C$3:$K$10,MATCH(INDIRECT($A$1&amp;"J"&amp;A466),Relationstabel!$A$3:$A$10,0),MATCH(IFERROR(VALUE(INDIRECT($A$1&amp;"K"&amp;A466)),0),Relationstabel!$C$1:$K$1,0))</f>
        <v>Naturgas</v>
      </c>
      <c r="J466" s="1" t="str">
        <f ca="1">INDEX(Anvendelseskode!B:B,MATCH($F466,Anvendelseskode!$A:$A,0))</f>
        <v>Fritliggende enfamilieshus (parcelhus)</v>
      </c>
      <c r="K466" s="1" t="str">
        <f ca="1">INDEX(Anvendelseskode!C:C,MATCH($F466,Anvendelseskode!$A:$A,0))</f>
        <v>Parcelhuse</v>
      </c>
      <c r="L466" s="1" t="str">
        <f ca="1">INDEX(Anvendelseskode!D:D,MATCH($F466,Anvendelseskode!$A:$A,0))</f>
        <v>Private husholdninger</v>
      </c>
      <c r="M466" s="1" t="str">
        <f ca="1">IFERROR(INDEX(SBi!$2:$2,MATCH(H466,SBi!$1:$1,1)),SBi!$K$2)</f>
        <v>1961-1972</v>
      </c>
      <c r="N466" s="1">
        <f ca="1">INDEX(SBi!$C$3:$K$28,MATCH(F466,SBi!$B$3:$B$28,0),MATCH(M466,SBi!$C$2:$K$2,0))</f>
        <v>134.30000000000001</v>
      </c>
      <c r="O466" s="16">
        <f t="shared" ca="1" si="99"/>
        <v>17.996200000000002</v>
      </c>
      <c r="P466" s="16" t="str">
        <f ca="1">IFERROR(INDEX(VpD!$2:$2,MATCH(H466,VpD!$1:$1,1)),VpD!$I$2)</f>
        <v>1961-1972</v>
      </c>
      <c r="Q466" s="1">
        <f ca="1">INDEX(VpD!$C$3:$I$27,MATCH(F466,VpD!$B$3:$B$27,0),MATCH(P466,VpD!$C$2:$I$2,0))</f>
        <v>143</v>
      </c>
      <c r="R466" s="16">
        <f t="shared" ca="1" si="100"/>
        <v>19.161999999999999</v>
      </c>
      <c r="S466" s="14">
        <f t="shared" ca="1" si="101"/>
        <v>710979.98</v>
      </c>
      <c r="T466" s="14">
        <f t="shared" ca="1" si="102"/>
        <v>6172099.3799999999</v>
      </c>
      <c r="U466" s="14" t="str">
        <f t="shared" ca="1" si="103"/>
        <v>0A3F507E-1D1E-32B8-E044-0003BA298018</v>
      </c>
    </row>
    <row r="467" spans="1:21" s="14" customFormat="1" x14ac:dyDescent="0.25">
      <c r="A467" s="14">
        <f t="shared" si="91"/>
        <v>467</v>
      </c>
      <c r="B467" s="14" t="str">
        <f t="shared" ca="1" si="92"/>
        <v>7402081E-612A-4211-AD0E-8A6F463BB25C</v>
      </c>
      <c r="C467" s="14" t="str">
        <f t="shared" ca="1" si="93"/>
        <v>Nysøvej</v>
      </c>
      <c r="D467" s="14" t="str">
        <f t="shared" ca="1" si="94"/>
        <v>61</v>
      </c>
      <c r="E467" s="14" t="str">
        <f t="shared" ca="1" si="95"/>
        <v>7ay</v>
      </c>
      <c r="F467" s="1">
        <f t="shared" ca="1" si="96"/>
        <v>120</v>
      </c>
      <c r="G467" s="1">
        <f t="shared" ca="1" si="97"/>
        <v>125</v>
      </c>
      <c r="H467" s="1">
        <f t="shared" ca="1" si="98"/>
        <v>1968</v>
      </c>
      <c r="I467" s="1" t="str">
        <f ca="1">INDEX(Relationstabel!$C$3:$K$10,MATCH(INDIRECT($A$1&amp;"J"&amp;A467),Relationstabel!$A$3:$A$10,0),MATCH(IFERROR(VALUE(INDIRECT($A$1&amp;"K"&amp;A467)),0),Relationstabel!$C$1:$K$1,0))</f>
        <v>Naturgas</v>
      </c>
      <c r="J467" s="1" t="str">
        <f ca="1">INDEX(Anvendelseskode!B:B,MATCH($F467,Anvendelseskode!$A:$A,0))</f>
        <v>Fritliggende enfamilieshus (parcelhus)</v>
      </c>
      <c r="K467" s="1" t="str">
        <f ca="1">INDEX(Anvendelseskode!C:C,MATCH($F467,Anvendelseskode!$A:$A,0))</f>
        <v>Parcelhuse</v>
      </c>
      <c r="L467" s="1" t="str">
        <f ca="1">INDEX(Anvendelseskode!D:D,MATCH($F467,Anvendelseskode!$A:$A,0))</f>
        <v>Private husholdninger</v>
      </c>
      <c r="M467" s="1" t="str">
        <f ca="1">IFERROR(INDEX(SBi!$2:$2,MATCH(H467,SBi!$1:$1,1)),SBi!$K$2)</f>
        <v>1961-1972</v>
      </c>
      <c r="N467" s="1">
        <f ca="1">INDEX(SBi!$C$3:$K$28,MATCH(F467,SBi!$B$3:$B$28,0),MATCH(M467,SBi!$C$2:$K$2,0))</f>
        <v>134.30000000000001</v>
      </c>
      <c r="O467" s="16">
        <f t="shared" ca="1" si="99"/>
        <v>16.787500000000001</v>
      </c>
      <c r="P467" s="16" t="str">
        <f ca="1">IFERROR(INDEX(VpD!$2:$2,MATCH(H467,VpD!$1:$1,1)),VpD!$I$2)</f>
        <v>1961-1972</v>
      </c>
      <c r="Q467" s="1">
        <f ca="1">INDEX(VpD!$C$3:$I$27,MATCH(F467,VpD!$B$3:$B$27,0),MATCH(P467,VpD!$C$2:$I$2,0))</f>
        <v>143</v>
      </c>
      <c r="R467" s="16">
        <f t="shared" ca="1" si="100"/>
        <v>17.875</v>
      </c>
      <c r="S467" s="14">
        <f t="shared" ca="1" si="101"/>
        <v>711938.5</v>
      </c>
      <c r="T467" s="14">
        <f t="shared" ca="1" si="102"/>
        <v>6169518.1900000004</v>
      </c>
      <c r="U467" s="14" t="str">
        <f t="shared" ca="1" si="103"/>
        <v>0A3F507E-1E1E-32B8-E044-0003BA298018</v>
      </c>
    </row>
    <row r="468" spans="1:21" s="14" customFormat="1" x14ac:dyDescent="0.25">
      <c r="A468" s="14">
        <f t="shared" si="91"/>
        <v>468</v>
      </c>
      <c r="B468" s="14" t="str">
        <f t="shared" ca="1" si="92"/>
        <v>17AFD5A8-9797-4F64-A0B8-3CFFE9FC4FDE</v>
      </c>
      <c r="C468" s="14" t="str">
        <f t="shared" ca="1" si="93"/>
        <v>Selsøvej</v>
      </c>
      <c r="D468" s="14" t="str">
        <f t="shared" ca="1" si="94"/>
        <v>27</v>
      </c>
      <c r="E468" s="14" t="str">
        <f t="shared" ca="1" si="95"/>
        <v>18fq</v>
      </c>
      <c r="F468" s="1">
        <f t="shared" ca="1" si="96"/>
        <v>120</v>
      </c>
      <c r="G468" s="1">
        <f t="shared" ca="1" si="97"/>
        <v>170</v>
      </c>
      <c r="H468" s="1">
        <f t="shared" ca="1" si="98"/>
        <v>1985</v>
      </c>
      <c r="I468" s="1" t="str">
        <f ca="1">INDEX(Relationstabel!$C$3:$K$10,MATCH(INDIRECT($A$1&amp;"J"&amp;A468),Relationstabel!$A$3:$A$10,0),MATCH(IFERROR(VALUE(INDIRECT($A$1&amp;"K"&amp;A468)),0),Relationstabel!$C$1:$K$1,0))</f>
        <v>Elvarme</v>
      </c>
      <c r="J468" s="1" t="str">
        <f ca="1">INDEX(Anvendelseskode!B:B,MATCH($F468,Anvendelseskode!$A:$A,0))</f>
        <v>Fritliggende enfamilieshus (parcelhus)</v>
      </c>
      <c r="K468" s="1" t="str">
        <f ca="1">INDEX(Anvendelseskode!C:C,MATCH($F468,Anvendelseskode!$A:$A,0))</f>
        <v>Parcelhuse</v>
      </c>
      <c r="L468" s="1" t="str">
        <f ca="1">INDEX(Anvendelseskode!D:D,MATCH($F468,Anvendelseskode!$A:$A,0))</f>
        <v>Private husholdninger</v>
      </c>
      <c r="M468" s="1" t="str">
        <f ca="1">IFERROR(INDEX(SBi!$2:$2,MATCH(H468,SBi!$1:$1,1)),SBi!$K$2)</f>
        <v>1979-1998</v>
      </c>
      <c r="N468" s="1">
        <f ca="1">INDEX(SBi!$C$3:$K$28,MATCH(F468,SBi!$B$3:$B$28,0),MATCH(M468,SBi!$C$2:$K$2,0))</f>
        <v>105.4</v>
      </c>
      <c r="O468" s="16">
        <f t="shared" ca="1" si="99"/>
        <v>17.917999999999999</v>
      </c>
      <c r="P468" s="16" t="str">
        <f ca="1">IFERROR(INDEX(VpD!$2:$2,MATCH(H468,VpD!$1:$1,1)),VpD!$I$2)</f>
        <v>1979-1998</v>
      </c>
      <c r="Q468" s="1">
        <f ca="1">INDEX(VpD!$C$3:$I$27,MATCH(F468,VpD!$B$3:$B$27,0),MATCH(P468,VpD!$C$2:$I$2,0))</f>
        <v>90</v>
      </c>
      <c r="R468" s="16">
        <f t="shared" ca="1" si="100"/>
        <v>15.3</v>
      </c>
      <c r="S468" s="14">
        <f t="shared" ca="1" si="101"/>
        <v>713331.76</v>
      </c>
      <c r="T468" s="14">
        <f t="shared" ca="1" si="102"/>
        <v>6169017.8399999999</v>
      </c>
      <c r="U468" s="14" t="str">
        <f t="shared" ca="1" si="103"/>
        <v>0A3F507E-211E-32B8-E044-0003BA298018</v>
      </c>
    </row>
    <row r="469" spans="1:21" s="14" customFormat="1" x14ac:dyDescent="0.25">
      <c r="A469" s="14">
        <f t="shared" si="91"/>
        <v>469</v>
      </c>
      <c r="B469" s="14" t="str">
        <f t="shared" ca="1" si="92"/>
        <v>2B7D1F99-5DC2-4C05-8F73-5C36DFFE3234</v>
      </c>
      <c r="C469" s="14" t="str">
        <f t="shared" ca="1" si="93"/>
        <v>Valmuebakken</v>
      </c>
      <c r="D469" s="14" t="str">
        <f t="shared" ca="1" si="94"/>
        <v>46</v>
      </c>
      <c r="E469" s="14" t="str">
        <f t="shared" ca="1" si="95"/>
        <v>21io</v>
      </c>
      <c r="F469" s="1">
        <f t="shared" ca="1" si="96"/>
        <v>130</v>
      </c>
      <c r="G469" s="1">
        <f t="shared" ca="1" si="97"/>
        <v>88</v>
      </c>
      <c r="H469" s="1">
        <f t="shared" ca="1" si="98"/>
        <v>1993</v>
      </c>
      <c r="I469" s="1" t="str">
        <f ca="1">INDEX(Relationstabel!$C$3:$K$10,MATCH(INDIRECT($A$1&amp;"J"&amp;A469),Relationstabel!$A$3:$A$10,0),MATCH(IFERROR(VALUE(INDIRECT($A$1&amp;"K"&amp;A469)),0),Relationstabel!$C$1:$K$1,0))</f>
        <v>Fjernvarme/ Blokvarme</v>
      </c>
      <c r="J469" s="1" t="str">
        <f ca="1">INDEX(Anvendelseskode!B:B,MATCH($F469,Anvendelseskode!$A:$A,0))</f>
        <v>Række-, kæde-, dobbelthus (lodret adskillelse mellem enhederne)</v>
      </c>
      <c r="K469" s="1" t="str">
        <f ca="1">INDEX(Anvendelseskode!C:C,MATCH($F469,Anvendelseskode!$A:$A,0))</f>
        <v>Række-, kæde og dobbelthuse</v>
      </c>
      <c r="L469" s="1" t="str">
        <f ca="1">INDEX(Anvendelseskode!D:D,MATCH($F469,Anvendelseskode!$A:$A,0))</f>
        <v>Private husholdninger</v>
      </c>
      <c r="M469" s="1" t="str">
        <f ca="1">IFERROR(INDEX(SBi!$2:$2,MATCH(H469,SBi!$1:$1,1)),SBi!$K$2)</f>
        <v>1979-1998</v>
      </c>
      <c r="N469" s="1">
        <f ca="1">INDEX(SBi!$C$3:$K$28,MATCH(F469,SBi!$B$3:$B$28,0),MATCH(M469,SBi!$C$2:$K$2,0))</f>
        <v>96.8</v>
      </c>
      <c r="O469" s="16">
        <f t="shared" ca="1" si="99"/>
        <v>8.5183999999999997</v>
      </c>
      <c r="P469" s="16" t="str">
        <f ca="1">IFERROR(INDEX(VpD!$2:$2,MATCH(H469,VpD!$1:$1,1)),VpD!$I$2)</f>
        <v>1979-1998</v>
      </c>
      <c r="Q469" s="1">
        <f ca="1">INDEX(VpD!$C$3:$I$27,MATCH(F469,VpD!$B$3:$B$27,0),MATCH(P469,VpD!$C$2:$I$2,0))</f>
        <v>74</v>
      </c>
      <c r="R469" s="16">
        <f t="shared" ca="1" si="100"/>
        <v>6.5119999999999996</v>
      </c>
      <c r="S469" s="14">
        <f t="shared" ca="1" si="101"/>
        <v>711740.94</v>
      </c>
      <c r="T469" s="14">
        <f t="shared" ca="1" si="102"/>
        <v>6172501.0099999998</v>
      </c>
      <c r="U469" s="14" t="str">
        <f t="shared" ca="1" si="103"/>
        <v>0A3F507E-241E-32B8-E044-0003BA298018</v>
      </c>
    </row>
    <row r="470" spans="1:21" s="14" customFormat="1" x14ac:dyDescent="0.25">
      <c r="A470" s="14">
        <f t="shared" si="91"/>
        <v>470</v>
      </c>
      <c r="B470" s="14" t="str">
        <f t="shared" ca="1" si="92"/>
        <v>D6D37EFB-4DFD-453B-B9BC-3B3172D21F49</v>
      </c>
      <c r="C470" s="14" t="str">
        <f t="shared" ca="1" si="93"/>
        <v>Frydendalsvej</v>
      </c>
      <c r="D470" s="14" t="str">
        <f t="shared" ca="1" si="94"/>
        <v>10</v>
      </c>
      <c r="E470" s="14" t="str">
        <f t="shared" ca="1" si="95"/>
        <v>18lx</v>
      </c>
      <c r="F470" s="1">
        <f t="shared" ca="1" si="96"/>
        <v>120</v>
      </c>
      <c r="G470" s="1">
        <f t="shared" ca="1" si="97"/>
        <v>112</v>
      </c>
      <c r="H470" s="1">
        <f t="shared" ca="1" si="98"/>
        <v>1963</v>
      </c>
      <c r="I470" s="1" t="str">
        <f ca="1">INDEX(Relationstabel!$C$3:$K$10,MATCH(INDIRECT($A$1&amp;"J"&amp;A470),Relationstabel!$A$3:$A$10,0),MATCH(IFERROR(VALUE(INDIRECT($A$1&amp;"K"&amp;A470)),0),Relationstabel!$C$1:$K$1,0))</f>
        <v>Naturgas</v>
      </c>
      <c r="J470" s="1" t="str">
        <f ca="1">INDEX(Anvendelseskode!B:B,MATCH($F470,Anvendelseskode!$A:$A,0))</f>
        <v>Fritliggende enfamilieshus (parcelhus)</v>
      </c>
      <c r="K470" s="1" t="str">
        <f ca="1">INDEX(Anvendelseskode!C:C,MATCH($F470,Anvendelseskode!$A:$A,0))</f>
        <v>Parcelhuse</v>
      </c>
      <c r="L470" s="1" t="str">
        <f ca="1">INDEX(Anvendelseskode!D:D,MATCH($F470,Anvendelseskode!$A:$A,0))</f>
        <v>Private husholdninger</v>
      </c>
      <c r="M470" s="1" t="str">
        <f ca="1">IFERROR(INDEX(SBi!$2:$2,MATCH(H470,SBi!$1:$1,1)),SBi!$K$2)</f>
        <v>1961-1972</v>
      </c>
      <c r="N470" s="1">
        <f ca="1">INDEX(SBi!$C$3:$K$28,MATCH(F470,SBi!$B$3:$B$28,0),MATCH(M470,SBi!$C$2:$K$2,0))</f>
        <v>134.30000000000001</v>
      </c>
      <c r="O470" s="16">
        <f t="shared" ca="1" si="99"/>
        <v>15.041600000000003</v>
      </c>
      <c r="P470" s="16" t="str">
        <f ca="1">IFERROR(INDEX(VpD!$2:$2,MATCH(H470,VpD!$1:$1,1)),VpD!$I$2)</f>
        <v>1961-1972</v>
      </c>
      <c r="Q470" s="1">
        <f ca="1">INDEX(VpD!$C$3:$I$27,MATCH(F470,VpD!$B$3:$B$27,0),MATCH(P470,VpD!$C$2:$I$2,0))</f>
        <v>143</v>
      </c>
      <c r="R470" s="16">
        <f t="shared" ca="1" si="100"/>
        <v>16.015999999999998</v>
      </c>
      <c r="S470" s="14">
        <f t="shared" ca="1" si="101"/>
        <v>712939.5</v>
      </c>
      <c r="T470" s="14">
        <f t="shared" ca="1" si="102"/>
        <v>6169008.8899999997</v>
      </c>
      <c r="U470" s="14" t="str">
        <f t="shared" ca="1" si="103"/>
        <v>0A3F507E-1720-32B8-E044-0003BA298018</v>
      </c>
    </row>
    <row r="471" spans="1:21" s="14" customFormat="1" x14ac:dyDescent="0.25">
      <c r="A471" s="14">
        <f t="shared" si="91"/>
        <v>471</v>
      </c>
      <c r="B471" s="14" t="str">
        <f t="shared" ca="1" si="92"/>
        <v>3C025766-E782-4277-A0AC-BA995823FDDB</v>
      </c>
      <c r="C471" s="14" t="str">
        <f t="shared" ca="1" si="93"/>
        <v>Løkketoften</v>
      </c>
      <c r="D471" s="14" t="str">
        <f t="shared" ca="1" si="94"/>
        <v>66</v>
      </c>
      <c r="E471" s="14" t="str">
        <f t="shared" ca="1" si="95"/>
        <v>9dp</v>
      </c>
      <c r="F471" s="1">
        <f t="shared" ca="1" si="96"/>
        <v>120</v>
      </c>
      <c r="G471" s="1">
        <f t="shared" ca="1" si="97"/>
        <v>165</v>
      </c>
      <c r="H471" s="1">
        <f t="shared" ca="1" si="98"/>
        <v>1976</v>
      </c>
      <c r="I471" s="1" t="str">
        <f ca="1">INDEX(Relationstabel!$C$3:$K$10,MATCH(INDIRECT($A$1&amp;"J"&amp;A471),Relationstabel!$A$3:$A$10,0),MATCH(IFERROR(VALUE(INDIRECT($A$1&amp;"K"&amp;A471)),0),Relationstabel!$C$1:$K$1,0))</f>
        <v>Olie</v>
      </c>
      <c r="J471" s="1" t="str">
        <f ca="1">INDEX(Anvendelseskode!B:B,MATCH($F471,Anvendelseskode!$A:$A,0))</f>
        <v>Fritliggende enfamilieshus (parcelhus)</v>
      </c>
      <c r="K471" s="1" t="str">
        <f ca="1">INDEX(Anvendelseskode!C:C,MATCH($F471,Anvendelseskode!$A:$A,0))</f>
        <v>Parcelhuse</v>
      </c>
      <c r="L471" s="1" t="str">
        <f ca="1">INDEX(Anvendelseskode!D:D,MATCH($F471,Anvendelseskode!$A:$A,0))</f>
        <v>Private husholdninger</v>
      </c>
      <c r="M471" s="1" t="str">
        <f ca="1">IFERROR(INDEX(SBi!$2:$2,MATCH(H471,SBi!$1:$1,1)),SBi!$K$2)</f>
        <v>1973-1978</v>
      </c>
      <c r="N471" s="1">
        <f ca="1">INDEX(SBi!$C$3:$K$28,MATCH(F471,SBi!$B$3:$B$28,0),MATCH(M471,SBi!$C$2:$K$2,0))</f>
        <v>119.8</v>
      </c>
      <c r="O471" s="16">
        <f t="shared" ca="1" si="99"/>
        <v>19.766999999999999</v>
      </c>
      <c r="P471" s="16" t="str">
        <f ca="1">IFERROR(INDEX(VpD!$2:$2,MATCH(H471,VpD!$1:$1,1)),VpD!$I$2)</f>
        <v>1973-1978</v>
      </c>
      <c r="Q471" s="1">
        <f ca="1">INDEX(VpD!$C$3:$I$27,MATCH(F471,VpD!$B$3:$B$27,0),MATCH(P471,VpD!$C$2:$I$2,0))</f>
        <v>117</v>
      </c>
      <c r="R471" s="16">
        <f t="shared" ca="1" si="100"/>
        <v>19.305</v>
      </c>
      <c r="S471" s="14">
        <f t="shared" ca="1" si="101"/>
        <v>710940.79</v>
      </c>
      <c r="T471" s="14">
        <f t="shared" ca="1" si="102"/>
        <v>6172089.7000000002</v>
      </c>
      <c r="U471" s="14" t="str">
        <f t="shared" ca="1" si="103"/>
        <v>0A3F507E-1D20-32B8-E044-0003BA298018</v>
      </c>
    </row>
    <row r="472" spans="1:21" s="14" customFormat="1" x14ac:dyDescent="0.25">
      <c r="A472" s="14">
        <f t="shared" si="91"/>
        <v>472</v>
      </c>
      <c r="B472" s="14" t="str">
        <f t="shared" ca="1" si="92"/>
        <v>9FABAD16-D0A7-4002-BF58-5B6583CB5204</v>
      </c>
      <c r="C472" s="14" t="str">
        <f t="shared" ca="1" si="93"/>
        <v>Pilehavevænge</v>
      </c>
      <c r="D472" s="14" t="str">
        <f t="shared" ca="1" si="94"/>
        <v>34</v>
      </c>
      <c r="E472" s="14" t="str">
        <f t="shared" ca="1" si="95"/>
        <v>10am</v>
      </c>
      <c r="F472" s="1">
        <f t="shared" ca="1" si="96"/>
        <v>120</v>
      </c>
      <c r="G472" s="1">
        <f t="shared" ca="1" si="97"/>
        <v>102</v>
      </c>
      <c r="H472" s="1">
        <f t="shared" ca="1" si="98"/>
        <v>1968</v>
      </c>
      <c r="I472" s="1" t="str">
        <f ca="1">INDEX(Relationstabel!$C$3:$K$10,MATCH(INDIRECT($A$1&amp;"J"&amp;A472),Relationstabel!$A$3:$A$10,0),MATCH(IFERROR(VALUE(INDIRECT($A$1&amp;"K"&amp;A472)),0),Relationstabel!$C$1:$K$1,0))</f>
        <v>Fjernvarme/ Blokvarme</v>
      </c>
      <c r="J472" s="1" t="str">
        <f ca="1">INDEX(Anvendelseskode!B:B,MATCH($F472,Anvendelseskode!$A:$A,0))</f>
        <v>Fritliggende enfamilieshus (parcelhus)</v>
      </c>
      <c r="K472" s="1" t="str">
        <f ca="1">INDEX(Anvendelseskode!C:C,MATCH($F472,Anvendelseskode!$A:$A,0))</f>
        <v>Parcelhuse</v>
      </c>
      <c r="L472" s="1" t="str">
        <f ca="1">INDEX(Anvendelseskode!D:D,MATCH($F472,Anvendelseskode!$A:$A,0))</f>
        <v>Private husholdninger</v>
      </c>
      <c r="M472" s="1" t="str">
        <f ca="1">IFERROR(INDEX(SBi!$2:$2,MATCH(H472,SBi!$1:$1,1)),SBi!$K$2)</f>
        <v>1961-1972</v>
      </c>
      <c r="N472" s="1">
        <f ca="1">INDEX(SBi!$C$3:$K$28,MATCH(F472,SBi!$B$3:$B$28,0),MATCH(M472,SBi!$C$2:$K$2,0))</f>
        <v>134.30000000000001</v>
      </c>
      <c r="O472" s="16">
        <f t="shared" ca="1" si="99"/>
        <v>13.698600000000001</v>
      </c>
      <c r="P472" s="16" t="str">
        <f ca="1">IFERROR(INDEX(VpD!$2:$2,MATCH(H472,VpD!$1:$1,1)),VpD!$I$2)</f>
        <v>1961-1972</v>
      </c>
      <c r="Q472" s="1">
        <f ca="1">INDEX(VpD!$C$3:$I$27,MATCH(F472,VpD!$B$3:$B$27,0),MATCH(P472,VpD!$C$2:$I$2,0))</f>
        <v>143</v>
      </c>
      <c r="R472" s="16">
        <f t="shared" ca="1" si="100"/>
        <v>14.586</v>
      </c>
      <c r="S472" s="14">
        <f t="shared" ca="1" si="101"/>
        <v>711224.27</v>
      </c>
      <c r="T472" s="14">
        <f t="shared" ca="1" si="102"/>
        <v>6171617.2599999998</v>
      </c>
      <c r="U472" s="14" t="str">
        <f t="shared" ca="1" si="103"/>
        <v>0A3F507E-1F26-32B8-E044-0003BA298018</v>
      </c>
    </row>
    <row r="473" spans="1:21" s="14" customFormat="1" x14ac:dyDescent="0.25">
      <c r="A473" s="14">
        <f t="shared" si="91"/>
        <v>473</v>
      </c>
      <c r="B473" s="14" t="str">
        <f t="shared" ca="1" si="92"/>
        <v>21CBD32C-DEB0-4A46-AAA5-B0F2F1CFD531</v>
      </c>
      <c r="C473" s="14" t="str">
        <f t="shared" ca="1" si="93"/>
        <v>Syvhøjvænge</v>
      </c>
      <c r="D473" s="14" t="str">
        <f t="shared" ca="1" si="94"/>
        <v>244</v>
      </c>
      <c r="E473" s="14" t="str">
        <f t="shared" ca="1" si="95"/>
        <v>22as</v>
      </c>
      <c r="F473" s="1">
        <f t="shared" ca="1" si="96"/>
        <v>120</v>
      </c>
      <c r="G473" s="1">
        <f t="shared" ca="1" si="97"/>
        <v>145</v>
      </c>
      <c r="H473" s="1">
        <f t="shared" ca="1" si="98"/>
        <v>1972</v>
      </c>
      <c r="I473" s="1" t="str">
        <f ca="1">INDEX(Relationstabel!$C$3:$K$10,MATCH(INDIRECT($A$1&amp;"J"&amp;A473),Relationstabel!$A$3:$A$10,0),MATCH(IFERROR(VALUE(INDIRECT($A$1&amp;"K"&amp;A473)),0),Relationstabel!$C$1:$K$1,0))</f>
        <v>Naturgas</v>
      </c>
      <c r="J473" s="1" t="str">
        <f ca="1">INDEX(Anvendelseskode!B:B,MATCH($F473,Anvendelseskode!$A:$A,0))</f>
        <v>Fritliggende enfamilieshus (parcelhus)</v>
      </c>
      <c r="K473" s="1" t="str">
        <f ca="1">INDEX(Anvendelseskode!C:C,MATCH($F473,Anvendelseskode!$A:$A,0))</f>
        <v>Parcelhuse</v>
      </c>
      <c r="L473" s="1" t="str">
        <f ca="1">INDEX(Anvendelseskode!D:D,MATCH($F473,Anvendelseskode!$A:$A,0))</f>
        <v>Private husholdninger</v>
      </c>
      <c r="M473" s="1" t="str">
        <f ca="1">IFERROR(INDEX(SBi!$2:$2,MATCH(H473,SBi!$1:$1,1)),SBi!$K$2)</f>
        <v>1961-1972</v>
      </c>
      <c r="N473" s="1">
        <f ca="1">INDEX(SBi!$C$3:$K$28,MATCH(F473,SBi!$B$3:$B$28,0),MATCH(M473,SBi!$C$2:$K$2,0))</f>
        <v>134.30000000000001</v>
      </c>
      <c r="O473" s="16">
        <f t="shared" ca="1" si="99"/>
        <v>19.473500000000001</v>
      </c>
      <c r="P473" s="16" t="str">
        <f ca="1">IFERROR(INDEX(VpD!$2:$2,MATCH(H473,VpD!$1:$1,1)),VpD!$I$2)</f>
        <v>1961-1972</v>
      </c>
      <c r="Q473" s="1">
        <f ca="1">INDEX(VpD!$C$3:$I$27,MATCH(F473,VpD!$B$3:$B$27,0),MATCH(P473,VpD!$C$2:$I$2,0))</f>
        <v>143</v>
      </c>
      <c r="R473" s="16">
        <f t="shared" ca="1" si="100"/>
        <v>20.734999999999999</v>
      </c>
      <c r="S473" s="14">
        <f t="shared" ca="1" si="101"/>
        <v>711888.53</v>
      </c>
      <c r="T473" s="14">
        <f t="shared" ca="1" si="102"/>
        <v>6172229.9299999997</v>
      </c>
      <c r="U473" s="14" t="str">
        <f t="shared" ca="1" si="103"/>
        <v>0A3F507E-2326-32B8-E044-0003BA298018</v>
      </c>
    </row>
    <row r="474" spans="1:21" s="14" customFormat="1" x14ac:dyDescent="0.25">
      <c r="A474" s="14">
        <f t="shared" si="91"/>
        <v>474</v>
      </c>
      <c r="B474" s="14" t="str">
        <f t="shared" ca="1" si="92"/>
        <v>D8B8F93D-E28D-4654-BE97-DAFEAD721AD8</v>
      </c>
      <c r="C474" s="14" t="str">
        <f t="shared" ca="1" si="93"/>
        <v>Bellishaven</v>
      </c>
      <c r="D474" s="14" t="str">
        <f t="shared" ca="1" si="94"/>
        <v>32</v>
      </c>
      <c r="E474" s="14" t="str">
        <f t="shared" ca="1" si="95"/>
        <v>27t</v>
      </c>
      <c r="F474" s="1">
        <f t="shared" ca="1" si="96"/>
        <v>130</v>
      </c>
      <c r="G474" s="1">
        <f t="shared" ca="1" si="97"/>
        <v>104</v>
      </c>
      <c r="H474" s="1">
        <f t="shared" ca="1" si="98"/>
        <v>1993</v>
      </c>
      <c r="I474" s="1" t="str">
        <f ca="1">INDEX(Relationstabel!$C$3:$K$10,MATCH(INDIRECT($A$1&amp;"J"&amp;A474),Relationstabel!$A$3:$A$10,0),MATCH(IFERROR(VALUE(INDIRECT($A$1&amp;"K"&amp;A474)),0),Relationstabel!$C$1:$K$1,0))</f>
        <v>Fjernvarme/ Blokvarme</v>
      </c>
      <c r="J474" s="1" t="str">
        <f ca="1">INDEX(Anvendelseskode!B:B,MATCH($F474,Anvendelseskode!$A:$A,0))</f>
        <v>Række-, kæde-, dobbelthus (lodret adskillelse mellem enhederne)</v>
      </c>
      <c r="K474" s="1" t="str">
        <f ca="1">INDEX(Anvendelseskode!C:C,MATCH($F474,Anvendelseskode!$A:$A,0))</f>
        <v>Række-, kæde og dobbelthuse</v>
      </c>
      <c r="L474" s="1" t="str">
        <f ca="1">INDEX(Anvendelseskode!D:D,MATCH($F474,Anvendelseskode!$A:$A,0))</f>
        <v>Private husholdninger</v>
      </c>
      <c r="M474" s="1" t="str">
        <f ca="1">IFERROR(INDEX(SBi!$2:$2,MATCH(H474,SBi!$1:$1,1)),SBi!$K$2)</f>
        <v>1979-1998</v>
      </c>
      <c r="N474" s="1">
        <f ca="1">INDEX(SBi!$C$3:$K$28,MATCH(F474,SBi!$B$3:$B$28,0),MATCH(M474,SBi!$C$2:$K$2,0))</f>
        <v>96.8</v>
      </c>
      <c r="O474" s="16">
        <f t="shared" ca="1" si="99"/>
        <v>10.0672</v>
      </c>
      <c r="P474" s="16" t="str">
        <f ca="1">IFERROR(INDEX(VpD!$2:$2,MATCH(H474,VpD!$1:$1,1)),VpD!$I$2)</f>
        <v>1979-1998</v>
      </c>
      <c r="Q474" s="1">
        <f ca="1">INDEX(VpD!$C$3:$I$27,MATCH(F474,VpD!$B$3:$B$27,0),MATCH(P474,VpD!$C$2:$I$2,0))</f>
        <v>74</v>
      </c>
      <c r="R474" s="16">
        <f t="shared" ca="1" si="100"/>
        <v>7.6959999999999997</v>
      </c>
      <c r="S474" s="14">
        <f t="shared" ca="1" si="101"/>
        <v>711590.31</v>
      </c>
      <c r="T474" s="14">
        <f t="shared" ca="1" si="102"/>
        <v>6172434.7999999998</v>
      </c>
      <c r="U474" s="14" t="str">
        <f t="shared" ca="1" si="103"/>
        <v>0A3F507E-1528-32B8-E044-0003BA298018</v>
      </c>
    </row>
    <row r="475" spans="1:21" s="14" customFormat="1" x14ac:dyDescent="0.25">
      <c r="A475" s="14">
        <f t="shared" si="91"/>
        <v>475</v>
      </c>
      <c r="B475" s="14" t="str">
        <f t="shared" ca="1" si="92"/>
        <v>C505EF10-EABC-4CE9-B6EB-885887C5C076</v>
      </c>
      <c r="C475" s="14" t="str">
        <f t="shared" ca="1" si="93"/>
        <v>Bækkeskovvej</v>
      </c>
      <c r="D475" s="14" t="str">
        <f t="shared" ca="1" si="94"/>
        <v>26</v>
      </c>
      <c r="E475" s="14" t="str">
        <f t="shared" ca="1" si="95"/>
        <v>18ex</v>
      </c>
      <c r="F475" s="1">
        <f t="shared" ca="1" si="96"/>
        <v>120</v>
      </c>
      <c r="G475" s="1">
        <f t="shared" ca="1" si="97"/>
        <v>135</v>
      </c>
      <c r="H475" s="1">
        <f t="shared" ca="1" si="98"/>
        <v>1963</v>
      </c>
      <c r="I475" s="1" t="str">
        <f ca="1">INDEX(Relationstabel!$C$3:$K$10,MATCH(INDIRECT($A$1&amp;"J"&amp;A475),Relationstabel!$A$3:$A$10,0),MATCH(IFERROR(VALUE(INDIRECT($A$1&amp;"K"&amp;A475)),0),Relationstabel!$C$1:$K$1,0))</f>
        <v>Naturgas</v>
      </c>
      <c r="J475" s="1" t="str">
        <f ca="1">INDEX(Anvendelseskode!B:B,MATCH($F475,Anvendelseskode!$A:$A,0))</f>
        <v>Fritliggende enfamilieshus (parcelhus)</v>
      </c>
      <c r="K475" s="1" t="str">
        <f ca="1">INDEX(Anvendelseskode!C:C,MATCH($F475,Anvendelseskode!$A:$A,0))</f>
        <v>Parcelhuse</v>
      </c>
      <c r="L475" s="1" t="str">
        <f ca="1">INDEX(Anvendelseskode!D:D,MATCH($F475,Anvendelseskode!$A:$A,0))</f>
        <v>Private husholdninger</v>
      </c>
      <c r="M475" s="1" t="str">
        <f ca="1">IFERROR(INDEX(SBi!$2:$2,MATCH(H475,SBi!$1:$1,1)),SBi!$K$2)</f>
        <v>1961-1972</v>
      </c>
      <c r="N475" s="1">
        <f ca="1">INDEX(SBi!$C$3:$K$28,MATCH(F475,SBi!$B$3:$B$28,0),MATCH(M475,SBi!$C$2:$K$2,0))</f>
        <v>134.30000000000001</v>
      </c>
      <c r="O475" s="16">
        <f t="shared" ca="1" si="99"/>
        <v>18.130500000000001</v>
      </c>
      <c r="P475" s="16" t="str">
        <f ca="1">IFERROR(INDEX(VpD!$2:$2,MATCH(H475,VpD!$1:$1,1)),VpD!$I$2)</f>
        <v>1961-1972</v>
      </c>
      <c r="Q475" s="1">
        <f ca="1">INDEX(VpD!$C$3:$I$27,MATCH(F475,VpD!$B$3:$B$27,0),MATCH(P475,VpD!$C$2:$I$2,0))</f>
        <v>143</v>
      </c>
      <c r="R475" s="16">
        <f t="shared" ca="1" si="100"/>
        <v>19.305</v>
      </c>
      <c r="S475" s="14">
        <f t="shared" ca="1" si="101"/>
        <v>712958.17</v>
      </c>
      <c r="T475" s="14">
        <f t="shared" ca="1" si="102"/>
        <v>6168877.9199999999</v>
      </c>
      <c r="U475" s="14" t="str">
        <f t="shared" ca="1" si="103"/>
        <v>0A3F507E-1628-32B8-E044-0003BA298018</v>
      </c>
    </row>
    <row r="476" spans="1:21" s="14" customFormat="1" x14ac:dyDescent="0.25">
      <c r="A476" s="14">
        <f t="shared" si="91"/>
        <v>476</v>
      </c>
      <c r="B476" s="14" t="str">
        <f t="shared" ca="1" si="92"/>
        <v>B207457A-A3A4-40D5-80D2-9E583C1A12C5</v>
      </c>
      <c r="C476" s="14" t="str">
        <f t="shared" ca="1" si="93"/>
        <v>Bellishaven</v>
      </c>
      <c r="D476" s="14" t="str">
        <f t="shared" ca="1" si="94"/>
        <v>5</v>
      </c>
      <c r="E476" s="14" t="str">
        <f t="shared" ca="1" si="95"/>
        <v>27ba</v>
      </c>
      <c r="F476" s="1">
        <f t="shared" ca="1" si="96"/>
        <v>130</v>
      </c>
      <c r="G476" s="1">
        <f t="shared" ca="1" si="97"/>
        <v>120</v>
      </c>
      <c r="H476" s="1">
        <f t="shared" ca="1" si="98"/>
        <v>1993</v>
      </c>
      <c r="I476" s="1" t="str">
        <f ca="1">INDEX(Relationstabel!$C$3:$K$10,MATCH(INDIRECT($A$1&amp;"J"&amp;A476),Relationstabel!$A$3:$A$10,0),MATCH(IFERROR(VALUE(INDIRECT($A$1&amp;"K"&amp;A476)),0),Relationstabel!$C$1:$K$1,0))</f>
        <v>Fjernvarme/ Blokvarme</v>
      </c>
      <c r="J476" s="1" t="str">
        <f ca="1">INDEX(Anvendelseskode!B:B,MATCH($F476,Anvendelseskode!$A:$A,0))</f>
        <v>Række-, kæde-, dobbelthus (lodret adskillelse mellem enhederne)</v>
      </c>
      <c r="K476" s="1" t="str">
        <f ca="1">INDEX(Anvendelseskode!C:C,MATCH($F476,Anvendelseskode!$A:$A,0))</f>
        <v>Række-, kæde og dobbelthuse</v>
      </c>
      <c r="L476" s="1" t="str">
        <f ca="1">INDEX(Anvendelseskode!D:D,MATCH($F476,Anvendelseskode!$A:$A,0))</f>
        <v>Private husholdninger</v>
      </c>
      <c r="M476" s="1" t="str">
        <f ca="1">IFERROR(INDEX(SBi!$2:$2,MATCH(H476,SBi!$1:$1,1)),SBi!$K$2)</f>
        <v>1979-1998</v>
      </c>
      <c r="N476" s="1">
        <f ca="1">INDEX(SBi!$C$3:$K$28,MATCH(F476,SBi!$B$3:$B$28,0),MATCH(M476,SBi!$C$2:$K$2,0))</f>
        <v>96.8</v>
      </c>
      <c r="O476" s="16">
        <f t="shared" ca="1" si="99"/>
        <v>11.616</v>
      </c>
      <c r="P476" s="16" t="str">
        <f ca="1">IFERROR(INDEX(VpD!$2:$2,MATCH(H476,VpD!$1:$1,1)),VpD!$I$2)</f>
        <v>1979-1998</v>
      </c>
      <c r="Q476" s="1">
        <f ca="1">INDEX(VpD!$C$3:$I$27,MATCH(F476,VpD!$B$3:$B$27,0),MATCH(P476,VpD!$C$2:$I$2,0))</f>
        <v>74</v>
      </c>
      <c r="R476" s="16">
        <f t="shared" ca="1" si="100"/>
        <v>8.8800000000000008</v>
      </c>
      <c r="S476" s="14">
        <f t="shared" ca="1" si="101"/>
        <v>711518.65</v>
      </c>
      <c r="T476" s="14">
        <f t="shared" ca="1" si="102"/>
        <v>6172530.0700000003</v>
      </c>
      <c r="U476" s="14" t="str">
        <f t="shared" ca="1" si="103"/>
        <v>0A3F507E-150D-32B8-E044-0003BA298018</v>
      </c>
    </row>
    <row r="477" spans="1:21" s="14" customFormat="1" x14ac:dyDescent="0.25">
      <c r="A477" s="14">
        <f t="shared" si="91"/>
        <v>477</v>
      </c>
      <c r="B477" s="14" t="str">
        <f t="shared" ca="1" si="92"/>
        <v>8381951B-1431-42EF-AC30-1EDDDA5E76A6</v>
      </c>
      <c r="C477" s="14" t="str">
        <f t="shared" ca="1" si="93"/>
        <v>Bysvinget</v>
      </c>
      <c r="D477" s="14" t="str">
        <f t="shared" ca="1" si="94"/>
        <v>8</v>
      </c>
      <c r="E477" s="14" t="str">
        <f t="shared" ca="1" si="95"/>
        <v>11ck</v>
      </c>
      <c r="F477" s="1">
        <f t="shared" ca="1" si="96"/>
        <v>120</v>
      </c>
      <c r="G477" s="1">
        <f t="shared" ca="1" si="97"/>
        <v>144</v>
      </c>
      <c r="H477" s="1">
        <f t="shared" ca="1" si="98"/>
        <v>1990</v>
      </c>
      <c r="I477" s="1" t="str">
        <f ca="1">INDEX(Relationstabel!$C$3:$K$10,MATCH(INDIRECT($A$1&amp;"J"&amp;A477),Relationstabel!$A$3:$A$10,0),MATCH(IFERROR(VALUE(INDIRECT($A$1&amp;"K"&amp;A477)),0),Relationstabel!$C$1:$K$1,0))</f>
        <v>Elvarme</v>
      </c>
      <c r="J477" s="1" t="str">
        <f ca="1">INDEX(Anvendelseskode!B:B,MATCH($F477,Anvendelseskode!$A:$A,0))</f>
        <v>Fritliggende enfamilieshus (parcelhus)</v>
      </c>
      <c r="K477" s="1" t="str">
        <f ca="1">INDEX(Anvendelseskode!C:C,MATCH($F477,Anvendelseskode!$A:$A,0))</f>
        <v>Parcelhuse</v>
      </c>
      <c r="L477" s="1" t="str">
        <f ca="1">INDEX(Anvendelseskode!D:D,MATCH($F477,Anvendelseskode!$A:$A,0))</f>
        <v>Private husholdninger</v>
      </c>
      <c r="M477" s="1" t="str">
        <f ca="1">IFERROR(INDEX(SBi!$2:$2,MATCH(H477,SBi!$1:$1,1)),SBi!$K$2)</f>
        <v>1979-1998</v>
      </c>
      <c r="N477" s="1">
        <f ca="1">INDEX(SBi!$C$3:$K$28,MATCH(F477,SBi!$B$3:$B$28,0),MATCH(M477,SBi!$C$2:$K$2,0))</f>
        <v>105.4</v>
      </c>
      <c r="O477" s="16">
        <f t="shared" ca="1" si="99"/>
        <v>15.1776</v>
      </c>
      <c r="P477" s="16" t="str">
        <f ca="1">IFERROR(INDEX(VpD!$2:$2,MATCH(H477,VpD!$1:$1,1)),VpD!$I$2)</f>
        <v>1979-1998</v>
      </c>
      <c r="Q477" s="1">
        <f ca="1">INDEX(VpD!$C$3:$I$27,MATCH(F477,VpD!$B$3:$B$27,0),MATCH(P477,VpD!$C$2:$I$2,0))</f>
        <v>90</v>
      </c>
      <c r="R477" s="16">
        <f t="shared" ca="1" si="100"/>
        <v>12.96</v>
      </c>
      <c r="S477" s="14">
        <f t="shared" ca="1" si="101"/>
        <v>711569.15</v>
      </c>
      <c r="T477" s="14">
        <f t="shared" ca="1" si="102"/>
        <v>6170868.3499999996</v>
      </c>
      <c r="U477" s="14" t="str">
        <f t="shared" ca="1" si="103"/>
        <v>0A3F507E-160D-32B8-E044-0003BA298018</v>
      </c>
    </row>
    <row r="478" spans="1:21" s="14" customFormat="1" x14ac:dyDescent="0.25">
      <c r="A478" s="14">
        <f t="shared" si="91"/>
        <v>478</v>
      </c>
      <c r="B478" s="14" t="str">
        <f t="shared" ca="1" si="92"/>
        <v>765C9C36-DD5C-499B-95DC-F87BC55272BE</v>
      </c>
      <c r="C478" s="14" t="str">
        <f t="shared" ca="1" si="93"/>
        <v>Kollerupparken</v>
      </c>
      <c r="D478" s="14" t="str">
        <f t="shared" ca="1" si="94"/>
        <v>39</v>
      </c>
      <c r="E478" s="14" t="str">
        <f t="shared" ca="1" si="95"/>
        <v>1v</v>
      </c>
      <c r="F478" s="1">
        <f t="shared" ca="1" si="96"/>
        <v>120</v>
      </c>
      <c r="G478" s="1">
        <f t="shared" ca="1" si="97"/>
        <v>110</v>
      </c>
      <c r="H478" s="1">
        <f t="shared" ca="1" si="98"/>
        <v>1970</v>
      </c>
      <c r="I478" s="1" t="str">
        <f ca="1">INDEX(Relationstabel!$C$3:$K$10,MATCH(INDIRECT($A$1&amp;"J"&amp;A478),Relationstabel!$A$3:$A$10,0),MATCH(IFERROR(VALUE(INDIRECT($A$1&amp;"K"&amp;A478)),0),Relationstabel!$C$1:$K$1,0))</f>
        <v>Olie</v>
      </c>
      <c r="J478" s="1" t="str">
        <f ca="1">INDEX(Anvendelseskode!B:B,MATCH($F478,Anvendelseskode!$A:$A,0))</f>
        <v>Fritliggende enfamilieshus (parcelhus)</v>
      </c>
      <c r="K478" s="1" t="str">
        <f ca="1">INDEX(Anvendelseskode!C:C,MATCH($F478,Anvendelseskode!$A:$A,0))</f>
        <v>Parcelhuse</v>
      </c>
      <c r="L478" s="1" t="str">
        <f ca="1">INDEX(Anvendelseskode!D:D,MATCH($F478,Anvendelseskode!$A:$A,0))</f>
        <v>Private husholdninger</v>
      </c>
      <c r="M478" s="1" t="str">
        <f ca="1">IFERROR(INDEX(SBi!$2:$2,MATCH(H478,SBi!$1:$1,1)),SBi!$K$2)</f>
        <v>1961-1972</v>
      </c>
      <c r="N478" s="1">
        <f ca="1">INDEX(SBi!$C$3:$K$28,MATCH(F478,SBi!$B$3:$B$28,0),MATCH(M478,SBi!$C$2:$K$2,0))</f>
        <v>134.30000000000001</v>
      </c>
      <c r="O478" s="16">
        <f t="shared" ca="1" si="99"/>
        <v>14.773000000000001</v>
      </c>
      <c r="P478" s="16" t="str">
        <f ca="1">IFERROR(INDEX(VpD!$2:$2,MATCH(H478,VpD!$1:$1,1)),VpD!$I$2)</f>
        <v>1961-1972</v>
      </c>
      <c r="Q478" s="1">
        <f ca="1">INDEX(VpD!$C$3:$I$27,MATCH(F478,VpD!$B$3:$B$27,0),MATCH(P478,VpD!$C$2:$I$2,0))</f>
        <v>143</v>
      </c>
      <c r="R478" s="16">
        <f t="shared" ca="1" si="100"/>
        <v>15.73</v>
      </c>
      <c r="S478" s="14">
        <f t="shared" ca="1" si="101"/>
        <v>713475.27</v>
      </c>
      <c r="T478" s="14">
        <f t="shared" ca="1" si="102"/>
        <v>6169242.1399999997</v>
      </c>
      <c r="U478" s="14" t="str">
        <f t="shared" ca="1" si="103"/>
        <v>0A3F507E-1C0D-32B8-E044-0003BA298018</v>
      </c>
    </row>
    <row r="479" spans="1:21" s="14" customFormat="1" x14ac:dyDescent="0.25">
      <c r="A479" s="14">
        <f t="shared" si="91"/>
        <v>479</v>
      </c>
      <c r="B479" s="14" t="str">
        <f t="shared" ca="1" si="92"/>
        <v>8C0072CA-C98E-4BE3-93AF-B9A58CC8EC5E</v>
      </c>
      <c r="C479" s="14" t="str">
        <f t="shared" ca="1" si="93"/>
        <v>Selsøvej</v>
      </c>
      <c r="D479" s="14" t="str">
        <f t="shared" ca="1" si="94"/>
        <v>4</v>
      </c>
      <c r="E479" s="14" t="str">
        <f t="shared" ca="1" si="95"/>
        <v>18lq</v>
      </c>
      <c r="F479" s="1">
        <f t="shared" ca="1" si="96"/>
        <v>120</v>
      </c>
      <c r="G479" s="1">
        <f t="shared" ca="1" si="97"/>
        <v>98</v>
      </c>
      <c r="H479" s="1">
        <f t="shared" ca="1" si="98"/>
        <v>1962</v>
      </c>
      <c r="I479" s="1" t="str">
        <f ca="1">INDEX(Relationstabel!$C$3:$K$10,MATCH(INDIRECT($A$1&amp;"J"&amp;A479),Relationstabel!$A$3:$A$10,0),MATCH(IFERROR(VALUE(INDIRECT($A$1&amp;"K"&amp;A479)),0),Relationstabel!$C$1:$K$1,0))</f>
        <v>Olie</v>
      </c>
      <c r="J479" s="1" t="str">
        <f ca="1">INDEX(Anvendelseskode!B:B,MATCH($F479,Anvendelseskode!$A:$A,0))</f>
        <v>Fritliggende enfamilieshus (parcelhus)</v>
      </c>
      <c r="K479" s="1" t="str">
        <f ca="1">INDEX(Anvendelseskode!C:C,MATCH($F479,Anvendelseskode!$A:$A,0))</f>
        <v>Parcelhuse</v>
      </c>
      <c r="L479" s="1" t="str">
        <f ca="1">INDEX(Anvendelseskode!D:D,MATCH($F479,Anvendelseskode!$A:$A,0))</f>
        <v>Private husholdninger</v>
      </c>
      <c r="M479" s="1" t="str">
        <f ca="1">IFERROR(INDEX(SBi!$2:$2,MATCH(H479,SBi!$1:$1,1)),SBi!$K$2)</f>
        <v>1961-1972</v>
      </c>
      <c r="N479" s="1">
        <f ca="1">INDEX(SBi!$C$3:$K$28,MATCH(F479,SBi!$B$3:$B$28,0),MATCH(M479,SBi!$C$2:$K$2,0))</f>
        <v>134.30000000000001</v>
      </c>
      <c r="O479" s="16">
        <f t="shared" ca="1" si="99"/>
        <v>13.161400000000002</v>
      </c>
      <c r="P479" s="16" t="str">
        <f ca="1">IFERROR(INDEX(VpD!$2:$2,MATCH(H479,VpD!$1:$1,1)),VpD!$I$2)</f>
        <v>1961-1972</v>
      </c>
      <c r="Q479" s="1">
        <f ca="1">INDEX(VpD!$C$3:$I$27,MATCH(F479,VpD!$B$3:$B$27,0),MATCH(P479,VpD!$C$2:$I$2,0))</f>
        <v>143</v>
      </c>
      <c r="R479" s="16">
        <f t="shared" ca="1" si="100"/>
        <v>14.013999999999999</v>
      </c>
      <c r="S479" s="14">
        <f t="shared" ca="1" si="101"/>
        <v>713549.96</v>
      </c>
      <c r="T479" s="14">
        <f t="shared" ca="1" si="102"/>
        <v>6169045.6200000001</v>
      </c>
      <c r="U479" s="14" t="str">
        <f t="shared" ca="1" si="103"/>
        <v>0A3F507E-210D-32B8-E044-0003BA298018</v>
      </c>
    </row>
    <row r="480" spans="1:21" s="14" customFormat="1" x14ac:dyDescent="0.25">
      <c r="A480" s="14">
        <f t="shared" si="91"/>
        <v>480</v>
      </c>
      <c r="B480" s="14" t="str">
        <f t="shared" ca="1" si="92"/>
        <v>9C814B8A-0F28-4414-929F-D9BD976F06B7</v>
      </c>
      <c r="C480" s="14" t="str">
        <f t="shared" ca="1" si="93"/>
        <v>Svenstrupvej</v>
      </c>
      <c r="D480" s="14" t="str">
        <f t="shared" ca="1" si="94"/>
        <v>19</v>
      </c>
      <c r="E480" s="14" t="str">
        <f t="shared" ca="1" si="95"/>
        <v>18hn</v>
      </c>
      <c r="F480" s="1">
        <f t="shared" ca="1" si="96"/>
        <v>120</v>
      </c>
      <c r="G480" s="1">
        <f t="shared" ca="1" si="97"/>
        <v>114</v>
      </c>
      <c r="H480" s="1">
        <f t="shared" ca="1" si="98"/>
        <v>1951</v>
      </c>
      <c r="I480" s="1" t="str">
        <f ca="1">INDEX(Relationstabel!$C$3:$K$10,MATCH(INDIRECT($A$1&amp;"J"&amp;A480),Relationstabel!$A$3:$A$10,0),MATCH(IFERROR(VALUE(INDIRECT($A$1&amp;"K"&amp;A480)),0),Relationstabel!$C$1:$K$1,0))</f>
        <v>Naturgas</v>
      </c>
      <c r="J480" s="1" t="str">
        <f ca="1">INDEX(Anvendelseskode!B:B,MATCH($F480,Anvendelseskode!$A:$A,0))</f>
        <v>Fritliggende enfamilieshus (parcelhus)</v>
      </c>
      <c r="K480" s="1" t="str">
        <f ca="1">INDEX(Anvendelseskode!C:C,MATCH($F480,Anvendelseskode!$A:$A,0))</f>
        <v>Parcelhuse</v>
      </c>
      <c r="L480" s="1" t="str">
        <f ca="1">INDEX(Anvendelseskode!D:D,MATCH($F480,Anvendelseskode!$A:$A,0))</f>
        <v>Private husholdninger</v>
      </c>
      <c r="M480" s="1" t="str">
        <f ca="1">IFERROR(INDEX(SBi!$2:$2,MATCH(H480,SBi!$1:$1,1)),SBi!$K$2)</f>
        <v>1951-1960</v>
      </c>
      <c r="N480" s="1">
        <f ca="1">INDEX(SBi!$C$3:$K$28,MATCH(F480,SBi!$B$3:$B$28,0),MATCH(M480,SBi!$C$2:$K$2,0))</f>
        <v>154.9</v>
      </c>
      <c r="O480" s="16">
        <f t="shared" ca="1" si="99"/>
        <v>17.658600000000003</v>
      </c>
      <c r="P480" s="16" t="str">
        <f ca="1">IFERROR(INDEX(VpD!$2:$2,MATCH(H480,VpD!$1:$1,1)),VpD!$I$2)</f>
        <v>1951-1960</v>
      </c>
      <c r="Q480" s="1">
        <f ca="1">INDEX(VpD!$C$3:$I$27,MATCH(F480,VpD!$B$3:$B$27,0),MATCH(P480,VpD!$C$2:$I$2,0))</f>
        <v>204</v>
      </c>
      <c r="R480" s="16">
        <f t="shared" ca="1" si="100"/>
        <v>23.256</v>
      </c>
      <c r="S480" s="14">
        <f t="shared" ca="1" si="101"/>
        <v>712709.75</v>
      </c>
      <c r="T480" s="14">
        <f t="shared" ca="1" si="102"/>
        <v>6169210.1299999999</v>
      </c>
      <c r="U480" s="14" t="str">
        <f t="shared" ca="1" si="103"/>
        <v>0A3F507E-220D-32B8-E044-0003BA298018</v>
      </c>
    </row>
    <row r="481" spans="1:21" s="14" customFormat="1" x14ac:dyDescent="0.25">
      <c r="A481" s="14">
        <f t="shared" si="91"/>
        <v>481</v>
      </c>
      <c r="B481" s="14" t="str">
        <f t="shared" ca="1" si="92"/>
        <v>2ABA9148-65F1-4ECC-A389-2A695409F064</v>
      </c>
      <c r="C481" s="14" t="str">
        <f t="shared" ca="1" si="93"/>
        <v>Valmuebakken</v>
      </c>
      <c r="D481" s="14" t="str">
        <f t="shared" ca="1" si="94"/>
        <v>29</v>
      </c>
      <c r="E481" s="14" t="str">
        <f t="shared" ca="1" si="95"/>
        <v>21ki</v>
      </c>
      <c r="F481" s="1">
        <f t="shared" ca="1" si="96"/>
        <v>130</v>
      </c>
      <c r="G481" s="1">
        <f t="shared" ca="1" si="97"/>
        <v>74</v>
      </c>
      <c r="H481" s="1">
        <f t="shared" ca="1" si="98"/>
        <v>1993</v>
      </c>
      <c r="I481" s="1" t="str">
        <f ca="1">INDEX(Relationstabel!$C$3:$K$10,MATCH(INDIRECT($A$1&amp;"J"&amp;A481),Relationstabel!$A$3:$A$10,0),MATCH(IFERROR(VALUE(INDIRECT($A$1&amp;"K"&amp;A481)),0),Relationstabel!$C$1:$K$1,0))</f>
        <v>Fjernvarme/ Blokvarme</v>
      </c>
      <c r="J481" s="1" t="str">
        <f ca="1">INDEX(Anvendelseskode!B:B,MATCH($F481,Anvendelseskode!$A:$A,0))</f>
        <v>Række-, kæde-, dobbelthus (lodret adskillelse mellem enhederne)</v>
      </c>
      <c r="K481" s="1" t="str">
        <f ca="1">INDEX(Anvendelseskode!C:C,MATCH($F481,Anvendelseskode!$A:$A,0))</f>
        <v>Række-, kæde og dobbelthuse</v>
      </c>
      <c r="L481" s="1" t="str">
        <f ca="1">INDEX(Anvendelseskode!D:D,MATCH($F481,Anvendelseskode!$A:$A,0))</f>
        <v>Private husholdninger</v>
      </c>
      <c r="M481" s="1" t="str">
        <f ca="1">IFERROR(INDEX(SBi!$2:$2,MATCH(H481,SBi!$1:$1,1)),SBi!$K$2)</f>
        <v>1979-1998</v>
      </c>
      <c r="N481" s="1">
        <f ca="1">INDEX(SBi!$C$3:$K$28,MATCH(F481,SBi!$B$3:$B$28,0),MATCH(M481,SBi!$C$2:$K$2,0))</f>
        <v>96.8</v>
      </c>
      <c r="O481" s="16">
        <f t="shared" ca="1" si="99"/>
        <v>7.1631999999999998</v>
      </c>
      <c r="P481" s="16" t="str">
        <f ca="1">IFERROR(INDEX(VpD!$2:$2,MATCH(H481,VpD!$1:$1,1)),VpD!$I$2)</f>
        <v>1979-1998</v>
      </c>
      <c r="Q481" s="1">
        <f ca="1">INDEX(VpD!$C$3:$I$27,MATCH(F481,VpD!$B$3:$B$27,0),MATCH(P481,VpD!$C$2:$I$2,0))</f>
        <v>74</v>
      </c>
      <c r="R481" s="16">
        <f t="shared" ca="1" si="100"/>
        <v>5.476</v>
      </c>
      <c r="S481" s="14">
        <f t="shared" ca="1" si="101"/>
        <v>711639.21</v>
      </c>
      <c r="T481" s="14">
        <f t="shared" ca="1" si="102"/>
        <v>6172477.3200000003</v>
      </c>
      <c r="U481" s="14" t="str">
        <f t="shared" ca="1" si="103"/>
        <v>0A3F507E-240D-32B8-E044-0003BA298018</v>
      </c>
    </row>
    <row r="482" spans="1:21" s="14" customFormat="1" x14ac:dyDescent="0.25">
      <c r="A482" s="14">
        <f t="shared" si="91"/>
        <v>482</v>
      </c>
      <c r="B482" s="14" t="str">
        <f t="shared" ca="1" si="92"/>
        <v>CBBD2FFB-01C7-444A-B8E9-E6FB16B91EEE</v>
      </c>
      <c r="C482" s="14" t="str">
        <f t="shared" ca="1" si="93"/>
        <v>Pilehavevænge</v>
      </c>
      <c r="D482" s="14" t="str">
        <f t="shared" ca="1" si="94"/>
        <v>18</v>
      </c>
      <c r="E482" s="14" t="str">
        <f t="shared" ca="1" si="95"/>
        <v>10au</v>
      </c>
      <c r="F482" s="1">
        <f t="shared" ca="1" si="96"/>
        <v>120</v>
      </c>
      <c r="G482" s="1">
        <f t="shared" ca="1" si="97"/>
        <v>197</v>
      </c>
      <c r="H482" s="1">
        <f t="shared" ca="1" si="98"/>
        <v>1998</v>
      </c>
      <c r="I482" s="1" t="str">
        <f ca="1">INDEX(Relationstabel!$C$3:$K$10,MATCH(INDIRECT($A$1&amp;"J"&amp;A482),Relationstabel!$A$3:$A$10,0),MATCH(IFERROR(VALUE(INDIRECT($A$1&amp;"K"&amp;A482)),0),Relationstabel!$C$1:$K$1,0))</f>
        <v>Fjernvarme/ Blokvarme</v>
      </c>
      <c r="J482" s="1" t="str">
        <f ca="1">INDEX(Anvendelseskode!B:B,MATCH($F482,Anvendelseskode!$A:$A,0))</f>
        <v>Fritliggende enfamilieshus (parcelhus)</v>
      </c>
      <c r="K482" s="1" t="str">
        <f ca="1">INDEX(Anvendelseskode!C:C,MATCH($F482,Anvendelseskode!$A:$A,0))</f>
        <v>Parcelhuse</v>
      </c>
      <c r="L482" s="1" t="str">
        <f ca="1">INDEX(Anvendelseskode!D:D,MATCH($F482,Anvendelseskode!$A:$A,0))</f>
        <v>Private husholdninger</v>
      </c>
      <c r="M482" s="1" t="str">
        <f ca="1">IFERROR(INDEX(SBi!$2:$2,MATCH(H482,SBi!$1:$1,1)),SBi!$K$2)</f>
        <v>1979-1998</v>
      </c>
      <c r="N482" s="1">
        <f ca="1">INDEX(SBi!$C$3:$K$28,MATCH(F482,SBi!$B$3:$B$28,0),MATCH(M482,SBi!$C$2:$K$2,0))</f>
        <v>105.4</v>
      </c>
      <c r="O482" s="16">
        <f t="shared" ca="1" si="99"/>
        <v>20.763800000000003</v>
      </c>
      <c r="P482" s="16" t="str">
        <f ca="1">IFERROR(INDEX(VpD!$2:$2,MATCH(H482,VpD!$1:$1,1)),VpD!$I$2)</f>
        <v>1979-1998</v>
      </c>
      <c r="Q482" s="1">
        <f ca="1">INDEX(VpD!$C$3:$I$27,MATCH(F482,VpD!$B$3:$B$27,0),MATCH(P482,VpD!$C$2:$I$2,0))</f>
        <v>90</v>
      </c>
      <c r="R482" s="16">
        <f t="shared" ca="1" si="100"/>
        <v>17.73</v>
      </c>
      <c r="S482" s="14">
        <f t="shared" ca="1" si="101"/>
        <v>711186.17</v>
      </c>
      <c r="T482" s="14">
        <f t="shared" ca="1" si="102"/>
        <v>6171770.3700000001</v>
      </c>
      <c r="U482" s="14" t="str">
        <f t="shared" ca="1" si="103"/>
        <v>0A3F507E-1F16-32B8-E044-0003BA298018</v>
      </c>
    </row>
    <row r="483" spans="1:21" s="14" customFormat="1" x14ac:dyDescent="0.25">
      <c r="A483" s="14">
        <f t="shared" si="91"/>
        <v>483</v>
      </c>
      <c r="B483" s="14" t="str">
        <f t="shared" ca="1" si="92"/>
        <v>B57E09C3-DB6B-4B5B-9DA2-55BB3C4717C1</v>
      </c>
      <c r="C483" s="14" t="str">
        <f t="shared" ca="1" si="93"/>
        <v>Nysøvej</v>
      </c>
      <c r="D483" s="14" t="str">
        <f t="shared" ca="1" si="94"/>
        <v>35</v>
      </c>
      <c r="E483" s="14" t="str">
        <f t="shared" ca="1" si="95"/>
        <v>9bm</v>
      </c>
      <c r="F483" s="1">
        <f t="shared" ca="1" si="96"/>
        <v>120</v>
      </c>
      <c r="G483" s="1">
        <f t="shared" ca="1" si="97"/>
        <v>148</v>
      </c>
      <c r="H483" s="1">
        <f t="shared" ca="1" si="98"/>
        <v>2006</v>
      </c>
      <c r="I483" s="1" t="str">
        <f ca="1">INDEX(Relationstabel!$C$3:$K$10,MATCH(INDIRECT($A$1&amp;"J"&amp;A483),Relationstabel!$A$3:$A$10,0),MATCH(IFERROR(VALUE(INDIRECT($A$1&amp;"K"&amp;A483)),0),Relationstabel!$C$1:$K$1,0))</f>
        <v>Elvarme</v>
      </c>
      <c r="J483" s="1" t="str">
        <f ca="1">INDEX(Anvendelseskode!B:B,MATCH($F483,Anvendelseskode!$A:$A,0))</f>
        <v>Fritliggende enfamilieshus (parcelhus)</v>
      </c>
      <c r="K483" s="1" t="str">
        <f ca="1">INDEX(Anvendelseskode!C:C,MATCH($F483,Anvendelseskode!$A:$A,0))</f>
        <v>Parcelhuse</v>
      </c>
      <c r="L483" s="1" t="str">
        <f ca="1">INDEX(Anvendelseskode!D:D,MATCH($F483,Anvendelseskode!$A:$A,0))</f>
        <v>Private husholdninger</v>
      </c>
      <c r="M483" s="1" t="str">
        <f ca="1">IFERROR(INDEX(SBi!$2:$2,MATCH(H483,SBi!$1:$1,1)),SBi!$K$2)</f>
        <v>1999-2006</v>
      </c>
      <c r="N483" s="1">
        <f ca="1">INDEX(SBi!$C$3:$K$28,MATCH(F483,SBi!$B$3:$B$28,0),MATCH(M483,SBi!$C$2:$K$2,0))</f>
        <v>83.9</v>
      </c>
      <c r="O483" s="16">
        <f t="shared" ca="1" si="99"/>
        <v>12.417200000000001</v>
      </c>
      <c r="P483" s="16" t="str">
        <f ca="1">IFERROR(INDEX(VpD!$2:$2,MATCH(H483,VpD!$1:$1,1)),VpD!$I$2)</f>
        <v>&gt;1998</v>
      </c>
      <c r="Q483" s="1">
        <f ca="1">INDEX(VpD!$C$3:$I$27,MATCH(F483,VpD!$B$3:$B$27,0),MATCH(P483,VpD!$C$2:$I$2,0))</f>
        <v>72</v>
      </c>
      <c r="R483" s="16">
        <f t="shared" ca="1" si="100"/>
        <v>10.656000000000001</v>
      </c>
      <c r="S483" s="14">
        <f t="shared" ca="1" si="101"/>
        <v>712153.35</v>
      </c>
      <c r="T483" s="14">
        <f t="shared" ca="1" si="102"/>
        <v>6169229.9699999997</v>
      </c>
      <c r="U483" s="14" t="str">
        <f t="shared" ca="1" si="103"/>
        <v>0A3F507E-1E0A-32B8-E044-0003BA298018</v>
      </c>
    </row>
    <row r="484" spans="1:21" s="14" customFormat="1" x14ac:dyDescent="0.25">
      <c r="A484" s="14">
        <f t="shared" si="91"/>
        <v>484</v>
      </c>
      <c r="B484" s="14" t="str">
        <f t="shared" ca="1" si="92"/>
        <v>4D15A08D-E519-44BC-A568-606E9B054B27</v>
      </c>
      <c r="C484" s="14" t="str">
        <f t="shared" ca="1" si="93"/>
        <v>Svenstrupvej</v>
      </c>
      <c r="D484" s="14" t="str">
        <f t="shared" ca="1" si="94"/>
        <v>16</v>
      </c>
      <c r="E484" s="14" t="str">
        <f t="shared" ca="1" si="95"/>
        <v>18ko</v>
      </c>
      <c r="F484" s="1">
        <f t="shared" ca="1" si="96"/>
        <v>120</v>
      </c>
      <c r="G484" s="1">
        <f t="shared" ca="1" si="97"/>
        <v>115</v>
      </c>
      <c r="H484" s="1">
        <f t="shared" ca="1" si="98"/>
        <v>1955</v>
      </c>
      <c r="I484" s="1" t="str">
        <f ca="1">INDEX(Relationstabel!$C$3:$K$10,MATCH(INDIRECT($A$1&amp;"J"&amp;A484),Relationstabel!$A$3:$A$10,0),MATCH(IFERROR(VALUE(INDIRECT($A$1&amp;"K"&amp;A484)),0),Relationstabel!$C$1:$K$1,0))</f>
        <v>Naturgas</v>
      </c>
      <c r="J484" s="1" t="str">
        <f ca="1">INDEX(Anvendelseskode!B:B,MATCH($F484,Anvendelseskode!$A:$A,0))</f>
        <v>Fritliggende enfamilieshus (parcelhus)</v>
      </c>
      <c r="K484" s="1" t="str">
        <f ca="1">INDEX(Anvendelseskode!C:C,MATCH($F484,Anvendelseskode!$A:$A,0))</f>
        <v>Parcelhuse</v>
      </c>
      <c r="L484" s="1" t="str">
        <f ca="1">INDEX(Anvendelseskode!D:D,MATCH($F484,Anvendelseskode!$A:$A,0))</f>
        <v>Private husholdninger</v>
      </c>
      <c r="M484" s="1" t="str">
        <f ca="1">IFERROR(INDEX(SBi!$2:$2,MATCH(H484,SBi!$1:$1,1)),SBi!$K$2)</f>
        <v>1951-1960</v>
      </c>
      <c r="N484" s="1">
        <f ca="1">INDEX(SBi!$C$3:$K$28,MATCH(F484,SBi!$B$3:$B$28,0),MATCH(M484,SBi!$C$2:$K$2,0))</f>
        <v>154.9</v>
      </c>
      <c r="O484" s="16">
        <f t="shared" ca="1" si="99"/>
        <v>17.813500000000001</v>
      </c>
      <c r="P484" s="16" t="str">
        <f ca="1">IFERROR(INDEX(VpD!$2:$2,MATCH(H484,VpD!$1:$1,1)),VpD!$I$2)</f>
        <v>1951-1960</v>
      </c>
      <c r="Q484" s="1">
        <f ca="1">INDEX(VpD!$C$3:$I$27,MATCH(F484,VpD!$B$3:$B$27,0),MATCH(P484,VpD!$C$2:$I$2,0))</f>
        <v>204</v>
      </c>
      <c r="R484" s="16">
        <f t="shared" ca="1" si="100"/>
        <v>23.46</v>
      </c>
      <c r="S484" s="14">
        <f t="shared" ca="1" si="101"/>
        <v>712842.12</v>
      </c>
      <c r="T484" s="14">
        <f t="shared" ca="1" si="102"/>
        <v>6169262.4800000004</v>
      </c>
      <c r="U484" s="14" t="str">
        <f t="shared" ca="1" si="103"/>
        <v>0A3F507E-220A-32B8-E044-0003BA298018</v>
      </c>
    </row>
    <row r="485" spans="1:21" s="14" customFormat="1" x14ac:dyDescent="0.25">
      <c r="A485" s="14">
        <f t="shared" si="91"/>
        <v>485</v>
      </c>
      <c r="B485" s="14" t="str">
        <f t="shared" ca="1" si="92"/>
        <v>3BA6FBB5-5E64-42AF-9EF2-46BCF7D45F09</v>
      </c>
      <c r="C485" s="14" t="str">
        <f t="shared" ca="1" si="93"/>
        <v>Engvej</v>
      </c>
      <c r="D485" s="14" t="str">
        <f t="shared" ca="1" si="94"/>
        <v>26</v>
      </c>
      <c r="E485" s="14" t="str">
        <f t="shared" ca="1" si="95"/>
        <v>46a</v>
      </c>
      <c r="F485" s="1">
        <f t="shared" ca="1" si="96"/>
        <v>120</v>
      </c>
      <c r="G485" s="1">
        <f t="shared" ca="1" si="97"/>
        <v>119</v>
      </c>
      <c r="H485" s="1">
        <f t="shared" ca="1" si="98"/>
        <v>1926</v>
      </c>
      <c r="I485" s="1" t="str">
        <f ca="1">INDEX(Relationstabel!$C$3:$K$10,MATCH(INDIRECT($A$1&amp;"J"&amp;A485),Relationstabel!$A$3:$A$10,0),MATCH(IFERROR(VALUE(INDIRECT($A$1&amp;"K"&amp;A485)),0),Relationstabel!$C$1:$K$1,0))</f>
        <v>Olie</v>
      </c>
      <c r="J485" s="1" t="str">
        <f ca="1">INDEX(Anvendelseskode!B:B,MATCH($F485,Anvendelseskode!$A:$A,0))</f>
        <v>Fritliggende enfamilieshus (parcelhus)</v>
      </c>
      <c r="K485" s="1" t="str">
        <f ca="1">INDEX(Anvendelseskode!C:C,MATCH($F485,Anvendelseskode!$A:$A,0))</f>
        <v>Parcelhuse</v>
      </c>
      <c r="L485" s="1" t="str">
        <f ca="1">INDEX(Anvendelseskode!D:D,MATCH($F485,Anvendelseskode!$A:$A,0))</f>
        <v>Private husholdninger</v>
      </c>
      <c r="M485" s="1" t="str">
        <f ca="1">IFERROR(INDEX(SBi!$2:$2,MATCH(H485,SBi!$1:$1,1)),SBi!$K$2)</f>
        <v>1890-1930</v>
      </c>
      <c r="N485" s="1">
        <f ca="1">INDEX(SBi!$C$3:$K$28,MATCH(F485,SBi!$B$3:$B$28,0),MATCH(M485,SBi!$C$2:$K$2,0))</f>
        <v>164.7</v>
      </c>
      <c r="O485" s="16">
        <f t="shared" ca="1" si="99"/>
        <v>19.599299999999999</v>
      </c>
      <c r="P485" s="16" t="str">
        <f ca="1">IFERROR(INDEX(VpD!$2:$2,MATCH(H485,VpD!$1:$1,1)),VpD!$I$2)</f>
        <v>&lt;1930</v>
      </c>
      <c r="Q485" s="1">
        <f ca="1">INDEX(VpD!$C$3:$I$27,MATCH(F485,VpD!$B$3:$B$27,0),MATCH(P485,VpD!$C$2:$I$2,0))</f>
        <v>209</v>
      </c>
      <c r="R485" s="16">
        <f t="shared" ca="1" si="100"/>
        <v>24.870999999999999</v>
      </c>
      <c r="S485" s="14">
        <f t="shared" ca="1" si="101"/>
        <v>711598.66</v>
      </c>
      <c r="T485" s="14">
        <f t="shared" ca="1" si="102"/>
        <v>6170573.3600000003</v>
      </c>
      <c r="U485" s="14" t="str">
        <f t="shared" ca="1" si="103"/>
        <v>0A3F507E-170E-32B8-E044-0003BA298018</v>
      </c>
    </row>
    <row r="486" spans="1:21" s="14" customFormat="1" x14ac:dyDescent="0.25">
      <c r="A486" s="14">
        <f t="shared" si="91"/>
        <v>486</v>
      </c>
      <c r="B486" s="14" t="str">
        <f t="shared" ca="1" si="92"/>
        <v>0DA3C09C-6A35-4756-A726-28773101A8EF</v>
      </c>
      <c r="C486" s="14" t="str">
        <f t="shared" ca="1" si="93"/>
        <v>Jydekrogen</v>
      </c>
      <c r="D486" s="14" t="str">
        <f t="shared" ca="1" si="94"/>
        <v>7</v>
      </c>
      <c r="E486" s="14" t="str">
        <f t="shared" ca="1" si="95"/>
        <v>15cc</v>
      </c>
      <c r="F486" s="1">
        <f t="shared" ca="1" si="96"/>
        <v>220</v>
      </c>
      <c r="G486" s="1">
        <f t="shared" ca="1" si="97"/>
        <v>1538</v>
      </c>
      <c r="H486" s="1">
        <f t="shared" ca="1" si="98"/>
        <v>1999</v>
      </c>
      <c r="I486" s="1" t="str">
        <f ca="1">INDEX(Relationstabel!$C$3:$K$10,MATCH(INDIRECT($A$1&amp;"J"&amp;A486),Relationstabel!$A$3:$A$10,0),MATCH(IFERROR(VALUE(INDIRECT($A$1&amp;"K"&amp;A486)),0),Relationstabel!$C$1:$K$1,0))</f>
        <v>Fjernvarme/ Blokvarme</v>
      </c>
      <c r="J486" s="1" t="str">
        <f ca="1">INDEX(Anvendelseskode!B:B,MATCH($F486,Anvendelseskode!$A:$A,0))</f>
        <v>Bygning til erhvervsmæssig produktion vedrørende industri, håndværk m.v. (fabrik, værksted o.lign.)</v>
      </c>
      <c r="K486" s="1" t="str">
        <f ca="1">INDEX(Anvendelseskode!C:C,MATCH($F486,Anvendelseskode!$A:$A,0))</f>
        <v>Fabrikker, værksteder o.l.</v>
      </c>
      <c r="L486" s="1" t="str">
        <f ca="1">INDEX(Anvendelseskode!D:D,MATCH($F486,Anvendelseskode!$A:$A,0))</f>
        <v>Industri</v>
      </c>
      <c r="M486" s="1" t="str">
        <f ca="1">IFERROR(INDEX(SBi!$2:$2,MATCH(H486,SBi!$1:$1,1)),SBi!$K$2)</f>
        <v>1999-2006</v>
      </c>
      <c r="N486" s="1">
        <f ca="1">INDEX(SBi!$C$3:$K$28,MATCH(F486,SBi!$B$3:$B$28,0),MATCH(M486,SBi!$C$2:$K$2,0))</f>
        <v>66</v>
      </c>
      <c r="O486" s="16">
        <f t="shared" ca="1" si="99"/>
        <v>101.508</v>
      </c>
      <c r="P486" s="16" t="str">
        <f ca="1">IFERROR(INDEX(VpD!$2:$2,MATCH(H486,VpD!$1:$1,1)),VpD!$I$2)</f>
        <v>&gt;1998</v>
      </c>
      <c r="Q486" s="1">
        <f ca="1">INDEX(VpD!$C$3:$I$27,MATCH(F486,VpD!$B$3:$B$27,0),MATCH(P486,VpD!$C$2:$I$2,0))</f>
        <v>66</v>
      </c>
      <c r="R486" s="16">
        <f t="shared" ca="1" si="100"/>
        <v>101.508</v>
      </c>
      <c r="S486" s="14">
        <f t="shared" ca="1" si="101"/>
        <v>712292.47</v>
      </c>
      <c r="T486" s="14">
        <f t="shared" ca="1" si="102"/>
        <v>6171735.4800000004</v>
      </c>
      <c r="U486" s="14" t="str">
        <f t="shared" ca="1" si="103"/>
        <v>0A3F507E-1B19-32B8-E044-0003BA298018</v>
      </c>
    </row>
    <row r="487" spans="1:21" s="14" customFormat="1" x14ac:dyDescent="0.25">
      <c r="A487" s="14">
        <f t="shared" si="91"/>
        <v>487</v>
      </c>
      <c r="B487" s="14" t="str">
        <f t="shared" ca="1" si="92"/>
        <v>F20F2219-298D-496F-BC6D-47EE70C13F74</v>
      </c>
      <c r="C487" s="14" t="str">
        <f t="shared" ca="1" si="93"/>
        <v>Jydekrogen</v>
      </c>
      <c r="D487" s="14" t="str">
        <f t="shared" ca="1" si="94"/>
        <v>7</v>
      </c>
      <c r="E487" s="14" t="str">
        <f t="shared" ca="1" si="95"/>
        <v>15cc</v>
      </c>
      <c r="F487" s="1">
        <f t="shared" ca="1" si="96"/>
        <v>320</v>
      </c>
      <c r="G487" s="1">
        <f t="shared" ca="1" si="97"/>
        <v>8547</v>
      </c>
      <c r="H487" s="1">
        <f t="shared" ca="1" si="98"/>
        <v>1998</v>
      </c>
      <c r="I487" s="1" t="str">
        <f ca="1">INDEX(Relationstabel!$C$3:$K$10,MATCH(INDIRECT($A$1&amp;"J"&amp;A487),Relationstabel!$A$3:$A$10,0),MATCH(IFERROR(VALUE(INDIRECT($A$1&amp;"K"&amp;A487)),0),Relationstabel!$C$1:$K$1,0))</f>
        <v>Fjernvarme/ Blokvarme</v>
      </c>
      <c r="J487" s="1" t="str">
        <f ca="1">INDEX(Anvendelseskode!B:B,MATCH($F487,Anvendelseskode!$A:$A,0))</f>
        <v>Bygning til kontor, handel, lager herunder offentlig administration</v>
      </c>
      <c r="K487" s="1" t="str">
        <f ca="1">INDEX(Anvendelseskode!C:C,MATCH($F487,Anvendelseskode!$A:$A,0))</f>
        <v>Kontor, handel, lager, off. adm.</v>
      </c>
      <c r="L487" s="1" t="str">
        <f ca="1">INDEX(Anvendelseskode!D:D,MATCH($F487,Anvendelseskode!$A:$A,0))</f>
        <v>Handel og servicevirksomheder</v>
      </c>
      <c r="M487" s="1" t="str">
        <f ca="1">IFERROR(INDEX(SBi!$2:$2,MATCH(H487,SBi!$1:$1,1)),SBi!$K$2)</f>
        <v>1979-1998</v>
      </c>
      <c r="N487" s="1">
        <f ca="1">INDEX(SBi!$C$3:$K$28,MATCH(F487,SBi!$B$3:$B$28,0),MATCH(M487,SBi!$C$2:$K$2,0))</f>
        <v>103.3</v>
      </c>
      <c r="O487" s="16">
        <f t="shared" ca="1" si="99"/>
        <v>882.90509999999995</v>
      </c>
      <c r="P487" s="16" t="str">
        <f ca="1">IFERROR(INDEX(VpD!$2:$2,MATCH(H487,VpD!$1:$1,1)),VpD!$I$2)</f>
        <v>1979-1998</v>
      </c>
      <c r="Q487" s="1">
        <f ca="1">INDEX(VpD!$C$3:$I$27,MATCH(F487,VpD!$B$3:$B$27,0),MATCH(P487,VpD!$C$2:$I$2,0))</f>
        <v>77</v>
      </c>
      <c r="R487" s="16">
        <f t="shared" ca="1" si="100"/>
        <v>658.11900000000003</v>
      </c>
      <c r="S487" s="14">
        <f t="shared" ca="1" si="101"/>
        <v>712292.47</v>
      </c>
      <c r="T487" s="14">
        <f t="shared" ca="1" si="102"/>
        <v>6171735.4800000004</v>
      </c>
      <c r="U487" s="14" t="str">
        <f t="shared" ca="1" si="103"/>
        <v>0A3F507E-1B19-32B8-E044-0003BA298018</v>
      </c>
    </row>
    <row r="488" spans="1:21" s="14" customFormat="1" x14ac:dyDescent="0.25">
      <c r="A488" s="14">
        <f t="shared" si="91"/>
        <v>488</v>
      </c>
      <c r="B488" s="14" t="str">
        <f t="shared" ca="1" si="92"/>
        <v>541BB8EA-D110-461A-AE21-944E0F471653</v>
      </c>
      <c r="C488" s="14" t="str">
        <f t="shared" ca="1" si="93"/>
        <v>Løkketoften</v>
      </c>
      <c r="D488" s="14" t="str">
        <f t="shared" ca="1" si="94"/>
        <v>54</v>
      </c>
      <c r="E488" s="14" t="str">
        <f t="shared" ca="1" si="95"/>
        <v>9dv</v>
      </c>
      <c r="F488" s="1">
        <f t="shared" ca="1" si="96"/>
        <v>120</v>
      </c>
      <c r="G488" s="1">
        <f t="shared" ca="1" si="97"/>
        <v>170</v>
      </c>
      <c r="H488" s="1">
        <f t="shared" ca="1" si="98"/>
        <v>1978</v>
      </c>
      <c r="I488" s="1" t="str">
        <f ca="1">INDEX(Relationstabel!$C$3:$K$10,MATCH(INDIRECT($A$1&amp;"J"&amp;A488),Relationstabel!$A$3:$A$10,0),MATCH(IFERROR(VALUE(INDIRECT($A$1&amp;"K"&amp;A488)),0),Relationstabel!$C$1:$K$1,0))</f>
        <v>Naturgas</v>
      </c>
      <c r="J488" s="1" t="str">
        <f ca="1">INDEX(Anvendelseskode!B:B,MATCH($F488,Anvendelseskode!$A:$A,0))</f>
        <v>Fritliggende enfamilieshus (parcelhus)</v>
      </c>
      <c r="K488" s="1" t="str">
        <f ca="1">INDEX(Anvendelseskode!C:C,MATCH($F488,Anvendelseskode!$A:$A,0))</f>
        <v>Parcelhuse</v>
      </c>
      <c r="L488" s="1" t="str">
        <f ca="1">INDEX(Anvendelseskode!D:D,MATCH($F488,Anvendelseskode!$A:$A,0))</f>
        <v>Private husholdninger</v>
      </c>
      <c r="M488" s="1" t="str">
        <f ca="1">IFERROR(INDEX(SBi!$2:$2,MATCH(H488,SBi!$1:$1,1)),SBi!$K$2)</f>
        <v>1973-1978</v>
      </c>
      <c r="N488" s="1">
        <f ca="1">INDEX(SBi!$C$3:$K$28,MATCH(F488,SBi!$B$3:$B$28,0),MATCH(M488,SBi!$C$2:$K$2,0))</f>
        <v>119.8</v>
      </c>
      <c r="O488" s="16">
        <f t="shared" ca="1" si="99"/>
        <v>20.366</v>
      </c>
      <c r="P488" s="16" t="str">
        <f ca="1">IFERROR(INDEX(VpD!$2:$2,MATCH(H488,VpD!$1:$1,1)),VpD!$I$2)</f>
        <v>1973-1978</v>
      </c>
      <c r="Q488" s="1">
        <f ca="1">INDEX(VpD!$C$3:$I$27,MATCH(F488,VpD!$B$3:$B$27,0),MATCH(P488,VpD!$C$2:$I$2,0))</f>
        <v>117</v>
      </c>
      <c r="R488" s="16">
        <f t="shared" ca="1" si="100"/>
        <v>19.89</v>
      </c>
      <c r="S488" s="14">
        <f t="shared" ca="1" si="101"/>
        <v>711027.8</v>
      </c>
      <c r="T488" s="14">
        <f t="shared" ca="1" si="102"/>
        <v>6172078.8300000001</v>
      </c>
      <c r="U488" s="14" t="str">
        <f t="shared" ca="1" si="103"/>
        <v>0A3F507E-1D19-32B8-E044-0003BA298018</v>
      </c>
    </row>
    <row r="489" spans="1:21" s="14" customFormat="1" x14ac:dyDescent="0.25">
      <c r="A489" s="14">
        <f t="shared" si="91"/>
        <v>489</v>
      </c>
      <c r="B489" s="14" t="str">
        <f t="shared" ca="1" si="92"/>
        <v>600ED6F0-E386-40E6-99C6-561B3D9B2728</v>
      </c>
      <c r="C489" s="14" t="str">
        <f t="shared" ca="1" si="93"/>
        <v>Nysøvej</v>
      </c>
      <c r="D489" s="14" t="str">
        <f t="shared" ca="1" si="94"/>
        <v>52</v>
      </c>
      <c r="E489" s="14" t="str">
        <f t="shared" ca="1" si="95"/>
        <v>7aø</v>
      </c>
      <c r="F489" s="1">
        <f t="shared" ca="1" si="96"/>
        <v>120</v>
      </c>
      <c r="G489" s="1">
        <f t="shared" ca="1" si="97"/>
        <v>166</v>
      </c>
      <c r="H489" s="1">
        <f t="shared" ca="1" si="98"/>
        <v>1976</v>
      </c>
      <c r="I489" s="1" t="str">
        <f ca="1">INDEX(Relationstabel!$C$3:$K$10,MATCH(INDIRECT($A$1&amp;"J"&amp;A489),Relationstabel!$A$3:$A$10,0),MATCH(IFERROR(VALUE(INDIRECT($A$1&amp;"K"&amp;A489)),0),Relationstabel!$C$1:$K$1,0))</f>
        <v>Naturgas</v>
      </c>
      <c r="J489" s="1" t="str">
        <f ca="1">INDEX(Anvendelseskode!B:B,MATCH($F489,Anvendelseskode!$A:$A,0))</f>
        <v>Fritliggende enfamilieshus (parcelhus)</v>
      </c>
      <c r="K489" s="1" t="str">
        <f ca="1">INDEX(Anvendelseskode!C:C,MATCH($F489,Anvendelseskode!$A:$A,0))</f>
        <v>Parcelhuse</v>
      </c>
      <c r="L489" s="1" t="str">
        <f ca="1">INDEX(Anvendelseskode!D:D,MATCH($F489,Anvendelseskode!$A:$A,0))</f>
        <v>Private husholdninger</v>
      </c>
      <c r="M489" s="1" t="str">
        <f ca="1">IFERROR(INDEX(SBi!$2:$2,MATCH(H489,SBi!$1:$1,1)),SBi!$K$2)</f>
        <v>1973-1978</v>
      </c>
      <c r="N489" s="1">
        <f ca="1">INDEX(SBi!$C$3:$K$28,MATCH(F489,SBi!$B$3:$B$28,0),MATCH(M489,SBi!$C$2:$K$2,0))</f>
        <v>119.8</v>
      </c>
      <c r="O489" s="16">
        <f t="shared" ca="1" si="99"/>
        <v>19.886800000000001</v>
      </c>
      <c r="P489" s="16" t="str">
        <f ca="1">IFERROR(INDEX(VpD!$2:$2,MATCH(H489,VpD!$1:$1,1)),VpD!$I$2)</f>
        <v>1973-1978</v>
      </c>
      <c r="Q489" s="1">
        <f ca="1">INDEX(VpD!$C$3:$I$27,MATCH(F489,VpD!$B$3:$B$27,0),MATCH(P489,VpD!$C$2:$I$2,0))</f>
        <v>117</v>
      </c>
      <c r="R489" s="16">
        <f t="shared" ca="1" si="100"/>
        <v>19.422000000000001</v>
      </c>
      <c r="S489" s="14">
        <f t="shared" ca="1" si="101"/>
        <v>711975.49</v>
      </c>
      <c r="T489" s="14">
        <f t="shared" ca="1" si="102"/>
        <v>6169526.3499999996</v>
      </c>
      <c r="U489" s="14" t="str">
        <f t="shared" ca="1" si="103"/>
        <v>0A3F507E-1E19-32B8-E044-0003BA298018</v>
      </c>
    </row>
    <row r="490" spans="1:21" s="14" customFormat="1" x14ac:dyDescent="0.25">
      <c r="A490" s="14">
        <f t="shared" si="91"/>
        <v>490</v>
      </c>
      <c r="B490" s="14" t="str">
        <f t="shared" ca="1" si="92"/>
        <v>DC155041-B877-4D2F-AF50-50FBE8027CCC</v>
      </c>
      <c r="C490" s="14" t="str">
        <f t="shared" ca="1" si="93"/>
        <v>Horsbred</v>
      </c>
      <c r="D490" s="14" t="str">
        <f t="shared" ca="1" si="94"/>
        <v>166</v>
      </c>
      <c r="E490" s="14" t="str">
        <f t="shared" ca="1" si="95"/>
        <v>20s</v>
      </c>
      <c r="F490" s="1">
        <f t="shared" ca="1" si="96"/>
        <v>120</v>
      </c>
      <c r="G490" s="1">
        <f t="shared" ca="1" si="97"/>
        <v>135</v>
      </c>
      <c r="H490" s="1">
        <f t="shared" ca="1" si="98"/>
        <v>1969</v>
      </c>
      <c r="I490" s="1" t="str">
        <f ca="1">INDEX(Relationstabel!$C$3:$K$10,MATCH(INDIRECT($A$1&amp;"J"&amp;A490),Relationstabel!$A$3:$A$10,0),MATCH(IFERROR(VALUE(INDIRECT($A$1&amp;"K"&amp;A490)),0),Relationstabel!$C$1:$K$1,0))</f>
        <v>Fjernvarme/ Blokvarme</v>
      </c>
      <c r="J490" s="1" t="str">
        <f ca="1">INDEX(Anvendelseskode!B:B,MATCH($F490,Anvendelseskode!$A:$A,0))</f>
        <v>Fritliggende enfamilieshus (parcelhus)</v>
      </c>
      <c r="K490" s="1" t="str">
        <f ca="1">INDEX(Anvendelseskode!C:C,MATCH($F490,Anvendelseskode!$A:$A,0))</f>
        <v>Parcelhuse</v>
      </c>
      <c r="L490" s="1" t="str">
        <f ca="1">INDEX(Anvendelseskode!D:D,MATCH($F490,Anvendelseskode!$A:$A,0))</f>
        <v>Private husholdninger</v>
      </c>
      <c r="M490" s="1" t="str">
        <f ca="1">IFERROR(INDEX(SBi!$2:$2,MATCH(H490,SBi!$1:$1,1)),SBi!$K$2)</f>
        <v>1961-1972</v>
      </c>
      <c r="N490" s="1">
        <f ca="1">INDEX(SBi!$C$3:$K$28,MATCH(F490,SBi!$B$3:$B$28,0),MATCH(M490,SBi!$C$2:$K$2,0))</f>
        <v>134.30000000000001</v>
      </c>
      <c r="O490" s="16">
        <f t="shared" ca="1" si="99"/>
        <v>18.130500000000001</v>
      </c>
      <c r="P490" s="16" t="str">
        <f ca="1">IFERROR(INDEX(VpD!$2:$2,MATCH(H490,VpD!$1:$1,1)),VpD!$I$2)</f>
        <v>1961-1972</v>
      </c>
      <c r="Q490" s="1">
        <f ca="1">INDEX(VpD!$C$3:$I$27,MATCH(F490,VpD!$B$3:$B$27,0),MATCH(P490,VpD!$C$2:$I$2,0))</f>
        <v>143</v>
      </c>
      <c r="R490" s="16">
        <f t="shared" ca="1" si="100"/>
        <v>19.305</v>
      </c>
      <c r="S490" s="14">
        <f t="shared" ca="1" si="101"/>
        <v>711406.57</v>
      </c>
      <c r="T490" s="14">
        <f t="shared" ca="1" si="102"/>
        <v>6172159.1699999999</v>
      </c>
      <c r="U490" s="14" t="str">
        <f t="shared" ca="1" si="103"/>
        <v>0A3F507E-191A-32B8-E044-0003BA298018</v>
      </c>
    </row>
    <row r="491" spans="1:21" s="14" customFormat="1" x14ac:dyDescent="0.25">
      <c r="A491" s="14">
        <f t="shared" si="91"/>
        <v>491</v>
      </c>
      <c r="B491" s="14" t="str">
        <f t="shared" ca="1" si="92"/>
        <v>9925AF8D-79DA-4EF2-A8D0-19B94BC3A1E8</v>
      </c>
      <c r="C491" s="14" t="str">
        <f t="shared" ca="1" si="93"/>
        <v>Kollerupvej</v>
      </c>
      <c r="D491" s="14" t="str">
        <f t="shared" ca="1" si="94"/>
        <v>3</v>
      </c>
      <c r="E491" s="14" t="str">
        <f t="shared" ca="1" si="95"/>
        <v>6do</v>
      </c>
      <c r="F491" s="1">
        <f t="shared" ca="1" si="96"/>
        <v>120</v>
      </c>
      <c r="G491" s="1">
        <f t="shared" ca="1" si="97"/>
        <v>118</v>
      </c>
      <c r="H491" s="1">
        <f t="shared" ca="1" si="98"/>
        <v>1967</v>
      </c>
      <c r="I491" s="1" t="str">
        <f ca="1">INDEX(Relationstabel!$C$3:$K$10,MATCH(INDIRECT($A$1&amp;"J"&amp;A491),Relationstabel!$A$3:$A$10,0),MATCH(IFERROR(VALUE(INDIRECT($A$1&amp;"K"&amp;A491)),0),Relationstabel!$C$1:$K$1,0))</f>
        <v>Naturgas</v>
      </c>
      <c r="J491" s="1" t="str">
        <f ca="1">INDEX(Anvendelseskode!B:B,MATCH($F491,Anvendelseskode!$A:$A,0))</f>
        <v>Fritliggende enfamilieshus (parcelhus)</v>
      </c>
      <c r="K491" s="1" t="str">
        <f ca="1">INDEX(Anvendelseskode!C:C,MATCH($F491,Anvendelseskode!$A:$A,0))</f>
        <v>Parcelhuse</v>
      </c>
      <c r="L491" s="1" t="str">
        <f ca="1">INDEX(Anvendelseskode!D:D,MATCH($F491,Anvendelseskode!$A:$A,0))</f>
        <v>Private husholdninger</v>
      </c>
      <c r="M491" s="1" t="str">
        <f ca="1">IFERROR(INDEX(SBi!$2:$2,MATCH(H491,SBi!$1:$1,1)),SBi!$K$2)</f>
        <v>1961-1972</v>
      </c>
      <c r="N491" s="1">
        <f ca="1">INDEX(SBi!$C$3:$K$28,MATCH(F491,SBi!$B$3:$B$28,0),MATCH(M491,SBi!$C$2:$K$2,0))</f>
        <v>134.30000000000001</v>
      </c>
      <c r="O491" s="16">
        <f t="shared" ca="1" si="99"/>
        <v>15.847400000000002</v>
      </c>
      <c r="P491" s="16" t="str">
        <f ca="1">IFERROR(INDEX(VpD!$2:$2,MATCH(H491,VpD!$1:$1,1)),VpD!$I$2)</f>
        <v>1961-1972</v>
      </c>
      <c r="Q491" s="1">
        <f ca="1">INDEX(VpD!$C$3:$I$27,MATCH(F491,VpD!$B$3:$B$27,0),MATCH(P491,VpD!$C$2:$I$2,0))</f>
        <v>143</v>
      </c>
      <c r="R491" s="16">
        <f t="shared" ca="1" si="100"/>
        <v>16.873999999999999</v>
      </c>
      <c r="S491" s="14">
        <f t="shared" ca="1" si="101"/>
        <v>714006.27</v>
      </c>
      <c r="T491" s="14">
        <f t="shared" ca="1" si="102"/>
        <v>6169282.9000000004</v>
      </c>
      <c r="U491" s="14" t="str">
        <f t="shared" ca="1" si="103"/>
        <v>0A3F507E-1C1A-32B8-E044-0003BA298018</v>
      </c>
    </row>
    <row r="492" spans="1:21" s="14" customFormat="1" x14ac:dyDescent="0.25">
      <c r="A492" s="14">
        <f t="shared" si="91"/>
        <v>492</v>
      </c>
      <c r="B492" s="14" t="str">
        <f t="shared" ca="1" si="92"/>
        <v>264EAB7B-DE81-4BF3-8C2C-B9D04A8169FC</v>
      </c>
      <c r="C492" s="14" t="str">
        <f t="shared" ca="1" si="93"/>
        <v>Rendsagervej</v>
      </c>
      <c r="D492" s="14" t="str">
        <f t="shared" ca="1" si="94"/>
        <v>158</v>
      </c>
      <c r="E492" s="14" t="str">
        <f t="shared" ca="1" si="95"/>
        <v>9fy</v>
      </c>
      <c r="F492" s="1">
        <f t="shared" ca="1" si="96"/>
        <v>120</v>
      </c>
      <c r="G492" s="1">
        <f t="shared" ca="1" si="97"/>
        <v>134</v>
      </c>
      <c r="H492" s="1">
        <f t="shared" ca="1" si="98"/>
        <v>1987</v>
      </c>
      <c r="I492" s="1" t="str">
        <f ca="1">INDEX(Relationstabel!$C$3:$K$10,MATCH(INDIRECT($A$1&amp;"J"&amp;A492),Relationstabel!$A$3:$A$10,0),MATCH(IFERROR(VALUE(INDIRECT($A$1&amp;"K"&amp;A492)),0),Relationstabel!$C$1:$K$1,0))</f>
        <v>Naturgas</v>
      </c>
      <c r="J492" s="1" t="str">
        <f ca="1">INDEX(Anvendelseskode!B:B,MATCH($F492,Anvendelseskode!$A:$A,0))</f>
        <v>Fritliggende enfamilieshus (parcelhus)</v>
      </c>
      <c r="K492" s="1" t="str">
        <f ca="1">INDEX(Anvendelseskode!C:C,MATCH($F492,Anvendelseskode!$A:$A,0))</f>
        <v>Parcelhuse</v>
      </c>
      <c r="L492" s="1" t="str">
        <f ca="1">INDEX(Anvendelseskode!D:D,MATCH($F492,Anvendelseskode!$A:$A,0))</f>
        <v>Private husholdninger</v>
      </c>
      <c r="M492" s="1" t="str">
        <f ca="1">IFERROR(INDEX(SBi!$2:$2,MATCH(H492,SBi!$1:$1,1)),SBi!$K$2)</f>
        <v>1979-1998</v>
      </c>
      <c r="N492" s="1">
        <f ca="1">INDEX(SBi!$C$3:$K$28,MATCH(F492,SBi!$B$3:$B$28,0),MATCH(M492,SBi!$C$2:$K$2,0))</f>
        <v>105.4</v>
      </c>
      <c r="O492" s="16">
        <f t="shared" ca="1" si="99"/>
        <v>14.1236</v>
      </c>
      <c r="P492" s="16" t="str">
        <f ca="1">IFERROR(INDEX(VpD!$2:$2,MATCH(H492,VpD!$1:$1,1)),VpD!$I$2)</f>
        <v>1979-1998</v>
      </c>
      <c r="Q492" s="1">
        <f ca="1">INDEX(VpD!$C$3:$I$27,MATCH(F492,VpD!$B$3:$B$27,0),MATCH(P492,VpD!$C$2:$I$2,0))</f>
        <v>90</v>
      </c>
      <c r="R492" s="16">
        <f t="shared" ca="1" si="100"/>
        <v>12.06</v>
      </c>
      <c r="S492" s="14">
        <f t="shared" ca="1" si="101"/>
        <v>711015.36</v>
      </c>
      <c r="T492" s="14">
        <f t="shared" ca="1" si="102"/>
        <v>6171884.2999999998</v>
      </c>
      <c r="U492" s="14" t="str">
        <f t="shared" ca="1" si="103"/>
        <v>0A3F507E-201A-32B8-E044-0003BA298018</v>
      </c>
    </row>
    <row r="493" spans="1:21" s="14" customFormat="1" x14ac:dyDescent="0.25">
      <c r="A493" s="14">
        <f t="shared" si="91"/>
        <v>493</v>
      </c>
      <c r="B493" s="14" t="str">
        <f t="shared" ca="1" si="92"/>
        <v>01E9EEFC-DB11-4CB5-8ACF-EF39DB181BC5</v>
      </c>
      <c r="C493" s="14" t="str">
        <f t="shared" ca="1" si="93"/>
        <v>Gjeddesdalvej</v>
      </c>
      <c r="D493" s="14" t="str">
        <f t="shared" ca="1" si="94"/>
        <v>18</v>
      </c>
      <c r="E493" s="14" t="str">
        <f t="shared" ca="1" si="95"/>
        <v>7dy</v>
      </c>
      <c r="F493" s="1">
        <f t="shared" ca="1" si="96"/>
        <v>120</v>
      </c>
      <c r="G493" s="1">
        <f t="shared" ca="1" si="97"/>
        <v>170</v>
      </c>
      <c r="H493" s="1">
        <f t="shared" ca="1" si="98"/>
        <v>1975</v>
      </c>
      <c r="I493" s="1" t="str">
        <f ca="1">INDEX(Relationstabel!$C$3:$K$10,MATCH(INDIRECT($A$1&amp;"J"&amp;A493),Relationstabel!$A$3:$A$10,0),MATCH(IFERROR(VALUE(INDIRECT($A$1&amp;"K"&amp;A493)),0),Relationstabel!$C$1:$K$1,0))</f>
        <v>Elvarme</v>
      </c>
      <c r="J493" s="1" t="str">
        <f ca="1">INDEX(Anvendelseskode!B:B,MATCH($F493,Anvendelseskode!$A:$A,0))</f>
        <v>Fritliggende enfamilieshus (parcelhus)</v>
      </c>
      <c r="K493" s="1" t="str">
        <f ca="1">INDEX(Anvendelseskode!C:C,MATCH($F493,Anvendelseskode!$A:$A,0))</f>
        <v>Parcelhuse</v>
      </c>
      <c r="L493" s="1" t="str">
        <f ca="1">INDEX(Anvendelseskode!D:D,MATCH($F493,Anvendelseskode!$A:$A,0))</f>
        <v>Private husholdninger</v>
      </c>
      <c r="M493" s="1" t="str">
        <f ca="1">IFERROR(INDEX(SBi!$2:$2,MATCH(H493,SBi!$1:$1,1)),SBi!$K$2)</f>
        <v>1973-1978</v>
      </c>
      <c r="N493" s="1">
        <f ca="1">INDEX(SBi!$C$3:$K$28,MATCH(F493,SBi!$B$3:$B$28,0),MATCH(M493,SBi!$C$2:$K$2,0))</f>
        <v>119.8</v>
      </c>
      <c r="O493" s="16">
        <f t="shared" ca="1" si="99"/>
        <v>20.366</v>
      </c>
      <c r="P493" s="16" t="str">
        <f ca="1">IFERROR(INDEX(VpD!$2:$2,MATCH(H493,VpD!$1:$1,1)),VpD!$I$2)</f>
        <v>1973-1978</v>
      </c>
      <c r="Q493" s="1">
        <f ca="1">INDEX(VpD!$C$3:$I$27,MATCH(F493,VpD!$B$3:$B$27,0),MATCH(P493,VpD!$C$2:$I$2,0))</f>
        <v>117</v>
      </c>
      <c r="R493" s="16">
        <f t="shared" ca="1" si="100"/>
        <v>19.89</v>
      </c>
      <c r="S493" s="14">
        <f t="shared" ca="1" si="101"/>
        <v>712044.37</v>
      </c>
      <c r="T493" s="14">
        <f t="shared" ca="1" si="102"/>
        <v>6169561.4699999997</v>
      </c>
      <c r="U493" s="14" t="str">
        <f t="shared" ca="1" si="103"/>
        <v>0A3F507E-1823-32B8-E044-0003BA298018</v>
      </c>
    </row>
    <row r="494" spans="1:21" s="14" customFormat="1" x14ac:dyDescent="0.25">
      <c r="A494" s="14">
        <f t="shared" si="91"/>
        <v>494</v>
      </c>
      <c r="B494" s="14" t="str">
        <f t="shared" ca="1" si="92"/>
        <v>24B5DB3C-66A0-40FD-8266-158F211474C3</v>
      </c>
      <c r="C494" s="14" t="str">
        <f t="shared" ca="1" si="93"/>
        <v>Pilehavevænge</v>
      </c>
      <c r="D494" s="14" t="str">
        <f t="shared" ca="1" si="94"/>
        <v>31</v>
      </c>
      <c r="E494" s="14" t="str">
        <f t="shared" ca="1" si="95"/>
        <v>10dz</v>
      </c>
      <c r="F494" s="1">
        <f t="shared" ca="1" si="96"/>
        <v>120</v>
      </c>
      <c r="G494" s="1">
        <f t="shared" ca="1" si="97"/>
        <v>130</v>
      </c>
      <c r="H494" s="1">
        <f t="shared" ca="1" si="98"/>
        <v>1972</v>
      </c>
      <c r="I494" s="1" t="str">
        <f ca="1">INDEX(Relationstabel!$C$3:$K$10,MATCH(INDIRECT($A$1&amp;"J"&amp;A494),Relationstabel!$A$3:$A$10,0),MATCH(IFERROR(VALUE(INDIRECT($A$1&amp;"K"&amp;A494)),0),Relationstabel!$C$1:$K$1,0))</f>
        <v>Fjernvarme/ Blokvarme</v>
      </c>
      <c r="J494" s="1" t="str">
        <f ca="1">INDEX(Anvendelseskode!B:B,MATCH($F494,Anvendelseskode!$A:$A,0))</f>
        <v>Fritliggende enfamilieshus (parcelhus)</v>
      </c>
      <c r="K494" s="1" t="str">
        <f ca="1">INDEX(Anvendelseskode!C:C,MATCH($F494,Anvendelseskode!$A:$A,0))</f>
        <v>Parcelhuse</v>
      </c>
      <c r="L494" s="1" t="str">
        <f ca="1">INDEX(Anvendelseskode!D:D,MATCH($F494,Anvendelseskode!$A:$A,0))</f>
        <v>Private husholdninger</v>
      </c>
      <c r="M494" s="1" t="str">
        <f ca="1">IFERROR(INDEX(SBi!$2:$2,MATCH(H494,SBi!$1:$1,1)),SBi!$K$2)</f>
        <v>1961-1972</v>
      </c>
      <c r="N494" s="1">
        <f ca="1">INDEX(SBi!$C$3:$K$28,MATCH(F494,SBi!$B$3:$B$28,0),MATCH(M494,SBi!$C$2:$K$2,0))</f>
        <v>134.30000000000001</v>
      </c>
      <c r="O494" s="16">
        <f t="shared" ca="1" si="99"/>
        <v>17.459</v>
      </c>
      <c r="P494" s="16" t="str">
        <f ca="1">IFERROR(INDEX(VpD!$2:$2,MATCH(H494,VpD!$1:$1,1)),VpD!$I$2)</f>
        <v>1961-1972</v>
      </c>
      <c r="Q494" s="1">
        <f ca="1">INDEX(VpD!$C$3:$I$27,MATCH(F494,VpD!$B$3:$B$27,0),MATCH(P494,VpD!$C$2:$I$2,0))</f>
        <v>143</v>
      </c>
      <c r="R494" s="16">
        <f t="shared" ca="1" si="100"/>
        <v>18.59</v>
      </c>
      <c r="S494" s="14">
        <f t="shared" ca="1" si="101"/>
        <v>711066.07</v>
      </c>
      <c r="T494" s="14">
        <f t="shared" ca="1" si="102"/>
        <v>6172281.2400000002</v>
      </c>
      <c r="U494" s="14" t="str">
        <f t="shared" ca="1" si="103"/>
        <v>0A3F507E-1F23-32B8-E044-0003BA298018</v>
      </c>
    </row>
    <row r="495" spans="1:21" s="14" customFormat="1" x14ac:dyDescent="0.25">
      <c r="A495" s="14">
        <f t="shared" si="91"/>
        <v>495</v>
      </c>
      <c r="B495" s="14" t="str">
        <f t="shared" ca="1" si="92"/>
        <v>A435331D-D988-4AFC-A272-30F0F135774D</v>
      </c>
      <c r="C495" s="14" t="str">
        <f t="shared" ca="1" si="93"/>
        <v>Kathrinebjergvej</v>
      </c>
      <c r="D495" s="14" t="str">
        <f t="shared" ca="1" si="94"/>
        <v>8</v>
      </c>
      <c r="E495" s="14" t="str">
        <f t="shared" ca="1" si="95"/>
        <v>10x</v>
      </c>
      <c r="F495" s="1">
        <f t="shared" ca="1" si="96"/>
        <v>120</v>
      </c>
      <c r="G495" s="1">
        <f t="shared" ca="1" si="97"/>
        <v>141</v>
      </c>
      <c r="H495" s="1">
        <f t="shared" ca="1" si="98"/>
        <v>1982</v>
      </c>
      <c r="I495" s="1" t="str">
        <f ca="1">INDEX(Relationstabel!$C$3:$K$10,MATCH(INDIRECT($A$1&amp;"J"&amp;A495),Relationstabel!$A$3:$A$10,0),MATCH(IFERROR(VALUE(INDIRECT($A$1&amp;"K"&amp;A495)),0),Relationstabel!$C$1:$K$1,0))</f>
        <v>Olie</v>
      </c>
      <c r="J495" s="1" t="str">
        <f ca="1">INDEX(Anvendelseskode!B:B,MATCH($F495,Anvendelseskode!$A:$A,0))</f>
        <v>Fritliggende enfamilieshus (parcelhus)</v>
      </c>
      <c r="K495" s="1" t="str">
        <f ca="1">INDEX(Anvendelseskode!C:C,MATCH($F495,Anvendelseskode!$A:$A,0))</f>
        <v>Parcelhuse</v>
      </c>
      <c r="L495" s="1" t="str">
        <f ca="1">INDEX(Anvendelseskode!D:D,MATCH($F495,Anvendelseskode!$A:$A,0))</f>
        <v>Private husholdninger</v>
      </c>
      <c r="M495" s="1" t="str">
        <f ca="1">IFERROR(INDEX(SBi!$2:$2,MATCH(H495,SBi!$1:$1,1)),SBi!$K$2)</f>
        <v>1979-1998</v>
      </c>
      <c r="N495" s="1">
        <f ca="1">INDEX(SBi!$C$3:$K$28,MATCH(F495,SBi!$B$3:$B$28,0),MATCH(M495,SBi!$C$2:$K$2,0))</f>
        <v>105.4</v>
      </c>
      <c r="O495" s="16">
        <f t="shared" ca="1" si="99"/>
        <v>14.861400000000001</v>
      </c>
      <c r="P495" s="16" t="str">
        <f ca="1">IFERROR(INDEX(VpD!$2:$2,MATCH(H495,VpD!$1:$1,1)),VpD!$I$2)</f>
        <v>1979-1998</v>
      </c>
      <c r="Q495" s="1">
        <f ca="1">INDEX(VpD!$C$3:$I$27,MATCH(F495,VpD!$B$3:$B$27,0),MATCH(P495,VpD!$C$2:$I$2,0))</f>
        <v>90</v>
      </c>
      <c r="R495" s="16">
        <f t="shared" ca="1" si="100"/>
        <v>12.69</v>
      </c>
      <c r="S495" s="14">
        <f t="shared" ca="1" si="101"/>
        <v>713044.62</v>
      </c>
      <c r="T495" s="14">
        <f t="shared" ca="1" si="102"/>
        <v>6168546.2599999998</v>
      </c>
      <c r="U495" s="14" t="str">
        <f t="shared" ca="1" si="103"/>
        <v>0A3F507E-1B24-32B8-E044-0003BA298018</v>
      </c>
    </row>
    <row r="496" spans="1:21" s="14" customFormat="1" x14ac:dyDescent="0.25">
      <c r="A496" s="14">
        <f t="shared" si="91"/>
        <v>496</v>
      </c>
      <c r="B496" s="14" t="str">
        <f t="shared" ca="1" si="92"/>
        <v>90E0E17C-2007-4621-85B3-48FCAD21C1D8</v>
      </c>
      <c r="C496" s="14" t="str">
        <f t="shared" ca="1" si="93"/>
        <v>Løvenborgvej</v>
      </c>
      <c r="D496" s="14" t="str">
        <f t="shared" ca="1" si="94"/>
        <v>3</v>
      </c>
      <c r="E496" s="14" t="str">
        <f t="shared" ca="1" si="95"/>
        <v>24fs</v>
      </c>
      <c r="F496" s="1">
        <f t="shared" ca="1" si="96"/>
        <v>120</v>
      </c>
      <c r="G496" s="1">
        <f t="shared" ca="1" si="97"/>
        <v>148</v>
      </c>
      <c r="H496" s="1">
        <f t="shared" ca="1" si="98"/>
        <v>1979</v>
      </c>
      <c r="I496" s="1" t="str">
        <f ca="1">INDEX(Relationstabel!$C$3:$K$10,MATCH(INDIRECT($A$1&amp;"J"&amp;A496),Relationstabel!$A$3:$A$10,0),MATCH(IFERROR(VALUE(INDIRECT($A$1&amp;"K"&amp;A496)),0),Relationstabel!$C$1:$K$1,0))</f>
        <v>Elvarme</v>
      </c>
      <c r="J496" s="1" t="str">
        <f ca="1">INDEX(Anvendelseskode!B:B,MATCH($F496,Anvendelseskode!$A:$A,0))</f>
        <v>Fritliggende enfamilieshus (parcelhus)</v>
      </c>
      <c r="K496" s="1" t="str">
        <f ca="1">INDEX(Anvendelseskode!C:C,MATCH($F496,Anvendelseskode!$A:$A,0))</f>
        <v>Parcelhuse</v>
      </c>
      <c r="L496" s="1" t="str">
        <f ca="1">INDEX(Anvendelseskode!D:D,MATCH($F496,Anvendelseskode!$A:$A,0))</f>
        <v>Private husholdninger</v>
      </c>
      <c r="M496" s="1" t="str">
        <f ca="1">IFERROR(INDEX(SBi!$2:$2,MATCH(H496,SBi!$1:$1,1)),SBi!$K$2)</f>
        <v>1979-1998</v>
      </c>
      <c r="N496" s="1">
        <f ca="1">INDEX(SBi!$C$3:$K$28,MATCH(F496,SBi!$B$3:$B$28,0),MATCH(M496,SBi!$C$2:$K$2,0))</f>
        <v>105.4</v>
      </c>
      <c r="O496" s="16">
        <f t="shared" ca="1" si="99"/>
        <v>15.599200000000002</v>
      </c>
      <c r="P496" s="16" t="str">
        <f ca="1">IFERROR(INDEX(VpD!$2:$2,MATCH(H496,VpD!$1:$1,1)),VpD!$I$2)</f>
        <v>1979-1998</v>
      </c>
      <c r="Q496" s="1">
        <f ca="1">INDEX(VpD!$C$3:$I$27,MATCH(F496,VpD!$B$3:$B$27,0),MATCH(P496,VpD!$C$2:$I$2,0))</f>
        <v>90</v>
      </c>
      <c r="R496" s="16">
        <f t="shared" ca="1" si="100"/>
        <v>13.32</v>
      </c>
      <c r="S496" s="14">
        <f t="shared" ca="1" si="101"/>
        <v>714135.06</v>
      </c>
      <c r="T496" s="14">
        <f t="shared" ca="1" si="102"/>
        <v>6168790.4900000002</v>
      </c>
      <c r="U496" s="14" t="str">
        <f t="shared" ca="1" si="103"/>
        <v>0A3F507E-1D24-32B8-E044-0003BA298018</v>
      </c>
    </row>
    <row r="497" spans="1:21" s="14" customFormat="1" x14ac:dyDescent="0.25">
      <c r="A497" s="14">
        <f t="shared" si="91"/>
        <v>497</v>
      </c>
      <c r="B497" s="14" t="str">
        <f t="shared" ca="1" si="92"/>
        <v>A969483E-099E-466B-A9D3-06CD8DFAD620</v>
      </c>
      <c r="C497" s="14" t="str">
        <f t="shared" ca="1" si="93"/>
        <v>Næsbyholmsvej</v>
      </c>
      <c r="D497" s="14" t="str">
        <f t="shared" ca="1" si="94"/>
        <v>3B</v>
      </c>
      <c r="E497" s="14" t="str">
        <f t="shared" ca="1" si="95"/>
        <v>6cz</v>
      </c>
      <c r="F497" s="1">
        <f t="shared" ca="1" si="96"/>
        <v>120</v>
      </c>
      <c r="G497" s="1">
        <f t="shared" ca="1" si="97"/>
        <v>108</v>
      </c>
      <c r="H497" s="1">
        <f t="shared" ca="1" si="98"/>
        <v>1984</v>
      </c>
      <c r="I497" s="1" t="str">
        <f ca="1">INDEX(Relationstabel!$C$3:$K$10,MATCH(INDIRECT($A$1&amp;"J"&amp;A497),Relationstabel!$A$3:$A$10,0),MATCH(IFERROR(VALUE(INDIRECT($A$1&amp;"K"&amp;A497)),0),Relationstabel!$C$1:$K$1,0))</f>
        <v>Elvarme</v>
      </c>
      <c r="J497" s="1" t="str">
        <f ca="1">INDEX(Anvendelseskode!B:B,MATCH($F497,Anvendelseskode!$A:$A,0))</f>
        <v>Fritliggende enfamilieshus (parcelhus)</v>
      </c>
      <c r="K497" s="1" t="str">
        <f ca="1">INDEX(Anvendelseskode!C:C,MATCH($F497,Anvendelseskode!$A:$A,0))</f>
        <v>Parcelhuse</v>
      </c>
      <c r="L497" s="1" t="str">
        <f ca="1">INDEX(Anvendelseskode!D:D,MATCH($F497,Anvendelseskode!$A:$A,0))</f>
        <v>Private husholdninger</v>
      </c>
      <c r="M497" s="1" t="str">
        <f ca="1">IFERROR(INDEX(SBi!$2:$2,MATCH(H497,SBi!$1:$1,1)),SBi!$K$2)</f>
        <v>1979-1998</v>
      </c>
      <c r="N497" s="1">
        <f ca="1">INDEX(SBi!$C$3:$K$28,MATCH(F497,SBi!$B$3:$B$28,0),MATCH(M497,SBi!$C$2:$K$2,0))</f>
        <v>105.4</v>
      </c>
      <c r="O497" s="16">
        <f t="shared" ca="1" si="99"/>
        <v>11.3832</v>
      </c>
      <c r="P497" s="16" t="str">
        <f ca="1">IFERROR(INDEX(VpD!$2:$2,MATCH(H497,VpD!$1:$1,1)),VpD!$I$2)</f>
        <v>1979-1998</v>
      </c>
      <c r="Q497" s="1">
        <f ca="1">INDEX(VpD!$C$3:$I$27,MATCH(F497,VpD!$B$3:$B$27,0),MATCH(P497,VpD!$C$2:$I$2,0))</f>
        <v>90</v>
      </c>
      <c r="R497" s="16">
        <f t="shared" ca="1" si="100"/>
        <v>9.7200000000000006</v>
      </c>
      <c r="S497" s="14">
        <f t="shared" ca="1" si="101"/>
        <v>713381.09</v>
      </c>
      <c r="T497" s="14">
        <f t="shared" ca="1" si="102"/>
        <v>6168718.5300000003</v>
      </c>
      <c r="U497" s="14" t="str">
        <f t="shared" ca="1" si="103"/>
        <v>0A3F507E-1E24-32B8-E044-0003BA298018</v>
      </c>
    </row>
    <row r="498" spans="1:21" s="14" customFormat="1" x14ac:dyDescent="0.25">
      <c r="A498" s="14">
        <f t="shared" si="91"/>
        <v>498</v>
      </c>
      <c r="B498" s="14" t="str">
        <f t="shared" ca="1" si="92"/>
        <v>6F1CD88B-688F-4198-B22C-8A71667A5429</v>
      </c>
      <c r="C498" s="14" t="str">
        <f t="shared" ca="1" si="93"/>
        <v>Rendsagervej</v>
      </c>
      <c r="D498" s="14" t="str">
        <f t="shared" ca="1" si="94"/>
        <v>171</v>
      </c>
      <c r="E498" s="14" t="str">
        <f t="shared" ca="1" si="95"/>
        <v>9me</v>
      </c>
      <c r="F498" s="1">
        <f t="shared" ca="1" si="96"/>
        <v>120</v>
      </c>
      <c r="G498" s="1">
        <f t="shared" ca="1" si="97"/>
        <v>109</v>
      </c>
      <c r="H498" s="1">
        <f t="shared" ca="1" si="98"/>
        <v>1973</v>
      </c>
      <c r="I498" s="1" t="str">
        <f ca="1">INDEX(Relationstabel!$C$3:$K$10,MATCH(INDIRECT($A$1&amp;"J"&amp;A498),Relationstabel!$A$3:$A$10,0),MATCH(IFERROR(VALUE(INDIRECT($A$1&amp;"K"&amp;A498)),0),Relationstabel!$C$1:$K$1,0))</f>
        <v>Olie</v>
      </c>
      <c r="J498" s="1" t="str">
        <f ca="1">INDEX(Anvendelseskode!B:B,MATCH($F498,Anvendelseskode!$A:$A,0))</f>
        <v>Fritliggende enfamilieshus (parcelhus)</v>
      </c>
      <c r="K498" s="1" t="str">
        <f ca="1">INDEX(Anvendelseskode!C:C,MATCH($F498,Anvendelseskode!$A:$A,0))</f>
        <v>Parcelhuse</v>
      </c>
      <c r="L498" s="1" t="str">
        <f ca="1">INDEX(Anvendelseskode!D:D,MATCH($F498,Anvendelseskode!$A:$A,0))</f>
        <v>Private husholdninger</v>
      </c>
      <c r="M498" s="1" t="str">
        <f ca="1">IFERROR(INDEX(SBi!$2:$2,MATCH(H498,SBi!$1:$1,1)),SBi!$K$2)</f>
        <v>1973-1978</v>
      </c>
      <c r="N498" s="1">
        <f ca="1">INDEX(SBi!$C$3:$K$28,MATCH(F498,SBi!$B$3:$B$28,0),MATCH(M498,SBi!$C$2:$K$2,0))</f>
        <v>119.8</v>
      </c>
      <c r="O498" s="16">
        <f t="shared" ca="1" si="99"/>
        <v>13.058199999999999</v>
      </c>
      <c r="P498" s="16" t="str">
        <f ca="1">IFERROR(INDEX(VpD!$2:$2,MATCH(H498,VpD!$1:$1,1)),VpD!$I$2)</f>
        <v>1973-1978</v>
      </c>
      <c r="Q498" s="1">
        <f ca="1">INDEX(VpD!$C$3:$I$27,MATCH(F498,VpD!$B$3:$B$27,0),MATCH(P498,VpD!$C$2:$I$2,0))</f>
        <v>117</v>
      </c>
      <c r="R498" s="16">
        <f t="shared" ca="1" si="100"/>
        <v>12.753</v>
      </c>
      <c r="S498" s="14">
        <f t="shared" ca="1" si="101"/>
        <v>710784.45</v>
      </c>
      <c r="T498" s="14">
        <f t="shared" ca="1" si="102"/>
        <v>6171825.5999999996</v>
      </c>
      <c r="U498" s="14" t="str">
        <f t="shared" ca="1" si="103"/>
        <v>0A3F507E-2027-32B8-E044-0003BA298018</v>
      </c>
    </row>
    <row r="499" spans="1:21" s="14" customFormat="1" x14ac:dyDescent="0.25">
      <c r="A499" s="14">
        <f t="shared" si="91"/>
        <v>499</v>
      </c>
      <c r="B499" s="14" t="str">
        <f t="shared" ca="1" si="92"/>
        <v>7EEEE6B2-39FF-4166-A866-5B4CB6C595DB</v>
      </c>
      <c r="C499" s="14" t="str">
        <f t="shared" ca="1" si="93"/>
        <v>Strandhaven</v>
      </c>
      <c r="D499" s="14" t="str">
        <f t="shared" ca="1" si="94"/>
        <v>31</v>
      </c>
      <c r="E499" s="14" t="str">
        <f t="shared" ca="1" si="95"/>
        <v>5dø</v>
      </c>
      <c r="F499" s="1">
        <f t="shared" ca="1" si="96"/>
        <v>130</v>
      </c>
      <c r="G499" s="1">
        <f t="shared" ca="1" si="97"/>
        <v>120</v>
      </c>
      <c r="H499" s="1">
        <f t="shared" ca="1" si="98"/>
        <v>2008</v>
      </c>
      <c r="I499" s="1" t="str">
        <f ca="1">INDEX(Relationstabel!$C$3:$K$10,MATCH(INDIRECT($A$1&amp;"J"&amp;A499),Relationstabel!$A$3:$A$10,0),MATCH(IFERROR(VALUE(INDIRECT($A$1&amp;"K"&amp;A499)),0),Relationstabel!$C$1:$K$1,0))</f>
        <v>Naturgas</v>
      </c>
      <c r="J499" s="1" t="str">
        <f ca="1">INDEX(Anvendelseskode!B:B,MATCH($F499,Anvendelseskode!$A:$A,0))</f>
        <v>Række-, kæde-, dobbelthus (lodret adskillelse mellem enhederne)</v>
      </c>
      <c r="K499" s="1" t="str">
        <f ca="1">INDEX(Anvendelseskode!C:C,MATCH($F499,Anvendelseskode!$A:$A,0))</f>
        <v>Række-, kæde og dobbelthuse</v>
      </c>
      <c r="L499" s="1" t="str">
        <f ca="1">INDEX(Anvendelseskode!D:D,MATCH($F499,Anvendelseskode!$A:$A,0))</f>
        <v>Private husholdninger</v>
      </c>
      <c r="M499" s="1" t="str">
        <f ca="1">IFERROR(INDEX(SBi!$2:$2,MATCH(H499,SBi!$1:$1,1)),SBi!$K$2)</f>
        <v>Efter 2006</v>
      </c>
      <c r="N499" s="1">
        <f ca="1">INDEX(SBi!$C$3:$K$28,MATCH(F499,SBi!$B$3:$B$28,0),MATCH(M499,SBi!$C$2:$K$2,0))</f>
        <v>66.400000000000006</v>
      </c>
      <c r="O499" s="16">
        <f t="shared" ca="1" si="99"/>
        <v>7.9680000000000009</v>
      </c>
      <c r="P499" s="16" t="str">
        <f ca="1">IFERROR(INDEX(VpD!$2:$2,MATCH(H499,VpD!$1:$1,1)),VpD!$I$2)</f>
        <v>&gt;1998</v>
      </c>
      <c r="Q499" s="1">
        <f ca="1">INDEX(VpD!$C$3:$I$27,MATCH(F499,VpD!$B$3:$B$27,0),MATCH(P499,VpD!$C$2:$I$2,0))</f>
        <v>65</v>
      </c>
      <c r="R499" s="16">
        <f t="shared" ca="1" si="100"/>
        <v>7.8</v>
      </c>
      <c r="S499" s="14">
        <f t="shared" ca="1" si="101"/>
        <v>712725.07</v>
      </c>
      <c r="T499" s="14">
        <f t="shared" ca="1" si="102"/>
        <v>6168807.7300000004</v>
      </c>
      <c r="U499" s="14" t="str">
        <f t="shared" ca="1" si="103"/>
        <v>53BA2F34-5FD1-2505-E044-0003BA298018</v>
      </c>
    </row>
    <row r="500" spans="1:21" s="14" customFormat="1" x14ac:dyDescent="0.25">
      <c r="A500" s="14">
        <f t="shared" si="91"/>
        <v>500</v>
      </c>
      <c r="B500" s="14" t="str">
        <f t="shared" ca="1" si="92"/>
        <v>310A4133-BAE0-49FB-9122-50BEA5246A3B</v>
      </c>
      <c r="C500" s="14" t="str">
        <f t="shared" ca="1" si="93"/>
        <v>Strandhaven</v>
      </c>
      <c r="D500" s="14" t="str">
        <f t="shared" ca="1" si="94"/>
        <v>37</v>
      </c>
      <c r="E500" s="14" t="str">
        <f t="shared" ca="1" si="95"/>
        <v>5eb</v>
      </c>
      <c r="F500" s="1">
        <f t="shared" ca="1" si="96"/>
        <v>130</v>
      </c>
      <c r="G500" s="1">
        <f t="shared" ca="1" si="97"/>
        <v>86</v>
      </c>
      <c r="H500" s="1">
        <f t="shared" ca="1" si="98"/>
        <v>2008</v>
      </c>
      <c r="I500" s="1" t="str">
        <f ca="1">INDEX(Relationstabel!$C$3:$K$10,MATCH(INDIRECT($A$1&amp;"J"&amp;A500),Relationstabel!$A$3:$A$10,0),MATCH(IFERROR(VALUE(INDIRECT($A$1&amp;"K"&amp;A500)),0),Relationstabel!$C$1:$K$1,0))</f>
        <v>Naturgas</v>
      </c>
      <c r="J500" s="1" t="str">
        <f ca="1">INDEX(Anvendelseskode!B:B,MATCH($F500,Anvendelseskode!$A:$A,0))</f>
        <v>Række-, kæde-, dobbelthus (lodret adskillelse mellem enhederne)</v>
      </c>
      <c r="K500" s="1" t="str">
        <f ca="1">INDEX(Anvendelseskode!C:C,MATCH($F500,Anvendelseskode!$A:$A,0))</f>
        <v>Række-, kæde og dobbelthuse</v>
      </c>
      <c r="L500" s="1" t="str">
        <f ca="1">INDEX(Anvendelseskode!D:D,MATCH($F500,Anvendelseskode!$A:$A,0))</f>
        <v>Private husholdninger</v>
      </c>
      <c r="M500" s="1" t="str">
        <f ca="1">IFERROR(INDEX(SBi!$2:$2,MATCH(H500,SBi!$1:$1,1)),SBi!$K$2)</f>
        <v>Efter 2006</v>
      </c>
      <c r="N500" s="1">
        <f ca="1">INDEX(SBi!$C$3:$K$28,MATCH(F500,SBi!$B$3:$B$28,0),MATCH(M500,SBi!$C$2:$K$2,0))</f>
        <v>66.400000000000006</v>
      </c>
      <c r="O500" s="16">
        <f t="shared" ca="1" si="99"/>
        <v>5.7104000000000008</v>
      </c>
      <c r="P500" s="16" t="str">
        <f ca="1">IFERROR(INDEX(VpD!$2:$2,MATCH(H500,VpD!$1:$1,1)),VpD!$I$2)</f>
        <v>&gt;1998</v>
      </c>
      <c r="Q500" s="1">
        <f ca="1">INDEX(VpD!$C$3:$I$27,MATCH(F500,VpD!$B$3:$B$27,0),MATCH(P500,VpD!$C$2:$I$2,0))</f>
        <v>65</v>
      </c>
      <c r="R500" s="16">
        <f t="shared" ca="1" si="100"/>
        <v>5.59</v>
      </c>
      <c r="S500" s="14">
        <f t="shared" ca="1" si="101"/>
        <v>712680.45</v>
      </c>
      <c r="T500" s="14">
        <f t="shared" ca="1" si="102"/>
        <v>6168815.0999999996</v>
      </c>
      <c r="U500" s="14" t="str">
        <f t="shared" ca="1" si="103"/>
        <v>53BA2F34-5FD3-2505-E044-0003BA298018</v>
      </c>
    </row>
    <row r="501" spans="1:21" s="14" customFormat="1" x14ac:dyDescent="0.25">
      <c r="A501" s="14">
        <f t="shared" si="91"/>
        <v>501</v>
      </c>
      <c r="B501" s="14" t="str">
        <f t="shared" ca="1" si="92"/>
        <v>40DA96D8-1316-4E80-8EB3-3625AC16DA76</v>
      </c>
      <c r="C501" s="14" t="str">
        <f t="shared" ca="1" si="93"/>
        <v>Strandhaven</v>
      </c>
      <c r="D501" s="14" t="str">
        <f t="shared" ca="1" si="94"/>
        <v>55</v>
      </c>
      <c r="E501" s="14" t="str">
        <f t="shared" ca="1" si="95"/>
        <v>5el</v>
      </c>
      <c r="F501" s="1">
        <f t="shared" ca="1" si="96"/>
        <v>130</v>
      </c>
      <c r="G501" s="1">
        <f t="shared" ca="1" si="97"/>
        <v>108</v>
      </c>
      <c r="H501" s="1">
        <f t="shared" ca="1" si="98"/>
        <v>2008</v>
      </c>
      <c r="I501" s="1" t="str">
        <f ca="1">INDEX(Relationstabel!$C$3:$K$10,MATCH(INDIRECT($A$1&amp;"J"&amp;A501),Relationstabel!$A$3:$A$10,0),MATCH(IFERROR(VALUE(INDIRECT($A$1&amp;"K"&amp;A501)),0),Relationstabel!$C$1:$K$1,0))</f>
        <v>Naturgas</v>
      </c>
      <c r="J501" s="1" t="str">
        <f ca="1">INDEX(Anvendelseskode!B:B,MATCH($F501,Anvendelseskode!$A:$A,0))</f>
        <v>Række-, kæde-, dobbelthus (lodret adskillelse mellem enhederne)</v>
      </c>
      <c r="K501" s="1" t="str">
        <f ca="1">INDEX(Anvendelseskode!C:C,MATCH($F501,Anvendelseskode!$A:$A,0))</f>
        <v>Række-, kæde og dobbelthuse</v>
      </c>
      <c r="L501" s="1" t="str">
        <f ca="1">INDEX(Anvendelseskode!D:D,MATCH($F501,Anvendelseskode!$A:$A,0))</f>
        <v>Private husholdninger</v>
      </c>
      <c r="M501" s="1" t="str">
        <f ca="1">IFERROR(INDEX(SBi!$2:$2,MATCH(H501,SBi!$1:$1,1)),SBi!$K$2)</f>
        <v>Efter 2006</v>
      </c>
      <c r="N501" s="1">
        <f ca="1">INDEX(SBi!$C$3:$K$28,MATCH(F501,SBi!$B$3:$B$28,0),MATCH(M501,SBi!$C$2:$K$2,0))</f>
        <v>66.400000000000006</v>
      </c>
      <c r="O501" s="16">
        <f t="shared" ca="1" si="99"/>
        <v>7.1712000000000007</v>
      </c>
      <c r="P501" s="16" t="str">
        <f ca="1">IFERROR(INDEX(VpD!$2:$2,MATCH(H501,VpD!$1:$1,1)),VpD!$I$2)</f>
        <v>&gt;1998</v>
      </c>
      <c r="Q501" s="1">
        <f ca="1">INDEX(VpD!$C$3:$I$27,MATCH(F501,VpD!$B$3:$B$27,0),MATCH(P501,VpD!$C$2:$I$2,0))</f>
        <v>65</v>
      </c>
      <c r="R501" s="16">
        <f t="shared" ca="1" si="100"/>
        <v>7.02</v>
      </c>
      <c r="S501" s="14">
        <f t="shared" ca="1" si="101"/>
        <v>712708.35</v>
      </c>
      <c r="T501" s="14">
        <f t="shared" ca="1" si="102"/>
        <v>6168781.9400000004</v>
      </c>
      <c r="U501" s="14" t="str">
        <f t="shared" ca="1" si="103"/>
        <v>53BA2F34-5FDC-2505-E044-0003BA298018</v>
      </c>
    </row>
    <row r="502" spans="1:21" s="14" customFormat="1" x14ac:dyDescent="0.25">
      <c r="A502" s="14">
        <f t="shared" si="91"/>
        <v>502</v>
      </c>
      <c r="B502" s="14" t="str">
        <f t="shared" ca="1" si="92"/>
        <v>7E73776E-89A9-4D88-8E03-3EF44EC9A251</v>
      </c>
      <c r="C502" s="14" t="str">
        <f t="shared" ca="1" si="93"/>
        <v>Strandhaven</v>
      </c>
      <c r="D502" s="14" t="str">
        <f t="shared" ca="1" si="94"/>
        <v>87</v>
      </c>
      <c r="E502" s="14" t="str">
        <f t="shared" ca="1" si="95"/>
        <v>5eø</v>
      </c>
      <c r="F502" s="1">
        <f t="shared" ca="1" si="96"/>
        <v>130</v>
      </c>
      <c r="G502" s="1">
        <f t="shared" ca="1" si="97"/>
        <v>92</v>
      </c>
      <c r="H502" s="1">
        <f t="shared" ca="1" si="98"/>
        <v>2008</v>
      </c>
      <c r="I502" s="1" t="str">
        <f ca="1">INDEX(Relationstabel!$C$3:$K$10,MATCH(INDIRECT($A$1&amp;"J"&amp;A502),Relationstabel!$A$3:$A$10,0),MATCH(IFERROR(VALUE(INDIRECT($A$1&amp;"K"&amp;A502)),0),Relationstabel!$C$1:$K$1,0))</f>
        <v>Naturgas</v>
      </c>
      <c r="J502" s="1" t="str">
        <f ca="1">INDEX(Anvendelseskode!B:B,MATCH($F502,Anvendelseskode!$A:$A,0))</f>
        <v>Række-, kæde-, dobbelthus (lodret adskillelse mellem enhederne)</v>
      </c>
      <c r="K502" s="1" t="str">
        <f ca="1">INDEX(Anvendelseskode!C:C,MATCH($F502,Anvendelseskode!$A:$A,0))</f>
        <v>Række-, kæde og dobbelthuse</v>
      </c>
      <c r="L502" s="1" t="str">
        <f ca="1">INDEX(Anvendelseskode!D:D,MATCH($F502,Anvendelseskode!$A:$A,0))</f>
        <v>Private husholdninger</v>
      </c>
      <c r="M502" s="1" t="str">
        <f ca="1">IFERROR(INDEX(SBi!$2:$2,MATCH(H502,SBi!$1:$1,1)),SBi!$K$2)</f>
        <v>Efter 2006</v>
      </c>
      <c r="N502" s="1">
        <f ca="1">INDEX(SBi!$C$3:$K$28,MATCH(F502,SBi!$B$3:$B$28,0),MATCH(M502,SBi!$C$2:$K$2,0))</f>
        <v>66.400000000000006</v>
      </c>
      <c r="O502" s="16">
        <f t="shared" ca="1" si="99"/>
        <v>6.1088000000000005</v>
      </c>
      <c r="P502" s="16" t="str">
        <f ca="1">IFERROR(INDEX(VpD!$2:$2,MATCH(H502,VpD!$1:$1,1)),VpD!$I$2)</f>
        <v>&gt;1998</v>
      </c>
      <c r="Q502" s="1">
        <f ca="1">INDEX(VpD!$C$3:$I$27,MATCH(F502,VpD!$B$3:$B$27,0),MATCH(P502,VpD!$C$2:$I$2,0))</f>
        <v>65</v>
      </c>
      <c r="R502" s="16">
        <f t="shared" ca="1" si="100"/>
        <v>5.98</v>
      </c>
      <c r="S502" s="14">
        <f t="shared" ca="1" si="101"/>
        <v>712696.01</v>
      </c>
      <c r="T502" s="14">
        <f t="shared" ca="1" si="102"/>
        <v>6168749.6399999997</v>
      </c>
      <c r="U502" s="14" t="str">
        <f t="shared" ca="1" si="103"/>
        <v>53BA2F34-5FEB-2505-E044-0003BA298018</v>
      </c>
    </row>
    <row r="503" spans="1:21" s="14" customFormat="1" x14ac:dyDescent="0.25">
      <c r="A503" s="14">
        <f t="shared" si="91"/>
        <v>503</v>
      </c>
      <c r="B503" s="14" t="str">
        <f t="shared" ca="1" si="92"/>
        <v>89CDFC92-39F2-450F-856A-9570DD83EF10</v>
      </c>
      <c r="C503" s="14" t="str">
        <f t="shared" ca="1" si="93"/>
        <v>Strandhaven</v>
      </c>
      <c r="D503" s="14" t="str">
        <f t="shared" ca="1" si="94"/>
        <v>107</v>
      </c>
      <c r="E503" s="14" t="str">
        <f t="shared" ca="1" si="95"/>
        <v>5fi</v>
      </c>
      <c r="F503" s="1">
        <f t="shared" ca="1" si="96"/>
        <v>130</v>
      </c>
      <c r="G503" s="1">
        <f t="shared" ca="1" si="97"/>
        <v>108</v>
      </c>
      <c r="H503" s="1">
        <f t="shared" ca="1" si="98"/>
        <v>2008</v>
      </c>
      <c r="I503" s="1" t="str">
        <f ca="1">INDEX(Relationstabel!$C$3:$K$10,MATCH(INDIRECT($A$1&amp;"J"&amp;A503),Relationstabel!$A$3:$A$10,0),MATCH(IFERROR(VALUE(INDIRECT($A$1&amp;"K"&amp;A503)),0),Relationstabel!$C$1:$K$1,0))</f>
        <v>Naturgas</v>
      </c>
      <c r="J503" s="1" t="str">
        <f ca="1">INDEX(Anvendelseskode!B:B,MATCH($F503,Anvendelseskode!$A:$A,0))</f>
        <v>Række-, kæde-, dobbelthus (lodret adskillelse mellem enhederne)</v>
      </c>
      <c r="K503" s="1" t="str">
        <f ca="1">INDEX(Anvendelseskode!C:C,MATCH($F503,Anvendelseskode!$A:$A,0))</f>
        <v>Række-, kæde og dobbelthuse</v>
      </c>
      <c r="L503" s="1" t="str">
        <f ca="1">INDEX(Anvendelseskode!D:D,MATCH($F503,Anvendelseskode!$A:$A,0))</f>
        <v>Private husholdninger</v>
      </c>
      <c r="M503" s="1" t="str">
        <f ca="1">IFERROR(INDEX(SBi!$2:$2,MATCH(H503,SBi!$1:$1,1)),SBi!$K$2)</f>
        <v>Efter 2006</v>
      </c>
      <c r="N503" s="1">
        <f ca="1">INDEX(SBi!$C$3:$K$28,MATCH(F503,SBi!$B$3:$B$28,0),MATCH(M503,SBi!$C$2:$K$2,0))</f>
        <v>66.400000000000006</v>
      </c>
      <c r="O503" s="16">
        <f t="shared" ca="1" si="99"/>
        <v>7.1712000000000007</v>
      </c>
      <c r="P503" s="16" t="str">
        <f ca="1">IFERROR(INDEX(VpD!$2:$2,MATCH(H503,VpD!$1:$1,1)),VpD!$I$2)</f>
        <v>&gt;1998</v>
      </c>
      <c r="Q503" s="1">
        <f ca="1">INDEX(VpD!$C$3:$I$27,MATCH(F503,VpD!$B$3:$B$27,0),MATCH(P503,VpD!$C$2:$I$2,0))</f>
        <v>65</v>
      </c>
      <c r="R503" s="16">
        <f t="shared" ca="1" si="100"/>
        <v>7.02</v>
      </c>
      <c r="S503" s="14">
        <f t="shared" ca="1" si="101"/>
        <v>712660.02</v>
      </c>
      <c r="T503" s="14">
        <f t="shared" ca="1" si="102"/>
        <v>6168747.0099999998</v>
      </c>
      <c r="U503" s="14" t="str">
        <f t="shared" ca="1" si="103"/>
        <v>53BA2F34-5FF4-2505-E044-0003BA298018</v>
      </c>
    </row>
    <row r="504" spans="1:21" s="14" customFormat="1" x14ac:dyDescent="0.25">
      <c r="A504" s="14">
        <f t="shared" si="91"/>
        <v>504</v>
      </c>
      <c r="B504" s="14" t="str">
        <f t="shared" ca="1" si="92"/>
        <v>DC90DDEA-8D0B-420C-A5CF-CC038070B682</v>
      </c>
      <c r="C504" s="14" t="str">
        <f t="shared" ca="1" si="93"/>
        <v>Strandhaven</v>
      </c>
      <c r="D504" s="14" t="str">
        <f t="shared" ca="1" si="94"/>
        <v>111</v>
      </c>
      <c r="E504" s="14" t="str">
        <f t="shared" ca="1" si="95"/>
        <v>5fl</v>
      </c>
      <c r="F504" s="1">
        <f t="shared" ca="1" si="96"/>
        <v>130</v>
      </c>
      <c r="G504" s="1">
        <f t="shared" ca="1" si="97"/>
        <v>108</v>
      </c>
      <c r="H504" s="1">
        <f t="shared" ca="1" si="98"/>
        <v>2008</v>
      </c>
      <c r="I504" s="1" t="str">
        <f ca="1">INDEX(Relationstabel!$C$3:$K$10,MATCH(INDIRECT($A$1&amp;"J"&amp;A504),Relationstabel!$A$3:$A$10,0),MATCH(IFERROR(VALUE(INDIRECT($A$1&amp;"K"&amp;A504)),0),Relationstabel!$C$1:$K$1,0))</f>
        <v>Naturgas</v>
      </c>
      <c r="J504" s="1" t="str">
        <f ca="1">INDEX(Anvendelseskode!B:B,MATCH($F504,Anvendelseskode!$A:$A,0))</f>
        <v>Række-, kæde-, dobbelthus (lodret adskillelse mellem enhederne)</v>
      </c>
      <c r="K504" s="1" t="str">
        <f ca="1">INDEX(Anvendelseskode!C:C,MATCH($F504,Anvendelseskode!$A:$A,0))</f>
        <v>Række-, kæde og dobbelthuse</v>
      </c>
      <c r="L504" s="1" t="str">
        <f ca="1">INDEX(Anvendelseskode!D:D,MATCH($F504,Anvendelseskode!$A:$A,0))</f>
        <v>Private husholdninger</v>
      </c>
      <c r="M504" s="1" t="str">
        <f ca="1">IFERROR(INDEX(SBi!$2:$2,MATCH(H504,SBi!$1:$1,1)),SBi!$K$2)</f>
        <v>Efter 2006</v>
      </c>
      <c r="N504" s="1">
        <f ca="1">INDEX(SBi!$C$3:$K$28,MATCH(F504,SBi!$B$3:$B$28,0),MATCH(M504,SBi!$C$2:$K$2,0))</f>
        <v>66.400000000000006</v>
      </c>
      <c r="O504" s="16">
        <f t="shared" ca="1" si="99"/>
        <v>7.1712000000000007</v>
      </c>
      <c r="P504" s="16" t="str">
        <f ca="1">IFERROR(INDEX(VpD!$2:$2,MATCH(H504,VpD!$1:$1,1)),VpD!$I$2)</f>
        <v>&gt;1998</v>
      </c>
      <c r="Q504" s="1">
        <f ca="1">INDEX(VpD!$C$3:$I$27,MATCH(F504,VpD!$B$3:$B$27,0),MATCH(P504,VpD!$C$2:$I$2,0))</f>
        <v>65</v>
      </c>
      <c r="R504" s="16">
        <f t="shared" ca="1" si="100"/>
        <v>7.02</v>
      </c>
      <c r="S504" s="14">
        <f t="shared" ca="1" si="101"/>
        <v>712666.79</v>
      </c>
      <c r="T504" s="14">
        <f t="shared" ca="1" si="102"/>
        <v>6168738.8200000003</v>
      </c>
      <c r="U504" s="14" t="str">
        <f t="shared" ca="1" si="103"/>
        <v>53BA2F34-5FF6-2505-E044-0003BA298018</v>
      </c>
    </row>
    <row r="505" spans="1:21" s="14" customFormat="1" x14ac:dyDescent="0.25">
      <c r="A505" s="14">
        <f t="shared" si="91"/>
        <v>505</v>
      </c>
      <c r="B505" s="14" t="str">
        <f t="shared" ca="1" si="92"/>
        <v>217D4283-5D0A-4002-828F-593FB2E97FE4</v>
      </c>
      <c r="C505" s="14" t="str">
        <f t="shared" ca="1" si="93"/>
        <v>Strandhaven</v>
      </c>
      <c r="D505" s="14" t="str">
        <f t="shared" ca="1" si="94"/>
        <v>125</v>
      </c>
      <c r="E505" s="14" t="str">
        <f t="shared" ca="1" si="95"/>
        <v>5fs</v>
      </c>
      <c r="F505" s="1">
        <f t="shared" ca="1" si="96"/>
        <v>130</v>
      </c>
      <c r="G505" s="1">
        <f t="shared" ca="1" si="97"/>
        <v>92</v>
      </c>
      <c r="H505" s="1">
        <f t="shared" ca="1" si="98"/>
        <v>2008</v>
      </c>
      <c r="I505" s="1" t="str">
        <f ca="1">INDEX(Relationstabel!$C$3:$K$10,MATCH(INDIRECT($A$1&amp;"J"&amp;A505),Relationstabel!$A$3:$A$10,0),MATCH(IFERROR(VALUE(INDIRECT($A$1&amp;"K"&amp;A505)),0),Relationstabel!$C$1:$K$1,0))</f>
        <v>Naturgas</v>
      </c>
      <c r="J505" s="1" t="str">
        <f ca="1">INDEX(Anvendelseskode!B:B,MATCH($F505,Anvendelseskode!$A:$A,0))</f>
        <v>Række-, kæde-, dobbelthus (lodret adskillelse mellem enhederne)</v>
      </c>
      <c r="K505" s="1" t="str">
        <f ca="1">INDEX(Anvendelseskode!C:C,MATCH($F505,Anvendelseskode!$A:$A,0))</f>
        <v>Række-, kæde og dobbelthuse</v>
      </c>
      <c r="L505" s="1" t="str">
        <f ca="1">INDEX(Anvendelseskode!D:D,MATCH($F505,Anvendelseskode!$A:$A,0))</f>
        <v>Private husholdninger</v>
      </c>
      <c r="M505" s="1" t="str">
        <f ca="1">IFERROR(INDEX(SBi!$2:$2,MATCH(H505,SBi!$1:$1,1)),SBi!$K$2)</f>
        <v>Efter 2006</v>
      </c>
      <c r="N505" s="1">
        <f ca="1">INDEX(SBi!$C$3:$K$28,MATCH(F505,SBi!$B$3:$B$28,0),MATCH(M505,SBi!$C$2:$K$2,0))</f>
        <v>66.400000000000006</v>
      </c>
      <c r="O505" s="16">
        <f t="shared" ca="1" si="99"/>
        <v>6.1088000000000005</v>
      </c>
      <c r="P505" s="16" t="str">
        <f ca="1">IFERROR(INDEX(VpD!$2:$2,MATCH(H505,VpD!$1:$1,1)),VpD!$I$2)</f>
        <v>&gt;1998</v>
      </c>
      <c r="Q505" s="1">
        <f ca="1">INDEX(VpD!$C$3:$I$27,MATCH(F505,VpD!$B$3:$B$27,0),MATCH(P505,VpD!$C$2:$I$2,0))</f>
        <v>65</v>
      </c>
      <c r="R505" s="16">
        <f t="shared" ca="1" si="100"/>
        <v>5.98</v>
      </c>
      <c r="S505" s="14">
        <f t="shared" ca="1" si="101"/>
        <v>712687.25</v>
      </c>
      <c r="T505" s="14">
        <f t="shared" ca="1" si="102"/>
        <v>6168713.8899999997</v>
      </c>
      <c r="U505" s="14" t="str">
        <f t="shared" ca="1" si="103"/>
        <v>53BA2F34-5FFD-2505-E044-0003BA298018</v>
      </c>
    </row>
    <row r="506" spans="1:21" s="14" customFormat="1" x14ac:dyDescent="0.25">
      <c r="A506" s="14">
        <f t="shared" si="91"/>
        <v>506</v>
      </c>
      <c r="B506" s="14" t="str">
        <f t="shared" ca="1" si="92"/>
        <v>0FE42F9E-033A-4362-BDFD-AE65A4392928</v>
      </c>
      <c r="C506" s="14" t="str">
        <f t="shared" ca="1" si="93"/>
        <v>Firkløverparken</v>
      </c>
      <c r="D506" s="14" t="str">
        <f t="shared" ca="1" si="94"/>
        <v>10</v>
      </c>
      <c r="E506" s="14" t="str">
        <f t="shared" ca="1" si="95"/>
        <v>9qs</v>
      </c>
      <c r="F506" s="1">
        <f t="shared" ca="1" si="96"/>
        <v>140</v>
      </c>
      <c r="G506" s="1">
        <f t="shared" ca="1" si="97"/>
        <v>4703</v>
      </c>
      <c r="H506" s="1">
        <f t="shared" ca="1" si="98"/>
        <v>2008</v>
      </c>
      <c r="I506" s="1" t="str">
        <f ca="1">INDEX(Relationstabel!$C$3:$K$10,MATCH(INDIRECT($A$1&amp;"J"&amp;A506),Relationstabel!$A$3:$A$10,0),MATCH(IFERROR(VALUE(INDIRECT($A$1&amp;"K"&amp;A506)),0),Relationstabel!$C$1:$K$1,0))</f>
        <v>Fjernvarme/ Blokvarme</v>
      </c>
      <c r="J506" s="1" t="str">
        <f ca="1">INDEX(Anvendelseskode!B:B,MATCH($F506,Anvendelseskode!$A:$A,0))</f>
        <v>Etageboligbebyggelse</v>
      </c>
      <c r="K506" s="1" t="str">
        <f ca="1">INDEX(Anvendelseskode!C:C,MATCH($F506,Anvendelseskode!$A:$A,0))</f>
        <v>Etageboligbebyggelse</v>
      </c>
      <c r="L506" s="1" t="str">
        <f ca="1">INDEX(Anvendelseskode!D:D,MATCH($F506,Anvendelseskode!$A:$A,0))</f>
        <v>Private husholdninger</v>
      </c>
      <c r="M506" s="1" t="str">
        <f ca="1">IFERROR(INDEX(SBi!$2:$2,MATCH(H506,SBi!$1:$1,1)),SBi!$K$2)</f>
        <v>Efter 2006</v>
      </c>
      <c r="N506" s="1">
        <f ca="1">INDEX(SBi!$C$3:$K$28,MATCH(F506,SBi!$B$3:$B$28,0),MATCH(M506,SBi!$C$2:$K$2,0))</f>
        <v>60.7</v>
      </c>
      <c r="O506" s="16">
        <f t="shared" ca="1" si="99"/>
        <v>285.47210000000001</v>
      </c>
      <c r="P506" s="16" t="str">
        <f ca="1">IFERROR(INDEX(VpD!$2:$2,MATCH(H506,VpD!$1:$1,1)),VpD!$I$2)</f>
        <v>&gt;1998</v>
      </c>
      <c r="Q506" s="1">
        <f ca="1">INDEX(VpD!$C$3:$I$27,MATCH(F506,VpD!$B$3:$B$27,0),MATCH(P506,VpD!$C$2:$I$2,0))</f>
        <v>64</v>
      </c>
      <c r="R506" s="16">
        <f t="shared" ca="1" si="100"/>
        <v>300.99200000000002</v>
      </c>
      <c r="S506" s="14">
        <f t="shared" ca="1" si="101"/>
        <v>711724.26</v>
      </c>
      <c r="T506" s="14">
        <f t="shared" ca="1" si="102"/>
        <v>6172799.0499999998</v>
      </c>
      <c r="U506" s="14" t="str">
        <f t="shared" ca="1" si="103"/>
        <v>4CA54B0F-2D12-0052-E044-0003BA298018</v>
      </c>
    </row>
    <row r="507" spans="1:21" s="14" customFormat="1" x14ac:dyDescent="0.25">
      <c r="A507" s="14">
        <f t="shared" si="91"/>
        <v>507</v>
      </c>
      <c r="B507" s="14" t="str">
        <f t="shared" ca="1" si="92"/>
        <v>F6E9F828-2CB3-453C-8C14-5AAB0C9CE98A</v>
      </c>
      <c r="C507" s="14" t="str">
        <f t="shared" ca="1" si="93"/>
        <v>Sandvejen</v>
      </c>
      <c r="D507" s="14" t="str">
        <f t="shared" ca="1" si="94"/>
        <v>30</v>
      </c>
      <c r="E507" s="14" t="str">
        <f t="shared" ca="1" si="95"/>
        <v>7an</v>
      </c>
      <c r="F507" s="1">
        <f t="shared" ca="1" si="96"/>
        <v>120</v>
      </c>
      <c r="G507" s="1">
        <f t="shared" ca="1" si="97"/>
        <v>161</v>
      </c>
      <c r="H507" s="1">
        <f t="shared" ca="1" si="98"/>
        <v>1977</v>
      </c>
      <c r="I507" s="1" t="str">
        <f ca="1">INDEX(Relationstabel!$C$3:$K$10,MATCH(INDIRECT($A$1&amp;"J"&amp;A507),Relationstabel!$A$3:$A$10,0),MATCH(IFERROR(VALUE(INDIRECT($A$1&amp;"K"&amp;A507)),0),Relationstabel!$C$1:$K$1,0))</f>
        <v>Elvarme</v>
      </c>
      <c r="J507" s="1" t="str">
        <f ca="1">INDEX(Anvendelseskode!B:B,MATCH($F507,Anvendelseskode!$A:$A,0))</f>
        <v>Fritliggende enfamilieshus (parcelhus)</v>
      </c>
      <c r="K507" s="1" t="str">
        <f ca="1">INDEX(Anvendelseskode!C:C,MATCH($F507,Anvendelseskode!$A:$A,0))</f>
        <v>Parcelhuse</v>
      </c>
      <c r="L507" s="1" t="str">
        <f ca="1">INDEX(Anvendelseskode!D:D,MATCH($F507,Anvendelseskode!$A:$A,0))</f>
        <v>Private husholdninger</v>
      </c>
      <c r="M507" s="1" t="str">
        <f ca="1">IFERROR(INDEX(SBi!$2:$2,MATCH(H507,SBi!$1:$1,1)),SBi!$K$2)</f>
        <v>1973-1978</v>
      </c>
      <c r="N507" s="1">
        <f ca="1">INDEX(SBi!$C$3:$K$28,MATCH(F507,SBi!$B$3:$B$28,0),MATCH(M507,SBi!$C$2:$K$2,0))</f>
        <v>119.8</v>
      </c>
      <c r="O507" s="16">
        <f t="shared" ca="1" si="99"/>
        <v>19.287800000000001</v>
      </c>
      <c r="P507" s="16" t="str">
        <f ca="1">IFERROR(INDEX(VpD!$2:$2,MATCH(H507,VpD!$1:$1,1)),VpD!$I$2)</f>
        <v>1973-1978</v>
      </c>
      <c r="Q507" s="1">
        <f ca="1">INDEX(VpD!$C$3:$I$27,MATCH(F507,VpD!$B$3:$B$27,0),MATCH(P507,VpD!$C$2:$I$2,0))</f>
        <v>117</v>
      </c>
      <c r="R507" s="16">
        <f t="shared" ca="1" si="100"/>
        <v>18.837</v>
      </c>
      <c r="S507" s="14">
        <f t="shared" ca="1" si="101"/>
        <v>713141.58</v>
      </c>
      <c r="T507" s="14">
        <f t="shared" ca="1" si="102"/>
        <v>6168406.6799999997</v>
      </c>
      <c r="U507" s="14" t="str">
        <f t="shared" ca="1" si="103"/>
        <v>0A3F507E-2108-32B8-E044-0003BA298018</v>
      </c>
    </row>
    <row r="508" spans="1:21" s="14" customFormat="1" x14ac:dyDescent="0.25">
      <c r="A508" s="14">
        <f t="shared" si="91"/>
        <v>508</v>
      </c>
      <c r="B508" s="14" t="str">
        <f t="shared" ca="1" si="92"/>
        <v>15A944D8-3355-4CF9-BEA6-1430962F3555</v>
      </c>
      <c r="C508" s="14" t="str">
        <f t="shared" ca="1" si="93"/>
        <v>Svenstrupvej</v>
      </c>
      <c r="D508" s="14" t="str">
        <f t="shared" ca="1" si="94"/>
        <v>14</v>
      </c>
      <c r="E508" s="14" t="str">
        <f t="shared" ca="1" si="95"/>
        <v>18kp</v>
      </c>
      <c r="F508" s="1">
        <f t="shared" ca="1" si="96"/>
        <v>320</v>
      </c>
      <c r="G508" s="1">
        <f t="shared" ca="1" si="97"/>
        <v>102</v>
      </c>
      <c r="H508" s="1">
        <f t="shared" ca="1" si="98"/>
        <v>1960</v>
      </c>
      <c r="I508" s="1" t="str">
        <f ca="1">INDEX(Relationstabel!$C$3:$K$10,MATCH(INDIRECT($A$1&amp;"J"&amp;A508),Relationstabel!$A$3:$A$10,0),MATCH(IFERROR(VALUE(INDIRECT($A$1&amp;"K"&amp;A508)),0),Relationstabel!$C$1:$K$1,0))</f>
        <v>Olie</v>
      </c>
      <c r="J508" s="1" t="str">
        <f ca="1">INDEX(Anvendelseskode!B:B,MATCH($F508,Anvendelseskode!$A:$A,0))</f>
        <v>Bygning til kontor, handel, lager herunder offentlig administration</v>
      </c>
      <c r="K508" s="1" t="str">
        <f ca="1">INDEX(Anvendelseskode!C:C,MATCH($F508,Anvendelseskode!$A:$A,0))</f>
        <v>Kontor, handel, lager, off. adm.</v>
      </c>
      <c r="L508" s="1" t="str">
        <f ca="1">INDEX(Anvendelseskode!D:D,MATCH($F508,Anvendelseskode!$A:$A,0))</f>
        <v>Handel og servicevirksomheder</v>
      </c>
      <c r="M508" s="1" t="str">
        <f ca="1">IFERROR(INDEX(SBi!$2:$2,MATCH(H508,SBi!$1:$1,1)),SBi!$K$2)</f>
        <v>1951-1960</v>
      </c>
      <c r="N508" s="1">
        <f ca="1">INDEX(SBi!$C$3:$K$28,MATCH(F508,SBi!$B$3:$B$28,0),MATCH(M508,SBi!$C$2:$K$2,0))</f>
        <v>126.7</v>
      </c>
      <c r="O508" s="16">
        <f t="shared" ca="1" si="99"/>
        <v>12.923399999999999</v>
      </c>
      <c r="P508" s="16" t="str">
        <f ca="1">IFERROR(INDEX(VpD!$2:$2,MATCH(H508,VpD!$1:$1,1)),VpD!$I$2)</f>
        <v>1951-1960</v>
      </c>
      <c r="Q508" s="1">
        <f ca="1">INDEX(VpD!$C$3:$I$27,MATCH(F508,VpD!$B$3:$B$27,0),MATCH(P508,VpD!$C$2:$I$2,0))</f>
        <v>126</v>
      </c>
      <c r="R508" s="16">
        <f t="shared" ca="1" si="100"/>
        <v>12.852</v>
      </c>
      <c r="S508" s="14">
        <f t="shared" ca="1" si="101"/>
        <v>712860.3</v>
      </c>
      <c r="T508" s="14">
        <f t="shared" ca="1" si="102"/>
        <v>6169263.4800000004</v>
      </c>
      <c r="U508" s="14" t="str">
        <f t="shared" ca="1" si="103"/>
        <v>0A3F507E-2208-32B8-E044-0003BA298018</v>
      </c>
    </row>
    <row r="509" spans="1:21" s="14" customFormat="1" x14ac:dyDescent="0.25">
      <c r="A509" s="14">
        <f t="shared" si="91"/>
        <v>509</v>
      </c>
      <c r="B509" s="14" t="str">
        <f t="shared" ca="1" si="92"/>
        <v>F8035A4A-8F26-448A-A800-0D417EA16576</v>
      </c>
      <c r="C509" s="14" t="str">
        <f t="shared" ca="1" si="93"/>
        <v>Svenstrupvej</v>
      </c>
      <c r="D509" s="14" t="str">
        <f t="shared" ca="1" si="94"/>
        <v>14</v>
      </c>
      <c r="E509" s="14" t="str">
        <f t="shared" ca="1" si="95"/>
        <v>18kp</v>
      </c>
      <c r="F509" s="1">
        <f t="shared" ca="1" si="96"/>
        <v>120</v>
      </c>
      <c r="G509" s="1">
        <f t="shared" ca="1" si="97"/>
        <v>114</v>
      </c>
      <c r="H509" s="1">
        <f t="shared" ca="1" si="98"/>
        <v>1954</v>
      </c>
      <c r="I509" s="1" t="str">
        <f ca="1">INDEX(Relationstabel!$C$3:$K$10,MATCH(INDIRECT($A$1&amp;"J"&amp;A509),Relationstabel!$A$3:$A$10,0),MATCH(IFERROR(VALUE(INDIRECT($A$1&amp;"K"&amp;A509)),0),Relationstabel!$C$1:$K$1,0))</f>
        <v>Olie</v>
      </c>
      <c r="J509" s="1" t="str">
        <f ca="1">INDEX(Anvendelseskode!B:B,MATCH($F509,Anvendelseskode!$A:$A,0))</f>
        <v>Fritliggende enfamilieshus (parcelhus)</v>
      </c>
      <c r="K509" s="1" t="str">
        <f ca="1">INDEX(Anvendelseskode!C:C,MATCH($F509,Anvendelseskode!$A:$A,0))</f>
        <v>Parcelhuse</v>
      </c>
      <c r="L509" s="1" t="str">
        <f ca="1">INDEX(Anvendelseskode!D:D,MATCH($F509,Anvendelseskode!$A:$A,0))</f>
        <v>Private husholdninger</v>
      </c>
      <c r="M509" s="1" t="str">
        <f ca="1">IFERROR(INDEX(SBi!$2:$2,MATCH(H509,SBi!$1:$1,1)),SBi!$K$2)</f>
        <v>1951-1960</v>
      </c>
      <c r="N509" s="1">
        <f ca="1">INDEX(SBi!$C$3:$K$28,MATCH(F509,SBi!$B$3:$B$28,0),MATCH(M509,SBi!$C$2:$K$2,0))</f>
        <v>154.9</v>
      </c>
      <c r="O509" s="16">
        <f t="shared" ca="1" si="99"/>
        <v>17.658600000000003</v>
      </c>
      <c r="P509" s="16" t="str">
        <f ca="1">IFERROR(INDEX(VpD!$2:$2,MATCH(H509,VpD!$1:$1,1)),VpD!$I$2)</f>
        <v>1951-1960</v>
      </c>
      <c r="Q509" s="1">
        <f ca="1">INDEX(VpD!$C$3:$I$27,MATCH(F509,VpD!$B$3:$B$27,0),MATCH(P509,VpD!$C$2:$I$2,0))</f>
        <v>204</v>
      </c>
      <c r="R509" s="16">
        <f t="shared" ca="1" si="100"/>
        <v>23.256</v>
      </c>
      <c r="S509" s="14">
        <f t="shared" ca="1" si="101"/>
        <v>712860.3</v>
      </c>
      <c r="T509" s="14">
        <f t="shared" ca="1" si="102"/>
        <v>6169263.4800000004</v>
      </c>
      <c r="U509" s="14" t="str">
        <f t="shared" ca="1" si="103"/>
        <v>0A3F507E-2208-32B8-E044-0003BA298018</v>
      </c>
    </row>
    <row r="510" spans="1:21" s="14" customFormat="1" x14ac:dyDescent="0.25">
      <c r="A510" s="14">
        <f t="shared" si="91"/>
        <v>510</v>
      </c>
      <c r="B510" s="14" t="str">
        <f t="shared" ca="1" si="92"/>
        <v>1678FA5A-69BB-4EC6-997B-B7FB7313D331</v>
      </c>
      <c r="C510" s="14" t="str">
        <f t="shared" ca="1" si="93"/>
        <v>Valmuebakken</v>
      </c>
      <c r="D510" s="14" t="str">
        <f t="shared" ca="1" si="94"/>
        <v>24</v>
      </c>
      <c r="E510" s="14" t="str">
        <f t="shared" ca="1" si="95"/>
        <v>21ho</v>
      </c>
      <c r="F510" s="1">
        <f t="shared" ca="1" si="96"/>
        <v>130</v>
      </c>
      <c r="G510" s="1">
        <f t="shared" ca="1" si="97"/>
        <v>119</v>
      </c>
      <c r="H510" s="1">
        <f t="shared" ca="1" si="98"/>
        <v>1993</v>
      </c>
      <c r="I510" s="1" t="str">
        <f ca="1">INDEX(Relationstabel!$C$3:$K$10,MATCH(INDIRECT($A$1&amp;"J"&amp;A510),Relationstabel!$A$3:$A$10,0),MATCH(IFERROR(VALUE(INDIRECT($A$1&amp;"K"&amp;A510)),0),Relationstabel!$C$1:$K$1,0))</f>
        <v>Fjernvarme/ Blokvarme</v>
      </c>
      <c r="J510" s="1" t="str">
        <f ca="1">INDEX(Anvendelseskode!B:B,MATCH($F510,Anvendelseskode!$A:$A,0))</f>
        <v>Række-, kæde-, dobbelthus (lodret adskillelse mellem enhederne)</v>
      </c>
      <c r="K510" s="1" t="str">
        <f ca="1">INDEX(Anvendelseskode!C:C,MATCH($F510,Anvendelseskode!$A:$A,0))</f>
        <v>Række-, kæde og dobbelthuse</v>
      </c>
      <c r="L510" s="1" t="str">
        <f ca="1">INDEX(Anvendelseskode!D:D,MATCH($F510,Anvendelseskode!$A:$A,0))</f>
        <v>Private husholdninger</v>
      </c>
      <c r="M510" s="1" t="str">
        <f ca="1">IFERROR(INDEX(SBi!$2:$2,MATCH(H510,SBi!$1:$1,1)),SBi!$K$2)</f>
        <v>1979-1998</v>
      </c>
      <c r="N510" s="1">
        <f ca="1">INDEX(SBi!$C$3:$K$28,MATCH(F510,SBi!$B$3:$B$28,0),MATCH(M510,SBi!$C$2:$K$2,0))</f>
        <v>96.8</v>
      </c>
      <c r="O510" s="16">
        <f t="shared" ca="1" si="99"/>
        <v>11.5192</v>
      </c>
      <c r="P510" s="16" t="str">
        <f ca="1">IFERROR(INDEX(VpD!$2:$2,MATCH(H510,VpD!$1:$1,1)),VpD!$I$2)</f>
        <v>1979-1998</v>
      </c>
      <c r="Q510" s="1">
        <f ca="1">INDEX(VpD!$C$3:$I$27,MATCH(F510,VpD!$B$3:$B$27,0),MATCH(P510,VpD!$C$2:$I$2,0))</f>
        <v>74</v>
      </c>
      <c r="R510" s="16">
        <f t="shared" ca="1" si="100"/>
        <v>8.8059999999999992</v>
      </c>
      <c r="S510" s="14">
        <f t="shared" ca="1" si="101"/>
        <v>711602.75</v>
      </c>
      <c r="T510" s="14">
        <f t="shared" ca="1" si="102"/>
        <v>6172514.4800000004</v>
      </c>
      <c r="U510" s="14" t="str">
        <f t="shared" ca="1" si="103"/>
        <v>0A3F507E-2408-32B8-E044-0003BA298018</v>
      </c>
    </row>
    <row r="511" spans="1:21" s="14" customFormat="1" x14ac:dyDescent="0.25">
      <c r="A511" s="14">
        <f t="shared" si="91"/>
        <v>511</v>
      </c>
      <c r="B511" s="14" t="str">
        <f t="shared" ca="1" si="92"/>
        <v>95CA7E6D-A4FE-4E11-8DA5-271EA49A84A5</v>
      </c>
      <c r="C511" s="14" t="str">
        <f t="shared" ca="1" si="93"/>
        <v>Strandhaven</v>
      </c>
      <c r="D511" s="14" t="str">
        <f t="shared" ca="1" si="94"/>
        <v>21</v>
      </c>
      <c r="E511" s="14" t="str">
        <f t="shared" ca="1" si="95"/>
        <v>5dv</v>
      </c>
      <c r="F511" s="1">
        <f t="shared" ca="1" si="96"/>
        <v>130</v>
      </c>
      <c r="G511" s="1">
        <f t="shared" ca="1" si="97"/>
        <v>108</v>
      </c>
      <c r="H511" s="1">
        <f t="shared" ca="1" si="98"/>
        <v>2008</v>
      </c>
      <c r="I511" s="1" t="str">
        <f ca="1">INDEX(Relationstabel!$C$3:$K$10,MATCH(INDIRECT($A$1&amp;"J"&amp;A511),Relationstabel!$A$3:$A$10,0),MATCH(IFERROR(VALUE(INDIRECT($A$1&amp;"K"&amp;A511)),0),Relationstabel!$C$1:$K$1,0))</f>
        <v>Naturgas</v>
      </c>
      <c r="J511" s="1" t="str">
        <f ca="1">INDEX(Anvendelseskode!B:B,MATCH($F511,Anvendelseskode!$A:$A,0))</f>
        <v>Række-, kæde-, dobbelthus (lodret adskillelse mellem enhederne)</v>
      </c>
      <c r="K511" s="1" t="str">
        <f ca="1">INDEX(Anvendelseskode!C:C,MATCH($F511,Anvendelseskode!$A:$A,0))</f>
        <v>Række-, kæde og dobbelthuse</v>
      </c>
      <c r="L511" s="1" t="str">
        <f ca="1">INDEX(Anvendelseskode!D:D,MATCH($F511,Anvendelseskode!$A:$A,0))</f>
        <v>Private husholdninger</v>
      </c>
      <c r="M511" s="1" t="str">
        <f ca="1">IFERROR(INDEX(SBi!$2:$2,MATCH(H511,SBi!$1:$1,1)),SBi!$K$2)</f>
        <v>Efter 2006</v>
      </c>
      <c r="N511" s="1">
        <f ca="1">INDEX(SBi!$C$3:$K$28,MATCH(F511,SBi!$B$3:$B$28,0),MATCH(M511,SBi!$C$2:$K$2,0))</f>
        <v>66.400000000000006</v>
      </c>
      <c r="O511" s="16">
        <f t="shared" ca="1" si="99"/>
        <v>7.1712000000000007</v>
      </c>
      <c r="P511" s="16" t="str">
        <f ca="1">IFERROR(INDEX(VpD!$2:$2,MATCH(H511,VpD!$1:$1,1)),VpD!$I$2)</f>
        <v>&gt;1998</v>
      </c>
      <c r="Q511" s="1">
        <f ca="1">INDEX(VpD!$C$3:$I$27,MATCH(F511,VpD!$B$3:$B$27,0),MATCH(P511,VpD!$C$2:$I$2,0))</f>
        <v>65</v>
      </c>
      <c r="R511" s="16">
        <f t="shared" ca="1" si="100"/>
        <v>7.02</v>
      </c>
      <c r="S511" s="14">
        <f t="shared" ca="1" si="101"/>
        <v>712707.95</v>
      </c>
      <c r="T511" s="14">
        <f t="shared" ca="1" si="102"/>
        <v>6168828.3300000001</v>
      </c>
      <c r="U511" s="14" t="str">
        <f t="shared" ca="1" si="103"/>
        <v>53BA2F34-5FCC-2505-E044-0003BA298018</v>
      </c>
    </row>
    <row r="512" spans="1:21" s="14" customFormat="1" x14ac:dyDescent="0.25">
      <c r="A512" s="14">
        <f t="shared" si="91"/>
        <v>512</v>
      </c>
      <c r="B512" s="14" t="str">
        <f t="shared" ca="1" si="92"/>
        <v>522A1A4F-4940-4DF4-875E-AB3468BA565D</v>
      </c>
      <c r="C512" s="14" t="str">
        <f t="shared" ca="1" si="93"/>
        <v>Strandhaven</v>
      </c>
      <c r="D512" s="14" t="str">
        <f t="shared" ca="1" si="94"/>
        <v>35</v>
      </c>
      <c r="E512" s="14" t="str">
        <f t="shared" ca="1" si="95"/>
        <v>5ea</v>
      </c>
      <c r="F512" s="1">
        <f t="shared" ca="1" si="96"/>
        <v>130</v>
      </c>
      <c r="G512" s="1">
        <f t="shared" ca="1" si="97"/>
        <v>92</v>
      </c>
      <c r="H512" s="1">
        <f t="shared" ca="1" si="98"/>
        <v>2008</v>
      </c>
      <c r="I512" s="1" t="str">
        <f ca="1">INDEX(Relationstabel!$C$3:$K$10,MATCH(INDIRECT($A$1&amp;"J"&amp;A512),Relationstabel!$A$3:$A$10,0),MATCH(IFERROR(VALUE(INDIRECT($A$1&amp;"K"&amp;A512)),0),Relationstabel!$C$1:$K$1,0))</f>
        <v>Naturgas</v>
      </c>
      <c r="J512" s="1" t="str">
        <f ca="1">INDEX(Anvendelseskode!B:B,MATCH($F512,Anvendelseskode!$A:$A,0))</f>
        <v>Række-, kæde-, dobbelthus (lodret adskillelse mellem enhederne)</v>
      </c>
      <c r="K512" s="1" t="str">
        <f ca="1">INDEX(Anvendelseskode!C:C,MATCH($F512,Anvendelseskode!$A:$A,0))</f>
        <v>Række-, kæde og dobbelthuse</v>
      </c>
      <c r="L512" s="1" t="str">
        <f ca="1">INDEX(Anvendelseskode!D:D,MATCH($F512,Anvendelseskode!$A:$A,0))</f>
        <v>Private husholdninger</v>
      </c>
      <c r="M512" s="1" t="str">
        <f ca="1">IFERROR(INDEX(SBi!$2:$2,MATCH(H512,SBi!$1:$1,1)),SBi!$K$2)</f>
        <v>Efter 2006</v>
      </c>
      <c r="N512" s="1">
        <f ca="1">INDEX(SBi!$C$3:$K$28,MATCH(F512,SBi!$B$3:$B$28,0),MATCH(M512,SBi!$C$2:$K$2,0))</f>
        <v>66.400000000000006</v>
      </c>
      <c r="O512" s="16">
        <f t="shared" ca="1" si="99"/>
        <v>6.1088000000000005</v>
      </c>
      <c r="P512" s="16" t="str">
        <f ca="1">IFERROR(INDEX(VpD!$2:$2,MATCH(H512,VpD!$1:$1,1)),VpD!$I$2)</f>
        <v>&gt;1998</v>
      </c>
      <c r="Q512" s="1">
        <f ca="1">INDEX(VpD!$C$3:$I$27,MATCH(F512,VpD!$B$3:$B$27,0),MATCH(P512,VpD!$C$2:$I$2,0))</f>
        <v>65</v>
      </c>
      <c r="R512" s="16">
        <f t="shared" ca="1" si="100"/>
        <v>5.98</v>
      </c>
      <c r="S512" s="14">
        <f t="shared" ca="1" si="101"/>
        <v>712677.38</v>
      </c>
      <c r="T512" s="14">
        <f t="shared" ca="1" si="102"/>
        <v>6168818.5300000003</v>
      </c>
      <c r="U512" s="14" t="str">
        <f t="shared" ca="1" si="103"/>
        <v>53BA2F34-5FD2-2505-E044-0003BA298018</v>
      </c>
    </row>
    <row r="513" spans="1:21" s="14" customFormat="1" x14ac:dyDescent="0.25">
      <c r="A513" s="14">
        <f t="shared" si="91"/>
        <v>513</v>
      </c>
      <c r="B513" s="14" t="str">
        <f t="shared" ca="1" si="92"/>
        <v>3C7403D9-6B77-4997-9308-EAB7A1215CAD</v>
      </c>
      <c r="C513" s="14" t="str">
        <f t="shared" ca="1" si="93"/>
        <v>Strandhaven</v>
      </c>
      <c r="D513" s="14" t="str">
        <f t="shared" ca="1" si="94"/>
        <v>49</v>
      </c>
      <c r="E513" s="14" t="str">
        <f t="shared" ca="1" si="95"/>
        <v>5eh</v>
      </c>
      <c r="F513" s="1">
        <f t="shared" ca="1" si="96"/>
        <v>130</v>
      </c>
      <c r="G513" s="1">
        <f t="shared" ca="1" si="97"/>
        <v>108</v>
      </c>
      <c r="H513" s="1">
        <f t="shared" ca="1" si="98"/>
        <v>2008</v>
      </c>
      <c r="I513" s="1" t="str">
        <f ca="1">INDEX(Relationstabel!$C$3:$K$10,MATCH(INDIRECT($A$1&amp;"J"&amp;A513),Relationstabel!$A$3:$A$10,0),MATCH(IFERROR(VALUE(INDIRECT($A$1&amp;"K"&amp;A513)),0),Relationstabel!$C$1:$K$1,0))</f>
        <v>Naturgas</v>
      </c>
      <c r="J513" s="1" t="str">
        <f ca="1">INDEX(Anvendelseskode!B:B,MATCH($F513,Anvendelseskode!$A:$A,0))</f>
        <v>Række-, kæde-, dobbelthus (lodret adskillelse mellem enhederne)</v>
      </c>
      <c r="K513" s="1" t="str">
        <f ca="1">INDEX(Anvendelseskode!C:C,MATCH($F513,Anvendelseskode!$A:$A,0))</f>
        <v>Række-, kæde og dobbelthuse</v>
      </c>
      <c r="L513" s="1" t="str">
        <f ca="1">INDEX(Anvendelseskode!D:D,MATCH($F513,Anvendelseskode!$A:$A,0))</f>
        <v>Private husholdninger</v>
      </c>
      <c r="M513" s="1" t="str">
        <f ca="1">IFERROR(INDEX(SBi!$2:$2,MATCH(H513,SBi!$1:$1,1)),SBi!$K$2)</f>
        <v>Efter 2006</v>
      </c>
      <c r="N513" s="1">
        <f ca="1">INDEX(SBi!$C$3:$K$28,MATCH(F513,SBi!$B$3:$B$28,0),MATCH(M513,SBi!$C$2:$K$2,0))</f>
        <v>66.400000000000006</v>
      </c>
      <c r="O513" s="16">
        <f t="shared" ca="1" si="99"/>
        <v>7.1712000000000007</v>
      </c>
      <c r="P513" s="16" t="str">
        <f ca="1">IFERROR(INDEX(VpD!$2:$2,MATCH(H513,VpD!$1:$1,1)),VpD!$I$2)</f>
        <v>&gt;1998</v>
      </c>
      <c r="Q513" s="1">
        <f ca="1">INDEX(VpD!$C$3:$I$27,MATCH(F513,VpD!$B$3:$B$27,0),MATCH(P513,VpD!$C$2:$I$2,0))</f>
        <v>65</v>
      </c>
      <c r="R513" s="16">
        <f t="shared" ca="1" si="100"/>
        <v>7.02</v>
      </c>
      <c r="S513" s="14">
        <f t="shared" ca="1" si="101"/>
        <v>712697.6</v>
      </c>
      <c r="T513" s="14">
        <f t="shared" ca="1" si="102"/>
        <v>6168794.3399999999</v>
      </c>
      <c r="U513" s="14" t="str">
        <f t="shared" ca="1" si="103"/>
        <v>53BA2F34-5FD9-2505-E044-0003BA298018</v>
      </c>
    </row>
    <row r="514" spans="1:21" s="14" customFormat="1" x14ac:dyDescent="0.25">
      <c r="A514" s="14">
        <f t="shared" si="91"/>
        <v>514</v>
      </c>
      <c r="B514" s="14" t="str">
        <f t="shared" ca="1" si="92"/>
        <v>2D463062-6403-418F-96E8-3E11C046B94B</v>
      </c>
      <c r="C514" s="14" t="str">
        <f t="shared" ca="1" si="93"/>
        <v>Strandhaven</v>
      </c>
      <c r="D514" s="14" t="str">
        <f t="shared" ca="1" si="94"/>
        <v>73</v>
      </c>
      <c r="E514" s="14" t="str">
        <f t="shared" ca="1" si="95"/>
        <v>5et</v>
      </c>
      <c r="F514" s="1">
        <f t="shared" ca="1" si="96"/>
        <v>130</v>
      </c>
      <c r="G514" s="1">
        <f t="shared" ca="1" si="97"/>
        <v>108</v>
      </c>
      <c r="H514" s="1">
        <f t="shared" ca="1" si="98"/>
        <v>2008</v>
      </c>
      <c r="I514" s="1" t="str">
        <f ca="1">INDEX(Relationstabel!$C$3:$K$10,MATCH(INDIRECT($A$1&amp;"J"&amp;A514),Relationstabel!$A$3:$A$10,0),MATCH(IFERROR(VALUE(INDIRECT($A$1&amp;"K"&amp;A514)),0),Relationstabel!$C$1:$K$1,0))</f>
        <v>Naturgas</v>
      </c>
      <c r="J514" s="1" t="str">
        <f ca="1">INDEX(Anvendelseskode!B:B,MATCH($F514,Anvendelseskode!$A:$A,0))</f>
        <v>Række-, kæde-, dobbelthus (lodret adskillelse mellem enhederne)</v>
      </c>
      <c r="K514" s="1" t="str">
        <f ca="1">INDEX(Anvendelseskode!C:C,MATCH($F514,Anvendelseskode!$A:$A,0))</f>
        <v>Række-, kæde og dobbelthuse</v>
      </c>
      <c r="L514" s="1" t="str">
        <f ca="1">INDEX(Anvendelseskode!D:D,MATCH($F514,Anvendelseskode!$A:$A,0))</f>
        <v>Private husholdninger</v>
      </c>
      <c r="M514" s="1" t="str">
        <f ca="1">IFERROR(INDEX(SBi!$2:$2,MATCH(H514,SBi!$1:$1,1)),SBi!$K$2)</f>
        <v>Efter 2006</v>
      </c>
      <c r="N514" s="1">
        <f ca="1">INDEX(SBi!$C$3:$K$28,MATCH(F514,SBi!$B$3:$B$28,0),MATCH(M514,SBi!$C$2:$K$2,0))</f>
        <v>66.400000000000006</v>
      </c>
      <c r="O514" s="16">
        <f t="shared" ca="1" si="99"/>
        <v>7.1712000000000007</v>
      </c>
      <c r="P514" s="16" t="str">
        <f ca="1">IFERROR(INDEX(VpD!$2:$2,MATCH(H514,VpD!$1:$1,1)),VpD!$I$2)</f>
        <v>&gt;1998</v>
      </c>
      <c r="Q514" s="1">
        <f ca="1">INDEX(VpD!$C$3:$I$27,MATCH(F514,VpD!$B$3:$B$27,0),MATCH(P514,VpD!$C$2:$I$2,0))</f>
        <v>65</v>
      </c>
      <c r="R514" s="16">
        <f t="shared" ca="1" si="100"/>
        <v>7.02</v>
      </c>
      <c r="S514" s="14">
        <f t="shared" ca="1" si="101"/>
        <v>712675.95</v>
      </c>
      <c r="T514" s="14">
        <f t="shared" ca="1" si="102"/>
        <v>6168774.2000000002</v>
      </c>
      <c r="U514" s="14" t="str">
        <f t="shared" ca="1" si="103"/>
        <v>53BA2F34-5FE4-2505-E044-0003BA298018</v>
      </c>
    </row>
    <row r="515" spans="1:21" s="14" customFormat="1" x14ac:dyDescent="0.25">
      <c r="A515" s="14">
        <f t="shared" ref="A515:A578" si="104">ROW(B515)</f>
        <v>515</v>
      </c>
      <c r="B515" s="14" t="str">
        <f t="shared" ref="B515:B578" ca="1" si="105">INDIRECT($A$1&amp;"b"&amp;A515)</f>
        <v>88613EDE-2B05-475C-82DF-EC5520AA8113</v>
      </c>
      <c r="C515" s="14" t="str">
        <f t="shared" ref="C515:C578" ca="1" si="106">INDIRECT($A$1&amp;"V"&amp;A515)</f>
        <v>Strandhaven</v>
      </c>
      <c r="D515" s="14" t="str">
        <f t="shared" ref="D515:D578" ca="1" si="107">INDIRECT($A$1&amp;"W"&amp;A515)</f>
        <v>101</v>
      </c>
      <c r="E515" s="14" t="str">
        <f t="shared" ref="E515:E578" ca="1" si="108">INDIRECT($A$1&amp;"AB"&amp;A515)</f>
        <v>5ff</v>
      </c>
      <c r="F515" s="1">
        <f t="shared" ref="F515:F578" ca="1" si="109">ROUNDDOWN(INDIRECT($A$1&amp;"C"&amp;A515),-1)</f>
        <v>130</v>
      </c>
      <c r="G515" s="1">
        <f t="shared" ref="G515:G578" ca="1" si="110">INDIRECT($A$1&amp;"P"&amp;A515)+INDIRECT($A$1&amp;"Q"&amp;A515)+INDIRECT($A$1&amp;"R"&amp;A515)*0.5</f>
        <v>108</v>
      </c>
      <c r="H515" s="1">
        <f t="shared" ref="H515:H578" ca="1" si="111">MAX(INDIRECT($A$1&amp;"E"&amp;A515),INDIRECT($A$1&amp;"D"&amp;A515))</f>
        <v>2008</v>
      </c>
      <c r="I515" s="1" t="str">
        <f ca="1">INDEX(Relationstabel!$C$3:$K$10,MATCH(INDIRECT($A$1&amp;"J"&amp;A515),Relationstabel!$A$3:$A$10,0),MATCH(IFERROR(VALUE(INDIRECT($A$1&amp;"K"&amp;A515)),0),Relationstabel!$C$1:$K$1,0))</f>
        <v>Naturgas</v>
      </c>
      <c r="J515" s="1" t="str">
        <f ca="1">INDEX(Anvendelseskode!B:B,MATCH($F515,Anvendelseskode!$A:$A,0))</f>
        <v>Række-, kæde-, dobbelthus (lodret adskillelse mellem enhederne)</v>
      </c>
      <c r="K515" s="1" t="str">
        <f ca="1">INDEX(Anvendelseskode!C:C,MATCH($F515,Anvendelseskode!$A:$A,0))</f>
        <v>Række-, kæde og dobbelthuse</v>
      </c>
      <c r="L515" s="1" t="str">
        <f ca="1">INDEX(Anvendelseskode!D:D,MATCH($F515,Anvendelseskode!$A:$A,0))</f>
        <v>Private husholdninger</v>
      </c>
      <c r="M515" s="1" t="str">
        <f ca="1">IFERROR(INDEX(SBi!$2:$2,MATCH(H515,SBi!$1:$1,1)),SBi!$K$2)</f>
        <v>Efter 2006</v>
      </c>
      <c r="N515" s="1">
        <f ca="1">INDEX(SBi!$C$3:$K$28,MATCH(F515,SBi!$B$3:$B$28,0),MATCH(M515,SBi!$C$2:$K$2,0))</f>
        <v>66.400000000000006</v>
      </c>
      <c r="O515" s="16">
        <f t="shared" ref="O515:O578" ca="1" si="112">N515*G515/1000</f>
        <v>7.1712000000000007</v>
      </c>
      <c r="P515" s="16" t="str">
        <f ca="1">IFERROR(INDEX(VpD!$2:$2,MATCH(H515,VpD!$1:$1,1)),VpD!$I$2)</f>
        <v>&gt;1998</v>
      </c>
      <c r="Q515" s="1">
        <f ca="1">INDEX(VpD!$C$3:$I$27,MATCH(F515,VpD!$B$3:$B$27,0),MATCH(P515,VpD!$C$2:$I$2,0))</f>
        <v>65</v>
      </c>
      <c r="R515" s="16">
        <f t="shared" ref="R515:R578" ca="1" si="113">Q515*G515/1000</f>
        <v>7.02</v>
      </c>
      <c r="S515" s="14">
        <f t="shared" ref="S515:S578" ca="1" si="114">INDIRECT($A$1&amp;"AE"&amp;A515)</f>
        <v>712649.65</v>
      </c>
      <c r="T515" s="14">
        <f t="shared" ref="T515:T578" ca="1" si="115">INDIRECT($A$1&amp;"AF"&amp;A515)</f>
        <v>6168759.7699999996</v>
      </c>
      <c r="U515" s="14" t="str">
        <f t="shared" ref="U515:U578" ca="1" si="116">INDIRECT($A$1&amp;"AC"&amp;A515)</f>
        <v>53BA2F34-5FF1-2505-E044-0003BA298018</v>
      </c>
    </row>
    <row r="516" spans="1:21" s="14" customFormat="1" x14ac:dyDescent="0.25">
      <c r="A516" s="14">
        <f t="shared" si="104"/>
        <v>516</v>
      </c>
      <c r="B516" s="14" t="str">
        <f t="shared" ca="1" si="105"/>
        <v>63CFC318-E6FA-4C90-93AC-04734F06736D</v>
      </c>
      <c r="C516" s="14" t="str">
        <f t="shared" ca="1" si="106"/>
        <v>Strandhaven</v>
      </c>
      <c r="D516" s="14" t="str">
        <f t="shared" ca="1" si="107"/>
        <v>105</v>
      </c>
      <c r="E516" s="14" t="str">
        <f t="shared" ca="1" si="108"/>
        <v>5fh</v>
      </c>
      <c r="F516" s="1">
        <f t="shared" ca="1" si="109"/>
        <v>130</v>
      </c>
      <c r="G516" s="1">
        <f t="shared" ca="1" si="110"/>
        <v>108</v>
      </c>
      <c r="H516" s="1">
        <f t="shared" ca="1" si="111"/>
        <v>2008</v>
      </c>
      <c r="I516" s="1" t="str">
        <f ca="1">INDEX(Relationstabel!$C$3:$K$10,MATCH(INDIRECT($A$1&amp;"J"&amp;A516),Relationstabel!$A$3:$A$10,0),MATCH(IFERROR(VALUE(INDIRECT($A$1&amp;"K"&amp;A516)),0),Relationstabel!$C$1:$K$1,0))</f>
        <v>Naturgas</v>
      </c>
      <c r="J516" s="1" t="str">
        <f ca="1">INDEX(Anvendelseskode!B:B,MATCH($F516,Anvendelseskode!$A:$A,0))</f>
        <v>Række-, kæde-, dobbelthus (lodret adskillelse mellem enhederne)</v>
      </c>
      <c r="K516" s="1" t="str">
        <f ca="1">INDEX(Anvendelseskode!C:C,MATCH($F516,Anvendelseskode!$A:$A,0))</f>
        <v>Række-, kæde og dobbelthuse</v>
      </c>
      <c r="L516" s="1" t="str">
        <f ca="1">INDEX(Anvendelseskode!D:D,MATCH($F516,Anvendelseskode!$A:$A,0))</f>
        <v>Private husholdninger</v>
      </c>
      <c r="M516" s="1" t="str">
        <f ca="1">IFERROR(INDEX(SBi!$2:$2,MATCH(H516,SBi!$1:$1,1)),SBi!$K$2)</f>
        <v>Efter 2006</v>
      </c>
      <c r="N516" s="1">
        <f ca="1">INDEX(SBi!$C$3:$K$28,MATCH(F516,SBi!$B$3:$B$28,0),MATCH(M516,SBi!$C$2:$K$2,0))</f>
        <v>66.400000000000006</v>
      </c>
      <c r="O516" s="16">
        <f t="shared" ca="1" si="112"/>
        <v>7.1712000000000007</v>
      </c>
      <c r="P516" s="16" t="str">
        <f ca="1">IFERROR(INDEX(VpD!$2:$2,MATCH(H516,VpD!$1:$1,1)),VpD!$I$2)</f>
        <v>&gt;1998</v>
      </c>
      <c r="Q516" s="1">
        <f ca="1">INDEX(VpD!$C$3:$I$27,MATCH(F516,VpD!$B$3:$B$27,0),MATCH(P516,VpD!$C$2:$I$2,0))</f>
        <v>65</v>
      </c>
      <c r="R516" s="16">
        <f t="shared" ca="1" si="113"/>
        <v>7.02</v>
      </c>
      <c r="S516" s="14">
        <f t="shared" ca="1" si="114"/>
        <v>712656.32</v>
      </c>
      <c r="T516" s="14">
        <f t="shared" ca="1" si="115"/>
        <v>6168751.2300000004</v>
      </c>
      <c r="U516" s="14" t="str">
        <f t="shared" ca="1" si="116"/>
        <v>53BA2F34-5FF3-2505-E044-0003BA298018</v>
      </c>
    </row>
    <row r="517" spans="1:21" s="14" customFormat="1" x14ac:dyDescent="0.25">
      <c r="A517" s="14">
        <f t="shared" si="104"/>
        <v>517</v>
      </c>
      <c r="B517" s="14" t="str">
        <f t="shared" ca="1" si="105"/>
        <v>C6A96AC8-2B0E-4BA5-97A6-3F71ED8566BF</v>
      </c>
      <c r="C517" s="14" t="str">
        <f t="shared" ca="1" si="106"/>
        <v>Strandhaven</v>
      </c>
      <c r="D517" s="14" t="str">
        <f t="shared" ca="1" si="107"/>
        <v>123</v>
      </c>
      <c r="E517" s="14" t="str">
        <f t="shared" ca="1" si="108"/>
        <v>5fr</v>
      </c>
      <c r="F517" s="1">
        <f t="shared" ca="1" si="109"/>
        <v>130</v>
      </c>
      <c r="G517" s="1">
        <f t="shared" ca="1" si="110"/>
        <v>86</v>
      </c>
      <c r="H517" s="1">
        <f t="shared" ca="1" si="111"/>
        <v>2008</v>
      </c>
      <c r="I517" s="1" t="str">
        <f ca="1">INDEX(Relationstabel!$C$3:$K$10,MATCH(INDIRECT($A$1&amp;"J"&amp;A517),Relationstabel!$A$3:$A$10,0),MATCH(IFERROR(VALUE(INDIRECT($A$1&amp;"K"&amp;A517)),0),Relationstabel!$C$1:$K$1,0))</f>
        <v>Naturgas</v>
      </c>
      <c r="J517" s="1" t="str">
        <f ca="1">INDEX(Anvendelseskode!B:B,MATCH($F517,Anvendelseskode!$A:$A,0))</f>
        <v>Række-, kæde-, dobbelthus (lodret adskillelse mellem enhederne)</v>
      </c>
      <c r="K517" s="1" t="str">
        <f ca="1">INDEX(Anvendelseskode!C:C,MATCH($F517,Anvendelseskode!$A:$A,0))</f>
        <v>Række-, kæde og dobbelthuse</v>
      </c>
      <c r="L517" s="1" t="str">
        <f ca="1">INDEX(Anvendelseskode!D:D,MATCH($F517,Anvendelseskode!$A:$A,0))</f>
        <v>Private husholdninger</v>
      </c>
      <c r="M517" s="1" t="str">
        <f ca="1">IFERROR(INDEX(SBi!$2:$2,MATCH(H517,SBi!$1:$1,1)),SBi!$K$2)</f>
        <v>Efter 2006</v>
      </c>
      <c r="N517" s="1">
        <f ca="1">INDEX(SBi!$C$3:$K$28,MATCH(F517,SBi!$B$3:$B$28,0),MATCH(M517,SBi!$C$2:$K$2,0))</f>
        <v>66.400000000000006</v>
      </c>
      <c r="O517" s="16">
        <f t="shared" ca="1" si="112"/>
        <v>5.7104000000000008</v>
      </c>
      <c r="P517" s="16" t="str">
        <f ca="1">IFERROR(INDEX(VpD!$2:$2,MATCH(H517,VpD!$1:$1,1)),VpD!$I$2)</f>
        <v>&gt;1998</v>
      </c>
      <c r="Q517" s="1">
        <f ca="1">INDEX(VpD!$C$3:$I$27,MATCH(F517,VpD!$B$3:$B$27,0),MATCH(P517,VpD!$C$2:$I$2,0))</f>
        <v>65</v>
      </c>
      <c r="R517" s="16">
        <f t="shared" ca="1" si="113"/>
        <v>5.59</v>
      </c>
      <c r="S517" s="14">
        <f t="shared" ca="1" si="114"/>
        <v>712684.84</v>
      </c>
      <c r="T517" s="14">
        <f t="shared" ca="1" si="115"/>
        <v>6168717.5199999996</v>
      </c>
      <c r="U517" s="14" t="str">
        <f t="shared" ca="1" si="116"/>
        <v>53BA2F34-5FFC-2505-E044-0003BA298018</v>
      </c>
    </row>
    <row r="518" spans="1:21" s="14" customFormat="1" x14ac:dyDescent="0.25">
      <c r="A518" s="14">
        <f t="shared" si="104"/>
        <v>518</v>
      </c>
      <c r="B518" s="14" t="str">
        <f t="shared" ca="1" si="105"/>
        <v>DAA6170B-27AE-4D60-86D6-5FD95567D211</v>
      </c>
      <c r="C518" s="14" t="str">
        <f t="shared" ca="1" si="106"/>
        <v>Strandhaven</v>
      </c>
      <c r="D518" s="14" t="str">
        <f t="shared" ca="1" si="107"/>
        <v>129</v>
      </c>
      <c r="E518" s="14" t="str">
        <f t="shared" ca="1" si="108"/>
        <v>5ft</v>
      </c>
      <c r="F518" s="1">
        <f t="shared" ca="1" si="109"/>
        <v>130</v>
      </c>
      <c r="G518" s="1">
        <f t="shared" ca="1" si="110"/>
        <v>108</v>
      </c>
      <c r="H518" s="1">
        <f t="shared" ca="1" si="111"/>
        <v>2008</v>
      </c>
      <c r="I518" s="1" t="str">
        <f ca="1">INDEX(Relationstabel!$C$3:$K$10,MATCH(INDIRECT($A$1&amp;"J"&amp;A518),Relationstabel!$A$3:$A$10,0),MATCH(IFERROR(VALUE(INDIRECT($A$1&amp;"K"&amp;A518)),0),Relationstabel!$C$1:$K$1,0))</f>
        <v>Naturgas</v>
      </c>
      <c r="J518" s="1" t="str">
        <f ca="1">INDEX(Anvendelseskode!B:B,MATCH($F518,Anvendelseskode!$A:$A,0))</f>
        <v>Række-, kæde-, dobbelthus (lodret adskillelse mellem enhederne)</v>
      </c>
      <c r="K518" s="1" t="str">
        <f ca="1">INDEX(Anvendelseskode!C:C,MATCH($F518,Anvendelseskode!$A:$A,0))</f>
        <v>Række-, kæde og dobbelthuse</v>
      </c>
      <c r="L518" s="1" t="str">
        <f ca="1">INDEX(Anvendelseskode!D:D,MATCH($F518,Anvendelseskode!$A:$A,0))</f>
        <v>Private husholdninger</v>
      </c>
      <c r="M518" s="1" t="str">
        <f ca="1">IFERROR(INDEX(SBi!$2:$2,MATCH(H518,SBi!$1:$1,1)),SBi!$K$2)</f>
        <v>Efter 2006</v>
      </c>
      <c r="N518" s="1">
        <f ca="1">INDEX(SBi!$C$3:$K$28,MATCH(F518,SBi!$B$3:$B$28,0),MATCH(M518,SBi!$C$2:$K$2,0))</f>
        <v>66.400000000000006</v>
      </c>
      <c r="O518" s="16">
        <f t="shared" ca="1" si="112"/>
        <v>7.1712000000000007</v>
      </c>
      <c r="P518" s="16" t="str">
        <f ca="1">IFERROR(INDEX(VpD!$2:$2,MATCH(H518,VpD!$1:$1,1)),VpD!$I$2)</f>
        <v>&gt;1998</v>
      </c>
      <c r="Q518" s="1">
        <f ca="1">INDEX(VpD!$C$3:$I$27,MATCH(F518,VpD!$B$3:$B$27,0),MATCH(P518,VpD!$C$2:$I$2,0))</f>
        <v>65</v>
      </c>
      <c r="R518" s="16">
        <f t="shared" ca="1" si="113"/>
        <v>7.02</v>
      </c>
      <c r="S518" s="14">
        <f t="shared" ca="1" si="114"/>
        <v>712609.56</v>
      </c>
      <c r="T518" s="14">
        <f t="shared" ca="1" si="115"/>
        <v>6168761.6399999997</v>
      </c>
      <c r="U518" s="14" t="str">
        <f t="shared" ca="1" si="116"/>
        <v>53BA2F34-5FFE-2505-E044-0003BA298018</v>
      </c>
    </row>
    <row r="519" spans="1:21" s="14" customFormat="1" x14ac:dyDescent="0.25">
      <c r="A519" s="14">
        <f t="shared" si="104"/>
        <v>519</v>
      </c>
      <c r="B519" s="14" t="str">
        <f t="shared" ca="1" si="105"/>
        <v>76A9A7E8-FA6A-470A-BB20-2A5489C2C1D5</v>
      </c>
      <c r="C519" s="14" t="str">
        <f t="shared" ca="1" si="106"/>
        <v>Firkløverparken</v>
      </c>
      <c r="D519" s="14" t="str">
        <f t="shared" ca="1" si="107"/>
        <v>2</v>
      </c>
      <c r="E519" s="14" t="str">
        <f t="shared" ca="1" si="108"/>
        <v>9qs</v>
      </c>
      <c r="F519" s="1">
        <f t="shared" ca="1" si="109"/>
        <v>140</v>
      </c>
      <c r="G519" s="1">
        <f t="shared" ca="1" si="110"/>
        <v>1652</v>
      </c>
      <c r="H519" s="1">
        <f t="shared" ca="1" si="111"/>
        <v>2008</v>
      </c>
      <c r="I519" s="1" t="str">
        <f ca="1">INDEX(Relationstabel!$C$3:$K$10,MATCH(INDIRECT($A$1&amp;"J"&amp;A519),Relationstabel!$A$3:$A$10,0),MATCH(IFERROR(VALUE(INDIRECT($A$1&amp;"K"&amp;A519)),0),Relationstabel!$C$1:$K$1,0))</f>
        <v>Fjernvarme/ Blokvarme</v>
      </c>
      <c r="J519" s="1" t="str">
        <f ca="1">INDEX(Anvendelseskode!B:B,MATCH($F519,Anvendelseskode!$A:$A,0))</f>
        <v>Etageboligbebyggelse</v>
      </c>
      <c r="K519" s="1" t="str">
        <f ca="1">INDEX(Anvendelseskode!C:C,MATCH($F519,Anvendelseskode!$A:$A,0))</f>
        <v>Etageboligbebyggelse</v>
      </c>
      <c r="L519" s="1" t="str">
        <f ca="1">INDEX(Anvendelseskode!D:D,MATCH($F519,Anvendelseskode!$A:$A,0))</f>
        <v>Private husholdninger</v>
      </c>
      <c r="M519" s="1" t="str">
        <f ca="1">IFERROR(INDEX(SBi!$2:$2,MATCH(H519,SBi!$1:$1,1)),SBi!$K$2)</f>
        <v>Efter 2006</v>
      </c>
      <c r="N519" s="1">
        <f ca="1">INDEX(SBi!$C$3:$K$28,MATCH(F519,SBi!$B$3:$B$28,0),MATCH(M519,SBi!$C$2:$K$2,0))</f>
        <v>60.7</v>
      </c>
      <c r="O519" s="16">
        <f t="shared" ca="1" si="112"/>
        <v>100.27640000000001</v>
      </c>
      <c r="P519" s="16" t="str">
        <f ca="1">IFERROR(INDEX(VpD!$2:$2,MATCH(H519,VpD!$1:$1,1)),VpD!$I$2)</f>
        <v>&gt;1998</v>
      </c>
      <c r="Q519" s="1">
        <f ca="1">INDEX(VpD!$C$3:$I$27,MATCH(F519,VpD!$B$3:$B$27,0),MATCH(P519,VpD!$C$2:$I$2,0))</f>
        <v>64</v>
      </c>
      <c r="R519" s="16">
        <f t="shared" ca="1" si="113"/>
        <v>105.72799999999999</v>
      </c>
      <c r="S519" s="14">
        <f t="shared" ca="1" si="114"/>
        <v>711742.93</v>
      </c>
      <c r="T519" s="14">
        <f t="shared" ca="1" si="115"/>
        <v>6172766.5999999996</v>
      </c>
      <c r="U519" s="14" t="str">
        <f t="shared" ca="1" si="116"/>
        <v>4CA54B0F-2D0E-0052-E044-0003BA298018</v>
      </c>
    </row>
    <row r="520" spans="1:21" s="14" customFormat="1" x14ac:dyDescent="0.25">
      <c r="A520" s="14">
        <f t="shared" si="104"/>
        <v>520</v>
      </c>
      <c r="B520" s="14" t="str">
        <f t="shared" ca="1" si="105"/>
        <v>A31F2E05-9FCC-44F9-A68E-4179C7FAC4CE</v>
      </c>
      <c r="C520" s="14" t="str">
        <f t="shared" ca="1" si="106"/>
        <v>Valmuebakken</v>
      </c>
      <c r="D520" s="14" t="str">
        <f t="shared" ca="1" si="107"/>
        <v>22</v>
      </c>
      <c r="E520" s="14" t="str">
        <f t="shared" ca="1" si="108"/>
        <v>21ht</v>
      </c>
      <c r="F520" s="1">
        <f t="shared" ca="1" si="109"/>
        <v>130</v>
      </c>
      <c r="G520" s="1">
        <f t="shared" ca="1" si="110"/>
        <v>135</v>
      </c>
      <c r="H520" s="1">
        <f t="shared" ca="1" si="111"/>
        <v>1993</v>
      </c>
      <c r="I520" s="1" t="str">
        <f ca="1">INDEX(Relationstabel!$C$3:$K$10,MATCH(INDIRECT($A$1&amp;"J"&amp;A520),Relationstabel!$A$3:$A$10,0),MATCH(IFERROR(VALUE(INDIRECT($A$1&amp;"K"&amp;A520)),0),Relationstabel!$C$1:$K$1,0))</f>
        <v>Fjernvarme/ Blokvarme</v>
      </c>
      <c r="J520" s="1" t="str">
        <f ca="1">INDEX(Anvendelseskode!B:B,MATCH($F520,Anvendelseskode!$A:$A,0))</f>
        <v>Række-, kæde-, dobbelthus (lodret adskillelse mellem enhederne)</v>
      </c>
      <c r="K520" s="1" t="str">
        <f ca="1">INDEX(Anvendelseskode!C:C,MATCH($F520,Anvendelseskode!$A:$A,0))</f>
        <v>Række-, kæde og dobbelthuse</v>
      </c>
      <c r="L520" s="1" t="str">
        <f ca="1">INDEX(Anvendelseskode!D:D,MATCH($F520,Anvendelseskode!$A:$A,0))</f>
        <v>Private husholdninger</v>
      </c>
      <c r="M520" s="1" t="str">
        <f ca="1">IFERROR(INDEX(SBi!$2:$2,MATCH(H520,SBi!$1:$1,1)),SBi!$K$2)</f>
        <v>1979-1998</v>
      </c>
      <c r="N520" s="1">
        <f ca="1">INDEX(SBi!$C$3:$K$28,MATCH(F520,SBi!$B$3:$B$28,0),MATCH(M520,SBi!$C$2:$K$2,0))</f>
        <v>96.8</v>
      </c>
      <c r="O520" s="16">
        <f t="shared" ca="1" si="112"/>
        <v>13.068</v>
      </c>
      <c r="P520" s="16" t="str">
        <f ca="1">IFERROR(INDEX(VpD!$2:$2,MATCH(H520,VpD!$1:$1,1)),VpD!$I$2)</f>
        <v>1979-1998</v>
      </c>
      <c r="Q520" s="1">
        <f ca="1">INDEX(VpD!$C$3:$I$27,MATCH(F520,VpD!$B$3:$B$27,0),MATCH(P520,VpD!$C$2:$I$2,0))</f>
        <v>74</v>
      </c>
      <c r="R520" s="16">
        <f t="shared" ca="1" si="113"/>
        <v>9.99</v>
      </c>
      <c r="S520" s="14">
        <f t="shared" ca="1" si="114"/>
        <v>711600.5</v>
      </c>
      <c r="T520" s="14">
        <f t="shared" ca="1" si="115"/>
        <v>6172526.2199999997</v>
      </c>
      <c r="U520" s="14" t="str">
        <f t="shared" ca="1" si="116"/>
        <v>0A3F507E-2406-32B8-E044-0003BA298018</v>
      </c>
    </row>
    <row r="521" spans="1:21" s="14" customFormat="1" x14ac:dyDescent="0.25">
      <c r="A521" s="14">
        <f t="shared" si="104"/>
        <v>521</v>
      </c>
      <c r="B521" s="14" t="str">
        <f t="shared" ca="1" si="105"/>
        <v>2B463630-E859-4936-BB6C-38C67E091731</v>
      </c>
      <c r="C521" s="14" t="str">
        <f t="shared" ca="1" si="106"/>
        <v>Engvej</v>
      </c>
      <c r="D521" s="14" t="str">
        <f t="shared" ca="1" si="107"/>
        <v>23</v>
      </c>
      <c r="E521" s="14" t="str">
        <f t="shared" ca="1" si="108"/>
        <v>49</v>
      </c>
      <c r="F521" s="1">
        <f t="shared" ca="1" si="109"/>
        <v>120</v>
      </c>
      <c r="G521" s="1">
        <f t="shared" ca="1" si="110"/>
        <v>100</v>
      </c>
      <c r="H521" s="1">
        <f t="shared" ca="1" si="111"/>
        <v>1981</v>
      </c>
      <c r="I521" s="1" t="str">
        <f ca="1">INDEX(Relationstabel!$C$3:$K$10,MATCH(INDIRECT($A$1&amp;"J"&amp;A521),Relationstabel!$A$3:$A$10,0),MATCH(IFERROR(VALUE(INDIRECT($A$1&amp;"K"&amp;A521)),0),Relationstabel!$C$1:$K$1,0))</f>
        <v>Elvarme</v>
      </c>
      <c r="J521" s="1" t="str">
        <f ca="1">INDEX(Anvendelseskode!B:B,MATCH($F521,Anvendelseskode!$A:$A,0))</f>
        <v>Fritliggende enfamilieshus (parcelhus)</v>
      </c>
      <c r="K521" s="1" t="str">
        <f ca="1">INDEX(Anvendelseskode!C:C,MATCH($F521,Anvendelseskode!$A:$A,0))</f>
        <v>Parcelhuse</v>
      </c>
      <c r="L521" s="1" t="str">
        <f ca="1">INDEX(Anvendelseskode!D:D,MATCH($F521,Anvendelseskode!$A:$A,0))</f>
        <v>Private husholdninger</v>
      </c>
      <c r="M521" s="1" t="str">
        <f ca="1">IFERROR(INDEX(SBi!$2:$2,MATCH(H521,SBi!$1:$1,1)),SBi!$K$2)</f>
        <v>1979-1998</v>
      </c>
      <c r="N521" s="1">
        <f ca="1">INDEX(SBi!$C$3:$K$28,MATCH(F521,SBi!$B$3:$B$28,0),MATCH(M521,SBi!$C$2:$K$2,0))</f>
        <v>105.4</v>
      </c>
      <c r="O521" s="16">
        <f t="shared" ca="1" si="112"/>
        <v>10.54</v>
      </c>
      <c r="P521" s="16" t="str">
        <f ca="1">IFERROR(INDEX(VpD!$2:$2,MATCH(H521,VpD!$1:$1,1)),VpD!$I$2)</f>
        <v>1979-1998</v>
      </c>
      <c r="Q521" s="1">
        <f ca="1">INDEX(VpD!$C$3:$I$27,MATCH(F521,VpD!$B$3:$B$27,0),MATCH(P521,VpD!$C$2:$I$2,0))</f>
        <v>90</v>
      </c>
      <c r="R521" s="16">
        <f t="shared" ca="1" si="113"/>
        <v>9</v>
      </c>
      <c r="S521" s="14">
        <f t="shared" ca="1" si="114"/>
        <v>711683.67</v>
      </c>
      <c r="T521" s="14">
        <f t="shared" ca="1" si="115"/>
        <v>6170530.3300000001</v>
      </c>
      <c r="U521" s="14" t="str">
        <f t="shared" ca="1" si="116"/>
        <v>0A3F507E-170B-32B8-E044-0003BA298018</v>
      </c>
    </row>
    <row r="522" spans="1:21" s="14" customFormat="1" x14ac:dyDescent="0.25">
      <c r="A522" s="14">
        <f t="shared" si="104"/>
        <v>522</v>
      </c>
      <c r="B522" s="14" t="str">
        <f t="shared" ca="1" si="105"/>
        <v>7898EC7C-5D54-4B81-8AA6-D80296911F60</v>
      </c>
      <c r="C522" s="14" t="str">
        <f t="shared" ca="1" si="106"/>
        <v>Højstrupvej</v>
      </c>
      <c r="D522" s="14" t="str">
        <f t="shared" ca="1" si="107"/>
        <v>22</v>
      </c>
      <c r="E522" s="14" t="str">
        <f t="shared" ca="1" si="108"/>
        <v>18ey</v>
      </c>
      <c r="F522" s="1">
        <f t="shared" ca="1" si="109"/>
        <v>120</v>
      </c>
      <c r="G522" s="1">
        <f t="shared" ca="1" si="110"/>
        <v>141</v>
      </c>
      <c r="H522" s="1">
        <f t="shared" ca="1" si="111"/>
        <v>1999</v>
      </c>
      <c r="I522" s="1" t="str">
        <f ca="1">INDEX(Relationstabel!$C$3:$K$10,MATCH(INDIRECT($A$1&amp;"J"&amp;A522),Relationstabel!$A$3:$A$10,0),MATCH(IFERROR(VALUE(INDIRECT($A$1&amp;"K"&amp;A522)),0),Relationstabel!$C$1:$K$1,0))</f>
        <v>Naturgas</v>
      </c>
      <c r="J522" s="1" t="str">
        <f ca="1">INDEX(Anvendelseskode!B:B,MATCH($F522,Anvendelseskode!$A:$A,0))</f>
        <v>Fritliggende enfamilieshus (parcelhus)</v>
      </c>
      <c r="K522" s="1" t="str">
        <f ca="1">INDEX(Anvendelseskode!C:C,MATCH($F522,Anvendelseskode!$A:$A,0))</f>
        <v>Parcelhuse</v>
      </c>
      <c r="L522" s="1" t="str">
        <f ca="1">INDEX(Anvendelseskode!D:D,MATCH($F522,Anvendelseskode!$A:$A,0))</f>
        <v>Private husholdninger</v>
      </c>
      <c r="M522" s="1" t="str">
        <f ca="1">IFERROR(INDEX(SBi!$2:$2,MATCH(H522,SBi!$1:$1,1)),SBi!$K$2)</f>
        <v>1999-2006</v>
      </c>
      <c r="N522" s="1">
        <f ca="1">INDEX(SBi!$C$3:$K$28,MATCH(F522,SBi!$B$3:$B$28,0),MATCH(M522,SBi!$C$2:$K$2,0))</f>
        <v>83.9</v>
      </c>
      <c r="O522" s="16">
        <f t="shared" ca="1" si="112"/>
        <v>11.829900000000002</v>
      </c>
      <c r="P522" s="16" t="str">
        <f ca="1">IFERROR(INDEX(VpD!$2:$2,MATCH(H522,VpD!$1:$1,1)),VpD!$I$2)</f>
        <v>&gt;1998</v>
      </c>
      <c r="Q522" s="1">
        <f ca="1">INDEX(VpD!$C$3:$I$27,MATCH(F522,VpD!$B$3:$B$27,0),MATCH(P522,VpD!$C$2:$I$2,0))</f>
        <v>72</v>
      </c>
      <c r="R522" s="16">
        <f t="shared" ca="1" si="113"/>
        <v>10.151999999999999</v>
      </c>
      <c r="S522" s="14">
        <f t="shared" ca="1" si="114"/>
        <v>713120.11</v>
      </c>
      <c r="T522" s="14">
        <f t="shared" ca="1" si="115"/>
        <v>6169078.2300000004</v>
      </c>
      <c r="U522" s="14" t="str">
        <f t="shared" ca="1" si="116"/>
        <v>0A3F507E-1B0B-32B8-E044-0003BA298018</v>
      </c>
    </row>
    <row r="523" spans="1:21" s="14" customFormat="1" x14ac:dyDescent="0.25">
      <c r="A523" s="14">
        <f t="shared" si="104"/>
        <v>523</v>
      </c>
      <c r="B523" s="14" t="str">
        <f t="shared" ca="1" si="105"/>
        <v>E1CDFD24-E164-4D4F-AAC0-CF4A4F95EB99</v>
      </c>
      <c r="C523" s="14" t="str">
        <f t="shared" ca="1" si="106"/>
        <v>Syvhøjvænge</v>
      </c>
      <c r="D523" s="14" t="str">
        <f t="shared" ca="1" si="107"/>
        <v>227</v>
      </c>
      <c r="E523" s="14" t="str">
        <f t="shared" ca="1" si="108"/>
        <v>21cq</v>
      </c>
      <c r="F523" s="1">
        <f t="shared" ca="1" si="109"/>
        <v>130</v>
      </c>
      <c r="G523" s="1">
        <f t="shared" ca="1" si="110"/>
        <v>170</v>
      </c>
      <c r="H523" s="1">
        <f t="shared" ca="1" si="111"/>
        <v>1991</v>
      </c>
      <c r="I523" s="1" t="str">
        <f ca="1">INDEX(Relationstabel!$C$3:$K$10,MATCH(INDIRECT($A$1&amp;"J"&amp;A523),Relationstabel!$A$3:$A$10,0),MATCH(IFERROR(VALUE(INDIRECT($A$1&amp;"K"&amp;A523)),0),Relationstabel!$C$1:$K$1,0))</f>
        <v>Fjernvarme/ Blokvarme</v>
      </c>
      <c r="J523" s="1" t="str">
        <f ca="1">INDEX(Anvendelseskode!B:B,MATCH($F523,Anvendelseskode!$A:$A,0))</f>
        <v>Række-, kæde-, dobbelthus (lodret adskillelse mellem enhederne)</v>
      </c>
      <c r="K523" s="1" t="str">
        <f ca="1">INDEX(Anvendelseskode!C:C,MATCH($F523,Anvendelseskode!$A:$A,0))</f>
        <v>Række-, kæde og dobbelthuse</v>
      </c>
      <c r="L523" s="1" t="str">
        <f ca="1">INDEX(Anvendelseskode!D:D,MATCH($F523,Anvendelseskode!$A:$A,0))</f>
        <v>Private husholdninger</v>
      </c>
      <c r="M523" s="1" t="str">
        <f ca="1">IFERROR(INDEX(SBi!$2:$2,MATCH(H523,SBi!$1:$1,1)),SBi!$K$2)</f>
        <v>1979-1998</v>
      </c>
      <c r="N523" s="1">
        <f ca="1">INDEX(SBi!$C$3:$K$28,MATCH(F523,SBi!$B$3:$B$28,0),MATCH(M523,SBi!$C$2:$K$2,0))</f>
        <v>96.8</v>
      </c>
      <c r="O523" s="16">
        <f t="shared" ca="1" si="112"/>
        <v>16.456</v>
      </c>
      <c r="P523" s="16" t="str">
        <f ca="1">IFERROR(INDEX(VpD!$2:$2,MATCH(H523,VpD!$1:$1,1)),VpD!$I$2)</f>
        <v>1979-1998</v>
      </c>
      <c r="Q523" s="1">
        <f ca="1">INDEX(VpD!$C$3:$I$27,MATCH(F523,VpD!$B$3:$B$27,0),MATCH(P523,VpD!$C$2:$I$2,0))</f>
        <v>74</v>
      </c>
      <c r="R523" s="16">
        <f t="shared" ca="1" si="113"/>
        <v>12.58</v>
      </c>
      <c r="S523" s="14">
        <f t="shared" ca="1" si="114"/>
        <v>711753.06</v>
      </c>
      <c r="T523" s="14">
        <f t="shared" ca="1" si="115"/>
        <v>6172296.5199999996</v>
      </c>
      <c r="U523" s="14" t="str">
        <f t="shared" ca="1" si="116"/>
        <v>0A3F507E-2317-32B8-E044-0003BA298018</v>
      </c>
    </row>
    <row r="524" spans="1:21" s="14" customFormat="1" x14ac:dyDescent="0.25">
      <c r="A524" s="14">
        <f t="shared" si="104"/>
        <v>524</v>
      </c>
      <c r="B524" s="14" t="str">
        <f t="shared" ca="1" si="105"/>
        <v>A8E471D8-0A9A-4455-99DB-72B849FB9B2B</v>
      </c>
      <c r="C524" s="14" t="str">
        <f t="shared" ca="1" si="106"/>
        <v>Bækkeskovvej</v>
      </c>
      <c r="D524" s="14" t="str">
        <f t="shared" ca="1" si="107"/>
        <v>10E</v>
      </c>
      <c r="E524" s="14" t="str">
        <f t="shared" ca="1" si="108"/>
        <v>18i</v>
      </c>
      <c r="F524" s="1">
        <f t="shared" ca="1" si="109"/>
        <v>130</v>
      </c>
      <c r="G524" s="1">
        <f t="shared" ca="1" si="110"/>
        <v>160</v>
      </c>
      <c r="H524" s="1">
        <f t="shared" ca="1" si="111"/>
        <v>2005</v>
      </c>
      <c r="I524" s="1" t="str">
        <f ca="1">INDEX(Relationstabel!$C$3:$K$10,MATCH(INDIRECT($A$1&amp;"J"&amp;A524),Relationstabel!$A$3:$A$10,0),MATCH(IFERROR(VALUE(INDIRECT($A$1&amp;"K"&amp;A524)),0),Relationstabel!$C$1:$K$1,0))</f>
        <v>Naturgas</v>
      </c>
      <c r="J524" s="1" t="str">
        <f ca="1">INDEX(Anvendelseskode!B:B,MATCH($F524,Anvendelseskode!$A:$A,0))</f>
        <v>Række-, kæde-, dobbelthus (lodret adskillelse mellem enhederne)</v>
      </c>
      <c r="K524" s="1" t="str">
        <f ca="1">INDEX(Anvendelseskode!C:C,MATCH($F524,Anvendelseskode!$A:$A,0))</f>
        <v>Række-, kæde og dobbelthuse</v>
      </c>
      <c r="L524" s="1" t="str">
        <f ca="1">INDEX(Anvendelseskode!D:D,MATCH($F524,Anvendelseskode!$A:$A,0))</f>
        <v>Private husholdninger</v>
      </c>
      <c r="M524" s="1" t="str">
        <f ca="1">IFERROR(INDEX(SBi!$2:$2,MATCH(H524,SBi!$1:$1,1)),SBi!$K$2)</f>
        <v>1999-2006</v>
      </c>
      <c r="N524" s="1">
        <f ca="1">INDEX(SBi!$C$3:$K$28,MATCH(F524,SBi!$B$3:$B$28,0),MATCH(M524,SBi!$C$2:$K$2,0))</f>
        <v>81.5</v>
      </c>
      <c r="O524" s="16">
        <f t="shared" ca="1" si="112"/>
        <v>13.04</v>
      </c>
      <c r="P524" s="16" t="str">
        <f ca="1">IFERROR(INDEX(VpD!$2:$2,MATCH(H524,VpD!$1:$1,1)),VpD!$I$2)</f>
        <v>&gt;1998</v>
      </c>
      <c r="Q524" s="1">
        <f ca="1">INDEX(VpD!$C$3:$I$27,MATCH(F524,VpD!$B$3:$B$27,0),MATCH(P524,VpD!$C$2:$I$2,0))</f>
        <v>65</v>
      </c>
      <c r="R524" s="16">
        <f t="shared" ca="1" si="113"/>
        <v>10.4</v>
      </c>
      <c r="S524" s="14">
        <f t="shared" ca="1" si="114"/>
        <v>713144.1</v>
      </c>
      <c r="T524" s="14">
        <f t="shared" ca="1" si="115"/>
        <v>6168887.1100000003</v>
      </c>
      <c r="U524" s="14" t="str">
        <f t="shared" ca="1" si="116"/>
        <v>1F289F18-869E-372C-E044-0003BA298018</v>
      </c>
    </row>
    <row r="525" spans="1:21" s="14" customFormat="1" x14ac:dyDescent="0.25">
      <c r="A525" s="14">
        <f t="shared" si="104"/>
        <v>525</v>
      </c>
      <c r="B525" s="14" t="str">
        <f t="shared" ca="1" si="105"/>
        <v>4D4C8677-F861-490E-AE24-950D150793DF</v>
      </c>
      <c r="C525" s="14" t="str">
        <f t="shared" ca="1" si="106"/>
        <v>Rendsagervej</v>
      </c>
      <c r="D525" s="14" t="str">
        <f t="shared" ca="1" si="107"/>
        <v>148</v>
      </c>
      <c r="E525" s="14" t="str">
        <f t="shared" ca="1" si="108"/>
        <v>9gb</v>
      </c>
      <c r="F525" s="1">
        <f t="shared" ca="1" si="109"/>
        <v>120</v>
      </c>
      <c r="G525" s="1">
        <f t="shared" ca="1" si="110"/>
        <v>134</v>
      </c>
      <c r="H525" s="1">
        <f t="shared" ca="1" si="111"/>
        <v>1971</v>
      </c>
      <c r="I525" s="1" t="str">
        <f ca="1">INDEX(Relationstabel!$C$3:$K$10,MATCH(INDIRECT($A$1&amp;"J"&amp;A525),Relationstabel!$A$3:$A$10,0),MATCH(IFERROR(VALUE(INDIRECT($A$1&amp;"K"&amp;A525)),0),Relationstabel!$C$1:$K$1,0))</f>
        <v>Varmepumpe</v>
      </c>
      <c r="J525" s="1" t="str">
        <f ca="1">INDEX(Anvendelseskode!B:B,MATCH($F525,Anvendelseskode!$A:$A,0))</f>
        <v>Fritliggende enfamilieshus (parcelhus)</v>
      </c>
      <c r="K525" s="1" t="str">
        <f ca="1">INDEX(Anvendelseskode!C:C,MATCH($F525,Anvendelseskode!$A:$A,0))</f>
        <v>Parcelhuse</v>
      </c>
      <c r="L525" s="1" t="str">
        <f ca="1">INDEX(Anvendelseskode!D:D,MATCH($F525,Anvendelseskode!$A:$A,0))</f>
        <v>Private husholdninger</v>
      </c>
      <c r="M525" s="1" t="str">
        <f ca="1">IFERROR(INDEX(SBi!$2:$2,MATCH(H525,SBi!$1:$1,1)),SBi!$K$2)</f>
        <v>1961-1972</v>
      </c>
      <c r="N525" s="1">
        <f ca="1">INDEX(SBi!$C$3:$K$28,MATCH(F525,SBi!$B$3:$B$28,0),MATCH(M525,SBi!$C$2:$K$2,0))</f>
        <v>134.30000000000001</v>
      </c>
      <c r="O525" s="16">
        <f t="shared" ca="1" si="112"/>
        <v>17.996200000000002</v>
      </c>
      <c r="P525" s="16" t="str">
        <f ca="1">IFERROR(INDEX(VpD!$2:$2,MATCH(H525,VpD!$1:$1,1)),VpD!$I$2)</f>
        <v>1961-1972</v>
      </c>
      <c r="Q525" s="1">
        <f ca="1">INDEX(VpD!$C$3:$I$27,MATCH(F525,VpD!$B$3:$B$27,0),MATCH(P525,VpD!$C$2:$I$2,0))</f>
        <v>143</v>
      </c>
      <c r="R525" s="16">
        <f t="shared" ca="1" si="113"/>
        <v>19.161999999999999</v>
      </c>
      <c r="S525" s="14">
        <f t="shared" ca="1" si="114"/>
        <v>711077.85</v>
      </c>
      <c r="T525" s="14">
        <f t="shared" ca="1" si="115"/>
        <v>6171872.71</v>
      </c>
      <c r="U525" s="14" t="str">
        <f t="shared" ca="1" si="116"/>
        <v>0A3F507E-2010-32B8-E044-0003BA298018</v>
      </c>
    </row>
    <row r="526" spans="1:21" s="14" customFormat="1" x14ac:dyDescent="0.25">
      <c r="A526" s="14">
        <f t="shared" si="104"/>
        <v>526</v>
      </c>
      <c r="B526" s="14" t="str">
        <f t="shared" ca="1" si="105"/>
        <v>90917E55-D132-4C94-8089-A13C6058E204</v>
      </c>
      <c r="C526" s="14" t="str">
        <f t="shared" ca="1" si="106"/>
        <v>Horsbred</v>
      </c>
      <c r="D526" s="14" t="str">
        <f t="shared" ca="1" si="107"/>
        <v>158</v>
      </c>
      <c r="E526" s="14" t="str">
        <f t="shared" ca="1" si="108"/>
        <v>20aa</v>
      </c>
      <c r="F526" s="1">
        <f t="shared" ca="1" si="109"/>
        <v>120</v>
      </c>
      <c r="G526" s="1">
        <f t="shared" ca="1" si="110"/>
        <v>154</v>
      </c>
      <c r="H526" s="1">
        <f t="shared" ca="1" si="111"/>
        <v>1970</v>
      </c>
      <c r="I526" s="1" t="str">
        <f ca="1">INDEX(Relationstabel!$C$3:$K$10,MATCH(INDIRECT($A$1&amp;"J"&amp;A526),Relationstabel!$A$3:$A$10,0),MATCH(IFERROR(VALUE(INDIRECT($A$1&amp;"K"&amp;A526)),0),Relationstabel!$C$1:$K$1,0))</f>
        <v>Fjernvarme/ Blokvarme</v>
      </c>
      <c r="J526" s="1" t="str">
        <f ca="1">INDEX(Anvendelseskode!B:B,MATCH($F526,Anvendelseskode!$A:$A,0))</f>
        <v>Fritliggende enfamilieshus (parcelhus)</v>
      </c>
      <c r="K526" s="1" t="str">
        <f ca="1">INDEX(Anvendelseskode!C:C,MATCH($F526,Anvendelseskode!$A:$A,0))</f>
        <v>Parcelhuse</v>
      </c>
      <c r="L526" s="1" t="str">
        <f ca="1">INDEX(Anvendelseskode!D:D,MATCH($F526,Anvendelseskode!$A:$A,0))</f>
        <v>Private husholdninger</v>
      </c>
      <c r="M526" s="1" t="str">
        <f ca="1">IFERROR(INDEX(SBi!$2:$2,MATCH(H526,SBi!$1:$1,1)),SBi!$K$2)</f>
        <v>1961-1972</v>
      </c>
      <c r="N526" s="1">
        <f ca="1">INDEX(SBi!$C$3:$K$28,MATCH(F526,SBi!$B$3:$B$28,0),MATCH(M526,SBi!$C$2:$K$2,0))</f>
        <v>134.30000000000001</v>
      </c>
      <c r="O526" s="16">
        <f t="shared" ca="1" si="112"/>
        <v>20.682200000000002</v>
      </c>
      <c r="P526" s="16" t="str">
        <f ca="1">IFERROR(INDEX(VpD!$2:$2,MATCH(H526,VpD!$1:$1,1)),VpD!$I$2)</f>
        <v>1961-1972</v>
      </c>
      <c r="Q526" s="1">
        <f ca="1">INDEX(VpD!$C$3:$I$27,MATCH(F526,VpD!$B$3:$B$27,0),MATCH(P526,VpD!$C$2:$I$2,0))</f>
        <v>143</v>
      </c>
      <c r="R526" s="16">
        <f t="shared" ca="1" si="113"/>
        <v>22.021999999999998</v>
      </c>
      <c r="S526" s="14">
        <f t="shared" ca="1" si="114"/>
        <v>711435.07</v>
      </c>
      <c r="T526" s="14">
        <f t="shared" ca="1" si="115"/>
        <v>6172209.9900000002</v>
      </c>
      <c r="U526" s="14" t="str">
        <f t="shared" ca="1" si="116"/>
        <v>0A3F507E-1912-32B8-E044-0003BA298018</v>
      </c>
    </row>
    <row r="527" spans="1:21" s="14" customFormat="1" x14ac:dyDescent="0.25">
      <c r="A527" s="14">
        <f t="shared" si="104"/>
        <v>527</v>
      </c>
      <c r="B527" s="14" t="str">
        <f t="shared" ca="1" si="105"/>
        <v>9EA4C691-1457-4660-8B06-A626E31C0AE7</v>
      </c>
      <c r="C527" s="14" t="str">
        <f t="shared" ca="1" si="106"/>
        <v>Hyrdeengen</v>
      </c>
      <c r="D527" s="14" t="str">
        <f t="shared" ca="1" si="107"/>
        <v>385</v>
      </c>
      <c r="E527" s="14" t="str">
        <f t="shared" ca="1" si="108"/>
        <v>21cx</v>
      </c>
      <c r="F527" s="1">
        <f t="shared" ca="1" si="109"/>
        <v>130</v>
      </c>
      <c r="G527" s="1">
        <f t="shared" ca="1" si="110"/>
        <v>125</v>
      </c>
      <c r="H527" s="1">
        <f t="shared" ca="1" si="111"/>
        <v>1975</v>
      </c>
      <c r="I527" s="1" t="str">
        <f ca="1">INDEX(Relationstabel!$C$3:$K$10,MATCH(INDIRECT($A$1&amp;"J"&amp;A527),Relationstabel!$A$3:$A$10,0),MATCH(IFERROR(VALUE(INDIRECT($A$1&amp;"K"&amp;A527)),0),Relationstabel!$C$1:$K$1,0))</f>
        <v>Elvarme</v>
      </c>
      <c r="J527" s="1" t="str">
        <f ca="1">INDEX(Anvendelseskode!B:B,MATCH($F527,Anvendelseskode!$A:$A,0))</f>
        <v>Række-, kæde-, dobbelthus (lodret adskillelse mellem enhederne)</v>
      </c>
      <c r="K527" s="1" t="str">
        <f ca="1">INDEX(Anvendelseskode!C:C,MATCH($F527,Anvendelseskode!$A:$A,0))</f>
        <v>Række-, kæde og dobbelthuse</v>
      </c>
      <c r="L527" s="1" t="str">
        <f ca="1">INDEX(Anvendelseskode!D:D,MATCH($F527,Anvendelseskode!$A:$A,0))</f>
        <v>Private husholdninger</v>
      </c>
      <c r="M527" s="1" t="str">
        <f ca="1">IFERROR(INDEX(SBi!$2:$2,MATCH(H527,SBi!$1:$1,1)),SBi!$K$2)</f>
        <v>1973-1978</v>
      </c>
      <c r="N527" s="1">
        <f ca="1">INDEX(SBi!$C$3:$K$28,MATCH(F527,SBi!$B$3:$B$28,0),MATCH(M527,SBi!$C$2:$K$2,0))</f>
        <v>112.6</v>
      </c>
      <c r="O527" s="16">
        <f t="shared" ca="1" si="112"/>
        <v>14.074999999999999</v>
      </c>
      <c r="P527" s="16" t="str">
        <f ca="1">IFERROR(INDEX(VpD!$2:$2,MATCH(H527,VpD!$1:$1,1)),VpD!$I$2)</f>
        <v>1973-1978</v>
      </c>
      <c r="Q527" s="1">
        <f ca="1">INDEX(VpD!$C$3:$I$27,MATCH(F527,VpD!$B$3:$B$27,0),MATCH(P527,VpD!$C$2:$I$2,0))</f>
        <v>98</v>
      </c>
      <c r="R527" s="16">
        <f t="shared" ca="1" si="113"/>
        <v>12.25</v>
      </c>
      <c r="S527" s="14">
        <f t="shared" ca="1" si="114"/>
        <v>711505.73</v>
      </c>
      <c r="T527" s="14">
        <f t="shared" ca="1" si="115"/>
        <v>6172349.6600000001</v>
      </c>
      <c r="U527" s="14" t="str">
        <f t="shared" ca="1" si="116"/>
        <v>0A3F507E-1A12-32B8-E044-0003BA298018</v>
      </c>
    </row>
    <row r="528" spans="1:21" s="14" customFormat="1" x14ac:dyDescent="0.25">
      <c r="A528" s="14">
        <f t="shared" si="104"/>
        <v>528</v>
      </c>
      <c r="B528" s="14" t="str">
        <f t="shared" ca="1" si="105"/>
        <v>F682A2BD-D972-4381-80B2-2C35C19025A9</v>
      </c>
      <c r="C528" s="14" t="str">
        <f t="shared" ca="1" si="106"/>
        <v>Engvej</v>
      </c>
      <c r="D528" s="14" t="str">
        <f t="shared" ca="1" si="107"/>
        <v>5B</v>
      </c>
      <c r="E528" s="14" t="str">
        <f t="shared" ca="1" si="108"/>
        <v>7c</v>
      </c>
      <c r="F528" s="1">
        <f t="shared" ca="1" si="109"/>
        <v>120</v>
      </c>
      <c r="G528" s="1">
        <f t="shared" ca="1" si="110"/>
        <v>216</v>
      </c>
      <c r="H528" s="1">
        <f t="shared" ca="1" si="111"/>
        <v>1988</v>
      </c>
      <c r="I528" s="1" t="str">
        <f ca="1">INDEX(Relationstabel!$C$3:$K$10,MATCH(INDIRECT($A$1&amp;"J"&amp;A528),Relationstabel!$A$3:$A$10,0),MATCH(IFERROR(VALUE(INDIRECT($A$1&amp;"K"&amp;A528)),0),Relationstabel!$C$1:$K$1,0))</f>
        <v>Naturgas</v>
      </c>
      <c r="J528" s="1" t="str">
        <f ca="1">INDEX(Anvendelseskode!B:B,MATCH($F528,Anvendelseskode!$A:$A,0))</f>
        <v>Fritliggende enfamilieshus (parcelhus)</v>
      </c>
      <c r="K528" s="1" t="str">
        <f ca="1">INDEX(Anvendelseskode!C:C,MATCH($F528,Anvendelseskode!$A:$A,0))</f>
        <v>Parcelhuse</v>
      </c>
      <c r="L528" s="1" t="str">
        <f ca="1">INDEX(Anvendelseskode!D:D,MATCH($F528,Anvendelseskode!$A:$A,0))</f>
        <v>Private husholdninger</v>
      </c>
      <c r="M528" s="1" t="str">
        <f ca="1">IFERROR(INDEX(SBi!$2:$2,MATCH(H528,SBi!$1:$1,1)),SBi!$K$2)</f>
        <v>1979-1998</v>
      </c>
      <c r="N528" s="1">
        <f ca="1">INDEX(SBi!$C$3:$K$28,MATCH(F528,SBi!$B$3:$B$28,0),MATCH(M528,SBi!$C$2:$K$2,0))</f>
        <v>105.4</v>
      </c>
      <c r="O528" s="16">
        <f t="shared" ca="1" si="112"/>
        <v>22.766400000000001</v>
      </c>
      <c r="P528" s="16" t="str">
        <f ca="1">IFERROR(INDEX(VpD!$2:$2,MATCH(H528,VpD!$1:$1,1)),VpD!$I$2)</f>
        <v>1979-1998</v>
      </c>
      <c r="Q528" s="1">
        <f ca="1">INDEX(VpD!$C$3:$I$27,MATCH(F528,VpD!$B$3:$B$27,0),MATCH(P528,VpD!$C$2:$I$2,0))</f>
        <v>90</v>
      </c>
      <c r="R528" s="16">
        <f t="shared" ca="1" si="113"/>
        <v>19.440000000000001</v>
      </c>
      <c r="S528" s="14">
        <f t="shared" ca="1" si="114"/>
        <v>711775.1</v>
      </c>
      <c r="T528" s="14">
        <f t="shared" ca="1" si="115"/>
        <v>6170495.9100000001</v>
      </c>
      <c r="U528" s="14" t="str">
        <f t="shared" ca="1" si="116"/>
        <v>1357EB80-9CFB-3D79-E044-0003BA298018</v>
      </c>
    </row>
    <row r="529" spans="1:21" s="14" customFormat="1" x14ac:dyDescent="0.25">
      <c r="A529" s="14">
        <f t="shared" si="104"/>
        <v>529</v>
      </c>
      <c r="B529" s="14" t="str">
        <f t="shared" ca="1" si="105"/>
        <v>2838E51D-173C-4942-BFC6-9D5D7DED653A</v>
      </c>
      <c r="C529" s="14" t="str">
        <f t="shared" ca="1" si="106"/>
        <v>Promenaden</v>
      </c>
      <c r="D529" s="14" t="str">
        <f t="shared" ca="1" si="107"/>
        <v>34</v>
      </c>
      <c r="E529" s="14" t="str">
        <f t="shared" ca="1" si="108"/>
        <v>9te</v>
      </c>
      <c r="F529" s="1">
        <f t="shared" ca="1" si="109"/>
        <v>130</v>
      </c>
      <c r="G529" s="1">
        <f t="shared" ca="1" si="110"/>
        <v>125</v>
      </c>
      <c r="H529" s="1">
        <f t="shared" ca="1" si="111"/>
        <v>2008</v>
      </c>
      <c r="I529" s="1" t="str">
        <f ca="1">INDEX(Relationstabel!$C$3:$K$10,MATCH(INDIRECT($A$1&amp;"J"&amp;A529),Relationstabel!$A$3:$A$10,0),MATCH(IFERROR(VALUE(INDIRECT($A$1&amp;"K"&amp;A529)),0),Relationstabel!$C$1:$K$1,0))</f>
        <v>Fjernvarme/ Blokvarme</v>
      </c>
      <c r="J529" s="1" t="str">
        <f ca="1">INDEX(Anvendelseskode!B:B,MATCH($F529,Anvendelseskode!$A:$A,0))</f>
        <v>Række-, kæde-, dobbelthus (lodret adskillelse mellem enhederne)</v>
      </c>
      <c r="K529" s="1" t="str">
        <f ca="1">INDEX(Anvendelseskode!C:C,MATCH($F529,Anvendelseskode!$A:$A,0))</f>
        <v>Række-, kæde og dobbelthuse</v>
      </c>
      <c r="L529" s="1" t="str">
        <f ca="1">INDEX(Anvendelseskode!D:D,MATCH($F529,Anvendelseskode!$A:$A,0))</f>
        <v>Private husholdninger</v>
      </c>
      <c r="M529" s="1" t="str">
        <f ca="1">IFERROR(INDEX(SBi!$2:$2,MATCH(H529,SBi!$1:$1,1)),SBi!$K$2)</f>
        <v>Efter 2006</v>
      </c>
      <c r="N529" s="1">
        <f ca="1">INDEX(SBi!$C$3:$K$28,MATCH(F529,SBi!$B$3:$B$28,0),MATCH(M529,SBi!$C$2:$K$2,0))</f>
        <v>66.400000000000006</v>
      </c>
      <c r="O529" s="16">
        <f t="shared" ca="1" si="112"/>
        <v>8.3000000000000007</v>
      </c>
      <c r="P529" s="16" t="str">
        <f ca="1">IFERROR(INDEX(VpD!$2:$2,MATCH(H529,VpD!$1:$1,1)),VpD!$I$2)</f>
        <v>&gt;1998</v>
      </c>
      <c r="Q529" s="1">
        <f ca="1">INDEX(VpD!$C$3:$I$27,MATCH(F529,VpD!$B$3:$B$27,0),MATCH(P529,VpD!$C$2:$I$2,0))</f>
        <v>65</v>
      </c>
      <c r="R529" s="16">
        <f t="shared" ca="1" si="113"/>
        <v>8.125</v>
      </c>
      <c r="S529" s="14">
        <f t="shared" ca="1" si="114"/>
        <v>711796.97</v>
      </c>
      <c r="T529" s="14">
        <f t="shared" ca="1" si="115"/>
        <v>6172631.4500000002</v>
      </c>
      <c r="U529" s="14" t="str">
        <f t="shared" ca="1" si="116"/>
        <v>3CAE7253-0945-0F90-E044-0003BA298018</v>
      </c>
    </row>
    <row r="530" spans="1:21" s="14" customFormat="1" x14ac:dyDescent="0.25">
      <c r="A530" s="14">
        <f t="shared" si="104"/>
        <v>530</v>
      </c>
      <c r="B530" s="14" t="str">
        <f t="shared" ca="1" si="105"/>
        <v>CC43CB3C-1A6E-4D58-BBB8-2D2C5F87493F</v>
      </c>
      <c r="C530" s="14" t="str">
        <f t="shared" ca="1" si="106"/>
        <v>Promenaden</v>
      </c>
      <c r="D530" s="14" t="str">
        <f t="shared" ca="1" si="107"/>
        <v>48</v>
      </c>
      <c r="E530" s="14" t="str">
        <f t="shared" ca="1" si="108"/>
        <v>9sl</v>
      </c>
      <c r="F530" s="1">
        <f t="shared" ca="1" si="109"/>
        <v>130</v>
      </c>
      <c r="G530" s="1">
        <f t="shared" ca="1" si="110"/>
        <v>124</v>
      </c>
      <c r="H530" s="1">
        <f t="shared" ca="1" si="111"/>
        <v>2008</v>
      </c>
      <c r="I530" s="1" t="str">
        <f ca="1">INDEX(Relationstabel!$C$3:$K$10,MATCH(INDIRECT($A$1&amp;"J"&amp;A530),Relationstabel!$A$3:$A$10,0),MATCH(IFERROR(VALUE(INDIRECT($A$1&amp;"K"&amp;A530)),0),Relationstabel!$C$1:$K$1,0))</f>
        <v>Fjernvarme/ Blokvarme</v>
      </c>
      <c r="J530" s="1" t="str">
        <f ca="1">INDEX(Anvendelseskode!B:B,MATCH($F530,Anvendelseskode!$A:$A,0))</f>
        <v>Række-, kæde-, dobbelthus (lodret adskillelse mellem enhederne)</v>
      </c>
      <c r="K530" s="1" t="str">
        <f ca="1">INDEX(Anvendelseskode!C:C,MATCH($F530,Anvendelseskode!$A:$A,0))</f>
        <v>Række-, kæde og dobbelthuse</v>
      </c>
      <c r="L530" s="1" t="str">
        <f ca="1">INDEX(Anvendelseskode!D:D,MATCH($F530,Anvendelseskode!$A:$A,0))</f>
        <v>Private husholdninger</v>
      </c>
      <c r="M530" s="1" t="str">
        <f ca="1">IFERROR(INDEX(SBi!$2:$2,MATCH(H530,SBi!$1:$1,1)),SBi!$K$2)</f>
        <v>Efter 2006</v>
      </c>
      <c r="N530" s="1">
        <f ca="1">INDEX(SBi!$C$3:$K$28,MATCH(F530,SBi!$B$3:$B$28,0),MATCH(M530,SBi!$C$2:$K$2,0))</f>
        <v>66.400000000000006</v>
      </c>
      <c r="O530" s="16">
        <f t="shared" ca="1" si="112"/>
        <v>8.2336000000000009</v>
      </c>
      <c r="P530" s="16" t="str">
        <f ca="1">IFERROR(INDEX(VpD!$2:$2,MATCH(H530,VpD!$1:$1,1)),VpD!$I$2)</f>
        <v>&gt;1998</v>
      </c>
      <c r="Q530" s="1">
        <f ca="1">INDEX(VpD!$C$3:$I$27,MATCH(F530,VpD!$B$3:$B$27,0),MATCH(P530,VpD!$C$2:$I$2,0))</f>
        <v>65</v>
      </c>
      <c r="R530" s="16">
        <f t="shared" ca="1" si="113"/>
        <v>8.06</v>
      </c>
      <c r="S530" s="14">
        <f t="shared" ca="1" si="114"/>
        <v>711766.55</v>
      </c>
      <c r="T530" s="14">
        <f t="shared" ca="1" si="115"/>
        <v>6172655.9500000002</v>
      </c>
      <c r="U530" s="14" t="str">
        <f t="shared" ca="1" si="116"/>
        <v>3CAE7253-094A-0F90-E044-0003BA298018</v>
      </c>
    </row>
    <row r="531" spans="1:21" s="14" customFormat="1" x14ac:dyDescent="0.25">
      <c r="A531" s="14">
        <f t="shared" si="104"/>
        <v>531</v>
      </c>
      <c r="B531" s="14" t="str">
        <f t="shared" ca="1" si="105"/>
        <v>881F15C8-A5E8-4F41-B6C3-FDFB847ABD97</v>
      </c>
      <c r="C531" s="14" t="str">
        <f t="shared" ca="1" si="106"/>
        <v>Promenaden</v>
      </c>
      <c r="D531" s="14" t="str">
        <f t="shared" ca="1" si="107"/>
        <v>64</v>
      </c>
      <c r="E531" s="14" t="str">
        <f t="shared" ca="1" si="108"/>
        <v>9ræ</v>
      </c>
      <c r="F531" s="1">
        <f t="shared" ca="1" si="109"/>
        <v>130</v>
      </c>
      <c r="G531" s="1">
        <f t="shared" ca="1" si="110"/>
        <v>119</v>
      </c>
      <c r="H531" s="1">
        <f t="shared" ca="1" si="111"/>
        <v>2008</v>
      </c>
      <c r="I531" s="1" t="str">
        <f ca="1">INDEX(Relationstabel!$C$3:$K$10,MATCH(INDIRECT($A$1&amp;"J"&amp;A531),Relationstabel!$A$3:$A$10,0),MATCH(IFERROR(VALUE(INDIRECT($A$1&amp;"K"&amp;A531)),0),Relationstabel!$C$1:$K$1,0))</f>
        <v>Fjernvarme/ Blokvarme</v>
      </c>
      <c r="J531" s="1" t="str">
        <f ca="1">INDEX(Anvendelseskode!B:B,MATCH($F531,Anvendelseskode!$A:$A,0))</f>
        <v>Række-, kæde-, dobbelthus (lodret adskillelse mellem enhederne)</v>
      </c>
      <c r="K531" s="1" t="str">
        <f ca="1">INDEX(Anvendelseskode!C:C,MATCH($F531,Anvendelseskode!$A:$A,0))</f>
        <v>Række-, kæde og dobbelthuse</v>
      </c>
      <c r="L531" s="1" t="str">
        <f ca="1">INDEX(Anvendelseskode!D:D,MATCH($F531,Anvendelseskode!$A:$A,0))</f>
        <v>Private husholdninger</v>
      </c>
      <c r="M531" s="1" t="str">
        <f ca="1">IFERROR(INDEX(SBi!$2:$2,MATCH(H531,SBi!$1:$1,1)),SBi!$K$2)</f>
        <v>Efter 2006</v>
      </c>
      <c r="N531" s="1">
        <f ca="1">INDEX(SBi!$C$3:$K$28,MATCH(F531,SBi!$B$3:$B$28,0),MATCH(M531,SBi!$C$2:$K$2,0))</f>
        <v>66.400000000000006</v>
      </c>
      <c r="O531" s="16">
        <f t="shared" ca="1" si="112"/>
        <v>7.9016000000000002</v>
      </c>
      <c r="P531" s="16" t="str">
        <f ca="1">IFERROR(INDEX(VpD!$2:$2,MATCH(H531,VpD!$1:$1,1)),VpD!$I$2)</f>
        <v>&gt;1998</v>
      </c>
      <c r="Q531" s="1">
        <f ca="1">INDEX(VpD!$C$3:$I$27,MATCH(F531,VpD!$B$3:$B$27,0),MATCH(P531,VpD!$C$2:$I$2,0))</f>
        <v>65</v>
      </c>
      <c r="R531" s="16">
        <f t="shared" ca="1" si="113"/>
        <v>7.7350000000000003</v>
      </c>
      <c r="S531" s="14">
        <f t="shared" ca="1" si="114"/>
        <v>711721.44</v>
      </c>
      <c r="T531" s="14">
        <f t="shared" ca="1" si="115"/>
        <v>6172645.2300000004</v>
      </c>
      <c r="U531" s="14" t="str">
        <f t="shared" ca="1" si="116"/>
        <v>3CAE7253-0950-0F90-E044-0003BA298018</v>
      </c>
    </row>
    <row r="532" spans="1:21" s="14" customFormat="1" x14ac:dyDescent="0.25">
      <c r="A532" s="14">
        <f t="shared" si="104"/>
        <v>532</v>
      </c>
      <c r="B532" s="14" t="str">
        <f t="shared" ca="1" si="105"/>
        <v>01C59D29-B4C3-4C47-94F7-99CBD55A359B</v>
      </c>
      <c r="C532" s="14" t="str">
        <f t="shared" ca="1" si="106"/>
        <v>Promenaden</v>
      </c>
      <c r="D532" s="14" t="str">
        <f t="shared" ca="1" si="107"/>
        <v>68</v>
      </c>
      <c r="E532" s="14" t="str">
        <f t="shared" ca="1" si="108"/>
        <v>9rv</v>
      </c>
      <c r="F532" s="1">
        <f t="shared" ca="1" si="109"/>
        <v>130</v>
      </c>
      <c r="G532" s="1">
        <f t="shared" ca="1" si="110"/>
        <v>119</v>
      </c>
      <c r="H532" s="1">
        <f t="shared" ca="1" si="111"/>
        <v>2008</v>
      </c>
      <c r="I532" s="1" t="str">
        <f ca="1">INDEX(Relationstabel!$C$3:$K$10,MATCH(INDIRECT($A$1&amp;"J"&amp;A532),Relationstabel!$A$3:$A$10,0),MATCH(IFERROR(VALUE(INDIRECT($A$1&amp;"K"&amp;A532)),0),Relationstabel!$C$1:$K$1,0))</f>
        <v>Fjernvarme/ Blokvarme</v>
      </c>
      <c r="J532" s="1" t="str">
        <f ca="1">INDEX(Anvendelseskode!B:B,MATCH($F532,Anvendelseskode!$A:$A,0))</f>
        <v>Række-, kæde-, dobbelthus (lodret adskillelse mellem enhederne)</v>
      </c>
      <c r="K532" s="1" t="str">
        <f ca="1">INDEX(Anvendelseskode!C:C,MATCH($F532,Anvendelseskode!$A:$A,0))</f>
        <v>Række-, kæde og dobbelthuse</v>
      </c>
      <c r="L532" s="1" t="str">
        <f ca="1">INDEX(Anvendelseskode!D:D,MATCH($F532,Anvendelseskode!$A:$A,0))</f>
        <v>Private husholdninger</v>
      </c>
      <c r="M532" s="1" t="str">
        <f ca="1">IFERROR(INDEX(SBi!$2:$2,MATCH(H532,SBi!$1:$1,1)),SBi!$K$2)</f>
        <v>Efter 2006</v>
      </c>
      <c r="N532" s="1">
        <f ca="1">INDEX(SBi!$C$3:$K$28,MATCH(F532,SBi!$B$3:$B$28,0),MATCH(M532,SBi!$C$2:$K$2,0))</f>
        <v>66.400000000000006</v>
      </c>
      <c r="O532" s="16">
        <f t="shared" ca="1" si="112"/>
        <v>7.9016000000000002</v>
      </c>
      <c r="P532" s="16" t="str">
        <f ca="1">IFERROR(INDEX(VpD!$2:$2,MATCH(H532,VpD!$1:$1,1)),VpD!$I$2)</f>
        <v>&gt;1998</v>
      </c>
      <c r="Q532" s="1">
        <f ca="1">INDEX(VpD!$C$3:$I$27,MATCH(F532,VpD!$B$3:$B$27,0),MATCH(P532,VpD!$C$2:$I$2,0))</f>
        <v>65</v>
      </c>
      <c r="R532" s="16">
        <f t="shared" ca="1" si="113"/>
        <v>7.7350000000000003</v>
      </c>
      <c r="S532" s="14">
        <f t="shared" ca="1" si="114"/>
        <v>711709.08</v>
      </c>
      <c r="T532" s="14">
        <f t="shared" ca="1" si="115"/>
        <v>6172641.9900000002</v>
      </c>
      <c r="U532" s="14" t="str">
        <f t="shared" ca="1" si="116"/>
        <v>3CAE7253-0952-0F90-E044-0003BA298018</v>
      </c>
    </row>
    <row r="533" spans="1:21" s="14" customFormat="1" x14ac:dyDescent="0.25">
      <c r="A533" s="14">
        <f t="shared" si="104"/>
        <v>533</v>
      </c>
      <c r="B533" s="14" t="str">
        <f t="shared" ca="1" si="105"/>
        <v>4BCEAA68-B20E-4F50-8A3C-B504C076DBA3</v>
      </c>
      <c r="C533" s="14" t="str">
        <f t="shared" ca="1" si="106"/>
        <v>Promenaden</v>
      </c>
      <c r="D533" s="14" t="str">
        <f t="shared" ca="1" si="107"/>
        <v>136</v>
      </c>
      <c r="E533" s="14" t="str">
        <f t="shared" ca="1" si="108"/>
        <v>9ri</v>
      </c>
      <c r="F533" s="1">
        <f t="shared" ca="1" si="109"/>
        <v>130</v>
      </c>
      <c r="G533" s="1">
        <f t="shared" ca="1" si="110"/>
        <v>111</v>
      </c>
      <c r="H533" s="1">
        <f t="shared" ca="1" si="111"/>
        <v>2008</v>
      </c>
      <c r="I533" s="1" t="str">
        <f ca="1">INDEX(Relationstabel!$C$3:$K$10,MATCH(INDIRECT($A$1&amp;"J"&amp;A533),Relationstabel!$A$3:$A$10,0),MATCH(IFERROR(VALUE(INDIRECT($A$1&amp;"K"&amp;A533)),0),Relationstabel!$C$1:$K$1,0))</f>
        <v>Fjernvarme/ Blokvarme</v>
      </c>
      <c r="J533" s="1" t="str">
        <f ca="1">INDEX(Anvendelseskode!B:B,MATCH($F533,Anvendelseskode!$A:$A,0))</f>
        <v>Række-, kæde-, dobbelthus (lodret adskillelse mellem enhederne)</v>
      </c>
      <c r="K533" s="1" t="str">
        <f ca="1">INDEX(Anvendelseskode!C:C,MATCH($F533,Anvendelseskode!$A:$A,0))</f>
        <v>Række-, kæde og dobbelthuse</v>
      </c>
      <c r="L533" s="1" t="str">
        <f ca="1">INDEX(Anvendelseskode!D:D,MATCH($F533,Anvendelseskode!$A:$A,0))</f>
        <v>Private husholdninger</v>
      </c>
      <c r="M533" s="1" t="str">
        <f ca="1">IFERROR(INDEX(SBi!$2:$2,MATCH(H533,SBi!$1:$1,1)),SBi!$K$2)</f>
        <v>Efter 2006</v>
      </c>
      <c r="N533" s="1">
        <f ca="1">INDEX(SBi!$C$3:$K$28,MATCH(F533,SBi!$B$3:$B$28,0),MATCH(M533,SBi!$C$2:$K$2,0))</f>
        <v>66.400000000000006</v>
      </c>
      <c r="O533" s="16">
        <f t="shared" ca="1" si="112"/>
        <v>7.370400000000001</v>
      </c>
      <c r="P533" s="16" t="str">
        <f ca="1">IFERROR(INDEX(VpD!$2:$2,MATCH(H533,VpD!$1:$1,1)),VpD!$I$2)</f>
        <v>&gt;1998</v>
      </c>
      <c r="Q533" s="1">
        <f ca="1">INDEX(VpD!$C$3:$I$27,MATCH(F533,VpD!$B$3:$B$27,0),MATCH(P533,VpD!$C$2:$I$2,0))</f>
        <v>65</v>
      </c>
      <c r="R533" s="16">
        <f t="shared" ca="1" si="113"/>
        <v>7.2149999999999999</v>
      </c>
      <c r="S533" s="14">
        <f t="shared" ca="1" si="114"/>
        <v>711707.21</v>
      </c>
      <c r="T533" s="14">
        <f t="shared" ca="1" si="115"/>
        <v>6172760.96</v>
      </c>
      <c r="U533" s="14" t="str">
        <f t="shared" ca="1" si="116"/>
        <v>3CAE7253-096D-0F90-E044-0003BA298018</v>
      </c>
    </row>
    <row r="534" spans="1:21" s="14" customFormat="1" x14ac:dyDescent="0.25">
      <c r="A534" s="14">
        <f t="shared" si="104"/>
        <v>534</v>
      </c>
      <c r="B534" s="14" t="str">
        <f t="shared" ca="1" si="105"/>
        <v>48E7D63F-0BCC-41A6-93AE-F903F6BB8B2E</v>
      </c>
      <c r="C534" s="14" t="str">
        <f t="shared" ca="1" si="106"/>
        <v>Løkketoften</v>
      </c>
      <c r="D534" s="14" t="str">
        <f t="shared" ca="1" si="107"/>
        <v>40</v>
      </c>
      <c r="E534" s="14" t="str">
        <f t="shared" ca="1" si="108"/>
        <v>9em</v>
      </c>
      <c r="F534" s="1">
        <f t="shared" ca="1" si="109"/>
        <v>120</v>
      </c>
      <c r="G534" s="1">
        <f t="shared" ca="1" si="110"/>
        <v>134</v>
      </c>
      <c r="H534" s="1">
        <f t="shared" ca="1" si="111"/>
        <v>1969</v>
      </c>
      <c r="I534" s="1" t="str">
        <f ca="1">INDEX(Relationstabel!$C$3:$K$10,MATCH(INDIRECT($A$1&amp;"J"&amp;A534),Relationstabel!$A$3:$A$10,0),MATCH(IFERROR(VALUE(INDIRECT($A$1&amp;"K"&amp;A534)),0),Relationstabel!$C$1:$K$1,0))</f>
        <v>Naturgas</v>
      </c>
      <c r="J534" s="1" t="str">
        <f ca="1">INDEX(Anvendelseskode!B:B,MATCH($F534,Anvendelseskode!$A:$A,0))</f>
        <v>Fritliggende enfamilieshus (parcelhus)</v>
      </c>
      <c r="K534" s="1" t="str">
        <f ca="1">INDEX(Anvendelseskode!C:C,MATCH($F534,Anvendelseskode!$A:$A,0))</f>
        <v>Parcelhuse</v>
      </c>
      <c r="L534" s="1" t="str">
        <f ca="1">INDEX(Anvendelseskode!D:D,MATCH($F534,Anvendelseskode!$A:$A,0))</f>
        <v>Private husholdninger</v>
      </c>
      <c r="M534" s="1" t="str">
        <f ca="1">IFERROR(INDEX(SBi!$2:$2,MATCH(H534,SBi!$1:$1,1)),SBi!$K$2)</f>
        <v>1961-1972</v>
      </c>
      <c r="N534" s="1">
        <f ca="1">INDEX(SBi!$C$3:$K$28,MATCH(F534,SBi!$B$3:$B$28,0),MATCH(M534,SBi!$C$2:$K$2,0))</f>
        <v>134.30000000000001</v>
      </c>
      <c r="O534" s="16">
        <f t="shared" ca="1" si="112"/>
        <v>17.996200000000002</v>
      </c>
      <c r="P534" s="16" t="str">
        <f ca="1">IFERROR(INDEX(VpD!$2:$2,MATCH(H534,VpD!$1:$1,1)),VpD!$I$2)</f>
        <v>1961-1972</v>
      </c>
      <c r="Q534" s="1">
        <f ca="1">INDEX(VpD!$C$3:$I$27,MATCH(F534,VpD!$B$3:$B$27,0),MATCH(P534,VpD!$C$2:$I$2,0))</f>
        <v>143</v>
      </c>
      <c r="R534" s="16">
        <f t="shared" ca="1" si="113"/>
        <v>19.161999999999999</v>
      </c>
      <c r="S534" s="14">
        <f t="shared" ca="1" si="114"/>
        <v>710927.4</v>
      </c>
      <c r="T534" s="14">
        <f t="shared" ca="1" si="115"/>
        <v>6172065.3399999999</v>
      </c>
      <c r="U534" s="14" t="str">
        <f t="shared" ca="1" si="116"/>
        <v>0A3F507E-1D0B-32B8-E044-0003BA298018</v>
      </c>
    </row>
    <row r="535" spans="1:21" s="14" customFormat="1" x14ac:dyDescent="0.25">
      <c r="A535" s="14">
        <f t="shared" si="104"/>
        <v>535</v>
      </c>
      <c r="B535" s="14" t="str">
        <f t="shared" ca="1" si="105"/>
        <v>296DEEE0-94AE-407D-99C4-97B50B7B9AF1</v>
      </c>
      <c r="C535" s="14" t="str">
        <f t="shared" ca="1" si="106"/>
        <v>Nysøvej</v>
      </c>
      <c r="D535" s="14" t="str">
        <f t="shared" ca="1" si="107"/>
        <v>37</v>
      </c>
      <c r="E535" s="14" t="str">
        <f t="shared" ca="1" si="108"/>
        <v>9ce</v>
      </c>
      <c r="F535" s="1">
        <f t="shared" ca="1" si="109"/>
        <v>120</v>
      </c>
      <c r="G535" s="1">
        <f t="shared" ca="1" si="110"/>
        <v>94</v>
      </c>
      <c r="H535" s="1">
        <f t="shared" ca="1" si="111"/>
        <v>1984</v>
      </c>
      <c r="I535" s="1" t="str">
        <f ca="1">INDEX(Relationstabel!$C$3:$K$10,MATCH(INDIRECT($A$1&amp;"J"&amp;A535),Relationstabel!$A$3:$A$10,0),MATCH(IFERROR(VALUE(INDIRECT($A$1&amp;"K"&amp;A535)),0),Relationstabel!$C$1:$K$1,0))</f>
        <v>Elvarme</v>
      </c>
      <c r="J535" s="1" t="str">
        <f ca="1">INDEX(Anvendelseskode!B:B,MATCH($F535,Anvendelseskode!$A:$A,0))</f>
        <v>Fritliggende enfamilieshus (parcelhus)</v>
      </c>
      <c r="K535" s="1" t="str">
        <f ca="1">INDEX(Anvendelseskode!C:C,MATCH($F535,Anvendelseskode!$A:$A,0))</f>
        <v>Parcelhuse</v>
      </c>
      <c r="L535" s="1" t="str">
        <f ca="1">INDEX(Anvendelseskode!D:D,MATCH($F535,Anvendelseskode!$A:$A,0))</f>
        <v>Private husholdninger</v>
      </c>
      <c r="M535" s="1" t="str">
        <f ca="1">IFERROR(INDEX(SBi!$2:$2,MATCH(H535,SBi!$1:$1,1)),SBi!$K$2)</f>
        <v>1979-1998</v>
      </c>
      <c r="N535" s="1">
        <f ca="1">INDEX(SBi!$C$3:$K$28,MATCH(F535,SBi!$B$3:$B$28,0),MATCH(M535,SBi!$C$2:$K$2,0))</f>
        <v>105.4</v>
      </c>
      <c r="O535" s="16">
        <f t="shared" ca="1" si="112"/>
        <v>9.9076000000000004</v>
      </c>
      <c r="P535" s="16" t="str">
        <f ca="1">IFERROR(INDEX(VpD!$2:$2,MATCH(H535,VpD!$1:$1,1)),VpD!$I$2)</f>
        <v>1979-1998</v>
      </c>
      <c r="Q535" s="1">
        <f ca="1">INDEX(VpD!$C$3:$I$27,MATCH(F535,VpD!$B$3:$B$27,0),MATCH(P535,VpD!$C$2:$I$2,0))</f>
        <v>90</v>
      </c>
      <c r="R535" s="16">
        <f t="shared" ca="1" si="113"/>
        <v>8.4600000000000009</v>
      </c>
      <c r="S535" s="14">
        <f t="shared" ca="1" si="114"/>
        <v>712140.44</v>
      </c>
      <c r="T535" s="14">
        <f t="shared" ca="1" si="115"/>
        <v>6169247.7000000002</v>
      </c>
      <c r="U535" s="14" t="str">
        <f t="shared" ca="1" si="116"/>
        <v>0A3F507E-1E0B-32B8-E044-0003BA298018</v>
      </c>
    </row>
    <row r="536" spans="1:21" s="14" customFormat="1" x14ac:dyDescent="0.25">
      <c r="A536" s="14">
        <f t="shared" si="104"/>
        <v>536</v>
      </c>
      <c r="B536" s="14" t="str">
        <f t="shared" ca="1" si="105"/>
        <v>8018252D-AB67-437B-9E33-02D156715762</v>
      </c>
      <c r="C536" s="14" t="str">
        <f t="shared" ca="1" si="106"/>
        <v>Bellishaven</v>
      </c>
      <c r="D536" s="14" t="str">
        <f t="shared" ca="1" si="107"/>
        <v>6</v>
      </c>
      <c r="E536" s="14" t="str">
        <f t="shared" ca="1" si="108"/>
        <v>27bb</v>
      </c>
      <c r="F536" s="1">
        <f t="shared" ca="1" si="109"/>
        <v>130</v>
      </c>
      <c r="G536" s="1">
        <f t="shared" ca="1" si="110"/>
        <v>120</v>
      </c>
      <c r="H536" s="1">
        <f t="shared" ca="1" si="111"/>
        <v>1993</v>
      </c>
      <c r="I536" s="1" t="str">
        <f ca="1">INDEX(Relationstabel!$C$3:$K$10,MATCH(INDIRECT($A$1&amp;"J"&amp;A536),Relationstabel!$A$3:$A$10,0),MATCH(IFERROR(VALUE(INDIRECT($A$1&amp;"K"&amp;A536)),0),Relationstabel!$C$1:$K$1,0))</f>
        <v>Fjernvarme/ Blokvarme</v>
      </c>
      <c r="J536" s="1" t="str">
        <f ca="1">INDEX(Anvendelseskode!B:B,MATCH($F536,Anvendelseskode!$A:$A,0))</f>
        <v>Række-, kæde-, dobbelthus (lodret adskillelse mellem enhederne)</v>
      </c>
      <c r="K536" s="1" t="str">
        <f ca="1">INDEX(Anvendelseskode!C:C,MATCH($F536,Anvendelseskode!$A:$A,0))</f>
        <v>Række-, kæde og dobbelthuse</v>
      </c>
      <c r="L536" s="1" t="str">
        <f ca="1">INDEX(Anvendelseskode!D:D,MATCH($F536,Anvendelseskode!$A:$A,0))</f>
        <v>Private husholdninger</v>
      </c>
      <c r="M536" s="1" t="str">
        <f ca="1">IFERROR(INDEX(SBi!$2:$2,MATCH(H536,SBi!$1:$1,1)),SBi!$K$2)</f>
        <v>1979-1998</v>
      </c>
      <c r="N536" s="1">
        <f ca="1">INDEX(SBi!$C$3:$K$28,MATCH(F536,SBi!$B$3:$B$28,0),MATCH(M536,SBi!$C$2:$K$2,0))</f>
        <v>96.8</v>
      </c>
      <c r="O536" s="16">
        <f t="shared" ca="1" si="112"/>
        <v>11.616</v>
      </c>
      <c r="P536" s="16" t="str">
        <f ca="1">IFERROR(INDEX(VpD!$2:$2,MATCH(H536,VpD!$1:$1,1)),VpD!$I$2)</f>
        <v>1979-1998</v>
      </c>
      <c r="Q536" s="1">
        <f ca="1">INDEX(VpD!$C$3:$I$27,MATCH(F536,VpD!$B$3:$B$27,0),MATCH(P536,VpD!$C$2:$I$2,0))</f>
        <v>74</v>
      </c>
      <c r="R536" s="16">
        <f t="shared" ca="1" si="113"/>
        <v>8.8800000000000008</v>
      </c>
      <c r="S536" s="14">
        <f t="shared" ca="1" si="114"/>
        <v>711512.37</v>
      </c>
      <c r="T536" s="14">
        <f t="shared" ca="1" si="115"/>
        <v>6172528.2599999998</v>
      </c>
      <c r="U536" s="14" t="str">
        <f t="shared" ca="1" si="116"/>
        <v>0A3F507E-150E-32B8-E044-0003BA298018</v>
      </c>
    </row>
    <row r="537" spans="1:21" s="14" customFormat="1" x14ac:dyDescent="0.25">
      <c r="A537" s="14">
        <f t="shared" si="104"/>
        <v>537</v>
      </c>
      <c r="B537" s="14" t="str">
        <f t="shared" ca="1" si="105"/>
        <v>AE6B8B60-8A4A-4772-8CD6-8185CF82DD9D</v>
      </c>
      <c r="C537" s="14" t="str">
        <f t="shared" ca="1" si="106"/>
        <v>Bysvinget</v>
      </c>
      <c r="D537" s="14" t="str">
        <f t="shared" ca="1" si="107"/>
        <v>9</v>
      </c>
      <c r="E537" s="14" t="str">
        <f t="shared" ca="1" si="108"/>
        <v>10er</v>
      </c>
      <c r="F537" s="1">
        <f t="shared" ca="1" si="109"/>
        <v>120</v>
      </c>
      <c r="G537" s="1">
        <f t="shared" ca="1" si="110"/>
        <v>127</v>
      </c>
      <c r="H537" s="1">
        <f t="shared" ca="1" si="111"/>
        <v>1991</v>
      </c>
      <c r="I537" s="1" t="str">
        <f ca="1">INDEX(Relationstabel!$C$3:$K$10,MATCH(INDIRECT($A$1&amp;"J"&amp;A537),Relationstabel!$A$3:$A$10,0),MATCH(IFERROR(VALUE(INDIRECT($A$1&amp;"K"&amp;A537)),0),Relationstabel!$C$1:$K$1,0))</f>
        <v>Elvarme</v>
      </c>
      <c r="J537" s="1" t="str">
        <f ca="1">INDEX(Anvendelseskode!B:B,MATCH($F537,Anvendelseskode!$A:$A,0))</f>
        <v>Fritliggende enfamilieshus (parcelhus)</v>
      </c>
      <c r="K537" s="1" t="str">
        <f ca="1">INDEX(Anvendelseskode!C:C,MATCH($F537,Anvendelseskode!$A:$A,0))</f>
        <v>Parcelhuse</v>
      </c>
      <c r="L537" s="1" t="str">
        <f ca="1">INDEX(Anvendelseskode!D:D,MATCH($F537,Anvendelseskode!$A:$A,0))</f>
        <v>Private husholdninger</v>
      </c>
      <c r="M537" s="1" t="str">
        <f ca="1">IFERROR(INDEX(SBi!$2:$2,MATCH(H537,SBi!$1:$1,1)),SBi!$K$2)</f>
        <v>1979-1998</v>
      </c>
      <c r="N537" s="1">
        <f ca="1">INDEX(SBi!$C$3:$K$28,MATCH(F537,SBi!$B$3:$B$28,0),MATCH(M537,SBi!$C$2:$K$2,0))</f>
        <v>105.4</v>
      </c>
      <c r="O537" s="16">
        <f t="shared" ca="1" si="112"/>
        <v>13.385800000000001</v>
      </c>
      <c r="P537" s="16" t="str">
        <f ca="1">IFERROR(INDEX(VpD!$2:$2,MATCH(H537,VpD!$1:$1,1)),VpD!$I$2)</f>
        <v>1979-1998</v>
      </c>
      <c r="Q537" s="1">
        <f ca="1">INDEX(VpD!$C$3:$I$27,MATCH(F537,VpD!$B$3:$B$27,0),MATCH(P537,VpD!$C$2:$I$2,0))</f>
        <v>90</v>
      </c>
      <c r="R537" s="16">
        <f t="shared" ca="1" si="113"/>
        <v>11.43</v>
      </c>
      <c r="S537" s="14">
        <f t="shared" ca="1" si="114"/>
        <v>711482.57</v>
      </c>
      <c r="T537" s="14">
        <f t="shared" ca="1" si="115"/>
        <v>6170847.6900000004</v>
      </c>
      <c r="U537" s="14" t="str">
        <f t="shared" ca="1" si="116"/>
        <v>0A3F507E-160E-32B8-E044-0003BA298018</v>
      </c>
    </row>
    <row r="538" spans="1:21" s="14" customFormat="1" x14ac:dyDescent="0.25">
      <c r="A538" s="14">
        <f t="shared" si="104"/>
        <v>538</v>
      </c>
      <c r="B538" s="14" t="str">
        <f t="shared" ca="1" si="105"/>
        <v>C2CD5C38-5615-428B-B6C8-1EDF4923623E</v>
      </c>
      <c r="C538" s="14" t="str">
        <f t="shared" ca="1" si="106"/>
        <v>Kollerupparken</v>
      </c>
      <c r="D538" s="14" t="str">
        <f t="shared" ca="1" si="107"/>
        <v>40</v>
      </c>
      <c r="E538" s="14" t="str">
        <f t="shared" ca="1" si="108"/>
        <v>6ll</v>
      </c>
      <c r="F538" s="1">
        <f t="shared" ca="1" si="109"/>
        <v>130</v>
      </c>
      <c r="G538" s="1">
        <f t="shared" ca="1" si="110"/>
        <v>110</v>
      </c>
      <c r="H538" s="1">
        <f t="shared" ca="1" si="111"/>
        <v>1967</v>
      </c>
      <c r="I538" s="1" t="str">
        <f ca="1">INDEX(Relationstabel!$C$3:$K$10,MATCH(INDIRECT($A$1&amp;"J"&amp;A538),Relationstabel!$A$3:$A$10,0),MATCH(IFERROR(VALUE(INDIRECT($A$1&amp;"K"&amp;A538)),0),Relationstabel!$C$1:$K$1,0))</f>
        <v>Fjernvarme/ Blokvarme</v>
      </c>
      <c r="J538" s="1" t="str">
        <f ca="1">INDEX(Anvendelseskode!B:B,MATCH($F538,Anvendelseskode!$A:$A,0))</f>
        <v>Række-, kæde-, dobbelthus (lodret adskillelse mellem enhederne)</v>
      </c>
      <c r="K538" s="1" t="str">
        <f ca="1">INDEX(Anvendelseskode!C:C,MATCH($F538,Anvendelseskode!$A:$A,0))</f>
        <v>Række-, kæde og dobbelthuse</v>
      </c>
      <c r="L538" s="1" t="str">
        <f ca="1">INDEX(Anvendelseskode!D:D,MATCH($F538,Anvendelseskode!$A:$A,0))</f>
        <v>Private husholdninger</v>
      </c>
      <c r="M538" s="1" t="str">
        <f ca="1">IFERROR(INDEX(SBi!$2:$2,MATCH(H538,SBi!$1:$1,1)),SBi!$K$2)</f>
        <v>1961-1972</v>
      </c>
      <c r="N538" s="1">
        <f ca="1">INDEX(SBi!$C$3:$K$28,MATCH(F538,SBi!$B$3:$B$28,0),MATCH(M538,SBi!$C$2:$K$2,0))</f>
        <v>119.9</v>
      </c>
      <c r="O538" s="16">
        <f t="shared" ca="1" si="112"/>
        <v>13.189</v>
      </c>
      <c r="P538" s="16" t="str">
        <f ca="1">IFERROR(INDEX(VpD!$2:$2,MATCH(H538,VpD!$1:$1,1)),VpD!$I$2)</f>
        <v>1961-1972</v>
      </c>
      <c r="Q538" s="1">
        <f ca="1">INDEX(VpD!$C$3:$I$27,MATCH(F538,VpD!$B$3:$B$27,0),MATCH(P538,VpD!$C$2:$I$2,0))</f>
        <v>120</v>
      </c>
      <c r="R538" s="16">
        <f t="shared" ca="1" si="113"/>
        <v>13.2</v>
      </c>
      <c r="S538" s="14">
        <f t="shared" ca="1" si="114"/>
        <v>713636.34</v>
      </c>
      <c r="T538" s="14">
        <f t="shared" ca="1" si="115"/>
        <v>6169276.8300000001</v>
      </c>
      <c r="U538" s="14" t="str">
        <f t="shared" ca="1" si="116"/>
        <v>0A3F507E-1C0E-32B8-E044-0003BA298018</v>
      </c>
    </row>
    <row r="539" spans="1:21" s="14" customFormat="1" x14ac:dyDescent="0.25">
      <c r="A539" s="14">
        <f t="shared" si="104"/>
        <v>539</v>
      </c>
      <c r="B539" s="14" t="str">
        <f t="shared" ca="1" si="105"/>
        <v>0B8558BB-AA99-4A5A-84D3-376AC6C4A3D7</v>
      </c>
      <c r="C539" s="14" t="str">
        <f t="shared" ca="1" si="106"/>
        <v>Bækkeskovvej</v>
      </c>
      <c r="D539" s="14" t="str">
        <f t="shared" ca="1" si="107"/>
        <v>15</v>
      </c>
      <c r="E539" s="14" t="str">
        <f t="shared" ca="1" si="108"/>
        <v>11bi</v>
      </c>
      <c r="F539" s="1">
        <f t="shared" ca="1" si="109"/>
        <v>140</v>
      </c>
      <c r="G539" s="1">
        <f t="shared" ca="1" si="110"/>
        <v>302</v>
      </c>
      <c r="H539" s="1">
        <f t="shared" ca="1" si="111"/>
        <v>1969</v>
      </c>
      <c r="I539" s="1" t="str">
        <f ca="1">INDEX(Relationstabel!$C$3:$K$10,MATCH(INDIRECT($A$1&amp;"J"&amp;A539),Relationstabel!$A$3:$A$10,0),MATCH(IFERROR(VALUE(INDIRECT($A$1&amp;"K"&amp;A539)),0),Relationstabel!$C$1:$K$1,0))</f>
        <v>Naturgas</v>
      </c>
      <c r="J539" s="1" t="str">
        <f ca="1">INDEX(Anvendelseskode!B:B,MATCH($F539,Anvendelseskode!$A:$A,0))</f>
        <v>Etageboligbebyggelse</v>
      </c>
      <c r="K539" s="1" t="str">
        <f ca="1">INDEX(Anvendelseskode!C:C,MATCH($F539,Anvendelseskode!$A:$A,0))</f>
        <v>Etageboligbebyggelse</v>
      </c>
      <c r="L539" s="1" t="str">
        <f ca="1">INDEX(Anvendelseskode!D:D,MATCH($F539,Anvendelseskode!$A:$A,0))</f>
        <v>Private husholdninger</v>
      </c>
      <c r="M539" s="1" t="str">
        <f ca="1">IFERROR(INDEX(SBi!$2:$2,MATCH(H539,SBi!$1:$1,1)),SBi!$K$2)</f>
        <v>1961-1972</v>
      </c>
      <c r="N539" s="1">
        <f ca="1">INDEX(SBi!$C$3:$K$28,MATCH(F539,SBi!$B$3:$B$28,0),MATCH(M539,SBi!$C$2:$K$2,0))</f>
        <v>132.30000000000001</v>
      </c>
      <c r="O539" s="16">
        <f t="shared" ca="1" si="112"/>
        <v>39.954600000000006</v>
      </c>
      <c r="P539" s="16" t="str">
        <f ca="1">IFERROR(INDEX(VpD!$2:$2,MATCH(H539,VpD!$1:$1,1)),VpD!$I$2)</f>
        <v>1961-1972</v>
      </c>
      <c r="Q539" s="1">
        <f ca="1">INDEX(VpD!$C$3:$I$27,MATCH(F539,VpD!$B$3:$B$27,0),MATCH(P539,VpD!$C$2:$I$2,0))</f>
        <v>126</v>
      </c>
      <c r="R539" s="16">
        <f t="shared" ca="1" si="113"/>
        <v>38.052</v>
      </c>
      <c r="S539" s="14">
        <f t="shared" ca="1" si="114"/>
        <v>712995.35</v>
      </c>
      <c r="T539" s="14">
        <f t="shared" ca="1" si="115"/>
        <v>6168833.4299999997</v>
      </c>
      <c r="U539" s="14" t="str">
        <f t="shared" ca="1" si="116"/>
        <v>0A3F507E-161E-32B8-E044-0003BA298018</v>
      </c>
    </row>
    <row r="540" spans="1:21" s="14" customFormat="1" x14ac:dyDescent="0.25">
      <c r="A540" s="14">
        <f t="shared" si="104"/>
        <v>540</v>
      </c>
      <c r="B540" s="14" t="str">
        <f t="shared" ca="1" si="105"/>
        <v>4914110A-E486-4F49-8116-A5F5E6E3C134</v>
      </c>
      <c r="C540" s="14" t="str">
        <f t="shared" ca="1" si="106"/>
        <v>Horsbred</v>
      </c>
      <c r="D540" s="14" t="str">
        <f t="shared" ca="1" si="107"/>
        <v>170</v>
      </c>
      <c r="E540" s="14" t="str">
        <f t="shared" ca="1" si="108"/>
        <v>20u</v>
      </c>
      <c r="F540" s="1">
        <f t="shared" ca="1" si="109"/>
        <v>120</v>
      </c>
      <c r="G540" s="1">
        <f t="shared" ca="1" si="110"/>
        <v>161</v>
      </c>
      <c r="H540" s="1">
        <f t="shared" ca="1" si="111"/>
        <v>1985</v>
      </c>
      <c r="I540" s="1" t="str">
        <f ca="1">INDEX(Relationstabel!$C$3:$K$10,MATCH(INDIRECT($A$1&amp;"J"&amp;A540),Relationstabel!$A$3:$A$10,0),MATCH(IFERROR(VALUE(INDIRECT($A$1&amp;"K"&amp;A540)),0),Relationstabel!$C$1:$K$1,0))</f>
        <v>Fjernvarme/ Blokvarme</v>
      </c>
      <c r="J540" s="1" t="str">
        <f ca="1">INDEX(Anvendelseskode!B:B,MATCH($F540,Anvendelseskode!$A:$A,0))</f>
        <v>Fritliggende enfamilieshus (parcelhus)</v>
      </c>
      <c r="K540" s="1" t="str">
        <f ca="1">INDEX(Anvendelseskode!C:C,MATCH($F540,Anvendelseskode!$A:$A,0))</f>
        <v>Parcelhuse</v>
      </c>
      <c r="L540" s="1" t="str">
        <f ca="1">INDEX(Anvendelseskode!D:D,MATCH($F540,Anvendelseskode!$A:$A,0))</f>
        <v>Private husholdninger</v>
      </c>
      <c r="M540" s="1" t="str">
        <f ca="1">IFERROR(INDEX(SBi!$2:$2,MATCH(H540,SBi!$1:$1,1)),SBi!$K$2)</f>
        <v>1979-1998</v>
      </c>
      <c r="N540" s="1">
        <f ca="1">INDEX(SBi!$C$3:$K$28,MATCH(F540,SBi!$B$3:$B$28,0),MATCH(M540,SBi!$C$2:$K$2,0))</f>
        <v>105.4</v>
      </c>
      <c r="O540" s="16">
        <f t="shared" ca="1" si="112"/>
        <v>16.9694</v>
      </c>
      <c r="P540" s="16" t="str">
        <f ca="1">IFERROR(INDEX(VpD!$2:$2,MATCH(H540,VpD!$1:$1,1)),VpD!$I$2)</f>
        <v>1979-1998</v>
      </c>
      <c r="Q540" s="1">
        <f ca="1">INDEX(VpD!$C$3:$I$27,MATCH(F540,VpD!$B$3:$B$27,0),MATCH(P540,VpD!$C$2:$I$2,0))</f>
        <v>90</v>
      </c>
      <c r="R540" s="16">
        <f t="shared" ca="1" si="113"/>
        <v>14.49</v>
      </c>
      <c r="S540" s="14">
        <f t="shared" ca="1" si="114"/>
        <v>711399.18</v>
      </c>
      <c r="T540" s="14">
        <f t="shared" ca="1" si="115"/>
        <v>6172118.96</v>
      </c>
      <c r="U540" s="14" t="str">
        <f t="shared" ca="1" si="116"/>
        <v>0A3F507E-191E-32B8-E044-0003BA298018</v>
      </c>
    </row>
    <row r="541" spans="1:21" s="14" customFormat="1" x14ac:dyDescent="0.25">
      <c r="A541" s="14">
        <f t="shared" si="104"/>
        <v>541</v>
      </c>
      <c r="B541" s="14" t="str">
        <f t="shared" ca="1" si="105"/>
        <v>5C626577-EF70-4D15-B293-C9D7B8CCFAA5</v>
      </c>
      <c r="C541" s="14" t="str">
        <f t="shared" ca="1" si="106"/>
        <v>Hyttebovej</v>
      </c>
      <c r="D541" s="14" t="str">
        <f t="shared" ca="1" si="107"/>
        <v>27</v>
      </c>
      <c r="E541" s="14" t="str">
        <f t="shared" ca="1" si="108"/>
        <v>24dn</v>
      </c>
      <c r="F541" s="1">
        <f t="shared" ca="1" si="109"/>
        <v>120</v>
      </c>
      <c r="G541" s="1">
        <f t="shared" ca="1" si="110"/>
        <v>100</v>
      </c>
      <c r="H541" s="1">
        <f t="shared" ca="1" si="111"/>
        <v>1964</v>
      </c>
      <c r="I541" s="1" t="str">
        <f ca="1">INDEX(Relationstabel!$C$3:$K$10,MATCH(INDIRECT($A$1&amp;"J"&amp;A541),Relationstabel!$A$3:$A$10,0),MATCH(IFERROR(VALUE(INDIRECT($A$1&amp;"K"&amp;A541)),0),Relationstabel!$C$1:$K$1,0))</f>
        <v>Olie</v>
      </c>
      <c r="J541" s="1" t="str">
        <f ca="1">INDEX(Anvendelseskode!B:B,MATCH($F541,Anvendelseskode!$A:$A,0))</f>
        <v>Fritliggende enfamilieshus (parcelhus)</v>
      </c>
      <c r="K541" s="1" t="str">
        <f ca="1">INDEX(Anvendelseskode!C:C,MATCH($F541,Anvendelseskode!$A:$A,0))</f>
        <v>Parcelhuse</v>
      </c>
      <c r="L541" s="1" t="str">
        <f ca="1">INDEX(Anvendelseskode!D:D,MATCH($F541,Anvendelseskode!$A:$A,0))</f>
        <v>Private husholdninger</v>
      </c>
      <c r="M541" s="1" t="str">
        <f ca="1">IFERROR(INDEX(SBi!$2:$2,MATCH(H541,SBi!$1:$1,1)),SBi!$K$2)</f>
        <v>1961-1972</v>
      </c>
      <c r="N541" s="1">
        <f ca="1">INDEX(SBi!$C$3:$K$28,MATCH(F541,SBi!$B$3:$B$28,0),MATCH(M541,SBi!$C$2:$K$2,0))</f>
        <v>134.30000000000001</v>
      </c>
      <c r="O541" s="16">
        <f t="shared" ca="1" si="112"/>
        <v>13.430000000000001</v>
      </c>
      <c r="P541" s="16" t="str">
        <f ca="1">IFERROR(INDEX(VpD!$2:$2,MATCH(H541,VpD!$1:$1,1)),VpD!$I$2)</f>
        <v>1961-1972</v>
      </c>
      <c r="Q541" s="1">
        <f ca="1">INDEX(VpD!$C$3:$I$27,MATCH(F541,VpD!$B$3:$B$27,0),MATCH(P541,VpD!$C$2:$I$2,0))</f>
        <v>143</v>
      </c>
      <c r="R541" s="16">
        <f t="shared" ca="1" si="113"/>
        <v>14.3</v>
      </c>
      <c r="S541" s="14">
        <f t="shared" ca="1" si="114"/>
        <v>714022.63</v>
      </c>
      <c r="T541" s="14">
        <f t="shared" ca="1" si="115"/>
        <v>6169178.9500000002</v>
      </c>
      <c r="U541" s="14" t="str">
        <f t="shared" ca="1" si="116"/>
        <v>0A3F507E-1A1E-32B8-E044-0003BA298018</v>
      </c>
    </row>
    <row r="542" spans="1:21" s="14" customFormat="1" x14ac:dyDescent="0.25">
      <c r="A542" s="14">
        <f t="shared" si="104"/>
        <v>542</v>
      </c>
      <c r="B542" s="14" t="str">
        <f t="shared" ca="1" si="105"/>
        <v>C3C16C7E-A2D3-44BC-8BF5-EB1456DBA356</v>
      </c>
      <c r="C542" s="14" t="str">
        <f t="shared" ca="1" si="106"/>
        <v>Kollerupvej</v>
      </c>
      <c r="D542" s="14" t="str">
        <f t="shared" ca="1" si="107"/>
        <v>7</v>
      </c>
      <c r="E542" s="14" t="str">
        <f t="shared" ca="1" si="108"/>
        <v>6dm</v>
      </c>
      <c r="F542" s="1">
        <f t="shared" ca="1" si="109"/>
        <v>120</v>
      </c>
      <c r="G542" s="1">
        <f t="shared" ca="1" si="110"/>
        <v>178</v>
      </c>
      <c r="H542" s="1">
        <f t="shared" ca="1" si="111"/>
        <v>2008</v>
      </c>
      <c r="I542" s="1" t="str">
        <f ca="1">INDEX(Relationstabel!$C$3:$K$10,MATCH(INDIRECT($A$1&amp;"J"&amp;A542),Relationstabel!$A$3:$A$10,0),MATCH(IFERROR(VALUE(INDIRECT($A$1&amp;"K"&amp;A542)),0),Relationstabel!$C$1:$K$1,0))</f>
        <v>Naturgas</v>
      </c>
      <c r="J542" s="1" t="str">
        <f ca="1">INDEX(Anvendelseskode!B:B,MATCH($F542,Anvendelseskode!$A:$A,0))</f>
        <v>Fritliggende enfamilieshus (parcelhus)</v>
      </c>
      <c r="K542" s="1" t="str">
        <f ca="1">INDEX(Anvendelseskode!C:C,MATCH($F542,Anvendelseskode!$A:$A,0))</f>
        <v>Parcelhuse</v>
      </c>
      <c r="L542" s="1" t="str">
        <f ca="1">INDEX(Anvendelseskode!D:D,MATCH($F542,Anvendelseskode!$A:$A,0))</f>
        <v>Private husholdninger</v>
      </c>
      <c r="M542" s="1" t="str">
        <f ca="1">IFERROR(INDEX(SBi!$2:$2,MATCH(H542,SBi!$1:$1,1)),SBi!$K$2)</f>
        <v>Efter 2006</v>
      </c>
      <c r="N542" s="1">
        <f ca="1">INDEX(SBi!$C$3:$K$28,MATCH(F542,SBi!$B$3:$B$28,0),MATCH(M542,SBi!$C$2:$K$2,0))</f>
        <v>67.3</v>
      </c>
      <c r="O542" s="16">
        <f t="shared" ca="1" si="112"/>
        <v>11.9794</v>
      </c>
      <c r="P542" s="16" t="str">
        <f ca="1">IFERROR(INDEX(VpD!$2:$2,MATCH(H542,VpD!$1:$1,1)),VpD!$I$2)</f>
        <v>&gt;1998</v>
      </c>
      <c r="Q542" s="1">
        <f ca="1">INDEX(VpD!$C$3:$I$27,MATCH(F542,VpD!$B$3:$B$27,0),MATCH(P542,VpD!$C$2:$I$2,0))</f>
        <v>72</v>
      </c>
      <c r="R542" s="16">
        <f t="shared" ca="1" si="113"/>
        <v>12.816000000000001</v>
      </c>
      <c r="S542" s="14">
        <f t="shared" ca="1" si="114"/>
        <v>713974.54</v>
      </c>
      <c r="T542" s="14">
        <f t="shared" ca="1" si="115"/>
        <v>6169266.04</v>
      </c>
      <c r="U542" s="14" t="str">
        <f t="shared" ca="1" si="116"/>
        <v>0A3F507E-1C1E-32B8-E044-0003BA298018</v>
      </c>
    </row>
    <row r="543" spans="1:21" s="14" customFormat="1" x14ac:dyDescent="0.25">
      <c r="A543" s="14">
        <f t="shared" si="104"/>
        <v>543</v>
      </c>
      <c r="B543" s="14" t="str">
        <f t="shared" ca="1" si="105"/>
        <v>742A2EEE-01CE-4838-9379-075BE2AB1D65</v>
      </c>
      <c r="C543" s="14" t="str">
        <f t="shared" ca="1" si="106"/>
        <v>Rendsagervej</v>
      </c>
      <c r="D543" s="14" t="str">
        <f t="shared" ca="1" si="107"/>
        <v>162</v>
      </c>
      <c r="E543" s="14" t="str">
        <f t="shared" ca="1" si="108"/>
        <v>9fv</v>
      </c>
      <c r="F543" s="1">
        <f t="shared" ca="1" si="109"/>
        <v>120</v>
      </c>
      <c r="G543" s="1">
        <f t="shared" ca="1" si="110"/>
        <v>134</v>
      </c>
      <c r="H543" s="1">
        <f t="shared" ca="1" si="111"/>
        <v>1971</v>
      </c>
      <c r="I543" s="1" t="str">
        <f ca="1">INDEX(Relationstabel!$C$3:$K$10,MATCH(INDIRECT($A$1&amp;"J"&amp;A543),Relationstabel!$A$3:$A$10,0),MATCH(IFERROR(VALUE(INDIRECT($A$1&amp;"K"&amp;A543)),0),Relationstabel!$C$1:$K$1,0))</f>
        <v>Naturgas</v>
      </c>
      <c r="J543" s="1" t="str">
        <f ca="1">INDEX(Anvendelseskode!B:B,MATCH($F543,Anvendelseskode!$A:$A,0))</f>
        <v>Fritliggende enfamilieshus (parcelhus)</v>
      </c>
      <c r="K543" s="1" t="str">
        <f ca="1">INDEX(Anvendelseskode!C:C,MATCH($F543,Anvendelseskode!$A:$A,0))</f>
        <v>Parcelhuse</v>
      </c>
      <c r="L543" s="1" t="str">
        <f ca="1">INDEX(Anvendelseskode!D:D,MATCH($F543,Anvendelseskode!$A:$A,0))</f>
        <v>Private husholdninger</v>
      </c>
      <c r="M543" s="1" t="str">
        <f ca="1">IFERROR(INDEX(SBi!$2:$2,MATCH(H543,SBi!$1:$1,1)),SBi!$K$2)</f>
        <v>1961-1972</v>
      </c>
      <c r="N543" s="1">
        <f ca="1">INDEX(SBi!$C$3:$K$28,MATCH(F543,SBi!$B$3:$B$28,0),MATCH(M543,SBi!$C$2:$K$2,0))</f>
        <v>134.30000000000001</v>
      </c>
      <c r="O543" s="16">
        <f t="shared" ca="1" si="112"/>
        <v>17.996200000000002</v>
      </c>
      <c r="P543" s="16" t="str">
        <f ca="1">IFERROR(INDEX(VpD!$2:$2,MATCH(H543,VpD!$1:$1,1)),VpD!$I$2)</f>
        <v>1961-1972</v>
      </c>
      <c r="Q543" s="1">
        <f ca="1">INDEX(VpD!$C$3:$I$27,MATCH(F543,VpD!$B$3:$B$27,0),MATCH(P543,VpD!$C$2:$I$2,0))</f>
        <v>143</v>
      </c>
      <c r="R543" s="16">
        <f t="shared" ca="1" si="113"/>
        <v>19.161999999999999</v>
      </c>
      <c r="S543" s="14">
        <f t="shared" ca="1" si="114"/>
        <v>710976.41</v>
      </c>
      <c r="T543" s="14">
        <f t="shared" ca="1" si="115"/>
        <v>6171876.6699999999</v>
      </c>
      <c r="U543" s="14" t="str">
        <f t="shared" ca="1" si="116"/>
        <v>0A3F507E-201E-32B8-E044-0003BA298018</v>
      </c>
    </row>
    <row r="544" spans="1:21" s="14" customFormat="1" x14ac:dyDescent="0.25">
      <c r="A544" s="14">
        <f t="shared" si="104"/>
        <v>544</v>
      </c>
      <c r="B544" s="14" t="str">
        <f t="shared" ca="1" si="105"/>
        <v>17ED0CC5-2104-43C8-85A1-D366F326AECE</v>
      </c>
      <c r="C544" s="14" t="str">
        <f t="shared" ca="1" si="106"/>
        <v>Bellishaven</v>
      </c>
      <c r="D544" s="14" t="str">
        <f t="shared" ca="1" si="107"/>
        <v>24</v>
      </c>
      <c r="E544" s="14" t="str">
        <f t="shared" ca="1" si="108"/>
        <v>27af</v>
      </c>
      <c r="F544" s="1">
        <f t="shared" ca="1" si="109"/>
        <v>130</v>
      </c>
      <c r="G544" s="1">
        <f t="shared" ca="1" si="110"/>
        <v>90</v>
      </c>
      <c r="H544" s="1">
        <f t="shared" ca="1" si="111"/>
        <v>1993</v>
      </c>
      <c r="I544" s="1" t="str">
        <f ca="1">INDEX(Relationstabel!$C$3:$K$10,MATCH(INDIRECT($A$1&amp;"J"&amp;A544),Relationstabel!$A$3:$A$10,0),MATCH(IFERROR(VALUE(INDIRECT($A$1&amp;"K"&amp;A544)),0),Relationstabel!$C$1:$K$1,0))</f>
        <v>Fjernvarme/ Blokvarme</v>
      </c>
      <c r="J544" s="1" t="str">
        <f ca="1">INDEX(Anvendelseskode!B:B,MATCH($F544,Anvendelseskode!$A:$A,0))</f>
        <v>Række-, kæde-, dobbelthus (lodret adskillelse mellem enhederne)</v>
      </c>
      <c r="K544" s="1" t="str">
        <f ca="1">INDEX(Anvendelseskode!C:C,MATCH($F544,Anvendelseskode!$A:$A,0))</f>
        <v>Række-, kæde og dobbelthuse</v>
      </c>
      <c r="L544" s="1" t="str">
        <f ca="1">INDEX(Anvendelseskode!D:D,MATCH($F544,Anvendelseskode!$A:$A,0))</f>
        <v>Private husholdninger</v>
      </c>
      <c r="M544" s="1" t="str">
        <f ca="1">IFERROR(INDEX(SBi!$2:$2,MATCH(H544,SBi!$1:$1,1)),SBi!$K$2)</f>
        <v>1979-1998</v>
      </c>
      <c r="N544" s="1">
        <f ca="1">INDEX(SBi!$C$3:$K$28,MATCH(F544,SBi!$B$3:$B$28,0),MATCH(M544,SBi!$C$2:$K$2,0))</f>
        <v>96.8</v>
      </c>
      <c r="O544" s="16">
        <f t="shared" ca="1" si="112"/>
        <v>8.7119999999999997</v>
      </c>
      <c r="P544" s="16" t="str">
        <f ca="1">IFERROR(INDEX(VpD!$2:$2,MATCH(H544,VpD!$1:$1,1)),VpD!$I$2)</f>
        <v>1979-1998</v>
      </c>
      <c r="Q544" s="1">
        <f ca="1">INDEX(VpD!$C$3:$I$27,MATCH(F544,VpD!$B$3:$B$27,0),MATCH(P544,VpD!$C$2:$I$2,0))</f>
        <v>74</v>
      </c>
      <c r="R544" s="16">
        <f t="shared" ca="1" si="113"/>
        <v>6.66</v>
      </c>
      <c r="S544" s="14">
        <f t="shared" ca="1" si="114"/>
        <v>711505.55</v>
      </c>
      <c r="T544" s="14">
        <f t="shared" ca="1" si="115"/>
        <v>6172441.5599999996</v>
      </c>
      <c r="U544" s="14" t="str">
        <f t="shared" ca="1" si="116"/>
        <v>0A3F507E-1520-32B8-E044-0003BA298018</v>
      </c>
    </row>
    <row r="545" spans="1:21" s="14" customFormat="1" x14ac:dyDescent="0.25">
      <c r="A545" s="14">
        <f t="shared" si="104"/>
        <v>545</v>
      </c>
      <c r="B545" s="14" t="str">
        <f t="shared" ca="1" si="105"/>
        <v>3B048AAF-FD60-4768-B3D5-37818E0B1E2D</v>
      </c>
      <c r="C545" s="14" t="str">
        <f t="shared" ca="1" si="106"/>
        <v>Horsbred</v>
      </c>
      <c r="D545" s="14" t="str">
        <f t="shared" ca="1" si="107"/>
        <v>172</v>
      </c>
      <c r="E545" s="14" t="str">
        <f t="shared" ca="1" si="108"/>
        <v>20v</v>
      </c>
      <c r="F545" s="1">
        <f t="shared" ca="1" si="109"/>
        <v>120</v>
      </c>
      <c r="G545" s="1">
        <f t="shared" ca="1" si="110"/>
        <v>162</v>
      </c>
      <c r="H545" s="1">
        <f t="shared" ca="1" si="111"/>
        <v>1977</v>
      </c>
      <c r="I545" s="1" t="str">
        <f ca="1">INDEX(Relationstabel!$C$3:$K$10,MATCH(INDIRECT($A$1&amp;"J"&amp;A545),Relationstabel!$A$3:$A$10,0),MATCH(IFERROR(VALUE(INDIRECT($A$1&amp;"K"&amp;A545)),0),Relationstabel!$C$1:$K$1,0))</f>
        <v>Fjernvarme/ Blokvarme</v>
      </c>
      <c r="J545" s="1" t="str">
        <f ca="1">INDEX(Anvendelseskode!B:B,MATCH($F545,Anvendelseskode!$A:$A,0))</f>
        <v>Fritliggende enfamilieshus (parcelhus)</v>
      </c>
      <c r="K545" s="1" t="str">
        <f ca="1">INDEX(Anvendelseskode!C:C,MATCH($F545,Anvendelseskode!$A:$A,0))</f>
        <v>Parcelhuse</v>
      </c>
      <c r="L545" s="1" t="str">
        <f ca="1">INDEX(Anvendelseskode!D:D,MATCH($F545,Anvendelseskode!$A:$A,0))</f>
        <v>Private husholdninger</v>
      </c>
      <c r="M545" s="1" t="str">
        <f ca="1">IFERROR(INDEX(SBi!$2:$2,MATCH(H545,SBi!$1:$1,1)),SBi!$K$2)</f>
        <v>1973-1978</v>
      </c>
      <c r="N545" s="1">
        <f ca="1">INDEX(SBi!$C$3:$K$28,MATCH(F545,SBi!$B$3:$B$28,0),MATCH(M545,SBi!$C$2:$K$2,0))</f>
        <v>119.8</v>
      </c>
      <c r="O545" s="16">
        <f t="shared" ca="1" si="112"/>
        <v>19.407599999999999</v>
      </c>
      <c r="P545" s="16" t="str">
        <f ca="1">IFERROR(INDEX(VpD!$2:$2,MATCH(H545,VpD!$1:$1,1)),VpD!$I$2)</f>
        <v>1973-1978</v>
      </c>
      <c r="Q545" s="1">
        <f ca="1">INDEX(VpD!$C$3:$I$27,MATCH(F545,VpD!$B$3:$B$27,0),MATCH(P545,VpD!$C$2:$I$2,0))</f>
        <v>117</v>
      </c>
      <c r="R545" s="16">
        <f t="shared" ca="1" si="113"/>
        <v>18.954000000000001</v>
      </c>
      <c r="S545" s="14">
        <f t="shared" ca="1" si="114"/>
        <v>711405.24</v>
      </c>
      <c r="T545" s="14">
        <f t="shared" ca="1" si="115"/>
        <v>6172094.3099999996</v>
      </c>
      <c r="U545" s="14" t="str">
        <f t="shared" ca="1" si="116"/>
        <v>0A3F507E-1920-32B8-E044-0003BA298018</v>
      </c>
    </row>
    <row r="546" spans="1:21" s="14" customFormat="1" x14ac:dyDescent="0.25">
      <c r="A546" s="14">
        <f t="shared" si="104"/>
        <v>546</v>
      </c>
      <c r="B546" s="14" t="str">
        <f t="shared" ca="1" si="105"/>
        <v>5CDBE596-DB22-4F8D-BAA9-A1A889BD3EBE</v>
      </c>
      <c r="C546" s="14" t="str">
        <f t="shared" ca="1" si="106"/>
        <v>Hyttebovej</v>
      </c>
      <c r="D546" s="14" t="str">
        <f t="shared" ca="1" si="107"/>
        <v>29</v>
      </c>
      <c r="E546" s="14" t="str">
        <f t="shared" ca="1" si="108"/>
        <v>24dm</v>
      </c>
      <c r="F546" s="1">
        <f t="shared" ca="1" si="109"/>
        <v>120</v>
      </c>
      <c r="G546" s="1">
        <f t="shared" ca="1" si="110"/>
        <v>135</v>
      </c>
      <c r="H546" s="1">
        <f t="shared" ca="1" si="111"/>
        <v>2003</v>
      </c>
      <c r="I546" s="1" t="str">
        <f ca="1">INDEX(Relationstabel!$C$3:$K$10,MATCH(INDIRECT($A$1&amp;"J"&amp;A546),Relationstabel!$A$3:$A$10,0),MATCH(IFERROR(VALUE(INDIRECT($A$1&amp;"K"&amp;A546)),0),Relationstabel!$C$1:$K$1,0))</f>
        <v>Naturgas</v>
      </c>
      <c r="J546" s="1" t="str">
        <f ca="1">INDEX(Anvendelseskode!B:B,MATCH($F546,Anvendelseskode!$A:$A,0))</f>
        <v>Fritliggende enfamilieshus (parcelhus)</v>
      </c>
      <c r="K546" s="1" t="str">
        <f ca="1">INDEX(Anvendelseskode!C:C,MATCH($F546,Anvendelseskode!$A:$A,0))</f>
        <v>Parcelhuse</v>
      </c>
      <c r="L546" s="1" t="str">
        <f ca="1">INDEX(Anvendelseskode!D:D,MATCH($F546,Anvendelseskode!$A:$A,0))</f>
        <v>Private husholdninger</v>
      </c>
      <c r="M546" s="1" t="str">
        <f ca="1">IFERROR(INDEX(SBi!$2:$2,MATCH(H546,SBi!$1:$1,1)),SBi!$K$2)</f>
        <v>1999-2006</v>
      </c>
      <c r="N546" s="1">
        <f ca="1">INDEX(SBi!$C$3:$K$28,MATCH(F546,SBi!$B$3:$B$28,0),MATCH(M546,SBi!$C$2:$K$2,0))</f>
        <v>83.9</v>
      </c>
      <c r="O546" s="16">
        <f t="shared" ca="1" si="112"/>
        <v>11.326499999999999</v>
      </c>
      <c r="P546" s="16" t="str">
        <f ca="1">IFERROR(INDEX(VpD!$2:$2,MATCH(H546,VpD!$1:$1,1)),VpD!$I$2)</f>
        <v>&gt;1998</v>
      </c>
      <c r="Q546" s="1">
        <f ca="1">INDEX(VpD!$C$3:$I$27,MATCH(F546,VpD!$B$3:$B$27,0),MATCH(P546,VpD!$C$2:$I$2,0))</f>
        <v>72</v>
      </c>
      <c r="R546" s="16">
        <f t="shared" ca="1" si="113"/>
        <v>9.7200000000000006</v>
      </c>
      <c r="S546" s="14">
        <f t="shared" ca="1" si="114"/>
        <v>714007.83</v>
      </c>
      <c r="T546" s="14">
        <f t="shared" ca="1" si="115"/>
        <v>6169167.5499999998</v>
      </c>
      <c r="U546" s="14" t="str">
        <f t="shared" ca="1" si="116"/>
        <v>0A3F507E-1A20-32B8-E044-0003BA298018</v>
      </c>
    </row>
    <row r="547" spans="1:21" s="14" customFormat="1" x14ac:dyDescent="0.25">
      <c r="A547" s="14">
        <f t="shared" si="104"/>
        <v>547</v>
      </c>
      <c r="B547" s="14" t="str">
        <f t="shared" ca="1" si="105"/>
        <v>0D9B7148-23AC-4910-BCEC-05F39DD27E18</v>
      </c>
      <c r="C547" s="14" t="str">
        <f t="shared" ca="1" si="106"/>
        <v>Kollerupvej</v>
      </c>
      <c r="D547" s="14" t="str">
        <f t="shared" ca="1" si="107"/>
        <v>9</v>
      </c>
      <c r="E547" s="14" t="str">
        <f t="shared" ca="1" si="108"/>
        <v>6dl</v>
      </c>
      <c r="F547" s="1">
        <f t="shared" ca="1" si="109"/>
        <v>120</v>
      </c>
      <c r="G547" s="1">
        <f t="shared" ca="1" si="110"/>
        <v>122</v>
      </c>
      <c r="H547" s="1">
        <f t="shared" ca="1" si="111"/>
        <v>1961</v>
      </c>
      <c r="I547" s="1" t="str">
        <f ca="1">INDEX(Relationstabel!$C$3:$K$10,MATCH(INDIRECT($A$1&amp;"J"&amp;A547),Relationstabel!$A$3:$A$10,0),MATCH(IFERROR(VALUE(INDIRECT($A$1&amp;"K"&amp;A547)),0),Relationstabel!$C$1:$K$1,0))</f>
        <v>Naturgas</v>
      </c>
      <c r="J547" s="1" t="str">
        <f ca="1">INDEX(Anvendelseskode!B:B,MATCH($F547,Anvendelseskode!$A:$A,0))</f>
        <v>Fritliggende enfamilieshus (parcelhus)</v>
      </c>
      <c r="K547" s="1" t="str">
        <f ca="1">INDEX(Anvendelseskode!C:C,MATCH($F547,Anvendelseskode!$A:$A,0))</f>
        <v>Parcelhuse</v>
      </c>
      <c r="L547" s="1" t="str">
        <f ca="1">INDEX(Anvendelseskode!D:D,MATCH($F547,Anvendelseskode!$A:$A,0))</f>
        <v>Private husholdninger</v>
      </c>
      <c r="M547" s="1" t="str">
        <f ca="1">IFERROR(INDEX(SBi!$2:$2,MATCH(H547,SBi!$1:$1,1)),SBi!$K$2)</f>
        <v>1961-1972</v>
      </c>
      <c r="N547" s="1">
        <f ca="1">INDEX(SBi!$C$3:$K$28,MATCH(F547,SBi!$B$3:$B$28,0),MATCH(M547,SBi!$C$2:$K$2,0))</f>
        <v>134.30000000000001</v>
      </c>
      <c r="O547" s="16">
        <f t="shared" ca="1" si="112"/>
        <v>16.384600000000002</v>
      </c>
      <c r="P547" s="16" t="str">
        <f ca="1">IFERROR(INDEX(VpD!$2:$2,MATCH(H547,VpD!$1:$1,1)),VpD!$I$2)</f>
        <v>1961-1972</v>
      </c>
      <c r="Q547" s="1">
        <f ca="1">INDEX(VpD!$C$3:$I$27,MATCH(F547,VpD!$B$3:$B$27,0),MATCH(P547,VpD!$C$2:$I$2,0))</f>
        <v>143</v>
      </c>
      <c r="R547" s="16">
        <f t="shared" ca="1" si="113"/>
        <v>17.446000000000002</v>
      </c>
      <c r="S547" s="14">
        <f t="shared" ca="1" si="114"/>
        <v>713958.01</v>
      </c>
      <c r="T547" s="14">
        <f t="shared" ca="1" si="115"/>
        <v>6169254.9400000004</v>
      </c>
      <c r="U547" s="14" t="str">
        <f t="shared" ca="1" si="116"/>
        <v>0A3F507E-1C20-32B8-E044-0003BA298018</v>
      </c>
    </row>
    <row r="548" spans="1:21" s="14" customFormat="1" x14ac:dyDescent="0.25">
      <c r="A548" s="14">
        <f t="shared" si="104"/>
        <v>548</v>
      </c>
      <c r="B548" s="14" t="str">
        <f t="shared" ca="1" si="105"/>
        <v>11391456-EA08-4323-987A-0B114B9F42F5</v>
      </c>
      <c r="C548" s="14" t="str">
        <f t="shared" ca="1" si="106"/>
        <v>Kathrinebjergvej</v>
      </c>
      <c r="D548" s="14" t="str">
        <f t="shared" ca="1" si="107"/>
        <v>10</v>
      </c>
      <c r="E548" s="14" t="str">
        <f t="shared" ca="1" si="108"/>
        <v>10q</v>
      </c>
      <c r="F548" s="1">
        <f t="shared" ca="1" si="109"/>
        <v>120</v>
      </c>
      <c r="G548" s="1">
        <f t="shared" ca="1" si="110"/>
        <v>129</v>
      </c>
      <c r="H548" s="1">
        <f t="shared" ca="1" si="111"/>
        <v>1978</v>
      </c>
      <c r="I548" s="1" t="str">
        <f ca="1">INDEX(Relationstabel!$C$3:$K$10,MATCH(INDIRECT($A$1&amp;"J"&amp;A548),Relationstabel!$A$3:$A$10,0),MATCH(IFERROR(VALUE(INDIRECT($A$1&amp;"K"&amp;A548)),0),Relationstabel!$C$1:$K$1,0))</f>
        <v>Naturgas</v>
      </c>
      <c r="J548" s="1" t="str">
        <f ca="1">INDEX(Anvendelseskode!B:B,MATCH($F548,Anvendelseskode!$A:$A,0))</f>
        <v>Fritliggende enfamilieshus (parcelhus)</v>
      </c>
      <c r="K548" s="1" t="str">
        <f ca="1">INDEX(Anvendelseskode!C:C,MATCH($F548,Anvendelseskode!$A:$A,0))</f>
        <v>Parcelhuse</v>
      </c>
      <c r="L548" s="1" t="str">
        <f ca="1">INDEX(Anvendelseskode!D:D,MATCH($F548,Anvendelseskode!$A:$A,0))</f>
        <v>Private husholdninger</v>
      </c>
      <c r="M548" s="1" t="str">
        <f ca="1">IFERROR(INDEX(SBi!$2:$2,MATCH(H548,SBi!$1:$1,1)),SBi!$K$2)</f>
        <v>1973-1978</v>
      </c>
      <c r="N548" s="1">
        <f ca="1">INDEX(SBi!$C$3:$K$28,MATCH(F548,SBi!$B$3:$B$28,0),MATCH(M548,SBi!$C$2:$K$2,0))</f>
        <v>119.8</v>
      </c>
      <c r="O548" s="16">
        <f t="shared" ca="1" si="112"/>
        <v>15.454199999999998</v>
      </c>
      <c r="P548" s="16" t="str">
        <f ca="1">IFERROR(INDEX(VpD!$2:$2,MATCH(H548,VpD!$1:$1,1)),VpD!$I$2)</f>
        <v>1973-1978</v>
      </c>
      <c r="Q548" s="1">
        <f ca="1">INDEX(VpD!$C$3:$I$27,MATCH(F548,VpD!$B$3:$B$27,0),MATCH(P548,VpD!$C$2:$I$2,0))</f>
        <v>117</v>
      </c>
      <c r="R548" s="16">
        <f t="shared" ca="1" si="113"/>
        <v>15.093</v>
      </c>
      <c r="S548" s="14">
        <f t="shared" ca="1" si="114"/>
        <v>713030.41</v>
      </c>
      <c r="T548" s="14">
        <f t="shared" ca="1" si="115"/>
        <v>6168534.4699999997</v>
      </c>
      <c r="U548" s="14" t="str">
        <f t="shared" ca="1" si="116"/>
        <v>0A3F507E-1B26-32B8-E044-0003BA298018</v>
      </c>
    </row>
    <row r="549" spans="1:21" s="14" customFormat="1" x14ac:dyDescent="0.25">
      <c r="A549" s="14">
        <f t="shared" si="104"/>
        <v>549</v>
      </c>
      <c r="B549" s="14" t="str">
        <f t="shared" ca="1" si="105"/>
        <v>BE759471-F4CA-4F43-8DAE-639B14C1A7B6</v>
      </c>
      <c r="C549" s="14" t="str">
        <f t="shared" ca="1" si="106"/>
        <v>Næsbyholmsvej</v>
      </c>
      <c r="D549" s="14" t="str">
        <f t="shared" ca="1" si="107"/>
        <v>5</v>
      </c>
      <c r="E549" s="14" t="str">
        <f t="shared" ca="1" si="108"/>
        <v>6bæ</v>
      </c>
      <c r="F549" s="1">
        <f t="shared" ca="1" si="109"/>
        <v>120</v>
      </c>
      <c r="G549" s="1">
        <f t="shared" ca="1" si="110"/>
        <v>161</v>
      </c>
      <c r="H549" s="1">
        <f t="shared" ca="1" si="111"/>
        <v>2012</v>
      </c>
      <c r="I549" s="1" t="str">
        <f ca="1">INDEX(Relationstabel!$C$3:$K$10,MATCH(INDIRECT($A$1&amp;"J"&amp;A549),Relationstabel!$A$3:$A$10,0),MATCH(IFERROR(VALUE(INDIRECT($A$1&amp;"K"&amp;A549)),0),Relationstabel!$C$1:$K$1,0))</f>
        <v>Naturgas</v>
      </c>
      <c r="J549" s="1" t="str">
        <f ca="1">INDEX(Anvendelseskode!B:B,MATCH($F549,Anvendelseskode!$A:$A,0))</f>
        <v>Fritliggende enfamilieshus (parcelhus)</v>
      </c>
      <c r="K549" s="1" t="str">
        <f ca="1">INDEX(Anvendelseskode!C:C,MATCH($F549,Anvendelseskode!$A:$A,0))</f>
        <v>Parcelhuse</v>
      </c>
      <c r="L549" s="1" t="str">
        <f ca="1">INDEX(Anvendelseskode!D:D,MATCH($F549,Anvendelseskode!$A:$A,0))</f>
        <v>Private husholdninger</v>
      </c>
      <c r="M549" s="1" t="str">
        <f ca="1">IFERROR(INDEX(SBi!$2:$2,MATCH(H549,SBi!$1:$1,1)),SBi!$K$2)</f>
        <v>Efter 2006</v>
      </c>
      <c r="N549" s="1">
        <f ca="1">INDEX(SBi!$C$3:$K$28,MATCH(F549,SBi!$B$3:$B$28,0),MATCH(M549,SBi!$C$2:$K$2,0))</f>
        <v>67.3</v>
      </c>
      <c r="O549" s="16">
        <f t="shared" ca="1" si="112"/>
        <v>10.8353</v>
      </c>
      <c r="P549" s="16" t="str">
        <f ca="1">IFERROR(INDEX(VpD!$2:$2,MATCH(H549,VpD!$1:$1,1)),VpD!$I$2)</f>
        <v>&gt;1998</v>
      </c>
      <c r="Q549" s="1">
        <f ca="1">INDEX(VpD!$C$3:$I$27,MATCH(F549,VpD!$B$3:$B$27,0),MATCH(P549,VpD!$C$2:$I$2,0))</f>
        <v>72</v>
      </c>
      <c r="R549" s="16">
        <f t="shared" ca="1" si="113"/>
        <v>11.592000000000001</v>
      </c>
      <c r="S549" s="14">
        <f t="shared" ca="1" si="114"/>
        <v>713397.65</v>
      </c>
      <c r="T549" s="14">
        <f t="shared" ca="1" si="115"/>
        <v>6168701.7000000002</v>
      </c>
      <c r="U549" s="14" t="str">
        <f t="shared" ca="1" si="116"/>
        <v>0A3F507E-1E26-32B8-E044-0003BA298018</v>
      </c>
    </row>
    <row r="550" spans="1:21" s="14" customFormat="1" x14ac:dyDescent="0.25">
      <c r="A550" s="14">
        <f t="shared" si="104"/>
        <v>550</v>
      </c>
      <c r="B550" s="14" t="str">
        <f t="shared" ca="1" si="105"/>
        <v>11D7B8D3-50DA-47F1-AEBB-936CA7093E36</v>
      </c>
      <c r="C550" s="14" t="str">
        <f t="shared" ca="1" si="106"/>
        <v>Svenstrupvej</v>
      </c>
      <c r="D550" s="14" t="str">
        <f t="shared" ca="1" si="107"/>
        <v>46</v>
      </c>
      <c r="E550" s="14" t="str">
        <f t="shared" ca="1" si="108"/>
        <v>12z</v>
      </c>
      <c r="F550" s="1">
        <f t="shared" ca="1" si="109"/>
        <v>120</v>
      </c>
      <c r="G550" s="1">
        <f t="shared" ca="1" si="110"/>
        <v>186</v>
      </c>
      <c r="H550" s="1">
        <f t="shared" ca="1" si="111"/>
        <v>1999</v>
      </c>
      <c r="I550" s="1" t="str">
        <f ca="1">INDEX(Relationstabel!$C$3:$K$10,MATCH(INDIRECT($A$1&amp;"J"&amp;A550),Relationstabel!$A$3:$A$10,0),MATCH(IFERROR(VALUE(INDIRECT($A$1&amp;"K"&amp;A550)),0),Relationstabel!$C$1:$K$1,0))</f>
        <v>Naturgas</v>
      </c>
      <c r="J550" s="1" t="str">
        <f ca="1">INDEX(Anvendelseskode!B:B,MATCH($F550,Anvendelseskode!$A:$A,0))</f>
        <v>Fritliggende enfamilieshus (parcelhus)</v>
      </c>
      <c r="K550" s="1" t="str">
        <f ca="1">INDEX(Anvendelseskode!C:C,MATCH($F550,Anvendelseskode!$A:$A,0))</f>
        <v>Parcelhuse</v>
      </c>
      <c r="L550" s="1" t="str">
        <f ca="1">INDEX(Anvendelseskode!D:D,MATCH($F550,Anvendelseskode!$A:$A,0))</f>
        <v>Private husholdninger</v>
      </c>
      <c r="M550" s="1" t="str">
        <f ca="1">IFERROR(INDEX(SBi!$2:$2,MATCH(H550,SBi!$1:$1,1)),SBi!$K$2)</f>
        <v>1999-2006</v>
      </c>
      <c r="N550" s="1">
        <f ca="1">INDEX(SBi!$C$3:$K$28,MATCH(F550,SBi!$B$3:$B$28,0),MATCH(M550,SBi!$C$2:$K$2,0))</f>
        <v>83.9</v>
      </c>
      <c r="O550" s="16">
        <f t="shared" ca="1" si="112"/>
        <v>15.605400000000001</v>
      </c>
      <c r="P550" s="16" t="str">
        <f ca="1">IFERROR(INDEX(VpD!$2:$2,MATCH(H550,VpD!$1:$1,1)),VpD!$I$2)</f>
        <v>&gt;1998</v>
      </c>
      <c r="Q550" s="1">
        <f ca="1">INDEX(VpD!$C$3:$I$27,MATCH(F550,VpD!$B$3:$B$27,0),MATCH(P550,VpD!$C$2:$I$2,0))</f>
        <v>72</v>
      </c>
      <c r="R550" s="16">
        <f t="shared" ca="1" si="113"/>
        <v>13.391999999999999</v>
      </c>
      <c r="S550" s="14">
        <f t="shared" ca="1" si="114"/>
        <v>712495.55</v>
      </c>
      <c r="T550" s="14">
        <f t="shared" ca="1" si="115"/>
        <v>6169182.3399999999</v>
      </c>
      <c r="U550" s="14" t="str">
        <f t="shared" ca="1" si="116"/>
        <v>0A3F507E-2226-32B8-E044-0003BA298018</v>
      </c>
    </row>
    <row r="551" spans="1:21" s="14" customFormat="1" x14ac:dyDescent="0.25">
      <c r="A551" s="14">
        <f t="shared" si="104"/>
        <v>551</v>
      </c>
      <c r="B551" s="14" t="str">
        <f t="shared" ca="1" si="105"/>
        <v>71E6338A-A431-44BB-B19D-33A3E5288992</v>
      </c>
      <c r="C551" s="14" t="str">
        <f t="shared" ca="1" si="106"/>
        <v>Pilehavevænge</v>
      </c>
      <c r="D551" s="14" t="str">
        <f t="shared" ca="1" si="107"/>
        <v>36</v>
      </c>
      <c r="E551" s="14" t="str">
        <f t="shared" ca="1" si="108"/>
        <v>10al</v>
      </c>
      <c r="F551" s="1">
        <f t="shared" ca="1" si="109"/>
        <v>120</v>
      </c>
      <c r="G551" s="1">
        <f t="shared" ca="1" si="110"/>
        <v>152</v>
      </c>
      <c r="H551" s="1">
        <f t="shared" ca="1" si="111"/>
        <v>1980</v>
      </c>
      <c r="I551" s="1" t="str">
        <f ca="1">INDEX(Relationstabel!$C$3:$K$10,MATCH(INDIRECT($A$1&amp;"J"&amp;A551),Relationstabel!$A$3:$A$10,0),MATCH(IFERROR(VALUE(INDIRECT($A$1&amp;"K"&amp;A551)),0),Relationstabel!$C$1:$K$1,0))</f>
        <v>Fjernvarme/ Blokvarme</v>
      </c>
      <c r="J551" s="1" t="str">
        <f ca="1">INDEX(Anvendelseskode!B:B,MATCH($F551,Anvendelseskode!$A:$A,0))</f>
        <v>Fritliggende enfamilieshus (parcelhus)</v>
      </c>
      <c r="K551" s="1" t="str">
        <f ca="1">INDEX(Anvendelseskode!C:C,MATCH($F551,Anvendelseskode!$A:$A,0))</f>
        <v>Parcelhuse</v>
      </c>
      <c r="L551" s="1" t="str">
        <f ca="1">INDEX(Anvendelseskode!D:D,MATCH($F551,Anvendelseskode!$A:$A,0))</f>
        <v>Private husholdninger</v>
      </c>
      <c r="M551" s="1" t="str">
        <f ca="1">IFERROR(INDEX(SBi!$2:$2,MATCH(H551,SBi!$1:$1,1)),SBi!$K$2)</f>
        <v>1979-1998</v>
      </c>
      <c r="N551" s="1">
        <f ca="1">INDEX(SBi!$C$3:$K$28,MATCH(F551,SBi!$B$3:$B$28,0),MATCH(M551,SBi!$C$2:$K$2,0))</f>
        <v>105.4</v>
      </c>
      <c r="O551" s="16">
        <f t="shared" ca="1" si="112"/>
        <v>16.020800000000001</v>
      </c>
      <c r="P551" s="16" t="str">
        <f ca="1">IFERROR(INDEX(VpD!$2:$2,MATCH(H551,VpD!$1:$1,1)),VpD!$I$2)</f>
        <v>1979-1998</v>
      </c>
      <c r="Q551" s="1">
        <f ca="1">INDEX(VpD!$C$3:$I$27,MATCH(F551,VpD!$B$3:$B$27,0),MATCH(P551,VpD!$C$2:$I$2,0))</f>
        <v>90</v>
      </c>
      <c r="R551" s="16">
        <f t="shared" ca="1" si="113"/>
        <v>13.68</v>
      </c>
      <c r="S551" s="14">
        <f t="shared" ca="1" si="114"/>
        <v>711229.09</v>
      </c>
      <c r="T551" s="14">
        <f t="shared" ca="1" si="115"/>
        <v>6171597.6299999999</v>
      </c>
      <c r="U551" s="14" t="str">
        <f t="shared" ca="1" si="116"/>
        <v>0A3F507E-1F28-32B8-E044-0003BA298018</v>
      </c>
    </row>
    <row r="552" spans="1:21" s="14" customFormat="1" x14ac:dyDescent="0.25">
      <c r="A552" s="14">
        <f t="shared" si="104"/>
        <v>552</v>
      </c>
      <c r="B552" s="14" t="str">
        <f t="shared" ca="1" si="105"/>
        <v>FB29E594-41D3-4E37-8EFD-B17A4F9ADDDA</v>
      </c>
      <c r="C552" s="14" t="str">
        <f t="shared" ca="1" si="106"/>
        <v>Delta Park</v>
      </c>
      <c r="D552" s="14" t="str">
        <f t="shared" ca="1" si="107"/>
        <v>11</v>
      </c>
      <c r="E552" s="14" t="str">
        <f t="shared" ca="1" si="108"/>
        <v>7ds</v>
      </c>
      <c r="F552" s="1">
        <f t="shared" ca="1" si="109"/>
        <v>230</v>
      </c>
      <c r="G552" s="1">
        <f t="shared" ca="1" si="110"/>
        <v>879</v>
      </c>
      <c r="H552" s="1">
        <f t="shared" ca="1" si="111"/>
        <v>1969</v>
      </c>
      <c r="I552" s="1" t="str">
        <f ca="1">INDEX(Relationstabel!$C$3:$K$10,MATCH(INDIRECT($A$1&amp;"J"&amp;A552),Relationstabel!$A$3:$A$10,0),MATCH(IFERROR(VALUE(INDIRECT($A$1&amp;"K"&amp;A552)),0),Relationstabel!$C$1:$K$1,0))</f>
        <v>Fjernvarme/ Blokvarme</v>
      </c>
      <c r="J552" s="1" t="str">
        <f ca="1">INDEX(Anvendelseskode!B:B,MATCH($F552,Anvendelseskode!$A:$A,0))</f>
        <v>El-, gas-, vand- eller varmeværk forbrændingsanstalt m.v..</v>
      </c>
      <c r="K552" s="1" t="str">
        <f ca="1">INDEX(Anvendelseskode!C:C,MATCH($F552,Anvendelseskode!$A:$A,0))</f>
        <v>El-, gas-, vand- og varmeværker</v>
      </c>
      <c r="L552" s="1" t="str">
        <f ca="1">INDEX(Anvendelseskode!D:D,MATCH($F552,Anvendelseskode!$A:$A,0))</f>
        <v>Industri</v>
      </c>
      <c r="M552" s="1" t="str">
        <f ca="1">IFERROR(INDEX(SBi!$2:$2,MATCH(H552,SBi!$1:$1,1)),SBi!$K$2)</f>
        <v>1961-1972</v>
      </c>
      <c r="N552" s="1">
        <f ca="1">INDEX(SBi!$C$3:$K$28,MATCH(F552,SBi!$B$3:$B$28,0),MATCH(M552,SBi!$C$2:$K$2,0))</f>
        <v>97</v>
      </c>
      <c r="O552" s="16">
        <f t="shared" ca="1" si="112"/>
        <v>85.263000000000005</v>
      </c>
      <c r="P552" s="16" t="str">
        <f ca="1">IFERROR(INDEX(VpD!$2:$2,MATCH(H552,VpD!$1:$1,1)),VpD!$I$2)</f>
        <v>1961-1972</v>
      </c>
      <c r="Q552" s="1">
        <f ca="1">INDEX(VpD!$C$3:$I$27,MATCH(F552,VpD!$B$3:$B$27,0),MATCH(P552,VpD!$C$2:$I$2,0))</f>
        <v>97</v>
      </c>
      <c r="R552" s="16">
        <f t="shared" ca="1" si="113"/>
        <v>85.263000000000005</v>
      </c>
      <c r="S552" s="14">
        <f t="shared" ca="1" si="114"/>
        <v>713212.78</v>
      </c>
      <c r="T552" s="14">
        <f t="shared" ca="1" si="115"/>
        <v>6169779.5</v>
      </c>
      <c r="U552" s="14" t="str">
        <f t="shared" ca="1" si="116"/>
        <v>2B190E33-7E01-3634-E044-0003BA298018</v>
      </c>
    </row>
    <row r="553" spans="1:21" s="14" customFormat="1" x14ac:dyDescent="0.25">
      <c r="A553" s="14">
        <f t="shared" si="104"/>
        <v>553</v>
      </c>
      <c r="B553" s="14" t="str">
        <f t="shared" ca="1" si="105"/>
        <v>A89A9F98-4B19-4E0F-A2BE-B91FCB69F278</v>
      </c>
      <c r="C553" s="14" t="str">
        <f t="shared" ca="1" si="106"/>
        <v>Delta Park</v>
      </c>
      <c r="D553" s="14" t="str">
        <f t="shared" ca="1" si="107"/>
        <v>10</v>
      </c>
      <c r="E553" s="14" t="str">
        <f t="shared" ca="1" si="108"/>
        <v>7fs</v>
      </c>
      <c r="F553" s="1">
        <f t="shared" ca="1" si="109"/>
        <v>140</v>
      </c>
      <c r="G553" s="1">
        <f t="shared" ca="1" si="110"/>
        <v>4740</v>
      </c>
      <c r="H553" s="1">
        <f t="shared" ca="1" si="111"/>
        <v>2007</v>
      </c>
      <c r="I553" s="1" t="str">
        <f ca="1">INDEX(Relationstabel!$C$3:$K$10,MATCH(INDIRECT($A$1&amp;"J"&amp;A553),Relationstabel!$A$3:$A$10,0),MATCH(IFERROR(VALUE(INDIRECT($A$1&amp;"K"&amp;A553)),0),Relationstabel!$C$1:$K$1,0))</f>
        <v>Fjernvarme/ Blokvarme</v>
      </c>
      <c r="J553" s="1" t="str">
        <f ca="1">INDEX(Anvendelseskode!B:B,MATCH($F553,Anvendelseskode!$A:$A,0))</f>
        <v>Etageboligbebyggelse</v>
      </c>
      <c r="K553" s="1" t="str">
        <f ca="1">INDEX(Anvendelseskode!C:C,MATCH($F553,Anvendelseskode!$A:$A,0))</f>
        <v>Etageboligbebyggelse</v>
      </c>
      <c r="L553" s="1" t="str">
        <f ca="1">INDEX(Anvendelseskode!D:D,MATCH($F553,Anvendelseskode!$A:$A,0))</f>
        <v>Private husholdninger</v>
      </c>
      <c r="M553" s="1" t="str">
        <f ca="1">IFERROR(INDEX(SBi!$2:$2,MATCH(H553,SBi!$1:$1,1)),SBi!$K$2)</f>
        <v>Efter 2006</v>
      </c>
      <c r="N553" s="1">
        <f ca="1">INDEX(SBi!$C$3:$K$28,MATCH(F553,SBi!$B$3:$B$28,0),MATCH(M553,SBi!$C$2:$K$2,0))</f>
        <v>60.7</v>
      </c>
      <c r="O553" s="16">
        <f t="shared" ca="1" si="112"/>
        <v>287.71800000000002</v>
      </c>
      <c r="P553" s="16" t="str">
        <f ca="1">IFERROR(INDEX(VpD!$2:$2,MATCH(H553,VpD!$1:$1,1)),VpD!$I$2)</f>
        <v>&gt;1998</v>
      </c>
      <c r="Q553" s="1">
        <f ca="1">INDEX(VpD!$C$3:$I$27,MATCH(F553,VpD!$B$3:$B$27,0),MATCH(P553,VpD!$C$2:$I$2,0))</f>
        <v>64</v>
      </c>
      <c r="R553" s="16">
        <f t="shared" ca="1" si="113"/>
        <v>303.36</v>
      </c>
      <c r="S553" s="14">
        <f t="shared" ca="1" si="114"/>
        <v>713263.21</v>
      </c>
      <c r="T553" s="14">
        <f t="shared" ca="1" si="115"/>
        <v>6169752.54</v>
      </c>
      <c r="U553" s="14" t="str">
        <f t="shared" ca="1" si="116"/>
        <v>1DE21027-9CE3-1D9F-E044-0003BA298018</v>
      </c>
    </row>
    <row r="554" spans="1:21" s="14" customFormat="1" x14ac:dyDescent="0.25">
      <c r="A554" s="14">
        <f t="shared" si="104"/>
        <v>554</v>
      </c>
      <c r="B554" s="14" t="str">
        <f t="shared" ca="1" si="105"/>
        <v>24F52F14-96FB-4593-945C-0E8D44A730CC</v>
      </c>
      <c r="C554" s="14" t="str">
        <f t="shared" ca="1" si="106"/>
        <v>Bysvinget</v>
      </c>
      <c r="D554" s="14" t="str">
        <f t="shared" ca="1" si="107"/>
        <v>11</v>
      </c>
      <c r="E554" s="14" t="str">
        <f t="shared" ca="1" si="108"/>
        <v>10es</v>
      </c>
      <c r="F554" s="1">
        <f t="shared" ca="1" si="109"/>
        <v>120</v>
      </c>
      <c r="G554" s="1">
        <f t="shared" ca="1" si="110"/>
        <v>94</v>
      </c>
      <c r="H554" s="1">
        <f t="shared" ca="1" si="111"/>
        <v>1984</v>
      </c>
      <c r="I554" s="1" t="str">
        <f ca="1">INDEX(Relationstabel!$C$3:$K$10,MATCH(INDIRECT($A$1&amp;"J"&amp;A554),Relationstabel!$A$3:$A$10,0),MATCH(IFERROR(VALUE(INDIRECT($A$1&amp;"K"&amp;A554)),0),Relationstabel!$C$1:$K$1,0))</f>
        <v>Naturgas</v>
      </c>
      <c r="J554" s="1" t="str">
        <f ca="1">INDEX(Anvendelseskode!B:B,MATCH($F554,Anvendelseskode!$A:$A,0))</f>
        <v>Fritliggende enfamilieshus (parcelhus)</v>
      </c>
      <c r="K554" s="1" t="str">
        <f ca="1">INDEX(Anvendelseskode!C:C,MATCH($F554,Anvendelseskode!$A:$A,0))</f>
        <v>Parcelhuse</v>
      </c>
      <c r="L554" s="1" t="str">
        <f ca="1">INDEX(Anvendelseskode!D:D,MATCH($F554,Anvendelseskode!$A:$A,0))</f>
        <v>Private husholdninger</v>
      </c>
      <c r="M554" s="1" t="str">
        <f ca="1">IFERROR(INDEX(SBi!$2:$2,MATCH(H554,SBi!$1:$1,1)),SBi!$K$2)</f>
        <v>1979-1998</v>
      </c>
      <c r="N554" s="1">
        <f ca="1">INDEX(SBi!$C$3:$K$28,MATCH(F554,SBi!$B$3:$B$28,0),MATCH(M554,SBi!$C$2:$K$2,0))</f>
        <v>105.4</v>
      </c>
      <c r="O554" s="16">
        <f t="shared" ca="1" si="112"/>
        <v>9.9076000000000004</v>
      </c>
      <c r="P554" s="16" t="str">
        <f ca="1">IFERROR(INDEX(VpD!$2:$2,MATCH(H554,VpD!$1:$1,1)),VpD!$I$2)</f>
        <v>1979-1998</v>
      </c>
      <c r="Q554" s="1">
        <f ca="1">INDEX(VpD!$C$3:$I$27,MATCH(F554,VpD!$B$3:$B$27,0),MATCH(P554,VpD!$C$2:$I$2,0))</f>
        <v>90</v>
      </c>
      <c r="R554" s="16">
        <f t="shared" ca="1" si="113"/>
        <v>8.4600000000000009</v>
      </c>
      <c r="S554" s="14">
        <f t="shared" ca="1" si="114"/>
        <v>711472.89</v>
      </c>
      <c r="T554" s="14">
        <f t="shared" ca="1" si="115"/>
        <v>6170862.2199999997</v>
      </c>
      <c r="U554" s="14" t="str">
        <f t="shared" ca="1" si="116"/>
        <v>0A3F507E-1610-32B8-E044-0003BA298018</v>
      </c>
    </row>
    <row r="555" spans="1:21" s="14" customFormat="1" x14ac:dyDescent="0.25">
      <c r="A555" s="14">
        <f t="shared" si="104"/>
        <v>555</v>
      </c>
      <c r="B555" s="14" t="str">
        <f t="shared" ca="1" si="105"/>
        <v>D8D64B62-3817-4BFB-8F25-4EB2DB97F08C</v>
      </c>
      <c r="C555" s="14" t="str">
        <f t="shared" ca="1" si="106"/>
        <v>Svenstrupvej</v>
      </c>
      <c r="D555" s="14" t="str">
        <f t="shared" ca="1" si="107"/>
        <v>22</v>
      </c>
      <c r="E555" s="14" t="str">
        <f t="shared" ca="1" si="108"/>
        <v>18kl</v>
      </c>
      <c r="F555" s="1">
        <f t="shared" ca="1" si="109"/>
        <v>120</v>
      </c>
      <c r="G555" s="1">
        <f t="shared" ca="1" si="110"/>
        <v>133</v>
      </c>
      <c r="H555" s="1">
        <f t="shared" ca="1" si="111"/>
        <v>1973</v>
      </c>
      <c r="I555" s="1" t="str">
        <f ca="1">INDEX(Relationstabel!$C$3:$K$10,MATCH(INDIRECT($A$1&amp;"J"&amp;A555),Relationstabel!$A$3:$A$10,0),MATCH(IFERROR(VALUE(INDIRECT($A$1&amp;"K"&amp;A555)),0),Relationstabel!$C$1:$K$1,0))</f>
        <v>Naturgas</v>
      </c>
      <c r="J555" s="1" t="str">
        <f ca="1">INDEX(Anvendelseskode!B:B,MATCH($F555,Anvendelseskode!$A:$A,0))</f>
        <v>Fritliggende enfamilieshus (parcelhus)</v>
      </c>
      <c r="K555" s="1" t="str">
        <f ca="1">INDEX(Anvendelseskode!C:C,MATCH($F555,Anvendelseskode!$A:$A,0))</f>
        <v>Parcelhuse</v>
      </c>
      <c r="L555" s="1" t="str">
        <f ca="1">INDEX(Anvendelseskode!D:D,MATCH($F555,Anvendelseskode!$A:$A,0))</f>
        <v>Private husholdninger</v>
      </c>
      <c r="M555" s="1" t="str">
        <f ca="1">IFERROR(INDEX(SBi!$2:$2,MATCH(H555,SBi!$1:$1,1)),SBi!$K$2)</f>
        <v>1973-1978</v>
      </c>
      <c r="N555" s="1">
        <f ca="1">INDEX(SBi!$C$3:$K$28,MATCH(F555,SBi!$B$3:$B$28,0),MATCH(M555,SBi!$C$2:$K$2,0))</f>
        <v>119.8</v>
      </c>
      <c r="O555" s="16">
        <f t="shared" ca="1" si="112"/>
        <v>15.933399999999999</v>
      </c>
      <c r="P555" s="16" t="str">
        <f ca="1">IFERROR(INDEX(VpD!$2:$2,MATCH(H555,VpD!$1:$1,1)),VpD!$I$2)</f>
        <v>1973-1978</v>
      </c>
      <c r="Q555" s="1">
        <f ca="1">INDEX(VpD!$C$3:$I$27,MATCH(F555,VpD!$B$3:$B$27,0),MATCH(P555,VpD!$C$2:$I$2,0))</f>
        <v>117</v>
      </c>
      <c r="R555" s="16">
        <f t="shared" ca="1" si="113"/>
        <v>15.561</v>
      </c>
      <c r="S555" s="14">
        <f t="shared" ca="1" si="114"/>
        <v>712781.92</v>
      </c>
      <c r="T555" s="14">
        <f t="shared" ca="1" si="115"/>
        <v>6169256.0700000003</v>
      </c>
      <c r="U555" s="14" t="str">
        <f t="shared" ca="1" si="116"/>
        <v>0A3F507E-2210-32B8-E044-0003BA298018</v>
      </c>
    </row>
    <row r="556" spans="1:21" s="14" customFormat="1" x14ac:dyDescent="0.25">
      <c r="A556" s="14">
        <f t="shared" si="104"/>
        <v>556</v>
      </c>
      <c r="B556" s="14" t="str">
        <f t="shared" ca="1" si="105"/>
        <v>EF82A1A7-A131-48FE-9521-0243AB11D156</v>
      </c>
      <c r="C556" s="14" t="str">
        <f t="shared" ca="1" si="106"/>
        <v>Gisselfeldvej</v>
      </c>
      <c r="D556" s="14" t="str">
        <f t="shared" ca="1" si="107"/>
        <v>12</v>
      </c>
      <c r="E556" s="14" t="str">
        <f t="shared" ca="1" si="108"/>
        <v>7cø</v>
      </c>
      <c r="F556" s="1">
        <f t="shared" ca="1" si="109"/>
        <v>220</v>
      </c>
      <c r="G556" s="1">
        <f t="shared" ca="1" si="110"/>
        <v>714</v>
      </c>
      <c r="H556" s="1">
        <f t="shared" ca="1" si="111"/>
        <v>1962</v>
      </c>
      <c r="I556" s="1" t="str">
        <f ca="1">INDEX(Relationstabel!$C$3:$K$10,MATCH(INDIRECT($A$1&amp;"J"&amp;A556),Relationstabel!$A$3:$A$10,0),MATCH(IFERROR(VALUE(INDIRECT($A$1&amp;"K"&amp;A556)),0),Relationstabel!$C$1:$K$1,0))</f>
        <v>Naturgas</v>
      </c>
      <c r="J556" s="1" t="str">
        <f ca="1">INDEX(Anvendelseskode!B:B,MATCH($F556,Anvendelseskode!$A:$A,0))</f>
        <v>Bygning til erhvervsmæssig produktion vedrørende industri, håndværk m.v. (fabrik, værksted o.lign.)</v>
      </c>
      <c r="K556" s="1" t="str">
        <f ca="1">INDEX(Anvendelseskode!C:C,MATCH($F556,Anvendelseskode!$A:$A,0))</f>
        <v>Fabrikker, værksteder o.l.</v>
      </c>
      <c r="L556" s="1" t="str">
        <f ca="1">INDEX(Anvendelseskode!D:D,MATCH($F556,Anvendelseskode!$A:$A,0))</f>
        <v>Industri</v>
      </c>
      <c r="M556" s="1" t="str">
        <f ca="1">IFERROR(INDEX(SBi!$2:$2,MATCH(H556,SBi!$1:$1,1)),SBi!$K$2)</f>
        <v>1961-1972</v>
      </c>
      <c r="N556" s="1">
        <f ca="1">INDEX(SBi!$C$3:$K$28,MATCH(F556,SBi!$B$3:$B$28,0),MATCH(M556,SBi!$C$2:$K$2,0))</f>
        <v>97</v>
      </c>
      <c r="O556" s="16">
        <f t="shared" ca="1" si="112"/>
        <v>69.257999999999996</v>
      </c>
      <c r="P556" s="16" t="str">
        <f ca="1">IFERROR(INDEX(VpD!$2:$2,MATCH(H556,VpD!$1:$1,1)),VpD!$I$2)</f>
        <v>1961-1972</v>
      </c>
      <c r="Q556" s="1">
        <f ca="1">INDEX(VpD!$C$3:$I$27,MATCH(F556,VpD!$B$3:$B$27,0),MATCH(P556,VpD!$C$2:$I$2,0))</f>
        <v>97</v>
      </c>
      <c r="R556" s="16">
        <f t="shared" ca="1" si="113"/>
        <v>69.257999999999996</v>
      </c>
      <c r="S556" s="14">
        <f t="shared" ca="1" si="114"/>
        <v>712152.83</v>
      </c>
      <c r="T556" s="14">
        <f t="shared" ca="1" si="115"/>
        <v>6169563.46</v>
      </c>
      <c r="U556" s="14" t="str">
        <f t="shared" ca="1" si="116"/>
        <v>0A3F507E-180D-32B8-E044-0003BA298018</v>
      </c>
    </row>
    <row r="557" spans="1:21" s="14" customFormat="1" x14ac:dyDescent="0.25">
      <c r="A557" s="14">
        <f t="shared" si="104"/>
        <v>557</v>
      </c>
      <c r="B557" s="14" t="str">
        <f t="shared" ca="1" si="105"/>
        <v>524F22A9-0A83-463F-8287-2F4602B4247C</v>
      </c>
      <c r="C557" s="14" t="str">
        <f t="shared" ca="1" si="106"/>
        <v>Pilehavevænge</v>
      </c>
      <c r="D557" s="14" t="str">
        <f t="shared" ca="1" si="107"/>
        <v>9</v>
      </c>
      <c r="E557" s="14" t="str">
        <f t="shared" ca="1" si="108"/>
        <v>10dd</v>
      </c>
      <c r="F557" s="1">
        <f t="shared" ca="1" si="109"/>
        <v>120</v>
      </c>
      <c r="G557" s="1">
        <f t="shared" ca="1" si="110"/>
        <v>141</v>
      </c>
      <c r="H557" s="1">
        <f t="shared" ca="1" si="111"/>
        <v>1987</v>
      </c>
      <c r="I557" s="1" t="str">
        <f ca="1">INDEX(Relationstabel!$C$3:$K$10,MATCH(INDIRECT($A$1&amp;"J"&amp;A557),Relationstabel!$A$3:$A$10,0),MATCH(IFERROR(VALUE(INDIRECT($A$1&amp;"K"&amp;A557)),0),Relationstabel!$C$1:$K$1,0))</f>
        <v>Fjernvarme/ Blokvarme</v>
      </c>
      <c r="J557" s="1" t="str">
        <f ca="1">INDEX(Anvendelseskode!B:B,MATCH($F557,Anvendelseskode!$A:$A,0))</f>
        <v>Fritliggende enfamilieshus (parcelhus)</v>
      </c>
      <c r="K557" s="1" t="str">
        <f ca="1">INDEX(Anvendelseskode!C:C,MATCH($F557,Anvendelseskode!$A:$A,0))</f>
        <v>Parcelhuse</v>
      </c>
      <c r="L557" s="1" t="str">
        <f ca="1">INDEX(Anvendelseskode!D:D,MATCH($F557,Anvendelseskode!$A:$A,0))</f>
        <v>Private husholdninger</v>
      </c>
      <c r="M557" s="1" t="str">
        <f ca="1">IFERROR(INDEX(SBi!$2:$2,MATCH(H557,SBi!$1:$1,1)),SBi!$K$2)</f>
        <v>1979-1998</v>
      </c>
      <c r="N557" s="1">
        <f ca="1">INDEX(SBi!$C$3:$K$28,MATCH(F557,SBi!$B$3:$B$28,0),MATCH(M557,SBi!$C$2:$K$2,0))</f>
        <v>105.4</v>
      </c>
      <c r="O557" s="16">
        <f t="shared" ca="1" si="112"/>
        <v>14.861400000000001</v>
      </c>
      <c r="P557" s="16" t="str">
        <f ca="1">IFERROR(INDEX(VpD!$2:$2,MATCH(H557,VpD!$1:$1,1)),VpD!$I$2)</f>
        <v>1979-1998</v>
      </c>
      <c r="Q557" s="1">
        <f ca="1">INDEX(VpD!$C$3:$I$27,MATCH(F557,VpD!$B$3:$B$27,0),MATCH(P557,VpD!$C$2:$I$2,0))</f>
        <v>90</v>
      </c>
      <c r="R557" s="16">
        <f t="shared" ca="1" si="113"/>
        <v>12.69</v>
      </c>
      <c r="S557" s="14">
        <f t="shared" ca="1" si="114"/>
        <v>711115.54</v>
      </c>
      <c r="T557" s="14">
        <f t="shared" ca="1" si="115"/>
        <v>6172057.5199999996</v>
      </c>
      <c r="U557" s="14" t="str">
        <f t="shared" ca="1" si="116"/>
        <v>0A3F507E-1F0D-32B8-E044-0003BA298018</v>
      </c>
    </row>
    <row r="558" spans="1:21" s="14" customFormat="1" x14ac:dyDescent="0.25">
      <c r="A558" s="14">
        <f t="shared" si="104"/>
        <v>558</v>
      </c>
      <c r="B558" s="14" t="str">
        <f t="shared" ca="1" si="105"/>
        <v>B7D9E26C-BCFD-45F2-B353-85B4068007A1</v>
      </c>
      <c r="C558" s="14" t="str">
        <f t="shared" ca="1" si="106"/>
        <v>Rendsagervej</v>
      </c>
      <c r="D558" s="14" t="str">
        <f t="shared" ca="1" si="107"/>
        <v>145</v>
      </c>
      <c r="E558" s="14" t="str">
        <f t="shared" ca="1" si="108"/>
        <v>9ms</v>
      </c>
      <c r="F558" s="1">
        <f t="shared" ca="1" si="109"/>
        <v>120</v>
      </c>
      <c r="G558" s="1">
        <f t="shared" ca="1" si="110"/>
        <v>141</v>
      </c>
      <c r="H558" s="1">
        <f t="shared" ca="1" si="111"/>
        <v>1989</v>
      </c>
      <c r="I558" s="1" t="str">
        <f ca="1">INDEX(Relationstabel!$C$3:$K$10,MATCH(INDIRECT($A$1&amp;"J"&amp;A558),Relationstabel!$A$3:$A$10,0),MATCH(IFERROR(VALUE(INDIRECT($A$1&amp;"K"&amp;A558)),0),Relationstabel!$C$1:$K$1,0))</f>
        <v>Olie</v>
      </c>
      <c r="J558" s="1" t="str">
        <f ca="1">INDEX(Anvendelseskode!B:B,MATCH($F558,Anvendelseskode!$A:$A,0))</f>
        <v>Fritliggende enfamilieshus (parcelhus)</v>
      </c>
      <c r="K558" s="1" t="str">
        <f ca="1">INDEX(Anvendelseskode!C:C,MATCH($F558,Anvendelseskode!$A:$A,0))</f>
        <v>Parcelhuse</v>
      </c>
      <c r="L558" s="1" t="str">
        <f ca="1">INDEX(Anvendelseskode!D:D,MATCH($F558,Anvendelseskode!$A:$A,0))</f>
        <v>Private husholdninger</v>
      </c>
      <c r="M558" s="1" t="str">
        <f ca="1">IFERROR(INDEX(SBi!$2:$2,MATCH(H558,SBi!$1:$1,1)),SBi!$K$2)</f>
        <v>1979-1998</v>
      </c>
      <c r="N558" s="1">
        <f ca="1">INDEX(SBi!$C$3:$K$28,MATCH(F558,SBi!$B$3:$B$28,0),MATCH(M558,SBi!$C$2:$K$2,0))</f>
        <v>105.4</v>
      </c>
      <c r="O558" s="16">
        <f t="shared" ca="1" si="112"/>
        <v>14.861400000000001</v>
      </c>
      <c r="P558" s="16" t="str">
        <f ca="1">IFERROR(INDEX(VpD!$2:$2,MATCH(H558,VpD!$1:$1,1)),VpD!$I$2)</f>
        <v>1979-1998</v>
      </c>
      <c r="Q558" s="1">
        <f ca="1">INDEX(VpD!$C$3:$I$27,MATCH(F558,VpD!$B$3:$B$27,0),MATCH(P558,VpD!$C$2:$I$2,0))</f>
        <v>90</v>
      </c>
      <c r="R558" s="16">
        <f t="shared" ca="1" si="113"/>
        <v>12.69</v>
      </c>
      <c r="S558" s="14">
        <f t="shared" ca="1" si="114"/>
        <v>710789.28</v>
      </c>
      <c r="T558" s="14">
        <f t="shared" ca="1" si="115"/>
        <v>6171763.7300000004</v>
      </c>
      <c r="U558" s="14" t="str">
        <f t="shared" ca="1" si="116"/>
        <v>0A3F507E-200D-32B8-E044-0003BA298018</v>
      </c>
    </row>
    <row r="559" spans="1:21" s="14" customFormat="1" x14ac:dyDescent="0.25">
      <c r="A559" s="14">
        <f t="shared" si="104"/>
        <v>559</v>
      </c>
      <c r="B559" s="14" t="str">
        <f t="shared" ca="1" si="105"/>
        <v>11D9FF3B-E0EE-472C-89DC-63EDBA1B1124</v>
      </c>
      <c r="C559" s="14" t="str">
        <f t="shared" ca="1" si="106"/>
        <v>Jydekrogen</v>
      </c>
      <c r="D559" s="14" t="str">
        <f t="shared" ca="1" si="107"/>
        <v>1</v>
      </c>
      <c r="E559" s="14" t="str">
        <f t="shared" ca="1" si="108"/>
        <v>16bb</v>
      </c>
      <c r="F559" s="1">
        <f t="shared" ca="1" si="109"/>
        <v>390</v>
      </c>
      <c r="G559" s="1">
        <f t="shared" ca="1" si="110"/>
        <v>26</v>
      </c>
      <c r="H559" s="1">
        <f t="shared" ca="1" si="111"/>
        <v>2007</v>
      </c>
      <c r="I559" s="1" t="str">
        <f ca="1">INDEX(Relationstabel!$C$3:$K$10,MATCH(INDIRECT($A$1&amp;"J"&amp;A559),Relationstabel!$A$3:$A$10,0),MATCH(IFERROR(VALUE(INDIRECT($A$1&amp;"K"&amp;A559)),0),Relationstabel!$C$1:$K$1,0))</f>
        <v>Ingen varmeinstallation</v>
      </c>
      <c r="J559" s="1" t="str">
        <f ca="1">INDEX(Anvendelseskode!B:B,MATCH($F559,Anvendelseskode!$A:$A,0))</f>
        <v>Anden bygning til handel transport, handel etc</v>
      </c>
      <c r="K559" s="1" t="str">
        <f ca="1">INDEX(Anvendelseskode!C:C,MATCH($F559,Anvendelseskode!$A:$A,0))</f>
        <v>Uspec. transport og handel</v>
      </c>
      <c r="L559" s="1" t="str">
        <f ca="1">INDEX(Anvendelseskode!D:D,MATCH($F559,Anvendelseskode!$A:$A,0))</f>
        <v>Industri</v>
      </c>
      <c r="M559" s="1" t="str">
        <f ca="1">IFERROR(INDEX(SBi!$2:$2,MATCH(H559,SBi!$1:$1,1)),SBi!$K$2)</f>
        <v>Efter 2006</v>
      </c>
      <c r="N559" s="1">
        <f ca="1">INDEX(SBi!$C$3:$K$28,MATCH(F559,SBi!$B$3:$B$28,0),MATCH(M559,SBi!$C$2:$K$2,0))</f>
        <v>96</v>
      </c>
      <c r="O559" s="16">
        <f t="shared" ca="1" si="112"/>
        <v>2.496</v>
      </c>
      <c r="P559" s="16" t="str">
        <f ca="1">IFERROR(INDEX(VpD!$2:$2,MATCH(H559,VpD!$1:$1,1)),VpD!$I$2)</f>
        <v>&gt;1998</v>
      </c>
      <c r="Q559" s="1">
        <f ca="1">INDEX(VpD!$C$3:$I$27,MATCH(F559,VpD!$B$3:$B$27,0),MATCH(P559,VpD!$C$2:$I$2,0))</f>
        <v>63</v>
      </c>
      <c r="R559" s="16">
        <f t="shared" ca="1" si="113"/>
        <v>1.6379999999999999</v>
      </c>
      <c r="S559" s="14">
        <f t="shared" ca="1" si="114"/>
        <v>712325.01</v>
      </c>
      <c r="T559" s="14">
        <f t="shared" ca="1" si="115"/>
        <v>6171665.1900000004</v>
      </c>
      <c r="U559" s="14" t="str">
        <f t="shared" ca="1" si="116"/>
        <v>0A3F507E-1B16-32B8-E044-0003BA298018</v>
      </c>
    </row>
    <row r="560" spans="1:21" s="14" customFormat="1" x14ac:dyDescent="0.25">
      <c r="A560" s="14">
        <f t="shared" si="104"/>
        <v>560</v>
      </c>
      <c r="B560" s="14" t="str">
        <f t="shared" ca="1" si="105"/>
        <v>912764B3-D629-4501-BF8A-1DD430E47568</v>
      </c>
      <c r="C560" s="14" t="str">
        <f t="shared" ca="1" si="106"/>
        <v>Jydekrogen</v>
      </c>
      <c r="D560" s="14" t="str">
        <f t="shared" ca="1" si="107"/>
        <v>1</v>
      </c>
      <c r="E560" s="14" t="str">
        <f t="shared" ca="1" si="108"/>
        <v>16bb</v>
      </c>
      <c r="F560" s="1">
        <f t="shared" ca="1" si="109"/>
        <v>290</v>
      </c>
      <c r="G560" s="1">
        <f t="shared" ca="1" si="110"/>
        <v>46</v>
      </c>
      <c r="H560" s="1">
        <f t="shared" ca="1" si="111"/>
        <v>2003</v>
      </c>
      <c r="I560" s="1" t="str">
        <f ca="1">INDEX(Relationstabel!$C$3:$K$10,MATCH(INDIRECT($A$1&amp;"J"&amp;A560),Relationstabel!$A$3:$A$10,0),MATCH(IFERROR(VALUE(INDIRECT($A$1&amp;"K"&amp;A560)),0),Relationstabel!$C$1:$K$1,0))</f>
        <v>Elvarme</v>
      </c>
      <c r="J560" s="1" t="str">
        <f ca="1">INDEX(Anvendelseskode!B:B,MATCH($F560,Anvendelseskode!$A:$A,0))</f>
        <v>Anden bygning til landbrug, industri etc</v>
      </c>
      <c r="K560" s="1" t="str">
        <f ca="1">INDEX(Anvendelseskode!C:C,MATCH($F560,Anvendelseskode!$A:$A,0))</f>
        <v>Anden bygning til produktion</v>
      </c>
      <c r="L560" s="1" t="str">
        <f ca="1">INDEX(Anvendelseskode!D:D,MATCH($F560,Anvendelseskode!$A:$A,0))</f>
        <v>Industri</v>
      </c>
      <c r="M560" s="1" t="str">
        <f ca="1">IFERROR(INDEX(SBi!$2:$2,MATCH(H560,SBi!$1:$1,1)),SBi!$K$2)</f>
        <v>1999-2006</v>
      </c>
      <c r="N560" s="1">
        <f ca="1">INDEX(SBi!$C$3:$K$28,MATCH(F560,SBi!$B$3:$B$28,0),MATCH(M560,SBi!$C$2:$K$2,0))</f>
        <v>66</v>
      </c>
      <c r="O560" s="16">
        <f t="shared" ca="1" si="112"/>
        <v>3.036</v>
      </c>
      <c r="P560" s="16" t="str">
        <f ca="1">IFERROR(INDEX(VpD!$2:$2,MATCH(H560,VpD!$1:$1,1)),VpD!$I$2)</f>
        <v>&gt;1998</v>
      </c>
      <c r="Q560" s="1">
        <f ca="1">INDEX(VpD!$C$3:$I$27,MATCH(F560,VpD!$B$3:$B$27,0),MATCH(P560,VpD!$C$2:$I$2,0))</f>
        <v>66</v>
      </c>
      <c r="R560" s="16">
        <f t="shared" ca="1" si="113"/>
        <v>3.036</v>
      </c>
      <c r="S560" s="14">
        <f t="shared" ca="1" si="114"/>
        <v>712325.01</v>
      </c>
      <c r="T560" s="14">
        <f t="shared" ca="1" si="115"/>
        <v>6171665.1900000004</v>
      </c>
      <c r="U560" s="14" t="str">
        <f t="shared" ca="1" si="116"/>
        <v>0A3F507E-1B16-32B8-E044-0003BA298018</v>
      </c>
    </row>
    <row r="561" spans="1:21" s="14" customFormat="1" x14ac:dyDescent="0.25">
      <c r="A561" s="14">
        <f t="shared" si="104"/>
        <v>561</v>
      </c>
      <c r="B561" s="14" t="str">
        <f t="shared" ca="1" si="105"/>
        <v>666B7FBD-DFA9-4489-A8CA-6641DDE265F7</v>
      </c>
      <c r="C561" s="14" t="str">
        <f t="shared" ca="1" si="106"/>
        <v>Jydekrogen</v>
      </c>
      <c r="D561" s="14" t="str">
        <f t="shared" ca="1" si="107"/>
        <v>1</v>
      </c>
      <c r="E561" s="14" t="str">
        <f t="shared" ca="1" si="108"/>
        <v>16bb</v>
      </c>
      <c r="F561" s="1">
        <f t="shared" ca="1" si="109"/>
        <v>330</v>
      </c>
      <c r="G561" s="1">
        <f t="shared" ca="1" si="110"/>
        <v>60</v>
      </c>
      <c r="H561" s="1">
        <f t="shared" ca="1" si="111"/>
        <v>1968</v>
      </c>
      <c r="I561" s="1" t="str">
        <f ca="1">INDEX(Relationstabel!$C$3:$K$10,MATCH(INDIRECT($A$1&amp;"J"&amp;A561),Relationstabel!$A$3:$A$10,0),MATCH(IFERROR(VALUE(INDIRECT($A$1&amp;"K"&amp;A561)),0),Relationstabel!$C$1:$K$1,0))</f>
        <v>Ingen varmeinstallation</v>
      </c>
      <c r="J561" s="1" t="str">
        <f ca="1">INDEX(Anvendelseskode!B:B,MATCH($F561,Anvendelseskode!$A:$A,0))</f>
        <v>Bygning til hotel, restaurant, vaskeri, frisør og anden servicevirksomhed</v>
      </c>
      <c r="K561" s="1" t="str">
        <f ca="1">INDEX(Anvendelseskode!C:C,MATCH($F561,Anvendelseskode!$A:$A,0))</f>
        <v>Hotel, restauration, frisør o</v>
      </c>
      <c r="L561" s="1" t="str">
        <f ca="1">INDEX(Anvendelseskode!D:D,MATCH($F561,Anvendelseskode!$A:$A,0))</f>
        <v>Handel og servicevirksomheder</v>
      </c>
      <c r="M561" s="1" t="str">
        <f ca="1">IFERROR(INDEX(SBi!$2:$2,MATCH(H561,SBi!$1:$1,1)),SBi!$K$2)</f>
        <v>1961-1972</v>
      </c>
      <c r="N561" s="1">
        <f ca="1">INDEX(SBi!$C$3:$K$28,MATCH(F561,SBi!$B$3:$B$28,0),MATCH(M561,SBi!$C$2:$K$2,0))</f>
        <v>157.19999999999999</v>
      </c>
      <c r="O561" s="16">
        <f t="shared" ca="1" si="112"/>
        <v>9.4320000000000004</v>
      </c>
      <c r="P561" s="16" t="str">
        <f ca="1">IFERROR(INDEX(VpD!$2:$2,MATCH(H561,VpD!$1:$1,1)),VpD!$I$2)</f>
        <v>1961-1972</v>
      </c>
      <c r="Q561" s="1">
        <f ca="1">INDEX(VpD!$C$3:$I$27,MATCH(F561,VpD!$B$3:$B$27,0),MATCH(P561,VpD!$C$2:$I$2,0))</f>
        <v>195</v>
      </c>
      <c r="R561" s="16">
        <f t="shared" ca="1" si="113"/>
        <v>11.7</v>
      </c>
      <c r="S561" s="14">
        <f t="shared" ca="1" si="114"/>
        <v>712325.01</v>
      </c>
      <c r="T561" s="14">
        <f t="shared" ca="1" si="115"/>
        <v>6171665.1900000004</v>
      </c>
      <c r="U561" s="14" t="str">
        <f t="shared" ca="1" si="116"/>
        <v>0A3F507E-1B16-32B8-E044-0003BA298018</v>
      </c>
    </row>
    <row r="562" spans="1:21" s="14" customFormat="1" x14ac:dyDescent="0.25">
      <c r="A562" s="14">
        <f t="shared" si="104"/>
        <v>562</v>
      </c>
      <c r="B562" s="14" t="str">
        <f t="shared" ca="1" si="105"/>
        <v>43F9807A-5174-4A76-A80C-6473C3CAA3A8</v>
      </c>
      <c r="C562" s="14" t="str">
        <f t="shared" ca="1" si="106"/>
        <v>Jydekrogen</v>
      </c>
      <c r="D562" s="14" t="str">
        <f t="shared" ca="1" si="107"/>
        <v>1</v>
      </c>
      <c r="E562" s="14" t="str">
        <f t="shared" ca="1" si="108"/>
        <v>16bb</v>
      </c>
      <c r="F562" s="1">
        <f t="shared" ca="1" si="109"/>
        <v>330</v>
      </c>
      <c r="G562" s="1">
        <f t="shared" ca="1" si="110"/>
        <v>254</v>
      </c>
      <c r="H562" s="1">
        <f t="shared" ca="1" si="111"/>
        <v>1968</v>
      </c>
      <c r="I562" s="1" t="str">
        <f ca="1">INDEX(Relationstabel!$C$3:$K$10,MATCH(INDIRECT($A$1&amp;"J"&amp;A562),Relationstabel!$A$3:$A$10,0),MATCH(IFERROR(VALUE(INDIRECT($A$1&amp;"K"&amp;A562)),0),Relationstabel!$C$1:$K$1,0))</f>
        <v>Olie</v>
      </c>
      <c r="J562" s="1" t="str">
        <f ca="1">INDEX(Anvendelseskode!B:B,MATCH($F562,Anvendelseskode!$A:$A,0))</f>
        <v>Bygning til hotel, restaurant, vaskeri, frisør og anden servicevirksomhed</v>
      </c>
      <c r="K562" s="1" t="str">
        <f ca="1">INDEX(Anvendelseskode!C:C,MATCH($F562,Anvendelseskode!$A:$A,0))</f>
        <v>Hotel, restauration, frisør o</v>
      </c>
      <c r="L562" s="1" t="str">
        <f ca="1">INDEX(Anvendelseskode!D:D,MATCH($F562,Anvendelseskode!$A:$A,0))</f>
        <v>Handel og servicevirksomheder</v>
      </c>
      <c r="M562" s="1" t="str">
        <f ca="1">IFERROR(INDEX(SBi!$2:$2,MATCH(H562,SBi!$1:$1,1)),SBi!$K$2)</f>
        <v>1961-1972</v>
      </c>
      <c r="N562" s="1">
        <f ca="1">INDEX(SBi!$C$3:$K$28,MATCH(F562,SBi!$B$3:$B$28,0),MATCH(M562,SBi!$C$2:$K$2,0))</f>
        <v>157.19999999999999</v>
      </c>
      <c r="O562" s="16">
        <f t="shared" ca="1" si="112"/>
        <v>39.928799999999995</v>
      </c>
      <c r="P562" s="16" t="str">
        <f ca="1">IFERROR(INDEX(VpD!$2:$2,MATCH(H562,VpD!$1:$1,1)),VpD!$I$2)</f>
        <v>1961-1972</v>
      </c>
      <c r="Q562" s="1">
        <f ca="1">INDEX(VpD!$C$3:$I$27,MATCH(F562,VpD!$B$3:$B$27,0),MATCH(P562,VpD!$C$2:$I$2,0))</f>
        <v>195</v>
      </c>
      <c r="R562" s="16">
        <f t="shared" ca="1" si="113"/>
        <v>49.53</v>
      </c>
      <c r="S562" s="14">
        <f t="shared" ca="1" si="114"/>
        <v>712325.01</v>
      </c>
      <c r="T562" s="14">
        <f t="shared" ca="1" si="115"/>
        <v>6171665.1900000004</v>
      </c>
      <c r="U562" s="14" t="str">
        <f t="shared" ca="1" si="116"/>
        <v>0A3F507E-1B16-32B8-E044-0003BA298018</v>
      </c>
    </row>
    <row r="563" spans="1:21" s="14" customFormat="1" x14ac:dyDescent="0.25">
      <c r="A563" s="14">
        <f t="shared" si="104"/>
        <v>563</v>
      </c>
      <c r="B563" s="14" t="str">
        <f t="shared" ca="1" si="105"/>
        <v>2936CF9E-0BD4-47C3-904D-9F3B3BE7E554</v>
      </c>
      <c r="C563" s="14" t="str">
        <f t="shared" ca="1" si="106"/>
        <v>Løkketoften</v>
      </c>
      <c r="D563" s="14" t="str">
        <f t="shared" ca="1" si="107"/>
        <v>51</v>
      </c>
      <c r="E563" s="14" t="str">
        <f t="shared" ca="1" si="108"/>
        <v>9dl</v>
      </c>
      <c r="F563" s="1">
        <f t="shared" ca="1" si="109"/>
        <v>120</v>
      </c>
      <c r="G563" s="1">
        <f t="shared" ca="1" si="110"/>
        <v>170</v>
      </c>
      <c r="H563" s="1">
        <f t="shared" ca="1" si="111"/>
        <v>1976</v>
      </c>
      <c r="I563" s="1" t="str">
        <f ca="1">INDEX(Relationstabel!$C$3:$K$10,MATCH(INDIRECT($A$1&amp;"J"&amp;A563),Relationstabel!$A$3:$A$10,0),MATCH(IFERROR(VALUE(INDIRECT($A$1&amp;"K"&amp;A563)),0),Relationstabel!$C$1:$K$1,0))</f>
        <v>Naturgas</v>
      </c>
      <c r="J563" s="1" t="str">
        <f ca="1">INDEX(Anvendelseskode!B:B,MATCH($F563,Anvendelseskode!$A:$A,0))</f>
        <v>Fritliggende enfamilieshus (parcelhus)</v>
      </c>
      <c r="K563" s="1" t="str">
        <f ca="1">INDEX(Anvendelseskode!C:C,MATCH($F563,Anvendelseskode!$A:$A,0))</f>
        <v>Parcelhuse</v>
      </c>
      <c r="L563" s="1" t="str">
        <f ca="1">INDEX(Anvendelseskode!D:D,MATCH($F563,Anvendelseskode!$A:$A,0))</f>
        <v>Private husholdninger</v>
      </c>
      <c r="M563" s="1" t="str">
        <f ca="1">IFERROR(INDEX(SBi!$2:$2,MATCH(H563,SBi!$1:$1,1)),SBi!$K$2)</f>
        <v>1973-1978</v>
      </c>
      <c r="N563" s="1">
        <f ca="1">INDEX(SBi!$C$3:$K$28,MATCH(F563,SBi!$B$3:$B$28,0),MATCH(M563,SBi!$C$2:$K$2,0))</f>
        <v>119.8</v>
      </c>
      <c r="O563" s="16">
        <f t="shared" ca="1" si="112"/>
        <v>20.366</v>
      </c>
      <c r="P563" s="16" t="str">
        <f ca="1">IFERROR(INDEX(VpD!$2:$2,MATCH(H563,VpD!$1:$1,1)),VpD!$I$2)</f>
        <v>1973-1978</v>
      </c>
      <c r="Q563" s="1">
        <f ca="1">INDEX(VpD!$C$3:$I$27,MATCH(F563,VpD!$B$3:$B$27,0),MATCH(P563,VpD!$C$2:$I$2,0))</f>
        <v>117</v>
      </c>
      <c r="R563" s="16">
        <f t="shared" ca="1" si="113"/>
        <v>19.89</v>
      </c>
      <c r="S563" s="14">
        <f t="shared" ca="1" si="114"/>
        <v>710862.37</v>
      </c>
      <c r="T563" s="14">
        <f t="shared" ca="1" si="115"/>
        <v>6172070.4100000001</v>
      </c>
      <c r="U563" s="14" t="str">
        <f t="shared" ca="1" si="116"/>
        <v>0A3F507E-1D16-32B8-E044-0003BA298018</v>
      </c>
    </row>
    <row r="564" spans="1:21" s="14" customFormat="1" x14ac:dyDescent="0.25">
      <c r="A564" s="14">
        <f t="shared" si="104"/>
        <v>564</v>
      </c>
      <c r="B564" s="14" t="str">
        <f t="shared" ca="1" si="105"/>
        <v>044837B2-33C9-46FA-B18B-77D0AE775A44</v>
      </c>
      <c r="C564" s="14" t="str">
        <f t="shared" ca="1" si="106"/>
        <v>Nysøvej</v>
      </c>
      <c r="D564" s="14" t="str">
        <f t="shared" ca="1" si="107"/>
        <v>49</v>
      </c>
      <c r="E564" s="14" t="str">
        <f t="shared" ca="1" si="108"/>
        <v>4ep</v>
      </c>
      <c r="F564" s="1">
        <f t="shared" ca="1" si="109"/>
        <v>120</v>
      </c>
      <c r="G564" s="1">
        <f t="shared" ca="1" si="110"/>
        <v>197</v>
      </c>
      <c r="H564" s="1">
        <f t="shared" ca="1" si="111"/>
        <v>1998</v>
      </c>
      <c r="I564" s="1" t="str">
        <f ca="1">INDEX(Relationstabel!$C$3:$K$10,MATCH(INDIRECT($A$1&amp;"J"&amp;A564),Relationstabel!$A$3:$A$10,0),MATCH(IFERROR(VALUE(INDIRECT($A$1&amp;"K"&amp;A564)),0),Relationstabel!$C$1:$K$1,0))</f>
        <v>Elvarme</v>
      </c>
      <c r="J564" s="1" t="str">
        <f ca="1">INDEX(Anvendelseskode!B:B,MATCH($F564,Anvendelseskode!$A:$A,0))</f>
        <v>Fritliggende enfamilieshus (parcelhus)</v>
      </c>
      <c r="K564" s="1" t="str">
        <f ca="1">INDEX(Anvendelseskode!C:C,MATCH($F564,Anvendelseskode!$A:$A,0))</f>
        <v>Parcelhuse</v>
      </c>
      <c r="L564" s="1" t="str">
        <f ca="1">INDEX(Anvendelseskode!D:D,MATCH($F564,Anvendelseskode!$A:$A,0))</f>
        <v>Private husholdninger</v>
      </c>
      <c r="M564" s="1" t="str">
        <f ca="1">IFERROR(INDEX(SBi!$2:$2,MATCH(H564,SBi!$1:$1,1)),SBi!$K$2)</f>
        <v>1979-1998</v>
      </c>
      <c r="N564" s="1">
        <f ca="1">INDEX(SBi!$C$3:$K$28,MATCH(F564,SBi!$B$3:$B$28,0),MATCH(M564,SBi!$C$2:$K$2,0))</f>
        <v>105.4</v>
      </c>
      <c r="O564" s="16">
        <f t="shared" ca="1" si="112"/>
        <v>20.763800000000003</v>
      </c>
      <c r="P564" s="16" t="str">
        <f ca="1">IFERROR(INDEX(VpD!$2:$2,MATCH(H564,VpD!$1:$1,1)),VpD!$I$2)</f>
        <v>1979-1998</v>
      </c>
      <c r="Q564" s="1">
        <f ca="1">INDEX(VpD!$C$3:$I$27,MATCH(F564,VpD!$B$3:$B$27,0),MATCH(P564,VpD!$C$2:$I$2,0))</f>
        <v>90</v>
      </c>
      <c r="R564" s="16">
        <f t="shared" ca="1" si="113"/>
        <v>17.73</v>
      </c>
      <c r="S564" s="14">
        <f t="shared" ca="1" si="114"/>
        <v>712027.33</v>
      </c>
      <c r="T564" s="14">
        <f t="shared" ca="1" si="115"/>
        <v>6169372.1200000001</v>
      </c>
      <c r="U564" s="14" t="str">
        <f t="shared" ca="1" si="116"/>
        <v>0A3F507E-1E16-32B8-E044-0003BA298018</v>
      </c>
    </row>
    <row r="565" spans="1:21" s="14" customFormat="1" x14ac:dyDescent="0.25">
      <c r="A565" s="14">
        <f t="shared" si="104"/>
        <v>565</v>
      </c>
      <c r="B565" s="14" t="str">
        <f t="shared" ca="1" si="105"/>
        <v>EB916DF9-09E1-443B-9F6B-AE822D4C6697</v>
      </c>
      <c r="C565" s="14" t="str">
        <f t="shared" ca="1" si="106"/>
        <v>Selsøvej</v>
      </c>
      <c r="D565" s="14" t="str">
        <f t="shared" ca="1" si="107"/>
        <v>17</v>
      </c>
      <c r="E565" s="14" t="str">
        <f t="shared" ca="1" si="108"/>
        <v>18ln</v>
      </c>
      <c r="F565" s="1">
        <f t="shared" ca="1" si="109"/>
        <v>120</v>
      </c>
      <c r="G565" s="1">
        <f t="shared" ca="1" si="110"/>
        <v>147</v>
      </c>
      <c r="H565" s="1">
        <f t="shared" ca="1" si="111"/>
        <v>1976</v>
      </c>
      <c r="I565" s="1" t="str">
        <f ca="1">INDEX(Relationstabel!$C$3:$K$10,MATCH(INDIRECT($A$1&amp;"J"&amp;A565),Relationstabel!$A$3:$A$10,0),MATCH(IFERROR(VALUE(INDIRECT($A$1&amp;"K"&amp;A565)),0),Relationstabel!$C$1:$K$1,0))</f>
        <v>Naturgas</v>
      </c>
      <c r="J565" s="1" t="str">
        <f ca="1">INDEX(Anvendelseskode!B:B,MATCH($F565,Anvendelseskode!$A:$A,0))</f>
        <v>Fritliggende enfamilieshus (parcelhus)</v>
      </c>
      <c r="K565" s="1" t="str">
        <f ca="1">INDEX(Anvendelseskode!C:C,MATCH($F565,Anvendelseskode!$A:$A,0))</f>
        <v>Parcelhuse</v>
      </c>
      <c r="L565" s="1" t="str">
        <f ca="1">INDEX(Anvendelseskode!D:D,MATCH($F565,Anvendelseskode!$A:$A,0))</f>
        <v>Private husholdninger</v>
      </c>
      <c r="M565" s="1" t="str">
        <f ca="1">IFERROR(INDEX(SBi!$2:$2,MATCH(H565,SBi!$1:$1,1)),SBi!$K$2)</f>
        <v>1973-1978</v>
      </c>
      <c r="N565" s="1">
        <f ca="1">INDEX(SBi!$C$3:$K$28,MATCH(F565,SBi!$B$3:$B$28,0),MATCH(M565,SBi!$C$2:$K$2,0))</f>
        <v>119.8</v>
      </c>
      <c r="O565" s="16">
        <f t="shared" ca="1" si="112"/>
        <v>17.610599999999998</v>
      </c>
      <c r="P565" s="16" t="str">
        <f ca="1">IFERROR(INDEX(VpD!$2:$2,MATCH(H565,VpD!$1:$1,1)),VpD!$I$2)</f>
        <v>1973-1978</v>
      </c>
      <c r="Q565" s="1">
        <f ca="1">INDEX(VpD!$C$3:$I$27,MATCH(F565,VpD!$B$3:$B$27,0),MATCH(P565,VpD!$C$2:$I$2,0))</f>
        <v>117</v>
      </c>
      <c r="R565" s="16">
        <f t="shared" ca="1" si="113"/>
        <v>17.199000000000002</v>
      </c>
      <c r="S565" s="14">
        <f t="shared" ca="1" si="114"/>
        <v>713470.95</v>
      </c>
      <c r="T565" s="14">
        <f t="shared" ca="1" si="115"/>
        <v>6169000.4400000004</v>
      </c>
      <c r="U565" s="14" t="str">
        <f t="shared" ca="1" si="116"/>
        <v>0A3F507E-2116-32B8-E044-0003BA298018</v>
      </c>
    </row>
    <row r="566" spans="1:21" s="14" customFormat="1" x14ac:dyDescent="0.25">
      <c r="A566" s="14">
        <f t="shared" si="104"/>
        <v>566</v>
      </c>
      <c r="B566" s="14" t="str">
        <f t="shared" ca="1" si="105"/>
        <v>941C25C9-723B-41BB-857B-299FFB095C01</v>
      </c>
      <c r="C566" s="14" t="str">
        <f t="shared" ca="1" si="106"/>
        <v>Svenstrupvej</v>
      </c>
      <c r="D566" s="14" t="str">
        <f t="shared" ca="1" si="107"/>
        <v>29</v>
      </c>
      <c r="E566" s="14" t="str">
        <f t="shared" ca="1" si="108"/>
        <v>18ky</v>
      </c>
      <c r="F566" s="1">
        <f t="shared" ca="1" si="109"/>
        <v>120</v>
      </c>
      <c r="G566" s="1">
        <f t="shared" ca="1" si="110"/>
        <v>92</v>
      </c>
      <c r="H566" s="1">
        <f t="shared" ca="1" si="111"/>
        <v>1956</v>
      </c>
      <c r="I566" s="1" t="str">
        <f ca="1">INDEX(Relationstabel!$C$3:$K$10,MATCH(INDIRECT($A$1&amp;"J"&amp;A566),Relationstabel!$A$3:$A$10,0),MATCH(IFERROR(VALUE(INDIRECT($A$1&amp;"K"&amp;A566)),0),Relationstabel!$C$1:$K$1,0))</f>
        <v>Naturgas</v>
      </c>
      <c r="J566" s="1" t="str">
        <f ca="1">INDEX(Anvendelseskode!B:B,MATCH($F566,Anvendelseskode!$A:$A,0))</f>
        <v>Fritliggende enfamilieshus (parcelhus)</v>
      </c>
      <c r="K566" s="1" t="str">
        <f ca="1">INDEX(Anvendelseskode!C:C,MATCH($F566,Anvendelseskode!$A:$A,0))</f>
        <v>Parcelhuse</v>
      </c>
      <c r="L566" s="1" t="str">
        <f ca="1">INDEX(Anvendelseskode!D:D,MATCH($F566,Anvendelseskode!$A:$A,0))</f>
        <v>Private husholdninger</v>
      </c>
      <c r="M566" s="1" t="str">
        <f ca="1">IFERROR(INDEX(SBi!$2:$2,MATCH(H566,SBi!$1:$1,1)),SBi!$K$2)</f>
        <v>1951-1960</v>
      </c>
      <c r="N566" s="1">
        <f ca="1">INDEX(SBi!$C$3:$K$28,MATCH(F566,SBi!$B$3:$B$28,0),MATCH(M566,SBi!$C$2:$K$2,0))</f>
        <v>154.9</v>
      </c>
      <c r="O566" s="16">
        <f t="shared" ca="1" si="112"/>
        <v>14.250800000000002</v>
      </c>
      <c r="P566" s="16" t="str">
        <f ca="1">IFERROR(INDEX(VpD!$2:$2,MATCH(H566,VpD!$1:$1,1)),VpD!$I$2)</f>
        <v>1951-1960</v>
      </c>
      <c r="Q566" s="1">
        <f ca="1">INDEX(VpD!$C$3:$I$27,MATCH(F566,VpD!$B$3:$B$27,0),MATCH(P566,VpD!$C$2:$I$2,0))</f>
        <v>204</v>
      </c>
      <c r="R566" s="16">
        <f t="shared" ca="1" si="113"/>
        <v>18.768000000000001</v>
      </c>
      <c r="S566" s="14">
        <f t="shared" ca="1" si="114"/>
        <v>712551.36</v>
      </c>
      <c r="T566" s="14">
        <f t="shared" ca="1" si="115"/>
        <v>6169167.0199999996</v>
      </c>
      <c r="U566" s="14" t="str">
        <f t="shared" ca="1" si="116"/>
        <v>0A3F507E-2216-32B8-E044-0003BA298018</v>
      </c>
    </row>
    <row r="567" spans="1:21" s="14" customFormat="1" x14ac:dyDescent="0.25">
      <c r="A567" s="14">
        <f t="shared" si="104"/>
        <v>567</v>
      </c>
      <c r="B567" s="14" t="str">
        <f t="shared" ca="1" si="105"/>
        <v>0B0F645C-F1D1-49C6-928C-4221EC076AB7</v>
      </c>
      <c r="C567" s="14" t="str">
        <f t="shared" ca="1" si="106"/>
        <v>Horsbred</v>
      </c>
      <c r="D567" s="14" t="str">
        <f t="shared" ca="1" si="107"/>
        <v>165</v>
      </c>
      <c r="E567" s="14" t="str">
        <f t="shared" ca="1" si="108"/>
        <v>20ba</v>
      </c>
      <c r="F567" s="1">
        <f t="shared" ca="1" si="109"/>
        <v>120</v>
      </c>
      <c r="G567" s="1">
        <f t="shared" ca="1" si="110"/>
        <v>126</v>
      </c>
      <c r="H567" s="1">
        <f t="shared" ca="1" si="111"/>
        <v>1969</v>
      </c>
      <c r="I567" s="1" t="str">
        <f ca="1">INDEX(Relationstabel!$C$3:$K$10,MATCH(INDIRECT($A$1&amp;"J"&amp;A567),Relationstabel!$A$3:$A$10,0),MATCH(IFERROR(VALUE(INDIRECT($A$1&amp;"K"&amp;A567)),0),Relationstabel!$C$1:$K$1,0))</f>
        <v>Fjernvarme/ Blokvarme</v>
      </c>
      <c r="J567" s="1" t="str">
        <f ca="1">INDEX(Anvendelseskode!B:B,MATCH($F567,Anvendelseskode!$A:$A,0))</f>
        <v>Fritliggende enfamilieshus (parcelhus)</v>
      </c>
      <c r="K567" s="1" t="str">
        <f ca="1">INDEX(Anvendelseskode!C:C,MATCH($F567,Anvendelseskode!$A:$A,0))</f>
        <v>Parcelhuse</v>
      </c>
      <c r="L567" s="1" t="str">
        <f ca="1">INDEX(Anvendelseskode!D:D,MATCH($F567,Anvendelseskode!$A:$A,0))</f>
        <v>Private husholdninger</v>
      </c>
      <c r="M567" s="1" t="str">
        <f ca="1">IFERROR(INDEX(SBi!$2:$2,MATCH(H567,SBi!$1:$1,1)),SBi!$K$2)</f>
        <v>1961-1972</v>
      </c>
      <c r="N567" s="1">
        <f ca="1">INDEX(SBi!$C$3:$K$28,MATCH(F567,SBi!$B$3:$B$28,0),MATCH(M567,SBi!$C$2:$K$2,0))</f>
        <v>134.30000000000001</v>
      </c>
      <c r="O567" s="16">
        <f t="shared" ca="1" si="112"/>
        <v>16.921800000000005</v>
      </c>
      <c r="P567" s="16" t="str">
        <f ca="1">IFERROR(INDEX(VpD!$2:$2,MATCH(H567,VpD!$1:$1,1)),VpD!$I$2)</f>
        <v>1961-1972</v>
      </c>
      <c r="Q567" s="1">
        <f ca="1">INDEX(VpD!$C$3:$I$27,MATCH(F567,VpD!$B$3:$B$27,0),MATCH(P567,VpD!$C$2:$I$2,0))</f>
        <v>143</v>
      </c>
      <c r="R567" s="16">
        <f t="shared" ca="1" si="113"/>
        <v>18.018000000000001</v>
      </c>
      <c r="S567" s="14">
        <f t="shared" ca="1" si="114"/>
        <v>711249.25</v>
      </c>
      <c r="T567" s="14">
        <f t="shared" ca="1" si="115"/>
        <v>6172078.5899999999</v>
      </c>
      <c r="U567" s="14" t="str">
        <f t="shared" ca="1" si="116"/>
        <v>0A3F507E-1919-32B8-E044-0003BA298018</v>
      </c>
    </row>
    <row r="568" spans="1:21" s="14" customFormat="1" x14ac:dyDescent="0.25">
      <c r="A568" s="14">
        <f t="shared" si="104"/>
        <v>568</v>
      </c>
      <c r="B568" s="14" t="str">
        <f t="shared" ca="1" si="105"/>
        <v>63D4FE48-F61A-43B2-8AF6-F03737E0829D</v>
      </c>
      <c r="C568" s="14" t="str">
        <f t="shared" ca="1" si="106"/>
        <v>Kollerupvej</v>
      </c>
      <c r="D568" s="14" t="str">
        <f t="shared" ca="1" si="107"/>
        <v>2</v>
      </c>
      <c r="E568" s="14" t="str">
        <f t="shared" ca="1" si="108"/>
        <v>6dq</v>
      </c>
      <c r="F568" s="1">
        <f t="shared" ca="1" si="109"/>
        <v>120</v>
      </c>
      <c r="G568" s="1">
        <f t="shared" ca="1" si="110"/>
        <v>135</v>
      </c>
      <c r="H568" s="1">
        <f t="shared" ca="1" si="111"/>
        <v>1985</v>
      </c>
      <c r="I568" s="1" t="str">
        <f ca="1">INDEX(Relationstabel!$C$3:$K$10,MATCH(INDIRECT($A$1&amp;"J"&amp;A568),Relationstabel!$A$3:$A$10,0),MATCH(IFERROR(VALUE(INDIRECT($A$1&amp;"K"&amp;A568)),0),Relationstabel!$C$1:$K$1,0))</f>
        <v>Naturgas</v>
      </c>
      <c r="J568" s="1" t="str">
        <f ca="1">INDEX(Anvendelseskode!B:B,MATCH($F568,Anvendelseskode!$A:$A,0))</f>
        <v>Fritliggende enfamilieshus (parcelhus)</v>
      </c>
      <c r="K568" s="1" t="str">
        <f ca="1">INDEX(Anvendelseskode!C:C,MATCH($F568,Anvendelseskode!$A:$A,0))</f>
        <v>Parcelhuse</v>
      </c>
      <c r="L568" s="1" t="str">
        <f ca="1">INDEX(Anvendelseskode!D:D,MATCH($F568,Anvendelseskode!$A:$A,0))</f>
        <v>Private husholdninger</v>
      </c>
      <c r="M568" s="1" t="str">
        <f ca="1">IFERROR(INDEX(SBi!$2:$2,MATCH(H568,SBi!$1:$1,1)),SBi!$K$2)</f>
        <v>1979-1998</v>
      </c>
      <c r="N568" s="1">
        <f ca="1">INDEX(SBi!$C$3:$K$28,MATCH(F568,SBi!$B$3:$B$28,0),MATCH(M568,SBi!$C$2:$K$2,0))</f>
        <v>105.4</v>
      </c>
      <c r="O568" s="16">
        <f t="shared" ca="1" si="112"/>
        <v>14.228999999999999</v>
      </c>
      <c r="P568" s="16" t="str">
        <f ca="1">IFERROR(INDEX(VpD!$2:$2,MATCH(H568,VpD!$1:$1,1)),VpD!$I$2)</f>
        <v>1979-1998</v>
      </c>
      <c r="Q568" s="1">
        <f ca="1">INDEX(VpD!$C$3:$I$27,MATCH(F568,VpD!$B$3:$B$27,0),MATCH(P568,VpD!$C$2:$I$2,0))</f>
        <v>90</v>
      </c>
      <c r="R568" s="16">
        <f t="shared" ca="1" si="113"/>
        <v>12.15</v>
      </c>
      <c r="S568" s="14">
        <f t="shared" ca="1" si="114"/>
        <v>714003.03</v>
      </c>
      <c r="T568" s="14">
        <f t="shared" ca="1" si="115"/>
        <v>6169322.9500000002</v>
      </c>
      <c r="U568" s="14" t="str">
        <f t="shared" ca="1" si="116"/>
        <v>0A3F507E-1C19-32B8-E044-0003BA298018</v>
      </c>
    </row>
    <row r="569" spans="1:21" s="14" customFormat="1" x14ac:dyDescent="0.25">
      <c r="A569" s="14">
        <f t="shared" si="104"/>
        <v>569</v>
      </c>
      <c r="B569" s="14" t="str">
        <f t="shared" ca="1" si="105"/>
        <v>0D61342F-798A-463D-9574-74DBDB5E6710</v>
      </c>
      <c r="C569" s="14" t="str">
        <f t="shared" ca="1" si="106"/>
        <v>Gjeddesdalvej</v>
      </c>
      <c r="D569" s="14" t="str">
        <f t="shared" ca="1" si="107"/>
        <v>9</v>
      </c>
      <c r="E569" s="14" t="str">
        <f t="shared" ca="1" si="108"/>
        <v>7bm</v>
      </c>
      <c r="F569" s="1">
        <f t="shared" ca="1" si="109"/>
        <v>120</v>
      </c>
      <c r="G569" s="1">
        <f t="shared" ca="1" si="110"/>
        <v>132</v>
      </c>
      <c r="H569" s="1">
        <f t="shared" ca="1" si="111"/>
        <v>1980</v>
      </c>
      <c r="I569" s="1" t="str">
        <f ca="1">INDEX(Relationstabel!$C$3:$K$10,MATCH(INDIRECT($A$1&amp;"J"&amp;A569),Relationstabel!$A$3:$A$10,0),MATCH(IFERROR(VALUE(INDIRECT($A$1&amp;"K"&amp;A569)),0),Relationstabel!$C$1:$K$1,0))</f>
        <v>Naturgas</v>
      </c>
      <c r="J569" s="1" t="str">
        <f ca="1">INDEX(Anvendelseskode!B:B,MATCH($F569,Anvendelseskode!$A:$A,0))</f>
        <v>Fritliggende enfamilieshus (parcelhus)</v>
      </c>
      <c r="K569" s="1" t="str">
        <f ca="1">INDEX(Anvendelseskode!C:C,MATCH($F569,Anvendelseskode!$A:$A,0))</f>
        <v>Parcelhuse</v>
      </c>
      <c r="L569" s="1" t="str">
        <f ca="1">INDEX(Anvendelseskode!D:D,MATCH($F569,Anvendelseskode!$A:$A,0))</f>
        <v>Private husholdninger</v>
      </c>
      <c r="M569" s="1" t="str">
        <f ca="1">IFERROR(INDEX(SBi!$2:$2,MATCH(H569,SBi!$1:$1,1)),SBi!$K$2)</f>
        <v>1979-1998</v>
      </c>
      <c r="N569" s="1">
        <f ca="1">INDEX(SBi!$C$3:$K$28,MATCH(F569,SBi!$B$3:$B$28,0),MATCH(M569,SBi!$C$2:$K$2,0))</f>
        <v>105.4</v>
      </c>
      <c r="O569" s="16">
        <f t="shared" ca="1" si="112"/>
        <v>13.912800000000001</v>
      </c>
      <c r="P569" s="16" t="str">
        <f ca="1">IFERROR(INDEX(VpD!$2:$2,MATCH(H569,VpD!$1:$1,1)),VpD!$I$2)</f>
        <v>1979-1998</v>
      </c>
      <c r="Q569" s="1">
        <f ca="1">INDEX(VpD!$C$3:$I$27,MATCH(F569,VpD!$B$3:$B$27,0),MATCH(P569,VpD!$C$2:$I$2,0))</f>
        <v>90</v>
      </c>
      <c r="R569" s="16">
        <f t="shared" ca="1" si="113"/>
        <v>11.88</v>
      </c>
      <c r="S569" s="14">
        <f t="shared" ca="1" si="114"/>
        <v>712062.47</v>
      </c>
      <c r="T569" s="14">
        <f t="shared" ca="1" si="115"/>
        <v>6169482.7199999997</v>
      </c>
      <c r="U569" s="14" t="str">
        <f t="shared" ca="1" si="116"/>
        <v>0A3F507E-181A-32B8-E044-0003BA298018</v>
      </c>
    </row>
    <row r="570" spans="1:21" s="14" customFormat="1" x14ac:dyDescent="0.25">
      <c r="A570" s="14">
        <f t="shared" si="104"/>
        <v>570</v>
      </c>
      <c r="B570" s="14" t="str">
        <f t="shared" ca="1" si="105"/>
        <v>3780852D-08F3-4909-93F4-91C6B4E379C8</v>
      </c>
      <c r="C570" s="14" t="str">
        <f t="shared" ca="1" si="106"/>
        <v>Kathrinebjergvej</v>
      </c>
      <c r="D570" s="14" t="str">
        <f t="shared" ca="1" si="107"/>
        <v>7</v>
      </c>
      <c r="E570" s="14" t="str">
        <f t="shared" ca="1" si="108"/>
        <v>10p</v>
      </c>
      <c r="F570" s="1">
        <f t="shared" ca="1" si="109"/>
        <v>120</v>
      </c>
      <c r="G570" s="1">
        <f t="shared" ca="1" si="110"/>
        <v>174</v>
      </c>
      <c r="H570" s="1">
        <f t="shared" ca="1" si="111"/>
        <v>1985</v>
      </c>
      <c r="I570" s="1" t="str">
        <f ca="1">INDEX(Relationstabel!$C$3:$K$10,MATCH(INDIRECT($A$1&amp;"J"&amp;A570),Relationstabel!$A$3:$A$10,0),MATCH(IFERROR(VALUE(INDIRECT($A$1&amp;"K"&amp;A570)),0),Relationstabel!$C$1:$K$1,0))</f>
        <v>Varmepumpe</v>
      </c>
      <c r="J570" s="1" t="str">
        <f ca="1">INDEX(Anvendelseskode!B:B,MATCH($F570,Anvendelseskode!$A:$A,0))</f>
        <v>Fritliggende enfamilieshus (parcelhus)</v>
      </c>
      <c r="K570" s="1" t="str">
        <f ca="1">INDEX(Anvendelseskode!C:C,MATCH($F570,Anvendelseskode!$A:$A,0))</f>
        <v>Parcelhuse</v>
      </c>
      <c r="L570" s="1" t="str">
        <f ca="1">INDEX(Anvendelseskode!D:D,MATCH($F570,Anvendelseskode!$A:$A,0))</f>
        <v>Private husholdninger</v>
      </c>
      <c r="M570" s="1" t="str">
        <f ca="1">IFERROR(INDEX(SBi!$2:$2,MATCH(H570,SBi!$1:$1,1)),SBi!$K$2)</f>
        <v>1979-1998</v>
      </c>
      <c r="N570" s="1">
        <f ca="1">INDEX(SBi!$C$3:$K$28,MATCH(F570,SBi!$B$3:$B$28,0),MATCH(M570,SBi!$C$2:$K$2,0))</f>
        <v>105.4</v>
      </c>
      <c r="O570" s="16">
        <f t="shared" ca="1" si="112"/>
        <v>18.339600000000001</v>
      </c>
      <c r="P570" s="16" t="str">
        <f ca="1">IFERROR(INDEX(VpD!$2:$2,MATCH(H570,VpD!$1:$1,1)),VpD!$I$2)</f>
        <v>1979-1998</v>
      </c>
      <c r="Q570" s="1">
        <f ca="1">INDEX(VpD!$C$3:$I$27,MATCH(F570,VpD!$B$3:$B$27,0),MATCH(P570,VpD!$C$2:$I$2,0))</f>
        <v>90</v>
      </c>
      <c r="R570" s="16">
        <f t="shared" ca="1" si="113"/>
        <v>15.66</v>
      </c>
      <c r="S570" s="14">
        <f t="shared" ca="1" si="114"/>
        <v>713047.49</v>
      </c>
      <c r="T570" s="14">
        <f t="shared" ca="1" si="115"/>
        <v>6168518.1900000004</v>
      </c>
      <c r="U570" s="14" t="str">
        <f t="shared" ca="1" si="116"/>
        <v>0A3F507E-1B23-32B8-E044-0003BA298018</v>
      </c>
    </row>
    <row r="571" spans="1:21" s="14" customFormat="1" x14ac:dyDescent="0.25">
      <c r="A571" s="14">
        <f t="shared" si="104"/>
        <v>571</v>
      </c>
      <c r="B571" s="14" t="str">
        <f t="shared" ca="1" si="105"/>
        <v>3931D4C4-635B-407E-90EE-785983C9D4AA</v>
      </c>
      <c r="C571" s="14" t="str">
        <f t="shared" ca="1" si="106"/>
        <v>Løvenborgvej</v>
      </c>
      <c r="D571" s="14" t="str">
        <f t="shared" ca="1" si="107"/>
        <v>2</v>
      </c>
      <c r="E571" s="14" t="str">
        <f t="shared" ca="1" si="108"/>
        <v>24bb</v>
      </c>
      <c r="F571" s="1">
        <f t="shared" ca="1" si="109"/>
        <v>120</v>
      </c>
      <c r="G571" s="1">
        <f t="shared" ca="1" si="110"/>
        <v>168</v>
      </c>
      <c r="H571" s="1">
        <f t="shared" ca="1" si="111"/>
        <v>1955</v>
      </c>
      <c r="I571" s="1" t="str">
        <f ca="1">INDEX(Relationstabel!$C$3:$K$10,MATCH(INDIRECT($A$1&amp;"J"&amp;A571),Relationstabel!$A$3:$A$10,0),MATCH(IFERROR(VALUE(INDIRECT($A$1&amp;"K"&amp;A571)),0),Relationstabel!$C$1:$K$1,0))</f>
        <v>Olie</v>
      </c>
      <c r="J571" s="1" t="str">
        <f ca="1">INDEX(Anvendelseskode!B:B,MATCH($F571,Anvendelseskode!$A:$A,0))</f>
        <v>Fritliggende enfamilieshus (parcelhus)</v>
      </c>
      <c r="K571" s="1" t="str">
        <f ca="1">INDEX(Anvendelseskode!C:C,MATCH($F571,Anvendelseskode!$A:$A,0))</f>
        <v>Parcelhuse</v>
      </c>
      <c r="L571" s="1" t="str">
        <f ca="1">INDEX(Anvendelseskode!D:D,MATCH($F571,Anvendelseskode!$A:$A,0))</f>
        <v>Private husholdninger</v>
      </c>
      <c r="M571" s="1" t="str">
        <f ca="1">IFERROR(INDEX(SBi!$2:$2,MATCH(H571,SBi!$1:$1,1)),SBi!$K$2)</f>
        <v>1951-1960</v>
      </c>
      <c r="N571" s="1">
        <f ca="1">INDEX(SBi!$C$3:$K$28,MATCH(F571,SBi!$B$3:$B$28,0),MATCH(M571,SBi!$C$2:$K$2,0))</f>
        <v>154.9</v>
      </c>
      <c r="O571" s="16">
        <f t="shared" ca="1" si="112"/>
        <v>26.023199999999999</v>
      </c>
      <c r="P571" s="16" t="str">
        <f ca="1">IFERROR(INDEX(VpD!$2:$2,MATCH(H571,VpD!$1:$1,1)),VpD!$I$2)</f>
        <v>1951-1960</v>
      </c>
      <c r="Q571" s="1">
        <f ca="1">INDEX(VpD!$C$3:$I$27,MATCH(F571,VpD!$B$3:$B$27,0),MATCH(P571,VpD!$C$2:$I$2,0))</f>
        <v>204</v>
      </c>
      <c r="R571" s="16">
        <f t="shared" ca="1" si="113"/>
        <v>34.271999999999998</v>
      </c>
      <c r="S571" s="14">
        <f t="shared" ca="1" si="114"/>
        <v>714102.47</v>
      </c>
      <c r="T571" s="14">
        <f t="shared" ca="1" si="115"/>
        <v>6168815.9699999997</v>
      </c>
      <c r="U571" s="14" t="str">
        <f t="shared" ca="1" si="116"/>
        <v>0A3F507E-1D23-32B8-E044-0003BA298018</v>
      </c>
    </row>
    <row r="572" spans="1:21" s="14" customFormat="1" x14ac:dyDescent="0.25">
      <c r="A572" s="14">
        <f t="shared" si="104"/>
        <v>572</v>
      </c>
      <c r="B572" s="14" t="str">
        <f t="shared" ca="1" si="105"/>
        <v>47CDBECA-82D7-473E-8D33-11B4348B5B3D</v>
      </c>
      <c r="C572" s="14" t="str">
        <f t="shared" ca="1" si="106"/>
        <v>Næsbyholmsvej</v>
      </c>
      <c r="D572" s="14" t="str">
        <f t="shared" ca="1" si="107"/>
        <v>3A</v>
      </c>
      <c r="E572" s="14" t="str">
        <f t="shared" ca="1" si="108"/>
        <v>6bh</v>
      </c>
      <c r="F572" s="1">
        <f t="shared" ca="1" si="109"/>
        <v>120</v>
      </c>
      <c r="G572" s="1">
        <f t="shared" ca="1" si="110"/>
        <v>122</v>
      </c>
      <c r="H572" s="1">
        <f t="shared" ca="1" si="111"/>
        <v>1985</v>
      </c>
      <c r="I572" s="1" t="str">
        <f ca="1">INDEX(Relationstabel!$C$3:$K$10,MATCH(INDIRECT($A$1&amp;"J"&amp;A572),Relationstabel!$A$3:$A$10,0),MATCH(IFERROR(VALUE(INDIRECT($A$1&amp;"K"&amp;A572)),0),Relationstabel!$C$1:$K$1,0))</f>
        <v>Elvarme</v>
      </c>
      <c r="J572" s="1" t="str">
        <f ca="1">INDEX(Anvendelseskode!B:B,MATCH($F572,Anvendelseskode!$A:$A,0))</f>
        <v>Fritliggende enfamilieshus (parcelhus)</v>
      </c>
      <c r="K572" s="1" t="str">
        <f ca="1">INDEX(Anvendelseskode!C:C,MATCH($F572,Anvendelseskode!$A:$A,0))</f>
        <v>Parcelhuse</v>
      </c>
      <c r="L572" s="1" t="str">
        <f ca="1">INDEX(Anvendelseskode!D:D,MATCH($F572,Anvendelseskode!$A:$A,0))</f>
        <v>Private husholdninger</v>
      </c>
      <c r="M572" s="1" t="str">
        <f ca="1">IFERROR(INDEX(SBi!$2:$2,MATCH(H572,SBi!$1:$1,1)),SBi!$K$2)</f>
        <v>1979-1998</v>
      </c>
      <c r="N572" s="1">
        <f ca="1">INDEX(SBi!$C$3:$K$28,MATCH(F572,SBi!$B$3:$B$28,0),MATCH(M572,SBi!$C$2:$K$2,0))</f>
        <v>105.4</v>
      </c>
      <c r="O572" s="16">
        <f t="shared" ca="1" si="112"/>
        <v>12.8588</v>
      </c>
      <c r="P572" s="16" t="str">
        <f ca="1">IFERROR(INDEX(VpD!$2:$2,MATCH(H572,VpD!$1:$1,1)),VpD!$I$2)</f>
        <v>1979-1998</v>
      </c>
      <c r="Q572" s="1">
        <f ca="1">INDEX(VpD!$C$3:$I$27,MATCH(F572,VpD!$B$3:$B$27,0),MATCH(P572,VpD!$C$2:$I$2,0))</f>
        <v>90</v>
      </c>
      <c r="R572" s="16">
        <f t="shared" ca="1" si="113"/>
        <v>10.98</v>
      </c>
      <c r="S572" s="14">
        <f t="shared" ca="1" si="114"/>
        <v>713389.08</v>
      </c>
      <c r="T572" s="14">
        <f t="shared" ca="1" si="115"/>
        <v>6168743.1500000004</v>
      </c>
      <c r="U572" s="14" t="str">
        <f t="shared" ca="1" si="116"/>
        <v>0A3F507E-1E23-32B8-E044-0003BA298018</v>
      </c>
    </row>
    <row r="573" spans="1:21" s="14" customFormat="1" x14ac:dyDescent="0.25">
      <c r="A573" s="14">
        <f t="shared" si="104"/>
        <v>573</v>
      </c>
      <c r="B573" s="14" t="str">
        <f t="shared" ca="1" si="105"/>
        <v>2AD30C73-3C28-4C83-8286-B773C520F245</v>
      </c>
      <c r="C573" s="14" t="str">
        <f t="shared" ca="1" si="106"/>
        <v>Selsøvej</v>
      </c>
      <c r="D573" s="14" t="str">
        <f t="shared" ca="1" si="107"/>
        <v>32</v>
      </c>
      <c r="E573" s="14" t="str">
        <f t="shared" ca="1" si="108"/>
        <v>18dq</v>
      </c>
      <c r="F573" s="1">
        <f t="shared" ca="1" si="109"/>
        <v>120</v>
      </c>
      <c r="G573" s="1">
        <f t="shared" ca="1" si="110"/>
        <v>147</v>
      </c>
      <c r="H573" s="1">
        <f t="shared" ca="1" si="111"/>
        <v>1992</v>
      </c>
      <c r="I573" s="1" t="str">
        <f ca="1">INDEX(Relationstabel!$C$3:$K$10,MATCH(INDIRECT($A$1&amp;"J"&amp;A573),Relationstabel!$A$3:$A$10,0),MATCH(IFERROR(VALUE(INDIRECT($A$1&amp;"K"&amp;A573)),0),Relationstabel!$C$1:$K$1,0))</f>
        <v>Naturgas</v>
      </c>
      <c r="J573" s="1" t="str">
        <f ca="1">INDEX(Anvendelseskode!B:B,MATCH($F573,Anvendelseskode!$A:$A,0))</f>
        <v>Fritliggende enfamilieshus (parcelhus)</v>
      </c>
      <c r="K573" s="1" t="str">
        <f ca="1">INDEX(Anvendelseskode!C:C,MATCH($F573,Anvendelseskode!$A:$A,0))</f>
        <v>Parcelhuse</v>
      </c>
      <c r="L573" s="1" t="str">
        <f ca="1">INDEX(Anvendelseskode!D:D,MATCH($F573,Anvendelseskode!$A:$A,0))</f>
        <v>Private husholdninger</v>
      </c>
      <c r="M573" s="1" t="str">
        <f ca="1">IFERROR(INDEX(SBi!$2:$2,MATCH(H573,SBi!$1:$1,1)),SBi!$K$2)</f>
        <v>1979-1998</v>
      </c>
      <c r="N573" s="1">
        <f ca="1">INDEX(SBi!$C$3:$K$28,MATCH(F573,SBi!$B$3:$B$28,0),MATCH(M573,SBi!$C$2:$K$2,0))</f>
        <v>105.4</v>
      </c>
      <c r="O573" s="16">
        <f t="shared" ca="1" si="112"/>
        <v>15.4938</v>
      </c>
      <c r="P573" s="16" t="str">
        <f ca="1">IFERROR(INDEX(VpD!$2:$2,MATCH(H573,VpD!$1:$1,1)),VpD!$I$2)</f>
        <v>1979-1998</v>
      </c>
      <c r="Q573" s="1">
        <f ca="1">INDEX(VpD!$C$3:$I$27,MATCH(F573,VpD!$B$3:$B$27,0),MATCH(P573,VpD!$C$2:$I$2,0))</f>
        <v>90</v>
      </c>
      <c r="R573" s="16">
        <f t="shared" ca="1" si="113"/>
        <v>13.23</v>
      </c>
      <c r="S573" s="14">
        <f t="shared" ca="1" si="114"/>
        <v>713285.41</v>
      </c>
      <c r="T573" s="14">
        <f t="shared" ca="1" si="115"/>
        <v>6169061.4699999997</v>
      </c>
      <c r="U573" s="14" t="str">
        <f t="shared" ca="1" si="116"/>
        <v>0A3F507E-2123-32B8-E044-0003BA298018</v>
      </c>
    </row>
    <row r="574" spans="1:21" s="14" customFormat="1" x14ac:dyDescent="0.25">
      <c r="A574" s="14">
        <f t="shared" si="104"/>
        <v>574</v>
      </c>
      <c r="B574" s="14" t="str">
        <f t="shared" ca="1" si="105"/>
        <v>E032ACF6-407A-4BBF-BBC3-45FF8C453F4D</v>
      </c>
      <c r="C574" s="14" t="str">
        <f t="shared" ca="1" si="106"/>
        <v>Valmuebakken</v>
      </c>
      <c r="D574" s="14" t="str">
        <f t="shared" ca="1" si="107"/>
        <v>51</v>
      </c>
      <c r="E574" s="14" t="str">
        <f t="shared" ca="1" si="108"/>
        <v>21iæ</v>
      </c>
      <c r="F574" s="1">
        <f t="shared" ca="1" si="109"/>
        <v>130</v>
      </c>
      <c r="G574" s="1">
        <f t="shared" ca="1" si="110"/>
        <v>104</v>
      </c>
      <c r="H574" s="1">
        <f t="shared" ca="1" si="111"/>
        <v>1993</v>
      </c>
      <c r="I574" s="1" t="str">
        <f ca="1">INDEX(Relationstabel!$C$3:$K$10,MATCH(INDIRECT($A$1&amp;"J"&amp;A574),Relationstabel!$A$3:$A$10,0),MATCH(IFERROR(VALUE(INDIRECT($A$1&amp;"K"&amp;A574)),0),Relationstabel!$C$1:$K$1,0))</f>
        <v>Fjernvarme/ Blokvarme</v>
      </c>
      <c r="J574" s="1" t="str">
        <f ca="1">INDEX(Anvendelseskode!B:B,MATCH($F574,Anvendelseskode!$A:$A,0))</f>
        <v>Række-, kæde-, dobbelthus (lodret adskillelse mellem enhederne)</v>
      </c>
      <c r="K574" s="1" t="str">
        <f ca="1">INDEX(Anvendelseskode!C:C,MATCH($F574,Anvendelseskode!$A:$A,0))</f>
        <v>Række-, kæde og dobbelthuse</v>
      </c>
      <c r="L574" s="1" t="str">
        <f ca="1">INDEX(Anvendelseskode!D:D,MATCH($F574,Anvendelseskode!$A:$A,0))</f>
        <v>Private husholdninger</v>
      </c>
      <c r="M574" s="1" t="str">
        <f ca="1">IFERROR(INDEX(SBi!$2:$2,MATCH(H574,SBi!$1:$1,1)),SBi!$K$2)</f>
        <v>1979-1998</v>
      </c>
      <c r="N574" s="1">
        <f ca="1">INDEX(SBi!$C$3:$K$28,MATCH(F574,SBi!$B$3:$B$28,0),MATCH(M574,SBi!$C$2:$K$2,0))</f>
        <v>96.8</v>
      </c>
      <c r="O574" s="16">
        <f t="shared" ca="1" si="112"/>
        <v>10.0672</v>
      </c>
      <c r="P574" s="16" t="str">
        <f ca="1">IFERROR(INDEX(VpD!$2:$2,MATCH(H574,VpD!$1:$1,1)),VpD!$I$2)</f>
        <v>1979-1998</v>
      </c>
      <c r="Q574" s="1">
        <f ca="1">INDEX(VpD!$C$3:$I$27,MATCH(F574,VpD!$B$3:$B$27,0),MATCH(P574,VpD!$C$2:$I$2,0))</f>
        <v>74</v>
      </c>
      <c r="R574" s="16">
        <f t="shared" ca="1" si="113"/>
        <v>7.6959999999999997</v>
      </c>
      <c r="S574" s="14">
        <f t="shared" ca="1" si="114"/>
        <v>711712.28</v>
      </c>
      <c r="T574" s="14">
        <f t="shared" ca="1" si="115"/>
        <v>6172495.6399999997</v>
      </c>
      <c r="U574" s="14" t="str">
        <f t="shared" ca="1" si="116"/>
        <v>0A3F507E-2423-32B8-E044-0003BA298018</v>
      </c>
    </row>
    <row r="575" spans="1:21" s="14" customFormat="1" x14ac:dyDescent="0.25">
      <c r="A575" s="14">
        <f t="shared" si="104"/>
        <v>575</v>
      </c>
      <c r="B575" s="14" t="str">
        <f t="shared" ca="1" si="105"/>
        <v>A07DC9DE-7E8A-4DA9-94CB-A24CE7570AEA</v>
      </c>
      <c r="C575" s="14" t="str">
        <f t="shared" ca="1" si="106"/>
        <v>Horsbred</v>
      </c>
      <c r="D575" s="14" t="str">
        <f t="shared" ca="1" si="107"/>
        <v>179</v>
      </c>
      <c r="E575" s="14" t="str">
        <f t="shared" ca="1" si="108"/>
        <v>20ag</v>
      </c>
      <c r="F575" s="1">
        <f t="shared" ca="1" si="109"/>
        <v>120</v>
      </c>
      <c r="G575" s="1">
        <f t="shared" ca="1" si="110"/>
        <v>119</v>
      </c>
      <c r="H575" s="1">
        <f t="shared" ca="1" si="111"/>
        <v>1970</v>
      </c>
      <c r="I575" s="1" t="str">
        <f ca="1">INDEX(Relationstabel!$C$3:$K$10,MATCH(INDIRECT($A$1&amp;"J"&amp;A575),Relationstabel!$A$3:$A$10,0),MATCH(IFERROR(VALUE(INDIRECT($A$1&amp;"K"&amp;A575)),0),Relationstabel!$C$1:$K$1,0))</f>
        <v>Fjernvarme/ Blokvarme</v>
      </c>
      <c r="J575" s="1" t="str">
        <f ca="1">INDEX(Anvendelseskode!B:B,MATCH($F575,Anvendelseskode!$A:$A,0))</f>
        <v>Fritliggende enfamilieshus (parcelhus)</v>
      </c>
      <c r="K575" s="1" t="str">
        <f ca="1">INDEX(Anvendelseskode!C:C,MATCH($F575,Anvendelseskode!$A:$A,0))</f>
        <v>Parcelhuse</v>
      </c>
      <c r="L575" s="1" t="str">
        <f ca="1">INDEX(Anvendelseskode!D:D,MATCH($F575,Anvendelseskode!$A:$A,0))</f>
        <v>Private husholdninger</v>
      </c>
      <c r="M575" s="1" t="str">
        <f ca="1">IFERROR(INDEX(SBi!$2:$2,MATCH(H575,SBi!$1:$1,1)),SBi!$K$2)</f>
        <v>1961-1972</v>
      </c>
      <c r="N575" s="1">
        <f ca="1">INDEX(SBi!$C$3:$K$28,MATCH(F575,SBi!$B$3:$B$28,0),MATCH(M575,SBi!$C$2:$K$2,0))</f>
        <v>134.30000000000001</v>
      </c>
      <c r="O575" s="16">
        <f t="shared" ca="1" si="112"/>
        <v>15.9817</v>
      </c>
      <c r="P575" s="16" t="str">
        <f ca="1">IFERROR(INDEX(VpD!$2:$2,MATCH(H575,VpD!$1:$1,1)),VpD!$I$2)</f>
        <v>1961-1972</v>
      </c>
      <c r="Q575" s="1">
        <f ca="1">INDEX(VpD!$C$3:$I$27,MATCH(F575,VpD!$B$3:$B$27,0),MATCH(P575,VpD!$C$2:$I$2,0))</f>
        <v>143</v>
      </c>
      <c r="R575" s="16">
        <f t="shared" ca="1" si="113"/>
        <v>17.016999999999999</v>
      </c>
      <c r="S575" s="14">
        <f t="shared" ca="1" si="114"/>
        <v>711277.98</v>
      </c>
      <c r="T575" s="14">
        <f t="shared" ca="1" si="115"/>
        <v>6172181.6900000004</v>
      </c>
      <c r="U575" s="14" t="str">
        <f t="shared" ca="1" si="116"/>
        <v>0A3F507E-1924-32B8-E044-0003BA298018</v>
      </c>
    </row>
    <row r="576" spans="1:21" s="14" customFormat="1" x14ac:dyDescent="0.25">
      <c r="A576" s="14">
        <f t="shared" si="104"/>
        <v>576</v>
      </c>
      <c r="B576" s="14" t="str">
        <f t="shared" ca="1" si="105"/>
        <v>84F0E715-6393-4085-A661-335CB779BFBB</v>
      </c>
      <c r="C576" s="14" t="str">
        <f t="shared" ca="1" si="106"/>
        <v>Hyttebovej</v>
      </c>
      <c r="D576" s="14" t="str">
        <f t="shared" ca="1" si="107"/>
        <v>33</v>
      </c>
      <c r="E576" s="14" t="str">
        <f t="shared" ca="1" si="108"/>
        <v>24dk</v>
      </c>
      <c r="F576" s="1">
        <f t="shared" ca="1" si="109"/>
        <v>120</v>
      </c>
      <c r="G576" s="1">
        <f t="shared" ca="1" si="110"/>
        <v>138</v>
      </c>
      <c r="H576" s="1">
        <f t="shared" ca="1" si="111"/>
        <v>1999</v>
      </c>
      <c r="I576" s="1" t="str">
        <f ca="1">INDEX(Relationstabel!$C$3:$K$10,MATCH(INDIRECT($A$1&amp;"J"&amp;A576),Relationstabel!$A$3:$A$10,0),MATCH(IFERROR(VALUE(INDIRECT($A$1&amp;"K"&amp;A576)),0),Relationstabel!$C$1:$K$1,0))</f>
        <v>Naturgas</v>
      </c>
      <c r="J576" s="1" t="str">
        <f ca="1">INDEX(Anvendelseskode!B:B,MATCH($F576,Anvendelseskode!$A:$A,0))</f>
        <v>Fritliggende enfamilieshus (parcelhus)</v>
      </c>
      <c r="K576" s="1" t="str">
        <f ca="1">INDEX(Anvendelseskode!C:C,MATCH($F576,Anvendelseskode!$A:$A,0))</f>
        <v>Parcelhuse</v>
      </c>
      <c r="L576" s="1" t="str">
        <f ca="1">INDEX(Anvendelseskode!D:D,MATCH($F576,Anvendelseskode!$A:$A,0))</f>
        <v>Private husholdninger</v>
      </c>
      <c r="M576" s="1" t="str">
        <f ca="1">IFERROR(INDEX(SBi!$2:$2,MATCH(H576,SBi!$1:$1,1)),SBi!$K$2)</f>
        <v>1999-2006</v>
      </c>
      <c r="N576" s="1">
        <f ca="1">INDEX(SBi!$C$3:$K$28,MATCH(F576,SBi!$B$3:$B$28,0),MATCH(M576,SBi!$C$2:$K$2,0))</f>
        <v>83.9</v>
      </c>
      <c r="O576" s="16">
        <f t="shared" ca="1" si="112"/>
        <v>11.578200000000001</v>
      </c>
      <c r="P576" s="16" t="str">
        <f ca="1">IFERROR(INDEX(VpD!$2:$2,MATCH(H576,VpD!$1:$1,1)),VpD!$I$2)</f>
        <v>&gt;1998</v>
      </c>
      <c r="Q576" s="1">
        <f ca="1">INDEX(VpD!$C$3:$I$27,MATCH(F576,VpD!$B$3:$B$27,0),MATCH(P576,VpD!$C$2:$I$2,0))</f>
        <v>72</v>
      </c>
      <c r="R576" s="16">
        <f t="shared" ca="1" si="113"/>
        <v>9.9359999999999999</v>
      </c>
      <c r="S576" s="14">
        <f t="shared" ca="1" si="114"/>
        <v>713975.25</v>
      </c>
      <c r="T576" s="14">
        <f t="shared" ca="1" si="115"/>
        <v>6169149.7699999996</v>
      </c>
      <c r="U576" s="14" t="str">
        <f t="shared" ca="1" si="116"/>
        <v>0A3F507E-1A24-32B8-E044-0003BA298018</v>
      </c>
    </row>
    <row r="577" spans="1:21" s="14" customFormat="1" x14ac:dyDescent="0.25">
      <c r="A577" s="14">
        <f t="shared" si="104"/>
        <v>577</v>
      </c>
      <c r="B577" s="14" t="str">
        <f t="shared" ca="1" si="105"/>
        <v>F07D7E8A-885A-4D23-8AEA-6295607849BD</v>
      </c>
      <c r="C577" s="14" t="str">
        <f t="shared" ca="1" si="106"/>
        <v>Sandvejen</v>
      </c>
      <c r="D577" s="14" t="str">
        <f t="shared" ca="1" si="107"/>
        <v>21</v>
      </c>
      <c r="E577" s="14" t="str">
        <f t="shared" ca="1" si="108"/>
        <v>4ap</v>
      </c>
      <c r="F577" s="1">
        <f t="shared" ca="1" si="109"/>
        <v>120</v>
      </c>
      <c r="G577" s="1">
        <f t="shared" ca="1" si="110"/>
        <v>167</v>
      </c>
      <c r="H577" s="1">
        <f t="shared" ca="1" si="111"/>
        <v>1979</v>
      </c>
      <c r="I577" s="1" t="str">
        <f ca="1">INDEX(Relationstabel!$C$3:$K$10,MATCH(INDIRECT($A$1&amp;"J"&amp;A577),Relationstabel!$A$3:$A$10,0),MATCH(IFERROR(VALUE(INDIRECT($A$1&amp;"K"&amp;A577)),0),Relationstabel!$C$1:$K$1,0))</f>
        <v>Naturgas</v>
      </c>
      <c r="J577" s="1" t="str">
        <f ca="1">INDEX(Anvendelseskode!B:B,MATCH($F577,Anvendelseskode!$A:$A,0))</f>
        <v>Fritliggende enfamilieshus (parcelhus)</v>
      </c>
      <c r="K577" s="1" t="str">
        <f ca="1">INDEX(Anvendelseskode!C:C,MATCH($F577,Anvendelseskode!$A:$A,0))</f>
        <v>Parcelhuse</v>
      </c>
      <c r="L577" s="1" t="str">
        <f ca="1">INDEX(Anvendelseskode!D:D,MATCH($F577,Anvendelseskode!$A:$A,0))</f>
        <v>Private husholdninger</v>
      </c>
      <c r="M577" s="1" t="str">
        <f ca="1">IFERROR(INDEX(SBi!$2:$2,MATCH(H577,SBi!$1:$1,1)),SBi!$K$2)</f>
        <v>1979-1998</v>
      </c>
      <c r="N577" s="1">
        <f ca="1">INDEX(SBi!$C$3:$K$28,MATCH(F577,SBi!$B$3:$B$28,0),MATCH(M577,SBi!$C$2:$K$2,0))</f>
        <v>105.4</v>
      </c>
      <c r="O577" s="16">
        <f t="shared" ca="1" si="112"/>
        <v>17.601800000000001</v>
      </c>
      <c r="P577" s="16" t="str">
        <f ca="1">IFERROR(INDEX(VpD!$2:$2,MATCH(H577,VpD!$1:$1,1)),VpD!$I$2)</f>
        <v>1979-1998</v>
      </c>
      <c r="Q577" s="1">
        <f ca="1">INDEX(VpD!$C$3:$I$27,MATCH(F577,VpD!$B$3:$B$27,0),MATCH(P577,VpD!$C$2:$I$2,0))</f>
        <v>90</v>
      </c>
      <c r="R577" s="16">
        <f t="shared" ca="1" si="113"/>
        <v>15.03</v>
      </c>
      <c r="S577" s="14">
        <f t="shared" ca="1" si="114"/>
        <v>713138.17</v>
      </c>
      <c r="T577" s="14">
        <f t="shared" ca="1" si="115"/>
        <v>6168544.25</v>
      </c>
      <c r="U577" s="14" t="str">
        <f t="shared" ca="1" si="116"/>
        <v>0A3F507E-2100-32B8-E044-0003BA298018</v>
      </c>
    </row>
    <row r="578" spans="1:21" s="14" customFormat="1" x14ac:dyDescent="0.25">
      <c r="A578" s="14">
        <f t="shared" si="104"/>
        <v>578</v>
      </c>
      <c r="B578" s="14" t="str">
        <f t="shared" ca="1" si="105"/>
        <v>9BF242FF-2402-4339-B87C-8AF0F1A8F827</v>
      </c>
      <c r="C578" s="14" t="str">
        <f t="shared" ca="1" si="106"/>
        <v>Svenstrupvej</v>
      </c>
      <c r="D578" s="14" t="str">
        <f t="shared" ca="1" si="107"/>
        <v>8A</v>
      </c>
      <c r="E578" s="14" t="str">
        <f t="shared" ca="1" si="108"/>
        <v>18mi</v>
      </c>
      <c r="F578" s="1">
        <f t="shared" ca="1" si="109"/>
        <v>130</v>
      </c>
      <c r="G578" s="1">
        <f t="shared" ca="1" si="110"/>
        <v>94</v>
      </c>
      <c r="H578" s="1">
        <f t="shared" ca="1" si="111"/>
        <v>1959</v>
      </c>
      <c r="I578" s="1" t="str">
        <f ca="1">INDEX(Relationstabel!$C$3:$K$10,MATCH(INDIRECT($A$1&amp;"J"&amp;A578),Relationstabel!$A$3:$A$10,0),MATCH(IFERROR(VALUE(INDIRECT($A$1&amp;"K"&amp;A578)),0),Relationstabel!$C$1:$K$1,0))</f>
        <v>Naturgas</v>
      </c>
      <c r="J578" s="1" t="str">
        <f ca="1">INDEX(Anvendelseskode!B:B,MATCH($F578,Anvendelseskode!$A:$A,0))</f>
        <v>Række-, kæde-, dobbelthus (lodret adskillelse mellem enhederne)</v>
      </c>
      <c r="K578" s="1" t="str">
        <f ca="1">INDEX(Anvendelseskode!C:C,MATCH($F578,Anvendelseskode!$A:$A,0))</f>
        <v>Række-, kæde og dobbelthuse</v>
      </c>
      <c r="L578" s="1" t="str">
        <f ca="1">INDEX(Anvendelseskode!D:D,MATCH($F578,Anvendelseskode!$A:$A,0))</f>
        <v>Private husholdninger</v>
      </c>
      <c r="M578" s="1" t="str">
        <f ca="1">IFERROR(INDEX(SBi!$2:$2,MATCH(H578,SBi!$1:$1,1)),SBi!$K$2)</f>
        <v>1951-1960</v>
      </c>
      <c r="N578" s="1">
        <f ca="1">INDEX(SBi!$C$3:$K$28,MATCH(F578,SBi!$B$3:$B$28,0),MATCH(M578,SBi!$C$2:$K$2,0))</f>
        <v>142.80000000000001</v>
      </c>
      <c r="O578" s="16">
        <f t="shared" ca="1" si="112"/>
        <v>13.423200000000001</v>
      </c>
      <c r="P578" s="16" t="str">
        <f ca="1">IFERROR(INDEX(VpD!$2:$2,MATCH(H578,VpD!$1:$1,1)),VpD!$I$2)</f>
        <v>1951-1960</v>
      </c>
      <c r="Q578" s="1">
        <f ca="1">INDEX(VpD!$C$3:$I$27,MATCH(F578,VpD!$B$3:$B$27,0),MATCH(P578,VpD!$C$2:$I$2,0))</f>
        <v>162</v>
      </c>
      <c r="R578" s="16">
        <f t="shared" ca="1" si="113"/>
        <v>15.228</v>
      </c>
      <c r="S578" s="14">
        <f t="shared" ca="1" si="114"/>
        <v>712922.98</v>
      </c>
      <c r="T578" s="14">
        <f t="shared" ca="1" si="115"/>
        <v>6169288.2599999998</v>
      </c>
      <c r="U578" s="14" t="str">
        <f t="shared" ca="1" si="116"/>
        <v>0A3F507E-2200-32B8-E044-0003BA298018</v>
      </c>
    </row>
    <row r="579" spans="1:21" s="14" customFormat="1" x14ac:dyDescent="0.25">
      <c r="A579" s="14">
        <f t="shared" ref="A579:A642" si="117">ROW(B579)</f>
        <v>579</v>
      </c>
      <c r="B579" s="14" t="str">
        <f t="shared" ref="B579:B642" ca="1" si="118">INDIRECT($A$1&amp;"b"&amp;A579)</f>
        <v>47F84A44-E6C0-4447-B79A-AD31EFB1E5AC</v>
      </c>
      <c r="C579" s="14" t="str">
        <f t="shared" ref="C579:C642" ca="1" si="119">INDIRECT($A$1&amp;"V"&amp;A579)</f>
        <v>Valmuebakken</v>
      </c>
      <c r="D579" s="14" t="str">
        <f t="shared" ref="D579:D642" ca="1" si="120">INDIRECT($A$1&amp;"W"&amp;A579)</f>
        <v>16</v>
      </c>
      <c r="E579" s="14" t="str">
        <f t="shared" ref="E579:E642" ca="1" si="121">INDIRECT($A$1&amp;"AB"&amp;A579)</f>
        <v>21hv</v>
      </c>
      <c r="F579" s="1">
        <f t="shared" ref="F579:F642" ca="1" si="122">ROUNDDOWN(INDIRECT($A$1&amp;"C"&amp;A579),-1)</f>
        <v>130</v>
      </c>
      <c r="G579" s="1">
        <f t="shared" ref="G579:G642" ca="1" si="123">INDIRECT($A$1&amp;"P"&amp;A579)+INDIRECT($A$1&amp;"Q"&amp;A579)+INDIRECT($A$1&amp;"R"&amp;A579)*0.5</f>
        <v>74</v>
      </c>
      <c r="H579" s="1">
        <f t="shared" ref="H579:H642" ca="1" si="124">MAX(INDIRECT($A$1&amp;"E"&amp;A579),INDIRECT($A$1&amp;"D"&amp;A579))</f>
        <v>1993</v>
      </c>
      <c r="I579" s="1" t="str">
        <f ca="1">INDEX(Relationstabel!$C$3:$K$10,MATCH(INDIRECT($A$1&amp;"J"&amp;A579),Relationstabel!$A$3:$A$10,0),MATCH(IFERROR(VALUE(INDIRECT($A$1&amp;"K"&amp;A579)),0),Relationstabel!$C$1:$K$1,0))</f>
        <v>Fjernvarme/ Blokvarme</v>
      </c>
      <c r="J579" s="1" t="str">
        <f ca="1">INDEX(Anvendelseskode!B:B,MATCH($F579,Anvendelseskode!$A:$A,0))</f>
        <v>Række-, kæde-, dobbelthus (lodret adskillelse mellem enhederne)</v>
      </c>
      <c r="K579" s="1" t="str">
        <f ca="1">INDEX(Anvendelseskode!C:C,MATCH($F579,Anvendelseskode!$A:$A,0))</f>
        <v>Række-, kæde og dobbelthuse</v>
      </c>
      <c r="L579" s="1" t="str">
        <f ca="1">INDEX(Anvendelseskode!D:D,MATCH($F579,Anvendelseskode!$A:$A,0))</f>
        <v>Private husholdninger</v>
      </c>
      <c r="M579" s="1" t="str">
        <f ca="1">IFERROR(INDEX(SBi!$2:$2,MATCH(H579,SBi!$1:$1,1)),SBi!$K$2)</f>
        <v>1979-1998</v>
      </c>
      <c r="N579" s="1">
        <f ca="1">INDEX(SBi!$C$3:$K$28,MATCH(F579,SBi!$B$3:$B$28,0),MATCH(M579,SBi!$C$2:$K$2,0))</f>
        <v>96.8</v>
      </c>
      <c r="O579" s="16">
        <f t="shared" ref="O579:O642" ca="1" si="125">N579*G579/1000</f>
        <v>7.1631999999999998</v>
      </c>
      <c r="P579" s="16" t="str">
        <f ca="1">IFERROR(INDEX(VpD!$2:$2,MATCH(H579,VpD!$1:$1,1)),VpD!$I$2)</f>
        <v>1979-1998</v>
      </c>
      <c r="Q579" s="1">
        <f ca="1">INDEX(VpD!$C$3:$I$27,MATCH(F579,VpD!$B$3:$B$27,0),MATCH(P579,VpD!$C$2:$I$2,0))</f>
        <v>74</v>
      </c>
      <c r="R579" s="16">
        <f t="shared" ref="R579:R642" ca="1" si="126">Q579*G579/1000</f>
        <v>5.476</v>
      </c>
      <c r="S579" s="14">
        <f t="shared" ref="S579:S642" ca="1" si="127">INDIRECT($A$1&amp;"AE"&amp;A579)</f>
        <v>711646.45</v>
      </c>
      <c r="T579" s="14">
        <f t="shared" ref="T579:T642" ca="1" si="128">INDIRECT($A$1&amp;"AF"&amp;A579)</f>
        <v>6172534.1500000004</v>
      </c>
      <c r="U579" s="14" t="str">
        <f t="shared" ref="U579:U642" ca="1" si="129">INDIRECT($A$1&amp;"AC"&amp;A579)</f>
        <v>0A3F507E-2400-32B8-E044-0003BA298018</v>
      </c>
    </row>
    <row r="580" spans="1:21" s="14" customFormat="1" x14ac:dyDescent="0.25">
      <c r="A580" s="14">
        <f t="shared" si="117"/>
        <v>580</v>
      </c>
      <c r="B580" s="14" t="str">
        <f t="shared" ca="1" si="118"/>
        <v>6D6322E5-B526-4583-82D2-17F07CB86A24</v>
      </c>
      <c r="C580" s="14" t="str">
        <f t="shared" ca="1" si="119"/>
        <v>Højstrupvej</v>
      </c>
      <c r="D580" s="14" t="str">
        <f t="shared" ca="1" si="120"/>
        <v>15</v>
      </c>
      <c r="E580" s="14" t="str">
        <f t="shared" ca="1" si="121"/>
        <v>18eo</v>
      </c>
      <c r="F580" s="1">
        <f t="shared" ca="1" si="122"/>
        <v>120</v>
      </c>
      <c r="G580" s="1">
        <f t="shared" ca="1" si="123"/>
        <v>126</v>
      </c>
      <c r="H580" s="1">
        <f t="shared" ca="1" si="124"/>
        <v>1997</v>
      </c>
      <c r="I580" s="1" t="str">
        <f ca="1">INDEX(Relationstabel!$C$3:$K$10,MATCH(INDIRECT($A$1&amp;"J"&amp;A580),Relationstabel!$A$3:$A$10,0),MATCH(IFERROR(VALUE(INDIRECT($A$1&amp;"K"&amp;A580)),0),Relationstabel!$C$1:$K$1,0))</f>
        <v>Naturgas</v>
      </c>
      <c r="J580" s="1" t="str">
        <f ca="1">INDEX(Anvendelseskode!B:B,MATCH($F580,Anvendelseskode!$A:$A,0))</f>
        <v>Fritliggende enfamilieshus (parcelhus)</v>
      </c>
      <c r="K580" s="1" t="str">
        <f ca="1">INDEX(Anvendelseskode!C:C,MATCH($F580,Anvendelseskode!$A:$A,0))</f>
        <v>Parcelhuse</v>
      </c>
      <c r="L580" s="1" t="str">
        <f ca="1">INDEX(Anvendelseskode!D:D,MATCH($F580,Anvendelseskode!$A:$A,0))</f>
        <v>Private husholdninger</v>
      </c>
      <c r="M580" s="1" t="str">
        <f ca="1">IFERROR(INDEX(SBi!$2:$2,MATCH(H580,SBi!$1:$1,1)),SBi!$K$2)</f>
        <v>1979-1998</v>
      </c>
      <c r="N580" s="1">
        <f ca="1">INDEX(SBi!$C$3:$K$28,MATCH(F580,SBi!$B$3:$B$28,0),MATCH(M580,SBi!$C$2:$K$2,0))</f>
        <v>105.4</v>
      </c>
      <c r="O580" s="16">
        <f t="shared" ca="1" si="125"/>
        <v>13.280400000000002</v>
      </c>
      <c r="P580" s="16" t="str">
        <f ca="1">IFERROR(INDEX(VpD!$2:$2,MATCH(H580,VpD!$1:$1,1)),VpD!$I$2)</f>
        <v>1979-1998</v>
      </c>
      <c r="Q580" s="1">
        <f ca="1">INDEX(VpD!$C$3:$I$27,MATCH(F580,VpD!$B$3:$B$27,0),MATCH(P580,VpD!$C$2:$I$2,0))</f>
        <v>90</v>
      </c>
      <c r="R580" s="16">
        <f t="shared" ca="1" si="126"/>
        <v>11.34</v>
      </c>
      <c r="S580" s="14">
        <f t="shared" ca="1" si="127"/>
        <v>713079.27</v>
      </c>
      <c r="T580" s="14">
        <f t="shared" ca="1" si="128"/>
        <v>6169006.0499999998</v>
      </c>
      <c r="U580" s="14" t="str">
        <f t="shared" ca="1" si="129"/>
        <v>0A3F507E-1B04-32B8-E044-0003BA298018</v>
      </c>
    </row>
    <row r="581" spans="1:21" s="14" customFormat="1" x14ac:dyDescent="0.25">
      <c r="A581" s="14">
        <f t="shared" si="117"/>
        <v>581</v>
      </c>
      <c r="B581" s="14" t="str">
        <f t="shared" ca="1" si="118"/>
        <v>5F0CEE93-6C0E-4C42-A411-DA29A9103403</v>
      </c>
      <c r="C581" s="14" t="str">
        <f t="shared" ca="1" si="119"/>
        <v>Løkketoften</v>
      </c>
      <c r="D581" s="14" t="str">
        <f t="shared" ca="1" si="120"/>
        <v>33</v>
      </c>
      <c r="E581" s="14" t="str">
        <f t="shared" ca="1" si="121"/>
        <v>9fc</v>
      </c>
      <c r="F581" s="1">
        <f t="shared" ca="1" si="122"/>
        <v>120</v>
      </c>
      <c r="G581" s="1">
        <f t="shared" ca="1" si="123"/>
        <v>134</v>
      </c>
      <c r="H581" s="1">
        <f t="shared" ca="1" si="124"/>
        <v>1969</v>
      </c>
      <c r="I581" s="1" t="str">
        <f ca="1">INDEX(Relationstabel!$C$3:$K$10,MATCH(INDIRECT($A$1&amp;"J"&amp;A581),Relationstabel!$A$3:$A$10,0),MATCH(IFERROR(VALUE(INDIRECT($A$1&amp;"K"&amp;A581)),0),Relationstabel!$C$1:$K$1,0))</f>
        <v>Naturgas</v>
      </c>
      <c r="J581" s="1" t="str">
        <f ca="1">INDEX(Anvendelseskode!B:B,MATCH($F581,Anvendelseskode!$A:$A,0))</f>
        <v>Fritliggende enfamilieshus (parcelhus)</v>
      </c>
      <c r="K581" s="1" t="str">
        <f ca="1">INDEX(Anvendelseskode!C:C,MATCH($F581,Anvendelseskode!$A:$A,0))</f>
        <v>Parcelhuse</v>
      </c>
      <c r="L581" s="1" t="str">
        <f ca="1">INDEX(Anvendelseskode!D:D,MATCH($F581,Anvendelseskode!$A:$A,0))</f>
        <v>Private husholdninger</v>
      </c>
      <c r="M581" s="1" t="str">
        <f ca="1">IFERROR(INDEX(SBi!$2:$2,MATCH(H581,SBi!$1:$1,1)),SBi!$K$2)</f>
        <v>1961-1972</v>
      </c>
      <c r="N581" s="1">
        <f ca="1">INDEX(SBi!$C$3:$K$28,MATCH(F581,SBi!$B$3:$B$28,0),MATCH(M581,SBi!$C$2:$K$2,0))</f>
        <v>134.30000000000001</v>
      </c>
      <c r="O581" s="16">
        <f t="shared" ca="1" si="125"/>
        <v>17.996200000000002</v>
      </c>
      <c r="P581" s="16" t="str">
        <f ca="1">IFERROR(INDEX(VpD!$2:$2,MATCH(H581,VpD!$1:$1,1)),VpD!$I$2)</f>
        <v>1961-1972</v>
      </c>
      <c r="Q581" s="1">
        <f ca="1">INDEX(VpD!$C$3:$I$27,MATCH(F581,VpD!$B$3:$B$27,0),MATCH(P581,VpD!$C$2:$I$2,0))</f>
        <v>143</v>
      </c>
      <c r="R581" s="16">
        <f t="shared" ca="1" si="126"/>
        <v>19.161999999999999</v>
      </c>
      <c r="S581" s="14">
        <f t="shared" ca="1" si="127"/>
        <v>710848.1</v>
      </c>
      <c r="T581" s="14">
        <f t="shared" ca="1" si="128"/>
        <v>6172010.3399999999</v>
      </c>
      <c r="U581" s="14" t="str">
        <f t="shared" ca="1" si="129"/>
        <v>0A3F507E-1D04-32B8-E044-0003BA298018</v>
      </c>
    </row>
    <row r="582" spans="1:21" s="14" customFormat="1" x14ac:dyDescent="0.25">
      <c r="A582" s="14">
        <f t="shared" si="117"/>
        <v>582</v>
      </c>
      <c r="B582" s="14" t="str">
        <f t="shared" ca="1" si="118"/>
        <v>6F58E489-6015-4628-870A-E665DC78672B</v>
      </c>
      <c r="C582" s="14" t="str">
        <f t="shared" ca="1" si="119"/>
        <v>Nysøvej</v>
      </c>
      <c r="D582" s="14" t="str">
        <f t="shared" ca="1" si="120"/>
        <v>27</v>
      </c>
      <c r="E582" s="14" t="str">
        <f t="shared" ca="1" si="121"/>
        <v>9bq</v>
      </c>
      <c r="F582" s="1">
        <f t="shared" ca="1" si="122"/>
        <v>510</v>
      </c>
      <c r="G582" s="1">
        <f t="shared" ca="1" si="123"/>
        <v>75</v>
      </c>
      <c r="H582" s="1">
        <f t="shared" ca="1" si="124"/>
        <v>1961</v>
      </c>
      <c r="I582" s="1" t="str">
        <f ca="1">INDEX(Relationstabel!$C$3:$K$10,MATCH(INDIRECT($A$1&amp;"J"&amp;A582),Relationstabel!$A$3:$A$10,0),MATCH(IFERROR(VALUE(INDIRECT($A$1&amp;"K"&amp;A582)),0),Relationstabel!$C$1:$K$1,0))</f>
        <v>Olie</v>
      </c>
      <c r="J582" s="1" t="str">
        <f ca="1">INDEX(Anvendelseskode!B:B,MATCH($F582,Anvendelseskode!$A:$A,0))</f>
        <v>Sommerhuse</v>
      </c>
      <c r="K582" s="1" t="str">
        <f ca="1">INDEX(Anvendelseskode!C:C,MATCH($F582,Anvendelseskode!$A:$A,0))</f>
        <v>Sommerhuse</v>
      </c>
      <c r="L582" s="1" t="str">
        <f ca="1">INDEX(Anvendelseskode!D:D,MATCH($F582,Anvendelseskode!$A:$A,0))</f>
        <v>Private husholdninger</v>
      </c>
      <c r="M582" s="1" t="str">
        <f ca="1">IFERROR(INDEX(SBi!$2:$2,MATCH(H582,SBi!$1:$1,1)),SBi!$K$2)</f>
        <v>1961-1972</v>
      </c>
      <c r="N582" s="1">
        <f ca="1">INDEX(SBi!$C$3:$K$28,MATCH(F582,SBi!$B$3:$B$28,0),MATCH(M582,SBi!$C$2:$K$2,0))</f>
        <v>154.6</v>
      </c>
      <c r="O582" s="16">
        <f t="shared" ca="1" si="125"/>
        <v>11.595000000000001</v>
      </c>
      <c r="P582" s="16" t="str">
        <f ca="1">IFERROR(INDEX(VpD!$2:$2,MATCH(H582,VpD!$1:$1,1)),VpD!$I$2)</f>
        <v>1961-1972</v>
      </c>
      <c r="Q582" s="1">
        <f ca="1">INDEX(VpD!$C$3:$I$27,MATCH(F582,VpD!$B$3:$B$27,0),MATCH(P582,VpD!$C$2:$I$2,0))</f>
        <v>58</v>
      </c>
      <c r="R582" s="16">
        <f t="shared" ca="1" si="126"/>
        <v>4.3499999999999996</v>
      </c>
      <c r="S582" s="14">
        <f t="shared" ca="1" si="127"/>
        <v>712192.02</v>
      </c>
      <c r="T582" s="14">
        <f t="shared" ca="1" si="128"/>
        <v>6169165.6399999997</v>
      </c>
      <c r="U582" s="14" t="str">
        <f t="shared" ca="1" si="129"/>
        <v>0A3F507E-1E04-32B8-E044-0003BA298018</v>
      </c>
    </row>
    <row r="583" spans="1:21" s="14" customFormat="1" x14ac:dyDescent="0.25">
      <c r="A583" s="14">
        <f t="shared" si="117"/>
        <v>583</v>
      </c>
      <c r="B583" s="14" t="str">
        <f t="shared" ca="1" si="118"/>
        <v>3B776EA6-E290-4A71-A1DA-6F15D5436A76</v>
      </c>
      <c r="C583" s="14" t="str">
        <f t="shared" ca="1" si="119"/>
        <v>Bellishaven</v>
      </c>
      <c r="D583" s="14" t="str">
        <f t="shared" ca="1" si="120"/>
        <v>12</v>
      </c>
      <c r="E583" s="14" t="str">
        <f t="shared" ca="1" si="121"/>
        <v>27k</v>
      </c>
      <c r="F583" s="1">
        <f t="shared" ca="1" si="122"/>
        <v>130</v>
      </c>
      <c r="G583" s="1">
        <f t="shared" ca="1" si="123"/>
        <v>104</v>
      </c>
      <c r="H583" s="1">
        <f t="shared" ca="1" si="124"/>
        <v>1993</v>
      </c>
      <c r="I583" s="1" t="str">
        <f ca="1">INDEX(Relationstabel!$C$3:$K$10,MATCH(INDIRECT($A$1&amp;"J"&amp;A583),Relationstabel!$A$3:$A$10,0),MATCH(IFERROR(VALUE(INDIRECT($A$1&amp;"K"&amp;A583)),0),Relationstabel!$C$1:$K$1,0))</f>
        <v>Fjernvarme/ Blokvarme</v>
      </c>
      <c r="J583" s="1" t="str">
        <f ca="1">INDEX(Anvendelseskode!B:B,MATCH($F583,Anvendelseskode!$A:$A,0))</f>
        <v>Række-, kæde-, dobbelthus (lodret adskillelse mellem enhederne)</v>
      </c>
      <c r="K583" s="1" t="str">
        <f ca="1">INDEX(Anvendelseskode!C:C,MATCH($F583,Anvendelseskode!$A:$A,0))</f>
        <v>Række-, kæde og dobbelthuse</v>
      </c>
      <c r="L583" s="1" t="str">
        <f ca="1">INDEX(Anvendelseskode!D:D,MATCH($F583,Anvendelseskode!$A:$A,0))</f>
        <v>Private husholdninger</v>
      </c>
      <c r="M583" s="1" t="str">
        <f ca="1">IFERROR(INDEX(SBi!$2:$2,MATCH(H583,SBi!$1:$1,1)),SBi!$K$2)</f>
        <v>1979-1998</v>
      </c>
      <c r="N583" s="1">
        <f ca="1">INDEX(SBi!$C$3:$K$28,MATCH(F583,SBi!$B$3:$B$28,0),MATCH(M583,SBi!$C$2:$K$2,0))</f>
        <v>96.8</v>
      </c>
      <c r="O583" s="16">
        <f t="shared" ca="1" si="125"/>
        <v>10.0672</v>
      </c>
      <c r="P583" s="16" t="str">
        <f ca="1">IFERROR(INDEX(VpD!$2:$2,MATCH(H583,VpD!$1:$1,1)),VpD!$I$2)</f>
        <v>1979-1998</v>
      </c>
      <c r="Q583" s="1">
        <f ca="1">INDEX(VpD!$C$3:$I$27,MATCH(F583,VpD!$B$3:$B$27,0),MATCH(P583,VpD!$C$2:$I$2,0))</f>
        <v>74</v>
      </c>
      <c r="R583" s="16">
        <f t="shared" ca="1" si="126"/>
        <v>7.6959999999999997</v>
      </c>
      <c r="S583" s="14">
        <f t="shared" ca="1" si="127"/>
        <v>711508.41</v>
      </c>
      <c r="T583" s="14">
        <f t="shared" ca="1" si="128"/>
        <v>6172501.6500000004</v>
      </c>
      <c r="U583" s="14" t="str">
        <f t="shared" ca="1" si="129"/>
        <v>0A3F507E-1514-32B8-E044-0003BA298018</v>
      </c>
    </row>
    <row r="584" spans="1:21" s="14" customFormat="1" x14ac:dyDescent="0.25">
      <c r="A584" s="14">
        <f t="shared" si="117"/>
        <v>584</v>
      </c>
      <c r="B584" s="14" t="str">
        <f t="shared" ca="1" si="118"/>
        <v>AA49DAA8-EC8D-418E-BCE1-BCB53FCBDA31</v>
      </c>
      <c r="C584" s="14" t="str">
        <f t="shared" ca="1" si="119"/>
        <v>Bysvinget</v>
      </c>
      <c r="D584" s="14" t="str">
        <f t="shared" ca="1" si="120"/>
        <v>16</v>
      </c>
      <c r="E584" s="14" t="str">
        <f t="shared" ca="1" si="121"/>
        <v>10eu</v>
      </c>
      <c r="F584" s="1">
        <f t="shared" ca="1" si="122"/>
        <v>120</v>
      </c>
      <c r="G584" s="1">
        <f t="shared" ca="1" si="123"/>
        <v>131</v>
      </c>
      <c r="H584" s="1">
        <f t="shared" ca="1" si="124"/>
        <v>1986</v>
      </c>
      <c r="I584" s="1" t="str">
        <f ca="1">INDEX(Relationstabel!$C$3:$K$10,MATCH(INDIRECT($A$1&amp;"J"&amp;A584),Relationstabel!$A$3:$A$10,0),MATCH(IFERROR(VALUE(INDIRECT($A$1&amp;"K"&amp;A584)),0),Relationstabel!$C$1:$K$1,0))</f>
        <v>Elvarme</v>
      </c>
      <c r="J584" s="1" t="str">
        <f ca="1">INDEX(Anvendelseskode!B:B,MATCH($F584,Anvendelseskode!$A:$A,0))</f>
        <v>Fritliggende enfamilieshus (parcelhus)</v>
      </c>
      <c r="K584" s="1" t="str">
        <f ca="1">INDEX(Anvendelseskode!C:C,MATCH($F584,Anvendelseskode!$A:$A,0))</f>
        <v>Parcelhuse</v>
      </c>
      <c r="L584" s="1" t="str">
        <f ca="1">INDEX(Anvendelseskode!D:D,MATCH($F584,Anvendelseskode!$A:$A,0))</f>
        <v>Private husholdninger</v>
      </c>
      <c r="M584" s="1" t="str">
        <f ca="1">IFERROR(INDEX(SBi!$2:$2,MATCH(H584,SBi!$1:$1,1)),SBi!$K$2)</f>
        <v>1979-1998</v>
      </c>
      <c r="N584" s="1">
        <f ca="1">INDEX(SBi!$C$3:$K$28,MATCH(F584,SBi!$B$3:$B$28,0),MATCH(M584,SBi!$C$2:$K$2,0))</f>
        <v>105.4</v>
      </c>
      <c r="O584" s="16">
        <f t="shared" ca="1" si="125"/>
        <v>13.807400000000001</v>
      </c>
      <c r="P584" s="16" t="str">
        <f ca="1">IFERROR(INDEX(VpD!$2:$2,MATCH(H584,VpD!$1:$1,1)),VpD!$I$2)</f>
        <v>1979-1998</v>
      </c>
      <c r="Q584" s="1">
        <f ca="1">INDEX(VpD!$C$3:$I$27,MATCH(F584,VpD!$B$3:$B$27,0),MATCH(P584,VpD!$C$2:$I$2,0))</f>
        <v>90</v>
      </c>
      <c r="R584" s="16">
        <f t="shared" ca="1" si="126"/>
        <v>11.79</v>
      </c>
      <c r="S584" s="14">
        <f t="shared" ca="1" si="127"/>
        <v>711535.41</v>
      </c>
      <c r="T584" s="14">
        <f t="shared" ca="1" si="128"/>
        <v>6170855.71</v>
      </c>
      <c r="U584" s="14" t="str">
        <f t="shared" ca="1" si="129"/>
        <v>0A3F507E-1614-32B8-E044-0003BA298018</v>
      </c>
    </row>
    <row r="585" spans="1:21" s="14" customFormat="1" x14ac:dyDescent="0.25">
      <c r="A585" s="14">
        <f t="shared" si="117"/>
        <v>585</v>
      </c>
      <c r="B585" s="14" t="str">
        <f t="shared" ca="1" si="118"/>
        <v>6C74FBE8-12AF-49F5-90AA-22B272A60D17</v>
      </c>
      <c r="C585" s="14" t="str">
        <f t="shared" ca="1" si="119"/>
        <v>Horsbred</v>
      </c>
      <c r="D585" s="14" t="str">
        <f t="shared" ca="1" si="120"/>
        <v>160</v>
      </c>
      <c r="E585" s="14" t="str">
        <f t="shared" ca="1" si="121"/>
        <v>20p</v>
      </c>
      <c r="F585" s="1">
        <f t="shared" ca="1" si="122"/>
        <v>120</v>
      </c>
      <c r="G585" s="1">
        <f t="shared" ca="1" si="123"/>
        <v>167</v>
      </c>
      <c r="H585" s="1">
        <f t="shared" ca="1" si="124"/>
        <v>1994</v>
      </c>
      <c r="I585" s="1" t="str">
        <f ca="1">INDEX(Relationstabel!$C$3:$K$10,MATCH(INDIRECT($A$1&amp;"J"&amp;A585),Relationstabel!$A$3:$A$10,0),MATCH(IFERROR(VALUE(INDIRECT($A$1&amp;"K"&amp;A585)),0),Relationstabel!$C$1:$K$1,0))</f>
        <v>Fjernvarme/ Blokvarme</v>
      </c>
      <c r="J585" s="1" t="str">
        <f ca="1">INDEX(Anvendelseskode!B:B,MATCH($F585,Anvendelseskode!$A:$A,0))</f>
        <v>Fritliggende enfamilieshus (parcelhus)</v>
      </c>
      <c r="K585" s="1" t="str">
        <f ca="1">INDEX(Anvendelseskode!C:C,MATCH($F585,Anvendelseskode!$A:$A,0))</f>
        <v>Parcelhuse</v>
      </c>
      <c r="L585" s="1" t="str">
        <f ca="1">INDEX(Anvendelseskode!D:D,MATCH($F585,Anvendelseskode!$A:$A,0))</f>
        <v>Private husholdninger</v>
      </c>
      <c r="M585" s="1" t="str">
        <f ca="1">IFERROR(INDEX(SBi!$2:$2,MATCH(H585,SBi!$1:$1,1)),SBi!$K$2)</f>
        <v>1979-1998</v>
      </c>
      <c r="N585" s="1">
        <f ca="1">INDEX(SBi!$C$3:$K$28,MATCH(F585,SBi!$B$3:$B$28,0),MATCH(M585,SBi!$C$2:$K$2,0))</f>
        <v>105.4</v>
      </c>
      <c r="O585" s="16">
        <f t="shared" ca="1" si="125"/>
        <v>17.601800000000001</v>
      </c>
      <c r="P585" s="16" t="str">
        <f ca="1">IFERROR(INDEX(VpD!$2:$2,MATCH(H585,VpD!$1:$1,1)),VpD!$I$2)</f>
        <v>1979-1998</v>
      </c>
      <c r="Q585" s="1">
        <f ca="1">INDEX(VpD!$C$3:$I$27,MATCH(F585,VpD!$B$3:$B$27,0),MATCH(P585,VpD!$C$2:$I$2,0))</f>
        <v>90</v>
      </c>
      <c r="R585" s="16">
        <f t="shared" ca="1" si="126"/>
        <v>15.03</v>
      </c>
      <c r="S585" s="14">
        <f t="shared" ca="1" si="127"/>
        <v>711403.58</v>
      </c>
      <c r="T585" s="14">
        <f t="shared" ca="1" si="128"/>
        <v>6172213.1200000001</v>
      </c>
      <c r="U585" s="14" t="str">
        <f t="shared" ca="1" si="129"/>
        <v>0A3F507E-1914-32B8-E044-0003BA298018</v>
      </c>
    </row>
    <row r="586" spans="1:21" s="14" customFormat="1" x14ac:dyDescent="0.25">
      <c r="A586" s="14">
        <f t="shared" si="117"/>
        <v>586</v>
      </c>
      <c r="B586" s="14" t="str">
        <f t="shared" ca="1" si="118"/>
        <v>B660519C-A7DC-4461-92CA-6E5FBB00A32F</v>
      </c>
      <c r="C586" s="14" t="str">
        <f t="shared" ca="1" si="119"/>
        <v>Hyrdeengen</v>
      </c>
      <c r="D586" s="14" t="str">
        <f t="shared" ca="1" si="120"/>
        <v>389</v>
      </c>
      <c r="E586" s="14" t="str">
        <f t="shared" ca="1" si="121"/>
        <v>21cu</v>
      </c>
      <c r="F586" s="1">
        <f t="shared" ca="1" si="122"/>
        <v>130</v>
      </c>
      <c r="G586" s="1">
        <f t="shared" ca="1" si="123"/>
        <v>125</v>
      </c>
      <c r="H586" s="1">
        <f t="shared" ca="1" si="124"/>
        <v>1975</v>
      </c>
      <c r="I586" s="1" t="str">
        <f ca="1">INDEX(Relationstabel!$C$3:$K$10,MATCH(INDIRECT($A$1&amp;"J"&amp;A586),Relationstabel!$A$3:$A$10,0),MATCH(IFERROR(VALUE(INDIRECT($A$1&amp;"K"&amp;A586)),0),Relationstabel!$C$1:$K$1,0))</f>
        <v>Elvarme</v>
      </c>
      <c r="J586" s="1" t="str">
        <f ca="1">INDEX(Anvendelseskode!B:B,MATCH($F586,Anvendelseskode!$A:$A,0))</f>
        <v>Række-, kæde-, dobbelthus (lodret adskillelse mellem enhederne)</v>
      </c>
      <c r="K586" s="1" t="str">
        <f ca="1">INDEX(Anvendelseskode!C:C,MATCH($F586,Anvendelseskode!$A:$A,0))</f>
        <v>Række-, kæde og dobbelthuse</v>
      </c>
      <c r="L586" s="1" t="str">
        <f ca="1">INDEX(Anvendelseskode!D:D,MATCH($F586,Anvendelseskode!$A:$A,0))</f>
        <v>Private husholdninger</v>
      </c>
      <c r="M586" s="1" t="str">
        <f ca="1">IFERROR(INDEX(SBi!$2:$2,MATCH(H586,SBi!$1:$1,1)),SBi!$K$2)</f>
        <v>1973-1978</v>
      </c>
      <c r="N586" s="1">
        <f ca="1">INDEX(SBi!$C$3:$K$28,MATCH(F586,SBi!$B$3:$B$28,0),MATCH(M586,SBi!$C$2:$K$2,0))</f>
        <v>112.6</v>
      </c>
      <c r="O586" s="16">
        <f t="shared" ca="1" si="125"/>
        <v>14.074999999999999</v>
      </c>
      <c r="P586" s="16" t="str">
        <f ca="1">IFERROR(INDEX(VpD!$2:$2,MATCH(H586,VpD!$1:$1,1)),VpD!$I$2)</f>
        <v>1973-1978</v>
      </c>
      <c r="Q586" s="1">
        <f ca="1">INDEX(VpD!$C$3:$I$27,MATCH(F586,VpD!$B$3:$B$27,0),MATCH(P586,VpD!$C$2:$I$2,0))</f>
        <v>98</v>
      </c>
      <c r="R586" s="16">
        <f t="shared" ca="1" si="126"/>
        <v>12.25</v>
      </c>
      <c r="S586" s="14">
        <f t="shared" ca="1" si="127"/>
        <v>711503.01</v>
      </c>
      <c r="T586" s="14">
        <f t="shared" ca="1" si="128"/>
        <v>6172360.5999999996</v>
      </c>
      <c r="U586" s="14" t="str">
        <f t="shared" ca="1" si="129"/>
        <v>0A3F507E-1A14-32B8-E044-0003BA298018</v>
      </c>
    </row>
    <row r="587" spans="1:21" s="14" customFormat="1" x14ac:dyDescent="0.25">
      <c r="A587" s="14">
        <f t="shared" si="117"/>
        <v>587</v>
      </c>
      <c r="B587" s="14" t="str">
        <f t="shared" ca="1" si="118"/>
        <v>A8858280-F17D-48FC-85F3-7C0719157FC4</v>
      </c>
      <c r="C587" s="14" t="str">
        <f t="shared" ca="1" si="119"/>
        <v>Kollerupparken</v>
      </c>
      <c r="D587" s="14" t="str">
        <f t="shared" ca="1" si="120"/>
        <v>46</v>
      </c>
      <c r="E587" s="14" t="str">
        <f t="shared" ca="1" si="121"/>
        <v>6lo</v>
      </c>
      <c r="F587" s="1">
        <f t="shared" ca="1" si="122"/>
        <v>130</v>
      </c>
      <c r="G587" s="1">
        <f t="shared" ca="1" si="123"/>
        <v>110</v>
      </c>
      <c r="H587" s="1">
        <f t="shared" ca="1" si="124"/>
        <v>1967</v>
      </c>
      <c r="I587" s="1" t="str">
        <f ca="1">INDEX(Relationstabel!$C$3:$K$10,MATCH(INDIRECT($A$1&amp;"J"&amp;A587),Relationstabel!$A$3:$A$10,0),MATCH(IFERROR(VALUE(INDIRECT($A$1&amp;"K"&amp;A587)),0),Relationstabel!$C$1:$K$1,0))</f>
        <v>Fjernvarme/ Blokvarme</v>
      </c>
      <c r="J587" s="1" t="str">
        <f ca="1">INDEX(Anvendelseskode!B:B,MATCH($F587,Anvendelseskode!$A:$A,0))</f>
        <v>Række-, kæde-, dobbelthus (lodret adskillelse mellem enhederne)</v>
      </c>
      <c r="K587" s="1" t="str">
        <f ca="1">INDEX(Anvendelseskode!C:C,MATCH($F587,Anvendelseskode!$A:$A,0))</f>
        <v>Række-, kæde og dobbelthuse</v>
      </c>
      <c r="L587" s="1" t="str">
        <f ca="1">INDEX(Anvendelseskode!D:D,MATCH($F587,Anvendelseskode!$A:$A,0))</f>
        <v>Private husholdninger</v>
      </c>
      <c r="M587" s="1" t="str">
        <f ca="1">IFERROR(INDEX(SBi!$2:$2,MATCH(H587,SBi!$1:$1,1)),SBi!$K$2)</f>
        <v>1961-1972</v>
      </c>
      <c r="N587" s="1">
        <f ca="1">INDEX(SBi!$C$3:$K$28,MATCH(F587,SBi!$B$3:$B$28,0),MATCH(M587,SBi!$C$2:$K$2,0))</f>
        <v>119.9</v>
      </c>
      <c r="O587" s="16">
        <f t="shared" ca="1" si="125"/>
        <v>13.189</v>
      </c>
      <c r="P587" s="16" t="str">
        <f ca="1">IFERROR(INDEX(VpD!$2:$2,MATCH(H587,VpD!$1:$1,1)),VpD!$I$2)</f>
        <v>1961-1972</v>
      </c>
      <c r="Q587" s="1">
        <f ca="1">INDEX(VpD!$C$3:$I$27,MATCH(F587,VpD!$B$3:$B$27,0),MATCH(P587,VpD!$C$2:$I$2,0))</f>
        <v>120</v>
      </c>
      <c r="R587" s="16">
        <f t="shared" ca="1" si="126"/>
        <v>13.2</v>
      </c>
      <c r="S587" s="14">
        <f t="shared" ca="1" si="127"/>
        <v>713624.92</v>
      </c>
      <c r="T587" s="14">
        <f t="shared" ca="1" si="128"/>
        <v>6169306.5499999998</v>
      </c>
      <c r="U587" s="14" t="str">
        <f t="shared" ca="1" si="129"/>
        <v>0A3F507E-1C14-32B8-E044-0003BA298018</v>
      </c>
    </row>
    <row r="588" spans="1:21" s="14" customFormat="1" x14ac:dyDescent="0.25">
      <c r="A588" s="14">
        <f t="shared" si="117"/>
        <v>588</v>
      </c>
      <c r="B588" s="14" t="str">
        <f t="shared" ca="1" si="118"/>
        <v>DBE7EA6D-1073-474E-9418-2644850C810C</v>
      </c>
      <c r="C588" s="14" t="str">
        <f t="shared" ca="1" si="119"/>
        <v>Bellishaven</v>
      </c>
      <c r="D588" s="14" t="str">
        <f t="shared" ca="1" si="120"/>
        <v>19</v>
      </c>
      <c r="E588" s="14" t="str">
        <f t="shared" ca="1" si="121"/>
        <v>27ai</v>
      </c>
      <c r="F588" s="1">
        <f t="shared" ca="1" si="122"/>
        <v>130</v>
      </c>
      <c r="G588" s="1">
        <f t="shared" ca="1" si="123"/>
        <v>90</v>
      </c>
      <c r="H588" s="1">
        <f t="shared" ca="1" si="124"/>
        <v>1993</v>
      </c>
      <c r="I588" s="1" t="str">
        <f ca="1">INDEX(Relationstabel!$C$3:$K$10,MATCH(INDIRECT($A$1&amp;"J"&amp;A588),Relationstabel!$A$3:$A$10,0),MATCH(IFERROR(VALUE(INDIRECT($A$1&amp;"K"&amp;A588)),0),Relationstabel!$C$1:$K$1,0))</f>
        <v>Fjernvarme/ Blokvarme</v>
      </c>
      <c r="J588" s="1" t="str">
        <f ca="1">INDEX(Anvendelseskode!B:B,MATCH($F588,Anvendelseskode!$A:$A,0))</f>
        <v>Række-, kæde-, dobbelthus (lodret adskillelse mellem enhederne)</v>
      </c>
      <c r="K588" s="1" t="str">
        <f ca="1">INDEX(Anvendelseskode!C:C,MATCH($F588,Anvendelseskode!$A:$A,0))</f>
        <v>Række-, kæde og dobbelthuse</v>
      </c>
      <c r="L588" s="1" t="str">
        <f ca="1">INDEX(Anvendelseskode!D:D,MATCH($F588,Anvendelseskode!$A:$A,0))</f>
        <v>Private husholdninger</v>
      </c>
      <c r="M588" s="1" t="str">
        <f ca="1">IFERROR(INDEX(SBi!$2:$2,MATCH(H588,SBi!$1:$1,1)),SBi!$K$2)</f>
        <v>1979-1998</v>
      </c>
      <c r="N588" s="1">
        <f ca="1">INDEX(SBi!$C$3:$K$28,MATCH(F588,SBi!$B$3:$B$28,0),MATCH(M588,SBi!$C$2:$K$2,0))</f>
        <v>96.8</v>
      </c>
      <c r="O588" s="16">
        <f t="shared" ca="1" si="125"/>
        <v>8.7119999999999997</v>
      </c>
      <c r="P588" s="16" t="str">
        <f ca="1">IFERROR(INDEX(VpD!$2:$2,MATCH(H588,VpD!$1:$1,1)),VpD!$I$2)</f>
        <v>1979-1998</v>
      </c>
      <c r="Q588" s="1">
        <f ca="1">INDEX(VpD!$C$3:$I$27,MATCH(F588,VpD!$B$3:$B$27,0),MATCH(P588,VpD!$C$2:$I$2,0))</f>
        <v>74</v>
      </c>
      <c r="R588" s="16">
        <f t="shared" ca="1" si="126"/>
        <v>6.66</v>
      </c>
      <c r="S588" s="14">
        <f t="shared" ca="1" si="127"/>
        <v>711486.79</v>
      </c>
      <c r="T588" s="14">
        <f t="shared" ca="1" si="128"/>
        <v>6172443.2199999997</v>
      </c>
      <c r="U588" s="14" t="str">
        <f t="shared" ca="1" si="129"/>
        <v>0A3F507E-151B-32B8-E044-0003BA298018</v>
      </c>
    </row>
    <row r="589" spans="1:21" s="14" customFormat="1" x14ac:dyDescent="0.25">
      <c r="A589" s="14">
        <f t="shared" si="117"/>
        <v>589</v>
      </c>
      <c r="B589" s="14" t="str">
        <f t="shared" ca="1" si="118"/>
        <v>AB16DE3E-ADE0-4CB9-8399-037B2C9EB524</v>
      </c>
      <c r="C589" s="14" t="str">
        <f t="shared" ca="1" si="119"/>
        <v>Bækkeskovvej</v>
      </c>
      <c r="D589" s="14" t="str">
        <f t="shared" ca="1" si="120"/>
        <v>12B</v>
      </c>
      <c r="E589" s="14" t="str">
        <f t="shared" ca="1" si="121"/>
        <v>18rc</v>
      </c>
      <c r="F589" s="1">
        <f t="shared" ca="1" si="122"/>
        <v>120</v>
      </c>
      <c r="G589" s="1">
        <f t="shared" ca="1" si="123"/>
        <v>146</v>
      </c>
      <c r="H589" s="1">
        <f t="shared" ca="1" si="124"/>
        <v>2004</v>
      </c>
      <c r="I589" s="1" t="str">
        <f ca="1">INDEX(Relationstabel!$C$3:$K$10,MATCH(INDIRECT($A$1&amp;"J"&amp;A589),Relationstabel!$A$3:$A$10,0),MATCH(IFERROR(VALUE(INDIRECT($A$1&amp;"K"&amp;A589)),0),Relationstabel!$C$1:$K$1,0))</f>
        <v>Naturgas</v>
      </c>
      <c r="J589" s="1" t="str">
        <f ca="1">INDEX(Anvendelseskode!B:B,MATCH($F589,Anvendelseskode!$A:$A,0))</f>
        <v>Fritliggende enfamilieshus (parcelhus)</v>
      </c>
      <c r="K589" s="1" t="str">
        <f ca="1">INDEX(Anvendelseskode!C:C,MATCH($F589,Anvendelseskode!$A:$A,0))</f>
        <v>Parcelhuse</v>
      </c>
      <c r="L589" s="1" t="str">
        <f ca="1">INDEX(Anvendelseskode!D:D,MATCH($F589,Anvendelseskode!$A:$A,0))</f>
        <v>Private husholdninger</v>
      </c>
      <c r="M589" s="1" t="str">
        <f ca="1">IFERROR(INDEX(SBi!$2:$2,MATCH(H589,SBi!$1:$1,1)),SBi!$K$2)</f>
        <v>1999-2006</v>
      </c>
      <c r="N589" s="1">
        <f ca="1">INDEX(SBi!$C$3:$K$28,MATCH(F589,SBi!$B$3:$B$28,0),MATCH(M589,SBi!$C$2:$K$2,0))</f>
        <v>83.9</v>
      </c>
      <c r="O589" s="16">
        <f t="shared" ca="1" si="125"/>
        <v>12.249400000000001</v>
      </c>
      <c r="P589" s="16" t="str">
        <f ca="1">IFERROR(INDEX(VpD!$2:$2,MATCH(H589,VpD!$1:$1,1)),VpD!$I$2)</f>
        <v>&gt;1998</v>
      </c>
      <c r="Q589" s="1">
        <f ca="1">INDEX(VpD!$C$3:$I$27,MATCH(F589,VpD!$B$3:$B$27,0),MATCH(P589,VpD!$C$2:$I$2,0))</f>
        <v>72</v>
      </c>
      <c r="R589" s="16">
        <f t="shared" ca="1" si="126"/>
        <v>10.512</v>
      </c>
      <c r="S589" s="14">
        <f t="shared" ca="1" si="127"/>
        <v>713128.71</v>
      </c>
      <c r="T589" s="14">
        <f t="shared" ca="1" si="128"/>
        <v>6168889.4100000001</v>
      </c>
      <c r="U589" s="14" t="str">
        <f t="shared" ca="1" si="129"/>
        <v>0A3F507E-161B-32B8-E044-0003BA298018</v>
      </c>
    </row>
    <row r="590" spans="1:21" s="14" customFormat="1" x14ac:dyDescent="0.25">
      <c r="A590" s="14">
        <f t="shared" si="117"/>
        <v>590</v>
      </c>
      <c r="B590" s="14" t="str">
        <f t="shared" ca="1" si="118"/>
        <v>57A5AEF6-2958-46B3-9D40-503BB829D258</v>
      </c>
      <c r="C590" s="14" t="str">
        <f t="shared" ca="1" si="119"/>
        <v>Rendsagervej</v>
      </c>
      <c r="D590" s="14" t="str">
        <f t="shared" ca="1" si="120"/>
        <v>164</v>
      </c>
      <c r="E590" s="14" t="str">
        <f t="shared" ca="1" si="121"/>
        <v>9fu</v>
      </c>
      <c r="F590" s="1">
        <f t="shared" ca="1" si="122"/>
        <v>120</v>
      </c>
      <c r="G590" s="1">
        <f t="shared" ca="1" si="123"/>
        <v>134</v>
      </c>
      <c r="H590" s="1">
        <f t="shared" ca="1" si="124"/>
        <v>1971</v>
      </c>
      <c r="I590" s="1" t="str">
        <f ca="1">INDEX(Relationstabel!$C$3:$K$10,MATCH(INDIRECT($A$1&amp;"J"&amp;A590),Relationstabel!$A$3:$A$10,0),MATCH(IFERROR(VALUE(INDIRECT($A$1&amp;"K"&amp;A590)),0),Relationstabel!$C$1:$K$1,0))</f>
        <v>Naturgas</v>
      </c>
      <c r="J590" s="1" t="str">
        <f ca="1">INDEX(Anvendelseskode!B:B,MATCH($F590,Anvendelseskode!$A:$A,0))</f>
        <v>Fritliggende enfamilieshus (parcelhus)</v>
      </c>
      <c r="K590" s="1" t="str">
        <f ca="1">INDEX(Anvendelseskode!C:C,MATCH($F590,Anvendelseskode!$A:$A,0))</f>
        <v>Parcelhuse</v>
      </c>
      <c r="L590" s="1" t="str">
        <f ca="1">INDEX(Anvendelseskode!D:D,MATCH($F590,Anvendelseskode!$A:$A,0))</f>
        <v>Private husholdninger</v>
      </c>
      <c r="M590" s="1" t="str">
        <f ca="1">IFERROR(INDEX(SBi!$2:$2,MATCH(H590,SBi!$1:$1,1)),SBi!$K$2)</f>
        <v>1961-1972</v>
      </c>
      <c r="N590" s="1">
        <f ca="1">INDEX(SBi!$C$3:$K$28,MATCH(F590,SBi!$B$3:$B$28,0),MATCH(M590,SBi!$C$2:$K$2,0))</f>
        <v>134.30000000000001</v>
      </c>
      <c r="O590" s="16">
        <f t="shared" ca="1" si="125"/>
        <v>17.996200000000002</v>
      </c>
      <c r="P590" s="16" t="str">
        <f ca="1">IFERROR(INDEX(VpD!$2:$2,MATCH(H590,VpD!$1:$1,1)),VpD!$I$2)</f>
        <v>1961-1972</v>
      </c>
      <c r="Q590" s="1">
        <f ca="1">INDEX(VpD!$C$3:$I$27,MATCH(F590,VpD!$B$3:$B$27,0),MATCH(P590,VpD!$C$2:$I$2,0))</f>
        <v>143</v>
      </c>
      <c r="R590" s="16">
        <f t="shared" ca="1" si="126"/>
        <v>19.161999999999999</v>
      </c>
      <c r="S590" s="14">
        <f t="shared" ca="1" si="127"/>
        <v>710957.44</v>
      </c>
      <c r="T590" s="14">
        <f t="shared" ca="1" si="128"/>
        <v>6171870.8399999999</v>
      </c>
      <c r="U590" s="14" t="str">
        <f t="shared" ca="1" si="129"/>
        <v>0A3F507E-2020-32B8-E044-0003BA298018</v>
      </c>
    </row>
    <row r="591" spans="1:21" s="14" customFormat="1" x14ac:dyDescent="0.25">
      <c r="A591" s="14">
        <f t="shared" si="117"/>
        <v>591</v>
      </c>
      <c r="B591" s="14" t="str">
        <f t="shared" ca="1" si="118"/>
        <v>119DD3EF-46F5-4143-9782-8FB23EC16C5D</v>
      </c>
      <c r="C591" s="14" t="str">
        <f t="shared" ca="1" si="119"/>
        <v>Bellishaven</v>
      </c>
      <c r="D591" s="14" t="str">
        <f t="shared" ca="1" si="120"/>
        <v>30</v>
      </c>
      <c r="E591" s="14" t="str">
        <f t="shared" ca="1" si="121"/>
        <v>27v</v>
      </c>
      <c r="F591" s="1">
        <f t="shared" ca="1" si="122"/>
        <v>130</v>
      </c>
      <c r="G591" s="1">
        <f t="shared" ca="1" si="123"/>
        <v>74</v>
      </c>
      <c r="H591" s="1">
        <f t="shared" ca="1" si="124"/>
        <v>1993</v>
      </c>
      <c r="I591" s="1" t="str">
        <f ca="1">INDEX(Relationstabel!$C$3:$K$10,MATCH(INDIRECT($A$1&amp;"J"&amp;A591),Relationstabel!$A$3:$A$10,0),MATCH(IFERROR(VALUE(INDIRECT($A$1&amp;"K"&amp;A591)),0),Relationstabel!$C$1:$K$1,0))</f>
        <v>Fjernvarme/ Blokvarme</v>
      </c>
      <c r="J591" s="1" t="str">
        <f ca="1">INDEX(Anvendelseskode!B:B,MATCH($F591,Anvendelseskode!$A:$A,0))</f>
        <v>Række-, kæde-, dobbelthus (lodret adskillelse mellem enhederne)</v>
      </c>
      <c r="K591" s="1" t="str">
        <f ca="1">INDEX(Anvendelseskode!C:C,MATCH($F591,Anvendelseskode!$A:$A,0))</f>
        <v>Række-, kæde og dobbelthuse</v>
      </c>
      <c r="L591" s="1" t="str">
        <f ca="1">INDEX(Anvendelseskode!D:D,MATCH($F591,Anvendelseskode!$A:$A,0))</f>
        <v>Private husholdninger</v>
      </c>
      <c r="M591" s="1" t="str">
        <f ca="1">IFERROR(INDEX(SBi!$2:$2,MATCH(H591,SBi!$1:$1,1)),SBi!$K$2)</f>
        <v>1979-1998</v>
      </c>
      <c r="N591" s="1">
        <f ca="1">INDEX(SBi!$C$3:$K$28,MATCH(F591,SBi!$B$3:$B$28,0),MATCH(M591,SBi!$C$2:$K$2,0))</f>
        <v>96.8</v>
      </c>
      <c r="O591" s="16">
        <f t="shared" ca="1" si="125"/>
        <v>7.1631999999999998</v>
      </c>
      <c r="P591" s="16" t="str">
        <f ca="1">IFERROR(INDEX(VpD!$2:$2,MATCH(H591,VpD!$1:$1,1)),VpD!$I$2)</f>
        <v>1979-1998</v>
      </c>
      <c r="Q591" s="1">
        <f ca="1">INDEX(VpD!$C$3:$I$27,MATCH(F591,VpD!$B$3:$B$27,0),MATCH(P591,VpD!$C$2:$I$2,0))</f>
        <v>74</v>
      </c>
      <c r="R591" s="16">
        <f t="shared" ca="1" si="126"/>
        <v>5.476</v>
      </c>
      <c r="S591" s="14">
        <f t="shared" ca="1" si="127"/>
        <v>711558.55</v>
      </c>
      <c r="T591" s="14">
        <f t="shared" ca="1" si="128"/>
        <v>6172429.1100000003</v>
      </c>
      <c r="U591" s="14" t="str">
        <f t="shared" ca="1" si="129"/>
        <v>0A3F507E-1526-32B8-E044-0003BA298018</v>
      </c>
    </row>
    <row r="592" spans="1:21" s="14" customFormat="1" x14ac:dyDescent="0.25">
      <c r="A592" s="14">
        <f t="shared" si="117"/>
        <v>592</v>
      </c>
      <c r="B592" s="14" t="str">
        <f t="shared" ca="1" si="118"/>
        <v>2684E662-43B1-436D-A5A5-EA0D78E38167</v>
      </c>
      <c r="C592" s="14" t="str">
        <f t="shared" ca="1" si="119"/>
        <v>Bækkeskovvej</v>
      </c>
      <c r="D592" s="14" t="str">
        <f t="shared" ca="1" si="120"/>
        <v>24</v>
      </c>
      <c r="E592" s="14" t="str">
        <f t="shared" ca="1" si="121"/>
        <v>18dm</v>
      </c>
      <c r="F592" s="1">
        <f t="shared" ca="1" si="122"/>
        <v>120</v>
      </c>
      <c r="G592" s="1">
        <f t="shared" ca="1" si="123"/>
        <v>199</v>
      </c>
      <c r="H592" s="1">
        <f t="shared" ca="1" si="124"/>
        <v>1965</v>
      </c>
      <c r="I592" s="1" t="str">
        <f ca="1">INDEX(Relationstabel!$C$3:$K$10,MATCH(INDIRECT($A$1&amp;"J"&amp;A592),Relationstabel!$A$3:$A$10,0),MATCH(IFERROR(VALUE(INDIRECT($A$1&amp;"K"&amp;A592)),0),Relationstabel!$C$1:$K$1,0))</f>
        <v>Naturgas</v>
      </c>
      <c r="J592" s="1" t="str">
        <f ca="1">INDEX(Anvendelseskode!B:B,MATCH($F592,Anvendelseskode!$A:$A,0))</f>
        <v>Fritliggende enfamilieshus (parcelhus)</v>
      </c>
      <c r="K592" s="1" t="str">
        <f ca="1">INDEX(Anvendelseskode!C:C,MATCH($F592,Anvendelseskode!$A:$A,0))</f>
        <v>Parcelhuse</v>
      </c>
      <c r="L592" s="1" t="str">
        <f ca="1">INDEX(Anvendelseskode!D:D,MATCH($F592,Anvendelseskode!$A:$A,0))</f>
        <v>Private husholdninger</v>
      </c>
      <c r="M592" s="1" t="str">
        <f ca="1">IFERROR(INDEX(SBi!$2:$2,MATCH(H592,SBi!$1:$1,1)),SBi!$K$2)</f>
        <v>1961-1972</v>
      </c>
      <c r="N592" s="1">
        <f ca="1">INDEX(SBi!$C$3:$K$28,MATCH(F592,SBi!$B$3:$B$28,0),MATCH(M592,SBi!$C$2:$K$2,0))</f>
        <v>134.30000000000001</v>
      </c>
      <c r="O592" s="16">
        <f t="shared" ca="1" si="125"/>
        <v>26.7257</v>
      </c>
      <c r="P592" s="16" t="str">
        <f ca="1">IFERROR(INDEX(VpD!$2:$2,MATCH(H592,VpD!$1:$1,1)),VpD!$I$2)</f>
        <v>1961-1972</v>
      </c>
      <c r="Q592" s="1">
        <f ca="1">INDEX(VpD!$C$3:$I$27,MATCH(F592,VpD!$B$3:$B$27,0),MATCH(P592,VpD!$C$2:$I$2,0))</f>
        <v>143</v>
      </c>
      <c r="R592" s="16">
        <f t="shared" ca="1" si="126"/>
        <v>28.457000000000001</v>
      </c>
      <c r="S592" s="14">
        <f t="shared" ca="1" si="127"/>
        <v>712992.1</v>
      </c>
      <c r="T592" s="14">
        <f t="shared" ca="1" si="128"/>
        <v>6168863.5099999998</v>
      </c>
      <c r="U592" s="14" t="str">
        <f t="shared" ca="1" si="129"/>
        <v>0A3F507E-1626-32B8-E044-0003BA298018</v>
      </c>
    </row>
    <row r="593" spans="1:21" s="14" customFormat="1" x14ac:dyDescent="0.25">
      <c r="A593" s="14">
        <f t="shared" si="117"/>
        <v>593</v>
      </c>
      <c r="B593" s="14" t="str">
        <f t="shared" ca="1" si="118"/>
        <v>31E34C41-A33F-477C-8DEA-2CB862D952D1</v>
      </c>
      <c r="C593" s="14" t="str">
        <f t="shared" ca="1" si="119"/>
        <v>Kollerupvej</v>
      </c>
      <c r="D593" s="14" t="str">
        <f t="shared" ca="1" si="120"/>
        <v>19</v>
      </c>
      <c r="E593" s="14" t="str">
        <f t="shared" ca="1" si="121"/>
        <v>6df</v>
      </c>
      <c r="F593" s="1">
        <f t="shared" ca="1" si="122"/>
        <v>120</v>
      </c>
      <c r="G593" s="1">
        <f t="shared" ca="1" si="123"/>
        <v>168</v>
      </c>
      <c r="H593" s="1">
        <f t="shared" ca="1" si="124"/>
        <v>2014</v>
      </c>
      <c r="I593" s="1" t="str">
        <f ca="1">INDEX(Relationstabel!$C$3:$K$10,MATCH(INDIRECT($A$1&amp;"J"&amp;A593),Relationstabel!$A$3:$A$10,0),MATCH(IFERROR(VALUE(INDIRECT($A$1&amp;"K"&amp;A593)),0),Relationstabel!$C$1:$K$1,0))</f>
        <v>Naturgas</v>
      </c>
      <c r="J593" s="1" t="str">
        <f ca="1">INDEX(Anvendelseskode!B:B,MATCH($F593,Anvendelseskode!$A:$A,0))</f>
        <v>Fritliggende enfamilieshus (parcelhus)</v>
      </c>
      <c r="K593" s="1" t="str">
        <f ca="1">INDEX(Anvendelseskode!C:C,MATCH($F593,Anvendelseskode!$A:$A,0))</f>
        <v>Parcelhuse</v>
      </c>
      <c r="L593" s="1" t="str">
        <f ca="1">INDEX(Anvendelseskode!D:D,MATCH($F593,Anvendelseskode!$A:$A,0))</f>
        <v>Private husholdninger</v>
      </c>
      <c r="M593" s="1" t="str">
        <f ca="1">IFERROR(INDEX(SBi!$2:$2,MATCH(H593,SBi!$1:$1,1)),SBi!$K$2)</f>
        <v>Efter 2006</v>
      </c>
      <c r="N593" s="1">
        <f ca="1">INDEX(SBi!$C$3:$K$28,MATCH(F593,SBi!$B$3:$B$28,0),MATCH(M593,SBi!$C$2:$K$2,0))</f>
        <v>67.3</v>
      </c>
      <c r="O593" s="16">
        <f t="shared" ca="1" si="125"/>
        <v>11.3064</v>
      </c>
      <c r="P593" s="16" t="str">
        <f ca="1">IFERROR(INDEX(VpD!$2:$2,MATCH(H593,VpD!$1:$1,1)),VpD!$I$2)</f>
        <v>&gt;1998</v>
      </c>
      <c r="Q593" s="1">
        <f ca="1">INDEX(VpD!$C$3:$I$27,MATCH(F593,VpD!$B$3:$B$27,0),MATCH(P593,VpD!$C$2:$I$2,0))</f>
        <v>72</v>
      </c>
      <c r="R593" s="16">
        <f t="shared" ca="1" si="126"/>
        <v>12.096</v>
      </c>
      <c r="S593" s="14">
        <f t="shared" ca="1" si="127"/>
        <v>713887.17</v>
      </c>
      <c r="T593" s="14">
        <f t="shared" ca="1" si="128"/>
        <v>6169202.8300000001</v>
      </c>
      <c r="U593" s="14" t="str">
        <f t="shared" ca="1" si="129"/>
        <v>0A3F507E-1C26-32B8-E044-0003BA298018</v>
      </c>
    </row>
    <row r="594" spans="1:21" s="14" customFormat="1" x14ac:dyDescent="0.25">
      <c r="A594" s="14">
        <f t="shared" si="117"/>
        <v>594</v>
      </c>
      <c r="B594" s="14" t="str">
        <f t="shared" ca="1" si="118"/>
        <v>DC52C436-494E-4351-A6F2-9C9ED236C81A</v>
      </c>
      <c r="C594" s="14" t="str">
        <f t="shared" ca="1" si="119"/>
        <v>Rendsagervej</v>
      </c>
      <c r="D594" s="14" t="str">
        <f t="shared" ca="1" si="120"/>
        <v>170</v>
      </c>
      <c r="E594" s="14" t="str">
        <f t="shared" ca="1" si="121"/>
        <v>9fr</v>
      </c>
      <c r="F594" s="1">
        <f t="shared" ca="1" si="122"/>
        <v>120</v>
      </c>
      <c r="G594" s="1">
        <f t="shared" ca="1" si="123"/>
        <v>134</v>
      </c>
      <c r="H594" s="1">
        <f t="shared" ca="1" si="124"/>
        <v>1985</v>
      </c>
      <c r="I594" s="1" t="str">
        <f ca="1">INDEX(Relationstabel!$C$3:$K$10,MATCH(INDIRECT($A$1&amp;"J"&amp;A594),Relationstabel!$A$3:$A$10,0),MATCH(IFERROR(VALUE(INDIRECT($A$1&amp;"K"&amp;A594)),0),Relationstabel!$C$1:$K$1,0))</f>
        <v>Naturgas</v>
      </c>
      <c r="J594" s="1" t="str">
        <f ca="1">INDEX(Anvendelseskode!B:B,MATCH($F594,Anvendelseskode!$A:$A,0))</f>
        <v>Fritliggende enfamilieshus (parcelhus)</v>
      </c>
      <c r="K594" s="1" t="str">
        <f ca="1">INDEX(Anvendelseskode!C:C,MATCH($F594,Anvendelseskode!$A:$A,0))</f>
        <v>Parcelhuse</v>
      </c>
      <c r="L594" s="1" t="str">
        <f ca="1">INDEX(Anvendelseskode!D:D,MATCH($F594,Anvendelseskode!$A:$A,0))</f>
        <v>Private husholdninger</v>
      </c>
      <c r="M594" s="1" t="str">
        <f ca="1">IFERROR(INDEX(SBi!$2:$2,MATCH(H594,SBi!$1:$1,1)),SBi!$K$2)</f>
        <v>1979-1998</v>
      </c>
      <c r="N594" s="1">
        <f ca="1">INDEX(SBi!$C$3:$K$28,MATCH(F594,SBi!$B$3:$B$28,0),MATCH(M594,SBi!$C$2:$K$2,0))</f>
        <v>105.4</v>
      </c>
      <c r="O594" s="16">
        <f t="shared" ca="1" si="125"/>
        <v>14.1236</v>
      </c>
      <c r="P594" s="16" t="str">
        <f ca="1">IFERROR(INDEX(VpD!$2:$2,MATCH(H594,VpD!$1:$1,1)),VpD!$I$2)</f>
        <v>1979-1998</v>
      </c>
      <c r="Q594" s="1">
        <f ca="1">INDEX(VpD!$C$3:$I$27,MATCH(F594,VpD!$B$3:$B$27,0),MATCH(P594,VpD!$C$2:$I$2,0))</f>
        <v>90</v>
      </c>
      <c r="R594" s="16">
        <f t="shared" ca="1" si="126"/>
        <v>12.06</v>
      </c>
      <c r="S594" s="14">
        <f t="shared" ca="1" si="127"/>
        <v>710899.12</v>
      </c>
      <c r="T594" s="14">
        <f t="shared" ca="1" si="128"/>
        <v>6171856.5499999998</v>
      </c>
      <c r="U594" s="14" t="str">
        <f t="shared" ca="1" si="129"/>
        <v>0A3F507E-2026-32B8-E044-0003BA298018</v>
      </c>
    </row>
    <row r="595" spans="1:21" s="14" customFormat="1" x14ac:dyDescent="0.25">
      <c r="A595" s="14">
        <f t="shared" si="117"/>
        <v>595</v>
      </c>
      <c r="B595" s="14" t="str">
        <f t="shared" ca="1" si="118"/>
        <v>623A7784-9253-427E-9DAE-63C9529E0618</v>
      </c>
      <c r="C595" s="14" t="str">
        <f t="shared" ca="1" si="119"/>
        <v>Strandhaven</v>
      </c>
      <c r="D595" s="14" t="str">
        <f t="shared" ca="1" si="120"/>
        <v>81</v>
      </c>
      <c r="E595" s="14" t="str">
        <f t="shared" ca="1" si="121"/>
        <v>5ey</v>
      </c>
      <c r="F595" s="1">
        <f t="shared" ca="1" si="122"/>
        <v>130</v>
      </c>
      <c r="G595" s="1">
        <f t="shared" ca="1" si="123"/>
        <v>86</v>
      </c>
      <c r="H595" s="1">
        <f t="shared" ca="1" si="124"/>
        <v>2008</v>
      </c>
      <c r="I595" s="1" t="str">
        <f ca="1">INDEX(Relationstabel!$C$3:$K$10,MATCH(INDIRECT($A$1&amp;"J"&amp;A595),Relationstabel!$A$3:$A$10,0),MATCH(IFERROR(VALUE(INDIRECT($A$1&amp;"K"&amp;A595)),0),Relationstabel!$C$1:$K$1,0))</f>
        <v>Naturgas</v>
      </c>
      <c r="J595" s="1" t="str">
        <f ca="1">INDEX(Anvendelseskode!B:B,MATCH($F595,Anvendelseskode!$A:$A,0))</f>
        <v>Række-, kæde-, dobbelthus (lodret adskillelse mellem enhederne)</v>
      </c>
      <c r="K595" s="1" t="str">
        <f ca="1">INDEX(Anvendelseskode!C:C,MATCH($F595,Anvendelseskode!$A:$A,0))</f>
        <v>Række-, kæde og dobbelthuse</v>
      </c>
      <c r="L595" s="1" t="str">
        <f ca="1">INDEX(Anvendelseskode!D:D,MATCH($F595,Anvendelseskode!$A:$A,0))</f>
        <v>Private husholdninger</v>
      </c>
      <c r="M595" s="1" t="str">
        <f ca="1">IFERROR(INDEX(SBi!$2:$2,MATCH(H595,SBi!$1:$1,1)),SBi!$K$2)</f>
        <v>Efter 2006</v>
      </c>
      <c r="N595" s="1">
        <f ca="1">INDEX(SBi!$C$3:$K$28,MATCH(F595,SBi!$B$3:$B$28,0),MATCH(M595,SBi!$C$2:$K$2,0))</f>
        <v>66.400000000000006</v>
      </c>
      <c r="O595" s="16">
        <f t="shared" ca="1" si="125"/>
        <v>5.7104000000000008</v>
      </c>
      <c r="P595" s="16" t="str">
        <f ca="1">IFERROR(INDEX(VpD!$2:$2,MATCH(H595,VpD!$1:$1,1)),VpD!$I$2)</f>
        <v>&gt;1998</v>
      </c>
      <c r="Q595" s="1">
        <f ca="1">INDEX(VpD!$C$3:$I$27,MATCH(F595,VpD!$B$3:$B$27,0),MATCH(P595,VpD!$C$2:$I$2,0))</f>
        <v>65</v>
      </c>
      <c r="R595" s="16">
        <f t="shared" ca="1" si="126"/>
        <v>5.59</v>
      </c>
      <c r="S595" s="14">
        <f t="shared" ca="1" si="127"/>
        <v>712687.83</v>
      </c>
      <c r="T595" s="14">
        <f t="shared" ca="1" si="128"/>
        <v>6168759.7599999998</v>
      </c>
      <c r="U595" s="14" t="str">
        <f t="shared" ca="1" si="129"/>
        <v>53BA2F34-5FE8-2505-E044-0003BA298018</v>
      </c>
    </row>
    <row r="596" spans="1:21" s="14" customFormat="1" x14ac:dyDescent="0.25">
      <c r="A596" s="14">
        <f t="shared" si="117"/>
        <v>596</v>
      </c>
      <c r="B596" s="14" t="str">
        <f t="shared" ca="1" si="118"/>
        <v>E4CE0B2F-B0CE-41EE-B9DE-47BA7A01D54D</v>
      </c>
      <c r="C596" s="14" t="str">
        <f t="shared" ca="1" si="119"/>
        <v>Strandhaven</v>
      </c>
      <c r="D596" s="14" t="str">
        <f t="shared" ca="1" si="120"/>
        <v>85</v>
      </c>
      <c r="E596" s="14" t="str">
        <f t="shared" ca="1" si="121"/>
        <v>5eæ</v>
      </c>
      <c r="F596" s="1">
        <f t="shared" ca="1" si="122"/>
        <v>130</v>
      </c>
      <c r="G596" s="1">
        <f t="shared" ca="1" si="123"/>
        <v>86</v>
      </c>
      <c r="H596" s="1">
        <f t="shared" ca="1" si="124"/>
        <v>2008</v>
      </c>
      <c r="I596" s="1" t="str">
        <f ca="1">INDEX(Relationstabel!$C$3:$K$10,MATCH(INDIRECT($A$1&amp;"J"&amp;A596),Relationstabel!$A$3:$A$10,0),MATCH(IFERROR(VALUE(INDIRECT($A$1&amp;"K"&amp;A596)),0),Relationstabel!$C$1:$K$1,0))</f>
        <v>Naturgas</v>
      </c>
      <c r="J596" s="1" t="str">
        <f ca="1">INDEX(Anvendelseskode!B:B,MATCH($F596,Anvendelseskode!$A:$A,0))</f>
        <v>Række-, kæde-, dobbelthus (lodret adskillelse mellem enhederne)</v>
      </c>
      <c r="K596" s="1" t="str">
        <f ca="1">INDEX(Anvendelseskode!C:C,MATCH($F596,Anvendelseskode!$A:$A,0))</f>
        <v>Række-, kæde og dobbelthuse</v>
      </c>
      <c r="L596" s="1" t="str">
        <f ca="1">INDEX(Anvendelseskode!D:D,MATCH($F596,Anvendelseskode!$A:$A,0))</f>
        <v>Private husholdninger</v>
      </c>
      <c r="M596" s="1" t="str">
        <f ca="1">IFERROR(INDEX(SBi!$2:$2,MATCH(H596,SBi!$1:$1,1)),SBi!$K$2)</f>
        <v>Efter 2006</v>
      </c>
      <c r="N596" s="1">
        <f ca="1">INDEX(SBi!$C$3:$K$28,MATCH(F596,SBi!$B$3:$B$28,0),MATCH(M596,SBi!$C$2:$K$2,0))</f>
        <v>66.400000000000006</v>
      </c>
      <c r="O596" s="16">
        <f t="shared" ca="1" si="125"/>
        <v>5.7104000000000008</v>
      </c>
      <c r="P596" s="16" t="str">
        <f ca="1">IFERROR(INDEX(VpD!$2:$2,MATCH(H596,VpD!$1:$1,1)),VpD!$I$2)</f>
        <v>&gt;1998</v>
      </c>
      <c r="Q596" s="1">
        <f ca="1">INDEX(VpD!$C$3:$I$27,MATCH(F596,VpD!$B$3:$B$27,0),MATCH(P596,VpD!$C$2:$I$2,0))</f>
        <v>65</v>
      </c>
      <c r="R596" s="16">
        <f t="shared" ca="1" si="126"/>
        <v>5.59</v>
      </c>
      <c r="S596" s="14">
        <f t="shared" ca="1" si="127"/>
        <v>712693.7</v>
      </c>
      <c r="T596" s="14">
        <f t="shared" ca="1" si="128"/>
        <v>6168752.9299999997</v>
      </c>
      <c r="U596" s="14" t="str">
        <f t="shared" ca="1" si="129"/>
        <v>53BA2F34-5FEA-2505-E044-0003BA298018</v>
      </c>
    </row>
    <row r="597" spans="1:21" s="14" customFormat="1" x14ac:dyDescent="0.25">
      <c r="A597" s="14">
        <f t="shared" si="117"/>
        <v>597</v>
      </c>
      <c r="B597" s="14" t="str">
        <f t="shared" ca="1" si="118"/>
        <v>2692213F-B068-4C14-8509-9B6977430904</v>
      </c>
      <c r="C597" s="14" t="str">
        <f t="shared" ca="1" si="119"/>
        <v>Strandhaven</v>
      </c>
      <c r="D597" s="14" t="str">
        <f t="shared" ca="1" si="120"/>
        <v>113</v>
      </c>
      <c r="E597" s="14" t="str">
        <f t="shared" ca="1" si="121"/>
        <v>5fm</v>
      </c>
      <c r="F597" s="1">
        <f t="shared" ca="1" si="122"/>
        <v>130</v>
      </c>
      <c r="G597" s="1">
        <f t="shared" ca="1" si="123"/>
        <v>108</v>
      </c>
      <c r="H597" s="1">
        <f t="shared" ca="1" si="124"/>
        <v>2008</v>
      </c>
      <c r="I597" s="1" t="str">
        <f ca="1">INDEX(Relationstabel!$C$3:$K$10,MATCH(INDIRECT($A$1&amp;"J"&amp;A597),Relationstabel!$A$3:$A$10,0),MATCH(IFERROR(VALUE(INDIRECT($A$1&amp;"K"&amp;A597)),0),Relationstabel!$C$1:$K$1,0))</f>
        <v>Naturgas</v>
      </c>
      <c r="J597" s="1" t="str">
        <f ca="1">INDEX(Anvendelseskode!B:B,MATCH($F597,Anvendelseskode!$A:$A,0))</f>
        <v>Række-, kæde-, dobbelthus (lodret adskillelse mellem enhederne)</v>
      </c>
      <c r="K597" s="1" t="str">
        <f ca="1">INDEX(Anvendelseskode!C:C,MATCH($F597,Anvendelseskode!$A:$A,0))</f>
        <v>Række-, kæde og dobbelthuse</v>
      </c>
      <c r="L597" s="1" t="str">
        <f ca="1">INDEX(Anvendelseskode!D:D,MATCH($F597,Anvendelseskode!$A:$A,0))</f>
        <v>Private husholdninger</v>
      </c>
      <c r="M597" s="1" t="str">
        <f ca="1">IFERROR(INDEX(SBi!$2:$2,MATCH(H597,SBi!$1:$1,1)),SBi!$K$2)</f>
        <v>Efter 2006</v>
      </c>
      <c r="N597" s="1">
        <f ca="1">INDEX(SBi!$C$3:$K$28,MATCH(F597,SBi!$B$3:$B$28,0),MATCH(M597,SBi!$C$2:$K$2,0))</f>
        <v>66.400000000000006</v>
      </c>
      <c r="O597" s="16">
        <f t="shared" ca="1" si="125"/>
        <v>7.1712000000000007</v>
      </c>
      <c r="P597" s="16" t="str">
        <f ca="1">IFERROR(INDEX(VpD!$2:$2,MATCH(H597,VpD!$1:$1,1)),VpD!$I$2)</f>
        <v>&gt;1998</v>
      </c>
      <c r="Q597" s="1">
        <f ca="1">INDEX(VpD!$C$3:$I$27,MATCH(F597,VpD!$B$3:$B$27,0),MATCH(P597,VpD!$C$2:$I$2,0))</f>
        <v>65</v>
      </c>
      <c r="R597" s="16">
        <f t="shared" ca="1" si="126"/>
        <v>7.02</v>
      </c>
      <c r="S597" s="14">
        <f t="shared" ca="1" si="127"/>
        <v>712669.88</v>
      </c>
      <c r="T597" s="14">
        <f t="shared" ca="1" si="128"/>
        <v>6168734.79</v>
      </c>
      <c r="U597" s="14" t="str">
        <f t="shared" ca="1" si="129"/>
        <v>53BA2F34-5FF7-2505-E044-0003BA298018</v>
      </c>
    </row>
    <row r="598" spans="1:21" s="14" customFormat="1" x14ac:dyDescent="0.25">
      <c r="A598" s="14">
        <f t="shared" si="117"/>
        <v>598</v>
      </c>
      <c r="B598" s="14" t="str">
        <f t="shared" ca="1" si="118"/>
        <v>661544D4-BCD2-40D7-B1B0-28377B1EE577</v>
      </c>
      <c r="C598" s="14" t="str">
        <f t="shared" ca="1" si="119"/>
        <v>Firkløverparken</v>
      </c>
      <c r="D598" s="14" t="str">
        <f t="shared" ca="1" si="120"/>
        <v>44</v>
      </c>
      <c r="E598" s="14" t="str">
        <f t="shared" ca="1" si="121"/>
        <v>9qs</v>
      </c>
      <c r="F598" s="1">
        <f t="shared" ca="1" si="122"/>
        <v>140</v>
      </c>
      <c r="G598" s="1">
        <f t="shared" ca="1" si="123"/>
        <v>5690</v>
      </c>
      <c r="H598" s="1">
        <f t="shared" ca="1" si="124"/>
        <v>2008</v>
      </c>
      <c r="I598" s="1" t="str">
        <f ca="1">INDEX(Relationstabel!$C$3:$K$10,MATCH(INDIRECT($A$1&amp;"J"&amp;A598),Relationstabel!$A$3:$A$10,0),MATCH(IFERROR(VALUE(INDIRECT($A$1&amp;"K"&amp;A598)),0),Relationstabel!$C$1:$K$1,0))</f>
        <v>Fjernvarme/ Blokvarme</v>
      </c>
      <c r="J598" s="1" t="str">
        <f ca="1">INDEX(Anvendelseskode!B:B,MATCH($F598,Anvendelseskode!$A:$A,0))</f>
        <v>Etageboligbebyggelse</v>
      </c>
      <c r="K598" s="1" t="str">
        <f ca="1">INDEX(Anvendelseskode!C:C,MATCH($F598,Anvendelseskode!$A:$A,0))</f>
        <v>Etageboligbebyggelse</v>
      </c>
      <c r="L598" s="1" t="str">
        <f ca="1">INDEX(Anvendelseskode!D:D,MATCH($F598,Anvendelseskode!$A:$A,0))</f>
        <v>Private husholdninger</v>
      </c>
      <c r="M598" s="1" t="str">
        <f ca="1">IFERROR(INDEX(SBi!$2:$2,MATCH(H598,SBi!$1:$1,1)),SBi!$K$2)</f>
        <v>Efter 2006</v>
      </c>
      <c r="N598" s="1">
        <f ca="1">INDEX(SBi!$C$3:$K$28,MATCH(F598,SBi!$B$3:$B$28,0),MATCH(M598,SBi!$C$2:$K$2,0))</f>
        <v>60.7</v>
      </c>
      <c r="O598" s="16">
        <f t="shared" ca="1" si="125"/>
        <v>345.38299999999998</v>
      </c>
      <c r="P598" s="16" t="str">
        <f ca="1">IFERROR(INDEX(VpD!$2:$2,MATCH(H598,VpD!$1:$1,1)),VpD!$I$2)</f>
        <v>&gt;1998</v>
      </c>
      <c r="Q598" s="1">
        <f ca="1">INDEX(VpD!$C$3:$I$27,MATCH(F598,VpD!$B$3:$B$27,0),MATCH(P598,VpD!$C$2:$I$2,0))</f>
        <v>64</v>
      </c>
      <c r="R598" s="16">
        <f t="shared" ca="1" si="126"/>
        <v>364.16</v>
      </c>
      <c r="S598" s="14">
        <f t="shared" ca="1" si="127"/>
        <v>711686.87</v>
      </c>
      <c r="T598" s="14">
        <f t="shared" ca="1" si="128"/>
        <v>6172878.7599999998</v>
      </c>
      <c r="U598" s="14" t="str">
        <f t="shared" ca="1" si="129"/>
        <v>4CA54B0F-2D25-0052-E044-0003BA298018</v>
      </c>
    </row>
    <row r="599" spans="1:21" s="14" customFormat="1" x14ac:dyDescent="0.25">
      <c r="A599" s="14">
        <f t="shared" si="117"/>
        <v>599</v>
      </c>
      <c r="B599" s="14" t="str">
        <f t="shared" ca="1" si="118"/>
        <v>75BE3C5B-ECC2-44EB-BC45-DC281B15325E</v>
      </c>
      <c r="C599" s="14" t="str">
        <f t="shared" ca="1" si="119"/>
        <v>Sandvejen</v>
      </c>
      <c r="D599" s="14" t="str">
        <f t="shared" ca="1" si="120"/>
        <v>28</v>
      </c>
      <c r="E599" s="14" t="str">
        <f t="shared" ca="1" si="121"/>
        <v>7am</v>
      </c>
      <c r="F599" s="1">
        <f t="shared" ca="1" si="122"/>
        <v>120</v>
      </c>
      <c r="G599" s="1">
        <f t="shared" ca="1" si="123"/>
        <v>171</v>
      </c>
      <c r="H599" s="1">
        <f t="shared" ca="1" si="124"/>
        <v>1979</v>
      </c>
      <c r="I599" s="1" t="str">
        <f ca="1">INDEX(Relationstabel!$C$3:$K$10,MATCH(INDIRECT($A$1&amp;"J"&amp;A599),Relationstabel!$A$3:$A$10,0),MATCH(IFERROR(VALUE(INDIRECT($A$1&amp;"K"&amp;A599)),0),Relationstabel!$C$1:$K$1,0))</f>
        <v>Elvarme</v>
      </c>
      <c r="J599" s="1" t="str">
        <f ca="1">INDEX(Anvendelseskode!B:B,MATCH($F599,Anvendelseskode!$A:$A,0))</f>
        <v>Fritliggende enfamilieshus (parcelhus)</v>
      </c>
      <c r="K599" s="1" t="str">
        <f ca="1">INDEX(Anvendelseskode!C:C,MATCH($F599,Anvendelseskode!$A:$A,0))</f>
        <v>Parcelhuse</v>
      </c>
      <c r="L599" s="1" t="str">
        <f ca="1">INDEX(Anvendelseskode!D:D,MATCH($F599,Anvendelseskode!$A:$A,0))</f>
        <v>Private husholdninger</v>
      </c>
      <c r="M599" s="1" t="str">
        <f ca="1">IFERROR(INDEX(SBi!$2:$2,MATCH(H599,SBi!$1:$1,1)),SBi!$K$2)</f>
        <v>1979-1998</v>
      </c>
      <c r="N599" s="1">
        <f ca="1">INDEX(SBi!$C$3:$K$28,MATCH(F599,SBi!$B$3:$B$28,0),MATCH(M599,SBi!$C$2:$K$2,0))</f>
        <v>105.4</v>
      </c>
      <c r="O599" s="16">
        <f t="shared" ca="1" si="125"/>
        <v>18.023400000000002</v>
      </c>
      <c r="P599" s="16" t="str">
        <f ca="1">IFERROR(INDEX(VpD!$2:$2,MATCH(H599,VpD!$1:$1,1)),VpD!$I$2)</f>
        <v>1979-1998</v>
      </c>
      <c r="Q599" s="1">
        <f ca="1">INDEX(VpD!$C$3:$I$27,MATCH(F599,VpD!$B$3:$B$27,0),MATCH(P599,VpD!$C$2:$I$2,0))</f>
        <v>90</v>
      </c>
      <c r="R599" s="16">
        <f t="shared" ca="1" si="126"/>
        <v>15.39</v>
      </c>
      <c r="S599" s="14">
        <f t="shared" ca="1" si="127"/>
        <v>713131.18</v>
      </c>
      <c r="T599" s="14">
        <f t="shared" ca="1" si="128"/>
        <v>6168434.0099999998</v>
      </c>
      <c r="U599" s="14" t="str">
        <f t="shared" ca="1" si="129"/>
        <v>0A3F507E-2106-32B8-E044-0003BA298018</v>
      </c>
    </row>
    <row r="600" spans="1:21" s="14" customFormat="1" x14ac:dyDescent="0.25">
      <c r="A600" s="14">
        <f t="shared" si="117"/>
        <v>600</v>
      </c>
      <c r="B600" s="14" t="str">
        <f t="shared" ca="1" si="118"/>
        <v>03EDFC00-C26D-4812-BDF9-B2C4B0116EBB</v>
      </c>
      <c r="C600" s="14" t="str">
        <f t="shared" ca="1" si="119"/>
        <v>Svenstrupvej</v>
      </c>
      <c r="D600" s="14" t="str">
        <f t="shared" ca="1" si="120"/>
        <v>12</v>
      </c>
      <c r="E600" s="14" t="str">
        <f t="shared" ca="1" si="121"/>
        <v>18me</v>
      </c>
      <c r="F600" s="1">
        <f t="shared" ca="1" si="122"/>
        <v>130</v>
      </c>
      <c r="G600" s="1">
        <f t="shared" ca="1" si="123"/>
        <v>121</v>
      </c>
      <c r="H600" s="1">
        <f t="shared" ca="1" si="124"/>
        <v>1978</v>
      </c>
      <c r="I600" s="1" t="str">
        <f ca="1">INDEX(Relationstabel!$C$3:$K$10,MATCH(INDIRECT($A$1&amp;"J"&amp;A600),Relationstabel!$A$3:$A$10,0),MATCH(IFERROR(VALUE(INDIRECT($A$1&amp;"K"&amp;A600)),0),Relationstabel!$C$1:$K$1,0))</f>
        <v>Naturgas</v>
      </c>
      <c r="J600" s="1" t="str">
        <f ca="1">INDEX(Anvendelseskode!B:B,MATCH($F600,Anvendelseskode!$A:$A,0))</f>
        <v>Række-, kæde-, dobbelthus (lodret adskillelse mellem enhederne)</v>
      </c>
      <c r="K600" s="1" t="str">
        <f ca="1">INDEX(Anvendelseskode!C:C,MATCH($F600,Anvendelseskode!$A:$A,0))</f>
        <v>Række-, kæde og dobbelthuse</v>
      </c>
      <c r="L600" s="1" t="str">
        <f ca="1">INDEX(Anvendelseskode!D:D,MATCH($F600,Anvendelseskode!$A:$A,0))</f>
        <v>Private husholdninger</v>
      </c>
      <c r="M600" s="1" t="str">
        <f ca="1">IFERROR(INDEX(SBi!$2:$2,MATCH(H600,SBi!$1:$1,1)),SBi!$K$2)</f>
        <v>1973-1978</v>
      </c>
      <c r="N600" s="1">
        <f ca="1">INDEX(SBi!$C$3:$K$28,MATCH(F600,SBi!$B$3:$B$28,0),MATCH(M600,SBi!$C$2:$K$2,0))</f>
        <v>112.6</v>
      </c>
      <c r="O600" s="16">
        <f t="shared" ca="1" si="125"/>
        <v>13.624599999999999</v>
      </c>
      <c r="P600" s="16" t="str">
        <f ca="1">IFERROR(INDEX(VpD!$2:$2,MATCH(H600,VpD!$1:$1,1)),VpD!$I$2)</f>
        <v>1973-1978</v>
      </c>
      <c r="Q600" s="1">
        <f ca="1">INDEX(VpD!$C$3:$I$27,MATCH(F600,VpD!$B$3:$B$27,0),MATCH(P600,VpD!$C$2:$I$2,0))</f>
        <v>98</v>
      </c>
      <c r="R600" s="16">
        <f t="shared" ca="1" si="126"/>
        <v>11.858000000000001</v>
      </c>
      <c r="S600" s="14">
        <f t="shared" ca="1" si="127"/>
        <v>712878.28</v>
      </c>
      <c r="T600" s="14">
        <f t="shared" ca="1" si="128"/>
        <v>6169281.0999999996</v>
      </c>
      <c r="U600" s="14" t="str">
        <f t="shared" ca="1" si="129"/>
        <v>0A3F507E-2206-32B8-E044-0003BA298018</v>
      </c>
    </row>
    <row r="601" spans="1:21" s="14" customFormat="1" x14ac:dyDescent="0.25">
      <c r="A601" s="14">
        <f t="shared" si="117"/>
        <v>601</v>
      </c>
      <c r="B601" s="14" t="str">
        <f t="shared" ca="1" si="118"/>
        <v>3AED47C2-BE23-4FC0-8807-070C975FBBD2</v>
      </c>
      <c r="C601" s="14" t="str">
        <f t="shared" ca="1" si="119"/>
        <v>Amalieparken</v>
      </c>
      <c r="D601" s="14" t="str">
        <f t="shared" ca="1" si="120"/>
        <v>93</v>
      </c>
      <c r="E601" s="14" t="str">
        <f t="shared" ca="1" si="121"/>
        <v>3c</v>
      </c>
      <c r="F601" s="1">
        <f t="shared" ca="1" si="122"/>
        <v>140</v>
      </c>
      <c r="G601" s="1">
        <f t="shared" ca="1" si="123"/>
        <v>2466</v>
      </c>
      <c r="H601" s="1">
        <f t="shared" ca="1" si="124"/>
        <v>2009</v>
      </c>
      <c r="I601" s="1" t="str">
        <f ca="1">INDEX(Relationstabel!$C$3:$K$10,MATCH(INDIRECT($A$1&amp;"J"&amp;A601),Relationstabel!$A$3:$A$10,0),MATCH(IFERROR(VALUE(INDIRECT($A$1&amp;"K"&amp;A601)),0),Relationstabel!$C$1:$K$1,0))</f>
        <v>Fjernvarme/ Blokvarme</v>
      </c>
      <c r="J601" s="1" t="str">
        <f ca="1">INDEX(Anvendelseskode!B:B,MATCH($F601,Anvendelseskode!$A:$A,0))</f>
        <v>Etageboligbebyggelse</v>
      </c>
      <c r="K601" s="1" t="str">
        <f ca="1">INDEX(Anvendelseskode!C:C,MATCH($F601,Anvendelseskode!$A:$A,0))</f>
        <v>Etageboligbebyggelse</v>
      </c>
      <c r="L601" s="1" t="str">
        <f ca="1">INDEX(Anvendelseskode!D:D,MATCH($F601,Anvendelseskode!$A:$A,0))</f>
        <v>Private husholdninger</v>
      </c>
      <c r="M601" s="1" t="str">
        <f ca="1">IFERROR(INDEX(SBi!$2:$2,MATCH(H601,SBi!$1:$1,1)),SBi!$K$2)</f>
        <v>Efter 2006</v>
      </c>
      <c r="N601" s="1">
        <f ca="1">INDEX(SBi!$C$3:$K$28,MATCH(F601,SBi!$B$3:$B$28,0),MATCH(M601,SBi!$C$2:$K$2,0))</f>
        <v>60.7</v>
      </c>
      <c r="O601" s="16">
        <f t="shared" ca="1" si="125"/>
        <v>149.68620000000001</v>
      </c>
      <c r="P601" s="16" t="str">
        <f ca="1">IFERROR(INDEX(VpD!$2:$2,MATCH(H601,VpD!$1:$1,1)),VpD!$I$2)</f>
        <v>&gt;1998</v>
      </c>
      <c r="Q601" s="1">
        <f ca="1">INDEX(VpD!$C$3:$I$27,MATCH(F601,VpD!$B$3:$B$27,0),MATCH(P601,VpD!$C$2:$I$2,0))</f>
        <v>64</v>
      </c>
      <c r="R601" s="16">
        <f t="shared" ca="1" si="126"/>
        <v>157.82400000000001</v>
      </c>
      <c r="S601" s="14">
        <f t="shared" ca="1" si="127"/>
        <v>712441.73</v>
      </c>
      <c r="T601" s="14">
        <f t="shared" ca="1" si="128"/>
        <v>6169536.4400000004</v>
      </c>
      <c r="U601" s="14" t="str">
        <f t="shared" ca="1" si="129"/>
        <v>645DB24A-F155-3388-E044-0003BA298018</v>
      </c>
    </row>
    <row r="602" spans="1:21" s="14" customFormat="1" x14ac:dyDescent="0.25">
      <c r="A602" s="14">
        <f t="shared" si="117"/>
        <v>602</v>
      </c>
      <c r="B602" s="14" t="str">
        <f t="shared" ca="1" si="118"/>
        <v>9AA41817-1B2B-457C-9EFD-D0A1277E3FF6</v>
      </c>
      <c r="C602" s="14" t="str">
        <f t="shared" ca="1" si="119"/>
        <v>Bygaden</v>
      </c>
      <c r="D602" s="14" t="str">
        <f t="shared" ca="1" si="120"/>
        <v>53</v>
      </c>
      <c r="E602" s="14" t="str">
        <f t="shared" ca="1" si="121"/>
        <v>10ek</v>
      </c>
      <c r="F602" s="1">
        <f t="shared" ca="1" si="122"/>
        <v>120</v>
      </c>
      <c r="G602" s="1">
        <f t="shared" ca="1" si="123"/>
        <v>157</v>
      </c>
      <c r="H602" s="1">
        <f t="shared" ca="1" si="124"/>
        <v>1976</v>
      </c>
      <c r="I602" s="1" t="str">
        <f ca="1">INDEX(Relationstabel!$C$3:$K$10,MATCH(INDIRECT($A$1&amp;"J"&amp;A602),Relationstabel!$A$3:$A$10,0),MATCH(IFERROR(VALUE(INDIRECT($A$1&amp;"K"&amp;A602)),0),Relationstabel!$C$1:$K$1,0))</f>
        <v>Naturgas</v>
      </c>
      <c r="J602" s="1" t="str">
        <f ca="1">INDEX(Anvendelseskode!B:B,MATCH($F602,Anvendelseskode!$A:$A,0))</f>
        <v>Fritliggende enfamilieshus (parcelhus)</v>
      </c>
      <c r="K602" s="1" t="str">
        <f ca="1">INDEX(Anvendelseskode!C:C,MATCH($F602,Anvendelseskode!$A:$A,0))</f>
        <v>Parcelhuse</v>
      </c>
      <c r="L602" s="1" t="str">
        <f ca="1">INDEX(Anvendelseskode!D:D,MATCH($F602,Anvendelseskode!$A:$A,0))</f>
        <v>Private husholdninger</v>
      </c>
      <c r="M602" s="1" t="str">
        <f ca="1">IFERROR(INDEX(SBi!$2:$2,MATCH(H602,SBi!$1:$1,1)),SBi!$K$2)</f>
        <v>1973-1978</v>
      </c>
      <c r="N602" s="1">
        <f ca="1">INDEX(SBi!$C$3:$K$28,MATCH(F602,SBi!$B$3:$B$28,0),MATCH(M602,SBi!$C$2:$K$2,0))</f>
        <v>119.8</v>
      </c>
      <c r="O602" s="16">
        <f t="shared" ca="1" si="125"/>
        <v>18.808599999999998</v>
      </c>
      <c r="P602" s="16" t="str">
        <f ca="1">IFERROR(INDEX(VpD!$2:$2,MATCH(H602,VpD!$1:$1,1)),VpD!$I$2)</f>
        <v>1973-1978</v>
      </c>
      <c r="Q602" s="1">
        <f ca="1">INDEX(VpD!$C$3:$I$27,MATCH(F602,VpD!$B$3:$B$27,0),MATCH(P602,VpD!$C$2:$I$2,0))</f>
        <v>117</v>
      </c>
      <c r="R602" s="16">
        <f t="shared" ca="1" si="126"/>
        <v>18.369</v>
      </c>
      <c r="S602" s="14">
        <f t="shared" ca="1" si="127"/>
        <v>711533.57</v>
      </c>
      <c r="T602" s="14">
        <f t="shared" ca="1" si="128"/>
        <v>6170695.25</v>
      </c>
      <c r="U602" s="14" t="str">
        <f t="shared" ca="1" si="129"/>
        <v>0A3F507E-1602-32B8-E044-0003BA298018</v>
      </c>
    </row>
    <row r="603" spans="1:21" s="14" customFormat="1" x14ac:dyDescent="0.25">
      <c r="A603" s="14">
        <f t="shared" si="117"/>
        <v>603</v>
      </c>
      <c r="B603" s="14" t="str">
        <f t="shared" ca="1" si="118"/>
        <v>711C7163-73F1-4B54-9D95-FBEDF9B9D518</v>
      </c>
      <c r="C603" s="14" t="str">
        <f t="shared" ca="1" si="119"/>
        <v>Pilehavevænge</v>
      </c>
      <c r="D603" s="14" t="str">
        <f t="shared" ca="1" si="120"/>
        <v>12</v>
      </c>
      <c r="E603" s="14" t="str">
        <f t="shared" ca="1" si="121"/>
        <v>10ay</v>
      </c>
      <c r="F603" s="1">
        <f t="shared" ca="1" si="122"/>
        <v>120</v>
      </c>
      <c r="G603" s="1">
        <f t="shared" ca="1" si="123"/>
        <v>160</v>
      </c>
      <c r="H603" s="1">
        <f t="shared" ca="1" si="124"/>
        <v>1967</v>
      </c>
      <c r="I603" s="1" t="str">
        <f ca="1">INDEX(Relationstabel!$C$3:$K$10,MATCH(INDIRECT($A$1&amp;"J"&amp;A603),Relationstabel!$A$3:$A$10,0),MATCH(IFERROR(VALUE(INDIRECT($A$1&amp;"K"&amp;A603)),0),Relationstabel!$C$1:$K$1,0))</f>
        <v>Fjernvarme/ Blokvarme</v>
      </c>
      <c r="J603" s="1" t="str">
        <f ca="1">INDEX(Anvendelseskode!B:B,MATCH($F603,Anvendelseskode!$A:$A,0))</f>
        <v>Fritliggende enfamilieshus (parcelhus)</v>
      </c>
      <c r="K603" s="1" t="str">
        <f ca="1">INDEX(Anvendelseskode!C:C,MATCH($F603,Anvendelseskode!$A:$A,0))</f>
        <v>Parcelhuse</v>
      </c>
      <c r="L603" s="1" t="str">
        <f ca="1">INDEX(Anvendelseskode!D:D,MATCH($F603,Anvendelseskode!$A:$A,0))</f>
        <v>Private husholdninger</v>
      </c>
      <c r="M603" s="1" t="str">
        <f ca="1">IFERROR(INDEX(SBi!$2:$2,MATCH(H603,SBi!$1:$1,1)),SBi!$K$2)</f>
        <v>1961-1972</v>
      </c>
      <c r="N603" s="1">
        <f ca="1">INDEX(SBi!$C$3:$K$28,MATCH(F603,SBi!$B$3:$B$28,0),MATCH(M603,SBi!$C$2:$K$2,0))</f>
        <v>134.30000000000001</v>
      </c>
      <c r="O603" s="16">
        <f t="shared" ca="1" si="125"/>
        <v>21.488</v>
      </c>
      <c r="P603" s="16" t="str">
        <f ca="1">IFERROR(INDEX(VpD!$2:$2,MATCH(H603,VpD!$1:$1,1)),VpD!$I$2)</f>
        <v>1961-1972</v>
      </c>
      <c r="Q603" s="1">
        <f ca="1">INDEX(VpD!$C$3:$I$27,MATCH(F603,VpD!$B$3:$B$27,0),MATCH(P603,VpD!$C$2:$I$2,0))</f>
        <v>143</v>
      </c>
      <c r="R603" s="16">
        <f t="shared" ca="1" si="126"/>
        <v>22.88</v>
      </c>
      <c r="S603" s="14">
        <f t="shared" ca="1" si="127"/>
        <v>711171.27</v>
      </c>
      <c r="T603" s="14">
        <f t="shared" ca="1" si="128"/>
        <v>6171831.8899999997</v>
      </c>
      <c r="U603" s="14" t="str">
        <f t="shared" ca="1" si="129"/>
        <v>0A3F507E-1F10-32B8-E044-0003BA298018</v>
      </c>
    </row>
    <row r="604" spans="1:21" s="14" customFormat="1" x14ac:dyDescent="0.25">
      <c r="A604" s="14">
        <f t="shared" si="117"/>
        <v>604</v>
      </c>
      <c r="B604" s="14" t="str">
        <f t="shared" ca="1" si="118"/>
        <v>37E9EF51-6BB8-4AA6-80D6-35EB8F149342</v>
      </c>
      <c r="C604" s="14" t="str">
        <f t="shared" ca="1" si="119"/>
        <v>Bellishaven</v>
      </c>
      <c r="D604" s="14" t="str">
        <f t="shared" ca="1" si="120"/>
        <v>1</v>
      </c>
      <c r="E604" s="14" t="str">
        <f t="shared" ca="1" si="121"/>
        <v>27ay</v>
      </c>
      <c r="F604" s="1">
        <f t="shared" ca="1" si="122"/>
        <v>130</v>
      </c>
      <c r="G604" s="1">
        <f t="shared" ca="1" si="123"/>
        <v>145</v>
      </c>
      <c r="H604" s="1">
        <f t="shared" ca="1" si="124"/>
        <v>1993</v>
      </c>
      <c r="I604" s="1" t="str">
        <f ca="1">INDEX(Relationstabel!$C$3:$K$10,MATCH(INDIRECT($A$1&amp;"J"&amp;A604),Relationstabel!$A$3:$A$10,0),MATCH(IFERROR(VALUE(INDIRECT($A$1&amp;"K"&amp;A604)),0),Relationstabel!$C$1:$K$1,0))</f>
        <v>Fjernvarme/ Blokvarme</v>
      </c>
      <c r="J604" s="1" t="str">
        <f ca="1">INDEX(Anvendelseskode!B:B,MATCH($F604,Anvendelseskode!$A:$A,0))</f>
        <v>Række-, kæde-, dobbelthus (lodret adskillelse mellem enhederne)</v>
      </c>
      <c r="K604" s="1" t="str">
        <f ca="1">INDEX(Anvendelseskode!C:C,MATCH($F604,Anvendelseskode!$A:$A,0))</f>
        <v>Række-, kæde og dobbelthuse</v>
      </c>
      <c r="L604" s="1" t="str">
        <f ca="1">INDEX(Anvendelseskode!D:D,MATCH($F604,Anvendelseskode!$A:$A,0))</f>
        <v>Private husholdninger</v>
      </c>
      <c r="M604" s="1" t="str">
        <f ca="1">IFERROR(INDEX(SBi!$2:$2,MATCH(H604,SBi!$1:$1,1)),SBi!$K$2)</f>
        <v>1979-1998</v>
      </c>
      <c r="N604" s="1">
        <f ca="1">INDEX(SBi!$C$3:$K$28,MATCH(F604,SBi!$B$3:$B$28,0),MATCH(M604,SBi!$C$2:$K$2,0))</f>
        <v>96.8</v>
      </c>
      <c r="O604" s="16">
        <f t="shared" ca="1" si="125"/>
        <v>14.036</v>
      </c>
      <c r="P604" s="16" t="str">
        <f ca="1">IFERROR(INDEX(VpD!$2:$2,MATCH(H604,VpD!$1:$1,1)),VpD!$I$2)</f>
        <v>1979-1998</v>
      </c>
      <c r="Q604" s="1">
        <f ca="1">INDEX(VpD!$C$3:$I$27,MATCH(F604,VpD!$B$3:$B$27,0),MATCH(P604,VpD!$C$2:$I$2,0))</f>
        <v>74</v>
      </c>
      <c r="R604" s="16">
        <f t="shared" ca="1" si="126"/>
        <v>10.73</v>
      </c>
      <c r="S604" s="14">
        <f t="shared" ca="1" si="127"/>
        <v>711542.02</v>
      </c>
      <c r="T604" s="14">
        <f t="shared" ca="1" si="128"/>
        <v>6172536.0199999996</v>
      </c>
      <c r="U604" s="14" t="str">
        <f t="shared" ca="1" si="129"/>
        <v>0A3F507E-1509-32B8-E044-0003BA298018</v>
      </c>
    </row>
    <row r="605" spans="1:21" s="14" customFormat="1" x14ac:dyDescent="0.25">
      <c r="A605" s="14">
        <f t="shared" si="117"/>
        <v>605</v>
      </c>
      <c r="B605" s="14" t="str">
        <f t="shared" ca="1" si="118"/>
        <v>3FB2B3F9-BB64-4F5F-88EC-277FC50229ED</v>
      </c>
      <c r="C605" s="14" t="str">
        <f t="shared" ca="1" si="119"/>
        <v>Sandvejen</v>
      </c>
      <c r="D605" s="14" t="str">
        <f t="shared" ca="1" si="120"/>
        <v>31</v>
      </c>
      <c r="E605" s="14" t="str">
        <f t="shared" ca="1" si="121"/>
        <v>4au</v>
      </c>
      <c r="F605" s="1">
        <f t="shared" ca="1" si="122"/>
        <v>120</v>
      </c>
      <c r="G605" s="1">
        <f t="shared" ca="1" si="123"/>
        <v>116</v>
      </c>
      <c r="H605" s="1">
        <f t="shared" ca="1" si="124"/>
        <v>1984</v>
      </c>
      <c r="I605" s="1" t="str">
        <f ca="1">INDEX(Relationstabel!$C$3:$K$10,MATCH(INDIRECT($A$1&amp;"J"&amp;A605),Relationstabel!$A$3:$A$10,0),MATCH(IFERROR(VALUE(INDIRECT($A$1&amp;"K"&amp;A605)),0),Relationstabel!$C$1:$K$1,0))</f>
        <v>Elvarme</v>
      </c>
      <c r="J605" s="1" t="str">
        <f ca="1">INDEX(Anvendelseskode!B:B,MATCH($F605,Anvendelseskode!$A:$A,0))</f>
        <v>Fritliggende enfamilieshus (parcelhus)</v>
      </c>
      <c r="K605" s="1" t="str">
        <f ca="1">INDEX(Anvendelseskode!C:C,MATCH($F605,Anvendelseskode!$A:$A,0))</f>
        <v>Parcelhuse</v>
      </c>
      <c r="L605" s="1" t="str">
        <f ca="1">INDEX(Anvendelseskode!D:D,MATCH($F605,Anvendelseskode!$A:$A,0))</f>
        <v>Private husholdninger</v>
      </c>
      <c r="M605" s="1" t="str">
        <f ca="1">IFERROR(INDEX(SBi!$2:$2,MATCH(H605,SBi!$1:$1,1)),SBi!$K$2)</f>
        <v>1979-1998</v>
      </c>
      <c r="N605" s="1">
        <f ca="1">INDEX(SBi!$C$3:$K$28,MATCH(F605,SBi!$B$3:$B$28,0),MATCH(M605,SBi!$C$2:$K$2,0))</f>
        <v>105.4</v>
      </c>
      <c r="O605" s="16">
        <f t="shared" ca="1" si="125"/>
        <v>12.226400000000002</v>
      </c>
      <c r="P605" s="16" t="str">
        <f ca="1">IFERROR(INDEX(VpD!$2:$2,MATCH(H605,VpD!$1:$1,1)),VpD!$I$2)</f>
        <v>1979-1998</v>
      </c>
      <c r="Q605" s="1">
        <f ca="1">INDEX(VpD!$C$3:$I$27,MATCH(F605,VpD!$B$3:$B$27,0),MATCH(P605,VpD!$C$2:$I$2,0))</f>
        <v>90</v>
      </c>
      <c r="R605" s="16">
        <f t="shared" ca="1" si="126"/>
        <v>10.44</v>
      </c>
      <c r="S605" s="14">
        <f t="shared" ca="1" si="127"/>
        <v>713158.14</v>
      </c>
      <c r="T605" s="14">
        <f t="shared" ca="1" si="128"/>
        <v>6168445.7999999998</v>
      </c>
      <c r="U605" s="14" t="str">
        <f t="shared" ca="1" si="129"/>
        <v>0A3F507E-2109-32B8-E044-0003BA298018</v>
      </c>
    </row>
    <row r="606" spans="1:21" s="14" customFormat="1" x14ac:dyDescent="0.25">
      <c r="A606" s="14">
        <f t="shared" si="117"/>
        <v>606</v>
      </c>
      <c r="B606" s="14" t="str">
        <f t="shared" ca="1" si="118"/>
        <v>BDE780B9-493B-43B2-B97D-2C8BA5BA6A58</v>
      </c>
      <c r="C606" s="14" t="str">
        <f t="shared" ca="1" si="119"/>
        <v>Valmuebakken</v>
      </c>
      <c r="D606" s="14" t="str">
        <f t="shared" ca="1" si="120"/>
        <v>25</v>
      </c>
      <c r="E606" s="14" t="str">
        <f t="shared" ca="1" si="121"/>
        <v>21hp</v>
      </c>
      <c r="F606" s="1">
        <f t="shared" ca="1" si="122"/>
        <v>130</v>
      </c>
      <c r="G606" s="1">
        <f t="shared" ca="1" si="123"/>
        <v>119</v>
      </c>
      <c r="H606" s="1">
        <f t="shared" ca="1" si="124"/>
        <v>1993</v>
      </c>
      <c r="I606" s="1" t="str">
        <f ca="1">INDEX(Relationstabel!$C$3:$K$10,MATCH(INDIRECT($A$1&amp;"J"&amp;A606),Relationstabel!$A$3:$A$10,0),MATCH(IFERROR(VALUE(INDIRECT($A$1&amp;"K"&amp;A606)),0),Relationstabel!$C$1:$K$1,0))</f>
        <v>Fjernvarme/ Blokvarme</v>
      </c>
      <c r="J606" s="1" t="str">
        <f ca="1">INDEX(Anvendelseskode!B:B,MATCH($F606,Anvendelseskode!$A:$A,0))</f>
        <v>Række-, kæde-, dobbelthus (lodret adskillelse mellem enhederne)</v>
      </c>
      <c r="K606" s="1" t="str">
        <f ca="1">INDEX(Anvendelseskode!C:C,MATCH($F606,Anvendelseskode!$A:$A,0))</f>
        <v>Række-, kæde og dobbelthuse</v>
      </c>
      <c r="L606" s="1" t="str">
        <f ca="1">INDEX(Anvendelseskode!D:D,MATCH($F606,Anvendelseskode!$A:$A,0))</f>
        <v>Private husholdninger</v>
      </c>
      <c r="M606" s="1" t="str">
        <f ca="1">IFERROR(INDEX(SBi!$2:$2,MATCH(H606,SBi!$1:$1,1)),SBi!$K$2)</f>
        <v>1979-1998</v>
      </c>
      <c r="N606" s="1">
        <f ca="1">INDEX(SBi!$C$3:$K$28,MATCH(F606,SBi!$B$3:$B$28,0),MATCH(M606,SBi!$C$2:$K$2,0))</f>
        <v>96.8</v>
      </c>
      <c r="O606" s="16">
        <f t="shared" ca="1" si="125"/>
        <v>11.5192</v>
      </c>
      <c r="P606" s="16" t="str">
        <f ca="1">IFERROR(INDEX(VpD!$2:$2,MATCH(H606,VpD!$1:$1,1)),VpD!$I$2)</f>
        <v>1979-1998</v>
      </c>
      <c r="Q606" s="1">
        <f ca="1">INDEX(VpD!$C$3:$I$27,MATCH(F606,VpD!$B$3:$B$27,0),MATCH(P606,VpD!$C$2:$I$2,0))</f>
        <v>74</v>
      </c>
      <c r="R606" s="16">
        <f t="shared" ca="1" si="126"/>
        <v>8.8059999999999992</v>
      </c>
      <c r="S606" s="14">
        <f t="shared" ca="1" si="127"/>
        <v>711604.27</v>
      </c>
      <c r="T606" s="14">
        <f t="shared" ca="1" si="128"/>
        <v>6172507.8200000003</v>
      </c>
      <c r="U606" s="14" t="str">
        <f t="shared" ca="1" si="129"/>
        <v>0A3F507E-2409-32B8-E044-0003BA298018</v>
      </c>
    </row>
    <row r="607" spans="1:21" s="14" customFormat="1" x14ac:dyDescent="0.25">
      <c r="A607" s="14">
        <f t="shared" si="117"/>
        <v>607</v>
      </c>
      <c r="B607" s="14" t="str">
        <f t="shared" ca="1" si="118"/>
        <v>B46AAD59-4505-4B59-80DC-5BF0002B4A9E</v>
      </c>
      <c r="C607" s="14" t="str">
        <f t="shared" ca="1" si="119"/>
        <v>Rendsagervej</v>
      </c>
      <c r="D607" s="14" t="str">
        <f t="shared" ca="1" si="120"/>
        <v>144</v>
      </c>
      <c r="E607" s="14" t="str">
        <f t="shared" ca="1" si="121"/>
        <v>9gd</v>
      </c>
      <c r="F607" s="1">
        <f t="shared" ca="1" si="122"/>
        <v>120</v>
      </c>
      <c r="G607" s="1">
        <f t="shared" ca="1" si="123"/>
        <v>134</v>
      </c>
      <c r="H607" s="1">
        <f t="shared" ca="1" si="124"/>
        <v>1971</v>
      </c>
      <c r="I607" s="1" t="str">
        <f ca="1">INDEX(Relationstabel!$C$3:$K$10,MATCH(INDIRECT($A$1&amp;"J"&amp;A607),Relationstabel!$A$3:$A$10,0),MATCH(IFERROR(VALUE(INDIRECT($A$1&amp;"K"&amp;A607)),0),Relationstabel!$C$1:$K$1,0))</f>
        <v>Naturgas</v>
      </c>
      <c r="J607" s="1" t="str">
        <f ca="1">INDEX(Anvendelseskode!B:B,MATCH($F607,Anvendelseskode!$A:$A,0))</f>
        <v>Fritliggende enfamilieshus (parcelhus)</v>
      </c>
      <c r="K607" s="1" t="str">
        <f ca="1">INDEX(Anvendelseskode!C:C,MATCH($F607,Anvendelseskode!$A:$A,0))</f>
        <v>Parcelhuse</v>
      </c>
      <c r="L607" s="1" t="str">
        <f ca="1">INDEX(Anvendelseskode!D:D,MATCH($F607,Anvendelseskode!$A:$A,0))</f>
        <v>Private husholdninger</v>
      </c>
      <c r="M607" s="1" t="str">
        <f ca="1">IFERROR(INDEX(SBi!$2:$2,MATCH(H607,SBi!$1:$1,1)),SBi!$K$2)</f>
        <v>1961-1972</v>
      </c>
      <c r="N607" s="1">
        <f ca="1">INDEX(SBi!$C$3:$K$28,MATCH(F607,SBi!$B$3:$B$28,0),MATCH(M607,SBi!$C$2:$K$2,0))</f>
        <v>134.30000000000001</v>
      </c>
      <c r="O607" s="16">
        <f t="shared" ca="1" si="125"/>
        <v>17.996200000000002</v>
      </c>
      <c r="P607" s="16" t="str">
        <f ca="1">IFERROR(INDEX(VpD!$2:$2,MATCH(H607,VpD!$1:$1,1)),VpD!$I$2)</f>
        <v>1961-1972</v>
      </c>
      <c r="Q607" s="1">
        <f ca="1">INDEX(VpD!$C$3:$I$27,MATCH(F607,VpD!$B$3:$B$27,0),MATCH(P607,VpD!$C$2:$I$2,0))</f>
        <v>143</v>
      </c>
      <c r="R607" s="16">
        <f t="shared" ca="1" si="126"/>
        <v>19.161999999999999</v>
      </c>
      <c r="S607" s="14">
        <f t="shared" ca="1" si="127"/>
        <v>711050.47</v>
      </c>
      <c r="T607" s="14">
        <f t="shared" ca="1" si="128"/>
        <v>6171872</v>
      </c>
      <c r="U607" s="14" t="str">
        <f t="shared" ca="1" si="129"/>
        <v>0A3F507E-200C-32B8-E044-0003BA298018</v>
      </c>
    </row>
    <row r="608" spans="1:21" s="14" customFormat="1" x14ac:dyDescent="0.25">
      <c r="A608" s="14">
        <f t="shared" si="117"/>
        <v>608</v>
      </c>
      <c r="B608" s="14" t="str">
        <f t="shared" ca="1" si="118"/>
        <v>32E77338-70FB-4701-8A93-C35530CD95A8</v>
      </c>
      <c r="C608" s="14" t="str">
        <f t="shared" ca="1" si="119"/>
        <v>Frydendalsvej</v>
      </c>
      <c r="D608" s="14" t="str">
        <f t="shared" ca="1" si="120"/>
        <v>2</v>
      </c>
      <c r="E608" s="14" t="str">
        <f t="shared" ca="1" si="121"/>
        <v>18ma</v>
      </c>
      <c r="F608" s="1">
        <f t="shared" ca="1" si="122"/>
        <v>120</v>
      </c>
      <c r="G608" s="1">
        <f t="shared" ca="1" si="123"/>
        <v>175</v>
      </c>
      <c r="H608" s="1">
        <f t="shared" ca="1" si="124"/>
        <v>1978</v>
      </c>
      <c r="I608" s="1" t="str">
        <f ca="1">INDEX(Relationstabel!$C$3:$K$10,MATCH(INDIRECT($A$1&amp;"J"&amp;A608),Relationstabel!$A$3:$A$10,0),MATCH(IFERROR(VALUE(INDIRECT($A$1&amp;"K"&amp;A608)),0),Relationstabel!$C$1:$K$1,0))</f>
        <v>Naturgas</v>
      </c>
      <c r="J608" s="1" t="str">
        <f ca="1">INDEX(Anvendelseskode!B:B,MATCH($F608,Anvendelseskode!$A:$A,0))</f>
        <v>Fritliggende enfamilieshus (parcelhus)</v>
      </c>
      <c r="K608" s="1" t="str">
        <f ca="1">INDEX(Anvendelseskode!C:C,MATCH($F608,Anvendelseskode!$A:$A,0))</f>
        <v>Parcelhuse</v>
      </c>
      <c r="L608" s="1" t="str">
        <f ca="1">INDEX(Anvendelseskode!D:D,MATCH($F608,Anvendelseskode!$A:$A,0))</f>
        <v>Private husholdninger</v>
      </c>
      <c r="M608" s="1" t="str">
        <f ca="1">IFERROR(INDEX(SBi!$2:$2,MATCH(H608,SBi!$1:$1,1)),SBi!$K$2)</f>
        <v>1973-1978</v>
      </c>
      <c r="N608" s="1">
        <f ca="1">INDEX(SBi!$C$3:$K$28,MATCH(F608,SBi!$B$3:$B$28,0),MATCH(M608,SBi!$C$2:$K$2,0))</f>
        <v>119.8</v>
      </c>
      <c r="O608" s="16">
        <f t="shared" ca="1" si="125"/>
        <v>20.965</v>
      </c>
      <c r="P608" s="16" t="str">
        <f ca="1">IFERROR(INDEX(VpD!$2:$2,MATCH(H608,VpD!$1:$1,1)),VpD!$I$2)</f>
        <v>1973-1978</v>
      </c>
      <c r="Q608" s="1">
        <f ca="1">INDEX(VpD!$C$3:$I$27,MATCH(F608,VpD!$B$3:$B$27,0),MATCH(P608,VpD!$C$2:$I$2,0))</f>
        <v>117</v>
      </c>
      <c r="R608" s="16">
        <f t="shared" ca="1" si="126"/>
        <v>20.475000000000001</v>
      </c>
      <c r="S608" s="14">
        <f t="shared" ca="1" si="127"/>
        <v>712901.86</v>
      </c>
      <c r="T608" s="14">
        <f t="shared" ca="1" si="128"/>
        <v>6168892.1799999997</v>
      </c>
      <c r="U608" s="14" t="str">
        <f t="shared" ca="1" si="129"/>
        <v>0A3F507E-1718-32B8-E044-0003BA298018</v>
      </c>
    </row>
    <row r="609" spans="1:21" s="14" customFormat="1" x14ac:dyDescent="0.25">
      <c r="A609" s="14">
        <f t="shared" si="117"/>
        <v>609</v>
      </c>
      <c r="B609" s="14" t="str">
        <f t="shared" ca="1" si="118"/>
        <v>4D160BE0-77EC-4B8C-9E03-0B1B7E08A3C2</v>
      </c>
      <c r="C609" s="14" t="str">
        <f t="shared" ca="1" si="119"/>
        <v>Løkketoften</v>
      </c>
      <c r="D609" s="14" t="str">
        <f t="shared" ca="1" si="120"/>
        <v>53</v>
      </c>
      <c r="E609" s="14" t="str">
        <f t="shared" ca="1" si="121"/>
        <v>9dm</v>
      </c>
      <c r="F609" s="1">
        <f t="shared" ca="1" si="122"/>
        <v>120</v>
      </c>
      <c r="G609" s="1">
        <f t="shared" ca="1" si="123"/>
        <v>134</v>
      </c>
      <c r="H609" s="1">
        <f t="shared" ca="1" si="124"/>
        <v>1969</v>
      </c>
      <c r="I609" s="1" t="str">
        <f ca="1">INDEX(Relationstabel!$C$3:$K$10,MATCH(INDIRECT($A$1&amp;"J"&amp;A609),Relationstabel!$A$3:$A$10,0),MATCH(IFERROR(VALUE(INDIRECT($A$1&amp;"K"&amp;A609)),0),Relationstabel!$C$1:$K$1,0))</f>
        <v>Naturgas</v>
      </c>
      <c r="J609" s="1" t="str">
        <f ca="1">INDEX(Anvendelseskode!B:B,MATCH($F609,Anvendelseskode!$A:$A,0))</f>
        <v>Fritliggende enfamilieshus (parcelhus)</v>
      </c>
      <c r="K609" s="1" t="str">
        <f ca="1">INDEX(Anvendelseskode!C:C,MATCH($F609,Anvendelseskode!$A:$A,0))</f>
        <v>Parcelhuse</v>
      </c>
      <c r="L609" s="1" t="str">
        <f ca="1">INDEX(Anvendelseskode!D:D,MATCH($F609,Anvendelseskode!$A:$A,0))</f>
        <v>Private husholdninger</v>
      </c>
      <c r="M609" s="1" t="str">
        <f ca="1">IFERROR(INDEX(SBi!$2:$2,MATCH(H609,SBi!$1:$1,1)),SBi!$K$2)</f>
        <v>1961-1972</v>
      </c>
      <c r="N609" s="1">
        <f ca="1">INDEX(SBi!$C$3:$K$28,MATCH(F609,SBi!$B$3:$B$28,0),MATCH(M609,SBi!$C$2:$K$2,0))</f>
        <v>134.30000000000001</v>
      </c>
      <c r="O609" s="16">
        <f t="shared" ca="1" si="125"/>
        <v>17.996200000000002</v>
      </c>
      <c r="P609" s="16" t="str">
        <f ca="1">IFERROR(INDEX(VpD!$2:$2,MATCH(H609,VpD!$1:$1,1)),VpD!$I$2)</f>
        <v>1961-1972</v>
      </c>
      <c r="Q609" s="1">
        <f ca="1">INDEX(VpD!$C$3:$I$27,MATCH(F609,VpD!$B$3:$B$27,0),MATCH(P609,VpD!$C$2:$I$2,0))</f>
        <v>143</v>
      </c>
      <c r="R609" s="16">
        <f t="shared" ca="1" si="126"/>
        <v>19.161999999999999</v>
      </c>
      <c r="S609" s="14">
        <f t="shared" ca="1" si="127"/>
        <v>710881.96</v>
      </c>
      <c r="T609" s="14">
        <f t="shared" ca="1" si="128"/>
        <v>6172075.2800000003</v>
      </c>
      <c r="U609" s="14" t="str">
        <f t="shared" ca="1" si="129"/>
        <v>0A3F507E-1D18-32B8-E044-0003BA298018</v>
      </c>
    </row>
    <row r="610" spans="1:21" s="14" customFormat="1" x14ac:dyDescent="0.25">
      <c r="A610" s="14">
        <f t="shared" si="117"/>
        <v>610</v>
      </c>
      <c r="B610" s="14" t="str">
        <f t="shared" ca="1" si="118"/>
        <v>71BFB5EF-4EA2-418D-BE58-EDA75DE2448B</v>
      </c>
      <c r="C610" s="14" t="str">
        <f t="shared" ca="1" si="119"/>
        <v>Bellishaven</v>
      </c>
      <c r="D610" s="14" t="str">
        <f t="shared" ca="1" si="120"/>
        <v>25</v>
      </c>
      <c r="E610" s="14" t="str">
        <f t="shared" ca="1" si="121"/>
        <v>27ac</v>
      </c>
      <c r="F610" s="1">
        <f t="shared" ca="1" si="122"/>
        <v>130</v>
      </c>
      <c r="G610" s="1">
        <f t="shared" ca="1" si="123"/>
        <v>104</v>
      </c>
      <c r="H610" s="1">
        <f t="shared" ca="1" si="124"/>
        <v>1993</v>
      </c>
      <c r="I610" s="1" t="str">
        <f ca="1">INDEX(Relationstabel!$C$3:$K$10,MATCH(INDIRECT($A$1&amp;"J"&amp;A610),Relationstabel!$A$3:$A$10,0),MATCH(IFERROR(VALUE(INDIRECT($A$1&amp;"K"&amp;A610)),0),Relationstabel!$C$1:$K$1,0))</f>
        <v>Fjernvarme/ Blokvarme</v>
      </c>
      <c r="J610" s="1" t="str">
        <f ca="1">INDEX(Anvendelseskode!B:B,MATCH($F610,Anvendelseskode!$A:$A,0))</f>
        <v>Række-, kæde-, dobbelthus (lodret adskillelse mellem enhederne)</v>
      </c>
      <c r="K610" s="1" t="str">
        <f ca="1">INDEX(Anvendelseskode!C:C,MATCH($F610,Anvendelseskode!$A:$A,0))</f>
        <v>Række-, kæde og dobbelthuse</v>
      </c>
      <c r="L610" s="1" t="str">
        <f ca="1">INDEX(Anvendelseskode!D:D,MATCH($F610,Anvendelseskode!$A:$A,0))</f>
        <v>Private husholdninger</v>
      </c>
      <c r="M610" s="1" t="str">
        <f ca="1">IFERROR(INDEX(SBi!$2:$2,MATCH(H610,SBi!$1:$1,1)),SBi!$K$2)</f>
        <v>1979-1998</v>
      </c>
      <c r="N610" s="1">
        <f ca="1">INDEX(SBi!$C$3:$K$28,MATCH(F610,SBi!$B$3:$B$28,0),MATCH(M610,SBi!$C$2:$K$2,0))</f>
        <v>96.8</v>
      </c>
      <c r="O610" s="16">
        <f t="shared" ca="1" si="125"/>
        <v>10.0672</v>
      </c>
      <c r="P610" s="16" t="str">
        <f ca="1">IFERROR(INDEX(VpD!$2:$2,MATCH(H610,VpD!$1:$1,1)),VpD!$I$2)</f>
        <v>1979-1998</v>
      </c>
      <c r="Q610" s="1">
        <f ca="1">INDEX(VpD!$C$3:$I$27,MATCH(F610,VpD!$B$3:$B$27,0),MATCH(P610,VpD!$C$2:$I$2,0))</f>
        <v>74</v>
      </c>
      <c r="R610" s="16">
        <f t="shared" ca="1" si="126"/>
        <v>7.6959999999999997</v>
      </c>
      <c r="S610" s="14">
        <f t="shared" ca="1" si="127"/>
        <v>711511.46</v>
      </c>
      <c r="T610" s="14">
        <f t="shared" ca="1" si="128"/>
        <v>6172418.0300000003</v>
      </c>
      <c r="U610" s="14" t="str">
        <f t="shared" ca="1" si="129"/>
        <v>0A3F507E-1521-32B8-E044-0003BA298018</v>
      </c>
    </row>
    <row r="611" spans="1:21" s="14" customFormat="1" x14ac:dyDescent="0.25">
      <c r="A611" s="14">
        <f t="shared" si="117"/>
        <v>611</v>
      </c>
      <c r="B611" s="14" t="str">
        <f t="shared" ca="1" si="118"/>
        <v>47F3560B-BE68-42FB-9198-6EDBCC118AE4</v>
      </c>
      <c r="C611" s="14" t="str">
        <f t="shared" ca="1" si="119"/>
        <v>Bækkeskovvej</v>
      </c>
      <c r="D611" s="14" t="str">
        <f t="shared" ca="1" si="120"/>
        <v>20A</v>
      </c>
      <c r="E611" s="14" t="str">
        <f t="shared" ca="1" si="121"/>
        <v>18av</v>
      </c>
      <c r="F611" s="1">
        <f t="shared" ca="1" si="122"/>
        <v>120</v>
      </c>
      <c r="G611" s="1">
        <f t="shared" ca="1" si="123"/>
        <v>214</v>
      </c>
      <c r="H611" s="1">
        <f t="shared" ca="1" si="124"/>
        <v>1987</v>
      </c>
      <c r="I611" s="1" t="str">
        <f ca="1">INDEX(Relationstabel!$C$3:$K$10,MATCH(INDIRECT($A$1&amp;"J"&amp;A611),Relationstabel!$A$3:$A$10,0),MATCH(IFERROR(VALUE(INDIRECT($A$1&amp;"K"&amp;A611)),0),Relationstabel!$C$1:$K$1,0))</f>
        <v>Olie</v>
      </c>
      <c r="J611" s="1" t="str">
        <f ca="1">INDEX(Anvendelseskode!B:B,MATCH($F611,Anvendelseskode!$A:$A,0))</f>
        <v>Fritliggende enfamilieshus (parcelhus)</v>
      </c>
      <c r="K611" s="1" t="str">
        <f ca="1">INDEX(Anvendelseskode!C:C,MATCH($F611,Anvendelseskode!$A:$A,0))</f>
        <v>Parcelhuse</v>
      </c>
      <c r="L611" s="1" t="str">
        <f ca="1">INDEX(Anvendelseskode!D:D,MATCH($F611,Anvendelseskode!$A:$A,0))</f>
        <v>Private husholdninger</v>
      </c>
      <c r="M611" s="1" t="str">
        <f ca="1">IFERROR(INDEX(SBi!$2:$2,MATCH(H611,SBi!$1:$1,1)),SBi!$K$2)</f>
        <v>1979-1998</v>
      </c>
      <c r="N611" s="1">
        <f ca="1">INDEX(SBi!$C$3:$K$28,MATCH(F611,SBi!$B$3:$B$28,0),MATCH(M611,SBi!$C$2:$K$2,0))</f>
        <v>105.4</v>
      </c>
      <c r="O611" s="16">
        <f t="shared" ca="1" si="125"/>
        <v>22.555600000000002</v>
      </c>
      <c r="P611" s="16" t="str">
        <f ca="1">IFERROR(INDEX(VpD!$2:$2,MATCH(H611,VpD!$1:$1,1)),VpD!$I$2)</f>
        <v>1979-1998</v>
      </c>
      <c r="Q611" s="1">
        <f ca="1">INDEX(VpD!$C$3:$I$27,MATCH(F611,VpD!$B$3:$B$27,0),MATCH(P611,VpD!$C$2:$I$2,0))</f>
        <v>90</v>
      </c>
      <c r="R611" s="16">
        <f t="shared" ca="1" si="126"/>
        <v>19.260000000000002</v>
      </c>
      <c r="S611" s="14">
        <f t="shared" ca="1" si="127"/>
        <v>713028.13</v>
      </c>
      <c r="T611" s="14">
        <f t="shared" ca="1" si="128"/>
        <v>6168868.2599999998</v>
      </c>
      <c r="U611" s="14" t="str">
        <f t="shared" ca="1" si="129"/>
        <v>0A3F507E-1621-32B8-E044-0003BA298018</v>
      </c>
    </row>
    <row r="612" spans="1:21" s="14" customFormat="1" x14ac:dyDescent="0.25">
      <c r="A612" s="14">
        <f t="shared" si="117"/>
        <v>612</v>
      </c>
      <c r="B612" s="14" t="str">
        <f t="shared" ca="1" si="118"/>
        <v>D25144AE-46FD-46E2-ABD7-F2DF63A46208</v>
      </c>
      <c r="C612" s="14" t="str">
        <f t="shared" ca="1" si="119"/>
        <v>Selsøvej</v>
      </c>
      <c r="D612" s="14" t="str">
        <f t="shared" ca="1" si="120"/>
        <v>30</v>
      </c>
      <c r="E612" s="14" t="str">
        <f t="shared" ca="1" si="121"/>
        <v>18dd</v>
      </c>
      <c r="F612" s="1">
        <f t="shared" ca="1" si="122"/>
        <v>120</v>
      </c>
      <c r="G612" s="1">
        <f t="shared" ca="1" si="123"/>
        <v>127</v>
      </c>
      <c r="H612" s="1">
        <f t="shared" ca="1" si="124"/>
        <v>1996</v>
      </c>
      <c r="I612" s="1" t="str">
        <f ca="1">INDEX(Relationstabel!$C$3:$K$10,MATCH(INDIRECT($A$1&amp;"J"&amp;A612),Relationstabel!$A$3:$A$10,0),MATCH(IFERROR(VALUE(INDIRECT($A$1&amp;"K"&amp;A612)),0),Relationstabel!$C$1:$K$1,0))</f>
        <v>Naturgas</v>
      </c>
      <c r="J612" s="1" t="str">
        <f ca="1">INDEX(Anvendelseskode!B:B,MATCH($F612,Anvendelseskode!$A:$A,0))</f>
        <v>Fritliggende enfamilieshus (parcelhus)</v>
      </c>
      <c r="K612" s="1" t="str">
        <f ca="1">INDEX(Anvendelseskode!C:C,MATCH($F612,Anvendelseskode!$A:$A,0))</f>
        <v>Parcelhuse</v>
      </c>
      <c r="L612" s="1" t="str">
        <f ca="1">INDEX(Anvendelseskode!D:D,MATCH($F612,Anvendelseskode!$A:$A,0))</f>
        <v>Private husholdninger</v>
      </c>
      <c r="M612" s="1" t="str">
        <f ca="1">IFERROR(INDEX(SBi!$2:$2,MATCH(H612,SBi!$1:$1,1)),SBi!$K$2)</f>
        <v>1979-1998</v>
      </c>
      <c r="N612" s="1">
        <f ca="1">INDEX(SBi!$C$3:$K$28,MATCH(F612,SBi!$B$3:$B$28,0),MATCH(M612,SBi!$C$2:$K$2,0))</f>
        <v>105.4</v>
      </c>
      <c r="O612" s="16">
        <f t="shared" ca="1" si="125"/>
        <v>13.385800000000001</v>
      </c>
      <c r="P612" s="16" t="str">
        <f ca="1">IFERROR(INDEX(VpD!$2:$2,MATCH(H612,VpD!$1:$1,1)),VpD!$I$2)</f>
        <v>1979-1998</v>
      </c>
      <c r="Q612" s="1">
        <f ca="1">INDEX(VpD!$C$3:$I$27,MATCH(F612,VpD!$B$3:$B$27,0),MATCH(P612,VpD!$C$2:$I$2,0))</f>
        <v>90</v>
      </c>
      <c r="R612" s="16">
        <f t="shared" ca="1" si="126"/>
        <v>11.43</v>
      </c>
      <c r="S612" s="14">
        <f t="shared" ca="1" si="127"/>
        <v>713311.95</v>
      </c>
      <c r="T612" s="14">
        <f t="shared" ca="1" si="128"/>
        <v>6169066.7000000002</v>
      </c>
      <c r="U612" s="14" t="str">
        <f t="shared" ca="1" si="129"/>
        <v>0A3F507E-2121-32B8-E044-0003BA298018</v>
      </c>
    </row>
    <row r="613" spans="1:21" s="14" customFormat="1" x14ac:dyDescent="0.25">
      <c r="A613" s="14">
        <f t="shared" si="117"/>
        <v>613</v>
      </c>
      <c r="B613" s="14" t="str">
        <f t="shared" ca="1" si="118"/>
        <v>8A819F8F-3555-429C-8536-45399CBE1E3A</v>
      </c>
      <c r="C613" s="14" t="str">
        <f t="shared" ca="1" si="119"/>
        <v>Svenstrupvej</v>
      </c>
      <c r="D613" s="14" t="str">
        <f t="shared" ca="1" si="120"/>
        <v>41</v>
      </c>
      <c r="E613" s="14" t="str">
        <f t="shared" ca="1" si="121"/>
        <v>18kæ</v>
      </c>
      <c r="F613" s="1">
        <f t="shared" ca="1" si="122"/>
        <v>120</v>
      </c>
      <c r="G613" s="1">
        <f t="shared" ca="1" si="123"/>
        <v>122</v>
      </c>
      <c r="H613" s="1">
        <f t="shared" ca="1" si="124"/>
        <v>1966</v>
      </c>
      <c r="I613" s="1" t="str">
        <f ca="1">INDEX(Relationstabel!$C$3:$K$10,MATCH(INDIRECT($A$1&amp;"J"&amp;A613),Relationstabel!$A$3:$A$10,0),MATCH(IFERROR(VALUE(INDIRECT($A$1&amp;"K"&amp;A613)),0),Relationstabel!$C$1:$K$1,0))</f>
        <v>Naturgas</v>
      </c>
      <c r="J613" s="1" t="str">
        <f ca="1">INDEX(Anvendelseskode!B:B,MATCH($F613,Anvendelseskode!$A:$A,0))</f>
        <v>Fritliggende enfamilieshus (parcelhus)</v>
      </c>
      <c r="K613" s="1" t="str">
        <f ca="1">INDEX(Anvendelseskode!C:C,MATCH($F613,Anvendelseskode!$A:$A,0))</f>
        <v>Parcelhuse</v>
      </c>
      <c r="L613" s="1" t="str">
        <f ca="1">INDEX(Anvendelseskode!D:D,MATCH($F613,Anvendelseskode!$A:$A,0))</f>
        <v>Private husholdninger</v>
      </c>
      <c r="M613" s="1" t="str">
        <f ca="1">IFERROR(INDEX(SBi!$2:$2,MATCH(H613,SBi!$1:$1,1)),SBi!$K$2)</f>
        <v>1961-1972</v>
      </c>
      <c r="N613" s="1">
        <f ca="1">INDEX(SBi!$C$3:$K$28,MATCH(F613,SBi!$B$3:$B$28,0),MATCH(M613,SBi!$C$2:$K$2,0))</f>
        <v>134.30000000000001</v>
      </c>
      <c r="O613" s="16">
        <f t="shared" ca="1" si="125"/>
        <v>16.384600000000002</v>
      </c>
      <c r="P613" s="16" t="str">
        <f ca="1">IFERROR(INDEX(VpD!$2:$2,MATCH(H613,VpD!$1:$1,1)),VpD!$I$2)</f>
        <v>1961-1972</v>
      </c>
      <c r="Q613" s="1">
        <f ca="1">INDEX(VpD!$C$3:$I$27,MATCH(F613,VpD!$B$3:$B$27,0),MATCH(P613,VpD!$C$2:$I$2,0))</f>
        <v>143</v>
      </c>
      <c r="R613" s="16">
        <f t="shared" ca="1" si="126"/>
        <v>17.446000000000002</v>
      </c>
      <c r="S613" s="14">
        <f t="shared" ca="1" si="127"/>
        <v>712443.58</v>
      </c>
      <c r="T613" s="14">
        <f t="shared" ca="1" si="128"/>
        <v>6169132.5199999996</v>
      </c>
      <c r="U613" s="14" t="str">
        <f t="shared" ca="1" si="129"/>
        <v>0A3F507E-2221-32B8-E044-0003BA298018</v>
      </c>
    </row>
    <row r="614" spans="1:21" s="14" customFormat="1" x14ac:dyDescent="0.25">
      <c r="A614" s="14">
        <f t="shared" si="117"/>
        <v>614</v>
      </c>
      <c r="B614" s="14" t="str">
        <f t="shared" ca="1" si="118"/>
        <v>96B9D19E-E4F3-42A7-AFAC-7D7C7FE6C5E8</v>
      </c>
      <c r="C614" s="14" t="str">
        <f t="shared" ca="1" si="119"/>
        <v>Højstrupvej</v>
      </c>
      <c r="D614" s="14" t="str">
        <f t="shared" ca="1" si="120"/>
        <v>24</v>
      </c>
      <c r="E614" s="14" t="str">
        <f t="shared" ca="1" si="121"/>
        <v>18cr</v>
      </c>
      <c r="F614" s="1">
        <f t="shared" ca="1" si="122"/>
        <v>120</v>
      </c>
      <c r="G614" s="1">
        <f t="shared" ca="1" si="123"/>
        <v>161</v>
      </c>
      <c r="H614" s="1">
        <f t="shared" ca="1" si="124"/>
        <v>2012</v>
      </c>
      <c r="I614" s="1" t="str">
        <f ca="1">INDEX(Relationstabel!$C$3:$K$10,MATCH(INDIRECT($A$1&amp;"J"&amp;A614),Relationstabel!$A$3:$A$10,0),MATCH(IFERROR(VALUE(INDIRECT($A$1&amp;"K"&amp;A614)),0),Relationstabel!$C$1:$K$1,0))</f>
        <v>Naturgas</v>
      </c>
      <c r="J614" s="1" t="str">
        <f ca="1">INDEX(Anvendelseskode!B:B,MATCH($F614,Anvendelseskode!$A:$A,0))</f>
        <v>Fritliggende enfamilieshus (parcelhus)</v>
      </c>
      <c r="K614" s="1" t="str">
        <f ca="1">INDEX(Anvendelseskode!C:C,MATCH($F614,Anvendelseskode!$A:$A,0))</f>
        <v>Parcelhuse</v>
      </c>
      <c r="L614" s="1" t="str">
        <f ca="1">INDEX(Anvendelseskode!D:D,MATCH($F614,Anvendelseskode!$A:$A,0))</f>
        <v>Private husholdninger</v>
      </c>
      <c r="M614" s="1" t="str">
        <f ca="1">IFERROR(INDEX(SBi!$2:$2,MATCH(H614,SBi!$1:$1,1)),SBi!$K$2)</f>
        <v>Efter 2006</v>
      </c>
      <c r="N614" s="1">
        <f ca="1">INDEX(SBi!$C$3:$K$28,MATCH(F614,SBi!$B$3:$B$28,0),MATCH(M614,SBi!$C$2:$K$2,0))</f>
        <v>67.3</v>
      </c>
      <c r="O614" s="16">
        <f t="shared" ca="1" si="125"/>
        <v>10.8353</v>
      </c>
      <c r="P614" s="16" t="str">
        <f ca="1">IFERROR(INDEX(VpD!$2:$2,MATCH(H614,VpD!$1:$1,1)),VpD!$I$2)</f>
        <v>&gt;1998</v>
      </c>
      <c r="Q614" s="1">
        <f ca="1">INDEX(VpD!$C$3:$I$27,MATCH(F614,VpD!$B$3:$B$27,0),MATCH(P614,VpD!$C$2:$I$2,0))</f>
        <v>72</v>
      </c>
      <c r="R614" s="16">
        <f t="shared" ca="1" si="126"/>
        <v>11.592000000000001</v>
      </c>
      <c r="S614" s="14">
        <f t="shared" ca="1" si="127"/>
        <v>713128.64</v>
      </c>
      <c r="T614" s="14">
        <f t="shared" ca="1" si="128"/>
        <v>6169124.5899999999</v>
      </c>
      <c r="U614" s="14" t="str">
        <f t="shared" ca="1" si="129"/>
        <v>0A3F507E-1B0D-32B8-E044-0003BA298018</v>
      </c>
    </row>
    <row r="615" spans="1:21" s="14" customFormat="1" x14ac:dyDescent="0.25">
      <c r="A615" s="14">
        <f t="shared" si="117"/>
        <v>615</v>
      </c>
      <c r="B615" s="14" t="str">
        <f t="shared" ca="1" si="118"/>
        <v>E6E57BD0-B9DC-4376-A291-D62D0520851F</v>
      </c>
      <c r="C615" s="14" t="str">
        <f t="shared" ca="1" si="119"/>
        <v>Løkketoften</v>
      </c>
      <c r="D615" s="14" t="str">
        <f t="shared" ca="1" si="120"/>
        <v>42</v>
      </c>
      <c r="E615" s="14" t="str">
        <f t="shared" ca="1" si="121"/>
        <v>9en</v>
      </c>
      <c r="F615" s="1">
        <f t="shared" ca="1" si="122"/>
        <v>120</v>
      </c>
      <c r="G615" s="1">
        <f t="shared" ca="1" si="123"/>
        <v>165</v>
      </c>
      <c r="H615" s="1">
        <f t="shared" ca="1" si="124"/>
        <v>1969</v>
      </c>
      <c r="I615" s="1" t="str">
        <f ca="1">INDEX(Relationstabel!$C$3:$K$10,MATCH(INDIRECT($A$1&amp;"J"&amp;A615),Relationstabel!$A$3:$A$10,0),MATCH(IFERROR(VALUE(INDIRECT($A$1&amp;"K"&amp;A615)),0),Relationstabel!$C$1:$K$1,0))</f>
        <v>Naturgas</v>
      </c>
      <c r="J615" s="1" t="str">
        <f ca="1">INDEX(Anvendelseskode!B:B,MATCH($F615,Anvendelseskode!$A:$A,0))</f>
        <v>Fritliggende enfamilieshus (parcelhus)</v>
      </c>
      <c r="K615" s="1" t="str">
        <f ca="1">INDEX(Anvendelseskode!C:C,MATCH($F615,Anvendelseskode!$A:$A,0))</f>
        <v>Parcelhuse</v>
      </c>
      <c r="L615" s="1" t="str">
        <f ca="1">INDEX(Anvendelseskode!D:D,MATCH($F615,Anvendelseskode!$A:$A,0))</f>
        <v>Private husholdninger</v>
      </c>
      <c r="M615" s="1" t="str">
        <f ca="1">IFERROR(INDEX(SBi!$2:$2,MATCH(H615,SBi!$1:$1,1)),SBi!$K$2)</f>
        <v>1961-1972</v>
      </c>
      <c r="N615" s="1">
        <f ca="1">INDEX(SBi!$C$3:$K$28,MATCH(F615,SBi!$B$3:$B$28,0),MATCH(M615,SBi!$C$2:$K$2,0))</f>
        <v>134.30000000000001</v>
      </c>
      <c r="O615" s="16">
        <f t="shared" ca="1" si="125"/>
        <v>22.159500000000005</v>
      </c>
      <c r="P615" s="16" t="str">
        <f ca="1">IFERROR(INDEX(VpD!$2:$2,MATCH(H615,VpD!$1:$1,1)),VpD!$I$2)</f>
        <v>1961-1972</v>
      </c>
      <c r="Q615" s="1">
        <f ca="1">INDEX(VpD!$C$3:$I$27,MATCH(F615,VpD!$B$3:$B$27,0),MATCH(P615,VpD!$C$2:$I$2,0))</f>
        <v>143</v>
      </c>
      <c r="R615" s="16">
        <f t="shared" ca="1" si="126"/>
        <v>23.594999999999999</v>
      </c>
      <c r="S615" s="14">
        <f t="shared" ca="1" si="127"/>
        <v>710959.34</v>
      </c>
      <c r="T615" s="14">
        <f t="shared" ca="1" si="128"/>
        <v>6172071.5999999996</v>
      </c>
      <c r="U615" s="14" t="str">
        <f t="shared" ca="1" si="129"/>
        <v>0A3F507E-1D0D-32B8-E044-0003BA298018</v>
      </c>
    </row>
    <row r="616" spans="1:21" s="14" customFormat="1" x14ac:dyDescent="0.25">
      <c r="A616" s="14">
        <f t="shared" si="117"/>
        <v>616</v>
      </c>
      <c r="B616" s="14" t="str">
        <f t="shared" ca="1" si="118"/>
        <v>6CC487B8-9A7F-4AAC-842D-A8FBA61D7117</v>
      </c>
      <c r="C616" s="14" t="str">
        <f t="shared" ca="1" si="119"/>
        <v>Nysøvej</v>
      </c>
      <c r="D616" s="14" t="str">
        <f t="shared" ca="1" si="120"/>
        <v>40</v>
      </c>
      <c r="E616" s="14" t="str">
        <f t="shared" ca="1" si="121"/>
        <v>7bf</v>
      </c>
      <c r="F616" s="1">
        <f t="shared" ca="1" si="122"/>
        <v>120</v>
      </c>
      <c r="G616" s="1">
        <f t="shared" ca="1" si="123"/>
        <v>143</v>
      </c>
      <c r="H616" s="1">
        <f t="shared" ca="1" si="124"/>
        <v>1989</v>
      </c>
      <c r="I616" s="1" t="str">
        <f ca="1">INDEX(Relationstabel!$C$3:$K$10,MATCH(INDIRECT($A$1&amp;"J"&amp;A616),Relationstabel!$A$3:$A$10,0),MATCH(IFERROR(VALUE(INDIRECT($A$1&amp;"K"&amp;A616)),0),Relationstabel!$C$1:$K$1,0))</f>
        <v>Olie</v>
      </c>
      <c r="J616" s="1" t="str">
        <f ca="1">INDEX(Anvendelseskode!B:B,MATCH($F616,Anvendelseskode!$A:$A,0))</f>
        <v>Fritliggende enfamilieshus (parcelhus)</v>
      </c>
      <c r="K616" s="1" t="str">
        <f ca="1">INDEX(Anvendelseskode!C:C,MATCH($F616,Anvendelseskode!$A:$A,0))</f>
        <v>Parcelhuse</v>
      </c>
      <c r="L616" s="1" t="str">
        <f ca="1">INDEX(Anvendelseskode!D:D,MATCH($F616,Anvendelseskode!$A:$A,0))</f>
        <v>Private husholdninger</v>
      </c>
      <c r="M616" s="1" t="str">
        <f ca="1">IFERROR(INDEX(SBi!$2:$2,MATCH(H616,SBi!$1:$1,1)),SBi!$K$2)</f>
        <v>1979-1998</v>
      </c>
      <c r="N616" s="1">
        <f ca="1">INDEX(SBi!$C$3:$K$28,MATCH(F616,SBi!$B$3:$B$28,0),MATCH(M616,SBi!$C$2:$K$2,0))</f>
        <v>105.4</v>
      </c>
      <c r="O616" s="16">
        <f t="shared" ca="1" si="125"/>
        <v>15.0722</v>
      </c>
      <c r="P616" s="16" t="str">
        <f ca="1">IFERROR(INDEX(VpD!$2:$2,MATCH(H616,VpD!$1:$1,1)),VpD!$I$2)</f>
        <v>1979-1998</v>
      </c>
      <c r="Q616" s="1">
        <f ca="1">INDEX(VpD!$C$3:$I$27,MATCH(F616,VpD!$B$3:$B$27,0),MATCH(P616,VpD!$C$2:$I$2,0))</f>
        <v>90</v>
      </c>
      <c r="R616" s="16">
        <f t="shared" ca="1" si="126"/>
        <v>12.87</v>
      </c>
      <c r="S616" s="14">
        <f t="shared" ca="1" si="127"/>
        <v>712032.95</v>
      </c>
      <c r="T616" s="14">
        <f t="shared" ca="1" si="128"/>
        <v>6169420.3700000001</v>
      </c>
      <c r="U616" s="14" t="str">
        <f t="shared" ca="1" si="129"/>
        <v>0A3F507E-1E0D-32B8-E044-0003BA298018</v>
      </c>
    </row>
    <row r="617" spans="1:21" s="14" customFormat="1" x14ac:dyDescent="0.25">
      <c r="A617" s="14">
        <f t="shared" si="117"/>
        <v>617</v>
      </c>
      <c r="B617" s="14" t="str">
        <f t="shared" ca="1" si="118"/>
        <v>7AEDBF73-DE1C-4E74-AFB5-D4D4F1378D75</v>
      </c>
      <c r="C617" s="14" t="str">
        <f t="shared" ca="1" si="119"/>
        <v>Hyrdeengen</v>
      </c>
      <c r="D617" s="14" t="str">
        <f t="shared" ca="1" si="120"/>
        <v>393</v>
      </c>
      <c r="E617" s="14" t="str">
        <f t="shared" ca="1" si="121"/>
        <v>21cs</v>
      </c>
      <c r="F617" s="1">
        <f t="shared" ca="1" si="122"/>
        <v>130</v>
      </c>
      <c r="G617" s="1">
        <f t="shared" ca="1" si="123"/>
        <v>125</v>
      </c>
      <c r="H617" s="1">
        <f t="shared" ca="1" si="124"/>
        <v>1975</v>
      </c>
      <c r="I617" s="1" t="str">
        <f ca="1">INDEX(Relationstabel!$C$3:$K$10,MATCH(INDIRECT($A$1&amp;"J"&amp;A617),Relationstabel!$A$3:$A$10,0),MATCH(IFERROR(VALUE(INDIRECT($A$1&amp;"K"&amp;A617)),0),Relationstabel!$C$1:$K$1,0))</f>
        <v>Fjernvarme/ Blokvarme</v>
      </c>
      <c r="J617" s="1" t="str">
        <f ca="1">INDEX(Anvendelseskode!B:B,MATCH($F617,Anvendelseskode!$A:$A,0))</f>
        <v>Række-, kæde-, dobbelthus (lodret adskillelse mellem enhederne)</v>
      </c>
      <c r="K617" s="1" t="str">
        <f ca="1">INDEX(Anvendelseskode!C:C,MATCH($F617,Anvendelseskode!$A:$A,0))</f>
        <v>Række-, kæde og dobbelthuse</v>
      </c>
      <c r="L617" s="1" t="str">
        <f ca="1">INDEX(Anvendelseskode!D:D,MATCH($F617,Anvendelseskode!$A:$A,0))</f>
        <v>Private husholdninger</v>
      </c>
      <c r="M617" s="1" t="str">
        <f ca="1">IFERROR(INDEX(SBi!$2:$2,MATCH(H617,SBi!$1:$1,1)),SBi!$K$2)</f>
        <v>1973-1978</v>
      </c>
      <c r="N617" s="1">
        <f ca="1">INDEX(SBi!$C$3:$K$28,MATCH(F617,SBi!$B$3:$B$28,0),MATCH(M617,SBi!$C$2:$K$2,0))</f>
        <v>112.6</v>
      </c>
      <c r="O617" s="16">
        <f t="shared" ca="1" si="125"/>
        <v>14.074999999999999</v>
      </c>
      <c r="P617" s="16" t="str">
        <f ca="1">IFERROR(INDEX(VpD!$2:$2,MATCH(H617,VpD!$1:$1,1)),VpD!$I$2)</f>
        <v>1973-1978</v>
      </c>
      <c r="Q617" s="1">
        <f ca="1">INDEX(VpD!$C$3:$I$27,MATCH(F617,VpD!$B$3:$B$27,0),MATCH(P617,VpD!$C$2:$I$2,0))</f>
        <v>98</v>
      </c>
      <c r="R617" s="16">
        <f t="shared" ca="1" si="126"/>
        <v>12.25</v>
      </c>
      <c r="S617" s="14">
        <f t="shared" ca="1" si="127"/>
        <v>711500.33</v>
      </c>
      <c r="T617" s="14">
        <f t="shared" ca="1" si="128"/>
        <v>6172371.7400000002</v>
      </c>
      <c r="U617" s="14" t="str">
        <f t="shared" ca="1" si="129"/>
        <v>0A3F507E-1A16-32B8-E044-0003BA298018</v>
      </c>
    </row>
    <row r="618" spans="1:21" s="14" customFormat="1" x14ac:dyDescent="0.25">
      <c r="A618" s="14">
        <f t="shared" si="117"/>
        <v>618</v>
      </c>
      <c r="B618" s="14" t="str">
        <f t="shared" ca="1" si="118"/>
        <v>A30275AC-E960-4CCB-8AAF-1CF9C4A05FEF</v>
      </c>
      <c r="C618" s="14" t="str">
        <f t="shared" ca="1" si="119"/>
        <v>Kollerupparken</v>
      </c>
      <c r="D618" s="14" t="str">
        <f t="shared" ca="1" si="120"/>
        <v>50</v>
      </c>
      <c r="E618" s="14" t="str">
        <f t="shared" ca="1" si="121"/>
        <v>6lq</v>
      </c>
      <c r="F618" s="1">
        <f t="shared" ca="1" si="122"/>
        <v>130</v>
      </c>
      <c r="G618" s="1">
        <f t="shared" ca="1" si="123"/>
        <v>110</v>
      </c>
      <c r="H618" s="1">
        <f t="shared" ca="1" si="124"/>
        <v>1967</v>
      </c>
      <c r="I618" s="1" t="str">
        <f ca="1">INDEX(Relationstabel!$C$3:$K$10,MATCH(INDIRECT($A$1&amp;"J"&amp;A618),Relationstabel!$A$3:$A$10,0),MATCH(IFERROR(VALUE(INDIRECT($A$1&amp;"K"&amp;A618)),0),Relationstabel!$C$1:$K$1,0))</f>
        <v>Fjernvarme/ Blokvarme</v>
      </c>
      <c r="J618" s="1" t="str">
        <f ca="1">INDEX(Anvendelseskode!B:B,MATCH($F618,Anvendelseskode!$A:$A,0))</f>
        <v>Række-, kæde-, dobbelthus (lodret adskillelse mellem enhederne)</v>
      </c>
      <c r="K618" s="1" t="str">
        <f ca="1">INDEX(Anvendelseskode!C:C,MATCH($F618,Anvendelseskode!$A:$A,0))</f>
        <v>Række-, kæde og dobbelthuse</v>
      </c>
      <c r="L618" s="1" t="str">
        <f ca="1">INDEX(Anvendelseskode!D:D,MATCH($F618,Anvendelseskode!$A:$A,0))</f>
        <v>Private husholdninger</v>
      </c>
      <c r="M618" s="1" t="str">
        <f ca="1">IFERROR(INDEX(SBi!$2:$2,MATCH(H618,SBi!$1:$1,1)),SBi!$K$2)</f>
        <v>1961-1972</v>
      </c>
      <c r="N618" s="1">
        <f ca="1">INDEX(SBi!$C$3:$K$28,MATCH(F618,SBi!$B$3:$B$28,0),MATCH(M618,SBi!$C$2:$K$2,0))</f>
        <v>119.9</v>
      </c>
      <c r="O618" s="16">
        <f t="shared" ca="1" si="125"/>
        <v>13.189</v>
      </c>
      <c r="P618" s="16" t="str">
        <f ca="1">IFERROR(INDEX(VpD!$2:$2,MATCH(H618,VpD!$1:$1,1)),VpD!$I$2)</f>
        <v>1961-1972</v>
      </c>
      <c r="Q618" s="1">
        <f ca="1">INDEX(VpD!$C$3:$I$27,MATCH(F618,VpD!$B$3:$B$27,0),MATCH(P618,VpD!$C$2:$I$2,0))</f>
        <v>120</v>
      </c>
      <c r="R618" s="16">
        <f t="shared" ca="1" si="126"/>
        <v>13.2</v>
      </c>
      <c r="S618" s="14">
        <f t="shared" ca="1" si="127"/>
        <v>713588.07</v>
      </c>
      <c r="T618" s="14">
        <f t="shared" ca="1" si="128"/>
        <v>6169293.8399999999</v>
      </c>
      <c r="U618" s="14" t="str">
        <f t="shared" ca="1" si="129"/>
        <v>0A3F507E-1C16-32B8-E044-0003BA298018</v>
      </c>
    </row>
    <row r="619" spans="1:21" s="14" customFormat="1" x14ac:dyDescent="0.25">
      <c r="A619" s="14">
        <f t="shared" si="117"/>
        <v>619</v>
      </c>
      <c r="B619" s="14" t="str">
        <f t="shared" ca="1" si="118"/>
        <v>AE73D1A9-8102-43EA-84C0-115916715FAD</v>
      </c>
      <c r="C619" s="14" t="str">
        <f t="shared" ca="1" si="119"/>
        <v>Rendsagervej</v>
      </c>
      <c r="D619" s="14" t="str">
        <f t="shared" ca="1" si="120"/>
        <v>154</v>
      </c>
      <c r="E619" s="14" t="str">
        <f t="shared" ca="1" si="121"/>
        <v>9fæ</v>
      </c>
      <c r="F619" s="1">
        <f t="shared" ca="1" si="122"/>
        <v>120</v>
      </c>
      <c r="G619" s="1">
        <f t="shared" ca="1" si="123"/>
        <v>134</v>
      </c>
      <c r="H619" s="1">
        <f t="shared" ca="1" si="124"/>
        <v>1971</v>
      </c>
      <c r="I619" s="1" t="str">
        <f ca="1">INDEX(Relationstabel!$C$3:$K$10,MATCH(INDIRECT($A$1&amp;"J"&amp;A619),Relationstabel!$A$3:$A$10,0),MATCH(IFERROR(VALUE(INDIRECT($A$1&amp;"K"&amp;A619)),0),Relationstabel!$C$1:$K$1,0))</f>
        <v>Olie</v>
      </c>
      <c r="J619" s="1" t="str">
        <f ca="1">INDEX(Anvendelseskode!B:B,MATCH($F619,Anvendelseskode!$A:$A,0))</f>
        <v>Fritliggende enfamilieshus (parcelhus)</v>
      </c>
      <c r="K619" s="1" t="str">
        <f ca="1">INDEX(Anvendelseskode!C:C,MATCH($F619,Anvendelseskode!$A:$A,0))</f>
        <v>Parcelhuse</v>
      </c>
      <c r="L619" s="1" t="str">
        <f ca="1">INDEX(Anvendelseskode!D:D,MATCH($F619,Anvendelseskode!$A:$A,0))</f>
        <v>Private husholdninger</v>
      </c>
      <c r="M619" s="1" t="str">
        <f ca="1">IFERROR(INDEX(SBi!$2:$2,MATCH(H619,SBi!$1:$1,1)),SBi!$K$2)</f>
        <v>1961-1972</v>
      </c>
      <c r="N619" s="1">
        <f ca="1">INDEX(SBi!$C$3:$K$28,MATCH(F619,SBi!$B$3:$B$28,0),MATCH(M619,SBi!$C$2:$K$2,0))</f>
        <v>134.30000000000001</v>
      </c>
      <c r="O619" s="16">
        <f t="shared" ca="1" si="125"/>
        <v>17.996200000000002</v>
      </c>
      <c r="P619" s="16" t="str">
        <f ca="1">IFERROR(INDEX(VpD!$2:$2,MATCH(H619,VpD!$1:$1,1)),VpD!$I$2)</f>
        <v>1961-1972</v>
      </c>
      <c r="Q619" s="1">
        <f ca="1">INDEX(VpD!$C$3:$I$27,MATCH(F619,VpD!$B$3:$B$27,0),MATCH(P619,VpD!$C$2:$I$2,0))</f>
        <v>143</v>
      </c>
      <c r="R619" s="16">
        <f t="shared" ca="1" si="126"/>
        <v>19.161999999999999</v>
      </c>
      <c r="S619" s="14">
        <f t="shared" ca="1" si="127"/>
        <v>711054.54</v>
      </c>
      <c r="T619" s="14">
        <f t="shared" ca="1" si="128"/>
        <v>6171894.7000000002</v>
      </c>
      <c r="U619" s="14" t="str">
        <f t="shared" ca="1" si="129"/>
        <v>0A3F507E-2016-32B8-E044-0003BA298018</v>
      </c>
    </row>
    <row r="620" spans="1:21" s="14" customFormat="1" x14ac:dyDescent="0.25">
      <c r="A620" s="14">
        <f t="shared" si="117"/>
        <v>620</v>
      </c>
      <c r="B620" s="14" t="str">
        <f t="shared" ca="1" si="118"/>
        <v>26765599-63A2-4A39-A2D4-9B79BF6CD3E9</v>
      </c>
      <c r="C620" s="14" t="str">
        <f t="shared" ca="1" si="119"/>
        <v>Frydendalsvej</v>
      </c>
      <c r="D620" s="14" t="str">
        <f t="shared" ca="1" si="120"/>
        <v>1</v>
      </c>
      <c r="E620" s="14" t="str">
        <f t="shared" ca="1" si="121"/>
        <v>18c</v>
      </c>
      <c r="F620" s="1">
        <f t="shared" ca="1" si="122"/>
        <v>120</v>
      </c>
      <c r="G620" s="1">
        <f t="shared" ca="1" si="123"/>
        <v>153</v>
      </c>
      <c r="H620" s="1">
        <f t="shared" ca="1" si="124"/>
        <v>2007</v>
      </c>
      <c r="I620" s="1" t="str">
        <f ca="1">INDEX(Relationstabel!$C$3:$K$10,MATCH(INDIRECT($A$1&amp;"J"&amp;A620),Relationstabel!$A$3:$A$10,0),MATCH(IFERROR(VALUE(INDIRECT($A$1&amp;"K"&amp;A620)),0),Relationstabel!$C$1:$K$1,0))</f>
        <v>Naturgas</v>
      </c>
      <c r="J620" s="1" t="str">
        <f ca="1">INDEX(Anvendelseskode!B:B,MATCH($F620,Anvendelseskode!$A:$A,0))</f>
        <v>Fritliggende enfamilieshus (parcelhus)</v>
      </c>
      <c r="K620" s="1" t="str">
        <f ca="1">INDEX(Anvendelseskode!C:C,MATCH($F620,Anvendelseskode!$A:$A,0))</f>
        <v>Parcelhuse</v>
      </c>
      <c r="L620" s="1" t="str">
        <f ca="1">INDEX(Anvendelseskode!D:D,MATCH($F620,Anvendelseskode!$A:$A,0))</f>
        <v>Private husholdninger</v>
      </c>
      <c r="M620" s="1" t="str">
        <f ca="1">IFERROR(INDEX(SBi!$2:$2,MATCH(H620,SBi!$1:$1,1)),SBi!$K$2)</f>
        <v>Efter 2006</v>
      </c>
      <c r="N620" s="1">
        <f ca="1">INDEX(SBi!$C$3:$K$28,MATCH(F620,SBi!$B$3:$B$28,0),MATCH(M620,SBi!$C$2:$K$2,0))</f>
        <v>67.3</v>
      </c>
      <c r="O620" s="16">
        <f t="shared" ca="1" si="125"/>
        <v>10.296899999999999</v>
      </c>
      <c r="P620" s="16" t="str">
        <f ca="1">IFERROR(INDEX(VpD!$2:$2,MATCH(H620,VpD!$1:$1,1)),VpD!$I$2)</f>
        <v>&gt;1998</v>
      </c>
      <c r="Q620" s="1">
        <f ca="1">INDEX(VpD!$C$3:$I$27,MATCH(F620,VpD!$B$3:$B$27,0),MATCH(P620,VpD!$C$2:$I$2,0))</f>
        <v>72</v>
      </c>
      <c r="R620" s="16">
        <f t="shared" ca="1" si="126"/>
        <v>11.016</v>
      </c>
      <c r="S620" s="14">
        <f t="shared" ca="1" si="127"/>
        <v>712882.26</v>
      </c>
      <c r="T620" s="14">
        <f t="shared" ca="1" si="128"/>
        <v>6168906.4100000001</v>
      </c>
      <c r="U620" s="14" t="str">
        <f t="shared" ca="1" si="129"/>
        <v>0A3F507E-1717-32B8-E044-0003BA298018</v>
      </c>
    </row>
    <row r="621" spans="1:21" s="14" customFormat="1" x14ac:dyDescent="0.25">
      <c r="A621" s="14">
        <f t="shared" si="117"/>
        <v>621</v>
      </c>
      <c r="B621" s="14" t="str">
        <f t="shared" ca="1" si="118"/>
        <v>61559543-19F2-43EC-8DDF-44CCC6A1F299</v>
      </c>
      <c r="C621" s="14" t="str">
        <f t="shared" ca="1" si="119"/>
        <v>Bækkeskovvej</v>
      </c>
      <c r="D621" s="14" t="str">
        <f t="shared" ca="1" si="120"/>
        <v>14</v>
      </c>
      <c r="E621" s="14" t="str">
        <f t="shared" ca="1" si="121"/>
        <v>18fs</v>
      </c>
      <c r="F621" s="1">
        <f t="shared" ca="1" si="122"/>
        <v>410</v>
      </c>
      <c r="G621" s="1">
        <f t="shared" ca="1" si="123"/>
        <v>206</v>
      </c>
      <c r="H621" s="1">
        <f t="shared" ca="1" si="124"/>
        <v>1972</v>
      </c>
      <c r="I621" s="1" t="str">
        <f ca="1">INDEX(Relationstabel!$C$3:$K$10,MATCH(INDIRECT($A$1&amp;"J"&amp;A621),Relationstabel!$A$3:$A$10,0),MATCH(IFERROR(VALUE(INDIRECT($A$1&amp;"K"&amp;A621)),0),Relationstabel!$C$1:$K$1,0))</f>
        <v>Naturgas</v>
      </c>
      <c r="J621" s="1" t="str">
        <f ca="1">INDEX(Anvendelseskode!B:B,MATCH($F621,Anvendelseskode!$A:$A,0))</f>
        <v>Bygning til biograf, teater, erhvervsmæssig udstilling, bibliotek, museum, kirke o.lign.</v>
      </c>
      <c r="K621" s="1" t="str">
        <f ca="1">INDEX(Anvendelseskode!C:C,MATCH($F621,Anvendelseskode!$A:$A,0))</f>
        <v>Bibliotek, kirke, museum o.l.</v>
      </c>
      <c r="L621" s="1" t="str">
        <f ca="1">INDEX(Anvendelseskode!D:D,MATCH($F621,Anvendelseskode!$A:$A,0))</f>
        <v>Kommunale og andre offentlige institutioner</v>
      </c>
      <c r="M621" s="1" t="str">
        <f ca="1">IFERROR(INDEX(SBi!$2:$2,MATCH(H621,SBi!$1:$1,1)),SBi!$K$2)</f>
        <v>1961-1972</v>
      </c>
      <c r="N621" s="1">
        <f ca="1">INDEX(SBi!$C$3:$K$28,MATCH(F621,SBi!$B$3:$B$28,0),MATCH(M621,SBi!$C$2:$K$2,0))</f>
        <v>125.8</v>
      </c>
      <c r="O621" s="16">
        <f t="shared" ca="1" si="125"/>
        <v>25.9148</v>
      </c>
      <c r="P621" s="16" t="str">
        <f ca="1">IFERROR(INDEX(VpD!$2:$2,MATCH(H621,VpD!$1:$1,1)),VpD!$I$2)</f>
        <v>1961-1972</v>
      </c>
      <c r="Q621" s="1">
        <f ca="1">INDEX(VpD!$C$3:$I$27,MATCH(F621,VpD!$B$3:$B$27,0),MATCH(P621,VpD!$C$2:$I$2,0))</f>
        <v>98</v>
      </c>
      <c r="R621" s="16">
        <f t="shared" ca="1" si="126"/>
        <v>20.187999999999999</v>
      </c>
      <c r="S621" s="14">
        <f t="shared" ca="1" si="127"/>
        <v>713102.07</v>
      </c>
      <c r="T621" s="14">
        <f t="shared" ca="1" si="128"/>
        <v>6168847.3899999997</v>
      </c>
      <c r="U621" s="14" t="str">
        <f t="shared" ca="1" si="129"/>
        <v>0A3F507E-161D-32B8-E044-0003BA298018</v>
      </c>
    </row>
    <row r="622" spans="1:21" s="14" customFormat="1" x14ac:dyDescent="0.25">
      <c r="A622" s="14">
        <f t="shared" si="117"/>
        <v>622</v>
      </c>
      <c r="B622" s="14" t="str">
        <f t="shared" ca="1" si="118"/>
        <v>BB2051DD-F8F6-46FA-847D-A8DB5A2D3307</v>
      </c>
      <c r="C622" s="14" t="str">
        <f t="shared" ca="1" si="119"/>
        <v>Horsbred</v>
      </c>
      <c r="D622" s="14" t="str">
        <f t="shared" ca="1" si="120"/>
        <v>169</v>
      </c>
      <c r="E622" s="14" t="str">
        <f t="shared" ca="1" si="121"/>
        <v>20aæ</v>
      </c>
      <c r="F622" s="1">
        <f t="shared" ca="1" si="122"/>
        <v>120</v>
      </c>
      <c r="G622" s="1">
        <f t="shared" ca="1" si="123"/>
        <v>176</v>
      </c>
      <c r="H622" s="1">
        <f t="shared" ca="1" si="124"/>
        <v>1972</v>
      </c>
      <c r="I622" s="1" t="str">
        <f ca="1">INDEX(Relationstabel!$C$3:$K$10,MATCH(INDIRECT($A$1&amp;"J"&amp;A622),Relationstabel!$A$3:$A$10,0),MATCH(IFERROR(VALUE(INDIRECT($A$1&amp;"K"&amp;A622)),0),Relationstabel!$C$1:$K$1,0))</f>
        <v>Fjernvarme/ Blokvarme</v>
      </c>
      <c r="J622" s="1" t="str">
        <f ca="1">INDEX(Anvendelseskode!B:B,MATCH($F622,Anvendelseskode!$A:$A,0))</f>
        <v>Fritliggende enfamilieshus (parcelhus)</v>
      </c>
      <c r="K622" s="1" t="str">
        <f ca="1">INDEX(Anvendelseskode!C:C,MATCH($F622,Anvendelseskode!$A:$A,0))</f>
        <v>Parcelhuse</v>
      </c>
      <c r="L622" s="1" t="str">
        <f ca="1">INDEX(Anvendelseskode!D:D,MATCH($F622,Anvendelseskode!$A:$A,0))</f>
        <v>Private husholdninger</v>
      </c>
      <c r="M622" s="1" t="str">
        <f ca="1">IFERROR(INDEX(SBi!$2:$2,MATCH(H622,SBi!$1:$1,1)),SBi!$K$2)</f>
        <v>1961-1972</v>
      </c>
      <c r="N622" s="1">
        <f ca="1">INDEX(SBi!$C$3:$K$28,MATCH(F622,SBi!$B$3:$B$28,0),MATCH(M622,SBi!$C$2:$K$2,0))</f>
        <v>134.30000000000001</v>
      </c>
      <c r="O622" s="16">
        <f t="shared" ca="1" si="125"/>
        <v>23.636800000000004</v>
      </c>
      <c r="P622" s="16" t="str">
        <f ca="1">IFERROR(INDEX(VpD!$2:$2,MATCH(H622,VpD!$1:$1,1)),VpD!$I$2)</f>
        <v>1961-1972</v>
      </c>
      <c r="Q622" s="1">
        <f ca="1">INDEX(VpD!$C$3:$I$27,MATCH(F622,VpD!$B$3:$B$27,0),MATCH(P622,VpD!$C$2:$I$2,0))</f>
        <v>143</v>
      </c>
      <c r="R622" s="16">
        <f t="shared" ca="1" si="126"/>
        <v>25.167999999999999</v>
      </c>
      <c r="S622" s="14">
        <f t="shared" ca="1" si="127"/>
        <v>711241.81</v>
      </c>
      <c r="T622" s="14">
        <f t="shared" ca="1" si="128"/>
        <v>6172118.96</v>
      </c>
      <c r="U622" s="14" t="str">
        <f t="shared" ca="1" si="129"/>
        <v>0A3F507E-191D-32B8-E044-0003BA298018</v>
      </c>
    </row>
    <row r="623" spans="1:21" s="14" customFormat="1" x14ac:dyDescent="0.25">
      <c r="A623" s="14">
        <f t="shared" si="117"/>
        <v>623</v>
      </c>
      <c r="B623" s="14" t="str">
        <f t="shared" ca="1" si="118"/>
        <v>9D96BB26-4B95-4C0C-91D3-63B4A4B0747C</v>
      </c>
      <c r="C623" s="14" t="str">
        <f t="shared" ca="1" si="119"/>
        <v>Engvej</v>
      </c>
      <c r="D623" s="14" t="str">
        <f t="shared" ca="1" si="120"/>
        <v>22</v>
      </c>
      <c r="E623" s="14" t="str">
        <f t="shared" ca="1" si="121"/>
        <v>47b</v>
      </c>
      <c r="F623" s="1">
        <f t="shared" ca="1" si="122"/>
        <v>120</v>
      </c>
      <c r="G623" s="1">
        <f t="shared" ca="1" si="123"/>
        <v>136</v>
      </c>
      <c r="H623" s="1">
        <f t="shared" ca="1" si="124"/>
        <v>1950</v>
      </c>
      <c r="I623" s="1" t="str">
        <f ca="1">INDEX(Relationstabel!$C$3:$K$10,MATCH(INDIRECT($A$1&amp;"J"&amp;A623),Relationstabel!$A$3:$A$10,0),MATCH(IFERROR(VALUE(INDIRECT($A$1&amp;"K"&amp;A623)),0),Relationstabel!$C$1:$K$1,0))</f>
        <v>Naturgas</v>
      </c>
      <c r="J623" s="1" t="str">
        <f ca="1">INDEX(Anvendelseskode!B:B,MATCH($F623,Anvendelseskode!$A:$A,0))</f>
        <v>Fritliggende enfamilieshus (parcelhus)</v>
      </c>
      <c r="K623" s="1" t="str">
        <f ca="1">INDEX(Anvendelseskode!C:C,MATCH($F623,Anvendelseskode!$A:$A,0))</f>
        <v>Parcelhuse</v>
      </c>
      <c r="L623" s="1" t="str">
        <f ca="1">INDEX(Anvendelseskode!D:D,MATCH($F623,Anvendelseskode!$A:$A,0))</f>
        <v>Private husholdninger</v>
      </c>
      <c r="M623" s="1" t="str">
        <f ca="1">IFERROR(INDEX(SBi!$2:$2,MATCH(H623,SBi!$1:$1,1)),SBi!$K$2)</f>
        <v>1931-1950</v>
      </c>
      <c r="N623" s="1">
        <f ca="1">INDEX(SBi!$C$3:$K$28,MATCH(F623,SBi!$B$3:$B$28,0),MATCH(M623,SBi!$C$2:$K$2,0))</f>
        <v>164.1</v>
      </c>
      <c r="O623" s="16">
        <f t="shared" ca="1" si="125"/>
        <v>22.317599999999999</v>
      </c>
      <c r="P623" s="16" t="str">
        <f ca="1">IFERROR(INDEX(VpD!$2:$2,MATCH(H623,VpD!$1:$1,1)),VpD!$I$2)</f>
        <v>1931-1950</v>
      </c>
      <c r="Q623" s="1">
        <f ca="1">INDEX(VpD!$C$3:$I$27,MATCH(F623,VpD!$B$3:$B$27,0),MATCH(P623,VpD!$C$2:$I$2,0))</f>
        <v>217</v>
      </c>
      <c r="R623" s="16">
        <f t="shared" ca="1" si="126"/>
        <v>29.512</v>
      </c>
      <c r="S623" s="14">
        <f t="shared" ca="1" si="127"/>
        <v>711623.08</v>
      </c>
      <c r="T623" s="14">
        <f t="shared" ca="1" si="128"/>
        <v>6170538.54</v>
      </c>
      <c r="U623" s="14" t="str">
        <f t="shared" ca="1" si="129"/>
        <v>0A3F507E-170A-32B8-E044-0003BA298018</v>
      </c>
    </row>
    <row r="624" spans="1:21" s="14" customFormat="1" x14ac:dyDescent="0.25">
      <c r="A624" s="14">
        <f t="shared" si="117"/>
        <v>624</v>
      </c>
      <c r="B624" s="14" t="str">
        <f t="shared" ca="1" si="118"/>
        <v>340A9039-CD58-45F3-84D4-65B7D866A0D4</v>
      </c>
      <c r="C624" s="14" t="str">
        <f t="shared" ca="1" si="119"/>
        <v>Løkketoften</v>
      </c>
      <c r="D624" s="14" t="str">
        <f t="shared" ca="1" si="120"/>
        <v>39</v>
      </c>
      <c r="E624" s="14" t="str">
        <f t="shared" ca="1" si="121"/>
        <v>9ff</v>
      </c>
      <c r="F624" s="1">
        <f t="shared" ca="1" si="122"/>
        <v>120</v>
      </c>
      <c r="G624" s="1">
        <f t="shared" ca="1" si="123"/>
        <v>134</v>
      </c>
      <c r="H624" s="1">
        <f t="shared" ca="1" si="124"/>
        <v>1969</v>
      </c>
      <c r="I624" s="1" t="str">
        <f ca="1">INDEX(Relationstabel!$C$3:$K$10,MATCH(INDIRECT($A$1&amp;"J"&amp;A624),Relationstabel!$A$3:$A$10,0),MATCH(IFERROR(VALUE(INDIRECT($A$1&amp;"K"&amp;A624)),0),Relationstabel!$C$1:$K$1,0))</f>
        <v>Olie</v>
      </c>
      <c r="J624" s="1" t="str">
        <f ca="1">INDEX(Anvendelseskode!B:B,MATCH($F624,Anvendelseskode!$A:$A,0))</f>
        <v>Fritliggende enfamilieshus (parcelhus)</v>
      </c>
      <c r="K624" s="1" t="str">
        <f ca="1">INDEX(Anvendelseskode!C:C,MATCH($F624,Anvendelseskode!$A:$A,0))</f>
        <v>Parcelhuse</v>
      </c>
      <c r="L624" s="1" t="str">
        <f ca="1">INDEX(Anvendelseskode!D:D,MATCH($F624,Anvendelseskode!$A:$A,0))</f>
        <v>Private husholdninger</v>
      </c>
      <c r="M624" s="1" t="str">
        <f ca="1">IFERROR(INDEX(SBi!$2:$2,MATCH(H624,SBi!$1:$1,1)),SBi!$K$2)</f>
        <v>1961-1972</v>
      </c>
      <c r="N624" s="1">
        <f ca="1">INDEX(SBi!$C$3:$K$28,MATCH(F624,SBi!$B$3:$B$28,0),MATCH(M624,SBi!$C$2:$K$2,0))</f>
        <v>134.30000000000001</v>
      </c>
      <c r="O624" s="16">
        <f t="shared" ca="1" si="125"/>
        <v>17.996200000000002</v>
      </c>
      <c r="P624" s="16" t="str">
        <f ca="1">IFERROR(INDEX(VpD!$2:$2,MATCH(H624,VpD!$1:$1,1)),VpD!$I$2)</f>
        <v>1961-1972</v>
      </c>
      <c r="Q624" s="1">
        <f ca="1">INDEX(VpD!$C$3:$I$27,MATCH(F624,VpD!$B$3:$B$27,0),MATCH(P624,VpD!$C$2:$I$2,0))</f>
        <v>143</v>
      </c>
      <c r="R624" s="16">
        <f t="shared" ca="1" si="126"/>
        <v>19.161999999999999</v>
      </c>
      <c r="S624" s="14">
        <f t="shared" ca="1" si="127"/>
        <v>710814.53</v>
      </c>
      <c r="T624" s="14">
        <f t="shared" ca="1" si="128"/>
        <v>6172035.9400000004</v>
      </c>
      <c r="U624" s="14" t="str">
        <f t="shared" ca="1" si="129"/>
        <v>0A3F507E-1D0A-32B8-E044-0003BA298018</v>
      </c>
    </row>
    <row r="625" spans="1:21" s="14" customFormat="1" x14ac:dyDescent="0.25">
      <c r="A625" s="14">
        <f t="shared" si="117"/>
        <v>625</v>
      </c>
      <c r="B625" s="14" t="str">
        <f t="shared" ca="1" si="118"/>
        <v>337B9917-1BC9-4F43-AC2C-238A79BF5310</v>
      </c>
      <c r="C625" s="14" t="str">
        <f t="shared" ca="1" si="119"/>
        <v>Sandvejen</v>
      </c>
      <c r="D625" s="14" t="str">
        <f t="shared" ca="1" si="120"/>
        <v>35</v>
      </c>
      <c r="E625" s="14" t="str">
        <f t="shared" ca="1" si="121"/>
        <v>4q</v>
      </c>
      <c r="F625" s="1">
        <f t="shared" ca="1" si="122"/>
        <v>590</v>
      </c>
      <c r="G625" s="1">
        <f t="shared" ca="1" si="123"/>
        <v>16</v>
      </c>
      <c r="H625" s="1">
        <f t="shared" ca="1" si="124"/>
        <v>1961</v>
      </c>
      <c r="I625" s="1" t="str">
        <f ca="1">INDEX(Relationstabel!$C$3:$K$10,MATCH(INDIRECT($A$1&amp;"J"&amp;A625),Relationstabel!$A$3:$A$10,0),MATCH(IFERROR(VALUE(INDIRECT($A$1&amp;"K"&amp;A625)),0),Relationstabel!$C$1:$K$1,0))</f>
        <v>Ingen varmeinstallation</v>
      </c>
      <c r="J625" s="1" t="str">
        <f ca="1">INDEX(Anvendelseskode!B:B,MATCH($F625,Anvendelseskode!$A:$A,0))</f>
        <v>Uspecificeret fritidsformål</v>
      </c>
      <c r="K625" s="1" t="str">
        <f ca="1">INDEX(Anvendelseskode!C:C,MATCH($F625,Anvendelseskode!$A:$A,0))</f>
        <v>Anden bygning til fritidsformål</v>
      </c>
      <c r="L625" s="1" t="str">
        <f ca="1">INDEX(Anvendelseskode!D:D,MATCH($F625,Anvendelseskode!$A:$A,0))</f>
        <v>Kommunale og andre offentlige institutioner</v>
      </c>
      <c r="M625" s="1" t="str">
        <f ca="1">IFERROR(INDEX(SBi!$2:$2,MATCH(H625,SBi!$1:$1,1)),SBi!$K$2)</f>
        <v>1961-1972</v>
      </c>
      <c r="N625" s="1">
        <f ca="1">INDEX(SBi!$C$3:$K$28,MATCH(F625,SBi!$B$3:$B$28,0),MATCH(M625,SBi!$C$2:$K$2,0))</f>
        <v>129.80000000000001</v>
      </c>
      <c r="O625" s="16">
        <f t="shared" ca="1" si="125"/>
        <v>2.0768</v>
      </c>
      <c r="P625" s="16" t="str">
        <f ca="1">IFERROR(INDEX(VpD!$2:$2,MATCH(H625,VpD!$1:$1,1)),VpD!$I$2)</f>
        <v>1961-1972</v>
      </c>
      <c r="Q625" s="1">
        <f ca="1">INDEX(VpD!$C$3:$I$27,MATCH(F625,VpD!$B$3:$B$27,0),MATCH(P625,VpD!$C$2:$I$2,0))</f>
        <v>42</v>
      </c>
      <c r="R625" s="16">
        <f t="shared" ca="1" si="126"/>
        <v>0.67200000000000004</v>
      </c>
      <c r="S625" s="14">
        <f t="shared" ca="1" si="127"/>
        <v>713187.74</v>
      </c>
      <c r="T625" s="14">
        <f t="shared" ca="1" si="128"/>
        <v>6168342</v>
      </c>
      <c r="U625" s="14" t="str">
        <f t="shared" ca="1" si="129"/>
        <v>0A3F507E-210A-32B8-E044-0003BA298018</v>
      </c>
    </row>
    <row r="626" spans="1:21" s="14" customFormat="1" x14ac:dyDescent="0.25">
      <c r="A626" s="14">
        <f t="shared" si="117"/>
        <v>626</v>
      </c>
      <c r="B626" s="14" t="str">
        <f t="shared" ca="1" si="118"/>
        <v>A08408EA-D8BC-453C-9466-47FFB04EFA14</v>
      </c>
      <c r="C626" s="14" t="str">
        <f t="shared" ca="1" si="119"/>
        <v>Frydendalsvej</v>
      </c>
      <c r="D626" s="14" t="str">
        <f t="shared" ca="1" si="120"/>
        <v>3</v>
      </c>
      <c r="E626" s="14" t="str">
        <f t="shared" ca="1" si="121"/>
        <v>18hl</v>
      </c>
      <c r="F626" s="1">
        <f t="shared" ca="1" si="122"/>
        <v>120</v>
      </c>
      <c r="G626" s="1">
        <f t="shared" ca="1" si="123"/>
        <v>206</v>
      </c>
      <c r="H626" s="1">
        <f t="shared" ca="1" si="124"/>
        <v>2009</v>
      </c>
      <c r="I626" s="1" t="str">
        <f ca="1">INDEX(Relationstabel!$C$3:$K$10,MATCH(INDIRECT($A$1&amp;"J"&amp;A626),Relationstabel!$A$3:$A$10,0),MATCH(IFERROR(VALUE(INDIRECT($A$1&amp;"K"&amp;A626)),0),Relationstabel!$C$1:$K$1,0))</f>
        <v>Naturgas</v>
      </c>
      <c r="J626" s="1" t="str">
        <f ca="1">INDEX(Anvendelseskode!B:B,MATCH($F626,Anvendelseskode!$A:$A,0))</f>
        <v>Fritliggende enfamilieshus (parcelhus)</v>
      </c>
      <c r="K626" s="1" t="str">
        <f ca="1">INDEX(Anvendelseskode!C:C,MATCH($F626,Anvendelseskode!$A:$A,0))</f>
        <v>Parcelhuse</v>
      </c>
      <c r="L626" s="1" t="str">
        <f ca="1">INDEX(Anvendelseskode!D:D,MATCH($F626,Anvendelseskode!$A:$A,0))</f>
        <v>Private husholdninger</v>
      </c>
      <c r="M626" s="1" t="str">
        <f ca="1">IFERROR(INDEX(SBi!$2:$2,MATCH(H626,SBi!$1:$1,1)),SBi!$K$2)</f>
        <v>Efter 2006</v>
      </c>
      <c r="N626" s="1">
        <f ca="1">INDEX(SBi!$C$3:$K$28,MATCH(F626,SBi!$B$3:$B$28,0),MATCH(M626,SBi!$C$2:$K$2,0))</f>
        <v>67.3</v>
      </c>
      <c r="O626" s="16">
        <f t="shared" ca="1" si="125"/>
        <v>13.863799999999999</v>
      </c>
      <c r="P626" s="16" t="str">
        <f ca="1">IFERROR(INDEX(VpD!$2:$2,MATCH(H626,VpD!$1:$1,1)),VpD!$I$2)</f>
        <v>&gt;1998</v>
      </c>
      <c r="Q626" s="1">
        <f ca="1">INDEX(VpD!$C$3:$I$27,MATCH(F626,VpD!$B$3:$B$27,0),MATCH(P626,VpD!$C$2:$I$2,0))</f>
        <v>72</v>
      </c>
      <c r="R626" s="16">
        <f t="shared" ca="1" si="126"/>
        <v>14.832000000000001</v>
      </c>
      <c r="S626" s="14">
        <f t="shared" ca="1" si="127"/>
        <v>712889.89</v>
      </c>
      <c r="T626" s="14">
        <f t="shared" ca="1" si="128"/>
        <v>6168930.1699999999</v>
      </c>
      <c r="U626" s="14" t="str">
        <f t="shared" ca="1" si="129"/>
        <v>0A3F507E-1719-32B8-E044-0003BA298018</v>
      </c>
    </row>
    <row r="627" spans="1:21" s="14" customFormat="1" x14ac:dyDescent="0.25">
      <c r="A627" s="14">
        <f t="shared" si="117"/>
        <v>627</v>
      </c>
      <c r="B627" s="14" t="str">
        <f t="shared" ca="1" si="118"/>
        <v>F96F6504-8326-4958-9BEB-4B53A8524E06</v>
      </c>
      <c r="C627" s="14" t="str">
        <f t="shared" ca="1" si="119"/>
        <v>Syvhøjvænge</v>
      </c>
      <c r="D627" s="14" t="str">
        <f t="shared" ca="1" si="120"/>
        <v>229</v>
      </c>
      <c r="E627" s="14" t="str">
        <f t="shared" ca="1" si="121"/>
        <v>21bl</v>
      </c>
      <c r="F627" s="1">
        <f t="shared" ca="1" si="122"/>
        <v>130</v>
      </c>
      <c r="G627" s="1">
        <f t="shared" ca="1" si="123"/>
        <v>170</v>
      </c>
      <c r="H627" s="1">
        <f t="shared" ca="1" si="124"/>
        <v>1971</v>
      </c>
      <c r="I627" s="1" t="str">
        <f ca="1">INDEX(Relationstabel!$C$3:$K$10,MATCH(INDIRECT($A$1&amp;"J"&amp;A627),Relationstabel!$A$3:$A$10,0),MATCH(IFERROR(VALUE(INDIRECT($A$1&amp;"K"&amp;A627)),0),Relationstabel!$C$1:$K$1,0))</f>
        <v>Fjernvarme/ Blokvarme</v>
      </c>
      <c r="J627" s="1" t="str">
        <f ca="1">INDEX(Anvendelseskode!B:B,MATCH($F627,Anvendelseskode!$A:$A,0))</f>
        <v>Række-, kæde-, dobbelthus (lodret adskillelse mellem enhederne)</v>
      </c>
      <c r="K627" s="1" t="str">
        <f ca="1">INDEX(Anvendelseskode!C:C,MATCH($F627,Anvendelseskode!$A:$A,0))</f>
        <v>Række-, kæde og dobbelthuse</v>
      </c>
      <c r="L627" s="1" t="str">
        <f ca="1">INDEX(Anvendelseskode!D:D,MATCH($F627,Anvendelseskode!$A:$A,0))</f>
        <v>Private husholdninger</v>
      </c>
      <c r="M627" s="1" t="str">
        <f ca="1">IFERROR(INDEX(SBi!$2:$2,MATCH(H627,SBi!$1:$1,1)),SBi!$K$2)</f>
        <v>1961-1972</v>
      </c>
      <c r="N627" s="1">
        <f ca="1">INDEX(SBi!$C$3:$K$28,MATCH(F627,SBi!$B$3:$B$28,0),MATCH(M627,SBi!$C$2:$K$2,0))</f>
        <v>119.9</v>
      </c>
      <c r="O627" s="16">
        <f t="shared" ca="1" si="125"/>
        <v>20.382999999999999</v>
      </c>
      <c r="P627" s="16" t="str">
        <f ca="1">IFERROR(INDEX(VpD!$2:$2,MATCH(H627,VpD!$1:$1,1)),VpD!$I$2)</f>
        <v>1961-1972</v>
      </c>
      <c r="Q627" s="1">
        <f ca="1">INDEX(VpD!$C$3:$I$27,MATCH(F627,VpD!$B$3:$B$27,0),MATCH(P627,VpD!$C$2:$I$2,0))</f>
        <v>120</v>
      </c>
      <c r="R627" s="16">
        <f t="shared" ca="1" si="126"/>
        <v>20.399999999999999</v>
      </c>
      <c r="S627" s="14">
        <f t="shared" ca="1" si="127"/>
        <v>711763.65</v>
      </c>
      <c r="T627" s="14">
        <f t="shared" ca="1" si="128"/>
        <v>6172299.0499999998</v>
      </c>
      <c r="U627" s="14" t="str">
        <f t="shared" ca="1" si="129"/>
        <v>0A3F507E-2319-32B8-E044-0003BA298018</v>
      </c>
    </row>
    <row r="628" spans="1:21" s="14" customFormat="1" x14ac:dyDescent="0.25">
      <c r="A628" s="14">
        <f t="shared" si="117"/>
        <v>628</v>
      </c>
      <c r="B628" s="14" t="str">
        <f t="shared" ca="1" si="118"/>
        <v>19DEDD95-C4E9-4FF8-B864-09F21C241086</v>
      </c>
      <c r="C628" s="14" t="str">
        <f t="shared" ca="1" si="119"/>
        <v>Bellishaven</v>
      </c>
      <c r="D628" s="14" t="str">
        <f t="shared" ca="1" si="120"/>
        <v>18</v>
      </c>
      <c r="E628" s="14" t="str">
        <f t="shared" ca="1" si="121"/>
        <v>27ak</v>
      </c>
      <c r="F628" s="1">
        <f t="shared" ca="1" si="122"/>
        <v>130</v>
      </c>
      <c r="G628" s="1">
        <f t="shared" ca="1" si="123"/>
        <v>90</v>
      </c>
      <c r="H628" s="1">
        <f t="shared" ca="1" si="124"/>
        <v>1993</v>
      </c>
      <c r="I628" s="1" t="str">
        <f ca="1">INDEX(Relationstabel!$C$3:$K$10,MATCH(INDIRECT($A$1&amp;"J"&amp;A628),Relationstabel!$A$3:$A$10,0),MATCH(IFERROR(VALUE(INDIRECT($A$1&amp;"K"&amp;A628)),0),Relationstabel!$C$1:$K$1,0))</f>
        <v>Fjernvarme/ Blokvarme</v>
      </c>
      <c r="J628" s="1" t="str">
        <f ca="1">INDEX(Anvendelseskode!B:B,MATCH($F628,Anvendelseskode!$A:$A,0))</f>
        <v>Række-, kæde-, dobbelthus (lodret adskillelse mellem enhederne)</v>
      </c>
      <c r="K628" s="1" t="str">
        <f ca="1">INDEX(Anvendelseskode!C:C,MATCH($F628,Anvendelseskode!$A:$A,0))</f>
        <v>Række-, kæde og dobbelthuse</v>
      </c>
      <c r="L628" s="1" t="str">
        <f ca="1">INDEX(Anvendelseskode!D:D,MATCH($F628,Anvendelseskode!$A:$A,0))</f>
        <v>Private husholdninger</v>
      </c>
      <c r="M628" s="1" t="str">
        <f ca="1">IFERROR(INDEX(SBi!$2:$2,MATCH(H628,SBi!$1:$1,1)),SBi!$K$2)</f>
        <v>1979-1998</v>
      </c>
      <c r="N628" s="1">
        <f ca="1">INDEX(SBi!$C$3:$K$28,MATCH(F628,SBi!$B$3:$B$28,0),MATCH(M628,SBi!$C$2:$K$2,0))</f>
        <v>96.8</v>
      </c>
      <c r="O628" s="16">
        <f t="shared" ca="1" si="125"/>
        <v>8.7119999999999997</v>
      </c>
      <c r="P628" s="16" t="str">
        <f ca="1">IFERROR(INDEX(VpD!$2:$2,MATCH(H628,VpD!$1:$1,1)),VpD!$I$2)</f>
        <v>1979-1998</v>
      </c>
      <c r="Q628" s="1">
        <f ca="1">INDEX(VpD!$C$3:$I$27,MATCH(F628,VpD!$B$3:$B$27,0),MATCH(P628,VpD!$C$2:$I$2,0))</f>
        <v>74</v>
      </c>
      <c r="R628" s="16">
        <f t="shared" ca="1" si="126"/>
        <v>6.66</v>
      </c>
      <c r="S628" s="14">
        <f t="shared" ca="1" si="127"/>
        <v>711483.6</v>
      </c>
      <c r="T628" s="14">
        <f t="shared" ca="1" si="128"/>
        <v>6172457.7199999997</v>
      </c>
      <c r="U628" s="14" t="str">
        <f t="shared" ca="1" si="129"/>
        <v>0A3F507E-151A-32B8-E044-0003BA298018</v>
      </c>
    </row>
    <row r="629" spans="1:21" s="14" customFormat="1" x14ac:dyDescent="0.25">
      <c r="A629" s="14">
        <f t="shared" si="117"/>
        <v>629</v>
      </c>
      <c r="B629" s="14" t="str">
        <f t="shared" ca="1" si="118"/>
        <v>EAFF6D0C-CF65-4B20-B819-3F5CFD661A50</v>
      </c>
      <c r="C629" s="14" t="str">
        <f t="shared" ca="1" si="119"/>
        <v>Bækkeskovvej</v>
      </c>
      <c r="D629" s="14" t="str">
        <f t="shared" ca="1" si="120"/>
        <v>12A</v>
      </c>
      <c r="E629" s="14" t="str">
        <f t="shared" ca="1" si="121"/>
        <v>18e</v>
      </c>
      <c r="F629" s="1">
        <f t="shared" ca="1" si="122"/>
        <v>120</v>
      </c>
      <c r="G629" s="1">
        <f t="shared" ca="1" si="123"/>
        <v>138</v>
      </c>
      <c r="H629" s="1">
        <f t="shared" ca="1" si="124"/>
        <v>1953</v>
      </c>
      <c r="I629" s="1" t="str">
        <f ca="1">INDEX(Relationstabel!$C$3:$K$10,MATCH(INDIRECT($A$1&amp;"J"&amp;A629),Relationstabel!$A$3:$A$10,0),MATCH(IFERROR(VALUE(INDIRECT($A$1&amp;"K"&amp;A629)),0),Relationstabel!$C$1:$K$1,0))</f>
        <v>Naturgas</v>
      </c>
      <c r="J629" s="1" t="str">
        <f ca="1">INDEX(Anvendelseskode!B:B,MATCH($F629,Anvendelseskode!$A:$A,0))</f>
        <v>Fritliggende enfamilieshus (parcelhus)</v>
      </c>
      <c r="K629" s="1" t="str">
        <f ca="1">INDEX(Anvendelseskode!C:C,MATCH($F629,Anvendelseskode!$A:$A,0))</f>
        <v>Parcelhuse</v>
      </c>
      <c r="L629" s="1" t="str">
        <f ca="1">INDEX(Anvendelseskode!D:D,MATCH($F629,Anvendelseskode!$A:$A,0))</f>
        <v>Private husholdninger</v>
      </c>
      <c r="M629" s="1" t="str">
        <f ca="1">IFERROR(INDEX(SBi!$2:$2,MATCH(H629,SBi!$1:$1,1)),SBi!$K$2)</f>
        <v>1951-1960</v>
      </c>
      <c r="N629" s="1">
        <f ca="1">INDEX(SBi!$C$3:$K$28,MATCH(F629,SBi!$B$3:$B$28,0),MATCH(M629,SBi!$C$2:$K$2,0))</f>
        <v>154.9</v>
      </c>
      <c r="O629" s="16">
        <f t="shared" ca="1" si="125"/>
        <v>21.376200000000001</v>
      </c>
      <c r="P629" s="16" t="str">
        <f ca="1">IFERROR(INDEX(VpD!$2:$2,MATCH(H629,VpD!$1:$1,1)),VpD!$I$2)</f>
        <v>1951-1960</v>
      </c>
      <c r="Q629" s="1">
        <f ca="1">INDEX(VpD!$C$3:$I$27,MATCH(F629,VpD!$B$3:$B$27,0),MATCH(P629,VpD!$C$2:$I$2,0))</f>
        <v>204</v>
      </c>
      <c r="R629" s="16">
        <f t="shared" ca="1" si="126"/>
        <v>28.152000000000001</v>
      </c>
      <c r="S629" s="14">
        <f t="shared" ca="1" si="127"/>
        <v>713120.99</v>
      </c>
      <c r="T629" s="14">
        <f t="shared" ca="1" si="128"/>
        <v>6168843.9299999997</v>
      </c>
      <c r="U629" s="14" t="str">
        <f t="shared" ca="1" si="129"/>
        <v>0A3F507E-161A-32B8-E044-0003BA298018</v>
      </c>
    </row>
    <row r="630" spans="1:21" s="14" customFormat="1" x14ac:dyDescent="0.25">
      <c r="A630" s="14">
        <f t="shared" si="117"/>
        <v>630</v>
      </c>
      <c r="B630" s="14" t="str">
        <f t="shared" ca="1" si="118"/>
        <v>890CD561-D92F-49D2-80A0-94542D8471FD</v>
      </c>
      <c r="C630" s="14" t="str">
        <f t="shared" ca="1" si="119"/>
        <v>Valmuebakken</v>
      </c>
      <c r="D630" s="14" t="str">
        <f t="shared" ca="1" si="120"/>
        <v>44</v>
      </c>
      <c r="E630" s="14" t="str">
        <f t="shared" ca="1" si="121"/>
        <v>21is</v>
      </c>
      <c r="F630" s="1">
        <f t="shared" ca="1" si="122"/>
        <v>130</v>
      </c>
      <c r="G630" s="1">
        <f t="shared" ca="1" si="123"/>
        <v>90</v>
      </c>
      <c r="H630" s="1">
        <f t="shared" ca="1" si="124"/>
        <v>1993</v>
      </c>
      <c r="I630" s="1" t="str">
        <f ca="1">INDEX(Relationstabel!$C$3:$K$10,MATCH(INDIRECT($A$1&amp;"J"&amp;A630),Relationstabel!$A$3:$A$10,0),MATCH(IFERROR(VALUE(INDIRECT($A$1&amp;"K"&amp;A630)),0),Relationstabel!$C$1:$K$1,0))</f>
        <v>Fjernvarme/ Blokvarme</v>
      </c>
      <c r="J630" s="1" t="str">
        <f ca="1">INDEX(Anvendelseskode!B:B,MATCH($F630,Anvendelseskode!$A:$A,0))</f>
        <v>Række-, kæde-, dobbelthus (lodret adskillelse mellem enhederne)</v>
      </c>
      <c r="K630" s="1" t="str">
        <f ca="1">INDEX(Anvendelseskode!C:C,MATCH($F630,Anvendelseskode!$A:$A,0))</f>
        <v>Række-, kæde og dobbelthuse</v>
      </c>
      <c r="L630" s="1" t="str">
        <f ca="1">INDEX(Anvendelseskode!D:D,MATCH($F630,Anvendelseskode!$A:$A,0))</f>
        <v>Private husholdninger</v>
      </c>
      <c r="M630" s="1" t="str">
        <f ca="1">IFERROR(INDEX(SBi!$2:$2,MATCH(H630,SBi!$1:$1,1)),SBi!$K$2)</f>
        <v>1979-1998</v>
      </c>
      <c r="N630" s="1">
        <f ca="1">INDEX(SBi!$C$3:$K$28,MATCH(F630,SBi!$B$3:$B$28,0),MATCH(M630,SBi!$C$2:$K$2,0))</f>
        <v>96.8</v>
      </c>
      <c r="O630" s="16">
        <f t="shared" ca="1" si="125"/>
        <v>8.7119999999999997</v>
      </c>
      <c r="P630" s="16" t="str">
        <f ca="1">IFERROR(INDEX(VpD!$2:$2,MATCH(H630,VpD!$1:$1,1)),VpD!$I$2)</f>
        <v>1979-1998</v>
      </c>
      <c r="Q630" s="1">
        <f ca="1">INDEX(VpD!$C$3:$I$27,MATCH(F630,VpD!$B$3:$B$27,0),MATCH(P630,VpD!$C$2:$I$2,0))</f>
        <v>74</v>
      </c>
      <c r="R630" s="16">
        <f t="shared" ca="1" si="126"/>
        <v>6.66</v>
      </c>
      <c r="S630" s="14">
        <f t="shared" ca="1" si="127"/>
        <v>711743.44</v>
      </c>
      <c r="T630" s="14">
        <f t="shared" ca="1" si="128"/>
        <v>6172476.1299999999</v>
      </c>
      <c r="U630" s="14" t="str">
        <f t="shared" ca="1" si="129"/>
        <v>0A3F507E-241C-32B8-E044-0003BA298018</v>
      </c>
    </row>
    <row r="631" spans="1:21" s="14" customFormat="1" x14ac:dyDescent="0.25">
      <c r="A631" s="14">
        <f t="shared" si="117"/>
        <v>631</v>
      </c>
      <c r="B631" s="14" t="str">
        <f t="shared" ca="1" si="118"/>
        <v>E01311F9-400E-4503-B1F4-E29BAF53B258</v>
      </c>
      <c r="C631" s="14" t="str">
        <f t="shared" ca="1" si="119"/>
        <v>Gerdrupvej</v>
      </c>
      <c r="D631" s="14" t="str">
        <f t="shared" ca="1" si="120"/>
        <v>8</v>
      </c>
      <c r="E631" s="14" t="str">
        <f t="shared" ca="1" si="121"/>
        <v>9cl</v>
      </c>
      <c r="F631" s="1">
        <f t="shared" ca="1" si="122"/>
        <v>120</v>
      </c>
      <c r="G631" s="1">
        <f t="shared" ca="1" si="123"/>
        <v>138</v>
      </c>
      <c r="H631" s="1">
        <f t="shared" ca="1" si="124"/>
        <v>2012</v>
      </c>
      <c r="I631" s="1" t="str">
        <f ca="1">INDEX(Relationstabel!$C$3:$K$10,MATCH(INDIRECT($A$1&amp;"J"&amp;A631),Relationstabel!$A$3:$A$10,0),MATCH(IFERROR(VALUE(INDIRECT($A$1&amp;"K"&amp;A631)),0),Relationstabel!$C$1:$K$1,0))</f>
        <v>Naturgas</v>
      </c>
      <c r="J631" s="1" t="str">
        <f ca="1">INDEX(Anvendelseskode!B:B,MATCH($F631,Anvendelseskode!$A:$A,0))</f>
        <v>Fritliggende enfamilieshus (parcelhus)</v>
      </c>
      <c r="K631" s="1" t="str">
        <f ca="1">INDEX(Anvendelseskode!C:C,MATCH($F631,Anvendelseskode!$A:$A,0))</f>
        <v>Parcelhuse</v>
      </c>
      <c r="L631" s="1" t="str">
        <f ca="1">INDEX(Anvendelseskode!D:D,MATCH($F631,Anvendelseskode!$A:$A,0))</f>
        <v>Private husholdninger</v>
      </c>
      <c r="M631" s="1" t="str">
        <f ca="1">IFERROR(INDEX(SBi!$2:$2,MATCH(H631,SBi!$1:$1,1)),SBi!$K$2)</f>
        <v>Efter 2006</v>
      </c>
      <c r="N631" s="1">
        <f ca="1">INDEX(SBi!$C$3:$K$28,MATCH(F631,SBi!$B$3:$B$28,0),MATCH(M631,SBi!$C$2:$K$2,0))</f>
        <v>67.3</v>
      </c>
      <c r="O631" s="16">
        <f t="shared" ca="1" si="125"/>
        <v>9.2873999999999999</v>
      </c>
      <c r="P631" s="16" t="str">
        <f ca="1">IFERROR(INDEX(VpD!$2:$2,MATCH(H631,VpD!$1:$1,1)),VpD!$I$2)</f>
        <v>&gt;1998</v>
      </c>
      <c r="Q631" s="1">
        <f ca="1">INDEX(VpD!$C$3:$I$27,MATCH(F631,VpD!$B$3:$B$27,0),MATCH(P631,VpD!$C$2:$I$2,0))</f>
        <v>72</v>
      </c>
      <c r="R631" s="16">
        <f t="shared" ca="1" si="126"/>
        <v>9.9359999999999999</v>
      </c>
      <c r="S631" s="14">
        <f t="shared" ca="1" si="127"/>
        <v>713518.29</v>
      </c>
      <c r="T631" s="14">
        <f t="shared" ca="1" si="128"/>
        <v>6168642.8499999996</v>
      </c>
      <c r="U631" s="14" t="str">
        <f t="shared" ca="1" si="129"/>
        <v>0A3F507E-1800-32B8-E044-0003BA298018</v>
      </c>
    </row>
    <row r="632" spans="1:21" s="14" customFormat="1" x14ac:dyDescent="0.25">
      <c r="A632" s="14">
        <f t="shared" si="117"/>
        <v>632</v>
      </c>
      <c r="B632" s="14" t="str">
        <f t="shared" ca="1" si="118"/>
        <v>B1D6E867-09DE-4AB7-AAB0-00BFE7CA1556</v>
      </c>
      <c r="C632" s="14" t="str">
        <f t="shared" ca="1" si="119"/>
        <v>Rendsagervej</v>
      </c>
      <c r="D632" s="14" t="str">
        <f t="shared" ca="1" si="120"/>
        <v>136</v>
      </c>
      <c r="E632" s="14" t="str">
        <f t="shared" ca="1" si="121"/>
        <v>9gh</v>
      </c>
      <c r="F632" s="1">
        <f t="shared" ca="1" si="122"/>
        <v>120</v>
      </c>
      <c r="G632" s="1">
        <f t="shared" ca="1" si="123"/>
        <v>171</v>
      </c>
      <c r="H632" s="1">
        <f t="shared" ca="1" si="124"/>
        <v>1979</v>
      </c>
      <c r="I632" s="1" t="str">
        <f ca="1">INDEX(Relationstabel!$C$3:$K$10,MATCH(INDIRECT($A$1&amp;"J"&amp;A632),Relationstabel!$A$3:$A$10,0),MATCH(IFERROR(VALUE(INDIRECT($A$1&amp;"K"&amp;A632)),0),Relationstabel!$C$1:$K$1,0))</f>
        <v>Naturgas</v>
      </c>
      <c r="J632" s="1" t="str">
        <f ca="1">INDEX(Anvendelseskode!B:B,MATCH($F632,Anvendelseskode!$A:$A,0))</f>
        <v>Fritliggende enfamilieshus (parcelhus)</v>
      </c>
      <c r="K632" s="1" t="str">
        <f ca="1">INDEX(Anvendelseskode!C:C,MATCH($F632,Anvendelseskode!$A:$A,0))</f>
        <v>Parcelhuse</v>
      </c>
      <c r="L632" s="1" t="str">
        <f ca="1">INDEX(Anvendelseskode!D:D,MATCH($F632,Anvendelseskode!$A:$A,0))</f>
        <v>Private husholdninger</v>
      </c>
      <c r="M632" s="1" t="str">
        <f ca="1">IFERROR(INDEX(SBi!$2:$2,MATCH(H632,SBi!$1:$1,1)),SBi!$K$2)</f>
        <v>1979-1998</v>
      </c>
      <c r="N632" s="1">
        <f ca="1">INDEX(SBi!$C$3:$K$28,MATCH(F632,SBi!$B$3:$B$28,0),MATCH(M632,SBi!$C$2:$K$2,0))</f>
        <v>105.4</v>
      </c>
      <c r="O632" s="16">
        <f t="shared" ca="1" si="125"/>
        <v>18.023400000000002</v>
      </c>
      <c r="P632" s="16" t="str">
        <f ca="1">IFERROR(INDEX(VpD!$2:$2,MATCH(H632,VpD!$1:$1,1)),VpD!$I$2)</f>
        <v>1979-1998</v>
      </c>
      <c r="Q632" s="1">
        <f ca="1">INDEX(VpD!$C$3:$I$27,MATCH(F632,VpD!$B$3:$B$27,0),MATCH(P632,VpD!$C$2:$I$2,0))</f>
        <v>90</v>
      </c>
      <c r="R632" s="16">
        <f t="shared" ca="1" si="126"/>
        <v>15.39</v>
      </c>
      <c r="S632" s="14">
        <f t="shared" ca="1" si="127"/>
        <v>710952.01</v>
      </c>
      <c r="T632" s="14">
        <f t="shared" ca="1" si="128"/>
        <v>6171847.8899999997</v>
      </c>
      <c r="U632" s="14" t="str">
        <f t="shared" ca="1" si="129"/>
        <v>0A3F507E-2004-32B8-E044-0003BA298018</v>
      </c>
    </row>
    <row r="633" spans="1:21" s="14" customFormat="1" x14ac:dyDescent="0.25">
      <c r="A633" s="14">
        <f t="shared" si="117"/>
        <v>633</v>
      </c>
      <c r="B633" s="14" t="str">
        <f t="shared" ca="1" si="118"/>
        <v>2B0CB1DB-836C-4733-A38C-D798D30159EF</v>
      </c>
      <c r="C633" s="14" t="str">
        <f t="shared" ca="1" si="119"/>
        <v>Syvhøjvænge</v>
      </c>
      <c r="D633" s="14" t="str">
        <f t="shared" ca="1" si="120"/>
        <v>224</v>
      </c>
      <c r="E633" s="14" t="str">
        <f t="shared" ca="1" si="121"/>
        <v>22ar</v>
      </c>
      <c r="F633" s="1">
        <f t="shared" ca="1" si="122"/>
        <v>120</v>
      </c>
      <c r="G633" s="1">
        <f t="shared" ca="1" si="123"/>
        <v>136</v>
      </c>
      <c r="H633" s="1">
        <f t="shared" ca="1" si="124"/>
        <v>1972</v>
      </c>
      <c r="I633" s="1" t="str">
        <f ca="1">INDEX(Relationstabel!$C$3:$K$10,MATCH(INDIRECT($A$1&amp;"J"&amp;A633),Relationstabel!$A$3:$A$10,0),MATCH(IFERROR(VALUE(INDIRECT($A$1&amp;"K"&amp;A633)),0),Relationstabel!$C$1:$K$1,0))</f>
        <v>Naturgas</v>
      </c>
      <c r="J633" s="1" t="str">
        <f ca="1">INDEX(Anvendelseskode!B:B,MATCH($F633,Anvendelseskode!$A:$A,0))</f>
        <v>Fritliggende enfamilieshus (parcelhus)</v>
      </c>
      <c r="K633" s="1" t="str">
        <f ca="1">INDEX(Anvendelseskode!C:C,MATCH($F633,Anvendelseskode!$A:$A,0))</f>
        <v>Parcelhuse</v>
      </c>
      <c r="L633" s="1" t="str">
        <f ca="1">INDEX(Anvendelseskode!D:D,MATCH($F633,Anvendelseskode!$A:$A,0))</f>
        <v>Private husholdninger</v>
      </c>
      <c r="M633" s="1" t="str">
        <f ca="1">IFERROR(INDEX(SBi!$2:$2,MATCH(H633,SBi!$1:$1,1)),SBi!$K$2)</f>
        <v>1961-1972</v>
      </c>
      <c r="N633" s="1">
        <f ca="1">INDEX(SBi!$C$3:$K$28,MATCH(F633,SBi!$B$3:$B$28,0),MATCH(M633,SBi!$C$2:$K$2,0))</f>
        <v>134.30000000000001</v>
      </c>
      <c r="O633" s="16">
        <f t="shared" ca="1" si="125"/>
        <v>18.264800000000005</v>
      </c>
      <c r="P633" s="16" t="str">
        <f ca="1">IFERROR(INDEX(VpD!$2:$2,MATCH(H633,VpD!$1:$1,1)),VpD!$I$2)</f>
        <v>1961-1972</v>
      </c>
      <c r="Q633" s="1">
        <f ca="1">INDEX(VpD!$C$3:$I$27,MATCH(F633,VpD!$B$3:$B$27,0),MATCH(P633,VpD!$C$2:$I$2,0))</f>
        <v>143</v>
      </c>
      <c r="R633" s="16">
        <f t="shared" ca="1" si="126"/>
        <v>19.448</v>
      </c>
      <c r="S633" s="14">
        <f t="shared" ca="1" si="127"/>
        <v>711890.57</v>
      </c>
      <c r="T633" s="14">
        <f t="shared" ca="1" si="128"/>
        <v>6172195.04</v>
      </c>
      <c r="U633" s="14" t="str">
        <f t="shared" ca="1" si="129"/>
        <v>0A3F507E-2314-32B8-E044-0003BA298018</v>
      </c>
    </row>
    <row r="634" spans="1:21" s="14" customFormat="1" x14ac:dyDescent="0.25">
      <c r="A634" s="14">
        <f t="shared" si="117"/>
        <v>634</v>
      </c>
      <c r="B634" s="14" t="str">
        <f t="shared" ca="1" si="118"/>
        <v>008A74A4-66D5-4E92-89A4-B46BC3439044</v>
      </c>
      <c r="C634" s="14" t="str">
        <f t="shared" ca="1" si="119"/>
        <v>Svenstrupvej</v>
      </c>
      <c r="D634" s="14" t="str">
        <f t="shared" ca="1" si="120"/>
        <v>37</v>
      </c>
      <c r="E634" s="14" t="str">
        <f t="shared" ca="1" si="121"/>
        <v>18kt</v>
      </c>
      <c r="F634" s="1">
        <f t="shared" ca="1" si="122"/>
        <v>120</v>
      </c>
      <c r="G634" s="1">
        <f t="shared" ca="1" si="123"/>
        <v>143</v>
      </c>
      <c r="H634" s="1">
        <f t="shared" ca="1" si="124"/>
        <v>1978</v>
      </c>
      <c r="I634" s="1" t="str">
        <f ca="1">INDEX(Relationstabel!$C$3:$K$10,MATCH(INDIRECT($A$1&amp;"J"&amp;A634),Relationstabel!$A$3:$A$10,0),MATCH(IFERROR(VALUE(INDIRECT($A$1&amp;"K"&amp;A634)),0),Relationstabel!$C$1:$K$1,0))</f>
        <v>Elvarme</v>
      </c>
      <c r="J634" s="1" t="str">
        <f ca="1">INDEX(Anvendelseskode!B:B,MATCH($F634,Anvendelseskode!$A:$A,0))</f>
        <v>Fritliggende enfamilieshus (parcelhus)</v>
      </c>
      <c r="K634" s="1" t="str">
        <f ca="1">INDEX(Anvendelseskode!C:C,MATCH($F634,Anvendelseskode!$A:$A,0))</f>
        <v>Parcelhuse</v>
      </c>
      <c r="L634" s="1" t="str">
        <f ca="1">INDEX(Anvendelseskode!D:D,MATCH($F634,Anvendelseskode!$A:$A,0))</f>
        <v>Private husholdninger</v>
      </c>
      <c r="M634" s="1" t="str">
        <f ca="1">IFERROR(INDEX(SBi!$2:$2,MATCH(H634,SBi!$1:$1,1)),SBi!$K$2)</f>
        <v>1973-1978</v>
      </c>
      <c r="N634" s="1">
        <f ca="1">INDEX(SBi!$C$3:$K$28,MATCH(F634,SBi!$B$3:$B$28,0),MATCH(M634,SBi!$C$2:$K$2,0))</f>
        <v>119.8</v>
      </c>
      <c r="O634" s="16">
        <f t="shared" ca="1" si="125"/>
        <v>17.131399999999999</v>
      </c>
      <c r="P634" s="16" t="str">
        <f ca="1">IFERROR(INDEX(VpD!$2:$2,MATCH(H634,VpD!$1:$1,1)),VpD!$I$2)</f>
        <v>1973-1978</v>
      </c>
      <c r="Q634" s="1">
        <f ca="1">INDEX(VpD!$C$3:$I$27,MATCH(F634,VpD!$B$3:$B$27,0),MATCH(P634,VpD!$C$2:$I$2,0))</f>
        <v>117</v>
      </c>
      <c r="R634" s="16">
        <f t="shared" ca="1" si="126"/>
        <v>16.731000000000002</v>
      </c>
      <c r="S634" s="14">
        <f t="shared" ca="1" si="127"/>
        <v>712478.68</v>
      </c>
      <c r="T634" s="14">
        <f t="shared" ca="1" si="128"/>
        <v>6169144.3600000003</v>
      </c>
      <c r="U634" s="14" t="str">
        <f t="shared" ca="1" si="129"/>
        <v>0A3F507E-221E-32B8-E044-0003BA298018</v>
      </c>
    </row>
    <row r="635" spans="1:21" s="14" customFormat="1" x14ac:dyDescent="0.25">
      <c r="A635" s="14">
        <f t="shared" si="117"/>
        <v>635</v>
      </c>
      <c r="B635" s="14" t="str">
        <f t="shared" ca="1" si="118"/>
        <v>CD7F0EAF-05CF-41BB-97E3-CCD5D89A31E0</v>
      </c>
      <c r="C635" s="14" t="str">
        <f t="shared" ca="1" si="119"/>
        <v>Kathrinebjergvej</v>
      </c>
      <c r="D635" s="14" t="str">
        <f t="shared" ca="1" si="120"/>
        <v>4</v>
      </c>
      <c r="E635" s="14" t="str">
        <f t="shared" ca="1" si="121"/>
        <v>10s</v>
      </c>
      <c r="F635" s="1">
        <f t="shared" ca="1" si="122"/>
        <v>120</v>
      </c>
      <c r="G635" s="1">
        <f t="shared" ca="1" si="123"/>
        <v>106</v>
      </c>
      <c r="H635" s="1">
        <f t="shared" ca="1" si="124"/>
        <v>1979</v>
      </c>
      <c r="I635" s="1" t="str">
        <f ca="1">INDEX(Relationstabel!$C$3:$K$10,MATCH(INDIRECT($A$1&amp;"J"&amp;A635),Relationstabel!$A$3:$A$10,0),MATCH(IFERROR(VALUE(INDIRECT($A$1&amp;"K"&amp;A635)),0),Relationstabel!$C$1:$K$1,0))</f>
        <v>Elvarme</v>
      </c>
      <c r="J635" s="1" t="str">
        <f ca="1">INDEX(Anvendelseskode!B:B,MATCH($F635,Anvendelseskode!$A:$A,0))</f>
        <v>Fritliggende enfamilieshus (parcelhus)</v>
      </c>
      <c r="K635" s="1" t="str">
        <f ca="1">INDEX(Anvendelseskode!C:C,MATCH($F635,Anvendelseskode!$A:$A,0))</f>
        <v>Parcelhuse</v>
      </c>
      <c r="L635" s="1" t="str">
        <f ca="1">INDEX(Anvendelseskode!D:D,MATCH($F635,Anvendelseskode!$A:$A,0))</f>
        <v>Private husholdninger</v>
      </c>
      <c r="M635" s="1" t="str">
        <f ca="1">IFERROR(INDEX(SBi!$2:$2,MATCH(H635,SBi!$1:$1,1)),SBi!$K$2)</f>
        <v>1979-1998</v>
      </c>
      <c r="N635" s="1">
        <f ca="1">INDEX(SBi!$C$3:$K$28,MATCH(F635,SBi!$B$3:$B$28,0),MATCH(M635,SBi!$C$2:$K$2,0))</f>
        <v>105.4</v>
      </c>
      <c r="O635" s="16">
        <f t="shared" ca="1" si="125"/>
        <v>11.172400000000001</v>
      </c>
      <c r="P635" s="16" t="str">
        <f ca="1">IFERROR(INDEX(VpD!$2:$2,MATCH(H635,VpD!$1:$1,1)),VpD!$I$2)</f>
        <v>1979-1998</v>
      </c>
      <c r="Q635" s="1">
        <f ca="1">INDEX(VpD!$C$3:$I$27,MATCH(F635,VpD!$B$3:$B$27,0),MATCH(P635,VpD!$C$2:$I$2,0))</f>
        <v>90</v>
      </c>
      <c r="R635" s="16">
        <f t="shared" ca="1" si="126"/>
        <v>9.5399999999999991</v>
      </c>
      <c r="S635" s="14">
        <f t="shared" ca="1" si="127"/>
        <v>713080.65</v>
      </c>
      <c r="T635" s="14">
        <f t="shared" ca="1" si="128"/>
        <v>6168575.46</v>
      </c>
      <c r="U635" s="14" t="str">
        <f t="shared" ca="1" si="129"/>
        <v>0A3F507E-1B20-32B8-E044-0003BA298018</v>
      </c>
    </row>
    <row r="636" spans="1:21" s="14" customFormat="1" x14ac:dyDescent="0.25">
      <c r="A636" s="14">
        <f t="shared" si="117"/>
        <v>636</v>
      </c>
      <c r="B636" s="14" t="str">
        <f t="shared" ca="1" si="118"/>
        <v>7833850D-4FA5-4E2A-B0F9-9B3CDF6B237F</v>
      </c>
      <c r="C636" s="14" t="str">
        <f t="shared" ca="1" si="119"/>
        <v>Nysøvej</v>
      </c>
      <c r="D636" s="14" t="str">
        <f t="shared" ca="1" si="120"/>
        <v>65</v>
      </c>
      <c r="E636" s="14" t="str">
        <f t="shared" ca="1" si="121"/>
        <v>7cd</v>
      </c>
      <c r="F636" s="1">
        <f t="shared" ca="1" si="122"/>
        <v>120</v>
      </c>
      <c r="G636" s="1">
        <f t="shared" ca="1" si="123"/>
        <v>110</v>
      </c>
      <c r="H636" s="1">
        <f t="shared" ca="1" si="124"/>
        <v>1979</v>
      </c>
      <c r="I636" s="1" t="str">
        <f ca="1">INDEX(Relationstabel!$C$3:$K$10,MATCH(INDIRECT($A$1&amp;"J"&amp;A636),Relationstabel!$A$3:$A$10,0),MATCH(IFERROR(VALUE(INDIRECT($A$1&amp;"K"&amp;A636)),0),Relationstabel!$C$1:$K$1,0))</f>
        <v>Elvarme</v>
      </c>
      <c r="J636" s="1" t="str">
        <f ca="1">INDEX(Anvendelseskode!B:B,MATCH($F636,Anvendelseskode!$A:$A,0))</f>
        <v>Fritliggende enfamilieshus (parcelhus)</v>
      </c>
      <c r="K636" s="1" t="str">
        <f ca="1">INDEX(Anvendelseskode!C:C,MATCH($F636,Anvendelseskode!$A:$A,0))</f>
        <v>Parcelhuse</v>
      </c>
      <c r="L636" s="1" t="str">
        <f ca="1">INDEX(Anvendelseskode!D:D,MATCH($F636,Anvendelseskode!$A:$A,0))</f>
        <v>Private husholdninger</v>
      </c>
      <c r="M636" s="1" t="str">
        <f ca="1">IFERROR(INDEX(SBi!$2:$2,MATCH(H636,SBi!$1:$1,1)),SBi!$K$2)</f>
        <v>1979-1998</v>
      </c>
      <c r="N636" s="1">
        <f ca="1">INDEX(SBi!$C$3:$K$28,MATCH(F636,SBi!$B$3:$B$28,0),MATCH(M636,SBi!$C$2:$K$2,0))</f>
        <v>105.4</v>
      </c>
      <c r="O636" s="16">
        <f t="shared" ca="1" si="125"/>
        <v>11.593999999999999</v>
      </c>
      <c r="P636" s="16" t="str">
        <f ca="1">IFERROR(INDEX(VpD!$2:$2,MATCH(H636,VpD!$1:$1,1)),VpD!$I$2)</f>
        <v>1979-1998</v>
      </c>
      <c r="Q636" s="1">
        <f ca="1">INDEX(VpD!$C$3:$I$27,MATCH(F636,VpD!$B$3:$B$27,0),MATCH(P636,VpD!$C$2:$I$2,0))</f>
        <v>90</v>
      </c>
      <c r="R636" s="16">
        <f t="shared" ca="1" si="126"/>
        <v>9.9</v>
      </c>
      <c r="S636" s="14">
        <f t="shared" ca="1" si="127"/>
        <v>711946.02</v>
      </c>
      <c r="T636" s="14">
        <f t="shared" ca="1" si="128"/>
        <v>6169549.3499999996</v>
      </c>
      <c r="U636" s="14" t="str">
        <f t="shared" ca="1" si="129"/>
        <v>0A3F507E-1E20-32B8-E044-0003BA298018</v>
      </c>
    </row>
    <row r="637" spans="1:21" s="14" customFormat="1" x14ac:dyDescent="0.25">
      <c r="A637" s="14">
        <f t="shared" si="117"/>
        <v>637</v>
      </c>
      <c r="B637" s="14" t="str">
        <f t="shared" ca="1" si="118"/>
        <v>56F6BAB7-C17A-44F1-B0F4-75353EF1E4C6</v>
      </c>
      <c r="C637" s="14" t="str">
        <f t="shared" ca="1" si="119"/>
        <v>Strandhaven</v>
      </c>
      <c r="D637" s="14" t="str">
        <f t="shared" ca="1" si="120"/>
        <v>7</v>
      </c>
      <c r="E637" s="14" t="str">
        <f t="shared" ca="1" si="121"/>
        <v>5dp</v>
      </c>
      <c r="F637" s="1">
        <f t="shared" ca="1" si="122"/>
        <v>130</v>
      </c>
      <c r="G637" s="1">
        <f t="shared" ca="1" si="123"/>
        <v>108</v>
      </c>
      <c r="H637" s="1">
        <f t="shared" ca="1" si="124"/>
        <v>2008</v>
      </c>
      <c r="I637" s="1" t="str">
        <f ca="1">INDEX(Relationstabel!$C$3:$K$10,MATCH(INDIRECT($A$1&amp;"J"&amp;A637),Relationstabel!$A$3:$A$10,0),MATCH(IFERROR(VALUE(INDIRECT($A$1&amp;"K"&amp;A637)),0),Relationstabel!$C$1:$K$1,0))</f>
        <v>Naturgas</v>
      </c>
      <c r="J637" s="1" t="str">
        <f ca="1">INDEX(Anvendelseskode!B:B,MATCH($F637,Anvendelseskode!$A:$A,0))</f>
        <v>Række-, kæde-, dobbelthus (lodret adskillelse mellem enhederne)</v>
      </c>
      <c r="K637" s="1" t="str">
        <f ca="1">INDEX(Anvendelseskode!C:C,MATCH($F637,Anvendelseskode!$A:$A,0))</f>
        <v>Række-, kæde og dobbelthuse</v>
      </c>
      <c r="L637" s="1" t="str">
        <f ca="1">INDEX(Anvendelseskode!D:D,MATCH($F637,Anvendelseskode!$A:$A,0))</f>
        <v>Private husholdninger</v>
      </c>
      <c r="M637" s="1" t="str">
        <f ca="1">IFERROR(INDEX(SBi!$2:$2,MATCH(H637,SBi!$1:$1,1)),SBi!$K$2)</f>
        <v>Efter 2006</v>
      </c>
      <c r="N637" s="1">
        <f ca="1">INDEX(SBi!$C$3:$K$28,MATCH(F637,SBi!$B$3:$B$28,0),MATCH(M637,SBi!$C$2:$K$2,0))</f>
        <v>66.400000000000006</v>
      </c>
      <c r="O637" s="16">
        <f t="shared" ca="1" si="125"/>
        <v>7.1712000000000007</v>
      </c>
      <c r="P637" s="16" t="str">
        <f ca="1">IFERROR(INDEX(VpD!$2:$2,MATCH(H637,VpD!$1:$1,1)),VpD!$I$2)</f>
        <v>&gt;1998</v>
      </c>
      <c r="Q637" s="1">
        <f ca="1">INDEX(VpD!$C$3:$I$27,MATCH(F637,VpD!$B$3:$B$27,0),MATCH(P637,VpD!$C$2:$I$2,0))</f>
        <v>65</v>
      </c>
      <c r="R637" s="16">
        <f t="shared" ca="1" si="126"/>
        <v>7.02</v>
      </c>
      <c r="S637" s="14">
        <f t="shared" ca="1" si="127"/>
        <v>712727.04000000004</v>
      </c>
      <c r="T637" s="14">
        <f t="shared" ca="1" si="128"/>
        <v>6168851.6100000003</v>
      </c>
      <c r="U637" s="14" t="str">
        <f t="shared" ca="1" si="129"/>
        <v>53BA2F34-5FC6-2505-E044-0003BA298018</v>
      </c>
    </row>
    <row r="638" spans="1:21" s="14" customFormat="1" x14ac:dyDescent="0.25">
      <c r="A638" s="14">
        <f t="shared" si="117"/>
        <v>638</v>
      </c>
      <c r="B638" s="14" t="str">
        <f t="shared" ca="1" si="118"/>
        <v>F61944B5-90A1-40A1-A46C-D0BDB6329485</v>
      </c>
      <c r="C638" s="14" t="str">
        <f t="shared" ca="1" si="119"/>
        <v>Strandhaven</v>
      </c>
      <c r="D638" s="14" t="str">
        <f t="shared" ca="1" si="120"/>
        <v>23</v>
      </c>
      <c r="E638" s="14" t="str">
        <f t="shared" ca="1" si="121"/>
        <v>5dx</v>
      </c>
      <c r="F638" s="1">
        <f t="shared" ca="1" si="122"/>
        <v>130</v>
      </c>
      <c r="G638" s="1">
        <f t="shared" ca="1" si="123"/>
        <v>108</v>
      </c>
      <c r="H638" s="1">
        <f t="shared" ca="1" si="124"/>
        <v>2008</v>
      </c>
      <c r="I638" s="1" t="str">
        <f ca="1">INDEX(Relationstabel!$C$3:$K$10,MATCH(INDIRECT($A$1&amp;"J"&amp;A638),Relationstabel!$A$3:$A$10,0),MATCH(IFERROR(VALUE(INDIRECT($A$1&amp;"K"&amp;A638)),0),Relationstabel!$C$1:$K$1,0))</f>
        <v>Naturgas</v>
      </c>
      <c r="J638" s="1" t="str">
        <f ca="1">INDEX(Anvendelseskode!B:B,MATCH($F638,Anvendelseskode!$A:$A,0))</f>
        <v>Række-, kæde-, dobbelthus (lodret adskillelse mellem enhederne)</v>
      </c>
      <c r="K638" s="1" t="str">
        <f ca="1">INDEX(Anvendelseskode!C:C,MATCH($F638,Anvendelseskode!$A:$A,0))</f>
        <v>Række-, kæde og dobbelthuse</v>
      </c>
      <c r="L638" s="1" t="str">
        <f ca="1">INDEX(Anvendelseskode!D:D,MATCH($F638,Anvendelseskode!$A:$A,0))</f>
        <v>Private husholdninger</v>
      </c>
      <c r="M638" s="1" t="str">
        <f ca="1">IFERROR(INDEX(SBi!$2:$2,MATCH(H638,SBi!$1:$1,1)),SBi!$K$2)</f>
        <v>Efter 2006</v>
      </c>
      <c r="N638" s="1">
        <f ca="1">INDEX(SBi!$C$3:$K$28,MATCH(F638,SBi!$B$3:$B$28,0),MATCH(M638,SBi!$C$2:$K$2,0))</f>
        <v>66.400000000000006</v>
      </c>
      <c r="O638" s="16">
        <f t="shared" ca="1" si="125"/>
        <v>7.1712000000000007</v>
      </c>
      <c r="P638" s="16" t="str">
        <f ca="1">IFERROR(INDEX(VpD!$2:$2,MATCH(H638,VpD!$1:$1,1)),VpD!$I$2)</f>
        <v>&gt;1998</v>
      </c>
      <c r="Q638" s="1">
        <f ca="1">INDEX(VpD!$C$3:$I$27,MATCH(F638,VpD!$B$3:$B$27,0),MATCH(P638,VpD!$C$2:$I$2,0))</f>
        <v>65</v>
      </c>
      <c r="R638" s="16">
        <f t="shared" ca="1" si="126"/>
        <v>7.02</v>
      </c>
      <c r="S638" s="14">
        <f t="shared" ca="1" si="127"/>
        <v>712710.87</v>
      </c>
      <c r="T638" s="14">
        <f t="shared" ca="1" si="128"/>
        <v>6168824.6200000001</v>
      </c>
      <c r="U638" s="14" t="str">
        <f t="shared" ca="1" si="129"/>
        <v>53BA2F34-5FCD-2505-E044-0003BA298018</v>
      </c>
    </row>
    <row r="639" spans="1:21" s="14" customFormat="1" x14ac:dyDescent="0.25">
      <c r="A639" s="14">
        <f t="shared" si="117"/>
        <v>639</v>
      </c>
      <c r="B639" s="14" t="str">
        <f t="shared" ca="1" si="118"/>
        <v>5F42BE79-39B0-486F-9E06-E037319A4FC0</v>
      </c>
      <c r="C639" s="14" t="str">
        <f t="shared" ca="1" si="119"/>
        <v>Strandhaven</v>
      </c>
      <c r="D639" s="14" t="str">
        <f t="shared" ca="1" si="120"/>
        <v>47</v>
      </c>
      <c r="E639" s="14" t="str">
        <f t="shared" ca="1" si="121"/>
        <v>5eg</v>
      </c>
      <c r="F639" s="1">
        <f t="shared" ca="1" si="122"/>
        <v>130</v>
      </c>
      <c r="G639" s="1">
        <f t="shared" ca="1" si="123"/>
        <v>108</v>
      </c>
      <c r="H639" s="1">
        <f t="shared" ca="1" si="124"/>
        <v>2008</v>
      </c>
      <c r="I639" s="1" t="str">
        <f ca="1">INDEX(Relationstabel!$C$3:$K$10,MATCH(INDIRECT($A$1&amp;"J"&amp;A639),Relationstabel!$A$3:$A$10,0),MATCH(IFERROR(VALUE(INDIRECT($A$1&amp;"K"&amp;A639)),0),Relationstabel!$C$1:$K$1,0))</f>
        <v>Naturgas</v>
      </c>
      <c r="J639" s="1" t="str">
        <f ca="1">INDEX(Anvendelseskode!B:B,MATCH($F639,Anvendelseskode!$A:$A,0))</f>
        <v>Række-, kæde-, dobbelthus (lodret adskillelse mellem enhederne)</v>
      </c>
      <c r="K639" s="1" t="str">
        <f ca="1">INDEX(Anvendelseskode!C:C,MATCH($F639,Anvendelseskode!$A:$A,0))</f>
        <v>Række-, kæde og dobbelthuse</v>
      </c>
      <c r="L639" s="1" t="str">
        <f ca="1">INDEX(Anvendelseskode!D:D,MATCH($F639,Anvendelseskode!$A:$A,0))</f>
        <v>Private husholdninger</v>
      </c>
      <c r="M639" s="1" t="str">
        <f ca="1">IFERROR(INDEX(SBi!$2:$2,MATCH(H639,SBi!$1:$1,1)),SBi!$K$2)</f>
        <v>Efter 2006</v>
      </c>
      <c r="N639" s="1">
        <f ca="1">INDEX(SBi!$C$3:$K$28,MATCH(F639,SBi!$B$3:$B$28,0),MATCH(M639,SBi!$C$2:$K$2,0))</f>
        <v>66.400000000000006</v>
      </c>
      <c r="O639" s="16">
        <f t="shared" ca="1" si="125"/>
        <v>7.1712000000000007</v>
      </c>
      <c r="P639" s="16" t="str">
        <f ca="1">IFERROR(INDEX(VpD!$2:$2,MATCH(H639,VpD!$1:$1,1)),VpD!$I$2)</f>
        <v>&gt;1998</v>
      </c>
      <c r="Q639" s="1">
        <f ca="1">INDEX(VpD!$C$3:$I$27,MATCH(F639,VpD!$B$3:$B$27,0),MATCH(P639,VpD!$C$2:$I$2,0))</f>
        <v>65</v>
      </c>
      <c r="R639" s="16">
        <f t="shared" ca="1" si="126"/>
        <v>7.02</v>
      </c>
      <c r="S639" s="14">
        <f t="shared" ca="1" si="127"/>
        <v>712694.32</v>
      </c>
      <c r="T639" s="14">
        <f t="shared" ca="1" si="128"/>
        <v>6168798.3799999999</v>
      </c>
      <c r="U639" s="14" t="str">
        <f t="shared" ca="1" si="129"/>
        <v>53BA2F34-5FD8-2505-E044-0003BA298018</v>
      </c>
    </row>
    <row r="640" spans="1:21" s="14" customFormat="1" x14ac:dyDescent="0.25">
      <c r="A640" s="14">
        <f t="shared" si="117"/>
        <v>640</v>
      </c>
      <c r="B640" s="14" t="str">
        <f t="shared" ca="1" si="118"/>
        <v>359836FB-86F1-4CED-8D59-D06AB0EFB876</v>
      </c>
      <c r="C640" s="14" t="str">
        <f t="shared" ca="1" si="119"/>
        <v>Strandhaven</v>
      </c>
      <c r="D640" s="14" t="str">
        <f t="shared" ca="1" si="120"/>
        <v>61</v>
      </c>
      <c r="E640" s="14" t="str">
        <f t="shared" ca="1" si="121"/>
        <v>5en</v>
      </c>
      <c r="F640" s="1">
        <f t="shared" ca="1" si="122"/>
        <v>130</v>
      </c>
      <c r="G640" s="1">
        <f t="shared" ca="1" si="123"/>
        <v>178</v>
      </c>
      <c r="H640" s="1">
        <f t="shared" ca="1" si="124"/>
        <v>2008</v>
      </c>
      <c r="I640" s="1" t="str">
        <f ca="1">INDEX(Relationstabel!$C$3:$K$10,MATCH(INDIRECT($A$1&amp;"J"&amp;A640),Relationstabel!$A$3:$A$10,0),MATCH(IFERROR(VALUE(INDIRECT($A$1&amp;"K"&amp;A640)),0),Relationstabel!$C$1:$K$1,0))</f>
        <v>Naturgas</v>
      </c>
      <c r="J640" s="1" t="str">
        <f ca="1">INDEX(Anvendelseskode!B:B,MATCH($F640,Anvendelseskode!$A:$A,0))</f>
        <v>Række-, kæde-, dobbelthus (lodret adskillelse mellem enhederne)</v>
      </c>
      <c r="K640" s="1" t="str">
        <f ca="1">INDEX(Anvendelseskode!C:C,MATCH($F640,Anvendelseskode!$A:$A,0))</f>
        <v>Række-, kæde og dobbelthuse</v>
      </c>
      <c r="L640" s="1" t="str">
        <f ca="1">INDEX(Anvendelseskode!D:D,MATCH($F640,Anvendelseskode!$A:$A,0))</f>
        <v>Private husholdninger</v>
      </c>
      <c r="M640" s="1" t="str">
        <f ca="1">IFERROR(INDEX(SBi!$2:$2,MATCH(H640,SBi!$1:$1,1)),SBi!$K$2)</f>
        <v>Efter 2006</v>
      </c>
      <c r="N640" s="1">
        <f ca="1">INDEX(SBi!$C$3:$K$28,MATCH(F640,SBi!$B$3:$B$28,0),MATCH(M640,SBi!$C$2:$K$2,0))</f>
        <v>66.400000000000006</v>
      </c>
      <c r="O640" s="16">
        <f t="shared" ca="1" si="125"/>
        <v>11.8192</v>
      </c>
      <c r="P640" s="16" t="str">
        <f ca="1">IFERROR(INDEX(VpD!$2:$2,MATCH(H640,VpD!$1:$1,1)),VpD!$I$2)</f>
        <v>&gt;1998</v>
      </c>
      <c r="Q640" s="1">
        <f ca="1">INDEX(VpD!$C$3:$I$27,MATCH(F640,VpD!$B$3:$B$27,0),MATCH(P640,VpD!$C$2:$I$2,0))</f>
        <v>65</v>
      </c>
      <c r="R640" s="16">
        <f t="shared" ca="1" si="126"/>
        <v>11.57</v>
      </c>
      <c r="S640" s="14">
        <f t="shared" ca="1" si="127"/>
        <v>712654.64</v>
      </c>
      <c r="T640" s="14">
        <f t="shared" ca="1" si="128"/>
        <v>6168799.6399999997</v>
      </c>
      <c r="U640" s="14" t="str">
        <f t="shared" ca="1" si="129"/>
        <v>53BA2F34-5FDE-2505-E044-0003BA298018</v>
      </c>
    </row>
    <row r="641" spans="1:21" s="14" customFormat="1" x14ac:dyDescent="0.25">
      <c r="A641" s="14">
        <f t="shared" si="117"/>
        <v>641</v>
      </c>
      <c r="B641" s="14" t="str">
        <f t="shared" ca="1" si="118"/>
        <v>CA58C412-9A06-485B-A92E-635E835F603C</v>
      </c>
      <c r="C641" s="14" t="str">
        <f t="shared" ca="1" si="119"/>
        <v>Strandhaven</v>
      </c>
      <c r="D641" s="14" t="str">
        <f t="shared" ca="1" si="120"/>
        <v>75</v>
      </c>
      <c r="E641" s="14" t="str">
        <f t="shared" ca="1" si="121"/>
        <v>5eu</v>
      </c>
      <c r="F641" s="1">
        <f t="shared" ca="1" si="122"/>
        <v>130</v>
      </c>
      <c r="G641" s="1">
        <f t="shared" ca="1" si="123"/>
        <v>108</v>
      </c>
      <c r="H641" s="1">
        <f t="shared" ca="1" si="124"/>
        <v>2008</v>
      </c>
      <c r="I641" s="1" t="str">
        <f ca="1">INDEX(Relationstabel!$C$3:$K$10,MATCH(INDIRECT($A$1&amp;"J"&amp;A641),Relationstabel!$A$3:$A$10,0),MATCH(IFERROR(VALUE(INDIRECT($A$1&amp;"K"&amp;A641)),0),Relationstabel!$C$1:$K$1,0))</f>
        <v>Naturgas</v>
      </c>
      <c r="J641" s="1" t="str">
        <f ca="1">INDEX(Anvendelseskode!B:B,MATCH($F641,Anvendelseskode!$A:$A,0))</f>
        <v>Række-, kæde-, dobbelthus (lodret adskillelse mellem enhederne)</v>
      </c>
      <c r="K641" s="1" t="str">
        <f ca="1">INDEX(Anvendelseskode!C:C,MATCH($F641,Anvendelseskode!$A:$A,0))</f>
        <v>Række-, kæde og dobbelthuse</v>
      </c>
      <c r="L641" s="1" t="str">
        <f ca="1">INDEX(Anvendelseskode!D:D,MATCH($F641,Anvendelseskode!$A:$A,0))</f>
        <v>Private husholdninger</v>
      </c>
      <c r="M641" s="1" t="str">
        <f ca="1">IFERROR(INDEX(SBi!$2:$2,MATCH(H641,SBi!$1:$1,1)),SBi!$K$2)</f>
        <v>Efter 2006</v>
      </c>
      <c r="N641" s="1">
        <f ca="1">INDEX(SBi!$C$3:$K$28,MATCH(F641,SBi!$B$3:$B$28,0),MATCH(M641,SBi!$C$2:$K$2,0))</f>
        <v>66.400000000000006</v>
      </c>
      <c r="O641" s="16">
        <f t="shared" ca="1" si="125"/>
        <v>7.1712000000000007</v>
      </c>
      <c r="P641" s="16" t="str">
        <f ca="1">IFERROR(INDEX(VpD!$2:$2,MATCH(H641,VpD!$1:$1,1)),VpD!$I$2)</f>
        <v>&gt;1998</v>
      </c>
      <c r="Q641" s="1">
        <f ca="1">INDEX(VpD!$C$3:$I$27,MATCH(F641,VpD!$B$3:$B$27,0),MATCH(P641,VpD!$C$2:$I$2,0))</f>
        <v>65</v>
      </c>
      <c r="R641" s="16">
        <f t="shared" ca="1" si="126"/>
        <v>7.02</v>
      </c>
      <c r="S641" s="14">
        <f t="shared" ca="1" si="127"/>
        <v>712679.4</v>
      </c>
      <c r="T641" s="14">
        <f t="shared" ca="1" si="128"/>
        <v>6168770.1900000004</v>
      </c>
      <c r="U641" s="14" t="str">
        <f t="shared" ca="1" si="129"/>
        <v>53BA2F34-5FE5-2505-E044-0003BA298018</v>
      </c>
    </row>
    <row r="642" spans="1:21" s="14" customFormat="1" x14ac:dyDescent="0.25">
      <c r="A642" s="14">
        <f t="shared" si="117"/>
        <v>642</v>
      </c>
      <c r="B642" s="14" t="str">
        <f t="shared" ca="1" si="118"/>
        <v>C4C87CAC-19E8-4E20-8CB9-FD7B92CE43F1</v>
      </c>
      <c r="C642" s="14" t="str">
        <f t="shared" ca="1" si="119"/>
        <v>Strandhaven</v>
      </c>
      <c r="D642" s="14" t="str">
        <f t="shared" ca="1" si="120"/>
        <v>79</v>
      </c>
      <c r="E642" s="14" t="str">
        <f t="shared" ca="1" si="121"/>
        <v>5ex</v>
      </c>
      <c r="F642" s="1">
        <f t="shared" ca="1" si="122"/>
        <v>130</v>
      </c>
      <c r="G642" s="1">
        <f t="shared" ca="1" si="123"/>
        <v>86</v>
      </c>
      <c r="H642" s="1">
        <f t="shared" ca="1" si="124"/>
        <v>2008</v>
      </c>
      <c r="I642" s="1" t="str">
        <f ca="1">INDEX(Relationstabel!$C$3:$K$10,MATCH(INDIRECT($A$1&amp;"J"&amp;A642),Relationstabel!$A$3:$A$10,0),MATCH(IFERROR(VALUE(INDIRECT($A$1&amp;"K"&amp;A642)),0),Relationstabel!$C$1:$K$1,0))</f>
        <v>Naturgas</v>
      </c>
      <c r="J642" s="1" t="str">
        <f ca="1">INDEX(Anvendelseskode!B:B,MATCH($F642,Anvendelseskode!$A:$A,0))</f>
        <v>Række-, kæde-, dobbelthus (lodret adskillelse mellem enhederne)</v>
      </c>
      <c r="K642" s="1" t="str">
        <f ca="1">INDEX(Anvendelseskode!C:C,MATCH($F642,Anvendelseskode!$A:$A,0))</f>
        <v>Række-, kæde og dobbelthuse</v>
      </c>
      <c r="L642" s="1" t="str">
        <f ca="1">INDEX(Anvendelseskode!D:D,MATCH($F642,Anvendelseskode!$A:$A,0))</f>
        <v>Private husholdninger</v>
      </c>
      <c r="M642" s="1" t="str">
        <f ca="1">IFERROR(INDEX(SBi!$2:$2,MATCH(H642,SBi!$1:$1,1)),SBi!$K$2)</f>
        <v>Efter 2006</v>
      </c>
      <c r="N642" s="1">
        <f ca="1">INDEX(SBi!$C$3:$K$28,MATCH(F642,SBi!$B$3:$B$28,0),MATCH(M642,SBi!$C$2:$K$2,0))</f>
        <v>66.400000000000006</v>
      </c>
      <c r="O642" s="16">
        <f t="shared" ca="1" si="125"/>
        <v>5.7104000000000008</v>
      </c>
      <c r="P642" s="16" t="str">
        <f ca="1">IFERROR(INDEX(VpD!$2:$2,MATCH(H642,VpD!$1:$1,1)),VpD!$I$2)</f>
        <v>&gt;1998</v>
      </c>
      <c r="Q642" s="1">
        <f ca="1">INDEX(VpD!$C$3:$I$27,MATCH(F642,VpD!$B$3:$B$27,0),MATCH(P642,VpD!$C$2:$I$2,0))</f>
        <v>65</v>
      </c>
      <c r="R642" s="16">
        <f t="shared" ca="1" si="126"/>
        <v>5.59</v>
      </c>
      <c r="S642" s="14">
        <f t="shared" ca="1" si="127"/>
        <v>712685.43</v>
      </c>
      <c r="T642" s="14">
        <f t="shared" ca="1" si="128"/>
        <v>6168762.8099999996</v>
      </c>
      <c r="U642" s="14" t="str">
        <f t="shared" ca="1" si="129"/>
        <v>53BA2F34-5FE7-2505-E044-0003BA298018</v>
      </c>
    </row>
    <row r="643" spans="1:21" s="14" customFormat="1" x14ac:dyDescent="0.25">
      <c r="A643" s="14">
        <f t="shared" ref="A643:A706" si="130">ROW(B643)</f>
        <v>643</v>
      </c>
      <c r="B643" s="14" t="str">
        <f t="shared" ref="B643:B706" ca="1" si="131">INDIRECT($A$1&amp;"b"&amp;A643)</f>
        <v>65128582-39EC-4CAB-8BC1-3C79C2B8EC78</v>
      </c>
      <c r="C643" s="14" t="str">
        <f t="shared" ref="C643:C706" ca="1" si="132">INDIRECT($A$1&amp;"V"&amp;A643)</f>
        <v>Strandhaven</v>
      </c>
      <c r="D643" s="14" t="str">
        <f t="shared" ref="D643:D706" ca="1" si="133">INDIRECT($A$1&amp;"W"&amp;A643)</f>
        <v>99</v>
      </c>
      <c r="E643" s="14" t="str">
        <f t="shared" ref="E643:E706" ca="1" si="134">INDIRECT($A$1&amp;"AB"&amp;A643)</f>
        <v>5fe</v>
      </c>
      <c r="F643" s="1">
        <f t="shared" ref="F643:F706" ca="1" si="135">ROUNDDOWN(INDIRECT($A$1&amp;"C"&amp;A643),-1)</f>
        <v>130</v>
      </c>
      <c r="G643" s="1">
        <f t="shared" ref="G643:G706" ca="1" si="136">INDIRECT($A$1&amp;"P"&amp;A643)+INDIRECT($A$1&amp;"Q"&amp;A643)+INDIRECT($A$1&amp;"R"&amp;A643)*0.5</f>
        <v>108</v>
      </c>
      <c r="H643" s="1">
        <f t="shared" ref="H643:H706" ca="1" si="137">MAX(INDIRECT($A$1&amp;"E"&amp;A643),INDIRECT($A$1&amp;"D"&amp;A643))</f>
        <v>2008</v>
      </c>
      <c r="I643" s="1" t="str">
        <f ca="1">INDEX(Relationstabel!$C$3:$K$10,MATCH(INDIRECT($A$1&amp;"J"&amp;A643),Relationstabel!$A$3:$A$10,0),MATCH(IFERROR(VALUE(INDIRECT($A$1&amp;"K"&amp;A643)),0),Relationstabel!$C$1:$K$1,0))</f>
        <v>Naturgas</v>
      </c>
      <c r="J643" s="1" t="str">
        <f ca="1">INDEX(Anvendelseskode!B:B,MATCH($F643,Anvendelseskode!$A:$A,0))</f>
        <v>Række-, kæde-, dobbelthus (lodret adskillelse mellem enhederne)</v>
      </c>
      <c r="K643" s="1" t="str">
        <f ca="1">INDEX(Anvendelseskode!C:C,MATCH($F643,Anvendelseskode!$A:$A,0))</f>
        <v>Række-, kæde og dobbelthuse</v>
      </c>
      <c r="L643" s="1" t="str">
        <f ca="1">INDEX(Anvendelseskode!D:D,MATCH($F643,Anvendelseskode!$A:$A,0))</f>
        <v>Private husholdninger</v>
      </c>
      <c r="M643" s="1" t="str">
        <f ca="1">IFERROR(INDEX(SBi!$2:$2,MATCH(H643,SBi!$1:$1,1)),SBi!$K$2)</f>
        <v>Efter 2006</v>
      </c>
      <c r="N643" s="1">
        <f ca="1">INDEX(SBi!$C$3:$K$28,MATCH(F643,SBi!$B$3:$B$28,0),MATCH(M643,SBi!$C$2:$K$2,0))</f>
        <v>66.400000000000006</v>
      </c>
      <c r="O643" s="16">
        <f t="shared" ref="O643:O706" ca="1" si="138">N643*G643/1000</f>
        <v>7.1712000000000007</v>
      </c>
      <c r="P643" s="16" t="str">
        <f ca="1">IFERROR(INDEX(VpD!$2:$2,MATCH(H643,VpD!$1:$1,1)),VpD!$I$2)</f>
        <v>&gt;1998</v>
      </c>
      <c r="Q643" s="1">
        <f ca="1">INDEX(VpD!$C$3:$I$27,MATCH(F643,VpD!$B$3:$B$27,0),MATCH(P643,VpD!$C$2:$I$2,0))</f>
        <v>65</v>
      </c>
      <c r="R643" s="16">
        <f t="shared" ref="R643:R706" ca="1" si="139">Q643*G643/1000</f>
        <v>7.02</v>
      </c>
      <c r="S643" s="14">
        <f t="shared" ref="S643:S706" ca="1" si="140">INDIRECT($A$1&amp;"AE"&amp;A643)</f>
        <v>712646.38</v>
      </c>
      <c r="T643" s="14">
        <f t="shared" ref="T643:T706" ca="1" si="141">INDIRECT($A$1&amp;"AF"&amp;A643)</f>
        <v>6168763.5800000001</v>
      </c>
      <c r="U643" s="14" t="str">
        <f t="shared" ref="U643:U706" ca="1" si="142">INDIRECT($A$1&amp;"AC"&amp;A643)</f>
        <v>53BA2F34-5FF0-2505-E044-0003BA298018</v>
      </c>
    </row>
    <row r="644" spans="1:21" s="14" customFormat="1" x14ac:dyDescent="0.25">
      <c r="A644" s="14">
        <f t="shared" si="130"/>
        <v>644</v>
      </c>
      <c r="B644" s="14" t="str">
        <f t="shared" ca="1" si="131"/>
        <v>9C5BE333-6F08-4D79-A0FF-6C77A94908AD</v>
      </c>
      <c r="C644" s="14" t="str">
        <f t="shared" ca="1" si="132"/>
        <v>Strandhaven</v>
      </c>
      <c r="D644" s="14" t="str">
        <f t="shared" ca="1" si="133"/>
        <v>131</v>
      </c>
      <c r="E644" s="14" t="str">
        <f t="shared" ca="1" si="134"/>
        <v>5fu</v>
      </c>
      <c r="F644" s="1">
        <f t="shared" ca="1" si="135"/>
        <v>130</v>
      </c>
      <c r="G644" s="1">
        <f t="shared" ca="1" si="136"/>
        <v>108</v>
      </c>
      <c r="H644" s="1">
        <f t="shared" ca="1" si="137"/>
        <v>2008</v>
      </c>
      <c r="I644" s="1" t="str">
        <f ca="1">INDEX(Relationstabel!$C$3:$K$10,MATCH(INDIRECT($A$1&amp;"J"&amp;A644),Relationstabel!$A$3:$A$10,0),MATCH(IFERROR(VALUE(INDIRECT($A$1&amp;"K"&amp;A644)),0),Relationstabel!$C$1:$K$1,0))</f>
        <v>Naturgas</v>
      </c>
      <c r="J644" s="1" t="str">
        <f ca="1">INDEX(Anvendelseskode!B:B,MATCH($F644,Anvendelseskode!$A:$A,0))</f>
        <v>Række-, kæde-, dobbelthus (lodret adskillelse mellem enhederne)</v>
      </c>
      <c r="K644" s="1" t="str">
        <f ca="1">INDEX(Anvendelseskode!C:C,MATCH($F644,Anvendelseskode!$A:$A,0))</f>
        <v>Række-, kæde og dobbelthuse</v>
      </c>
      <c r="L644" s="1" t="str">
        <f ca="1">INDEX(Anvendelseskode!D:D,MATCH($F644,Anvendelseskode!$A:$A,0))</f>
        <v>Private husholdninger</v>
      </c>
      <c r="M644" s="1" t="str">
        <f ca="1">IFERROR(INDEX(SBi!$2:$2,MATCH(H644,SBi!$1:$1,1)),SBi!$K$2)</f>
        <v>Efter 2006</v>
      </c>
      <c r="N644" s="1">
        <f ca="1">INDEX(SBi!$C$3:$K$28,MATCH(F644,SBi!$B$3:$B$28,0),MATCH(M644,SBi!$C$2:$K$2,0))</f>
        <v>66.400000000000006</v>
      </c>
      <c r="O644" s="16">
        <f t="shared" ca="1" si="138"/>
        <v>7.1712000000000007</v>
      </c>
      <c r="P644" s="16" t="str">
        <f ca="1">IFERROR(INDEX(VpD!$2:$2,MATCH(H644,VpD!$1:$1,1)),VpD!$I$2)</f>
        <v>&gt;1998</v>
      </c>
      <c r="Q644" s="1">
        <f ca="1">INDEX(VpD!$C$3:$I$27,MATCH(F644,VpD!$B$3:$B$27,0),MATCH(P644,VpD!$C$2:$I$2,0))</f>
        <v>65</v>
      </c>
      <c r="R644" s="16">
        <f t="shared" ca="1" si="139"/>
        <v>7.02</v>
      </c>
      <c r="S644" s="14">
        <f t="shared" ca="1" si="140"/>
        <v>712613.03</v>
      </c>
      <c r="T644" s="14">
        <f t="shared" ca="1" si="141"/>
        <v>6168757.4299999997</v>
      </c>
      <c r="U644" s="14" t="str">
        <f t="shared" ca="1" si="142"/>
        <v>53BA2F34-5FFF-2505-E044-0003BA298018</v>
      </c>
    </row>
    <row r="645" spans="1:21" s="14" customFormat="1" x14ac:dyDescent="0.25">
      <c r="A645" s="14">
        <f t="shared" si="130"/>
        <v>645</v>
      </c>
      <c r="B645" s="14" t="str">
        <f t="shared" ca="1" si="131"/>
        <v>A232751F-358A-4D8C-BE00-7BB67F80B1F4</v>
      </c>
      <c r="C645" s="14" t="str">
        <f t="shared" ca="1" si="132"/>
        <v>Firkløverparken</v>
      </c>
      <c r="D645" s="14" t="str">
        <f t="shared" ca="1" si="133"/>
        <v>9</v>
      </c>
      <c r="E645" s="14" t="str">
        <f t="shared" ca="1" si="134"/>
        <v>9qt</v>
      </c>
      <c r="F645" s="1">
        <f t="shared" ca="1" si="135"/>
        <v>140</v>
      </c>
      <c r="G645" s="1">
        <f t="shared" ca="1" si="136"/>
        <v>3449</v>
      </c>
      <c r="H645" s="1">
        <f t="shared" ca="1" si="137"/>
        <v>2008</v>
      </c>
      <c r="I645" s="1" t="str">
        <f ca="1">INDEX(Relationstabel!$C$3:$K$10,MATCH(INDIRECT($A$1&amp;"J"&amp;A645),Relationstabel!$A$3:$A$10,0),MATCH(IFERROR(VALUE(INDIRECT($A$1&amp;"K"&amp;A645)),0),Relationstabel!$C$1:$K$1,0))</f>
        <v>Fjernvarme/ Blokvarme</v>
      </c>
      <c r="J645" s="1" t="str">
        <f ca="1">INDEX(Anvendelseskode!B:B,MATCH($F645,Anvendelseskode!$A:$A,0))</f>
        <v>Etageboligbebyggelse</v>
      </c>
      <c r="K645" s="1" t="str">
        <f ca="1">INDEX(Anvendelseskode!C:C,MATCH($F645,Anvendelseskode!$A:$A,0))</f>
        <v>Etageboligbebyggelse</v>
      </c>
      <c r="L645" s="1" t="str">
        <f ca="1">INDEX(Anvendelseskode!D:D,MATCH($F645,Anvendelseskode!$A:$A,0))</f>
        <v>Private husholdninger</v>
      </c>
      <c r="M645" s="1" t="str">
        <f ca="1">IFERROR(INDEX(SBi!$2:$2,MATCH(H645,SBi!$1:$1,1)),SBi!$K$2)</f>
        <v>Efter 2006</v>
      </c>
      <c r="N645" s="1">
        <f ca="1">INDEX(SBi!$C$3:$K$28,MATCH(F645,SBi!$B$3:$B$28,0),MATCH(M645,SBi!$C$2:$K$2,0))</f>
        <v>60.7</v>
      </c>
      <c r="O645" s="16">
        <f t="shared" ca="1" si="138"/>
        <v>209.35430000000002</v>
      </c>
      <c r="P645" s="16" t="str">
        <f ca="1">IFERROR(INDEX(VpD!$2:$2,MATCH(H645,VpD!$1:$1,1)),VpD!$I$2)</f>
        <v>&gt;1998</v>
      </c>
      <c r="Q645" s="1">
        <f ca="1">INDEX(VpD!$C$3:$I$27,MATCH(F645,VpD!$B$3:$B$27,0),MATCH(P645,VpD!$C$2:$I$2,0))</f>
        <v>64</v>
      </c>
      <c r="R645" s="16">
        <f t="shared" ca="1" si="139"/>
        <v>220.73599999999999</v>
      </c>
      <c r="S645" s="14">
        <f t="shared" ca="1" si="140"/>
        <v>711786.9</v>
      </c>
      <c r="T645" s="14">
        <f t="shared" ca="1" si="141"/>
        <v>6172713.4100000001</v>
      </c>
      <c r="U645" s="14" t="str">
        <f t="shared" ca="1" si="142"/>
        <v>4CA54B0F-2D11-0052-E044-0003BA298018</v>
      </c>
    </row>
    <row r="646" spans="1:21" s="14" customFormat="1" x14ac:dyDescent="0.25">
      <c r="A646" s="14">
        <f t="shared" si="130"/>
        <v>646</v>
      </c>
      <c r="B646" s="14" t="str">
        <f t="shared" ca="1" si="131"/>
        <v>C1BA7070-5DC1-453C-8372-D65CD84966F6</v>
      </c>
      <c r="C646" s="14" t="str">
        <f t="shared" ca="1" si="132"/>
        <v>Kollerupparken</v>
      </c>
      <c r="D646" s="14" t="str">
        <f t="shared" ca="1" si="133"/>
        <v>52</v>
      </c>
      <c r="E646" s="14" t="str">
        <f t="shared" ca="1" si="134"/>
        <v>6lr</v>
      </c>
      <c r="F646" s="1">
        <f t="shared" ca="1" si="135"/>
        <v>130</v>
      </c>
      <c r="G646" s="1">
        <f t="shared" ca="1" si="136"/>
        <v>127</v>
      </c>
      <c r="H646" s="1">
        <f t="shared" ca="1" si="137"/>
        <v>2005</v>
      </c>
      <c r="I646" s="1" t="str">
        <f ca="1">INDEX(Relationstabel!$C$3:$K$10,MATCH(INDIRECT($A$1&amp;"J"&amp;A646),Relationstabel!$A$3:$A$10,0),MATCH(IFERROR(VALUE(INDIRECT($A$1&amp;"K"&amp;A646)),0),Relationstabel!$C$1:$K$1,0))</f>
        <v>Fjernvarme/ Blokvarme</v>
      </c>
      <c r="J646" s="1" t="str">
        <f ca="1">INDEX(Anvendelseskode!B:B,MATCH($F646,Anvendelseskode!$A:$A,0))</f>
        <v>Række-, kæde-, dobbelthus (lodret adskillelse mellem enhederne)</v>
      </c>
      <c r="K646" s="1" t="str">
        <f ca="1">INDEX(Anvendelseskode!C:C,MATCH($F646,Anvendelseskode!$A:$A,0))</f>
        <v>Række-, kæde og dobbelthuse</v>
      </c>
      <c r="L646" s="1" t="str">
        <f ca="1">INDEX(Anvendelseskode!D:D,MATCH($F646,Anvendelseskode!$A:$A,0))</f>
        <v>Private husholdninger</v>
      </c>
      <c r="M646" s="1" t="str">
        <f ca="1">IFERROR(INDEX(SBi!$2:$2,MATCH(H646,SBi!$1:$1,1)),SBi!$K$2)</f>
        <v>1999-2006</v>
      </c>
      <c r="N646" s="1">
        <f ca="1">INDEX(SBi!$C$3:$K$28,MATCH(F646,SBi!$B$3:$B$28,0),MATCH(M646,SBi!$C$2:$K$2,0))</f>
        <v>81.5</v>
      </c>
      <c r="O646" s="16">
        <f t="shared" ca="1" si="138"/>
        <v>10.3505</v>
      </c>
      <c r="P646" s="16" t="str">
        <f ca="1">IFERROR(INDEX(VpD!$2:$2,MATCH(H646,VpD!$1:$1,1)),VpD!$I$2)</f>
        <v>&gt;1998</v>
      </c>
      <c r="Q646" s="1">
        <f ca="1">INDEX(VpD!$C$3:$I$27,MATCH(F646,VpD!$B$3:$B$27,0),MATCH(P646,VpD!$C$2:$I$2,0))</f>
        <v>65</v>
      </c>
      <c r="R646" s="16">
        <f t="shared" ca="1" si="139"/>
        <v>8.2550000000000008</v>
      </c>
      <c r="S646" s="14">
        <f t="shared" ca="1" si="140"/>
        <v>713569.24</v>
      </c>
      <c r="T646" s="14">
        <f t="shared" ca="1" si="141"/>
        <v>6169281.1100000003</v>
      </c>
      <c r="U646" s="14" t="str">
        <f t="shared" ca="1" si="142"/>
        <v>0A3F507E-1C17-32B8-E044-0003BA298018</v>
      </c>
    </row>
    <row r="647" spans="1:21" s="14" customFormat="1" x14ac:dyDescent="0.25">
      <c r="A647" s="14">
        <f t="shared" si="130"/>
        <v>647</v>
      </c>
      <c r="B647" s="14" t="str">
        <f t="shared" ca="1" si="131"/>
        <v>1027BA23-73AB-4FCF-B29C-BED1D68740CB</v>
      </c>
      <c r="C647" s="14" t="str">
        <f t="shared" ca="1" si="132"/>
        <v>Horsbred</v>
      </c>
      <c r="D647" s="14" t="str">
        <f t="shared" ca="1" si="133"/>
        <v>153</v>
      </c>
      <c r="E647" s="14" t="str">
        <f t="shared" ca="1" si="134"/>
        <v>20ar</v>
      </c>
      <c r="F647" s="1">
        <f t="shared" ca="1" si="135"/>
        <v>120</v>
      </c>
      <c r="G647" s="1">
        <f t="shared" ca="1" si="136"/>
        <v>183</v>
      </c>
      <c r="H647" s="1">
        <f t="shared" ca="1" si="137"/>
        <v>1994</v>
      </c>
      <c r="I647" s="1" t="str">
        <f ca="1">INDEX(Relationstabel!$C$3:$K$10,MATCH(INDIRECT($A$1&amp;"J"&amp;A647),Relationstabel!$A$3:$A$10,0),MATCH(IFERROR(VALUE(INDIRECT($A$1&amp;"K"&amp;A647)),0),Relationstabel!$C$1:$K$1,0))</f>
        <v>Fjernvarme/ Blokvarme</v>
      </c>
      <c r="J647" s="1" t="str">
        <f ca="1">INDEX(Anvendelseskode!B:B,MATCH($F647,Anvendelseskode!$A:$A,0))</f>
        <v>Fritliggende enfamilieshus (parcelhus)</v>
      </c>
      <c r="K647" s="1" t="str">
        <f ca="1">INDEX(Anvendelseskode!C:C,MATCH($F647,Anvendelseskode!$A:$A,0))</f>
        <v>Parcelhuse</v>
      </c>
      <c r="L647" s="1" t="str">
        <f ca="1">INDEX(Anvendelseskode!D:D,MATCH($F647,Anvendelseskode!$A:$A,0))</f>
        <v>Private husholdninger</v>
      </c>
      <c r="M647" s="1" t="str">
        <f ca="1">IFERROR(INDEX(SBi!$2:$2,MATCH(H647,SBi!$1:$1,1)),SBi!$K$2)</f>
        <v>1979-1998</v>
      </c>
      <c r="N647" s="1">
        <f ca="1">INDEX(SBi!$C$3:$K$28,MATCH(F647,SBi!$B$3:$B$28,0),MATCH(M647,SBi!$C$2:$K$2,0))</f>
        <v>105.4</v>
      </c>
      <c r="O647" s="16">
        <f t="shared" ca="1" si="138"/>
        <v>19.2882</v>
      </c>
      <c r="P647" s="16" t="str">
        <f ca="1">IFERROR(INDEX(VpD!$2:$2,MATCH(H647,VpD!$1:$1,1)),VpD!$I$2)</f>
        <v>1979-1998</v>
      </c>
      <c r="Q647" s="1">
        <f ca="1">INDEX(VpD!$C$3:$I$27,MATCH(F647,VpD!$B$3:$B$27,0),MATCH(P647,VpD!$C$2:$I$2,0))</f>
        <v>90</v>
      </c>
      <c r="R647" s="16">
        <f t="shared" ca="1" si="139"/>
        <v>16.47</v>
      </c>
      <c r="S647" s="14">
        <f t="shared" ca="1" si="140"/>
        <v>711310.88</v>
      </c>
      <c r="T647" s="14">
        <f t="shared" ca="1" si="141"/>
        <v>6172026.6900000004</v>
      </c>
      <c r="U647" s="14" t="str">
        <f t="shared" ca="1" si="142"/>
        <v>0A3F507E-190D-32B8-E044-0003BA298018</v>
      </c>
    </row>
    <row r="648" spans="1:21" s="14" customFormat="1" x14ac:dyDescent="0.25">
      <c r="A648" s="14">
        <f t="shared" si="130"/>
        <v>648</v>
      </c>
      <c r="B648" s="14" t="str">
        <f t="shared" ca="1" si="131"/>
        <v>C4DA0C7B-2106-4199-968B-DEA5EF7F0624</v>
      </c>
      <c r="C648" s="14" t="str">
        <f t="shared" ca="1" si="132"/>
        <v>Hyrdeengen</v>
      </c>
      <c r="D648" s="14" t="str">
        <f t="shared" ca="1" si="133"/>
        <v>375</v>
      </c>
      <c r="E648" s="14" t="str">
        <f t="shared" ca="1" si="134"/>
        <v>21da</v>
      </c>
      <c r="F648" s="1">
        <f t="shared" ca="1" si="135"/>
        <v>130</v>
      </c>
      <c r="G648" s="1">
        <f t="shared" ca="1" si="136"/>
        <v>125</v>
      </c>
      <c r="H648" s="1">
        <f t="shared" ca="1" si="137"/>
        <v>1975</v>
      </c>
      <c r="I648" s="1" t="str">
        <f ca="1">INDEX(Relationstabel!$C$3:$K$10,MATCH(INDIRECT($A$1&amp;"J"&amp;A648),Relationstabel!$A$3:$A$10,0),MATCH(IFERROR(VALUE(INDIRECT($A$1&amp;"K"&amp;A648)),0),Relationstabel!$C$1:$K$1,0))</f>
        <v>Fjernvarme/ Blokvarme</v>
      </c>
      <c r="J648" s="1" t="str">
        <f ca="1">INDEX(Anvendelseskode!B:B,MATCH($F648,Anvendelseskode!$A:$A,0))</f>
        <v>Række-, kæde-, dobbelthus (lodret adskillelse mellem enhederne)</v>
      </c>
      <c r="K648" s="1" t="str">
        <f ca="1">INDEX(Anvendelseskode!C:C,MATCH($F648,Anvendelseskode!$A:$A,0))</f>
        <v>Række-, kæde og dobbelthuse</v>
      </c>
      <c r="L648" s="1" t="str">
        <f ca="1">INDEX(Anvendelseskode!D:D,MATCH($F648,Anvendelseskode!$A:$A,0))</f>
        <v>Private husholdninger</v>
      </c>
      <c r="M648" s="1" t="str">
        <f ca="1">IFERROR(INDEX(SBi!$2:$2,MATCH(H648,SBi!$1:$1,1)),SBi!$K$2)</f>
        <v>1973-1978</v>
      </c>
      <c r="N648" s="1">
        <f ca="1">INDEX(SBi!$C$3:$K$28,MATCH(F648,SBi!$B$3:$B$28,0),MATCH(M648,SBi!$C$2:$K$2,0))</f>
        <v>112.6</v>
      </c>
      <c r="O648" s="16">
        <f t="shared" ca="1" si="138"/>
        <v>14.074999999999999</v>
      </c>
      <c r="P648" s="16" t="str">
        <f ca="1">IFERROR(INDEX(VpD!$2:$2,MATCH(H648,VpD!$1:$1,1)),VpD!$I$2)</f>
        <v>1973-1978</v>
      </c>
      <c r="Q648" s="1">
        <f ca="1">INDEX(VpD!$C$3:$I$27,MATCH(F648,VpD!$B$3:$B$27,0),MATCH(P648,VpD!$C$2:$I$2,0))</f>
        <v>98</v>
      </c>
      <c r="R648" s="16">
        <f t="shared" ca="1" si="139"/>
        <v>12.25</v>
      </c>
      <c r="S648" s="14">
        <f t="shared" ca="1" si="140"/>
        <v>711512.49</v>
      </c>
      <c r="T648" s="14">
        <f t="shared" ca="1" si="141"/>
        <v>6172321.9500000002</v>
      </c>
      <c r="U648" s="14" t="str">
        <f t="shared" ca="1" si="142"/>
        <v>0A3F507E-1A0D-32B8-E044-0003BA298018</v>
      </c>
    </row>
    <row r="649" spans="1:21" s="14" customFormat="1" x14ac:dyDescent="0.25">
      <c r="A649" s="14">
        <f t="shared" si="130"/>
        <v>649</v>
      </c>
      <c r="B649" s="14" t="str">
        <f t="shared" ca="1" si="131"/>
        <v>A5F19B6D-50D6-4B21-A6D1-74B34BA5AF36</v>
      </c>
      <c r="C649" s="14" t="str">
        <f t="shared" ca="1" si="132"/>
        <v>Syvhøjvænge</v>
      </c>
      <c r="D649" s="14" t="str">
        <f t="shared" ca="1" si="133"/>
        <v>226</v>
      </c>
      <c r="E649" s="14" t="str">
        <f t="shared" ca="1" si="134"/>
        <v>22ak</v>
      </c>
      <c r="F649" s="1">
        <f t="shared" ca="1" si="135"/>
        <v>120</v>
      </c>
      <c r="G649" s="1">
        <f t="shared" ca="1" si="136"/>
        <v>156</v>
      </c>
      <c r="H649" s="1">
        <f t="shared" ca="1" si="137"/>
        <v>1972</v>
      </c>
      <c r="I649" s="1" t="str">
        <f ca="1">INDEX(Relationstabel!$C$3:$K$10,MATCH(INDIRECT($A$1&amp;"J"&amp;A649),Relationstabel!$A$3:$A$10,0),MATCH(IFERROR(VALUE(INDIRECT($A$1&amp;"K"&amp;A649)),0),Relationstabel!$C$1:$K$1,0))</f>
        <v>Naturgas</v>
      </c>
      <c r="J649" s="1" t="str">
        <f ca="1">INDEX(Anvendelseskode!B:B,MATCH($F649,Anvendelseskode!$A:$A,0))</f>
        <v>Fritliggende enfamilieshus (parcelhus)</v>
      </c>
      <c r="K649" s="1" t="str">
        <f ca="1">INDEX(Anvendelseskode!C:C,MATCH($F649,Anvendelseskode!$A:$A,0))</f>
        <v>Parcelhuse</v>
      </c>
      <c r="L649" s="1" t="str">
        <f ca="1">INDEX(Anvendelseskode!D:D,MATCH($F649,Anvendelseskode!$A:$A,0))</f>
        <v>Private husholdninger</v>
      </c>
      <c r="M649" s="1" t="str">
        <f ca="1">IFERROR(INDEX(SBi!$2:$2,MATCH(H649,SBi!$1:$1,1)),SBi!$K$2)</f>
        <v>1961-1972</v>
      </c>
      <c r="N649" s="1">
        <f ca="1">INDEX(SBi!$C$3:$K$28,MATCH(F649,SBi!$B$3:$B$28,0),MATCH(M649,SBi!$C$2:$K$2,0))</f>
        <v>134.30000000000001</v>
      </c>
      <c r="O649" s="16">
        <f t="shared" ca="1" si="138"/>
        <v>20.950800000000005</v>
      </c>
      <c r="P649" s="16" t="str">
        <f ca="1">IFERROR(INDEX(VpD!$2:$2,MATCH(H649,VpD!$1:$1,1)),VpD!$I$2)</f>
        <v>1961-1972</v>
      </c>
      <c r="Q649" s="1">
        <f ca="1">INDEX(VpD!$C$3:$I$27,MATCH(F649,VpD!$B$3:$B$27,0),MATCH(P649,VpD!$C$2:$I$2,0))</f>
        <v>143</v>
      </c>
      <c r="R649" s="16">
        <f t="shared" ca="1" si="139"/>
        <v>22.308</v>
      </c>
      <c r="S649" s="14">
        <f t="shared" ca="1" si="140"/>
        <v>711910.83</v>
      </c>
      <c r="T649" s="14">
        <f t="shared" ca="1" si="141"/>
        <v>6172198.0700000003</v>
      </c>
      <c r="U649" s="14" t="str">
        <f t="shared" ca="1" si="142"/>
        <v>0A3F507E-2316-32B8-E044-0003BA298018</v>
      </c>
    </row>
    <row r="650" spans="1:21" s="14" customFormat="1" x14ac:dyDescent="0.25">
      <c r="A650" s="14">
        <f t="shared" si="130"/>
        <v>650</v>
      </c>
      <c r="B650" s="14" t="str">
        <f t="shared" ca="1" si="131"/>
        <v>9C666D21-4541-40DA-BEE9-7D2E86A38739</v>
      </c>
      <c r="C650" s="14" t="str">
        <f t="shared" ca="1" si="132"/>
        <v>Bellishaven</v>
      </c>
      <c r="D650" s="14" t="str">
        <f t="shared" ca="1" si="133"/>
        <v>15</v>
      </c>
      <c r="E650" s="14" t="str">
        <f t="shared" ca="1" si="134"/>
        <v>27an</v>
      </c>
      <c r="F650" s="1">
        <f t="shared" ca="1" si="135"/>
        <v>130</v>
      </c>
      <c r="G650" s="1">
        <f t="shared" ca="1" si="136"/>
        <v>104</v>
      </c>
      <c r="H650" s="1">
        <f t="shared" ca="1" si="137"/>
        <v>1993</v>
      </c>
      <c r="I650" s="1" t="str">
        <f ca="1">INDEX(Relationstabel!$C$3:$K$10,MATCH(INDIRECT($A$1&amp;"J"&amp;A650),Relationstabel!$A$3:$A$10,0),MATCH(IFERROR(VALUE(INDIRECT($A$1&amp;"K"&amp;A650)),0),Relationstabel!$C$1:$K$1,0))</f>
        <v>Fjernvarme/ Blokvarme</v>
      </c>
      <c r="J650" s="1" t="str">
        <f ca="1">INDEX(Anvendelseskode!B:B,MATCH($F650,Anvendelseskode!$A:$A,0))</f>
        <v>Række-, kæde-, dobbelthus (lodret adskillelse mellem enhederne)</v>
      </c>
      <c r="K650" s="1" t="str">
        <f ca="1">INDEX(Anvendelseskode!C:C,MATCH($F650,Anvendelseskode!$A:$A,0))</f>
        <v>Række-, kæde og dobbelthuse</v>
      </c>
      <c r="L650" s="1" t="str">
        <f ca="1">INDEX(Anvendelseskode!D:D,MATCH($F650,Anvendelseskode!$A:$A,0))</f>
        <v>Private husholdninger</v>
      </c>
      <c r="M650" s="1" t="str">
        <f ca="1">IFERROR(INDEX(SBi!$2:$2,MATCH(H650,SBi!$1:$1,1)),SBi!$K$2)</f>
        <v>1979-1998</v>
      </c>
      <c r="N650" s="1">
        <f ca="1">INDEX(SBi!$C$3:$K$28,MATCH(F650,SBi!$B$3:$B$28,0),MATCH(M650,SBi!$C$2:$K$2,0))</f>
        <v>96.8</v>
      </c>
      <c r="O650" s="16">
        <f t="shared" ca="1" si="138"/>
        <v>10.0672</v>
      </c>
      <c r="P650" s="16" t="str">
        <f ca="1">IFERROR(INDEX(VpD!$2:$2,MATCH(H650,VpD!$1:$1,1)),VpD!$I$2)</f>
        <v>1979-1998</v>
      </c>
      <c r="Q650" s="1">
        <f ca="1">INDEX(VpD!$C$3:$I$27,MATCH(F650,VpD!$B$3:$B$27,0),MATCH(P650,VpD!$C$2:$I$2,0))</f>
        <v>74</v>
      </c>
      <c r="R650" s="16">
        <f t="shared" ca="1" si="139"/>
        <v>7.6959999999999997</v>
      </c>
      <c r="S650" s="14">
        <f t="shared" ca="1" si="140"/>
        <v>711472.22</v>
      </c>
      <c r="T650" s="14">
        <f t="shared" ca="1" si="141"/>
        <v>6172493.3499999996</v>
      </c>
      <c r="U650" s="14" t="str">
        <f t="shared" ca="1" si="142"/>
        <v>0A3F507E-1517-32B8-E044-0003BA298018</v>
      </c>
    </row>
    <row r="651" spans="1:21" s="14" customFormat="1" x14ac:dyDescent="0.25">
      <c r="A651" s="14">
        <f t="shared" si="130"/>
        <v>651</v>
      </c>
      <c r="B651" s="14" t="str">
        <f t="shared" ca="1" si="131"/>
        <v>CE4BEB00-6C7D-44D9-9532-6E02B4FB965B</v>
      </c>
      <c r="C651" s="14" t="str">
        <f t="shared" ca="1" si="132"/>
        <v>Strandhaven</v>
      </c>
      <c r="D651" s="14" t="str">
        <f t="shared" ca="1" si="133"/>
        <v>41</v>
      </c>
      <c r="E651" s="14" t="str">
        <f t="shared" ca="1" si="134"/>
        <v>5ed</v>
      </c>
      <c r="F651" s="1">
        <f t="shared" ca="1" si="135"/>
        <v>130</v>
      </c>
      <c r="G651" s="1">
        <f t="shared" ca="1" si="136"/>
        <v>86</v>
      </c>
      <c r="H651" s="1">
        <f t="shared" ca="1" si="137"/>
        <v>2008</v>
      </c>
      <c r="I651" s="1" t="str">
        <f ca="1">INDEX(Relationstabel!$C$3:$K$10,MATCH(INDIRECT($A$1&amp;"J"&amp;A651),Relationstabel!$A$3:$A$10,0),MATCH(IFERROR(VALUE(INDIRECT($A$1&amp;"K"&amp;A651)),0),Relationstabel!$C$1:$K$1,0))</f>
        <v>Naturgas</v>
      </c>
      <c r="J651" s="1" t="str">
        <f ca="1">INDEX(Anvendelseskode!B:B,MATCH($F651,Anvendelseskode!$A:$A,0))</f>
        <v>Række-, kæde-, dobbelthus (lodret adskillelse mellem enhederne)</v>
      </c>
      <c r="K651" s="1" t="str">
        <f ca="1">INDEX(Anvendelseskode!C:C,MATCH($F651,Anvendelseskode!$A:$A,0))</f>
        <v>Række-, kæde og dobbelthuse</v>
      </c>
      <c r="L651" s="1" t="str">
        <f ca="1">INDEX(Anvendelseskode!D:D,MATCH($F651,Anvendelseskode!$A:$A,0))</f>
        <v>Private husholdninger</v>
      </c>
      <c r="M651" s="1" t="str">
        <f ca="1">IFERROR(INDEX(SBi!$2:$2,MATCH(H651,SBi!$1:$1,1)),SBi!$K$2)</f>
        <v>Efter 2006</v>
      </c>
      <c r="N651" s="1">
        <f ca="1">INDEX(SBi!$C$3:$K$28,MATCH(F651,SBi!$B$3:$B$28,0),MATCH(M651,SBi!$C$2:$K$2,0))</f>
        <v>66.400000000000006</v>
      </c>
      <c r="O651" s="16">
        <f t="shared" ca="1" si="138"/>
        <v>5.7104000000000008</v>
      </c>
      <c r="P651" s="16" t="str">
        <f ca="1">IFERROR(INDEX(VpD!$2:$2,MATCH(H651,VpD!$1:$1,1)),VpD!$I$2)</f>
        <v>&gt;1998</v>
      </c>
      <c r="Q651" s="1">
        <f ca="1">INDEX(VpD!$C$3:$I$27,MATCH(F651,VpD!$B$3:$B$27,0),MATCH(P651,VpD!$C$2:$I$2,0))</f>
        <v>65</v>
      </c>
      <c r="R651" s="16">
        <f t="shared" ca="1" si="139"/>
        <v>5.59</v>
      </c>
      <c r="S651" s="14">
        <f t="shared" ca="1" si="140"/>
        <v>712685.76</v>
      </c>
      <c r="T651" s="14">
        <f t="shared" ca="1" si="141"/>
        <v>6168808.5899999999</v>
      </c>
      <c r="U651" s="14" t="str">
        <f t="shared" ca="1" si="142"/>
        <v>53BA2F34-5FD5-2505-E044-0003BA298018</v>
      </c>
    </row>
    <row r="652" spans="1:21" s="14" customFormat="1" x14ac:dyDescent="0.25">
      <c r="A652" s="14">
        <f t="shared" si="130"/>
        <v>652</v>
      </c>
      <c r="B652" s="14" t="str">
        <f t="shared" ca="1" si="131"/>
        <v>86F9612C-BB28-4DEB-BFA7-9EFD2EFE76CC</v>
      </c>
      <c r="C652" s="14" t="str">
        <f t="shared" ca="1" si="132"/>
        <v>Strandhaven</v>
      </c>
      <c r="D652" s="14" t="str">
        <f t="shared" ca="1" si="133"/>
        <v>53</v>
      </c>
      <c r="E652" s="14" t="str">
        <f t="shared" ca="1" si="134"/>
        <v>5ek</v>
      </c>
      <c r="F652" s="1">
        <f t="shared" ca="1" si="135"/>
        <v>130</v>
      </c>
      <c r="G652" s="1">
        <f t="shared" ca="1" si="136"/>
        <v>108</v>
      </c>
      <c r="H652" s="1">
        <f t="shared" ca="1" si="137"/>
        <v>2008</v>
      </c>
      <c r="I652" s="1" t="str">
        <f ca="1">INDEX(Relationstabel!$C$3:$K$10,MATCH(INDIRECT($A$1&amp;"J"&amp;A652),Relationstabel!$A$3:$A$10,0),MATCH(IFERROR(VALUE(INDIRECT($A$1&amp;"K"&amp;A652)),0),Relationstabel!$C$1:$K$1,0))</f>
        <v>Naturgas</v>
      </c>
      <c r="J652" s="1" t="str">
        <f ca="1">INDEX(Anvendelseskode!B:B,MATCH($F652,Anvendelseskode!$A:$A,0))</f>
        <v>Række-, kæde-, dobbelthus (lodret adskillelse mellem enhederne)</v>
      </c>
      <c r="K652" s="1" t="str">
        <f ca="1">INDEX(Anvendelseskode!C:C,MATCH($F652,Anvendelseskode!$A:$A,0))</f>
        <v>Række-, kæde og dobbelthuse</v>
      </c>
      <c r="L652" s="1" t="str">
        <f ca="1">INDEX(Anvendelseskode!D:D,MATCH($F652,Anvendelseskode!$A:$A,0))</f>
        <v>Private husholdninger</v>
      </c>
      <c r="M652" s="1" t="str">
        <f ca="1">IFERROR(INDEX(SBi!$2:$2,MATCH(H652,SBi!$1:$1,1)),SBi!$K$2)</f>
        <v>Efter 2006</v>
      </c>
      <c r="N652" s="1">
        <f ca="1">INDEX(SBi!$C$3:$K$28,MATCH(F652,SBi!$B$3:$B$28,0),MATCH(M652,SBi!$C$2:$K$2,0))</f>
        <v>66.400000000000006</v>
      </c>
      <c r="O652" s="16">
        <f t="shared" ca="1" si="138"/>
        <v>7.1712000000000007</v>
      </c>
      <c r="P652" s="16" t="str">
        <f ca="1">IFERROR(INDEX(VpD!$2:$2,MATCH(H652,VpD!$1:$1,1)),VpD!$I$2)</f>
        <v>&gt;1998</v>
      </c>
      <c r="Q652" s="1">
        <f ca="1">INDEX(VpD!$C$3:$I$27,MATCH(F652,VpD!$B$3:$B$27,0),MATCH(P652,VpD!$C$2:$I$2,0))</f>
        <v>65</v>
      </c>
      <c r="R652" s="16">
        <f t="shared" ca="1" si="139"/>
        <v>7.02</v>
      </c>
      <c r="S652" s="14">
        <f t="shared" ca="1" si="140"/>
        <v>712704.76</v>
      </c>
      <c r="T652" s="14">
        <f t="shared" ca="1" si="141"/>
        <v>6168785.75</v>
      </c>
      <c r="U652" s="14" t="str">
        <f t="shared" ca="1" si="142"/>
        <v>53BA2F34-5FDB-2505-E044-0003BA298018</v>
      </c>
    </row>
    <row r="653" spans="1:21" s="14" customFormat="1" x14ac:dyDescent="0.25">
      <c r="A653" s="14">
        <f t="shared" si="130"/>
        <v>653</v>
      </c>
      <c r="B653" s="14" t="str">
        <f t="shared" ca="1" si="131"/>
        <v>90A697C7-8BD1-4A2F-B024-51AA1D55E56D</v>
      </c>
      <c r="C653" s="14" t="str">
        <f t="shared" ca="1" si="132"/>
        <v>Strandhaven</v>
      </c>
      <c r="D653" s="14" t="str">
        <f t="shared" ca="1" si="133"/>
        <v>65</v>
      </c>
      <c r="E653" s="14" t="str">
        <f t="shared" ca="1" si="134"/>
        <v>5ep</v>
      </c>
      <c r="F653" s="1">
        <f t="shared" ca="1" si="135"/>
        <v>130</v>
      </c>
      <c r="G653" s="1">
        <f t="shared" ca="1" si="136"/>
        <v>160</v>
      </c>
      <c r="H653" s="1">
        <f t="shared" ca="1" si="137"/>
        <v>2008</v>
      </c>
      <c r="I653" s="1" t="str">
        <f ca="1">INDEX(Relationstabel!$C$3:$K$10,MATCH(INDIRECT($A$1&amp;"J"&amp;A653),Relationstabel!$A$3:$A$10,0),MATCH(IFERROR(VALUE(INDIRECT($A$1&amp;"K"&amp;A653)),0),Relationstabel!$C$1:$K$1,0))</f>
        <v>Naturgas</v>
      </c>
      <c r="J653" s="1" t="str">
        <f ca="1">INDEX(Anvendelseskode!B:B,MATCH($F653,Anvendelseskode!$A:$A,0))</f>
        <v>Række-, kæde-, dobbelthus (lodret adskillelse mellem enhederne)</v>
      </c>
      <c r="K653" s="1" t="str">
        <f ca="1">INDEX(Anvendelseskode!C:C,MATCH($F653,Anvendelseskode!$A:$A,0))</f>
        <v>Række-, kæde og dobbelthuse</v>
      </c>
      <c r="L653" s="1" t="str">
        <f ca="1">INDEX(Anvendelseskode!D:D,MATCH($F653,Anvendelseskode!$A:$A,0))</f>
        <v>Private husholdninger</v>
      </c>
      <c r="M653" s="1" t="str">
        <f ca="1">IFERROR(INDEX(SBi!$2:$2,MATCH(H653,SBi!$1:$1,1)),SBi!$K$2)</f>
        <v>Efter 2006</v>
      </c>
      <c r="N653" s="1">
        <f ca="1">INDEX(SBi!$C$3:$K$28,MATCH(F653,SBi!$B$3:$B$28,0),MATCH(M653,SBi!$C$2:$K$2,0))</f>
        <v>66.400000000000006</v>
      </c>
      <c r="O653" s="16">
        <f t="shared" ca="1" si="138"/>
        <v>10.624000000000001</v>
      </c>
      <c r="P653" s="16" t="str">
        <f ca="1">IFERROR(INDEX(VpD!$2:$2,MATCH(H653,VpD!$1:$1,1)),VpD!$I$2)</f>
        <v>&gt;1998</v>
      </c>
      <c r="Q653" s="1">
        <f ca="1">INDEX(VpD!$C$3:$I$27,MATCH(F653,VpD!$B$3:$B$27,0),MATCH(P653,VpD!$C$2:$I$2,0))</f>
        <v>65</v>
      </c>
      <c r="R653" s="16">
        <f t="shared" ca="1" si="139"/>
        <v>10.4</v>
      </c>
      <c r="S653" s="14">
        <f t="shared" ca="1" si="140"/>
        <v>712661.83</v>
      </c>
      <c r="T653" s="14">
        <f t="shared" ca="1" si="141"/>
        <v>6168791.1500000004</v>
      </c>
      <c r="U653" s="14" t="str">
        <f t="shared" ca="1" si="142"/>
        <v>53BA2F34-5FE0-2505-E044-0003BA298018</v>
      </c>
    </row>
    <row r="654" spans="1:21" s="14" customFormat="1" x14ac:dyDescent="0.25">
      <c r="A654" s="14">
        <f t="shared" si="130"/>
        <v>654</v>
      </c>
      <c r="B654" s="14" t="str">
        <f t="shared" ca="1" si="131"/>
        <v>3409E0CC-A307-42F9-ACE4-5BB0DDF053A0</v>
      </c>
      <c r="C654" s="14" t="str">
        <f t="shared" ca="1" si="132"/>
        <v>Strandhaven</v>
      </c>
      <c r="D654" s="14" t="str">
        <f t="shared" ca="1" si="133"/>
        <v>77</v>
      </c>
      <c r="E654" s="14" t="str">
        <f t="shared" ca="1" si="134"/>
        <v>5ev</v>
      </c>
      <c r="F654" s="1">
        <f t="shared" ca="1" si="135"/>
        <v>130</v>
      </c>
      <c r="G654" s="1">
        <f t="shared" ca="1" si="136"/>
        <v>86</v>
      </c>
      <c r="H654" s="1">
        <f t="shared" ca="1" si="137"/>
        <v>2008</v>
      </c>
      <c r="I654" s="1" t="str">
        <f ca="1">INDEX(Relationstabel!$C$3:$K$10,MATCH(INDIRECT($A$1&amp;"J"&amp;A654),Relationstabel!$A$3:$A$10,0),MATCH(IFERROR(VALUE(INDIRECT($A$1&amp;"K"&amp;A654)),0),Relationstabel!$C$1:$K$1,0))</f>
        <v>Naturgas</v>
      </c>
      <c r="J654" s="1" t="str">
        <f ca="1">INDEX(Anvendelseskode!B:B,MATCH($F654,Anvendelseskode!$A:$A,0))</f>
        <v>Række-, kæde-, dobbelthus (lodret adskillelse mellem enhederne)</v>
      </c>
      <c r="K654" s="1" t="str">
        <f ca="1">INDEX(Anvendelseskode!C:C,MATCH($F654,Anvendelseskode!$A:$A,0))</f>
        <v>Række-, kæde og dobbelthuse</v>
      </c>
      <c r="L654" s="1" t="str">
        <f ca="1">INDEX(Anvendelseskode!D:D,MATCH($F654,Anvendelseskode!$A:$A,0))</f>
        <v>Private husholdninger</v>
      </c>
      <c r="M654" s="1" t="str">
        <f ca="1">IFERROR(INDEX(SBi!$2:$2,MATCH(H654,SBi!$1:$1,1)),SBi!$K$2)</f>
        <v>Efter 2006</v>
      </c>
      <c r="N654" s="1">
        <f ca="1">INDEX(SBi!$C$3:$K$28,MATCH(F654,SBi!$B$3:$B$28,0),MATCH(M654,SBi!$C$2:$K$2,0))</f>
        <v>66.400000000000006</v>
      </c>
      <c r="O654" s="16">
        <f t="shared" ca="1" si="138"/>
        <v>5.7104000000000008</v>
      </c>
      <c r="P654" s="16" t="str">
        <f ca="1">IFERROR(INDEX(VpD!$2:$2,MATCH(H654,VpD!$1:$1,1)),VpD!$I$2)</f>
        <v>&gt;1998</v>
      </c>
      <c r="Q654" s="1">
        <f ca="1">INDEX(VpD!$C$3:$I$27,MATCH(F654,VpD!$B$3:$B$27,0),MATCH(P654,VpD!$C$2:$I$2,0))</f>
        <v>65</v>
      </c>
      <c r="R654" s="16">
        <f t="shared" ca="1" si="139"/>
        <v>5.59</v>
      </c>
      <c r="S654" s="14">
        <f t="shared" ca="1" si="140"/>
        <v>712682.93</v>
      </c>
      <c r="T654" s="14">
        <f t="shared" ca="1" si="141"/>
        <v>6168766</v>
      </c>
      <c r="U654" s="14" t="str">
        <f t="shared" ca="1" si="142"/>
        <v>53BA2F34-5FE6-2505-E044-0003BA298018</v>
      </c>
    </row>
    <row r="655" spans="1:21" s="14" customFormat="1" x14ac:dyDescent="0.25">
      <c r="A655" s="14">
        <f t="shared" si="130"/>
        <v>655</v>
      </c>
      <c r="B655" s="14" t="str">
        <f t="shared" ca="1" si="131"/>
        <v>F00EAB90-190E-472D-8B5C-19B5D2081ACD</v>
      </c>
      <c r="C655" s="14" t="str">
        <f t="shared" ca="1" si="132"/>
        <v>Strandhaven</v>
      </c>
      <c r="D655" s="14" t="str">
        <f t="shared" ca="1" si="133"/>
        <v>93</v>
      </c>
      <c r="E655" s="14" t="str">
        <f t="shared" ca="1" si="134"/>
        <v>5fb</v>
      </c>
      <c r="F655" s="1">
        <f t="shared" ca="1" si="135"/>
        <v>130</v>
      </c>
      <c r="G655" s="1">
        <f t="shared" ca="1" si="136"/>
        <v>160</v>
      </c>
      <c r="H655" s="1">
        <f t="shared" ca="1" si="137"/>
        <v>2008</v>
      </c>
      <c r="I655" s="1" t="str">
        <f ca="1">INDEX(Relationstabel!$C$3:$K$10,MATCH(INDIRECT($A$1&amp;"J"&amp;A655),Relationstabel!$A$3:$A$10,0),MATCH(IFERROR(VALUE(INDIRECT($A$1&amp;"K"&amp;A655)),0),Relationstabel!$C$1:$K$1,0))</f>
        <v>Naturgas</v>
      </c>
      <c r="J655" s="1" t="str">
        <f ca="1">INDEX(Anvendelseskode!B:B,MATCH($F655,Anvendelseskode!$A:$A,0))</f>
        <v>Række-, kæde-, dobbelthus (lodret adskillelse mellem enhederne)</v>
      </c>
      <c r="K655" s="1" t="str">
        <f ca="1">INDEX(Anvendelseskode!C:C,MATCH($F655,Anvendelseskode!$A:$A,0))</f>
        <v>Række-, kæde og dobbelthuse</v>
      </c>
      <c r="L655" s="1" t="str">
        <f ca="1">INDEX(Anvendelseskode!D:D,MATCH($F655,Anvendelseskode!$A:$A,0))</f>
        <v>Private husholdninger</v>
      </c>
      <c r="M655" s="1" t="str">
        <f ca="1">IFERROR(INDEX(SBi!$2:$2,MATCH(H655,SBi!$1:$1,1)),SBi!$K$2)</f>
        <v>Efter 2006</v>
      </c>
      <c r="N655" s="1">
        <f ca="1">INDEX(SBi!$C$3:$K$28,MATCH(F655,SBi!$B$3:$B$28,0),MATCH(M655,SBi!$C$2:$K$2,0))</f>
        <v>66.400000000000006</v>
      </c>
      <c r="O655" s="16">
        <f t="shared" ca="1" si="138"/>
        <v>10.624000000000001</v>
      </c>
      <c r="P655" s="16" t="str">
        <f ca="1">IFERROR(INDEX(VpD!$2:$2,MATCH(H655,VpD!$1:$1,1)),VpD!$I$2)</f>
        <v>&gt;1998</v>
      </c>
      <c r="Q655" s="1">
        <f ca="1">INDEX(VpD!$C$3:$I$27,MATCH(F655,VpD!$B$3:$B$27,0),MATCH(P655,VpD!$C$2:$I$2,0))</f>
        <v>65</v>
      </c>
      <c r="R655" s="16">
        <f t="shared" ca="1" si="139"/>
        <v>10.4</v>
      </c>
      <c r="S655" s="14">
        <f t="shared" ca="1" si="140"/>
        <v>712635.54</v>
      </c>
      <c r="T655" s="14">
        <f t="shared" ca="1" si="141"/>
        <v>6168776.2199999997</v>
      </c>
      <c r="U655" s="14" t="str">
        <f t="shared" ca="1" si="142"/>
        <v>53BA2F34-5FED-2505-E044-0003BA298018</v>
      </c>
    </row>
    <row r="656" spans="1:21" s="14" customFormat="1" x14ac:dyDescent="0.25">
      <c r="A656" s="14">
        <f t="shared" si="130"/>
        <v>656</v>
      </c>
      <c r="B656" s="14" t="str">
        <f t="shared" ca="1" si="131"/>
        <v>C8B0652C-3783-4BF4-85FD-F9DF8D44327A</v>
      </c>
      <c r="C656" s="14" t="str">
        <f t="shared" ca="1" si="132"/>
        <v>Strandhaven</v>
      </c>
      <c r="D656" s="14" t="str">
        <f t="shared" ca="1" si="133"/>
        <v>115</v>
      </c>
      <c r="E656" s="14" t="str">
        <f t="shared" ca="1" si="134"/>
        <v>5fn</v>
      </c>
      <c r="F656" s="1">
        <f t="shared" ca="1" si="135"/>
        <v>130</v>
      </c>
      <c r="G656" s="1">
        <f t="shared" ca="1" si="136"/>
        <v>86</v>
      </c>
      <c r="H656" s="1">
        <f t="shared" ca="1" si="137"/>
        <v>2008</v>
      </c>
      <c r="I656" s="1" t="str">
        <f ca="1">INDEX(Relationstabel!$C$3:$K$10,MATCH(INDIRECT($A$1&amp;"J"&amp;A656),Relationstabel!$A$3:$A$10,0),MATCH(IFERROR(VALUE(INDIRECT($A$1&amp;"K"&amp;A656)),0),Relationstabel!$C$1:$K$1,0))</f>
        <v>Naturgas</v>
      </c>
      <c r="J656" s="1" t="str">
        <f ca="1">INDEX(Anvendelseskode!B:B,MATCH($F656,Anvendelseskode!$A:$A,0))</f>
        <v>Række-, kæde-, dobbelthus (lodret adskillelse mellem enhederne)</v>
      </c>
      <c r="K656" s="1" t="str">
        <f ca="1">INDEX(Anvendelseskode!C:C,MATCH($F656,Anvendelseskode!$A:$A,0))</f>
        <v>Række-, kæde og dobbelthuse</v>
      </c>
      <c r="L656" s="1" t="str">
        <f ca="1">INDEX(Anvendelseskode!D:D,MATCH($F656,Anvendelseskode!$A:$A,0))</f>
        <v>Private husholdninger</v>
      </c>
      <c r="M656" s="1" t="str">
        <f ca="1">IFERROR(INDEX(SBi!$2:$2,MATCH(H656,SBi!$1:$1,1)),SBi!$K$2)</f>
        <v>Efter 2006</v>
      </c>
      <c r="N656" s="1">
        <f ca="1">INDEX(SBi!$C$3:$K$28,MATCH(F656,SBi!$B$3:$B$28,0),MATCH(M656,SBi!$C$2:$K$2,0))</f>
        <v>66.400000000000006</v>
      </c>
      <c r="O656" s="16">
        <f t="shared" ca="1" si="138"/>
        <v>5.7104000000000008</v>
      </c>
      <c r="P656" s="16" t="str">
        <f ca="1">IFERROR(INDEX(VpD!$2:$2,MATCH(H656,VpD!$1:$1,1)),VpD!$I$2)</f>
        <v>&gt;1998</v>
      </c>
      <c r="Q656" s="1">
        <f ca="1">INDEX(VpD!$C$3:$I$27,MATCH(F656,VpD!$B$3:$B$27,0),MATCH(P656,VpD!$C$2:$I$2,0))</f>
        <v>65</v>
      </c>
      <c r="R656" s="16">
        <f t="shared" ca="1" si="139"/>
        <v>5.59</v>
      </c>
      <c r="S656" s="14">
        <f t="shared" ca="1" si="140"/>
        <v>712673.7</v>
      </c>
      <c r="T656" s="14">
        <f t="shared" ca="1" si="141"/>
        <v>6168730.6500000004</v>
      </c>
      <c r="U656" s="14" t="str">
        <f t="shared" ca="1" si="142"/>
        <v>53BA2F34-5FF8-2505-E044-0003BA298018</v>
      </c>
    </row>
    <row r="657" spans="1:21" s="14" customFormat="1" x14ac:dyDescent="0.25">
      <c r="A657" s="14">
        <f t="shared" si="130"/>
        <v>657</v>
      </c>
      <c r="B657" s="14" t="str">
        <f t="shared" ca="1" si="131"/>
        <v>879D627C-2ECA-4A93-A2DC-C1411E05F27B</v>
      </c>
      <c r="C657" s="14" t="str">
        <f t="shared" ca="1" si="132"/>
        <v>Bellishaven</v>
      </c>
      <c r="D657" s="14" t="str">
        <f t="shared" ca="1" si="133"/>
        <v>2</v>
      </c>
      <c r="E657" s="14" t="str">
        <f t="shared" ca="1" si="134"/>
        <v>27az</v>
      </c>
      <c r="F657" s="1">
        <f t="shared" ca="1" si="135"/>
        <v>130</v>
      </c>
      <c r="G657" s="1">
        <f t="shared" ca="1" si="136"/>
        <v>120</v>
      </c>
      <c r="H657" s="1">
        <f t="shared" ca="1" si="137"/>
        <v>1993</v>
      </c>
      <c r="I657" s="1" t="str">
        <f ca="1">INDEX(Relationstabel!$C$3:$K$10,MATCH(INDIRECT($A$1&amp;"J"&amp;A657),Relationstabel!$A$3:$A$10,0),MATCH(IFERROR(VALUE(INDIRECT($A$1&amp;"K"&amp;A657)),0),Relationstabel!$C$1:$K$1,0))</f>
        <v>Fjernvarme/ Blokvarme</v>
      </c>
      <c r="J657" s="1" t="str">
        <f ca="1">INDEX(Anvendelseskode!B:B,MATCH($F657,Anvendelseskode!$A:$A,0))</f>
        <v>Række-, kæde-, dobbelthus (lodret adskillelse mellem enhederne)</v>
      </c>
      <c r="K657" s="1" t="str">
        <f ca="1">INDEX(Anvendelseskode!C:C,MATCH($F657,Anvendelseskode!$A:$A,0))</f>
        <v>Række-, kæde og dobbelthuse</v>
      </c>
      <c r="L657" s="1" t="str">
        <f ca="1">INDEX(Anvendelseskode!D:D,MATCH($F657,Anvendelseskode!$A:$A,0))</f>
        <v>Private husholdninger</v>
      </c>
      <c r="M657" s="1" t="str">
        <f ca="1">IFERROR(INDEX(SBi!$2:$2,MATCH(H657,SBi!$1:$1,1)),SBi!$K$2)</f>
        <v>1979-1998</v>
      </c>
      <c r="N657" s="1">
        <f ca="1">INDEX(SBi!$C$3:$K$28,MATCH(F657,SBi!$B$3:$B$28,0),MATCH(M657,SBi!$C$2:$K$2,0))</f>
        <v>96.8</v>
      </c>
      <c r="O657" s="16">
        <f t="shared" ca="1" si="138"/>
        <v>11.616</v>
      </c>
      <c r="P657" s="16" t="str">
        <f ca="1">IFERROR(INDEX(VpD!$2:$2,MATCH(H657,VpD!$1:$1,1)),VpD!$I$2)</f>
        <v>1979-1998</v>
      </c>
      <c r="Q657" s="1">
        <f ca="1">INDEX(VpD!$C$3:$I$27,MATCH(F657,VpD!$B$3:$B$27,0),MATCH(P657,VpD!$C$2:$I$2,0))</f>
        <v>74</v>
      </c>
      <c r="R657" s="16">
        <f t="shared" ca="1" si="139"/>
        <v>8.8800000000000008</v>
      </c>
      <c r="S657" s="14">
        <f t="shared" ca="1" si="140"/>
        <v>711537.81</v>
      </c>
      <c r="T657" s="14">
        <f t="shared" ca="1" si="141"/>
        <v>6172534.7400000002</v>
      </c>
      <c r="U657" s="14" t="str">
        <f t="shared" ca="1" si="142"/>
        <v>0A3F507E-150A-32B8-E044-0003BA298018</v>
      </c>
    </row>
    <row r="658" spans="1:21" s="14" customFormat="1" x14ac:dyDescent="0.25">
      <c r="A658" s="14">
        <f t="shared" si="130"/>
        <v>658</v>
      </c>
      <c r="B658" s="14" t="str">
        <f t="shared" ca="1" si="131"/>
        <v>C7F663C9-4FF9-4258-8034-602161B02F42</v>
      </c>
      <c r="C658" s="14" t="str">
        <f t="shared" ca="1" si="132"/>
        <v>Engvej</v>
      </c>
      <c r="D658" s="14" t="str">
        <f t="shared" ca="1" si="133"/>
        <v>30</v>
      </c>
      <c r="E658" s="14" t="str">
        <f t="shared" ca="1" si="134"/>
        <v>4ex</v>
      </c>
      <c r="F658" s="1">
        <f t="shared" ca="1" si="135"/>
        <v>120</v>
      </c>
      <c r="G658" s="1">
        <f t="shared" ca="1" si="136"/>
        <v>224</v>
      </c>
      <c r="H658" s="1">
        <f t="shared" ca="1" si="137"/>
        <v>1976</v>
      </c>
      <c r="I658" s="1" t="str">
        <f ca="1">INDEX(Relationstabel!$C$3:$K$10,MATCH(INDIRECT($A$1&amp;"J"&amp;A658),Relationstabel!$A$3:$A$10,0),MATCH(IFERROR(VALUE(INDIRECT($A$1&amp;"K"&amp;A658)),0),Relationstabel!$C$1:$K$1,0))</f>
        <v>Naturgas</v>
      </c>
      <c r="J658" s="1" t="str">
        <f ca="1">INDEX(Anvendelseskode!B:B,MATCH($F658,Anvendelseskode!$A:$A,0))</f>
        <v>Fritliggende enfamilieshus (parcelhus)</v>
      </c>
      <c r="K658" s="1" t="str">
        <f ca="1">INDEX(Anvendelseskode!C:C,MATCH($F658,Anvendelseskode!$A:$A,0))</f>
        <v>Parcelhuse</v>
      </c>
      <c r="L658" s="1" t="str">
        <f ca="1">INDEX(Anvendelseskode!D:D,MATCH($F658,Anvendelseskode!$A:$A,0))</f>
        <v>Private husholdninger</v>
      </c>
      <c r="M658" s="1" t="str">
        <f ca="1">IFERROR(INDEX(SBi!$2:$2,MATCH(H658,SBi!$1:$1,1)),SBi!$K$2)</f>
        <v>1973-1978</v>
      </c>
      <c r="N658" s="1">
        <f ca="1">INDEX(SBi!$C$3:$K$28,MATCH(F658,SBi!$B$3:$B$28,0),MATCH(M658,SBi!$C$2:$K$2,0))</f>
        <v>119.8</v>
      </c>
      <c r="O658" s="16">
        <f t="shared" ca="1" si="138"/>
        <v>26.8352</v>
      </c>
      <c r="P658" s="16" t="str">
        <f ca="1">IFERROR(INDEX(VpD!$2:$2,MATCH(H658,VpD!$1:$1,1)),VpD!$I$2)</f>
        <v>1973-1978</v>
      </c>
      <c r="Q658" s="1">
        <f ca="1">INDEX(VpD!$C$3:$I$27,MATCH(F658,VpD!$B$3:$B$27,0),MATCH(P658,VpD!$C$2:$I$2,0))</f>
        <v>117</v>
      </c>
      <c r="R658" s="16">
        <f t="shared" ca="1" si="139"/>
        <v>26.207999999999998</v>
      </c>
      <c r="S658" s="14">
        <f t="shared" ca="1" si="140"/>
        <v>711582.56</v>
      </c>
      <c r="T658" s="14">
        <f t="shared" ca="1" si="141"/>
        <v>6170610.4500000002</v>
      </c>
      <c r="U658" s="14" t="str">
        <f t="shared" ca="1" si="142"/>
        <v>0A3F507E-1711-32B8-E044-0003BA298018</v>
      </c>
    </row>
    <row r="659" spans="1:21" s="14" customFormat="1" x14ac:dyDescent="0.25">
      <c r="A659" s="14">
        <f t="shared" si="130"/>
        <v>659</v>
      </c>
      <c r="B659" s="14" t="str">
        <f t="shared" ca="1" si="131"/>
        <v>270C1761-B4C5-4F1C-8656-39837523F95A</v>
      </c>
      <c r="C659" s="14" t="str">
        <f t="shared" ca="1" si="132"/>
        <v>Pilehavevænge</v>
      </c>
      <c r="D659" s="14" t="str">
        <f t="shared" ca="1" si="133"/>
        <v>19</v>
      </c>
      <c r="E659" s="14" t="str">
        <f t="shared" ca="1" si="134"/>
        <v>19k</v>
      </c>
      <c r="F659" s="1">
        <f t="shared" ca="1" si="135"/>
        <v>120</v>
      </c>
      <c r="G659" s="1">
        <f t="shared" ca="1" si="136"/>
        <v>135</v>
      </c>
      <c r="H659" s="1">
        <f t="shared" ca="1" si="137"/>
        <v>1969</v>
      </c>
      <c r="I659" s="1" t="str">
        <f ca="1">INDEX(Relationstabel!$C$3:$K$10,MATCH(INDIRECT($A$1&amp;"J"&amp;A659),Relationstabel!$A$3:$A$10,0),MATCH(IFERROR(VALUE(INDIRECT($A$1&amp;"K"&amp;A659)),0),Relationstabel!$C$1:$K$1,0))</f>
        <v>Fjernvarme/ Blokvarme</v>
      </c>
      <c r="J659" s="1" t="str">
        <f ca="1">INDEX(Anvendelseskode!B:B,MATCH($F659,Anvendelseskode!$A:$A,0))</f>
        <v>Fritliggende enfamilieshus (parcelhus)</v>
      </c>
      <c r="K659" s="1" t="str">
        <f ca="1">INDEX(Anvendelseskode!C:C,MATCH($F659,Anvendelseskode!$A:$A,0))</f>
        <v>Parcelhuse</v>
      </c>
      <c r="L659" s="1" t="str">
        <f ca="1">INDEX(Anvendelseskode!D:D,MATCH($F659,Anvendelseskode!$A:$A,0))</f>
        <v>Private husholdninger</v>
      </c>
      <c r="M659" s="1" t="str">
        <f ca="1">IFERROR(INDEX(SBi!$2:$2,MATCH(H659,SBi!$1:$1,1)),SBi!$K$2)</f>
        <v>1961-1972</v>
      </c>
      <c r="N659" s="1">
        <f ca="1">INDEX(SBi!$C$3:$K$28,MATCH(F659,SBi!$B$3:$B$28,0),MATCH(M659,SBi!$C$2:$K$2,0))</f>
        <v>134.30000000000001</v>
      </c>
      <c r="O659" s="16">
        <f t="shared" ca="1" si="138"/>
        <v>18.130500000000001</v>
      </c>
      <c r="P659" s="16" t="str">
        <f ca="1">IFERROR(INDEX(VpD!$2:$2,MATCH(H659,VpD!$1:$1,1)),VpD!$I$2)</f>
        <v>1961-1972</v>
      </c>
      <c r="Q659" s="1">
        <f ca="1">INDEX(VpD!$C$3:$I$27,MATCH(F659,VpD!$B$3:$B$27,0),MATCH(P659,VpD!$C$2:$I$2,0))</f>
        <v>143</v>
      </c>
      <c r="R659" s="16">
        <f t="shared" ca="1" si="139"/>
        <v>19.305</v>
      </c>
      <c r="S659" s="14">
        <f t="shared" ca="1" si="140"/>
        <v>711089.25</v>
      </c>
      <c r="T659" s="14">
        <f t="shared" ca="1" si="141"/>
        <v>6172170.1600000001</v>
      </c>
      <c r="U659" s="14" t="str">
        <f t="shared" ca="1" si="142"/>
        <v>0A3F507E-1F17-32B8-E044-0003BA298018</v>
      </c>
    </row>
    <row r="660" spans="1:21" s="14" customFormat="1" x14ac:dyDescent="0.25">
      <c r="A660" s="14">
        <f t="shared" si="130"/>
        <v>660</v>
      </c>
      <c r="B660" s="14" t="str">
        <f t="shared" ca="1" si="131"/>
        <v>9404DEF1-F03E-43F4-8673-F1E079CC0284</v>
      </c>
      <c r="C660" s="14" t="str">
        <f t="shared" ca="1" si="132"/>
        <v>Rosendalsvej</v>
      </c>
      <c r="D660" s="14" t="str">
        <f t="shared" ca="1" si="133"/>
        <v>7</v>
      </c>
      <c r="E660" s="14" t="str">
        <f t="shared" ca="1" si="134"/>
        <v>11y</v>
      </c>
      <c r="F660" s="1">
        <f t="shared" ca="1" si="135"/>
        <v>120</v>
      </c>
      <c r="G660" s="1">
        <f t="shared" ca="1" si="136"/>
        <v>250</v>
      </c>
      <c r="H660" s="1">
        <f t="shared" ca="1" si="137"/>
        <v>1996</v>
      </c>
      <c r="I660" s="1" t="str">
        <f ca="1">INDEX(Relationstabel!$C$3:$K$10,MATCH(INDIRECT($A$1&amp;"J"&amp;A660),Relationstabel!$A$3:$A$10,0),MATCH(IFERROR(VALUE(INDIRECT($A$1&amp;"K"&amp;A660)),0),Relationstabel!$C$1:$K$1,0))</f>
        <v>Naturgas</v>
      </c>
      <c r="J660" s="1" t="str">
        <f ca="1">INDEX(Anvendelseskode!B:B,MATCH($F660,Anvendelseskode!$A:$A,0))</f>
        <v>Fritliggende enfamilieshus (parcelhus)</v>
      </c>
      <c r="K660" s="1" t="str">
        <f ca="1">INDEX(Anvendelseskode!C:C,MATCH($F660,Anvendelseskode!$A:$A,0))</f>
        <v>Parcelhuse</v>
      </c>
      <c r="L660" s="1" t="str">
        <f ca="1">INDEX(Anvendelseskode!D:D,MATCH($F660,Anvendelseskode!$A:$A,0))</f>
        <v>Private husholdninger</v>
      </c>
      <c r="M660" s="1" t="str">
        <f ca="1">IFERROR(INDEX(SBi!$2:$2,MATCH(H660,SBi!$1:$1,1)),SBi!$K$2)</f>
        <v>1979-1998</v>
      </c>
      <c r="N660" s="1">
        <f ca="1">INDEX(SBi!$C$3:$K$28,MATCH(F660,SBi!$B$3:$B$28,0),MATCH(M660,SBi!$C$2:$K$2,0))</f>
        <v>105.4</v>
      </c>
      <c r="O660" s="16">
        <f t="shared" ca="1" si="138"/>
        <v>26.35</v>
      </c>
      <c r="P660" s="16" t="str">
        <f ca="1">IFERROR(INDEX(VpD!$2:$2,MATCH(H660,VpD!$1:$1,1)),VpD!$I$2)</f>
        <v>1979-1998</v>
      </c>
      <c r="Q660" s="1">
        <f ca="1">INDEX(VpD!$C$3:$I$27,MATCH(F660,VpD!$B$3:$B$27,0),MATCH(P660,VpD!$C$2:$I$2,0))</f>
        <v>90</v>
      </c>
      <c r="R660" s="16">
        <f t="shared" ca="1" si="139"/>
        <v>22.5</v>
      </c>
      <c r="S660" s="14">
        <f t="shared" ca="1" si="140"/>
        <v>712942</v>
      </c>
      <c r="T660" s="14">
        <f t="shared" ca="1" si="141"/>
        <v>6168749.0899999999</v>
      </c>
      <c r="U660" s="14" t="str">
        <f t="shared" ca="1" si="142"/>
        <v>4ECA26B5-E898-6765-E044-0003BA298018</v>
      </c>
    </row>
    <row r="661" spans="1:21" s="14" customFormat="1" x14ac:dyDescent="0.25">
      <c r="A661" s="14">
        <f t="shared" si="130"/>
        <v>661</v>
      </c>
      <c r="B661" s="14" t="str">
        <f t="shared" ca="1" si="131"/>
        <v>FA50B5EA-B7E6-4E57-940B-FEAA269C4ED2</v>
      </c>
      <c r="C661" s="14" t="str">
        <f t="shared" ca="1" si="132"/>
        <v>Højstrupvej</v>
      </c>
      <c r="D661" s="14" t="str">
        <f t="shared" ca="1" si="133"/>
        <v>9</v>
      </c>
      <c r="E661" s="14" t="str">
        <f t="shared" ca="1" si="134"/>
        <v>18fh</v>
      </c>
      <c r="F661" s="1">
        <f t="shared" ca="1" si="135"/>
        <v>120</v>
      </c>
      <c r="G661" s="1">
        <f t="shared" ca="1" si="136"/>
        <v>148</v>
      </c>
      <c r="H661" s="1">
        <f t="shared" ca="1" si="137"/>
        <v>2001</v>
      </c>
      <c r="I661" s="1" t="str">
        <f ca="1">INDEX(Relationstabel!$C$3:$K$10,MATCH(INDIRECT($A$1&amp;"J"&amp;A661),Relationstabel!$A$3:$A$10,0),MATCH(IFERROR(VALUE(INDIRECT($A$1&amp;"K"&amp;A661)),0),Relationstabel!$C$1:$K$1,0))</f>
        <v>Elvarme</v>
      </c>
      <c r="J661" s="1" t="str">
        <f ca="1">INDEX(Anvendelseskode!B:B,MATCH($F661,Anvendelseskode!$A:$A,0))</f>
        <v>Fritliggende enfamilieshus (parcelhus)</v>
      </c>
      <c r="K661" s="1" t="str">
        <f ca="1">INDEX(Anvendelseskode!C:C,MATCH($F661,Anvendelseskode!$A:$A,0))</f>
        <v>Parcelhuse</v>
      </c>
      <c r="L661" s="1" t="str">
        <f ca="1">INDEX(Anvendelseskode!D:D,MATCH($F661,Anvendelseskode!$A:$A,0))</f>
        <v>Private husholdninger</v>
      </c>
      <c r="M661" s="1" t="str">
        <f ca="1">IFERROR(INDEX(SBi!$2:$2,MATCH(H661,SBi!$1:$1,1)),SBi!$K$2)</f>
        <v>1999-2006</v>
      </c>
      <c r="N661" s="1">
        <f ca="1">INDEX(SBi!$C$3:$K$28,MATCH(F661,SBi!$B$3:$B$28,0),MATCH(M661,SBi!$C$2:$K$2,0))</f>
        <v>83.9</v>
      </c>
      <c r="O661" s="16">
        <f t="shared" ca="1" si="138"/>
        <v>12.417200000000001</v>
      </c>
      <c r="P661" s="16" t="str">
        <f ca="1">IFERROR(INDEX(VpD!$2:$2,MATCH(H661,VpD!$1:$1,1)),VpD!$I$2)</f>
        <v>&gt;1998</v>
      </c>
      <c r="Q661" s="1">
        <f ca="1">INDEX(VpD!$C$3:$I$27,MATCH(F661,VpD!$B$3:$B$27,0),MATCH(P661,VpD!$C$2:$I$2,0))</f>
        <v>72</v>
      </c>
      <c r="R661" s="16">
        <f t="shared" ca="1" si="139"/>
        <v>10.656000000000001</v>
      </c>
      <c r="S661" s="14">
        <f t="shared" ca="1" si="140"/>
        <v>713070.68</v>
      </c>
      <c r="T661" s="14">
        <f t="shared" ca="1" si="141"/>
        <v>6168954.9400000004</v>
      </c>
      <c r="U661" s="14" t="str">
        <f t="shared" ca="1" si="142"/>
        <v>0A3F507E-1B00-32B8-E044-0003BA298018</v>
      </c>
    </row>
    <row r="662" spans="1:21" s="14" customFormat="1" x14ac:dyDescent="0.25">
      <c r="A662" s="14">
        <f t="shared" si="130"/>
        <v>662</v>
      </c>
      <c r="B662" s="14" t="str">
        <f t="shared" ca="1" si="131"/>
        <v>EAE03F9B-0D27-4106-B142-263823797A88</v>
      </c>
      <c r="C662" s="14" t="str">
        <f t="shared" ca="1" si="132"/>
        <v>Nysøvej</v>
      </c>
      <c r="D662" s="14" t="str">
        <f t="shared" ca="1" si="133"/>
        <v>18</v>
      </c>
      <c r="E662" s="14" t="str">
        <f t="shared" ca="1" si="134"/>
        <v>9bk</v>
      </c>
      <c r="F662" s="1">
        <f t="shared" ca="1" si="135"/>
        <v>120</v>
      </c>
      <c r="G662" s="1">
        <f t="shared" ca="1" si="136"/>
        <v>102</v>
      </c>
      <c r="H662" s="1">
        <f t="shared" ca="1" si="137"/>
        <v>1986</v>
      </c>
      <c r="I662" s="1" t="str">
        <f ca="1">INDEX(Relationstabel!$C$3:$K$10,MATCH(INDIRECT($A$1&amp;"J"&amp;A662),Relationstabel!$A$3:$A$10,0),MATCH(IFERROR(VALUE(INDIRECT($A$1&amp;"K"&amp;A662)),0),Relationstabel!$C$1:$K$1,0))</f>
        <v>Naturgas</v>
      </c>
      <c r="J662" s="1" t="str">
        <f ca="1">INDEX(Anvendelseskode!B:B,MATCH($F662,Anvendelseskode!$A:$A,0))</f>
        <v>Fritliggende enfamilieshus (parcelhus)</v>
      </c>
      <c r="K662" s="1" t="str">
        <f ca="1">INDEX(Anvendelseskode!C:C,MATCH($F662,Anvendelseskode!$A:$A,0))</f>
        <v>Parcelhuse</v>
      </c>
      <c r="L662" s="1" t="str">
        <f ca="1">INDEX(Anvendelseskode!D:D,MATCH($F662,Anvendelseskode!$A:$A,0))</f>
        <v>Private husholdninger</v>
      </c>
      <c r="M662" s="1" t="str">
        <f ca="1">IFERROR(INDEX(SBi!$2:$2,MATCH(H662,SBi!$1:$1,1)),SBi!$K$2)</f>
        <v>1979-1998</v>
      </c>
      <c r="N662" s="1">
        <f ca="1">INDEX(SBi!$C$3:$K$28,MATCH(F662,SBi!$B$3:$B$28,0),MATCH(M662,SBi!$C$2:$K$2,0))</f>
        <v>105.4</v>
      </c>
      <c r="O662" s="16">
        <f t="shared" ca="1" si="138"/>
        <v>10.750800000000002</v>
      </c>
      <c r="P662" s="16" t="str">
        <f ca="1">IFERROR(INDEX(VpD!$2:$2,MATCH(H662,VpD!$1:$1,1)),VpD!$I$2)</f>
        <v>1979-1998</v>
      </c>
      <c r="Q662" s="1">
        <f ca="1">INDEX(VpD!$C$3:$I$27,MATCH(F662,VpD!$B$3:$B$27,0),MATCH(P662,VpD!$C$2:$I$2,0))</f>
        <v>90</v>
      </c>
      <c r="R662" s="16">
        <f t="shared" ca="1" si="139"/>
        <v>9.18</v>
      </c>
      <c r="S662" s="14">
        <f t="shared" ca="1" si="140"/>
        <v>712242.87</v>
      </c>
      <c r="T662" s="14">
        <f t="shared" ca="1" si="141"/>
        <v>6169177.2199999997</v>
      </c>
      <c r="U662" s="14" t="str">
        <f t="shared" ca="1" si="142"/>
        <v>0A3F507E-1E00-32B8-E044-0003BA298018</v>
      </c>
    </row>
    <row r="663" spans="1:21" s="14" customFormat="1" x14ac:dyDescent="0.25">
      <c r="A663" s="14">
        <f t="shared" si="130"/>
        <v>663</v>
      </c>
      <c r="B663" s="14" t="str">
        <f t="shared" ca="1" si="131"/>
        <v>C30F10B8-0731-4D2B-878A-86ED303D123E</v>
      </c>
      <c r="C663" s="14" t="str">
        <f t="shared" ca="1" si="132"/>
        <v>Svenstrupvej</v>
      </c>
      <c r="D663" s="14" t="str">
        <f t="shared" ca="1" si="133"/>
        <v>9</v>
      </c>
      <c r="E663" s="14" t="str">
        <f t="shared" ca="1" si="134"/>
        <v>18id</v>
      </c>
      <c r="F663" s="1">
        <f t="shared" ca="1" si="135"/>
        <v>120</v>
      </c>
      <c r="G663" s="1">
        <f t="shared" ca="1" si="136"/>
        <v>118</v>
      </c>
      <c r="H663" s="1">
        <f t="shared" ca="1" si="137"/>
        <v>1996</v>
      </c>
      <c r="I663" s="1" t="str">
        <f ca="1">INDEX(Relationstabel!$C$3:$K$10,MATCH(INDIRECT($A$1&amp;"J"&amp;A663),Relationstabel!$A$3:$A$10,0),MATCH(IFERROR(VALUE(INDIRECT($A$1&amp;"K"&amp;A663)),0),Relationstabel!$C$1:$K$1,0))</f>
        <v>Naturgas</v>
      </c>
      <c r="J663" s="1" t="str">
        <f ca="1">INDEX(Anvendelseskode!B:B,MATCH($F663,Anvendelseskode!$A:$A,0))</f>
        <v>Fritliggende enfamilieshus (parcelhus)</v>
      </c>
      <c r="K663" s="1" t="str">
        <f ca="1">INDEX(Anvendelseskode!C:C,MATCH($F663,Anvendelseskode!$A:$A,0))</f>
        <v>Parcelhuse</v>
      </c>
      <c r="L663" s="1" t="str">
        <f ca="1">INDEX(Anvendelseskode!D:D,MATCH($F663,Anvendelseskode!$A:$A,0))</f>
        <v>Private husholdninger</v>
      </c>
      <c r="M663" s="1" t="str">
        <f ca="1">IFERROR(INDEX(SBi!$2:$2,MATCH(H663,SBi!$1:$1,1)),SBi!$K$2)</f>
        <v>1979-1998</v>
      </c>
      <c r="N663" s="1">
        <f ca="1">INDEX(SBi!$C$3:$K$28,MATCH(F663,SBi!$B$3:$B$28,0),MATCH(M663,SBi!$C$2:$K$2,0))</f>
        <v>105.4</v>
      </c>
      <c r="O663" s="16">
        <f t="shared" ca="1" si="138"/>
        <v>12.437200000000001</v>
      </c>
      <c r="P663" s="16" t="str">
        <f ca="1">IFERROR(INDEX(VpD!$2:$2,MATCH(H663,VpD!$1:$1,1)),VpD!$I$2)</f>
        <v>1979-1998</v>
      </c>
      <c r="Q663" s="1">
        <f ca="1">INDEX(VpD!$C$3:$I$27,MATCH(F663,VpD!$B$3:$B$27,0),MATCH(P663,VpD!$C$2:$I$2,0))</f>
        <v>90</v>
      </c>
      <c r="R663" s="16">
        <f t="shared" ca="1" si="139"/>
        <v>10.62</v>
      </c>
      <c r="S663" s="14">
        <f t="shared" ca="1" si="140"/>
        <v>712804.18</v>
      </c>
      <c r="T663" s="14">
        <f t="shared" ca="1" si="141"/>
        <v>6169229.3899999997</v>
      </c>
      <c r="U663" s="14" t="str">
        <f t="shared" ca="1" si="142"/>
        <v>0A3F507E-2202-32B8-E044-0003BA298018</v>
      </c>
    </row>
    <row r="664" spans="1:21" s="14" customFormat="1" x14ac:dyDescent="0.25">
      <c r="A664" s="14">
        <f t="shared" si="130"/>
        <v>664</v>
      </c>
      <c r="B664" s="14" t="str">
        <f t="shared" ca="1" si="131"/>
        <v>BC97D8AB-AFDD-475C-9062-AA237D876EDC</v>
      </c>
      <c r="C664" s="14" t="str">
        <f t="shared" ca="1" si="132"/>
        <v>Valmuebakken</v>
      </c>
      <c r="D664" s="14" t="str">
        <f t="shared" ca="1" si="133"/>
        <v>18</v>
      </c>
      <c r="E664" s="14" t="str">
        <f t="shared" ca="1" si="134"/>
        <v>21hy</v>
      </c>
      <c r="F664" s="1">
        <f t="shared" ca="1" si="135"/>
        <v>130</v>
      </c>
      <c r="G664" s="1">
        <f t="shared" ca="1" si="136"/>
        <v>104</v>
      </c>
      <c r="H664" s="1">
        <f t="shared" ca="1" si="137"/>
        <v>1993</v>
      </c>
      <c r="I664" s="1" t="str">
        <f ca="1">INDEX(Relationstabel!$C$3:$K$10,MATCH(INDIRECT($A$1&amp;"J"&amp;A664),Relationstabel!$A$3:$A$10,0),MATCH(IFERROR(VALUE(INDIRECT($A$1&amp;"K"&amp;A664)),0),Relationstabel!$C$1:$K$1,0))</f>
        <v>Fjernvarme/ Blokvarme</v>
      </c>
      <c r="J664" s="1" t="str">
        <f ca="1">INDEX(Anvendelseskode!B:B,MATCH($F664,Anvendelseskode!$A:$A,0))</f>
        <v>Række-, kæde-, dobbelthus (lodret adskillelse mellem enhederne)</v>
      </c>
      <c r="K664" s="1" t="str">
        <f ca="1">INDEX(Anvendelseskode!C:C,MATCH($F664,Anvendelseskode!$A:$A,0))</f>
        <v>Række-, kæde og dobbelthuse</v>
      </c>
      <c r="L664" s="1" t="str">
        <f ca="1">INDEX(Anvendelseskode!D:D,MATCH($F664,Anvendelseskode!$A:$A,0))</f>
        <v>Private husholdninger</v>
      </c>
      <c r="M664" s="1" t="str">
        <f ca="1">IFERROR(INDEX(SBi!$2:$2,MATCH(H664,SBi!$1:$1,1)),SBi!$K$2)</f>
        <v>1979-1998</v>
      </c>
      <c r="N664" s="1">
        <f ca="1">INDEX(SBi!$C$3:$K$28,MATCH(F664,SBi!$B$3:$B$28,0),MATCH(M664,SBi!$C$2:$K$2,0))</f>
        <v>96.8</v>
      </c>
      <c r="O664" s="16">
        <f t="shared" ca="1" si="138"/>
        <v>10.0672</v>
      </c>
      <c r="P664" s="16" t="str">
        <f ca="1">IFERROR(INDEX(VpD!$2:$2,MATCH(H664,VpD!$1:$1,1)),VpD!$I$2)</f>
        <v>1979-1998</v>
      </c>
      <c r="Q664" s="1">
        <f ca="1">INDEX(VpD!$C$3:$I$27,MATCH(F664,VpD!$B$3:$B$27,0),MATCH(P664,VpD!$C$2:$I$2,0))</f>
        <v>74</v>
      </c>
      <c r="R664" s="16">
        <f t="shared" ca="1" si="139"/>
        <v>7.6959999999999997</v>
      </c>
      <c r="S664" s="14">
        <f t="shared" ca="1" si="140"/>
        <v>711628.63</v>
      </c>
      <c r="T664" s="14">
        <f t="shared" ca="1" si="141"/>
        <v>6172530.7800000003</v>
      </c>
      <c r="U664" s="14" t="str">
        <f t="shared" ca="1" si="142"/>
        <v>0A3F507E-2402-32B8-E044-0003BA298018</v>
      </c>
    </row>
    <row r="665" spans="1:21" s="14" customFormat="1" x14ac:dyDescent="0.25">
      <c r="A665" s="14">
        <f t="shared" si="130"/>
        <v>665</v>
      </c>
      <c r="B665" s="14" t="str">
        <f t="shared" ca="1" si="131"/>
        <v>3F5F328F-9EE0-4A1B-A3A6-FAF158AE100C</v>
      </c>
      <c r="C665" s="14" t="str">
        <f t="shared" ca="1" si="132"/>
        <v>Engvej</v>
      </c>
      <c r="D665" s="14" t="str">
        <f t="shared" ca="1" si="133"/>
        <v>14</v>
      </c>
      <c r="E665" s="14" t="str">
        <f t="shared" ca="1" si="134"/>
        <v>55c</v>
      </c>
      <c r="F665" s="1">
        <f t="shared" ca="1" si="135"/>
        <v>130</v>
      </c>
      <c r="G665" s="1">
        <f t="shared" ca="1" si="136"/>
        <v>102</v>
      </c>
      <c r="H665" s="1">
        <f t="shared" ca="1" si="137"/>
        <v>1900</v>
      </c>
      <c r="I665" s="1" t="str">
        <f ca="1">INDEX(Relationstabel!$C$3:$K$10,MATCH(INDIRECT($A$1&amp;"J"&amp;A665),Relationstabel!$A$3:$A$10,0),MATCH(IFERROR(VALUE(INDIRECT($A$1&amp;"K"&amp;A665)),0),Relationstabel!$C$1:$K$1,0))</f>
        <v>Naturgas</v>
      </c>
      <c r="J665" s="1" t="str">
        <f ca="1">INDEX(Anvendelseskode!B:B,MATCH($F665,Anvendelseskode!$A:$A,0))</f>
        <v>Række-, kæde-, dobbelthus (lodret adskillelse mellem enhederne)</v>
      </c>
      <c r="K665" s="1" t="str">
        <f ca="1">INDEX(Anvendelseskode!C:C,MATCH($F665,Anvendelseskode!$A:$A,0))</f>
        <v>Række-, kæde og dobbelthuse</v>
      </c>
      <c r="L665" s="1" t="str">
        <f ca="1">INDEX(Anvendelseskode!D:D,MATCH($F665,Anvendelseskode!$A:$A,0))</f>
        <v>Private husholdninger</v>
      </c>
      <c r="M665" s="1" t="str">
        <f ca="1">IFERROR(INDEX(SBi!$2:$2,MATCH(H665,SBi!$1:$1,1)),SBi!$K$2)</f>
        <v>1890-1930</v>
      </c>
      <c r="N665" s="1">
        <f ca="1">INDEX(SBi!$C$3:$K$28,MATCH(F665,SBi!$B$3:$B$28,0),MATCH(M665,SBi!$C$2:$K$2,0))</f>
        <v>157.69999999999999</v>
      </c>
      <c r="O665" s="16">
        <f t="shared" ca="1" si="138"/>
        <v>16.0854</v>
      </c>
      <c r="P665" s="16" t="str">
        <f ca="1">IFERROR(INDEX(VpD!$2:$2,MATCH(H665,VpD!$1:$1,1)),VpD!$I$2)</f>
        <v>&lt;1930</v>
      </c>
      <c r="Q665" s="1">
        <f ca="1">INDEX(VpD!$C$3:$I$27,MATCH(F665,VpD!$B$3:$B$27,0),MATCH(P665,VpD!$C$2:$I$2,0))</f>
        <v>175</v>
      </c>
      <c r="R665" s="16">
        <f t="shared" ca="1" si="139"/>
        <v>17.850000000000001</v>
      </c>
      <c r="S665" s="14">
        <f t="shared" ca="1" si="140"/>
        <v>711702.7</v>
      </c>
      <c r="T665" s="14">
        <f t="shared" ca="1" si="141"/>
        <v>6170567.5999999996</v>
      </c>
      <c r="U665" s="14" t="str">
        <f t="shared" ca="1" si="142"/>
        <v>0A3F507E-1704-32B8-E044-0003BA298018</v>
      </c>
    </row>
    <row r="666" spans="1:21" s="14" customFormat="1" x14ac:dyDescent="0.25">
      <c r="A666" s="14">
        <f t="shared" si="130"/>
        <v>666</v>
      </c>
      <c r="B666" s="14" t="str">
        <f t="shared" ca="1" si="131"/>
        <v>84B6D7CC-C4F5-44F9-9A4D-73E5DC8F2EBD</v>
      </c>
      <c r="C666" s="14" t="str">
        <f t="shared" ca="1" si="132"/>
        <v>Syvhøjvænge</v>
      </c>
      <c r="D666" s="14" t="str">
        <f t="shared" ca="1" si="133"/>
        <v>208</v>
      </c>
      <c r="E666" s="14" t="str">
        <f t="shared" ca="1" si="134"/>
        <v>14db</v>
      </c>
      <c r="F666" s="1">
        <f t="shared" ca="1" si="135"/>
        <v>130</v>
      </c>
      <c r="G666" s="1">
        <f t="shared" ca="1" si="136"/>
        <v>107</v>
      </c>
      <c r="H666" s="1">
        <f t="shared" ca="1" si="137"/>
        <v>1985</v>
      </c>
      <c r="I666" s="1" t="str">
        <f ca="1">INDEX(Relationstabel!$C$3:$K$10,MATCH(INDIRECT($A$1&amp;"J"&amp;A666),Relationstabel!$A$3:$A$10,0),MATCH(IFERROR(VALUE(INDIRECT($A$1&amp;"K"&amp;A666)),0),Relationstabel!$C$1:$K$1,0))</f>
        <v>Fjernvarme/ Blokvarme</v>
      </c>
      <c r="J666" s="1" t="str">
        <f ca="1">INDEX(Anvendelseskode!B:B,MATCH($F666,Anvendelseskode!$A:$A,0))</f>
        <v>Række-, kæde-, dobbelthus (lodret adskillelse mellem enhederne)</v>
      </c>
      <c r="K666" s="1" t="str">
        <f ca="1">INDEX(Anvendelseskode!C:C,MATCH($F666,Anvendelseskode!$A:$A,0))</f>
        <v>Række-, kæde og dobbelthuse</v>
      </c>
      <c r="L666" s="1" t="str">
        <f ca="1">INDEX(Anvendelseskode!D:D,MATCH($F666,Anvendelseskode!$A:$A,0))</f>
        <v>Private husholdninger</v>
      </c>
      <c r="M666" s="1" t="str">
        <f ca="1">IFERROR(INDEX(SBi!$2:$2,MATCH(H666,SBi!$1:$1,1)),SBi!$K$2)</f>
        <v>1979-1998</v>
      </c>
      <c r="N666" s="1">
        <f ca="1">INDEX(SBi!$C$3:$K$28,MATCH(F666,SBi!$B$3:$B$28,0),MATCH(M666,SBi!$C$2:$K$2,0))</f>
        <v>96.8</v>
      </c>
      <c r="O666" s="16">
        <f t="shared" ca="1" si="138"/>
        <v>10.3576</v>
      </c>
      <c r="P666" s="16" t="str">
        <f ca="1">IFERROR(INDEX(VpD!$2:$2,MATCH(H666,VpD!$1:$1,1)),VpD!$I$2)</f>
        <v>1979-1998</v>
      </c>
      <c r="Q666" s="1">
        <f ca="1">INDEX(VpD!$C$3:$I$27,MATCH(F666,VpD!$B$3:$B$27,0),MATCH(P666,VpD!$C$2:$I$2,0))</f>
        <v>74</v>
      </c>
      <c r="R666" s="16">
        <f t="shared" ca="1" si="139"/>
        <v>7.9180000000000001</v>
      </c>
      <c r="S666" s="14">
        <f t="shared" ca="1" si="140"/>
        <v>712002.15</v>
      </c>
      <c r="T666" s="14">
        <f t="shared" ca="1" si="141"/>
        <v>6172119.9800000004</v>
      </c>
      <c r="U666" s="14" t="str">
        <f t="shared" ca="1" si="142"/>
        <v>0A3F507E-2304-32B8-E044-0003BA298018</v>
      </c>
    </row>
    <row r="667" spans="1:21" s="14" customFormat="1" x14ac:dyDescent="0.25">
      <c r="A667" s="14">
        <f t="shared" si="130"/>
        <v>667</v>
      </c>
      <c r="B667" s="14" t="str">
        <f t="shared" ca="1" si="131"/>
        <v>1A312655-C61C-4905-BC63-975CBA1221C3</v>
      </c>
      <c r="C667" s="14" t="str">
        <f t="shared" ca="1" si="132"/>
        <v>Selsøvej</v>
      </c>
      <c r="D667" s="14" t="str">
        <f t="shared" ca="1" si="133"/>
        <v>15</v>
      </c>
      <c r="E667" s="14" t="str">
        <f t="shared" ca="1" si="134"/>
        <v>18lm</v>
      </c>
      <c r="F667" s="1">
        <f t="shared" ca="1" si="135"/>
        <v>120</v>
      </c>
      <c r="G667" s="1">
        <f t="shared" ca="1" si="136"/>
        <v>157</v>
      </c>
      <c r="H667" s="1">
        <f t="shared" ca="1" si="137"/>
        <v>2016</v>
      </c>
      <c r="I667" s="1" t="str">
        <f ca="1">INDEX(Relationstabel!$C$3:$K$10,MATCH(INDIRECT($A$1&amp;"J"&amp;A667),Relationstabel!$A$3:$A$10,0),MATCH(IFERROR(VALUE(INDIRECT($A$1&amp;"K"&amp;A667)),0),Relationstabel!$C$1:$K$1,0))</f>
        <v>Naturgas</v>
      </c>
      <c r="J667" s="1" t="str">
        <f ca="1">INDEX(Anvendelseskode!B:B,MATCH($F667,Anvendelseskode!$A:$A,0))</f>
        <v>Fritliggende enfamilieshus (parcelhus)</v>
      </c>
      <c r="K667" s="1" t="str">
        <f ca="1">INDEX(Anvendelseskode!C:C,MATCH($F667,Anvendelseskode!$A:$A,0))</f>
        <v>Parcelhuse</v>
      </c>
      <c r="L667" s="1" t="str">
        <f ca="1">INDEX(Anvendelseskode!D:D,MATCH($F667,Anvendelseskode!$A:$A,0))</f>
        <v>Private husholdninger</v>
      </c>
      <c r="M667" s="1" t="str">
        <f ca="1">IFERROR(INDEX(SBi!$2:$2,MATCH(H667,SBi!$1:$1,1)),SBi!$K$2)</f>
        <v>Efter 2006</v>
      </c>
      <c r="N667" s="1">
        <f ca="1">INDEX(SBi!$C$3:$K$28,MATCH(F667,SBi!$B$3:$B$28,0),MATCH(M667,SBi!$C$2:$K$2,0))</f>
        <v>67.3</v>
      </c>
      <c r="O667" s="16">
        <f t="shared" ca="1" si="138"/>
        <v>10.5661</v>
      </c>
      <c r="P667" s="16" t="str">
        <f ca="1">IFERROR(INDEX(VpD!$2:$2,MATCH(H667,VpD!$1:$1,1)),VpD!$I$2)</f>
        <v>&gt;1998</v>
      </c>
      <c r="Q667" s="1">
        <f ca="1">INDEX(VpD!$C$3:$I$27,MATCH(F667,VpD!$B$3:$B$27,0),MATCH(P667,VpD!$C$2:$I$2,0))</f>
        <v>72</v>
      </c>
      <c r="R667" s="16">
        <f t="shared" ca="1" si="139"/>
        <v>11.304</v>
      </c>
      <c r="S667" s="14">
        <f t="shared" ca="1" si="140"/>
        <v>713488.32</v>
      </c>
      <c r="T667" s="14">
        <f t="shared" ca="1" si="141"/>
        <v>6169005.8600000003</v>
      </c>
      <c r="U667" s="14" t="str">
        <f t="shared" ca="1" si="142"/>
        <v>0A3F507E-2114-32B8-E044-0003BA298018</v>
      </c>
    </row>
    <row r="668" spans="1:21" s="14" customFormat="1" x14ac:dyDescent="0.25">
      <c r="A668" s="14">
        <f t="shared" si="130"/>
        <v>668</v>
      </c>
      <c r="B668" s="14" t="str">
        <f t="shared" ca="1" si="131"/>
        <v>E49EBFA3-76FA-4819-82B7-27EDA5E0D3A4</v>
      </c>
      <c r="C668" s="14" t="str">
        <f t="shared" ca="1" si="132"/>
        <v>Svenstrupvej</v>
      </c>
      <c r="D668" s="14" t="str">
        <f t="shared" ca="1" si="133"/>
        <v>27</v>
      </c>
      <c r="E668" s="14" t="str">
        <f t="shared" ca="1" si="134"/>
        <v>18kz</v>
      </c>
      <c r="F668" s="1">
        <f t="shared" ca="1" si="135"/>
        <v>120</v>
      </c>
      <c r="G668" s="1">
        <f t="shared" ca="1" si="136"/>
        <v>123</v>
      </c>
      <c r="H668" s="1">
        <f t="shared" ca="1" si="137"/>
        <v>1976</v>
      </c>
      <c r="I668" s="1" t="str">
        <f ca="1">INDEX(Relationstabel!$C$3:$K$10,MATCH(INDIRECT($A$1&amp;"J"&amp;A668),Relationstabel!$A$3:$A$10,0),MATCH(IFERROR(VALUE(INDIRECT($A$1&amp;"K"&amp;A668)),0),Relationstabel!$C$1:$K$1,0))</f>
        <v>Naturgas</v>
      </c>
      <c r="J668" s="1" t="str">
        <f ca="1">INDEX(Anvendelseskode!B:B,MATCH($F668,Anvendelseskode!$A:$A,0))</f>
        <v>Fritliggende enfamilieshus (parcelhus)</v>
      </c>
      <c r="K668" s="1" t="str">
        <f ca="1">INDEX(Anvendelseskode!C:C,MATCH($F668,Anvendelseskode!$A:$A,0))</f>
        <v>Parcelhuse</v>
      </c>
      <c r="L668" s="1" t="str">
        <f ca="1">INDEX(Anvendelseskode!D:D,MATCH($F668,Anvendelseskode!$A:$A,0))</f>
        <v>Private husholdninger</v>
      </c>
      <c r="M668" s="1" t="str">
        <f ca="1">IFERROR(INDEX(SBi!$2:$2,MATCH(H668,SBi!$1:$1,1)),SBi!$K$2)</f>
        <v>1973-1978</v>
      </c>
      <c r="N668" s="1">
        <f ca="1">INDEX(SBi!$C$3:$K$28,MATCH(F668,SBi!$B$3:$B$28,0),MATCH(M668,SBi!$C$2:$K$2,0))</f>
        <v>119.8</v>
      </c>
      <c r="O668" s="16">
        <f t="shared" ca="1" si="138"/>
        <v>14.7354</v>
      </c>
      <c r="P668" s="16" t="str">
        <f ca="1">IFERROR(INDEX(VpD!$2:$2,MATCH(H668,VpD!$1:$1,1)),VpD!$I$2)</f>
        <v>1973-1978</v>
      </c>
      <c r="Q668" s="1">
        <f ca="1">INDEX(VpD!$C$3:$I$27,MATCH(F668,VpD!$B$3:$B$27,0),MATCH(P668,VpD!$C$2:$I$2,0))</f>
        <v>117</v>
      </c>
      <c r="R668" s="16">
        <f t="shared" ca="1" si="139"/>
        <v>14.391</v>
      </c>
      <c r="S668" s="14">
        <f t="shared" ca="1" si="140"/>
        <v>712568.65</v>
      </c>
      <c r="T668" s="14">
        <f t="shared" ca="1" si="141"/>
        <v>6169174.2199999997</v>
      </c>
      <c r="U668" s="14" t="str">
        <f t="shared" ca="1" si="142"/>
        <v>0A3F507E-2214-32B8-E044-0003BA298018</v>
      </c>
    </row>
    <row r="669" spans="1:21" s="14" customFormat="1" x14ac:dyDescent="0.25">
      <c r="A669" s="14">
        <f t="shared" si="130"/>
        <v>669</v>
      </c>
      <c r="B669" s="14" t="str">
        <f t="shared" ca="1" si="131"/>
        <v>AAF4AF91-FADA-465E-83A0-234BFCF96A8C</v>
      </c>
      <c r="C669" s="14" t="str">
        <f t="shared" ca="1" si="132"/>
        <v>Valmuebakken</v>
      </c>
      <c r="D669" s="14" t="str">
        <f t="shared" ca="1" si="133"/>
        <v>36</v>
      </c>
      <c r="E669" s="14" t="str">
        <f t="shared" ca="1" si="134"/>
        <v>21iø</v>
      </c>
      <c r="F669" s="1">
        <f t="shared" ca="1" si="135"/>
        <v>130</v>
      </c>
      <c r="G669" s="1">
        <f t="shared" ca="1" si="136"/>
        <v>104</v>
      </c>
      <c r="H669" s="1">
        <f t="shared" ca="1" si="137"/>
        <v>1993</v>
      </c>
      <c r="I669" s="1" t="str">
        <f ca="1">INDEX(Relationstabel!$C$3:$K$10,MATCH(INDIRECT($A$1&amp;"J"&amp;A669),Relationstabel!$A$3:$A$10,0),MATCH(IFERROR(VALUE(INDIRECT($A$1&amp;"K"&amp;A669)),0),Relationstabel!$C$1:$K$1,0))</f>
        <v>Fjernvarme/ Blokvarme</v>
      </c>
      <c r="J669" s="1" t="str">
        <f ca="1">INDEX(Anvendelseskode!B:B,MATCH($F669,Anvendelseskode!$A:$A,0))</f>
        <v>Række-, kæde-, dobbelthus (lodret adskillelse mellem enhederne)</v>
      </c>
      <c r="K669" s="1" t="str">
        <f ca="1">INDEX(Anvendelseskode!C:C,MATCH($F669,Anvendelseskode!$A:$A,0))</f>
        <v>Række-, kæde og dobbelthuse</v>
      </c>
      <c r="L669" s="1" t="str">
        <f ca="1">INDEX(Anvendelseskode!D:D,MATCH($F669,Anvendelseskode!$A:$A,0))</f>
        <v>Private husholdninger</v>
      </c>
      <c r="M669" s="1" t="str">
        <f ca="1">IFERROR(INDEX(SBi!$2:$2,MATCH(H669,SBi!$1:$1,1)),SBi!$K$2)</f>
        <v>1979-1998</v>
      </c>
      <c r="N669" s="1">
        <f ca="1">INDEX(SBi!$C$3:$K$28,MATCH(F669,SBi!$B$3:$B$28,0),MATCH(M669,SBi!$C$2:$K$2,0))</f>
        <v>96.8</v>
      </c>
      <c r="O669" s="16">
        <f t="shared" ca="1" si="138"/>
        <v>10.0672</v>
      </c>
      <c r="P669" s="16" t="str">
        <f ca="1">IFERROR(INDEX(VpD!$2:$2,MATCH(H669,VpD!$1:$1,1)),VpD!$I$2)</f>
        <v>1979-1998</v>
      </c>
      <c r="Q669" s="1">
        <f ca="1">INDEX(VpD!$C$3:$I$27,MATCH(F669,VpD!$B$3:$B$27,0),MATCH(P669,VpD!$C$2:$I$2,0))</f>
        <v>74</v>
      </c>
      <c r="R669" s="16">
        <f t="shared" ca="1" si="139"/>
        <v>7.6959999999999997</v>
      </c>
      <c r="S669" s="14">
        <f t="shared" ca="1" si="140"/>
        <v>711639.07</v>
      </c>
      <c r="T669" s="14">
        <f t="shared" ca="1" si="141"/>
        <v>6172450.4900000002</v>
      </c>
      <c r="U669" s="14" t="str">
        <f t="shared" ca="1" si="142"/>
        <v>0A3F507E-2414-32B8-E044-0003BA298018</v>
      </c>
    </row>
    <row r="670" spans="1:21" s="14" customFormat="1" x14ac:dyDescent="0.25">
      <c r="A670" s="14">
        <f t="shared" si="130"/>
        <v>670</v>
      </c>
      <c r="B670" s="14" t="str">
        <f t="shared" ca="1" si="131"/>
        <v>21169EB6-4E8F-4951-A6C0-95E66F6EEBB2</v>
      </c>
      <c r="C670" s="14" t="str">
        <f t="shared" ca="1" si="132"/>
        <v>Syvhøjvænge</v>
      </c>
      <c r="D670" s="14" t="str">
        <f t="shared" ca="1" si="133"/>
        <v>248</v>
      </c>
      <c r="E670" s="14" t="str">
        <f t="shared" ca="1" si="134"/>
        <v>22au</v>
      </c>
      <c r="F670" s="1">
        <f t="shared" ca="1" si="135"/>
        <v>120</v>
      </c>
      <c r="G670" s="1">
        <f t="shared" ca="1" si="136"/>
        <v>145</v>
      </c>
      <c r="H670" s="1">
        <f t="shared" ca="1" si="137"/>
        <v>1969</v>
      </c>
      <c r="I670" s="1" t="str">
        <f ca="1">INDEX(Relationstabel!$C$3:$K$10,MATCH(INDIRECT($A$1&amp;"J"&amp;A670),Relationstabel!$A$3:$A$10,0),MATCH(IFERROR(VALUE(INDIRECT($A$1&amp;"K"&amp;A670)),0),Relationstabel!$C$1:$K$1,0))</f>
        <v>Naturgas</v>
      </c>
      <c r="J670" s="1" t="str">
        <f ca="1">INDEX(Anvendelseskode!B:B,MATCH($F670,Anvendelseskode!$A:$A,0))</f>
        <v>Fritliggende enfamilieshus (parcelhus)</v>
      </c>
      <c r="K670" s="1" t="str">
        <f ca="1">INDEX(Anvendelseskode!C:C,MATCH($F670,Anvendelseskode!$A:$A,0))</f>
        <v>Parcelhuse</v>
      </c>
      <c r="L670" s="1" t="str">
        <f ca="1">INDEX(Anvendelseskode!D:D,MATCH($F670,Anvendelseskode!$A:$A,0))</f>
        <v>Private husholdninger</v>
      </c>
      <c r="M670" s="1" t="str">
        <f ca="1">IFERROR(INDEX(SBi!$2:$2,MATCH(H670,SBi!$1:$1,1)),SBi!$K$2)</f>
        <v>1961-1972</v>
      </c>
      <c r="N670" s="1">
        <f ca="1">INDEX(SBi!$C$3:$K$28,MATCH(F670,SBi!$B$3:$B$28,0),MATCH(M670,SBi!$C$2:$K$2,0))</f>
        <v>134.30000000000001</v>
      </c>
      <c r="O670" s="16">
        <f t="shared" ca="1" si="138"/>
        <v>19.473500000000001</v>
      </c>
      <c r="P670" s="16" t="str">
        <f ca="1">IFERROR(INDEX(VpD!$2:$2,MATCH(H670,VpD!$1:$1,1)),VpD!$I$2)</f>
        <v>1961-1972</v>
      </c>
      <c r="Q670" s="1">
        <f ca="1">INDEX(VpD!$C$3:$I$27,MATCH(F670,VpD!$B$3:$B$27,0),MATCH(P670,VpD!$C$2:$I$2,0))</f>
        <v>143</v>
      </c>
      <c r="R670" s="16">
        <f t="shared" ca="1" si="139"/>
        <v>20.734999999999999</v>
      </c>
      <c r="S670" s="14">
        <f t="shared" ca="1" si="140"/>
        <v>711882.15</v>
      </c>
      <c r="T670" s="14">
        <f t="shared" ca="1" si="141"/>
        <v>6172268.1399999997</v>
      </c>
      <c r="U670" s="14" t="str">
        <f t="shared" ca="1" si="142"/>
        <v>0A3F507E-2328-32B8-E044-0003BA298018</v>
      </c>
    </row>
    <row r="671" spans="1:21" s="14" customFormat="1" x14ac:dyDescent="0.25">
      <c r="A671" s="14">
        <f t="shared" si="130"/>
        <v>671</v>
      </c>
      <c r="B671" s="14" t="str">
        <f t="shared" ca="1" si="131"/>
        <v>B4C8EBF8-2353-454A-AB1D-DE90C24137A6</v>
      </c>
      <c r="C671" s="14" t="str">
        <f t="shared" ca="1" si="132"/>
        <v>Gjeddesdalvej</v>
      </c>
      <c r="D671" s="14" t="str">
        <f t="shared" ca="1" si="133"/>
        <v>6</v>
      </c>
      <c r="E671" s="14" t="str">
        <f t="shared" ca="1" si="134"/>
        <v>7by</v>
      </c>
      <c r="F671" s="1">
        <f t="shared" ca="1" si="135"/>
        <v>120</v>
      </c>
      <c r="G671" s="1">
        <f t="shared" ca="1" si="136"/>
        <v>154</v>
      </c>
      <c r="H671" s="1">
        <f t="shared" ca="1" si="137"/>
        <v>1977</v>
      </c>
      <c r="I671" s="1" t="str">
        <f ca="1">INDEX(Relationstabel!$C$3:$K$10,MATCH(INDIRECT($A$1&amp;"J"&amp;A671),Relationstabel!$A$3:$A$10,0),MATCH(IFERROR(VALUE(INDIRECT($A$1&amp;"K"&amp;A671)),0),Relationstabel!$C$1:$K$1,0))</f>
        <v>Naturgas</v>
      </c>
      <c r="J671" s="1" t="str">
        <f ca="1">INDEX(Anvendelseskode!B:B,MATCH($F671,Anvendelseskode!$A:$A,0))</f>
        <v>Fritliggende enfamilieshus (parcelhus)</v>
      </c>
      <c r="K671" s="1" t="str">
        <f ca="1">INDEX(Anvendelseskode!C:C,MATCH($F671,Anvendelseskode!$A:$A,0))</f>
        <v>Parcelhuse</v>
      </c>
      <c r="L671" s="1" t="str">
        <f ca="1">INDEX(Anvendelseskode!D:D,MATCH($F671,Anvendelseskode!$A:$A,0))</f>
        <v>Private husholdninger</v>
      </c>
      <c r="M671" s="1" t="str">
        <f ca="1">IFERROR(INDEX(SBi!$2:$2,MATCH(H671,SBi!$1:$1,1)),SBi!$K$2)</f>
        <v>1973-1978</v>
      </c>
      <c r="N671" s="1">
        <f ca="1">INDEX(SBi!$C$3:$K$28,MATCH(F671,SBi!$B$3:$B$28,0),MATCH(M671,SBi!$C$2:$K$2,0))</f>
        <v>119.8</v>
      </c>
      <c r="O671" s="16">
        <f t="shared" ca="1" si="138"/>
        <v>18.449200000000001</v>
      </c>
      <c r="P671" s="16" t="str">
        <f ca="1">IFERROR(INDEX(VpD!$2:$2,MATCH(H671,VpD!$1:$1,1)),VpD!$I$2)</f>
        <v>1973-1978</v>
      </c>
      <c r="Q671" s="1">
        <f ca="1">INDEX(VpD!$C$3:$I$27,MATCH(F671,VpD!$B$3:$B$27,0),MATCH(P671,VpD!$C$2:$I$2,0))</f>
        <v>117</v>
      </c>
      <c r="R671" s="16">
        <f t="shared" ca="1" si="139"/>
        <v>18.018000000000001</v>
      </c>
      <c r="S671" s="14">
        <f t="shared" ca="1" si="140"/>
        <v>712124.26</v>
      </c>
      <c r="T671" s="14">
        <f t="shared" ca="1" si="141"/>
        <v>6169452.5599999996</v>
      </c>
      <c r="U671" s="14" t="str">
        <f t="shared" ca="1" si="142"/>
        <v>0A3F507E-1817-32B8-E044-0003BA298018</v>
      </c>
    </row>
    <row r="672" spans="1:21" s="14" customFormat="1" x14ac:dyDescent="0.25">
      <c r="A672" s="14">
        <f t="shared" si="130"/>
        <v>672</v>
      </c>
      <c r="B672" s="14" t="str">
        <f t="shared" ca="1" si="131"/>
        <v>6F57690D-CFC8-476F-87FE-9CC137FA37AF</v>
      </c>
      <c r="C672" s="14" t="str">
        <f t="shared" ca="1" si="132"/>
        <v>Pilehavevænge</v>
      </c>
      <c r="D672" s="14" t="str">
        <f t="shared" ca="1" si="133"/>
        <v>20</v>
      </c>
      <c r="E672" s="14" t="str">
        <f t="shared" ca="1" si="134"/>
        <v>10at</v>
      </c>
      <c r="F672" s="1">
        <f t="shared" ca="1" si="135"/>
        <v>120</v>
      </c>
      <c r="G672" s="1">
        <f t="shared" ca="1" si="136"/>
        <v>118</v>
      </c>
      <c r="H672" s="1">
        <f t="shared" ca="1" si="137"/>
        <v>1967</v>
      </c>
      <c r="I672" s="1" t="str">
        <f ca="1">INDEX(Relationstabel!$C$3:$K$10,MATCH(INDIRECT($A$1&amp;"J"&amp;A672),Relationstabel!$A$3:$A$10,0),MATCH(IFERROR(VALUE(INDIRECT($A$1&amp;"K"&amp;A672)),0),Relationstabel!$C$1:$K$1,0))</f>
        <v>Fjernvarme/ Blokvarme</v>
      </c>
      <c r="J672" s="1" t="str">
        <f ca="1">INDEX(Anvendelseskode!B:B,MATCH($F672,Anvendelseskode!$A:$A,0))</f>
        <v>Fritliggende enfamilieshus (parcelhus)</v>
      </c>
      <c r="K672" s="1" t="str">
        <f ca="1">INDEX(Anvendelseskode!C:C,MATCH($F672,Anvendelseskode!$A:$A,0))</f>
        <v>Parcelhuse</v>
      </c>
      <c r="L672" s="1" t="str">
        <f ca="1">INDEX(Anvendelseskode!D:D,MATCH($F672,Anvendelseskode!$A:$A,0))</f>
        <v>Private husholdninger</v>
      </c>
      <c r="M672" s="1" t="str">
        <f ca="1">IFERROR(INDEX(SBi!$2:$2,MATCH(H672,SBi!$1:$1,1)),SBi!$K$2)</f>
        <v>1961-1972</v>
      </c>
      <c r="N672" s="1">
        <f ca="1">INDEX(SBi!$C$3:$K$28,MATCH(F672,SBi!$B$3:$B$28,0),MATCH(M672,SBi!$C$2:$K$2,0))</f>
        <v>134.30000000000001</v>
      </c>
      <c r="O672" s="16">
        <f t="shared" ca="1" si="138"/>
        <v>15.847400000000002</v>
      </c>
      <c r="P672" s="16" t="str">
        <f ca="1">IFERROR(INDEX(VpD!$2:$2,MATCH(H672,VpD!$1:$1,1)),VpD!$I$2)</f>
        <v>1961-1972</v>
      </c>
      <c r="Q672" s="1">
        <f ca="1">INDEX(VpD!$C$3:$I$27,MATCH(F672,VpD!$B$3:$B$27,0),MATCH(P672,VpD!$C$2:$I$2,0))</f>
        <v>143</v>
      </c>
      <c r="R672" s="16">
        <f t="shared" ca="1" si="139"/>
        <v>16.873999999999999</v>
      </c>
      <c r="S672" s="14">
        <f t="shared" ca="1" si="140"/>
        <v>711190.53</v>
      </c>
      <c r="T672" s="14">
        <f t="shared" ca="1" si="141"/>
        <v>6171755.8600000003</v>
      </c>
      <c r="U672" s="14" t="str">
        <f t="shared" ca="1" si="142"/>
        <v>0A3F507E-1F18-32B8-E044-0003BA298018</v>
      </c>
    </row>
    <row r="673" spans="1:21" s="14" customFormat="1" x14ac:dyDescent="0.25">
      <c r="A673" s="14">
        <f t="shared" si="130"/>
        <v>673</v>
      </c>
      <c r="B673" s="14" t="str">
        <f t="shared" ca="1" si="131"/>
        <v>B6385D35-29A8-4254-BED4-43DA76E01B45</v>
      </c>
      <c r="C673" s="14" t="str">
        <f t="shared" ca="1" si="132"/>
        <v>Jydekrogen</v>
      </c>
      <c r="D673" s="14" t="str">
        <f t="shared" ca="1" si="133"/>
        <v>18</v>
      </c>
      <c r="E673" s="14" t="str">
        <f t="shared" ca="1" si="134"/>
        <v>16fr</v>
      </c>
      <c r="F673" s="1">
        <f t="shared" ca="1" si="135"/>
        <v>220</v>
      </c>
      <c r="G673" s="1">
        <f t="shared" ca="1" si="136"/>
        <v>4426</v>
      </c>
      <c r="H673" s="1">
        <f t="shared" ca="1" si="137"/>
        <v>1986</v>
      </c>
      <c r="I673" s="1" t="str">
        <f ca="1">INDEX(Relationstabel!$C$3:$K$10,MATCH(INDIRECT($A$1&amp;"J"&amp;A673),Relationstabel!$A$3:$A$10,0),MATCH(IFERROR(VALUE(INDIRECT($A$1&amp;"K"&amp;A673)),0),Relationstabel!$C$1:$K$1,0))</f>
        <v>Fjernvarme/ Blokvarme</v>
      </c>
      <c r="J673" s="1" t="str">
        <f ca="1">INDEX(Anvendelseskode!B:B,MATCH($F673,Anvendelseskode!$A:$A,0))</f>
        <v>Bygning til erhvervsmæssig produktion vedrørende industri, håndværk m.v. (fabrik, værksted o.lign.)</v>
      </c>
      <c r="K673" s="1" t="str">
        <f ca="1">INDEX(Anvendelseskode!C:C,MATCH($F673,Anvendelseskode!$A:$A,0))</f>
        <v>Fabrikker, værksteder o.l.</v>
      </c>
      <c r="L673" s="1" t="str">
        <f ca="1">INDEX(Anvendelseskode!D:D,MATCH($F673,Anvendelseskode!$A:$A,0))</f>
        <v>Industri</v>
      </c>
      <c r="M673" s="1" t="str">
        <f ca="1">IFERROR(INDEX(SBi!$2:$2,MATCH(H673,SBi!$1:$1,1)),SBi!$K$2)</f>
        <v>1979-1998</v>
      </c>
      <c r="N673" s="1">
        <f ca="1">INDEX(SBi!$C$3:$K$28,MATCH(F673,SBi!$B$3:$B$28,0),MATCH(M673,SBi!$C$2:$K$2,0))</f>
        <v>66</v>
      </c>
      <c r="O673" s="16">
        <f t="shared" ca="1" si="138"/>
        <v>292.11599999999999</v>
      </c>
      <c r="P673" s="16" t="str">
        <f ca="1">IFERROR(INDEX(VpD!$2:$2,MATCH(H673,VpD!$1:$1,1)),VpD!$I$2)</f>
        <v>1979-1998</v>
      </c>
      <c r="Q673" s="1">
        <f ca="1">INDEX(VpD!$C$3:$I$27,MATCH(F673,VpD!$B$3:$B$27,0),MATCH(P673,VpD!$C$2:$I$2,0))</f>
        <v>66</v>
      </c>
      <c r="R673" s="16">
        <f t="shared" ca="1" si="139"/>
        <v>292.11599999999999</v>
      </c>
      <c r="S673" s="14">
        <f t="shared" ca="1" si="140"/>
        <v>712297.47</v>
      </c>
      <c r="T673" s="14">
        <f t="shared" ca="1" si="141"/>
        <v>6171951.8700000001</v>
      </c>
      <c r="U673" s="14" t="str">
        <f t="shared" ca="1" si="142"/>
        <v>0A3F507E-1B1D-32B8-E044-0003BA298018</v>
      </c>
    </row>
    <row r="674" spans="1:21" s="14" customFormat="1" x14ac:dyDescent="0.25">
      <c r="A674" s="14">
        <f t="shared" si="130"/>
        <v>674</v>
      </c>
      <c r="B674" s="14" t="str">
        <f t="shared" ca="1" si="131"/>
        <v>556F51EC-EB96-4B46-AF2B-17639F2B349D</v>
      </c>
      <c r="C674" s="14" t="str">
        <f t="shared" ca="1" si="132"/>
        <v>Rendsagervej</v>
      </c>
      <c r="D674" s="14" t="str">
        <f t="shared" ca="1" si="133"/>
        <v>160</v>
      </c>
      <c r="E674" s="14" t="str">
        <f t="shared" ca="1" si="134"/>
        <v>9fx</v>
      </c>
      <c r="F674" s="1">
        <f t="shared" ca="1" si="135"/>
        <v>120</v>
      </c>
      <c r="G674" s="1">
        <f t="shared" ca="1" si="136"/>
        <v>134</v>
      </c>
      <c r="H674" s="1">
        <f t="shared" ca="1" si="137"/>
        <v>1983</v>
      </c>
      <c r="I674" s="1" t="str">
        <f ca="1">INDEX(Relationstabel!$C$3:$K$10,MATCH(INDIRECT($A$1&amp;"J"&amp;A674),Relationstabel!$A$3:$A$10,0),MATCH(IFERROR(VALUE(INDIRECT($A$1&amp;"K"&amp;A674)),0),Relationstabel!$C$1:$K$1,0))</f>
        <v>Naturgas</v>
      </c>
      <c r="J674" s="1" t="str">
        <f ca="1">INDEX(Anvendelseskode!B:B,MATCH($F674,Anvendelseskode!$A:$A,0))</f>
        <v>Fritliggende enfamilieshus (parcelhus)</v>
      </c>
      <c r="K674" s="1" t="str">
        <f ca="1">INDEX(Anvendelseskode!C:C,MATCH($F674,Anvendelseskode!$A:$A,0))</f>
        <v>Parcelhuse</v>
      </c>
      <c r="L674" s="1" t="str">
        <f ca="1">INDEX(Anvendelseskode!D:D,MATCH($F674,Anvendelseskode!$A:$A,0))</f>
        <v>Private husholdninger</v>
      </c>
      <c r="M674" s="1" t="str">
        <f ca="1">IFERROR(INDEX(SBi!$2:$2,MATCH(H674,SBi!$1:$1,1)),SBi!$K$2)</f>
        <v>1979-1998</v>
      </c>
      <c r="N674" s="1">
        <f ca="1">INDEX(SBi!$C$3:$K$28,MATCH(F674,SBi!$B$3:$B$28,0),MATCH(M674,SBi!$C$2:$K$2,0))</f>
        <v>105.4</v>
      </c>
      <c r="O674" s="16">
        <f t="shared" ca="1" si="138"/>
        <v>14.1236</v>
      </c>
      <c r="P674" s="16" t="str">
        <f ca="1">IFERROR(INDEX(VpD!$2:$2,MATCH(H674,VpD!$1:$1,1)),VpD!$I$2)</f>
        <v>1979-1998</v>
      </c>
      <c r="Q674" s="1">
        <f ca="1">INDEX(VpD!$C$3:$I$27,MATCH(F674,VpD!$B$3:$B$27,0),MATCH(P674,VpD!$C$2:$I$2,0))</f>
        <v>90</v>
      </c>
      <c r="R674" s="16">
        <f t="shared" ca="1" si="139"/>
        <v>12.06</v>
      </c>
      <c r="S674" s="14">
        <f t="shared" ca="1" si="140"/>
        <v>710995.65</v>
      </c>
      <c r="T674" s="14">
        <f t="shared" ca="1" si="141"/>
        <v>6171881.2000000002</v>
      </c>
      <c r="U674" s="14" t="str">
        <f t="shared" ca="1" si="142"/>
        <v>0A3F507E-201C-32B8-E044-0003BA298018</v>
      </c>
    </row>
    <row r="675" spans="1:21" s="14" customFormat="1" x14ac:dyDescent="0.25">
      <c r="A675" s="14">
        <f t="shared" si="130"/>
        <v>675</v>
      </c>
      <c r="B675" s="14" t="str">
        <f t="shared" ca="1" si="131"/>
        <v>FED6F2B9-26C5-49A4-A98C-85B5C864AA14</v>
      </c>
      <c r="C675" s="14" t="str">
        <f t="shared" ca="1" si="132"/>
        <v>Horsbred</v>
      </c>
      <c r="D675" s="14" t="str">
        <f t="shared" ca="1" si="133"/>
        <v>175</v>
      </c>
      <c r="E675" s="14" t="str">
        <f t="shared" ca="1" si="134"/>
        <v>20ax</v>
      </c>
      <c r="F675" s="1">
        <f t="shared" ca="1" si="135"/>
        <v>120</v>
      </c>
      <c r="G675" s="1">
        <f t="shared" ca="1" si="136"/>
        <v>145</v>
      </c>
      <c r="H675" s="1">
        <f t="shared" ca="1" si="137"/>
        <v>1989</v>
      </c>
      <c r="I675" s="1" t="str">
        <f ca="1">INDEX(Relationstabel!$C$3:$K$10,MATCH(INDIRECT($A$1&amp;"J"&amp;A675),Relationstabel!$A$3:$A$10,0),MATCH(IFERROR(VALUE(INDIRECT($A$1&amp;"K"&amp;A675)),0),Relationstabel!$C$1:$K$1,0))</f>
        <v>Fjernvarme/ Blokvarme</v>
      </c>
      <c r="J675" s="1" t="str">
        <f ca="1">INDEX(Anvendelseskode!B:B,MATCH($F675,Anvendelseskode!$A:$A,0))</f>
        <v>Fritliggende enfamilieshus (parcelhus)</v>
      </c>
      <c r="K675" s="1" t="str">
        <f ca="1">INDEX(Anvendelseskode!C:C,MATCH($F675,Anvendelseskode!$A:$A,0))</f>
        <v>Parcelhuse</v>
      </c>
      <c r="L675" s="1" t="str">
        <f ca="1">INDEX(Anvendelseskode!D:D,MATCH($F675,Anvendelseskode!$A:$A,0))</f>
        <v>Private husholdninger</v>
      </c>
      <c r="M675" s="1" t="str">
        <f ca="1">IFERROR(INDEX(SBi!$2:$2,MATCH(H675,SBi!$1:$1,1)),SBi!$K$2)</f>
        <v>1979-1998</v>
      </c>
      <c r="N675" s="1">
        <f ca="1">INDEX(SBi!$C$3:$K$28,MATCH(F675,SBi!$B$3:$B$28,0),MATCH(M675,SBi!$C$2:$K$2,0))</f>
        <v>105.4</v>
      </c>
      <c r="O675" s="16">
        <f t="shared" ca="1" si="138"/>
        <v>15.282999999999999</v>
      </c>
      <c r="P675" s="16" t="str">
        <f ca="1">IFERROR(INDEX(VpD!$2:$2,MATCH(H675,VpD!$1:$1,1)),VpD!$I$2)</f>
        <v>1979-1998</v>
      </c>
      <c r="Q675" s="1">
        <f ca="1">INDEX(VpD!$C$3:$I$27,MATCH(F675,VpD!$B$3:$B$27,0),MATCH(P675,VpD!$C$2:$I$2,0))</f>
        <v>90</v>
      </c>
      <c r="R675" s="16">
        <f t="shared" ca="1" si="139"/>
        <v>13.05</v>
      </c>
      <c r="S675" s="14">
        <f t="shared" ca="1" si="140"/>
        <v>711228.34</v>
      </c>
      <c r="T675" s="14">
        <f t="shared" ca="1" si="141"/>
        <v>6172172.2599999998</v>
      </c>
      <c r="U675" s="14" t="str">
        <f t="shared" ca="1" si="142"/>
        <v>0A3F507E-1922-32B8-E044-0003BA298018</v>
      </c>
    </row>
    <row r="676" spans="1:21" s="14" customFormat="1" x14ac:dyDescent="0.25">
      <c r="A676" s="14">
        <f t="shared" si="130"/>
        <v>676</v>
      </c>
      <c r="B676" s="14" t="str">
        <f t="shared" ca="1" si="131"/>
        <v>20ED0D1C-A3DF-4532-88F3-7F9DA0E6FA1B</v>
      </c>
      <c r="C676" s="14" t="str">
        <f t="shared" ca="1" si="132"/>
        <v>Hyttebovej</v>
      </c>
      <c r="D676" s="14" t="str">
        <f t="shared" ca="1" si="133"/>
        <v>31</v>
      </c>
      <c r="E676" s="14" t="str">
        <f t="shared" ca="1" si="134"/>
        <v>24dl</v>
      </c>
      <c r="F676" s="1">
        <f t="shared" ca="1" si="135"/>
        <v>120</v>
      </c>
      <c r="G676" s="1">
        <f t="shared" ca="1" si="136"/>
        <v>134</v>
      </c>
      <c r="H676" s="1">
        <f t="shared" ca="1" si="137"/>
        <v>1977</v>
      </c>
      <c r="I676" s="1" t="str">
        <f ca="1">INDEX(Relationstabel!$C$3:$K$10,MATCH(INDIRECT($A$1&amp;"J"&amp;A676),Relationstabel!$A$3:$A$10,0),MATCH(IFERROR(VALUE(INDIRECT($A$1&amp;"K"&amp;A676)),0),Relationstabel!$C$1:$K$1,0))</f>
        <v>Naturgas</v>
      </c>
      <c r="J676" s="1" t="str">
        <f ca="1">INDEX(Anvendelseskode!B:B,MATCH($F676,Anvendelseskode!$A:$A,0))</f>
        <v>Fritliggende enfamilieshus (parcelhus)</v>
      </c>
      <c r="K676" s="1" t="str">
        <f ca="1">INDEX(Anvendelseskode!C:C,MATCH($F676,Anvendelseskode!$A:$A,0))</f>
        <v>Parcelhuse</v>
      </c>
      <c r="L676" s="1" t="str">
        <f ca="1">INDEX(Anvendelseskode!D:D,MATCH($F676,Anvendelseskode!$A:$A,0))</f>
        <v>Private husholdninger</v>
      </c>
      <c r="M676" s="1" t="str">
        <f ca="1">IFERROR(INDEX(SBi!$2:$2,MATCH(H676,SBi!$1:$1,1)),SBi!$K$2)</f>
        <v>1973-1978</v>
      </c>
      <c r="N676" s="1">
        <f ca="1">INDEX(SBi!$C$3:$K$28,MATCH(F676,SBi!$B$3:$B$28,0),MATCH(M676,SBi!$C$2:$K$2,0))</f>
        <v>119.8</v>
      </c>
      <c r="O676" s="16">
        <f t="shared" ca="1" si="138"/>
        <v>16.0532</v>
      </c>
      <c r="P676" s="16" t="str">
        <f ca="1">IFERROR(INDEX(VpD!$2:$2,MATCH(H676,VpD!$1:$1,1)),VpD!$I$2)</f>
        <v>1973-1978</v>
      </c>
      <c r="Q676" s="1">
        <f ca="1">INDEX(VpD!$C$3:$I$27,MATCH(F676,VpD!$B$3:$B$27,0),MATCH(P676,VpD!$C$2:$I$2,0))</f>
        <v>117</v>
      </c>
      <c r="R676" s="16">
        <f t="shared" ca="1" si="139"/>
        <v>15.678000000000001</v>
      </c>
      <c r="S676" s="14">
        <f t="shared" ca="1" si="140"/>
        <v>713991.71</v>
      </c>
      <c r="T676" s="14">
        <f t="shared" ca="1" si="141"/>
        <v>6169162.0899999999</v>
      </c>
      <c r="U676" s="14" t="str">
        <f t="shared" ca="1" si="142"/>
        <v>0A3F507E-1A22-32B8-E044-0003BA298018</v>
      </c>
    </row>
    <row r="677" spans="1:21" s="14" customFormat="1" x14ac:dyDescent="0.25">
      <c r="A677" s="14">
        <f t="shared" si="130"/>
        <v>677</v>
      </c>
      <c r="B677" s="14" t="str">
        <f t="shared" ca="1" si="131"/>
        <v>37A62223-F314-41FA-A1AB-8CDA81C41756</v>
      </c>
      <c r="C677" s="14" t="str">
        <f t="shared" ca="1" si="132"/>
        <v>Kollerupvej</v>
      </c>
      <c r="D677" s="14" t="str">
        <f t="shared" ca="1" si="133"/>
        <v>11</v>
      </c>
      <c r="E677" s="14" t="str">
        <f t="shared" ca="1" si="134"/>
        <v>6dk</v>
      </c>
      <c r="F677" s="1">
        <f t="shared" ca="1" si="135"/>
        <v>120</v>
      </c>
      <c r="G677" s="1">
        <f t="shared" ca="1" si="136"/>
        <v>84</v>
      </c>
      <c r="H677" s="1">
        <f t="shared" ca="1" si="137"/>
        <v>1962</v>
      </c>
      <c r="I677" s="1" t="str">
        <f ca="1">INDEX(Relationstabel!$C$3:$K$10,MATCH(INDIRECT($A$1&amp;"J"&amp;A677),Relationstabel!$A$3:$A$10,0),MATCH(IFERROR(VALUE(INDIRECT($A$1&amp;"K"&amp;A677)),0),Relationstabel!$C$1:$K$1,0))</f>
        <v>Elvarme</v>
      </c>
      <c r="J677" s="1" t="str">
        <f ca="1">INDEX(Anvendelseskode!B:B,MATCH($F677,Anvendelseskode!$A:$A,0))</f>
        <v>Fritliggende enfamilieshus (parcelhus)</v>
      </c>
      <c r="K677" s="1" t="str">
        <f ca="1">INDEX(Anvendelseskode!C:C,MATCH($F677,Anvendelseskode!$A:$A,0))</f>
        <v>Parcelhuse</v>
      </c>
      <c r="L677" s="1" t="str">
        <f ca="1">INDEX(Anvendelseskode!D:D,MATCH($F677,Anvendelseskode!$A:$A,0))</f>
        <v>Private husholdninger</v>
      </c>
      <c r="M677" s="1" t="str">
        <f ca="1">IFERROR(INDEX(SBi!$2:$2,MATCH(H677,SBi!$1:$1,1)),SBi!$K$2)</f>
        <v>1961-1972</v>
      </c>
      <c r="N677" s="1">
        <f ca="1">INDEX(SBi!$C$3:$K$28,MATCH(F677,SBi!$B$3:$B$28,0),MATCH(M677,SBi!$C$2:$K$2,0))</f>
        <v>134.30000000000001</v>
      </c>
      <c r="O677" s="16">
        <f t="shared" ca="1" si="138"/>
        <v>11.2812</v>
      </c>
      <c r="P677" s="16" t="str">
        <f ca="1">IFERROR(INDEX(VpD!$2:$2,MATCH(H677,VpD!$1:$1,1)),VpD!$I$2)</f>
        <v>1961-1972</v>
      </c>
      <c r="Q677" s="1">
        <f ca="1">INDEX(VpD!$C$3:$I$27,MATCH(F677,VpD!$B$3:$B$27,0),MATCH(P677,VpD!$C$2:$I$2,0))</f>
        <v>143</v>
      </c>
      <c r="R677" s="16">
        <f t="shared" ca="1" si="139"/>
        <v>12.012</v>
      </c>
      <c r="S677" s="14">
        <f t="shared" ca="1" si="140"/>
        <v>713946.99</v>
      </c>
      <c r="T677" s="14">
        <f t="shared" ca="1" si="141"/>
        <v>6169243.0099999998</v>
      </c>
      <c r="U677" s="14" t="str">
        <f t="shared" ca="1" si="142"/>
        <v>0A3F507E-1C22-32B8-E044-0003BA298018</v>
      </c>
    </row>
    <row r="678" spans="1:21" s="14" customFormat="1" x14ac:dyDescent="0.25">
      <c r="A678" s="14">
        <f t="shared" si="130"/>
        <v>678</v>
      </c>
      <c r="B678" s="14" t="str">
        <f t="shared" ca="1" si="131"/>
        <v>CC3A946F-61F1-4613-814C-19DB2DD7A71D</v>
      </c>
      <c r="C678" s="14" t="str">
        <f t="shared" ca="1" si="132"/>
        <v>Vejlegårdsparken</v>
      </c>
      <c r="D678" s="14" t="str">
        <f t="shared" ca="1" si="133"/>
        <v>2</v>
      </c>
      <c r="E678" s="14" t="str">
        <f t="shared" ca="1" si="134"/>
        <v>3æ</v>
      </c>
      <c r="F678" s="1">
        <f t="shared" ca="1" si="135"/>
        <v>140</v>
      </c>
      <c r="G678" s="1">
        <f t="shared" ca="1" si="136"/>
        <v>3228</v>
      </c>
      <c r="H678" s="1">
        <f t="shared" ca="1" si="137"/>
        <v>1966</v>
      </c>
      <c r="I678" s="1" t="str">
        <f ca="1">INDEX(Relationstabel!$C$3:$K$10,MATCH(INDIRECT($A$1&amp;"J"&amp;A678),Relationstabel!$A$3:$A$10,0),MATCH(IFERROR(VALUE(INDIRECT($A$1&amp;"K"&amp;A678)),0),Relationstabel!$C$1:$K$1,0))</f>
        <v>Fjernvarme/ Blokvarme</v>
      </c>
      <c r="J678" s="1" t="str">
        <f ca="1">INDEX(Anvendelseskode!B:B,MATCH($F678,Anvendelseskode!$A:$A,0))</f>
        <v>Etageboligbebyggelse</v>
      </c>
      <c r="K678" s="1" t="str">
        <f ca="1">INDEX(Anvendelseskode!C:C,MATCH($F678,Anvendelseskode!$A:$A,0))</f>
        <v>Etageboligbebyggelse</v>
      </c>
      <c r="L678" s="1" t="str">
        <f ca="1">INDEX(Anvendelseskode!D:D,MATCH($F678,Anvendelseskode!$A:$A,0))</f>
        <v>Private husholdninger</v>
      </c>
      <c r="M678" s="1" t="str">
        <f ca="1">IFERROR(INDEX(SBi!$2:$2,MATCH(H678,SBi!$1:$1,1)),SBi!$K$2)</f>
        <v>1961-1972</v>
      </c>
      <c r="N678" s="1">
        <f ca="1">INDEX(SBi!$C$3:$K$28,MATCH(F678,SBi!$B$3:$B$28,0),MATCH(M678,SBi!$C$2:$K$2,0))</f>
        <v>132.30000000000001</v>
      </c>
      <c r="O678" s="16">
        <f t="shared" ca="1" si="138"/>
        <v>427.06440000000003</v>
      </c>
      <c r="P678" s="16" t="str">
        <f ca="1">IFERROR(INDEX(VpD!$2:$2,MATCH(H678,VpD!$1:$1,1)),VpD!$I$2)</f>
        <v>1961-1972</v>
      </c>
      <c r="Q678" s="1">
        <f ca="1">INDEX(VpD!$C$3:$I$27,MATCH(F678,VpD!$B$3:$B$27,0),MATCH(P678,VpD!$C$2:$I$2,0))</f>
        <v>126</v>
      </c>
      <c r="R678" s="16">
        <f t="shared" ca="1" si="139"/>
        <v>406.72800000000001</v>
      </c>
      <c r="S678" s="14">
        <f t="shared" ca="1" si="140"/>
        <v>713090.1</v>
      </c>
      <c r="T678" s="14">
        <f t="shared" ca="1" si="141"/>
        <v>6169552.2800000003</v>
      </c>
      <c r="U678" s="14" t="str">
        <f t="shared" ca="1" si="142"/>
        <v>0A3F507E-2438-32B8-E044-0003BA298018</v>
      </c>
    </row>
    <row r="679" spans="1:21" s="14" customFormat="1" x14ac:dyDescent="0.25">
      <c r="A679" s="14">
        <f t="shared" si="130"/>
        <v>679</v>
      </c>
      <c r="B679" s="14" t="str">
        <f t="shared" ca="1" si="131"/>
        <v>71C94E02-313C-457C-8435-79C4070008F8</v>
      </c>
      <c r="C679" s="14" t="str">
        <f t="shared" ca="1" si="132"/>
        <v>Rendsagervej</v>
      </c>
      <c r="D679" s="14" t="str">
        <f t="shared" ca="1" si="133"/>
        <v>155</v>
      </c>
      <c r="E679" s="14" t="str">
        <f t="shared" ca="1" si="134"/>
        <v>9mn</v>
      </c>
      <c r="F679" s="1">
        <f t="shared" ca="1" si="135"/>
        <v>120</v>
      </c>
      <c r="G679" s="1">
        <f t="shared" ca="1" si="136"/>
        <v>109</v>
      </c>
      <c r="H679" s="1">
        <f t="shared" ca="1" si="137"/>
        <v>1973</v>
      </c>
      <c r="I679" s="1" t="str">
        <f ca="1">INDEX(Relationstabel!$C$3:$K$10,MATCH(INDIRECT($A$1&amp;"J"&amp;A679),Relationstabel!$A$3:$A$10,0),MATCH(IFERROR(VALUE(INDIRECT($A$1&amp;"K"&amp;A679)),0),Relationstabel!$C$1:$K$1,0))</f>
        <v>Naturgas</v>
      </c>
      <c r="J679" s="1" t="str">
        <f ca="1">INDEX(Anvendelseskode!B:B,MATCH($F679,Anvendelseskode!$A:$A,0))</f>
        <v>Fritliggende enfamilieshus (parcelhus)</v>
      </c>
      <c r="K679" s="1" t="str">
        <f ca="1">INDEX(Anvendelseskode!C:C,MATCH($F679,Anvendelseskode!$A:$A,0))</f>
        <v>Parcelhuse</v>
      </c>
      <c r="L679" s="1" t="str">
        <f ca="1">INDEX(Anvendelseskode!D:D,MATCH($F679,Anvendelseskode!$A:$A,0))</f>
        <v>Private husholdninger</v>
      </c>
      <c r="M679" s="1" t="str">
        <f ca="1">IFERROR(INDEX(SBi!$2:$2,MATCH(H679,SBi!$1:$1,1)),SBi!$K$2)</f>
        <v>1973-1978</v>
      </c>
      <c r="N679" s="1">
        <f ca="1">INDEX(SBi!$C$3:$K$28,MATCH(F679,SBi!$B$3:$B$28,0),MATCH(M679,SBi!$C$2:$K$2,0))</f>
        <v>119.8</v>
      </c>
      <c r="O679" s="16">
        <f t="shared" ca="1" si="138"/>
        <v>13.058199999999999</v>
      </c>
      <c r="P679" s="16" t="str">
        <f ca="1">IFERROR(INDEX(VpD!$2:$2,MATCH(H679,VpD!$1:$1,1)),VpD!$I$2)</f>
        <v>1973-1978</v>
      </c>
      <c r="Q679" s="1">
        <f ca="1">INDEX(VpD!$C$3:$I$27,MATCH(F679,VpD!$B$3:$B$27,0),MATCH(P679,VpD!$C$2:$I$2,0))</f>
        <v>117</v>
      </c>
      <c r="R679" s="16">
        <f t="shared" ca="1" si="139"/>
        <v>12.753</v>
      </c>
      <c r="S679" s="14">
        <f t="shared" ca="1" si="140"/>
        <v>710850.03</v>
      </c>
      <c r="T679" s="14">
        <f t="shared" ca="1" si="141"/>
        <v>6171807.8899999997</v>
      </c>
      <c r="U679" s="14" t="str">
        <f t="shared" ca="1" si="142"/>
        <v>0A3F507E-2017-32B8-E044-0003BA298018</v>
      </c>
    </row>
    <row r="680" spans="1:21" s="14" customFormat="1" x14ac:dyDescent="0.25">
      <c r="A680" s="14">
        <f t="shared" si="130"/>
        <v>680</v>
      </c>
      <c r="B680" s="14" t="str">
        <f t="shared" ca="1" si="131"/>
        <v>45CDF5B4-C86A-4BF5-A658-0D87472879EB</v>
      </c>
      <c r="C680" s="14" t="str">
        <f t="shared" ca="1" si="132"/>
        <v>Syvhøjvænge</v>
      </c>
      <c r="D680" s="14" t="str">
        <f t="shared" ca="1" si="133"/>
        <v>204</v>
      </c>
      <c r="E680" s="14" t="str">
        <f t="shared" ca="1" si="134"/>
        <v>14cø</v>
      </c>
      <c r="F680" s="1">
        <f t="shared" ca="1" si="135"/>
        <v>130</v>
      </c>
      <c r="G680" s="1">
        <f t="shared" ca="1" si="136"/>
        <v>107</v>
      </c>
      <c r="H680" s="1">
        <f t="shared" ca="1" si="137"/>
        <v>1983</v>
      </c>
      <c r="I680" s="1" t="str">
        <f ca="1">INDEX(Relationstabel!$C$3:$K$10,MATCH(INDIRECT($A$1&amp;"J"&amp;A680),Relationstabel!$A$3:$A$10,0),MATCH(IFERROR(VALUE(INDIRECT($A$1&amp;"K"&amp;A680)),0),Relationstabel!$C$1:$K$1,0))</f>
        <v>Fjernvarme/ Blokvarme</v>
      </c>
      <c r="J680" s="1" t="str">
        <f ca="1">INDEX(Anvendelseskode!B:B,MATCH($F680,Anvendelseskode!$A:$A,0))</f>
        <v>Række-, kæde-, dobbelthus (lodret adskillelse mellem enhederne)</v>
      </c>
      <c r="K680" s="1" t="str">
        <f ca="1">INDEX(Anvendelseskode!C:C,MATCH($F680,Anvendelseskode!$A:$A,0))</f>
        <v>Række-, kæde og dobbelthuse</v>
      </c>
      <c r="L680" s="1" t="str">
        <f ca="1">INDEX(Anvendelseskode!D:D,MATCH($F680,Anvendelseskode!$A:$A,0))</f>
        <v>Private husholdninger</v>
      </c>
      <c r="M680" s="1" t="str">
        <f ca="1">IFERROR(INDEX(SBi!$2:$2,MATCH(H680,SBi!$1:$1,1)),SBi!$K$2)</f>
        <v>1979-1998</v>
      </c>
      <c r="N680" s="1">
        <f ca="1">INDEX(SBi!$C$3:$K$28,MATCH(F680,SBi!$B$3:$B$28,0),MATCH(M680,SBi!$C$2:$K$2,0))</f>
        <v>96.8</v>
      </c>
      <c r="O680" s="16">
        <f t="shared" ca="1" si="138"/>
        <v>10.3576</v>
      </c>
      <c r="P680" s="16" t="str">
        <f ca="1">IFERROR(INDEX(VpD!$2:$2,MATCH(H680,VpD!$1:$1,1)),VpD!$I$2)</f>
        <v>1979-1998</v>
      </c>
      <c r="Q680" s="1">
        <f ca="1">INDEX(VpD!$C$3:$I$27,MATCH(F680,VpD!$B$3:$B$27,0),MATCH(P680,VpD!$C$2:$I$2,0))</f>
        <v>74</v>
      </c>
      <c r="R680" s="16">
        <f t="shared" ca="1" si="139"/>
        <v>7.9180000000000001</v>
      </c>
      <c r="S680" s="14">
        <f t="shared" ca="1" si="140"/>
        <v>712009</v>
      </c>
      <c r="T680" s="14">
        <f t="shared" ca="1" si="141"/>
        <v>6172092.1699999999</v>
      </c>
      <c r="U680" s="14" t="str">
        <f t="shared" ca="1" si="142"/>
        <v>0A3F507E-2300-32B8-E044-0003BA298018</v>
      </c>
    </row>
    <row r="681" spans="1:21" s="14" customFormat="1" x14ac:dyDescent="0.25">
      <c r="A681" s="14">
        <f t="shared" si="130"/>
        <v>681</v>
      </c>
      <c r="B681" s="14" t="str">
        <f t="shared" ca="1" si="131"/>
        <v>3D97C2B1-8334-4AEA-BAAE-8B9F254FF0AD</v>
      </c>
      <c r="C681" s="14" t="str">
        <f t="shared" ca="1" si="132"/>
        <v>Syvhøjvænge</v>
      </c>
      <c r="D681" s="14" t="str">
        <f t="shared" ca="1" si="133"/>
        <v>206</v>
      </c>
      <c r="E681" s="14" t="str">
        <f t="shared" ca="1" si="134"/>
        <v>14da</v>
      </c>
      <c r="F681" s="1">
        <f t="shared" ca="1" si="135"/>
        <v>130</v>
      </c>
      <c r="G681" s="1">
        <f t="shared" ca="1" si="136"/>
        <v>125</v>
      </c>
      <c r="H681" s="1">
        <f t="shared" ca="1" si="137"/>
        <v>1995</v>
      </c>
      <c r="I681" s="1" t="str">
        <f ca="1">INDEX(Relationstabel!$C$3:$K$10,MATCH(INDIRECT($A$1&amp;"J"&amp;A681),Relationstabel!$A$3:$A$10,0),MATCH(IFERROR(VALUE(INDIRECT($A$1&amp;"K"&amp;A681)),0),Relationstabel!$C$1:$K$1,0))</f>
        <v>Fjernvarme/ Blokvarme</v>
      </c>
      <c r="J681" s="1" t="str">
        <f ca="1">INDEX(Anvendelseskode!B:B,MATCH($F681,Anvendelseskode!$A:$A,0))</f>
        <v>Række-, kæde-, dobbelthus (lodret adskillelse mellem enhederne)</v>
      </c>
      <c r="K681" s="1" t="str">
        <f ca="1">INDEX(Anvendelseskode!C:C,MATCH($F681,Anvendelseskode!$A:$A,0))</f>
        <v>Række-, kæde og dobbelthuse</v>
      </c>
      <c r="L681" s="1" t="str">
        <f ca="1">INDEX(Anvendelseskode!D:D,MATCH($F681,Anvendelseskode!$A:$A,0))</f>
        <v>Private husholdninger</v>
      </c>
      <c r="M681" s="1" t="str">
        <f ca="1">IFERROR(INDEX(SBi!$2:$2,MATCH(H681,SBi!$1:$1,1)),SBi!$K$2)</f>
        <v>1979-1998</v>
      </c>
      <c r="N681" s="1">
        <f ca="1">INDEX(SBi!$C$3:$K$28,MATCH(F681,SBi!$B$3:$B$28,0),MATCH(M681,SBi!$C$2:$K$2,0))</f>
        <v>96.8</v>
      </c>
      <c r="O681" s="16">
        <f t="shared" ca="1" si="138"/>
        <v>12.1</v>
      </c>
      <c r="P681" s="16" t="str">
        <f ca="1">IFERROR(INDEX(VpD!$2:$2,MATCH(H681,VpD!$1:$1,1)),VpD!$I$2)</f>
        <v>1979-1998</v>
      </c>
      <c r="Q681" s="1">
        <f ca="1">INDEX(VpD!$C$3:$I$27,MATCH(F681,VpD!$B$3:$B$27,0),MATCH(P681,VpD!$C$2:$I$2,0))</f>
        <v>74</v>
      </c>
      <c r="R681" s="16">
        <f t="shared" ca="1" si="139"/>
        <v>9.25</v>
      </c>
      <c r="S681" s="14">
        <f t="shared" ca="1" si="140"/>
        <v>712004.36</v>
      </c>
      <c r="T681" s="14">
        <f t="shared" ca="1" si="141"/>
        <v>6172106.0099999998</v>
      </c>
      <c r="U681" s="14" t="str">
        <f t="shared" ca="1" si="142"/>
        <v>0A3F507E-2302-32B8-E044-0003BA298018</v>
      </c>
    </row>
    <row r="682" spans="1:21" s="14" customFormat="1" x14ac:dyDescent="0.25">
      <c r="A682" s="14">
        <f t="shared" si="130"/>
        <v>682</v>
      </c>
      <c r="B682" s="14" t="str">
        <f t="shared" ca="1" si="131"/>
        <v>D4DBF3AA-454B-4CF3-9424-328536F88218</v>
      </c>
      <c r="C682" s="14" t="str">
        <f t="shared" ca="1" si="132"/>
        <v>Gisselfeldvej</v>
      </c>
      <c r="D682" s="14" t="str">
        <f t="shared" ca="1" si="133"/>
        <v>4</v>
      </c>
      <c r="E682" s="14">
        <f t="shared" ca="1" si="134"/>
        <v>0</v>
      </c>
      <c r="F682" s="1">
        <f t="shared" ca="1" si="135"/>
        <v>120</v>
      </c>
      <c r="G682" s="1">
        <f t="shared" ca="1" si="136"/>
        <v>178</v>
      </c>
      <c r="H682" s="1">
        <f t="shared" ca="1" si="137"/>
        <v>1960</v>
      </c>
      <c r="I682" s="1" t="str">
        <f ca="1">INDEX(Relationstabel!$C$3:$K$10,MATCH(INDIRECT($A$1&amp;"J"&amp;A682),Relationstabel!$A$3:$A$10,0),MATCH(IFERROR(VALUE(INDIRECT($A$1&amp;"K"&amp;A682)),0),Relationstabel!$C$1:$K$1,0))</f>
        <v>Olie</v>
      </c>
      <c r="J682" s="1" t="str">
        <f ca="1">INDEX(Anvendelseskode!B:B,MATCH($F682,Anvendelseskode!$A:$A,0))</f>
        <v>Fritliggende enfamilieshus (parcelhus)</v>
      </c>
      <c r="K682" s="1" t="str">
        <f ca="1">INDEX(Anvendelseskode!C:C,MATCH($F682,Anvendelseskode!$A:$A,0))</f>
        <v>Parcelhuse</v>
      </c>
      <c r="L682" s="1" t="str">
        <f ca="1">INDEX(Anvendelseskode!D:D,MATCH($F682,Anvendelseskode!$A:$A,0))</f>
        <v>Private husholdninger</v>
      </c>
      <c r="M682" s="1" t="str">
        <f ca="1">IFERROR(INDEX(SBi!$2:$2,MATCH(H682,SBi!$1:$1,1)),SBi!$K$2)</f>
        <v>1951-1960</v>
      </c>
      <c r="N682" s="1">
        <f ca="1">INDEX(SBi!$C$3:$K$28,MATCH(F682,SBi!$B$3:$B$28,0),MATCH(M682,SBi!$C$2:$K$2,0))</f>
        <v>154.9</v>
      </c>
      <c r="O682" s="16">
        <f t="shared" ca="1" si="138"/>
        <v>27.572200000000002</v>
      </c>
      <c r="P682" s="16" t="str">
        <f ca="1">IFERROR(INDEX(VpD!$2:$2,MATCH(H682,VpD!$1:$1,1)),VpD!$I$2)</f>
        <v>1951-1960</v>
      </c>
      <c r="Q682" s="1">
        <f ca="1">INDEX(VpD!$C$3:$I$27,MATCH(F682,VpD!$B$3:$B$27,0),MATCH(P682,VpD!$C$2:$I$2,0))</f>
        <v>204</v>
      </c>
      <c r="R682" s="16">
        <f t="shared" ca="1" si="139"/>
        <v>36.311999999999998</v>
      </c>
      <c r="S682" s="14">
        <f t="shared" ca="1" si="140"/>
        <v>712214.61</v>
      </c>
      <c r="T682" s="14">
        <f t="shared" ca="1" si="141"/>
        <v>6169455.8200000003</v>
      </c>
      <c r="U682" s="14" t="str">
        <f t="shared" ca="1" si="142"/>
        <v>0A3F507E-1804-32B8-E044-0003BA298018</v>
      </c>
    </row>
    <row r="683" spans="1:21" s="14" customFormat="1" x14ac:dyDescent="0.25">
      <c r="A683" s="14">
        <f t="shared" si="130"/>
        <v>683</v>
      </c>
      <c r="B683" s="14" t="str">
        <f t="shared" ca="1" si="131"/>
        <v>E51C2C4E-7A57-4AF0-86CA-F4D0CBEF20A0</v>
      </c>
      <c r="C683" s="14" t="str">
        <f t="shared" ca="1" si="132"/>
        <v>Gisselfeldvej</v>
      </c>
      <c r="D683" s="14" t="str">
        <f t="shared" ca="1" si="133"/>
        <v>4</v>
      </c>
      <c r="E683" s="14">
        <f t="shared" ca="1" si="134"/>
        <v>0</v>
      </c>
      <c r="F683" s="1">
        <f t="shared" ca="1" si="135"/>
        <v>220</v>
      </c>
      <c r="G683" s="1">
        <f t="shared" ca="1" si="136"/>
        <v>1142</v>
      </c>
      <c r="H683" s="1">
        <f t="shared" ca="1" si="137"/>
        <v>1969</v>
      </c>
      <c r="I683" s="1" t="str">
        <f ca="1">INDEX(Relationstabel!$C$3:$K$10,MATCH(INDIRECT($A$1&amp;"J"&amp;A683),Relationstabel!$A$3:$A$10,0),MATCH(IFERROR(VALUE(INDIRECT($A$1&amp;"K"&amp;A683)),0),Relationstabel!$C$1:$K$1,0))</f>
        <v>Olie</v>
      </c>
      <c r="J683" s="1" t="str">
        <f ca="1">INDEX(Anvendelseskode!B:B,MATCH($F683,Anvendelseskode!$A:$A,0))</f>
        <v>Bygning til erhvervsmæssig produktion vedrørende industri, håndværk m.v. (fabrik, værksted o.lign.)</v>
      </c>
      <c r="K683" s="1" t="str">
        <f ca="1">INDEX(Anvendelseskode!C:C,MATCH($F683,Anvendelseskode!$A:$A,0))</f>
        <v>Fabrikker, værksteder o.l.</v>
      </c>
      <c r="L683" s="1" t="str">
        <f ca="1">INDEX(Anvendelseskode!D:D,MATCH($F683,Anvendelseskode!$A:$A,0))</f>
        <v>Industri</v>
      </c>
      <c r="M683" s="1" t="str">
        <f ca="1">IFERROR(INDEX(SBi!$2:$2,MATCH(H683,SBi!$1:$1,1)),SBi!$K$2)</f>
        <v>1961-1972</v>
      </c>
      <c r="N683" s="1">
        <f ca="1">INDEX(SBi!$C$3:$K$28,MATCH(F683,SBi!$B$3:$B$28,0),MATCH(M683,SBi!$C$2:$K$2,0))</f>
        <v>97</v>
      </c>
      <c r="O683" s="16">
        <f t="shared" ca="1" si="138"/>
        <v>110.774</v>
      </c>
      <c r="P683" s="16" t="str">
        <f ca="1">IFERROR(INDEX(VpD!$2:$2,MATCH(H683,VpD!$1:$1,1)),VpD!$I$2)</f>
        <v>1961-1972</v>
      </c>
      <c r="Q683" s="1">
        <f ca="1">INDEX(VpD!$C$3:$I$27,MATCH(F683,VpD!$B$3:$B$27,0),MATCH(P683,VpD!$C$2:$I$2,0))</f>
        <v>97</v>
      </c>
      <c r="R683" s="16">
        <f t="shared" ca="1" si="139"/>
        <v>110.774</v>
      </c>
      <c r="S683" s="14">
        <f t="shared" ca="1" si="140"/>
        <v>712214.61</v>
      </c>
      <c r="T683" s="14">
        <f t="shared" ca="1" si="141"/>
        <v>6169455.8200000003</v>
      </c>
      <c r="U683" s="14" t="str">
        <f t="shared" ca="1" si="142"/>
        <v>0A3F507E-1804-32B8-E044-0003BA298018</v>
      </c>
    </row>
    <row r="684" spans="1:21" s="14" customFormat="1" x14ac:dyDescent="0.25">
      <c r="A684" s="14">
        <f t="shared" si="130"/>
        <v>684</v>
      </c>
      <c r="B684" s="14" t="str">
        <f t="shared" ca="1" si="131"/>
        <v>8847E3DD-8C2A-431F-8423-F32F5CD6660C</v>
      </c>
      <c r="C684" s="14" t="str">
        <f t="shared" ca="1" si="132"/>
        <v>Engvej</v>
      </c>
      <c r="D684" s="14" t="str">
        <f t="shared" ca="1" si="133"/>
        <v>36</v>
      </c>
      <c r="E684" s="14" t="str">
        <f t="shared" ca="1" si="134"/>
        <v>16fø</v>
      </c>
      <c r="F684" s="1">
        <f t="shared" ca="1" si="135"/>
        <v>120</v>
      </c>
      <c r="G684" s="1">
        <f t="shared" ca="1" si="136"/>
        <v>154</v>
      </c>
      <c r="H684" s="1">
        <f t="shared" ca="1" si="137"/>
        <v>1998</v>
      </c>
      <c r="I684" s="1" t="str">
        <f ca="1">INDEX(Relationstabel!$C$3:$K$10,MATCH(INDIRECT($A$1&amp;"J"&amp;A684),Relationstabel!$A$3:$A$10,0),MATCH(IFERROR(VALUE(INDIRECT($A$1&amp;"K"&amp;A684)),0),Relationstabel!$C$1:$K$1,0))</f>
        <v>Naturgas</v>
      </c>
      <c r="J684" s="1" t="str">
        <f ca="1">INDEX(Anvendelseskode!B:B,MATCH($F684,Anvendelseskode!$A:$A,0))</f>
        <v>Fritliggende enfamilieshus (parcelhus)</v>
      </c>
      <c r="K684" s="1" t="str">
        <f ca="1">INDEX(Anvendelseskode!C:C,MATCH($F684,Anvendelseskode!$A:$A,0))</f>
        <v>Parcelhuse</v>
      </c>
      <c r="L684" s="1" t="str">
        <f ca="1">INDEX(Anvendelseskode!D:D,MATCH($F684,Anvendelseskode!$A:$A,0))</f>
        <v>Private husholdninger</v>
      </c>
      <c r="M684" s="1" t="str">
        <f ca="1">IFERROR(INDEX(SBi!$2:$2,MATCH(H684,SBi!$1:$1,1)),SBi!$K$2)</f>
        <v>1979-1998</v>
      </c>
      <c r="N684" s="1">
        <f ca="1">INDEX(SBi!$C$3:$K$28,MATCH(F684,SBi!$B$3:$B$28,0),MATCH(M684,SBi!$C$2:$K$2,0))</f>
        <v>105.4</v>
      </c>
      <c r="O684" s="16">
        <f t="shared" ca="1" si="138"/>
        <v>16.2316</v>
      </c>
      <c r="P684" s="16" t="str">
        <f ca="1">IFERROR(INDEX(VpD!$2:$2,MATCH(H684,VpD!$1:$1,1)),VpD!$I$2)</f>
        <v>1979-1998</v>
      </c>
      <c r="Q684" s="1">
        <f ca="1">INDEX(VpD!$C$3:$I$27,MATCH(F684,VpD!$B$3:$B$27,0),MATCH(P684,VpD!$C$2:$I$2,0))</f>
        <v>90</v>
      </c>
      <c r="R684" s="16">
        <f t="shared" ca="1" si="139"/>
        <v>13.86</v>
      </c>
      <c r="S684" s="14">
        <f t="shared" ca="1" si="140"/>
        <v>711587.36</v>
      </c>
      <c r="T684" s="14">
        <f t="shared" ca="1" si="141"/>
        <v>6170531.6500000004</v>
      </c>
      <c r="U684" s="14" t="str">
        <f t="shared" ca="1" si="142"/>
        <v>0A3F507E-1714-32B8-E044-0003BA298018</v>
      </c>
    </row>
    <row r="685" spans="1:21" s="14" customFormat="1" x14ac:dyDescent="0.25">
      <c r="A685" s="14">
        <f t="shared" si="130"/>
        <v>685</v>
      </c>
      <c r="B685" s="14" t="str">
        <f t="shared" ca="1" si="131"/>
        <v>A8DF317B-E145-4DE7-B94C-54357A863A54</v>
      </c>
      <c r="C685" s="14" t="str">
        <f t="shared" ca="1" si="132"/>
        <v>Løkketoften</v>
      </c>
      <c r="D685" s="14" t="str">
        <f t="shared" ca="1" si="133"/>
        <v>49</v>
      </c>
      <c r="E685" s="14" t="str">
        <f t="shared" ca="1" si="134"/>
        <v>9dk</v>
      </c>
      <c r="F685" s="1">
        <f t="shared" ca="1" si="135"/>
        <v>120</v>
      </c>
      <c r="G685" s="1">
        <f t="shared" ca="1" si="136"/>
        <v>134</v>
      </c>
      <c r="H685" s="1">
        <f t="shared" ca="1" si="137"/>
        <v>1984</v>
      </c>
      <c r="I685" s="1" t="str">
        <f ca="1">INDEX(Relationstabel!$C$3:$K$10,MATCH(INDIRECT($A$1&amp;"J"&amp;A685),Relationstabel!$A$3:$A$10,0),MATCH(IFERROR(VALUE(INDIRECT($A$1&amp;"K"&amp;A685)),0),Relationstabel!$C$1:$K$1,0))</f>
        <v>Naturgas</v>
      </c>
      <c r="J685" s="1" t="str">
        <f ca="1">INDEX(Anvendelseskode!B:B,MATCH($F685,Anvendelseskode!$A:$A,0))</f>
        <v>Fritliggende enfamilieshus (parcelhus)</v>
      </c>
      <c r="K685" s="1" t="str">
        <f ca="1">INDEX(Anvendelseskode!C:C,MATCH($F685,Anvendelseskode!$A:$A,0))</f>
        <v>Parcelhuse</v>
      </c>
      <c r="L685" s="1" t="str">
        <f ca="1">INDEX(Anvendelseskode!D:D,MATCH($F685,Anvendelseskode!$A:$A,0))</f>
        <v>Private husholdninger</v>
      </c>
      <c r="M685" s="1" t="str">
        <f ca="1">IFERROR(INDEX(SBi!$2:$2,MATCH(H685,SBi!$1:$1,1)),SBi!$K$2)</f>
        <v>1979-1998</v>
      </c>
      <c r="N685" s="1">
        <f ca="1">INDEX(SBi!$C$3:$K$28,MATCH(F685,SBi!$B$3:$B$28,0),MATCH(M685,SBi!$C$2:$K$2,0))</f>
        <v>105.4</v>
      </c>
      <c r="O685" s="16">
        <f t="shared" ca="1" si="138"/>
        <v>14.1236</v>
      </c>
      <c r="P685" s="16" t="str">
        <f ca="1">IFERROR(INDEX(VpD!$2:$2,MATCH(H685,VpD!$1:$1,1)),VpD!$I$2)</f>
        <v>1979-1998</v>
      </c>
      <c r="Q685" s="1">
        <f ca="1">INDEX(VpD!$C$3:$I$27,MATCH(F685,VpD!$B$3:$B$27,0),MATCH(P685,VpD!$C$2:$I$2,0))</f>
        <v>90</v>
      </c>
      <c r="R685" s="16">
        <f t="shared" ca="1" si="139"/>
        <v>12.06</v>
      </c>
      <c r="S685" s="14">
        <f t="shared" ca="1" si="140"/>
        <v>710842.68</v>
      </c>
      <c r="T685" s="14">
        <f t="shared" ca="1" si="141"/>
        <v>6172065.5499999998</v>
      </c>
      <c r="U685" s="14" t="str">
        <f t="shared" ca="1" si="142"/>
        <v>0A3F507E-1D14-32B8-E044-0003BA298018</v>
      </c>
    </row>
    <row r="686" spans="1:21" s="14" customFormat="1" x14ac:dyDescent="0.25">
      <c r="A686" s="14">
        <f t="shared" si="130"/>
        <v>686</v>
      </c>
      <c r="B686" s="14" t="str">
        <f t="shared" ca="1" si="131"/>
        <v>0AF9C32D-3DCE-45B0-AE38-88ADA8C47433</v>
      </c>
      <c r="C686" s="14" t="str">
        <f t="shared" ca="1" si="132"/>
        <v>Bellishaven</v>
      </c>
      <c r="D686" s="14" t="str">
        <f t="shared" ca="1" si="133"/>
        <v>22</v>
      </c>
      <c r="E686" s="14" t="str">
        <f t="shared" ca="1" si="134"/>
        <v>27ad</v>
      </c>
      <c r="F686" s="1">
        <f t="shared" ca="1" si="135"/>
        <v>130</v>
      </c>
      <c r="G686" s="1">
        <f t="shared" ca="1" si="136"/>
        <v>90</v>
      </c>
      <c r="H686" s="1">
        <f t="shared" ca="1" si="137"/>
        <v>1993</v>
      </c>
      <c r="I686" s="1" t="str">
        <f ca="1">INDEX(Relationstabel!$C$3:$K$10,MATCH(INDIRECT($A$1&amp;"J"&amp;A686),Relationstabel!$A$3:$A$10,0),MATCH(IFERROR(VALUE(INDIRECT($A$1&amp;"K"&amp;A686)),0),Relationstabel!$C$1:$K$1,0))</f>
        <v>Fjernvarme/ Blokvarme</v>
      </c>
      <c r="J686" s="1" t="str">
        <f ca="1">INDEX(Anvendelseskode!B:B,MATCH($F686,Anvendelseskode!$A:$A,0))</f>
        <v>Række-, kæde-, dobbelthus (lodret adskillelse mellem enhederne)</v>
      </c>
      <c r="K686" s="1" t="str">
        <f ca="1">INDEX(Anvendelseskode!C:C,MATCH($F686,Anvendelseskode!$A:$A,0))</f>
        <v>Række-, kæde og dobbelthuse</v>
      </c>
      <c r="L686" s="1" t="str">
        <f ca="1">INDEX(Anvendelseskode!D:D,MATCH($F686,Anvendelseskode!$A:$A,0))</f>
        <v>Private husholdninger</v>
      </c>
      <c r="M686" s="1" t="str">
        <f ca="1">IFERROR(INDEX(SBi!$2:$2,MATCH(H686,SBi!$1:$1,1)),SBi!$K$2)</f>
        <v>1979-1998</v>
      </c>
      <c r="N686" s="1">
        <f ca="1">INDEX(SBi!$C$3:$K$28,MATCH(F686,SBi!$B$3:$B$28,0),MATCH(M686,SBi!$C$2:$K$2,0))</f>
        <v>96.8</v>
      </c>
      <c r="O686" s="16">
        <f t="shared" ca="1" si="138"/>
        <v>8.7119999999999997</v>
      </c>
      <c r="P686" s="16" t="str">
        <f ca="1">IFERROR(INDEX(VpD!$2:$2,MATCH(H686,VpD!$1:$1,1)),VpD!$I$2)</f>
        <v>1979-1998</v>
      </c>
      <c r="Q686" s="1">
        <f ca="1">INDEX(VpD!$C$3:$I$27,MATCH(F686,VpD!$B$3:$B$27,0),MATCH(P686,VpD!$C$2:$I$2,0))</f>
        <v>74</v>
      </c>
      <c r="R686" s="16">
        <f t="shared" ca="1" si="139"/>
        <v>6.66</v>
      </c>
      <c r="S686" s="14">
        <f t="shared" ca="1" si="140"/>
        <v>711523.9</v>
      </c>
      <c r="T686" s="14">
        <f t="shared" ca="1" si="141"/>
        <v>6172446.1200000001</v>
      </c>
      <c r="U686" s="14" t="str">
        <f t="shared" ca="1" si="142"/>
        <v>0A3F507E-151E-32B8-E044-0003BA298018</v>
      </c>
    </row>
    <row r="687" spans="1:21" s="14" customFormat="1" x14ac:dyDescent="0.25">
      <c r="A687" s="14">
        <f t="shared" si="130"/>
        <v>687</v>
      </c>
      <c r="B687" s="14" t="str">
        <f t="shared" ca="1" si="131"/>
        <v>C2E51364-F6BC-482C-AC1D-136C746404C5</v>
      </c>
      <c r="C687" s="14" t="str">
        <f t="shared" ca="1" si="132"/>
        <v>Selsøvej</v>
      </c>
      <c r="D687" s="14" t="str">
        <f t="shared" ca="1" si="133"/>
        <v>29</v>
      </c>
      <c r="E687" s="14" t="str">
        <f t="shared" ca="1" si="134"/>
        <v>18fp</v>
      </c>
      <c r="F687" s="1">
        <f t="shared" ca="1" si="135"/>
        <v>120</v>
      </c>
      <c r="G687" s="1">
        <f t="shared" ca="1" si="136"/>
        <v>121</v>
      </c>
      <c r="H687" s="1">
        <f t="shared" ca="1" si="137"/>
        <v>1967</v>
      </c>
      <c r="I687" s="1" t="str">
        <f ca="1">INDEX(Relationstabel!$C$3:$K$10,MATCH(INDIRECT($A$1&amp;"J"&amp;A687),Relationstabel!$A$3:$A$10,0),MATCH(IFERROR(VALUE(INDIRECT($A$1&amp;"K"&amp;A687)),0),Relationstabel!$C$1:$K$1,0))</f>
        <v>Olie</v>
      </c>
      <c r="J687" s="1" t="str">
        <f ca="1">INDEX(Anvendelseskode!B:B,MATCH($F687,Anvendelseskode!$A:$A,0))</f>
        <v>Fritliggende enfamilieshus (parcelhus)</v>
      </c>
      <c r="K687" s="1" t="str">
        <f ca="1">INDEX(Anvendelseskode!C:C,MATCH($F687,Anvendelseskode!$A:$A,0))</f>
        <v>Parcelhuse</v>
      </c>
      <c r="L687" s="1" t="str">
        <f ca="1">INDEX(Anvendelseskode!D:D,MATCH($F687,Anvendelseskode!$A:$A,0))</f>
        <v>Private husholdninger</v>
      </c>
      <c r="M687" s="1" t="str">
        <f ca="1">IFERROR(INDEX(SBi!$2:$2,MATCH(H687,SBi!$1:$1,1)),SBi!$K$2)</f>
        <v>1961-1972</v>
      </c>
      <c r="N687" s="1">
        <f ca="1">INDEX(SBi!$C$3:$K$28,MATCH(F687,SBi!$B$3:$B$28,0),MATCH(M687,SBi!$C$2:$K$2,0))</f>
        <v>134.30000000000001</v>
      </c>
      <c r="O687" s="16">
        <f t="shared" ca="1" si="138"/>
        <v>16.250300000000003</v>
      </c>
      <c r="P687" s="16" t="str">
        <f ca="1">IFERROR(INDEX(VpD!$2:$2,MATCH(H687,VpD!$1:$1,1)),VpD!$I$2)</f>
        <v>1961-1972</v>
      </c>
      <c r="Q687" s="1">
        <f ca="1">INDEX(VpD!$C$3:$I$27,MATCH(F687,VpD!$B$3:$B$27,0),MATCH(P687,VpD!$C$2:$I$2,0))</f>
        <v>143</v>
      </c>
      <c r="R687" s="16">
        <f t="shared" ca="1" si="139"/>
        <v>17.303000000000001</v>
      </c>
      <c r="S687" s="14">
        <f t="shared" ca="1" si="140"/>
        <v>713312.21</v>
      </c>
      <c r="T687" s="14">
        <f t="shared" ca="1" si="141"/>
        <v>6169021.0199999996</v>
      </c>
      <c r="U687" s="14" t="str">
        <f t="shared" ca="1" si="142"/>
        <v>0A3F507E-2120-32B8-E044-0003BA298018</v>
      </c>
    </row>
    <row r="688" spans="1:21" s="14" customFormat="1" x14ac:dyDescent="0.25">
      <c r="A688" s="14">
        <f t="shared" si="130"/>
        <v>688</v>
      </c>
      <c r="B688" s="14" t="str">
        <f t="shared" ca="1" si="131"/>
        <v>81A31A47-9EE5-4BA7-8BA8-8EA28071D5C8</v>
      </c>
      <c r="C688" s="14" t="str">
        <f t="shared" ca="1" si="132"/>
        <v>Svenstrupvej</v>
      </c>
      <c r="D688" s="14" t="str">
        <f t="shared" ca="1" si="133"/>
        <v>40</v>
      </c>
      <c r="E688" s="14" t="str">
        <f t="shared" ca="1" si="134"/>
        <v>12v</v>
      </c>
      <c r="F688" s="1">
        <f t="shared" ca="1" si="135"/>
        <v>120</v>
      </c>
      <c r="G688" s="1">
        <f t="shared" ca="1" si="136"/>
        <v>109</v>
      </c>
      <c r="H688" s="1">
        <f t="shared" ca="1" si="137"/>
        <v>1967</v>
      </c>
      <c r="I688" s="1" t="str">
        <f ca="1">INDEX(Relationstabel!$C$3:$K$10,MATCH(INDIRECT($A$1&amp;"J"&amp;A688),Relationstabel!$A$3:$A$10,0),MATCH(IFERROR(VALUE(INDIRECT($A$1&amp;"K"&amp;A688)),0),Relationstabel!$C$1:$K$1,0))</f>
        <v>Naturgas</v>
      </c>
      <c r="J688" s="1" t="str">
        <f ca="1">INDEX(Anvendelseskode!B:B,MATCH($F688,Anvendelseskode!$A:$A,0))</f>
        <v>Fritliggende enfamilieshus (parcelhus)</v>
      </c>
      <c r="K688" s="1" t="str">
        <f ca="1">INDEX(Anvendelseskode!C:C,MATCH($F688,Anvendelseskode!$A:$A,0))</f>
        <v>Parcelhuse</v>
      </c>
      <c r="L688" s="1" t="str">
        <f ca="1">INDEX(Anvendelseskode!D:D,MATCH($F688,Anvendelseskode!$A:$A,0))</f>
        <v>Private husholdninger</v>
      </c>
      <c r="M688" s="1" t="str">
        <f ca="1">IFERROR(INDEX(SBi!$2:$2,MATCH(H688,SBi!$1:$1,1)),SBi!$K$2)</f>
        <v>1961-1972</v>
      </c>
      <c r="N688" s="1">
        <f ca="1">INDEX(SBi!$C$3:$K$28,MATCH(F688,SBi!$B$3:$B$28,0),MATCH(M688,SBi!$C$2:$K$2,0))</f>
        <v>134.30000000000001</v>
      </c>
      <c r="O688" s="16">
        <f t="shared" ca="1" si="138"/>
        <v>14.6387</v>
      </c>
      <c r="P688" s="16" t="str">
        <f ca="1">IFERROR(INDEX(VpD!$2:$2,MATCH(H688,VpD!$1:$1,1)),VpD!$I$2)</f>
        <v>1961-1972</v>
      </c>
      <c r="Q688" s="1">
        <f ca="1">INDEX(VpD!$C$3:$I$27,MATCH(F688,VpD!$B$3:$B$27,0),MATCH(P688,VpD!$C$2:$I$2,0))</f>
        <v>143</v>
      </c>
      <c r="R688" s="16">
        <f t="shared" ca="1" si="139"/>
        <v>15.587</v>
      </c>
      <c r="S688" s="14">
        <f t="shared" ca="1" si="140"/>
        <v>712551.17</v>
      </c>
      <c r="T688" s="14">
        <f t="shared" ca="1" si="141"/>
        <v>6169198.6900000004</v>
      </c>
      <c r="U688" s="14" t="str">
        <f t="shared" ca="1" si="142"/>
        <v>0A3F507E-2220-32B8-E044-0003BA298018</v>
      </c>
    </row>
    <row r="689" spans="1:21" s="14" customFormat="1" x14ac:dyDescent="0.25">
      <c r="A689" s="14">
        <f t="shared" si="130"/>
        <v>689</v>
      </c>
      <c r="B689" s="14" t="str">
        <f t="shared" ca="1" si="131"/>
        <v>AC230B79-D4D9-4AD4-8EAC-B170DCFB1E69</v>
      </c>
      <c r="C689" s="14" t="str">
        <f t="shared" ca="1" si="132"/>
        <v>Valmuebakken</v>
      </c>
      <c r="D689" s="14" t="str">
        <f t="shared" ca="1" si="133"/>
        <v>48</v>
      </c>
      <c r="E689" s="14" t="str">
        <f t="shared" ca="1" si="134"/>
        <v>21ix</v>
      </c>
      <c r="F689" s="1">
        <f t="shared" ca="1" si="135"/>
        <v>130</v>
      </c>
      <c r="G689" s="1">
        <f t="shared" ca="1" si="136"/>
        <v>104</v>
      </c>
      <c r="H689" s="1">
        <f t="shared" ca="1" si="137"/>
        <v>1993</v>
      </c>
      <c r="I689" s="1" t="str">
        <f ca="1">INDEX(Relationstabel!$C$3:$K$10,MATCH(INDIRECT($A$1&amp;"J"&amp;A689),Relationstabel!$A$3:$A$10,0),MATCH(IFERROR(VALUE(INDIRECT($A$1&amp;"K"&amp;A689)),0),Relationstabel!$C$1:$K$1,0))</f>
        <v>Fjernvarme/ Blokvarme</v>
      </c>
      <c r="J689" s="1" t="str">
        <f ca="1">INDEX(Anvendelseskode!B:B,MATCH($F689,Anvendelseskode!$A:$A,0))</f>
        <v>Række-, kæde-, dobbelthus (lodret adskillelse mellem enhederne)</v>
      </c>
      <c r="K689" s="1" t="str">
        <f ca="1">INDEX(Anvendelseskode!C:C,MATCH($F689,Anvendelseskode!$A:$A,0))</f>
        <v>Række-, kæde og dobbelthuse</v>
      </c>
      <c r="L689" s="1" t="str">
        <f ca="1">INDEX(Anvendelseskode!D:D,MATCH($F689,Anvendelseskode!$A:$A,0))</f>
        <v>Private husholdninger</v>
      </c>
      <c r="M689" s="1" t="str">
        <f ca="1">IFERROR(INDEX(SBi!$2:$2,MATCH(H689,SBi!$1:$1,1)),SBi!$K$2)</f>
        <v>1979-1998</v>
      </c>
      <c r="N689" s="1">
        <f ca="1">INDEX(SBi!$C$3:$K$28,MATCH(F689,SBi!$B$3:$B$28,0),MATCH(M689,SBi!$C$2:$K$2,0))</f>
        <v>96.8</v>
      </c>
      <c r="O689" s="16">
        <f t="shared" ca="1" si="138"/>
        <v>10.0672</v>
      </c>
      <c r="P689" s="16" t="str">
        <f ca="1">IFERROR(INDEX(VpD!$2:$2,MATCH(H689,VpD!$1:$1,1)),VpD!$I$2)</f>
        <v>1979-1998</v>
      </c>
      <c r="Q689" s="1">
        <f ca="1">INDEX(VpD!$C$3:$I$27,MATCH(F689,VpD!$B$3:$B$27,0),MATCH(P689,VpD!$C$2:$I$2,0))</f>
        <v>74</v>
      </c>
      <c r="R689" s="16">
        <f t="shared" ca="1" si="139"/>
        <v>7.6959999999999997</v>
      </c>
      <c r="S689" s="14">
        <f t="shared" ca="1" si="140"/>
        <v>711684.62</v>
      </c>
      <c r="T689" s="14">
        <f t="shared" ca="1" si="141"/>
        <v>6172488.4299999997</v>
      </c>
      <c r="U689" s="14" t="str">
        <f t="shared" ca="1" si="142"/>
        <v>0A3F507E-2420-32B8-E044-0003BA298018</v>
      </c>
    </row>
    <row r="690" spans="1:21" s="14" customFormat="1" x14ac:dyDescent="0.25">
      <c r="A690" s="14">
        <f t="shared" si="130"/>
        <v>690</v>
      </c>
      <c r="B690" s="14" t="str">
        <f t="shared" ca="1" si="131"/>
        <v>5D5F7817-6AC2-4F6C-B5C6-9E469BE32218</v>
      </c>
      <c r="C690" s="14" t="str">
        <f t="shared" ca="1" si="132"/>
        <v>Gammelgårds Alle</v>
      </c>
      <c r="D690" s="14" t="str">
        <f t="shared" ca="1" si="133"/>
        <v>1</v>
      </c>
      <c r="E690" s="14" t="str">
        <f t="shared" ca="1" si="134"/>
        <v>3am</v>
      </c>
      <c r="F690" s="1">
        <f t="shared" ca="1" si="135"/>
        <v>140</v>
      </c>
      <c r="G690" s="1">
        <f t="shared" ca="1" si="136"/>
        <v>1578</v>
      </c>
      <c r="H690" s="1">
        <f t="shared" ca="1" si="137"/>
        <v>1966</v>
      </c>
      <c r="I690" s="1" t="str">
        <f ca="1">INDEX(Relationstabel!$C$3:$K$10,MATCH(INDIRECT($A$1&amp;"J"&amp;A690),Relationstabel!$A$3:$A$10,0),MATCH(IFERROR(VALUE(INDIRECT($A$1&amp;"K"&amp;A690)),0),Relationstabel!$C$1:$K$1,0))</f>
        <v>Fjernvarme/ Blokvarme</v>
      </c>
      <c r="J690" s="1" t="str">
        <f ca="1">INDEX(Anvendelseskode!B:B,MATCH($F690,Anvendelseskode!$A:$A,0))</f>
        <v>Etageboligbebyggelse</v>
      </c>
      <c r="K690" s="1" t="str">
        <f ca="1">INDEX(Anvendelseskode!C:C,MATCH($F690,Anvendelseskode!$A:$A,0))</f>
        <v>Etageboligbebyggelse</v>
      </c>
      <c r="L690" s="1" t="str">
        <f ca="1">INDEX(Anvendelseskode!D:D,MATCH($F690,Anvendelseskode!$A:$A,0))</f>
        <v>Private husholdninger</v>
      </c>
      <c r="M690" s="1" t="str">
        <f ca="1">IFERROR(INDEX(SBi!$2:$2,MATCH(H690,SBi!$1:$1,1)),SBi!$K$2)</f>
        <v>1961-1972</v>
      </c>
      <c r="N690" s="1">
        <f ca="1">INDEX(SBi!$C$3:$K$28,MATCH(F690,SBi!$B$3:$B$28,0),MATCH(M690,SBi!$C$2:$K$2,0))</f>
        <v>132.30000000000001</v>
      </c>
      <c r="O690" s="16">
        <f t="shared" ca="1" si="138"/>
        <v>208.76940000000002</v>
      </c>
      <c r="P690" s="16" t="str">
        <f ca="1">IFERROR(INDEX(VpD!$2:$2,MATCH(H690,VpD!$1:$1,1)),VpD!$I$2)</f>
        <v>1961-1972</v>
      </c>
      <c r="Q690" s="1">
        <f ca="1">INDEX(VpD!$C$3:$I$27,MATCH(F690,VpD!$B$3:$B$27,0),MATCH(P690,VpD!$C$2:$I$2,0))</f>
        <v>126</v>
      </c>
      <c r="R690" s="16">
        <f t="shared" ca="1" si="139"/>
        <v>198.828</v>
      </c>
      <c r="S690" s="14">
        <f t="shared" ca="1" si="140"/>
        <v>713115.81</v>
      </c>
      <c r="T690" s="14">
        <f t="shared" ca="1" si="141"/>
        <v>6169639.7800000003</v>
      </c>
      <c r="U690" s="14" t="str">
        <f t="shared" ca="1" si="142"/>
        <v>0A3F507E-1726-32B8-E044-0003BA298018</v>
      </c>
    </row>
    <row r="691" spans="1:21" s="14" customFormat="1" x14ac:dyDescent="0.25">
      <c r="A691" s="14">
        <f t="shared" si="130"/>
        <v>691</v>
      </c>
      <c r="B691" s="14" t="str">
        <f t="shared" ca="1" si="131"/>
        <v>78E85A35-C74C-40CC-9C8B-524D0E5DCC68</v>
      </c>
      <c r="C691" s="14" t="str">
        <f t="shared" ca="1" si="132"/>
        <v>Løvenborgvej</v>
      </c>
      <c r="D691" s="14" t="str">
        <f t="shared" ca="1" si="133"/>
        <v>6</v>
      </c>
      <c r="E691" s="14" t="str">
        <f t="shared" ca="1" si="134"/>
        <v>24gf</v>
      </c>
      <c r="F691" s="1">
        <f t="shared" ca="1" si="135"/>
        <v>120</v>
      </c>
      <c r="G691" s="1">
        <f t="shared" ca="1" si="136"/>
        <v>132</v>
      </c>
      <c r="H691" s="1">
        <f t="shared" ca="1" si="137"/>
        <v>1995</v>
      </c>
      <c r="I691" s="1" t="str">
        <f ca="1">INDEX(Relationstabel!$C$3:$K$10,MATCH(INDIRECT($A$1&amp;"J"&amp;A691),Relationstabel!$A$3:$A$10,0),MATCH(IFERROR(VALUE(INDIRECT($A$1&amp;"K"&amp;A691)),0),Relationstabel!$C$1:$K$1,0))</f>
        <v>Elvarme</v>
      </c>
      <c r="J691" s="1" t="str">
        <f ca="1">INDEX(Anvendelseskode!B:B,MATCH($F691,Anvendelseskode!$A:$A,0))</f>
        <v>Fritliggende enfamilieshus (parcelhus)</v>
      </c>
      <c r="K691" s="1" t="str">
        <f ca="1">INDEX(Anvendelseskode!C:C,MATCH($F691,Anvendelseskode!$A:$A,0))</f>
        <v>Parcelhuse</v>
      </c>
      <c r="L691" s="1" t="str">
        <f ca="1">INDEX(Anvendelseskode!D:D,MATCH($F691,Anvendelseskode!$A:$A,0))</f>
        <v>Private husholdninger</v>
      </c>
      <c r="M691" s="1" t="str">
        <f ca="1">IFERROR(INDEX(SBi!$2:$2,MATCH(H691,SBi!$1:$1,1)),SBi!$K$2)</f>
        <v>1979-1998</v>
      </c>
      <c r="N691" s="1">
        <f ca="1">INDEX(SBi!$C$3:$K$28,MATCH(F691,SBi!$B$3:$B$28,0),MATCH(M691,SBi!$C$2:$K$2,0))</f>
        <v>105.4</v>
      </c>
      <c r="O691" s="16">
        <f t="shared" ca="1" si="138"/>
        <v>13.912800000000001</v>
      </c>
      <c r="P691" s="16" t="str">
        <f ca="1">IFERROR(INDEX(VpD!$2:$2,MATCH(H691,VpD!$1:$1,1)),VpD!$I$2)</f>
        <v>1979-1998</v>
      </c>
      <c r="Q691" s="1">
        <f ca="1">INDEX(VpD!$C$3:$I$27,MATCH(F691,VpD!$B$3:$B$27,0),MATCH(P691,VpD!$C$2:$I$2,0))</f>
        <v>90</v>
      </c>
      <c r="R691" s="16">
        <f t="shared" ca="1" si="139"/>
        <v>11.88</v>
      </c>
      <c r="S691" s="14">
        <f t="shared" ca="1" si="140"/>
        <v>714110.26</v>
      </c>
      <c r="T691" s="14">
        <f t="shared" ca="1" si="141"/>
        <v>6168779.7199999997</v>
      </c>
      <c r="U691" s="14" t="str">
        <f t="shared" ca="1" si="142"/>
        <v>0A3F507E-1D26-32B8-E044-0003BA298018</v>
      </c>
    </row>
    <row r="692" spans="1:21" s="14" customFormat="1" x14ac:dyDescent="0.25">
      <c r="A692" s="14">
        <f t="shared" si="130"/>
        <v>692</v>
      </c>
      <c r="B692" s="14" t="str">
        <f t="shared" ca="1" si="131"/>
        <v>4072D006-2175-404D-87E8-3D3AD823861D</v>
      </c>
      <c r="C692" s="14" t="str">
        <f t="shared" ca="1" si="132"/>
        <v>Selsøvej</v>
      </c>
      <c r="D692" s="14" t="str">
        <f t="shared" ca="1" si="133"/>
        <v>35</v>
      </c>
      <c r="E692" s="14" t="str">
        <f t="shared" ca="1" si="134"/>
        <v>18dl</v>
      </c>
      <c r="F692" s="1">
        <f t="shared" ca="1" si="135"/>
        <v>120</v>
      </c>
      <c r="G692" s="1">
        <f t="shared" ca="1" si="136"/>
        <v>165</v>
      </c>
      <c r="H692" s="1">
        <f t="shared" ca="1" si="137"/>
        <v>1997</v>
      </c>
      <c r="I692" s="1" t="str">
        <f ca="1">INDEX(Relationstabel!$C$3:$K$10,MATCH(INDIRECT($A$1&amp;"J"&amp;A692),Relationstabel!$A$3:$A$10,0),MATCH(IFERROR(VALUE(INDIRECT($A$1&amp;"K"&amp;A692)),0),Relationstabel!$C$1:$K$1,0))</f>
        <v>Elvarme</v>
      </c>
      <c r="J692" s="1" t="str">
        <f ca="1">INDEX(Anvendelseskode!B:B,MATCH($F692,Anvendelseskode!$A:$A,0))</f>
        <v>Fritliggende enfamilieshus (parcelhus)</v>
      </c>
      <c r="K692" s="1" t="str">
        <f ca="1">INDEX(Anvendelseskode!C:C,MATCH($F692,Anvendelseskode!$A:$A,0))</f>
        <v>Parcelhuse</v>
      </c>
      <c r="L692" s="1" t="str">
        <f ca="1">INDEX(Anvendelseskode!D:D,MATCH($F692,Anvendelseskode!$A:$A,0))</f>
        <v>Private husholdninger</v>
      </c>
      <c r="M692" s="1" t="str">
        <f ca="1">IFERROR(INDEX(SBi!$2:$2,MATCH(H692,SBi!$1:$1,1)),SBi!$K$2)</f>
        <v>1979-1998</v>
      </c>
      <c r="N692" s="1">
        <f ca="1">INDEX(SBi!$C$3:$K$28,MATCH(F692,SBi!$B$3:$B$28,0),MATCH(M692,SBi!$C$2:$K$2,0))</f>
        <v>105.4</v>
      </c>
      <c r="O692" s="16">
        <f t="shared" ca="1" si="138"/>
        <v>17.390999999999998</v>
      </c>
      <c r="P692" s="16" t="str">
        <f ca="1">IFERROR(INDEX(VpD!$2:$2,MATCH(H692,VpD!$1:$1,1)),VpD!$I$2)</f>
        <v>1979-1998</v>
      </c>
      <c r="Q692" s="1">
        <f ca="1">INDEX(VpD!$C$3:$I$27,MATCH(F692,VpD!$B$3:$B$27,0),MATCH(P692,VpD!$C$2:$I$2,0))</f>
        <v>90</v>
      </c>
      <c r="R692" s="16">
        <f t="shared" ca="1" si="139"/>
        <v>14.85</v>
      </c>
      <c r="S692" s="14">
        <f t="shared" ca="1" si="140"/>
        <v>713261.92</v>
      </c>
      <c r="T692" s="14">
        <f t="shared" ca="1" si="141"/>
        <v>6169033.46</v>
      </c>
      <c r="U692" s="14" t="str">
        <f t="shared" ca="1" si="142"/>
        <v>0A3F507E-2126-32B8-E044-0003BA298018</v>
      </c>
    </row>
    <row r="693" spans="1:21" s="14" customFormat="1" x14ac:dyDescent="0.25">
      <c r="A693" s="14">
        <f t="shared" si="130"/>
        <v>693</v>
      </c>
      <c r="B693" s="14" t="str">
        <f t="shared" ca="1" si="131"/>
        <v>3D475A8A-299E-46BB-8D0E-A1C99F512C60</v>
      </c>
      <c r="C693" s="14" t="str">
        <f t="shared" ca="1" si="132"/>
        <v>Rendsagervej</v>
      </c>
      <c r="D693" s="14" t="str">
        <f t="shared" ca="1" si="133"/>
        <v>173</v>
      </c>
      <c r="E693" s="14" t="str">
        <f t="shared" ca="1" si="134"/>
        <v>9md</v>
      </c>
      <c r="F693" s="1">
        <f t="shared" ca="1" si="135"/>
        <v>120</v>
      </c>
      <c r="G693" s="1">
        <f t="shared" ca="1" si="136"/>
        <v>109</v>
      </c>
      <c r="H693" s="1">
        <f t="shared" ca="1" si="137"/>
        <v>1973</v>
      </c>
      <c r="I693" s="1" t="str">
        <f ca="1">INDEX(Relationstabel!$C$3:$K$10,MATCH(INDIRECT($A$1&amp;"J"&amp;A693),Relationstabel!$A$3:$A$10,0),MATCH(IFERROR(VALUE(INDIRECT($A$1&amp;"K"&amp;A693)),0),Relationstabel!$C$1:$K$1,0))</f>
        <v>Naturgas</v>
      </c>
      <c r="J693" s="1" t="str">
        <f ca="1">INDEX(Anvendelseskode!B:B,MATCH($F693,Anvendelseskode!$A:$A,0))</f>
        <v>Fritliggende enfamilieshus (parcelhus)</v>
      </c>
      <c r="K693" s="1" t="str">
        <f ca="1">INDEX(Anvendelseskode!C:C,MATCH($F693,Anvendelseskode!$A:$A,0))</f>
        <v>Parcelhuse</v>
      </c>
      <c r="L693" s="1" t="str">
        <f ca="1">INDEX(Anvendelseskode!D:D,MATCH($F693,Anvendelseskode!$A:$A,0))</f>
        <v>Private husholdninger</v>
      </c>
      <c r="M693" s="1" t="str">
        <f ca="1">IFERROR(INDEX(SBi!$2:$2,MATCH(H693,SBi!$1:$1,1)),SBi!$K$2)</f>
        <v>1973-1978</v>
      </c>
      <c r="N693" s="1">
        <f ca="1">INDEX(SBi!$C$3:$K$28,MATCH(F693,SBi!$B$3:$B$28,0),MATCH(M693,SBi!$C$2:$K$2,0))</f>
        <v>119.8</v>
      </c>
      <c r="O693" s="16">
        <f t="shared" ca="1" si="138"/>
        <v>13.058199999999999</v>
      </c>
      <c r="P693" s="16" t="str">
        <f ca="1">IFERROR(INDEX(VpD!$2:$2,MATCH(H693,VpD!$1:$1,1)),VpD!$I$2)</f>
        <v>1973-1978</v>
      </c>
      <c r="Q693" s="1">
        <f ca="1">INDEX(VpD!$C$3:$I$27,MATCH(F693,VpD!$B$3:$B$27,0),MATCH(P693,VpD!$C$2:$I$2,0))</f>
        <v>117</v>
      </c>
      <c r="R693" s="16">
        <f t="shared" ca="1" si="139"/>
        <v>12.753</v>
      </c>
      <c r="S693" s="14">
        <f t="shared" ca="1" si="140"/>
        <v>710771.96</v>
      </c>
      <c r="T693" s="14">
        <f t="shared" ca="1" si="141"/>
        <v>6171817.2699999996</v>
      </c>
      <c r="U693" s="14" t="str">
        <f t="shared" ca="1" si="142"/>
        <v>0A3F507E-2028-32B8-E044-0003BA298018</v>
      </c>
    </row>
    <row r="694" spans="1:21" s="14" customFormat="1" x14ac:dyDescent="0.25">
      <c r="A694" s="14">
        <f t="shared" si="130"/>
        <v>694</v>
      </c>
      <c r="B694" s="14" t="str">
        <f t="shared" ca="1" si="131"/>
        <v>1D373F61-190C-413F-9210-4B87DF2E29B2</v>
      </c>
      <c r="C694" s="14" t="str">
        <f t="shared" ca="1" si="132"/>
        <v>Horsbred</v>
      </c>
      <c r="D694" s="14" t="str">
        <f t="shared" ca="1" si="133"/>
        <v>163</v>
      </c>
      <c r="E694" s="14" t="str">
        <f t="shared" ca="1" si="134"/>
        <v>20bb</v>
      </c>
      <c r="F694" s="1">
        <f t="shared" ca="1" si="135"/>
        <v>120</v>
      </c>
      <c r="G694" s="1">
        <f t="shared" ca="1" si="136"/>
        <v>160</v>
      </c>
      <c r="H694" s="1">
        <f t="shared" ca="1" si="137"/>
        <v>1971</v>
      </c>
      <c r="I694" s="1" t="str">
        <f ca="1">INDEX(Relationstabel!$C$3:$K$10,MATCH(INDIRECT($A$1&amp;"J"&amp;A694),Relationstabel!$A$3:$A$10,0),MATCH(IFERROR(VALUE(INDIRECT($A$1&amp;"K"&amp;A694)),0),Relationstabel!$C$1:$K$1,0))</f>
        <v>Fjernvarme/ Blokvarme</v>
      </c>
      <c r="J694" s="1" t="str">
        <f ca="1">INDEX(Anvendelseskode!B:B,MATCH($F694,Anvendelseskode!$A:$A,0))</f>
        <v>Fritliggende enfamilieshus (parcelhus)</v>
      </c>
      <c r="K694" s="1" t="str">
        <f ca="1">INDEX(Anvendelseskode!C:C,MATCH($F694,Anvendelseskode!$A:$A,0))</f>
        <v>Parcelhuse</v>
      </c>
      <c r="L694" s="1" t="str">
        <f ca="1">INDEX(Anvendelseskode!D:D,MATCH($F694,Anvendelseskode!$A:$A,0))</f>
        <v>Private husholdninger</v>
      </c>
      <c r="M694" s="1" t="str">
        <f ca="1">IFERROR(INDEX(SBi!$2:$2,MATCH(H694,SBi!$1:$1,1)),SBi!$K$2)</f>
        <v>1961-1972</v>
      </c>
      <c r="N694" s="1">
        <f ca="1">INDEX(SBi!$C$3:$K$28,MATCH(F694,SBi!$B$3:$B$28,0),MATCH(M694,SBi!$C$2:$K$2,0))</f>
        <v>134.30000000000001</v>
      </c>
      <c r="O694" s="16">
        <f t="shared" ca="1" si="138"/>
        <v>21.488</v>
      </c>
      <c r="P694" s="16" t="str">
        <f ca="1">IFERROR(INDEX(VpD!$2:$2,MATCH(H694,VpD!$1:$1,1)),VpD!$I$2)</f>
        <v>1961-1972</v>
      </c>
      <c r="Q694" s="1">
        <f ca="1">INDEX(VpD!$C$3:$I$27,MATCH(F694,VpD!$B$3:$B$27,0),MATCH(P694,VpD!$C$2:$I$2,0))</f>
        <v>143</v>
      </c>
      <c r="R694" s="16">
        <f t="shared" ca="1" si="139"/>
        <v>22.88</v>
      </c>
      <c r="S694" s="14">
        <f t="shared" ca="1" si="140"/>
        <v>711255.56</v>
      </c>
      <c r="T694" s="14">
        <f t="shared" ca="1" si="141"/>
        <v>6172061.21</v>
      </c>
      <c r="U694" s="14" t="str">
        <f t="shared" ca="1" si="142"/>
        <v>0A3F507E-1917-32B8-E044-0003BA298018</v>
      </c>
    </row>
    <row r="695" spans="1:21" s="14" customFormat="1" x14ac:dyDescent="0.25">
      <c r="A695" s="14">
        <f t="shared" si="130"/>
        <v>695</v>
      </c>
      <c r="B695" s="14" t="str">
        <f t="shared" ca="1" si="131"/>
        <v>AF8B6D44-8142-4556-B890-156D15EEECFD</v>
      </c>
      <c r="C695" s="14" t="str">
        <f t="shared" ca="1" si="132"/>
        <v>Hyrdeengen</v>
      </c>
      <c r="D695" s="14" t="str">
        <f t="shared" ca="1" si="133"/>
        <v>395</v>
      </c>
      <c r="E695" s="14" t="str">
        <f t="shared" ca="1" si="134"/>
        <v>21cr</v>
      </c>
      <c r="F695" s="1">
        <f t="shared" ca="1" si="135"/>
        <v>130</v>
      </c>
      <c r="G695" s="1">
        <f t="shared" ca="1" si="136"/>
        <v>125</v>
      </c>
      <c r="H695" s="1">
        <f t="shared" ca="1" si="137"/>
        <v>1975</v>
      </c>
      <c r="I695" s="1" t="str">
        <f ca="1">INDEX(Relationstabel!$C$3:$K$10,MATCH(INDIRECT($A$1&amp;"J"&amp;A695),Relationstabel!$A$3:$A$10,0),MATCH(IFERROR(VALUE(INDIRECT($A$1&amp;"K"&amp;A695)),0),Relationstabel!$C$1:$K$1,0))</f>
        <v>Fjernvarme/ Blokvarme</v>
      </c>
      <c r="J695" s="1" t="str">
        <f ca="1">INDEX(Anvendelseskode!B:B,MATCH($F695,Anvendelseskode!$A:$A,0))</f>
        <v>Række-, kæde-, dobbelthus (lodret adskillelse mellem enhederne)</v>
      </c>
      <c r="K695" s="1" t="str">
        <f ca="1">INDEX(Anvendelseskode!C:C,MATCH($F695,Anvendelseskode!$A:$A,0))</f>
        <v>Række-, kæde og dobbelthuse</v>
      </c>
      <c r="L695" s="1" t="str">
        <f ca="1">INDEX(Anvendelseskode!D:D,MATCH($F695,Anvendelseskode!$A:$A,0))</f>
        <v>Private husholdninger</v>
      </c>
      <c r="M695" s="1" t="str">
        <f ca="1">IFERROR(INDEX(SBi!$2:$2,MATCH(H695,SBi!$1:$1,1)),SBi!$K$2)</f>
        <v>1973-1978</v>
      </c>
      <c r="N695" s="1">
        <f ca="1">INDEX(SBi!$C$3:$K$28,MATCH(F695,SBi!$B$3:$B$28,0),MATCH(M695,SBi!$C$2:$K$2,0))</f>
        <v>112.6</v>
      </c>
      <c r="O695" s="16">
        <f t="shared" ca="1" si="138"/>
        <v>14.074999999999999</v>
      </c>
      <c r="P695" s="16" t="str">
        <f ca="1">IFERROR(INDEX(VpD!$2:$2,MATCH(H695,VpD!$1:$1,1)),VpD!$I$2)</f>
        <v>1973-1978</v>
      </c>
      <c r="Q695" s="1">
        <f ca="1">INDEX(VpD!$C$3:$I$27,MATCH(F695,VpD!$B$3:$B$27,0),MATCH(P695,VpD!$C$2:$I$2,0))</f>
        <v>98</v>
      </c>
      <c r="R695" s="16">
        <f t="shared" ca="1" si="139"/>
        <v>12.25</v>
      </c>
      <c r="S695" s="14">
        <f t="shared" ca="1" si="140"/>
        <v>711498.97</v>
      </c>
      <c r="T695" s="14">
        <f t="shared" ca="1" si="141"/>
        <v>6172377.2300000004</v>
      </c>
      <c r="U695" s="14" t="str">
        <f t="shared" ca="1" si="142"/>
        <v>0A3F507E-1A17-32B8-E044-0003BA298018</v>
      </c>
    </row>
    <row r="696" spans="1:21" s="14" customFormat="1" x14ac:dyDescent="0.25">
      <c r="A696" s="14">
        <f t="shared" si="130"/>
        <v>696</v>
      </c>
      <c r="B696" s="14" t="str">
        <f t="shared" ca="1" si="131"/>
        <v>1577FEF2-D5D3-46AA-AB5C-14CF5ECB2E9B</v>
      </c>
      <c r="C696" s="14" t="str">
        <f t="shared" ca="1" si="132"/>
        <v>Rendsagervej</v>
      </c>
      <c r="D696" s="14" t="str">
        <f t="shared" ca="1" si="133"/>
        <v>156</v>
      </c>
      <c r="E696" s="14" t="str">
        <f t="shared" ca="1" si="134"/>
        <v>9fz</v>
      </c>
      <c r="F696" s="1">
        <f t="shared" ca="1" si="135"/>
        <v>120</v>
      </c>
      <c r="G696" s="1">
        <f t="shared" ca="1" si="136"/>
        <v>134</v>
      </c>
      <c r="H696" s="1">
        <f t="shared" ca="1" si="137"/>
        <v>1999</v>
      </c>
      <c r="I696" s="1" t="str">
        <f ca="1">INDEX(Relationstabel!$C$3:$K$10,MATCH(INDIRECT($A$1&amp;"J"&amp;A696),Relationstabel!$A$3:$A$10,0),MATCH(IFERROR(VALUE(INDIRECT($A$1&amp;"K"&amp;A696)),0),Relationstabel!$C$1:$K$1,0))</f>
        <v>Naturgas</v>
      </c>
      <c r="J696" s="1" t="str">
        <f ca="1">INDEX(Anvendelseskode!B:B,MATCH($F696,Anvendelseskode!$A:$A,0))</f>
        <v>Fritliggende enfamilieshus (parcelhus)</v>
      </c>
      <c r="K696" s="1" t="str">
        <f ca="1">INDEX(Anvendelseskode!C:C,MATCH($F696,Anvendelseskode!$A:$A,0))</f>
        <v>Parcelhuse</v>
      </c>
      <c r="L696" s="1" t="str">
        <f ca="1">INDEX(Anvendelseskode!D:D,MATCH($F696,Anvendelseskode!$A:$A,0))</f>
        <v>Private husholdninger</v>
      </c>
      <c r="M696" s="1" t="str">
        <f ca="1">IFERROR(INDEX(SBi!$2:$2,MATCH(H696,SBi!$1:$1,1)),SBi!$K$2)</f>
        <v>1999-2006</v>
      </c>
      <c r="N696" s="1">
        <f ca="1">INDEX(SBi!$C$3:$K$28,MATCH(F696,SBi!$B$3:$B$28,0),MATCH(M696,SBi!$C$2:$K$2,0))</f>
        <v>83.9</v>
      </c>
      <c r="O696" s="16">
        <f t="shared" ca="1" si="138"/>
        <v>11.242599999999999</v>
      </c>
      <c r="P696" s="16" t="str">
        <f ca="1">IFERROR(INDEX(VpD!$2:$2,MATCH(H696,VpD!$1:$1,1)),VpD!$I$2)</f>
        <v>&gt;1998</v>
      </c>
      <c r="Q696" s="1">
        <f ca="1">INDEX(VpD!$C$3:$I$27,MATCH(F696,VpD!$B$3:$B$27,0),MATCH(P696,VpD!$C$2:$I$2,0))</f>
        <v>72</v>
      </c>
      <c r="R696" s="16">
        <f t="shared" ca="1" si="139"/>
        <v>9.6479999999999997</v>
      </c>
      <c r="S696" s="14">
        <f t="shared" ca="1" si="140"/>
        <v>711035.14</v>
      </c>
      <c r="T696" s="14">
        <f t="shared" ca="1" si="141"/>
        <v>6171889.9800000004</v>
      </c>
      <c r="U696" s="14" t="str">
        <f t="shared" ca="1" si="142"/>
        <v>0A3F507E-2018-32B8-E044-0003BA298018</v>
      </c>
    </row>
    <row r="697" spans="1:21" s="14" customFormat="1" x14ac:dyDescent="0.25">
      <c r="A697" s="14">
        <f t="shared" si="130"/>
        <v>697</v>
      </c>
      <c r="B697" s="14" t="str">
        <f t="shared" ca="1" si="131"/>
        <v>D8FDD2CC-D3D6-4445-B93D-DF9403A67053</v>
      </c>
      <c r="C697" s="14" t="str">
        <f t="shared" ca="1" si="132"/>
        <v>Rendsagervej</v>
      </c>
      <c r="D697" s="14" t="str">
        <f t="shared" ca="1" si="133"/>
        <v>169</v>
      </c>
      <c r="E697" s="14" t="str">
        <f t="shared" ca="1" si="134"/>
        <v>9mf</v>
      </c>
      <c r="F697" s="1">
        <f t="shared" ca="1" si="135"/>
        <v>120</v>
      </c>
      <c r="G697" s="1">
        <f t="shared" ca="1" si="136"/>
        <v>109</v>
      </c>
      <c r="H697" s="1">
        <f t="shared" ca="1" si="137"/>
        <v>1973</v>
      </c>
      <c r="I697" s="1" t="str">
        <f ca="1">INDEX(Relationstabel!$C$3:$K$10,MATCH(INDIRECT($A$1&amp;"J"&amp;A697),Relationstabel!$A$3:$A$10,0),MATCH(IFERROR(VALUE(INDIRECT($A$1&amp;"K"&amp;A697)),0),Relationstabel!$C$1:$K$1,0))</f>
        <v>Naturgas</v>
      </c>
      <c r="J697" s="1" t="str">
        <f ca="1">INDEX(Anvendelseskode!B:B,MATCH($F697,Anvendelseskode!$A:$A,0))</f>
        <v>Fritliggende enfamilieshus (parcelhus)</v>
      </c>
      <c r="K697" s="1" t="str">
        <f ca="1">INDEX(Anvendelseskode!C:C,MATCH($F697,Anvendelseskode!$A:$A,0))</f>
        <v>Parcelhuse</v>
      </c>
      <c r="L697" s="1" t="str">
        <f ca="1">INDEX(Anvendelseskode!D:D,MATCH($F697,Anvendelseskode!$A:$A,0))</f>
        <v>Private husholdninger</v>
      </c>
      <c r="M697" s="1" t="str">
        <f ca="1">IFERROR(INDEX(SBi!$2:$2,MATCH(H697,SBi!$1:$1,1)),SBi!$K$2)</f>
        <v>1973-1978</v>
      </c>
      <c r="N697" s="1">
        <f ca="1">INDEX(SBi!$C$3:$K$28,MATCH(F697,SBi!$B$3:$B$28,0),MATCH(M697,SBi!$C$2:$K$2,0))</f>
        <v>119.8</v>
      </c>
      <c r="O697" s="16">
        <f t="shared" ca="1" si="138"/>
        <v>13.058199999999999</v>
      </c>
      <c r="P697" s="16" t="str">
        <f ca="1">IFERROR(INDEX(VpD!$2:$2,MATCH(H697,VpD!$1:$1,1)),VpD!$I$2)</f>
        <v>1973-1978</v>
      </c>
      <c r="Q697" s="1">
        <f ca="1">INDEX(VpD!$C$3:$I$27,MATCH(F697,VpD!$B$3:$B$27,0),MATCH(P697,VpD!$C$2:$I$2,0))</f>
        <v>117</v>
      </c>
      <c r="R697" s="16">
        <f t="shared" ca="1" si="139"/>
        <v>12.753</v>
      </c>
      <c r="S697" s="14">
        <f t="shared" ca="1" si="140"/>
        <v>710797.44</v>
      </c>
      <c r="T697" s="14">
        <f t="shared" ca="1" si="141"/>
        <v>6171833.0300000003</v>
      </c>
      <c r="U697" s="14" t="str">
        <f t="shared" ca="1" si="142"/>
        <v>0A3F507E-2025-32B8-E044-0003BA298018</v>
      </c>
    </row>
    <row r="698" spans="1:21" s="14" customFormat="1" x14ac:dyDescent="0.25">
      <c r="A698" s="14">
        <f t="shared" si="130"/>
        <v>698</v>
      </c>
      <c r="B698" s="14" t="str">
        <f t="shared" ca="1" si="131"/>
        <v>F2F41905-D65C-4D1F-9E78-726262D2E45A</v>
      </c>
      <c r="C698" s="14" t="str">
        <f t="shared" ca="1" si="132"/>
        <v>Gjeddesdalvej</v>
      </c>
      <c r="D698" s="14" t="str">
        <f t="shared" ca="1" si="133"/>
        <v>14</v>
      </c>
      <c r="E698" s="14" t="str">
        <f t="shared" ca="1" si="134"/>
        <v>7bt</v>
      </c>
      <c r="F698" s="1">
        <f t="shared" ca="1" si="135"/>
        <v>120</v>
      </c>
      <c r="G698" s="1">
        <f t="shared" ca="1" si="136"/>
        <v>113</v>
      </c>
      <c r="H698" s="1">
        <f t="shared" ca="1" si="137"/>
        <v>1963</v>
      </c>
      <c r="I698" s="1" t="str">
        <f ca="1">INDEX(Relationstabel!$C$3:$K$10,MATCH(INDIRECT($A$1&amp;"J"&amp;A698),Relationstabel!$A$3:$A$10,0),MATCH(IFERROR(VALUE(INDIRECT($A$1&amp;"K"&amp;A698)),0),Relationstabel!$C$1:$K$1,0))</f>
        <v>Naturgas</v>
      </c>
      <c r="J698" s="1" t="str">
        <f ca="1">INDEX(Anvendelseskode!B:B,MATCH($F698,Anvendelseskode!$A:$A,0))</f>
        <v>Fritliggende enfamilieshus (parcelhus)</v>
      </c>
      <c r="K698" s="1" t="str">
        <f ca="1">INDEX(Anvendelseskode!C:C,MATCH($F698,Anvendelseskode!$A:$A,0))</f>
        <v>Parcelhuse</v>
      </c>
      <c r="L698" s="1" t="str">
        <f ca="1">INDEX(Anvendelseskode!D:D,MATCH($F698,Anvendelseskode!$A:$A,0))</f>
        <v>Private husholdninger</v>
      </c>
      <c r="M698" s="1" t="str">
        <f ca="1">IFERROR(INDEX(SBi!$2:$2,MATCH(H698,SBi!$1:$1,1)),SBi!$K$2)</f>
        <v>1961-1972</v>
      </c>
      <c r="N698" s="1">
        <f ca="1">INDEX(SBi!$C$3:$K$28,MATCH(F698,SBi!$B$3:$B$28,0),MATCH(M698,SBi!$C$2:$K$2,0))</f>
        <v>134.30000000000001</v>
      </c>
      <c r="O698" s="16">
        <f t="shared" ca="1" si="138"/>
        <v>15.175900000000002</v>
      </c>
      <c r="P698" s="16" t="str">
        <f ca="1">IFERROR(INDEX(VpD!$2:$2,MATCH(H698,VpD!$1:$1,1)),VpD!$I$2)</f>
        <v>1961-1972</v>
      </c>
      <c r="Q698" s="1">
        <f ca="1">INDEX(VpD!$C$3:$I$27,MATCH(F698,VpD!$B$3:$B$27,0),MATCH(P698,VpD!$C$2:$I$2,0))</f>
        <v>143</v>
      </c>
      <c r="R698" s="16">
        <f t="shared" ca="1" si="139"/>
        <v>16.158999999999999</v>
      </c>
      <c r="S698" s="14">
        <f t="shared" ca="1" si="140"/>
        <v>712086.44</v>
      </c>
      <c r="T698" s="14">
        <f t="shared" ca="1" si="141"/>
        <v>6169520.4699999997</v>
      </c>
      <c r="U698" s="14" t="str">
        <f t="shared" ca="1" si="142"/>
        <v>0A3F507E-181F-32B8-E044-0003BA298018</v>
      </c>
    </row>
    <row r="699" spans="1:21" s="14" customFormat="1" x14ac:dyDescent="0.25">
      <c r="A699" s="14">
        <f t="shared" si="130"/>
        <v>699</v>
      </c>
      <c r="B699" s="14" t="str">
        <f t="shared" ca="1" si="131"/>
        <v>FBAB2112-784F-4949-8A59-48492E6C5E62</v>
      </c>
      <c r="C699" s="14" t="str">
        <f t="shared" ca="1" si="132"/>
        <v>Syvhøjvænge</v>
      </c>
      <c r="D699" s="14" t="str">
        <f t="shared" ca="1" si="133"/>
        <v>235</v>
      </c>
      <c r="E699" s="14" t="str">
        <f t="shared" ca="1" si="134"/>
        <v>21bh</v>
      </c>
      <c r="F699" s="1">
        <f t="shared" ca="1" si="135"/>
        <v>130</v>
      </c>
      <c r="G699" s="1">
        <f t="shared" ca="1" si="136"/>
        <v>170</v>
      </c>
      <c r="H699" s="1">
        <f t="shared" ca="1" si="137"/>
        <v>1971</v>
      </c>
      <c r="I699" s="1" t="str">
        <f ca="1">INDEX(Relationstabel!$C$3:$K$10,MATCH(INDIRECT($A$1&amp;"J"&amp;A699),Relationstabel!$A$3:$A$10,0),MATCH(IFERROR(VALUE(INDIRECT($A$1&amp;"K"&amp;A699)),0),Relationstabel!$C$1:$K$1,0))</f>
        <v>Fjernvarme/ Blokvarme</v>
      </c>
      <c r="J699" s="1" t="str">
        <f ca="1">INDEX(Anvendelseskode!B:B,MATCH($F699,Anvendelseskode!$A:$A,0))</f>
        <v>Række-, kæde-, dobbelthus (lodret adskillelse mellem enhederne)</v>
      </c>
      <c r="K699" s="1" t="str">
        <f ca="1">INDEX(Anvendelseskode!C:C,MATCH($F699,Anvendelseskode!$A:$A,0))</f>
        <v>Række-, kæde og dobbelthuse</v>
      </c>
      <c r="L699" s="1" t="str">
        <f ca="1">INDEX(Anvendelseskode!D:D,MATCH($F699,Anvendelseskode!$A:$A,0))</f>
        <v>Private husholdninger</v>
      </c>
      <c r="M699" s="1" t="str">
        <f ca="1">IFERROR(INDEX(SBi!$2:$2,MATCH(H699,SBi!$1:$1,1)),SBi!$K$2)</f>
        <v>1961-1972</v>
      </c>
      <c r="N699" s="1">
        <f ca="1">INDEX(SBi!$C$3:$K$28,MATCH(F699,SBi!$B$3:$B$28,0),MATCH(M699,SBi!$C$2:$K$2,0))</f>
        <v>119.9</v>
      </c>
      <c r="O699" s="16">
        <f t="shared" ca="1" si="138"/>
        <v>20.382999999999999</v>
      </c>
      <c r="P699" s="16" t="str">
        <f ca="1">IFERROR(INDEX(VpD!$2:$2,MATCH(H699,VpD!$1:$1,1)),VpD!$I$2)</f>
        <v>1961-1972</v>
      </c>
      <c r="Q699" s="1">
        <f ca="1">INDEX(VpD!$C$3:$I$27,MATCH(F699,VpD!$B$3:$B$27,0),MATCH(P699,VpD!$C$2:$I$2,0))</f>
        <v>120</v>
      </c>
      <c r="R699" s="16">
        <f t="shared" ca="1" si="139"/>
        <v>20.399999999999999</v>
      </c>
      <c r="S699" s="14">
        <f t="shared" ca="1" si="140"/>
        <v>711799.01</v>
      </c>
      <c r="T699" s="14">
        <f t="shared" ca="1" si="141"/>
        <v>6172307.7800000003</v>
      </c>
      <c r="U699" s="14" t="str">
        <f t="shared" ca="1" si="142"/>
        <v>0A3F507E-231F-32B8-E044-0003BA298018</v>
      </c>
    </row>
    <row r="700" spans="1:21" s="14" customFormat="1" x14ac:dyDescent="0.25">
      <c r="A700" s="14">
        <f t="shared" si="130"/>
        <v>700</v>
      </c>
      <c r="B700" s="14" t="str">
        <f t="shared" ca="1" si="131"/>
        <v>FAD2EE95-DFEE-43D9-B41D-4026DF539665</v>
      </c>
      <c r="C700" s="14" t="str">
        <f t="shared" ca="1" si="132"/>
        <v>Rendsagervej</v>
      </c>
      <c r="D700" s="14" t="str">
        <f t="shared" ca="1" si="133"/>
        <v>189</v>
      </c>
      <c r="E700" s="14" t="str">
        <f t="shared" ca="1" si="134"/>
        <v>9lz</v>
      </c>
      <c r="F700" s="1">
        <f t="shared" ca="1" si="135"/>
        <v>120</v>
      </c>
      <c r="G700" s="1">
        <f t="shared" ca="1" si="136"/>
        <v>135</v>
      </c>
      <c r="H700" s="1">
        <f t="shared" ca="1" si="137"/>
        <v>1973</v>
      </c>
      <c r="I700" s="1" t="str">
        <f ca="1">INDEX(Relationstabel!$C$3:$K$10,MATCH(INDIRECT($A$1&amp;"J"&amp;A700),Relationstabel!$A$3:$A$10,0),MATCH(IFERROR(VALUE(INDIRECT($A$1&amp;"K"&amp;A700)),0),Relationstabel!$C$1:$K$1,0))</f>
        <v>Naturgas</v>
      </c>
      <c r="J700" s="1" t="str">
        <f ca="1">INDEX(Anvendelseskode!B:B,MATCH($F700,Anvendelseskode!$A:$A,0))</f>
        <v>Fritliggende enfamilieshus (parcelhus)</v>
      </c>
      <c r="K700" s="1" t="str">
        <f ca="1">INDEX(Anvendelseskode!C:C,MATCH($F700,Anvendelseskode!$A:$A,0))</f>
        <v>Parcelhuse</v>
      </c>
      <c r="L700" s="1" t="str">
        <f ca="1">INDEX(Anvendelseskode!D:D,MATCH($F700,Anvendelseskode!$A:$A,0))</f>
        <v>Private husholdninger</v>
      </c>
      <c r="M700" s="1" t="str">
        <f ca="1">IFERROR(INDEX(SBi!$2:$2,MATCH(H700,SBi!$1:$1,1)),SBi!$K$2)</f>
        <v>1973-1978</v>
      </c>
      <c r="N700" s="1">
        <f ca="1">INDEX(SBi!$C$3:$K$28,MATCH(F700,SBi!$B$3:$B$28,0),MATCH(M700,SBi!$C$2:$K$2,0))</f>
        <v>119.8</v>
      </c>
      <c r="O700" s="16">
        <f t="shared" ca="1" si="138"/>
        <v>16.172999999999998</v>
      </c>
      <c r="P700" s="16" t="str">
        <f ca="1">IFERROR(INDEX(VpD!$2:$2,MATCH(H700,VpD!$1:$1,1)),VpD!$I$2)</f>
        <v>1973-1978</v>
      </c>
      <c r="Q700" s="1">
        <f ca="1">INDEX(VpD!$C$3:$I$27,MATCH(F700,VpD!$B$3:$B$27,0),MATCH(P700,VpD!$C$2:$I$2,0))</f>
        <v>117</v>
      </c>
      <c r="R700" s="16">
        <f t="shared" ca="1" si="139"/>
        <v>15.795</v>
      </c>
      <c r="S700" s="14">
        <f t="shared" ca="1" si="140"/>
        <v>710791.5</v>
      </c>
      <c r="T700" s="14">
        <f t="shared" ca="1" si="141"/>
        <v>6171865.6799999997</v>
      </c>
      <c r="U700" s="14" t="str">
        <f t="shared" ca="1" si="142"/>
        <v>0A3F507E-2030-32B8-E044-0003BA298018</v>
      </c>
    </row>
    <row r="701" spans="1:21" s="14" customFormat="1" x14ac:dyDescent="0.25">
      <c r="A701" s="14">
        <f t="shared" si="130"/>
        <v>701</v>
      </c>
      <c r="B701" s="14" t="str">
        <f t="shared" ca="1" si="131"/>
        <v>636026EE-5531-4878-A1A8-A63A81BAA151</v>
      </c>
      <c r="C701" s="14" t="str">
        <f t="shared" ca="1" si="132"/>
        <v>Bæverbo</v>
      </c>
      <c r="D701" s="14" t="str">
        <f t="shared" ca="1" si="133"/>
        <v>11</v>
      </c>
      <c r="E701" s="14" t="str">
        <f t="shared" ca="1" si="134"/>
        <v>6qz</v>
      </c>
      <c r="F701" s="1">
        <f t="shared" ca="1" si="135"/>
        <v>130</v>
      </c>
      <c r="G701" s="1">
        <f t="shared" ca="1" si="136"/>
        <v>109</v>
      </c>
      <c r="H701" s="1">
        <f t="shared" ca="1" si="137"/>
        <v>1978</v>
      </c>
      <c r="I701" s="1" t="str">
        <f ca="1">INDEX(Relationstabel!$C$3:$K$10,MATCH(INDIRECT($A$1&amp;"J"&amp;A701),Relationstabel!$A$3:$A$10,0),MATCH(IFERROR(VALUE(INDIRECT($A$1&amp;"K"&amp;A701)),0),Relationstabel!$C$1:$K$1,0))</f>
        <v>Fjernvarme/ Blokvarme</v>
      </c>
      <c r="J701" s="1" t="str">
        <f ca="1">INDEX(Anvendelseskode!B:B,MATCH($F701,Anvendelseskode!$A:$A,0))</f>
        <v>Række-, kæde-, dobbelthus (lodret adskillelse mellem enhederne)</v>
      </c>
      <c r="K701" s="1" t="str">
        <f ca="1">INDEX(Anvendelseskode!C:C,MATCH($F701,Anvendelseskode!$A:$A,0))</f>
        <v>Række-, kæde og dobbelthuse</v>
      </c>
      <c r="L701" s="1" t="str">
        <f ca="1">INDEX(Anvendelseskode!D:D,MATCH($F701,Anvendelseskode!$A:$A,0))</f>
        <v>Private husholdninger</v>
      </c>
      <c r="M701" s="1" t="str">
        <f ca="1">IFERROR(INDEX(SBi!$2:$2,MATCH(H701,SBi!$1:$1,1)),SBi!$K$2)</f>
        <v>1973-1978</v>
      </c>
      <c r="N701" s="1">
        <f ca="1">INDEX(SBi!$C$3:$K$28,MATCH(F701,SBi!$B$3:$B$28,0),MATCH(M701,SBi!$C$2:$K$2,0))</f>
        <v>112.6</v>
      </c>
      <c r="O701" s="16">
        <f t="shared" ca="1" si="138"/>
        <v>12.273399999999999</v>
      </c>
      <c r="P701" s="16" t="str">
        <f ca="1">IFERROR(INDEX(VpD!$2:$2,MATCH(H701,VpD!$1:$1,1)),VpD!$I$2)</f>
        <v>1973-1978</v>
      </c>
      <c r="Q701" s="1">
        <f ca="1">INDEX(VpD!$C$3:$I$27,MATCH(F701,VpD!$B$3:$B$27,0),MATCH(P701,VpD!$C$2:$I$2,0))</f>
        <v>98</v>
      </c>
      <c r="R701" s="16">
        <f t="shared" ca="1" si="139"/>
        <v>10.682</v>
      </c>
      <c r="S701" s="14">
        <f t="shared" ca="1" si="140"/>
        <v>713674.07</v>
      </c>
      <c r="T701" s="14">
        <f t="shared" ca="1" si="141"/>
        <v>6169489.4800000004</v>
      </c>
      <c r="U701" s="14" t="str">
        <f t="shared" ca="1" si="142"/>
        <v>0A3F507E-1634-32B8-E044-0003BA298018</v>
      </c>
    </row>
    <row r="702" spans="1:21" s="14" customFormat="1" x14ac:dyDescent="0.25">
      <c r="A702" s="14">
        <f t="shared" si="130"/>
        <v>702</v>
      </c>
      <c r="B702" s="14" t="str">
        <f t="shared" ca="1" si="131"/>
        <v>40F52443-598B-4FF4-8B98-508EB0DB5365</v>
      </c>
      <c r="C702" s="14" t="str">
        <f t="shared" ca="1" si="132"/>
        <v>Humlebo</v>
      </c>
      <c r="D702" s="14" t="str">
        <f t="shared" ca="1" si="133"/>
        <v>3</v>
      </c>
      <c r="E702" s="14" t="str">
        <f t="shared" ca="1" si="134"/>
        <v>6zx</v>
      </c>
      <c r="F702" s="1">
        <f t="shared" ca="1" si="135"/>
        <v>130</v>
      </c>
      <c r="G702" s="1">
        <f t="shared" ca="1" si="136"/>
        <v>109</v>
      </c>
      <c r="H702" s="1">
        <f t="shared" ca="1" si="137"/>
        <v>1978</v>
      </c>
      <c r="I702" s="1" t="str">
        <f ca="1">INDEX(Relationstabel!$C$3:$K$10,MATCH(INDIRECT($A$1&amp;"J"&amp;A702),Relationstabel!$A$3:$A$10,0),MATCH(IFERROR(VALUE(INDIRECT($A$1&amp;"K"&amp;A702)),0),Relationstabel!$C$1:$K$1,0))</f>
        <v>Fjernvarme/ Blokvarme</v>
      </c>
      <c r="J702" s="1" t="str">
        <f ca="1">INDEX(Anvendelseskode!B:B,MATCH($F702,Anvendelseskode!$A:$A,0))</f>
        <v>Række-, kæde-, dobbelthus (lodret adskillelse mellem enhederne)</v>
      </c>
      <c r="K702" s="1" t="str">
        <f ca="1">INDEX(Anvendelseskode!C:C,MATCH($F702,Anvendelseskode!$A:$A,0))</f>
        <v>Række-, kæde og dobbelthuse</v>
      </c>
      <c r="L702" s="1" t="str">
        <f ca="1">INDEX(Anvendelseskode!D:D,MATCH($F702,Anvendelseskode!$A:$A,0))</f>
        <v>Private husholdninger</v>
      </c>
      <c r="M702" s="1" t="str">
        <f ca="1">IFERROR(INDEX(SBi!$2:$2,MATCH(H702,SBi!$1:$1,1)),SBi!$K$2)</f>
        <v>1973-1978</v>
      </c>
      <c r="N702" s="1">
        <f ca="1">INDEX(SBi!$C$3:$K$28,MATCH(F702,SBi!$B$3:$B$28,0),MATCH(M702,SBi!$C$2:$K$2,0))</f>
        <v>112.6</v>
      </c>
      <c r="O702" s="16">
        <f t="shared" ca="1" si="138"/>
        <v>12.273399999999999</v>
      </c>
      <c r="P702" s="16" t="str">
        <f ca="1">IFERROR(INDEX(VpD!$2:$2,MATCH(H702,VpD!$1:$1,1)),VpD!$I$2)</f>
        <v>1973-1978</v>
      </c>
      <c r="Q702" s="1">
        <f ca="1">INDEX(VpD!$C$3:$I$27,MATCH(F702,VpD!$B$3:$B$27,0),MATCH(P702,VpD!$C$2:$I$2,0))</f>
        <v>98</v>
      </c>
      <c r="R702" s="16">
        <f t="shared" ca="1" si="139"/>
        <v>10.682</v>
      </c>
      <c r="S702" s="14">
        <f t="shared" ca="1" si="140"/>
        <v>713505.47</v>
      </c>
      <c r="T702" s="14">
        <f t="shared" ca="1" si="141"/>
        <v>6169831.5499999998</v>
      </c>
      <c r="U702" s="14" t="str">
        <f t="shared" ca="1" si="142"/>
        <v>0A3F507E-1934-32B8-E044-0003BA298018</v>
      </c>
    </row>
    <row r="703" spans="1:21" s="14" customFormat="1" x14ac:dyDescent="0.25">
      <c r="A703" s="14">
        <f t="shared" si="130"/>
        <v>703</v>
      </c>
      <c r="B703" s="14" t="str">
        <f t="shared" ca="1" si="131"/>
        <v>0DADCE8F-007A-45CD-BCC0-1479780BDE40</v>
      </c>
      <c r="C703" s="14" t="str">
        <f t="shared" ca="1" si="132"/>
        <v>Hyttebovej</v>
      </c>
      <c r="D703" s="14" t="str">
        <f t="shared" ca="1" si="133"/>
        <v>50</v>
      </c>
      <c r="E703" s="14" t="str">
        <f t="shared" ca="1" si="134"/>
        <v>24dz</v>
      </c>
      <c r="F703" s="1">
        <f t="shared" ca="1" si="135"/>
        <v>120</v>
      </c>
      <c r="G703" s="1">
        <f t="shared" ca="1" si="136"/>
        <v>167</v>
      </c>
      <c r="H703" s="1">
        <f t="shared" ca="1" si="137"/>
        <v>1979</v>
      </c>
      <c r="I703" s="1" t="str">
        <f ca="1">INDEX(Relationstabel!$C$3:$K$10,MATCH(INDIRECT($A$1&amp;"J"&amp;A703),Relationstabel!$A$3:$A$10,0),MATCH(IFERROR(VALUE(INDIRECT($A$1&amp;"K"&amp;A703)),0),Relationstabel!$C$1:$K$1,0))</f>
        <v>Naturgas</v>
      </c>
      <c r="J703" s="1" t="str">
        <f ca="1">INDEX(Anvendelseskode!B:B,MATCH($F703,Anvendelseskode!$A:$A,0))</f>
        <v>Fritliggende enfamilieshus (parcelhus)</v>
      </c>
      <c r="K703" s="1" t="str">
        <f ca="1">INDEX(Anvendelseskode!C:C,MATCH($F703,Anvendelseskode!$A:$A,0))</f>
        <v>Parcelhuse</v>
      </c>
      <c r="L703" s="1" t="str">
        <f ca="1">INDEX(Anvendelseskode!D:D,MATCH($F703,Anvendelseskode!$A:$A,0))</f>
        <v>Private husholdninger</v>
      </c>
      <c r="M703" s="1" t="str">
        <f ca="1">IFERROR(INDEX(SBi!$2:$2,MATCH(H703,SBi!$1:$1,1)),SBi!$K$2)</f>
        <v>1979-1998</v>
      </c>
      <c r="N703" s="1">
        <f ca="1">INDEX(SBi!$C$3:$K$28,MATCH(F703,SBi!$B$3:$B$28,0),MATCH(M703,SBi!$C$2:$K$2,0))</f>
        <v>105.4</v>
      </c>
      <c r="O703" s="16">
        <f t="shared" ca="1" si="138"/>
        <v>17.601800000000001</v>
      </c>
      <c r="P703" s="16" t="str">
        <f ca="1">IFERROR(INDEX(VpD!$2:$2,MATCH(H703,VpD!$1:$1,1)),VpD!$I$2)</f>
        <v>1979-1998</v>
      </c>
      <c r="Q703" s="1">
        <f ca="1">INDEX(VpD!$C$3:$I$27,MATCH(F703,VpD!$B$3:$B$27,0),MATCH(P703,VpD!$C$2:$I$2,0))</f>
        <v>90</v>
      </c>
      <c r="R703" s="16">
        <f t="shared" ca="1" si="139"/>
        <v>15.03</v>
      </c>
      <c r="S703" s="14">
        <f t="shared" ca="1" si="140"/>
        <v>713873.53</v>
      </c>
      <c r="T703" s="14">
        <f t="shared" ca="1" si="141"/>
        <v>6169120.2999999998</v>
      </c>
      <c r="U703" s="14" t="str">
        <f t="shared" ca="1" si="142"/>
        <v>0A3F507E-1A34-32B8-E044-0003BA298018</v>
      </c>
    </row>
    <row r="704" spans="1:21" s="14" customFormat="1" x14ac:dyDescent="0.25">
      <c r="A704" s="14">
        <f t="shared" si="130"/>
        <v>704</v>
      </c>
      <c r="B704" s="14" t="str">
        <f t="shared" ca="1" si="131"/>
        <v>986E3D6C-91D4-4448-BF7D-336455AB4970</v>
      </c>
      <c r="C704" s="14" t="str">
        <f t="shared" ca="1" si="132"/>
        <v>Horsbred</v>
      </c>
      <c r="D704" s="14" t="str">
        <f t="shared" ca="1" si="133"/>
        <v>168</v>
      </c>
      <c r="E704" s="14" t="str">
        <f t="shared" ca="1" si="134"/>
        <v>20t</v>
      </c>
      <c r="F704" s="1">
        <f t="shared" ca="1" si="135"/>
        <v>120</v>
      </c>
      <c r="G704" s="1">
        <f t="shared" ca="1" si="136"/>
        <v>152</v>
      </c>
      <c r="H704" s="1">
        <f t="shared" ca="1" si="137"/>
        <v>1969</v>
      </c>
      <c r="I704" s="1" t="str">
        <f ca="1">INDEX(Relationstabel!$C$3:$K$10,MATCH(INDIRECT($A$1&amp;"J"&amp;A704),Relationstabel!$A$3:$A$10,0),MATCH(IFERROR(VALUE(INDIRECT($A$1&amp;"K"&amp;A704)),0),Relationstabel!$C$1:$K$1,0))</f>
        <v>Fjernvarme/ Blokvarme</v>
      </c>
      <c r="J704" s="1" t="str">
        <f ca="1">INDEX(Anvendelseskode!B:B,MATCH($F704,Anvendelseskode!$A:$A,0))</f>
        <v>Fritliggende enfamilieshus (parcelhus)</v>
      </c>
      <c r="K704" s="1" t="str">
        <f ca="1">INDEX(Anvendelseskode!C:C,MATCH($F704,Anvendelseskode!$A:$A,0))</f>
        <v>Parcelhuse</v>
      </c>
      <c r="L704" s="1" t="str">
        <f ca="1">INDEX(Anvendelseskode!D:D,MATCH($F704,Anvendelseskode!$A:$A,0))</f>
        <v>Private husholdninger</v>
      </c>
      <c r="M704" s="1" t="str">
        <f ca="1">IFERROR(INDEX(SBi!$2:$2,MATCH(H704,SBi!$1:$1,1)),SBi!$K$2)</f>
        <v>1961-1972</v>
      </c>
      <c r="N704" s="1">
        <f ca="1">INDEX(SBi!$C$3:$K$28,MATCH(F704,SBi!$B$3:$B$28,0),MATCH(M704,SBi!$C$2:$K$2,0))</f>
        <v>134.30000000000001</v>
      </c>
      <c r="O704" s="16">
        <f t="shared" ca="1" si="138"/>
        <v>20.413600000000002</v>
      </c>
      <c r="P704" s="16" t="str">
        <f ca="1">IFERROR(INDEX(VpD!$2:$2,MATCH(H704,VpD!$1:$1,1)),VpD!$I$2)</f>
        <v>1961-1972</v>
      </c>
      <c r="Q704" s="1">
        <f ca="1">INDEX(VpD!$C$3:$I$27,MATCH(F704,VpD!$B$3:$B$27,0),MATCH(P704,VpD!$C$2:$I$2,0))</f>
        <v>143</v>
      </c>
      <c r="R704" s="16">
        <f t="shared" ca="1" si="139"/>
        <v>21.736000000000001</v>
      </c>
      <c r="S704" s="14">
        <f t="shared" ca="1" si="140"/>
        <v>711406.47</v>
      </c>
      <c r="T704" s="14">
        <f t="shared" ca="1" si="141"/>
        <v>6172139.9199999999</v>
      </c>
      <c r="U704" s="14" t="str">
        <f t="shared" ca="1" si="142"/>
        <v>0A3F507E-191C-32B8-E044-0003BA298018</v>
      </c>
    </row>
    <row r="705" spans="1:21" s="14" customFormat="1" x14ac:dyDescent="0.25">
      <c r="A705" s="14">
        <f t="shared" si="130"/>
        <v>705</v>
      </c>
      <c r="B705" s="14" t="str">
        <f t="shared" ca="1" si="131"/>
        <v>A04828E5-6515-4D51-8E45-2EA30E5E0EEE</v>
      </c>
      <c r="C705" s="14" t="str">
        <f t="shared" ca="1" si="132"/>
        <v>Kollerupvej</v>
      </c>
      <c r="D705" s="14" t="str">
        <f t="shared" ca="1" si="133"/>
        <v>5</v>
      </c>
      <c r="E705" s="14" t="str">
        <f t="shared" ca="1" si="134"/>
        <v>6dn</v>
      </c>
      <c r="F705" s="1">
        <f t="shared" ca="1" si="135"/>
        <v>120</v>
      </c>
      <c r="G705" s="1">
        <f t="shared" ca="1" si="136"/>
        <v>109</v>
      </c>
      <c r="H705" s="1">
        <f t="shared" ca="1" si="137"/>
        <v>1964</v>
      </c>
      <c r="I705" s="1" t="str">
        <f ca="1">INDEX(Relationstabel!$C$3:$K$10,MATCH(INDIRECT($A$1&amp;"J"&amp;A705),Relationstabel!$A$3:$A$10,0),MATCH(IFERROR(VALUE(INDIRECT($A$1&amp;"K"&amp;A705)),0),Relationstabel!$C$1:$K$1,0))</f>
        <v>Olie</v>
      </c>
      <c r="J705" s="1" t="str">
        <f ca="1">INDEX(Anvendelseskode!B:B,MATCH($F705,Anvendelseskode!$A:$A,0))</f>
        <v>Fritliggende enfamilieshus (parcelhus)</v>
      </c>
      <c r="K705" s="1" t="str">
        <f ca="1">INDEX(Anvendelseskode!C:C,MATCH($F705,Anvendelseskode!$A:$A,0))</f>
        <v>Parcelhuse</v>
      </c>
      <c r="L705" s="1" t="str">
        <f ca="1">INDEX(Anvendelseskode!D:D,MATCH($F705,Anvendelseskode!$A:$A,0))</f>
        <v>Private husholdninger</v>
      </c>
      <c r="M705" s="1" t="str">
        <f ca="1">IFERROR(INDEX(SBi!$2:$2,MATCH(H705,SBi!$1:$1,1)),SBi!$K$2)</f>
        <v>1961-1972</v>
      </c>
      <c r="N705" s="1">
        <f ca="1">INDEX(SBi!$C$3:$K$28,MATCH(F705,SBi!$B$3:$B$28,0),MATCH(M705,SBi!$C$2:$K$2,0))</f>
        <v>134.30000000000001</v>
      </c>
      <c r="O705" s="16">
        <f t="shared" ca="1" si="138"/>
        <v>14.6387</v>
      </c>
      <c r="P705" s="16" t="str">
        <f ca="1">IFERROR(INDEX(VpD!$2:$2,MATCH(H705,VpD!$1:$1,1)),VpD!$I$2)</f>
        <v>1961-1972</v>
      </c>
      <c r="Q705" s="1">
        <f ca="1">INDEX(VpD!$C$3:$I$27,MATCH(F705,VpD!$B$3:$B$27,0),MATCH(P705,VpD!$C$2:$I$2,0))</f>
        <v>143</v>
      </c>
      <c r="R705" s="16">
        <f t="shared" ca="1" si="139"/>
        <v>15.587</v>
      </c>
      <c r="S705" s="14">
        <f t="shared" ca="1" si="140"/>
        <v>713991.18</v>
      </c>
      <c r="T705" s="14">
        <f t="shared" ca="1" si="141"/>
        <v>6169277.1100000003</v>
      </c>
      <c r="U705" s="14" t="str">
        <f t="shared" ca="1" si="142"/>
        <v>0A3F507E-1C1C-32B8-E044-0003BA298018</v>
      </c>
    </row>
    <row r="706" spans="1:21" s="14" customFormat="1" x14ac:dyDescent="0.25">
      <c r="A706" s="14">
        <f t="shared" si="130"/>
        <v>706</v>
      </c>
      <c r="B706" s="14" t="str">
        <f t="shared" ca="1" si="131"/>
        <v>F9FBEEA9-062E-44CA-B545-0D10FB8FB057</v>
      </c>
      <c r="C706" s="14" t="str">
        <f t="shared" ca="1" si="132"/>
        <v>Bellishaven</v>
      </c>
      <c r="D706" s="14" t="str">
        <f t="shared" ca="1" si="133"/>
        <v>38</v>
      </c>
      <c r="E706" s="14" t="str">
        <f t="shared" ca="1" si="134"/>
        <v>27y</v>
      </c>
      <c r="F706" s="1">
        <f t="shared" ca="1" si="135"/>
        <v>130</v>
      </c>
      <c r="G706" s="1">
        <f t="shared" ca="1" si="136"/>
        <v>90</v>
      </c>
      <c r="H706" s="1">
        <f t="shared" ca="1" si="137"/>
        <v>1993</v>
      </c>
      <c r="I706" s="1" t="str">
        <f ca="1">INDEX(Relationstabel!$C$3:$K$10,MATCH(INDIRECT($A$1&amp;"J"&amp;A706),Relationstabel!$A$3:$A$10,0),MATCH(IFERROR(VALUE(INDIRECT($A$1&amp;"K"&amp;A706)),0),Relationstabel!$C$1:$K$1,0))</f>
        <v>Fjernvarme/ Blokvarme</v>
      </c>
      <c r="J706" s="1" t="str">
        <f ca="1">INDEX(Anvendelseskode!B:B,MATCH($F706,Anvendelseskode!$A:$A,0))</f>
        <v>Række-, kæde-, dobbelthus (lodret adskillelse mellem enhederne)</v>
      </c>
      <c r="K706" s="1" t="str">
        <f ca="1">INDEX(Anvendelseskode!C:C,MATCH($F706,Anvendelseskode!$A:$A,0))</f>
        <v>Række-, kæde og dobbelthuse</v>
      </c>
      <c r="L706" s="1" t="str">
        <f ca="1">INDEX(Anvendelseskode!D:D,MATCH($F706,Anvendelseskode!$A:$A,0))</f>
        <v>Private husholdninger</v>
      </c>
      <c r="M706" s="1" t="str">
        <f ca="1">IFERROR(INDEX(SBi!$2:$2,MATCH(H706,SBi!$1:$1,1)),SBi!$K$2)</f>
        <v>1979-1998</v>
      </c>
      <c r="N706" s="1">
        <f ca="1">INDEX(SBi!$C$3:$K$28,MATCH(F706,SBi!$B$3:$B$28,0),MATCH(M706,SBi!$C$2:$K$2,0))</f>
        <v>96.8</v>
      </c>
      <c r="O706" s="16">
        <f t="shared" ca="1" si="138"/>
        <v>8.7119999999999997</v>
      </c>
      <c r="P706" s="16" t="str">
        <f ca="1">IFERROR(INDEX(VpD!$2:$2,MATCH(H706,VpD!$1:$1,1)),VpD!$I$2)</f>
        <v>1979-1998</v>
      </c>
      <c r="Q706" s="1">
        <f ca="1">INDEX(VpD!$C$3:$I$27,MATCH(F706,VpD!$B$3:$B$27,0),MATCH(P706,VpD!$C$2:$I$2,0))</f>
        <v>74</v>
      </c>
      <c r="R706" s="16">
        <f t="shared" ca="1" si="139"/>
        <v>6.66</v>
      </c>
      <c r="S706" s="14">
        <f t="shared" ca="1" si="140"/>
        <v>711558.01</v>
      </c>
      <c r="T706" s="14">
        <f t="shared" ca="1" si="141"/>
        <v>6172454.46</v>
      </c>
      <c r="U706" s="14" t="str">
        <f t="shared" ca="1" si="142"/>
        <v>0A3F507E-152E-32B8-E044-0003BA298018</v>
      </c>
    </row>
    <row r="707" spans="1:21" s="14" customFormat="1" x14ac:dyDescent="0.25">
      <c r="A707" s="14">
        <f t="shared" ref="A707:A770" si="143">ROW(B707)</f>
        <v>707</v>
      </c>
      <c r="B707" s="14" t="str">
        <f t="shared" ref="B707:B770" ca="1" si="144">INDIRECT($A$1&amp;"b"&amp;A707)</f>
        <v>512E9621-4945-4BDB-A958-58FBC6AE0A33</v>
      </c>
      <c r="C707" s="14" t="str">
        <f t="shared" ref="C707:C770" ca="1" si="145">INDIRECT($A$1&amp;"V"&amp;A707)</f>
        <v>Selsøvej</v>
      </c>
      <c r="D707" s="14" t="str">
        <f t="shared" ref="D707:D770" ca="1" si="146">INDIRECT($A$1&amp;"W"&amp;A707)</f>
        <v>19</v>
      </c>
      <c r="E707" s="14" t="str">
        <f t="shared" ref="E707:E770" ca="1" si="147">INDIRECT($A$1&amp;"AB"&amp;A707)</f>
        <v>18lo</v>
      </c>
      <c r="F707" s="1">
        <f t="shared" ref="F707:F770" ca="1" si="148">ROUNDDOWN(INDIRECT($A$1&amp;"C"&amp;A707),-1)</f>
        <v>120</v>
      </c>
      <c r="G707" s="1">
        <f t="shared" ref="G707:G770" ca="1" si="149">INDIRECT($A$1&amp;"P"&amp;A707)+INDIRECT($A$1&amp;"Q"&amp;A707)+INDIRECT($A$1&amp;"R"&amp;A707)*0.5</f>
        <v>130</v>
      </c>
      <c r="H707" s="1">
        <f t="shared" ref="H707:H770" ca="1" si="150">MAX(INDIRECT($A$1&amp;"E"&amp;A707),INDIRECT($A$1&amp;"D"&amp;A707))</f>
        <v>2010</v>
      </c>
      <c r="I707" s="1" t="str">
        <f ca="1">INDEX(Relationstabel!$C$3:$K$10,MATCH(INDIRECT($A$1&amp;"J"&amp;A707),Relationstabel!$A$3:$A$10,0),MATCH(IFERROR(VALUE(INDIRECT($A$1&amp;"K"&amp;A707)),0),Relationstabel!$C$1:$K$1,0))</f>
        <v>Naturgas</v>
      </c>
      <c r="J707" s="1" t="str">
        <f ca="1">INDEX(Anvendelseskode!B:B,MATCH($F707,Anvendelseskode!$A:$A,0))</f>
        <v>Fritliggende enfamilieshus (parcelhus)</v>
      </c>
      <c r="K707" s="1" t="str">
        <f ca="1">INDEX(Anvendelseskode!C:C,MATCH($F707,Anvendelseskode!$A:$A,0))</f>
        <v>Parcelhuse</v>
      </c>
      <c r="L707" s="1" t="str">
        <f ca="1">INDEX(Anvendelseskode!D:D,MATCH($F707,Anvendelseskode!$A:$A,0))</f>
        <v>Private husholdninger</v>
      </c>
      <c r="M707" s="1" t="str">
        <f ca="1">IFERROR(INDEX(SBi!$2:$2,MATCH(H707,SBi!$1:$1,1)),SBi!$K$2)</f>
        <v>Efter 2006</v>
      </c>
      <c r="N707" s="1">
        <f ca="1">INDEX(SBi!$C$3:$K$28,MATCH(F707,SBi!$B$3:$B$28,0),MATCH(M707,SBi!$C$2:$K$2,0))</f>
        <v>67.3</v>
      </c>
      <c r="O707" s="16">
        <f t="shared" ref="O707:O770" ca="1" si="151">N707*G707/1000</f>
        <v>8.7490000000000006</v>
      </c>
      <c r="P707" s="16" t="str">
        <f ca="1">IFERROR(INDEX(VpD!$2:$2,MATCH(H707,VpD!$1:$1,1)),VpD!$I$2)</f>
        <v>&gt;1998</v>
      </c>
      <c r="Q707" s="1">
        <f ca="1">INDEX(VpD!$C$3:$I$27,MATCH(F707,VpD!$B$3:$B$27,0),MATCH(P707,VpD!$C$2:$I$2,0))</f>
        <v>72</v>
      </c>
      <c r="R707" s="16">
        <f t="shared" ref="R707:R770" ca="1" si="152">Q707*G707/1000</f>
        <v>9.36</v>
      </c>
      <c r="S707" s="14">
        <f t="shared" ref="S707:S770" ca="1" si="153">INDIRECT($A$1&amp;"AE"&amp;A707)</f>
        <v>713442.73</v>
      </c>
      <c r="T707" s="14">
        <f t="shared" ref="T707:T770" ca="1" si="154">INDIRECT($A$1&amp;"AF"&amp;A707)</f>
        <v>6169002.5899999999</v>
      </c>
      <c r="U707" s="14" t="str">
        <f t="shared" ref="U707:U770" ca="1" si="155">INDIRECT($A$1&amp;"AC"&amp;A707)</f>
        <v>0A3F507E-2118-32B8-E044-0003BA298018</v>
      </c>
    </row>
    <row r="708" spans="1:21" s="14" customFormat="1" x14ac:dyDescent="0.25">
      <c r="A708" s="14">
        <f t="shared" si="143"/>
        <v>708</v>
      </c>
      <c r="B708" s="14" t="str">
        <f t="shared" ca="1" si="144"/>
        <v>1756B414-2C6C-4848-A02D-54A7FB56FC24</v>
      </c>
      <c r="C708" s="14" t="str">
        <f t="shared" ca="1" si="145"/>
        <v>Svenstrupvej</v>
      </c>
      <c r="D708" s="14" t="str">
        <f t="shared" ca="1" si="146"/>
        <v>31</v>
      </c>
      <c r="E708" s="14" t="str">
        <f t="shared" ca="1" si="147"/>
        <v>18kx</v>
      </c>
      <c r="F708" s="1">
        <f t="shared" ca="1" si="148"/>
        <v>120</v>
      </c>
      <c r="G708" s="1">
        <f t="shared" ca="1" si="149"/>
        <v>120</v>
      </c>
      <c r="H708" s="1">
        <f t="shared" ca="1" si="150"/>
        <v>1956</v>
      </c>
      <c r="I708" s="1" t="str">
        <f ca="1">INDEX(Relationstabel!$C$3:$K$10,MATCH(INDIRECT($A$1&amp;"J"&amp;A708),Relationstabel!$A$3:$A$10,0),MATCH(IFERROR(VALUE(INDIRECT($A$1&amp;"K"&amp;A708)),0),Relationstabel!$C$1:$K$1,0))</f>
        <v>Naturgas</v>
      </c>
      <c r="J708" s="1" t="str">
        <f ca="1">INDEX(Anvendelseskode!B:B,MATCH($F708,Anvendelseskode!$A:$A,0))</f>
        <v>Fritliggende enfamilieshus (parcelhus)</v>
      </c>
      <c r="K708" s="1" t="str">
        <f ca="1">INDEX(Anvendelseskode!C:C,MATCH($F708,Anvendelseskode!$A:$A,0))</f>
        <v>Parcelhuse</v>
      </c>
      <c r="L708" s="1" t="str">
        <f ca="1">INDEX(Anvendelseskode!D:D,MATCH($F708,Anvendelseskode!$A:$A,0))</f>
        <v>Private husholdninger</v>
      </c>
      <c r="M708" s="1" t="str">
        <f ca="1">IFERROR(INDEX(SBi!$2:$2,MATCH(H708,SBi!$1:$1,1)),SBi!$K$2)</f>
        <v>1951-1960</v>
      </c>
      <c r="N708" s="1">
        <f ca="1">INDEX(SBi!$C$3:$K$28,MATCH(F708,SBi!$B$3:$B$28,0),MATCH(M708,SBi!$C$2:$K$2,0))</f>
        <v>154.9</v>
      </c>
      <c r="O708" s="16">
        <f t="shared" ca="1" si="151"/>
        <v>18.588000000000001</v>
      </c>
      <c r="P708" s="16" t="str">
        <f ca="1">IFERROR(INDEX(VpD!$2:$2,MATCH(H708,VpD!$1:$1,1)),VpD!$I$2)</f>
        <v>1951-1960</v>
      </c>
      <c r="Q708" s="1">
        <f ca="1">INDEX(VpD!$C$3:$I$27,MATCH(F708,VpD!$B$3:$B$27,0),MATCH(P708,VpD!$C$2:$I$2,0))</f>
        <v>204</v>
      </c>
      <c r="R708" s="16">
        <f t="shared" ca="1" si="152"/>
        <v>24.48</v>
      </c>
      <c r="S708" s="14">
        <f t="shared" ca="1" si="153"/>
        <v>712532.22</v>
      </c>
      <c r="T708" s="14">
        <f t="shared" ca="1" si="154"/>
        <v>6169163.5599999996</v>
      </c>
      <c r="U708" s="14" t="str">
        <f t="shared" ca="1" si="155"/>
        <v>0A3F507E-2218-32B8-E044-0003BA298018</v>
      </c>
    </row>
    <row r="709" spans="1:21" s="14" customFormat="1" x14ac:dyDescent="0.25">
      <c r="A709" s="14">
        <f t="shared" si="143"/>
        <v>709</v>
      </c>
      <c r="B709" s="14" t="str">
        <f t="shared" ca="1" si="144"/>
        <v>E437F05C-03B4-4198-B961-0491AE47DF56</v>
      </c>
      <c r="C709" s="14" t="str">
        <f t="shared" ca="1" si="145"/>
        <v>Rendsagervej</v>
      </c>
      <c r="D709" s="14" t="str">
        <f t="shared" ca="1" si="146"/>
        <v>161</v>
      </c>
      <c r="E709" s="14" t="str">
        <f t="shared" ca="1" si="147"/>
        <v>9mk</v>
      </c>
      <c r="F709" s="1">
        <f t="shared" ca="1" si="148"/>
        <v>120</v>
      </c>
      <c r="G709" s="1">
        <f t="shared" ca="1" si="149"/>
        <v>109</v>
      </c>
      <c r="H709" s="1">
        <f t="shared" ca="1" si="150"/>
        <v>1972</v>
      </c>
      <c r="I709" s="1" t="str">
        <f ca="1">INDEX(Relationstabel!$C$3:$K$10,MATCH(INDIRECT($A$1&amp;"J"&amp;A709),Relationstabel!$A$3:$A$10,0),MATCH(IFERROR(VALUE(INDIRECT($A$1&amp;"K"&amp;A709)),0),Relationstabel!$C$1:$K$1,0))</f>
        <v>Naturgas</v>
      </c>
      <c r="J709" s="1" t="str">
        <f ca="1">INDEX(Anvendelseskode!B:B,MATCH($F709,Anvendelseskode!$A:$A,0))</f>
        <v>Fritliggende enfamilieshus (parcelhus)</v>
      </c>
      <c r="K709" s="1" t="str">
        <f ca="1">INDEX(Anvendelseskode!C:C,MATCH($F709,Anvendelseskode!$A:$A,0))</f>
        <v>Parcelhuse</v>
      </c>
      <c r="L709" s="1" t="str">
        <f ca="1">INDEX(Anvendelseskode!D:D,MATCH($F709,Anvendelseskode!$A:$A,0))</f>
        <v>Private husholdninger</v>
      </c>
      <c r="M709" s="1" t="str">
        <f ca="1">IFERROR(INDEX(SBi!$2:$2,MATCH(H709,SBi!$1:$1,1)),SBi!$K$2)</f>
        <v>1961-1972</v>
      </c>
      <c r="N709" s="1">
        <f ca="1">INDEX(SBi!$C$3:$K$28,MATCH(F709,SBi!$B$3:$B$28,0),MATCH(M709,SBi!$C$2:$K$2,0))</f>
        <v>134.30000000000001</v>
      </c>
      <c r="O709" s="16">
        <f t="shared" ca="1" si="151"/>
        <v>14.6387</v>
      </c>
      <c r="P709" s="16" t="str">
        <f ca="1">IFERROR(INDEX(VpD!$2:$2,MATCH(H709,VpD!$1:$1,1)),VpD!$I$2)</f>
        <v>1961-1972</v>
      </c>
      <c r="Q709" s="1">
        <f ca="1">INDEX(VpD!$C$3:$I$27,MATCH(F709,VpD!$B$3:$B$27,0),MATCH(P709,VpD!$C$2:$I$2,0))</f>
        <v>143</v>
      </c>
      <c r="R709" s="16">
        <f t="shared" ca="1" si="152"/>
        <v>15.587</v>
      </c>
      <c r="S709" s="14">
        <f t="shared" ca="1" si="153"/>
        <v>710849.68</v>
      </c>
      <c r="T709" s="14">
        <f t="shared" ca="1" si="154"/>
        <v>6171864.5099999998</v>
      </c>
      <c r="U709" s="14" t="str">
        <f t="shared" ca="1" si="155"/>
        <v>0A3F507E-201D-32B8-E044-0003BA298018</v>
      </c>
    </row>
    <row r="710" spans="1:21" s="14" customFormat="1" x14ac:dyDescent="0.25">
      <c r="A710" s="14">
        <f t="shared" si="143"/>
        <v>710</v>
      </c>
      <c r="B710" s="14" t="str">
        <f t="shared" ca="1" si="144"/>
        <v>81B3223B-EE77-4D7A-8FC3-8079991B5232</v>
      </c>
      <c r="C710" s="14" t="str">
        <f t="shared" ca="1" si="145"/>
        <v>Bellishaven</v>
      </c>
      <c r="D710" s="14" t="str">
        <f t="shared" ca="1" si="146"/>
        <v>29</v>
      </c>
      <c r="E710" s="14" t="str">
        <f t="shared" ca="1" si="147"/>
        <v>27x</v>
      </c>
      <c r="F710" s="1">
        <f t="shared" ca="1" si="148"/>
        <v>130</v>
      </c>
      <c r="G710" s="1">
        <f t="shared" ca="1" si="149"/>
        <v>104</v>
      </c>
      <c r="H710" s="1">
        <f t="shared" ca="1" si="150"/>
        <v>1993</v>
      </c>
      <c r="I710" s="1" t="str">
        <f ca="1">INDEX(Relationstabel!$C$3:$K$10,MATCH(INDIRECT($A$1&amp;"J"&amp;A710),Relationstabel!$A$3:$A$10,0),MATCH(IFERROR(VALUE(INDIRECT($A$1&amp;"K"&amp;A710)),0),Relationstabel!$C$1:$K$1,0))</f>
        <v>Fjernvarme/ Blokvarme</v>
      </c>
      <c r="J710" s="1" t="str">
        <f ca="1">INDEX(Anvendelseskode!B:B,MATCH($F710,Anvendelseskode!$A:$A,0))</f>
        <v>Række-, kæde-, dobbelthus (lodret adskillelse mellem enhederne)</v>
      </c>
      <c r="K710" s="1" t="str">
        <f ca="1">INDEX(Anvendelseskode!C:C,MATCH($F710,Anvendelseskode!$A:$A,0))</f>
        <v>Række-, kæde og dobbelthuse</v>
      </c>
      <c r="L710" s="1" t="str">
        <f ca="1">INDEX(Anvendelseskode!D:D,MATCH($F710,Anvendelseskode!$A:$A,0))</f>
        <v>Private husholdninger</v>
      </c>
      <c r="M710" s="1" t="str">
        <f ca="1">IFERROR(INDEX(SBi!$2:$2,MATCH(H710,SBi!$1:$1,1)),SBi!$K$2)</f>
        <v>1979-1998</v>
      </c>
      <c r="N710" s="1">
        <f ca="1">INDEX(SBi!$C$3:$K$28,MATCH(F710,SBi!$B$3:$B$28,0),MATCH(M710,SBi!$C$2:$K$2,0))</f>
        <v>96.8</v>
      </c>
      <c r="O710" s="16">
        <f t="shared" ca="1" si="151"/>
        <v>10.0672</v>
      </c>
      <c r="P710" s="16" t="str">
        <f ca="1">IFERROR(INDEX(VpD!$2:$2,MATCH(H710,VpD!$1:$1,1)),VpD!$I$2)</f>
        <v>1979-1998</v>
      </c>
      <c r="Q710" s="1">
        <f ca="1">INDEX(VpD!$C$3:$I$27,MATCH(F710,VpD!$B$3:$B$27,0),MATCH(P710,VpD!$C$2:$I$2,0))</f>
        <v>74</v>
      </c>
      <c r="R710" s="16">
        <f t="shared" ca="1" si="152"/>
        <v>7.6959999999999997</v>
      </c>
      <c r="S710" s="14">
        <f t="shared" ca="1" si="153"/>
        <v>711548.21</v>
      </c>
      <c r="T710" s="14">
        <f t="shared" ca="1" si="154"/>
        <v>6172426.3700000001</v>
      </c>
      <c r="U710" s="14" t="str">
        <f t="shared" ca="1" si="155"/>
        <v>0A3F507E-1525-32B8-E044-0003BA298018</v>
      </c>
    </row>
    <row r="711" spans="1:21" s="14" customFormat="1" x14ac:dyDescent="0.25">
      <c r="A711" s="14">
        <f t="shared" si="143"/>
        <v>711</v>
      </c>
      <c r="B711" s="14" t="str">
        <f t="shared" ca="1" si="144"/>
        <v>C320215D-909E-4E81-B0F6-5206D735EF64</v>
      </c>
      <c r="C711" s="14" t="str">
        <f t="shared" ca="1" si="145"/>
        <v>Bækkeskovvej</v>
      </c>
      <c r="D711" s="14" t="str">
        <f t="shared" ca="1" si="146"/>
        <v>23</v>
      </c>
      <c r="E711" s="14" t="str">
        <f t="shared" ca="1" si="147"/>
        <v>5h</v>
      </c>
      <c r="F711" s="1">
        <f t="shared" ca="1" si="148"/>
        <v>120</v>
      </c>
      <c r="G711" s="1">
        <f t="shared" ca="1" si="149"/>
        <v>164</v>
      </c>
      <c r="H711" s="1">
        <f t="shared" ca="1" si="150"/>
        <v>1973</v>
      </c>
      <c r="I711" s="1" t="str">
        <f ca="1">INDEX(Relationstabel!$C$3:$K$10,MATCH(INDIRECT($A$1&amp;"J"&amp;A711),Relationstabel!$A$3:$A$10,0),MATCH(IFERROR(VALUE(INDIRECT($A$1&amp;"K"&amp;A711)),0),Relationstabel!$C$1:$K$1,0))</f>
        <v>Olie</v>
      </c>
      <c r="J711" s="1" t="str">
        <f ca="1">INDEX(Anvendelseskode!B:B,MATCH($F711,Anvendelseskode!$A:$A,0))</f>
        <v>Fritliggende enfamilieshus (parcelhus)</v>
      </c>
      <c r="K711" s="1" t="str">
        <f ca="1">INDEX(Anvendelseskode!C:C,MATCH($F711,Anvendelseskode!$A:$A,0))</f>
        <v>Parcelhuse</v>
      </c>
      <c r="L711" s="1" t="str">
        <f ca="1">INDEX(Anvendelseskode!D:D,MATCH($F711,Anvendelseskode!$A:$A,0))</f>
        <v>Private husholdninger</v>
      </c>
      <c r="M711" s="1" t="str">
        <f ca="1">IFERROR(INDEX(SBi!$2:$2,MATCH(H711,SBi!$1:$1,1)),SBi!$K$2)</f>
        <v>1973-1978</v>
      </c>
      <c r="N711" s="1">
        <f ca="1">INDEX(SBi!$C$3:$K$28,MATCH(F711,SBi!$B$3:$B$28,0),MATCH(M711,SBi!$C$2:$K$2,0))</f>
        <v>119.8</v>
      </c>
      <c r="O711" s="16">
        <f t="shared" ca="1" si="151"/>
        <v>19.647200000000002</v>
      </c>
      <c r="P711" s="16" t="str">
        <f ca="1">IFERROR(INDEX(VpD!$2:$2,MATCH(H711,VpD!$1:$1,1)),VpD!$I$2)</f>
        <v>1973-1978</v>
      </c>
      <c r="Q711" s="1">
        <f ca="1">INDEX(VpD!$C$3:$I$27,MATCH(F711,VpD!$B$3:$B$27,0),MATCH(P711,VpD!$C$2:$I$2,0))</f>
        <v>117</v>
      </c>
      <c r="R711" s="16">
        <f t="shared" ca="1" si="152"/>
        <v>19.187999999999999</v>
      </c>
      <c r="S711" s="14">
        <f t="shared" ca="1" si="153"/>
        <v>712894.01</v>
      </c>
      <c r="T711" s="14">
        <f t="shared" ca="1" si="154"/>
        <v>6168851.9100000001</v>
      </c>
      <c r="U711" s="14" t="str">
        <f t="shared" ca="1" si="155"/>
        <v>0A3F507E-1625-32B8-E044-0003BA298018</v>
      </c>
    </row>
    <row r="712" spans="1:21" s="14" customFormat="1" x14ac:dyDescent="0.25">
      <c r="A712" s="14">
        <f t="shared" si="143"/>
        <v>712</v>
      </c>
      <c r="B712" s="14" t="str">
        <f t="shared" ca="1" si="144"/>
        <v>128ACD07-92CA-4A70-8F5B-6FEA62F50448</v>
      </c>
      <c r="C712" s="14" t="str">
        <f t="shared" ca="1" si="145"/>
        <v>Horsbred</v>
      </c>
      <c r="D712" s="14" t="str">
        <f t="shared" ca="1" si="146"/>
        <v>181A</v>
      </c>
      <c r="E712" s="14" t="str">
        <f t="shared" ca="1" si="147"/>
        <v>20ab</v>
      </c>
      <c r="F712" s="1">
        <f t="shared" ca="1" si="148"/>
        <v>130</v>
      </c>
      <c r="G712" s="1">
        <f t="shared" ca="1" si="149"/>
        <v>224</v>
      </c>
      <c r="H712" s="1">
        <f t="shared" ca="1" si="150"/>
        <v>1971</v>
      </c>
      <c r="I712" s="1" t="str">
        <f ca="1">INDEX(Relationstabel!$C$3:$K$10,MATCH(INDIRECT($A$1&amp;"J"&amp;A712),Relationstabel!$A$3:$A$10,0),MATCH(IFERROR(VALUE(INDIRECT($A$1&amp;"K"&amp;A712)),0),Relationstabel!$C$1:$K$1,0))</f>
        <v>Fjernvarme/ Blokvarme</v>
      </c>
      <c r="J712" s="1" t="str">
        <f ca="1">INDEX(Anvendelseskode!B:B,MATCH($F712,Anvendelseskode!$A:$A,0))</f>
        <v>Række-, kæde-, dobbelthus (lodret adskillelse mellem enhederne)</v>
      </c>
      <c r="K712" s="1" t="str">
        <f ca="1">INDEX(Anvendelseskode!C:C,MATCH($F712,Anvendelseskode!$A:$A,0))</f>
        <v>Række-, kæde og dobbelthuse</v>
      </c>
      <c r="L712" s="1" t="str">
        <f ca="1">INDEX(Anvendelseskode!D:D,MATCH($F712,Anvendelseskode!$A:$A,0))</f>
        <v>Private husholdninger</v>
      </c>
      <c r="M712" s="1" t="str">
        <f ca="1">IFERROR(INDEX(SBi!$2:$2,MATCH(H712,SBi!$1:$1,1)),SBi!$K$2)</f>
        <v>1961-1972</v>
      </c>
      <c r="N712" s="1">
        <f ca="1">INDEX(SBi!$C$3:$K$28,MATCH(F712,SBi!$B$3:$B$28,0),MATCH(M712,SBi!$C$2:$K$2,0))</f>
        <v>119.9</v>
      </c>
      <c r="O712" s="16">
        <f t="shared" ca="1" si="151"/>
        <v>26.857600000000001</v>
      </c>
      <c r="P712" s="16" t="str">
        <f ca="1">IFERROR(INDEX(VpD!$2:$2,MATCH(H712,VpD!$1:$1,1)),VpD!$I$2)</f>
        <v>1961-1972</v>
      </c>
      <c r="Q712" s="1">
        <f ca="1">INDEX(VpD!$C$3:$I$27,MATCH(F712,VpD!$B$3:$B$27,0),MATCH(P712,VpD!$C$2:$I$2,0))</f>
        <v>120</v>
      </c>
      <c r="R712" s="16">
        <f t="shared" ca="1" si="152"/>
        <v>26.88</v>
      </c>
      <c r="S712" s="14">
        <f t="shared" ca="1" si="153"/>
        <v>711300.21</v>
      </c>
      <c r="T712" s="14">
        <f t="shared" ca="1" si="154"/>
        <v>6172193.1100000003</v>
      </c>
      <c r="U712" s="14" t="str">
        <f t="shared" ca="1" si="155"/>
        <v>0A3F507E-1925-32B8-E044-0003BA298018</v>
      </c>
    </row>
    <row r="713" spans="1:21" s="14" customFormat="1" x14ac:dyDescent="0.25">
      <c r="A713" s="14">
        <f t="shared" si="143"/>
        <v>713</v>
      </c>
      <c r="B713" s="14" t="str">
        <f t="shared" ca="1" si="144"/>
        <v>D9427E66-7A8D-4FFE-B9A6-B4E83D0C1EDD</v>
      </c>
      <c r="C713" s="14" t="str">
        <f t="shared" ca="1" si="145"/>
        <v>Hyttebovej</v>
      </c>
      <c r="D713" s="14" t="str">
        <f t="shared" ca="1" si="146"/>
        <v>34</v>
      </c>
      <c r="E713" s="14" t="str">
        <f t="shared" ca="1" si="147"/>
        <v>24bn</v>
      </c>
      <c r="F713" s="1">
        <f t="shared" ca="1" si="148"/>
        <v>120</v>
      </c>
      <c r="G713" s="1">
        <f t="shared" ca="1" si="149"/>
        <v>122</v>
      </c>
      <c r="H713" s="1">
        <f t="shared" ca="1" si="150"/>
        <v>1960</v>
      </c>
      <c r="I713" s="1" t="str">
        <f ca="1">INDEX(Relationstabel!$C$3:$K$10,MATCH(INDIRECT($A$1&amp;"J"&amp;A713),Relationstabel!$A$3:$A$10,0),MATCH(IFERROR(VALUE(INDIRECT($A$1&amp;"K"&amp;A713)),0),Relationstabel!$C$1:$K$1,0))</f>
        <v>Naturgas</v>
      </c>
      <c r="J713" s="1" t="str">
        <f ca="1">INDEX(Anvendelseskode!B:B,MATCH($F713,Anvendelseskode!$A:$A,0))</f>
        <v>Fritliggende enfamilieshus (parcelhus)</v>
      </c>
      <c r="K713" s="1" t="str">
        <f ca="1">INDEX(Anvendelseskode!C:C,MATCH($F713,Anvendelseskode!$A:$A,0))</f>
        <v>Parcelhuse</v>
      </c>
      <c r="L713" s="1" t="str">
        <f ca="1">INDEX(Anvendelseskode!D:D,MATCH($F713,Anvendelseskode!$A:$A,0))</f>
        <v>Private husholdninger</v>
      </c>
      <c r="M713" s="1" t="str">
        <f ca="1">IFERROR(INDEX(SBi!$2:$2,MATCH(H713,SBi!$1:$1,1)),SBi!$K$2)</f>
        <v>1951-1960</v>
      </c>
      <c r="N713" s="1">
        <f ca="1">INDEX(SBi!$C$3:$K$28,MATCH(F713,SBi!$B$3:$B$28,0),MATCH(M713,SBi!$C$2:$K$2,0))</f>
        <v>154.9</v>
      </c>
      <c r="O713" s="16">
        <f t="shared" ca="1" si="151"/>
        <v>18.8978</v>
      </c>
      <c r="P713" s="16" t="str">
        <f ca="1">IFERROR(INDEX(VpD!$2:$2,MATCH(H713,VpD!$1:$1,1)),VpD!$I$2)</f>
        <v>1951-1960</v>
      </c>
      <c r="Q713" s="1">
        <f ca="1">INDEX(VpD!$C$3:$I$27,MATCH(F713,VpD!$B$3:$B$27,0),MATCH(P713,VpD!$C$2:$I$2,0))</f>
        <v>204</v>
      </c>
      <c r="R713" s="16">
        <f t="shared" ca="1" si="152"/>
        <v>24.888000000000002</v>
      </c>
      <c r="S713" s="14">
        <f t="shared" ca="1" si="153"/>
        <v>714007.79</v>
      </c>
      <c r="T713" s="14">
        <f t="shared" ca="1" si="154"/>
        <v>6169206.0700000003</v>
      </c>
      <c r="U713" s="14" t="str">
        <f t="shared" ca="1" si="155"/>
        <v>0A3F507E-1A25-32B8-E044-0003BA298018</v>
      </c>
    </row>
    <row r="714" spans="1:21" s="14" customFormat="1" x14ac:dyDescent="0.25">
      <c r="A714" s="14">
        <f t="shared" si="143"/>
        <v>714</v>
      </c>
      <c r="B714" s="14" t="str">
        <f t="shared" ca="1" si="144"/>
        <v>39E15A7D-ED75-4AAC-B976-426F6FC9E3C0</v>
      </c>
      <c r="C714" s="14" t="str">
        <f t="shared" ca="1" si="145"/>
        <v>Kollerupvej</v>
      </c>
      <c r="D714" s="14" t="str">
        <f t="shared" ca="1" si="146"/>
        <v>17</v>
      </c>
      <c r="E714" s="14" t="str">
        <f t="shared" ca="1" si="147"/>
        <v>6dg</v>
      </c>
      <c r="F714" s="1">
        <f t="shared" ca="1" si="148"/>
        <v>120</v>
      </c>
      <c r="G714" s="1">
        <f t="shared" ca="1" si="149"/>
        <v>150</v>
      </c>
      <c r="H714" s="1">
        <f t="shared" ca="1" si="150"/>
        <v>1966</v>
      </c>
      <c r="I714" s="1" t="str">
        <f ca="1">INDEX(Relationstabel!$C$3:$K$10,MATCH(INDIRECT($A$1&amp;"J"&amp;A714),Relationstabel!$A$3:$A$10,0),MATCH(IFERROR(VALUE(INDIRECT($A$1&amp;"K"&amp;A714)),0),Relationstabel!$C$1:$K$1,0))</f>
        <v>Olie</v>
      </c>
      <c r="J714" s="1" t="str">
        <f ca="1">INDEX(Anvendelseskode!B:B,MATCH($F714,Anvendelseskode!$A:$A,0))</f>
        <v>Fritliggende enfamilieshus (parcelhus)</v>
      </c>
      <c r="K714" s="1" t="str">
        <f ca="1">INDEX(Anvendelseskode!C:C,MATCH($F714,Anvendelseskode!$A:$A,0))</f>
        <v>Parcelhuse</v>
      </c>
      <c r="L714" s="1" t="str">
        <f ca="1">INDEX(Anvendelseskode!D:D,MATCH($F714,Anvendelseskode!$A:$A,0))</f>
        <v>Private husholdninger</v>
      </c>
      <c r="M714" s="1" t="str">
        <f ca="1">IFERROR(INDEX(SBi!$2:$2,MATCH(H714,SBi!$1:$1,1)),SBi!$K$2)</f>
        <v>1961-1972</v>
      </c>
      <c r="N714" s="1">
        <f ca="1">INDEX(SBi!$C$3:$K$28,MATCH(F714,SBi!$B$3:$B$28,0),MATCH(M714,SBi!$C$2:$K$2,0))</f>
        <v>134.30000000000001</v>
      </c>
      <c r="O714" s="16">
        <f t="shared" ca="1" si="151"/>
        <v>20.145</v>
      </c>
      <c r="P714" s="16" t="str">
        <f ca="1">IFERROR(INDEX(VpD!$2:$2,MATCH(H714,VpD!$1:$1,1)),VpD!$I$2)</f>
        <v>1961-1972</v>
      </c>
      <c r="Q714" s="1">
        <f ca="1">INDEX(VpD!$C$3:$I$27,MATCH(F714,VpD!$B$3:$B$27,0),MATCH(P714,VpD!$C$2:$I$2,0))</f>
        <v>143</v>
      </c>
      <c r="R714" s="16">
        <f t="shared" ca="1" si="152"/>
        <v>21.45</v>
      </c>
      <c r="S714" s="14">
        <f t="shared" ca="1" si="153"/>
        <v>713902.15</v>
      </c>
      <c r="T714" s="14">
        <f t="shared" ca="1" si="154"/>
        <v>6169212.21</v>
      </c>
      <c r="U714" s="14" t="str">
        <f t="shared" ca="1" si="155"/>
        <v>0A3F507E-1C25-32B8-E044-0003BA298018</v>
      </c>
    </row>
    <row r="715" spans="1:21" s="14" customFormat="1" x14ac:dyDescent="0.25">
      <c r="A715" s="14">
        <f t="shared" si="143"/>
        <v>715</v>
      </c>
      <c r="B715" s="14" t="str">
        <f t="shared" ca="1" si="144"/>
        <v>2D79CE4B-253B-4738-AF84-26D09300A397</v>
      </c>
      <c r="C715" s="14" t="str">
        <f t="shared" ca="1" si="145"/>
        <v>Selsøvej</v>
      </c>
      <c r="D715" s="14" t="str">
        <f t="shared" ca="1" si="146"/>
        <v>34</v>
      </c>
      <c r="E715" s="14" t="str">
        <f t="shared" ca="1" si="147"/>
        <v>18de</v>
      </c>
      <c r="F715" s="1">
        <f t="shared" ca="1" si="148"/>
        <v>120</v>
      </c>
      <c r="G715" s="1">
        <f t="shared" ca="1" si="149"/>
        <v>144</v>
      </c>
      <c r="H715" s="1">
        <f t="shared" ca="1" si="150"/>
        <v>1997</v>
      </c>
      <c r="I715" s="1" t="str">
        <f ca="1">INDEX(Relationstabel!$C$3:$K$10,MATCH(INDIRECT($A$1&amp;"J"&amp;A715),Relationstabel!$A$3:$A$10,0),MATCH(IFERROR(VALUE(INDIRECT($A$1&amp;"K"&amp;A715)),0),Relationstabel!$C$1:$K$1,0))</f>
        <v>Elvarme</v>
      </c>
      <c r="J715" s="1" t="str">
        <f ca="1">INDEX(Anvendelseskode!B:B,MATCH($F715,Anvendelseskode!$A:$A,0))</f>
        <v>Fritliggende enfamilieshus (parcelhus)</v>
      </c>
      <c r="K715" s="1" t="str">
        <f ca="1">INDEX(Anvendelseskode!C:C,MATCH($F715,Anvendelseskode!$A:$A,0))</f>
        <v>Parcelhuse</v>
      </c>
      <c r="L715" s="1" t="str">
        <f ca="1">INDEX(Anvendelseskode!D:D,MATCH($F715,Anvendelseskode!$A:$A,0))</f>
        <v>Private husholdninger</v>
      </c>
      <c r="M715" s="1" t="str">
        <f ca="1">IFERROR(INDEX(SBi!$2:$2,MATCH(H715,SBi!$1:$1,1)),SBi!$K$2)</f>
        <v>1979-1998</v>
      </c>
      <c r="N715" s="1">
        <f ca="1">INDEX(SBi!$C$3:$K$28,MATCH(F715,SBi!$B$3:$B$28,0),MATCH(M715,SBi!$C$2:$K$2,0))</f>
        <v>105.4</v>
      </c>
      <c r="O715" s="16">
        <f t="shared" ca="1" si="151"/>
        <v>15.1776</v>
      </c>
      <c r="P715" s="16" t="str">
        <f ca="1">IFERROR(INDEX(VpD!$2:$2,MATCH(H715,VpD!$1:$1,1)),VpD!$I$2)</f>
        <v>1979-1998</v>
      </c>
      <c r="Q715" s="1">
        <f ca="1">INDEX(VpD!$C$3:$I$27,MATCH(F715,VpD!$B$3:$B$27,0),MATCH(P715,VpD!$C$2:$I$2,0))</f>
        <v>90</v>
      </c>
      <c r="R715" s="16">
        <f t="shared" ca="1" si="152"/>
        <v>12.96</v>
      </c>
      <c r="S715" s="14">
        <f t="shared" ca="1" si="153"/>
        <v>713275.06</v>
      </c>
      <c r="T715" s="14">
        <f t="shared" ca="1" si="154"/>
        <v>6169073.7000000002</v>
      </c>
      <c r="U715" s="14" t="str">
        <f t="shared" ca="1" si="155"/>
        <v>0A3F507E-2125-32B8-E044-0003BA298018</v>
      </c>
    </row>
    <row r="716" spans="1:21" s="14" customFormat="1" x14ac:dyDescent="0.25">
      <c r="A716" s="14">
        <f t="shared" si="143"/>
        <v>716</v>
      </c>
      <c r="B716" s="14" t="str">
        <f t="shared" ca="1" si="144"/>
        <v>840E0DA1-5938-41E5-8265-BF974EF276B1</v>
      </c>
      <c r="C716" s="14" t="str">
        <f t="shared" ca="1" si="145"/>
        <v>Svenstrupvej</v>
      </c>
      <c r="D716" s="14" t="str">
        <f t="shared" ca="1" si="146"/>
        <v>45</v>
      </c>
      <c r="E716" s="14" t="str">
        <f t="shared" ca="1" si="147"/>
        <v>18la</v>
      </c>
      <c r="F716" s="1">
        <f t="shared" ca="1" si="148"/>
        <v>120</v>
      </c>
      <c r="G716" s="1">
        <f t="shared" ca="1" si="149"/>
        <v>125</v>
      </c>
      <c r="H716" s="1">
        <f t="shared" ca="1" si="150"/>
        <v>1969</v>
      </c>
      <c r="I716" s="1" t="str">
        <f ca="1">INDEX(Relationstabel!$C$3:$K$10,MATCH(INDIRECT($A$1&amp;"J"&amp;A716),Relationstabel!$A$3:$A$10,0),MATCH(IFERROR(VALUE(INDIRECT($A$1&amp;"K"&amp;A716)),0),Relationstabel!$C$1:$K$1,0))</f>
        <v>Naturgas</v>
      </c>
      <c r="J716" s="1" t="str">
        <f ca="1">INDEX(Anvendelseskode!B:B,MATCH($F716,Anvendelseskode!$A:$A,0))</f>
        <v>Fritliggende enfamilieshus (parcelhus)</v>
      </c>
      <c r="K716" s="1" t="str">
        <f ca="1">INDEX(Anvendelseskode!C:C,MATCH($F716,Anvendelseskode!$A:$A,0))</f>
        <v>Parcelhuse</v>
      </c>
      <c r="L716" s="1" t="str">
        <f ca="1">INDEX(Anvendelseskode!D:D,MATCH($F716,Anvendelseskode!$A:$A,0))</f>
        <v>Private husholdninger</v>
      </c>
      <c r="M716" s="1" t="str">
        <f ca="1">IFERROR(INDEX(SBi!$2:$2,MATCH(H716,SBi!$1:$1,1)),SBi!$K$2)</f>
        <v>1961-1972</v>
      </c>
      <c r="N716" s="1">
        <f ca="1">INDEX(SBi!$C$3:$K$28,MATCH(F716,SBi!$B$3:$B$28,0),MATCH(M716,SBi!$C$2:$K$2,0))</f>
        <v>134.30000000000001</v>
      </c>
      <c r="O716" s="16">
        <f t="shared" ca="1" si="151"/>
        <v>16.787500000000001</v>
      </c>
      <c r="P716" s="16" t="str">
        <f ca="1">IFERROR(INDEX(VpD!$2:$2,MATCH(H716,VpD!$1:$1,1)),VpD!$I$2)</f>
        <v>1961-1972</v>
      </c>
      <c r="Q716" s="1">
        <f ca="1">INDEX(VpD!$C$3:$I$27,MATCH(F716,VpD!$B$3:$B$27,0),MATCH(P716,VpD!$C$2:$I$2,0))</f>
        <v>143</v>
      </c>
      <c r="R716" s="16">
        <f t="shared" ca="1" si="152"/>
        <v>17.875</v>
      </c>
      <c r="S716" s="14">
        <f t="shared" ca="1" si="153"/>
        <v>712403.63</v>
      </c>
      <c r="T716" s="14">
        <f t="shared" ca="1" si="154"/>
        <v>6169125.0099999998</v>
      </c>
      <c r="U716" s="14" t="str">
        <f t="shared" ca="1" si="155"/>
        <v>0A3F507E-2225-32B8-E044-0003BA298018</v>
      </c>
    </row>
    <row r="717" spans="1:21" s="14" customFormat="1" x14ac:dyDescent="0.25">
      <c r="A717" s="14">
        <f t="shared" si="143"/>
        <v>717</v>
      </c>
      <c r="B717" s="14" t="str">
        <f t="shared" ca="1" si="144"/>
        <v>79661EC2-9767-40C5-A8D2-2C8967E59BFB</v>
      </c>
      <c r="C717" s="14" t="str">
        <f t="shared" ca="1" si="145"/>
        <v>Jydekrogen</v>
      </c>
      <c r="D717" s="14" t="str">
        <f t="shared" ca="1" si="146"/>
        <v>16</v>
      </c>
      <c r="E717" s="14" t="str">
        <f t="shared" ca="1" si="147"/>
        <v>16fp</v>
      </c>
      <c r="F717" s="1">
        <f t="shared" ca="1" si="148"/>
        <v>220</v>
      </c>
      <c r="G717" s="1">
        <f t="shared" ca="1" si="149"/>
        <v>4191</v>
      </c>
      <c r="H717" s="1">
        <f t="shared" ca="1" si="150"/>
        <v>1998</v>
      </c>
      <c r="I717" s="1" t="str">
        <f ca="1">INDEX(Relationstabel!$C$3:$K$10,MATCH(INDIRECT($A$1&amp;"J"&amp;A717),Relationstabel!$A$3:$A$10,0),MATCH(IFERROR(VALUE(INDIRECT($A$1&amp;"K"&amp;A717)),0),Relationstabel!$C$1:$K$1,0))</f>
        <v>Fjernvarme/ Blokvarme</v>
      </c>
      <c r="J717" s="1" t="str">
        <f ca="1">INDEX(Anvendelseskode!B:B,MATCH($F717,Anvendelseskode!$A:$A,0))</f>
        <v>Bygning til erhvervsmæssig produktion vedrørende industri, håndværk m.v. (fabrik, værksted o.lign.)</v>
      </c>
      <c r="K717" s="1" t="str">
        <f ca="1">INDEX(Anvendelseskode!C:C,MATCH($F717,Anvendelseskode!$A:$A,0))</f>
        <v>Fabrikker, værksteder o.l.</v>
      </c>
      <c r="L717" s="1" t="str">
        <f ca="1">INDEX(Anvendelseskode!D:D,MATCH($F717,Anvendelseskode!$A:$A,0))</f>
        <v>Industri</v>
      </c>
      <c r="M717" s="1" t="str">
        <f ca="1">IFERROR(INDEX(SBi!$2:$2,MATCH(H717,SBi!$1:$1,1)),SBi!$K$2)</f>
        <v>1979-1998</v>
      </c>
      <c r="N717" s="1">
        <f ca="1">INDEX(SBi!$C$3:$K$28,MATCH(F717,SBi!$B$3:$B$28,0),MATCH(M717,SBi!$C$2:$K$2,0))</f>
        <v>66</v>
      </c>
      <c r="O717" s="16">
        <f t="shared" ca="1" si="151"/>
        <v>276.60599999999999</v>
      </c>
      <c r="P717" s="16" t="str">
        <f ca="1">IFERROR(INDEX(VpD!$2:$2,MATCH(H717,VpD!$1:$1,1)),VpD!$I$2)</f>
        <v>1979-1998</v>
      </c>
      <c r="Q717" s="1">
        <f ca="1">INDEX(VpD!$C$3:$I$27,MATCH(F717,VpD!$B$3:$B$27,0),MATCH(P717,VpD!$C$2:$I$2,0))</f>
        <v>66</v>
      </c>
      <c r="R717" s="16">
        <f t="shared" ca="1" si="152"/>
        <v>276.60599999999999</v>
      </c>
      <c r="S717" s="14">
        <f t="shared" ca="1" si="153"/>
        <v>712317.4</v>
      </c>
      <c r="T717" s="14">
        <f t="shared" ca="1" si="154"/>
        <v>6171897.5999999996</v>
      </c>
      <c r="U717" s="14" t="str">
        <f t="shared" ca="1" si="155"/>
        <v>0A3F507E-1B1C-32B8-E044-0003BA298018</v>
      </c>
    </row>
    <row r="718" spans="1:21" s="14" customFormat="1" x14ac:dyDescent="0.25">
      <c r="A718" s="14">
        <f t="shared" si="143"/>
        <v>718</v>
      </c>
      <c r="B718" s="14" t="str">
        <f t="shared" ca="1" si="144"/>
        <v>8DB84E8A-492F-464E-B63A-A0EC7B757A52</v>
      </c>
      <c r="C718" s="14" t="str">
        <f t="shared" ca="1" si="145"/>
        <v>Løkketoften</v>
      </c>
      <c r="D718" s="14" t="str">
        <f t="shared" ca="1" si="146"/>
        <v>58</v>
      </c>
      <c r="E718" s="14" t="str">
        <f t="shared" ca="1" si="147"/>
        <v>9dt</v>
      </c>
      <c r="F718" s="1">
        <f t="shared" ca="1" si="148"/>
        <v>120</v>
      </c>
      <c r="G718" s="1">
        <f t="shared" ca="1" si="149"/>
        <v>134</v>
      </c>
      <c r="H718" s="1">
        <f t="shared" ca="1" si="150"/>
        <v>1985</v>
      </c>
      <c r="I718" s="1" t="str">
        <f ca="1">INDEX(Relationstabel!$C$3:$K$10,MATCH(INDIRECT($A$1&amp;"J"&amp;A718),Relationstabel!$A$3:$A$10,0),MATCH(IFERROR(VALUE(INDIRECT($A$1&amp;"K"&amp;A718)),0),Relationstabel!$C$1:$K$1,0))</f>
        <v>Naturgas</v>
      </c>
      <c r="J718" s="1" t="str">
        <f ca="1">INDEX(Anvendelseskode!B:B,MATCH($F718,Anvendelseskode!$A:$A,0))</f>
        <v>Fritliggende enfamilieshus (parcelhus)</v>
      </c>
      <c r="K718" s="1" t="str">
        <f ca="1">INDEX(Anvendelseskode!C:C,MATCH($F718,Anvendelseskode!$A:$A,0))</f>
        <v>Parcelhuse</v>
      </c>
      <c r="L718" s="1" t="str">
        <f ca="1">INDEX(Anvendelseskode!D:D,MATCH($F718,Anvendelseskode!$A:$A,0))</f>
        <v>Private husholdninger</v>
      </c>
      <c r="M718" s="1" t="str">
        <f ca="1">IFERROR(INDEX(SBi!$2:$2,MATCH(H718,SBi!$1:$1,1)),SBi!$K$2)</f>
        <v>1979-1998</v>
      </c>
      <c r="N718" s="1">
        <f ca="1">INDEX(SBi!$C$3:$K$28,MATCH(F718,SBi!$B$3:$B$28,0),MATCH(M718,SBi!$C$2:$K$2,0))</f>
        <v>105.4</v>
      </c>
      <c r="O718" s="16">
        <f t="shared" ca="1" si="151"/>
        <v>14.1236</v>
      </c>
      <c r="P718" s="16" t="str">
        <f ca="1">IFERROR(INDEX(VpD!$2:$2,MATCH(H718,VpD!$1:$1,1)),VpD!$I$2)</f>
        <v>1979-1998</v>
      </c>
      <c r="Q718" s="1">
        <f ca="1">INDEX(VpD!$C$3:$I$27,MATCH(F718,VpD!$B$3:$B$27,0),MATCH(P718,VpD!$C$2:$I$2,0))</f>
        <v>90</v>
      </c>
      <c r="R718" s="16">
        <f t="shared" ca="1" si="152"/>
        <v>12.06</v>
      </c>
      <c r="S718" s="14">
        <f t="shared" ca="1" si="153"/>
        <v>711019.15</v>
      </c>
      <c r="T718" s="14">
        <f t="shared" ca="1" si="154"/>
        <v>6172121.79</v>
      </c>
      <c r="U718" s="14" t="str">
        <f t="shared" ca="1" si="155"/>
        <v>0A3F507E-1D1C-32B8-E044-0003BA298018</v>
      </c>
    </row>
    <row r="719" spans="1:21" s="14" customFormat="1" x14ac:dyDescent="0.25">
      <c r="A719" s="14">
        <f t="shared" si="143"/>
        <v>719</v>
      </c>
      <c r="B719" s="14" t="str">
        <f t="shared" ca="1" si="144"/>
        <v>11DC8AD2-B608-4ABF-857D-6FD999CF77BB</v>
      </c>
      <c r="C719" s="14" t="str">
        <f t="shared" ca="1" si="145"/>
        <v>Nysøvej</v>
      </c>
      <c r="D719" s="14" t="str">
        <f t="shared" ca="1" si="146"/>
        <v>57</v>
      </c>
      <c r="E719" s="14" t="str">
        <f t="shared" ca="1" si="147"/>
        <v>7av</v>
      </c>
      <c r="F719" s="1">
        <f t="shared" ca="1" si="148"/>
        <v>120</v>
      </c>
      <c r="G719" s="1">
        <f t="shared" ca="1" si="149"/>
        <v>105</v>
      </c>
      <c r="H719" s="1">
        <f t="shared" ca="1" si="150"/>
        <v>1994</v>
      </c>
      <c r="I719" s="1" t="str">
        <f ca="1">INDEX(Relationstabel!$C$3:$K$10,MATCH(INDIRECT($A$1&amp;"J"&amp;A719),Relationstabel!$A$3:$A$10,0),MATCH(IFERROR(VALUE(INDIRECT($A$1&amp;"K"&amp;A719)),0),Relationstabel!$C$1:$K$1,0))</f>
        <v>Naturgas</v>
      </c>
      <c r="J719" s="1" t="str">
        <f ca="1">INDEX(Anvendelseskode!B:B,MATCH($F719,Anvendelseskode!$A:$A,0))</f>
        <v>Fritliggende enfamilieshus (parcelhus)</v>
      </c>
      <c r="K719" s="1" t="str">
        <f ca="1">INDEX(Anvendelseskode!C:C,MATCH($F719,Anvendelseskode!$A:$A,0))</f>
        <v>Parcelhuse</v>
      </c>
      <c r="L719" s="1" t="str">
        <f ca="1">INDEX(Anvendelseskode!D:D,MATCH($F719,Anvendelseskode!$A:$A,0))</f>
        <v>Private husholdninger</v>
      </c>
      <c r="M719" s="1" t="str">
        <f ca="1">IFERROR(INDEX(SBi!$2:$2,MATCH(H719,SBi!$1:$1,1)),SBi!$K$2)</f>
        <v>1979-1998</v>
      </c>
      <c r="N719" s="1">
        <f ca="1">INDEX(SBi!$C$3:$K$28,MATCH(F719,SBi!$B$3:$B$28,0),MATCH(M719,SBi!$C$2:$K$2,0))</f>
        <v>105.4</v>
      </c>
      <c r="O719" s="16">
        <f t="shared" ca="1" si="151"/>
        <v>11.067</v>
      </c>
      <c r="P719" s="16" t="str">
        <f ca="1">IFERROR(INDEX(VpD!$2:$2,MATCH(H719,VpD!$1:$1,1)),VpD!$I$2)</f>
        <v>1979-1998</v>
      </c>
      <c r="Q719" s="1">
        <f ca="1">INDEX(VpD!$C$3:$I$27,MATCH(F719,VpD!$B$3:$B$27,0),MATCH(P719,VpD!$C$2:$I$2,0))</f>
        <v>90</v>
      </c>
      <c r="R719" s="16">
        <f t="shared" ca="1" si="152"/>
        <v>9.4499999999999993</v>
      </c>
      <c r="S719" s="14">
        <f t="shared" ca="1" si="153"/>
        <v>711952.23</v>
      </c>
      <c r="T719" s="14">
        <f t="shared" ca="1" si="154"/>
        <v>6169487.9199999999</v>
      </c>
      <c r="U719" s="14" t="str">
        <f t="shared" ca="1" si="155"/>
        <v>0A3F507E-1E1C-32B8-E044-0003BA298018</v>
      </c>
    </row>
    <row r="720" spans="1:21" s="14" customFormat="1" x14ac:dyDescent="0.25">
      <c r="A720" s="14">
        <f t="shared" si="143"/>
        <v>720</v>
      </c>
      <c r="B720" s="14" t="str">
        <f t="shared" ca="1" si="144"/>
        <v>03D45BEA-5BD5-49D8-BF33-C786E78D0B69</v>
      </c>
      <c r="C720" s="14" t="str">
        <f t="shared" ca="1" si="145"/>
        <v>Bellishaven</v>
      </c>
      <c r="D720" s="14" t="str">
        <f t="shared" ca="1" si="146"/>
        <v>34</v>
      </c>
      <c r="E720" s="14" t="str">
        <f t="shared" ca="1" si="147"/>
        <v>27r</v>
      </c>
      <c r="F720" s="1">
        <f t="shared" ca="1" si="148"/>
        <v>130</v>
      </c>
      <c r="G720" s="1">
        <f t="shared" ca="1" si="149"/>
        <v>74</v>
      </c>
      <c r="H720" s="1">
        <f t="shared" ca="1" si="150"/>
        <v>1993</v>
      </c>
      <c r="I720" s="1" t="str">
        <f ca="1">INDEX(Relationstabel!$C$3:$K$10,MATCH(INDIRECT($A$1&amp;"J"&amp;A720),Relationstabel!$A$3:$A$10,0),MATCH(IFERROR(VALUE(INDIRECT($A$1&amp;"K"&amp;A720)),0),Relationstabel!$C$1:$K$1,0))</f>
        <v>Fjernvarme/ Blokvarme</v>
      </c>
      <c r="J720" s="1" t="str">
        <f ca="1">INDEX(Anvendelseskode!B:B,MATCH($F720,Anvendelseskode!$A:$A,0))</f>
        <v>Række-, kæde-, dobbelthus (lodret adskillelse mellem enhederne)</v>
      </c>
      <c r="K720" s="1" t="str">
        <f ca="1">INDEX(Anvendelseskode!C:C,MATCH($F720,Anvendelseskode!$A:$A,0))</f>
        <v>Række-, kæde og dobbelthuse</v>
      </c>
      <c r="L720" s="1" t="str">
        <f ca="1">INDEX(Anvendelseskode!D:D,MATCH($F720,Anvendelseskode!$A:$A,0))</f>
        <v>Private husholdninger</v>
      </c>
      <c r="M720" s="1" t="str">
        <f ca="1">IFERROR(INDEX(SBi!$2:$2,MATCH(H720,SBi!$1:$1,1)),SBi!$K$2)</f>
        <v>1979-1998</v>
      </c>
      <c r="N720" s="1">
        <f ca="1">INDEX(SBi!$C$3:$K$28,MATCH(F720,SBi!$B$3:$B$28,0),MATCH(M720,SBi!$C$2:$K$2,0))</f>
        <v>96.8</v>
      </c>
      <c r="O720" s="16">
        <f t="shared" ca="1" si="151"/>
        <v>7.1631999999999998</v>
      </c>
      <c r="P720" s="16" t="str">
        <f ca="1">IFERROR(INDEX(VpD!$2:$2,MATCH(H720,VpD!$1:$1,1)),VpD!$I$2)</f>
        <v>1979-1998</v>
      </c>
      <c r="Q720" s="1">
        <f ca="1">INDEX(VpD!$C$3:$I$27,MATCH(F720,VpD!$B$3:$B$27,0),MATCH(P720,VpD!$C$2:$I$2,0))</f>
        <v>74</v>
      </c>
      <c r="R720" s="16">
        <f t="shared" ca="1" si="152"/>
        <v>5.476</v>
      </c>
      <c r="S720" s="14">
        <f t="shared" ca="1" si="153"/>
        <v>711585.68</v>
      </c>
      <c r="T720" s="14">
        <f t="shared" ca="1" si="154"/>
        <v>6172453.8700000001</v>
      </c>
      <c r="U720" s="14" t="str">
        <f t="shared" ca="1" si="155"/>
        <v>0A3F507E-152A-32B8-E044-0003BA298018</v>
      </c>
    </row>
    <row r="721" spans="1:21" s="14" customFormat="1" x14ac:dyDescent="0.25">
      <c r="A721" s="14">
        <f t="shared" si="143"/>
        <v>721</v>
      </c>
      <c r="B721" s="14" t="str">
        <f t="shared" ca="1" si="144"/>
        <v>154FDD5E-08B5-4FA3-8A57-ABF66415AB49</v>
      </c>
      <c r="C721" s="14" t="str">
        <f t="shared" ca="1" si="145"/>
        <v>Kathrinebjergvej</v>
      </c>
      <c r="D721" s="14" t="str">
        <f t="shared" ca="1" si="146"/>
        <v>18</v>
      </c>
      <c r="E721" s="14" t="str">
        <f t="shared" ca="1" si="147"/>
        <v>11av</v>
      </c>
      <c r="F721" s="1">
        <f t="shared" ca="1" si="148"/>
        <v>120</v>
      </c>
      <c r="G721" s="1">
        <f t="shared" ca="1" si="149"/>
        <v>148</v>
      </c>
      <c r="H721" s="1">
        <f t="shared" ca="1" si="150"/>
        <v>1977</v>
      </c>
      <c r="I721" s="1" t="str">
        <f ca="1">INDEX(Relationstabel!$C$3:$K$10,MATCH(INDIRECT($A$1&amp;"J"&amp;A721),Relationstabel!$A$3:$A$10,0),MATCH(IFERROR(VALUE(INDIRECT($A$1&amp;"K"&amp;A721)),0),Relationstabel!$C$1:$K$1,0))</f>
        <v>Elvarme</v>
      </c>
      <c r="J721" s="1" t="str">
        <f ca="1">INDEX(Anvendelseskode!B:B,MATCH($F721,Anvendelseskode!$A:$A,0))</f>
        <v>Fritliggende enfamilieshus (parcelhus)</v>
      </c>
      <c r="K721" s="1" t="str">
        <f ca="1">INDEX(Anvendelseskode!C:C,MATCH($F721,Anvendelseskode!$A:$A,0))</f>
        <v>Parcelhuse</v>
      </c>
      <c r="L721" s="1" t="str">
        <f ca="1">INDEX(Anvendelseskode!D:D,MATCH($F721,Anvendelseskode!$A:$A,0))</f>
        <v>Private husholdninger</v>
      </c>
      <c r="M721" s="1" t="str">
        <f ca="1">IFERROR(INDEX(SBi!$2:$2,MATCH(H721,SBi!$1:$1,1)),SBi!$K$2)</f>
        <v>1973-1978</v>
      </c>
      <c r="N721" s="1">
        <f ca="1">INDEX(SBi!$C$3:$K$28,MATCH(F721,SBi!$B$3:$B$28,0),MATCH(M721,SBi!$C$2:$K$2,0))</f>
        <v>119.8</v>
      </c>
      <c r="O721" s="16">
        <f t="shared" ca="1" si="151"/>
        <v>17.730399999999999</v>
      </c>
      <c r="P721" s="16" t="str">
        <f ca="1">IFERROR(INDEX(VpD!$2:$2,MATCH(H721,VpD!$1:$1,1)),VpD!$I$2)</f>
        <v>1973-1978</v>
      </c>
      <c r="Q721" s="1">
        <f ca="1">INDEX(VpD!$C$3:$I$27,MATCH(F721,VpD!$B$3:$B$27,0),MATCH(P721,VpD!$C$2:$I$2,0))</f>
        <v>117</v>
      </c>
      <c r="R721" s="16">
        <f t="shared" ca="1" si="152"/>
        <v>17.315999999999999</v>
      </c>
      <c r="S721" s="14">
        <f t="shared" ca="1" si="153"/>
        <v>712966.95</v>
      </c>
      <c r="T721" s="14">
        <f t="shared" ca="1" si="154"/>
        <v>6168610.3300000001</v>
      </c>
      <c r="U721" s="14" t="str">
        <f t="shared" ca="1" si="155"/>
        <v>0A3F507E-1B2E-32B8-E044-0003BA298018</v>
      </c>
    </row>
    <row r="722" spans="1:21" s="14" customFormat="1" x14ac:dyDescent="0.25">
      <c r="A722" s="14">
        <f t="shared" si="143"/>
        <v>722</v>
      </c>
      <c r="B722" s="14" t="str">
        <f t="shared" ca="1" si="144"/>
        <v>79BD7C8C-D63D-44B1-BB16-F35B04D8C715</v>
      </c>
      <c r="C722" s="14" t="str">
        <f t="shared" ca="1" si="145"/>
        <v>Løvenborgvej</v>
      </c>
      <c r="D722" s="14" t="str">
        <f t="shared" ca="1" si="146"/>
        <v>14</v>
      </c>
      <c r="E722" s="14" t="str">
        <f t="shared" ca="1" si="147"/>
        <v>24bc</v>
      </c>
      <c r="F722" s="1">
        <f t="shared" ca="1" si="148"/>
        <v>120</v>
      </c>
      <c r="G722" s="1">
        <f t="shared" ca="1" si="149"/>
        <v>150</v>
      </c>
      <c r="H722" s="1">
        <f t="shared" ca="1" si="150"/>
        <v>1976</v>
      </c>
      <c r="I722" s="1" t="str">
        <f ca="1">INDEX(Relationstabel!$C$3:$K$10,MATCH(INDIRECT($A$1&amp;"J"&amp;A722),Relationstabel!$A$3:$A$10,0),MATCH(IFERROR(VALUE(INDIRECT($A$1&amp;"K"&amp;A722)),0),Relationstabel!$C$1:$K$1,0))</f>
        <v>Elvarme</v>
      </c>
      <c r="J722" s="1" t="str">
        <f ca="1">INDEX(Anvendelseskode!B:B,MATCH($F722,Anvendelseskode!$A:$A,0))</f>
        <v>Fritliggende enfamilieshus (parcelhus)</v>
      </c>
      <c r="K722" s="1" t="str">
        <f ca="1">INDEX(Anvendelseskode!C:C,MATCH($F722,Anvendelseskode!$A:$A,0))</f>
        <v>Parcelhuse</v>
      </c>
      <c r="L722" s="1" t="str">
        <f ca="1">INDEX(Anvendelseskode!D:D,MATCH($F722,Anvendelseskode!$A:$A,0))</f>
        <v>Private husholdninger</v>
      </c>
      <c r="M722" s="1" t="str">
        <f ca="1">IFERROR(INDEX(SBi!$2:$2,MATCH(H722,SBi!$1:$1,1)),SBi!$K$2)</f>
        <v>1973-1978</v>
      </c>
      <c r="N722" s="1">
        <f ca="1">INDEX(SBi!$C$3:$K$28,MATCH(F722,SBi!$B$3:$B$28,0),MATCH(M722,SBi!$C$2:$K$2,0))</f>
        <v>119.8</v>
      </c>
      <c r="O722" s="16">
        <f t="shared" ca="1" si="151"/>
        <v>17.97</v>
      </c>
      <c r="P722" s="16" t="str">
        <f ca="1">IFERROR(INDEX(VpD!$2:$2,MATCH(H722,VpD!$1:$1,1)),VpD!$I$2)</f>
        <v>1973-1978</v>
      </c>
      <c r="Q722" s="1">
        <f ca="1">INDEX(VpD!$C$3:$I$27,MATCH(F722,VpD!$B$3:$B$27,0),MATCH(P722,VpD!$C$2:$I$2,0))</f>
        <v>117</v>
      </c>
      <c r="R722" s="16">
        <f t="shared" ca="1" si="152"/>
        <v>17.55</v>
      </c>
      <c r="S722" s="14">
        <f t="shared" ca="1" si="153"/>
        <v>714130.87</v>
      </c>
      <c r="T722" s="14">
        <f t="shared" ca="1" si="154"/>
        <v>6168674.4699999997</v>
      </c>
      <c r="U722" s="14" t="str">
        <f t="shared" ca="1" si="155"/>
        <v>0A3F507E-1D2E-32B8-E044-0003BA298018</v>
      </c>
    </row>
    <row r="723" spans="1:21" s="14" customFormat="1" x14ac:dyDescent="0.25">
      <c r="A723" s="14">
        <f t="shared" si="143"/>
        <v>723</v>
      </c>
      <c r="B723" s="14" t="str">
        <f t="shared" ca="1" si="144"/>
        <v>114FD9D4-13E3-4EA2-BA19-69C20F2BD306</v>
      </c>
      <c r="C723" s="14" t="str">
        <f t="shared" ca="1" si="145"/>
        <v>Næsbyholmsvej</v>
      </c>
      <c r="D723" s="14" t="str">
        <f t="shared" ca="1" si="146"/>
        <v>12</v>
      </c>
      <c r="E723" s="14" t="str">
        <f t="shared" ca="1" si="147"/>
        <v>6cf</v>
      </c>
      <c r="F723" s="1">
        <f t="shared" ca="1" si="148"/>
        <v>120</v>
      </c>
      <c r="G723" s="1">
        <f t="shared" ca="1" si="149"/>
        <v>182</v>
      </c>
      <c r="H723" s="1">
        <f t="shared" ca="1" si="150"/>
        <v>1989</v>
      </c>
      <c r="I723" s="1" t="str">
        <f ca="1">INDEX(Relationstabel!$C$3:$K$10,MATCH(INDIRECT($A$1&amp;"J"&amp;A723),Relationstabel!$A$3:$A$10,0),MATCH(IFERROR(VALUE(INDIRECT($A$1&amp;"K"&amp;A723)),0),Relationstabel!$C$1:$K$1,0))</f>
        <v>Elvarme</v>
      </c>
      <c r="J723" s="1" t="str">
        <f ca="1">INDEX(Anvendelseskode!B:B,MATCH($F723,Anvendelseskode!$A:$A,0))</f>
        <v>Fritliggende enfamilieshus (parcelhus)</v>
      </c>
      <c r="K723" s="1" t="str">
        <f ca="1">INDEX(Anvendelseskode!C:C,MATCH($F723,Anvendelseskode!$A:$A,0))</f>
        <v>Parcelhuse</v>
      </c>
      <c r="L723" s="1" t="str">
        <f ca="1">INDEX(Anvendelseskode!D:D,MATCH($F723,Anvendelseskode!$A:$A,0))</f>
        <v>Private husholdninger</v>
      </c>
      <c r="M723" s="1" t="str">
        <f ca="1">IFERROR(INDEX(SBi!$2:$2,MATCH(H723,SBi!$1:$1,1)),SBi!$K$2)</f>
        <v>1979-1998</v>
      </c>
      <c r="N723" s="1">
        <f ca="1">INDEX(SBi!$C$3:$K$28,MATCH(F723,SBi!$B$3:$B$28,0),MATCH(M723,SBi!$C$2:$K$2,0))</f>
        <v>105.4</v>
      </c>
      <c r="O723" s="16">
        <f t="shared" ca="1" si="151"/>
        <v>19.1828</v>
      </c>
      <c r="P723" s="16" t="str">
        <f ca="1">IFERROR(INDEX(VpD!$2:$2,MATCH(H723,VpD!$1:$1,1)),VpD!$I$2)</f>
        <v>1979-1998</v>
      </c>
      <c r="Q723" s="1">
        <f ca="1">INDEX(VpD!$C$3:$I$27,MATCH(F723,VpD!$B$3:$B$27,0),MATCH(P723,VpD!$C$2:$I$2,0))</f>
        <v>90</v>
      </c>
      <c r="R723" s="16">
        <f t="shared" ca="1" si="152"/>
        <v>16.38</v>
      </c>
      <c r="S723" s="14">
        <f t="shared" ca="1" si="153"/>
        <v>713370.99</v>
      </c>
      <c r="T723" s="14">
        <f t="shared" ca="1" si="154"/>
        <v>6168642.5899999999</v>
      </c>
      <c r="U723" s="14" t="str">
        <f t="shared" ca="1" si="155"/>
        <v>0A3F507E-1E2E-32B8-E044-0003BA298018</v>
      </c>
    </row>
    <row r="724" spans="1:21" s="14" customFormat="1" x14ac:dyDescent="0.25">
      <c r="A724" s="14">
        <f t="shared" si="143"/>
        <v>724</v>
      </c>
      <c r="B724" s="14" t="str">
        <f t="shared" ca="1" si="144"/>
        <v>A9937346-56B8-41AF-B290-2420311B870D</v>
      </c>
      <c r="C724" s="14" t="str">
        <f t="shared" ca="1" si="145"/>
        <v>Selsøvej</v>
      </c>
      <c r="D724" s="14" t="str">
        <f t="shared" ca="1" si="146"/>
        <v>43</v>
      </c>
      <c r="E724" s="14" t="str">
        <f t="shared" ca="1" si="147"/>
        <v>18eæ</v>
      </c>
      <c r="F724" s="1">
        <f t="shared" ca="1" si="148"/>
        <v>120</v>
      </c>
      <c r="G724" s="1">
        <f t="shared" ca="1" si="149"/>
        <v>128</v>
      </c>
      <c r="H724" s="1">
        <f t="shared" ca="1" si="150"/>
        <v>1975</v>
      </c>
      <c r="I724" s="1" t="str">
        <f ca="1">INDEX(Relationstabel!$C$3:$K$10,MATCH(INDIRECT($A$1&amp;"J"&amp;A724),Relationstabel!$A$3:$A$10,0),MATCH(IFERROR(VALUE(INDIRECT($A$1&amp;"K"&amp;A724)),0),Relationstabel!$C$1:$K$1,0))</f>
        <v>Naturgas</v>
      </c>
      <c r="J724" s="1" t="str">
        <f ca="1">INDEX(Anvendelseskode!B:B,MATCH($F724,Anvendelseskode!$A:$A,0))</f>
        <v>Fritliggende enfamilieshus (parcelhus)</v>
      </c>
      <c r="K724" s="1" t="str">
        <f ca="1">INDEX(Anvendelseskode!C:C,MATCH($F724,Anvendelseskode!$A:$A,0))</f>
        <v>Parcelhuse</v>
      </c>
      <c r="L724" s="1" t="str">
        <f ca="1">INDEX(Anvendelseskode!D:D,MATCH($F724,Anvendelseskode!$A:$A,0))</f>
        <v>Private husholdninger</v>
      </c>
      <c r="M724" s="1" t="str">
        <f ca="1">IFERROR(INDEX(SBi!$2:$2,MATCH(H724,SBi!$1:$1,1)),SBi!$K$2)</f>
        <v>1973-1978</v>
      </c>
      <c r="N724" s="1">
        <f ca="1">INDEX(SBi!$C$3:$K$28,MATCH(F724,SBi!$B$3:$B$28,0),MATCH(M724,SBi!$C$2:$K$2,0))</f>
        <v>119.8</v>
      </c>
      <c r="O724" s="16">
        <f t="shared" ca="1" si="151"/>
        <v>15.3344</v>
      </c>
      <c r="P724" s="16" t="str">
        <f ca="1">IFERROR(INDEX(VpD!$2:$2,MATCH(H724,VpD!$1:$1,1)),VpD!$I$2)</f>
        <v>1973-1978</v>
      </c>
      <c r="Q724" s="1">
        <f ca="1">INDEX(VpD!$C$3:$I$27,MATCH(F724,VpD!$B$3:$B$27,0),MATCH(P724,VpD!$C$2:$I$2,0))</f>
        <v>117</v>
      </c>
      <c r="R724" s="16">
        <f t="shared" ca="1" si="152"/>
        <v>14.976000000000001</v>
      </c>
      <c r="S724" s="14">
        <f t="shared" ca="1" si="153"/>
        <v>713186.48</v>
      </c>
      <c r="T724" s="14">
        <f t="shared" ca="1" si="154"/>
        <v>6169064.4199999999</v>
      </c>
      <c r="U724" s="14" t="str">
        <f t="shared" ca="1" si="155"/>
        <v>0A3F507E-212E-32B8-E044-0003BA298018</v>
      </c>
    </row>
    <row r="725" spans="1:21" s="14" customFormat="1" x14ac:dyDescent="0.25">
      <c r="A725" s="14">
        <f t="shared" si="143"/>
        <v>725</v>
      </c>
      <c r="B725" s="14" t="str">
        <f t="shared" ca="1" si="144"/>
        <v>6FBE1BEF-443E-4B62-9D32-FD5B93005F37</v>
      </c>
      <c r="C725" s="14" t="str">
        <f t="shared" ca="1" si="145"/>
        <v>Svenstrupvej</v>
      </c>
      <c r="D725" s="14" t="str">
        <f t="shared" ca="1" si="146"/>
        <v>54</v>
      </c>
      <c r="E725" s="14" t="str">
        <f t="shared" ca="1" si="147"/>
        <v>12ab</v>
      </c>
      <c r="F725" s="1">
        <f t="shared" ca="1" si="148"/>
        <v>120</v>
      </c>
      <c r="G725" s="1">
        <f t="shared" ca="1" si="149"/>
        <v>121</v>
      </c>
      <c r="H725" s="1">
        <f t="shared" ca="1" si="150"/>
        <v>1971</v>
      </c>
      <c r="I725" s="1" t="str">
        <f ca="1">INDEX(Relationstabel!$C$3:$K$10,MATCH(INDIRECT($A$1&amp;"J"&amp;A725),Relationstabel!$A$3:$A$10,0),MATCH(IFERROR(VALUE(INDIRECT($A$1&amp;"K"&amp;A725)),0),Relationstabel!$C$1:$K$1,0))</f>
        <v>Olie</v>
      </c>
      <c r="J725" s="1" t="str">
        <f ca="1">INDEX(Anvendelseskode!B:B,MATCH($F725,Anvendelseskode!$A:$A,0))</f>
        <v>Fritliggende enfamilieshus (parcelhus)</v>
      </c>
      <c r="K725" s="1" t="str">
        <f ca="1">INDEX(Anvendelseskode!C:C,MATCH($F725,Anvendelseskode!$A:$A,0))</f>
        <v>Parcelhuse</v>
      </c>
      <c r="L725" s="1" t="str">
        <f ca="1">INDEX(Anvendelseskode!D:D,MATCH($F725,Anvendelseskode!$A:$A,0))</f>
        <v>Private husholdninger</v>
      </c>
      <c r="M725" s="1" t="str">
        <f ca="1">IFERROR(INDEX(SBi!$2:$2,MATCH(H725,SBi!$1:$1,1)),SBi!$K$2)</f>
        <v>1961-1972</v>
      </c>
      <c r="N725" s="1">
        <f ca="1">INDEX(SBi!$C$3:$K$28,MATCH(F725,SBi!$B$3:$B$28,0),MATCH(M725,SBi!$C$2:$K$2,0))</f>
        <v>134.30000000000001</v>
      </c>
      <c r="O725" s="16">
        <f t="shared" ca="1" si="151"/>
        <v>16.250300000000003</v>
      </c>
      <c r="P725" s="16" t="str">
        <f ca="1">IFERROR(INDEX(VpD!$2:$2,MATCH(H725,VpD!$1:$1,1)),VpD!$I$2)</f>
        <v>1961-1972</v>
      </c>
      <c r="Q725" s="1">
        <f ca="1">INDEX(VpD!$C$3:$I$27,MATCH(F725,VpD!$B$3:$B$27,0),MATCH(P725,VpD!$C$2:$I$2,0))</f>
        <v>143</v>
      </c>
      <c r="R725" s="16">
        <f t="shared" ca="1" si="152"/>
        <v>17.303000000000001</v>
      </c>
      <c r="S725" s="14">
        <f t="shared" ca="1" si="153"/>
        <v>712417.74</v>
      </c>
      <c r="T725" s="14">
        <f t="shared" ca="1" si="154"/>
        <v>6169178.4199999999</v>
      </c>
      <c r="U725" s="14" t="str">
        <f t="shared" ca="1" si="155"/>
        <v>0A3F507E-222E-32B8-E044-0003BA298018</v>
      </c>
    </row>
    <row r="726" spans="1:21" s="14" customFormat="1" x14ac:dyDescent="0.25">
      <c r="A726" s="14">
        <f t="shared" si="143"/>
        <v>726</v>
      </c>
      <c r="B726" s="14" t="str">
        <f t="shared" ca="1" si="144"/>
        <v>184A83FB-2699-4F8E-9368-890FAA466F45</v>
      </c>
      <c r="C726" s="14" t="str">
        <f t="shared" ca="1" si="145"/>
        <v>Ved Bækken</v>
      </c>
      <c r="D726" s="14" t="str">
        <f t="shared" ca="1" si="146"/>
        <v>6</v>
      </c>
      <c r="E726" s="14" t="str">
        <f t="shared" ca="1" si="147"/>
        <v>16au</v>
      </c>
      <c r="F726" s="1">
        <f t="shared" ca="1" si="148"/>
        <v>120</v>
      </c>
      <c r="G726" s="1">
        <f t="shared" ca="1" si="149"/>
        <v>136</v>
      </c>
      <c r="H726" s="1">
        <f t="shared" ca="1" si="150"/>
        <v>1979</v>
      </c>
      <c r="I726" s="1" t="str">
        <f ca="1">INDEX(Relationstabel!$C$3:$K$10,MATCH(INDIRECT($A$1&amp;"J"&amp;A726),Relationstabel!$A$3:$A$10,0),MATCH(IFERROR(VALUE(INDIRECT($A$1&amp;"K"&amp;A726)),0),Relationstabel!$C$1:$K$1,0))</f>
        <v>Naturgas</v>
      </c>
      <c r="J726" s="1" t="str">
        <f ca="1">INDEX(Anvendelseskode!B:B,MATCH($F726,Anvendelseskode!$A:$A,0))</f>
        <v>Fritliggende enfamilieshus (parcelhus)</v>
      </c>
      <c r="K726" s="1" t="str">
        <f ca="1">INDEX(Anvendelseskode!C:C,MATCH($F726,Anvendelseskode!$A:$A,0))</f>
        <v>Parcelhuse</v>
      </c>
      <c r="L726" s="1" t="str">
        <f ca="1">INDEX(Anvendelseskode!D:D,MATCH($F726,Anvendelseskode!$A:$A,0))</f>
        <v>Private husholdninger</v>
      </c>
      <c r="M726" s="1" t="str">
        <f ca="1">IFERROR(INDEX(SBi!$2:$2,MATCH(H726,SBi!$1:$1,1)),SBi!$K$2)</f>
        <v>1979-1998</v>
      </c>
      <c r="N726" s="1">
        <f ca="1">INDEX(SBi!$C$3:$K$28,MATCH(F726,SBi!$B$3:$B$28,0),MATCH(M726,SBi!$C$2:$K$2,0))</f>
        <v>105.4</v>
      </c>
      <c r="O726" s="16">
        <f t="shared" ca="1" si="151"/>
        <v>14.334400000000002</v>
      </c>
      <c r="P726" s="16" t="str">
        <f ca="1">IFERROR(INDEX(VpD!$2:$2,MATCH(H726,VpD!$1:$1,1)),VpD!$I$2)</f>
        <v>1979-1998</v>
      </c>
      <c r="Q726" s="1">
        <f ca="1">INDEX(VpD!$C$3:$I$27,MATCH(F726,VpD!$B$3:$B$27,0),MATCH(P726,VpD!$C$2:$I$2,0))</f>
        <v>90</v>
      </c>
      <c r="R726" s="16">
        <f t="shared" ca="1" si="152"/>
        <v>12.24</v>
      </c>
      <c r="S726" s="14">
        <f t="shared" ca="1" si="153"/>
        <v>711673.78</v>
      </c>
      <c r="T726" s="14">
        <f t="shared" ca="1" si="154"/>
        <v>6170650.0300000003</v>
      </c>
      <c r="U726" s="14" t="str">
        <f t="shared" ca="1" si="155"/>
        <v>0A3F507E-242E-32B8-E044-0003BA298018</v>
      </c>
    </row>
    <row r="727" spans="1:21" s="14" customFormat="1" x14ac:dyDescent="0.25">
      <c r="A727" s="14">
        <f t="shared" si="143"/>
        <v>727</v>
      </c>
      <c r="B727" s="14" t="str">
        <f t="shared" ca="1" si="144"/>
        <v>82A06C79-1743-4E92-803D-E3DB83065172</v>
      </c>
      <c r="C727" s="14" t="str">
        <f t="shared" ca="1" si="145"/>
        <v>Kirkebakke Alle</v>
      </c>
      <c r="D727" s="14" t="str">
        <f t="shared" ca="1" si="146"/>
        <v>5</v>
      </c>
      <c r="E727" s="14" t="str">
        <f t="shared" ca="1" si="147"/>
        <v>15bz</v>
      </c>
      <c r="F727" s="1">
        <f t="shared" ca="1" si="148"/>
        <v>120</v>
      </c>
      <c r="G727" s="1">
        <f t="shared" ca="1" si="149"/>
        <v>192</v>
      </c>
      <c r="H727" s="1">
        <f t="shared" ca="1" si="150"/>
        <v>1976</v>
      </c>
      <c r="I727" s="1" t="str">
        <f ca="1">INDEX(Relationstabel!$C$3:$K$10,MATCH(INDIRECT($A$1&amp;"J"&amp;A727),Relationstabel!$A$3:$A$10,0),MATCH(IFERROR(VALUE(INDIRECT($A$1&amp;"K"&amp;A727)),0),Relationstabel!$C$1:$K$1,0))</f>
        <v>Naturgas</v>
      </c>
      <c r="J727" s="1" t="str">
        <f ca="1">INDEX(Anvendelseskode!B:B,MATCH($F727,Anvendelseskode!$A:$A,0))</f>
        <v>Fritliggende enfamilieshus (parcelhus)</v>
      </c>
      <c r="K727" s="1" t="str">
        <f ca="1">INDEX(Anvendelseskode!C:C,MATCH($F727,Anvendelseskode!$A:$A,0))</f>
        <v>Parcelhuse</v>
      </c>
      <c r="L727" s="1" t="str">
        <f ca="1">INDEX(Anvendelseskode!D:D,MATCH($F727,Anvendelseskode!$A:$A,0))</f>
        <v>Private husholdninger</v>
      </c>
      <c r="M727" s="1" t="str">
        <f ca="1">IFERROR(INDEX(SBi!$2:$2,MATCH(H727,SBi!$1:$1,1)),SBi!$K$2)</f>
        <v>1973-1978</v>
      </c>
      <c r="N727" s="1">
        <f ca="1">INDEX(SBi!$C$3:$K$28,MATCH(F727,SBi!$B$3:$B$28,0),MATCH(M727,SBi!$C$2:$K$2,0))</f>
        <v>119.8</v>
      </c>
      <c r="O727" s="16">
        <f t="shared" ca="1" si="151"/>
        <v>23.0016</v>
      </c>
      <c r="P727" s="16" t="str">
        <f ca="1">IFERROR(INDEX(VpD!$2:$2,MATCH(H727,VpD!$1:$1,1)),VpD!$I$2)</f>
        <v>1973-1978</v>
      </c>
      <c r="Q727" s="1">
        <f ca="1">INDEX(VpD!$C$3:$I$27,MATCH(F727,VpD!$B$3:$B$27,0),MATCH(P727,VpD!$C$2:$I$2,0))</f>
        <v>117</v>
      </c>
      <c r="R727" s="16">
        <f t="shared" ca="1" si="152"/>
        <v>22.463999999999999</v>
      </c>
      <c r="S727" s="14">
        <f t="shared" ca="1" si="153"/>
        <v>711795.87</v>
      </c>
      <c r="T727" s="14">
        <f t="shared" ca="1" si="154"/>
        <v>6170830.21</v>
      </c>
      <c r="U727" s="14" t="str">
        <f t="shared" ca="1" si="155"/>
        <v>0A3F507E-1B3B-32B8-E044-0003BA298018</v>
      </c>
    </row>
    <row r="728" spans="1:21" s="14" customFormat="1" x14ac:dyDescent="0.25">
      <c r="A728" s="14">
        <f t="shared" si="143"/>
        <v>728</v>
      </c>
      <c r="B728" s="14" t="str">
        <f t="shared" ca="1" si="144"/>
        <v>1202EC1D-0A8F-49D3-B840-693716F215C7</v>
      </c>
      <c r="C728" s="14" t="str">
        <f t="shared" ca="1" si="145"/>
        <v>Nørrebred</v>
      </c>
      <c r="D728" s="14" t="str">
        <f t="shared" ca="1" si="146"/>
        <v>9</v>
      </c>
      <c r="E728" s="14" t="str">
        <f t="shared" ca="1" si="147"/>
        <v>12dy</v>
      </c>
      <c r="F728" s="1">
        <f t="shared" ca="1" si="148"/>
        <v>120</v>
      </c>
      <c r="G728" s="1">
        <f t="shared" ca="1" si="149"/>
        <v>130</v>
      </c>
      <c r="H728" s="1">
        <f t="shared" ca="1" si="150"/>
        <v>1972</v>
      </c>
      <c r="I728" s="1" t="str">
        <f ca="1">INDEX(Relationstabel!$C$3:$K$10,MATCH(INDIRECT($A$1&amp;"J"&amp;A728),Relationstabel!$A$3:$A$10,0),MATCH(IFERROR(VALUE(INDIRECT($A$1&amp;"K"&amp;A728)),0),Relationstabel!$C$1:$K$1,0))</f>
        <v>Naturgas</v>
      </c>
      <c r="J728" s="1" t="str">
        <f ca="1">INDEX(Anvendelseskode!B:B,MATCH($F728,Anvendelseskode!$A:$A,0))</f>
        <v>Fritliggende enfamilieshus (parcelhus)</v>
      </c>
      <c r="K728" s="1" t="str">
        <f ca="1">INDEX(Anvendelseskode!C:C,MATCH($F728,Anvendelseskode!$A:$A,0))</f>
        <v>Parcelhuse</v>
      </c>
      <c r="L728" s="1" t="str">
        <f ca="1">INDEX(Anvendelseskode!D:D,MATCH($F728,Anvendelseskode!$A:$A,0))</f>
        <v>Private husholdninger</v>
      </c>
      <c r="M728" s="1" t="str">
        <f ca="1">IFERROR(INDEX(SBi!$2:$2,MATCH(H728,SBi!$1:$1,1)),SBi!$K$2)</f>
        <v>1961-1972</v>
      </c>
      <c r="N728" s="1">
        <f ca="1">INDEX(SBi!$C$3:$K$28,MATCH(F728,SBi!$B$3:$B$28,0),MATCH(M728,SBi!$C$2:$K$2,0))</f>
        <v>134.30000000000001</v>
      </c>
      <c r="O728" s="16">
        <f t="shared" ca="1" si="151"/>
        <v>17.459</v>
      </c>
      <c r="P728" s="16" t="str">
        <f ca="1">IFERROR(INDEX(VpD!$2:$2,MATCH(H728,VpD!$1:$1,1)),VpD!$I$2)</f>
        <v>1961-1972</v>
      </c>
      <c r="Q728" s="1">
        <f ca="1">INDEX(VpD!$C$3:$I$27,MATCH(F728,VpD!$B$3:$B$27,0),MATCH(P728,VpD!$C$2:$I$2,0))</f>
        <v>143</v>
      </c>
      <c r="R728" s="16">
        <f t="shared" ca="1" si="152"/>
        <v>18.59</v>
      </c>
      <c r="S728" s="14">
        <f t="shared" ca="1" si="153"/>
        <v>711557.62</v>
      </c>
      <c r="T728" s="14">
        <f t="shared" ca="1" si="154"/>
        <v>6171595.8399999999</v>
      </c>
      <c r="U728" s="14" t="str">
        <f t="shared" ca="1" si="155"/>
        <v>0A3F507E-1E3B-32B8-E044-0003BA298018</v>
      </c>
    </row>
    <row r="729" spans="1:21" s="14" customFormat="1" x14ac:dyDescent="0.25">
      <c r="A729" s="14">
        <f t="shared" si="143"/>
        <v>729</v>
      </c>
      <c r="B729" s="14" t="str">
        <f t="shared" ca="1" si="144"/>
        <v>1C27F797-C040-44FE-BB9F-E6ED2ED01941</v>
      </c>
      <c r="C729" s="14" t="str">
        <f t="shared" ca="1" si="145"/>
        <v>Selsøvej</v>
      </c>
      <c r="D729" s="14" t="str">
        <f t="shared" ca="1" si="146"/>
        <v>64</v>
      </c>
      <c r="E729" s="14" t="str">
        <f t="shared" ca="1" si="147"/>
        <v>18iq</v>
      </c>
      <c r="F729" s="1">
        <f t="shared" ca="1" si="148"/>
        <v>120</v>
      </c>
      <c r="G729" s="1">
        <f t="shared" ca="1" si="149"/>
        <v>149</v>
      </c>
      <c r="H729" s="1">
        <f t="shared" ca="1" si="150"/>
        <v>1994</v>
      </c>
      <c r="I729" s="1" t="str">
        <f ca="1">INDEX(Relationstabel!$C$3:$K$10,MATCH(INDIRECT($A$1&amp;"J"&amp;A729),Relationstabel!$A$3:$A$10,0),MATCH(IFERROR(VALUE(INDIRECT($A$1&amp;"K"&amp;A729)),0),Relationstabel!$C$1:$K$1,0))</f>
        <v>Naturgas</v>
      </c>
      <c r="J729" s="1" t="str">
        <f ca="1">INDEX(Anvendelseskode!B:B,MATCH($F729,Anvendelseskode!$A:$A,0))</f>
        <v>Fritliggende enfamilieshus (parcelhus)</v>
      </c>
      <c r="K729" s="1" t="str">
        <f ca="1">INDEX(Anvendelseskode!C:C,MATCH($F729,Anvendelseskode!$A:$A,0))</f>
        <v>Parcelhuse</v>
      </c>
      <c r="L729" s="1" t="str">
        <f ca="1">INDEX(Anvendelseskode!D:D,MATCH($F729,Anvendelseskode!$A:$A,0))</f>
        <v>Private husholdninger</v>
      </c>
      <c r="M729" s="1" t="str">
        <f ca="1">IFERROR(INDEX(SBi!$2:$2,MATCH(H729,SBi!$1:$1,1)),SBi!$K$2)</f>
        <v>1979-1998</v>
      </c>
      <c r="N729" s="1">
        <f ca="1">INDEX(SBi!$C$3:$K$28,MATCH(F729,SBi!$B$3:$B$28,0),MATCH(M729,SBi!$C$2:$K$2,0))</f>
        <v>105.4</v>
      </c>
      <c r="O729" s="16">
        <f t="shared" ca="1" si="151"/>
        <v>15.704600000000001</v>
      </c>
      <c r="P729" s="16" t="str">
        <f ca="1">IFERROR(INDEX(VpD!$2:$2,MATCH(H729,VpD!$1:$1,1)),VpD!$I$2)</f>
        <v>1979-1998</v>
      </c>
      <c r="Q729" s="1">
        <f ca="1">INDEX(VpD!$C$3:$I$27,MATCH(F729,VpD!$B$3:$B$27,0),MATCH(P729,VpD!$C$2:$I$2,0))</f>
        <v>90</v>
      </c>
      <c r="R729" s="16">
        <f t="shared" ca="1" si="152"/>
        <v>13.41</v>
      </c>
      <c r="S729" s="14">
        <f t="shared" ca="1" si="153"/>
        <v>712986.69</v>
      </c>
      <c r="T729" s="14">
        <f t="shared" ca="1" si="154"/>
        <v>6169137.79</v>
      </c>
      <c r="U729" s="14" t="str">
        <f t="shared" ca="1" si="155"/>
        <v>0A3F507E-213B-32B8-E044-0003BA298018</v>
      </c>
    </row>
    <row r="730" spans="1:21" s="14" customFormat="1" x14ac:dyDescent="0.25">
      <c r="A730" s="14">
        <f t="shared" si="143"/>
        <v>730</v>
      </c>
      <c r="B730" s="14" t="str">
        <f t="shared" ca="1" si="144"/>
        <v>4F797AB5-C824-4BEE-8ED6-C425D3A466BF</v>
      </c>
      <c r="C730" s="14" t="str">
        <f t="shared" ca="1" si="145"/>
        <v>Syvhøjvænge</v>
      </c>
      <c r="D730" s="14" t="str">
        <f t="shared" ca="1" si="146"/>
        <v>6</v>
      </c>
      <c r="E730" s="14" t="str">
        <f t="shared" ca="1" si="147"/>
        <v>15az</v>
      </c>
      <c r="F730" s="1">
        <f t="shared" ca="1" si="148"/>
        <v>120</v>
      </c>
      <c r="G730" s="1">
        <f t="shared" ca="1" si="149"/>
        <v>154</v>
      </c>
      <c r="H730" s="1">
        <f t="shared" ca="1" si="150"/>
        <v>1984</v>
      </c>
      <c r="I730" s="1" t="str">
        <f ca="1">INDEX(Relationstabel!$C$3:$K$10,MATCH(INDIRECT($A$1&amp;"J"&amp;A730),Relationstabel!$A$3:$A$10,0),MATCH(IFERROR(VALUE(INDIRECT($A$1&amp;"K"&amp;A730)),0),Relationstabel!$C$1:$K$1,0))</f>
        <v>Naturgas</v>
      </c>
      <c r="J730" s="1" t="str">
        <f ca="1">INDEX(Anvendelseskode!B:B,MATCH($F730,Anvendelseskode!$A:$A,0))</f>
        <v>Fritliggende enfamilieshus (parcelhus)</v>
      </c>
      <c r="K730" s="1" t="str">
        <f ca="1">INDEX(Anvendelseskode!C:C,MATCH($F730,Anvendelseskode!$A:$A,0))</f>
        <v>Parcelhuse</v>
      </c>
      <c r="L730" s="1" t="str">
        <f ca="1">INDEX(Anvendelseskode!D:D,MATCH($F730,Anvendelseskode!$A:$A,0))</f>
        <v>Private husholdninger</v>
      </c>
      <c r="M730" s="1" t="str">
        <f ca="1">IFERROR(INDEX(SBi!$2:$2,MATCH(H730,SBi!$1:$1,1)),SBi!$K$2)</f>
        <v>1979-1998</v>
      </c>
      <c r="N730" s="1">
        <f ca="1">INDEX(SBi!$C$3:$K$28,MATCH(F730,SBi!$B$3:$B$28,0),MATCH(M730,SBi!$C$2:$K$2,0))</f>
        <v>105.4</v>
      </c>
      <c r="O730" s="16">
        <f t="shared" ca="1" si="151"/>
        <v>16.2316</v>
      </c>
      <c r="P730" s="16" t="str">
        <f ca="1">IFERROR(INDEX(VpD!$2:$2,MATCH(H730,VpD!$1:$1,1)),VpD!$I$2)</f>
        <v>1979-1998</v>
      </c>
      <c r="Q730" s="1">
        <f ca="1">INDEX(VpD!$C$3:$I$27,MATCH(F730,VpD!$B$3:$B$27,0),MATCH(P730,VpD!$C$2:$I$2,0))</f>
        <v>90</v>
      </c>
      <c r="R730" s="16">
        <f t="shared" ca="1" si="152"/>
        <v>13.86</v>
      </c>
      <c r="S730" s="14">
        <f t="shared" ca="1" si="153"/>
        <v>712009.29</v>
      </c>
      <c r="T730" s="14">
        <f t="shared" ca="1" si="154"/>
        <v>6171629.29</v>
      </c>
      <c r="U730" s="14" t="str">
        <f t="shared" ca="1" si="155"/>
        <v>0A3F507E-223B-32B8-E044-0003BA298018</v>
      </c>
    </row>
    <row r="731" spans="1:21" s="14" customFormat="1" x14ac:dyDescent="0.25">
      <c r="A731" s="14">
        <f t="shared" si="143"/>
        <v>731</v>
      </c>
      <c r="B731" s="14" t="str">
        <f t="shared" ca="1" si="144"/>
        <v>C190AD4F-77A5-4455-9B21-AE984CAAC43F</v>
      </c>
      <c r="C731" s="14" t="str">
        <f t="shared" ca="1" si="145"/>
        <v>Gjeddesdalvej</v>
      </c>
      <c r="D731" s="14" t="str">
        <f t="shared" ca="1" si="146"/>
        <v>10</v>
      </c>
      <c r="E731" s="14" t="str">
        <f t="shared" ca="1" si="147"/>
        <v>7bv</v>
      </c>
      <c r="F731" s="1">
        <f t="shared" ca="1" si="148"/>
        <v>120</v>
      </c>
      <c r="G731" s="1">
        <f t="shared" ca="1" si="149"/>
        <v>127</v>
      </c>
      <c r="H731" s="1">
        <f t="shared" ca="1" si="150"/>
        <v>1976</v>
      </c>
      <c r="I731" s="1" t="str">
        <f ca="1">INDEX(Relationstabel!$C$3:$K$10,MATCH(INDIRECT($A$1&amp;"J"&amp;A731),Relationstabel!$A$3:$A$10,0),MATCH(IFERROR(VALUE(INDIRECT($A$1&amp;"K"&amp;A731)),0),Relationstabel!$C$1:$K$1,0))</f>
        <v>Olie</v>
      </c>
      <c r="J731" s="1" t="str">
        <f ca="1">INDEX(Anvendelseskode!B:B,MATCH($F731,Anvendelseskode!$A:$A,0))</f>
        <v>Fritliggende enfamilieshus (parcelhus)</v>
      </c>
      <c r="K731" s="1" t="str">
        <f ca="1">INDEX(Anvendelseskode!C:C,MATCH($F731,Anvendelseskode!$A:$A,0))</f>
        <v>Parcelhuse</v>
      </c>
      <c r="L731" s="1" t="str">
        <f ca="1">INDEX(Anvendelseskode!D:D,MATCH($F731,Anvendelseskode!$A:$A,0))</f>
        <v>Private husholdninger</v>
      </c>
      <c r="M731" s="1" t="str">
        <f ca="1">IFERROR(INDEX(SBi!$2:$2,MATCH(H731,SBi!$1:$1,1)),SBi!$K$2)</f>
        <v>1973-1978</v>
      </c>
      <c r="N731" s="1">
        <f ca="1">INDEX(SBi!$C$3:$K$28,MATCH(F731,SBi!$B$3:$B$28,0),MATCH(M731,SBi!$C$2:$K$2,0))</f>
        <v>119.8</v>
      </c>
      <c r="O731" s="16">
        <f t="shared" ca="1" si="151"/>
        <v>15.214600000000001</v>
      </c>
      <c r="P731" s="16" t="str">
        <f ca="1">IFERROR(INDEX(VpD!$2:$2,MATCH(H731,VpD!$1:$1,1)),VpD!$I$2)</f>
        <v>1973-1978</v>
      </c>
      <c r="Q731" s="1">
        <f ca="1">INDEX(VpD!$C$3:$I$27,MATCH(F731,VpD!$B$3:$B$27,0),MATCH(P731,VpD!$C$2:$I$2,0))</f>
        <v>117</v>
      </c>
      <c r="R731" s="16">
        <f t="shared" ca="1" si="152"/>
        <v>14.859</v>
      </c>
      <c r="S731" s="14">
        <f t="shared" ca="1" si="153"/>
        <v>712103.99</v>
      </c>
      <c r="T731" s="14">
        <f t="shared" ca="1" si="154"/>
        <v>6169484.75</v>
      </c>
      <c r="U731" s="14" t="str">
        <f t="shared" ca="1" si="155"/>
        <v>0A3F507E-181B-32B8-E044-0003BA298018</v>
      </c>
    </row>
    <row r="732" spans="1:21" s="14" customFormat="1" x14ac:dyDescent="0.25">
      <c r="A732" s="14">
        <f t="shared" si="143"/>
        <v>732</v>
      </c>
      <c r="B732" s="14" t="str">
        <f t="shared" ca="1" si="144"/>
        <v>EBB5481F-F40E-4987-8FF2-7FDA86CD9CFF</v>
      </c>
      <c r="C732" s="14" t="str">
        <f t="shared" ca="1" si="145"/>
        <v>Pilehavevænge</v>
      </c>
      <c r="D732" s="14" t="str">
        <f t="shared" ca="1" si="146"/>
        <v>23</v>
      </c>
      <c r="E732" s="14" t="str">
        <f t="shared" ca="1" si="147"/>
        <v>19m</v>
      </c>
      <c r="F732" s="1">
        <f t="shared" ca="1" si="148"/>
        <v>120</v>
      </c>
      <c r="G732" s="1">
        <f t="shared" ca="1" si="149"/>
        <v>142</v>
      </c>
      <c r="H732" s="1">
        <f t="shared" ca="1" si="150"/>
        <v>1971</v>
      </c>
      <c r="I732" s="1" t="str">
        <f ca="1">INDEX(Relationstabel!$C$3:$K$10,MATCH(INDIRECT($A$1&amp;"J"&amp;A732),Relationstabel!$A$3:$A$10,0),MATCH(IFERROR(VALUE(INDIRECT($A$1&amp;"K"&amp;A732)),0),Relationstabel!$C$1:$K$1,0))</f>
        <v>Fjernvarme/ Blokvarme</v>
      </c>
      <c r="J732" s="1" t="str">
        <f ca="1">INDEX(Anvendelseskode!B:B,MATCH($F732,Anvendelseskode!$A:$A,0))</f>
        <v>Fritliggende enfamilieshus (parcelhus)</v>
      </c>
      <c r="K732" s="1" t="str">
        <f ca="1">INDEX(Anvendelseskode!C:C,MATCH($F732,Anvendelseskode!$A:$A,0))</f>
        <v>Parcelhuse</v>
      </c>
      <c r="L732" s="1" t="str">
        <f ca="1">INDEX(Anvendelseskode!D:D,MATCH($F732,Anvendelseskode!$A:$A,0))</f>
        <v>Private husholdninger</v>
      </c>
      <c r="M732" s="1" t="str">
        <f ca="1">IFERROR(INDEX(SBi!$2:$2,MATCH(H732,SBi!$1:$1,1)),SBi!$K$2)</f>
        <v>1961-1972</v>
      </c>
      <c r="N732" s="1">
        <f ca="1">INDEX(SBi!$C$3:$K$28,MATCH(F732,SBi!$B$3:$B$28,0),MATCH(M732,SBi!$C$2:$K$2,0))</f>
        <v>134.30000000000001</v>
      </c>
      <c r="O732" s="16">
        <f t="shared" ca="1" si="151"/>
        <v>19.070600000000002</v>
      </c>
      <c r="P732" s="16" t="str">
        <f ca="1">IFERROR(INDEX(VpD!$2:$2,MATCH(H732,VpD!$1:$1,1)),VpD!$I$2)</f>
        <v>1961-1972</v>
      </c>
      <c r="Q732" s="1">
        <f ca="1">INDEX(VpD!$C$3:$I$27,MATCH(F732,VpD!$B$3:$B$27,0),MATCH(P732,VpD!$C$2:$I$2,0))</f>
        <v>143</v>
      </c>
      <c r="R732" s="16">
        <f t="shared" ca="1" si="152"/>
        <v>20.306000000000001</v>
      </c>
      <c r="S732" s="14">
        <f t="shared" ca="1" si="153"/>
        <v>711079.19</v>
      </c>
      <c r="T732" s="14">
        <f t="shared" ca="1" si="154"/>
        <v>6172207.0700000003</v>
      </c>
      <c r="U732" s="14" t="str">
        <f t="shared" ca="1" si="155"/>
        <v>0A3F507E-1F1B-32B8-E044-0003BA298018</v>
      </c>
    </row>
    <row r="733" spans="1:21" s="14" customFormat="1" x14ac:dyDescent="0.25">
      <c r="A733" s="14">
        <f t="shared" si="143"/>
        <v>733</v>
      </c>
      <c r="B733" s="14" t="str">
        <f t="shared" ca="1" si="144"/>
        <v>E18942B8-BB7C-48AF-B15A-2CE23A302A0F</v>
      </c>
      <c r="C733" s="14" t="str">
        <f t="shared" ca="1" si="145"/>
        <v>Bellishaven</v>
      </c>
      <c r="D733" s="14" t="str">
        <f t="shared" ca="1" si="146"/>
        <v>40</v>
      </c>
      <c r="E733" s="14" t="str">
        <f t="shared" ca="1" si="147"/>
        <v>27o</v>
      </c>
      <c r="F733" s="1">
        <f t="shared" ca="1" si="148"/>
        <v>130</v>
      </c>
      <c r="G733" s="1">
        <f t="shared" ca="1" si="149"/>
        <v>60</v>
      </c>
      <c r="H733" s="1">
        <f t="shared" ca="1" si="150"/>
        <v>1993</v>
      </c>
      <c r="I733" s="1" t="str">
        <f ca="1">INDEX(Relationstabel!$C$3:$K$10,MATCH(INDIRECT($A$1&amp;"J"&amp;A733),Relationstabel!$A$3:$A$10,0),MATCH(IFERROR(VALUE(INDIRECT($A$1&amp;"K"&amp;A733)),0),Relationstabel!$C$1:$K$1,0))</f>
        <v>Fjernvarme/ Blokvarme</v>
      </c>
      <c r="J733" s="1" t="str">
        <f ca="1">INDEX(Anvendelseskode!B:B,MATCH($F733,Anvendelseskode!$A:$A,0))</f>
        <v>Række-, kæde-, dobbelthus (lodret adskillelse mellem enhederne)</v>
      </c>
      <c r="K733" s="1" t="str">
        <f ca="1">INDEX(Anvendelseskode!C:C,MATCH($F733,Anvendelseskode!$A:$A,0))</f>
        <v>Række-, kæde og dobbelthuse</v>
      </c>
      <c r="L733" s="1" t="str">
        <f ca="1">INDEX(Anvendelseskode!D:D,MATCH($F733,Anvendelseskode!$A:$A,0))</f>
        <v>Private husholdninger</v>
      </c>
      <c r="M733" s="1" t="str">
        <f ca="1">IFERROR(INDEX(SBi!$2:$2,MATCH(H733,SBi!$1:$1,1)),SBi!$K$2)</f>
        <v>1979-1998</v>
      </c>
      <c r="N733" s="1">
        <f ca="1">INDEX(SBi!$C$3:$K$28,MATCH(F733,SBi!$B$3:$B$28,0),MATCH(M733,SBi!$C$2:$K$2,0))</f>
        <v>96.8</v>
      </c>
      <c r="O733" s="16">
        <f t="shared" ca="1" si="151"/>
        <v>5.8079999999999998</v>
      </c>
      <c r="P733" s="16" t="str">
        <f ca="1">IFERROR(INDEX(VpD!$2:$2,MATCH(H733,VpD!$1:$1,1)),VpD!$I$2)</f>
        <v>1979-1998</v>
      </c>
      <c r="Q733" s="1">
        <f ca="1">INDEX(VpD!$C$3:$I$27,MATCH(F733,VpD!$B$3:$B$27,0),MATCH(P733,VpD!$C$2:$I$2,0))</f>
        <v>74</v>
      </c>
      <c r="R733" s="16">
        <f t="shared" ca="1" si="152"/>
        <v>4.4400000000000004</v>
      </c>
      <c r="S733" s="14">
        <f t="shared" ca="1" si="153"/>
        <v>711550.2</v>
      </c>
      <c r="T733" s="14">
        <f t="shared" ca="1" si="154"/>
        <v>6172492.5300000003</v>
      </c>
      <c r="U733" s="14" t="str">
        <f t="shared" ca="1" si="155"/>
        <v>0A3F507E-1530-32B8-E044-0003BA298018</v>
      </c>
    </row>
    <row r="734" spans="1:21" s="14" customFormat="1" x14ac:dyDescent="0.25">
      <c r="A734" s="14">
        <f t="shared" si="143"/>
        <v>734</v>
      </c>
      <c r="B734" s="14" t="str">
        <f t="shared" ca="1" si="144"/>
        <v>47E5D61A-2873-4733-88B6-2216E262C864</v>
      </c>
      <c r="C734" s="14" t="str">
        <f t="shared" ca="1" si="145"/>
        <v>Bæverbo</v>
      </c>
      <c r="D734" s="14" t="str">
        <f t="shared" ca="1" si="146"/>
        <v>7</v>
      </c>
      <c r="E734" s="14" t="str">
        <f t="shared" ca="1" si="147"/>
        <v>6qø</v>
      </c>
      <c r="F734" s="1">
        <f t="shared" ca="1" si="148"/>
        <v>130</v>
      </c>
      <c r="G734" s="1">
        <f t="shared" ca="1" si="149"/>
        <v>109</v>
      </c>
      <c r="H734" s="1">
        <f t="shared" ca="1" si="150"/>
        <v>1978</v>
      </c>
      <c r="I734" s="1" t="str">
        <f ca="1">INDEX(Relationstabel!$C$3:$K$10,MATCH(INDIRECT($A$1&amp;"J"&amp;A734),Relationstabel!$A$3:$A$10,0),MATCH(IFERROR(VALUE(INDIRECT($A$1&amp;"K"&amp;A734)),0),Relationstabel!$C$1:$K$1,0))</f>
        <v>Fjernvarme/ Blokvarme</v>
      </c>
      <c r="J734" s="1" t="str">
        <f ca="1">INDEX(Anvendelseskode!B:B,MATCH($F734,Anvendelseskode!$A:$A,0))</f>
        <v>Række-, kæde-, dobbelthus (lodret adskillelse mellem enhederne)</v>
      </c>
      <c r="K734" s="1" t="str">
        <f ca="1">INDEX(Anvendelseskode!C:C,MATCH($F734,Anvendelseskode!$A:$A,0))</f>
        <v>Række-, kæde og dobbelthuse</v>
      </c>
      <c r="L734" s="1" t="str">
        <f ca="1">INDEX(Anvendelseskode!D:D,MATCH($F734,Anvendelseskode!$A:$A,0))</f>
        <v>Private husholdninger</v>
      </c>
      <c r="M734" s="1" t="str">
        <f ca="1">IFERROR(INDEX(SBi!$2:$2,MATCH(H734,SBi!$1:$1,1)),SBi!$K$2)</f>
        <v>1973-1978</v>
      </c>
      <c r="N734" s="1">
        <f ca="1">INDEX(SBi!$C$3:$K$28,MATCH(F734,SBi!$B$3:$B$28,0),MATCH(M734,SBi!$C$2:$K$2,0))</f>
        <v>112.6</v>
      </c>
      <c r="O734" s="16">
        <f t="shared" ca="1" si="151"/>
        <v>12.273399999999999</v>
      </c>
      <c r="P734" s="16" t="str">
        <f ca="1">IFERROR(INDEX(VpD!$2:$2,MATCH(H734,VpD!$1:$1,1)),VpD!$I$2)</f>
        <v>1973-1978</v>
      </c>
      <c r="Q734" s="1">
        <f ca="1">INDEX(VpD!$C$3:$I$27,MATCH(F734,VpD!$B$3:$B$27,0),MATCH(P734,VpD!$C$2:$I$2,0))</f>
        <v>98</v>
      </c>
      <c r="R734" s="16">
        <f t="shared" ca="1" si="152"/>
        <v>10.682</v>
      </c>
      <c r="S734" s="14">
        <f t="shared" ca="1" si="153"/>
        <v>713679.84</v>
      </c>
      <c r="T734" s="14">
        <f t="shared" ca="1" si="154"/>
        <v>6169480.4000000004</v>
      </c>
      <c r="U734" s="14" t="str">
        <f t="shared" ca="1" si="155"/>
        <v>0A3F507E-1630-32B8-E044-0003BA298018</v>
      </c>
    </row>
    <row r="735" spans="1:21" s="14" customFormat="1" x14ac:dyDescent="0.25">
      <c r="A735" s="14">
        <f t="shared" si="143"/>
        <v>735</v>
      </c>
      <c r="B735" s="14" t="str">
        <f t="shared" ca="1" si="144"/>
        <v>E23311C8-F022-4382-955C-1FD179B75D2A</v>
      </c>
      <c r="C735" s="14" t="str">
        <f t="shared" ca="1" si="145"/>
        <v>Frydendalsvej</v>
      </c>
      <c r="D735" s="14" t="str">
        <f t="shared" ca="1" si="146"/>
        <v>9</v>
      </c>
      <c r="E735" s="14" t="str">
        <f t="shared" ca="1" si="147"/>
        <v>18kr</v>
      </c>
      <c r="F735" s="1">
        <f t="shared" ca="1" si="148"/>
        <v>120</v>
      </c>
      <c r="G735" s="1">
        <f t="shared" ca="1" si="149"/>
        <v>116</v>
      </c>
      <c r="H735" s="1">
        <f t="shared" ca="1" si="150"/>
        <v>1963</v>
      </c>
      <c r="I735" s="1" t="str">
        <f ca="1">INDEX(Relationstabel!$C$3:$K$10,MATCH(INDIRECT($A$1&amp;"J"&amp;A735),Relationstabel!$A$3:$A$10,0),MATCH(IFERROR(VALUE(INDIRECT($A$1&amp;"K"&amp;A735)),0),Relationstabel!$C$1:$K$1,0))</f>
        <v>Elvarme</v>
      </c>
      <c r="J735" s="1" t="str">
        <f ca="1">INDEX(Anvendelseskode!B:B,MATCH($F735,Anvendelseskode!$A:$A,0))</f>
        <v>Fritliggende enfamilieshus (parcelhus)</v>
      </c>
      <c r="K735" s="1" t="str">
        <f ca="1">INDEX(Anvendelseskode!C:C,MATCH($F735,Anvendelseskode!$A:$A,0))</f>
        <v>Parcelhuse</v>
      </c>
      <c r="L735" s="1" t="str">
        <f ca="1">INDEX(Anvendelseskode!D:D,MATCH($F735,Anvendelseskode!$A:$A,0))</f>
        <v>Private husholdninger</v>
      </c>
      <c r="M735" s="1" t="str">
        <f ca="1">IFERROR(INDEX(SBi!$2:$2,MATCH(H735,SBi!$1:$1,1)),SBi!$K$2)</f>
        <v>1961-1972</v>
      </c>
      <c r="N735" s="1">
        <f ca="1">INDEX(SBi!$C$3:$K$28,MATCH(F735,SBi!$B$3:$B$28,0),MATCH(M735,SBi!$C$2:$K$2,0))</f>
        <v>134.30000000000001</v>
      </c>
      <c r="O735" s="16">
        <f t="shared" ca="1" si="151"/>
        <v>15.578800000000001</v>
      </c>
      <c r="P735" s="16" t="str">
        <f ca="1">IFERROR(INDEX(VpD!$2:$2,MATCH(H735,VpD!$1:$1,1)),VpD!$I$2)</f>
        <v>1961-1972</v>
      </c>
      <c r="Q735" s="1">
        <f ca="1">INDEX(VpD!$C$3:$I$27,MATCH(F735,VpD!$B$3:$B$27,0),MATCH(P735,VpD!$C$2:$I$2,0))</f>
        <v>143</v>
      </c>
      <c r="R735" s="16">
        <f t="shared" ca="1" si="152"/>
        <v>16.588000000000001</v>
      </c>
      <c r="S735" s="14">
        <f t="shared" ca="1" si="153"/>
        <v>712906.92</v>
      </c>
      <c r="T735" s="14">
        <f t="shared" ca="1" si="154"/>
        <v>6168991.4299999997</v>
      </c>
      <c r="U735" s="14" t="str">
        <f t="shared" ca="1" si="155"/>
        <v>0A3F507E-171F-32B8-E044-0003BA298018</v>
      </c>
    </row>
    <row r="736" spans="1:21" s="14" customFormat="1" x14ac:dyDescent="0.25">
      <c r="A736" s="14">
        <f t="shared" si="143"/>
        <v>736</v>
      </c>
      <c r="B736" s="14" t="str">
        <f t="shared" ca="1" si="144"/>
        <v>F7266B16-C1DE-4AF3-98B4-1E283FAA7C6D</v>
      </c>
      <c r="C736" s="14" t="str">
        <f t="shared" ca="1" si="145"/>
        <v>Kathrinebjergvej</v>
      </c>
      <c r="D736" s="14" t="str">
        <f t="shared" ca="1" si="146"/>
        <v>3</v>
      </c>
      <c r="E736" s="14" t="str">
        <f t="shared" ca="1" si="147"/>
        <v>10l</v>
      </c>
      <c r="F736" s="1">
        <f t="shared" ca="1" si="148"/>
        <v>120</v>
      </c>
      <c r="G736" s="1">
        <f t="shared" ca="1" si="149"/>
        <v>147</v>
      </c>
      <c r="H736" s="1">
        <f t="shared" ca="1" si="150"/>
        <v>1978</v>
      </c>
      <c r="I736" s="1" t="str">
        <f ca="1">INDEX(Relationstabel!$C$3:$K$10,MATCH(INDIRECT($A$1&amp;"J"&amp;A736),Relationstabel!$A$3:$A$10,0),MATCH(IFERROR(VALUE(INDIRECT($A$1&amp;"K"&amp;A736)),0),Relationstabel!$C$1:$K$1,0))</f>
        <v>Olie</v>
      </c>
      <c r="J736" s="1" t="str">
        <f ca="1">INDEX(Anvendelseskode!B:B,MATCH($F736,Anvendelseskode!$A:$A,0))</f>
        <v>Fritliggende enfamilieshus (parcelhus)</v>
      </c>
      <c r="K736" s="1" t="str">
        <f ca="1">INDEX(Anvendelseskode!C:C,MATCH($F736,Anvendelseskode!$A:$A,0))</f>
        <v>Parcelhuse</v>
      </c>
      <c r="L736" s="1" t="str">
        <f ca="1">INDEX(Anvendelseskode!D:D,MATCH($F736,Anvendelseskode!$A:$A,0))</f>
        <v>Private husholdninger</v>
      </c>
      <c r="M736" s="1" t="str">
        <f ca="1">IFERROR(INDEX(SBi!$2:$2,MATCH(H736,SBi!$1:$1,1)),SBi!$K$2)</f>
        <v>1973-1978</v>
      </c>
      <c r="N736" s="1">
        <f ca="1">INDEX(SBi!$C$3:$K$28,MATCH(F736,SBi!$B$3:$B$28,0),MATCH(M736,SBi!$C$2:$K$2,0))</f>
        <v>119.8</v>
      </c>
      <c r="O736" s="16">
        <f t="shared" ca="1" si="151"/>
        <v>17.610599999999998</v>
      </c>
      <c r="P736" s="16" t="str">
        <f ca="1">IFERROR(INDEX(VpD!$2:$2,MATCH(H736,VpD!$1:$1,1)),VpD!$I$2)</f>
        <v>1973-1978</v>
      </c>
      <c r="Q736" s="1">
        <f ca="1">INDEX(VpD!$C$3:$I$27,MATCH(F736,VpD!$B$3:$B$27,0),MATCH(P736,VpD!$C$2:$I$2,0))</f>
        <v>117</v>
      </c>
      <c r="R736" s="16">
        <f t="shared" ca="1" si="152"/>
        <v>17.199000000000002</v>
      </c>
      <c r="S736" s="14">
        <f t="shared" ca="1" si="153"/>
        <v>713086.72</v>
      </c>
      <c r="T736" s="14">
        <f t="shared" ca="1" si="154"/>
        <v>6168536.8399999999</v>
      </c>
      <c r="U736" s="14" t="str">
        <f t="shared" ca="1" si="155"/>
        <v>0A3F507E-1B1F-32B8-E044-0003BA298018</v>
      </c>
    </row>
    <row r="737" spans="1:21" s="14" customFormat="1" x14ac:dyDescent="0.25">
      <c r="A737" s="14">
        <f t="shared" si="143"/>
        <v>737</v>
      </c>
      <c r="B737" s="14" t="str">
        <f t="shared" ca="1" si="144"/>
        <v>9756F159-3272-45C4-AF62-FE9F1753CD16</v>
      </c>
      <c r="C737" s="14" t="str">
        <f t="shared" ca="1" si="145"/>
        <v>Løkketoften</v>
      </c>
      <c r="D737" s="14" t="str">
        <f t="shared" ca="1" si="146"/>
        <v>64</v>
      </c>
      <c r="E737" s="14" t="str">
        <f t="shared" ca="1" si="147"/>
        <v>9dq</v>
      </c>
      <c r="F737" s="1">
        <f t="shared" ca="1" si="148"/>
        <v>120</v>
      </c>
      <c r="G737" s="1">
        <f t="shared" ca="1" si="149"/>
        <v>170</v>
      </c>
      <c r="H737" s="1">
        <f t="shared" ca="1" si="150"/>
        <v>1982</v>
      </c>
      <c r="I737" s="1" t="str">
        <f ca="1">INDEX(Relationstabel!$C$3:$K$10,MATCH(INDIRECT($A$1&amp;"J"&amp;A737),Relationstabel!$A$3:$A$10,0),MATCH(IFERROR(VALUE(INDIRECT($A$1&amp;"K"&amp;A737)),0),Relationstabel!$C$1:$K$1,0))</f>
        <v>Naturgas</v>
      </c>
      <c r="J737" s="1" t="str">
        <f ca="1">INDEX(Anvendelseskode!B:B,MATCH($F737,Anvendelseskode!$A:$A,0))</f>
        <v>Fritliggende enfamilieshus (parcelhus)</v>
      </c>
      <c r="K737" s="1" t="str">
        <f ca="1">INDEX(Anvendelseskode!C:C,MATCH($F737,Anvendelseskode!$A:$A,0))</f>
        <v>Parcelhuse</v>
      </c>
      <c r="L737" s="1" t="str">
        <f ca="1">INDEX(Anvendelseskode!D:D,MATCH($F737,Anvendelseskode!$A:$A,0))</f>
        <v>Private husholdninger</v>
      </c>
      <c r="M737" s="1" t="str">
        <f ca="1">IFERROR(INDEX(SBi!$2:$2,MATCH(H737,SBi!$1:$1,1)),SBi!$K$2)</f>
        <v>1979-1998</v>
      </c>
      <c r="N737" s="1">
        <f ca="1">INDEX(SBi!$C$3:$K$28,MATCH(F737,SBi!$B$3:$B$28,0),MATCH(M737,SBi!$C$2:$K$2,0))</f>
        <v>105.4</v>
      </c>
      <c r="O737" s="16">
        <f t="shared" ca="1" si="151"/>
        <v>17.917999999999999</v>
      </c>
      <c r="P737" s="16" t="str">
        <f ca="1">IFERROR(INDEX(VpD!$2:$2,MATCH(H737,VpD!$1:$1,1)),VpD!$I$2)</f>
        <v>1979-1998</v>
      </c>
      <c r="Q737" s="1">
        <f ca="1">INDEX(VpD!$C$3:$I$27,MATCH(F737,VpD!$B$3:$B$27,0),MATCH(P737,VpD!$C$2:$I$2,0))</f>
        <v>90</v>
      </c>
      <c r="R737" s="16">
        <f t="shared" ca="1" si="152"/>
        <v>15.3</v>
      </c>
      <c r="S737" s="14">
        <f t="shared" ca="1" si="153"/>
        <v>710958.07999999996</v>
      </c>
      <c r="T737" s="14">
        <f t="shared" ca="1" si="154"/>
        <v>6172093.9900000002</v>
      </c>
      <c r="U737" s="14" t="str">
        <f t="shared" ca="1" si="155"/>
        <v>0A3F507E-1D1F-32B8-E044-0003BA298018</v>
      </c>
    </row>
    <row r="738" spans="1:21" s="14" customFormat="1" x14ac:dyDescent="0.25">
      <c r="A738" s="14">
        <f t="shared" si="143"/>
        <v>738</v>
      </c>
      <c r="B738" s="14" t="str">
        <f t="shared" ca="1" si="144"/>
        <v>FE629572-53BD-4997-A341-B4F702E2FBF0</v>
      </c>
      <c r="C738" s="14" t="str">
        <f t="shared" ca="1" si="145"/>
        <v>Nysøvej</v>
      </c>
      <c r="D738" s="14" t="str">
        <f t="shared" ca="1" si="146"/>
        <v>63</v>
      </c>
      <c r="E738" s="14" t="str">
        <f t="shared" ca="1" si="147"/>
        <v>7az</v>
      </c>
      <c r="F738" s="1">
        <f t="shared" ca="1" si="148"/>
        <v>120</v>
      </c>
      <c r="G738" s="1">
        <f t="shared" ca="1" si="149"/>
        <v>181</v>
      </c>
      <c r="H738" s="1">
        <f t="shared" ca="1" si="150"/>
        <v>1975</v>
      </c>
      <c r="I738" s="1" t="str">
        <f ca="1">INDEX(Relationstabel!$C$3:$K$10,MATCH(INDIRECT($A$1&amp;"J"&amp;A738),Relationstabel!$A$3:$A$10,0),MATCH(IFERROR(VALUE(INDIRECT($A$1&amp;"K"&amp;A738)),0),Relationstabel!$C$1:$K$1,0))</f>
        <v>Elvarme</v>
      </c>
      <c r="J738" s="1" t="str">
        <f ca="1">INDEX(Anvendelseskode!B:B,MATCH($F738,Anvendelseskode!$A:$A,0))</f>
        <v>Fritliggende enfamilieshus (parcelhus)</v>
      </c>
      <c r="K738" s="1" t="str">
        <f ca="1">INDEX(Anvendelseskode!C:C,MATCH($F738,Anvendelseskode!$A:$A,0))</f>
        <v>Parcelhuse</v>
      </c>
      <c r="L738" s="1" t="str">
        <f ca="1">INDEX(Anvendelseskode!D:D,MATCH($F738,Anvendelseskode!$A:$A,0))</f>
        <v>Private husholdninger</v>
      </c>
      <c r="M738" s="1" t="str">
        <f ca="1">IFERROR(INDEX(SBi!$2:$2,MATCH(H738,SBi!$1:$1,1)),SBi!$K$2)</f>
        <v>1973-1978</v>
      </c>
      <c r="N738" s="1">
        <f ca="1">INDEX(SBi!$C$3:$K$28,MATCH(F738,SBi!$B$3:$B$28,0),MATCH(M738,SBi!$C$2:$K$2,0))</f>
        <v>119.8</v>
      </c>
      <c r="O738" s="16">
        <f t="shared" ca="1" si="151"/>
        <v>21.683799999999998</v>
      </c>
      <c r="P738" s="16" t="str">
        <f ca="1">IFERROR(INDEX(VpD!$2:$2,MATCH(H738,VpD!$1:$1,1)),VpD!$I$2)</f>
        <v>1973-1978</v>
      </c>
      <c r="Q738" s="1">
        <f ca="1">INDEX(VpD!$C$3:$I$27,MATCH(F738,VpD!$B$3:$B$27,0),MATCH(P738,VpD!$C$2:$I$2,0))</f>
        <v>117</v>
      </c>
      <c r="R738" s="16">
        <f t="shared" ca="1" si="152"/>
        <v>21.177</v>
      </c>
      <c r="S738" s="14">
        <f t="shared" ca="1" si="153"/>
        <v>711925.99</v>
      </c>
      <c r="T738" s="14">
        <f t="shared" ca="1" si="154"/>
        <v>6169537.4900000002</v>
      </c>
      <c r="U738" s="14" t="str">
        <f t="shared" ca="1" si="155"/>
        <v>0A3F507E-1E1F-32B8-E044-0003BA298018</v>
      </c>
    </row>
    <row r="739" spans="1:21" s="14" customFormat="1" x14ac:dyDescent="0.25">
      <c r="A739" s="14">
        <f t="shared" si="143"/>
        <v>739</v>
      </c>
      <c r="B739" s="14" t="str">
        <f t="shared" ca="1" si="144"/>
        <v>4D851B9C-0F12-4C0E-90C9-57D09AE9722F</v>
      </c>
      <c r="C739" s="14" t="str">
        <f t="shared" ca="1" si="145"/>
        <v>Syvhøjvænge</v>
      </c>
      <c r="D739" s="14" t="str">
        <f t="shared" ca="1" si="146"/>
        <v>237</v>
      </c>
      <c r="E739" s="14" t="str">
        <f t="shared" ca="1" si="147"/>
        <v>21bg</v>
      </c>
      <c r="F739" s="1">
        <f t="shared" ca="1" si="148"/>
        <v>130</v>
      </c>
      <c r="G739" s="1">
        <f t="shared" ca="1" si="149"/>
        <v>170</v>
      </c>
      <c r="H739" s="1">
        <f t="shared" ca="1" si="150"/>
        <v>1971</v>
      </c>
      <c r="I739" s="1" t="str">
        <f ca="1">INDEX(Relationstabel!$C$3:$K$10,MATCH(INDIRECT($A$1&amp;"J"&amp;A739),Relationstabel!$A$3:$A$10,0),MATCH(IFERROR(VALUE(INDIRECT($A$1&amp;"K"&amp;A739)),0),Relationstabel!$C$1:$K$1,0))</f>
        <v>Fjernvarme/ Blokvarme</v>
      </c>
      <c r="J739" s="1" t="str">
        <f ca="1">INDEX(Anvendelseskode!B:B,MATCH($F739,Anvendelseskode!$A:$A,0))</f>
        <v>Række-, kæde-, dobbelthus (lodret adskillelse mellem enhederne)</v>
      </c>
      <c r="K739" s="1" t="str">
        <f ca="1">INDEX(Anvendelseskode!C:C,MATCH($F739,Anvendelseskode!$A:$A,0))</f>
        <v>Række-, kæde og dobbelthuse</v>
      </c>
      <c r="L739" s="1" t="str">
        <f ca="1">INDEX(Anvendelseskode!D:D,MATCH($F739,Anvendelseskode!$A:$A,0))</f>
        <v>Private husholdninger</v>
      </c>
      <c r="M739" s="1" t="str">
        <f ca="1">IFERROR(INDEX(SBi!$2:$2,MATCH(H739,SBi!$1:$1,1)),SBi!$K$2)</f>
        <v>1961-1972</v>
      </c>
      <c r="N739" s="1">
        <f ca="1">INDEX(SBi!$C$3:$K$28,MATCH(F739,SBi!$B$3:$B$28,0),MATCH(M739,SBi!$C$2:$K$2,0))</f>
        <v>119.9</v>
      </c>
      <c r="O739" s="16">
        <f t="shared" ca="1" si="151"/>
        <v>20.382999999999999</v>
      </c>
      <c r="P739" s="16" t="str">
        <f ca="1">IFERROR(INDEX(VpD!$2:$2,MATCH(H739,VpD!$1:$1,1)),VpD!$I$2)</f>
        <v>1961-1972</v>
      </c>
      <c r="Q739" s="1">
        <f ca="1">INDEX(VpD!$C$3:$I$27,MATCH(F739,VpD!$B$3:$B$27,0),MATCH(P739,VpD!$C$2:$I$2,0))</f>
        <v>120</v>
      </c>
      <c r="R739" s="16">
        <f t="shared" ca="1" si="152"/>
        <v>20.399999999999999</v>
      </c>
      <c r="S739" s="14">
        <f t="shared" ca="1" si="153"/>
        <v>711810.4</v>
      </c>
      <c r="T739" s="14">
        <f t="shared" ca="1" si="154"/>
        <v>6172310.6799999997</v>
      </c>
      <c r="U739" s="14" t="str">
        <f t="shared" ca="1" si="155"/>
        <v>0A3F507E-2321-32B8-E044-0003BA298018</v>
      </c>
    </row>
    <row r="740" spans="1:21" s="14" customFormat="1" x14ac:dyDescent="0.25">
      <c r="A740" s="14">
        <f t="shared" si="143"/>
        <v>740</v>
      </c>
      <c r="B740" s="14" t="str">
        <f t="shared" ca="1" si="144"/>
        <v>9799D7E3-6E09-41CA-9BEA-D662815129BB</v>
      </c>
      <c r="C740" s="14" t="str">
        <f t="shared" ca="1" si="145"/>
        <v>Valmuebakken</v>
      </c>
      <c r="D740" s="14" t="str">
        <f t="shared" ca="1" si="146"/>
        <v>47</v>
      </c>
      <c r="E740" s="14" t="str">
        <f t="shared" ca="1" si="147"/>
        <v>21in</v>
      </c>
      <c r="F740" s="1">
        <f t="shared" ca="1" si="148"/>
        <v>130</v>
      </c>
      <c r="G740" s="1">
        <f t="shared" ca="1" si="149"/>
        <v>104</v>
      </c>
      <c r="H740" s="1">
        <f t="shared" ca="1" si="150"/>
        <v>1993</v>
      </c>
      <c r="I740" s="1" t="str">
        <f ca="1">INDEX(Relationstabel!$C$3:$K$10,MATCH(INDIRECT($A$1&amp;"J"&amp;A740),Relationstabel!$A$3:$A$10,0),MATCH(IFERROR(VALUE(INDIRECT($A$1&amp;"K"&amp;A740)),0),Relationstabel!$C$1:$K$1,0))</f>
        <v>Fjernvarme/ Blokvarme</v>
      </c>
      <c r="J740" s="1" t="str">
        <f ca="1">INDEX(Anvendelseskode!B:B,MATCH($F740,Anvendelseskode!$A:$A,0))</f>
        <v>Række-, kæde-, dobbelthus (lodret adskillelse mellem enhederne)</v>
      </c>
      <c r="K740" s="1" t="str">
        <f ca="1">INDEX(Anvendelseskode!C:C,MATCH($F740,Anvendelseskode!$A:$A,0))</f>
        <v>Række-, kæde og dobbelthuse</v>
      </c>
      <c r="L740" s="1" t="str">
        <f ca="1">INDEX(Anvendelseskode!D:D,MATCH($F740,Anvendelseskode!$A:$A,0))</f>
        <v>Private husholdninger</v>
      </c>
      <c r="M740" s="1" t="str">
        <f ca="1">IFERROR(INDEX(SBi!$2:$2,MATCH(H740,SBi!$1:$1,1)),SBi!$K$2)</f>
        <v>1979-1998</v>
      </c>
      <c r="N740" s="1">
        <f ca="1">INDEX(SBi!$C$3:$K$28,MATCH(F740,SBi!$B$3:$B$28,0),MATCH(M740,SBi!$C$2:$K$2,0))</f>
        <v>96.8</v>
      </c>
      <c r="O740" s="16">
        <f t="shared" ca="1" si="151"/>
        <v>10.0672</v>
      </c>
      <c r="P740" s="16" t="str">
        <f ca="1">IFERROR(INDEX(VpD!$2:$2,MATCH(H740,VpD!$1:$1,1)),VpD!$I$2)</f>
        <v>1979-1998</v>
      </c>
      <c r="Q740" s="1">
        <f ca="1">INDEX(VpD!$C$3:$I$27,MATCH(F740,VpD!$B$3:$B$27,0),MATCH(P740,VpD!$C$2:$I$2,0))</f>
        <v>74</v>
      </c>
      <c r="R740" s="16">
        <f t="shared" ca="1" si="152"/>
        <v>7.6959999999999997</v>
      </c>
      <c r="S740" s="14">
        <f t="shared" ca="1" si="153"/>
        <v>711737.7</v>
      </c>
      <c r="T740" s="14">
        <f t="shared" ca="1" si="154"/>
        <v>6172512.1500000004</v>
      </c>
      <c r="U740" s="14" t="str">
        <f t="shared" ca="1" si="155"/>
        <v>0A3F507E-241F-32B8-E044-0003BA298018</v>
      </c>
    </row>
    <row r="741" spans="1:21" s="14" customFormat="1" x14ac:dyDescent="0.25">
      <c r="A741" s="14">
        <f t="shared" si="143"/>
        <v>741</v>
      </c>
      <c r="B741" s="14" t="str">
        <f t="shared" ca="1" si="144"/>
        <v>ACB222E2-C7E8-4C8A-8627-0B04FDD2B2BD</v>
      </c>
      <c r="C741" s="14" t="str">
        <f t="shared" ca="1" si="145"/>
        <v>Golfsvinget</v>
      </c>
      <c r="D741" s="14" t="str">
        <f t="shared" ca="1" si="146"/>
        <v>16</v>
      </c>
      <c r="E741" s="14" t="str">
        <f t="shared" ca="1" si="147"/>
        <v>6c</v>
      </c>
      <c r="F741" s="1">
        <f t="shared" ca="1" si="148"/>
        <v>530</v>
      </c>
      <c r="G741" s="1">
        <f t="shared" ca="1" si="149"/>
        <v>204</v>
      </c>
      <c r="H741" s="1">
        <f t="shared" ca="1" si="150"/>
        <v>1995</v>
      </c>
      <c r="I741" s="1" t="str">
        <f ca="1">INDEX(Relationstabel!$C$3:$K$10,MATCH(INDIRECT($A$1&amp;"J"&amp;A741),Relationstabel!$A$3:$A$10,0),MATCH(IFERROR(VALUE(INDIRECT($A$1&amp;"K"&amp;A741)),0),Relationstabel!$C$1:$K$1,0))</f>
        <v>Elvarme</v>
      </c>
      <c r="J741" s="1" t="str">
        <f ca="1">INDEX(Anvendelseskode!B:B,MATCH($F741,Anvendelseskode!$A:$A,0))</f>
        <v>Bygning i forbindelse med idrætsudøvelse (klubhus, idrætshal, svømmehal o.lign.).</v>
      </c>
      <c r="K741" s="1" t="str">
        <f ca="1">INDEX(Anvendelseskode!C:C,MATCH($F741,Anvendelseskode!$A:$A,0))</f>
        <v>Bygning i forbindelse med idrætsudøvelse (klubhus, idrætshal, svømmehal o.lign.).</v>
      </c>
      <c r="L741" s="1" t="str">
        <f ca="1">INDEX(Anvendelseskode!D:D,MATCH($F741,Anvendelseskode!$A:$A,0))</f>
        <v>Kommunale og andre offentlige institutioner</v>
      </c>
      <c r="M741" s="1" t="str">
        <f ca="1">IFERROR(INDEX(SBi!$2:$2,MATCH(H741,SBi!$1:$1,1)),SBi!$K$2)</f>
        <v>1979-1998</v>
      </c>
      <c r="N741" s="1">
        <f ca="1">INDEX(SBi!$C$3:$K$28,MATCH(F741,SBi!$B$3:$B$28,0),MATCH(M741,SBi!$C$2:$K$2,0))</f>
        <v>155</v>
      </c>
      <c r="O741" s="16">
        <f t="shared" ca="1" si="151"/>
        <v>31.62</v>
      </c>
      <c r="P741" s="16" t="str">
        <f ca="1">IFERROR(INDEX(VpD!$2:$2,MATCH(H741,VpD!$1:$1,1)),VpD!$I$2)</f>
        <v>1979-1998</v>
      </c>
      <c r="Q741" s="1">
        <f ca="1">INDEX(VpD!$C$3:$I$27,MATCH(F741,VpD!$B$3:$B$27,0),MATCH(P741,VpD!$C$2:$I$2,0))</f>
        <v>72</v>
      </c>
      <c r="R741" s="16">
        <f t="shared" ca="1" si="152"/>
        <v>14.688000000000001</v>
      </c>
      <c r="S741" s="14">
        <f t="shared" ca="1" si="153"/>
        <v>713112.02</v>
      </c>
      <c r="T741" s="14">
        <f t="shared" ca="1" si="154"/>
        <v>6170119.25</v>
      </c>
      <c r="U741" s="14" t="str">
        <f t="shared" ca="1" si="155"/>
        <v>0A3F507E-1830-32B8-E044-0003BA298018</v>
      </c>
    </row>
    <row r="742" spans="1:21" s="14" customFormat="1" x14ac:dyDescent="0.25">
      <c r="A742" s="14">
        <f t="shared" si="143"/>
        <v>742</v>
      </c>
      <c r="B742" s="14" t="str">
        <f t="shared" ca="1" si="144"/>
        <v>9684C7B2-E798-48F8-A2CA-A9F8A4F2FAC4</v>
      </c>
      <c r="C742" s="14" t="str">
        <f t="shared" ca="1" si="145"/>
        <v>Golfsvinget</v>
      </c>
      <c r="D742" s="14" t="str">
        <f t="shared" ca="1" si="146"/>
        <v>16</v>
      </c>
      <c r="E742" s="14" t="str">
        <f t="shared" ca="1" si="147"/>
        <v>6c</v>
      </c>
      <c r="F742" s="1">
        <f t="shared" ca="1" si="148"/>
        <v>530</v>
      </c>
      <c r="G742" s="1">
        <f t="shared" ca="1" si="149"/>
        <v>802</v>
      </c>
      <c r="H742" s="1">
        <f t="shared" ca="1" si="150"/>
        <v>1988</v>
      </c>
      <c r="I742" s="1" t="str">
        <f ca="1">INDEX(Relationstabel!$C$3:$K$10,MATCH(INDIRECT($A$1&amp;"J"&amp;A742),Relationstabel!$A$3:$A$10,0),MATCH(IFERROR(VALUE(INDIRECT($A$1&amp;"K"&amp;A742)),0),Relationstabel!$C$1:$K$1,0))</f>
        <v>Elvarme</v>
      </c>
      <c r="J742" s="1" t="str">
        <f ca="1">INDEX(Anvendelseskode!B:B,MATCH($F742,Anvendelseskode!$A:$A,0))</f>
        <v>Bygning i forbindelse med idrætsudøvelse (klubhus, idrætshal, svømmehal o.lign.).</v>
      </c>
      <c r="K742" s="1" t="str">
        <f ca="1">INDEX(Anvendelseskode!C:C,MATCH($F742,Anvendelseskode!$A:$A,0))</f>
        <v>Bygning i forbindelse med idrætsudøvelse (klubhus, idrætshal, svømmehal o.lign.).</v>
      </c>
      <c r="L742" s="1" t="str">
        <f ca="1">INDEX(Anvendelseskode!D:D,MATCH($F742,Anvendelseskode!$A:$A,0))</f>
        <v>Kommunale og andre offentlige institutioner</v>
      </c>
      <c r="M742" s="1" t="str">
        <f ca="1">IFERROR(INDEX(SBi!$2:$2,MATCH(H742,SBi!$1:$1,1)),SBi!$K$2)</f>
        <v>1979-1998</v>
      </c>
      <c r="N742" s="1">
        <f ca="1">INDEX(SBi!$C$3:$K$28,MATCH(F742,SBi!$B$3:$B$28,0),MATCH(M742,SBi!$C$2:$K$2,0))</f>
        <v>155</v>
      </c>
      <c r="O742" s="16">
        <f t="shared" ca="1" si="151"/>
        <v>124.31</v>
      </c>
      <c r="P742" s="16" t="str">
        <f ca="1">IFERROR(INDEX(VpD!$2:$2,MATCH(H742,VpD!$1:$1,1)),VpD!$I$2)</f>
        <v>1979-1998</v>
      </c>
      <c r="Q742" s="1">
        <f ca="1">INDEX(VpD!$C$3:$I$27,MATCH(F742,VpD!$B$3:$B$27,0),MATCH(P742,VpD!$C$2:$I$2,0))</f>
        <v>72</v>
      </c>
      <c r="R742" s="16">
        <f t="shared" ca="1" si="152"/>
        <v>57.744</v>
      </c>
      <c r="S742" s="14">
        <f t="shared" ca="1" si="153"/>
        <v>713112.02</v>
      </c>
      <c r="T742" s="14">
        <f t="shared" ca="1" si="154"/>
        <v>6170119.25</v>
      </c>
      <c r="U742" s="14" t="str">
        <f t="shared" ca="1" si="155"/>
        <v>0A3F507E-1830-32B8-E044-0003BA298018</v>
      </c>
    </row>
    <row r="743" spans="1:21" s="14" customFormat="1" x14ac:dyDescent="0.25">
      <c r="A743" s="14">
        <f t="shared" si="143"/>
        <v>743</v>
      </c>
      <c r="B743" s="14" t="str">
        <f t="shared" ca="1" si="144"/>
        <v>C373BB2A-162E-406E-BE12-A05EB7727A1D</v>
      </c>
      <c r="C743" s="14" t="str">
        <f t="shared" ca="1" si="145"/>
        <v>Golfsvinget</v>
      </c>
      <c r="D743" s="14" t="str">
        <f t="shared" ca="1" si="146"/>
        <v>16</v>
      </c>
      <c r="E743" s="14" t="str">
        <f t="shared" ca="1" si="147"/>
        <v>6c</v>
      </c>
      <c r="F743" s="1">
        <f t="shared" ca="1" si="148"/>
        <v>590</v>
      </c>
      <c r="G743" s="1">
        <f t="shared" ca="1" si="149"/>
        <v>0</v>
      </c>
      <c r="H743" s="1">
        <f t="shared" ca="1" si="150"/>
        <v>2007</v>
      </c>
      <c r="I743" s="1" t="str">
        <f ca="1">INDEX(Relationstabel!$C$3:$K$10,MATCH(INDIRECT($A$1&amp;"J"&amp;A743),Relationstabel!$A$3:$A$10,0),MATCH(IFERROR(VALUE(INDIRECT($A$1&amp;"K"&amp;A743)),0),Relationstabel!$C$1:$K$1,0))</f>
        <v>Ingen varmeinstallation</v>
      </c>
      <c r="J743" s="1" t="str">
        <f ca="1">INDEX(Anvendelseskode!B:B,MATCH($F743,Anvendelseskode!$A:$A,0))</f>
        <v>Uspecificeret fritidsformål</v>
      </c>
      <c r="K743" s="1" t="str">
        <f ca="1">INDEX(Anvendelseskode!C:C,MATCH($F743,Anvendelseskode!$A:$A,0))</f>
        <v>Anden bygning til fritidsformål</v>
      </c>
      <c r="L743" s="1" t="str">
        <f ca="1">INDEX(Anvendelseskode!D:D,MATCH($F743,Anvendelseskode!$A:$A,0))</f>
        <v>Kommunale og andre offentlige institutioner</v>
      </c>
      <c r="M743" s="1" t="str">
        <f ca="1">IFERROR(INDEX(SBi!$2:$2,MATCH(H743,SBi!$1:$1,1)),SBi!$K$2)</f>
        <v>Efter 2006</v>
      </c>
      <c r="N743" s="1">
        <f ca="1">INDEX(SBi!$C$3:$K$28,MATCH(F743,SBi!$B$3:$B$28,0),MATCH(M743,SBi!$C$2:$K$2,0))</f>
        <v>76.8</v>
      </c>
      <c r="O743" s="16">
        <f t="shared" ca="1" si="151"/>
        <v>0</v>
      </c>
      <c r="P743" s="16" t="str">
        <f ca="1">IFERROR(INDEX(VpD!$2:$2,MATCH(H743,VpD!$1:$1,1)),VpD!$I$2)</f>
        <v>&gt;1998</v>
      </c>
      <c r="Q743" s="1">
        <f ca="1">INDEX(VpD!$C$3:$I$27,MATCH(F743,VpD!$B$3:$B$27,0),MATCH(P743,VpD!$C$2:$I$2,0))</f>
        <v>26</v>
      </c>
      <c r="R743" s="16">
        <f t="shared" ca="1" si="152"/>
        <v>0</v>
      </c>
      <c r="S743" s="14">
        <f t="shared" ca="1" si="153"/>
        <v>713112.02</v>
      </c>
      <c r="T743" s="14">
        <f t="shared" ca="1" si="154"/>
        <v>6170119.25</v>
      </c>
      <c r="U743" s="14" t="str">
        <f t="shared" ca="1" si="155"/>
        <v>0A3F507E-1830-32B8-E044-0003BA298018</v>
      </c>
    </row>
    <row r="744" spans="1:21" s="14" customFormat="1" x14ac:dyDescent="0.25">
      <c r="A744" s="14">
        <f t="shared" si="143"/>
        <v>744</v>
      </c>
      <c r="B744" s="14" t="str">
        <f t="shared" ca="1" si="144"/>
        <v>08FB70D4-FBE9-49AE-9418-663B82701F28</v>
      </c>
      <c r="C744" s="14" t="str">
        <f t="shared" ca="1" si="145"/>
        <v>Hasselbo</v>
      </c>
      <c r="D744" s="14" t="str">
        <f t="shared" ca="1" si="146"/>
        <v>13</v>
      </c>
      <c r="E744" s="14" t="str">
        <f t="shared" ca="1" si="147"/>
        <v>6vt</v>
      </c>
      <c r="F744" s="1">
        <f t="shared" ca="1" si="148"/>
        <v>130</v>
      </c>
      <c r="G744" s="1">
        <f t="shared" ca="1" si="149"/>
        <v>109</v>
      </c>
      <c r="H744" s="1">
        <f t="shared" ca="1" si="150"/>
        <v>1978</v>
      </c>
      <c r="I744" s="1" t="str">
        <f ca="1">INDEX(Relationstabel!$C$3:$K$10,MATCH(INDIRECT($A$1&amp;"J"&amp;A744),Relationstabel!$A$3:$A$10,0),MATCH(IFERROR(VALUE(INDIRECT($A$1&amp;"K"&amp;A744)),0),Relationstabel!$C$1:$K$1,0))</f>
        <v>Fjernvarme/ Blokvarme</v>
      </c>
      <c r="J744" s="1" t="str">
        <f ca="1">INDEX(Anvendelseskode!B:B,MATCH($F744,Anvendelseskode!$A:$A,0))</f>
        <v>Række-, kæde-, dobbelthus (lodret adskillelse mellem enhederne)</v>
      </c>
      <c r="K744" s="1" t="str">
        <f ca="1">INDEX(Anvendelseskode!C:C,MATCH($F744,Anvendelseskode!$A:$A,0))</f>
        <v>Række-, kæde og dobbelthuse</v>
      </c>
      <c r="L744" s="1" t="str">
        <f ca="1">INDEX(Anvendelseskode!D:D,MATCH($F744,Anvendelseskode!$A:$A,0))</f>
        <v>Private husholdninger</v>
      </c>
      <c r="M744" s="1" t="str">
        <f ca="1">IFERROR(INDEX(SBi!$2:$2,MATCH(H744,SBi!$1:$1,1)),SBi!$K$2)</f>
        <v>1973-1978</v>
      </c>
      <c r="N744" s="1">
        <f ca="1">INDEX(SBi!$C$3:$K$28,MATCH(F744,SBi!$B$3:$B$28,0),MATCH(M744,SBi!$C$2:$K$2,0))</f>
        <v>112.6</v>
      </c>
      <c r="O744" s="16">
        <f t="shared" ca="1" si="151"/>
        <v>12.273399999999999</v>
      </c>
      <c r="P744" s="16" t="str">
        <f ca="1">IFERROR(INDEX(VpD!$2:$2,MATCH(H744,VpD!$1:$1,1)),VpD!$I$2)</f>
        <v>1973-1978</v>
      </c>
      <c r="Q744" s="1">
        <f ca="1">INDEX(VpD!$C$3:$I$27,MATCH(F744,VpD!$B$3:$B$27,0),MATCH(P744,VpD!$C$2:$I$2,0))</f>
        <v>98</v>
      </c>
      <c r="R744" s="16">
        <f t="shared" ca="1" si="152"/>
        <v>10.682</v>
      </c>
      <c r="S744" s="14">
        <f t="shared" ca="1" si="153"/>
        <v>713431.31</v>
      </c>
      <c r="T744" s="14">
        <f t="shared" ca="1" si="154"/>
        <v>6169681.0599999996</v>
      </c>
      <c r="U744" s="14" t="str">
        <f t="shared" ca="1" si="155"/>
        <v>0A3F507E-1843-32B8-E044-0003BA298018</v>
      </c>
    </row>
    <row r="745" spans="1:21" s="14" customFormat="1" x14ac:dyDescent="0.25">
      <c r="A745" s="14">
        <f t="shared" si="143"/>
        <v>745</v>
      </c>
      <c r="B745" s="14" t="str">
        <f t="shared" ca="1" si="144"/>
        <v>1C417EA5-4297-4110-8AD3-A91D14711293</v>
      </c>
      <c r="C745" s="14" t="str">
        <f t="shared" ca="1" si="145"/>
        <v>Søvej</v>
      </c>
      <c r="D745" s="14" t="str">
        <f t="shared" ca="1" si="146"/>
        <v>9</v>
      </c>
      <c r="E745" s="14" t="str">
        <f t="shared" ca="1" si="147"/>
        <v>9ak</v>
      </c>
      <c r="F745" s="1">
        <f t="shared" ca="1" si="148"/>
        <v>120</v>
      </c>
      <c r="G745" s="1">
        <f t="shared" ca="1" si="149"/>
        <v>156</v>
      </c>
      <c r="H745" s="1">
        <f t="shared" ca="1" si="150"/>
        <v>1994</v>
      </c>
      <c r="I745" s="1" t="str">
        <f ca="1">INDEX(Relationstabel!$C$3:$K$10,MATCH(INDIRECT($A$1&amp;"J"&amp;A745),Relationstabel!$A$3:$A$10,0),MATCH(IFERROR(VALUE(INDIRECT($A$1&amp;"K"&amp;A745)),0),Relationstabel!$C$1:$K$1,0))</f>
        <v>Naturgas</v>
      </c>
      <c r="J745" s="1" t="str">
        <f ca="1">INDEX(Anvendelseskode!B:B,MATCH($F745,Anvendelseskode!$A:$A,0))</f>
        <v>Fritliggende enfamilieshus (parcelhus)</v>
      </c>
      <c r="K745" s="1" t="str">
        <f ca="1">INDEX(Anvendelseskode!C:C,MATCH($F745,Anvendelseskode!$A:$A,0))</f>
        <v>Parcelhuse</v>
      </c>
      <c r="L745" s="1" t="str">
        <f ca="1">INDEX(Anvendelseskode!D:D,MATCH($F745,Anvendelseskode!$A:$A,0))</f>
        <v>Private husholdninger</v>
      </c>
      <c r="M745" s="1" t="str">
        <f ca="1">IFERROR(INDEX(SBi!$2:$2,MATCH(H745,SBi!$1:$1,1)),SBi!$K$2)</f>
        <v>1979-1998</v>
      </c>
      <c r="N745" s="1">
        <f ca="1">INDEX(SBi!$C$3:$K$28,MATCH(F745,SBi!$B$3:$B$28,0),MATCH(M745,SBi!$C$2:$K$2,0))</f>
        <v>105.4</v>
      </c>
      <c r="O745" s="16">
        <f t="shared" ca="1" si="151"/>
        <v>16.442400000000003</v>
      </c>
      <c r="P745" s="16" t="str">
        <f ca="1">IFERROR(INDEX(VpD!$2:$2,MATCH(H745,VpD!$1:$1,1)),VpD!$I$2)</f>
        <v>1979-1998</v>
      </c>
      <c r="Q745" s="1">
        <f ca="1">INDEX(VpD!$C$3:$I$27,MATCH(F745,VpD!$B$3:$B$27,0),MATCH(P745,VpD!$C$2:$I$2,0))</f>
        <v>90</v>
      </c>
      <c r="R745" s="16">
        <f t="shared" ca="1" si="152"/>
        <v>14.04</v>
      </c>
      <c r="S745" s="14">
        <f t="shared" ca="1" si="153"/>
        <v>713596.12</v>
      </c>
      <c r="T745" s="14">
        <f t="shared" ca="1" si="154"/>
        <v>6168677.4699999997</v>
      </c>
      <c r="U745" s="14" t="str">
        <f t="shared" ca="1" si="155"/>
        <v>0A3F507E-2343-32B8-E044-0003BA298018</v>
      </c>
    </row>
    <row r="746" spans="1:21" s="14" customFormat="1" x14ac:dyDescent="0.25">
      <c r="A746" s="14">
        <f t="shared" si="143"/>
        <v>746</v>
      </c>
      <c r="B746" s="14" t="str">
        <f t="shared" ca="1" si="144"/>
        <v>DB493686-3A85-4B2C-8936-ED687C0C7218</v>
      </c>
      <c r="C746" s="14" t="str">
        <f t="shared" ca="1" si="145"/>
        <v>Frydendalsvej</v>
      </c>
      <c r="D746" s="14" t="str">
        <f t="shared" ca="1" si="146"/>
        <v>13</v>
      </c>
      <c r="E746" s="14" t="str">
        <f t="shared" ca="1" si="147"/>
        <v>18ld</v>
      </c>
      <c r="F746" s="1">
        <f t="shared" ca="1" si="148"/>
        <v>120</v>
      </c>
      <c r="G746" s="1">
        <f t="shared" ca="1" si="149"/>
        <v>151</v>
      </c>
      <c r="H746" s="1">
        <f t="shared" ca="1" si="150"/>
        <v>1992</v>
      </c>
      <c r="I746" s="1" t="str">
        <f ca="1">INDEX(Relationstabel!$C$3:$K$10,MATCH(INDIRECT($A$1&amp;"J"&amp;A746),Relationstabel!$A$3:$A$10,0),MATCH(IFERROR(VALUE(INDIRECT($A$1&amp;"K"&amp;A746)),0),Relationstabel!$C$1:$K$1,0))</f>
        <v>Naturgas</v>
      </c>
      <c r="J746" s="1" t="str">
        <f ca="1">INDEX(Anvendelseskode!B:B,MATCH($F746,Anvendelseskode!$A:$A,0))</f>
        <v>Fritliggende enfamilieshus (parcelhus)</v>
      </c>
      <c r="K746" s="1" t="str">
        <f ca="1">INDEX(Anvendelseskode!C:C,MATCH($F746,Anvendelseskode!$A:$A,0))</f>
        <v>Parcelhuse</v>
      </c>
      <c r="L746" s="1" t="str">
        <f ca="1">INDEX(Anvendelseskode!D:D,MATCH($F746,Anvendelseskode!$A:$A,0))</f>
        <v>Private husholdninger</v>
      </c>
      <c r="M746" s="1" t="str">
        <f ca="1">IFERROR(INDEX(SBi!$2:$2,MATCH(H746,SBi!$1:$1,1)),SBi!$K$2)</f>
        <v>1979-1998</v>
      </c>
      <c r="N746" s="1">
        <f ca="1">INDEX(SBi!$C$3:$K$28,MATCH(F746,SBi!$B$3:$B$28,0),MATCH(M746,SBi!$C$2:$K$2,0))</f>
        <v>105.4</v>
      </c>
      <c r="O746" s="16">
        <f t="shared" ca="1" si="151"/>
        <v>15.915400000000002</v>
      </c>
      <c r="P746" s="16" t="str">
        <f ca="1">IFERROR(INDEX(VpD!$2:$2,MATCH(H746,VpD!$1:$1,1)),VpD!$I$2)</f>
        <v>1979-1998</v>
      </c>
      <c r="Q746" s="1">
        <f ca="1">INDEX(VpD!$C$3:$I$27,MATCH(F746,VpD!$B$3:$B$27,0),MATCH(P746,VpD!$C$2:$I$2,0))</f>
        <v>90</v>
      </c>
      <c r="R746" s="16">
        <f t="shared" ca="1" si="152"/>
        <v>13.59</v>
      </c>
      <c r="S746" s="14">
        <f t="shared" ca="1" si="153"/>
        <v>712920.36</v>
      </c>
      <c r="T746" s="14">
        <f t="shared" ca="1" si="154"/>
        <v>6169034.5599999996</v>
      </c>
      <c r="U746" s="14" t="str">
        <f t="shared" ca="1" si="155"/>
        <v>0A3F507E-1723-32B8-E044-0003BA298018</v>
      </c>
    </row>
    <row r="747" spans="1:21" s="14" customFormat="1" x14ac:dyDescent="0.25">
      <c r="A747" s="14">
        <f t="shared" si="143"/>
        <v>747</v>
      </c>
      <c r="B747" s="14" t="str">
        <f t="shared" ca="1" si="144"/>
        <v>43D50673-DA48-4571-917A-2A72A199BEEC</v>
      </c>
      <c r="C747" s="14" t="str">
        <f t="shared" ca="1" si="145"/>
        <v>Bellishaven</v>
      </c>
      <c r="D747" s="14" t="str">
        <f t="shared" ca="1" si="146"/>
        <v>28</v>
      </c>
      <c r="E747" s="14" t="str">
        <f t="shared" ca="1" si="147"/>
        <v>27ø</v>
      </c>
      <c r="F747" s="1">
        <f t="shared" ca="1" si="148"/>
        <v>130</v>
      </c>
      <c r="G747" s="1">
        <f t="shared" ca="1" si="149"/>
        <v>76</v>
      </c>
      <c r="H747" s="1">
        <f t="shared" ca="1" si="150"/>
        <v>1993</v>
      </c>
      <c r="I747" s="1" t="str">
        <f ca="1">INDEX(Relationstabel!$C$3:$K$10,MATCH(INDIRECT($A$1&amp;"J"&amp;A747),Relationstabel!$A$3:$A$10,0),MATCH(IFERROR(VALUE(INDIRECT($A$1&amp;"K"&amp;A747)),0),Relationstabel!$C$1:$K$1,0))</f>
        <v>Fjernvarme/ Blokvarme</v>
      </c>
      <c r="J747" s="1" t="str">
        <f ca="1">INDEX(Anvendelseskode!B:B,MATCH($F747,Anvendelseskode!$A:$A,0))</f>
        <v>Række-, kæde-, dobbelthus (lodret adskillelse mellem enhederne)</v>
      </c>
      <c r="K747" s="1" t="str">
        <f ca="1">INDEX(Anvendelseskode!C:C,MATCH($F747,Anvendelseskode!$A:$A,0))</f>
        <v>Række-, kæde og dobbelthuse</v>
      </c>
      <c r="L747" s="1" t="str">
        <f ca="1">INDEX(Anvendelseskode!D:D,MATCH($F747,Anvendelseskode!$A:$A,0))</f>
        <v>Private husholdninger</v>
      </c>
      <c r="M747" s="1" t="str">
        <f ca="1">IFERROR(INDEX(SBi!$2:$2,MATCH(H747,SBi!$1:$1,1)),SBi!$K$2)</f>
        <v>1979-1998</v>
      </c>
      <c r="N747" s="1">
        <f ca="1">INDEX(SBi!$C$3:$K$28,MATCH(F747,SBi!$B$3:$B$28,0),MATCH(M747,SBi!$C$2:$K$2,0))</f>
        <v>96.8</v>
      </c>
      <c r="O747" s="16">
        <f t="shared" ca="1" si="151"/>
        <v>7.3567999999999998</v>
      </c>
      <c r="P747" s="16" t="str">
        <f ca="1">IFERROR(INDEX(VpD!$2:$2,MATCH(H747,VpD!$1:$1,1)),VpD!$I$2)</f>
        <v>1979-1998</v>
      </c>
      <c r="Q747" s="1">
        <f ca="1">INDEX(VpD!$C$3:$I$27,MATCH(F747,VpD!$B$3:$B$27,0),MATCH(P747,VpD!$C$2:$I$2,0))</f>
        <v>74</v>
      </c>
      <c r="R747" s="16">
        <f t="shared" ca="1" si="152"/>
        <v>5.6239999999999997</v>
      </c>
      <c r="S747" s="14">
        <f t="shared" ca="1" si="153"/>
        <v>711534.6</v>
      </c>
      <c r="T747" s="14">
        <f t="shared" ca="1" si="154"/>
        <v>6172423.2599999998</v>
      </c>
      <c r="U747" s="14" t="str">
        <f t="shared" ca="1" si="155"/>
        <v>0A3F507E-1524-32B8-E044-0003BA298018</v>
      </c>
    </row>
    <row r="748" spans="1:21" s="14" customFormat="1" x14ac:dyDescent="0.25">
      <c r="A748" s="14">
        <f t="shared" si="143"/>
        <v>748</v>
      </c>
      <c r="B748" s="14" t="str">
        <f t="shared" ca="1" si="144"/>
        <v>39E218CC-B6F1-48CE-8C8F-806EB632DD7F</v>
      </c>
      <c r="C748" s="14" t="str">
        <f t="shared" ca="1" si="145"/>
        <v>Bækkeskovvej</v>
      </c>
      <c r="D748" s="14" t="str">
        <f t="shared" ca="1" si="146"/>
        <v>22</v>
      </c>
      <c r="E748" s="14" t="str">
        <f t="shared" ca="1" si="147"/>
        <v>18cx</v>
      </c>
      <c r="F748" s="1">
        <f t="shared" ca="1" si="148"/>
        <v>120</v>
      </c>
      <c r="G748" s="1">
        <f t="shared" ca="1" si="149"/>
        <v>159</v>
      </c>
      <c r="H748" s="1">
        <f t="shared" ca="1" si="150"/>
        <v>1999</v>
      </c>
      <c r="I748" s="1" t="str">
        <f ca="1">INDEX(Relationstabel!$C$3:$K$10,MATCH(INDIRECT($A$1&amp;"J"&amp;A748),Relationstabel!$A$3:$A$10,0),MATCH(IFERROR(VALUE(INDIRECT($A$1&amp;"K"&amp;A748)),0),Relationstabel!$C$1:$K$1,0))</f>
        <v>Naturgas</v>
      </c>
      <c r="J748" s="1" t="str">
        <f ca="1">INDEX(Anvendelseskode!B:B,MATCH($F748,Anvendelseskode!$A:$A,0))</f>
        <v>Fritliggende enfamilieshus (parcelhus)</v>
      </c>
      <c r="K748" s="1" t="str">
        <f ca="1">INDEX(Anvendelseskode!C:C,MATCH($F748,Anvendelseskode!$A:$A,0))</f>
        <v>Parcelhuse</v>
      </c>
      <c r="L748" s="1" t="str">
        <f ca="1">INDEX(Anvendelseskode!D:D,MATCH($F748,Anvendelseskode!$A:$A,0))</f>
        <v>Private husholdninger</v>
      </c>
      <c r="M748" s="1" t="str">
        <f ca="1">IFERROR(INDEX(SBi!$2:$2,MATCH(H748,SBi!$1:$1,1)),SBi!$K$2)</f>
        <v>1999-2006</v>
      </c>
      <c r="N748" s="1">
        <f ca="1">INDEX(SBi!$C$3:$K$28,MATCH(F748,SBi!$B$3:$B$28,0),MATCH(M748,SBi!$C$2:$K$2,0))</f>
        <v>83.9</v>
      </c>
      <c r="O748" s="16">
        <f t="shared" ca="1" si="151"/>
        <v>13.3401</v>
      </c>
      <c r="P748" s="16" t="str">
        <f ca="1">IFERROR(INDEX(VpD!$2:$2,MATCH(H748,VpD!$1:$1,1)),VpD!$I$2)</f>
        <v>&gt;1998</v>
      </c>
      <c r="Q748" s="1">
        <f ca="1">INDEX(VpD!$C$3:$I$27,MATCH(F748,VpD!$B$3:$B$27,0),MATCH(P748,VpD!$C$2:$I$2,0))</f>
        <v>72</v>
      </c>
      <c r="R748" s="16">
        <f t="shared" ca="1" si="152"/>
        <v>11.448</v>
      </c>
      <c r="S748" s="14">
        <f t="shared" ca="1" si="153"/>
        <v>713009.89</v>
      </c>
      <c r="T748" s="14">
        <f t="shared" ca="1" si="154"/>
        <v>6168871.6799999997</v>
      </c>
      <c r="U748" s="14" t="str">
        <f t="shared" ca="1" si="155"/>
        <v>0A3F507E-1624-32B8-E044-0003BA298018</v>
      </c>
    </row>
    <row r="749" spans="1:21" s="14" customFormat="1" x14ac:dyDescent="0.25">
      <c r="A749" s="14">
        <f t="shared" si="143"/>
        <v>749</v>
      </c>
      <c r="B749" s="14" t="str">
        <f t="shared" ca="1" si="144"/>
        <v>CB3DA4B1-7C7A-4A43-8419-3727A021BFFC</v>
      </c>
      <c r="C749" s="14" t="str">
        <f t="shared" ca="1" si="145"/>
        <v>Kollerupvej</v>
      </c>
      <c r="D749" s="14" t="str">
        <f t="shared" ca="1" si="146"/>
        <v>15</v>
      </c>
      <c r="E749" s="14" t="str">
        <f t="shared" ca="1" si="147"/>
        <v>6dh</v>
      </c>
      <c r="F749" s="1">
        <f t="shared" ca="1" si="148"/>
        <v>120</v>
      </c>
      <c r="G749" s="1">
        <f t="shared" ca="1" si="149"/>
        <v>158</v>
      </c>
      <c r="H749" s="1">
        <f t="shared" ca="1" si="150"/>
        <v>1975</v>
      </c>
      <c r="I749" s="1" t="str">
        <f ca="1">INDEX(Relationstabel!$C$3:$K$10,MATCH(INDIRECT($A$1&amp;"J"&amp;A749),Relationstabel!$A$3:$A$10,0),MATCH(IFERROR(VALUE(INDIRECT($A$1&amp;"K"&amp;A749)),0),Relationstabel!$C$1:$K$1,0))</f>
        <v>Naturgas</v>
      </c>
      <c r="J749" s="1" t="str">
        <f ca="1">INDEX(Anvendelseskode!B:B,MATCH($F749,Anvendelseskode!$A:$A,0))</f>
        <v>Fritliggende enfamilieshus (parcelhus)</v>
      </c>
      <c r="K749" s="1" t="str">
        <f ca="1">INDEX(Anvendelseskode!C:C,MATCH($F749,Anvendelseskode!$A:$A,0))</f>
        <v>Parcelhuse</v>
      </c>
      <c r="L749" s="1" t="str">
        <f ca="1">INDEX(Anvendelseskode!D:D,MATCH($F749,Anvendelseskode!$A:$A,0))</f>
        <v>Private husholdninger</v>
      </c>
      <c r="M749" s="1" t="str">
        <f ca="1">IFERROR(INDEX(SBi!$2:$2,MATCH(H749,SBi!$1:$1,1)),SBi!$K$2)</f>
        <v>1973-1978</v>
      </c>
      <c r="N749" s="1">
        <f ca="1">INDEX(SBi!$C$3:$K$28,MATCH(F749,SBi!$B$3:$B$28,0),MATCH(M749,SBi!$C$2:$K$2,0))</f>
        <v>119.8</v>
      </c>
      <c r="O749" s="16">
        <f t="shared" ca="1" si="151"/>
        <v>18.928399999999996</v>
      </c>
      <c r="P749" s="16" t="str">
        <f ca="1">IFERROR(INDEX(VpD!$2:$2,MATCH(H749,VpD!$1:$1,1)),VpD!$I$2)</f>
        <v>1973-1978</v>
      </c>
      <c r="Q749" s="1">
        <f ca="1">INDEX(VpD!$C$3:$I$27,MATCH(F749,VpD!$B$3:$B$27,0),MATCH(P749,VpD!$C$2:$I$2,0))</f>
        <v>117</v>
      </c>
      <c r="R749" s="16">
        <f t="shared" ca="1" si="152"/>
        <v>18.486000000000001</v>
      </c>
      <c r="S749" s="14">
        <f t="shared" ca="1" si="153"/>
        <v>713915.96</v>
      </c>
      <c r="T749" s="14">
        <f t="shared" ca="1" si="154"/>
        <v>6169224.4100000001</v>
      </c>
      <c r="U749" s="14" t="str">
        <f t="shared" ca="1" si="155"/>
        <v>0A3F507E-1C24-32B8-E044-0003BA298018</v>
      </c>
    </row>
    <row r="750" spans="1:21" s="14" customFormat="1" x14ac:dyDescent="0.25">
      <c r="A750" s="14">
        <f t="shared" si="143"/>
        <v>750</v>
      </c>
      <c r="B750" s="14" t="str">
        <f t="shared" ca="1" si="144"/>
        <v>2BD4105E-AC17-4465-8E77-567A9AF72C4F</v>
      </c>
      <c r="C750" s="14" t="str">
        <f t="shared" ca="1" si="145"/>
        <v>Golfsvinget</v>
      </c>
      <c r="D750" s="14" t="str">
        <f t="shared" ca="1" si="146"/>
        <v>6A</v>
      </c>
      <c r="E750" s="14" t="str">
        <f t="shared" ca="1" si="147"/>
        <v>6ev</v>
      </c>
      <c r="F750" s="1">
        <f t="shared" ca="1" si="148"/>
        <v>310</v>
      </c>
      <c r="G750" s="1">
        <f t="shared" ca="1" si="149"/>
        <v>302</v>
      </c>
      <c r="H750" s="1">
        <f t="shared" ca="1" si="150"/>
        <v>2007</v>
      </c>
      <c r="I750" s="1" t="str">
        <f ca="1">INDEX(Relationstabel!$C$3:$K$10,MATCH(INDIRECT($A$1&amp;"J"&amp;A750),Relationstabel!$A$3:$A$10,0),MATCH(IFERROR(VALUE(INDIRECT($A$1&amp;"K"&amp;A750)),0),Relationstabel!$C$1:$K$1,0))</f>
        <v>Olie</v>
      </c>
      <c r="J750" s="1" t="str">
        <f ca="1">INDEX(Anvendelseskode!B:B,MATCH($F750,Anvendelseskode!$A:$A,0))</f>
        <v>Transport- og garageanlæg (fragtmandshal, lufthavnsbygning, banegårdsbygning, parkeringshus).</v>
      </c>
      <c r="K750" s="1" t="str">
        <f ca="1">INDEX(Anvendelseskode!C:C,MATCH($F750,Anvendelseskode!$A:$A,0))</f>
        <v>Transport- eller garageanlæg</v>
      </c>
      <c r="L750" s="1" t="str">
        <f ca="1">INDEX(Anvendelseskode!D:D,MATCH($F750,Anvendelseskode!$A:$A,0))</f>
        <v>Handel og servicevirksomheder</v>
      </c>
      <c r="M750" s="1" t="str">
        <f ca="1">IFERROR(INDEX(SBi!$2:$2,MATCH(H750,SBi!$1:$1,1)),SBi!$K$2)</f>
        <v>Efter 2006</v>
      </c>
      <c r="N750" s="1">
        <f ca="1">INDEX(SBi!$C$3:$K$28,MATCH(F750,SBi!$B$3:$B$28,0),MATCH(M750,SBi!$C$2:$K$2,0))</f>
        <v>68</v>
      </c>
      <c r="O750" s="16">
        <f t="shared" ca="1" si="151"/>
        <v>20.536000000000001</v>
      </c>
      <c r="P750" s="16" t="str">
        <f ca="1">IFERROR(INDEX(VpD!$2:$2,MATCH(H750,VpD!$1:$1,1)),VpD!$I$2)</f>
        <v>&gt;1998</v>
      </c>
      <c r="Q750" s="1">
        <f ca="1">INDEX(VpD!$C$3:$I$27,MATCH(F750,VpD!$B$3:$B$27,0),MATCH(P750,VpD!$C$2:$I$2,0))</f>
        <v>68</v>
      </c>
      <c r="R750" s="16">
        <f t="shared" ca="1" si="152"/>
        <v>20.536000000000001</v>
      </c>
      <c r="S750" s="14">
        <f t="shared" ca="1" si="153"/>
        <v>712718.32</v>
      </c>
      <c r="T750" s="14">
        <f t="shared" ca="1" si="154"/>
        <v>6170317.5499999998</v>
      </c>
      <c r="U750" s="14" t="str">
        <f t="shared" ca="1" si="155"/>
        <v>0A3F507E-1827-32B8-E044-0003BA298018</v>
      </c>
    </row>
    <row r="751" spans="1:21" s="14" customFormat="1" x14ac:dyDescent="0.25">
      <c r="A751" s="14">
        <f t="shared" si="143"/>
        <v>751</v>
      </c>
      <c r="B751" s="14" t="str">
        <f t="shared" ca="1" si="144"/>
        <v>E80785F4-02FC-42D2-8447-4AB9A9FD1F05</v>
      </c>
      <c r="C751" s="14" t="str">
        <f t="shared" ca="1" si="145"/>
        <v>Golfsvinget</v>
      </c>
      <c r="D751" s="14" t="str">
        <f t="shared" ca="1" si="146"/>
        <v>6A</v>
      </c>
      <c r="E751" s="14" t="str">
        <f t="shared" ca="1" si="147"/>
        <v>6ev</v>
      </c>
      <c r="F751" s="1">
        <f t="shared" ca="1" si="148"/>
        <v>590</v>
      </c>
      <c r="G751" s="1">
        <f t="shared" ca="1" si="149"/>
        <v>102</v>
      </c>
      <c r="H751" s="1">
        <f t="shared" ca="1" si="150"/>
        <v>1962</v>
      </c>
      <c r="I751" s="1" t="str">
        <f ca="1">INDEX(Relationstabel!$C$3:$K$10,MATCH(INDIRECT($A$1&amp;"J"&amp;A751),Relationstabel!$A$3:$A$10,0),MATCH(IFERROR(VALUE(INDIRECT($A$1&amp;"K"&amp;A751)),0),Relationstabel!$C$1:$K$1,0))</f>
        <v>Olie</v>
      </c>
      <c r="J751" s="1" t="str">
        <f ca="1">INDEX(Anvendelseskode!B:B,MATCH($F751,Anvendelseskode!$A:$A,0))</f>
        <v>Uspecificeret fritidsformål</v>
      </c>
      <c r="K751" s="1" t="str">
        <f ca="1">INDEX(Anvendelseskode!C:C,MATCH($F751,Anvendelseskode!$A:$A,0))</f>
        <v>Anden bygning til fritidsformål</v>
      </c>
      <c r="L751" s="1" t="str">
        <f ca="1">INDEX(Anvendelseskode!D:D,MATCH($F751,Anvendelseskode!$A:$A,0))</f>
        <v>Kommunale og andre offentlige institutioner</v>
      </c>
      <c r="M751" s="1" t="str">
        <f ca="1">IFERROR(INDEX(SBi!$2:$2,MATCH(H751,SBi!$1:$1,1)),SBi!$K$2)</f>
        <v>1961-1972</v>
      </c>
      <c r="N751" s="1">
        <f ca="1">INDEX(SBi!$C$3:$K$28,MATCH(F751,SBi!$B$3:$B$28,0),MATCH(M751,SBi!$C$2:$K$2,0))</f>
        <v>129.80000000000001</v>
      </c>
      <c r="O751" s="16">
        <f t="shared" ca="1" si="151"/>
        <v>13.239600000000001</v>
      </c>
      <c r="P751" s="16" t="str">
        <f ca="1">IFERROR(INDEX(VpD!$2:$2,MATCH(H751,VpD!$1:$1,1)),VpD!$I$2)</f>
        <v>1961-1972</v>
      </c>
      <c r="Q751" s="1">
        <f ca="1">INDEX(VpD!$C$3:$I$27,MATCH(F751,VpD!$B$3:$B$27,0),MATCH(P751,VpD!$C$2:$I$2,0))</f>
        <v>42</v>
      </c>
      <c r="R751" s="16">
        <f t="shared" ca="1" si="152"/>
        <v>4.2839999999999998</v>
      </c>
      <c r="S751" s="14">
        <f t="shared" ca="1" si="153"/>
        <v>712718.32</v>
      </c>
      <c r="T751" s="14">
        <f t="shared" ca="1" si="154"/>
        <v>6170317.5499999998</v>
      </c>
      <c r="U751" s="14" t="str">
        <f t="shared" ca="1" si="155"/>
        <v>0A3F507E-1827-32B8-E044-0003BA298018</v>
      </c>
    </row>
    <row r="752" spans="1:21" s="14" customFormat="1" x14ac:dyDescent="0.25">
      <c r="A752" s="14">
        <f t="shared" si="143"/>
        <v>752</v>
      </c>
      <c r="B752" s="14" t="str">
        <f t="shared" ca="1" si="144"/>
        <v>1A466E3B-34FB-427F-B2C5-739A99B9DED4</v>
      </c>
      <c r="C752" s="14" t="str">
        <f t="shared" ca="1" si="145"/>
        <v>Pilehavevænge</v>
      </c>
      <c r="D752" s="14" t="str">
        <f t="shared" ca="1" si="146"/>
        <v>35</v>
      </c>
      <c r="E752" s="14" t="str">
        <f t="shared" ca="1" si="147"/>
        <v>10dx</v>
      </c>
      <c r="F752" s="1">
        <f t="shared" ca="1" si="148"/>
        <v>120</v>
      </c>
      <c r="G752" s="1">
        <f t="shared" ca="1" si="149"/>
        <v>165</v>
      </c>
      <c r="H752" s="1">
        <f t="shared" ca="1" si="150"/>
        <v>1967</v>
      </c>
      <c r="I752" s="1" t="str">
        <f ca="1">INDEX(Relationstabel!$C$3:$K$10,MATCH(INDIRECT($A$1&amp;"J"&amp;A752),Relationstabel!$A$3:$A$10,0),MATCH(IFERROR(VALUE(INDIRECT($A$1&amp;"K"&amp;A752)),0),Relationstabel!$C$1:$K$1,0))</f>
        <v>Fjernvarme/ Blokvarme</v>
      </c>
      <c r="J752" s="1" t="str">
        <f ca="1">INDEX(Anvendelseskode!B:B,MATCH($F752,Anvendelseskode!$A:$A,0))</f>
        <v>Fritliggende enfamilieshus (parcelhus)</v>
      </c>
      <c r="K752" s="1" t="str">
        <f ca="1">INDEX(Anvendelseskode!C:C,MATCH($F752,Anvendelseskode!$A:$A,0))</f>
        <v>Parcelhuse</v>
      </c>
      <c r="L752" s="1" t="str">
        <f ca="1">INDEX(Anvendelseskode!D:D,MATCH($F752,Anvendelseskode!$A:$A,0))</f>
        <v>Private husholdninger</v>
      </c>
      <c r="M752" s="1" t="str">
        <f ca="1">IFERROR(INDEX(SBi!$2:$2,MATCH(H752,SBi!$1:$1,1)),SBi!$K$2)</f>
        <v>1961-1972</v>
      </c>
      <c r="N752" s="1">
        <f ca="1">INDEX(SBi!$C$3:$K$28,MATCH(F752,SBi!$B$3:$B$28,0),MATCH(M752,SBi!$C$2:$K$2,0))</f>
        <v>134.30000000000001</v>
      </c>
      <c r="O752" s="16">
        <f t="shared" ca="1" si="151"/>
        <v>22.159500000000005</v>
      </c>
      <c r="P752" s="16" t="str">
        <f ca="1">IFERROR(INDEX(VpD!$2:$2,MATCH(H752,VpD!$1:$1,1)),VpD!$I$2)</f>
        <v>1961-1972</v>
      </c>
      <c r="Q752" s="1">
        <f ca="1">INDEX(VpD!$C$3:$I$27,MATCH(F752,VpD!$B$3:$B$27,0),MATCH(P752,VpD!$C$2:$I$2,0))</f>
        <v>143</v>
      </c>
      <c r="R752" s="16">
        <f t="shared" ca="1" si="152"/>
        <v>23.594999999999999</v>
      </c>
      <c r="S752" s="14">
        <f t="shared" ca="1" si="153"/>
        <v>711108.21</v>
      </c>
      <c r="T752" s="14">
        <f t="shared" ca="1" si="154"/>
        <v>6172290.1299999999</v>
      </c>
      <c r="U752" s="14" t="str">
        <f t="shared" ca="1" si="155"/>
        <v>0A3F507E-1F27-32B8-E044-0003BA298018</v>
      </c>
    </row>
    <row r="753" spans="1:21" s="14" customFormat="1" x14ac:dyDescent="0.25">
      <c r="A753" s="14">
        <f t="shared" si="143"/>
        <v>753</v>
      </c>
      <c r="B753" s="14" t="str">
        <f t="shared" ca="1" si="144"/>
        <v>8DFE9ABD-A776-4807-A22E-48A0AC2AED25</v>
      </c>
      <c r="C753" s="14" t="str">
        <f t="shared" ca="1" si="145"/>
        <v>Syvhøjvænge</v>
      </c>
      <c r="D753" s="14" t="str">
        <f t="shared" ca="1" si="146"/>
        <v>246</v>
      </c>
      <c r="E753" s="14" t="str">
        <f t="shared" ca="1" si="147"/>
        <v>22ax</v>
      </c>
      <c r="F753" s="1">
        <f t="shared" ca="1" si="148"/>
        <v>120</v>
      </c>
      <c r="G753" s="1">
        <f t="shared" ca="1" si="149"/>
        <v>172</v>
      </c>
      <c r="H753" s="1">
        <f t="shared" ca="1" si="150"/>
        <v>1969</v>
      </c>
      <c r="I753" s="1" t="str">
        <f ca="1">INDEX(Relationstabel!$C$3:$K$10,MATCH(INDIRECT($A$1&amp;"J"&amp;A753),Relationstabel!$A$3:$A$10,0),MATCH(IFERROR(VALUE(INDIRECT($A$1&amp;"K"&amp;A753)),0),Relationstabel!$C$1:$K$1,0))</f>
        <v>Naturgas</v>
      </c>
      <c r="J753" s="1" t="str">
        <f ca="1">INDEX(Anvendelseskode!B:B,MATCH($F753,Anvendelseskode!$A:$A,0))</f>
        <v>Fritliggende enfamilieshus (parcelhus)</v>
      </c>
      <c r="K753" s="1" t="str">
        <f ca="1">INDEX(Anvendelseskode!C:C,MATCH($F753,Anvendelseskode!$A:$A,0))</f>
        <v>Parcelhuse</v>
      </c>
      <c r="L753" s="1" t="str">
        <f ca="1">INDEX(Anvendelseskode!D:D,MATCH($F753,Anvendelseskode!$A:$A,0))</f>
        <v>Private husholdninger</v>
      </c>
      <c r="M753" s="1" t="str">
        <f ca="1">IFERROR(INDEX(SBi!$2:$2,MATCH(H753,SBi!$1:$1,1)),SBi!$K$2)</f>
        <v>1961-1972</v>
      </c>
      <c r="N753" s="1">
        <f ca="1">INDEX(SBi!$C$3:$K$28,MATCH(F753,SBi!$B$3:$B$28,0),MATCH(M753,SBi!$C$2:$K$2,0))</f>
        <v>134.30000000000001</v>
      </c>
      <c r="O753" s="16">
        <f t="shared" ca="1" si="151"/>
        <v>23.099600000000002</v>
      </c>
      <c r="P753" s="16" t="str">
        <f ca="1">IFERROR(INDEX(VpD!$2:$2,MATCH(H753,VpD!$1:$1,1)),VpD!$I$2)</f>
        <v>1961-1972</v>
      </c>
      <c r="Q753" s="1">
        <f ca="1">INDEX(VpD!$C$3:$I$27,MATCH(F753,VpD!$B$3:$B$27,0),MATCH(P753,VpD!$C$2:$I$2,0))</f>
        <v>143</v>
      </c>
      <c r="R753" s="16">
        <f t="shared" ca="1" si="152"/>
        <v>24.596</v>
      </c>
      <c r="S753" s="14">
        <f t="shared" ca="1" si="153"/>
        <v>711878.19</v>
      </c>
      <c r="T753" s="14">
        <f t="shared" ca="1" si="154"/>
        <v>6172295.7199999997</v>
      </c>
      <c r="U753" s="14" t="str">
        <f t="shared" ca="1" si="155"/>
        <v>0A3F507E-2327-32B8-E044-0003BA298018</v>
      </c>
    </row>
    <row r="754" spans="1:21" s="14" customFormat="1" x14ac:dyDescent="0.25">
      <c r="A754" s="14">
        <f t="shared" si="143"/>
        <v>754</v>
      </c>
      <c r="B754" s="14" t="str">
        <f t="shared" ca="1" si="144"/>
        <v>6D3E069F-4702-454D-840A-226FD166EB45</v>
      </c>
      <c r="C754" s="14" t="str">
        <f t="shared" ca="1" si="145"/>
        <v>Horsbred</v>
      </c>
      <c r="D754" s="14" t="str">
        <f t="shared" ca="1" si="146"/>
        <v>187</v>
      </c>
      <c r="E754" s="14" t="str">
        <f t="shared" ca="1" si="147"/>
        <v>20ah</v>
      </c>
      <c r="F754" s="1">
        <f t="shared" ca="1" si="148"/>
        <v>120</v>
      </c>
      <c r="G754" s="1">
        <f t="shared" ca="1" si="149"/>
        <v>172</v>
      </c>
      <c r="H754" s="1">
        <f t="shared" ca="1" si="150"/>
        <v>1970</v>
      </c>
      <c r="I754" s="1" t="str">
        <f ca="1">INDEX(Relationstabel!$C$3:$K$10,MATCH(INDIRECT($A$1&amp;"J"&amp;A754),Relationstabel!$A$3:$A$10,0),MATCH(IFERROR(VALUE(INDIRECT($A$1&amp;"K"&amp;A754)),0),Relationstabel!$C$1:$K$1,0))</f>
        <v>Fjernvarme/ Blokvarme</v>
      </c>
      <c r="J754" s="1" t="str">
        <f ca="1">INDEX(Anvendelseskode!B:B,MATCH($F754,Anvendelseskode!$A:$A,0))</f>
        <v>Fritliggende enfamilieshus (parcelhus)</v>
      </c>
      <c r="K754" s="1" t="str">
        <f ca="1">INDEX(Anvendelseskode!C:C,MATCH($F754,Anvendelseskode!$A:$A,0))</f>
        <v>Parcelhuse</v>
      </c>
      <c r="L754" s="1" t="str">
        <f ca="1">INDEX(Anvendelseskode!D:D,MATCH($F754,Anvendelseskode!$A:$A,0))</f>
        <v>Private husholdninger</v>
      </c>
      <c r="M754" s="1" t="str">
        <f ca="1">IFERROR(INDEX(SBi!$2:$2,MATCH(H754,SBi!$1:$1,1)),SBi!$K$2)</f>
        <v>1961-1972</v>
      </c>
      <c r="N754" s="1">
        <f ca="1">INDEX(SBi!$C$3:$K$28,MATCH(F754,SBi!$B$3:$B$28,0),MATCH(M754,SBi!$C$2:$K$2,0))</f>
        <v>134.30000000000001</v>
      </c>
      <c r="O754" s="16">
        <f t="shared" ca="1" si="151"/>
        <v>23.099600000000002</v>
      </c>
      <c r="P754" s="16" t="str">
        <f ca="1">IFERROR(INDEX(VpD!$2:$2,MATCH(H754,VpD!$1:$1,1)),VpD!$I$2)</f>
        <v>1961-1972</v>
      </c>
      <c r="Q754" s="1">
        <f ca="1">INDEX(VpD!$C$3:$I$27,MATCH(F754,VpD!$B$3:$B$27,0),MATCH(P754,VpD!$C$2:$I$2,0))</f>
        <v>143</v>
      </c>
      <c r="R754" s="16">
        <f t="shared" ca="1" si="152"/>
        <v>24.596</v>
      </c>
      <c r="S754" s="14">
        <f t="shared" ca="1" si="153"/>
        <v>711296</v>
      </c>
      <c r="T754" s="14">
        <f t="shared" ca="1" si="154"/>
        <v>6172141.8499999996</v>
      </c>
      <c r="U754" s="14" t="str">
        <f t="shared" ca="1" si="155"/>
        <v>0A3F507E-1929-32B8-E044-0003BA298018</v>
      </c>
    </row>
    <row r="755" spans="1:21" s="14" customFormat="1" x14ac:dyDescent="0.25">
      <c r="A755" s="14">
        <f t="shared" si="143"/>
        <v>755</v>
      </c>
      <c r="B755" s="14" t="str">
        <f t="shared" ca="1" si="144"/>
        <v>9DED0569-41F3-4CD3-87C7-DB4D0CE55BEE</v>
      </c>
      <c r="C755" s="14" t="str">
        <f t="shared" ca="1" si="145"/>
        <v>Hyttebovej</v>
      </c>
      <c r="D755" s="14" t="str">
        <f t="shared" ca="1" si="146"/>
        <v>38</v>
      </c>
      <c r="E755" s="14" t="str">
        <f t="shared" ca="1" si="147"/>
        <v>24ds</v>
      </c>
      <c r="F755" s="1">
        <f t="shared" ca="1" si="148"/>
        <v>120</v>
      </c>
      <c r="G755" s="1">
        <f t="shared" ca="1" si="149"/>
        <v>157</v>
      </c>
      <c r="H755" s="1">
        <f t="shared" ca="1" si="150"/>
        <v>1972</v>
      </c>
      <c r="I755" s="1" t="str">
        <f ca="1">INDEX(Relationstabel!$C$3:$K$10,MATCH(INDIRECT($A$1&amp;"J"&amp;A755),Relationstabel!$A$3:$A$10,0),MATCH(IFERROR(VALUE(INDIRECT($A$1&amp;"K"&amp;A755)),0),Relationstabel!$C$1:$K$1,0))</f>
        <v>Naturgas</v>
      </c>
      <c r="J755" s="1" t="str">
        <f ca="1">INDEX(Anvendelseskode!B:B,MATCH($F755,Anvendelseskode!$A:$A,0))</f>
        <v>Fritliggende enfamilieshus (parcelhus)</v>
      </c>
      <c r="K755" s="1" t="str">
        <f ca="1">INDEX(Anvendelseskode!C:C,MATCH($F755,Anvendelseskode!$A:$A,0))</f>
        <v>Parcelhuse</v>
      </c>
      <c r="L755" s="1" t="str">
        <f ca="1">INDEX(Anvendelseskode!D:D,MATCH($F755,Anvendelseskode!$A:$A,0))</f>
        <v>Private husholdninger</v>
      </c>
      <c r="M755" s="1" t="str">
        <f ca="1">IFERROR(INDEX(SBi!$2:$2,MATCH(H755,SBi!$1:$1,1)),SBi!$K$2)</f>
        <v>1961-1972</v>
      </c>
      <c r="N755" s="1">
        <f ca="1">INDEX(SBi!$C$3:$K$28,MATCH(F755,SBi!$B$3:$B$28,0),MATCH(M755,SBi!$C$2:$K$2,0))</f>
        <v>134.30000000000001</v>
      </c>
      <c r="O755" s="16">
        <f t="shared" ca="1" si="151"/>
        <v>21.085100000000001</v>
      </c>
      <c r="P755" s="16" t="str">
        <f ca="1">IFERROR(INDEX(VpD!$2:$2,MATCH(H755,VpD!$1:$1,1)),VpD!$I$2)</f>
        <v>1961-1972</v>
      </c>
      <c r="Q755" s="1">
        <f ca="1">INDEX(VpD!$C$3:$I$27,MATCH(F755,VpD!$B$3:$B$27,0),MATCH(P755,VpD!$C$2:$I$2,0))</f>
        <v>143</v>
      </c>
      <c r="R755" s="16">
        <f t="shared" ca="1" si="152"/>
        <v>22.451000000000001</v>
      </c>
      <c r="S755" s="14">
        <f t="shared" ca="1" si="153"/>
        <v>713976.65</v>
      </c>
      <c r="T755" s="14">
        <f t="shared" ca="1" si="154"/>
        <v>6169184.1399999997</v>
      </c>
      <c r="U755" s="14" t="str">
        <f t="shared" ca="1" si="155"/>
        <v>0A3F507E-1A29-32B8-E044-0003BA298018</v>
      </c>
    </row>
    <row r="756" spans="1:21" s="14" customFormat="1" x14ac:dyDescent="0.25">
      <c r="A756" s="14">
        <f t="shared" si="143"/>
        <v>756</v>
      </c>
      <c r="B756" s="14" t="str">
        <f t="shared" ca="1" si="144"/>
        <v>D9E0399A-310D-4FA9-90D8-84570194F05D</v>
      </c>
      <c r="C756" s="14" t="str">
        <f t="shared" ca="1" si="145"/>
        <v>Kollerupvej</v>
      </c>
      <c r="D756" s="14" t="str">
        <f t="shared" ca="1" si="146"/>
        <v>25</v>
      </c>
      <c r="E756" s="14" t="str">
        <f t="shared" ca="1" si="147"/>
        <v>6dc</v>
      </c>
      <c r="F756" s="1">
        <f t="shared" ca="1" si="148"/>
        <v>120</v>
      </c>
      <c r="G756" s="1">
        <f t="shared" ca="1" si="149"/>
        <v>127</v>
      </c>
      <c r="H756" s="1">
        <f t="shared" ca="1" si="150"/>
        <v>1965</v>
      </c>
      <c r="I756" s="1" t="str">
        <f ca="1">INDEX(Relationstabel!$C$3:$K$10,MATCH(INDIRECT($A$1&amp;"J"&amp;A756),Relationstabel!$A$3:$A$10,0),MATCH(IFERROR(VALUE(INDIRECT($A$1&amp;"K"&amp;A756)),0),Relationstabel!$C$1:$K$1,0))</f>
        <v>Naturgas</v>
      </c>
      <c r="J756" s="1" t="str">
        <f ca="1">INDEX(Anvendelseskode!B:B,MATCH($F756,Anvendelseskode!$A:$A,0))</f>
        <v>Fritliggende enfamilieshus (parcelhus)</v>
      </c>
      <c r="K756" s="1" t="str">
        <f ca="1">INDEX(Anvendelseskode!C:C,MATCH($F756,Anvendelseskode!$A:$A,0))</f>
        <v>Parcelhuse</v>
      </c>
      <c r="L756" s="1" t="str">
        <f ca="1">INDEX(Anvendelseskode!D:D,MATCH($F756,Anvendelseskode!$A:$A,0))</f>
        <v>Private husholdninger</v>
      </c>
      <c r="M756" s="1" t="str">
        <f ca="1">IFERROR(INDEX(SBi!$2:$2,MATCH(H756,SBi!$1:$1,1)),SBi!$K$2)</f>
        <v>1961-1972</v>
      </c>
      <c r="N756" s="1">
        <f ca="1">INDEX(SBi!$C$3:$K$28,MATCH(F756,SBi!$B$3:$B$28,0),MATCH(M756,SBi!$C$2:$K$2,0))</f>
        <v>134.30000000000001</v>
      </c>
      <c r="O756" s="16">
        <f t="shared" ca="1" si="151"/>
        <v>17.056100000000001</v>
      </c>
      <c r="P756" s="16" t="str">
        <f ca="1">IFERROR(INDEX(VpD!$2:$2,MATCH(H756,VpD!$1:$1,1)),VpD!$I$2)</f>
        <v>1961-1972</v>
      </c>
      <c r="Q756" s="1">
        <f ca="1">INDEX(VpD!$C$3:$I$27,MATCH(F756,VpD!$B$3:$B$27,0),MATCH(P756,VpD!$C$2:$I$2,0))</f>
        <v>143</v>
      </c>
      <c r="R756" s="16">
        <f t="shared" ca="1" si="152"/>
        <v>18.161000000000001</v>
      </c>
      <c r="S756" s="14">
        <f t="shared" ca="1" si="153"/>
        <v>713841.63</v>
      </c>
      <c r="T756" s="14">
        <f t="shared" ca="1" si="154"/>
        <v>6169175.5599999996</v>
      </c>
      <c r="U756" s="14" t="str">
        <f t="shared" ca="1" si="155"/>
        <v>0A3F507E-1C29-32B8-E044-0003BA298018</v>
      </c>
    </row>
    <row r="757" spans="1:21" s="14" customFormat="1" x14ac:dyDescent="0.25">
      <c r="A757" s="14">
        <f t="shared" si="143"/>
        <v>757</v>
      </c>
      <c r="B757" s="14" t="str">
        <f t="shared" ca="1" si="144"/>
        <v>04D477AE-EDEE-4BDC-A18C-0512F06368DC</v>
      </c>
      <c r="C757" s="14" t="str">
        <f t="shared" ca="1" si="145"/>
        <v>Svenstrupvej</v>
      </c>
      <c r="D757" s="14" t="str">
        <f t="shared" ca="1" si="146"/>
        <v>49</v>
      </c>
      <c r="E757" s="14" t="str">
        <f t="shared" ca="1" si="147"/>
        <v>18lc</v>
      </c>
      <c r="F757" s="1">
        <f t="shared" ca="1" si="148"/>
        <v>120</v>
      </c>
      <c r="G757" s="1">
        <f t="shared" ca="1" si="149"/>
        <v>133</v>
      </c>
      <c r="H757" s="1">
        <f t="shared" ca="1" si="150"/>
        <v>1967</v>
      </c>
      <c r="I757" s="1" t="str">
        <f ca="1">INDEX(Relationstabel!$C$3:$K$10,MATCH(INDIRECT($A$1&amp;"J"&amp;A757),Relationstabel!$A$3:$A$10,0),MATCH(IFERROR(VALUE(INDIRECT($A$1&amp;"K"&amp;A757)),0),Relationstabel!$C$1:$K$1,0))</f>
        <v>Olie</v>
      </c>
      <c r="J757" s="1" t="str">
        <f ca="1">INDEX(Anvendelseskode!B:B,MATCH($F757,Anvendelseskode!$A:$A,0))</f>
        <v>Fritliggende enfamilieshus (parcelhus)</v>
      </c>
      <c r="K757" s="1" t="str">
        <f ca="1">INDEX(Anvendelseskode!C:C,MATCH($F757,Anvendelseskode!$A:$A,0))</f>
        <v>Parcelhuse</v>
      </c>
      <c r="L757" s="1" t="str">
        <f ca="1">INDEX(Anvendelseskode!D:D,MATCH($F757,Anvendelseskode!$A:$A,0))</f>
        <v>Private husholdninger</v>
      </c>
      <c r="M757" s="1" t="str">
        <f ca="1">IFERROR(INDEX(SBi!$2:$2,MATCH(H757,SBi!$1:$1,1)),SBi!$K$2)</f>
        <v>1961-1972</v>
      </c>
      <c r="N757" s="1">
        <f ca="1">INDEX(SBi!$C$3:$K$28,MATCH(F757,SBi!$B$3:$B$28,0),MATCH(M757,SBi!$C$2:$K$2,0))</f>
        <v>134.30000000000001</v>
      </c>
      <c r="O757" s="16">
        <f t="shared" ca="1" si="151"/>
        <v>17.861900000000002</v>
      </c>
      <c r="P757" s="16" t="str">
        <f ca="1">IFERROR(INDEX(VpD!$2:$2,MATCH(H757,VpD!$1:$1,1)),VpD!$I$2)</f>
        <v>1961-1972</v>
      </c>
      <c r="Q757" s="1">
        <f ca="1">INDEX(VpD!$C$3:$I$27,MATCH(F757,VpD!$B$3:$B$27,0),MATCH(P757,VpD!$C$2:$I$2,0))</f>
        <v>143</v>
      </c>
      <c r="R757" s="16">
        <f t="shared" ca="1" si="152"/>
        <v>19.018999999999998</v>
      </c>
      <c r="S757" s="14">
        <f t="shared" ca="1" si="153"/>
        <v>712365.35</v>
      </c>
      <c r="T757" s="14">
        <f t="shared" ca="1" si="154"/>
        <v>6169113.2000000002</v>
      </c>
      <c r="U757" s="14" t="str">
        <f t="shared" ca="1" si="155"/>
        <v>0A3F507E-2229-32B8-E044-0003BA298018</v>
      </c>
    </row>
    <row r="758" spans="1:21" s="14" customFormat="1" x14ac:dyDescent="0.25">
      <c r="A758" s="14">
        <f t="shared" si="143"/>
        <v>758</v>
      </c>
      <c r="B758" s="14" t="str">
        <f t="shared" ca="1" si="144"/>
        <v>2E8F2C88-4693-4830-B766-FA211704358E</v>
      </c>
      <c r="C758" s="14" t="str">
        <f t="shared" ca="1" si="145"/>
        <v>Pilehavevænge</v>
      </c>
      <c r="D758" s="14" t="str">
        <f t="shared" ca="1" si="146"/>
        <v>40</v>
      </c>
      <c r="E758" s="14" t="str">
        <f t="shared" ca="1" si="147"/>
        <v>10ai</v>
      </c>
      <c r="F758" s="1">
        <f t="shared" ca="1" si="148"/>
        <v>120</v>
      </c>
      <c r="G758" s="1">
        <f t="shared" ca="1" si="149"/>
        <v>155</v>
      </c>
      <c r="H758" s="1">
        <f t="shared" ca="1" si="150"/>
        <v>1971</v>
      </c>
      <c r="I758" s="1" t="str">
        <f ca="1">INDEX(Relationstabel!$C$3:$K$10,MATCH(INDIRECT($A$1&amp;"J"&amp;A758),Relationstabel!$A$3:$A$10,0),MATCH(IFERROR(VALUE(INDIRECT($A$1&amp;"K"&amp;A758)),0),Relationstabel!$C$1:$K$1,0))</f>
        <v>Fjernvarme/ Blokvarme</v>
      </c>
      <c r="J758" s="1" t="str">
        <f ca="1">INDEX(Anvendelseskode!B:B,MATCH($F758,Anvendelseskode!$A:$A,0))</f>
        <v>Fritliggende enfamilieshus (parcelhus)</v>
      </c>
      <c r="K758" s="1" t="str">
        <f ca="1">INDEX(Anvendelseskode!C:C,MATCH($F758,Anvendelseskode!$A:$A,0))</f>
        <v>Parcelhuse</v>
      </c>
      <c r="L758" s="1" t="str">
        <f ca="1">INDEX(Anvendelseskode!D:D,MATCH($F758,Anvendelseskode!$A:$A,0))</f>
        <v>Private husholdninger</v>
      </c>
      <c r="M758" s="1" t="str">
        <f ca="1">IFERROR(INDEX(SBi!$2:$2,MATCH(H758,SBi!$1:$1,1)),SBi!$K$2)</f>
        <v>1961-1972</v>
      </c>
      <c r="N758" s="1">
        <f ca="1">INDEX(SBi!$C$3:$K$28,MATCH(F758,SBi!$B$3:$B$28,0),MATCH(M758,SBi!$C$2:$K$2,0))</f>
        <v>134.30000000000001</v>
      </c>
      <c r="O758" s="16">
        <f t="shared" ca="1" si="151"/>
        <v>20.816500000000001</v>
      </c>
      <c r="P758" s="16" t="str">
        <f ca="1">IFERROR(INDEX(VpD!$2:$2,MATCH(H758,VpD!$1:$1,1)),VpD!$I$2)</f>
        <v>1961-1972</v>
      </c>
      <c r="Q758" s="1">
        <f ca="1">INDEX(VpD!$C$3:$I$27,MATCH(F758,VpD!$B$3:$B$27,0),MATCH(P758,VpD!$C$2:$I$2,0))</f>
        <v>143</v>
      </c>
      <c r="R758" s="16">
        <f t="shared" ca="1" si="152"/>
        <v>22.164999999999999</v>
      </c>
      <c r="S758" s="14">
        <f t="shared" ca="1" si="153"/>
        <v>711240.74</v>
      </c>
      <c r="T758" s="14">
        <f t="shared" ca="1" si="154"/>
        <v>6171558.4000000004</v>
      </c>
      <c r="U758" s="14" t="str">
        <f t="shared" ca="1" si="155"/>
        <v>0A3F507E-1F2C-32B8-E044-0003BA298018</v>
      </c>
    </row>
    <row r="759" spans="1:21" s="14" customFormat="1" x14ac:dyDescent="0.25">
      <c r="A759" s="14">
        <f t="shared" si="143"/>
        <v>759</v>
      </c>
      <c r="B759" s="14" t="str">
        <f t="shared" ca="1" si="144"/>
        <v>29A5BC2B-AC90-44D6-9005-740E1490296B</v>
      </c>
      <c r="C759" s="14" t="str">
        <f t="shared" ca="1" si="145"/>
        <v>Kathrinebjergvej</v>
      </c>
      <c r="D759" s="14" t="str">
        <f t="shared" ca="1" si="146"/>
        <v>19</v>
      </c>
      <c r="E759" s="14" t="str">
        <f t="shared" ca="1" si="147"/>
        <v>11bc</v>
      </c>
      <c r="F759" s="1">
        <f t="shared" ca="1" si="148"/>
        <v>120</v>
      </c>
      <c r="G759" s="1">
        <f t="shared" ca="1" si="149"/>
        <v>152</v>
      </c>
      <c r="H759" s="1">
        <f t="shared" ca="1" si="150"/>
        <v>1982</v>
      </c>
      <c r="I759" s="1" t="str">
        <f ca="1">INDEX(Relationstabel!$C$3:$K$10,MATCH(INDIRECT($A$1&amp;"J"&amp;A759),Relationstabel!$A$3:$A$10,0),MATCH(IFERROR(VALUE(INDIRECT($A$1&amp;"K"&amp;A759)),0),Relationstabel!$C$1:$K$1,0))</f>
        <v>Varmepumpe</v>
      </c>
      <c r="J759" s="1" t="str">
        <f ca="1">INDEX(Anvendelseskode!B:B,MATCH($F759,Anvendelseskode!$A:$A,0))</f>
        <v>Fritliggende enfamilieshus (parcelhus)</v>
      </c>
      <c r="K759" s="1" t="str">
        <f ca="1">INDEX(Anvendelseskode!C:C,MATCH($F759,Anvendelseskode!$A:$A,0))</f>
        <v>Parcelhuse</v>
      </c>
      <c r="L759" s="1" t="str">
        <f ca="1">INDEX(Anvendelseskode!D:D,MATCH($F759,Anvendelseskode!$A:$A,0))</f>
        <v>Private husholdninger</v>
      </c>
      <c r="M759" s="1" t="str">
        <f ca="1">IFERROR(INDEX(SBi!$2:$2,MATCH(H759,SBi!$1:$1,1)),SBi!$K$2)</f>
        <v>1979-1998</v>
      </c>
      <c r="N759" s="1">
        <f ca="1">INDEX(SBi!$C$3:$K$28,MATCH(F759,SBi!$B$3:$B$28,0),MATCH(M759,SBi!$C$2:$K$2,0))</f>
        <v>105.4</v>
      </c>
      <c r="O759" s="16">
        <f t="shared" ca="1" si="151"/>
        <v>16.020800000000001</v>
      </c>
      <c r="P759" s="16" t="str">
        <f ca="1">IFERROR(INDEX(VpD!$2:$2,MATCH(H759,VpD!$1:$1,1)),VpD!$I$2)</f>
        <v>1979-1998</v>
      </c>
      <c r="Q759" s="1">
        <f ca="1">INDEX(VpD!$C$3:$I$27,MATCH(F759,VpD!$B$3:$B$27,0),MATCH(P759,VpD!$C$2:$I$2,0))</f>
        <v>90</v>
      </c>
      <c r="R759" s="16">
        <f t="shared" ca="1" si="152"/>
        <v>13.68</v>
      </c>
      <c r="S759" s="14">
        <f t="shared" ca="1" si="153"/>
        <v>712968.4</v>
      </c>
      <c r="T759" s="14">
        <f t="shared" ca="1" si="154"/>
        <v>6168556.7699999996</v>
      </c>
      <c r="U759" s="14" t="str">
        <f t="shared" ca="1" si="155"/>
        <v>0A3F507E-1B2F-32B8-E044-0003BA298018</v>
      </c>
    </row>
    <row r="760" spans="1:21" s="14" customFormat="1" x14ac:dyDescent="0.25">
      <c r="A760" s="14">
        <f t="shared" si="143"/>
        <v>760</v>
      </c>
      <c r="B760" s="14" t="str">
        <f t="shared" ca="1" si="144"/>
        <v>5088AD3A-E0AC-4744-8647-0E98F6041054</v>
      </c>
      <c r="C760" s="14" t="str">
        <f t="shared" ca="1" si="145"/>
        <v>Næsbyholmsvej</v>
      </c>
      <c r="D760" s="14" t="str">
        <f t="shared" ca="1" si="146"/>
        <v>13</v>
      </c>
      <c r="E760" s="14" t="str">
        <f t="shared" ca="1" si="147"/>
        <v>6ce</v>
      </c>
      <c r="F760" s="1">
        <f t="shared" ca="1" si="148"/>
        <v>120</v>
      </c>
      <c r="G760" s="1">
        <f t="shared" ca="1" si="149"/>
        <v>175</v>
      </c>
      <c r="H760" s="1">
        <f t="shared" ca="1" si="150"/>
        <v>1979</v>
      </c>
      <c r="I760" s="1" t="str">
        <f ca="1">INDEX(Relationstabel!$C$3:$K$10,MATCH(INDIRECT($A$1&amp;"J"&amp;A760),Relationstabel!$A$3:$A$10,0),MATCH(IFERROR(VALUE(INDIRECT($A$1&amp;"K"&amp;A760)),0),Relationstabel!$C$1:$K$1,0))</f>
        <v>Elvarme</v>
      </c>
      <c r="J760" s="1" t="str">
        <f ca="1">INDEX(Anvendelseskode!B:B,MATCH($F760,Anvendelseskode!$A:$A,0))</f>
        <v>Fritliggende enfamilieshus (parcelhus)</v>
      </c>
      <c r="K760" s="1" t="str">
        <f ca="1">INDEX(Anvendelseskode!C:C,MATCH($F760,Anvendelseskode!$A:$A,0))</f>
        <v>Parcelhuse</v>
      </c>
      <c r="L760" s="1" t="str">
        <f ca="1">INDEX(Anvendelseskode!D:D,MATCH($F760,Anvendelseskode!$A:$A,0))</f>
        <v>Private husholdninger</v>
      </c>
      <c r="M760" s="1" t="str">
        <f ca="1">IFERROR(INDEX(SBi!$2:$2,MATCH(H760,SBi!$1:$1,1)),SBi!$K$2)</f>
        <v>1979-1998</v>
      </c>
      <c r="N760" s="1">
        <f ca="1">INDEX(SBi!$C$3:$K$28,MATCH(F760,SBi!$B$3:$B$28,0),MATCH(M760,SBi!$C$2:$K$2,0))</f>
        <v>105.4</v>
      </c>
      <c r="O760" s="16">
        <f t="shared" ca="1" si="151"/>
        <v>18.445</v>
      </c>
      <c r="P760" s="16" t="str">
        <f ca="1">IFERROR(INDEX(VpD!$2:$2,MATCH(H760,VpD!$1:$1,1)),VpD!$I$2)</f>
        <v>1979-1998</v>
      </c>
      <c r="Q760" s="1">
        <f ca="1">INDEX(VpD!$C$3:$I$27,MATCH(F760,VpD!$B$3:$B$27,0),MATCH(P760,VpD!$C$2:$I$2,0))</f>
        <v>90</v>
      </c>
      <c r="R760" s="16">
        <f t="shared" ca="1" si="152"/>
        <v>15.75</v>
      </c>
      <c r="S760" s="14">
        <f t="shared" ca="1" si="153"/>
        <v>713408.35</v>
      </c>
      <c r="T760" s="14">
        <f t="shared" ca="1" si="154"/>
        <v>6168622.7599999998</v>
      </c>
      <c r="U760" s="14" t="str">
        <f t="shared" ca="1" si="155"/>
        <v>0A3F507E-1E2F-32B8-E044-0003BA298018</v>
      </c>
    </row>
    <row r="761" spans="1:21" s="14" customFormat="1" x14ac:dyDescent="0.25">
      <c r="A761" s="14">
        <f t="shared" si="143"/>
        <v>761</v>
      </c>
      <c r="B761" s="14" t="str">
        <f t="shared" ca="1" si="144"/>
        <v>96B89042-FA6C-4423-A227-908DE25CF4CB</v>
      </c>
      <c r="C761" s="14" t="str">
        <f t="shared" ca="1" si="145"/>
        <v>Selsøvej</v>
      </c>
      <c r="D761" s="14" t="str">
        <f t="shared" ca="1" si="146"/>
        <v>44</v>
      </c>
      <c r="E761" s="14" t="str">
        <f t="shared" ca="1" si="147"/>
        <v>18cp</v>
      </c>
      <c r="F761" s="1">
        <f t="shared" ca="1" si="148"/>
        <v>120</v>
      </c>
      <c r="G761" s="1">
        <f t="shared" ca="1" si="149"/>
        <v>139</v>
      </c>
      <c r="H761" s="1">
        <f t="shared" ca="1" si="150"/>
        <v>1991</v>
      </c>
      <c r="I761" s="1" t="str">
        <f ca="1">INDEX(Relationstabel!$C$3:$K$10,MATCH(INDIRECT($A$1&amp;"J"&amp;A761),Relationstabel!$A$3:$A$10,0),MATCH(IFERROR(VALUE(INDIRECT($A$1&amp;"K"&amp;A761)),0),Relationstabel!$C$1:$K$1,0))</f>
        <v>Naturgas</v>
      </c>
      <c r="J761" s="1" t="str">
        <f ca="1">INDEX(Anvendelseskode!B:B,MATCH($F761,Anvendelseskode!$A:$A,0))</f>
        <v>Fritliggende enfamilieshus (parcelhus)</v>
      </c>
      <c r="K761" s="1" t="str">
        <f ca="1">INDEX(Anvendelseskode!C:C,MATCH($F761,Anvendelseskode!$A:$A,0))</f>
        <v>Parcelhuse</v>
      </c>
      <c r="L761" s="1" t="str">
        <f ca="1">INDEX(Anvendelseskode!D:D,MATCH($F761,Anvendelseskode!$A:$A,0))</f>
        <v>Private husholdninger</v>
      </c>
      <c r="M761" s="1" t="str">
        <f ca="1">IFERROR(INDEX(SBi!$2:$2,MATCH(H761,SBi!$1:$1,1)),SBi!$K$2)</f>
        <v>1979-1998</v>
      </c>
      <c r="N761" s="1">
        <f ca="1">INDEX(SBi!$C$3:$K$28,MATCH(F761,SBi!$B$3:$B$28,0),MATCH(M761,SBi!$C$2:$K$2,0))</f>
        <v>105.4</v>
      </c>
      <c r="O761" s="16">
        <f t="shared" ca="1" si="151"/>
        <v>14.650600000000001</v>
      </c>
      <c r="P761" s="16" t="str">
        <f ca="1">IFERROR(INDEX(VpD!$2:$2,MATCH(H761,VpD!$1:$1,1)),VpD!$I$2)</f>
        <v>1979-1998</v>
      </c>
      <c r="Q761" s="1">
        <f ca="1">INDEX(VpD!$C$3:$I$27,MATCH(F761,VpD!$B$3:$B$27,0),MATCH(P761,VpD!$C$2:$I$2,0))</f>
        <v>90</v>
      </c>
      <c r="R761" s="16">
        <f t="shared" ca="1" si="152"/>
        <v>12.51</v>
      </c>
      <c r="S761" s="14">
        <f t="shared" ca="1" si="153"/>
        <v>713184.72</v>
      </c>
      <c r="T761" s="14">
        <f t="shared" ca="1" si="154"/>
        <v>6169099.6799999997</v>
      </c>
      <c r="U761" s="14" t="str">
        <f t="shared" ca="1" si="155"/>
        <v>0A3F507E-212F-32B8-E044-0003BA298018</v>
      </c>
    </row>
    <row r="762" spans="1:21" s="14" customFormat="1" x14ac:dyDescent="0.25">
      <c r="A762" s="14">
        <f t="shared" si="143"/>
        <v>762</v>
      </c>
      <c r="B762" s="14" t="str">
        <f t="shared" ca="1" si="144"/>
        <v>E978362D-C081-4DD7-92E6-EF0E58D5245F</v>
      </c>
      <c r="C762" s="14" t="str">
        <f t="shared" ca="1" si="145"/>
        <v>Svenstrupvej</v>
      </c>
      <c r="D762" s="14" t="str">
        <f t="shared" ca="1" si="146"/>
        <v>56</v>
      </c>
      <c r="E762" s="14" t="str">
        <f t="shared" ca="1" si="147"/>
        <v>12ac</v>
      </c>
      <c r="F762" s="1">
        <f t="shared" ca="1" si="148"/>
        <v>120</v>
      </c>
      <c r="G762" s="1">
        <f t="shared" ca="1" si="149"/>
        <v>121</v>
      </c>
      <c r="H762" s="1">
        <f t="shared" ca="1" si="150"/>
        <v>1973</v>
      </c>
      <c r="I762" s="1" t="str">
        <f ca="1">INDEX(Relationstabel!$C$3:$K$10,MATCH(INDIRECT($A$1&amp;"J"&amp;A762),Relationstabel!$A$3:$A$10,0),MATCH(IFERROR(VALUE(INDIRECT($A$1&amp;"K"&amp;A762)),0),Relationstabel!$C$1:$K$1,0))</f>
        <v>Elvarme</v>
      </c>
      <c r="J762" s="1" t="str">
        <f ca="1">INDEX(Anvendelseskode!B:B,MATCH($F762,Anvendelseskode!$A:$A,0))</f>
        <v>Fritliggende enfamilieshus (parcelhus)</v>
      </c>
      <c r="K762" s="1" t="str">
        <f ca="1">INDEX(Anvendelseskode!C:C,MATCH($F762,Anvendelseskode!$A:$A,0))</f>
        <v>Parcelhuse</v>
      </c>
      <c r="L762" s="1" t="str">
        <f ca="1">INDEX(Anvendelseskode!D:D,MATCH($F762,Anvendelseskode!$A:$A,0))</f>
        <v>Private husholdninger</v>
      </c>
      <c r="M762" s="1" t="str">
        <f ca="1">IFERROR(INDEX(SBi!$2:$2,MATCH(H762,SBi!$1:$1,1)),SBi!$K$2)</f>
        <v>1973-1978</v>
      </c>
      <c r="N762" s="1">
        <f ca="1">INDEX(SBi!$C$3:$K$28,MATCH(F762,SBi!$B$3:$B$28,0),MATCH(M762,SBi!$C$2:$K$2,0))</f>
        <v>119.8</v>
      </c>
      <c r="O762" s="16">
        <f t="shared" ca="1" si="151"/>
        <v>14.495799999999999</v>
      </c>
      <c r="P762" s="16" t="str">
        <f ca="1">IFERROR(INDEX(VpD!$2:$2,MATCH(H762,VpD!$1:$1,1)),VpD!$I$2)</f>
        <v>1973-1978</v>
      </c>
      <c r="Q762" s="1">
        <f ca="1">INDEX(VpD!$C$3:$I$27,MATCH(F762,VpD!$B$3:$B$27,0),MATCH(P762,VpD!$C$2:$I$2,0))</f>
        <v>117</v>
      </c>
      <c r="R762" s="16">
        <f t="shared" ca="1" si="152"/>
        <v>14.157</v>
      </c>
      <c r="S762" s="14">
        <f t="shared" ca="1" si="153"/>
        <v>712399.92</v>
      </c>
      <c r="T762" s="14">
        <f t="shared" ca="1" si="154"/>
        <v>6169168.7699999996</v>
      </c>
      <c r="U762" s="14" t="str">
        <f t="shared" ca="1" si="155"/>
        <v>0A3F507E-222F-32B8-E044-0003BA298018</v>
      </c>
    </row>
    <row r="763" spans="1:21" s="14" customFormat="1" x14ac:dyDescent="0.25">
      <c r="A763" s="14">
        <f t="shared" si="143"/>
        <v>763</v>
      </c>
      <c r="B763" s="14" t="str">
        <f t="shared" ca="1" si="144"/>
        <v>AA552495-1043-403B-AE7C-C2276BDDD964</v>
      </c>
      <c r="C763" s="14" t="str">
        <f t="shared" ca="1" si="145"/>
        <v>Valmuebakken</v>
      </c>
      <c r="D763" s="14" t="str">
        <f t="shared" ca="1" si="146"/>
        <v>38</v>
      </c>
      <c r="E763" s="14" t="str">
        <f t="shared" ca="1" si="147"/>
        <v>21kb</v>
      </c>
      <c r="F763" s="1">
        <f t="shared" ca="1" si="148"/>
        <v>130</v>
      </c>
      <c r="G763" s="1">
        <f t="shared" ca="1" si="149"/>
        <v>104</v>
      </c>
      <c r="H763" s="1">
        <f t="shared" ca="1" si="150"/>
        <v>1993</v>
      </c>
      <c r="I763" s="1" t="str">
        <f ca="1">INDEX(Relationstabel!$C$3:$K$10,MATCH(INDIRECT($A$1&amp;"J"&amp;A763),Relationstabel!$A$3:$A$10,0),MATCH(IFERROR(VALUE(INDIRECT($A$1&amp;"K"&amp;A763)),0),Relationstabel!$C$1:$K$1,0))</f>
        <v>Fjernvarme/ Blokvarme</v>
      </c>
      <c r="J763" s="1" t="str">
        <f ca="1">INDEX(Anvendelseskode!B:B,MATCH($F763,Anvendelseskode!$A:$A,0))</f>
        <v>Række-, kæde-, dobbelthus (lodret adskillelse mellem enhederne)</v>
      </c>
      <c r="K763" s="1" t="str">
        <f ca="1">INDEX(Anvendelseskode!C:C,MATCH($F763,Anvendelseskode!$A:$A,0))</f>
        <v>Række-, kæde og dobbelthuse</v>
      </c>
      <c r="L763" s="1" t="str">
        <f ca="1">INDEX(Anvendelseskode!D:D,MATCH($F763,Anvendelseskode!$A:$A,0))</f>
        <v>Private husholdninger</v>
      </c>
      <c r="M763" s="1" t="str">
        <f ca="1">IFERROR(INDEX(SBi!$2:$2,MATCH(H763,SBi!$1:$1,1)),SBi!$K$2)</f>
        <v>1979-1998</v>
      </c>
      <c r="N763" s="1">
        <f ca="1">INDEX(SBi!$C$3:$K$28,MATCH(F763,SBi!$B$3:$B$28,0),MATCH(M763,SBi!$C$2:$K$2,0))</f>
        <v>96.8</v>
      </c>
      <c r="O763" s="16">
        <f t="shared" ca="1" si="151"/>
        <v>10.0672</v>
      </c>
      <c r="P763" s="16" t="str">
        <f ca="1">IFERROR(INDEX(VpD!$2:$2,MATCH(H763,VpD!$1:$1,1)),VpD!$I$2)</f>
        <v>1979-1998</v>
      </c>
      <c r="Q763" s="1">
        <f ca="1">INDEX(VpD!$C$3:$I$27,MATCH(F763,VpD!$B$3:$B$27,0),MATCH(P763,VpD!$C$2:$I$2,0))</f>
        <v>74</v>
      </c>
      <c r="R763" s="16">
        <f t="shared" ca="1" si="152"/>
        <v>7.6959999999999997</v>
      </c>
      <c r="S763" s="14">
        <f t="shared" ca="1" si="153"/>
        <v>711660.42</v>
      </c>
      <c r="T763" s="14">
        <f t="shared" ca="1" si="154"/>
        <v>6172455.7599999998</v>
      </c>
      <c r="U763" s="14" t="str">
        <f t="shared" ca="1" si="155"/>
        <v>0A3F507E-2416-32B8-E044-0003BA298018</v>
      </c>
    </row>
    <row r="764" spans="1:21" s="14" customFormat="1" x14ac:dyDescent="0.25">
      <c r="A764" s="14">
        <f t="shared" si="143"/>
        <v>764</v>
      </c>
      <c r="B764" s="14" t="str">
        <f t="shared" ca="1" si="144"/>
        <v>202E34A1-0A19-43E1-8E78-382C18EDD6F7</v>
      </c>
      <c r="C764" s="14" t="str">
        <f t="shared" ca="1" si="145"/>
        <v>Frydendalsvej</v>
      </c>
      <c r="D764" s="14" t="str">
        <f t="shared" ca="1" si="146"/>
        <v>7</v>
      </c>
      <c r="E764" s="14" t="str">
        <f t="shared" ca="1" si="147"/>
        <v>18kq</v>
      </c>
      <c r="F764" s="1">
        <f t="shared" ca="1" si="148"/>
        <v>120</v>
      </c>
      <c r="G764" s="1">
        <f t="shared" ca="1" si="149"/>
        <v>144</v>
      </c>
      <c r="H764" s="1">
        <f t="shared" ca="1" si="150"/>
        <v>1962</v>
      </c>
      <c r="I764" s="1" t="str">
        <f ca="1">INDEX(Relationstabel!$C$3:$K$10,MATCH(INDIRECT($A$1&amp;"J"&amp;A764),Relationstabel!$A$3:$A$10,0),MATCH(IFERROR(VALUE(INDIRECT($A$1&amp;"K"&amp;A764)),0),Relationstabel!$C$1:$K$1,0))</f>
        <v>Naturgas</v>
      </c>
      <c r="J764" s="1" t="str">
        <f ca="1">INDEX(Anvendelseskode!B:B,MATCH($F764,Anvendelseskode!$A:$A,0))</f>
        <v>Fritliggende enfamilieshus (parcelhus)</v>
      </c>
      <c r="K764" s="1" t="str">
        <f ca="1">INDEX(Anvendelseskode!C:C,MATCH($F764,Anvendelseskode!$A:$A,0))</f>
        <v>Parcelhuse</v>
      </c>
      <c r="L764" s="1" t="str">
        <f ca="1">INDEX(Anvendelseskode!D:D,MATCH($F764,Anvendelseskode!$A:$A,0))</f>
        <v>Private husholdninger</v>
      </c>
      <c r="M764" s="1" t="str">
        <f ca="1">IFERROR(INDEX(SBi!$2:$2,MATCH(H764,SBi!$1:$1,1)),SBi!$K$2)</f>
        <v>1961-1972</v>
      </c>
      <c r="N764" s="1">
        <f ca="1">INDEX(SBi!$C$3:$K$28,MATCH(F764,SBi!$B$3:$B$28,0),MATCH(M764,SBi!$C$2:$K$2,0))</f>
        <v>134.30000000000001</v>
      </c>
      <c r="O764" s="16">
        <f t="shared" ca="1" si="151"/>
        <v>19.339200000000002</v>
      </c>
      <c r="P764" s="16" t="str">
        <f ca="1">IFERROR(INDEX(VpD!$2:$2,MATCH(H764,VpD!$1:$1,1)),VpD!$I$2)</f>
        <v>1961-1972</v>
      </c>
      <c r="Q764" s="1">
        <f ca="1">INDEX(VpD!$C$3:$I$27,MATCH(F764,VpD!$B$3:$B$27,0),MATCH(P764,VpD!$C$2:$I$2,0))</f>
        <v>143</v>
      </c>
      <c r="R764" s="16">
        <f t="shared" ca="1" si="152"/>
        <v>20.591999999999999</v>
      </c>
      <c r="S764" s="14">
        <f t="shared" ca="1" si="153"/>
        <v>712899.4</v>
      </c>
      <c r="T764" s="14">
        <f t="shared" ca="1" si="154"/>
        <v>6168969.6699999999</v>
      </c>
      <c r="U764" s="14" t="str">
        <f t="shared" ca="1" si="155"/>
        <v>0A3F507E-171D-32B8-E044-0003BA298018</v>
      </c>
    </row>
    <row r="765" spans="1:21" s="14" customFormat="1" x14ac:dyDescent="0.25">
      <c r="A765" s="14">
        <f t="shared" si="143"/>
        <v>765</v>
      </c>
      <c r="B765" s="14" t="str">
        <f t="shared" ca="1" si="144"/>
        <v>B474A6BE-BA4D-4784-951E-1BF492202A96</v>
      </c>
      <c r="C765" s="14" t="str">
        <f t="shared" ca="1" si="145"/>
        <v>Løkketoften</v>
      </c>
      <c r="D765" s="14" t="str">
        <f t="shared" ca="1" si="146"/>
        <v>60</v>
      </c>
      <c r="E765" s="14" t="str">
        <f t="shared" ca="1" si="147"/>
        <v>9ds</v>
      </c>
      <c r="F765" s="1">
        <f t="shared" ca="1" si="148"/>
        <v>120</v>
      </c>
      <c r="G765" s="1">
        <f t="shared" ca="1" si="149"/>
        <v>134</v>
      </c>
      <c r="H765" s="1">
        <f t="shared" ca="1" si="150"/>
        <v>1970</v>
      </c>
      <c r="I765" s="1" t="str">
        <f ca="1">INDEX(Relationstabel!$C$3:$K$10,MATCH(INDIRECT($A$1&amp;"J"&amp;A765),Relationstabel!$A$3:$A$10,0),MATCH(IFERROR(VALUE(INDIRECT($A$1&amp;"K"&amp;A765)),0),Relationstabel!$C$1:$K$1,0))</f>
        <v>Naturgas</v>
      </c>
      <c r="J765" s="1" t="str">
        <f ca="1">INDEX(Anvendelseskode!B:B,MATCH($F765,Anvendelseskode!$A:$A,0))</f>
        <v>Fritliggende enfamilieshus (parcelhus)</v>
      </c>
      <c r="K765" s="1" t="str">
        <f ca="1">INDEX(Anvendelseskode!C:C,MATCH($F765,Anvendelseskode!$A:$A,0))</f>
        <v>Parcelhuse</v>
      </c>
      <c r="L765" s="1" t="str">
        <f ca="1">INDEX(Anvendelseskode!D:D,MATCH($F765,Anvendelseskode!$A:$A,0))</f>
        <v>Private husholdninger</v>
      </c>
      <c r="M765" s="1" t="str">
        <f ca="1">IFERROR(INDEX(SBi!$2:$2,MATCH(H765,SBi!$1:$1,1)),SBi!$K$2)</f>
        <v>1961-1972</v>
      </c>
      <c r="N765" s="1">
        <f ca="1">INDEX(SBi!$C$3:$K$28,MATCH(F765,SBi!$B$3:$B$28,0),MATCH(M765,SBi!$C$2:$K$2,0))</f>
        <v>134.30000000000001</v>
      </c>
      <c r="O765" s="16">
        <f t="shared" ca="1" si="151"/>
        <v>17.996200000000002</v>
      </c>
      <c r="P765" s="16" t="str">
        <f ca="1">IFERROR(INDEX(VpD!$2:$2,MATCH(H765,VpD!$1:$1,1)),VpD!$I$2)</f>
        <v>1961-1972</v>
      </c>
      <c r="Q765" s="1">
        <f ca="1">INDEX(VpD!$C$3:$I$27,MATCH(F765,VpD!$B$3:$B$27,0),MATCH(P765,VpD!$C$2:$I$2,0))</f>
        <v>143</v>
      </c>
      <c r="R765" s="16">
        <f t="shared" ca="1" si="152"/>
        <v>19.161999999999999</v>
      </c>
      <c r="S765" s="14">
        <f t="shared" ca="1" si="153"/>
        <v>710999.67</v>
      </c>
      <c r="T765" s="14">
        <f t="shared" ca="1" si="154"/>
        <v>6172104.1799999997</v>
      </c>
      <c r="U765" s="14" t="str">
        <f t="shared" ca="1" si="155"/>
        <v>0A3F507E-1D1D-32B8-E044-0003BA298018</v>
      </c>
    </row>
    <row r="766" spans="1:21" s="14" customFormat="1" x14ac:dyDescent="0.25">
      <c r="A766" s="14">
        <f t="shared" si="143"/>
        <v>766</v>
      </c>
      <c r="B766" s="14" t="str">
        <f t="shared" ca="1" si="144"/>
        <v>E53AF93B-4E61-4F10-89FE-93E1F46721C2</v>
      </c>
      <c r="C766" s="14" t="str">
        <f t="shared" ca="1" si="145"/>
        <v>Nysøvej</v>
      </c>
      <c r="D766" s="14" t="str">
        <f t="shared" ca="1" si="146"/>
        <v>59</v>
      </c>
      <c r="E766" s="14" t="str">
        <f t="shared" ca="1" si="147"/>
        <v>7ax</v>
      </c>
      <c r="F766" s="1">
        <f t="shared" ca="1" si="148"/>
        <v>120</v>
      </c>
      <c r="G766" s="1">
        <f t="shared" ca="1" si="149"/>
        <v>258</v>
      </c>
      <c r="H766" s="1">
        <f t="shared" ca="1" si="150"/>
        <v>1984</v>
      </c>
      <c r="I766" s="1" t="str">
        <f ca="1">INDEX(Relationstabel!$C$3:$K$10,MATCH(INDIRECT($A$1&amp;"J"&amp;A766),Relationstabel!$A$3:$A$10,0),MATCH(IFERROR(VALUE(INDIRECT($A$1&amp;"K"&amp;A766)),0),Relationstabel!$C$1:$K$1,0))</f>
        <v>Naturgas</v>
      </c>
      <c r="J766" s="1" t="str">
        <f ca="1">INDEX(Anvendelseskode!B:B,MATCH($F766,Anvendelseskode!$A:$A,0))</f>
        <v>Fritliggende enfamilieshus (parcelhus)</v>
      </c>
      <c r="K766" s="1" t="str">
        <f ca="1">INDEX(Anvendelseskode!C:C,MATCH($F766,Anvendelseskode!$A:$A,0))</f>
        <v>Parcelhuse</v>
      </c>
      <c r="L766" s="1" t="str">
        <f ca="1">INDEX(Anvendelseskode!D:D,MATCH($F766,Anvendelseskode!$A:$A,0))</f>
        <v>Private husholdninger</v>
      </c>
      <c r="M766" s="1" t="str">
        <f ca="1">IFERROR(INDEX(SBi!$2:$2,MATCH(H766,SBi!$1:$1,1)),SBi!$K$2)</f>
        <v>1979-1998</v>
      </c>
      <c r="N766" s="1">
        <f ca="1">INDEX(SBi!$C$3:$K$28,MATCH(F766,SBi!$B$3:$B$28,0),MATCH(M766,SBi!$C$2:$K$2,0))</f>
        <v>105.4</v>
      </c>
      <c r="O766" s="16">
        <f t="shared" ca="1" si="151"/>
        <v>27.193200000000001</v>
      </c>
      <c r="P766" s="16" t="str">
        <f ca="1">IFERROR(INDEX(VpD!$2:$2,MATCH(H766,VpD!$1:$1,1)),VpD!$I$2)</f>
        <v>1979-1998</v>
      </c>
      <c r="Q766" s="1">
        <f ca="1">INDEX(VpD!$C$3:$I$27,MATCH(F766,VpD!$B$3:$B$27,0),MATCH(P766,VpD!$C$2:$I$2,0))</f>
        <v>90</v>
      </c>
      <c r="R766" s="16">
        <f t="shared" ca="1" si="152"/>
        <v>23.22</v>
      </c>
      <c r="S766" s="14">
        <f t="shared" ca="1" si="153"/>
        <v>711943.37</v>
      </c>
      <c r="T766" s="14">
        <f t="shared" ca="1" si="154"/>
        <v>6169502.7000000002</v>
      </c>
      <c r="U766" s="14" t="str">
        <f t="shared" ca="1" si="155"/>
        <v>0A3F507E-1E1D-32B8-E044-0003BA298018</v>
      </c>
    </row>
    <row r="767" spans="1:21" s="14" customFormat="1" x14ac:dyDescent="0.25">
      <c r="A767" s="14">
        <f t="shared" si="143"/>
        <v>767</v>
      </c>
      <c r="B767" s="14" t="str">
        <f t="shared" ca="1" si="144"/>
        <v>4387C1E0-4CFE-4A8B-87CF-9B435DFE5E03</v>
      </c>
      <c r="C767" s="14" t="str">
        <f t="shared" ca="1" si="145"/>
        <v>Syvhøjvænge</v>
      </c>
      <c r="D767" s="14" t="str">
        <f t="shared" ca="1" si="146"/>
        <v>233</v>
      </c>
      <c r="E767" s="14" t="str">
        <f t="shared" ca="1" si="147"/>
        <v>21bi</v>
      </c>
      <c r="F767" s="1">
        <f t="shared" ca="1" si="148"/>
        <v>130</v>
      </c>
      <c r="G767" s="1">
        <f t="shared" ca="1" si="149"/>
        <v>170</v>
      </c>
      <c r="H767" s="1">
        <f t="shared" ca="1" si="150"/>
        <v>1971</v>
      </c>
      <c r="I767" s="1" t="str">
        <f ca="1">INDEX(Relationstabel!$C$3:$K$10,MATCH(INDIRECT($A$1&amp;"J"&amp;A767),Relationstabel!$A$3:$A$10,0),MATCH(IFERROR(VALUE(INDIRECT($A$1&amp;"K"&amp;A767)),0),Relationstabel!$C$1:$K$1,0))</f>
        <v>Fjernvarme/ Blokvarme</v>
      </c>
      <c r="J767" s="1" t="str">
        <f ca="1">INDEX(Anvendelseskode!B:B,MATCH($F767,Anvendelseskode!$A:$A,0))</f>
        <v>Række-, kæde-, dobbelthus (lodret adskillelse mellem enhederne)</v>
      </c>
      <c r="K767" s="1" t="str">
        <f ca="1">INDEX(Anvendelseskode!C:C,MATCH($F767,Anvendelseskode!$A:$A,0))</f>
        <v>Række-, kæde og dobbelthuse</v>
      </c>
      <c r="L767" s="1" t="str">
        <f ca="1">INDEX(Anvendelseskode!D:D,MATCH($F767,Anvendelseskode!$A:$A,0))</f>
        <v>Private husholdninger</v>
      </c>
      <c r="M767" s="1" t="str">
        <f ca="1">IFERROR(INDEX(SBi!$2:$2,MATCH(H767,SBi!$1:$1,1)),SBi!$K$2)</f>
        <v>1961-1972</v>
      </c>
      <c r="N767" s="1">
        <f ca="1">INDEX(SBi!$C$3:$K$28,MATCH(F767,SBi!$B$3:$B$28,0),MATCH(M767,SBi!$C$2:$K$2,0))</f>
        <v>119.9</v>
      </c>
      <c r="O767" s="16">
        <f t="shared" ca="1" si="151"/>
        <v>20.382999999999999</v>
      </c>
      <c r="P767" s="16" t="str">
        <f ca="1">IFERROR(INDEX(VpD!$2:$2,MATCH(H767,VpD!$1:$1,1)),VpD!$I$2)</f>
        <v>1961-1972</v>
      </c>
      <c r="Q767" s="1">
        <f ca="1">INDEX(VpD!$C$3:$I$27,MATCH(F767,VpD!$B$3:$B$27,0),MATCH(P767,VpD!$C$2:$I$2,0))</f>
        <v>120</v>
      </c>
      <c r="R767" s="16">
        <f t="shared" ca="1" si="152"/>
        <v>20.399999999999999</v>
      </c>
      <c r="S767" s="14">
        <f t="shared" ca="1" si="153"/>
        <v>711787.89</v>
      </c>
      <c r="T767" s="14">
        <f t="shared" ca="1" si="154"/>
        <v>6172305.0599999996</v>
      </c>
      <c r="U767" s="14" t="str">
        <f t="shared" ca="1" si="155"/>
        <v>0A3F507E-231D-32B8-E044-0003BA298018</v>
      </c>
    </row>
    <row r="768" spans="1:21" s="14" customFormat="1" x14ac:dyDescent="0.25">
      <c r="A768" s="14">
        <f t="shared" si="143"/>
        <v>768</v>
      </c>
      <c r="B768" s="14" t="str">
        <f t="shared" ca="1" si="144"/>
        <v>261CDFE4-6510-473A-83DC-77C0C2F77131</v>
      </c>
      <c r="C768" s="14" t="str">
        <f t="shared" ca="1" si="145"/>
        <v>Pilehavevænge</v>
      </c>
      <c r="D768" s="14" t="str">
        <f t="shared" ca="1" si="146"/>
        <v>33</v>
      </c>
      <c r="E768" s="14" t="str">
        <f t="shared" ca="1" si="147"/>
        <v>10dy</v>
      </c>
      <c r="F768" s="1">
        <f t="shared" ca="1" si="148"/>
        <v>120</v>
      </c>
      <c r="G768" s="1">
        <f t="shared" ca="1" si="149"/>
        <v>122</v>
      </c>
      <c r="H768" s="1">
        <f t="shared" ca="1" si="150"/>
        <v>1977</v>
      </c>
      <c r="I768" s="1" t="str">
        <f ca="1">INDEX(Relationstabel!$C$3:$K$10,MATCH(INDIRECT($A$1&amp;"J"&amp;A768),Relationstabel!$A$3:$A$10,0),MATCH(IFERROR(VALUE(INDIRECT($A$1&amp;"K"&amp;A768)),0),Relationstabel!$C$1:$K$1,0))</f>
        <v>Fjernvarme/ Blokvarme</v>
      </c>
      <c r="J768" s="1" t="str">
        <f ca="1">INDEX(Anvendelseskode!B:B,MATCH($F768,Anvendelseskode!$A:$A,0))</f>
        <v>Fritliggende enfamilieshus (parcelhus)</v>
      </c>
      <c r="K768" s="1" t="str">
        <f ca="1">INDEX(Anvendelseskode!C:C,MATCH($F768,Anvendelseskode!$A:$A,0))</f>
        <v>Parcelhuse</v>
      </c>
      <c r="L768" s="1" t="str">
        <f ca="1">INDEX(Anvendelseskode!D:D,MATCH($F768,Anvendelseskode!$A:$A,0))</f>
        <v>Private husholdninger</v>
      </c>
      <c r="M768" s="1" t="str">
        <f ca="1">IFERROR(INDEX(SBi!$2:$2,MATCH(H768,SBi!$1:$1,1)),SBi!$K$2)</f>
        <v>1973-1978</v>
      </c>
      <c r="N768" s="1">
        <f ca="1">INDEX(SBi!$C$3:$K$28,MATCH(F768,SBi!$B$3:$B$28,0),MATCH(M768,SBi!$C$2:$K$2,0))</f>
        <v>119.8</v>
      </c>
      <c r="O768" s="16">
        <f t="shared" ca="1" si="151"/>
        <v>14.615600000000001</v>
      </c>
      <c r="P768" s="16" t="str">
        <f ca="1">IFERROR(INDEX(VpD!$2:$2,MATCH(H768,VpD!$1:$1,1)),VpD!$I$2)</f>
        <v>1973-1978</v>
      </c>
      <c r="Q768" s="1">
        <f ca="1">INDEX(VpD!$C$3:$I$27,MATCH(F768,VpD!$B$3:$B$27,0),MATCH(P768,VpD!$C$2:$I$2,0))</f>
        <v>117</v>
      </c>
      <c r="R768" s="16">
        <f t="shared" ca="1" si="152"/>
        <v>14.273999999999999</v>
      </c>
      <c r="S768" s="14">
        <f t="shared" ca="1" si="153"/>
        <v>711087.6</v>
      </c>
      <c r="T768" s="14">
        <f t="shared" ca="1" si="154"/>
        <v>6172285.4500000002</v>
      </c>
      <c r="U768" s="14" t="str">
        <f t="shared" ca="1" si="155"/>
        <v>0A3F507E-1F25-32B8-E044-0003BA298018</v>
      </c>
    </row>
    <row r="769" spans="1:21" s="14" customFormat="1" x14ac:dyDescent="0.25">
      <c r="A769" s="14">
        <f t="shared" si="143"/>
        <v>769</v>
      </c>
      <c r="B769" s="14" t="str">
        <f t="shared" ca="1" si="144"/>
        <v>A8CAB89D-DB4E-43B8-8061-933105D47313</v>
      </c>
      <c r="C769" s="14" t="str">
        <f t="shared" ca="1" si="145"/>
        <v>Hyttebovej</v>
      </c>
      <c r="D769" s="14" t="str">
        <f t="shared" ca="1" si="146"/>
        <v>23</v>
      </c>
      <c r="E769" s="14" t="str">
        <f t="shared" ca="1" si="147"/>
        <v>24dp</v>
      </c>
      <c r="F769" s="1">
        <f t="shared" ca="1" si="148"/>
        <v>120</v>
      </c>
      <c r="G769" s="1">
        <f t="shared" ca="1" si="149"/>
        <v>110</v>
      </c>
      <c r="H769" s="1">
        <f t="shared" ca="1" si="150"/>
        <v>1965</v>
      </c>
      <c r="I769" s="1" t="str">
        <f ca="1">INDEX(Relationstabel!$C$3:$K$10,MATCH(INDIRECT($A$1&amp;"J"&amp;A769),Relationstabel!$A$3:$A$10,0),MATCH(IFERROR(VALUE(INDIRECT($A$1&amp;"K"&amp;A769)),0),Relationstabel!$C$1:$K$1,0))</f>
        <v>Naturgas</v>
      </c>
      <c r="J769" s="1" t="str">
        <f ca="1">INDEX(Anvendelseskode!B:B,MATCH($F769,Anvendelseskode!$A:$A,0))</f>
        <v>Fritliggende enfamilieshus (parcelhus)</v>
      </c>
      <c r="K769" s="1" t="str">
        <f ca="1">INDEX(Anvendelseskode!C:C,MATCH($F769,Anvendelseskode!$A:$A,0))</f>
        <v>Parcelhuse</v>
      </c>
      <c r="L769" s="1" t="str">
        <f ca="1">INDEX(Anvendelseskode!D:D,MATCH($F769,Anvendelseskode!$A:$A,0))</f>
        <v>Private husholdninger</v>
      </c>
      <c r="M769" s="1" t="str">
        <f ca="1">IFERROR(INDEX(SBi!$2:$2,MATCH(H769,SBi!$1:$1,1)),SBi!$K$2)</f>
        <v>1961-1972</v>
      </c>
      <c r="N769" s="1">
        <f ca="1">INDEX(SBi!$C$3:$K$28,MATCH(F769,SBi!$B$3:$B$28,0),MATCH(M769,SBi!$C$2:$K$2,0))</f>
        <v>134.30000000000001</v>
      </c>
      <c r="O769" s="16">
        <f t="shared" ca="1" si="151"/>
        <v>14.773000000000001</v>
      </c>
      <c r="P769" s="16" t="str">
        <f ca="1">IFERROR(INDEX(VpD!$2:$2,MATCH(H769,VpD!$1:$1,1)),VpD!$I$2)</f>
        <v>1961-1972</v>
      </c>
      <c r="Q769" s="1">
        <f ca="1">INDEX(VpD!$C$3:$I$27,MATCH(F769,VpD!$B$3:$B$27,0),MATCH(P769,VpD!$C$2:$I$2,0))</f>
        <v>143</v>
      </c>
      <c r="R769" s="16">
        <f t="shared" ca="1" si="152"/>
        <v>15.73</v>
      </c>
      <c r="S769" s="14">
        <f t="shared" ca="1" si="153"/>
        <v>714057.78</v>
      </c>
      <c r="T769" s="14">
        <f t="shared" ca="1" si="154"/>
        <v>6169202.8200000003</v>
      </c>
      <c r="U769" s="14" t="str">
        <f t="shared" ca="1" si="155"/>
        <v>0A3F507E-1A1C-32B8-E044-0003BA298018</v>
      </c>
    </row>
    <row r="770" spans="1:21" s="14" customFormat="1" x14ac:dyDescent="0.25">
      <c r="A770" s="14">
        <f t="shared" si="143"/>
        <v>770</v>
      </c>
      <c r="B770" s="14" t="str">
        <f t="shared" ca="1" si="144"/>
        <v>A14A665A-D33F-42EB-9874-81ECD548E756</v>
      </c>
      <c r="C770" s="14" t="str">
        <f t="shared" ca="1" si="145"/>
        <v>Bellishaven</v>
      </c>
      <c r="D770" s="14" t="str">
        <f t="shared" ca="1" si="146"/>
        <v>26</v>
      </c>
      <c r="E770" s="14" t="str">
        <f t="shared" ca="1" si="147"/>
        <v>27ab</v>
      </c>
      <c r="F770" s="1">
        <f t="shared" ca="1" si="148"/>
        <v>130</v>
      </c>
      <c r="G770" s="1">
        <f t="shared" ca="1" si="149"/>
        <v>60</v>
      </c>
      <c r="H770" s="1">
        <f t="shared" ca="1" si="150"/>
        <v>1993</v>
      </c>
      <c r="I770" s="1" t="str">
        <f ca="1">INDEX(Relationstabel!$C$3:$K$10,MATCH(INDIRECT($A$1&amp;"J"&amp;A770),Relationstabel!$A$3:$A$10,0),MATCH(IFERROR(VALUE(INDIRECT($A$1&amp;"K"&amp;A770)),0),Relationstabel!$C$1:$K$1,0))</f>
        <v>Fjernvarme/ Blokvarme</v>
      </c>
      <c r="J770" s="1" t="str">
        <f ca="1">INDEX(Anvendelseskode!B:B,MATCH($F770,Anvendelseskode!$A:$A,0))</f>
        <v>Række-, kæde-, dobbelthus (lodret adskillelse mellem enhederne)</v>
      </c>
      <c r="K770" s="1" t="str">
        <f ca="1">INDEX(Anvendelseskode!C:C,MATCH($F770,Anvendelseskode!$A:$A,0))</f>
        <v>Række-, kæde og dobbelthuse</v>
      </c>
      <c r="L770" s="1" t="str">
        <f ca="1">INDEX(Anvendelseskode!D:D,MATCH($F770,Anvendelseskode!$A:$A,0))</f>
        <v>Private husholdninger</v>
      </c>
      <c r="M770" s="1" t="str">
        <f ca="1">IFERROR(INDEX(SBi!$2:$2,MATCH(H770,SBi!$1:$1,1)),SBi!$K$2)</f>
        <v>1979-1998</v>
      </c>
      <c r="N770" s="1">
        <f ca="1">INDEX(SBi!$C$3:$K$28,MATCH(F770,SBi!$B$3:$B$28,0),MATCH(M770,SBi!$C$2:$K$2,0))</f>
        <v>96.8</v>
      </c>
      <c r="O770" s="16">
        <f t="shared" ca="1" si="151"/>
        <v>5.8079999999999998</v>
      </c>
      <c r="P770" s="16" t="str">
        <f ca="1">IFERROR(INDEX(VpD!$2:$2,MATCH(H770,VpD!$1:$1,1)),VpD!$I$2)</f>
        <v>1979-1998</v>
      </c>
      <c r="Q770" s="1">
        <f ca="1">INDEX(VpD!$C$3:$I$27,MATCH(F770,VpD!$B$3:$B$27,0),MATCH(P770,VpD!$C$2:$I$2,0))</f>
        <v>74</v>
      </c>
      <c r="R770" s="16">
        <f t="shared" ca="1" si="152"/>
        <v>4.4400000000000004</v>
      </c>
      <c r="S770" s="14">
        <f t="shared" ca="1" si="153"/>
        <v>711521.08</v>
      </c>
      <c r="T770" s="14">
        <f t="shared" ca="1" si="154"/>
        <v>6172420.5599999996</v>
      </c>
      <c r="U770" s="14" t="str">
        <f t="shared" ca="1" si="155"/>
        <v>0A3F507E-1522-32B8-E044-0003BA298018</v>
      </c>
    </row>
    <row r="771" spans="1:21" s="14" customFormat="1" x14ac:dyDescent="0.25">
      <c r="A771" s="14">
        <f t="shared" ref="A771:A834" si="156">ROW(B771)</f>
        <v>771</v>
      </c>
      <c r="B771" s="14" t="str">
        <f t="shared" ref="B771:B834" ca="1" si="157">INDIRECT($A$1&amp;"b"&amp;A771)</f>
        <v>1390945D-33DA-461A-AB9B-9CBD3E8C9DD6</v>
      </c>
      <c r="C771" s="14" t="str">
        <f t="shared" ref="C771:C834" ca="1" si="158">INDIRECT($A$1&amp;"V"&amp;A771)</f>
        <v>Bækkeskovvej</v>
      </c>
      <c r="D771" s="14" t="str">
        <f t="shared" ref="D771:D834" ca="1" si="159">INDIRECT($A$1&amp;"W"&amp;A771)</f>
        <v>20B</v>
      </c>
      <c r="E771" s="14" t="str">
        <f t="shared" ref="E771:E834" ca="1" si="160">INDIRECT($A$1&amp;"AB"&amp;A771)</f>
        <v>18qt</v>
      </c>
      <c r="F771" s="1">
        <f t="shared" ref="F771:F834" ca="1" si="161">ROUNDDOWN(INDIRECT($A$1&amp;"C"&amp;A771),-1)</f>
        <v>120</v>
      </c>
      <c r="G771" s="1">
        <f t="shared" ref="G771:G834" ca="1" si="162">INDIRECT($A$1&amp;"P"&amp;A771)+INDIRECT($A$1&amp;"Q"&amp;A771)+INDIRECT($A$1&amp;"R"&amp;A771)*0.5</f>
        <v>119</v>
      </c>
      <c r="H771" s="1">
        <f t="shared" ref="H771:H834" ca="1" si="163">MAX(INDIRECT($A$1&amp;"E"&amp;A771),INDIRECT($A$1&amp;"D"&amp;A771))</f>
        <v>1984</v>
      </c>
      <c r="I771" s="1" t="str">
        <f ca="1">INDEX(Relationstabel!$C$3:$K$10,MATCH(INDIRECT($A$1&amp;"J"&amp;A771),Relationstabel!$A$3:$A$10,0),MATCH(IFERROR(VALUE(INDIRECT($A$1&amp;"K"&amp;A771)),0),Relationstabel!$C$1:$K$1,0))</f>
        <v>Elvarme</v>
      </c>
      <c r="J771" s="1" t="str">
        <f ca="1">INDEX(Anvendelseskode!B:B,MATCH($F771,Anvendelseskode!$A:$A,0))</f>
        <v>Fritliggende enfamilieshus (parcelhus)</v>
      </c>
      <c r="K771" s="1" t="str">
        <f ca="1">INDEX(Anvendelseskode!C:C,MATCH($F771,Anvendelseskode!$A:$A,0))</f>
        <v>Parcelhuse</v>
      </c>
      <c r="L771" s="1" t="str">
        <f ca="1">INDEX(Anvendelseskode!D:D,MATCH($F771,Anvendelseskode!$A:$A,0))</f>
        <v>Private husholdninger</v>
      </c>
      <c r="M771" s="1" t="str">
        <f ca="1">IFERROR(INDEX(SBi!$2:$2,MATCH(H771,SBi!$1:$1,1)),SBi!$K$2)</f>
        <v>1979-1998</v>
      </c>
      <c r="N771" s="1">
        <f ca="1">INDEX(SBi!$C$3:$K$28,MATCH(F771,SBi!$B$3:$B$28,0),MATCH(M771,SBi!$C$2:$K$2,0))</f>
        <v>105.4</v>
      </c>
      <c r="O771" s="16">
        <f t="shared" ref="O771:O834" ca="1" si="164">N771*G771/1000</f>
        <v>12.5426</v>
      </c>
      <c r="P771" s="16" t="str">
        <f ca="1">IFERROR(INDEX(VpD!$2:$2,MATCH(H771,VpD!$1:$1,1)),VpD!$I$2)</f>
        <v>1979-1998</v>
      </c>
      <c r="Q771" s="1">
        <f ca="1">INDEX(VpD!$C$3:$I$27,MATCH(F771,VpD!$B$3:$B$27,0),MATCH(P771,VpD!$C$2:$I$2,0))</f>
        <v>90</v>
      </c>
      <c r="R771" s="16">
        <f t="shared" ref="R771:R834" ca="1" si="165">Q771*G771/1000</f>
        <v>10.71</v>
      </c>
      <c r="S771" s="14">
        <f t="shared" ref="S771:S834" ca="1" si="166">INDIRECT($A$1&amp;"AE"&amp;A771)</f>
        <v>713039.55</v>
      </c>
      <c r="T771" s="14">
        <f t="shared" ref="T771:T834" ca="1" si="167">INDIRECT($A$1&amp;"AF"&amp;A771)</f>
        <v>6168900.7199999997</v>
      </c>
      <c r="U771" s="14" t="str">
        <f t="shared" ref="U771:U834" ca="1" si="168">INDIRECT($A$1&amp;"AC"&amp;A771)</f>
        <v>0A3F507E-1622-32B8-E044-0003BA298018</v>
      </c>
    </row>
    <row r="772" spans="1:21" s="14" customFormat="1" x14ac:dyDescent="0.25">
      <c r="A772" s="14">
        <f t="shared" si="156"/>
        <v>772</v>
      </c>
      <c r="B772" s="14" t="str">
        <f t="shared" ca="1" si="157"/>
        <v>9C123F58-3D58-49BF-96AF-5772CB444B27</v>
      </c>
      <c r="C772" s="14" t="str">
        <f t="shared" ca="1" si="158"/>
        <v>Horsbred</v>
      </c>
      <c r="D772" s="14" t="str">
        <f t="shared" ca="1" si="159"/>
        <v>197</v>
      </c>
      <c r="E772" s="14" t="str">
        <f t="shared" ca="1" si="160"/>
        <v>17x</v>
      </c>
      <c r="F772" s="1">
        <f t="shared" ca="1" si="161"/>
        <v>420</v>
      </c>
      <c r="G772" s="1">
        <f t="shared" ca="1" si="162"/>
        <v>4427</v>
      </c>
      <c r="H772" s="1">
        <f t="shared" ca="1" si="163"/>
        <v>1984</v>
      </c>
      <c r="I772" s="1" t="str">
        <f ca="1">INDEX(Relationstabel!$C$3:$K$10,MATCH(INDIRECT($A$1&amp;"J"&amp;A772),Relationstabel!$A$3:$A$10,0),MATCH(IFERROR(VALUE(INDIRECT($A$1&amp;"K"&amp;A772)),0),Relationstabel!$C$1:$K$1,0))</f>
        <v>Fjernvarme/ Blokvarme</v>
      </c>
      <c r="J772" s="1" t="str">
        <f ca="1">INDEX(Anvendelseskode!B:B,MATCH($F772,Anvendelseskode!$A:$A,0))</f>
        <v>Bygning til undervisning og forskning (skole, gymnasium, forskningslabratorium o.lign.)</v>
      </c>
      <c r="K772" s="1" t="str">
        <f ca="1">INDEX(Anvendelseskode!C:C,MATCH($F772,Anvendelseskode!$A:$A,0))</f>
        <v>Undervisning, forskning o.l.</v>
      </c>
      <c r="L772" s="1" t="str">
        <f ca="1">INDEX(Anvendelseskode!D:D,MATCH($F772,Anvendelseskode!$A:$A,0))</f>
        <v>Kommunale og andre offentlige institutioner</v>
      </c>
      <c r="M772" s="1" t="str">
        <f ca="1">IFERROR(INDEX(SBi!$2:$2,MATCH(H772,SBi!$1:$1,1)),SBi!$K$2)</f>
        <v>1979-1998</v>
      </c>
      <c r="N772" s="1">
        <f ca="1">INDEX(SBi!$C$3:$K$28,MATCH(F772,SBi!$B$3:$B$28,0),MATCH(M772,SBi!$C$2:$K$2,0))</f>
        <v>115.1</v>
      </c>
      <c r="O772" s="16">
        <f t="shared" ca="1" si="164"/>
        <v>509.54769999999996</v>
      </c>
      <c r="P772" s="16" t="str">
        <f ca="1">IFERROR(INDEX(VpD!$2:$2,MATCH(H772,VpD!$1:$1,1)),VpD!$I$2)</f>
        <v>1979-1998</v>
      </c>
      <c r="Q772" s="1">
        <f ca="1">INDEX(VpD!$C$3:$I$27,MATCH(F772,VpD!$B$3:$B$27,0),MATCH(P772,VpD!$C$2:$I$2,0))</f>
        <v>98</v>
      </c>
      <c r="R772" s="16">
        <f t="shared" ca="1" si="165"/>
        <v>433.846</v>
      </c>
      <c r="S772" s="14">
        <f t="shared" ca="1" si="166"/>
        <v>711346.84</v>
      </c>
      <c r="T772" s="14">
        <f t="shared" ca="1" si="167"/>
        <v>6172271</v>
      </c>
      <c r="U772" s="14" t="str">
        <f t="shared" ca="1" si="168"/>
        <v>0A3F507E-192E-32B8-E044-0003BA298018</v>
      </c>
    </row>
    <row r="773" spans="1:21" s="14" customFormat="1" x14ac:dyDescent="0.25">
      <c r="A773" s="14">
        <f t="shared" si="156"/>
        <v>773</v>
      </c>
      <c r="B773" s="14" t="str">
        <f t="shared" ca="1" si="157"/>
        <v>57C04440-CD80-40E4-AD9F-6B7AEF4CC3DB</v>
      </c>
      <c r="C773" s="14" t="str">
        <f t="shared" ca="1" si="158"/>
        <v>Horsbred</v>
      </c>
      <c r="D773" s="14" t="str">
        <f t="shared" ca="1" si="159"/>
        <v>197</v>
      </c>
      <c r="E773" s="14" t="str">
        <f t="shared" ca="1" si="160"/>
        <v>17x</v>
      </c>
      <c r="F773" s="1">
        <f t="shared" ca="1" si="161"/>
        <v>420</v>
      </c>
      <c r="G773" s="1">
        <f t="shared" ca="1" si="162"/>
        <v>13436</v>
      </c>
      <c r="H773" s="1">
        <f t="shared" ca="1" si="163"/>
        <v>1984</v>
      </c>
      <c r="I773" s="1" t="str">
        <f ca="1">INDEX(Relationstabel!$C$3:$K$10,MATCH(INDIRECT($A$1&amp;"J"&amp;A773),Relationstabel!$A$3:$A$10,0),MATCH(IFERROR(VALUE(INDIRECT($A$1&amp;"K"&amp;A773)),0),Relationstabel!$C$1:$K$1,0))</f>
        <v>Fjernvarme/ Blokvarme</v>
      </c>
      <c r="J773" s="1" t="str">
        <f ca="1">INDEX(Anvendelseskode!B:B,MATCH($F773,Anvendelseskode!$A:$A,0))</f>
        <v>Bygning til undervisning og forskning (skole, gymnasium, forskningslabratorium o.lign.)</v>
      </c>
      <c r="K773" s="1" t="str">
        <f ca="1">INDEX(Anvendelseskode!C:C,MATCH($F773,Anvendelseskode!$A:$A,0))</f>
        <v>Undervisning, forskning o.l.</v>
      </c>
      <c r="L773" s="1" t="str">
        <f ca="1">INDEX(Anvendelseskode!D:D,MATCH($F773,Anvendelseskode!$A:$A,0))</f>
        <v>Kommunale og andre offentlige institutioner</v>
      </c>
      <c r="M773" s="1" t="str">
        <f ca="1">IFERROR(INDEX(SBi!$2:$2,MATCH(H773,SBi!$1:$1,1)),SBi!$K$2)</f>
        <v>1979-1998</v>
      </c>
      <c r="N773" s="1">
        <f ca="1">INDEX(SBi!$C$3:$K$28,MATCH(F773,SBi!$B$3:$B$28,0),MATCH(M773,SBi!$C$2:$K$2,0))</f>
        <v>115.1</v>
      </c>
      <c r="O773" s="16">
        <f t="shared" ca="1" si="164"/>
        <v>1546.4835999999998</v>
      </c>
      <c r="P773" s="16" t="str">
        <f ca="1">IFERROR(INDEX(VpD!$2:$2,MATCH(H773,VpD!$1:$1,1)),VpD!$I$2)</f>
        <v>1979-1998</v>
      </c>
      <c r="Q773" s="1">
        <f ca="1">INDEX(VpD!$C$3:$I$27,MATCH(F773,VpD!$B$3:$B$27,0),MATCH(P773,VpD!$C$2:$I$2,0))</f>
        <v>98</v>
      </c>
      <c r="R773" s="16">
        <f t="shared" ca="1" si="165"/>
        <v>1316.7280000000001</v>
      </c>
      <c r="S773" s="14">
        <f t="shared" ca="1" si="166"/>
        <v>711346.84</v>
      </c>
      <c r="T773" s="14">
        <f t="shared" ca="1" si="167"/>
        <v>6172271</v>
      </c>
      <c r="U773" s="14" t="str">
        <f t="shared" ca="1" si="168"/>
        <v>0A3F507E-192E-32B8-E044-0003BA298018</v>
      </c>
    </row>
    <row r="774" spans="1:21" s="14" customFormat="1" x14ac:dyDescent="0.25">
      <c r="A774" s="14">
        <f t="shared" si="156"/>
        <v>774</v>
      </c>
      <c r="B774" s="14" t="str">
        <f t="shared" ca="1" si="157"/>
        <v>868870B8-1D48-46F7-AFEE-D7B5C8644367</v>
      </c>
      <c r="C774" s="14" t="str">
        <f t="shared" ca="1" si="158"/>
        <v>Hyttebovej</v>
      </c>
      <c r="D774" s="14" t="str">
        <f t="shared" ca="1" si="159"/>
        <v>43</v>
      </c>
      <c r="E774" s="14" t="str">
        <f t="shared" ca="1" si="160"/>
        <v>24de</v>
      </c>
      <c r="F774" s="1">
        <f t="shared" ca="1" si="161"/>
        <v>120</v>
      </c>
      <c r="G774" s="1">
        <f t="shared" ca="1" si="162"/>
        <v>160</v>
      </c>
      <c r="H774" s="1">
        <f t="shared" ca="1" si="163"/>
        <v>1986</v>
      </c>
      <c r="I774" s="1" t="str">
        <f ca="1">INDEX(Relationstabel!$C$3:$K$10,MATCH(INDIRECT($A$1&amp;"J"&amp;A774),Relationstabel!$A$3:$A$10,0),MATCH(IFERROR(VALUE(INDIRECT($A$1&amp;"K"&amp;A774)),0),Relationstabel!$C$1:$K$1,0))</f>
        <v>Varmepumpe</v>
      </c>
      <c r="J774" s="1" t="str">
        <f ca="1">INDEX(Anvendelseskode!B:B,MATCH($F774,Anvendelseskode!$A:$A,0))</f>
        <v>Fritliggende enfamilieshus (parcelhus)</v>
      </c>
      <c r="K774" s="1" t="str">
        <f ca="1">INDEX(Anvendelseskode!C:C,MATCH($F774,Anvendelseskode!$A:$A,0))</f>
        <v>Parcelhuse</v>
      </c>
      <c r="L774" s="1" t="str">
        <f ca="1">INDEX(Anvendelseskode!D:D,MATCH($F774,Anvendelseskode!$A:$A,0))</f>
        <v>Private husholdninger</v>
      </c>
      <c r="M774" s="1" t="str">
        <f ca="1">IFERROR(INDEX(SBi!$2:$2,MATCH(H774,SBi!$1:$1,1)),SBi!$K$2)</f>
        <v>1979-1998</v>
      </c>
      <c r="N774" s="1">
        <f ca="1">INDEX(SBi!$C$3:$K$28,MATCH(F774,SBi!$B$3:$B$28,0),MATCH(M774,SBi!$C$2:$K$2,0))</f>
        <v>105.4</v>
      </c>
      <c r="O774" s="16">
        <f t="shared" ca="1" si="164"/>
        <v>16.864000000000001</v>
      </c>
      <c r="P774" s="16" t="str">
        <f ca="1">IFERROR(INDEX(VpD!$2:$2,MATCH(H774,VpD!$1:$1,1)),VpD!$I$2)</f>
        <v>1979-1998</v>
      </c>
      <c r="Q774" s="1">
        <f ca="1">INDEX(VpD!$C$3:$I$27,MATCH(F774,VpD!$B$3:$B$27,0),MATCH(P774,VpD!$C$2:$I$2,0))</f>
        <v>90</v>
      </c>
      <c r="R774" s="16">
        <f t="shared" ca="1" si="165"/>
        <v>14.4</v>
      </c>
      <c r="S774" s="14">
        <f t="shared" ca="1" si="166"/>
        <v>713896.42</v>
      </c>
      <c r="T774" s="14">
        <f t="shared" ca="1" si="167"/>
        <v>6169093.0499999998</v>
      </c>
      <c r="U774" s="14" t="str">
        <f t="shared" ca="1" si="168"/>
        <v>0A3F507E-1A2E-32B8-E044-0003BA298018</v>
      </c>
    </row>
    <row r="775" spans="1:21" s="14" customFormat="1" x14ac:dyDescent="0.25">
      <c r="A775" s="14">
        <f t="shared" si="156"/>
        <v>775</v>
      </c>
      <c r="B775" s="14" t="str">
        <f t="shared" ca="1" si="157"/>
        <v>FD513191-D768-4E5C-A801-4B09069477DF</v>
      </c>
      <c r="C775" s="14" t="str">
        <f t="shared" ca="1" si="158"/>
        <v>Hyttebovej</v>
      </c>
      <c r="D775" s="14" t="str">
        <f t="shared" ca="1" si="159"/>
        <v>59</v>
      </c>
      <c r="E775" s="14" t="str">
        <f t="shared" ca="1" si="160"/>
        <v>24hu</v>
      </c>
      <c r="F775" s="1">
        <f t="shared" ca="1" si="161"/>
        <v>120</v>
      </c>
      <c r="G775" s="1">
        <f t="shared" ca="1" si="162"/>
        <v>102</v>
      </c>
      <c r="H775" s="1">
        <f t="shared" ca="1" si="163"/>
        <v>1998</v>
      </c>
      <c r="I775" s="1" t="str">
        <f ca="1">INDEX(Relationstabel!$C$3:$K$10,MATCH(INDIRECT($A$1&amp;"J"&amp;A775),Relationstabel!$A$3:$A$10,0),MATCH(IFERROR(VALUE(INDIRECT($A$1&amp;"K"&amp;A775)),0),Relationstabel!$C$1:$K$1,0))</f>
        <v>Naturgas</v>
      </c>
      <c r="J775" s="1" t="str">
        <f ca="1">INDEX(Anvendelseskode!B:B,MATCH($F775,Anvendelseskode!$A:$A,0))</f>
        <v>Fritliggende enfamilieshus (parcelhus)</v>
      </c>
      <c r="K775" s="1" t="str">
        <f ca="1">INDEX(Anvendelseskode!C:C,MATCH($F775,Anvendelseskode!$A:$A,0))</f>
        <v>Parcelhuse</v>
      </c>
      <c r="L775" s="1" t="str">
        <f ca="1">INDEX(Anvendelseskode!D:D,MATCH($F775,Anvendelseskode!$A:$A,0))</f>
        <v>Private husholdninger</v>
      </c>
      <c r="M775" s="1" t="str">
        <f ca="1">IFERROR(INDEX(SBi!$2:$2,MATCH(H775,SBi!$1:$1,1)),SBi!$K$2)</f>
        <v>1979-1998</v>
      </c>
      <c r="N775" s="1">
        <f ca="1">INDEX(SBi!$C$3:$K$28,MATCH(F775,SBi!$B$3:$B$28,0),MATCH(M775,SBi!$C$2:$K$2,0))</f>
        <v>105.4</v>
      </c>
      <c r="O775" s="16">
        <f t="shared" ca="1" si="164"/>
        <v>10.750800000000002</v>
      </c>
      <c r="P775" s="16" t="str">
        <f ca="1">IFERROR(INDEX(VpD!$2:$2,MATCH(H775,VpD!$1:$1,1)),VpD!$I$2)</f>
        <v>1979-1998</v>
      </c>
      <c r="Q775" s="1">
        <f ca="1">INDEX(VpD!$C$3:$I$27,MATCH(F775,VpD!$B$3:$B$27,0),MATCH(P775,VpD!$C$2:$I$2,0))</f>
        <v>90</v>
      </c>
      <c r="R775" s="16">
        <f t="shared" ca="1" si="165"/>
        <v>9.18</v>
      </c>
      <c r="S775" s="14">
        <f t="shared" ca="1" si="166"/>
        <v>713720.83</v>
      </c>
      <c r="T775" s="14">
        <f t="shared" ca="1" si="167"/>
        <v>6168976.6100000003</v>
      </c>
      <c r="U775" s="14" t="str">
        <f t="shared" ca="1" si="168"/>
        <v>0A3F507E-1A3B-32B8-E044-0003BA298018</v>
      </c>
    </row>
    <row r="776" spans="1:21" s="14" customFormat="1" x14ac:dyDescent="0.25">
      <c r="A776" s="14">
        <f t="shared" si="156"/>
        <v>776</v>
      </c>
      <c r="B776" s="14" t="str">
        <f t="shared" ca="1" si="157"/>
        <v>47223ADB-2F06-47D4-86B3-0FE3A5BF2056</v>
      </c>
      <c r="C776" s="14" t="str">
        <f t="shared" ca="1" si="158"/>
        <v>Rendsagervej</v>
      </c>
      <c r="D776" s="14" t="str">
        <f t="shared" ca="1" si="159"/>
        <v>211</v>
      </c>
      <c r="E776" s="14" t="str">
        <f t="shared" ca="1" si="160"/>
        <v>9ln</v>
      </c>
      <c r="F776" s="1">
        <f t="shared" ca="1" si="161"/>
        <v>120</v>
      </c>
      <c r="G776" s="1">
        <f t="shared" ca="1" si="162"/>
        <v>109</v>
      </c>
      <c r="H776" s="1">
        <f t="shared" ca="1" si="163"/>
        <v>1973</v>
      </c>
      <c r="I776" s="1" t="str">
        <f ca="1">INDEX(Relationstabel!$C$3:$K$10,MATCH(INDIRECT($A$1&amp;"J"&amp;A776),Relationstabel!$A$3:$A$10,0),MATCH(IFERROR(VALUE(INDIRECT($A$1&amp;"K"&amp;A776)),0),Relationstabel!$C$1:$K$1,0))</f>
        <v>Naturgas</v>
      </c>
      <c r="J776" s="1" t="str">
        <f ca="1">INDEX(Anvendelseskode!B:B,MATCH($F776,Anvendelseskode!$A:$A,0))</f>
        <v>Fritliggende enfamilieshus (parcelhus)</v>
      </c>
      <c r="K776" s="1" t="str">
        <f ca="1">INDEX(Anvendelseskode!C:C,MATCH($F776,Anvendelseskode!$A:$A,0))</f>
        <v>Parcelhuse</v>
      </c>
      <c r="L776" s="1" t="str">
        <f ca="1">INDEX(Anvendelseskode!D:D,MATCH($F776,Anvendelseskode!$A:$A,0))</f>
        <v>Private husholdninger</v>
      </c>
      <c r="M776" s="1" t="str">
        <f ca="1">IFERROR(INDEX(SBi!$2:$2,MATCH(H776,SBi!$1:$1,1)),SBi!$K$2)</f>
        <v>1973-1978</v>
      </c>
      <c r="N776" s="1">
        <f ca="1">INDEX(SBi!$C$3:$K$28,MATCH(F776,SBi!$B$3:$B$28,0),MATCH(M776,SBi!$C$2:$K$2,0))</f>
        <v>119.8</v>
      </c>
      <c r="O776" s="16">
        <f t="shared" ca="1" si="164"/>
        <v>13.058199999999999</v>
      </c>
      <c r="P776" s="16" t="str">
        <f ca="1">IFERROR(INDEX(VpD!$2:$2,MATCH(H776,VpD!$1:$1,1)),VpD!$I$2)</f>
        <v>1973-1978</v>
      </c>
      <c r="Q776" s="1">
        <f ca="1">INDEX(VpD!$C$3:$I$27,MATCH(F776,VpD!$B$3:$B$27,0),MATCH(P776,VpD!$C$2:$I$2,0))</f>
        <v>117</v>
      </c>
      <c r="R776" s="16">
        <f t="shared" ca="1" si="165"/>
        <v>12.753</v>
      </c>
      <c r="S776" s="14">
        <f t="shared" ca="1" si="166"/>
        <v>710733.41</v>
      </c>
      <c r="T776" s="14">
        <f t="shared" ca="1" si="167"/>
        <v>6171874.8600000003</v>
      </c>
      <c r="U776" s="14" t="str">
        <f t="shared" ca="1" si="168"/>
        <v>0A3F507E-203B-32B8-E044-0003BA298018</v>
      </c>
    </row>
    <row r="777" spans="1:21" s="14" customFormat="1" x14ac:dyDescent="0.25">
      <c r="A777" s="14">
        <f t="shared" si="156"/>
        <v>777</v>
      </c>
      <c r="B777" s="14" t="str">
        <f t="shared" ca="1" si="157"/>
        <v>95DBAB30-12DD-4DDF-BDAA-745CF3DE8FA4</v>
      </c>
      <c r="C777" s="14" t="str">
        <f t="shared" ca="1" si="158"/>
        <v>Jydekrogen</v>
      </c>
      <c r="D777" s="14" t="str">
        <f t="shared" ca="1" si="159"/>
        <v>14</v>
      </c>
      <c r="E777" s="14" t="str">
        <f t="shared" ca="1" si="160"/>
        <v>16fæ</v>
      </c>
      <c r="F777" s="1">
        <f t="shared" ca="1" si="161"/>
        <v>320</v>
      </c>
      <c r="G777" s="1">
        <f t="shared" ca="1" si="162"/>
        <v>1159</v>
      </c>
      <c r="H777" s="1">
        <f t="shared" ca="1" si="163"/>
        <v>1997</v>
      </c>
      <c r="I777" s="1" t="str">
        <f ca="1">INDEX(Relationstabel!$C$3:$K$10,MATCH(INDIRECT($A$1&amp;"J"&amp;A777),Relationstabel!$A$3:$A$10,0),MATCH(IFERROR(VALUE(INDIRECT($A$1&amp;"K"&amp;A777)),0),Relationstabel!$C$1:$K$1,0))</f>
        <v>Fjernvarme/ Blokvarme</v>
      </c>
      <c r="J777" s="1" t="str">
        <f ca="1">INDEX(Anvendelseskode!B:B,MATCH($F777,Anvendelseskode!$A:$A,0))</f>
        <v>Bygning til kontor, handel, lager herunder offentlig administration</v>
      </c>
      <c r="K777" s="1" t="str">
        <f ca="1">INDEX(Anvendelseskode!C:C,MATCH($F777,Anvendelseskode!$A:$A,0))</f>
        <v>Kontor, handel, lager, off. adm.</v>
      </c>
      <c r="L777" s="1" t="str">
        <f ca="1">INDEX(Anvendelseskode!D:D,MATCH($F777,Anvendelseskode!$A:$A,0))</f>
        <v>Handel og servicevirksomheder</v>
      </c>
      <c r="M777" s="1" t="str">
        <f ca="1">IFERROR(INDEX(SBi!$2:$2,MATCH(H777,SBi!$1:$1,1)),SBi!$K$2)</f>
        <v>1979-1998</v>
      </c>
      <c r="N777" s="1">
        <f ca="1">INDEX(SBi!$C$3:$K$28,MATCH(F777,SBi!$B$3:$B$28,0),MATCH(M777,SBi!$C$2:$K$2,0))</f>
        <v>103.3</v>
      </c>
      <c r="O777" s="16">
        <f t="shared" ca="1" si="164"/>
        <v>119.7247</v>
      </c>
      <c r="P777" s="16" t="str">
        <f ca="1">IFERROR(INDEX(VpD!$2:$2,MATCH(H777,VpD!$1:$1,1)),VpD!$I$2)</f>
        <v>1979-1998</v>
      </c>
      <c r="Q777" s="1">
        <f ca="1">INDEX(VpD!$C$3:$I$27,MATCH(F777,VpD!$B$3:$B$27,0),MATCH(P777,VpD!$C$2:$I$2,0))</f>
        <v>77</v>
      </c>
      <c r="R777" s="16">
        <f t="shared" ca="1" si="165"/>
        <v>89.242999999999995</v>
      </c>
      <c r="S777" s="14">
        <f t="shared" ca="1" si="166"/>
        <v>712347.06</v>
      </c>
      <c r="T777" s="14">
        <f t="shared" ca="1" si="167"/>
        <v>6171822.8300000001</v>
      </c>
      <c r="U777" s="14" t="str">
        <f t="shared" ca="1" si="168"/>
        <v>0A3F507E-1B1B-32B8-E044-0003BA298018</v>
      </c>
    </row>
    <row r="778" spans="1:21" s="14" customFormat="1" x14ac:dyDescent="0.25">
      <c r="A778" s="14">
        <f t="shared" si="156"/>
        <v>778</v>
      </c>
      <c r="B778" s="14" t="str">
        <f t="shared" ca="1" si="157"/>
        <v>4E136049-9AC5-42CE-BBFF-1DCEE05CC81A</v>
      </c>
      <c r="C778" s="14" t="str">
        <f t="shared" ca="1" si="158"/>
        <v>Jydekrogen</v>
      </c>
      <c r="D778" s="14" t="str">
        <f t="shared" ca="1" si="159"/>
        <v>14</v>
      </c>
      <c r="E778" s="14" t="str">
        <f t="shared" ca="1" si="160"/>
        <v>16fæ</v>
      </c>
      <c r="F778" s="1">
        <f t="shared" ca="1" si="161"/>
        <v>320</v>
      </c>
      <c r="G778" s="1">
        <f t="shared" ca="1" si="162"/>
        <v>3713</v>
      </c>
      <c r="H778" s="1">
        <f t="shared" ca="1" si="163"/>
        <v>2009</v>
      </c>
      <c r="I778" s="1" t="str">
        <f ca="1">INDEX(Relationstabel!$C$3:$K$10,MATCH(INDIRECT($A$1&amp;"J"&amp;A778),Relationstabel!$A$3:$A$10,0),MATCH(IFERROR(VALUE(INDIRECT($A$1&amp;"K"&amp;A778)),0),Relationstabel!$C$1:$K$1,0))</f>
        <v>Fjernvarme/ Blokvarme</v>
      </c>
      <c r="J778" s="1" t="str">
        <f ca="1">INDEX(Anvendelseskode!B:B,MATCH($F778,Anvendelseskode!$A:$A,0))</f>
        <v>Bygning til kontor, handel, lager herunder offentlig administration</v>
      </c>
      <c r="K778" s="1" t="str">
        <f ca="1">INDEX(Anvendelseskode!C:C,MATCH($F778,Anvendelseskode!$A:$A,0))</f>
        <v>Kontor, handel, lager, off. adm.</v>
      </c>
      <c r="L778" s="1" t="str">
        <f ca="1">INDEX(Anvendelseskode!D:D,MATCH($F778,Anvendelseskode!$A:$A,0))</f>
        <v>Handel og servicevirksomheder</v>
      </c>
      <c r="M778" s="1" t="str">
        <f ca="1">IFERROR(INDEX(SBi!$2:$2,MATCH(H778,SBi!$1:$1,1)),SBi!$K$2)</f>
        <v>Efter 2006</v>
      </c>
      <c r="N778" s="1">
        <f ca="1">INDEX(SBi!$C$3:$K$28,MATCH(F778,SBi!$B$3:$B$28,0),MATCH(M778,SBi!$C$2:$K$2,0))</f>
        <v>82.8</v>
      </c>
      <c r="O778" s="16">
        <f t="shared" ca="1" si="164"/>
        <v>307.43639999999999</v>
      </c>
      <c r="P778" s="16" t="str">
        <f ca="1">IFERROR(INDEX(VpD!$2:$2,MATCH(H778,VpD!$1:$1,1)),VpD!$I$2)</f>
        <v>&gt;1998</v>
      </c>
      <c r="Q778" s="1">
        <f ca="1">INDEX(VpD!$C$3:$I$27,MATCH(F778,VpD!$B$3:$B$27,0),MATCH(P778,VpD!$C$2:$I$2,0))</f>
        <v>77</v>
      </c>
      <c r="R778" s="16">
        <f t="shared" ca="1" si="165"/>
        <v>285.90100000000001</v>
      </c>
      <c r="S778" s="14">
        <f t="shared" ca="1" si="166"/>
        <v>712347.06</v>
      </c>
      <c r="T778" s="14">
        <f t="shared" ca="1" si="167"/>
        <v>6171822.8300000001</v>
      </c>
      <c r="U778" s="14" t="str">
        <f t="shared" ca="1" si="168"/>
        <v>0A3F507E-1B1B-32B8-E044-0003BA298018</v>
      </c>
    </row>
    <row r="779" spans="1:21" s="14" customFormat="1" x14ac:dyDescent="0.25">
      <c r="A779" s="14">
        <f t="shared" si="156"/>
        <v>779</v>
      </c>
      <c r="B779" s="14" t="str">
        <f t="shared" ca="1" si="157"/>
        <v>F46A0012-298F-4CB6-B6A6-797AB9ECAE97</v>
      </c>
      <c r="C779" s="14" t="str">
        <f t="shared" ca="1" si="158"/>
        <v>Løkketoften</v>
      </c>
      <c r="D779" s="14" t="str">
        <f t="shared" ca="1" si="159"/>
        <v>56</v>
      </c>
      <c r="E779" s="14" t="str">
        <f t="shared" ca="1" si="160"/>
        <v>9du</v>
      </c>
      <c r="F779" s="1">
        <f t="shared" ca="1" si="161"/>
        <v>120</v>
      </c>
      <c r="G779" s="1">
        <f t="shared" ca="1" si="162"/>
        <v>134</v>
      </c>
      <c r="H779" s="1">
        <f t="shared" ca="1" si="163"/>
        <v>1969</v>
      </c>
      <c r="I779" s="1" t="str">
        <f ca="1">INDEX(Relationstabel!$C$3:$K$10,MATCH(INDIRECT($A$1&amp;"J"&amp;A779),Relationstabel!$A$3:$A$10,0),MATCH(IFERROR(VALUE(INDIRECT($A$1&amp;"K"&amp;A779)),0),Relationstabel!$C$1:$K$1,0))</f>
        <v>Naturgas</v>
      </c>
      <c r="J779" s="1" t="str">
        <f ca="1">INDEX(Anvendelseskode!B:B,MATCH($F779,Anvendelseskode!$A:$A,0))</f>
        <v>Fritliggende enfamilieshus (parcelhus)</v>
      </c>
      <c r="K779" s="1" t="str">
        <f ca="1">INDEX(Anvendelseskode!C:C,MATCH($F779,Anvendelseskode!$A:$A,0))</f>
        <v>Parcelhuse</v>
      </c>
      <c r="L779" s="1" t="str">
        <f ca="1">INDEX(Anvendelseskode!D:D,MATCH($F779,Anvendelseskode!$A:$A,0))</f>
        <v>Private husholdninger</v>
      </c>
      <c r="M779" s="1" t="str">
        <f ca="1">IFERROR(INDEX(SBi!$2:$2,MATCH(H779,SBi!$1:$1,1)),SBi!$K$2)</f>
        <v>1961-1972</v>
      </c>
      <c r="N779" s="1">
        <f ca="1">INDEX(SBi!$C$3:$K$28,MATCH(F779,SBi!$B$3:$B$28,0),MATCH(M779,SBi!$C$2:$K$2,0))</f>
        <v>134.30000000000001</v>
      </c>
      <c r="O779" s="16">
        <f t="shared" ca="1" si="164"/>
        <v>17.996200000000002</v>
      </c>
      <c r="P779" s="16" t="str">
        <f ca="1">IFERROR(INDEX(VpD!$2:$2,MATCH(H779,VpD!$1:$1,1)),VpD!$I$2)</f>
        <v>1961-1972</v>
      </c>
      <c r="Q779" s="1">
        <f ca="1">INDEX(VpD!$C$3:$I$27,MATCH(F779,VpD!$B$3:$B$27,0),MATCH(P779,VpD!$C$2:$I$2,0))</f>
        <v>143</v>
      </c>
      <c r="R779" s="16">
        <f t="shared" ca="1" si="165"/>
        <v>19.161999999999999</v>
      </c>
      <c r="S779" s="14">
        <f t="shared" ca="1" si="166"/>
        <v>711022.35</v>
      </c>
      <c r="T779" s="14">
        <f t="shared" ca="1" si="167"/>
        <v>6172101.5</v>
      </c>
      <c r="U779" s="14" t="str">
        <f t="shared" ca="1" si="168"/>
        <v>0A3F507E-1D1B-32B8-E044-0003BA298018</v>
      </c>
    </row>
    <row r="780" spans="1:21" s="14" customFormat="1" x14ac:dyDescent="0.25">
      <c r="A780" s="14">
        <f t="shared" si="156"/>
        <v>780</v>
      </c>
      <c r="B780" s="14" t="str">
        <f t="shared" ca="1" si="157"/>
        <v>213B42F0-79B3-4227-929E-55C572B1AED5</v>
      </c>
      <c r="C780" s="14" t="str">
        <f t="shared" ca="1" si="158"/>
        <v>Nysøvej</v>
      </c>
      <c r="D780" s="14" t="str">
        <f t="shared" ca="1" si="159"/>
        <v>55</v>
      </c>
      <c r="E780" s="14" t="str">
        <f t="shared" ca="1" si="160"/>
        <v>7au</v>
      </c>
      <c r="F780" s="1">
        <f t="shared" ca="1" si="161"/>
        <v>120</v>
      </c>
      <c r="G780" s="1">
        <f t="shared" ca="1" si="162"/>
        <v>155</v>
      </c>
      <c r="H780" s="1">
        <f t="shared" ca="1" si="163"/>
        <v>2000</v>
      </c>
      <c r="I780" s="1" t="str">
        <f ca="1">INDEX(Relationstabel!$C$3:$K$10,MATCH(INDIRECT($A$1&amp;"J"&amp;A780),Relationstabel!$A$3:$A$10,0),MATCH(IFERROR(VALUE(INDIRECT($A$1&amp;"K"&amp;A780)),0),Relationstabel!$C$1:$K$1,0))</f>
        <v>Naturgas</v>
      </c>
      <c r="J780" s="1" t="str">
        <f ca="1">INDEX(Anvendelseskode!B:B,MATCH($F780,Anvendelseskode!$A:$A,0))</f>
        <v>Fritliggende enfamilieshus (parcelhus)</v>
      </c>
      <c r="K780" s="1" t="str">
        <f ca="1">INDEX(Anvendelseskode!C:C,MATCH($F780,Anvendelseskode!$A:$A,0))</f>
        <v>Parcelhuse</v>
      </c>
      <c r="L780" s="1" t="str">
        <f ca="1">INDEX(Anvendelseskode!D:D,MATCH($F780,Anvendelseskode!$A:$A,0))</f>
        <v>Private husholdninger</v>
      </c>
      <c r="M780" s="1" t="str">
        <f ca="1">IFERROR(INDEX(SBi!$2:$2,MATCH(H780,SBi!$1:$1,1)),SBi!$K$2)</f>
        <v>1999-2006</v>
      </c>
      <c r="N780" s="1">
        <f ca="1">INDEX(SBi!$C$3:$K$28,MATCH(F780,SBi!$B$3:$B$28,0),MATCH(M780,SBi!$C$2:$K$2,0))</f>
        <v>83.9</v>
      </c>
      <c r="O780" s="16">
        <f t="shared" ca="1" si="164"/>
        <v>13.0045</v>
      </c>
      <c r="P780" s="16" t="str">
        <f ca="1">IFERROR(INDEX(VpD!$2:$2,MATCH(H780,VpD!$1:$1,1)),VpD!$I$2)</f>
        <v>&gt;1998</v>
      </c>
      <c r="Q780" s="1">
        <f ca="1">INDEX(VpD!$C$3:$I$27,MATCH(F780,VpD!$B$3:$B$27,0),MATCH(P780,VpD!$C$2:$I$2,0))</f>
        <v>72</v>
      </c>
      <c r="R780" s="16">
        <f t="shared" ca="1" si="165"/>
        <v>11.16</v>
      </c>
      <c r="S780" s="14">
        <f t="shared" ca="1" si="166"/>
        <v>711965.9</v>
      </c>
      <c r="T780" s="14">
        <f t="shared" ca="1" si="167"/>
        <v>6169471.5499999998</v>
      </c>
      <c r="U780" s="14" t="str">
        <f t="shared" ca="1" si="168"/>
        <v>0A3F507E-1E1B-32B8-E044-0003BA298018</v>
      </c>
    </row>
    <row r="781" spans="1:21" s="14" customFormat="1" x14ac:dyDescent="0.25">
      <c r="A781" s="14">
        <f t="shared" si="156"/>
        <v>781</v>
      </c>
      <c r="B781" s="14" t="str">
        <f t="shared" ca="1" si="157"/>
        <v>1E15CE6D-B103-435E-81CA-A6256DEDE4DE</v>
      </c>
      <c r="C781" s="14" t="str">
        <f t="shared" ca="1" si="158"/>
        <v>Selsøvej</v>
      </c>
      <c r="D781" s="14" t="str">
        <f t="shared" ca="1" si="159"/>
        <v>23</v>
      </c>
      <c r="E781" s="14" t="str">
        <f t="shared" ca="1" si="160"/>
        <v>18fn</v>
      </c>
      <c r="F781" s="1">
        <f t="shared" ca="1" si="161"/>
        <v>120</v>
      </c>
      <c r="G781" s="1">
        <f t="shared" ca="1" si="162"/>
        <v>147</v>
      </c>
      <c r="H781" s="1">
        <f t="shared" ca="1" si="163"/>
        <v>1968</v>
      </c>
      <c r="I781" s="1" t="str">
        <f ca="1">INDEX(Relationstabel!$C$3:$K$10,MATCH(INDIRECT($A$1&amp;"J"&amp;A781),Relationstabel!$A$3:$A$10,0),MATCH(IFERROR(VALUE(INDIRECT($A$1&amp;"K"&amp;A781)),0),Relationstabel!$C$1:$K$1,0))</f>
        <v>Naturgas</v>
      </c>
      <c r="J781" s="1" t="str">
        <f ca="1">INDEX(Anvendelseskode!B:B,MATCH($F781,Anvendelseskode!$A:$A,0))</f>
        <v>Fritliggende enfamilieshus (parcelhus)</v>
      </c>
      <c r="K781" s="1" t="str">
        <f ca="1">INDEX(Anvendelseskode!C:C,MATCH($F781,Anvendelseskode!$A:$A,0))</f>
        <v>Parcelhuse</v>
      </c>
      <c r="L781" s="1" t="str">
        <f ca="1">INDEX(Anvendelseskode!D:D,MATCH($F781,Anvendelseskode!$A:$A,0))</f>
        <v>Private husholdninger</v>
      </c>
      <c r="M781" s="1" t="str">
        <f ca="1">IFERROR(INDEX(SBi!$2:$2,MATCH(H781,SBi!$1:$1,1)),SBi!$K$2)</f>
        <v>1961-1972</v>
      </c>
      <c r="N781" s="1">
        <f ca="1">INDEX(SBi!$C$3:$K$28,MATCH(F781,SBi!$B$3:$B$28,0),MATCH(M781,SBi!$C$2:$K$2,0))</f>
        <v>134.30000000000001</v>
      </c>
      <c r="O781" s="16">
        <f t="shared" ca="1" si="164"/>
        <v>19.742100000000001</v>
      </c>
      <c r="P781" s="16" t="str">
        <f ca="1">IFERROR(INDEX(VpD!$2:$2,MATCH(H781,VpD!$1:$1,1)),VpD!$I$2)</f>
        <v>1961-1972</v>
      </c>
      <c r="Q781" s="1">
        <f ca="1">INDEX(VpD!$C$3:$I$27,MATCH(F781,VpD!$B$3:$B$27,0),MATCH(P781,VpD!$C$2:$I$2,0))</f>
        <v>143</v>
      </c>
      <c r="R781" s="16">
        <f t="shared" ca="1" si="165"/>
        <v>21.021000000000001</v>
      </c>
      <c r="S781" s="14">
        <f t="shared" ca="1" si="166"/>
        <v>713398.15</v>
      </c>
      <c r="T781" s="14">
        <f t="shared" ca="1" si="167"/>
        <v>6169003.4699999997</v>
      </c>
      <c r="U781" s="14" t="str">
        <f t="shared" ca="1" si="168"/>
        <v>0A3F507E-211B-32B8-E044-0003BA298018</v>
      </c>
    </row>
    <row r="782" spans="1:21" s="14" customFormat="1" x14ac:dyDescent="0.25">
      <c r="A782" s="14">
        <f t="shared" si="156"/>
        <v>782</v>
      </c>
      <c r="B782" s="14" t="str">
        <f t="shared" ca="1" si="157"/>
        <v>CF293DD5-FE8C-4D9D-A003-9FFEA8E9C070</v>
      </c>
      <c r="C782" s="14" t="str">
        <f t="shared" ca="1" si="158"/>
        <v>Svenstrupvej</v>
      </c>
      <c r="D782" s="14" t="str">
        <f t="shared" ca="1" si="159"/>
        <v>34</v>
      </c>
      <c r="E782" s="14" t="str">
        <f t="shared" ca="1" si="160"/>
        <v>18ke</v>
      </c>
      <c r="F782" s="1">
        <f t="shared" ca="1" si="161"/>
        <v>120</v>
      </c>
      <c r="G782" s="1">
        <f t="shared" ca="1" si="162"/>
        <v>155</v>
      </c>
      <c r="H782" s="1">
        <f t="shared" ca="1" si="163"/>
        <v>1988</v>
      </c>
      <c r="I782" s="1" t="str">
        <f ca="1">INDEX(Relationstabel!$C$3:$K$10,MATCH(INDIRECT($A$1&amp;"J"&amp;A782),Relationstabel!$A$3:$A$10,0),MATCH(IFERROR(VALUE(INDIRECT($A$1&amp;"K"&amp;A782)),0),Relationstabel!$C$1:$K$1,0))</f>
        <v>Naturgas</v>
      </c>
      <c r="J782" s="1" t="str">
        <f ca="1">INDEX(Anvendelseskode!B:B,MATCH($F782,Anvendelseskode!$A:$A,0))</f>
        <v>Fritliggende enfamilieshus (parcelhus)</v>
      </c>
      <c r="K782" s="1" t="str">
        <f ca="1">INDEX(Anvendelseskode!C:C,MATCH($F782,Anvendelseskode!$A:$A,0))</f>
        <v>Parcelhuse</v>
      </c>
      <c r="L782" s="1" t="str">
        <f ca="1">INDEX(Anvendelseskode!D:D,MATCH($F782,Anvendelseskode!$A:$A,0))</f>
        <v>Private husholdninger</v>
      </c>
      <c r="M782" s="1" t="str">
        <f ca="1">IFERROR(INDEX(SBi!$2:$2,MATCH(H782,SBi!$1:$1,1)),SBi!$K$2)</f>
        <v>1979-1998</v>
      </c>
      <c r="N782" s="1">
        <f ca="1">INDEX(SBi!$C$3:$K$28,MATCH(F782,SBi!$B$3:$B$28,0),MATCH(M782,SBi!$C$2:$K$2,0))</f>
        <v>105.4</v>
      </c>
      <c r="O782" s="16">
        <f t="shared" ca="1" si="164"/>
        <v>16.337</v>
      </c>
      <c r="P782" s="16" t="str">
        <f ca="1">IFERROR(INDEX(VpD!$2:$2,MATCH(H782,VpD!$1:$1,1)),VpD!$I$2)</f>
        <v>1979-1998</v>
      </c>
      <c r="Q782" s="1">
        <f ca="1">INDEX(VpD!$C$3:$I$27,MATCH(F782,VpD!$B$3:$B$27,0),MATCH(P782,VpD!$C$2:$I$2,0))</f>
        <v>90</v>
      </c>
      <c r="R782" s="16">
        <f t="shared" ca="1" si="165"/>
        <v>13.95</v>
      </c>
      <c r="S782" s="14">
        <f t="shared" ca="1" si="166"/>
        <v>712668.6</v>
      </c>
      <c r="T782" s="14">
        <f t="shared" ca="1" si="167"/>
        <v>6169234.21</v>
      </c>
      <c r="U782" s="14" t="str">
        <f t="shared" ca="1" si="168"/>
        <v>0A3F507E-221B-32B8-E044-0003BA298018</v>
      </c>
    </row>
    <row r="783" spans="1:21" s="14" customFormat="1" x14ac:dyDescent="0.25">
      <c r="A783" s="14">
        <f t="shared" si="156"/>
        <v>783</v>
      </c>
      <c r="B783" s="14" t="str">
        <f t="shared" ca="1" si="157"/>
        <v>4FC9F4A9-38F0-45A0-BFC4-994E55D34106</v>
      </c>
      <c r="C783" s="14" t="str">
        <f t="shared" ca="1" si="158"/>
        <v>Valmuebakken</v>
      </c>
      <c r="D783" s="14" t="str">
        <f t="shared" ca="1" si="159"/>
        <v>43</v>
      </c>
      <c r="E783" s="14" t="str">
        <f t="shared" ca="1" si="160"/>
        <v>21ir</v>
      </c>
      <c r="F783" s="1">
        <f t="shared" ca="1" si="161"/>
        <v>130</v>
      </c>
      <c r="G783" s="1">
        <f t="shared" ca="1" si="162"/>
        <v>88</v>
      </c>
      <c r="H783" s="1">
        <f t="shared" ca="1" si="163"/>
        <v>1993</v>
      </c>
      <c r="I783" s="1" t="str">
        <f ca="1">INDEX(Relationstabel!$C$3:$K$10,MATCH(INDIRECT($A$1&amp;"J"&amp;A783),Relationstabel!$A$3:$A$10,0),MATCH(IFERROR(VALUE(INDIRECT($A$1&amp;"K"&amp;A783)),0),Relationstabel!$C$1:$K$1,0))</f>
        <v>Fjernvarme/ Blokvarme</v>
      </c>
      <c r="J783" s="1" t="str">
        <f ca="1">INDEX(Anvendelseskode!B:B,MATCH($F783,Anvendelseskode!$A:$A,0))</f>
        <v>Række-, kæde-, dobbelthus (lodret adskillelse mellem enhederne)</v>
      </c>
      <c r="K783" s="1" t="str">
        <f ca="1">INDEX(Anvendelseskode!C:C,MATCH($F783,Anvendelseskode!$A:$A,0))</f>
        <v>Række-, kæde og dobbelthuse</v>
      </c>
      <c r="L783" s="1" t="str">
        <f ca="1">INDEX(Anvendelseskode!D:D,MATCH($F783,Anvendelseskode!$A:$A,0))</f>
        <v>Private husholdninger</v>
      </c>
      <c r="M783" s="1" t="str">
        <f ca="1">IFERROR(INDEX(SBi!$2:$2,MATCH(H783,SBi!$1:$1,1)),SBi!$K$2)</f>
        <v>1979-1998</v>
      </c>
      <c r="N783" s="1">
        <f ca="1">INDEX(SBi!$C$3:$K$28,MATCH(F783,SBi!$B$3:$B$28,0),MATCH(M783,SBi!$C$2:$K$2,0))</f>
        <v>96.8</v>
      </c>
      <c r="O783" s="16">
        <f t="shared" ca="1" si="164"/>
        <v>8.5183999999999997</v>
      </c>
      <c r="P783" s="16" t="str">
        <f ca="1">IFERROR(INDEX(VpD!$2:$2,MATCH(H783,VpD!$1:$1,1)),VpD!$I$2)</f>
        <v>1979-1998</v>
      </c>
      <c r="Q783" s="1">
        <f ca="1">INDEX(VpD!$C$3:$I$27,MATCH(F783,VpD!$B$3:$B$27,0),MATCH(P783,VpD!$C$2:$I$2,0))</f>
        <v>74</v>
      </c>
      <c r="R783" s="16">
        <f t="shared" ca="1" si="165"/>
        <v>6.5119999999999996</v>
      </c>
      <c r="S783" s="14">
        <f t="shared" ca="1" si="166"/>
        <v>711734.48</v>
      </c>
      <c r="T783" s="14">
        <f t="shared" ca="1" si="167"/>
        <v>6172473.21</v>
      </c>
      <c r="U783" s="14" t="str">
        <f t="shared" ca="1" si="168"/>
        <v>0A3F507E-241B-32B8-E044-0003BA298018</v>
      </c>
    </row>
    <row r="784" spans="1:21" s="14" customFormat="1" x14ac:dyDescent="0.25">
      <c r="A784" s="14">
        <f t="shared" si="156"/>
        <v>784</v>
      </c>
      <c r="B784" s="14" t="str">
        <f t="shared" ca="1" si="157"/>
        <v>981A3D2A-DCA1-46FF-923E-45D153FB1437</v>
      </c>
      <c r="C784" s="14" t="str">
        <f t="shared" ca="1" si="158"/>
        <v>Pilehavevænge</v>
      </c>
      <c r="D784" s="14" t="str">
        <f t="shared" ca="1" si="159"/>
        <v>44</v>
      </c>
      <c r="E784" s="14" t="str">
        <f t="shared" ca="1" si="160"/>
        <v>10ag</v>
      </c>
      <c r="F784" s="1">
        <f t="shared" ca="1" si="161"/>
        <v>120</v>
      </c>
      <c r="G784" s="1">
        <f t="shared" ca="1" si="162"/>
        <v>195</v>
      </c>
      <c r="H784" s="1">
        <f t="shared" ca="1" si="163"/>
        <v>1999</v>
      </c>
      <c r="I784" s="1" t="str">
        <f ca="1">INDEX(Relationstabel!$C$3:$K$10,MATCH(INDIRECT($A$1&amp;"J"&amp;A784),Relationstabel!$A$3:$A$10,0),MATCH(IFERROR(VALUE(INDIRECT($A$1&amp;"K"&amp;A784)),0),Relationstabel!$C$1:$K$1,0))</f>
        <v>Fjernvarme/ Blokvarme</v>
      </c>
      <c r="J784" s="1" t="str">
        <f ca="1">INDEX(Anvendelseskode!B:B,MATCH($F784,Anvendelseskode!$A:$A,0))</f>
        <v>Fritliggende enfamilieshus (parcelhus)</v>
      </c>
      <c r="K784" s="1" t="str">
        <f ca="1">INDEX(Anvendelseskode!C:C,MATCH($F784,Anvendelseskode!$A:$A,0))</f>
        <v>Parcelhuse</v>
      </c>
      <c r="L784" s="1" t="str">
        <f ca="1">INDEX(Anvendelseskode!D:D,MATCH($F784,Anvendelseskode!$A:$A,0))</f>
        <v>Private husholdninger</v>
      </c>
      <c r="M784" s="1" t="str">
        <f ca="1">IFERROR(INDEX(SBi!$2:$2,MATCH(H784,SBi!$1:$1,1)),SBi!$K$2)</f>
        <v>1999-2006</v>
      </c>
      <c r="N784" s="1">
        <f ca="1">INDEX(SBi!$C$3:$K$28,MATCH(F784,SBi!$B$3:$B$28,0),MATCH(M784,SBi!$C$2:$K$2,0))</f>
        <v>83.9</v>
      </c>
      <c r="O784" s="16">
        <f t="shared" ca="1" si="164"/>
        <v>16.360500000000002</v>
      </c>
      <c r="P784" s="16" t="str">
        <f ca="1">IFERROR(INDEX(VpD!$2:$2,MATCH(H784,VpD!$1:$1,1)),VpD!$I$2)</f>
        <v>&gt;1998</v>
      </c>
      <c r="Q784" s="1">
        <f ca="1">INDEX(VpD!$C$3:$I$27,MATCH(F784,VpD!$B$3:$B$27,0),MATCH(P784,VpD!$C$2:$I$2,0))</f>
        <v>72</v>
      </c>
      <c r="R784" s="16">
        <f t="shared" ca="1" si="165"/>
        <v>14.04</v>
      </c>
      <c r="S784" s="14">
        <f t="shared" ca="1" si="166"/>
        <v>711249.7</v>
      </c>
      <c r="T784" s="14">
        <f t="shared" ca="1" si="167"/>
        <v>6171520.6200000001</v>
      </c>
      <c r="U784" s="14" t="str">
        <f t="shared" ca="1" si="168"/>
        <v>0A3F507E-1F30-32B8-E044-0003BA298018</v>
      </c>
    </row>
    <row r="785" spans="1:21" s="14" customFormat="1" x14ac:dyDescent="0.25">
      <c r="A785" s="14">
        <f t="shared" si="156"/>
        <v>785</v>
      </c>
      <c r="B785" s="14" t="str">
        <f t="shared" ca="1" si="157"/>
        <v>9CF656A0-50C5-4E2C-920A-BE98A8D328FA</v>
      </c>
      <c r="C785" s="14" t="str">
        <f t="shared" ca="1" si="158"/>
        <v>Hasselbo</v>
      </c>
      <c r="D785" s="14" t="str">
        <f t="shared" ca="1" si="159"/>
        <v>11</v>
      </c>
      <c r="E785" s="14" t="str">
        <f t="shared" ca="1" si="160"/>
        <v>6vs</v>
      </c>
      <c r="F785" s="1">
        <f t="shared" ca="1" si="161"/>
        <v>130</v>
      </c>
      <c r="G785" s="1">
        <f t="shared" ca="1" si="162"/>
        <v>109</v>
      </c>
      <c r="H785" s="1">
        <f t="shared" ca="1" si="163"/>
        <v>1978</v>
      </c>
      <c r="I785" s="1" t="str">
        <f ca="1">INDEX(Relationstabel!$C$3:$K$10,MATCH(INDIRECT($A$1&amp;"J"&amp;A785),Relationstabel!$A$3:$A$10,0),MATCH(IFERROR(VALUE(INDIRECT($A$1&amp;"K"&amp;A785)),0),Relationstabel!$C$1:$K$1,0))</f>
        <v>Fjernvarme/ Blokvarme</v>
      </c>
      <c r="J785" s="1" t="str">
        <f ca="1">INDEX(Anvendelseskode!B:B,MATCH($F785,Anvendelseskode!$A:$A,0))</f>
        <v>Række-, kæde-, dobbelthus (lodret adskillelse mellem enhederne)</v>
      </c>
      <c r="K785" s="1" t="str">
        <f ca="1">INDEX(Anvendelseskode!C:C,MATCH($F785,Anvendelseskode!$A:$A,0))</f>
        <v>Række-, kæde og dobbelthuse</v>
      </c>
      <c r="L785" s="1" t="str">
        <f ca="1">INDEX(Anvendelseskode!D:D,MATCH($F785,Anvendelseskode!$A:$A,0))</f>
        <v>Private husholdninger</v>
      </c>
      <c r="M785" s="1" t="str">
        <f ca="1">IFERROR(INDEX(SBi!$2:$2,MATCH(H785,SBi!$1:$1,1)),SBi!$K$2)</f>
        <v>1973-1978</v>
      </c>
      <c r="N785" s="1">
        <f ca="1">INDEX(SBi!$C$3:$K$28,MATCH(F785,SBi!$B$3:$B$28,0),MATCH(M785,SBi!$C$2:$K$2,0))</f>
        <v>112.6</v>
      </c>
      <c r="O785" s="16">
        <f t="shared" ca="1" si="164"/>
        <v>12.273399999999999</v>
      </c>
      <c r="P785" s="16" t="str">
        <f ca="1">IFERROR(INDEX(VpD!$2:$2,MATCH(H785,VpD!$1:$1,1)),VpD!$I$2)</f>
        <v>1973-1978</v>
      </c>
      <c r="Q785" s="1">
        <f ca="1">INDEX(VpD!$C$3:$I$27,MATCH(F785,VpD!$B$3:$B$27,0),MATCH(P785,VpD!$C$2:$I$2,0))</f>
        <v>98</v>
      </c>
      <c r="R785" s="16">
        <f t="shared" ca="1" si="165"/>
        <v>10.682</v>
      </c>
      <c r="S785" s="14">
        <f t="shared" ca="1" si="166"/>
        <v>713427.7</v>
      </c>
      <c r="T785" s="14">
        <f t="shared" ca="1" si="167"/>
        <v>6169685.9400000004</v>
      </c>
      <c r="U785" s="14" t="str">
        <f t="shared" ca="1" si="168"/>
        <v>0A3F507E-1841-32B8-E044-0003BA298018</v>
      </c>
    </row>
    <row r="786" spans="1:21" s="14" customFormat="1" x14ac:dyDescent="0.25">
      <c r="A786" s="14">
        <f t="shared" si="156"/>
        <v>786</v>
      </c>
      <c r="B786" s="14" t="str">
        <f t="shared" ca="1" si="157"/>
        <v>ADC4163F-4091-4403-9D2A-70522F92DC16</v>
      </c>
      <c r="C786" s="14" t="str">
        <f t="shared" ca="1" si="158"/>
        <v>Pilehavevænge</v>
      </c>
      <c r="D786" s="14" t="str">
        <f t="shared" ca="1" si="159"/>
        <v>63</v>
      </c>
      <c r="E786" s="14" t="str">
        <f t="shared" ca="1" si="160"/>
        <v>10dh</v>
      </c>
      <c r="F786" s="1">
        <f t="shared" ca="1" si="161"/>
        <v>120</v>
      </c>
      <c r="G786" s="1">
        <f t="shared" ca="1" si="162"/>
        <v>156</v>
      </c>
      <c r="H786" s="1">
        <f t="shared" ca="1" si="163"/>
        <v>1987</v>
      </c>
      <c r="I786" s="1" t="str">
        <f ca="1">INDEX(Relationstabel!$C$3:$K$10,MATCH(INDIRECT($A$1&amp;"J"&amp;A786),Relationstabel!$A$3:$A$10,0),MATCH(IFERROR(VALUE(INDIRECT($A$1&amp;"K"&amp;A786)),0),Relationstabel!$C$1:$K$1,0))</f>
        <v>Fjernvarme/ Blokvarme</v>
      </c>
      <c r="J786" s="1" t="str">
        <f ca="1">INDEX(Anvendelseskode!B:B,MATCH($F786,Anvendelseskode!$A:$A,0))</f>
        <v>Fritliggende enfamilieshus (parcelhus)</v>
      </c>
      <c r="K786" s="1" t="str">
        <f ca="1">INDEX(Anvendelseskode!C:C,MATCH($F786,Anvendelseskode!$A:$A,0))</f>
        <v>Parcelhuse</v>
      </c>
      <c r="L786" s="1" t="str">
        <f ca="1">INDEX(Anvendelseskode!D:D,MATCH($F786,Anvendelseskode!$A:$A,0))</f>
        <v>Private husholdninger</v>
      </c>
      <c r="M786" s="1" t="str">
        <f ca="1">IFERROR(INDEX(SBi!$2:$2,MATCH(H786,SBi!$1:$1,1)),SBi!$K$2)</f>
        <v>1979-1998</v>
      </c>
      <c r="N786" s="1">
        <f ca="1">INDEX(SBi!$C$3:$K$28,MATCH(F786,SBi!$B$3:$B$28,0),MATCH(M786,SBi!$C$2:$K$2,0))</f>
        <v>105.4</v>
      </c>
      <c r="O786" s="16">
        <f t="shared" ca="1" si="164"/>
        <v>16.442400000000003</v>
      </c>
      <c r="P786" s="16" t="str">
        <f ca="1">IFERROR(INDEX(VpD!$2:$2,MATCH(H786,VpD!$1:$1,1)),VpD!$I$2)</f>
        <v>1979-1998</v>
      </c>
      <c r="Q786" s="1">
        <f ca="1">INDEX(VpD!$C$3:$I$27,MATCH(F786,VpD!$B$3:$B$27,0),MATCH(P786,VpD!$C$2:$I$2,0))</f>
        <v>90</v>
      </c>
      <c r="R786" s="16">
        <f t="shared" ca="1" si="165"/>
        <v>14.04</v>
      </c>
      <c r="S786" s="14">
        <f t="shared" ca="1" si="166"/>
        <v>711136.34</v>
      </c>
      <c r="T786" s="14">
        <f t="shared" ca="1" si="167"/>
        <v>6172155.04</v>
      </c>
      <c r="U786" s="14" t="str">
        <f t="shared" ca="1" si="168"/>
        <v>0A3F507E-1F41-32B8-E044-0003BA298018</v>
      </c>
    </row>
    <row r="787" spans="1:21" s="14" customFormat="1" x14ac:dyDescent="0.25">
      <c r="A787" s="14">
        <f t="shared" si="156"/>
        <v>787</v>
      </c>
      <c r="B787" s="14" t="str">
        <f t="shared" ca="1" si="157"/>
        <v>BEFBD0D6-FBF2-46B3-B20B-DB079A0B7D88</v>
      </c>
      <c r="C787" s="14" t="str">
        <f t="shared" ca="1" si="158"/>
        <v>Selsøvej</v>
      </c>
      <c r="D787" s="14" t="str">
        <f t="shared" ca="1" si="159"/>
        <v>33</v>
      </c>
      <c r="E787" s="14" t="str">
        <f t="shared" ca="1" si="160"/>
        <v>18eø</v>
      </c>
      <c r="F787" s="1">
        <f t="shared" ca="1" si="161"/>
        <v>120</v>
      </c>
      <c r="G787" s="1">
        <f t="shared" ca="1" si="162"/>
        <v>128</v>
      </c>
      <c r="H787" s="1">
        <f t="shared" ca="1" si="163"/>
        <v>1965</v>
      </c>
      <c r="I787" s="1" t="str">
        <f ca="1">INDEX(Relationstabel!$C$3:$K$10,MATCH(INDIRECT($A$1&amp;"J"&amp;A787),Relationstabel!$A$3:$A$10,0),MATCH(IFERROR(VALUE(INDIRECT($A$1&amp;"K"&amp;A787)),0),Relationstabel!$C$1:$K$1,0))</f>
        <v>Naturgas</v>
      </c>
      <c r="J787" s="1" t="str">
        <f ca="1">INDEX(Anvendelseskode!B:B,MATCH($F787,Anvendelseskode!$A:$A,0))</f>
        <v>Fritliggende enfamilieshus (parcelhus)</v>
      </c>
      <c r="K787" s="1" t="str">
        <f ca="1">INDEX(Anvendelseskode!C:C,MATCH($F787,Anvendelseskode!$A:$A,0))</f>
        <v>Parcelhuse</v>
      </c>
      <c r="L787" s="1" t="str">
        <f ca="1">INDEX(Anvendelseskode!D:D,MATCH($F787,Anvendelseskode!$A:$A,0))</f>
        <v>Private husholdninger</v>
      </c>
      <c r="M787" s="1" t="str">
        <f ca="1">IFERROR(INDEX(SBi!$2:$2,MATCH(H787,SBi!$1:$1,1)),SBi!$K$2)</f>
        <v>1961-1972</v>
      </c>
      <c r="N787" s="1">
        <f ca="1">INDEX(SBi!$C$3:$K$28,MATCH(F787,SBi!$B$3:$B$28,0),MATCH(M787,SBi!$C$2:$K$2,0))</f>
        <v>134.30000000000001</v>
      </c>
      <c r="O787" s="16">
        <f t="shared" ca="1" si="164"/>
        <v>17.1904</v>
      </c>
      <c r="P787" s="16" t="str">
        <f ca="1">IFERROR(INDEX(VpD!$2:$2,MATCH(H787,VpD!$1:$1,1)),VpD!$I$2)</f>
        <v>1961-1972</v>
      </c>
      <c r="Q787" s="1">
        <f ca="1">INDEX(VpD!$C$3:$I$27,MATCH(F787,VpD!$B$3:$B$27,0),MATCH(P787,VpD!$C$2:$I$2,0))</f>
        <v>143</v>
      </c>
      <c r="R787" s="16">
        <f t="shared" ca="1" si="165"/>
        <v>18.303999999999998</v>
      </c>
      <c r="S787" s="14">
        <f t="shared" ca="1" si="166"/>
        <v>713273.43</v>
      </c>
      <c r="T787" s="14">
        <f t="shared" ca="1" si="167"/>
        <v>6169036.5700000003</v>
      </c>
      <c r="U787" s="14" t="str">
        <f t="shared" ca="1" si="168"/>
        <v>0A3F507E-2124-32B8-E044-0003BA298018</v>
      </c>
    </row>
    <row r="788" spans="1:21" s="14" customFormat="1" x14ac:dyDescent="0.25">
      <c r="A788" s="14">
        <f t="shared" si="156"/>
        <v>788</v>
      </c>
      <c r="B788" s="14" t="str">
        <f t="shared" ca="1" si="157"/>
        <v>24B52271-CF80-4D12-8FE4-66F286B26237</v>
      </c>
      <c r="C788" s="14" t="str">
        <f t="shared" ca="1" si="158"/>
        <v>Svenstrupvej</v>
      </c>
      <c r="D788" s="14" t="str">
        <f t="shared" ca="1" si="159"/>
        <v>44</v>
      </c>
      <c r="E788" s="14" t="str">
        <f t="shared" ca="1" si="160"/>
        <v>12y</v>
      </c>
      <c r="F788" s="1">
        <f t="shared" ca="1" si="161"/>
        <v>120</v>
      </c>
      <c r="G788" s="1">
        <f t="shared" ca="1" si="162"/>
        <v>112</v>
      </c>
      <c r="H788" s="1">
        <f t="shared" ca="1" si="163"/>
        <v>1986</v>
      </c>
      <c r="I788" s="1" t="str">
        <f ca="1">INDEX(Relationstabel!$C$3:$K$10,MATCH(INDIRECT($A$1&amp;"J"&amp;A788),Relationstabel!$A$3:$A$10,0),MATCH(IFERROR(VALUE(INDIRECT($A$1&amp;"K"&amp;A788)),0),Relationstabel!$C$1:$K$1,0))</f>
        <v>Olie</v>
      </c>
      <c r="J788" s="1" t="str">
        <f ca="1">INDEX(Anvendelseskode!B:B,MATCH($F788,Anvendelseskode!$A:$A,0))</f>
        <v>Fritliggende enfamilieshus (parcelhus)</v>
      </c>
      <c r="K788" s="1" t="str">
        <f ca="1">INDEX(Anvendelseskode!C:C,MATCH($F788,Anvendelseskode!$A:$A,0))</f>
        <v>Parcelhuse</v>
      </c>
      <c r="L788" s="1" t="str">
        <f ca="1">INDEX(Anvendelseskode!D:D,MATCH($F788,Anvendelseskode!$A:$A,0))</f>
        <v>Private husholdninger</v>
      </c>
      <c r="M788" s="1" t="str">
        <f ca="1">IFERROR(INDEX(SBi!$2:$2,MATCH(H788,SBi!$1:$1,1)),SBi!$K$2)</f>
        <v>1979-1998</v>
      </c>
      <c r="N788" s="1">
        <f ca="1">INDEX(SBi!$C$3:$K$28,MATCH(F788,SBi!$B$3:$B$28,0),MATCH(M788,SBi!$C$2:$K$2,0))</f>
        <v>105.4</v>
      </c>
      <c r="O788" s="16">
        <f t="shared" ca="1" si="164"/>
        <v>11.804800000000002</v>
      </c>
      <c r="P788" s="16" t="str">
        <f ca="1">IFERROR(INDEX(VpD!$2:$2,MATCH(H788,VpD!$1:$1,1)),VpD!$I$2)</f>
        <v>1979-1998</v>
      </c>
      <c r="Q788" s="1">
        <f ca="1">INDEX(VpD!$C$3:$I$27,MATCH(F788,VpD!$B$3:$B$27,0),MATCH(P788,VpD!$C$2:$I$2,0))</f>
        <v>90</v>
      </c>
      <c r="R788" s="16">
        <f t="shared" ca="1" si="165"/>
        <v>10.08</v>
      </c>
      <c r="S788" s="14">
        <f t="shared" ca="1" si="166"/>
        <v>712508.92</v>
      </c>
      <c r="T788" s="14">
        <f t="shared" ca="1" si="167"/>
        <v>6169190.5300000003</v>
      </c>
      <c r="U788" s="14" t="str">
        <f t="shared" ca="1" si="168"/>
        <v>0A3F507E-2224-32B8-E044-0003BA298018</v>
      </c>
    </row>
    <row r="789" spans="1:21" s="14" customFormat="1" x14ac:dyDescent="0.25">
      <c r="A789" s="14">
        <f t="shared" si="156"/>
        <v>789</v>
      </c>
      <c r="B789" s="14" t="str">
        <f t="shared" ca="1" si="157"/>
        <v>278471BA-2B51-4CC4-91DD-578827A9FF62</v>
      </c>
      <c r="C789" s="14" t="str">
        <f t="shared" ca="1" si="158"/>
        <v>Valmuebakken</v>
      </c>
      <c r="D789" s="14" t="str">
        <f t="shared" ca="1" si="159"/>
        <v>52</v>
      </c>
      <c r="E789" s="14" t="str">
        <f t="shared" ca="1" si="160"/>
        <v>21im</v>
      </c>
      <c r="F789" s="1">
        <f t="shared" ca="1" si="161"/>
        <v>130</v>
      </c>
      <c r="G789" s="1">
        <f t="shared" ca="1" si="162"/>
        <v>62</v>
      </c>
      <c r="H789" s="1">
        <f t="shared" ca="1" si="163"/>
        <v>1993</v>
      </c>
      <c r="I789" s="1" t="str">
        <f ca="1">INDEX(Relationstabel!$C$3:$K$10,MATCH(INDIRECT($A$1&amp;"J"&amp;A789),Relationstabel!$A$3:$A$10,0),MATCH(IFERROR(VALUE(INDIRECT($A$1&amp;"K"&amp;A789)),0),Relationstabel!$C$1:$K$1,0))</f>
        <v>Fjernvarme/ Blokvarme</v>
      </c>
      <c r="J789" s="1" t="str">
        <f ca="1">INDEX(Anvendelseskode!B:B,MATCH($F789,Anvendelseskode!$A:$A,0))</f>
        <v>Række-, kæde-, dobbelthus (lodret adskillelse mellem enhederne)</v>
      </c>
      <c r="K789" s="1" t="str">
        <f ca="1">INDEX(Anvendelseskode!C:C,MATCH($F789,Anvendelseskode!$A:$A,0))</f>
        <v>Række-, kæde og dobbelthuse</v>
      </c>
      <c r="L789" s="1" t="str">
        <f ca="1">INDEX(Anvendelseskode!D:D,MATCH($F789,Anvendelseskode!$A:$A,0))</f>
        <v>Private husholdninger</v>
      </c>
      <c r="M789" s="1" t="str">
        <f ca="1">IFERROR(INDEX(SBi!$2:$2,MATCH(H789,SBi!$1:$1,1)),SBi!$K$2)</f>
        <v>1979-1998</v>
      </c>
      <c r="N789" s="1">
        <f ca="1">INDEX(SBi!$C$3:$K$28,MATCH(F789,SBi!$B$3:$B$28,0),MATCH(M789,SBi!$C$2:$K$2,0))</f>
        <v>96.8</v>
      </c>
      <c r="O789" s="16">
        <f t="shared" ca="1" si="164"/>
        <v>6.0015999999999998</v>
      </c>
      <c r="P789" s="16" t="str">
        <f ca="1">IFERROR(INDEX(VpD!$2:$2,MATCH(H789,VpD!$1:$1,1)),VpD!$I$2)</f>
        <v>1979-1998</v>
      </c>
      <c r="Q789" s="1">
        <f ca="1">INDEX(VpD!$C$3:$I$27,MATCH(F789,VpD!$B$3:$B$27,0),MATCH(P789,VpD!$C$2:$I$2,0))</f>
        <v>74</v>
      </c>
      <c r="R789" s="16">
        <f t="shared" ca="1" si="165"/>
        <v>4.5880000000000001</v>
      </c>
      <c r="S789" s="14">
        <f t="shared" ca="1" si="166"/>
        <v>711712.86</v>
      </c>
      <c r="T789" s="14">
        <f t="shared" ca="1" si="167"/>
        <v>6172509.9199999999</v>
      </c>
      <c r="U789" s="14" t="str">
        <f t="shared" ca="1" si="168"/>
        <v>0A3F507E-2424-32B8-E044-0003BA298018</v>
      </c>
    </row>
    <row r="790" spans="1:21" s="14" customFormat="1" x14ac:dyDescent="0.25">
      <c r="A790" s="14">
        <f t="shared" si="156"/>
        <v>790</v>
      </c>
      <c r="B790" s="14" t="str">
        <f t="shared" ca="1" si="157"/>
        <v>51039EEF-0D08-4BE1-8F9D-570473952266</v>
      </c>
      <c r="C790" s="14" t="str">
        <f t="shared" ca="1" si="158"/>
        <v>Selsøvej</v>
      </c>
      <c r="D790" s="14" t="str">
        <f t="shared" ca="1" si="159"/>
        <v>38</v>
      </c>
      <c r="E790" s="14" t="str">
        <f t="shared" ca="1" si="160"/>
        <v>18dg</v>
      </c>
      <c r="F790" s="1">
        <f t="shared" ca="1" si="161"/>
        <v>120</v>
      </c>
      <c r="G790" s="1">
        <f t="shared" ca="1" si="162"/>
        <v>110</v>
      </c>
      <c r="H790" s="1">
        <f t="shared" ca="1" si="163"/>
        <v>1980</v>
      </c>
      <c r="I790" s="1" t="str">
        <f ca="1">INDEX(Relationstabel!$C$3:$K$10,MATCH(INDIRECT($A$1&amp;"J"&amp;A790),Relationstabel!$A$3:$A$10,0),MATCH(IFERROR(VALUE(INDIRECT($A$1&amp;"K"&amp;A790)),0),Relationstabel!$C$1:$K$1,0))</f>
        <v>Olie</v>
      </c>
      <c r="J790" s="1" t="str">
        <f ca="1">INDEX(Anvendelseskode!B:B,MATCH($F790,Anvendelseskode!$A:$A,0))</f>
        <v>Fritliggende enfamilieshus (parcelhus)</v>
      </c>
      <c r="K790" s="1" t="str">
        <f ca="1">INDEX(Anvendelseskode!C:C,MATCH($F790,Anvendelseskode!$A:$A,0))</f>
        <v>Parcelhuse</v>
      </c>
      <c r="L790" s="1" t="str">
        <f ca="1">INDEX(Anvendelseskode!D:D,MATCH($F790,Anvendelseskode!$A:$A,0))</f>
        <v>Private husholdninger</v>
      </c>
      <c r="M790" s="1" t="str">
        <f ca="1">IFERROR(INDEX(SBi!$2:$2,MATCH(H790,SBi!$1:$1,1)),SBi!$K$2)</f>
        <v>1979-1998</v>
      </c>
      <c r="N790" s="1">
        <f ca="1">INDEX(SBi!$C$3:$K$28,MATCH(F790,SBi!$B$3:$B$28,0),MATCH(M790,SBi!$C$2:$K$2,0))</f>
        <v>105.4</v>
      </c>
      <c r="O790" s="16">
        <f t="shared" ca="1" si="164"/>
        <v>11.593999999999999</v>
      </c>
      <c r="P790" s="16" t="str">
        <f ca="1">IFERROR(INDEX(VpD!$2:$2,MATCH(H790,VpD!$1:$1,1)),VpD!$I$2)</f>
        <v>1979-1998</v>
      </c>
      <c r="Q790" s="1">
        <f ca="1">INDEX(VpD!$C$3:$I$27,MATCH(F790,VpD!$B$3:$B$27,0),MATCH(P790,VpD!$C$2:$I$2,0))</f>
        <v>90</v>
      </c>
      <c r="R790" s="16">
        <f t="shared" ca="1" si="165"/>
        <v>9.9</v>
      </c>
      <c r="S790" s="14">
        <f t="shared" ca="1" si="166"/>
        <v>713234.76</v>
      </c>
      <c r="T790" s="14">
        <f t="shared" ca="1" si="167"/>
        <v>6169083.5199999996</v>
      </c>
      <c r="U790" s="14" t="str">
        <f t="shared" ca="1" si="168"/>
        <v>0A3F507E-2129-32B8-E044-0003BA298018</v>
      </c>
    </row>
    <row r="791" spans="1:21" s="14" customFormat="1" x14ac:dyDescent="0.25">
      <c r="A791" s="14">
        <f t="shared" si="156"/>
        <v>791</v>
      </c>
      <c r="B791" s="14" t="str">
        <f t="shared" ca="1" si="157"/>
        <v>FD2C79AF-3E1C-4C43-97FD-D5016F107438</v>
      </c>
      <c r="C791" s="14" t="str">
        <f t="shared" ca="1" si="158"/>
        <v>Bækkeskovvej</v>
      </c>
      <c r="D791" s="14" t="str">
        <f t="shared" ca="1" si="159"/>
        <v>8</v>
      </c>
      <c r="E791" s="14" t="str">
        <f t="shared" ca="1" si="160"/>
        <v>18k</v>
      </c>
      <c r="F791" s="1">
        <f t="shared" ca="1" si="161"/>
        <v>120</v>
      </c>
      <c r="G791" s="1">
        <f t="shared" ca="1" si="162"/>
        <v>148</v>
      </c>
      <c r="H791" s="1">
        <f t="shared" ca="1" si="163"/>
        <v>1932</v>
      </c>
      <c r="I791" s="1" t="str">
        <f ca="1">INDEX(Relationstabel!$C$3:$K$10,MATCH(INDIRECT($A$1&amp;"J"&amp;A791),Relationstabel!$A$3:$A$10,0),MATCH(IFERROR(VALUE(INDIRECT($A$1&amp;"K"&amp;A791)),0),Relationstabel!$C$1:$K$1,0))</f>
        <v>Olie</v>
      </c>
      <c r="J791" s="1" t="str">
        <f ca="1">INDEX(Anvendelseskode!B:B,MATCH($F791,Anvendelseskode!$A:$A,0))</f>
        <v>Fritliggende enfamilieshus (parcelhus)</v>
      </c>
      <c r="K791" s="1" t="str">
        <f ca="1">INDEX(Anvendelseskode!C:C,MATCH($F791,Anvendelseskode!$A:$A,0))</f>
        <v>Parcelhuse</v>
      </c>
      <c r="L791" s="1" t="str">
        <f ca="1">INDEX(Anvendelseskode!D:D,MATCH($F791,Anvendelseskode!$A:$A,0))</f>
        <v>Private husholdninger</v>
      </c>
      <c r="M791" s="1" t="str">
        <f ca="1">IFERROR(INDEX(SBi!$2:$2,MATCH(H791,SBi!$1:$1,1)),SBi!$K$2)</f>
        <v>1931-1950</v>
      </c>
      <c r="N791" s="1">
        <f ca="1">INDEX(SBi!$C$3:$K$28,MATCH(F791,SBi!$B$3:$B$28,0),MATCH(M791,SBi!$C$2:$K$2,0))</f>
        <v>164.1</v>
      </c>
      <c r="O791" s="16">
        <f t="shared" ca="1" si="164"/>
        <v>24.286799999999999</v>
      </c>
      <c r="P791" s="16" t="str">
        <f ca="1">IFERROR(INDEX(VpD!$2:$2,MATCH(H791,VpD!$1:$1,1)),VpD!$I$2)</f>
        <v>1931-1950</v>
      </c>
      <c r="Q791" s="1">
        <f ca="1">INDEX(VpD!$C$3:$I$27,MATCH(F791,VpD!$B$3:$B$27,0),MATCH(P791,VpD!$C$2:$I$2,0))</f>
        <v>217</v>
      </c>
      <c r="R791" s="16">
        <f t="shared" ca="1" si="165"/>
        <v>32.116</v>
      </c>
      <c r="S791" s="14">
        <f t="shared" ca="1" si="166"/>
        <v>713164.05</v>
      </c>
      <c r="T791" s="14">
        <f t="shared" ca="1" si="167"/>
        <v>6168843.9000000004</v>
      </c>
      <c r="U791" s="14" t="str">
        <f t="shared" ca="1" si="168"/>
        <v>0A3F507E-1617-32B8-E044-0003BA298018</v>
      </c>
    </row>
    <row r="792" spans="1:21" s="14" customFormat="1" x14ac:dyDescent="0.25">
      <c r="A792" s="14">
        <f t="shared" si="156"/>
        <v>792</v>
      </c>
      <c r="B792" s="14" t="str">
        <f t="shared" ca="1" si="157"/>
        <v>7D184FF8-FD49-4CB2-A8E2-0212A453D393</v>
      </c>
      <c r="C792" s="14" t="str">
        <f t="shared" ca="1" si="158"/>
        <v>Gjeddesdalvej</v>
      </c>
      <c r="D792" s="14" t="str">
        <f t="shared" ca="1" si="159"/>
        <v>12</v>
      </c>
      <c r="E792" s="14" t="str">
        <f t="shared" ca="1" si="160"/>
        <v>7bu</v>
      </c>
      <c r="F792" s="1">
        <f t="shared" ca="1" si="161"/>
        <v>120</v>
      </c>
      <c r="G792" s="1">
        <f t="shared" ca="1" si="162"/>
        <v>108</v>
      </c>
      <c r="H792" s="1">
        <f t="shared" ca="1" si="163"/>
        <v>1964</v>
      </c>
      <c r="I792" s="1" t="str">
        <f ca="1">INDEX(Relationstabel!$C$3:$K$10,MATCH(INDIRECT($A$1&amp;"J"&amp;A792),Relationstabel!$A$3:$A$10,0),MATCH(IFERROR(VALUE(INDIRECT($A$1&amp;"K"&amp;A792)),0),Relationstabel!$C$1:$K$1,0))</f>
        <v>Naturgas</v>
      </c>
      <c r="J792" s="1" t="str">
        <f ca="1">INDEX(Anvendelseskode!B:B,MATCH($F792,Anvendelseskode!$A:$A,0))</f>
        <v>Fritliggende enfamilieshus (parcelhus)</v>
      </c>
      <c r="K792" s="1" t="str">
        <f ca="1">INDEX(Anvendelseskode!C:C,MATCH($F792,Anvendelseskode!$A:$A,0))</f>
        <v>Parcelhuse</v>
      </c>
      <c r="L792" s="1" t="str">
        <f ca="1">INDEX(Anvendelseskode!D:D,MATCH($F792,Anvendelseskode!$A:$A,0))</f>
        <v>Private husholdninger</v>
      </c>
      <c r="M792" s="1" t="str">
        <f ca="1">IFERROR(INDEX(SBi!$2:$2,MATCH(H792,SBi!$1:$1,1)),SBi!$K$2)</f>
        <v>1961-1972</v>
      </c>
      <c r="N792" s="1">
        <f ca="1">INDEX(SBi!$C$3:$K$28,MATCH(F792,SBi!$B$3:$B$28,0),MATCH(M792,SBi!$C$2:$K$2,0))</f>
        <v>134.30000000000001</v>
      </c>
      <c r="O792" s="16">
        <f t="shared" ca="1" si="164"/>
        <v>14.504400000000002</v>
      </c>
      <c r="P792" s="16" t="str">
        <f ca="1">IFERROR(INDEX(VpD!$2:$2,MATCH(H792,VpD!$1:$1,1)),VpD!$I$2)</f>
        <v>1961-1972</v>
      </c>
      <c r="Q792" s="1">
        <f ca="1">INDEX(VpD!$C$3:$I$27,MATCH(F792,VpD!$B$3:$B$27,0),MATCH(P792,VpD!$C$2:$I$2,0))</f>
        <v>143</v>
      </c>
      <c r="R792" s="16">
        <f t="shared" ca="1" si="165"/>
        <v>15.444000000000001</v>
      </c>
      <c r="S792" s="14">
        <f t="shared" ca="1" si="166"/>
        <v>712096.79</v>
      </c>
      <c r="T792" s="14">
        <f t="shared" ca="1" si="167"/>
        <v>6169507.6500000004</v>
      </c>
      <c r="U792" s="14" t="str">
        <f t="shared" ca="1" si="168"/>
        <v>0A3F507E-181D-32B8-E044-0003BA298018</v>
      </c>
    </row>
    <row r="793" spans="1:21" s="14" customFormat="1" x14ac:dyDescent="0.25">
      <c r="A793" s="14">
        <f t="shared" si="156"/>
        <v>793</v>
      </c>
      <c r="B793" s="14" t="str">
        <f t="shared" ca="1" si="157"/>
        <v>CF96363A-A2BE-4615-B05D-6A2F969C3F45</v>
      </c>
      <c r="C793" s="14" t="str">
        <f t="shared" ca="1" si="158"/>
        <v>Pilehavevænge</v>
      </c>
      <c r="D793" s="14" t="str">
        <f t="shared" ca="1" si="159"/>
        <v>25</v>
      </c>
      <c r="E793" s="14" t="str">
        <f t="shared" ca="1" si="160"/>
        <v>10ea</v>
      </c>
      <c r="F793" s="1">
        <f t="shared" ca="1" si="161"/>
        <v>120</v>
      </c>
      <c r="G793" s="1">
        <f t="shared" ca="1" si="162"/>
        <v>145</v>
      </c>
      <c r="H793" s="1">
        <f t="shared" ca="1" si="163"/>
        <v>1971</v>
      </c>
      <c r="I793" s="1" t="str">
        <f ca="1">INDEX(Relationstabel!$C$3:$K$10,MATCH(INDIRECT($A$1&amp;"J"&amp;A793),Relationstabel!$A$3:$A$10,0),MATCH(IFERROR(VALUE(INDIRECT($A$1&amp;"K"&amp;A793)),0),Relationstabel!$C$1:$K$1,0))</f>
        <v>Fjernvarme/ Blokvarme</v>
      </c>
      <c r="J793" s="1" t="str">
        <f ca="1">INDEX(Anvendelseskode!B:B,MATCH($F793,Anvendelseskode!$A:$A,0))</f>
        <v>Fritliggende enfamilieshus (parcelhus)</v>
      </c>
      <c r="K793" s="1" t="str">
        <f ca="1">INDEX(Anvendelseskode!C:C,MATCH($F793,Anvendelseskode!$A:$A,0))</f>
        <v>Parcelhuse</v>
      </c>
      <c r="L793" s="1" t="str">
        <f ca="1">INDEX(Anvendelseskode!D:D,MATCH($F793,Anvendelseskode!$A:$A,0))</f>
        <v>Private husholdninger</v>
      </c>
      <c r="M793" s="1" t="str">
        <f ca="1">IFERROR(INDEX(SBi!$2:$2,MATCH(H793,SBi!$1:$1,1)),SBi!$K$2)</f>
        <v>1961-1972</v>
      </c>
      <c r="N793" s="1">
        <f ca="1">INDEX(SBi!$C$3:$K$28,MATCH(F793,SBi!$B$3:$B$28,0),MATCH(M793,SBi!$C$2:$K$2,0))</f>
        <v>134.30000000000001</v>
      </c>
      <c r="O793" s="16">
        <f t="shared" ca="1" si="164"/>
        <v>19.473500000000001</v>
      </c>
      <c r="P793" s="16" t="str">
        <f ca="1">IFERROR(INDEX(VpD!$2:$2,MATCH(H793,VpD!$1:$1,1)),VpD!$I$2)</f>
        <v>1961-1972</v>
      </c>
      <c r="Q793" s="1">
        <f ca="1">INDEX(VpD!$C$3:$I$27,MATCH(F793,VpD!$B$3:$B$27,0),MATCH(P793,VpD!$C$2:$I$2,0))</f>
        <v>143</v>
      </c>
      <c r="R793" s="16">
        <f t="shared" ca="1" si="165"/>
        <v>20.734999999999999</v>
      </c>
      <c r="S793" s="14">
        <f t="shared" ca="1" si="166"/>
        <v>711074.85</v>
      </c>
      <c r="T793" s="14">
        <f t="shared" ca="1" si="167"/>
        <v>6172229.1399999997</v>
      </c>
      <c r="U793" s="14" t="str">
        <f t="shared" ca="1" si="168"/>
        <v>0A3F507E-1F1D-32B8-E044-0003BA298018</v>
      </c>
    </row>
    <row r="794" spans="1:21" s="14" customFormat="1" x14ac:dyDescent="0.25">
      <c r="A794" s="14">
        <f t="shared" si="156"/>
        <v>794</v>
      </c>
      <c r="B794" s="14" t="str">
        <f t="shared" ca="1" si="157"/>
        <v>D765547F-30A1-4F08-9D95-30EA9692986D</v>
      </c>
      <c r="C794" s="14" t="str">
        <f t="shared" ca="1" si="158"/>
        <v>Gjeddesdalvej</v>
      </c>
      <c r="D794" s="14" t="str">
        <f t="shared" ca="1" si="159"/>
        <v>5</v>
      </c>
      <c r="E794" s="14" t="str">
        <f t="shared" ca="1" si="160"/>
        <v>7bk</v>
      </c>
      <c r="F794" s="1">
        <f t="shared" ca="1" si="161"/>
        <v>120</v>
      </c>
      <c r="G794" s="1">
        <f t="shared" ca="1" si="162"/>
        <v>120</v>
      </c>
      <c r="H794" s="1">
        <f t="shared" ca="1" si="163"/>
        <v>1985</v>
      </c>
      <c r="I794" s="1" t="str">
        <f ca="1">INDEX(Relationstabel!$C$3:$K$10,MATCH(INDIRECT($A$1&amp;"J"&amp;A794),Relationstabel!$A$3:$A$10,0),MATCH(IFERROR(VALUE(INDIRECT($A$1&amp;"K"&amp;A794)),0),Relationstabel!$C$1:$K$1,0))</f>
        <v>Olie</v>
      </c>
      <c r="J794" s="1" t="str">
        <f ca="1">INDEX(Anvendelseskode!B:B,MATCH($F794,Anvendelseskode!$A:$A,0))</f>
        <v>Fritliggende enfamilieshus (parcelhus)</v>
      </c>
      <c r="K794" s="1" t="str">
        <f ca="1">INDEX(Anvendelseskode!C:C,MATCH($F794,Anvendelseskode!$A:$A,0))</f>
        <v>Parcelhuse</v>
      </c>
      <c r="L794" s="1" t="str">
        <f ca="1">INDEX(Anvendelseskode!D:D,MATCH($F794,Anvendelseskode!$A:$A,0))</f>
        <v>Private husholdninger</v>
      </c>
      <c r="M794" s="1" t="str">
        <f ca="1">IFERROR(INDEX(SBi!$2:$2,MATCH(H794,SBi!$1:$1,1)),SBi!$K$2)</f>
        <v>1979-1998</v>
      </c>
      <c r="N794" s="1">
        <f ca="1">INDEX(SBi!$C$3:$K$28,MATCH(F794,SBi!$B$3:$B$28,0),MATCH(M794,SBi!$C$2:$K$2,0))</f>
        <v>105.4</v>
      </c>
      <c r="O794" s="16">
        <f t="shared" ca="1" si="164"/>
        <v>12.648</v>
      </c>
      <c r="P794" s="16" t="str">
        <f ca="1">IFERROR(INDEX(VpD!$2:$2,MATCH(H794,VpD!$1:$1,1)),VpD!$I$2)</f>
        <v>1979-1998</v>
      </c>
      <c r="Q794" s="1">
        <f ca="1">INDEX(VpD!$C$3:$I$27,MATCH(F794,VpD!$B$3:$B$27,0),MATCH(P794,VpD!$C$2:$I$2,0))</f>
        <v>90</v>
      </c>
      <c r="R794" s="16">
        <f t="shared" ca="1" si="165"/>
        <v>10.8</v>
      </c>
      <c r="S794" s="14">
        <f t="shared" ca="1" si="166"/>
        <v>712081.97</v>
      </c>
      <c r="T794" s="14">
        <f t="shared" ca="1" si="167"/>
        <v>6169449.4400000004</v>
      </c>
      <c r="U794" s="14" t="str">
        <f t="shared" ca="1" si="168"/>
        <v>0A3F507E-1816-32B8-E044-0003BA298018</v>
      </c>
    </row>
    <row r="795" spans="1:21" s="14" customFormat="1" x14ac:dyDescent="0.25">
      <c r="A795" s="14">
        <f t="shared" si="156"/>
        <v>795</v>
      </c>
      <c r="B795" s="14" t="str">
        <f t="shared" ca="1" si="157"/>
        <v>25AFAA7B-7C5E-45A6-9124-D9BD15251D7F</v>
      </c>
      <c r="C795" s="14" t="str">
        <f t="shared" ca="1" si="158"/>
        <v>Selsøvej</v>
      </c>
      <c r="D795" s="14" t="str">
        <f t="shared" ca="1" si="159"/>
        <v>25</v>
      </c>
      <c r="E795" s="14" t="str">
        <f t="shared" ca="1" si="160"/>
        <v>18fr</v>
      </c>
      <c r="F795" s="1">
        <f t="shared" ca="1" si="161"/>
        <v>120</v>
      </c>
      <c r="G795" s="1">
        <f t="shared" ca="1" si="162"/>
        <v>115</v>
      </c>
      <c r="H795" s="1">
        <f t="shared" ca="1" si="163"/>
        <v>1965</v>
      </c>
      <c r="I795" s="1" t="str">
        <f ca="1">INDEX(Relationstabel!$C$3:$K$10,MATCH(INDIRECT($A$1&amp;"J"&amp;A795),Relationstabel!$A$3:$A$10,0),MATCH(IFERROR(VALUE(INDIRECT($A$1&amp;"K"&amp;A795)),0),Relationstabel!$C$1:$K$1,0))</f>
        <v>Naturgas</v>
      </c>
      <c r="J795" s="1" t="str">
        <f ca="1">INDEX(Anvendelseskode!B:B,MATCH($F795,Anvendelseskode!$A:$A,0))</f>
        <v>Fritliggende enfamilieshus (parcelhus)</v>
      </c>
      <c r="K795" s="1" t="str">
        <f ca="1">INDEX(Anvendelseskode!C:C,MATCH($F795,Anvendelseskode!$A:$A,0))</f>
        <v>Parcelhuse</v>
      </c>
      <c r="L795" s="1" t="str">
        <f ca="1">INDEX(Anvendelseskode!D:D,MATCH($F795,Anvendelseskode!$A:$A,0))</f>
        <v>Private husholdninger</v>
      </c>
      <c r="M795" s="1" t="str">
        <f ca="1">IFERROR(INDEX(SBi!$2:$2,MATCH(H795,SBi!$1:$1,1)),SBi!$K$2)</f>
        <v>1961-1972</v>
      </c>
      <c r="N795" s="1">
        <f ca="1">INDEX(SBi!$C$3:$K$28,MATCH(F795,SBi!$B$3:$B$28,0),MATCH(M795,SBi!$C$2:$K$2,0))</f>
        <v>134.30000000000001</v>
      </c>
      <c r="O795" s="16">
        <f t="shared" ca="1" si="164"/>
        <v>15.444500000000001</v>
      </c>
      <c r="P795" s="16" t="str">
        <f ca="1">IFERROR(INDEX(VpD!$2:$2,MATCH(H795,VpD!$1:$1,1)),VpD!$I$2)</f>
        <v>1961-1972</v>
      </c>
      <c r="Q795" s="1">
        <f ca="1">INDEX(VpD!$C$3:$I$27,MATCH(F795,VpD!$B$3:$B$27,0),MATCH(P795,VpD!$C$2:$I$2,0))</f>
        <v>143</v>
      </c>
      <c r="R795" s="16">
        <f t="shared" ca="1" si="165"/>
        <v>16.445</v>
      </c>
      <c r="S795" s="14">
        <f t="shared" ca="1" si="166"/>
        <v>713357.4</v>
      </c>
      <c r="T795" s="14">
        <f t="shared" ca="1" si="167"/>
        <v>6169011.3600000003</v>
      </c>
      <c r="U795" s="14" t="str">
        <f t="shared" ca="1" si="168"/>
        <v>0A3F507E-211C-32B8-E044-0003BA298018</v>
      </c>
    </row>
    <row r="796" spans="1:21" s="14" customFormat="1" x14ac:dyDescent="0.25">
      <c r="A796" s="14">
        <f t="shared" si="156"/>
        <v>796</v>
      </c>
      <c r="B796" s="14" t="str">
        <f t="shared" ca="1" si="157"/>
        <v>AE30DFF5-1224-4FCE-862D-BE80254E4FCF</v>
      </c>
      <c r="C796" s="14" t="str">
        <f t="shared" ca="1" si="158"/>
        <v>Svenstrupvej</v>
      </c>
      <c r="D796" s="14" t="str">
        <f t="shared" ca="1" si="159"/>
        <v>35</v>
      </c>
      <c r="E796" s="14" t="str">
        <f t="shared" ca="1" si="160"/>
        <v>18ku</v>
      </c>
      <c r="F796" s="1">
        <f t="shared" ca="1" si="161"/>
        <v>120</v>
      </c>
      <c r="G796" s="1">
        <f t="shared" ca="1" si="162"/>
        <v>136</v>
      </c>
      <c r="H796" s="1">
        <f t="shared" ca="1" si="163"/>
        <v>1961</v>
      </c>
      <c r="I796" s="1" t="str">
        <f ca="1">INDEX(Relationstabel!$C$3:$K$10,MATCH(INDIRECT($A$1&amp;"J"&amp;A796),Relationstabel!$A$3:$A$10,0),MATCH(IFERROR(VALUE(INDIRECT($A$1&amp;"K"&amp;A796)),0),Relationstabel!$C$1:$K$1,0))</f>
        <v>Naturgas</v>
      </c>
      <c r="J796" s="1" t="str">
        <f ca="1">INDEX(Anvendelseskode!B:B,MATCH($F796,Anvendelseskode!$A:$A,0))</f>
        <v>Fritliggende enfamilieshus (parcelhus)</v>
      </c>
      <c r="K796" s="1" t="str">
        <f ca="1">INDEX(Anvendelseskode!C:C,MATCH($F796,Anvendelseskode!$A:$A,0))</f>
        <v>Parcelhuse</v>
      </c>
      <c r="L796" s="1" t="str">
        <f ca="1">INDEX(Anvendelseskode!D:D,MATCH($F796,Anvendelseskode!$A:$A,0))</f>
        <v>Private husholdninger</v>
      </c>
      <c r="M796" s="1" t="str">
        <f ca="1">IFERROR(INDEX(SBi!$2:$2,MATCH(H796,SBi!$1:$1,1)),SBi!$K$2)</f>
        <v>1961-1972</v>
      </c>
      <c r="N796" s="1">
        <f ca="1">INDEX(SBi!$C$3:$K$28,MATCH(F796,SBi!$B$3:$B$28,0),MATCH(M796,SBi!$C$2:$K$2,0))</f>
        <v>134.30000000000001</v>
      </c>
      <c r="O796" s="16">
        <f t="shared" ca="1" si="164"/>
        <v>18.264800000000005</v>
      </c>
      <c r="P796" s="16" t="str">
        <f ca="1">IFERROR(INDEX(VpD!$2:$2,MATCH(H796,VpD!$1:$1,1)),VpD!$I$2)</f>
        <v>1961-1972</v>
      </c>
      <c r="Q796" s="1">
        <f ca="1">INDEX(VpD!$C$3:$I$27,MATCH(F796,VpD!$B$3:$B$27,0),MATCH(P796,VpD!$C$2:$I$2,0))</f>
        <v>143</v>
      </c>
      <c r="R796" s="16">
        <f t="shared" ca="1" si="165"/>
        <v>19.448</v>
      </c>
      <c r="S796" s="14">
        <f t="shared" ca="1" si="166"/>
        <v>712498.02</v>
      </c>
      <c r="T796" s="14">
        <f t="shared" ca="1" si="167"/>
        <v>6169152.1600000001</v>
      </c>
      <c r="U796" s="14" t="str">
        <f t="shared" ca="1" si="168"/>
        <v>0A3F507E-221C-32B8-E044-0003BA298018</v>
      </c>
    </row>
    <row r="797" spans="1:21" s="14" customFormat="1" x14ac:dyDescent="0.25">
      <c r="A797" s="14">
        <f t="shared" si="156"/>
        <v>797</v>
      </c>
      <c r="B797" s="14" t="str">
        <f t="shared" ca="1" si="157"/>
        <v>E30A255E-237B-452C-B471-6206307217AB</v>
      </c>
      <c r="C797" s="14" t="str">
        <f t="shared" ca="1" si="158"/>
        <v>Frydendalsvej</v>
      </c>
      <c r="D797" s="14" t="str">
        <f t="shared" ca="1" si="159"/>
        <v>12</v>
      </c>
      <c r="E797" s="14" t="str">
        <f t="shared" ca="1" si="160"/>
        <v>18lv</v>
      </c>
      <c r="F797" s="1">
        <f t="shared" ca="1" si="161"/>
        <v>120</v>
      </c>
      <c r="G797" s="1">
        <f t="shared" ca="1" si="162"/>
        <v>80</v>
      </c>
      <c r="H797" s="1">
        <f t="shared" ca="1" si="163"/>
        <v>1958</v>
      </c>
      <c r="I797" s="1" t="str">
        <f ca="1">INDEX(Relationstabel!$C$3:$K$10,MATCH(INDIRECT($A$1&amp;"J"&amp;A797),Relationstabel!$A$3:$A$10,0),MATCH(IFERROR(VALUE(INDIRECT($A$1&amp;"K"&amp;A797)),0),Relationstabel!$C$1:$K$1,0))</f>
        <v>Olie</v>
      </c>
      <c r="J797" s="1" t="str">
        <f ca="1">INDEX(Anvendelseskode!B:B,MATCH($F797,Anvendelseskode!$A:$A,0))</f>
        <v>Fritliggende enfamilieshus (parcelhus)</v>
      </c>
      <c r="K797" s="1" t="str">
        <f ca="1">INDEX(Anvendelseskode!C:C,MATCH($F797,Anvendelseskode!$A:$A,0))</f>
        <v>Parcelhuse</v>
      </c>
      <c r="L797" s="1" t="str">
        <f ca="1">INDEX(Anvendelseskode!D:D,MATCH($F797,Anvendelseskode!$A:$A,0))</f>
        <v>Private husholdninger</v>
      </c>
      <c r="M797" s="1" t="str">
        <f ca="1">IFERROR(INDEX(SBi!$2:$2,MATCH(H797,SBi!$1:$1,1)),SBi!$K$2)</f>
        <v>1951-1960</v>
      </c>
      <c r="N797" s="1">
        <f ca="1">INDEX(SBi!$C$3:$K$28,MATCH(F797,SBi!$B$3:$B$28,0),MATCH(M797,SBi!$C$2:$K$2,0))</f>
        <v>154.9</v>
      </c>
      <c r="O797" s="16">
        <f t="shared" ca="1" si="164"/>
        <v>12.391999999999999</v>
      </c>
      <c r="P797" s="16" t="str">
        <f ca="1">IFERROR(INDEX(VpD!$2:$2,MATCH(H797,VpD!$1:$1,1)),VpD!$I$2)</f>
        <v>1951-1960</v>
      </c>
      <c r="Q797" s="1">
        <f ca="1">INDEX(VpD!$C$3:$I$27,MATCH(F797,VpD!$B$3:$B$27,0),MATCH(P797,VpD!$C$2:$I$2,0))</f>
        <v>204</v>
      </c>
      <c r="R797" s="16">
        <f t="shared" ca="1" si="165"/>
        <v>16.32</v>
      </c>
      <c r="S797" s="14">
        <f t="shared" ca="1" si="166"/>
        <v>712945.82</v>
      </c>
      <c r="T797" s="14">
        <f t="shared" ca="1" si="167"/>
        <v>6169035.7800000003</v>
      </c>
      <c r="U797" s="14" t="str">
        <f t="shared" ca="1" si="168"/>
        <v>0A3F507E-1722-32B8-E044-0003BA298018</v>
      </c>
    </row>
    <row r="798" spans="1:21" s="14" customFormat="1" x14ac:dyDescent="0.25">
      <c r="A798" s="14">
        <f t="shared" si="156"/>
        <v>798</v>
      </c>
      <c r="B798" s="14" t="str">
        <f t="shared" ca="1" si="157"/>
        <v>4597040B-DED9-4BC0-BE28-E55E022C8546</v>
      </c>
      <c r="C798" s="14" t="str">
        <f t="shared" ca="1" si="158"/>
        <v>Kathrinebjergvej</v>
      </c>
      <c r="D798" s="14" t="str">
        <f t="shared" ca="1" si="159"/>
        <v>6</v>
      </c>
      <c r="E798" s="14" t="str">
        <f t="shared" ca="1" si="160"/>
        <v>10r</v>
      </c>
      <c r="F798" s="1">
        <f t="shared" ca="1" si="161"/>
        <v>120</v>
      </c>
      <c r="G798" s="1">
        <f t="shared" ca="1" si="162"/>
        <v>146</v>
      </c>
      <c r="H798" s="1">
        <f t="shared" ca="1" si="163"/>
        <v>1977</v>
      </c>
      <c r="I798" s="1" t="str">
        <f ca="1">INDEX(Relationstabel!$C$3:$K$10,MATCH(INDIRECT($A$1&amp;"J"&amp;A798),Relationstabel!$A$3:$A$10,0),MATCH(IFERROR(VALUE(INDIRECT($A$1&amp;"K"&amp;A798)),0),Relationstabel!$C$1:$K$1,0))</f>
        <v>Naturgas</v>
      </c>
      <c r="J798" s="1" t="str">
        <f ca="1">INDEX(Anvendelseskode!B:B,MATCH($F798,Anvendelseskode!$A:$A,0))</f>
        <v>Fritliggende enfamilieshus (parcelhus)</v>
      </c>
      <c r="K798" s="1" t="str">
        <f ca="1">INDEX(Anvendelseskode!C:C,MATCH($F798,Anvendelseskode!$A:$A,0))</f>
        <v>Parcelhuse</v>
      </c>
      <c r="L798" s="1" t="str">
        <f ca="1">INDEX(Anvendelseskode!D:D,MATCH($F798,Anvendelseskode!$A:$A,0))</f>
        <v>Private husholdninger</v>
      </c>
      <c r="M798" s="1" t="str">
        <f ca="1">IFERROR(INDEX(SBi!$2:$2,MATCH(H798,SBi!$1:$1,1)),SBi!$K$2)</f>
        <v>1973-1978</v>
      </c>
      <c r="N798" s="1">
        <f ca="1">INDEX(SBi!$C$3:$K$28,MATCH(F798,SBi!$B$3:$B$28,0),MATCH(M798,SBi!$C$2:$K$2,0))</f>
        <v>119.8</v>
      </c>
      <c r="O798" s="16">
        <f t="shared" ca="1" si="164"/>
        <v>17.4908</v>
      </c>
      <c r="P798" s="16" t="str">
        <f ca="1">IFERROR(INDEX(VpD!$2:$2,MATCH(H798,VpD!$1:$1,1)),VpD!$I$2)</f>
        <v>1973-1978</v>
      </c>
      <c r="Q798" s="1">
        <f ca="1">INDEX(VpD!$C$3:$I$27,MATCH(F798,VpD!$B$3:$B$27,0),MATCH(P798,VpD!$C$2:$I$2,0))</f>
        <v>117</v>
      </c>
      <c r="R798" s="16">
        <f t="shared" ca="1" si="165"/>
        <v>17.082000000000001</v>
      </c>
      <c r="S798" s="14">
        <f t="shared" ca="1" si="166"/>
        <v>713063.58</v>
      </c>
      <c r="T798" s="14">
        <f t="shared" ca="1" si="167"/>
        <v>6168558.9699999997</v>
      </c>
      <c r="U798" s="14" t="str">
        <f t="shared" ca="1" si="168"/>
        <v>0A3F507E-1B22-32B8-E044-0003BA298018</v>
      </c>
    </row>
    <row r="799" spans="1:21" s="14" customFormat="1" x14ac:dyDescent="0.25">
      <c r="A799" s="14">
        <f t="shared" si="156"/>
        <v>799</v>
      </c>
      <c r="B799" s="14" t="str">
        <f t="shared" ca="1" si="157"/>
        <v>FFDEFE5D-1B24-4213-A14F-B74D70E5EC56</v>
      </c>
      <c r="C799" s="14" t="str">
        <f t="shared" ca="1" si="158"/>
        <v>Bæverbo</v>
      </c>
      <c r="D799" s="14" t="str">
        <f t="shared" ca="1" si="159"/>
        <v>1</v>
      </c>
      <c r="E799" s="14" t="str">
        <f t="shared" ca="1" si="160"/>
        <v>6rc</v>
      </c>
      <c r="F799" s="1">
        <f t="shared" ca="1" si="161"/>
        <v>130</v>
      </c>
      <c r="G799" s="1">
        <f t="shared" ca="1" si="162"/>
        <v>109</v>
      </c>
      <c r="H799" s="1">
        <f t="shared" ca="1" si="163"/>
        <v>1978</v>
      </c>
      <c r="I799" s="1" t="str">
        <f ca="1">INDEX(Relationstabel!$C$3:$K$10,MATCH(INDIRECT($A$1&amp;"J"&amp;A799),Relationstabel!$A$3:$A$10,0),MATCH(IFERROR(VALUE(INDIRECT($A$1&amp;"K"&amp;A799)),0),Relationstabel!$C$1:$K$1,0))</f>
        <v>Fjernvarme/ Blokvarme</v>
      </c>
      <c r="J799" s="1" t="str">
        <f ca="1">INDEX(Anvendelseskode!B:B,MATCH($F799,Anvendelseskode!$A:$A,0))</f>
        <v>Række-, kæde-, dobbelthus (lodret adskillelse mellem enhederne)</v>
      </c>
      <c r="K799" s="1" t="str">
        <f ca="1">INDEX(Anvendelseskode!C:C,MATCH($F799,Anvendelseskode!$A:$A,0))</f>
        <v>Række-, kæde og dobbelthuse</v>
      </c>
      <c r="L799" s="1" t="str">
        <f ca="1">INDEX(Anvendelseskode!D:D,MATCH($F799,Anvendelseskode!$A:$A,0))</f>
        <v>Private husholdninger</v>
      </c>
      <c r="M799" s="1" t="str">
        <f ca="1">IFERROR(INDEX(SBi!$2:$2,MATCH(H799,SBi!$1:$1,1)),SBi!$K$2)</f>
        <v>1973-1978</v>
      </c>
      <c r="N799" s="1">
        <f ca="1">INDEX(SBi!$C$3:$K$28,MATCH(F799,SBi!$B$3:$B$28,0),MATCH(M799,SBi!$C$2:$K$2,0))</f>
        <v>112.6</v>
      </c>
      <c r="O799" s="16">
        <f t="shared" ca="1" si="164"/>
        <v>12.273399999999999</v>
      </c>
      <c r="P799" s="16" t="str">
        <f ca="1">IFERROR(INDEX(VpD!$2:$2,MATCH(H799,VpD!$1:$1,1)),VpD!$I$2)</f>
        <v>1973-1978</v>
      </c>
      <c r="Q799" s="1">
        <f ca="1">INDEX(VpD!$C$3:$I$27,MATCH(F799,VpD!$B$3:$B$27,0),MATCH(P799,VpD!$C$2:$I$2,0))</f>
        <v>98</v>
      </c>
      <c r="R799" s="16">
        <f t="shared" ca="1" si="165"/>
        <v>10.682</v>
      </c>
      <c r="S799" s="14">
        <f t="shared" ca="1" si="166"/>
        <v>713689.04</v>
      </c>
      <c r="T799" s="14">
        <f t="shared" ca="1" si="167"/>
        <v>6169465.5899999999</v>
      </c>
      <c r="U799" s="14" t="str">
        <f t="shared" ca="1" si="168"/>
        <v>0A3F507E-162A-32B8-E044-0003BA298018</v>
      </c>
    </row>
    <row r="800" spans="1:21" s="14" customFormat="1" x14ac:dyDescent="0.25">
      <c r="A800" s="14">
        <f t="shared" si="156"/>
        <v>800</v>
      </c>
      <c r="B800" s="14" t="str">
        <f t="shared" ca="1" si="157"/>
        <v>3B66B928-5370-40B1-8ADE-8DCC9C6AB089</v>
      </c>
      <c r="C800" s="14" t="str">
        <f t="shared" ca="1" si="158"/>
        <v>Horsbred</v>
      </c>
      <c r="D800" s="14" t="str">
        <f t="shared" ca="1" si="159"/>
        <v>189</v>
      </c>
      <c r="E800" s="14" t="str">
        <f t="shared" ca="1" si="160"/>
        <v>20ak</v>
      </c>
      <c r="F800" s="1">
        <f t="shared" ca="1" si="161"/>
        <v>120</v>
      </c>
      <c r="G800" s="1">
        <f t="shared" ca="1" si="162"/>
        <v>153</v>
      </c>
      <c r="H800" s="1">
        <f t="shared" ca="1" si="163"/>
        <v>1969</v>
      </c>
      <c r="I800" s="1" t="str">
        <f ca="1">INDEX(Relationstabel!$C$3:$K$10,MATCH(INDIRECT($A$1&amp;"J"&amp;A800),Relationstabel!$A$3:$A$10,0),MATCH(IFERROR(VALUE(INDIRECT($A$1&amp;"K"&amp;A800)),0),Relationstabel!$C$1:$K$1,0))</f>
        <v>Fjernvarme/ Blokvarme</v>
      </c>
      <c r="J800" s="1" t="str">
        <f ca="1">INDEX(Anvendelseskode!B:B,MATCH($F800,Anvendelseskode!$A:$A,0))</f>
        <v>Fritliggende enfamilieshus (parcelhus)</v>
      </c>
      <c r="K800" s="1" t="str">
        <f ca="1">INDEX(Anvendelseskode!C:C,MATCH($F800,Anvendelseskode!$A:$A,0))</f>
        <v>Parcelhuse</v>
      </c>
      <c r="L800" s="1" t="str">
        <f ca="1">INDEX(Anvendelseskode!D:D,MATCH($F800,Anvendelseskode!$A:$A,0))</f>
        <v>Private husholdninger</v>
      </c>
      <c r="M800" s="1" t="str">
        <f ca="1">IFERROR(INDEX(SBi!$2:$2,MATCH(H800,SBi!$1:$1,1)),SBi!$K$2)</f>
        <v>1961-1972</v>
      </c>
      <c r="N800" s="1">
        <f ca="1">INDEX(SBi!$C$3:$K$28,MATCH(F800,SBi!$B$3:$B$28,0),MATCH(M800,SBi!$C$2:$K$2,0))</f>
        <v>134.30000000000001</v>
      </c>
      <c r="O800" s="16">
        <f t="shared" ca="1" si="164"/>
        <v>20.547900000000002</v>
      </c>
      <c r="P800" s="16" t="str">
        <f ca="1">IFERROR(INDEX(VpD!$2:$2,MATCH(H800,VpD!$1:$1,1)),VpD!$I$2)</f>
        <v>1961-1972</v>
      </c>
      <c r="Q800" s="1">
        <f ca="1">INDEX(VpD!$C$3:$I$27,MATCH(F800,VpD!$B$3:$B$27,0),MATCH(P800,VpD!$C$2:$I$2,0))</f>
        <v>143</v>
      </c>
      <c r="R800" s="16">
        <f t="shared" ca="1" si="165"/>
        <v>21.879000000000001</v>
      </c>
      <c r="S800" s="14">
        <f t="shared" ca="1" si="166"/>
        <v>711269.52</v>
      </c>
      <c r="T800" s="14">
        <f t="shared" ca="1" si="167"/>
        <v>6172146.6200000001</v>
      </c>
      <c r="U800" s="14" t="str">
        <f t="shared" ca="1" si="168"/>
        <v>0A3F507E-192A-32B8-E044-0003BA298018</v>
      </c>
    </row>
    <row r="801" spans="1:21" s="14" customFormat="1" x14ac:dyDescent="0.25">
      <c r="A801" s="14">
        <f t="shared" si="156"/>
        <v>801</v>
      </c>
      <c r="B801" s="14" t="str">
        <f t="shared" ca="1" si="157"/>
        <v>8E56C803-6B6F-4AB6-9DC7-D4E0454376B1</v>
      </c>
      <c r="C801" s="14" t="str">
        <f t="shared" ca="1" si="158"/>
        <v>Hyttebovej</v>
      </c>
      <c r="D801" s="14" t="str">
        <f t="shared" ca="1" si="159"/>
        <v>39</v>
      </c>
      <c r="E801" s="14" t="str">
        <f t="shared" ca="1" si="160"/>
        <v>24dg</v>
      </c>
      <c r="F801" s="1">
        <f t="shared" ca="1" si="161"/>
        <v>120</v>
      </c>
      <c r="G801" s="1">
        <f t="shared" ca="1" si="162"/>
        <v>96</v>
      </c>
      <c r="H801" s="1">
        <f t="shared" ca="1" si="163"/>
        <v>1964</v>
      </c>
      <c r="I801" s="1" t="str">
        <f ca="1">INDEX(Relationstabel!$C$3:$K$10,MATCH(INDIRECT($A$1&amp;"J"&amp;A801),Relationstabel!$A$3:$A$10,0),MATCH(IFERROR(VALUE(INDIRECT($A$1&amp;"K"&amp;A801)),0),Relationstabel!$C$1:$K$1,0))</f>
        <v>Naturgas</v>
      </c>
      <c r="J801" s="1" t="str">
        <f ca="1">INDEX(Anvendelseskode!B:B,MATCH($F801,Anvendelseskode!$A:$A,0))</f>
        <v>Fritliggende enfamilieshus (parcelhus)</v>
      </c>
      <c r="K801" s="1" t="str">
        <f ca="1">INDEX(Anvendelseskode!C:C,MATCH($F801,Anvendelseskode!$A:$A,0))</f>
        <v>Parcelhuse</v>
      </c>
      <c r="L801" s="1" t="str">
        <f ca="1">INDEX(Anvendelseskode!D:D,MATCH($F801,Anvendelseskode!$A:$A,0))</f>
        <v>Private husholdninger</v>
      </c>
      <c r="M801" s="1" t="str">
        <f ca="1">IFERROR(INDEX(SBi!$2:$2,MATCH(H801,SBi!$1:$1,1)),SBi!$K$2)</f>
        <v>1961-1972</v>
      </c>
      <c r="N801" s="1">
        <f ca="1">INDEX(SBi!$C$3:$K$28,MATCH(F801,SBi!$B$3:$B$28,0),MATCH(M801,SBi!$C$2:$K$2,0))</f>
        <v>134.30000000000001</v>
      </c>
      <c r="O801" s="16">
        <f t="shared" ca="1" si="164"/>
        <v>12.892800000000001</v>
      </c>
      <c r="P801" s="16" t="str">
        <f ca="1">IFERROR(INDEX(VpD!$2:$2,MATCH(H801,VpD!$1:$1,1)),VpD!$I$2)</f>
        <v>1961-1972</v>
      </c>
      <c r="Q801" s="1">
        <f ca="1">INDEX(VpD!$C$3:$I$27,MATCH(F801,VpD!$B$3:$B$27,0),MATCH(P801,VpD!$C$2:$I$2,0))</f>
        <v>143</v>
      </c>
      <c r="R801" s="16">
        <f t="shared" ca="1" si="165"/>
        <v>13.728</v>
      </c>
      <c r="S801" s="14">
        <f t="shared" ca="1" si="166"/>
        <v>713933.47</v>
      </c>
      <c r="T801" s="14">
        <f t="shared" ca="1" si="167"/>
        <v>6169112.6799999997</v>
      </c>
      <c r="U801" s="14" t="str">
        <f t="shared" ca="1" si="168"/>
        <v>0A3F507E-1A2A-32B8-E044-0003BA298018</v>
      </c>
    </row>
    <row r="802" spans="1:21" s="14" customFormat="1" x14ac:dyDescent="0.25">
      <c r="A802" s="14">
        <f t="shared" si="156"/>
        <v>802</v>
      </c>
      <c r="B802" s="14" t="str">
        <f t="shared" ca="1" si="157"/>
        <v>D38B1059-EB3F-4BF0-B50F-E3D62E229CE9</v>
      </c>
      <c r="C802" s="14" t="str">
        <f t="shared" ca="1" si="158"/>
        <v>Hyttebovej</v>
      </c>
      <c r="D802" s="14" t="str">
        <f t="shared" ca="1" si="159"/>
        <v>39</v>
      </c>
      <c r="E802" s="14" t="str">
        <f t="shared" ca="1" si="160"/>
        <v>24dg</v>
      </c>
      <c r="F802" s="1">
        <f t="shared" ca="1" si="161"/>
        <v>590</v>
      </c>
      <c r="G802" s="1">
        <f t="shared" ca="1" si="162"/>
        <v>14</v>
      </c>
      <c r="H802" s="1">
        <f t="shared" ca="1" si="163"/>
        <v>1983</v>
      </c>
      <c r="I802" s="1" t="str">
        <f ca="1">INDEX(Relationstabel!$C$3:$K$10,MATCH(INDIRECT($A$1&amp;"J"&amp;A802),Relationstabel!$A$3:$A$10,0),MATCH(IFERROR(VALUE(INDIRECT($A$1&amp;"K"&amp;A802)),0),Relationstabel!$C$1:$K$1,0))</f>
        <v>Ingen varmeinstallation</v>
      </c>
      <c r="J802" s="1" t="str">
        <f ca="1">INDEX(Anvendelseskode!B:B,MATCH($F802,Anvendelseskode!$A:$A,0))</f>
        <v>Uspecificeret fritidsformål</v>
      </c>
      <c r="K802" s="1" t="str">
        <f ca="1">INDEX(Anvendelseskode!C:C,MATCH($F802,Anvendelseskode!$A:$A,0))</f>
        <v>Anden bygning til fritidsformål</v>
      </c>
      <c r="L802" s="1" t="str">
        <f ca="1">INDEX(Anvendelseskode!D:D,MATCH($F802,Anvendelseskode!$A:$A,0))</f>
        <v>Kommunale og andre offentlige institutioner</v>
      </c>
      <c r="M802" s="1" t="str">
        <f ca="1">IFERROR(INDEX(SBi!$2:$2,MATCH(H802,SBi!$1:$1,1)),SBi!$K$2)</f>
        <v>1979-1998</v>
      </c>
      <c r="N802" s="1">
        <f ca="1">INDEX(SBi!$C$3:$K$28,MATCH(F802,SBi!$B$3:$B$28,0),MATCH(M802,SBi!$C$2:$K$2,0))</f>
        <v>115</v>
      </c>
      <c r="O802" s="16">
        <f t="shared" ca="1" si="164"/>
        <v>1.61</v>
      </c>
      <c r="P802" s="16" t="str">
        <f ca="1">IFERROR(INDEX(VpD!$2:$2,MATCH(H802,VpD!$1:$1,1)),VpD!$I$2)</f>
        <v>1979-1998</v>
      </c>
      <c r="Q802" s="1">
        <f ca="1">INDEX(VpD!$C$3:$I$27,MATCH(F802,VpD!$B$3:$B$27,0),MATCH(P802,VpD!$C$2:$I$2,0))</f>
        <v>26</v>
      </c>
      <c r="R802" s="16">
        <f t="shared" ca="1" si="165"/>
        <v>0.36399999999999999</v>
      </c>
      <c r="S802" s="14">
        <f t="shared" ca="1" si="166"/>
        <v>713933.47</v>
      </c>
      <c r="T802" s="14">
        <f t="shared" ca="1" si="167"/>
        <v>6169112.6799999997</v>
      </c>
      <c r="U802" s="14" t="str">
        <f t="shared" ca="1" si="168"/>
        <v>0A3F507E-1A2A-32B8-E044-0003BA298018</v>
      </c>
    </row>
    <row r="803" spans="1:21" s="14" customFormat="1" x14ac:dyDescent="0.25">
      <c r="A803" s="14">
        <f t="shared" si="156"/>
        <v>803</v>
      </c>
      <c r="B803" s="14" t="str">
        <f t="shared" ca="1" si="157"/>
        <v>B623B5B2-161F-47A4-A23E-9960325A1F7E</v>
      </c>
      <c r="C803" s="14" t="str">
        <f t="shared" ca="1" si="158"/>
        <v>Rendsagervej</v>
      </c>
      <c r="D803" s="14" t="str">
        <f t="shared" ca="1" si="159"/>
        <v>177</v>
      </c>
      <c r="E803" s="14" t="str">
        <f t="shared" ca="1" si="160"/>
        <v>9pd</v>
      </c>
      <c r="F803" s="1">
        <f t="shared" ca="1" si="161"/>
        <v>120</v>
      </c>
      <c r="G803" s="1">
        <f t="shared" ca="1" si="162"/>
        <v>109</v>
      </c>
      <c r="H803" s="1">
        <f t="shared" ca="1" si="163"/>
        <v>1973</v>
      </c>
      <c r="I803" s="1" t="str">
        <f ca="1">INDEX(Relationstabel!$C$3:$K$10,MATCH(INDIRECT($A$1&amp;"J"&amp;A803),Relationstabel!$A$3:$A$10,0),MATCH(IFERROR(VALUE(INDIRECT($A$1&amp;"K"&amp;A803)),0),Relationstabel!$C$1:$K$1,0))</f>
        <v>Naturgas</v>
      </c>
      <c r="J803" s="1" t="str">
        <f ca="1">INDEX(Anvendelseskode!B:B,MATCH($F803,Anvendelseskode!$A:$A,0))</f>
        <v>Fritliggende enfamilieshus (parcelhus)</v>
      </c>
      <c r="K803" s="1" t="str">
        <f ca="1">INDEX(Anvendelseskode!C:C,MATCH($F803,Anvendelseskode!$A:$A,0))</f>
        <v>Parcelhuse</v>
      </c>
      <c r="L803" s="1" t="str">
        <f ca="1">INDEX(Anvendelseskode!D:D,MATCH($F803,Anvendelseskode!$A:$A,0))</f>
        <v>Private husholdninger</v>
      </c>
      <c r="M803" s="1" t="str">
        <f ca="1">IFERROR(INDEX(SBi!$2:$2,MATCH(H803,SBi!$1:$1,1)),SBi!$K$2)</f>
        <v>1973-1978</v>
      </c>
      <c r="N803" s="1">
        <f ca="1">INDEX(SBi!$C$3:$K$28,MATCH(F803,SBi!$B$3:$B$28,0),MATCH(M803,SBi!$C$2:$K$2,0))</f>
        <v>119.8</v>
      </c>
      <c r="O803" s="16">
        <f t="shared" ca="1" si="164"/>
        <v>13.058199999999999</v>
      </c>
      <c r="P803" s="16" t="str">
        <f ca="1">IFERROR(INDEX(VpD!$2:$2,MATCH(H803,VpD!$1:$1,1)),VpD!$I$2)</f>
        <v>1973-1978</v>
      </c>
      <c r="Q803" s="1">
        <f ca="1">INDEX(VpD!$C$3:$I$27,MATCH(F803,VpD!$B$3:$B$27,0),MATCH(P803,VpD!$C$2:$I$2,0))</f>
        <v>117</v>
      </c>
      <c r="R803" s="16">
        <f t="shared" ca="1" si="165"/>
        <v>12.753</v>
      </c>
      <c r="S803" s="14">
        <f t="shared" ca="1" si="166"/>
        <v>710746.02</v>
      </c>
      <c r="T803" s="14">
        <f t="shared" ca="1" si="167"/>
        <v>6171802.0199999996</v>
      </c>
      <c r="U803" s="14" t="str">
        <f t="shared" ca="1" si="168"/>
        <v>0A3F507E-202A-32B8-E044-0003BA298018</v>
      </c>
    </row>
    <row r="804" spans="1:21" s="14" customFormat="1" x14ac:dyDescent="0.25">
      <c r="A804" s="14">
        <f t="shared" si="156"/>
        <v>804</v>
      </c>
      <c r="B804" s="14" t="str">
        <f t="shared" ca="1" si="157"/>
        <v>825B67BB-DBB1-490E-B4F3-7BE1CBD1F16F</v>
      </c>
      <c r="C804" s="14" t="str">
        <f t="shared" ca="1" si="158"/>
        <v>Bellishaven</v>
      </c>
      <c r="D804" s="14" t="str">
        <f t="shared" ca="1" si="159"/>
        <v>42</v>
      </c>
      <c r="E804" s="14" t="str">
        <f t="shared" ca="1" si="160"/>
        <v>27av</v>
      </c>
      <c r="F804" s="1">
        <f t="shared" ca="1" si="161"/>
        <v>130</v>
      </c>
      <c r="G804" s="1">
        <f t="shared" ca="1" si="162"/>
        <v>123</v>
      </c>
      <c r="H804" s="1">
        <f t="shared" ca="1" si="163"/>
        <v>1993</v>
      </c>
      <c r="I804" s="1" t="str">
        <f ca="1">INDEX(Relationstabel!$C$3:$K$10,MATCH(INDIRECT($A$1&amp;"J"&amp;A804),Relationstabel!$A$3:$A$10,0),MATCH(IFERROR(VALUE(INDIRECT($A$1&amp;"K"&amp;A804)),0),Relationstabel!$C$1:$K$1,0))</f>
        <v>Fjernvarme/ Blokvarme</v>
      </c>
      <c r="J804" s="1" t="str">
        <f ca="1">INDEX(Anvendelseskode!B:B,MATCH($F804,Anvendelseskode!$A:$A,0))</f>
        <v>Række-, kæde-, dobbelthus (lodret adskillelse mellem enhederne)</v>
      </c>
      <c r="K804" s="1" t="str">
        <f ca="1">INDEX(Anvendelseskode!C:C,MATCH($F804,Anvendelseskode!$A:$A,0))</f>
        <v>Række-, kæde og dobbelthuse</v>
      </c>
      <c r="L804" s="1" t="str">
        <f ca="1">INDEX(Anvendelseskode!D:D,MATCH($F804,Anvendelseskode!$A:$A,0))</f>
        <v>Private husholdninger</v>
      </c>
      <c r="M804" s="1" t="str">
        <f ca="1">IFERROR(INDEX(SBi!$2:$2,MATCH(H804,SBi!$1:$1,1)),SBi!$K$2)</f>
        <v>1979-1998</v>
      </c>
      <c r="N804" s="1">
        <f ca="1">INDEX(SBi!$C$3:$K$28,MATCH(F804,SBi!$B$3:$B$28,0),MATCH(M804,SBi!$C$2:$K$2,0))</f>
        <v>96.8</v>
      </c>
      <c r="O804" s="16">
        <f t="shared" ca="1" si="164"/>
        <v>11.9064</v>
      </c>
      <c r="P804" s="16" t="str">
        <f ca="1">IFERROR(INDEX(VpD!$2:$2,MATCH(H804,VpD!$1:$1,1)),VpD!$I$2)</f>
        <v>1979-1998</v>
      </c>
      <c r="Q804" s="1">
        <f ca="1">INDEX(VpD!$C$3:$I$27,MATCH(F804,VpD!$B$3:$B$27,0),MATCH(P804,VpD!$C$2:$I$2,0))</f>
        <v>74</v>
      </c>
      <c r="R804" s="16">
        <f t="shared" ca="1" si="165"/>
        <v>9.1020000000000003</v>
      </c>
      <c r="S804" s="14">
        <f t="shared" ca="1" si="166"/>
        <v>711563.64</v>
      </c>
      <c r="T804" s="14">
        <f t="shared" ca="1" si="167"/>
        <v>6172525.3899999997</v>
      </c>
      <c r="U804" s="14" t="str">
        <f t="shared" ca="1" si="168"/>
        <v>0A3F507E-1532-32B8-E044-0003BA298018</v>
      </c>
    </row>
    <row r="805" spans="1:21" s="14" customFormat="1" x14ac:dyDescent="0.25">
      <c r="A805" s="14">
        <f t="shared" si="156"/>
        <v>805</v>
      </c>
      <c r="B805" s="14" t="str">
        <f t="shared" ca="1" si="157"/>
        <v>A6A164F8-1634-411E-8888-CCCF0CBCB217</v>
      </c>
      <c r="C805" s="14" t="str">
        <f t="shared" ca="1" si="158"/>
        <v>Bæverbo</v>
      </c>
      <c r="D805" s="14" t="str">
        <f t="shared" ca="1" si="159"/>
        <v>9</v>
      </c>
      <c r="E805" s="14" t="str">
        <f t="shared" ca="1" si="160"/>
        <v>6qæ</v>
      </c>
      <c r="F805" s="1">
        <f t="shared" ca="1" si="161"/>
        <v>130</v>
      </c>
      <c r="G805" s="1">
        <f t="shared" ca="1" si="162"/>
        <v>109</v>
      </c>
      <c r="H805" s="1">
        <f t="shared" ca="1" si="163"/>
        <v>1978</v>
      </c>
      <c r="I805" s="1" t="str">
        <f ca="1">INDEX(Relationstabel!$C$3:$K$10,MATCH(INDIRECT($A$1&amp;"J"&amp;A805),Relationstabel!$A$3:$A$10,0),MATCH(IFERROR(VALUE(INDIRECT($A$1&amp;"K"&amp;A805)),0),Relationstabel!$C$1:$K$1,0))</f>
        <v>Fjernvarme/ Blokvarme</v>
      </c>
      <c r="J805" s="1" t="str">
        <f ca="1">INDEX(Anvendelseskode!B:B,MATCH($F805,Anvendelseskode!$A:$A,0))</f>
        <v>Række-, kæde-, dobbelthus (lodret adskillelse mellem enhederne)</v>
      </c>
      <c r="K805" s="1" t="str">
        <f ca="1">INDEX(Anvendelseskode!C:C,MATCH($F805,Anvendelseskode!$A:$A,0))</f>
        <v>Række-, kæde og dobbelthuse</v>
      </c>
      <c r="L805" s="1" t="str">
        <f ca="1">INDEX(Anvendelseskode!D:D,MATCH($F805,Anvendelseskode!$A:$A,0))</f>
        <v>Private husholdninger</v>
      </c>
      <c r="M805" s="1" t="str">
        <f ca="1">IFERROR(INDEX(SBi!$2:$2,MATCH(H805,SBi!$1:$1,1)),SBi!$K$2)</f>
        <v>1973-1978</v>
      </c>
      <c r="N805" s="1">
        <f ca="1">INDEX(SBi!$C$3:$K$28,MATCH(F805,SBi!$B$3:$B$28,0),MATCH(M805,SBi!$C$2:$K$2,0))</f>
        <v>112.6</v>
      </c>
      <c r="O805" s="16">
        <f t="shared" ca="1" si="164"/>
        <v>12.273399999999999</v>
      </c>
      <c r="P805" s="16" t="str">
        <f ca="1">IFERROR(INDEX(VpD!$2:$2,MATCH(H805,VpD!$1:$1,1)),VpD!$I$2)</f>
        <v>1973-1978</v>
      </c>
      <c r="Q805" s="1">
        <f ca="1">INDEX(VpD!$C$3:$I$27,MATCH(F805,VpD!$B$3:$B$27,0),MATCH(P805,VpD!$C$2:$I$2,0))</f>
        <v>98</v>
      </c>
      <c r="R805" s="16">
        <f t="shared" ca="1" si="165"/>
        <v>10.682</v>
      </c>
      <c r="S805" s="14">
        <f t="shared" ca="1" si="166"/>
        <v>713676.72</v>
      </c>
      <c r="T805" s="14">
        <f t="shared" ca="1" si="167"/>
        <v>6169484.8700000001</v>
      </c>
      <c r="U805" s="14" t="str">
        <f t="shared" ca="1" si="168"/>
        <v>0A3F507E-1632-32B8-E044-0003BA298018</v>
      </c>
    </row>
    <row r="806" spans="1:21" s="14" customFormat="1" x14ac:dyDescent="0.25">
      <c r="A806" s="14">
        <f t="shared" si="156"/>
        <v>806</v>
      </c>
      <c r="B806" s="14" t="str">
        <f t="shared" ca="1" si="157"/>
        <v>1616B630-66D5-4335-B47F-222620DA5B3A</v>
      </c>
      <c r="C806" s="14" t="str">
        <f t="shared" ca="1" si="158"/>
        <v>Kollerupvej</v>
      </c>
      <c r="D806" s="14" t="str">
        <f t="shared" ca="1" si="159"/>
        <v>53</v>
      </c>
      <c r="E806" s="14" t="str">
        <f t="shared" ca="1" si="160"/>
        <v>6hv</v>
      </c>
      <c r="F806" s="1">
        <f t="shared" ca="1" si="161"/>
        <v>130</v>
      </c>
      <c r="G806" s="1">
        <f t="shared" ca="1" si="162"/>
        <v>130</v>
      </c>
      <c r="H806" s="1">
        <f t="shared" ca="1" si="163"/>
        <v>1964</v>
      </c>
      <c r="I806" s="1" t="str">
        <f ca="1">INDEX(Relationstabel!$C$3:$K$10,MATCH(INDIRECT($A$1&amp;"J"&amp;A806),Relationstabel!$A$3:$A$10,0),MATCH(IFERROR(VALUE(INDIRECT($A$1&amp;"K"&amp;A806)),0),Relationstabel!$C$1:$K$1,0))</f>
        <v>Olie</v>
      </c>
      <c r="J806" s="1" t="str">
        <f ca="1">INDEX(Anvendelseskode!B:B,MATCH($F806,Anvendelseskode!$A:$A,0))</f>
        <v>Række-, kæde-, dobbelthus (lodret adskillelse mellem enhederne)</v>
      </c>
      <c r="K806" s="1" t="str">
        <f ca="1">INDEX(Anvendelseskode!C:C,MATCH($F806,Anvendelseskode!$A:$A,0))</f>
        <v>Række-, kæde og dobbelthuse</v>
      </c>
      <c r="L806" s="1" t="str">
        <f ca="1">INDEX(Anvendelseskode!D:D,MATCH($F806,Anvendelseskode!$A:$A,0))</f>
        <v>Private husholdninger</v>
      </c>
      <c r="M806" s="1" t="str">
        <f ca="1">IFERROR(INDEX(SBi!$2:$2,MATCH(H806,SBi!$1:$1,1)),SBi!$K$2)</f>
        <v>1961-1972</v>
      </c>
      <c r="N806" s="1">
        <f ca="1">INDEX(SBi!$C$3:$K$28,MATCH(F806,SBi!$B$3:$B$28,0),MATCH(M806,SBi!$C$2:$K$2,0))</f>
        <v>119.9</v>
      </c>
      <c r="O806" s="16">
        <f t="shared" ca="1" si="164"/>
        <v>15.587</v>
      </c>
      <c r="P806" s="16" t="str">
        <f ca="1">IFERROR(INDEX(VpD!$2:$2,MATCH(H806,VpD!$1:$1,1)),VpD!$I$2)</f>
        <v>1961-1972</v>
      </c>
      <c r="Q806" s="1">
        <f ca="1">INDEX(VpD!$C$3:$I$27,MATCH(F806,VpD!$B$3:$B$27,0),MATCH(P806,VpD!$C$2:$I$2,0))</f>
        <v>120</v>
      </c>
      <c r="R806" s="16">
        <f t="shared" ca="1" si="165"/>
        <v>15.6</v>
      </c>
      <c r="S806" s="14">
        <f t="shared" ca="1" si="166"/>
        <v>713729.45</v>
      </c>
      <c r="T806" s="14">
        <f t="shared" ca="1" si="167"/>
        <v>6169064</v>
      </c>
      <c r="U806" s="14" t="str">
        <f t="shared" ca="1" si="168"/>
        <v>0A3F507E-1C32-32B8-E044-0003BA298018</v>
      </c>
    </row>
    <row r="807" spans="1:21" s="14" customFormat="1" x14ac:dyDescent="0.25">
      <c r="A807" s="14">
        <f t="shared" si="156"/>
        <v>807</v>
      </c>
      <c r="B807" s="14" t="str">
        <f t="shared" ca="1" si="157"/>
        <v>483BA734-7925-4A82-A937-1534B3DDF421</v>
      </c>
      <c r="C807" s="14" t="str">
        <f t="shared" ca="1" si="158"/>
        <v>Rendsagervej</v>
      </c>
      <c r="D807" s="14" t="str">
        <f t="shared" ca="1" si="159"/>
        <v>193</v>
      </c>
      <c r="E807" s="14" t="str">
        <f t="shared" ca="1" si="160"/>
        <v>9lx</v>
      </c>
      <c r="F807" s="1">
        <f t="shared" ca="1" si="161"/>
        <v>120</v>
      </c>
      <c r="G807" s="1">
        <f t="shared" ca="1" si="162"/>
        <v>109</v>
      </c>
      <c r="H807" s="1">
        <f t="shared" ca="1" si="163"/>
        <v>1988</v>
      </c>
      <c r="I807" s="1" t="str">
        <f ca="1">INDEX(Relationstabel!$C$3:$K$10,MATCH(INDIRECT($A$1&amp;"J"&amp;A807),Relationstabel!$A$3:$A$10,0),MATCH(IFERROR(VALUE(INDIRECT($A$1&amp;"K"&amp;A807)),0),Relationstabel!$C$1:$K$1,0))</f>
        <v>Naturgas</v>
      </c>
      <c r="J807" s="1" t="str">
        <f ca="1">INDEX(Anvendelseskode!B:B,MATCH($F807,Anvendelseskode!$A:$A,0))</f>
        <v>Fritliggende enfamilieshus (parcelhus)</v>
      </c>
      <c r="K807" s="1" t="str">
        <f ca="1">INDEX(Anvendelseskode!C:C,MATCH($F807,Anvendelseskode!$A:$A,0))</f>
        <v>Parcelhuse</v>
      </c>
      <c r="L807" s="1" t="str">
        <f ca="1">INDEX(Anvendelseskode!D:D,MATCH($F807,Anvendelseskode!$A:$A,0))</f>
        <v>Private husholdninger</v>
      </c>
      <c r="M807" s="1" t="str">
        <f ca="1">IFERROR(INDEX(SBi!$2:$2,MATCH(H807,SBi!$1:$1,1)),SBi!$K$2)</f>
        <v>1979-1998</v>
      </c>
      <c r="N807" s="1">
        <f ca="1">INDEX(SBi!$C$3:$K$28,MATCH(F807,SBi!$B$3:$B$28,0),MATCH(M807,SBi!$C$2:$K$2,0))</f>
        <v>105.4</v>
      </c>
      <c r="O807" s="16">
        <f t="shared" ca="1" si="164"/>
        <v>11.4886</v>
      </c>
      <c r="P807" s="16" t="str">
        <f ca="1">IFERROR(INDEX(VpD!$2:$2,MATCH(H807,VpD!$1:$1,1)),VpD!$I$2)</f>
        <v>1979-1998</v>
      </c>
      <c r="Q807" s="1">
        <f ca="1">INDEX(VpD!$C$3:$I$27,MATCH(F807,VpD!$B$3:$B$27,0),MATCH(P807,VpD!$C$2:$I$2,0))</f>
        <v>90</v>
      </c>
      <c r="R807" s="16">
        <f t="shared" ca="1" si="165"/>
        <v>9.81</v>
      </c>
      <c r="S807" s="14">
        <f t="shared" ca="1" si="166"/>
        <v>710831.25</v>
      </c>
      <c r="T807" s="14">
        <f t="shared" ca="1" si="167"/>
        <v>6171877.3200000003</v>
      </c>
      <c r="U807" s="14" t="str">
        <f t="shared" ca="1" si="168"/>
        <v>0A3F507E-2032-32B8-E044-0003BA298018</v>
      </c>
    </row>
    <row r="808" spans="1:21" s="14" customFormat="1" x14ac:dyDescent="0.25">
      <c r="A808" s="14">
        <f t="shared" si="156"/>
        <v>808</v>
      </c>
      <c r="B808" s="14" t="str">
        <f t="shared" ca="1" si="157"/>
        <v>398EEE23-D251-4B00-9ABA-13DB49E51ADE</v>
      </c>
      <c r="C808" s="14" t="str">
        <f t="shared" ca="1" si="158"/>
        <v>Hasselbo</v>
      </c>
      <c r="D808" s="14" t="str">
        <f t="shared" ca="1" si="159"/>
        <v>4</v>
      </c>
      <c r="E808" s="14" t="str">
        <f t="shared" ca="1" si="160"/>
        <v>6vc</v>
      </c>
      <c r="F808" s="1">
        <f t="shared" ca="1" si="161"/>
        <v>130</v>
      </c>
      <c r="G808" s="1">
        <f t="shared" ca="1" si="162"/>
        <v>109</v>
      </c>
      <c r="H808" s="1">
        <f t="shared" ca="1" si="163"/>
        <v>1978</v>
      </c>
      <c r="I808" s="1" t="str">
        <f ca="1">INDEX(Relationstabel!$C$3:$K$10,MATCH(INDIRECT($A$1&amp;"J"&amp;A808),Relationstabel!$A$3:$A$10,0),MATCH(IFERROR(VALUE(INDIRECT($A$1&amp;"K"&amp;A808)),0),Relationstabel!$C$1:$K$1,0))</f>
        <v>Fjernvarme/ Blokvarme</v>
      </c>
      <c r="J808" s="1" t="str">
        <f ca="1">INDEX(Anvendelseskode!B:B,MATCH($F808,Anvendelseskode!$A:$A,0))</f>
        <v>Række-, kæde-, dobbelthus (lodret adskillelse mellem enhederne)</v>
      </c>
      <c r="K808" s="1" t="str">
        <f ca="1">INDEX(Anvendelseskode!C:C,MATCH($F808,Anvendelseskode!$A:$A,0))</f>
        <v>Række-, kæde og dobbelthuse</v>
      </c>
      <c r="L808" s="1" t="str">
        <f ca="1">INDEX(Anvendelseskode!D:D,MATCH($F808,Anvendelseskode!$A:$A,0))</f>
        <v>Private husholdninger</v>
      </c>
      <c r="M808" s="1" t="str">
        <f ca="1">IFERROR(INDEX(SBi!$2:$2,MATCH(H808,SBi!$1:$1,1)),SBi!$K$2)</f>
        <v>1973-1978</v>
      </c>
      <c r="N808" s="1">
        <f ca="1">INDEX(SBi!$C$3:$K$28,MATCH(F808,SBi!$B$3:$B$28,0),MATCH(M808,SBi!$C$2:$K$2,0))</f>
        <v>112.6</v>
      </c>
      <c r="O808" s="16">
        <f t="shared" ca="1" si="164"/>
        <v>12.273399999999999</v>
      </c>
      <c r="P808" s="16" t="str">
        <f ca="1">IFERROR(INDEX(VpD!$2:$2,MATCH(H808,VpD!$1:$1,1)),VpD!$I$2)</f>
        <v>1973-1978</v>
      </c>
      <c r="Q808" s="1">
        <f ca="1">INDEX(VpD!$C$3:$I$27,MATCH(F808,VpD!$B$3:$B$27,0),MATCH(P808,VpD!$C$2:$I$2,0))</f>
        <v>98</v>
      </c>
      <c r="R808" s="16">
        <f t="shared" ca="1" si="165"/>
        <v>10.682</v>
      </c>
      <c r="S808" s="14">
        <f t="shared" ca="1" si="166"/>
        <v>713385.35</v>
      </c>
      <c r="T808" s="14">
        <f t="shared" ca="1" si="167"/>
        <v>6169681.4900000002</v>
      </c>
      <c r="U808" s="14" t="str">
        <f t="shared" ca="1" si="168"/>
        <v>0A3F507E-183A-32B8-E044-0003BA298018</v>
      </c>
    </row>
    <row r="809" spans="1:21" s="14" customFormat="1" x14ac:dyDescent="0.25">
      <c r="A809" s="14">
        <f t="shared" si="156"/>
        <v>809</v>
      </c>
      <c r="B809" s="14" t="str">
        <f t="shared" ca="1" si="157"/>
        <v>64518E8E-9D64-4F08-8667-84A925806C92</v>
      </c>
      <c r="C809" s="14" t="str">
        <f t="shared" ca="1" si="158"/>
        <v>Pilehavevænge</v>
      </c>
      <c r="D809" s="14" t="str">
        <f t="shared" ca="1" si="159"/>
        <v>56</v>
      </c>
      <c r="E809" s="14" t="str">
        <f t="shared" ca="1" si="160"/>
        <v>10bv</v>
      </c>
      <c r="F809" s="1">
        <f t="shared" ca="1" si="161"/>
        <v>120</v>
      </c>
      <c r="G809" s="1">
        <f t="shared" ca="1" si="162"/>
        <v>112</v>
      </c>
      <c r="H809" s="1">
        <f t="shared" ca="1" si="163"/>
        <v>1990</v>
      </c>
      <c r="I809" s="1" t="str">
        <f ca="1">INDEX(Relationstabel!$C$3:$K$10,MATCH(INDIRECT($A$1&amp;"J"&amp;A809),Relationstabel!$A$3:$A$10,0),MATCH(IFERROR(VALUE(INDIRECT($A$1&amp;"K"&amp;A809)),0),Relationstabel!$C$1:$K$1,0))</f>
        <v>Fjernvarme/ Blokvarme</v>
      </c>
      <c r="J809" s="1" t="str">
        <f ca="1">INDEX(Anvendelseskode!B:B,MATCH($F809,Anvendelseskode!$A:$A,0))</f>
        <v>Fritliggende enfamilieshus (parcelhus)</v>
      </c>
      <c r="K809" s="1" t="str">
        <f ca="1">INDEX(Anvendelseskode!C:C,MATCH($F809,Anvendelseskode!$A:$A,0))</f>
        <v>Parcelhuse</v>
      </c>
      <c r="L809" s="1" t="str">
        <f ca="1">INDEX(Anvendelseskode!D:D,MATCH($F809,Anvendelseskode!$A:$A,0))</f>
        <v>Private husholdninger</v>
      </c>
      <c r="M809" s="1" t="str">
        <f ca="1">IFERROR(INDEX(SBi!$2:$2,MATCH(H809,SBi!$1:$1,1)),SBi!$K$2)</f>
        <v>1979-1998</v>
      </c>
      <c r="N809" s="1">
        <f ca="1">INDEX(SBi!$C$3:$K$28,MATCH(F809,SBi!$B$3:$B$28,0),MATCH(M809,SBi!$C$2:$K$2,0))</f>
        <v>105.4</v>
      </c>
      <c r="O809" s="16">
        <f t="shared" ca="1" si="164"/>
        <v>11.804800000000002</v>
      </c>
      <c r="P809" s="16" t="str">
        <f ca="1">IFERROR(INDEX(VpD!$2:$2,MATCH(H809,VpD!$1:$1,1)),VpD!$I$2)</f>
        <v>1979-1998</v>
      </c>
      <c r="Q809" s="1">
        <f ca="1">INDEX(VpD!$C$3:$I$27,MATCH(F809,VpD!$B$3:$B$27,0),MATCH(P809,VpD!$C$2:$I$2,0))</f>
        <v>90</v>
      </c>
      <c r="R809" s="16">
        <f t="shared" ca="1" si="165"/>
        <v>10.08</v>
      </c>
      <c r="S809" s="14">
        <f t="shared" ca="1" si="166"/>
        <v>711301.8</v>
      </c>
      <c r="T809" s="14">
        <f t="shared" ca="1" si="167"/>
        <v>6171579.2199999997</v>
      </c>
      <c r="U809" s="14" t="str">
        <f t="shared" ca="1" si="168"/>
        <v>0A3F507E-1F3A-32B8-E044-0003BA298018</v>
      </c>
    </row>
    <row r="810" spans="1:21" s="14" customFormat="1" x14ac:dyDescent="0.25">
      <c r="A810" s="14">
        <f t="shared" si="156"/>
        <v>810</v>
      </c>
      <c r="B810" s="14" t="str">
        <f t="shared" ca="1" si="157"/>
        <v>9FA53FC7-D946-459D-9894-E8799A2B18C3</v>
      </c>
      <c r="C810" s="14" t="str">
        <f t="shared" ca="1" si="158"/>
        <v>Søholmvej</v>
      </c>
      <c r="D810" s="14" t="str">
        <f t="shared" ca="1" si="159"/>
        <v>12</v>
      </c>
      <c r="E810" s="14" t="str">
        <f t="shared" ca="1" si="160"/>
        <v>6n</v>
      </c>
      <c r="F810" s="1">
        <f t="shared" ca="1" si="161"/>
        <v>120</v>
      </c>
      <c r="G810" s="1">
        <f t="shared" ca="1" si="162"/>
        <v>234</v>
      </c>
      <c r="H810" s="1">
        <f t="shared" ca="1" si="163"/>
        <v>1984</v>
      </c>
      <c r="I810" s="1" t="str">
        <f ca="1">INDEX(Relationstabel!$C$3:$K$10,MATCH(INDIRECT($A$1&amp;"J"&amp;A810),Relationstabel!$A$3:$A$10,0),MATCH(IFERROR(VALUE(INDIRECT($A$1&amp;"K"&amp;A810)),0),Relationstabel!$C$1:$K$1,0))</f>
        <v>Naturgas</v>
      </c>
      <c r="J810" s="1" t="str">
        <f ca="1">INDEX(Anvendelseskode!B:B,MATCH($F810,Anvendelseskode!$A:$A,0))</f>
        <v>Fritliggende enfamilieshus (parcelhus)</v>
      </c>
      <c r="K810" s="1" t="str">
        <f ca="1">INDEX(Anvendelseskode!C:C,MATCH($F810,Anvendelseskode!$A:$A,0))</f>
        <v>Parcelhuse</v>
      </c>
      <c r="L810" s="1" t="str">
        <f ca="1">INDEX(Anvendelseskode!D:D,MATCH($F810,Anvendelseskode!$A:$A,0))</f>
        <v>Private husholdninger</v>
      </c>
      <c r="M810" s="1" t="str">
        <f ca="1">IFERROR(INDEX(SBi!$2:$2,MATCH(H810,SBi!$1:$1,1)),SBi!$K$2)</f>
        <v>1979-1998</v>
      </c>
      <c r="N810" s="1">
        <f ca="1">INDEX(SBi!$C$3:$K$28,MATCH(F810,SBi!$B$3:$B$28,0),MATCH(M810,SBi!$C$2:$K$2,0))</f>
        <v>105.4</v>
      </c>
      <c r="O810" s="16">
        <f t="shared" ca="1" si="164"/>
        <v>24.663600000000002</v>
      </c>
      <c r="P810" s="16" t="str">
        <f ca="1">IFERROR(INDEX(VpD!$2:$2,MATCH(H810,VpD!$1:$1,1)),VpD!$I$2)</f>
        <v>1979-1998</v>
      </c>
      <c r="Q810" s="1">
        <f ca="1">INDEX(VpD!$C$3:$I$27,MATCH(F810,VpD!$B$3:$B$27,0),MATCH(P810,VpD!$C$2:$I$2,0))</f>
        <v>90</v>
      </c>
      <c r="R810" s="16">
        <f t="shared" ca="1" si="165"/>
        <v>21.06</v>
      </c>
      <c r="S810" s="14">
        <f t="shared" ca="1" si="166"/>
        <v>713425.39</v>
      </c>
      <c r="T810" s="14">
        <f t="shared" ca="1" si="167"/>
        <v>6168561.9199999999</v>
      </c>
      <c r="U810" s="14" t="str">
        <f t="shared" ca="1" si="168"/>
        <v>0A3F507E-233A-32B8-E044-0003BA298018</v>
      </c>
    </row>
    <row r="811" spans="1:21" s="14" customFormat="1" x14ac:dyDescent="0.25">
      <c r="A811" s="14">
        <f t="shared" si="156"/>
        <v>811</v>
      </c>
      <c r="B811" s="14" t="str">
        <f t="shared" ca="1" si="157"/>
        <v>401B12F9-1620-4A79-B29E-0F87B9D28BEA</v>
      </c>
      <c r="C811" s="14" t="str">
        <f t="shared" ca="1" si="158"/>
        <v>Kirkebakke Alle</v>
      </c>
      <c r="D811" s="14" t="str">
        <f t="shared" ca="1" si="159"/>
        <v>7</v>
      </c>
      <c r="E811" s="14" t="str">
        <f t="shared" ca="1" si="160"/>
        <v>15bæ</v>
      </c>
      <c r="F811" s="1">
        <f t="shared" ca="1" si="161"/>
        <v>120</v>
      </c>
      <c r="G811" s="1">
        <f t="shared" ca="1" si="162"/>
        <v>211</v>
      </c>
      <c r="H811" s="1">
        <f t="shared" ca="1" si="163"/>
        <v>1976</v>
      </c>
      <c r="I811" s="1" t="str">
        <f ca="1">INDEX(Relationstabel!$C$3:$K$10,MATCH(INDIRECT($A$1&amp;"J"&amp;A811),Relationstabel!$A$3:$A$10,0),MATCH(IFERROR(VALUE(INDIRECT($A$1&amp;"K"&amp;A811)),0),Relationstabel!$C$1:$K$1,0))</f>
        <v>Elvarme</v>
      </c>
      <c r="J811" s="1" t="str">
        <f ca="1">INDEX(Anvendelseskode!B:B,MATCH($F811,Anvendelseskode!$A:$A,0))</f>
        <v>Fritliggende enfamilieshus (parcelhus)</v>
      </c>
      <c r="K811" s="1" t="str">
        <f ca="1">INDEX(Anvendelseskode!C:C,MATCH($F811,Anvendelseskode!$A:$A,0))</f>
        <v>Parcelhuse</v>
      </c>
      <c r="L811" s="1" t="str">
        <f ca="1">INDEX(Anvendelseskode!D:D,MATCH($F811,Anvendelseskode!$A:$A,0))</f>
        <v>Private husholdninger</v>
      </c>
      <c r="M811" s="1" t="str">
        <f ca="1">IFERROR(INDEX(SBi!$2:$2,MATCH(H811,SBi!$1:$1,1)),SBi!$K$2)</f>
        <v>1973-1978</v>
      </c>
      <c r="N811" s="1">
        <f ca="1">INDEX(SBi!$C$3:$K$28,MATCH(F811,SBi!$B$3:$B$28,0),MATCH(M811,SBi!$C$2:$K$2,0))</f>
        <v>119.8</v>
      </c>
      <c r="O811" s="16">
        <f t="shared" ca="1" si="164"/>
        <v>25.277799999999999</v>
      </c>
      <c r="P811" s="16" t="str">
        <f ca="1">IFERROR(INDEX(VpD!$2:$2,MATCH(H811,VpD!$1:$1,1)),VpD!$I$2)</f>
        <v>1973-1978</v>
      </c>
      <c r="Q811" s="1">
        <f ca="1">INDEX(VpD!$C$3:$I$27,MATCH(F811,VpD!$B$3:$B$27,0),MATCH(P811,VpD!$C$2:$I$2,0))</f>
        <v>117</v>
      </c>
      <c r="R811" s="16">
        <f t="shared" ca="1" si="165"/>
        <v>24.687000000000001</v>
      </c>
      <c r="S811" s="14">
        <f t="shared" ca="1" si="166"/>
        <v>711768.69</v>
      </c>
      <c r="T811" s="14">
        <f t="shared" ca="1" si="167"/>
        <v>6170821.8499999996</v>
      </c>
      <c r="U811" s="14" t="str">
        <f t="shared" ca="1" si="168"/>
        <v>0A3F507E-1B3D-32B8-E044-0003BA298018</v>
      </c>
    </row>
    <row r="812" spans="1:21" s="14" customFormat="1" x14ac:dyDescent="0.25">
      <c r="A812" s="14">
        <f t="shared" si="156"/>
        <v>812</v>
      </c>
      <c r="B812" s="14" t="str">
        <f t="shared" ca="1" si="157"/>
        <v>F8D1D0E8-D4FB-46FD-9742-96E5BFA0C208</v>
      </c>
      <c r="C812" s="14" t="str">
        <f t="shared" ca="1" si="158"/>
        <v>Frydendalsvej</v>
      </c>
      <c r="D812" s="14" t="str">
        <f t="shared" ca="1" si="159"/>
        <v>14</v>
      </c>
      <c r="E812" s="14" t="str">
        <f t="shared" ca="1" si="160"/>
        <v>18ls</v>
      </c>
      <c r="F812" s="1">
        <f t="shared" ca="1" si="161"/>
        <v>120</v>
      </c>
      <c r="G812" s="1">
        <f t="shared" ca="1" si="162"/>
        <v>82</v>
      </c>
      <c r="H812" s="1">
        <f t="shared" ca="1" si="163"/>
        <v>1957</v>
      </c>
      <c r="I812" s="1" t="str">
        <f ca="1">INDEX(Relationstabel!$C$3:$K$10,MATCH(INDIRECT($A$1&amp;"J"&amp;A812),Relationstabel!$A$3:$A$10,0),MATCH(IFERROR(VALUE(INDIRECT($A$1&amp;"K"&amp;A812)),0),Relationstabel!$C$1:$K$1,0))</f>
        <v>Naturgas</v>
      </c>
      <c r="J812" s="1" t="str">
        <f ca="1">INDEX(Anvendelseskode!B:B,MATCH($F812,Anvendelseskode!$A:$A,0))</f>
        <v>Fritliggende enfamilieshus (parcelhus)</v>
      </c>
      <c r="K812" s="1" t="str">
        <f ca="1">INDEX(Anvendelseskode!C:C,MATCH($F812,Anvendelseskode!$A:$A,0))</f>
        <v>Parcelhuse</v>
      </c>
      <c r="L812" s="1" t="str">
        <f ca="1">INDEX(Anvendelseskode!D:D,MATCH($F812,Anvendelseskode!$A:$A,0))</f>
        <v>Private husholdninger</v>
      </c>
      <c r="M812" s="1" t="str">
        <f ca="1">IFERROR(INDEX(SBi!$2:$2,MATCH(H812,SBi!$1:$1,1)),SBi!$K$2)</f>
        <v>1951-1960</v>
      </c>
      <c r="N812" s="1">
        <f ca="1">INDEX(SBi!$C$3:$K$28,MATCH(F812,SBi!$B$3:$B$28,0),MATCH(M812,SBi!$C$2:$K$2,0))</f>
        <v>154.9</v>
      </c>
      <c r="O812" s="16">
        <f t="shared" ca="1" si="164"/>
        <v>12.7018</v>
      </c>
      <c r="P812" s="16" t="str">
        <f ca="1">IFERROR(INDEX(VpD!$2:$2,MATCH(H812,VpD!$1:$1,1)),VpD!$I$2)</f>
        <v>1951-1960</v>
      </c>
      <c r="Q812" s="1">
        <f ca="1">INDEX(VpD!$C$3:$I$27,MATCH(F812,VpD!$B$3:$B$27,0),MATCH(P812,VpD!$C$2:$I$2,0))</f>
        <v>204</v>
      </c>
      <c r="R812" s="16">
        <f t="shared" ca="1" si="165"/>
        <v>16.728000000000002</v>
      </c>
      <c r="S812" s="14">
        <f t="shared" ca="1" si="166"/>
        <v>712944.2</v>
      </c>
      <c r="T812" s="14">
        <f t="shared" ca="1" si="167"/>
        <v>6169076.0199999996</v>
      </c>
      <c r="U812" s="14" t="str">
        <f t="shared" ca="1" si="168"/>
        <v>0A3F507E-1724-32B8-E044-0003BA298018</v>
      </c>
    </row>
    <row r="813" spans="1:21" s="14" customFormat="1" x14ac:dyDescent="0.25">
      <c r="A813" s="14">
        <f t="shared" si="156"/>
        <v>813</v>
      </c>
      <c r="B813" s="14" t="str">
        <f t="shared" ca="1" si="157"/>
        <v>8333BB75-E1A1-4763-8BD8-279504C22D53</v>
      </c>
      <c r="C813" s="14" t="str">
        <f t="shared" ca="1" si="158"/>
        <v>Syvhøjvænge</v>
      </c>
      <c r="D813" s="14" t="str">
        <f t="shared" ca="1" si="159"/>
        <v>240</v>
      </c>
      <c r="E813" s="14" t="str">
        <f t="shared" ca="1" si="160"/>
        <v>22am</v>
      </c>
      <c r="F813" s="1">
        <f t="shared" ca="1" si="161"/>
        <v>120</v>
      </c>
      <c r="G813" s="1">
        <f t="shared" ca="1" si="162"/>
        <v>160</v>
      </c>
      <c r="H813" s="1">
        <f t="shared" ca="1" si="163"/>
        <v>1973</v>
      </c>
      <c r="I813" s="1" t="str">
        <f ca="1">INDEX(Relationstabel!$C$3:$K$10,MATCH(INDIRECT($A$1&amp;"J"&amp;A813),Relationstabel!$A$3:$A$10,0),MATCH(IFERROR(VALUE(INDIRECT($A$1&amp;"K"&amp;A813)),0),Relationstabel!$C$1:$K$1,0))</f>
        <v>Naturgas</v>
      </c>
      <c r="J813" s="1" t="str">
        <f ca="1">INDEX(Anvendelseskode!B:B,MATCH($F813,Anvendelseskode!$A:$A,0))</f>
        <v>Fritliggende enfamilieshus (parcelhus)</v>
      </c>
      <c r="K813" s="1" t="str">
        <f ca="1">INDEX(Anvendelseskode!C:C,MATCH($F813,Anvendelseskode!$A:$A,0))</f>
        <v>Parcelhuse</v>
      </c>
      <c r="L813" s="1" t="str">
        <f ca="1">INDEX(Anvendelseskode!D:D,MATCH($F813,Anvendelseskode!$A:$A,0))</f>
        <v>Private husholdninger</v>
      </c>
      <c r="M813" s="1" t="str">
        <f ca="1">IFERROR(INDEX(SBi!$2:$2,MATCH(H813,SBi!$1:$1,1)),SBi!$K$2)</f>
        <v>1973-1978</v>
      </c>
      <c r="N813" s="1">
        <f ca="1">INDEX(SBi!$C$3:$K$28,MATCH(F813,SBi!$B$3:$B$28,0),MATCH(M813,SBi!$C$2:$K$2,0))</f>
        <v>119.8</v>
      </c>
      <c r="O813" s="16">
        <f t="shared" ca="1" si="164"/>
        <v>19.167999999999999</v>
      </c>
      <c r="P813" s="16" t="str">
        <f ca="1">IFERROR(INDEX(VpD!$2:$2,MATCH(H813,VpD!$1:$1,1)),VpD!$I$2)</f>
        <v>1973-1978</v>
      </c>
      <c r="Q813" s="1">
        <f ca="1">INDEX(VpD!$C$3:$I$27,MATCH(F813,VpD!$B$3:$B$27,0),MATCH(P813,VpD!$C$2:$I$2,0))</f>
        <v>117</v>
      </c>
      <c r="R813" s="16">
        <f t="shared" ca="1" si="165"/>
        <v>18.72</v>
      </c>
      <c r="S813" s="14">
        <f t="shared" ca="1" si="166"/>
        <v>711930.16</v>
      </c>
      <c r="T813" s="14">
        <f t="shared" ca="1" si="167"/>
        <v>6172233.2300000004</v>
      </c>
      <c r="U813" s="14" t="str">
        <f t="shared" ca="1" si="168"/>
        <v>0A3F507E-2324-32B8-E044-0003BA298018</v>
      </c>
    </row>
    <row r="814" spans="1:21" s="14" customFormat="1" x14ac:dyDescent="0.25">
      <c r="A814" s="14">
        <f t="shared" si="156"/>
        <v>814</v>
      </c>
      <c r="B814" s="14" t="str">
        <f t="shared" ca="1" si="157"/>
        <v>AC10946F-10CD-46EF-8CBA-61B6CC3539F1</v>
      </c>
      <c r="C814" s="14" t="str">
        <f t="shared" ca="1" si="158"/>
        <v>Horsbred</v>
      </c>
      <c r="D814" s="14" t="str">
        <f t="shared" ca="1" si="159"/>
        <v>183</v>
      </c>
      <c r="E814" s="14" t="str">
        <f t="shared" ca="1" si="160"/>
        <v>20ac</v>
      </c>
      <c r="F814" s="1">
        <f t="shared" ca="1" si="161"/>
        <v>120</v>
      </c>
      <c r="G814" s="1">
        <f t="shared" ca="1" si="162"/>
        <v>132</v>
      </c>
      <c r="H814" s="1">
        <f t="shared" ca="1" si="163"/>
        <v>1991</v>
      </c>
      <c r="I814" s="1" t="str">
        <f ca="1">INDEX(Relationstabel!$C$3:$K$10,MATCH(INDIRECT($A$1&amp;"J"&amp;A814),Relationstabel!$A$3:$A$10,0),MATCH(IFERROR(VALUE(INDIRECT($A$1&amp;"K"&amp;A814)),0),Relationstabel!$C$1:$K$1,0))</f>
        <v>Fjernvarme/ Blokvarme</v>
      </c>
      <c r="J814" s="1" t="str">
        <f ca="1">INDEX(Anvendelseskode!B:B,MATCH($F814,Anvendelseskode!$A:$A,0))</f>
        <v>Fritliggende enfamilieshus (parcelhus)</v>
      </c>
      <c r="K814" s="1" t="str">
        <f ca="1">INDEX(Anvendelseskode!C:C,MATCH($F814,Anvendelseskode!$A:$A,0))</f>
        <v>Parcelhuse</v>
      </c>
      <c r="L814" s="1" t="str">
        <f ca="1">INDEX(Anvendelseskode!D:D,MATCH($F814,Anvendelseskode!$A:$A,0))</f>
        <v>Private husholdninger</v>
      </c>
      <c r="M814" s="1" t="str">
        <f ca="1">IFERROR(INDEX(SBi!$2:$2,MATCH(H814,SBi!$1:$1,1)),SBi!$K$2)</f>
        <v>1979-1998</v>
      </c>
      <c r="N814" s="1">
        <f ca="1">INDEX(SBi!$C$3:$K$28,MATCH(F814,SBi!$B$3:$B$28,0),MATCH(M814,SBi!$C$2:$K$2,0))</f>
        <v>105.4</v>
      </c>
      <c r="O814" s="16">
        <f t="shared" ca="1" si="164"/>
        <v>13.912800000000001</v>
      </c>
      <c r="P814" s="16" t="str">
        <f ca="1">IFERROR(INDEX(VpD!$2:$2,MATCH(H814,VpD!$1:$1,1)),VpD!$I$2)</f>
        <v>1979-1998</v>
      </c>
      <c r="Q814" s="1">
        <f ca="1">INDEX(VpD!$C$3:$I$27,MATCH(F814,VpD!$B$3:$B$27,0),MATCH(P814,VpD!$C$2:$I$2,0))</f>
        <v>90</v>
      </c>
      <c r="R814" s="16">
        <f t="shared" ca="1" si="165"/>
        <v>11.88</v>
      </c>
      <c r="S814" s="14">
        <f t="shared" ca="1" si="166"/>
        <v>711312.37</v>
      </c>
      <c r="T814" s="14">
        <f t="shared" ca="1" si="167"/>
        <v>6172177.9699999997</v>
      </c>
      <c r="U814" s="14" t="str">
        <f t="shared" ca="1" si="168"/>
        <v>0A3F507E-1927-32B8-E044-0003BA298018</v>
      </c>
    </row>
    <row r="815" spans="1:21" s="14" customFormat="1" x14ac:dyDescent="0.25">
      <c r="A815" s="14">
        <f t="shared" si="156"/>
        <v>815</v>
      </c>
      <c r="B815" s="14" t="str">
        <f t="shared" ca="1" si="157"/>
        <v>029AB565-4655-4C3D-875C-DFA3600B8480</v>
      </c>
      <c r="C815" s="14" t="str">
        <f t="shared" ca="1" si="158"/>
        <v>Hyttebovej</v>
      </c>
      <c r="D815" s="14" t="str">
        <f t="shared" ca="1" si="159"/>
        <v>36</v>
      </c>
      <c r="E815" s="14" t="str">
        <f t="shared" ca="1" si="160"/>
        <v>24dr</v>
      </c>
      <c r="F815" s="1">
        <f t="shared" ca="1" si="161"/>
        <v>120</v>
      </c>
      <c r="G815" s="1">
        <f t="shared" ca="1" si="162"/>
        <v>118</v>
      </c>
      <c r="H815" s="1">
        <f t="shared" ca="1" si="163"/>
        <v>1964</v>
      </c>
      <c r="I815" s="1" t="str">
        <f ca="1">INDEX(Relationstabel!$C$3:$K$10,MATCH(INDIRECT($A$1&amp;"J"&amp;A815),Relationstabel!$A$3:$A$10,0),MATCH(IFERROR(VALUE(INDIRECT($A$1&amp;"K"&amp;A815)),0),Relationstabel!$C$1:$K$1,0))</f>
        <v>Naturgas</v>
      </c>
      <c r="J815" s="1" t="str">
        <f ca="1">INDEX(Anvendelseskode!B:B,MATCH($F815,Anvendelseskode!$A:$A,0))</f>
        <v>Fritliggende enfamilieshus (parcelhus)</v>
      </c>
      <c r="K815" s="1" t="str">
        <f ca="1">INDEX(Anvendelseskode!C:C,MATCH($F815,Anvendelseskode!$A:$A,0))</f>
        <v>Parcelhuse</v>
      </c>
      <c r="L815" s="1" t="str">
        <f ca="1">INDEX(Anvendelseskode!D:D,MATCH($F815,Anvendelseskode!$A:$A,0))</f>
        <v>Private husholdninger</v>
      </c>
      <c r="M815" s="1" t="str">
        <f ca="1">IFERROR(INDEX(SBi!$2:$2,MATCH(H815,SBi!$1:$1,1)),SBi!$K$2)</f>
        <v>1961-1972</v>
      </c>
      <c r="N815" s="1">
        <f ca="1">INDEX(SBi!$C$3:$K$28,MATCH(F815,SBi!$B$3:$B$28,0),MATCH(M815,SBi!$C$2:$K$2,0))</f>
        <v>134.30000000000001</v>
      </c>
      <c r="O815" s="16">
        <f t="shared" ca="1" si="164"/>
        <v>15.847400000000002</v>
      </c>
      <c r="P815" s="16" t="str">
        <f ca="1">IFERROR(INDEX(VpD!$2:$2,MATCH(H815,VpD!$1:$1,1)),VpD!$I$2)</f>
        <v>1961-1972</v>
      </c>
      <c r="Q815" s="1">
        <f ca="1">INDEX(VpD!$C$3:$I$27,MATCH(F815,VpD!$B$3:$B$27,0),MATCH(P815,VpD!$C$2:$I$2,0))</f>
        <v>143</v>
      </c>
      <c r="R815" s="16">
        <f t="shared" ca="1" si="165"/>
        <v>16.873999999999999</v>
      </c>
      <c r="S815" s="14">
        <f t="shared" ca="1" si="166"/>
        <v>713987.95</v>
      </c>
      <c r="T815" s="14">
        <f t="shared" ca="1" si="167"/>
        <v>6169194.6399999997</v>
      </c>
      <c r="U815" s="14" t="str">
        <f t="shared" ca="1" si="168"/>
        <v>0A3F507E-1A27-32B8-E044-0003BA298018</v>
      </c>
    </row>
    <row r="816" spans="1:21" s="14" customFormat="1" x14ac:dyDescent="0.25">
      <c r="A816" s="14">
        <f t="shared" si="156"/>
        <v>816</v>
      </c>
      <c r="B816" s="14" t="str">
        <f t="shared" ca="1" si="157"/>
        <v>A791E70B-6350-441C-BF74-643C4442B9FB</v>
      </c>
      <c r="C816" s="14" t="str">
        <f t="shared" ca="1" si="158"/>
        <v>Kollerupvej</v>
      </c>
      <c r="D816" s="14" t="str">
        <f t="shared" ca="1" si="159"/>
        <v>21</v>
      </c>
      <c r="E816" s="14" t="str">
        <f t="shared" ca="1" si="160"/>
        <v>6de</v>
      </c>
      <c r="F816" s="1">
        <f t="shared" ca="1" si="161"/>
        <v>120</v>
      </c>
      <c r="G816" s="1">
        <f t="shared" ca="1" si="162"/>
        <v>147</v>
      </c>
      <c r="H816" s="1">
        <f t="shared" ca="1" si="163"/>
        <v>1987</v>
      </c>
      <c r="I816" s="1" t="str">
        <f ca="1">INDEX(Relationstabel!$C$3:$K$10,MATCH(INDIRECT($A$1&amp;"J"&amp;A816),Relationstabel!$A$3:$A$10,0),MATCH(IFERROR(VALUE(INDIRECT($A$1&amp;"K"&amp;A816)),0),Relationstabel!$C$1:$K$1,0))</f>
        <v>Naturgas</v>
      </c>
      <c r="J816" s="1" t="str">
        <f ca="1">INDEX(Anvendelseskode!B:B,MATCH($F816,Anvendelseskode!$A:$A,0))</f>
        <v>Fritliggende enfamilieshus (parcelhus)</v>
      </c>
      <c r="K816" s="1" t="str">
        <f ca="1">INDEX(Anvendelseskode!C:C,MATCH($F816,Anvendelseskode!$A:$A,0))</f>
        <v>Parcelhuse</v>
      </c>
      <c r="L816" s="1" t="str">
        <f ca="1">INDEX(Anvendelseskode!D:D,MATCH($F816,Anvendelseskode!$A:$A,0))</f>
        <v>Private husholdninger</v>
      </c>
      <c r="M816" s="1" t="str">
        <f ca="1">IFERROR(INDEX(SBi!$2:$2,MATCH(H816,SBi!$1:$1,1)),SBi!$K$2)</f>
        <v>1979-1998</v>
      </c>
      <c r="N816" s="1">
        <f ca="1">INDEX(SBi!$C$3:$K$28,MATCH(F816,SBi!$B$3:$B$28,0),MATCH(M816,SBi!$C$2:$K$2,0))</f>
        <v>105.4</v>
      </c>
      <c r="O816" s="16">
        <f t="shared" ca="1" si="164"/>
        <v>15.4938</v>
      </c>
      <c r="P816" s="16" t="str">
        <f ca="1">IFERROR(INDEX(VpD!$2:$2,MATCH(H816,VpD!$1:$1,1)),VpD!$I$2)</f>
        <v>1979-1998</v>
      </c>
      <c r="Q816" s="1">
        <f ca="1">INDEX(VpD!$C$3:$I$27,MATCH(F816,VpD!$B$3:$B$27,0),MATCH(P816,VpD!$C$2:$I$2,0))</f>
        <v>90</v>
      </c>
      <c r="R816" s="16">
        <f t="shared" ca="1" si="165"/>
        <v>13.23</v>
      </c>
      <c r="S816" s="14">
        <f t="shared" ca="1" si="166"/>
        <v>713873</v>
      </c>
      <c r="T816" s="14">
        <f t="shared" ca="1" si="167"/>
        <v>6169193.71</v>
      </c>
      <c r="U816" s="14" t="str">
        <f t="shared" ca="1" si="168"/>
        <v>0A3F507E-1C27-32B8-E044-0003BA298018</v>
      </c>
    </row>
    <row r="817" spans="1:21" s="14" customFormat="1" x14ac:dyDescent="0.25">
      <c r="A817" s="14">
        <f t="shared" si="156"/>
        <v>817</v>
      </c>
      <c r="B817" s="14" t="str">
        <f t="shared" ca="1" si="157"/>
        <v>0C25BD0B-958D-4E99-90C8-6EA3DD7503B5</v>
      </c>
      <c r="C817" s="14" t="str">
        <f t="shared" ca="1" si="158"/>
        <v>Løvenborgvej</v>
      </c>
      <c r="D817" s="14" t="str">
        <f t="shared" ca="1" si="159"/>
        <v>9</v>
      </c>
      <c r="E817" s="14" t="str">
        <f t="shared" ca="1" si="160"/>
        <v>24fo</v>
      </c>
      <c r="F817" s="1">
        <f t="shared" ca="1" si="161"/>
        <v>120</v>
      </c>
      <c r="G817" s="1">
        <f t="shared" ca="1" si="162"/>
        <v>157</v>
      </c>
      <c r="H817" s="1">
        <f t="shared" ca="1" si="163"/>
        <v>1962</v>
      </c>
      <c r="I817" s="1" t="str">
        <f ca="1">INDEX(Relationstabel!$C$3:$K$10,MATCH(INDIRECT($A$1&amp;"J"&amp;A817),Relationstabel!$A$3:$A$10,0),MATCH(IFERROR(VALUE(INDIRECT($A$1&amp;"K"&amp;A817)),0),Relationstabel!$C$1:$K$1,0))</f>
        <v>Naturgas</v>
      </c>
      <c r="J817" s="1" t="str">
        <f ca="1">INDEX(Anvendelseskode!B:B,MATCH($F817,Anvendelseskode!$A:$A,0))</f>
        <v>Fritliggende enfamilieshus (parcelhus)</v>
      </c>
      <c r="K817" s="1" t="str">
        <f ca="1">INDEX(Anvendelseskode!C:C,MATCH($F817,Anvendelseskode!$A:$A,0))</f>
        <v>Parcelhuse</v>
      </c>
      <c r="L817" s="1" t="str">
        <f ca="1">INDEX(Anvendelseskode!D:D,MATCH($F817,Anvendelseskode!$A:$A,0))</f>
        <v>Private husholdninger</v>
      </c>
      <c r="M817" s="1" t="str">
        <f ca="1">IFERROR(INDEX(SBi!$2:$2,MATCH(H817,SBi!$1:$1,1)),SBi!$K$2)</f>
        <v>1961-1972</v>
      </c>
      <c r="N817" s="1">
        <f ca="1">INDEX(SBi!$C$3:$K$28,MATCH(F817,SBi!$B$3:$B$28,0),MATCH(M817,SBi!$C$2:$K$2,0))</f>
        <v>134.30000000000001</v>
      </c>
      <c r="O817" s="16">
        <f t="shared" ca="1" si="164"/>
        <v>21.085100000000001</v>
      </c>
      <c r="P817" s="16" t="str">
        <f ca="1">IFERROR(INDEX(VpD!$2:$2,MATCH(H817,VpD!$1:$1,1)),VpD!$I$2)</f>
        <v>1961-1972</v>
      </c>
      <c r="Q817" s="1">
        <f ca="1">INDEX(VpD!$C$3:$I$27,MATCH(F817,VpD!$B$3:$B$27,0),MATCH(P817,VpD!$C$2:$I$2,0))</f>
        <v>143</v>
      </c>
      <c r="R817" s="16">
        <f t="shared" ca="1" si="165"/>
        <v>22.451000000000001</v>
      </c>
      <c r="S817" s="14">
        <f t="shared" ca="1" si="166"/>
        <v>714149.56</v>
      </c>
      <c r="T817" s="14">
        <f t="shared" ca="1" si="167"/>
        <v>6168705.7699999996</v>
      </c>
      <c r="U817" s="14" t="str">
        <f t="shared" ca="1" si="168"/>
        <v>0A3F507E-1D29-32B8-E044-0003BA298018</v>
      </c>
    </row>
    <row r="818" spans="1:21" s="14" customFormat="1" x14ac:dyDescent="0.25">
      <c r="A818" s="14">
        <f t="shared" si="156"/>
        <v>818</v>
      </c>
      <c r="B818" s="14" t="str">
        <f t="shared" ca="1" si="157"/>
        <v>F5F5B777-D7C6-4BB0-901C-E6C9FCF50AC3</v>
      </c>
      <c r="C818" s="14" t="str">
        <f t="shared" ca="1" si="158"/>
        <v>Næsbyholmsvej</v>
      </c>
      <c r="D818" s="14" t="str">
        <f t="shared" ca="1" si="159"/>
        <v>7</v>
      </c>
      <c r="E818" s="14" t="str">
        <f t="shared" ca="1" si="160"/>
        <v>6bø</v>
      </c>
      <c r="F818" s="1">
        <f t="shared" ca="1" si="161"/>
        <v>120</v>
      </c>
      <c r="G818" s="1">
        <f t="shared" ca="1" si="162"/>
        <v>121</v>
      </c>
      <c r="H818" s="1">
        <f t="shared" ca="1" si="163"/>
        <v>1977</v>
      </c>
      <c r="I818" s="1" t="str">
        <f ca="1">INDEX(Relationstabel!$C$3:$K$10,MATCH(INDIRECT($A$1&amp;"J"&amp;A818),Relationstabel!$A$3:$A$10,0),MATCH(IFERROR(VALUE(INDIRECT($A$1&amp;"K"&amp;A818)),0),Relationstabel!$C$1:$K$1,0))</f>
        <v>Elvarme</v>
      </c>
      <c r="J818" s="1" t="str">
        <f ca="1">INDEX(Anvendelseskode!B:B,MATCH($F818,Anvendelseskode!$A:$A,0))</f>
        <v>Fritliggende enfamilieshus (parcelhus)</v>
      </c>
      <c r="K818" s="1" t="str">
        <f ca="1">INDEX(Anvendelseskode!C:C,MATCH($F818,Anvendelseskode!$A:$A,0))</f>
        <v>Parcelhuse</v>
      </c>
      <c r="L818" s="1" t="str">
        <f ca="1">INDEX(Anvendelseskode!D:D,MATCH($F818,Anvendelseskode!$A:$A,0))</f>
        <v>Private husholdninger</v>
      </c>
      <c r="M818" s="1" t="str">
        <f ca="1">IFERROR(INDEX(SBi!$2:$2,MATCH(H818,SBi!$1:$1,1)),SBi!$K$2)</f>
        <v>1973-1978</v>
      </c>
      <c r="N818" s="1">
        <f ca="1">INDEX(SBi!$C$3:$K$28,MATCH(F818,SBi!$B$3:$B$28,0),MATCH(M818,SBi!$C$2:$K$2,0))</f>
        <v>119.8</v>
      </c>
      <c r="O818" s="16">
        <f t="shared" ca="1" si="164"/>
        <v>14.495799999999999</v>
      </c>
      <c r="P818" s="16" t="str">
        <f ca="1">IFERROR(INDEX(VpD!$2:$2,MATCH(H818,VpD!$1:$1,1)),VpD!$I$2)</f>
        <v>1973-1978</v>
      </c>
      <c r="Q818" s="1">
        <f ca="1">INDEX(VpD!$C$3:$I$27,MATCH(F818,VpD!$B$3:$B$27,0),MATCH(P818,VpD!$C$2:$I$2,0))</f>
        <v>117</v>
      </c>
      <c r="R818" s="16">
        <f t="shared" ca="1" si="165"/>
        <v>14.157</v>
      </c>
      <c r="S818" s="14">
        <f t="shared" ca="1" si="166"/>
        <v>713396.64</v>
      </c>
      <c r="T818" s="14">
        <f t="shared" ca="1" si="167"/>
        <v>6168681.9800000004</v>
      </c>
      <c r="U818" s="14" t="str">
        <f t="shared" ca="1" si="168"/>
        <v>0A3F507E-1E29-32B8-E044-0003BA298018</v>
      </c>
    </row>
    <row r="819" spans="1:21" s="14" customFormat="1" x14ac:dyDescent="0.25">
      <c r="A819" s="14">
        <f t="shared" si="156"/>
        <v>819</v>
      </c>
      <c r="B819" s="14" t="str">
        <f t="shared" ca="1" si="157"/>
        <v>663B64E3-C2E0-4524-90C7-776787F97A83</v>
      </c>
      <c r="C819" s="14" t="str">
        <f t="shared" ca="1" si="158"/>
        <v>Engvej</v>
      </c>
      <c r="D819" s="14" t="str">
        <f t="shared" ca="1" si="159"/>
        <v>25</v>
      </c>
      <c r="E819" s="14" t="str">
        <f t="shared" ca="1" si="160"/>
        <v>48</v>
      </c>
      <c r="F819" s="1">
        <f t="shared" ca="1" si="161"/>
        <v>120</v>
      </c>
      <c r="G819" s="1">
        <f t="shared" ca="1" si="162"/>
        <v>94</v>
      </c>
      <c r="H819" s="1">
        <f t="shared" ca="1" si="163"/>
        <v>1800</v>
      </c>
      <c r="I819" s="1" t="str">
        <f ca="1">INDEX(Relationstabel!$C$3:$K$10,MATCH(INDIRECT($A$1&amp;"J"&amp;A819),Relationstabel!$A$3:$A$10,0),MATCH(IFERROR(VALUE(INDIRECT($A$1&amp;"K"&amp;A819)),0),Relationstabel!$C$1:$K$1,0))</f>
        <v>Elvarme</v>
      </c>
      <c r="J819" s="1" t="str">
        <f ca="1">INDEX(Anvendelseskode!B:B,MATCH($F819,Anvendelseskode!$A:$A,0))</f>
        <v>Fritliggende enfamilieshus (parcelhus)</v>
      </c>
      <c r="K819" s="1" t="str">
        <f ca="1">INDEX(Anvendelseskode!C:C,MATCH($F819,Anvendelseskode!$A:$A,0))</f>
        <v>Parcelhuse</v>
      </c>
      <c r="L819" s="1" t="str">
        <f ca="1">INDEX(Anvendelseskode!D:D,MATCH($F819,Anvendelseskode!$A:$A,0))</f>
        <v>Private husholdninger</v>
      </c>
      <c r="M819" s="1" t="str">
        <f ca="1">IFERROR(INDEX(SBi!$2:$2,MATCH(H819,SBi!$1:$1,1)),SBi!$K$2)</f>
        <v>Før 1890</v>
      </c>
      <c r="N819" s="1">
        <f ca="1">INDEX(SBi!$C$3:$K$28,MATCH(F819,SBi!$B$3:$B$28,0),MATCH(M819,SBi!$C$2:$K$2,0))</f>
        <v>170.3</v>
      </c>
      <c r="O819" s="16">
        <f t="shared" ca="1" si="164"/>
        <v>16.008200000000002</v>
      </c>
      <c r="P819" s="16" t="str">
        <f ca="1">IFERROR(INDEX(VpD!$2:$2,MATCH(H819,VpD!$1:$1,1)),VpD!$I$2)</f>
        <v>&lt;1930</v>
      </c>
      <c r="Q819" s="1">
        <f ca="1">INDEX(VpD!$C$3:$I$27,MATCH(F819,VpD!$B$3:$B$27,0),MATCH(P819,VpD!$C$2:$I$2,0))</f>
        <v>209</v>
      </c>
      <c r="R819" s="16">
        <f t="shared" ca="1" si="165"/>
        <v>19.646000000000001</v>
      </c>
      <c r="S819" s="14">
        <f t="shared" ca="1" si="166"/>
        <v>711639.27</v>
      </c>
      <c r="T819" s="14">
        <f t="shared" ca="1" si="167"/>
        <v>6170511.2300000004</v>
      </c>
      <c r="U819" s="14" t="str">
        <f t="shared" ca="1" si="168"/>
        <v>0A3F507E-170D-32B8-E044-0003BA298018</v>
      </c>
    </row>
    <row r="820" spans="1:21" s="14" customFormat="1" x14ac:dyDescent="0.25">
      <c r="A820" s="14">
        <f t="shared" si="156"/>
        <v>820</v>
      </c>
      <c r="B820" s="14" t="str">
        <f t="shared" ca="1" si="157"/>
        <v>FDF02361-BD60-4787-9A0A-E6ADD3EFDEB9</v>
      </c>
      <c r="C820" s="14" t="str">
        <f t="shared" ca="1" si="158"/>
        <v>Syvhøjvænge</v>
      </c>
      <c r="D820" s="14" t="str">
        <f t="shared" ca="1" si="159"/>
        <v>217</v>
      </c>
      <c r="E820" s="14" t="str">
        <f t="shared" ca="1" si="160"/>
        <v>21bo</v>
      </c>
      <c r="F820" s="1">
        <f t="shared" ca="1" si="161"/>
        <v>130</v>
      </c>
      <c r="G820" s="1">
        <f t="shared" ca="1" si="162"/>
        <v>170</v>
      </c>
      <c r="H820" s="1">
        <f t="shared" ca="1" si="163"/>
        <v>1971</v>
      </c>
      <c r="I820" s="1" t="str">
        <f ca="1">INDEX(Relationstabel!$C$3:$K$10,MATCH(INDIRECT($A$1&amp;"J"&amp;A820),Relationstabel!$A$3:$A$10,0),MATCH(IFERROR(VALUE(INDIRECT($A$1&amp;"K"&amp;A820)),0),Relationstabel!$C$1:$K$1,0))</f>
        <v>Fjernvarme/ Blokvarme</v>
      </c>
      <c r="J820" s="1" t="str">
        <f ca="1">INDEX(Anvendelseskode!B:B,MATCH($F820,Anvendelseskode!$A:$A,0))</f>
        <v>Række-, kæde-, dobbelthus (lodret adskillelse mellem enhederne)</v>
      </c>
      <c r="K820" s="1" t="str">
        <f ca="1">INDEX(Anvendelseskode!C:C,MATCH($F820,Anvendelseskode!$A:$A,0))</f>
        <v>Række-, kæde og dobbelthuse</v>
      </c>
      <c r="L820" s="1" t="str">
        <f ca="1">INDEX(Anvendelseskode!D:D,MATCH($F820,Anvendelseskode!$A:$A,0))</f>
        <v>Private husholdninger</v>
      </c>
      <c r="M820" s="1" t="str">
        <f ca="1">IFERROR(INDEX(SBi!$2:$2,MATCH(H820,SBi!$1:$1,1)),SBi!$K$2)</f>
        <v>1961-1972</v>
      </c>
      <c r="N820" s="1">
        <f ca="1">INDEX(SBi!$C$3:$K$28,MATCH(F820,SBi!$B$3:$B$28,0),MATCH(M820,SBi!$C$2:$K$2,0))</f>
        <v>119.9</v>
      </c>
      <c r="O820" s="16">
        <f t="shared" ca="1" si="164"/>
        <v>20.382999999999999</v>
      </c>
      <c r="P820" s="16" t="str">
        <f ca="1">IFERROR(INDEX(VpD!$2:$2,MATCH(H820,VpD!$1:$1,1)),VpD!$I$2)</f>
        <v>1961-1972</v>
      </c>
      <c r="Q820" s="1">
        <f ca="1">INDEX(VpD!$C$3:$I$27,MATCH(F820,VpD!$B$3:$B$27,0),MATCH(P820,VpD!$C$2:$I$2,0))</f>
        <v>120</v>
      </c>
      <c r="R820" s="16">
        <f t="shared" ca="1" si="165"/>
        <v>20.399999999999999</v>
      </c>
      <c r="S820" s="14">
        <f t="shared" ca="1" si="166"/>
        <v>711805.67</v>
      </c>
      <c r="T820" s="14">
        <f t="shared" ca="1" si="167"/>
        <v>6172279.9699999997</v>
      </c>
      <c r="U820" s="14" t="str">
        <f t="shared" ca="1" si="168"/>
        <v>0A3F507E-230D-32B8-E044-0003BA298018</v>
      </c>
    </row>
    <row r="821" spans="1:21" s="14" customFormat="1" x14ac:dyDescent="0.25">
      <c r="A821" s="14">
        <f t="shared" si="156"/>
        <v>821</v>
      </c>
      <c r="B821" s="14" t="str">
        <f t="shared" ca="1" si="157"/>
        <v>28DF7103-5AFE-41BE-A1EF-B740526117AA</v>
      </c>
      <c r="C821" s="14" t="str">
        <f t="shared" ca="1" si="158"/>
        <v>Syvhøjvænge</v>
      </c>
      <c r="D821" s="14" t="str">
        <f t="shared" ca="1" si="159"/>
        <v>228</v>
      </c>
      <c r="E821" s="14" t="str">
        <f t="shared" ca="1" si="160"/>
        <v>14ø</v>
      </c>
      <c r="F821" s="1">
        <f t="shared" ca="1" si="161"/>
        <v>120</v>
      </c>
      <c r="G821" s="1">
        <f t="shared" ca="1" si="162"/>
        <v>175</v>
      </c>
      <c r="H821" s="1">
        <f t="shared" ca="1" si="163"/>
        <v>1986</v>
      </c>
      <c r="I821" s="1" t="str">
        <f ca="1">INDEX(Relationstabel!$C$3:$K$10,MATCH(INDIRECT($A$1&amp;"J"&amp;A821),Relationstabel!$A$3:$A$10,0),MATCH(IFERROR(VALUE(INDIRECT($A$1&amp;"K"&amp;A821)),0),Relationstabel!$C$1:$K$1,0))</f>
        <v>Naturgas</v>
      </c>
      <c r="J821" s="1" t="str">
        <f ca="1">INDEX(Anvendelseskode!B:B,MATCH($F821,Anvendelseskode!$A:$A,0))</f>
        <v>Fritliggende enfamilieshus (parcelhus)</v>
      </c>
      <c r="K821" s="1" t="str">
        <f ca="1">INDEX(Anvendelseskode!C:C,MATCH($F821,Anvendelseskode!$A:$A,0))</f>
        <v>Parcelhuse</v>
      </c>
      <c r="L821" s="1" t="str">
        <f ca="1">INDEX(Anvendelseskode!D:D,MATCH($F821,Anvendelseskode!$A:$A,0))</f>
        <v>Private husholdninger</v>
      </c>
      <c r="M821" s="1" t="str">
        <f ca="1">IFERROR(INDEX(SBi!$2:$2,MATCH(H821,SBi!$1:$1,1)),SBi!$K$2)</f>
        <v>1979-1998</v>
      </c>
      <c r="N821" s="1">
        <f ca="1">INDEX(SBi!$C$3:$K$28,MATCH(F821,SBi!$B$3:$B$28,0),MATCH(M821,SBi!$C$2:$K$2,0))</f>
        <v>105.4</v>
      </c>
      <c r="O821" s="16">
        <f t="shared" ca="1" si="164"/>
        <v>18.445</v>
      </c>
      <c r="P821" s="16" t="str">
        <f ca="1">IFERROR(INDEX(VpD!$2:$2,MATCH(H821,VpD!$1:$1,1)),VpD!$I$2)</f>
        <v>1979-1998</v>
      </c>
      <c r="Q821" s="1">
        <f ca="1">INDEX(VpD!$C$3:$I$27,MATCH(F821,VpD!$B$3:$B$27,0),MATCH(P821,VpD!$C$2:$I$2,0))</f>
        <v>90</v>
      </c>
      <c r="R821" s="16">
        <f t="shared" ca="1" si="165"/>
        <v>15.75</v>
      </c>
      <c r="S821" s="14">
        <f t="shared" ca="1" si="166"/>
        <v>711931.35</v>
      </c>
      <c r="T821" s="14">
        <f t="shared" ca="1" si="167"/>
        <v>6172202.6399999997</v>
      </c>
      <c r="U821" s="14" t="str">
        <f t="shared" ca="1" si="168"/>
        <v>0A3F507E-2318-32B8-E044-0003BA298018</v>
      </c>
    </row>
    <row r="822" spans="1:21" s="14" customFormat="1" x14ac:dyDescent="0.25">
      <c r="A822" s="14">
        <f t="shared" si="156"/>
        <v>822</v>
      </c>
      <c r="B822" s="14" t="str">
        <f t="shared" ca="1" si="157"/>
        <v>50E487EF-D516-4A1D-94DC-36FF7A64AB41</v>
      </c>
      <c r="C822" s="14" t="str">
        <f t="shared" ca="1" si="158"/>
        <v>Bellishaven</v>
      </c>
      <c r="D822" s="14" t="str">
        <f t="shared" ca="1" si="159"/>
        <v>21</v>
      </c>
      <c r="E822" s="14" t="str">
        <f t="shared" ca="1" si="160"/>
        <v>27ag</v>
      </c>
      <c r="F822" s="1">
        <f t="shared" ca="1" si="161"/>
        <v>130</v>
      </c>
      <c r="G822" s="1">
        <f t="shared" ca="1" si="162"/>
        <v>104</v>
      </c>
      <c r="H822" s="1">
        <f t="shared" ca="1" si="163"/>
        <v>1993</v>
      </c>
      <c r="I822" s="1" t="str">
        <f ca="1">INDEX(Relationstabel!$C$3:$K$10,MATCH(INDIRECT($A$1&amp;"J"&amp;A822),Relationstabel!$A$3:$A$10,0),MATCH(IFERROR(VALUE(INDIRECT($A$1&amp;"K"&amp;A822)),0),Relationstabel!$C$1:$K$1,0))</f>
        <v>Fjernvarme/ Blokvarme</v>
      </c>
      <c r="J822" s="1" t="str">
        <f ca="1">INDEX(Anvendelseskode!B:B,MATCH($F822,Anvendelseskode!$A:$A,0))</f>
        <v>Række-, kæde-, dobbelthus (lodret adskillelse mellem enhederne)</v>
      </c>
      <c r="K822" s="1" t="str">
        <f ca="1">INDEX(Anvendelseskode!C:C,MATCH($F822,Anvendelseskode!$A:$A,0))</f>
        <v>Række-, kæde og dobbelthuse</v>
      </c>
      <c r="L822" s="1" t="str">
        <f ca="1">INDEX(Anvendelseskode!D:D,MATCH($F822,Anvendelseskode!$A:$A,0))</f>
        <v>Private husholdninger</v>
      </c>
      <c r="M822" s="1" t="str">
        <f ca="1">IFERROR(INDEX(SBi!$2:$2,MATCH(H822,SBi!$1:$1,1)),SBi!$K$2)</f>
        <v>1979-1998</v>
      </c>
      <c r="N822" s="1">
        <f ca="1">INDEX(SBi!$C$3:$K$28,MATCH(F822,SBi!$B$3:$B$28,0),MATCH(M822,SBi!$C$2:$K$2,0))</f>
        <v>96.8</v>
      </c>
      <c r="O822" s="16">
        <f t="shared" ca="1" si="164"/>
        <v>10.0672</v>
      </c>
      <c r="P822" s="16" t="str">
        <f ca="1">IFERROR(INDEX(VpD!$2:$2,MATCH(H822,VpD!$1:$1,1)),VpD!$I$2)</f>
        <v>1979-1998</v>
      </c>
      <c r="Q822" s="1">
        <f ca="1">INDEX(VpD!$C$3:$I$27,MATCH(F822,VpD!$B$3:$B$27,0),MATCH(P822,VpD!$C$2:$I$2,0))</f>
        <v>74</v>
      </c>
      <c r="R822" s="16">
        <f t="shared" ca="1" si="165"/>
        <v>7.6959999999999997</v>
      </c>
      <c r="S822" s="14">
        <f t="shared" ca="1" si="166"/>
        <v>711491.93</v>
      </c>
      <c r="T822" s="14">
        <f t="shared" ca="1" si="167"/>
        <v>6172424.3700000001</v>
      </c>
      <c r="U822" s="14" t="str">
        <f t="shared" ca="1" si="168"/>
        <v>0A3F507E-151D-32B8-E044-0003BA298018</v>
      </c>
    </row>
    <row r="823" spans="1:21" s="14" customFormat="1" x14ac:dyDescent="0.25">
      <c r="A823" s="14">
        <f t="shared" si="156"/>
        <v>823</v>
      </c>
      <c r="B823" s="14" t="str">
        <f t="shared" ca="1" si="157"/>
        <v>E0B2EE06-AE8E-426D-B93E-02C6222D50CB</v>
      </c>
      <c r="C823" s="14" t="str">
        <f t="shared" ca="1" si="158"/>
        <v>Selsøvej</v>
      </c>
      <c r="D823" s="14" t="str">
        <f t="shared" ca="1" si="159"/>
        <v>26</v>
      </c>
      <c r="E823" s="14" t="str">
        <f t="shared" ca="1" si="160"/>
        <v>18ef</v>
      </c>
      <c r="F823" s="1">
        <f t="shared" ca="1" si="161"/>
        <v>120</v>
      </c>
      <c r="G823" s="1">
        <f t="shared" ca="1" si="162"/>
        <v>216</v>
      </c>
      <c r="H823" s="1">
        <f t="shared" ca="1" si="163"/>
        <v>1979</v>
      </c>
      <c r="I823" s="1" t="str">
        <f ca="1">INDEX(Relationstabel!$C$3:$K$10,MATCH(INDIRECT($A$1&amp;"J"&amp;A823),Relationstabel!$A$3:$A$10,0),MATCH(IFERROR(VALUE(INDIRECT($A$1&amp;"K"&amp;A823)),0),Relationstabel!$C$1:$K$1,0))</f>
        <v>Naturgas</v>
      </c>
      <c r="J823" s="1" t="str">
        <f ca="1">INDEX(Anvendelseskode!B:B,MATCH($F823,Anvendelseskode!$A:$A,0))</f>
        <v>Fritliggende enfamilieshus (parcelhus)</v>
      </c>
      <c r="K823" s="1" t="str">
        <f ca="1">INDEX(Anvendelseskode!C:C,MATCH($F823,Anvendelseskode!$A:$A,0))</f>
        <v>Parcelhuse</v>
      </c>
      <c r="L823" s="1" t="str">
        <f ca="1">INDEX(Anvendelseskode!D:D,MATCH($F823,Anvendelseskode!$A:$A,0))</f>
        <v>Private husholdninger</v>
      </c>
      <c r="M823" s="1" t="str">
        <f ca="1">IFERROR(INDEX(SBi!$2:$2,MATCH(H823,SBi!$1:$1,1)),SBi!$K$2)</f>
        <v>1979-1998</v>
      </c>
      <c r="N823" s="1">
        <f ca="1">INDEX(SBi!$C$3:$K$28,MATCH(F823,SBi!$B$3:$B$28,0),MATCH(M823,SBi!$C$2:$K$2,0))</f>
        <v>105.4</v>
      </c>
      <c r="O823" s="16">
        <f t="shared" ca="1" si="164"/>
        <v>22.766400000000001</v>
      </c>
      <c r="P823" s="16" t="str">
        <f ca="1">IFERROR(INDEX(VpD!$2:$2,MATCH(H823,VpD!$1:$1,1)),VpD!$I$2)</f>
        <v>1979-1998</v>
      </c>
      <c r="Q823" s="1">
        <f ca="1">INDEX(VpD!$C$3:$I$27,MATCH(F823,VpD!$B$3:$B$27,0),MATCH(P823,VpD!$C$2:$I$2,0))</f>
        <v>90</v>
      </c>
      <c r="R823" s="16">
        <f t="shared" ca="1" si="165"/>
        <v>19.440000000000001</v>
      </c>
      <c r="S823" s="14">
        <f t="shared" ca="1" si="166"/>
        <v>713344.32</v>
      </c>
      <c r="T823" s="14">
        <f t="shared" ca="1" si="167"/>
        <v>6169047.5499999998</v>
      </c>
      <c r="U823" s="14" t="str">
        <f t="shared" ca="1" si="168"/>
        <v>0A3F507E-211D-32B8-E044-0003BA298018</v>
      </c>
    </row>
    <row r="824" spans="1:21" s="14" customFormat="1" x14ac:dyDescent="0.25">
      <c r="A824" s="14">
        <f t="shared" si="156"/>
        <v>824</v>
      </c>
      <c r="B824" s="14" t="str">
        <f t="shared" ca="1" si="157"/>
        <v>B86084EF-9B27-4F58-A973-31AF8745F5A1</v>
      </c>
      <c r="C824" s="14" t="str">
        <f t="shared" ca="1" si="158"/>
        <v>Valmuebakken</v>
      </c>
      <c r="D824" s="14" t="str">
        <f t="shared" ca="1" si="159"/>
        <v>45</v>
      </c>
      <c r="E824" s="14" t="str">
        <f t="shared" ca="1" si="160"/>
        <v>21ip</v>
      </c>
      <c r="F824" s="1">
        <f t="shared" ca="1" si="161"/>
        <v>130</v>
      </c>
      <c r="G824" s="1">
        <f t="shared" ca="1" si="162"/>
        <v>76</v>
      </c>
      <c r="H824" s="1">
        <f t="shared" ca="1" si="163"/>
        <v>1993</v>
      </c>
      <c r="I824" s="1" t="str">
        <f ca="1">INDEX(Relationstabel!$C$3:$K$10,MATCH(INDIRECT($A$1&amp;"J"&amp;A824),Relationstabel!$A$3:$A$10,0),MATCH(IFERROR(VALUE(INDIRECT($A$1&amp;"K"&amp;A824)),0),Relationstabel!$C$1:$K$1,0))</f>
        <v>Fjernvarme/ Blokvarme</v>
      </c>
      <c r="J824" s="1" t="str">
        <f ca="1">INDEX(Anvendelseskode!B:B,MATCH($F824,Anvendelseskode!$A:$A,0))</f>
        <v>Række-, kæde-, dobbelthus (lodret adskillelse mellem enhederne)</v>
      </c>
      <c r="K824" s="1" t="str">
        <f ca="1">INDEX(Anvendelseskode!C:C,MATCH($F824,Anvendelseskode!$A:$A,0))</f>
        <v>Række-, kæde og dobbelthuse</v>
      </c>
      <c r="L824" s="1" t="str">
        <f ca="1">INDEX(Anvendelseskode!D:D,MATCH($F824,Anvendelseskode!$A:$A,0))</f>
        <v>Private husholdninger</v>
      </c>
      <c r="M824" s="1" t="str">
        <f ca="1">IFERROR(INDEX(SBi!$2:$2,MATCH(H824,SBi!$1:$1,1)),SBi!$K$2)</f>
        <v>1979-1998</v>
      </c>
      <c r="N824" s="1">
        <f ca="1">INDEX(SBi!$C$3:$K$28,MATCH(F824,SBi!$B$3:$B$28,0),MATCH(M824,SBi!$C$2:$K$2,0))</f>
        <v>96.8</v>
      </c>
      <c r="O824" s="16">
        <f t="shared" ca="1" si="164"/>
        <v>7.3567999999999998</v>
      </c>
      <c r="P824" s="16" t="str">
        <f ca="1">IFERROR(INDEX(VpD!$2:$2,MATCH(H824,VpD!$1:$1,1)),VpD!$I$2)</f>
        <v>1979-1998</v>
      </c>
      <c r="Q824" s="1">
        <f ca="1">INDEX(VpD!$C$3:$I$27,MATCH(F824,VpD!$B$3:$B$27,0),MATCH(P824,VpD!$C$2:$I$2,0))</f>
        <v>74</v>
      </c>
      <c r="R824" s="16">
        <f t="shared" ca="1" si="165"/>
        <v>5.6239999999999997</v>
      </c>
      <c r="S824" s="14">
        <f t="shared" ca="1" si="166"/>
        <v>711742.61</v>
      </c>
      <c r="T824" s="14">
        <f t="shared" ca="1" si="167"/>
        <v>6172492.3499999996</v>
      </c>
      <c r="U824" s="14" t="str">
        <f t="shared" ca="1" si="168"/>
        <v>0A3F507E-241D-32B8-E044-0003BA298018</v>
      </c>
    </row>
    <row r="825" spans="1:21" s="14" customFormat="1" x14ac:dyDescent="0.25">
      <c r="A825" s="14">
        <f t="shared" si="156"/>
        <v>825</v>
      </c>
      <c r="B825" s="14" t="str">
        <f t="shared" ca="1" si="157"/>
        <v>0A3B2156-8837-42D1-8240-8D46FED14C5E</v>
      </c>
      <c r="C825" s="14" t="str">
        <f t="shared" ca="1" si="158"/>
        <v>Frydendalsvej</v>
      </c>
      <c r="D825" s="14" t="str">
        <f t="shared" ca="1" si="159"/>
        <v>15</v>
      </c>
      <c r="E825" s="14" t="str">
        <f t="shared" ca="1" si="160"/>
        <v>18lr</v>
      </c>
      <c r="F825" s="1">
        <f t="shared" ca="1" si="161"/>
        <v>120</v>
      </c>
      <c r="G825" s="1">
        <f t="shared" ca="1" si="162"/>
        <v>144</v>
      </c>
      <c r="H825" s="1">
        <f t="shared" ca="1" si="163"/>
        <v>1996</v>
      </c>
      <c r="I825" s="1" t="str">
        <f ca="1">INDEX(Relationstabel!$C$3:$K$10,MATCH(INDIRECT($A$1&amp;"J"&amp;A825),Relationstabel!$A$3:$A$10,0),MATCH(IFERROR(VALUE(INDIRECT($A$1&amp;"K"&amp;A825)),0),Relationstabel!$C$1:$K$1,0))</f>
        <v>Naturgas</v>
      </c>
      <c r="J825" s="1" t="str">
        <f ca="1">INDEX(Anvendelseskode!B:B,MATCH($F825,Anvendelseskode!$A:$A,0))</f>
        <v>Fritliggende enfamilieshus (parcelhus)</v>
      </c>
      <c r="K825" s="1" t="str">
        <f ca="1">INDEX(Anvendelseskode!C:C,MATCH($F825,Anvendelseskode!$A:$A,0))</f>
        <v>Parcelhuse</v>
      </c>
      <c r="L825" s="1" t="str">
        <f ca="1">INDEX(Anvendelseskode!D:D,MATCH($F825,Anvendelseskode!$A:$A,0))</f>
        <v>Private husholdninger</v>
      </c>
      <c r="M825" s="1" t="str">
        <f ca="1">IFERROR(INDEX(SBi!$2:$2,MATCH(H825,SBi!$1:$1,1)),SBi!$K$2)</f>
        <v>1979-1998</v>
      </c>
      <c r="N825" s="1">
        <f ca="1">INDEX(SBi!$C$3:$K$28,MATCH(F825,SBi!$B$3:$B$28,0),MATCH(M825,SBi!$C$2:$K$2,0))</f>
        <v>105.4</v>
      </c>
      <c r="O825" s="16">
        <f t="shared" ca="1" si="164"/>
        <v>15.1776</v>
      </c>
      <c r="P825" s="16" t="str">
        <f ca="1">IFERROR(INDEX(VpD!$2:$2,MATCH(H825,VpD!$1:$1,1)),VpD!$I$2)</f>
        <v>1979-1998</v>
      </c>
      <c r="Q825" s="1">
        <f ca="1">INDEX(VpD!$C$3:$I$27,MATCH(F825,VpD!$B$3:$B$27,0),MATCH(P825,VpD!$C$2:$I$2,0))</f>
        <v>90</v>
      </c>
      <c r="R825" s="16">
        <f t="shared" ca="1" si="165"/>
        <v>12.96</v>
      </c>
      <c r="S825" s="14">
        <f t="shared" ca="1" si="166"/>
        <v>712929.73</v>
      </c>
      <c r="T825" s="14">
        <f t="shared" ca="1" si="167"/>
        <v>6169060.5800000001</v>
      </c>
      <c r="U825" s="14" t="str">
        <f t="shared" ca="1" si="168"/>
        <v>0A3F507E-1725-32B8-E044-0003BA298018</v>
      </c>
    </row>
    <row r="826" spans="1:21" s="14" customFormat="1" x14ac:dyDescent="0.25">
      <c r="A826" s="14">
        <f t="shared" si="156"/>
        <v>826</v>
      </c>
      <c r="B826" s="14" t="str">
        <f t="shared" ca="1" si="157"/>
        <v>9BEF9811-877E-4205-8B74-0A0BC5FA5334</v>
      </c>
      <c r="C826" s="14" t="str">
        <f t="shared" ca="1" si="158"/>
        <v>Løvenborgvej</v>
      </c>
      <c r="D826" s="14" t="str">
        <f t="shared" ca="1" si="159"/>
        <v>5</v>
      </c>
      <c r="E826" s="14" t="str">
        <f t="shared" ca="1" si="160"/>
        <v>24ge</v>
      </c>
      <c r="F826" s="1">
        <f t="shared" ca="1" si="161"/>
        <v>120</v>
      </c>
      <c r="G826" s="1">
        <f t="shared" ca="1" si="162"/>
        <v>167</v>
      </c>
      <c r="H826" s="1">
        <f t="shared" ca="1" si="163"/>
        <v>1978</v>
      </c>
      <c r="I826" s="1" t="str">
        <f ca="1">INDEX(Relationstabel!$C$3:$K$10,MATCH(INDIRECT($A$1&amp;"J"&amp;A826),Relationstabel!$A$3:$A$10,0),MATCH(IFERROR(VALUE(INDIRECT($A$1&amp;"K"&amp;A826)),0),Relationstabel!$C$1:$K$1,0))</f>
        <v>Naturgas</v>
      </c>
      <c r="J826" s="1" t="str">
        <f ca="1">INDEX(Anvendelseskode!B:B,MATCH($F826,Anvendelseskode!$A:$A,0))</f>
        <v>Fritliggende enfamilieshus (parcelhus)</v>
      </c>
      <c r="K826" s="1" t="str">
        <f ca="1">INDEX(Anvendelseskode!C:C,MATCH($F826,Anvendelseskode!$A:$A,0))</f>
        <v>Parcelhuse</v>
      </c>
      <c r="L826" s="1" t="str">
        <f ca="1">INDEX(Anvendelseskode!D:D,MATCH($F826,Anvendelseskode!$A:$A,0))</f>
        <v>Private husholdninger</v>
      </c>
      <c r="M826" s="1" t="str">
        <f ca="1">IFERROR(INDEX(SBi!$2:$2,MATCH(H826,SBi!$1:$1,1)),SBi!$K$2)</f>
        <v>1973-1978</v>
      </c>
      <c r="N826" s="1">
        <f ca="1">INDEX(SBi!$C$3:$K$28,MATCH(F826,SBi!$B$3:$B$28,0),MATCH(M826,SBi!$C$2:$K$2,0))</f>
        <v>119.8</v>
      </c>
      <c r="O826" s="16">
        <f t="shared" ca="1" si="164"/>
        <v>20.006599999999999</v>
      </c>
      <c r="P826" s="16" t="str">
        <f ca="1">IFERROR(INDEX(VpD!$2:$2,MATCH(H826,VpD!$1:$1,1)),VpD!$I$2)</f>
        <v>1973-1978</v>
      </c>
      <c r="Q826" s="1">
        <f ca="1">INDEX(VpD!$C$3:$I$27,MATCH(F826,VpD!$B$3:$B$27,0),MATCH(P826,VpD!$C$2:$I$2,0))</f>
        <v>117</v>
      </c>
      <c r="R826" s="16">
        <f t="shared" ca="1" si="165"/>
        <v>19.539000000000001</v>
      </c>
      <c r="S826" s="14">
        <f t="shared" ca="1" si="166"/>
        <v>714136.05</v>
      </c>
      <c r="T826" s="14">
        <f t="shared" ca="1" si="167"/>
        <v>6168762.75</v>
      </c>
      <c r="U826" s="14" t="str">
        <f t="shared" ca="1" si="168"/>
        <v>0A3F507E-1D25-32B8-E044-0003BA298018</v>
      </c>
    </row>
    <row r="827" spans="1:21" s="14" customFormat="1" x14ac:dyDescent="0.25">
      <c r="A827" s="14">
        <f t="shared" si="156"/>
        <v>827</v>
      </c>
      <c r="B827" s="14" t="str">
        <f t="shared" ca="1" si="157"/>
        <v>2CA20577-91BE-40E8-903B-F49474C8ABC0</v>
      </c>
      <c r="C827" s="14" t="str">
        <f t="shared" ca="1" si="158"/>
        <v>Syvhøjvænge</v>
      </c>
      <c r="D827" s="14" t="str">
        <f t="shared" ca="1" si="159"/>
        <v>242</v>
      </c>
      <c r="E827" s="14" t="str">
        <f t="shared" ca="1" si="160"/>
        <v>22at</v>
      </c>
      <c r="F827" s="1">
        <f t="shared" ca="1" si="161"/>
        <v>120</v>
      </c>
      <c r="G827" s="1">
        <f t="shared" ca="1" si="162"/>
        <v>115</v>
      </c>
      <c r="H827" s="1">
        <f t="shared" ca="1" si="163"/>
        <v>1972</v>
      </c>
      <c r="I827" s="1" t="str">
        <f ca="1">INDEX(Relationstabel!$C$3:$K$10,MATCH(INDIRECT($A$1&amp;"J"&amp;A827),Relationstabel!$A$3:$A$10,0),MATCH(IFERROR(VALUE(INDIRECT($A$1&amp;"K"&amp;A827)),0),Relationstabel!$C$1:$K$1,0))</f>
        <v>Naturgas</v>
      </c>
      <c r="J827" s="1" t="str">
        <f ca="1">INDEX(Anvendelseskode!B:B,MATCH($F827,Anvendelseskode!$A:$A,0))</f>
        <v>Fritliggende enfamilieshus (parcelhus)</v>
      </c>
      <c r="K827" s="1" t="str">
        <f ca="1">INDEX(Anvendelseskode!C:C,MATCH($F827,Anvendelseskode!$A:$A,0))</f>
        <v>Parcelhuse</v>
      </c>
      <c r="L827" s="1" t="str">
        <f ca="1">INDEX(Anvendelseskode!D:D,MATCH($F827,Anvendelseskode!$A:$A,0))</f>
        <v>Private husholdninger</v>
      </c>
      <c r="M827" s="1" t="str">
        <f ca="1">IFERROR(INDEX(SBi!$2:$2,MATCH(H827,SBi!$1:$1,1)),SBi!$K$2)</f>
        <v>1961-1972</v>
      </c>
      <c r="N827" s="1">
        <f ca="1">INDEX(SBi!$C$3:$K$28,MATCH(F827,SBi!$B$3:$B$28,0),MATCH(M827,SBi!$C$2:$K$2,0))</f>
        <v>134.30000000000001</v>
      </c>
      <c r="O827" s="16">
        <f t="shared" ca="1" si="164"/>
        <v>15.444500000000001</v>
      </c>
      <c r="P827" s="16" t="str">
        <f ca="1">IFERROR(INDEX(VpD!$2:$2,MATCH(H827,VpD!$1:$1,1)),VpD!$I$2)</f>
        <v>1961-1972</v>
      </c>
      <c r="Q827" s="1">
        <f ca="1">INDEX(VpD!$C$3:$I$27,MATCH(F827,VpD!$B$3:$B$27,0),MATCH(P827,VpD!$C$2:$I$2,0))</f>
        <v>143</v>
      </c>
      <c r="R827" s="16">
        <f t="shared" ca="1" si="165"/>
        <v>16.445</v>
      </c>
      <c r="S827" s="14">
        <f t="shared" ca="1" si="166"/>
        <v>711910.8</v>
      </c>
      <c r="T827" s="14">
        <f t="shared" ca="1" si="167"/>
        <v>6172226.2699999996</v>
      </c>
      <c r="U827" s="14" t="str">
        <f t="shared" ca="1" si="168"/>
        <v>0A3F507E-2325-32B8-E044-0003BA298018</v>
      </c>
    </row>
    <row r="828" spans="1:21" s="14" customFormat="1" x14ac:dyDescent="0.25">
      <c r="A828" s="14">
        <f t="shared" si="156"/>
        <v>828</v>
      </c>
      <c r="B828" s="14" t="str">
        <f t="shared" ca="1" si="157"/>
        <v>D4F32007-CB1B-47AC-9263-541F3CA55512</v>
      </c>
      <c r="C828" s="14" t="str">
        <f t="shared" ca="1" si="158"/>
        <v>Gjeddesdalvej</v>
      </c>
      <c r="D828" s="14" t="str">
        <f t="shared" ca="1" si="159"/>
        <v>11</v>
      </c>
      <c r="E828" s="14" t="str">
        <f t="shared" ca="1" si="160"/>
        <v>7bn</v>
      </c>
      <c r="F828" s="1">
        <f t="shared" ca="1" si="161"/>
        <v>120</v>
      </c>
      <c r="G828" s="1">
        <f t="shared" ca="1" si="162"/>
        <v>207</v>
      </c>
      <c r="H828" s="1">
        <f t="shared" ca="1" si="163"/>
        <v>1982</v>
      </c>
      <c r="I828" s="1" t="str">
        <f ca="1">INDEX(Relationstabel!$C$3:$K$10,MATCH(INDIRECT($A$1&amp;"J"&amp;A828),Relationstabel!$A$3:$A$10,0),MATCH(IFERROR(VALUE(INDIRECT($A$1&amp;"K"&amp;A828)),0),Relationstabel!$C$1:$K$1,0))</f>
        <v>Olie</v>
      </c>
      <c r="J828" s="1" t="str">
        <f ca="1">INDEX(Anvendelseskode!B:B,MATCH($F828,Anvendelseskode!$A:$A,0))</f>
        <v>Fritliggende enfamilieshus (parcelhus)</v>
      </c>
      <c r="K828" s="1" t="str">
        <f ca="1">INDEX(Anvendelseskode!C:C,MATCH($F828,Anvendelseskode!$A:$A,0))</f>
        <v>Parcelhuse</v>
      </c>
      <c r="L828" s="1" t="str">
        <f ca="1">INDEX(Anvendelseskode!D:D,MATCH($F828,Anvendelseskode!$A:$A,0))</f>
        <v>Private husholdninger</v>
      </c>
      <c r="M828" s="1" t="str">
        <f ca="1">IFERROR(INDEX(SBi!$2:$2,MATCH(H828,SBi!$1:$1,1)),SBi!$K$2)</f>
        <v>1979-1998</v>
      </c>
      <c r="N828" s="1">
        <f ca="1">INDEX(SBi!$C$3:$K$28,MATCH(F828,SBi!$B$3:$B$28,0),MATCH(M828,SBi!$C$2:$K$2,0))</f>
        <v>105.4</v>
      </c>
      <c r="O828" s="16">
        <f t="shared" ca="1" si="164"/>
        <v>21.817800000000002</v>
      </c>
      <c r="P828" s="16" t="str">
        <f ca="1">IFERROR(INDEX(VpD!$2:$2,MATCH(H828,VpD!$1:$1,1)),VpD!$I$2)</f>
        <v>1979-1998</v>
      </c>
      <c r="Q828" s="1">
        <f ca="1">INDEX(VpD!$C$3:$I$27,MATCH(F828,VpD!$B$3:$B$27,0),MATCH(P828,VpD!$C$2:$I$2,0))</f>
        <v>90</v>
      </c>
      <c r="R828" s="16">
        <f t="shared" ca="1" si="165"/>
        <v>18.63</v>
      </c>
      <c r="S828" s="14">
        <f t="shared" ca="1" si="166"/>
        <v>712052.33</v>
      </c>
      <c r="T828" s="14">
        <f t="shared" ca="1" si="167"/>
        <v>6169499.6299999999</v>
      </c>
      <c r="U828" s="14" t="str">
        <f t="shared" ca="1" si="168"/>
        <v>0A3F507E-181C-32B8-E044-0003BA298018</v>
      </c>
    </row>
    <row r="829" spans="1:21" s="14" customFormat="1" x14ac:dyDescent="0.25">
      <c r="A829" s="14">
        <f t="shared" si="156"/>
        <v>829</v>
      </c>
      <c r="B829" s="14" t="str">
        <f t="shared" ca="1" si="157"/>
        <v>943B3231-F167-4E2B-9C3A-8BB8B8F87518</v>
      </c>
      <c r="C829" s="14" t="str">
        <f t="shared" ca="1" si="158"/>
        <v>Pilehavevænge</v>
      </c>
      <c r="D829" s="14" t="str">
        <f t="shared" ca="1" si="159"/>
        <v>24</v>
      </c>
      <c r="E829" s="14" t="str">
        <f t="shared" ca="1" si="160"/>
        <v>10ar</v>
      </c>
      <c r="F829" s="1">
        <f t="shared" ca="1" si="161"/>
        <v>120</v>
      </c>
      <c r="G829" s="1">
        <f t="shared" ca="1" si="162"/>
        <v>148</v>
      </c>
      <c r="H829" s="1">
        <f t="shared" ca="1" si="163"/>
        <v>1973</v>
      </c>
      <c r="I829" s="1" t="str">
        <f ca="1">INDEX(Relationstabel!$C$3:$K$10,MATCH(INDIRECT($A$1&amp;"J"&amp;A829),Relationstabel!$A$3:$A$10,0),MATCH(IFERROR(VALUE(INDIRECT($A$1&amp;"K"&amp;A829)),0),Relationstabel!$C$1:$K$1,0))</f>
        <v>Fjernvarme/ Blokvarme</v>
      </c>
      <c r="J829" s="1" t="str">
        <f ca="1">INDEX(Anvendelseskode!B:B,MATCH($F829,Anvendelseskode!$A:$A,0))</f>
        <v>Fritliggende enfamilieshus (parcelhus)</v>
      </c>
      <c r="K829" s="1" t="str">
        <f ca="1">INDEX(Anvendelseskode!C:C,MATCH($F829,Anvendelseskode!$A:$A,0))</f>
        <v>Parcelhuse</v>
      </c>
      <c r="L829" s="1" t="str">
        <f ca="1">INDEX(Anvendelseskode!D:D,MATCH($F829,Anvendelseskode!$A:$A,0))</f>
        <v>Private husholdninger</v>
      </c>
      <c r="M829" s="1" t="str">
        <f ca="1">IFERROR(INDEX(SBi!$2:$2,MATCH(H829,SBi!$1:$1,1)),SBi!$K$2)</f>
        <v>1973-1978</v>
      </c>
      <c r="N829" s="1">
        <f ca="1">INDEX(SBi!$C$3:$K$28,MATCH(F829,SBi!$B$3:$B$28,0),MATCH(M829,SBi!$C$2:$K$2,0))</f>
        <v>119.8</v>
      </c>
      <c r="O829" s="16">
        <f t="shared" ca="1" si="164"/>
        <v>17.730399999999999</v>
      </c>
      <c r="P829" s="16" t="str">
        <f ca="1">IFERROR(INDEX(VpD!$2:$2,MATCH(H829,VpD!$1:$1,1)),VpD!$I$2)</f>
        <v>1973-1978</v>
      </c>
      <c r="Q829" s="1">
        <f ca="1">INDEX(VpD!$C$3:$I$27,MATCH(F829,VpD!$B$3:$B$27,0),MATCH(P829,VpD!$C$2:$I$2,0))</f>
        <v>117</v>
      </c>
      <c r="R829" s="16">
        <f t="shared" ca="1" si="165"/>
        <v>17.315999999999999</v>
      </c>
      <c r="S829" s="14">
        <f t="shared" ca="1" si="166"/>
        <v>711200.45</v>
      </c>
      <c r="T829" s="14">
        <f t="shared" ca="1" si="167"/>
        <v>6171714.3600000003</v>
      </c>
      <c r="U829" s="14" t="str">
        <f t="shared" ca="1" si="168"/>
        <v>0A3F507E-1F1C-32B8-E044-0003BA298018</v>
      </c>
    </row>
    <row r="830" spans="1:21" s="14" customFormat="1" x14ac:dyDescent="0.25">
      <c r="A830" s="14">
        <f t="shared" si="156"/>
        <v>830</v>
      </c>
      <c r="B830" s="14" t="str">
        <f t="shared" ca="1" si="157"/>
        <v>E4B9C651-5381-47F2-A642-950EE6CCDE29</v>
      </c>
      <c r="C830" s="14" t="str">
        <f t="shared" ca="1" si="158"/>
        <v>Golfsvinget</v>
      </c>
      <c r="D830" s="14" t="str">
        <f t="shared" ca="1" si="159"/>
        <v>14</v>
      </c>
      <c r="E830" s="14" t="str">
        <f t="shared" ca="1" si="160"/>
        <v>6cn</v>
      </c>
      <c r="F830" s="1">
        <f t="shared" ca="1" si="161"/>
        <v>120</v>
      </c>
      <c r="G830" s="1">
        <f t="shared" ca="1" si="162"/>
        <v>93</v>
      </c>
      <c r="H830" s="1">
        <f t="shared" ca="1" si="163"/>
        <v>1955</v>
      </c>
      <c r="I830" s="1" t="str">
        <f ca="1">INDEX(Relationstabel!$C$3:$K$10,MATCH(INDIRECT($A$1&amp;"J"&amp;A830),Relationstabel!$A$3:$A$10,0),MATCH(IFERROR(VALUE(INDIRECT($A$1&amp;"K"&amp;A830)),0),Relationstabel!$C$1:$K$1,0))</f>
        <v>Olie</v>
      </c>
      <c r="J830" s="1" t="str">
        <f ca="1">INDEX(Anvendelseskode!B:B,MATCH($F830,Anvendelseskode!$A:$A,0))</f>
        <v>Fritliggende enfamilieshus (parcelhus)</v>
      </c>
      <c r="K830" s="1" t="str">
        <f ca="1">INDEX(Anvendelseskode!C:C,MATCH($F830,Anvendelseskode!$A:$A,0))</f>
        <v>Parcelhuse</v>
      </c>
      <c r="L830" s="1" t="str">
        <f ca="1">INDEX(Anvendelseskode!D:D,MATCH($F830,Anvendelseskode!$A:$A,0))</f>
        <v>Private husholdninger</v>
      </c>
      <c r="M830" s="1" t="str">
        <f ca="1">IFERROR(INDEX(SBi!$2:$2,MATCH(H830,SBi!$1:$1,1)),SBi!$K$2)</f>
        <v>1951-1960</v>
      </c>
      <c r="N830" s="1">
        <f ca="1">INDEX(SBi!$C$3:$K$28,MATCH(F830,SBi!$B$3:$B$28,0),MATCH(M830,SBi!$C$2:$K$2,0))</f>
        <v>154.9</v>
      </c>
      <c r="O830" s="16">
        <f t="shared" ca="1" si="164"/>
        <v>14.405700000000001</v>
      </c>
      <c r="P830" s="16" t="str">
        <f ca="1">IFERROR(INDEX(VpD!$2:$2,MATCH(H830,VpD!$1:$1,1)),VpD!$I$2)</f>
        <v>1951-1960</v>
      </c>
      <c r="Q830" s="1">
        <f ca="1">INDEX(VpD!$C$3:$I$27,MATCH(F830,VpD!$B$3:$B$27,0),MATCH(P830,VpD!$C$2:$I$2,0))</f>
        <v>204</v>
      </c>
      <c r="R830" s="16">
        <f t="shared" ca="1" si="165"/>
        <v>18.972000000000001</v>
      </c>
      <c r="S830" s="14">
        <f t="shared" ca="1" si="166"/>
        <v>712955.96</v>
      </c>
      <c r="T830" s="14">
        <f t="shared" ca="1" si="167"/>
        <v>6170234.2400000002</v>
      </c>
      <c r="U830" s="14" t="str">
        <f t="shared" ca="1" si="168"/>
        <v>0A3F507E-182E-32B8-E044-0003BA298018</v>
      </c>
    </row>
    <row r="831" spans="1:21" s="14" customFormat="1" x14ac:dyDescent="0.25">
      <c r="A831" s="14">
        <f t="shared" si="156"/>
        <v>831</v>
      </c>
      <c r="B831" s="14" t="str">
        <f t="shared" ca="1" si="157"/>
        <v>17039246-9D19-4D04-AE95-AA81B6013595</v>
      </c>
      <c r="C831" s="14" t="str">
        <f t="shared" ca="1" si="158"/>
        <v>Pilehavevænge</v>
      </c>
      <c r="D831" s="14" t="str">
        <f t="shared" ca="1" si="159"/>
        <v>42</v>
      </c>
      <c r="E831" s="14" t="str">
        <f t="shared" ca="1" si="160"/>
        <v>10ah</v>
      </c>
      <c r="F831" s="1">
        <f t="shared" ca="1" si="161"/>
        <v>120</v>
      </c>
      <c r="G831" s="1">
        <f t="shared" ca="1" si="162"/>
        <v>155</v>
      </c>
      <c r="H831" s="1">
        <f t="shared" ca="1" si="163"/>
        <v>1987</v>
      </c>
      <c r="I831" s="1" t="str">
        <f ca="1">INDEX(Relationstabel!$C$3:$K$10,MATCH(INDIRECT($A$1&amp;"J"&amp;A831),Relationstabel!$A$3:$A$10,0),MATCH(IFERROR(VALUE(INDIRECT($A$1&amp;"K"&amp;A831)),0),Relationstabel!$C$1:$K$1,0))</f>
        <v>Fjernvarme/ Blokvarme</v>
      </c>
      <c r="J831" s="1" t="str">
        <f ca="1">INDEX(Anvendelseskode!B:B,MATCH($F831,Anvendelseskode!$A:$A,0))</f>
        <v>Fritliggende enfamilieshus (parcelhus)</v>
      </c>
      <c r="K831" s="1" t="str">
        <f ca="1">INDEX(Anvendelseskode!C:C,MATCH($F831,Anvendelseskode!$A:$A,0))</f>
        <v>Parcelhuse</v>
      </c>
      <c r="L831" s="1" t="str">
        <f ca="1">INDEX(Anvendelseskode!D:D,MATCH($F831,Anvendelseskode!$A:$A,0))</f>
        <v>Private husholdninger</v>
      </c>
      <c r="M831" s="1" t="str">
        <f ca="1">IFERROR(INDEX(SBi!$2:$2,MATCH(H831,SBi!$1:$1,1)),SBi!$K$2)</f>
        <v>1979-1998</v>
      </c>
      <c r="N831" s="1">
        <f ca="1">INDEX(SBi!$C$3:$K$28,MATCH(F831,SBi!$B$3:$B$28,0),MATCH(M831,SBi!$C$2:$K$2,0))</f>
        <v>105.4</v>
      </c>
      <c r="O831" s="16">
        <f t="shared" ca="1" si="164"/>
        <v>16.337</v>
      </c>
      <c r="P831" s="16" t="str">
        <f ca="1">IFERROR(INDEX(VpD!$2:$2,MATCH(H831,VpD!$1:$1,1)),VpD!$I$2)</f>
        <v>1979-1998</v>
      </c>
      <c r="Q831" s="1">
        <f ca="1">INDEX(VpD!$C$3:$I$27,MATCH(F831,VpD!$B$3:$B$27,0),MATCH(P831,VpD!$C$2:$I$2,0))</f>
        <v>90</v>
      </c>
      <c r="R831" s="16">
        <f t="shared" ca="1" si="165"/>
        <v>13.95</v>
      </c>
      <c r="S831" s="14">
        <f t="shared" ca="1" si="166"/>
        <v>711245.87</v>
      </c>
      <c r="T831" s="14">
        <f t="shared" ca="1" si="167"/>
        <v>6171537.8200000003</v>
      </c>
      <c r="U831" s="14" t="str">
        <f t="shared" ca="1" si="168"/>
        <v>0A3F507E-1F2E-32B8-E044-0003BA298018</v>
      </c>
    </row>
    <row r="832" spans="1:21" s="14" customFormat="1" x14ac:dyDescent="0.25">
      <c r="A832" s="14">
        <f t="shared" si="156"/>
        <v>832</v>
      </c>
      <c r="B832" s="14" t="str">
        <f t="shared" ca="1" si="157"/>
        <v>AC5352A9-7C79-468F-B78E-8CD09A5BE120</v>
      </c>
      <c r="C832" s="14" t="str">
        <f t="shared" ca="1" si="158"/>
        <v>Syvhøjvænge</v>
      </c>
      <c r="D832" s="14" t="str">
        <f t="shared" ca="1" si="159"/>
        <v>260</v>
      </c>
      <c r="E832" s="14" t="str">
        <f t="shared" ca="1" si="160"/>
        <v>14ad</v>
      </c>
      <c r="F832" s="1">
        <f t="shared" ca="1" si="161"/>
        <v>120</v>
      </c>
      <c r="G832" s="1">
        <f t="shared" ca="1" si="162"/>
        <v>138</v>
      </c>
      <c r="H832" s="1">
        <f t="shared" ca="1" si="163"/>
        <v>1984</v>
      </c>
      <c r="I832" s="1" t="str">
        <f ca="1">INDEX(Relationstabel!$C$3:$K$10,MATCH(INDIRECT($A$1&amp;"J"&amp;A832),Relationstabel!$A$3:$A$10,0),MATCH(IFERROR(VALUE(INDIRECT($A$1&amp;"K"&amp;A832)),0),Relationstabel!$C$1:$K$1,0))</f>
        <v>Naturgas</v>
      </c>
      <c r="J832" s="1" t="str">
        <f ca="1">INDEX(Anvendelseskode!B:B,MATCH($F832,Anvendelseskode!$A:$A,0))</f>
        <v>Fritliggende enfamilieshus (parcelhus)</v>
      </c>
      <c r="K832" s="1" t="str">
        <f ca="1">INDEX(Anvendelseskode!C:C,MATCH($F832,Anvendelseskode!$A:$A,0))</f>
        <v>Parcelhuse</v>
      </c>
      <c r="L832" s="1" t="str">
        <f ca="1">INDEX(Anvendelseskode!D:D,MATCH($F832,Anvendelseskode!$A:$A,0))</f>
        <v>Private husholdninger</v>
      </c>
      <c r="M832" s="1" t="str">
        <f ca="1">IFERROR(INDEX(SBi!$2:$2,MATCH(H832,SBi!$1:$1,1)),SBi!$K$2)</f>
        <v>1979-1998</v>
      </c>
      <c r="N832" s="1">
        <f ca="1">INDEX(SBi!$C$3:$K$28,MATCH(F832,SBi!$B$3:$B$28,0),MATCH(M832,SBi!$C$2:$K$2,0))</f>
        <v>105.4</v>
      </c>
      <c r="O832" s="16">
        <f t="shared" ca="1" si="164"/>
        <v>14.545200000000001</v>
      </c>
      <c r="P832" s="16" t="str">
        <f ca="1">IFERROR(INDEX(VpD!$2:$2,MATCH(H832,VpD!$1:$1,1)),VpD!$I$2)</f>
        <v>1979-1998</v>
      </c>
      <c r="Q832" s="1">
        <f ca="1">INDEX(VpD!$C$3:$I$27,MATCH(F832,VpD!$B$3:$B$27,0),MATCH(P832,VpD!$C$2:$I$2,0))</f>
        <v>90</v>
      </c>
      <c r="R832" s="16">
        <f t="shared" ca="1" si="165"/>
        <v>12.42</v>
      </c>
      <c r="S832" s="14">
        <f t="shared" ca="1" si="166"/>
        <v>711957.03</v>
      </c>
      <c r="T832" s="14">
        <f t="shared" ca="1" si="167"/>
        <v>6172308.3200000003</v>
      </c>
      <c r="U832" s="14" t="str">
        <f t="shared" ca="1" si="168"/>
        <v>0A3F507E-232E-32B8-E044-0003BA298018</v>
      </c>
    </row>
    <row r="833" spans="1:21" s="14" customFormat="1" x14ac:dyDescent="0.25">
      <c r="A833" s="14">
        <f t="shared" si="156"/>
        <v>833</v>
      </c>
      <c r="B833" s="14" t="str">
        <f t="shared" ca="1" si="157"/>
        <v>FBEA6471-A086-409E-8487-719F63B88841</v>
      </c>
      <c r="C833" s="14" t="str">
        <f t="shared" ca="1" si="158"/>
        <v>Hasselbo</v>
      </c>
      <c r="D833" s="14" t="str">
        <f t="shared" ca="1" si="159"/>
        <v>5</v>
      </c>
      <c r="E833" s="14" t="str">
        <f t="shared" ca="1" si="160"/>
        <v>6vp</v>
      </c>
      <c r="F833" s="1">
        <f t="shared" ca="1" si="161"/>
        <v>130</v>
      </c>
      <c r="G833" s="1">
        <f t="shared" ca="1" si="162"/>
        <v>112</v>
      </c>
      <c r="H833" s="1">
        <f t="shared" ca="1" si="163"/>
        <v>1978</v>
      </c>
      <c r="I833" s="1" t="str">
        <f ca="1">INDEX(Relationstabel!$C$3:$K$10,MATCH(INDIRECT($A$1&amp;"J"&amp;A833),Relationstabel!$A$3:$A$10,0),MATCH(IFERROR(VALUE(INDIRECT($A$1&amp;"K"&amp;A833)),0),Relationstabel!$C$1:$K$1,0))</f>
        <v>Fjernvarme/ Blokvarme</v>
      </c>
      <c r="J833" s="1" t="str">
        <f ca="1">INDEX(Anvendelseskode!B:B,MATCH($F833,Anvendelseskode!$A:$A,0))</f>
        <v>Række-, kæde-, dobbelthus (lodret adskillelse mellem enhederne)</v>
      </c>
      <c r="K833" s="1" t="str">
        <f ca="1">INDEX(Anvendelseskode!C:C,MATCH($F833,Anvendelseskode!$A:$A,0))</f>
        <v>Række-, kæde og dobbelthuse</v>
      </c>
      <c r="L833" s="1" t="str">
        <f ca="1">INDEX(Anvendelseskode!D:D,MATCH($F833,Anvendelseskode!$A:$A,0))</f>
        <v>Private husholdninger</v>
      </c>
      <c r="M833" s="1" t="str">
        <f ca="1">IFERROR(INDEX(SBi!$2:$2,MATCH(H833,SBi!$1:$1,1)),SBi!$K$2)</f>
        <v>1973-1978</v>
      </c>
      <c r="N833" s="1">
        <f ca="1">INDEX(SBi!$C$3:$K$28,MATCH(F833,SBi!$B$3:$B$28,0),MATCH(M833,SBi!$C$2:$K$2,0))</f>
        <v>112.6</v>
      </c>
      <c r="O833" s="16">
        <f t="shared" ca="1" si="164"/>
        <v>12.611199999999998</v>
      </c>
      <c r="P833" s="16" t="str">
        <f ca="1">IFERROR(INDEX(VpD!$2:$2,MATCH(H833,VpD!$1:$1,1)),VpD!$I$2)</f>
        <v>1973-1978</v>
      </c>
      <c r="Q833" s="1">
        <f ca="1">INDEX(VpD!$C$3:$I$27,MATCH(F833,VpD!$B$3:$B$27,0),MATCH(P833,VpD!$C$2:$I$2,0))</f>
        <v>98</v>
      </c>
      <c r="R833" s="16">
        <f t="shared" ca="1" si="165"/>
        <v>10.976000000000001</v>
      </c>
      <c r="S833" s="14">
        <f t="shared" ca="1" si="166"/>
        <v>713417.61</v>
      </c>
      <c r="T833" s="14">
        <f t="shared" ca="1" si="167"/>
        <v>6169702.7400000002</v>
      </c>
      <c r="U833" s="14" t="str">
        <f t="shared" ca="1" si="168"/>
        <v>0A3F507E-183B-32B8-E044-0003BA298018</v>
      </c>
    </row>
    <row r="834" spans="1:21" s="14" customFormat="1" x14ac:dyDescent="0.25">
      <c r="A834" s="14">
        <f t="shared" si="156"/>
        <v>834</v>
      </c>
      <c r="B834" s="14" t="str">
        <f t="shared" ca="1" si="157"/>
        <v>B22FDDBA-18B3-4194-AFAC-EC0A129EFA78</v>
      </c>
      <c r="C834" s="14" t="str">
        <f t="shared" ca="1" si="158"/>
        <v>Pilehavevænge</v>
      </c>
      <c r="D834" s="14" t="str">
        <f t="shared" ca="1" si="159"/>
        <v>57</v>
      </c>
      <c r="E834" s="14" t="str">
        <f t="shared" ca="1" si="160"/>
        <v>10dm</v>
      </c>
      <c r="F834" s="1">
        <f t="shared" ca="1" si="161"/>
        <v>120</v>
      </c>
      <c r="G834" s="1">
        <f t="shared" ca="1" si="162"/>
        <v>200</v>
      </c>
      <c r="H834" s="1">
        <f t="shared" ca="1" si="163"/>
        <v>1980</v>
      </c>
      <c r="I834" s="1" t="str">
        <f ca="1">INDEX(Relationstabel!$C$3:$K$10,MATCH(INDIRECT($A$1&amp;"J"&amp;A834),Relationstabel!$A$3:$A$10,0),MATCH(IFERROR(VALUE(INDIRECT($A$1&amp;"K"&amp;A834)),0),Relationstabel!$C$1:$K$1,0))</f>
        <v>Fjernvarme/ Blokvarme</v>
      </c>
      <c r="J834" s="1" t="str">
        <f ca="1">INDEX(Anvendelseskode!B:B,MATCH($F834,Anvendelseskode!$A:$A,0))</f>
        <v>Fritliggende enfamilieshus (parcelhus)</v>
      </c>
      <c r="K834" s="1" t="str">
        <f ca="1">INDEX(Anvendelseskode!C:C,MATCH($F834,Anvendelseskode!$A:$A,0))</f>
        <v>Parcelhuse</v>
      </c>
      <c r="L834" s="1" t="str">
        <f ca="1">INDEX(Anvendelseskode!D:D,MATCH($F834,Anvendelseskode!$A:$A,0))</f>
        <v>Private husholdninger</v>
      </c>
      <c r="M834" s="1" t="str">
        <f ca="1">IFERROR(INDEX(SBi!$2:$2,MATCH(H834,SBi!$1:$1,1)),SBi!$K$2)</f>
        <v>1979-1998</v>
      </c>
      <c r="N834" s="1">
        <f ca="1">INDEX(SBi!$C$3:$K$28,MATCH(F834,SBi!$B$3:$B$28,0),MATCH(M834,SBi!$C$2:$K$2,0))</f>
        <v>105.4</v>
      </c>
      <c r="O834" s="16">
        <f t="shared" ca="1" si="164"/>
        <v>21.08</v>
      </c>
      <c r="P834" s="16" t="str">
        <f ca="1">IFERROR(INDEX(VpD!$2:$2,MATCH(H834,VpD!$1:$1,1)),VpD!$I$2)</f>
        <v>1979-1998</v>
      </c>
      <c r="Q834" s="1">
        <f ca="1">INDEX(VpD!$C$3:$I$27,MATCH(F834,VpD!$B$3:$B$27,0),MATCH(P834,VpD!$C$2:$I$2,0))</f>
        <v>90</v>
      </c>
      <c r="R834" s="16">
        <f t="shared" ca="1" si="165"/>
        <v>18</v>
      </c>
      <c r="S834" s="14">
        <f t="shared" ca="1" si="166"/>
        <v>711150.88</v>
      </c>
      <c r="T834" s="14">
        <f t="shared" ca="1" si="167"/>
        <v>6172198.6399999997</v>
      </c>
      <c r="U834" s="14" t="str">
        <f t="shared" ca="1" si="168"/>
        <v>0A3F507E-1F3B-32B8-E044-0003BA298018</v>
      </c>
    </row>
    <row r="835" spans="1:21" s="14" customFormat="1" x14ac:dyDescent="0.25">
      <c r="A835" s="14">
        <f t="shared" ref="A835:A898" si="169">ROW(B835)</f>
        <v>835</v>
      </c>
      <c r="B835" s="14" t="str">
        <f t="shared" ref="B835:B898" ca="1" si="170">INDIRECT($A$1&amp;"b"&amp;A835)</f>
        <v>66C437FD-94E9-45FA-91C2-94DDE5E42891</v>
      </c>
      <c r="C835" s="14" t="str">
        <f t="shared" ref="C835:C898" ca="1" si="171">INDIRECT($A$1&amp;"V"&amp;A835)</f>
        <v>Bæverbo</v>
      </c>
      <c r="D835" s="14" t="str">
        <f t="shared" ref="D835:D898" ca="1" si="172">INDIRECT($A$1&amp;"W"&amp;A835)</f>
        <v>12</v>
      </c>
      <c r="E835" s="14" t="str">
        <f t="shared" ref="E835:E898" ca="1" si="173">INDIRECT($A$1&amp;"AB"&amp;A835)</f>
        <v>6sb</v>
      </c>
      <c r="F835" s="1">
        <f t="shared" ref="F835:F898" ca="1" si="174">ROUNDDOWN(INDIRECT($A$1&amp;"C"&amp;A835),-1)</f>
        <v>130</v>
      </c>
      <c r="G835" s="1">
        <f t="shared" ref="G835:G898" ca="1" si="175">INDIRECT($A$1&amp;"P"&amp;A835)+INDIRECT($A$1&amp;"Q"&amp;A835)+INDIRECT($A$1&amp;"R"&amp;A835)*0.5</f>
        <v>109</v>
      </c>
      <c r="H835" s="1">
        <f t="shared" ref="H835:H898" ca="1" si="176">MAX(INDIRECT($A$1&amp;"E"&amp;A835),INDIRECT($A$1&amp;"D"&amp;A835))</f>
        <v>1978</v>
      </c>
      <c r="I835" s="1" t="str">
        <f ca="1">INDEX(Relationstabel!$C$3:$K$10,MATCH(INDIRECT($A$1&amp;"J"&amp;A835),Relationstabel!$A$3:$A$10,0),MATCH(IFERROR(VALUE(INDIRECT($A$1&amp;"K"&amp;A835)),0),Relationstabel!$C$1:$K$1,0))</f>
        <v>Fjernvarme/ Blokvarme</v>
      </c>
      <c r="J835" s="1" t="str">
        <f ca="1">INDEX(Anvendelseskode!B:B,MATCH($F835,Anvendelseskode!$A:$A,0))</f>
        <v>Række-, kæde-, dobbelthus (lodret adskillelse mellem enhederne)</v>
      </c>
      <c r="K835" s="1" t="str">
        <f ca="1">INDEX(Anvendelseskode!C:C,MATCH($F835,Anvendelseskode!$A:$A,0))</f>
        <v>Række-, kæde og dobbelthuse</v>
      </c>
      <c r="L835" s="1" t="str">
        <f ca="1">INDEX(Anvendelseskode!D:D,MATCH($F835,Anvendelseskode!$A:$A,0))</f>
        <v>Private husholdninger</v>
      </c>
      <c r="M835" s="1" t="str">
        <f ca="1">IFERROR(INDEX(SBi!$2:$2,MATCH(H835,SBi!$1:$1,1)),SBi!$K$2)</f>
        <v>1973-1978</v>
      </c>
      <c r="N835" s="1">
        <f ca="1">INDEX(SBi!$C$3:$K$28,MATCH(F835,SBi!$B$3:$B$28,0),MATCH(M835,SBi!$C$2:$K$2,0))</f>
        <v>112.6</v>
      </c>
      <c r="O835" s="16">
        <f t="shared" ref="O835:O898" ca="1" si="177">N835*G835/1000</f>
        <v>12.273399999999999</v>
      </c>
      <c r="P835" s="16" t="str">
        <f ca="1">IFERROR(INDEX(VpD!$2:$2,MATCH(H835,VpD!$1:$1,1)),VpD!$I$2)</f>
        <v>1973-1978</v>
      </c>
      <c r="Q835" s="1">
        <f ca="1">INDEX(VpD!$C$3:$I$27,MATCH(F835,VpD!$B$3:$B$27,0),MATCH(P835,VpD!$C$2:$I$2,0))</f>
        <v>98</v>
      </c>
      <c r="R835" s="16">
        <f t="shared" ref="R835:R898" ca="1" si="178">Q835*G835/1000</f>
        <v>10.682</v>
      </c>
      <c r="S835" s="14">
        <f t="shared" ref="S835:S898" ca="1" si="179">INDIRECT($A$1&amp;"AE"&amp;A835)</f>
        <v>713712.69</v>
      </c>
      <c r="T835" s="14">
        <f t="shared" ref="T835:T898" ca="1" si="180">INDIRECT($A$1&amp;"AF"&amp;A835)</f>
        <v>6169501.3200000003</v>
      </c>
      <c r="U835" s="14" t="str">
        <f t="shared" ref="U835:U898" ca="1" si="181">INDIRECT($A$1&amp;"AC"&amp;A835)</f>
        <v>0A3F507E-1635-32B8-E044-0003BA298018</v>
      </c>
    </row>
    <row r="836" spans="1:21" s="14" customFormat="1" x14ac:dyDescent="0.25">
      <c r="A836" s="14">
        <f t="shared" si="169"/>
        <v>836</v>
      </c>
      <c r="B836" s="14" t="str">
        <f t="shared" ca="1" si="170"/>
        <v>FE397F50-0331-48F6-9982-7E6DD6401059</v>
      </c>
      <c r="C836" s="14" t="str">
        <f t="shared" ca="1" si="171"/>
        <v>Selsøvej</v>
      </c>
      <c r="D836" s="14" t="str">
        <f t="shared" ca="1" si="172"/>
        <v>56</v>
      </c>
      <c r="E836" s="14" t="str">
        <f t="shared" ca="1" si="173"/>
        <v>18iu</v>
      </c>
      <c r="F836" s="1">
        <f t="shared" ca="1" si="174"/>
        <v>120</v>
      </c>
      <c r="G836" s="1">
        <f t="shared" ca="1" si="175"/>
        <v>182</v>
      </c>
      <c r="H836" s="1">
        <f t="shared" ca="1" si="176"/>
        <v>1982</v>
      </c>
      <c r="I836" s="1" t="str">
        <f ca="1">INDEX(Relationstabel!$C$3:$K$10,MATCH(INDIRECT($A$1&amp;"J"&amp;A836),Relationstabel!$A$3:$A$10,0),MATCH(IFERROR(VALUE(INDIRECT($A$1&amp;"K"&amp;A836)),0),Relationstabel!$C$1:$K$1,0))</f>
        <v>Olie</v>
      </c>
      <c r="J836" s="1" t="str">
        <f ca="1">INDEX(Anvendelseskode!B:B,MATCH($F836,Anvendelseskode!$A:$A,0))</f>
        <v>Fritliggende enfamilieshus (parcelhus)</v>
      </c>
      <c r="K836" s="1" t="str">
        <f ca="1">INDEX(Anvendelseskode!C:C,MATCH($F836,Anvendelseskode!$A:$A,0))</f>
        <v>Parcelhuse</v>
      </c>
      <c r="L836" s="1" t="str">
        <f ca="1">INDEX(Anvendelseskode!D:D,MATCH($F836,Anvendelseskode!$A:$A,0))</f>
        <v>Private husholdninger</v>
      </c>
      <c r="M836" s="1" t="str">
        <f ca="1">IFERROR(INDEX(SBi!$2:$2,MATCH(H836,SBi!$1:$1,1)),SBi!$K$2)</f>
        <v>1979-1998</v>
      </c>
      <c r="N836" s="1">
        <f ca="1">INDEX(SBi!$C$3:$K$28,MATCH(F836,SBi!$B$3:$B$28,0),MATCH(M836,SBi!$C$2:$K$2,0))</f>
        <v>105.4</v>
      </c>
      <c r="O836" s="16">
        <f t="shared" ca="1" si="177"/>
        <v>19.1828</v>
      </c>
      <c r="P836" s="16" t="str">
        <f ca="1">IFERROR(INDEX(VpD!$2:$2,MATCH(H836,VpD!$1:$1,1)),VpD!$I$2)</f>
        <v>1979-1998</v>
      </c>
      <c r="Q836" s="1">
        <f ca="1">INDEX(VpD!$C$3:$I$27,MATCH(F836,VpD!$B$3:$B$27,0),MATCH(P836,VpD!$C$2:$I$2,0))</f>
        <v>90</v>
      </c>
      <c r="R836" s="16">
        <f t="shared" ca="1" si="178"/>
        <v>16.38</v>
      </c>
      <c r="S836" s="14">
        <f t="shared" ca="1" si="179"/>
        <v>713063.93</v>
      </c>
      <c r="T836" s="14">
        <f t="shared" ca="1" si="180"/>
        <v>6169141.5199999996</v>
      </c>
      <c r="U836" s="14" t="str">
        <f t="shared" ca="1" si="181"/>
        <v>0A3F507E-2135-32B8-E044-0003BA298018</v>
      </c>
    </row>
    <row r="837" spans="1:21" s="14" customFormat="1" x14ac:dyDescent="0.25">
      <c r="A837" s="14">
        <f t="shared" si="169"/>
        <v>837</v>
      </c>
      <c r="B837" s="14" t="str">
        <f t="shared" ca="1" si="170"/>
        <v>E0CED6AD-84EA-4EB5-9CA0-8AAFB2C9F424</v>
      </c>
      <c r="C837" s="14" t="str">
        <f t="shared" ca="1" si="171"/>
        <v>Svenstrupvej</v>
      </c>
      <c r="D837" s="14" t="str">
        <f t="shared" ca="1" si="172"/>
        <v>68</v>
      </c>
      <c r="E837" s="14" t="str">
        <f t="shared" ca="1" si="173"/>
        <v>12ai</v>
      </c>
      <c r="F837" s="1">
        <f t="shared" ca="1" si="174"/>
        <v>120</v>
      </c>
      <c r="G837" s="1">
        <f t="shared" ca="1" si="175"/>
        <v>137</v>
      </c>
      <c r="H837" s="1">
        <f t="shared" ca="1" si="176"/>
        <v>1971</v>
      </c>
      <c r="I837" s="1" t="str">
        <f ca="1">INDEX(Relationstabel!$C$3:$K$10,MATCH(INDIRECT($A$1&amp;"J"&amp;A837),Relationstabel!$A$3:$A$10,0),MATCH(IFERROR(VALUE(INDIRECT($A$1&amp;"K"&amp;A837)),0),Relationstabel!$C$1:$K$1,0))</f>
        <v>Naturgas</v>
      </c>
      <c r="J837" s="1" t="str">
        <f ca="1">INDEX(Anvendelseskode!B:B,MATCH($F837,Anvendelseskode!$A:$A,0))</f>
        <v>Fritliggende enfamilieshus (parcelhus)</v>
      </c>
      <c r="K837" s="1" t="str">
        <f ca="1">INDEX(Anvendelseskode!C:C,MATCH($F837,Anvendelseskode!$A:$A,0))</f>
        <v>Parcelhuse</v>
      </c>
      <c r="L837" s="1" t="str">
        <f ca="1">INDEX(Anvendelseskode!D:D,MATCH($F837,Anvendelseskode!$A:$A,0))</f>
        <v>Private husholdninger</v>
      </c>
      <c r="M837" s="1" t="str">
        <f ca="1">IFERROR(INDEX(SBi!$2:$2,MATCH(H837,SBi!$1:$1,1)),SBi!$K$2)</f>
        <v>1961-1972</v>
      </c>
      <c r="N837" s="1">
        <f ca="1">INDEX(SBi!$C$3:$K$28,MATCH(F837,SBi!$B$3:$B$28,0),MATCH(M837,SBi!$C$2:$K$2,0))</f>
        <v>134.30000000000001</v>
      </c>
      <c r="O837" s="16">
        <f t="shared" ca="1" si="177"/>
        <v>18.399100000000001</v>
      </c>
      <c r="P837" s="16" t="str">
        <f ca="1">IFERROR(INDEX(VpD!$2:$2,MATCH(H837,VpD!$1:$1,1)),VpD!$I$2)</f>
        <v>1961-1972</v>
      </c>
      <c r="Q837" s="1">
        <f ca="1">INDEX(VpD!$C$3:$I$27,MATCH(F837,VpD!$B$3:$B$27,0),MATCH(P837,VpD!$C$2:$I$2,0))</f>
        <v>143</v>
      </c>
      <c r="R837" s="16">
        <f t="shared" ca="1" si="178"/>
        <v>19.591000000000001</v>
      </c>
      <c r="S837" s="14">
        <f t="shared" ca="1" si="179"/>
        <v>712300.38</v>
      </c>
      <c r="T837" s="14">
        <f t="shared" ca="1" si="180"/>
        <v>6169119.4800000004</v>
      </c>
      <c r="U837" s="14" t="str">
        <f t="shared" ca="1" si="181"/>
        <v>0A3F507E-2235-32B8-E044-0003BA298018</v>
      </c>
    </row>
    <row r="838" spans="1:21" s="14" customFormat="1" x14ac:dyDescent="0.25">
      <c r="A838" s="14">
        <f t="shared" si="169"/>
        <v>838</v>
      </c>
      <c r="B838" s="14" t="str">
        <f t="shared" ca="1" si="170"/>
        <v>E72729E6-DB4C-421E-8D48-1F6B474B5DA9</v>
      </c>
      <c r="C838" s="14" t="str">
        <f t="shared" ca="1" si="171"/>
        <v>Ved Strandparken</v>
      </c>
      <c r="D838" s="14" t="str">
        <f t="shared" ca="1" si="172"/>
        <v>16</v>
      </c>
      <c r="E838" s="14" t="str">
        <f t="shared" ca="1" si="173"/>
        <v>24iæ</v>
      </c>
      <c r="F838" s="1">
        <f t="shared" ca="1" si="174"/>
        <v>130</v>
      </c>
      <c r="G838" s="1">
        <f t="shared" ca="1" si="175"/>
        <v>103</v>
      </c>
      <c r="H838" s="1">
        <f t="shared" ca="1" si="176"/>
        <v>2002</v>
      </c>
      <c r="I838" s="1" t="str">
        <f ca="1">INDEX(Relationstabel!$C$3:$K$10,MATCH(INDIRECT($A$1&amp;"J"&amp;A838),Relationstabel!$A$3:$A$10,0),MATCH(IFERROR(VALUE(INDIRECT($A$1&amp;"K"&amp;A838)),0),Relationstabel!$C$1:$K$1,0))</f>
        <v>Naturgas</v>
      </c>
      <c r="J838" s="1" t="str">
        <f ca="1">INDEX(Anvendelseskode!B:B,MATCH($F838,Anvendelseskode!$A:$A,0))</f>
        <v>Række-, kæde-, dobbelthus (lodret adskillelse mellem enhederne)</v>
      </c>
      <c r="K838" s="1" t="str">
        <f ca="1">INDEX(Anvendelseskode!C:C,MATCH($F838,Anvendelseskode!$A:$A,0))</f>
        <v>Række-, kæde og dobbelthuse</v>
      </c>
      <c r="L838" s="1" t="str">
        <f ca="1">INDEX(Anvendelseskode!D:D,MATCH($F838,Anvendelseskode!$A:$A,0))</f>
        <v>Private husholdninger</v>
      </c>
      <c r="M838" s="1" t="str">
        <f ca="1">IFERROR(INDEX(SBi!$2:$2,MATCH(H838,SBi!$1:$1,1)),SBi!$K$2)</f>
        <v>1999-2006</v>
      </c>
      <c r="N838" s="1">
        <f ca="1">INDEX(SBi!$C$3:$K$28,MATCH(F838,SBi!$B$3:$B$28,0),MATCH(M838,SBi!$C$2:$K$2,0))</f>
        <v>81.5</v>
      </c>
      <c r="O838" s="16">
        <f t="shared" ca="1" si="177"/>
        <v>8.3945000000000007</v>
      </c>
      <c r="P838" s="16" t="str">
        <f ca="1">IFERROR(INDEX(VpD!$2:$2,MATCH(H838,VpD!$1:$1,1)),VpD!$I$2)</f>
        <v>&gt;1998</v>
      </c>
      <c r="Q838" s="1">
        <f ca="1">INDEX(VpD!$C$3:$I$27,MATCH(F838,VpD!$B$3:$B$27,0),MATCH(P838,VpD!$C$2:$I$2,0))</f>
        <v>65</v>
      </c>
      <c r="R838" s="16">
        <f t="shared" ca="1" si="178"/>
        <v>6.6950000000000003</v>
      </c>
      <c r="S838" s="14">
        <f t="shared" ca="1" si="179"/>
        <v>713887.7</v>
      </c>
      <c r="T838" s="14">
        <f t="shared" ca="1" si="180"/>
        <v>6168727.7300000004</v>
      </c>
      <c r="U838" s="14" t="str">
        <f t="shared" ca="1" si="181"/>
        <v>0A3F507E-2435-32B8-E044-0003BA298018</v>
      </c>
    </row>
    <row r="839" spans="1:21" s="14" customFormat="1" x14ac:dyDescent="0.25">
      <c r="A839" s="14">
        <f t="shared" si="169"/>
        <v>839</v>
      </c>
      <c r="B839" s="14" t="str">
        <f t="shared" ca="1" si="170"/>
        <v>D8E32D79-2174-48B4-8D28-0A1AC6E0DBD8</v>
      </c>
      <c r="C839" s="14" t="str">
        <f t="shared" ca="1" si="171"/>
        <v>Kollerupvej</v>
      </c>
      <c r="D839" s="14" t="str">
        <f t="shared" ca="1" si="172"/>
        <v>4</v>
      </c>
      <c r="E839" s="14" t="str">
        <f t="shared" ca="1" si="173"/>
        <v>6dr</v>
      </c>
      <c r="F839" s="1">
        <f t="shared" ca="1" si="174"/>
        <v>120</v>
      </c>
      <c r="G839" s="1">
        <f t="shared" ca="1" si="175"/>
        <v>183</v>
      </c>
      <c r="H839" s="1">
        <f t="shared" ca="1" si="176"/>
        <v>2014</v>
      </c>
      <c r="I839" s="1" t="str">
        <f ca="1">INDEX(Relationstabel!$C$3:$K$10,MATCH(INDIRECT($A$1&amp;"J"&amp;A839),Relationstabel!$A$3:$A$10,0),MATCH(IFERROR(VALUE(INDIRECT($A$1&amp;"K"&amp;A839)),0),Relationstabel!$C$1:$K$1,0))</f>
        <v>Varmepumpe</v>
      </c>
      <c r="J839" s="1" t="str">
        <f ca="1">INDEX(Anvendelseskode!B:B,MATCH($F839,Anvendelseskode!$A:$A,0))</f>
        <v>Fritliggende enfamilieshus (parcelhus)</v>
      </c>
      <c r="K839" s="1" t="str">
        <f ca="1">INDEX(Anvendelseskode!C:C,MATCH($F839,Anvendelseskode!$A:$A,0))</f>
        <v>Parcelhuse</v>
      </c>
      <c r="L839" s="1" t="str">
        <f ca="1">INDEX(Anvendelseskode!D:D,MATCH($F839,Anvendelseskode!$A:$A,0))</f>
        <v>Private husholdninger</v>
      </c>
      <c r="M839" s="1" t="str">
        <f ca="1">IFERROR(INDEX(SBi!$2:$2,MATCH(H839,SBi!$1:$1,1)),SBi!$K$2)</f>
        <v>Efter 2006</v>
      </c>
      <c r="N839" s="1">
        <f ca="1">INDEX(SBi!$C$3:$K$28,MATCH(F839,SBi!$B$3:$B$28,0),MATCH(M839,SBi!$C$2:$K$2,0))</f>
        <v>67.3</v>
      </c>
      <c r="O839" s="16">
        <f t="shared" ca="1" si="177"/>
        <v>12.315899999999999</v>
      </c>
      <c r="P839" s="16" t="str">
        <f ca="1">IFERROR(INDEX(VpD!$2:$2,MATCH(H839,VpD!$1:$1,1)),VpD!$I$2)</f>
        <v>&gt;1998</v>
      </c>
      <c r="Q839" s="1">
        <f ca="1">INDEX(VpD!$C$3:$I$27,MATCH(F839,VpD!$B$3:$B$27,0),MATCH(P839,VpD!$C$2:$I$2,0))</f>
        <v>72</v>
      </c>
      <c r="R839" s="16">
        <f t="shared" ca="1" si="178"/>
        <v>13.176</v>
      </c>
      <c r="S839" s="14">
        <f t="shared" ca="1" si="179"/>
        <v>713982.64</v>
      </c>
      <c r="T839" s="14">
        <f t="shared" ca="1" si="180"/>
        <v>6169313.8600000003</v>
      </c>
      <c r="U839" s="14" t="str">
        <f t="shared" ca="1" si="181"/>
        <v>0A3F507E-1C1B-32B8-E044-0003BA298018</v>
      </c>
    </row>
    <row r="840" spans="1:21" s="14" customFormat="1" x14ac:dyDescent="0.25">
      <c r="A840" s="14">
        <f t="shared" si="169"/>
        <v>840</v>
      </c>
      <c r="B840" s="14" t="str">
        <f t="shared" ca="1" si="170"/>
        <v>BDA85348-74E9-42AE-9731-4178F6BBA4FE</v>
      </c>
      <c r="C840" s="14" t="str">
        <f t="shared" ca="1" si="171"/>
        <v>Selsøvej</v>
      </c>
      <c r="D840" s="14" t="str">
        <f t="shared" ca="1" si="172"/>
        <v>28</v>
      </c>
      <c r="E840" s="14" t="str">
        <f t="shared" ca="1" si="173"/>
        <v>18dc</v>
      </c>
      <c r="F840" s="1">
        <f t="shared" ca="1" si="174"/>
        <v>120</v>
      </c>
      <c r="G840" s="1">
        <f t="shared" ca="1" si="175"/>
        <v>144</v>
      </c>
      <c r="H840" s="1">
        <f t="shared" ca="1" si="176"/>
        <v>1999</v>
      </c>
      <c r="I840" s="1" t="str">
        <f ca="1">INDEX(Relationstabel!$C$3:$K$10,MATCH(INDIRECT($A$1&amp;"J"&amp;A840),Relationstabel!$A$3:$A$10,0),MATCH(IFERROR(VALUE(INDIRECT($A$1&amp;"K"&amp;A840)),0),Relationstabel!$C$1:$K$1,0))</f>
        <v>Naturgas</v>
      </c>
      <c r="J840" s="1" t="str">
        <f ca="1">INDEX(Anvendelseskode!B:B,MATCH($F840,Anvendelseskode!$A:$A,0))</f>
        <v>Fritliggende enfamilieshus (parcelhus)</v>
      </c>
      <c r="K840" s="1" t="str">
        <f ca="1">INDEX(Anvendelseskode!C:C,MATCH($F840,Anvendelseskode!$A:$A,0))</f>
        <v>Parcelhuse</v>
      </c>
      <c r="L840" s="1" t="str">
        <f ca="1">INDEX(Anvendelseskode!D:D,MATCH($F840,Anvendelseskode!$A:$A,0))</f>
        <v>Private husholdninger</v>
      </c>
      <c r="M840" s="1" t="str">
        <f ca="1">IFERROR(INDEX(SBi!$2:$2,MATCH(H840,SBi!$1:$1,1)),SBi!$K$2)</f>
        <v>1999-2006</v>
      </c>
      <c r="N840" s="1">
        <f ca="1">INDEX(SBi!$C$3:$K$28,MATCH(F840,SBi!$B$3:$B$28,0),MATCH(M840,SBi!$C$2:$K$2,0))</f>
        <v>83.9</v>
      </c>
      <c r="O840" s="16">
        <f t="shared" ca="1" si="177"/>
        <v>12.0816</v>
      </c>
      <c r="P840" s="16" t="str">
        <f ca="1">IFERROR(INDEX(VpD!$2:$2,MATCH(H840,VpD!$1:$1,1)),VpD!$I$2)</f>
        <v>&gt;1998</v>
      </c>
      <c r="Q840" s="1">
        <f ca="1">INDEX(VpD!$C$3:$I$27,MATCH(F840,VpD!$B$3:$B$27,0),MATCH(P840,VpD!$C$2:$I$2,0))</f>
        <v>72</v>
      </c>
      <c r="R840" s="16">
        <f t="shared" ca="1" si="178"/>
        <v>10.368</v>
      </c>
      <c r="S840" s="14">
        <f t="shared" ca="1" si="179"/>
        <v>713326.07</v>
      </c>
      <c r="T840" s="14">
        <f t="shared" ca="1" si="180"/>
        <v>6169052.3099999996</v>
      </c>
      <c r="U840" s="14" t="str">
        <f t="shared" ca="1" si="181"/>
        <v>0A3F507E-211F-32B8-E044-0003BA298018</v>
      </c>
    </row>
    <row r="841" spans="1:21" s="14" customFormat="1" x14ac:dyDescent="0.25">
      <c r="A841" s="14">
        <f t="shared" si="169"/>
        <v>841</v>
      </c>
      <c r="B841" s="14" t="str">
        <f t="shared" ca="1" si="170"/>
        <v>064C8B56-4889-4EB8-840E-3D10ABACF12A</v>
      </c>
      <c r="C841" s="14" t="str">
        <f t="shared" ca="1" si="171"/>
        <v>Syvhøjvænge</v>
      </c>
      <c r="D841" s="14" t="str">
        <f t="shared" ca="1" si="172"/>
        <v>264</v>
      </c>
      <c r="E841" s="14" t="str">
        <f t="shared" ca="1" si="173"/>
        <v>22ba</v>
      </c>
      <c r="F841" s="1">
        <f t="shared" ca="1" si="174"/>
        <v>120</v>
      </c>
      <c r="G841" s="1">
        <f t="shared" ca="1" si="175"/>
        <v>146</v>
      </c>
      <c r="H841" s="1">
        <f t="shared" ca="1" si="176"/>
        <v>1972</v>
      </c>
      <c r="I841" s="1" t="str">
        <f ca="1">INDEX(Relationstabel!$C$3:$K$10,MATCH(INDIRECT($A$1&amp;"J"&amp;A841),Relationstabel!$A$3:$A$10,0),MATCH(IFERROR(VALUE(INDIRECT($A$1&amp;"K"&amp;A841)),0),Relationstabel!$C$1:$K$1,0))</f>
        <v>Naturgas</v>
      </c>
      <c r="J841" s="1" t="str">
        <f ca="1">INDEX(Anvendelseskode!B:B,MATCH($F841,Anvendelseskode!$A:$A,0))</f>
        <v>Fritliggende enfamilieshus (parcelhus)</v>
      </c>
      <c r="K841" s="1" t="str">
        <f ca="1">INDEX(Anvendelseskode!C:C,MATCH($F841,Anvendelseskode!$A:$A,0))</f>
        <v>Parcelhuse</v>
      </c>
      <c r="L841" s="1" t="str">
        <f ca="1">INDEX(Anvendelseskode!D:D,MATCH($F841,Anvendelseskode!$A:$A,0))</f>
        <v>Private husholdninger</v>
      </c>
      <c r="M841" s="1" t="str">
        <f ca="1">IFERROR(INDEX(SBi!$2:$2,MATCH(H841,SBi!$1:$1,1)),SBi!$K$2)</f>
        <v>1961-1972</v>
      </c>
      <c r="N841" s="1">
        <f ca="1">INDEX(SBi!$C$3:$K$28,MATCH(F841,SBi!$B$3:$B$28,0),MATCH(M841,SBi!$C$2:$K$2,0))</f>
        <v>134.30000000000001</v>
      </c>
      <c r="O841" s="16">
        <f t="shared" ca="1" si="177"/>
        <v>19.607800000000005</v>
      </c>
      <c r="P841" s="16" t="str">
        <f ca="1">IFERROR(INDEX(VpD!$2:$2,MATCH(H841,VpD!$1:$1,1)),VpD!$I$2)</f>
        <v>1961-1972</v>
      </c>
      <c r="Q841" s="1">
        <f ca="1">INDEX(VpD!$C$3:$I$27,MATCH(F841,VpD!$B$3:$B$27,0),MATCH(P841,VpD!$C$2:$I$2,0))</f>
        <v>143</v>
      </c>
      <c r="R841" s="16">
        <f t="shared" ca="1" si="178"/>
        <v>20.878</v>
      </c>
      <c r="S841" s="14">
        <f t="shared" ca="1" si="179"/>
        <v>711925.24</v>
      </c>
      <c r="T841" s="14">
        <f t="shared" ca="1" si="180"/>
        <v>6172338.7800000003</v>
      </c>
      <c r="U841" s="14" t="str">
        <f t="shared" ca="1" si="181"/>
        <v>0A3F507E-2330-32B8-E044-0003BA298018</v>
      </c>
    </row>
    <row r="842" spans="1:21" s="14" customFormat="1" x14ac:dyDescent="0.25">
      <c r="A842" s="14">
        <f t="shared" si="169"/>
        <v>842</v>
      </c>
      <c r="B842" s="14" t="str">
        <f t="shared" ca="1" si="170"/>
        <v>05BA7E41-F75D-4012-BADE-513F80CEE35A</v>
      </c>
      <c r="C842" s="14" t="str">
        <f t="shared" ca="1" si="171"/>
        <v>Gymnasievej</v>
      </c>
      <c r="D842" s="14" t="str">
        <f t="shared" ca="1" si="172"/>
        <v>12</v>
      </c>
      <c r="E842" s="14" t="str">
        <f t="shared" ca="1" si="173"/>
        <v>27b</v>
      </c>
      <c r="F842" s="1">
        <f t="shared" ca="1" si="174"/>
        <v>420</v>
      </c>
      <c r="G842" s="1">
        <f t="shared" ca="1" si="175"/>
        <v>206</v>
      </c>
      <c r="H842" s="1">
        <f t="shared" ca="1" si="176"/>
        <v>1967</v>
      </c>
      <c r="I842" s="1" t="str">
        <f ca="1">INDEX(Relationstabel!$C$3:$K$10,MATCH(INDIRECT($A$1&amp;"J"&amp;A842),Relationstabel!$A$3:$A$10,0),MATCH(IFERROR(VALUE(INDIRECT($A$1&amp;"K"&amp;A842)),0),Relationstabel!$C$1:$K$1,0))</f>
        <v>Olie</v>
      </c>
      <c r="J842" s="1" t="str">
        <f ca="1">INDEX(Anvendelseskode!B:B,MATCH($F842,Anvendelseskode!$A:$A,0))</f>
        <v>Bygning til undervisning og forskning (skole, gymnasium, forskningslabratorium o.lign.)</v>
      </c>
      <c r="K842" s="1" t="str">
        <f ca="1">INDEX(Anvendelseskode!C:C,MATCH($F842,Anvendelseskode!$A:$A,0))</f>
        <v>Undervisning, forskning o.l.</v>
      </c>
      <c r="L842" s="1" t="str">
        <f ca="1">INDEX(Anvendelseskode!D:D,MATCH($F842,Anvendelseskode!$A:$A,0))</f>
        <v>Kommunale og andre offentlige institutioner</v>
      </c>
      <c r="M842" s="1" t="str">
        <f ca="1">IFERROR(INDEX(SBi!$2:$2,MATCH(H842,SBi!$1:$1,1)),SBi!$K$2)</f>
        <v>1961-1972</v>
      </c>
      <c r="N842" s="1">
        <f ca="1">INDEX(SBi!$C$3:$K$28,MATCH(F842,SBi!$B$3:$B$28,0),MATCH(M842,SBi!$C$2:$K$2,0))</f>
        <v>135.1</v>
      </c>
      <c r="O842" s="16">
        <f t="shared" ca="1" si="177"/>
        <v>27.830599999999997</v>
      </c>
      <c r="P842" s="16" t="str">
        <f ca="1">IFERROR(INDEX(VpD!$2:$2,MATCH(H842,VpD!$1:$1,1)),VpD!$I$2)</f>
        <v>1961-1972</v>
      </c>
      <c r="Q842" s="1">
        <f ca="1">INDEX(VpD!$C$3:$I$27,MATCH(F842,VpD!$B$3:$B$27,0),MATCH(P842,VpD!$C$2:$I$2,0))</f>
        <v>134</v>
      </c>
      <c r="R842" s="16">
        <f t="shared" ca="1" si="178"/>
        <v>27.603999999999999</v>
      </c>
      <c r="S842" s="14">
        <f t="shared" ca="1" si="179"/>
        <v>711368.38</v>
      </c>
      <c r="T842" s="14">
        <f t="shared" ca="1" si="180"/>
        <v>6172670.6500000004</v>
      </c>
      <c r="U842" s="14" t="str">
        <f t="shared" ca="1" si="181"/>
        <v>0A3F507E-1834-32B8-E044-0003BA298018</v>
      </c>
    </row>
    <row r="843" spans="1:21" s="14" customFormat="1" x14ac:dyDescent="0.25">
      <c r="A843" s="14">
        <f t="shared" si="169"/>
        <v>843</v>
      </c>
      <c r="B843" s="14" t="str">
        <f t="shared" ca="1" si="170"/>
        <v>D1EF1164-0ED2-454D-940C-4F5F2AA3F7FC</v>
      </c>
      <c r="C843" s="14" t="str">
        <f t="shared" ca="1" si="171"/>
        <v>Gymnasievej</v>
      </c>
      <c r="D843" s="14" t="str">
        <f t="shared" ca="1" si="172"/>
        <v>12</v>
      </c>
      <c r="E843" s="14" t="str">
        <f t="shared" ca="1" si="173"/>
        <v>27b</v>
      </c>
      <c r="F843" s="1">
        <f t="shared" ca="1" si="174"/>
        <v>420</v>
      </c>
      <c r="G843" s="1">
        <f t="shared" ca="1" si="175"/>
        <v>160</v>
      </c>
      <c r="H843" s="1">
        <f t="shared" ca="1" si="176"/>
        <v>1967</v>
      </c>
      <c r="I843" s="1" t="str">
        <f ca="1">INDEX(Relationstabel!$C$3:$K$10,MATCH(INDIRECT($A$1&amp;"J"&amp;A843),Relationstabel!$A$3:$A$10,0),MATCH(IFERROR(VALUE(INDIRECT($A$1&amp;"K"&amp;A843)),0),Relationstabel!$C$1:$K$1,0))</f>
        <v>Olie</v>
      </c>
      <c r="J843" s="1" t="str">
        <f ca="1">INDEX(Anvendelseskode!B:B,MATCH($F843,Anvendelseskode!$A:$A,0))</f>
        <v>Bygning til undervisning og forskning (skole, gymnasium, forskningslabratorium o.lign.)</v>
      </c>
      <c r="K843" s="1" t="str">
        <f ca="1">INDEX(Anvendelseskode!C:C,MATCH($F843,Anvendelseskode!$A:$A,0))</f>
        <v>Undervisning, forskning o.l.</v>
      </c>
      <c r="L843" s="1" t="str">
        <f ca="1">INDEX(Anvendelseskode!D:D,MATCH($F843,Anvendelseskode!$A:$A,0))</f>
        <v>Kommunale og andre offentlige institutioner</v>
      </c>
      <c r="M843" s="1" t="str">
        <f ca="1">IFERROR(INDEX(SBi!$2:$2,MATCH(H843,SBi!$1:$1,1)),SBi!$K$2)</f>
        <v>1961-1972</v>
      </c>
      <c r="N843" s="1">
        <f ca="1">INDEX(SBi!$C$3:$K$28,MATCH(F843,SBi!$B$3:$B$28,0),MATCH(M843,SBi!$C$2:$K$2,0))</f>
        <v>135.1</v>
      </c>
      <c r="O843" s="16">
        <f t="shared" ca="1" si="177"/>
        <v>21.616</v>
      </c>
      <c r="P843" s="16" t="str">
        <f ca="1">IFERROR(INDEX(VpD!$2:$2,MATCH(H843,VpD!$1:$1,1)),VpD!$I$2)</f>
        <v>1961-1972</v>
      </c>
      <c r="Q843" s="1">
        <f ca="1">INDEX(VpD!$C$3:$I$27,MATCH(F843,VpD!$B$3:$B$27,0),MATCH(P843,VpD!$C$2:$I$2,0))</f>
        <v>134</v>
      </c>
      <c r="R843" s="16">
        <f t="shared" ca="1" si="178"/>
        <v>21.44</v>
      </c>
      <c r="S843" s="14">
        <f t="shared" ca="1" si="179"/>
        <v>711368.38</v>
      </c>
      <c r="T843" s="14">
        <f t="shared" ca="1" si="180"/>
        <v>6172670.6500000004</v>
      </c>
      <c r="U843" s="14" t="str">
        <f t="shared" ca="1" si="181"/>
        <v>0A3F507E-1834-32B8-E044-0003BA298018</v>
      </c>
    </row>
    <row r="844" spans="1:21" s="14" customFormat="1" x14ac:dyDescent="0.25">
      <c r="A844" s="14">
        <f t="shared" si="169"/>
        <v>844</v>
      </c>
      <c r="B844" s="14" t="str">
        <f t="shared" ca="1" si="170"/>
        <v>6FC1A22D-08B8-4B56-AFF8-7C238F7CA412</v>
      </c>
      <c r="C844" s="14" t="str">
        <f t="shared" ca="1" si="171"/>
        <v>Mejsebo</v>
      </c>
      <c r="D844" s="14" t="str">
        <f t="shared" ca="1" si="172"/>
        <v>22</v>
      </c>
      <c r="E844" s="14" t="str">
        <f t="shared" ca="1" si="173"/>
        <v>6rk</v>
      </c>
      <c r="F844" s="1">
        <f t="shared" ca="1" si="174"/>
        <v>130</v>
      </c>
      <c r="G844" s="1">
        <f t="shared" ca="1" si="175"/>
        <v>112</v>
      </c>
      <c r="H844" s="1">
        <f t="shared" ca="1" si="176"/>
        <v>1978</v>
      </c>
      <c r="I844" s="1" t="str">
        <f ca="1">INDEX(Relationstabel!$C$3:$K$10,MATCH(INDIRECT($A$1&amp;"J"&amp;A844),Relationstabel!$A$3:$A$10,0),MATCH(IFERROR(VALUE(INDIRECT($A$1&amp;"K"&amp;A844)),0),Relationstabel!$C$1:$K$1,0))</f>
        <v>Fjernvarme/ Blokvarme</v>
      </c>
      <c r="J844" s="1" t="str">
        <f ca="1">INDEX(Anvendelseskode!B:B,MATCH($F844,Anvendelseskode!$A:$A,0))</f>
        <v>Række-, kæde-, dobbelthus (lodret adskillelse mellem enhederne)</v>
      </c>
      <c r="K844" s="1" t="str">
        <f ca="1">INDEX(Anvendelseskode!C:C,MATCH($F844,Anvendelseskode!$A:$A,0))</f>
        <v>Række-, kæde og dobbelthuse</v>
      </c>
      <c r="L844" s="1" t="str">
        <f ca="1">INDEX(Anvendelseskode!D:D,MATCH($F844,Anvendelseskode!$A:$A,0))</f>
        <v>Private husholdninger</v>
      </c>
      <c r="M844" s="1" t="str">
        <f ca="1">IFERROR(INDEX(SBi!$2:$2,MATCH(H844,SBi!$1:$1,1)),SBi!$K$2)</f>
        <v>1973-1978</v>
      </c>
      <c r="N844" s="1">
        <f ca="1">INDEX(SBi!$C$3:$K$28,MATCH(F844,SBi!$B$3:$B$28,0),MATCH(M844,SBi!$C$2:$K$2,0))</f>
        <v>112.6</v>
      </c>
      <c r="O844" s="16">
        <f t="shared" ca="1" si="177"/>
        <v>12.611199999999998</v>
      </c>
      <c r="P844" s="16" t="str">
        <f ca="1">IFERROR(INDEX(VpD!$2:$2,MATCH(H844,VpD!$1:$1,1)),VpD!$I$2)</f>
        <v>1973-1978</v>
      </c>
      <c r="Q844" s="1">
        <f ca="1">INDEX(VpD!$C$3:$I$27,MATCH(F844,VpD!$B$3:$B$27,0),MATCH(P844,VpD!$C$2:$I$2,0))</f>
        <v>98</v>
      </c>
      <c r="R844" s="16">
        <f t="shared" ca="1" si="178"/>
        <v>10.976000000000001</v>
      </c>
      <c r="S844" s="14">
        <f t="shared" ca="1" si="179"/>
        <v>713631.7</v>
      </c>
      <c r="T844" s="14">
        <f t="shared" ca="1" si="180"/>
        <v>6169619.0099999998</v>
      </c>
      <c r="U844" s="14" t="str">
        <f t="shared" ca="1" si="181"/>
        <v>0A3F507E-1D41-32B8-E044-0003BA298018</v>
      </c>
    </row>
    <row r="845" spans="1:21" s="14" customFormat="1" x14ac:dyDescent="0.25">
      <c r="A845" s="14">
        <f t="shared" si="169"/>
        <v>845</v>
      </c>
      <c r="B845" s="14" t="str">
        <f t="shared" ca="1" si="170"/>
        <v>5AB62D01-4100-4AD8-8D11-C4C72660B029</v>
      </c>
      <c r="C845" s="14" t="str">
        <f t="shared" ca="1" si="171"/>
        <v>Nørrebred</v>
      </c>
      <c r="D845" s="14" t="str">
        <f t="shared" ca="1" si="172"/>
        <v>15</v>
      </c>
      <c r="E845" s="14" t="str">
        <f t="shared" ca="1" si="173"/>
        <v>12ec</v>
      </c>
      <c r="F845" s="1">
        <f t="shared" ca="1" si="174"/>
        <v>120</v>
      </c>
      <c r="G845" s="1">
        <f t="shared" ca="1" si="175"/>
        <v>130</v>
      </c>
      <c r="H845" s="1">
        <f t="shared" ca="1" si="176"/>
        <v>1972</v>
      </c>
      <c r="I845" s="1" t="str">
        <f ca="1">INDEX(Relationstabel!$C$3:$K$10,MATCH(INDIRECT($A$1&amp;"J"&amp;A845),Relationstabel!$A$3:$A$10,0),MATCH(IFERROR(VALUE(INDIRECT($A$1&amp;"K"&amp;A845)),0),Relationstabel!$C$1:$K$1,0))</f>
        <v>Naturgas</v>
      </c>
      <c r="J845" s="1" t="str">
        <f ca="1">INDEX(Anvendelseskode!B:B,MATCH($F845,Anvendelseskode!$A:$A,0))</f>
        <v>Fritliggende enfamilieshus (parcelhus)</v>
      </c>
      <c r="K845" s="1" t="str">
        <f ca="1">INDEX(Anvendelseskode!C:C,MATCH($F845,Anvendelseskode!$A:$A,0))</f>
        <v>Parcelhuse</v>
      </c>
      <c r="L845" s="1" t="str">
        <f ca="1">INDEX(Anvendelseskode!D:D,MATCH($F845,Anvendelseskode!$A:$A,0))</f>
        <v>Private husholdninger</v>
      </c>
      <c r="M845" s="1" t="str">
        <f ca="1">IFERROR(INDEX(SBi!$2:$2,MATCH(H845,SBi!$1:$1,1)),SBi!$K$2)</f>
        <v>1961-1972</v>
      </c>
      <c r="N845" s="1">
        <f ca="1">INDEX(SBi!$C$3:$K$28,MATCH(F845,SBi!$B$3:$B$28,0),MATCH(M845,SBi!$C$2:$K$2,0))</f>
        <v>134.30000000000001</v>
      </c>
      <c r="O845" s="16">
        <f t="shared" ca="1" si="177"/>
        <v>17.459</v>
      </c>
      <c r="P845" s="16" t="str">
        <f ca="1">IFERROR(INDEX(VpD!$2:$2,MATCH(H845,VpD!$1:$1,1)),VpD!$I$2)</f>
        <v>1961-1972</v>
      </c>
      <c r="Q845" s="1">
        <f ca="1">INDEX(VpD!$C$3:$I$27,MATCH(F845,VpD!$B$3:$B$27,0),MATCH(P845,VpD!$C$2:$I$2,0))</f>
        <v>143</v>
      </c>
      <c r="R845" s="16">
        <f t="shared" ca="1" si="178"/>
        <v>18.59</v>
      </c>
      <c r="S845" s="14">
        <f t="shared" ca="1" si="179"/>
        <v>711584.7</v>
      </c>
      <c r="T845" s="14">
        <f t="shared" ca="1" si="180"/>
        <v>6171631.9199999999</v>
      </c>
      <c r="U845" s="14" t="str">
        <f t="shared" ca="1" si="181"/>
        <v>0A3F507E-1E41-32B8-E044-0003BA298018</v>
      </c>
    </row>
    <row r="846" spans="1:21" s="14" customFormat="1" x14ac:dyDescent="0.25">
      <c r="A846" s="14">
        <f t="shared" si="169"/>
        <v>846</v>
      </c>
      <c r="B846" s="14" t="str">
        <f t="shared" ca="1" si="170"/>
        <v>C0661001-9A3C-4306-B849-694B23CB201D</v>
      </c>
      <c r="C846" s="14" t="str">
        <f t="shared" ca="1" si="171"/>
        <v>Søvej</v>
      </c>
      <c r="D846" s="14" t="str">
        <f t="shared" ca="1" si="172"/>
        <v>7</v>
      </c>
      <c r="E846" s="14" t="str">
        <f t="shared" ca="1" si="173"/>
        <v>9al</v>
      </c>
      <c r="F846" s="1">
        <f t="shared" ca="1" si="174"/>
        <v>120</v>
      </c>
      <c r="G846" s="1">
        <f t="shared" ca="1" si="175"/>
        <v>130</v>
      </c>
      <c r="H846" s="1">
        <f t="shared" ca="1" si="176"/>
        <v>1979</v>
      </c>
      <c r="I846" s="1" t="str">
        <f ca="1">INDEX(Relationstabel!$C$3:$K$10,MATCH(INDIRECT($A$1&amp;"J"&amp;A846),Relationstabel!$A$3:$A$10,0),MATCH(IFERROR(VALUE(INDIRECT($A$1&amp;"K"&amp;A846)),0),Relationstabel!$C$1:$K$1,0))</f>
        <v>Naturgas</v>
      </c>
      <c r="J846" s="1" t="str">
        <f ca="1">INDEX(Anvendelseskode!B:B,MATCH($F846,Anvendelseskode!$A:$A,0))</f>
        <v>Fritliggende enfamilieshus (parcelhus)</v>
      </c>
      <c r="K846" s="1" t="str">
        <f ca="1">INDEX(Anvendelseskode!C:C,MATCH($F846,Anvendelseskode!$A:$A,0))</f>
        <v>Parcelhuse</v>
      </c>
      <c r="L846" s="1" t="str">
        <f ca="1">INDEX(Anvendelseskode!D:D,MATCH($F846,Anvendelseskode!$A:$A,0))</f>
        <v>Private husholdninger</v>
      </c>
      <c r="M846" s="1" t="str">
        <f ca="1">IFERROR(INDEX(SBi!$2:$2,MATCH(H846,SBi!$1:$1,1)),SBi!$K$2)</f>
        <v>1979-1998</v>
      </c>
      <c r="N846" s="1">
        <f ca="1">INDEX(SBi!$C$3:$K$28,MATCH(F846,SBi!$B$3:$B$28,0),MATCH(M846,SBi!$C$2:$K$2,0))</f>
        <v>105.4</v>
      </c>
      <c r="O846" s="16">
        <f t="shared" ca="1" si="177"/>
        <v>13.702</v>
      </c>
      <c r="P846" s="16" t="str">
        <f ca="1">IFERROR(INDEX(VpD!$2:$2,MATCH(H846,VpD!$1:$1,1)),VpD!$I$2)</f>
        <v>1979-1998</v>
      </c>
      <c r="Q846" s="1">
        <f ca="1">INDEX(VpD!$C$3:$I$27,MATCH(F846,VpD!$B$3:$B$27,0),MATCH(P846,VpD!$C$2:$I$2,0))</f>
        <v>90</v>
      </c>
      <c r="R846" s="16">
        <f t="shared" ca="1" si="178"/>
        <v>11.7</v>
      </c>
      <c r="S846" s="14">
        <f t="shared" ca="1" si="179"/>
        <v>713588.46</v>
      </c>
      <c r="T846" s="14">
        <f t="shared" ca="1" si="180"/>
        <v>6168706.9000000004</v>
      </c>
      <c r="U846" s="14" t="str">
        <f t="shared" ca="1" si="181"/>
        <v>0A3F507E-2341-32B8-E044-0003BA298018</v>
      </c>
    </row>
    <row r="847" spans="1:21" s="14" customFormat="1" x14ac:dyDescent="0.25">
      <c r="A847" s="14">
        <f t="shared" si="169"/>
        <v>847</v>
      </c>
      <c r="B847" s="14" t="str">
        <f t="shared" ca="1" si="170"/>
        <v>BA39322C-2E01-4DFB-9BA1-28B81234699E</v>
      </c>
      <c r="C847" s="14" t="str">
        <f t="shared" ca="1" si="171"/>
        <v>Hyttebovej</v>
      </c>
      <c r="D847" s="14" t="str">
        <f t="shared" ca="1" si="172"/>
        <v>25</v>
      </c>
      <c r="E847" s="14" t="str">
        <f t="shared" ca="1" si="173"/>
        <v>24do</v>
      </c>
      <c r="F847" s="1">
        <f t="shared" ca="1" si="174"/>
        <v>120</v>
      </c>
      <c r="G847" s="1">
        <f t="shared" ca="1" si="175"/>
        <v>165</v>
      </c>
      <c r="H847" s="1">
        <f t="shared" ca="1" si="176"/>
        <v>2007</v>
      </c>
      <c r="I847" s="1" t="str">
        <f ca="1">INDEX(Relationstabel!$C$3:$K$10,MATCH(INDIRECT($A$1&amp;"J"&amp;A847),Relationstabel!$A$3:$A$10,0),MATCH(IFERROR(VALUE(INDIRECT($A$1&amp;"K"&amp;A847)),0),Relationstabel!$C$1:$K$1,0))</f>
        <v>Naturgas</v>
      </c>
      <c r="J847" s="1" t="str">
        <f ca="1">INDEX(Anvendelseskode!B:B,MATCH($F847,Anvendelseskode!$A:$A,0))</f>
        <v>Fritliggende enfamilieshus (parcelhus)</v>
      </c>
      <c r="K847" s="1" t="str">
        <f ca="1">INDEX(Anvendelseskode!C:C,MATCH($F847,Anvendelseskode!$A:$A,0))</f>
        <v>Parcelhuse</v>
      </c>
      <c r="L847" s="1" t="str">
        <f ca="1">INDEX(Anvendelseskode!D:D,MATCH($F847,Anvendelseskode!$A:$A,0))</f>
        <v>Private husholdninger</v>
      </c>
      <c r="M847" s="1" t="str">
        <f ca="1">IFERROR(INDEX(SBi!$2:$2,MATCH(H847,SBi!$1:$1,1)),SBi!$K$2)</f>
        <v>Efter 2006</v>
      </c>
      <c r="N847" s="1">
        <f ca="1">INDEX(SBi!$C$3:$K$28,MATCH(F847,SBi!$B$3:$B$28,0),MATCH(M847,SBi!$C$2:$K$2,0))</f>
        <v>67.3</v>
      </c>
      <c r="O847" s="16">
        <f t="shared" ca="1" si="177"/>
        <v>11.1045</v>
      </c>
      <c r="P847" s="16" t="str">
        <f ca="1">IFERROR(INDEX(VpD!$2:$2,MATCH(H847,VpD!$1:$1,1)),VpD!$I$2)</f>
        <v>&gt;1998</v>
      </c>
      <c r="Q847" s="1">
        <f ca="1">INDEX(VpD!$C$3:$I$27,MATCH(F847,VpD!$B$3:$B$27,0),MATCH(P847,VpD!$C$2:$I$2,0))</f>
        <v>72</v>
      </c>
      <c r="R847" s="16">
        <f t="shared" ca="1" si="178"/>
        <v>11.88</v>
      </c>
      <c r="S847" s="14">
        <f t="shared" ca="1" si="179"/>
        <v>714038.14</v>
      </c>
      <c r="T847" s="14">
        <f t="shared" ca="1" si="180"/>
        <v>6169195.0099999998</v>
      </c>
      <c r="U847" s="14" t="str">
        <f t="shared" ca="1" si="181"/>
        <v>0A3F507E-1A1D-32B8-E044-0003BA298018</v>
      </c>
    </row>
    <row r="848" spans="1:21" s="14" customFormat="1" x14ac:dyDescent="0.25">
      <c r="A848" s="14">
        <f t="shared" si="169"/>
        <v>848</v>
      </c>
      <c r="B848" s="14" t="str">
        <f t="shared" ca="1" si="170"/>
        <v>7B5AC66B-D7E5-48F9-ACE6-DAD608FA11FC</v>
      </c>
      <c r="C848" s="14" t="str">
        <f t="shared" ca="1" si="171"/>
        <v>Kollerupvej</v>
      </c>
      <c r="D848" s="14" t="str">
        <f t="shared" ca="1" si="172"/>
        <v>6</v>
      </c>
      <c r="E848" s="14" t="str">
        <f t="shared" ca="1" si="173"/>
        <v>6ds</v>
      </c>
      <c r="F848" s="1">
        <f t="shared" ca="1" si="174"/>
        <v>120</v>
      </c>
      <c r="G848" s="1">
        <f t="shared" ca="1" si="175"/>
        <v>127</v>
      </c>
      <c r="H848" s="1">
        <f t="shared" ca="1" si="176"/>
        <v>1964</v>
      </c>
      <c r="I848" s="1" t="str">
        <f ca="1">INDEX(Relationstabel!$C$3:$K$10,MATCH(INDIRECT($A$1&amp;"J"&amp;A848),Relationstabel!$A$3:$A$10,0),MATCH(IFERROR(VALUE(INDIRECT($A$1&amp;"K"&amp;A848)),0),Relationstabel!$C$1:$K$1,0))</f>
        <v>Naturgas</v>
      </c>
      <c r="J848" s="1" t="str">
        <f ca="1">INDEX(Anvendelseskode!B:B,MATCH($F848,Anvendelseskode!$A:$A,0))</f>
        <v>Fritliggende enfamilieshus (parcelhus)</v>
      </c>
      <c r="K848" s="1" t="str">
        <f ca="1">INDEX(Anvendelseskode!C:C,MATCH($F848,Anvendelseskode!$A:$A,0))</f>
        <v>Parcelhuse</v>
      </c>
      <c r="L848" s="1" t="str">
        <f ca="1">INDEX(Anvendelseskode!D:D,MATCH($F848,Anvendelseskode!$A:$A,0))</f>
        <v>Private husholdninger</v>
      </c>
      <c r="M848" s="1" t="str">
        <f ca="1">IFERROR(INDEX(SBi!$2:$2,MATCH(H848,SBi!$1:$1,1)),SBi!$K$2)</f>
        <v>1961-1972</v>
      </c>
      <c r="N848" s="1">
        <f ca="1">INDEX(SBi!$C$3:$K$28,MATCH(F848,SBi!$B$3:$B$28,0),MATCH(M848,SBi!$C$2:$K$2,0))</f>
        <v>134.30000000000001</v>
      </c>
      <c r="O848" s="16">
        <f t="shared" ca="1" si="177"/>
        <v>17.056100000000001</v>
      </c>
      <c r="P848" s="16" t="str">
        <f ca="1">IFERROR(INDEX(VpD!$2:$2,MATCH(H848,VpD!$1:$1,1)),VpD!$I$2)</f>
        <v>1961-1972</v>
      </c>
      <c r="Q848" s="1">
        <f ca="1">INDEX(VpD!$C$3:$I$27,MATCH(F848,VpD!$B$3:$B$27,0),MATCH(P848,VpD!$C$2:$I$2,0))</f>
        <v>143</v>
      </c>
      <c r="R848" s="16">
        <f t="shared" ca="1" si="178"/>
        <v>18.161000000000001</v>
      </c>
      <c r="S848" s="14">
        <f t="shared" ca="1" si="179"/>
        <v>713969.06</v>
      </c>
      <c r="T848" s="14">
        <f t="shared" ca="1" si="180"/>
        <v>6169300.29</v>
      </c>
      <c r="U848" s="14" t="str">
        <f t="shared" ca="1" si="181"/>
        <v>0A3F507E-1C1D-32B8-E044-0003BA298018</v>
      </c>
    </row>
    <row r="849" spans="1:21" s="14" customFormat="1" x14ac:dyDescent="0.25">
      <c r="A849" s="14">
        <f t="shared" si="169"/>
        <v>849</v>
      </c>
      <c r="B849" s="14" t="str">
        <f t="shared" ca="1" si="170"/>
        <v>50B7DBF2-1C67-479D-A05E-D950FE23DBDE</v>
      </c>
      <c r="C849" s="14" t="str">
        <f t="shared" ca="1" si="171"/>
        <v>Svenstrupvej</v>
      </c>
      <c r="D849" s="14" t="str">
        <f t="shared" ca="1" si="172"/>
        <v>36</v>
      </c>
      <c r="E849" s="14" t="str">
        <f t="shared" ca="1" si="173"/>
        <v>18ov</v>
      </c>
      <c r="F849" s="1">
        <f t="shared" ca="1" si="174"/>
        <v>120</v>
      </c>
      <c r="G849" s="1">
        <f t="shared" ca="1" si="175"/>
        <v>146</v>
      </c>
      <c r="H849" s="1">
        <f t="shared" ca="1" si="176"/>
        <v>1969</v>
      </c>
      <c r="I849" s="1" t="str">
        <f ca="1">INDEX(Relationstabel!$C$3:$K$10,MATCH(INDIRECT($A$1&amp;"J"&amp;A849),Relationstabel!$A$3:$A$10,0),MATCH(IFERROR(VALUE(INDIRECT($A$1&amp;"K"&amp;A849)),0),Relationstabel!$C$1:$K$1,0))</f>
        <v>Naturgas</v>
      </c>
      <c r="J849" s="1" t="str">
        <f ca="1">INDEX(Anvendelseskode!B:B,MATCH($F849,Anvendelseskode!$A:$A,0))</f>
        <v>Fritliggende enfamilieshus (parcelhus)</v>
      </c>
      <c r="K849" s="1" t="str">
        <f ca="1">INDEX(Anvendelseskode!C:C,MATCH($F849,Anvendelseskode!$A:$A,0))</f>
        <v>Parcelhuse</v>
      </c>
      <c r="L849" s="1" t="str">
        <f ca="1">INDEX(Anvendelseskode!D:D,MATCH($F849,Anvendelseskode!$A:$A,0))</f>
        <v>Private husholdninger</v>
      </c>
      <c r="M849" s="1" t="str">
        <f ca="1">IFERROR(INDEX(SBi!$2:$2,MATCH(H849,SBi!$1:$1,1)),SBi!$K$2)</f>
        <v>1961-1972</v>
      </c>
      <c r="N849" s="1">
        <f ca="1">INDEX(SBi!$C$3:$K$28,MATCH(F849,SBi!$B$3:$B$28,0),MATCH(M849,SBi!$C$2:$K$2,0))</f>
        <v>134.30000000000001</v>
      </c>
      <c r="O849" s="16">
        <f t="shared" ca="1" si="177"/>
        <v>19.607800000000005</v>
      </c>
      <c r="P849" s="16" t="str">
        <f ca="1">IFERROR(INDEX(VpD!$2:$2,MATCH(H849,VpD!$1:$1,1)),VpD!$I$2)</f>
        <v>1961-1972</v>
      </c>
      <c r="Q849" s="1">
        <f ca="1">INDEX(VpD!$C$3:$I$27,MATCH(F849,VpD!$B$3:$B$27,0),MATCH(P849,VpD!$C$2:$I$2,0))</f>
        <v>143</v>
      </c>
      <c r="R849" s="16">
        <f t="shared" ca="1" si="178"/>
        <v>20.878</v>
      </c>
      <c r="S849" s="14">
        <f t="shared" ca="1" si="179"/>
        <v>712647</v>
      </c>
      <c r="T849" s="14">
        <f t="shared" ca="1" si="180"/>
        <v>6169238.5199999996</v>
      </c>
      <c r="U849" s="14" t="str">
        <f t="shared" ca="1" si="181"/>
        <v>0A3F507E-221D-32B8-E044-0003BA298018</v>
      </c>
    </row>
    <row r="850" spans="1:21" s="14" customFormat="1" x14ac:dyDescent="0.25">
      <c r="A850" s="14">
        <f t="shared" si="169"/>
        <v>850</v>
      </c>
      <c r="B850" s="14" t="str">
        <f t="shared" ca="1" si="170"/>
        <v>2E252B8C-3E2A-4A26-AD9C-75A692168CE3</v>
      </c>
      <c r="C850" s="14" t="str">
        <f t="shared" ca="1" si="171"/>
        <v>Kathrinebjergvej</v>
      </c>
      <c r="D850" s="14" t="str">
        <f t="shared" ca="1" si="172"/>
        <v>9</v>
      </c>
      <c r="E850" s="14" t="str">
        <f t="shared" ca="1" si="173"/>
        <v>10h</v>
      </c>
      <c r="F850" s="1">
        <f t="shared" ca="1" si="174"/>
        <v>120</v>
      </c>
      <c r="G850" s="1">
        <f t="shared" ca="1" si="175"/>
        <v>161</v>
      </c>
      <c r="H850" s="1">
        <f t="shared" ca="1" si="176"/>
        <v>1979</v>
      </c>
      <c r="I850" s="1" t="str">
        <f ca="1">INDEX(Relationstabel!$C$3:$K$10,MATCH(INDIRECT($A$1&amp;"J"&amp;A850),Relationstabel!$A$3:$A$10,0),MATCH(IFERROR(VALUE(INDIRECT($A$1&amp;"K"&amp;A850)),0),Relationstabel!$C$1:$K$1,0))</f>
        <v>Elvarme</v>
      </c>
      <c r="J850" s="1" t="str">
        <f ca="1">INDEX(Anvendelseskode!B:B,MATCH($F850,Anvendelseskode!$A:$A,0))</f>
        <v>Fritliggende enfamilieshus (parcelhus)</v>
      </c>
      <c r="K850" s="1" t="str">
        <f ca="1">INDEX(Anvendelseskode!C:C,MATCH($F850,Anvendelseskode!$A:$A,0))</f>
        <v>Parcelhuse</v>
      </c>
      <c r="L850" s="1" t="str">
        <f ca="1">INDEX(Anvendelseskode!D:D,MATCH($F850,Anvendelseskode!$A:$A,0))</f>
        <v>Private husholdninger</v>
      </c>
      <c r="M850" s="1" t="str">
        <f ca="1">IFERROR(INDEX(SBi!$2:$2,MATCH(H850,SBi!$1:$1,1)),SBi!$K$2)</f>
        <v>1979-1998</v>
      </c>
      <c r="N850" s="1">
        <f ca="1">INDEX(SBi!$C$3:$K$28,MATCH(F850,SBi!$B$3:$B$28,0),MATCH(M850,SBi!$C$2:$K$2,0))</f>
        <v>105.4</v>
      </c>
      <c r="O850" s="16">
        <f t="shared" ca="1" si="177"/>
        <v>16.9694</v>
      </c>
      <c r="P850" s="16" t="str">
        <f ca="1">IFERROR(INDEX(VpD!$2:$2,MATCH(H850,VpD!$1:$1,1)),VpD!$I$2)</f>
        <v>1979-1998</v>
      </c>
      <c r="Q850" s="1">
        <f ca="1">INDEX(VpD!$C$3:$I$27,MATCH(F850,VpD!$B$3:$B$27,0),MATCH(P850,VpD!$C$2:$I$2,0))</f>
        <v>90</v>
      </c>
      <c r="R850" s="16">
        <f t="shared" ca="1" si="178"/>
        <v>14.49</v>
      </c>
      <c r="S850" s="14">
        <f t="shared" ca="1" si="179"/>
        <v>713028.19</v>
      </c>
      <c r="T850" s="14">
        <f t="shared" ca="1" si="180"/>
        <v>6168506.0599999996</v>
      </c>
      <c r="U850" s="14" t="str">
        <f t="shared" ca="1" si="181"/>
        <v>0A3F507E-1B25-32B8-E044-0003BA298018</v>
      </c>
    </row>
    <row r="851" spans="1:21" s="14" customFormat="1" x14ac:dyDescent="0.25">
      <c r="A851" s="14">
        <f t="shared" si="169"/>
        <v>851</v>
      </c>
      <c r="B851" s="14" t="str">
        <f t="shared" ca="1" si="170"/>
        <v>F4808F8A-E729-45F6-B82C-C50CC9821E09</v>
      </c>
      <c r="C851" s="14" t="str">
        <f t="shared" ca="1" si="171"/>
        <v>Næsbyholmsvej</v>
      </c>
      <c r="D851" s="14" t="str">
        <f t="shared" ca="1" si="172"/>
        <v>4</v>
      </c>
      <c r="E851" s="14" t="str">
        <f t="shared" ca="1" si="173"/>
        <v>6cx</v>
      </c>
      <c r="F851" s="1">
        <f t="shared" ca="1" si="174"/>
        <v>120</v>
      </c>
      <c r="G851" s="1">
        <f t="shared" ca="1" si="175"/>
        <v>123</v>
      </c>
      <c r="H851" s="1">
        <f t="shared" ca="1" si="176"/>
        <v>1984</v>
      </c>
      <c r="I851" s="1" t="str">
        <f ca="1">INDEX(Relationstabel!$C$3:$K$10,MATCH(INDIRECT($A$1&amp;"J"&amp;A851),Relationstabel!$A$3:$A$10,0),MATCH(IFERROR(VALUE(INDIRECT($A$1&amp;"K"&amp;A851)),0),Relationstabel!$C$1:$K$1,0))</f>
        <v>Elvarme</v>
      </c>
      <c r="J851" s="1" t="str">
        <f ca="1">INDEX(Anvendelseskode!B:B,MATCH($F851,Anvendelseskode!$A:$A,0))</f>
        <v>Fritliggende enfamilieshus (parcelhus)</v>
      </c>
      <c r="K851" s="1" t="str">
        <f ca="1">INDEX(Anvendelseskode!C:C,MATCH($F851,Anvendelseskode!$A:$A,0))</f>
        <v>Parcelhuse</v>
      </c>
      <c r="L851" s="1" t="str">
        <f ca="1">INDEX(Anvendelseskode!D:D,MATCH($F851,Anvendelseskode!$A:$A,0))</f>
        <v>Private husholdninger</v>
      </c>
      <c r="M851" s="1" t="str">
        <f ca="1">IFERROR(INDEX(SBi!$2:$2,MATCH(H851,SBi!$1:$1,1)),SBi!$K$2)</f>
        <v>1979-1998</v>
      </c>
      <c r="N851" s="1">
        <f ca="1">INDEX(SBi!$C$3:$K$28,MATCH(F851,SBi!$B$3:$B$28,0),MATCH(M851,SBi!$C$2:$K$2,0))</f>
        <v>105.4</v>
      </c>
      <c r="O851" s="16">
        <f t="shared" ca="1" si="177"/>
        <v>12.9642</v>
      </c>
      <c r="P851" s="16" t="str">
        <f ca="1">IFERROR(INDEX(VpD!$2:$2,MATCH(H851,VpD!$1:$1,1)),VpD!$I$2)</f>
        <v>1979-1998</v>
      </c>
      <c r="Q851" s="1">
        <f ca="1">INDEX(VpD!$C$3:$I$27,MATCH(F851,VpD!$B$3:$B$27,0),MATCH(P851,VpD!$C$2:$I$2,0))</f>
        <v>90</v>
      </c>
      <c r="R851" s="16">
        <f t="shared" ca="1" si="178"/>
        <v>11.07</v>
      </c>
      <c r="S851" s="14">
        <f t="shared" ca="1" si="179"/>
        <v>713369.01</v>
      </c>
      <c r="T851" s="14">
        <f t="shared" ca="1" si="180"/>
        <v>6168764.7400000002</v>
      </c>
      <c r="U851" s="14" t="str">
        <f t="shared" ca="1" si="181"/>
        <v>0A3F507E-1E25-32B8-E044-0003BA298018</v>
      </c>
    </row>
    <row r="852" spans="1:21" s="14" customFormat="1" x14ac:dyDescent="0.25">
      <c r="A852" s="14">
        <f t="shared" si="169"/>
        <v>852</v>
      </c>
      <c r="B852" s="14" t="str">
        <f t="shared" ca="1" si="170"/>
        <v>2D1F72C3-72F7-4DD1-A274-50D232CB5C37</v>
      </c>
      <c r="C852" s="14" t="str">
        <f t="shared" ca="1" si="171"/>
        <v>Horsbred</v>
      </c>
      <c r="D852" s="14" t="str">
        <f t="shared" ca="1" si="172"/>
        <v>162</v>
      </c>
      <c r="E852" s="14" t="str">
        <f t="shared" ca="1" si="173"/>
        <v>20q</v>
      </c>
      <c r="F852" s="1">
        <f t="shared" ca="1" si="174"/>
        <v>120</v>
      </c>
      <c r="G852" s="1">
        <f t="shared" ca="1" si="175"/>
        <v>178</v>
      </c>
      <c r="H852" s="1">
        <f t="shared" ca="1" si="176"/>
        <v>1984</v>
      </c>
      <c r="I852" s="1" t="str">
        <f ca="1">INDEX(Relationstabel!$C$3:$K$10,MATCH(INDIRECT($A$1&amp;"J"&amp;A852),Relationstabel!$A$3:$A$10,0),MATCH(IFERROR(VALUE(INDIRECT($A$1&amp;"K"&amp;A852)),0),Relationstabel!$C$1:$K$1,0))</f>
        <v>Fjernvarme/ Blokvarme</v>
      </c>
      <c r="J852" s="1" t="str">
        <f ca="1">INDEX(Anvendelseskode!B:B,MATCH($F852,Anvendelseskode!$A:$A,0))</f>
        <v>Fritliggende enfamilieshus (parcelhus)</v>
      </c>
      <c r="K852" s="1" t="str">
        <f ca="1">INDEX(Anvendelseskode!C:C,MATCH($F852,Anvendelseskode!$A:$A,0))</f>
        <v>Parcelhuse</v>
      </c>
      <c r="L852" s="1" t="str">
        <f ca="1">INDEX(Anvendelseskode!D:D,MATCH($F852,Anvendelseskode!$A:$A,0))</f>
        <v>Private husholdninger</v>
      </c>
      <c r="M852" s="1" t="str">
        <f ca="1">IFERROR(INDEX(SBi!$2:$2,MATCH(H852,SBi!$1:$1,1)),SBi!$K$2)</f>
        <v>1979-1998</v>
      </c>
      <c r="N852" s="1">
        <f ca="1">INDEX(SBi!$C$3:$K$28,MATCH(F852,SBi!$B$3:$B$28,0),MATCH(M852,SBi!$C$2:$K$2,0))</f>
        <v>105.4</v>
      </c>
      <c r="O852" s="16">
        <f t="shared" ca="1" si="177"/>
        <v>18.761200000000002</v>
      </c>
      <c r="P852" s="16" t="str">
        <f ca="1">IFERROR(INDEX(VpD!$2:$2,MATCH(H852,VpD!$1:$1,1)),VpD!$I$2)</f>
        <v>1979-1998</v>
      </c>
      <c r="Q852" s="1">
        <f ca="1">INDEX(VpD!$C$3:$I$27,MATCH(F852,VpD!$B$3:$B$27,0),MATCH(P852,VpD!$C$2:$I$2,0))</f>
        <v>90</v>
      </c>
      <c r="R852" s="16">
        <f t="shared" ca="1" si="178"/>
        <v>16.02</v>
      </c>
      <c r="S852" s="14">
        <f t="shared" ca="1" si="179"/>
        <v>711401.29</v>
      </c>
      <c r="T852" s="14">
        <f t="shared" ca="1" si="180"/>
        <v>6172197.1799999997</v>
      </c>
      <c r="U852" s="14" t="str">
        <f t="shared" ca="1" si="181"/>
        <v>0A3F507E-1916-32B8-E044-0003BA298018</v>
      </c>
    </row>
    <row r="853" spans="1:21" s="14" customFormat="1" x14ac:dyDescent="0.25">
      <c r="A853" s="14">
        <f t="shared" si="169"/>
        <v>853</v>
      </c>
      <c r="B853" s="14" t="str">
        <f t="shared" ca="1" si="170"/>
        <v>E60DA51D-C8B3-4957-B06C-E8B4DAE4CA65</v>
      </c>
      <c r="C853" s="14" t="str">
        <f t="shared" ca="1" si="171"/>
        <v>Syvhøjvænge</v>
      </c>
      <c r="D853" s="14" t="str">
        <f t="shared" ca="1" si="172"/>
        <v>232</v>
      </c>
      <c r="E853" s="14" t="str">
        <f t="shared" ca="1" si="173"/>
        <v>14ag</v>
      </c>
      <c r="F853" s="1">
        <f t="shared" ca="1" si="174"/>
        <v>120</v>
      </c>
      <c r="G853" s="1">
        <f t="shared" ca="1" si="175"/>
        <v>190</v>
      </c>
      <c r="H853" s="1">
        <f t="shared" ca="1" si="176"/>
        <v>1972</v>
      </c>
      <c r="I853" s="1" t="str">
        <f ca="1">INDEX(Relationstabel!$C$3:$K$10,MATCH(INDIRECT($A$1&amp;"J"&amp;A853),Relationstabel!$A$3:$A$10,0),MATCH(IFERROR(VALUE(INDIRECT($A$1&amp;"K"&amp;A853)),0),Relationstabel!$C$1:$K$1,0))</f>
        <v>Naturgas</v>
      </c>
      <c r="J853" s="1" t="str">
        <f ca="1">INDEX(Anvendelseskode!B:B,MATCH($F853,Anvendelseskode!$A:$A,0))</f>
        <v>Fritliggende enfamilieshus (parcelhus)</v>
      </c>
      <c r="K853" s="1" t="str">
        <f ca="1">INDEX(Anvendelseskode!C:C,MATCH($F853,Anvendelseskode!$A:$A,0))</f>
        <v>Parcelhuse</v>
      </c>
      <c r="L853" s="1" t="str">
        <f ca="1">INDEX(Anvendelseskode!D:D,MATCH($F853,Anvendelseskode!$A:$A,0))</f>
        <v>Private husholdninger</v>
      </c>
      <c r="M853" s="1" t="str">
        <f ca="1">IFERROR(INDEX(SBi!$2:$2,MATCH(H853,SBi!$1:$1,1)),SBi!$K$2)</f>
        <v>1961-1972</v>
      </c>
      <c r="N853" s="1">
        <f ca="1">INDEX(SBi!$C$3:$K$28,MATCH(F853,SBi!$B$3:$B$28,0),MATCH(M853,SBi!$C$2:$K$2,0))</f>
        <v>134.30000000000001</v>
      </c>
      <c r="O853" s="16">
        <f t="shared" ca="1" si="177"/>
        <v>25.517000000000003</v>
      </c>
      <c r="P853" s="16" t="str">
        <f ca="1">IFERROR(INDEX(VpD!$2:$2,MATCH(H853,VpD!$1:$1,1)),VpD!$I$2)</f>
        <v>1961-1972</v>
      </c>
      <c r="Q853" s="1">
        <f ca="1">INDEX(VpD!$C$3:$I$27,MATCH(F853,VpD!$B$3:$B$27,0),MATCH(P853,VpD!$C$2:$I$2,0))</f>
        <v>143</v>
      </c>
      <c r="R853" s="16">
        <f t="shared" ca="1" si="178"/>
        <v>27.17</v>
      </c>
      <c r="S853" s="14">
        <f t="shared" ca="1" si="179"/>
        <v>711980.23</v>
      </c>
      <c r="T853" s="14">
        <f t="shared" ca="1" si="180"/>
        <v>6172196.54</v>
      </c>
      <c r="U853" s="14" t="str">
        <f t="shared" ca="1" si="181"/>
        <v>0A3F507E-231C-32B8-E044-0003BA298018</v>
      </c>
    </row>
    <row r="854" spans="1:21" s="14" customFormat="1" x14ac:dyDescent="0.25">
      <c r="A854" s="14">
        <f t="shared" si="169"/>
        <v>854</v>
      </c>
      <c r="B854" s="14" t="str">
        <f t="shared" ca="1" si="170"/>
        <v>32EFBA73-BF5C-4AF8-8226-5CD1AA9D7A5A</v>
      </c>
      <c r="C854" s="14" t="str">
        <f t="shared" ca="1" si="171"/>
        <v>Hyttebovej</v>
      </c>
      <c r="D854" s="14" t="str">
        <f t="shared" ca="1" si="172"/>
        <v>21</v>
      </c>
      <c r="E854" s="14" t="str">
        <f t="shared" ca="1" si="173"/>
        <v>24dq</v>
      </c>
      <c r="F854" s="1">
        <f t="shared" ca="1" si="174"/>
        <v>120</v>
      </c>
      <c r="G854" s="1">
        <f t="shared" ca="1" si="175"/>
        <v>163</v>
      </c>
      <c r="H854" s="1">
        <f t="shared" ca="1" si="176"/>
        <v>1976</v>
      </c>
      <c r="I854" s="1" t="str">
        <f ca="1">INDEX(Relationstabel!$C$3:$K$10,MATCH(INDIRECT($A$1&amp;"J"&amp;A854),Relationstabel!$A$3:$A$10,0),MATCH(IFERROR(VALUE(INDIRECT($A$1&amp;"K"&amp;A854)),0),Relationstabel!$C$1:$K$1,0))</f>
        <v>Naturgas</v>
      </c>
      <c r="J854" s="1" t="str">
        <f ca="1">INDEX(Anvendelseskode!B:B,MATCH($F854,Anvendelseskode!$A:$A,0))</f>
        <v>Fritliggende enfamilieshus (parcelhus)</v>
      </c>
      <c r="K854" s="1" t="str">
        <f ca="1">INDEX(Anvendelseskode!C:C,MATCH($F854,Anvendelseskode!$A:$A,0))</f>
        <v>Parcelhuse</v>
      </c>
      <c r="L854" s="1" t="str">
        <f ca="1">INDEX(Anvendelseskode!D:D,MATCH($F854,Anvendelseskode!$A:$A,0))</f>
        <v>Private husholdninger</v>
      </c>
      <c r="M854" s="1" t="str">
        <f ca="1">IFERROR(INDEX(SBi!$2:$2,MATCH(H854,SBi!$1:$1,1)),SBi!$K$2)</f>
        <v>1973-1978</v>
      </c>
      <c r="N854" s="1">
        <f ca="1">INDEX(SBi!$C$3:$K$28,MATCH(F854,SBi!$B$3:$B$28,0),MATCH(M854,SBi!$C$2:$K$2,0))</f>
        <v>119.8</v>
      </c>
      <c r="O854" s="16">
        <f t="shared" ca="1" si="177"/>
        <v>19.527399999999997</v>
      </c>
      <c r="P854" s="16" t="str">
        <f ca="1">IFERROR(INDEX(VpD!$2:$2,MATCH(H854,VpD!$1:$1,1)),VpD!$I$2)</f>
        <v>1973-1978</v>
      </c>
      <c r="Q854" s="1">
        <f ca="1">INDEX(VpD!$C$3:$I$27,MATCH(F854,VpD!$B$3:$B$27,0),MATCH(P854,VpD!$C$2:$I$2,0))</f>
        <v>117</v>
      </c>
      <c r="R854" s="16">
        <f t="shared" ca="1" si="178"/>
        <v>19.071000000000002</v>
      </c>
      <c r="S854" s="14">
        <f t="shared" ca="1" si="179"/>
        <v>714070.33</v>
      </c>
      <c r="T854" s="14">
        <f t="shared" ca="1" si="180"/>
        <v>6169215.3600000003</v>
      </c>
      <c r="U854" s="14" t="str">
        <f t="shared" ca="1" si="181"/>
        <v>0A3F507E-1A1B-32B8-E044-0003BA298018</v>
      </c>
    </row>
    <row r="855" spans="1:21" s="14" customFormat="1" x14ac:dyDescent="0.25">
      <c r="A855" s="14">
        <f t="shared" si="169"/>
        <v>855</v>
      </c>
      <c r="B855" s="14" t="str">
        <f t="shared" ca="1" si="170"/>
        <v>BFFEC93A-9B5D-40AC-8219-2730A8AE892F</v>
      </c>
      <c r="C855" s="14" t="str">
        <f t="shared" ca="1" si="171"/>
        <v>Rendsagervej</v>
      </c>
      <c r="D855" s="14" t="str">
        <f t="shared" ca="1" si="172"/>
        <v>159</v>
      </c>
      <c r="E855" s="14" t="str">
        <f t="shared" ca="1" si="173"/>
        <v>9ml</v>
      </c>
      <c r="F855" s="1">
        <f t="shared" ca="1" si="174"/>
        <v>120</v>
      </c>
      <c r="G855" s="1">
        <f t="shared" ca="1" si="175"/>
        <v>141</v>
      </c>
      <c r="H855" s="1">
        <f t="shared" ca="1" si="176"/>
        <v>1981</v>
      </c>
      <c r="I855" s="1" t="str">
        <f ca="1">INDEX(Relationstabel!$C$3:$K$10,MATCH(INDIRECT($A$1&amp;"J"&amp;A855),Relationstabel!$A$3:$A$10,0),MATCH(IFERROR(VALUE(INDIRECT($A$1&amp;"K"&amp;A855)),0),Relationstabel!$C$1:$K$1,0))</f>
        <v>Naturgas</v>
      </c>
      <c r="J855" s="1" t="str">
        <f ca="1">INDEX(Anvendelseskode!B:B,MATCH($F855,Anvendelseskode!$A:$A,0))</f>
        <v>Fritliggende enfamilieshus (parcelhus)</v>
      </c>
      <c r="K855" s="1" t="str">
        <f ca="1">INDEX(Anvendelseskode!C:C,MATCH($F855,Anvendelseskode!$A:$A,0))</f>
        <v>Parcelhuse</v>
      </c>
      <c r="L855" s="1" t="str">
        <f ca="1">INDEX(Anvendelseskode!D:D,MATCH($F855,Anvendelseskode!$A:$A,0))</f>
        <v>Private husholdninger</v>
      </c>
      <c r="M855" s="1" t="str">
        <f ca="1">IFERROR(INDEX(SBi!$2:$2,MATCH(H855,SBi!$1:$1,1)),SBi!$K$2)</f>
        <v>1979-1998</v>
      </c>
      <c r="N855" s="1">
        <f ca="1">INDEX(SBi!$C$3:$K$28,MATCH(F855,SBi!$B$3:$B$28,0),MATCH(M855,SBi!$C$2:$K$2,0))</f>
        <v>105.4</v>
      </c>
      <c r="O855" s="16">
        <f t="shared" ca="1" si="177"/>
        <v>14.861400000000001</v>
      </c>
      <c r="P855" s="16" t="str">
        <f ca="1">IFERROR(INDEX(VpD!$2:$2,MATCH(H855,VpD!$1:$1,1)),VpD!$I$2)</f>
        <v>1979-1998</v>
      </c>
      <c r="Q855" s="1">
        <f ca="1">INDEX(VpD!$C$3:$I$27,MATCH(F855,VpD!$B$3:$B$27,0),MATCH(P855,VpD!$C$2:$I$2,0))</f>
        <v>90</v>
      </c>
      <c r="R855" s="16">
        <f t="shared" ca="1" si="178"/>
        <v>12.69</v>
      </c>
      <c r="S855" s="14">
        <f t="shared" ca="1" si="179"/>
        <v>710877.76</v>
      </c>
      <c r="T855" s="14">
        <f t="shared" ca="1" si="180"/>
        <v>6171821.9900000002</v>
      </c>
      <c r="U855" s="14" t="str">
        <f t="shared" ca="1" si="181"/>
        <v>0A3F507E-201B-32B8-E044-0003BA298018</v>
      </c>
    </row>
    <row r="856" spans="1:21" s="14" customFormat="1" x14ac:dyDescent="0.25">
      <c r="A856" s="14">
        <f t="shared" si="169"/>
        <v>856</v>
      </c>
      <c r="B856" s="14" t="str">
        <f t="shared" ca="1" si="170"/>
        <v>D254203D-3A5F-4B8F-A412-4A759B2743E1</v>
      </c>
      <c r="C856" s="14" t="str">
        <f t="shared" ca="1" si="171"/>
        <v>Bellishaven</v>
      </c>
      <c r="D856" s="14" t="str">
        <f t="shared" ca="1" si="172"/>
        <v>23</v>
      </c>
      <c r="E856" s="14" t="str">
        <f t="shared" ca="1" si="173"/>
        <v>27ae</v>
      </c>
      <c r="F856" s="1">
        <f t="shared" ca="1" si="174"/>
        <v>130</v>
      </c>
      <c r="G856" s="1">
        <f t="shared" ca="1" si="175"/>
        <v>74</v>
      </c>
      <c r="H856" s="1">
        <f t="shared" ca="1" si="176"/>
        <v>1993</v>
      </c>
      <c r="I856" s="1" t="str">
        <f ca="1">INDEX(Relationstabel!$C$3:$K$10,MATCH(INDIRECT($A$1&amp;"J"&amp;A856),Relationstabel!$A$3:$A$10,0),MATCH(IFERROR(VALUE(INDIRECT($A$1&amp;"K"&amp;A856)),0),Relationstabel!$C$1:$K$1,0))</f>
        <v>Fjernvarme/ Blokvarme</v>
      </c>
      <c r="J856" s="1" t="str">
        <f ca="1">INDEX(Anvendelseskode!B:B,MATCH($F856,Anvendelseskode!$A:$A,0))</f>
        <v>Række-, kæde-, dobbelthus (lodret adskillelse mellem enhederne)</v>
      </c>
      <c r="K856" s="1" t="str">
        <f ca="1">INDEX(Anvendelseskode!C:C,MATCH($F856,Anvendelseskode!$A:$A,0))</f>
        <v>Række-, kæde og dobbelthuse</v>
      </c>
      <c r="L856" s="1" t="str">
        <f ca="1">INDEX(Anvendelseskode!D:D,MATCH($F856,Anvendelseskode!$A:$A,0))</f>
        <v>Private husholdninger</v>
      </c>
      <c r="M856" s="1" t="str">
        <f ca="1">IFERROR(INDEX(SBi!$2:$2,MATCH(H856,SBi!$1:$1,1)),SBi!$K$2)</f>
        <v>1979-1998</v>
      </c>
      <c r="N856" s="1">
        <f ca="1">INDEX(SBi!$C$3:$K$28,MATCH(F856,SBi!$B$3:$B$28,0),MATCH(M856,SBi!$C$2:$K$2,0))</f>
        <v>96.8</v>
      </c>
      <c r="O856" s="16">
        <f t="shared" ca="1" si="177"/>
        <v>7.1631999999999998</v>
      </c>
      <c r="P856" s="16" t="str">
        <f ca="1">IFERROR(INDEX(VpD!$2:$2,MATCH(H856,VpD!$1:$1,1)),VpD!$I$2)</f>
        <v>1979-1998</v>
      </c>
      <c r="Q856" s="1">
        <f ca="1">INDEX(VpD!$C$3:$I$27,MATCH(F856,VpD!$B$3:$B$27,0),MATCH(P856,VpD!$C$2:$I$2,0))</f>
        <v>74</v>
      </c>
      <c r="R856" s="16">
        <f t="shared" ca="1" si="178"/>
        <v>5.476</v>
      </c>
      <c r="S856" s="14">
        <f t="shared" ca="1" si="179"/>
        <v>711514.28</v>
      </c>
      <c r="T856" s="14">
        <f t="shared" ca="1" si="180"/>
        <v>6172443.6799999997</v>
      </c>
      <c r="U856" s="14" t="str">
        <f t="shared" ca="1" si="181"/>
        <v>0A3F507E-151F-32B8-E044-0003BA298018</v>
      </c>
    </row>
    <row r="857" spans="1:21" s="14" customFormat="1" x14ac:dyDescent="0.25">
      <c r="A857" s="14">
        <f t="shared" si="169"/>
        <v>857</v>
      </c>
      <c r="B857" s="14" t="str">
        <f t="shared" ca="1" si="170"/>
        <v>AB4E1FDF-8B91-4850-8D55-575DD627DC93</v>
      </c>
      <c r="C857" s="14" t="str">
        <f t="shared" ca="1" si="171"/>
        <v>Bækkeskovvej</v>
      </c>
      <c r="D857" s="14" t="str">
        <f t="shared" ca="1" si="172"/>
        <v>17</v>
      </c>
      <c r="E857" s="14" t="str">
        <f t="shared" ca="1" si="173"/>
        <v>11ø</v>
      </c>
      <c r="F857" s="1">
        <f t="shared" ca="1" si="174"/>
        <v>120</v>
      </c>
      <c r="G857" s="1">
        <f t="shared" ca="1" si="175"/>
        <v>115</v>
      </c>
      <c r="H857" s="1">
        <f t="shared" ca="1" si="176"/>
        <v>1965</v>
      </c>
      <c r="I857" s="1" t="str">
        <f ca="1">INDEX(Relationstabel!$C$3:$K$10,MATCH(INDIRECT($A$1&amp;"J"&amp;A857),Relationstabel!$A$3:$A$10,0),MATCH(IFERROR(VALUE(INDIRECT($A$1&amp;"K"&amp;A857)),0),Relationstabel!$C$1:$K$1,0))</f>
        <v>Naturgas</v>
      </c>
      <c r="J857" s="1" t="str">
        <f ca="1">INDEX(Anvendelseskode!B:B,MATCH($F857,Anvendelseskode!$A:$A,0))</f>
        <v>Fritliggende enfamilieshus (parcelhus)</v>
      </c>
      <c r="K857" s="1" t="str">
        <f ca="1">INDEX(Anvendelseskode!C:C,MATCH($F857,Anvendelseskode!$A:$A,0))</f>
        <v>Parcelhuse</v>
      </c>
      <c r="L857" s="1" t="str">
        <f ca="1">INDEX(Anvendelseskode!D:D,MATCH($F857,Anvendelseskode!$A:$A,0))</f>
        <v>Private husholdninger</v>
      </c>
      <c r="M857" s="1" t="str">
        <f ca="1">IFERROR(INDEX(SBi!$2:$2,MATCH(H857,SBi!$1:$1,1)),SBi!$K$2)</f>
        <v>1961-1972</v>
      </c>
      <c r="N857" s="1">
        <f ca="1">INDEX(SBi!$C$3:$K$28,MATCH(F857,SBi!$B$3:$B$28,0),MATCH(M857,SBi!$C$2:$K$2,0))</f>
        <v>134.30000000000001</v>
      </c>
      <c r="O857" s="16">
        <f t="shared" ca="1" si="177"/>
        <v>15.444500000000001</v>
      </c>
      <c r="P857" s="16" t="str">
        <f ca="1">IFERROR(INDEX(VpD!$2:$2,MATCH(H857,VpD!$1:$1,1)),VpD!$I$2)</f>
        <v>1961-1972</v>
      </c>
      <c r="Q857" s="1">
        <f ca="1">INDEX(VpD!$C$3:$I$27,MATCH(F857,VpD!$B$3:$B$27,0),MATCH(P857,VpD!$C$2:$I$2,0))</f>
        <v>143</v>
      </c>
      <c r="R857" s="16">
        <f t="shared" ca="1" si="178"/>
        <v>16.445</v>
      </c>
      <c r="S857" s="14">
        <f t="shared" ca="1" si="179"/>
        <v>712971.69</v>
      </c>
      <c r="T857" s="14">
        <f t="shared" ca="1" si="180"/>
        <v>6168829.6200000001</v>
      </c>
      <c r="U857" s="14" t="str">
        <f t="shared" ca="1" si="181"/>
        <v>0A3F507E-161F-32B8-E044-0003BA298018</v>
      </c>
    </row>
    <row r="858" spans="1:21" s="14" customFormat="1" x14ac:dyDescent="0.25">
      <c r="A858" s="14">
        <f t="shared" si="169"/>
        <v>858</v>
      </c>
      <c r="B858" s="14" t="str">
        <f t="shared" ca="1" si="170"/>
        <v>931574FE-3357-44E3-8C76-A8D23758FB33</v>
      </c>
      <c r="C858" s="14" t="str">
        <f t="shared" ca="1" si="171"/>
        <v>Valmuebakken</v>
      </c>
      <c r="D858" s="14" t="str">
        <f t="shared" ca="1" si="172"/>
        <v>49</v>
      </c>
      <c r="E858" s="14" t="str">
        <f t="shared" ca="1" si="173"/>
        <v>21iy</v>
      </c>
      <c r="F858" s="1">
        <f t="shared" ca="1" si="174"/>
        <v>130</v>
      </c>
      <c r="G858" s="1">
        <f t="shared" ca="1" si="175"/>
        <v>60</v>
      </c>
      <c r="H858" s="1">
        <f t="shared" ca="1" si="176"/>
        <v>1993</v>
      </c>
      <c r="I858" s="1" t="str">
        <f ca="1">INDEX(Relationstabel!$C$3:$K$10,MATCH(INDIRECT($A$1&amp;"J"&amp;A858),Relationstabel!$A$3:$A$10,0),MATCH(IFERROR(VALUE(INDIRECT($A$1&amp;"K"&amp;A858)),0),Relationstabel!$C$1:$K$1,0))</f>
        <v>Fjernvarme/ Blokvarme</v>
      </c>
      <c r="J858" s="1" t="str">
        <f ca="1">INDEX(Anvendelseskode!B:B,MATCH($F858,Anvendelseskode!$A:$A,0))</f>
        <v>Række-, kæde-, dobbelthus (lodret adskillelse mellem enhederne)</v>
      </c>
      <c r="K858" s="1" t="str">
        <f ca="1">INDEX(Anvendelseskode!C:C,MATCH($F858,Anvendelseskode!$A:$A,0))</f>
        <v>Række-, kæde og dobbelthuse</v>
      </c>
      <c r="L858" s="1" t="str">
        <f ca="1">INDEX(Anvendelseskode!D:D,MATCH($F858,Anvendelseskode!$A:$A,0))</f>
        <v>Private husholdninger</v>
      </c>
      <c r="M858" s="1" t="str">
        <f ca="1">IFERROR(INDEX(SBi!$2:$2,MATCH(H858,SBi!$1:$1,1)),SBi!$K$2)</f>
        <v>1979-1998</v>
      </c>
      <c r="N858" s="1">
        <f ca="1">INDEX(SBi!$C$3:$K$28,MATCH(F858,SBi!$B$3:$B$28,0),MATCH(M858,SBi!$C$2:$K$2,0))</f>
        <v>96.8</v>
      </c>
      <c r="O858" s="16">
        <f t="shared" ca="1" si="177"/>
        <v>5.8079999999999998</v>
      </c>
      <c r="P858" s="16" t="str">
        <f ca="1">IFERROR(INDEX(VpD!$2:$2,MATCH(H858,VpD!$1:$1,1)),VpD!$I$2)</f>
        <v>1979-1998</v>
      </c>
      <c r="Q858" s="1">
        <f ca="1">INDEX(VpD!$C$3:$I$27,MATCH(F858,VpD!$B$3:$B$27,0),MATCH(P858,VpD!$C$2:$I$2,0))</f>
        <v>74</v>
      </c>
      <c r="R858" s="16">
        <f t="shared" ca="1" si="178"/>
        <v>4.4400000000000004</v>
      </c>
      <c r="S858" s="14">
        <f t="shared" ca="1" si="179"/>
        <v>711694.35</v>
      </c>
      <c r="T858" s="14">
        <f t="shared" ca="1" si="180"/>
        <v>6172490.71</v>
      </c>
      <c r="U858" s="14" t="str">
        <f t="shared" ca="1" si="181"/>
        <v>0A3F507E-2421-32B8-E044-0003BA298018</v>
      </c>
    </row>
    <row r="859" spans="1:21" s="14" customFormat="1" x14ac:dyDescent="0.25">
      <c r="A859" s="14">
        <f t="shared" si="169"/>
        <v>859</v>
      </c>
      <c r="B859" s="14" t="str">
        <f t="shared" ca="1" si="170"/>
        <v>FF8DB308-AE81-42AC-9D19-D87F77E63DE3</v>
      </c>
      <c r="C859" s="14" t="str">
        <f t="shared" ca="1" si="171"/>
        <v>Gammelgårds Alle</v>
      </c>
      <c r="D859" s="14" t="str">
        <f t="shared" ca="1" si="172"/>
        <v>21</v>
      </c>
      <c r="E859" s="14" t="str">
        <f t="shared" ca="1" si="173"/>
        <v>3am</v>
      </c>
      <c r="F859" s="1">
        <f t="shared" ca="1" si="174"/>
        <v>140</v>
      </c>
      <c r="G859" s="1">
        <f t="shared" ca="1" si="175"/>
        <v>1578</v>
      </c>
      <c r="H859" s="1">
        <f t="shared" ca="1" si="176"/>
        <v>1966</v>
      </c>
      <c r="I859" s="1" t="str">
        <f ca="1">INDEX(Relationstabel!$C$3:$K$10,MATCH(INDIRECT($A$1&amp;"J"&amp;A859),Relationstabel!$A$3:$A$10,0),MATCH(IFERROR(VALUE(INDIRECT($A$1&amp;"K"&amp;A859)),0),Relationstabel!$C$1:$K$1,0))</f>
        <v>Fjernvarme/ Blokvarme</v>
      </c>
      <c r="J859" s="1" t="str">
        <f ca="1">INDEX(Anvendelseskode!B:B,MATCH($F859,Anvendelseskode!$A:$A,0))</f>
        <v>Etageboligbebyggelse</v>
      </c>
      <c r="K859" s="1" t="str">
        <f ca="1">INDEX(Anvendelseskode!C:C,MATCH($F859,Anvendelseskode!$A:$A,0))</f>
        <v>Etageboligbebyggelse</v>
      </c>
      <c r="L859" s="1" t="str">
        <f ca="1">INDEX(Anvendelseskode!D:D,MATCH($F859,Anvendelseskode!$A:$A,0))</f>
        <v>Private husholdninger</v>
      </c>
      <c r="M859" s="1" t="str">
        <f ca="1">IFERROR(INDEX(SBi!$2:$2,MATCH(H859,SBi!$1:$1,1)),SBi!$K$2)</f>
        <v>1961-1972</v>
      </c>
      <c r="N859" s="1">
        <f ca="1">INDEX(SBi!$C$3:$K$28,MATCH(F859,SBi!$B$3:$B$28,0),MATCH(M859,SBi!$C$2:$K$2,0))</f>
        <v>132.30000000000001</v>
      </c>
      <c r="O859" s="16">
        <f t="shared" ca="1" si="177"/>
        <v>208.76940000000002</v>
      </c>
      <c r="P859" s="16" t="str">
        <f ca="1">IFERROR(INDEX(VpD!$2:$2,MATCH(H859,VpD!$1:$1,1)),VpD!$I$2)</f>
        <v>1961-1972</v>
      </c>
      <c r="Q859" s="1">
        <f ca="1">INDEX(VpD!$C$3:$I$27,MATCH(F859,VpD!$B$3:$B$27,0),MATCH(P859,VpD!$C$2:$I$2,0))</f>
        <v>126</v>
      </c>
      <c r="R859" s="16">
        <f t="shared" ca="1" si="178"/>
        <v>198.828</v>
      </c>
      <c r="S859" s="14">
        <f t="shared" ca="1" si="179"/>
        <v>712987.67</v>
      </c>
      <c r="T859" s="14">
        <f t="shared" ca="1" si="180"/>
        <v>6169700.4900000002</v>
      </c>
      <c r="U859" s="14" t="str">
        <f t="shared" ca="1" si="181"/>
        <v>0A3F507E-1730-32B8-E044-0003BA298018</v>
      </c>
    </row>
    <row r="860" spans="1:21" s="14" customFormat="1" x14ac:dyDescent="0.25">
      <c r="A860" s="14">
        <f t="shared" si="169"/>
        <v>860</v>
      </c>
      <c r="B860" s="14" t="str">
        <f t="shared" ca="1" si="170"/>
        <v>D2F51D8B-F982-4C95-ABDD-A686FACA3CD9</v>
      </c>
      <c r="C860" s="14" t="str">
        <f t="shared" ca="1" si="171"/>
        <v>Kathrinebjergvej</v>
      </c>
      <c r="D860" s="14" t="str">
        <f t="shared" ca="1" si="172"/>
        <v>20</v>
      </c>
      <c r="E860" s="14" t="str">
        <f t="shared" ca="1" si="173"/>
        <v>11ax</v>
      </c>
      <c r="F860" s="1">
        <f t="shared" ca="1" si="174"/>
        <v>120</v>
      </c>
      <c r="G860" s="1">
        <f t="shared" ca="1" si="175"/>
        <v>127</v>
      </c>
      <c r="H860" s="1">
        <f t="shared" ca="1" si="176"/>
        <v>1989</v>
      </c>
      <c r="I860" s="1" t="str">
        <f ca="1">INDEX(Relationstabel!$C$3:$K$10,MATCH(INDIRECT($A$1&amp;"J"&amp;A860),Relationstabel!$A$3:$A$10,0),MATCH(IFERROR(VALUE(INDIRECT($A$1&amp;"K"&amp;A860)),0),Relationstabel!$C$1:$K$1,0))</f>
        <v>Olie</v>
      </c>
      <c r="J860" s="1" t="str">
        <f ca="1">INDEX(Anvendelseskode!B:B,MATCH($F860,Anvendelseskode!$A:$A,0))</f>
        <v>Fritliggende enfamilieshus (parcelhus)</v>
      </c>
      <c r="K860" s="1" t="str">
        <f ca="1">INDEX(Anvendelseskode!C:C,MATCH($F860,Anvendelseskode!$A:$A,0))</f>
        <v>Parcelhuse</v>
      </c>
      <c r="L860" s="1" t="str">
        <f ca="1">INDEX(Anvendelseskode!D:D,MATCH($F860,Anvendelseskode!$A:$A,0))</f>
        <v>Private husholdninger</v>
      </c>
      <c r="M860" s="1" t="str">
        <f ca="1">IFERROR(INDEX(SBi!$2:$2,MATCH(H860,SBi!$1:$1,1)),SBi!$K$2)</f>
        <v>1979-1998</v>
      </c>
      <c r="N860" s="1">
        <f ca="1">INDEX(SBi!$C$3:$K$28,MATCH(F860,SBi!$B$3:$B$28,0),MATCH(M860,SBi!$C$2:$K$2,0))</f>
        <v>105.4</v>
      </c>
      <c r="O860" s="16">
        <f t="shared" ca="1" si="177"/>
        <v>13.385800000000001</v>
      </c>
      <c r="P860" s="16" t="str">
        <f ca="1">IFERROR(INDEX(VpD!$2:$2,MATCH(H860,VpD!$1:$1,1)),VpD!$I$2)</f>
        <v>1979-1998</v>
      </c>
      <c r="Q860" s="1">
        <f ca="1">INDEX(VpD!$C$3:$I$27,MATCH(F860,VpD!$B$3:$B$27,0),MATCH(P860,VpD!$C$2:$I$2,0))</f>
        <v>90</v>
      </c>
      <c r="R860" s="16">
        <f t="shared" ca="1" si="178"/>
        <v>11.43</v>
      </c>
      <c r="S860" s="14">
        <f t="shared" ca="1" si="179"/>
        <v>712956.81</v>
      </c>
      <c r="T860" s="14">
        <f t="shared" ca="1" si="180"/>
        <v>6168622.1699999999</v>
      </c>
      <c r="U860" s="14" t="str">
        <f t="shared" ca="1" si="181"/>
        <v>0A3F507E-1B30-32B8-E044-0003BA298018</v>
      </c>
    </row>
    <row r="861" spans="1:21" s="14" customFormat="1" x14ac:dyDescent="0.25">
      <c r="A861" s="14">
        <f t="shared" si="169"/>
        <v>861</v>
      </c>
      <c r="B861" s="14" t="str">
        <f t="shared" ca="1" si="170"/>
        <v>2A9B7C7F-A459-4199-AF4A-B706EA5DF967</v>
      </c>
      <c r="C861" s="14" t="str">
        <f t="shared" ca="1" si="171"/>
        <v>Mejsebo</v>
      </c>
      <c r="D861" s="14" t="str">
        <f t="shared" ca="1" si="172"/>
        <v>2</v>
      </c>
      <c r="E861" s="14" t="str">
        <f t="shared" ca="1" si="173"/>
        <v>6me</v>
      </c>
      <c r="F861" s="1">
        <f t="shared" ca="1" si="174"/>
        <v>440</v>
      </c>
      <c r="G861" s="1">
        <f t="shared" ca="1" si="175"/>
        <v>643</v>
      </c>
      <c r="H861" s="1">
        <f t="shared" ca="1" si="176"/>
        <v>1982</v>
      </c>
      <c r="I861" s="1" t="str">
        <f ca="1">INDEX(Relationstabel!$C$3:$K$10,MATCH(INDIRECT($A$1&amp;"J"&amp;A861),Relationstabel!$A$3:$A$10,0),MATCH(IFERROR(VALUE(INDIRECT($A$1&amp;"K"&amp;A861)),0),Relationstabel!$C$1:$K$1,0))</f>
        <v>Fjernvarme/ Blokvarme</v>
      </c>
      <c r="J861" s="1" t="str">
        <f ca="1">INDEX(Anvendelseskode!B:B,MATCH($F861,Anvendelseskode!$A:$A,0))</f>
        <v>Daginstitutioner</v>
      </c>
      <c r="K861" s="1" t="str">
        <f ca="1">INDEX(Anvendelseskode!C:C,MATCH($F861,Anvendelseskode!$A:$A,0))</f>
        <v>Daginstitutioner</v>
      </c>
      <c r="L861" s="1" t="str">
        <f ca="1">INDEX(Anvendelseskode!D:D,MATCH($F861,Anvendelseskode!$A:$A,0))</f>
        <v>Kommunale og andre offentlige institutioner</v>
      </c>
      <c r="M861" s="1" t="str">
        <f ca="1">IFERROR(INDEX(SBi!$2:$2,MATCH(H861,SBi!$1:$1,1)),SBi!$K$2)</f>
        <v>1979-1998</v>
      </c>
      <c r="N861" s="1">
        <f ca="1">INDEX(SBi!$C$3:$K$28,MATCH(F861,SBi!$B$3:$B$28,0),MATCH(M861,SBi!$C$2:$K$2,0))</f>
        <v>143.5</v>
      </c>
      <c r="O861" s="16">
        <f t="shared" ca="1" si="177"/>
        <v>92.270499999999998</v>
      </c>
      <c r="P861" s="16" t="str">
        <f ca="1">IFERROR(INDEX(VpD!$2:$2,MATCH(H861,VpD!$1:$1,1)),VpD!$I$2)</f>
        <v>1979-1998</v>
      </c>
      <c r="Q861" s="1">
        <f ca="1">INDEX(VpD!$C$3:$I$27,MATCH(F861,VpD!$B$3:$B$27,0),MATCH(P861,VpD!$C$2:$I$2,0))</f>
        <v>129</v>
      </c>
      <c r="R861" s="16">
        <f t="shared" ca="1" si="178"/>
        <v>82.947000000000003</v>
      </c>
      <c r="S861" s="14">
        <f t="shared" ca="1" si="179"/>
        <v>713694.24</v>
      </c>
      <c r="T861" s="14">
        <f t="shared" ca="1" si="180"/>
        <v>6169679.9199999999</v>
      </c>
      <c r="U861" s="14" t="str">
        <f t="shared" ca="1" si="181"/>
        <v>0A3F507E-1D30-32B8-E044-0003BA298018</v>
      </c>
    </row>
    <row r="862" spans="1:21" s="14" customFormat="1" x14ac:dyDescent="0.25">
      <c r="A862" s="14">
        <f t="shared" si="169"/>
        <v>862</v>
      </c>
      <c r="B862" s="14" t="str">
        <f t="shared" ca="1" si="170"/>
        <v>2F094F55-DF60-43B8-BC53-ECF031E4AD3F</v>
      </c>
      <c r="C862" s="14" t="str">
        <f t="shared" ca="1" si="171"/>
        <v>Mejsebo</v>
      </c>
      <c r="D862" s="14" t="str">
        <f t="shared" ca="1" si="172"/>
        <v>2</v>
      </c>
      <c r="E862" s="14" t="str">
        <f t="shared" ca="1" si="173"/>
        <v>6me</v>
      </c>
      <c r="F862" s="1">
        <f t="shared" ca="1" si="174"/>
        <v>440</v>
      </c>
      <c r="G862" s="1">
        <f t="shared" ca="1" si="175"/>
        <v>50</v>
      </c>
      <c r="H862" s="1">
        <f t="shared" ca="1" si="176"/>
        <v>1980</v>
      </c>
      <c r="I862" s="1" t="str">
        <f ca="1">INDEX(Relationstabel!$C$3:$K$10,MATCH(INDIRECT($A$1&amp;"J"&amp;A862),Relationstabel!$A$3:$A$10,0),MATCH(IFERROR(VALUE(INDIRECT($A$1&amp;"K"&amp;A862)),0),Relationstabel!$C$1:$K$1,0))</f>
        <v>Ingen varmeinstallation</v>
      </c>
      <c r="J862" s="1" t="str">
        <f ca="1">INDEX(Anvendelseskode!B:B,MATCH($F862,Anvendelseskode!$A:$A,0))</f>
        <v>Daginstitutioner</v>
      </c>
      <c r="K862" s="1" t="str">
        <f ca="1">INDEX(Anvendelseskode!C:C,MATCH($F862,Anvendelseskode!$A:$A,0))</f>
        <v>Daginstitutioner</v>
      </c>
      <c r="L862" s="1" t="str">
        <f ca="1">INDEX(Anvendelseskode!D:D,MATCH($F862,Anvendelseskode!$A:$A,0))</f>
        <v>Kommunale og andre offentlige institutioner</v>
      </c>
      <c r="M862" s="1" t="str">
        <f ca="1">IFERROR(INDEX(SBi!$2:$2,MATCH(H862,SBi!$1:$1,1)),SBi!$K$2)</f>
        <v>1979-1998</v>
      </c>
      <c r="N862" s="1">
        <f ca="1">INDEX(SBi!$C$3:$K$28,MATCH(F862,SBi!$B$3:$B$28,0),MATCH(M862,SBi!$C$2:$K$2,0))</f>
        <v>143.5</v>
      </c>
      <c r="O862" s="16">
        <f t="shared" ca="1" si="177"/>
        <v>7.1749999999999998</v>
      </c>
      <c r="P862" s="16" t="str">
        <f ca="1">IFERROR(INDEX(VpD!$2:$2,MATCH(H862,VpD!$1:$1,1)),VpD!$I$2)</f>
        <v>1979-1998</v>
      </c>
      <c r="Q862" s="1">
        <f ca="1">INDEX(VpD!$C$3:$I$27,MATCH(F862,VpD!$B$3:$B$27,0),MATCH(P862,VpD!$C$2:$I$2,0))</f>
        <v>129</v>
      </c>
      <c r="R862" s="16">
        <f t="shared" ca="1" si="178"/>
        <v>6.45</v>
      </c>
      <c r="S862" s="14">
        <f t="shared" ca="1" si="179"/>
        <v>713694.24</v>
      </c>
      <c r="T862" s="14">
        <f t="shared" ca="1" si="180"/>
        <v>6169679.9199999999</v>
      </c>
      <c r="U862" s="14" t="str">
        <f t="shared" ca="1" si="181"/>
        <v>0A3F507E-1D30-32B8-E044-0003BA298018</v>
      </c>
    </row>
    <row r="863" spans="1:21" s="14" customFormat="1" x14ac:dyDescent="0.25">
      <c r="A863" s="14">
        <f t="shared" si="169"/>
        <v>863</v>
      </c>
      <c r="B863" s="14" t="str">
        <f t="shared" ca="1" si="170"/>
        <v>A71F0FCE-AFFE-4929-B991-72B6F406640A</v>
      </c>
      <c r="C863" s="14" t="str">
        <f t="shared" ca="1" si="171"/>
        <v>Næsbyholmsvej</v>
      </c>
      <c r="D863" s="14" t="str">
        <f t="shared" ca="1" si="172"/>
        <v>14</v>
      </c>
      <c r="E863" s="14" t="str">
        <f t="shared" ca="1" si="173"/>
        <v>6cg</v>
      </c>
      <c r="F863" s="1">
        <f t="shared" ca="1" si="174"/>
        <v>120</v>
      </c>
      <c r="G863" s="1">
        <f t="shared" ca="1" si="175"/>
        <v>197</v>
      </c>
      <c r="H863" s="1">
        <f t="shared" ca="1" si="176"/>
        <v>1982</v>
      </c>
      <c r="I863" s="1" t="str">
        <f ca="1">INDEX(Relationstabel!$C$3:$K$10,MATCH(INDIRECT($A$1&amp;"J"&amp;A863),Relationstabel!$A$3:$A$10,0),MATCH(IFERROR(VALUE(INDIRECT($A$1&amp;"K"&amp;A863)),0),Relationstabel!$C$1:$K$1,0))</f>
        <v>Elvarme</v>
      </c>
      <c r="J863" s="1" t="str">
        <f ca="1">INDEX(Anvendelseskode!B:B,MATCH($F863,Anvendelseskode!$A:$A,0))</f>
        <v>Fritliggende enfamilieshus (parcelhus)</v>
      </c>
      <c r="K863" s="1" t="str">
        <f ca="1">INDEX(Anvendelseskode!C:C,MATCH($F863,Anvendelseskode!$A:$A,0))</f>
        <v>Parcelhuse</v>
      </c>
      <c r="L863" s="1" t="str">
        <f ca="1">INDEX(Anvendelseskode!D:D,MATCH($F863,Anvendelseskode!$A:$A,0))</f>
        <v>Private husholdninger</v>
      </c>
      <c r="M863" s="1" t="str">
        <f ca="1">IFERROR(INDEX(SBi!$2:$2,MATCH(H863,SBi!$1:$1,1)),SBi!$K$2)</f>
        <v>1979-1998</v>
      </c>
      <c r="N863" s="1">
        <f ca="1">INDEX(SBi!$C$3:$K$28,MATCH(F863,SBi!$B$3:$B$28,0),MATCH(M863,SBi!$C$2:$K$2,0))</f>
        <v>105.4</v>
      </c>
      <c r="O863" s="16">
        <f t="shared" ca="1" si="177"/>
        <v>20.763800000000003</v>
      </c>
      <c r="P863" s="16" t="str">
        <f ca="1">IFERROR(INDEX(VpD!$2:$2,MATCH(H863,VpD!$1:$1,1)),VpD!$I$2)</f>
        <v>1979-1998</v>
      </c>
      <c r="Q863" s="1">
        <f ca="1">INDEX(VpD!$C$3:$I$27,MATCH(F863,VpD!$B$3:$B$27,0),MATCH(P863,VpD!$C$2:$I$2,0))</f>
        <v>90</v>
      </c>
      <c r="R863" s="16">
        <f t="shared" ca="1" si="178"/>
        <v>17.73</v>
      </c>
      <c r="S863" s="14">
        <f t="shared" ca="1" si="179"/>
        <v>713380.35</v>
      </c>
      <c r="T863" s="14">
        <f t="shared" ca="1" si="180"/>
        <v>6168616.9199999999</v>
      </c>
      <c r="U863" s="14" t="str">
        <f t="shared" ca="1" si="181"/>
        <v>0A3F507E-1E30-32B8-E044-0003BA298018</v>
      </c>
    </row>
    <row r="864" spans="1:21" s="14" customFormat="1" x14ac:dyDescent="0.25">
      <c r="A864" s="14">
        <f t="shared" si="169"/>
        <v>864</v>
      </c>
      <c r="B864" s="14" t="str">
        <f t="shared" ca="1" si="170"/>
        <v>0401C5EE-E7C2-4A2B-A32D-0DA6EB474150</v>
      </c>
      <c r="C864" s="14" t="str">
        <f t="shared" ca="1" si="171"/>
        <v>Kirkebakke Alle</v>
      </c>
      <c r="D864" s="14" t="str">
        <f t="shared" ca="1" si="172"/>
        <v>13</v>
      </c>
      <c r="E864" s="14" t="str">
        <f t="shared" ca="1" si="173"/>
        <v>12a</v>
      </c>
      <c r="F864" s="1">
        <f t="shared" ca="1" si="174"/>
        <v>210</v>
      </c>
      <c r="G864" s="1">
        <f t="shared" ca="1" si="175"/>
        <v>441</v>
      </c>
      <c r="H864" s="1">
        <f t="shared" ca="1" si="176"/>
        <v>2007</v>
      </c>
      <c r="I864" s="1" t="str">
        <f ca="1">INDEX(Relationstabel!$C$3:$K$10,MATCH(INDIRECT($A$1&amp;"J"&amp;A864),Relationstabel!$A$3:$A$10,0),MATCH(IFERROR(VALUE(INDIRECT($A$1&amp;"K"&amp;A864)),0),Relationstabel!$C$1:$K$1,0))</f>
        <v>Ingen varmeinstallation</v>
      </c>
      <c r="J864" s="1" t="str">
        <f ca="1">INDEX(Anvendelseskode!B:B,MATCH($F864,Anvendelseskode!$A:$A,0))</f>
        <v>Bygning til erhvervsmæssig produktion vedrørende landbrug, gartneri, råstofudvinding o.lign</v>
      </c>
      <c r="K864" s="1" t="str">
        <f ca="1">INDEX(Anvendelseskode!C:C,MATCH($F864,Anvendelseskode!$A:$A,0))</f>
        <v>Avls- og driftsbygning</v>
      </c>
      <c r="L864" s="1" t="str">
        <f ca="1">INDEX(Anvendelseskode!D:D,MATCH($F864,Anvendelseskode!$A:$A,0))</f>
        <v>Landbrug og gartneri</v>
      </c>
      <c r="M864" s="1" t="str">
        <f ca="1">IFERROR(INDEX(SBi!$2:$2,MATCH(H864,SBi!$1:$1,1)),SBi!$K$2)</f>
        <v>Efter 2006</v>
      </c>
      <c r="N864" s="1">
        <f ca="1">INDEX(SBi!$C$3:$K$28,MATCH(F864,SBi!$B$3:$B$28,0),MATCH(M864,SBi!$C$2:$K$2,0))</f>
        <v>22</v>
      </c>
      <c r="O864" s="16">
        <f t="shared" ca="1" si="177"/>
        <v>9.702</v>
      </c>
      <c r="P864" s="16" t="str">
        <f ca="1">IFERROR(INDEX(VpD!$2:$2,MATCH(H864,VpD!$1:$1,1)),VpD!$I$2)</f>
        <v>&gt;1998</v>
      </c>
      <c r="Q864" s="1">
        <f ca="1">INDEX(VpD!$C$3:$I$27,MATCH(F864,VpD!$B$3:$B$27,0),MATCH(P864,VpD!$C$2:$I$2,0))</f>
        <v>22</v>
      </c>
      <c r="R864" s="16">
        <f t="shared" ca="1" si="178"/>
        <v>9.702</v>
      </c>
      <c r="S864" s="14">
        <f t="shared" ca="1" si="179"/>
        <v>711802.72</v>
      </c>
      <c r="T864" s="14">
        <f t="shared" ca="1" si="180"/>
        <v>6171276.0700000003</v>
      </c>
      <c r="U864" s="14" t="str">
        <f t="shared" ca="1" si="181"/>
        <v>0A3F507E-1B41-32B8-E044-0003BA298018</v>
      </c>
    </row>
    <row r="865" spans="1:21" s="14" customFormat="1" x14ac:dyDescent="0.25">
      <c r="A865" s="14">
        <f t="shared" si="169"/>
        <v>865</v>
      </c>
      <c r="B865" s="14" t="str">
        <f t="shared" ca="1" si="170"/>
        <v>F8487DD6-1DEA-43A3-B83C-059D1020F065</v>
      </c>
      <c r="C865" s="14" t="str">
        <f t="shared" ca="1" si="171"/>
        <v>Kirkebakke Alle</v>
      </c>
      <c r="D865" s="14" t="str">
        <f t="shared" ca="1" si="172"/>
        <v>13</v>
      </c>
      <c r="E865" s="14" t="str">
        <f t="shared" ca="1" si="173"/>
        <v>12a</v>
      </c>
      <c r="F865" s="1">
        <f t="shared" ca="1" si="174"/>
        <v>210</v>
      </c>
      <c r="G865" s="1">
        <f t="shared" ca="1" si="175"/>
        <v>215</v>
      </c>
      <c r="H865" s="1">
        <f t="shared" ca="1" si="176"/>
        <v>1965</v>
      </c>
      <c r="I865" s="1" t="str">
        <f ca="1">INDEX(Relationstabel!$C$3:$K$10,MATCH(INDIRECT($A$1&amp;"J"&amp;A865),Relationstabel!$A$3:$A$10,0),MATCH(IFERROR(VALUE(INDIRECT($A$1&amp;"K"&amp;A865)),0),Relationstabel!$C$1:$K$1,0))</f>
        <v>Naturgas</v>
      </c>
      <c r="J865" s="1" t="str">
        <f ca="1">INDEX(Anvendelseskode!B:B,MATCH($F865,Anvendelseskode!$A:$A,0))</f>
        <v>Bygning til erhvervsmæssig produktion vedrørende landbrug, gartneri, råstofudvinding o.lign</v>
      </c>
      <c r="K865" s="1" t="str">
        <f ca="1">INDEX(Anvendelseskode!C:C,MATCH($F865,Anvendelseskode!$A:$A,0))</f>
        <v>Avls- og driftsbygning</v>
      </c>
      <c r="L865" s="1" t="str">
        <f ca="1">INDEX(Anvendelseskode!D:D,MATCH($F865,Anvendelseskode!$A:$A,0))</f>
        <v>Landbrug og gartneri</v>
      </c>
      <c r="M865" s="1" t="str">
        <f ca="1">IFERROR(INDEX(SBi!$2:$2,MATCH(H865,SBi!$1:$1,1)),SBi!$K$2)</f>
        <v>1961-1972</v>
      </c>
      <c r="N865" s="1">
        <f ca="1">INDEX(SBi!$C$3:$K$28,MATCH(F865,SBi!$B$3:$B$28,0),MATCH(M865,SBi!$C$2:$K$2,0))</f>
        <v>33</v>
      </c>
      <c r="O865" s="16">
        <f t="shared" ca="1" si="177"/>
        <v>7.0949999999999998</v>
      </c>
      <c r="P865" s="16" t="str">
        <f ca="1">IFERROR(INDEX(VpD!$2:$2,MATCH(H865,VpD!$1:$1,1)),VpD!$I$2)</f>
        <v>1961-1972</v>
      </c>
      <c r="Q865" s="1">
        <f ca="1">INDEX(VpD!$C$3:$I$27,MATCH(F865,VpD!$B$3:$B$27,0),MATCH(P865,VpD!$C$2:$I$2,0))</f>
        <v>33</v>
      </c>
      <c r="R865" s="16">
        <f t="shared" ca="1" si="178"/>
        <v>7.0949999999999998</v>
      </c>
      <c r="S865" s="14">
        <f t="shared" ca="1" si="179"/>
        <v>711802.72</v>
      </c>
      <c r="T865" s="14">
        <f t="shared" ca="1" si="180"/>
        <v>6171276.0700000003</v>
      </c>
      <c r="U865" s="14" t="str">
        <f t="shared" ca="1" si="181"/>
        <v>0A3F507E-1B41-32B8-E044-0003BA298018</v>
      </c>
    </row>
    <row r="866" spans="1:21" s="14" customFormat="1" x14ac:dyDescent="0.25">
      <c r="A866" s="14">
        <f t="shared" si="169"/>
        <v>866</v>
      </c>
      <c r="B866" s="14" t="str">
        <f t="shared" ca="1" si="170"/>
        <v>37074DCD-1170-4161-ABB9-CF27E1038D7E</v>
      </c>
      <c r="C866" s="14" t="str">
        <f t="shared" ca="1" si="171"/>
        <v>Kirkebakke Alle</v>
      </c>
      <c r="D866" s="14" t="str">
        <f t="shared" ca="1" si="172"/>
        <v>13</v>
      </c>
      <c r="E866" s="14" t="str">
        <f t="shared" ca="1" si="173"/>
        <v>12a</v>
      </c>
      <c r="F866" s="1">
        <f t="shared" ca="1" si="174"/>
        <v>110</v>
      </c>
      <c r="G866" s="1">
        <f t="shared" ca="1" si="175"/>
        <v>204</v>
      </c>
      <c r="H866" s="1">
        <f t="shared" ca="1" si="176"/>
        <v>1920</v>
      </c>
      <c r="I866" s="1" t="str">
        <f ca="1">INDEX(Relationstabel!$C$3:$K$10,MATCH(INDIRECT($A$1&amp;"J"&amp;A866),Relationstabel!$A$3:$A$10,0),MATCH(IFERROR(VALUE(INDIRECT($A$1&amp;"K"&amp;A866)),0),Relationstabel!$C$1:$K$1,0))</f>
        <v>Naturgas</v>
      </c>
      <c r="J866" s="1" t="str">
        <f ca="1">INDEX(Anvendelseskode!B:B,MATCH($F866,Anvendelseskode!$A:$A,0))</f>
        <v>Stuehuse til landbrugsejendom</v>
      </c>
      <c r="K866" s="1" t="str">
        <f ca="1">INDEX(Anvendelseskode!C:C,MATCH($F866,Anvendelseskode!$A:$A,0))</f>
        <v>Stuehuse til landbrugsejendom</v>
      </c>
      <c r="L866" s="1" t="str">
        <f ca="1">INDEX(Anvendelseskode!D:D,MATCH($F866,Anvendelseskode!$A:$A,0))</f>
        <v>Private husholdninger</v>
      </c>
      <c r="M866" s="1" t="str">
        <f ca="1">IFERROR(INDEX(SBi!$2:$2,MATCH(H866,SBi!$1:$1,1)),SBi!$K$2)</f>
        <v>1890-1930</v>
      </c>
      <c r="N866" s="1">
        <f ca="1">INDEX(SBi!$C$3:$K$28,MATCH(F866,SBi!$B$3:$B$28,0),MATCH(M866,SBi!$C$2:$K$2,0))</f>
        <v>171.4</v>
      </c>
      <c r="O866" s="16">
        <f t="shared" ca="1" si="177"/>
        <v>34.965600000000002</v>
      </c>
      <c r="P866" s="16" t="str">
        <f ca="1">IFERROR(INDEX(VpD!$2:$2,MATCH(H866,VpD!$1:$1,1)),VpD!$I$2)</f>
        <v>&lt;1930</v>
      </c>
      <c r="Q866" s="1">
        <f ca="1">INDEX(VpD!$C$3:$I$27,MATCH(F866,VpD!$B$3:$B$27,0),MATCH(P866,VpD!$C$2:$I$2,0))</f>
        <v>211</v>
      </c>
      <c r="R866" s="16">
        <f t="shared" ca="1" si="178"/>
        <v>43.043999999999997</v>
      </c>
      <c r="S866" s="14">
        <f t="shared" ca="1" si="179"/>
        <v>711802.72</v>
      </c>
      <c r="T866" s="14">
        <f t="shared" ca="1" si="180"/>
        <v>6171276.0700000003</v>
      </c>
      <c r="U866" s="14" t="str">
        <f t="shared" ca="1" si="181"/>
        <v>0A3F507E-1B41-32B8-E044-0003BA298018</v>
      </c>
    </row>
    <row r="867" spans="1:21" s="14" customFormat="1" x14ac:dyDescent="0.25">
      <c r="A867" s="14">
        <f t="shared" si="169"/>
        <v>867</v>
      </c>
      <c r="B867" s="14" t="str">
        <f t="shared" ca="1" si="170"/>
        <v>B3E49F8F-4C8D-41AE-9203-E629AE55CB47</v>
      </c>
      <c r="C867" s="14" t="str">
        <f t="shared" ca="1" si="171"/>
        <v>Kirkebakke Alle</v>
      </c>
      <c r="D867" s="14" t="str">
        <f t="shared" ca="1" si="172"/>
        <v>13</v>
      </c>
      <c r="E867" s="14" t="str">
        <f t="shared" ca="1" si="173"/>
        <v>12a</v>
      </c>
      <c r="F867" s="1">
        <f t="shared" ca="1" si="174"/>
        <v>210</v>
      </c>
      <c r="G867" s="1">
        <f t="shared" ca="1" si="175"/>
        <v>88</v>
      </c>
      <c r="H867" s="1">
        <f t="shared" ca="1" si="176"/>
        <v>1965</v>
      </c>
      <c r="I867" s="1" t="str">
        <f ca="1">INDEX(Relationstabel!$C$3:$K$10,MATCH(INDIRECT($A$1&amp;"J"&amp;A867),Relationstabel!$A$3:$A$10,0),MATCH(IFERROR(VALUE(INDIRECT($A$1&amp;"K"&amp;A867)),0),Relationstabel!$C$1:$K$1,0))</f>
        <v>Ingen varmeinstallation</v>
      </c>
      <c r="J867" s="1" t="str">
        <f ca="1">INDEX(Anvendelseskode!B:B,MATCH($F867,Anvendelseskode!$A:$A,0))</f>
        <v>Bygning til erhvervsmæssig produktion vedrørende landbrug, gartneri, råstofudvinding o.lign</v>
      </c>
      <c r="K867" s="1" t="str">
        <f ca="1">INDEX(Anvendelseskode!C:C,MATCH($F867,Anvendelseskode!$A:$A,0))</f>
        <v>Avls- og driftsbygning</v>
      </c>
      <c r="L867" s="1" t="str">
        <f ca="1">INDEX(Anvendelseskode!D:D,MATCH($F867,Anvendelseskode!$A:$A,0))</f>
        <v>Landbrug og gartneri</v>
      </c>
      <c r="M867" s="1" t="str">
        <f ca="1">IFERROR(INDEX(SBi!$2:$2,MATCH(H867,SBi!$1:$1,1)),SBi!$K$2)</f>
        <v>1961-1972</v>
      </c>
      <c r="N867" s="1">
        <f ca="1">INDEX(SBi!$C$3:$K$28,MATCH(F867,SBi!$B$3:$B$28,0),MATCH(M867,SBi!$C$2:$K$2,0))</f>
        <v>33</v>
      </c>
      <c r="O867" s="16">
        <f t="shared" ca="1" si="177"/>
        <v>2.9039999999999999</v>
      </c>
      <c r="P867" s="16" t="str">
        <f ca="1">IFERROR(INDEX(VpD!$2:$2,MATCH(H867,VpD!$1:$1,1)),VpD!$I$2)</f>
        <v>1961-1972</v>
      </c>
      <c r="Q867" s="1">
        <f ca="1">INDEX(VpD!$C$3:$I$27,MATCH(F867,VpD!$B$3:$B$27,0),MATCH(P867,VpD!$C$2:$I$2,0))</f>
        <v>33</v>
      </c>
      <c r="R867" s="16">
        <f t="shared" ca="1" si="178"/>
        <v>2.9039999999999999</v>
      </c>
      <c r="S867" s="14">
        <f t="shared" ca="1" si="179"/>
        <v>711802.72</v>
      </c>
      <c r="T867" s="14">
        <f t="shared" ca="1" si="180"/>
        <v>6171276.0700000003</v>
      </c>
      <c r="U867" s="14" t="str">
        <f t="shared" ca="1" si="181"/>
        <v>0A3F507E-1B41-32B8-E044-0003BA298018</v>
      </c>
    </row>
    <row r="868" spans="1:21" s="14" customFormat="1" x14ac:dyDescent="0.25">
      <c r="A868" s="14">
        <f t="shared" si="169"/>
        <v>868</v>
      </c>
      <c r="B868" s="14" t="str">
        <f t="shared" ca="1" si="170"/>
        <v>70A0358D-1B28-481A-9446-EEFABDE198F6</v>
      </c>
      <c r="C868" s="14" t="str">
        <f t="shared" ca="1" si="171"/>
        <v>Kirkebakke Alle</v>
      </c>
      <c r="D868" s="14" t="str">
        <f t="shared" ca="1" si="172"/>
        <v>13</v>
      </c>
      <c r="E868" s="14" t="str">
        <f t="shared" ca="1" si="173"/>
        <v>12a</v>
      </c>
      <c r="F868" s="1">
        <f t="shared" ca="1" si="174"/>
        <v>210</v>
      </c>
      <c r="G868" s="1">
        <f t="shared" ca="1" si="175"/>
        <v>252</v>
      </c>
      <c r="H868" s="1">
        <f t="shared" ca="1" si="176"/>
        <v>1920</v>
      </c>
      <c r="I868" s="1" t="str">
        <f ca="1">INDEX(Relationstabel!$C$3:$K$10,MATCH(INDIRECT($A$1&amp;"J"&amp;A868),Relationstabel!$A$3:$A$10,0),MATCH(IFERROR(VALUE(INDIRECT($A$1&amp;"K"&amp;A868)),0),Relationstabel!$C$1:$K$1,0))</f>
        <v>Ingen varmeinstallation</v>
      </c>
      <c r="J868" s="1" t="str">
        <f ca="1">INDEX(Anvendelseskode!B:B,MATCH($F868,Anvendelseskode!$A:$A,0))</f>
        <v>Bygning til erhvervsmæssig produktion vedrørende landbrug, gartneri, råstofudvinding o.lign</v>
      </c>
      <c r="K868" s="1" t="str">
        <f ca="1">INDEX(Anvendelseskode!C:C,MATCH($F868,Anvendelseskode!$A:$A,0))</f>
        <v>Avls- og driftsbygning</v>
      </c>
      <c r="L868" s="1" t="str">
        <f ca="1">INDEX(Anvendelseskode!D:D,MATCH($F868,Anvendelseskode!$A:$A,0))</f>
        <v>Landbrug og gartneri</v>
      </c>
      <c r="M868" s="1" t="str">
        <f ca="1">IFERROR(INDEX(SBi!$2:$2,MATCH(H868,SBi!$1:$1,1)),SBi!$K$2)</f>
        <v>1890-1930</v>
      </c>
      <c r="N868" s="1">
        <f ca="1">INDEX(SBi!$C$3:$K$28,MATCH(F868,SBi!$B$3:$B$28,0),MATCH(M868,SBi!$C$2:$K$2,0))</f>
        <v>45</v>
      </c>
      <c r="O868" s="16">
        <f t="shared" ca="1" si="177"/>
        <v>11.34</v>
      </c>
      <c r="P868" s="16" t="str">
        <f ca="1">IFERROR(INDEX(VpD!$2:$2,MATCH(H868,VpD!$1:$1,1)),VpD!$I$2)</f>
        <v>&lt;1930</v>
      </c>
      <c r="Q868" s="1">
        <f ca="1">INDEX(VpD!$C$3:$I$27,MATCH(F868,VpD!$B$3:$B$27,0),MATCH(P868,VpD!$C$2:$I$2,0))</f>
        <v>45</v>
      </c>
      <c r="R868" s="16">
        <f t="shared" ca="1" si="178"/>
        <v>11.34</v>
      </c>
      <c r="S868" s="14">
        <f t="shared" ca="1" si="179"/>
        <v>711802.72</v>
      </c>
      <c r="T868" s="14">
        <f t="shared" ca="1" si="180"/>
        <v>6171276.0700000003</v>
      </c>
      <c r="U868" s="14" t="str">
        <f t="shared" ca="1" si="181"/>
        <v>0A3F507E-1B41-32B8-E044-0003BA298018</v>
      </c>
    </row>
    <row r="869" spans="1:21" s="14" customFormat="1" x14ac:dyDescent="0.25">
      <c r="A869" s="14">
        <f t="shared" si="169"/>
        <v>869</v>
      </c>
      <c r="B869" s="14" t="str">
        <f t="shared" ca="1" si="170"/>
        <v>ADE6CAA6-24ED-4F81-8C09-730F091A8B19</v>
      </c>
      <c r="C869" s="14" t="str">
        <f t="shared" ca="1" si="171"/>
        <v>Gammelgårds Alle</v>
      </c>
      <c r="D869" s="14" t="str">
        <f t="shared" ca="1" si="172"/>
        <v>9</v>
      </c>
      <c r="E869" s="14" t="str">
        <f t="shared" ca="1" si="173"/>
        <v>3am</v>
      </c>
      <c r="F869" s="1">
        <f t="shared" ca="1" si="174"/>
        <v>140</v>
      </c>
      <c r="G869" s="1">
        <f t="shared" ca="1" si="175"/>
        <v>1578</v>
      </c>
      <c r="H869" s="1">
        <f t="shared" ca="1" si="176"/>
        <v>1966</v>
      </c>
      <c r="I869" s="1" t="str">
        <f ca="1">INDEX(Relationstabel!$C$3:$K$10,MATCH(INDIRECT($A$1&amp;"J"&amp;A869),Relationstabel!$A$3:$A$10,0),MATCH(IFERROR(VALUE(INDIRECT($A$1&amp;"K"&amp;A869)),0),Relationstabel!$C$1:$K$1,0))</f>
        <v>Fjernvarme/ Blokvarme</v>
      </c>
      <c r="J869" s="1" t="str">
        <f ca="1">INDEX(Anvendelseskode!B:B,MATCH($F869,Anvendelseskode!$A:$A,0))</f>
        <v>Etageboligbebyggelse</v>
      </c>
      <c r="K869" s="1" t="str">
        <f ca="1">INDEX(Anvendelseskode!C:C,MATCH($F869,Anvendelseskode!$A:$A,0))</f>
        <v>Etageboligbebyggelse</v>
      </c>
      <c r="L869" s="1" t="str">
        <f ca="1">INDEX(Anvendelseskode!D:D,MATCH($F869,Anvendelseskode!$A:$A,0))</f>
        <v>Private husholdninger</v>
      </c>
      <c r="M869" s="1" t="str">
        <f ca="1">IFERROR(INDEX(SBi!$2:$2,MATCH(H869,SBi!$1:$1,1)),SBi!$K$2)</f>
        <v>1961-1972</v>
      </c>
      <c r="N869" s="1">
        <f ca="1">INDEX(SBi!$C$3:$K$28,MATCH(F869,SBi!$B$3:$B$28,0),MATCH(M869,SBi!$C$2:$K$2,0))</f>
        <v>132.30000000000001</v>
      </c>
      <c r="O869" s="16">
        <f t="shared" ca="1" si="177"/>
        <v>208.76940000000002</v>
      </c>
      <c r="P869" s="16" t="str">
        <f ca="1">IFERROR(INDEX(VpD!$2:$2,MATCH(H869,VpD!$1:$1,1)),VpD!$I$2)</f>
        <v>1961-1972</v>
      </c>
      <c r="Q869" s="1">
        <f ca="1">INDEX(VpD!$C$3:$I$27,MATCH(F869,VpD!$B$3:$B$27,0),MATCH(P869,VpD!$C$2:$I$2,0))</f>
        <v>126</v>
      </c>
      <c r="R869" s="16">
        <f t="shared" ca="1" si="178"/>
        <v>198.828</v>
      </c>
      <c r="S869" s="14">
        <f t="shared" ca="1" si="179"/>
        <v>713071.78</v>
      </c>
      <c r="T869" s="14">
        <f t="shared" ca="1" si="180"/>
        <v>6169641.7800000003</v>
      </c>
      <c r="U869" s="14" t="str">
        <f t="shared" ca="1" si="181"/>
        <v>0A3F507E-172A-32B8-E044-0003BA298018</v>
      </c>
    </row>
    <row r="870" spans="1:21" s="14" customFormat="1" x14ac:dyDescent="0.25">
      <c r="A870" s="14">
        <f t="shared" si="169"/>
        <v>870</v>
      </c>
      <c r="B870" s="14" t="str">
        <f t="shared" ca="1" si="170"/>
        <v>86B34319-B7B9-483A-9420-000DA05391A4</v>
      </c>
      <c r="C870" s="14" t="str">
        <f t="shared" ca="1" si="171"/>
        <v>Løvenborgvej</v>
      </c>
      <c r="D870" s="14" t="str">
        <f t="shared" ca="1" si="172"/>
        <v>10</v>
      </c>
      <c r="E870" s="14" t="str">
        <f t="shared" ca="1" si="173"/>
        <v>24gl</v>
      </c>
      <c r="F870" s="1">
        <f t="shared" ca="1" si="174"/>
        <v>120</v>
      </c>
      <c r="G870" s="1">
        <f t="shared" ca="1" si="175"/>
        <v>175</v>
      </c>
      <c r="H870" s="1">
        <f t="shared" ca="1" si="176"/>
        <v>1987</v>
      </c>
      <c r="I870" s="1" t="str">
        <f ca="1">INDEX(Relationstabel!$C$3:$K$10,MATCH(INDIRECT($A$1&amp;"J"&amp;A870),Relationstabel!$A$3:$A$10,0),MATCH(IFERROR(VALUE(INDIRECT($A$1&amp;"K"&amp;A870)),0),Relationstabel!$C$1:$K$1,0))</f>
        <v>Naturgas</v>
      </c>
      <c r="J870" s="1" t="str">
        <f ca="1">INDEX(Anvendelseskode!B:B,MATCH($F870,Anvendelseskode!$A:$A,0))</f>
        <v>Fritliggende enfamilieshus (parcelhus)</v>
      </c>
      <c r="K870" s="1" t="str">
        <f ca="1">INDEX(Anvendelseskode!C:C,MATCH($F870,Anvendelseskode!$A:$A,0))</f>
        <v>Parcelhuse</v>
      </c>
      <c r="L870" s="1" t="str">
        <f ca="1">INDEX(Anvendelseskode!D:D,MATCH($F870,Anvendelseskode!$A:$A,0))</f>
        <v>Private husholdninger</v>
      </c>
      <c r="M870" s="1" t="str">
        <f ca="1">IFERROR(INDEX(SBi!$2:$2,MATCH(H870,SBi!$1:$1,1)),SBi!$K$2)</f>
        <v>1979-1998</v>
      </c>
      <c r="N870" s="1">
        <f ca="1">INDEX(SBi!$C$3:$K$28,MATCH(F870,SBi!$B$3:$B$28,0),MATCH(M870,SBi!$C$2:$K$2,0))</f>
        <v>105.4</v>
      </c>
      <c r="O870" s="16">
        <f t="shared" ca="1" si="177"/>
        <v>18.445</v>
      </c>
      <c r="P870" s="16" t="str">
        <f ca="1">IFERROR(INDEX(VpD!$2:$2,MATCH(H870,VpD!$1:$1,1)),VpD!$I$2)</f>
        <v>1979-1998</v>
      </c>
      <c r="Q870" s="1">
        <f ca="1">INDEX(VpD!$C$3:$I$27,MATCH(F870,VpD!$B$3:$B$27,0),MATCH(P870,VpD!$C$2:$I$2,0))</f>
        <v>90</v>
      </c>
      <c r="R870" s="16">
        <f t="shared" ca="1" si="178"/>
        <v>15.75</v>
      </c>
      <c r="S870" s="14">
        <f t="shared" ca="1" si="179"/>
        <v>714120.78</v>
      </c>
      <c r="T870" s="14">
        <f t="shared" ca="1" si="180"/>
        <v>6168729.5899999999</v>
      </c>
      <c r="U870" s="14" t="str">
        <f t="shared" ca="1" si="181"/>
        <v>0A3F507E-1D2A-32B8-E044-0003BA298018</v>
      </c>
    </row>
    <row r="871" spans="1:21" s="14" customFormat="1" x14ac:dyDescent="0.25">
      <c r="A871" s="14">
        <f t="shared" si="169"/>
        <v>871</v>
      </c>
      <c r="B871" s="14" t="str">
        <f t="shared" ca="1" si="170"/>
        <v>60B723CC-3313-4D81-A143-D3C20D268E4F</v>
      </c>
      <c r="C871" s="14" t="str">
        <f t="shared" ca="1" si="171"/>
        <v>Næsbyholmsvej</v>
      </c>
      <c r="D871" s="14" t="str">
        <f t="shared" ca="1" si="172"/>
        <v>8</v>
      </c>
      <c r="E871" s="14" t="str">
        <f t="shared" ca="1" si="173"/>
        <v>6ca</v>
      </c>
      <c r="F871" s="1">
        <f t="shared" ca="1" si="174"/>
        <v>120</v>
      </c>
      <c r="G871" s="1">
        <f t="shared" ca="1" si="175"/>
        <v>145</v>
      </c>
      <c r="H871" s="1">
        <f t="shared" ca="1" si="176"/>
        <v>1988</v>
      </c>
      <c r="I871" s="1" t="str">
        <f ca="1">INDEX(Relationstabel!$C$3:$K$10,MATCH(INDIRECT($A$1&amp;"J"&amp;A871),Relationstabel!$A$3:$A$10,0),MATCH(IFERROR(VALUE(INDIRECT($A$1&amp;"K"&amp;A871)),0),Relationstabel!$C$1:$K$1,0))</f>
        <v>Naturgas</v>
      </c>
      <c r="J871" s="1" t="str">
        <f ca="1">INDEX(Anvendelseskode!B:B,MATCH($F871,Anvendelseskode!$A:$A,0))</f>
        <v>Fritliggende enfamilieshus (parcelhus)</v>
      </c>
      <c r="K871" s="1" t="str">
        <f ca="1">INDEX(Anvendelseskode!C:C,MATCH($F871,Anvendelseskode!$A:$A,0))</f>
        <v>Parcelhuse</v>
      </c>
      <c r="L871" s="1" t="str">
        <f ca="1">INDEX(Anvendelseskode!D:D,MATCH($F871,Anvendelseskode!$A:$A,0))</f>
        <v>Private husholdninger</v>
      </c>
      <c r="M871" s="1" t="str">
        <f ca="1">IFERROR(INDEX(SBi!$2:$2,MATCH(H871,SBi!$1:$1,1)),SBi!$K$2)</f>
        <v>1979-1998</v>
      </c>
      <c r="N871" s="1">
        <f ca="1">INDEX(SBi!$C$3:$K$28,MATCH(F871,SBi!$B$3:$B$28,0),MATCH(M871,SBi!$C$2:$K$2,0))</f>
        <v>105.4</v>
      </c>
      <c r="O871" s="16">
        <f t="shared" ca="1" si="177"/>
        <v>15.282999999999999</v>
      </c>
      <c r="P871" s="16" t="str">
        <f ca="1">IFERROR(INDEX(VpD!$2:$2,MATCH(H871,VpD!$1:$1,1)),VpD!$I$2)</f>
        <v>1979-1998</v>
      </c>
      <c r="Q871" s="1">
        <f ca="1">INDEX(VpD!$C$3:$I$27,MATCH(F871,VpD!$B$3:$B$27,0),MATCH(P871,VpD!$C$2:$I$2,0))</f>
        <v>90</v>
      </c>
      <c r="R871" s="16">
        <f t="shared" ca="1" si="178"/>
        <v>13.05</v>
      </c>
      <c r="S871" s="14">
        <f t="shared" ca="1" si="179"/>
        <v>713360.29</v>
      </c>
      <c r="T871" s="14">
        <f t="shared" ca="1" si="180"/>
        <v>6168697.1200000001</v>
      </c>
      <c r="U871" s="14" t="str">
        <f t="shared" ca="1" si="181"/>
        <v>0A3F507E-1E2A-32B8-E044-0003BA298018</v>
      </c>
    </row>
    <row r="872" spans="1:21" s="14" customFormat="1" x14ac:dyDescent="0.25">
      <c r="A872" s="14">
        <f t="shared" si="169"/>
        <v>872</v>
      </c>
      <c r="B872" s="14" t="str">
        <f t="shared" ca="1" si="170"/>
        <v>97B36A99-65ED-4EAB-8C2C-39BAF0193215</v>
      </c>
      <c r="C872" s="14" t="str">
        <f t="shared" ca="1" si="171"/>
        <v>Selsøvej</v>
      </c>
      <c r="D872" s="14" t="str">
        <f t="shared" ca="1" si="172"/>
        <v>39</v>
      </c>
      <c r="E872" s="14" t="str">
        <f t="shared" ca="1" si="173"/>
        <v>18fd</v>
      </c>
      <c r="F872" s="1">
        <f t="shared" ca="1" si="174"/>
        <v>120</v>
      </c>
      <c r="G872" s="1">
        <f t="shared" ca="1" si="175"/>
        <v>135</v>
      </c>
      <c r="H872" s="1">
        <f t="shared" ca="1" si="176"/>
        <v>1985</v>
      </c>
      <c r="I872" s="1" t="str">
        <f ca="1">INDEX(Relationstabel!$C$3:$K$10,MATCH(INDIRECT($A$1&amp;"J"&amp;A872),Relationstabel!$A$3:$A$10,0),MATCH(IFERROR(VALUE(INDIRECT($A$1&amp;"K"&amp;A872)),0),Relationstabel!$C$1:$K$1,0))</f>
        <v>Naturgas</v>
      </c>
      <c r="J872" s="1" t="str">
        <f ca="1">INDEX(Anvendelseskode!B:B,MATCH($F872,Anvendelseskode!$A:$A,0))</f>
        <v>Fritliggende enfamilieshus (parcelhus)</v>
      </c>
      <c r="K872" s="1" t="str">
        <f ca="1">INDEX(Anvendelseskode!C:C,MATCH($F872,Anvendelseskode!$A:$A,0))</f>
        <v>Parcelhuse</v>
      </c>
      <c r="L872" s="1" t="str">
        <f ca="1">INDEX(Anvendelseskode!D:D,MATCH($F872,Anvendelseskode!$A:$A,0))</f>
        <v>Private husholdninger</v>
      </c>
      <c r="M872" s="1" t="str">
        <f ca="1">IFERROR(INDEX(SBi!$2:$2,MATCH(H872,SBi!$1:$1,1)),SBi!$K$2)</f>
        <v>1979-1998</v>
      </c>
      <c r="N872" s="1">
        <f ca="1">INDEX(SBi!$C$3:$K$28,MATCH(F872,SBi!$B$3:$B$28,0),MATCH(M872,SBi!$C$2:$K$2,0))</f>
        <v>105.4</v>
      </c>
      <c r="O872" s="16">
        <f t="shared" ca="1" si="177"/>
        <v>14.228999999999999</v>
      </c>
      <c r="P872" s="16" t="str">
        <f ca="1">IFERROR(INDEX(VpD!$2:$2,MATCH(H872,VpD!$1:$1,1)),VpD!$I$2)</f>
        <v>1979-1998</v>
      </c>
      <c r="Q872" s="1">
        <f ca="1">INDEX(VpD!$C$3:$I$27,MATCH(F872,VpD!$B$3:$B$27,0),MATCH(P872,VpD!$C$2:$I$2,0))</f>
        <v>90</v>
      </c>
      <c r="R872" s="16">
        <f t="shared" ca="1" si="178"/>
        <v>12.15</v>
      </c>
      <c r="S872" s="14">
        <f t="shared" ca="1" si="179"/>
        <v>713224.79</v>
      </c>
      <c r="T872" s="14">
        <f t="shared" ca="1" si="180"/>
        <v>6169052.04</v>
      </c>
      <c r="U872" s="14" t="str">
        <f t="shared" ca="1" si="181"/>
        <v>0A3F507E-212A-32B8-E044-0003BA298018</v>
      </c>
    </row>
    <row r="873" spans="1:21" s="14" customFormat="1" x14ac:dyDescent="0.25">
      <c r="A873" s="14">
        <f t="shared" si="169"/>
        <v>873</v>
      </c>
      <c r="B873" s="14" t="str">
        <f t="shared" ca="1" si="170"/>
        <v>ECE50033-9152-4723-B0E7-544F7046BC1C</v>
      </c>
      <c r="C873" s="14" t="str">
        <f t="shared" ca="1" si="171"/>
        <v>Ved Bækken</v>
      </c>
      <c r="D873" s="14" t="str">
        <f t="shared" ca="1" si="172"/>
        <v>2</v>
      </c>
      <c r="E873" s="14" t="str">
        <f t="shared" ca="1" si="173"/>
        <v>16k</v>
      </c>
      <c r="F873" s="1">
        <f t="shared" ca="1" si="174"/>
        <v>120</v>
      </c>
      <c r="G873" s="1">
        <f t="shared" ca="1" si="175"/>
        <v>159</v>
      </c>
      <c r="H873" s="1">
        <f t="shared" ca="1" si="176"/>
        <v>1983</v>
      </c>
      <c r="I873" s="1" t="str">
        <f ca="1">INDEX(Relationstabel!$C$3:$K$10,MATCH(INDIRECT($A$1&amp;"J"&amp;A873),Relationstabel!$A$3:$A$10,0),MATCH(IFERROR(VALUE(INDIRECT($A$1&amp;"K"&amp;A873)),0),Relationstabel!$C$1:$K$1,0))</f>
        <v>Naturgas</v>
      </c>
      <c r="J873" s="1" t="str">
        <f ca="1">INDEX(Anvendelseskode!B:B,MATCH($F873,Anvendelseskode!$A:$A,0))</f>
        <v>Fritliggende enfamilieshus (parcelhus)</v>
      </c>
      <c r="K873" s="1" t="str">
        <f ca="1">INDEX(Anvendelseskode!C:C,MATCH($F873,Anvendelseskode!$A:$A,0))</f>
        <v>Parcelhuse</v>
      </c>
      <c r="L873" s="1" t="str">
        <f ca="1">INDEX(Anvendelseskode!D:D,MATCH($F873,Anvendelseskode!$A:$A,0))</f>
        <v>Private husholdninger</v>
      </c>
      <c r="M873" s="1" t="str">
        <f ca="1">IFERROR(INDEX(SBi!$2:$2,MATCH(H873,SBi!$1:$1,1)),SBi!$K$2)</f>
        <v>1979-1998</v>
      </c>
      <c r="N873" s="1">
        <f ca="1">INDEX(SBi!$C$3:$K$28,MATCH(F873,SBi!$B$3:$B$28,0),MATCH(M873,SBi!$C$2:$K$2,0))</f>
        <v>105.4</v>
      </c>
      <c r="O873" s="16">
        <f t="shared" ca="1" si="177"/>
        <v>16.758600000000001</v>
      </c>
      <c r="P873" s="16" t="str">
        <f ca="1">IFERROR(INDEX(VpD!$2:$2,MATCH(H873,VpD!$1:$1,1)),VpD!$I$2)</f>
        <v>1979-1998</v>
      </c>
      <c r="Q873" s="1">
        <f ca="1">INDEX(VpD!$C$3:$I$27,MATCH(F873,VpD!$B$3:$B$27,0),MATCH(P873,VpD!$C$2:$I$2,0))</f>
        <v>90</v>
      </c>
      <c r="R873" s="16">
        <f t="shared" ca="1" si="178"/>
        <v>14.31</v>
      </c>
      <c r="S873" s="14">
        <f t="shared" ca="1" si="179"/>
        <v>711682.52</v>
      </c>
      <c r="T873" s="14">
        <f t="shared" ca="1" si="180"/>
        <v>6170590.1299999999</v>
      </c>
      <c r="U873" s="14" t="str">
        <f t="shared" ca="1" si="181"/>
        <v>0A3F507E-242A-32B8-E044-0003BA298018</v>
      </c>
    </row>
    <row r="874" spans="1:21" s="14" customFormat="1" x14ac:dyDescent="0.25">
      <c r="A874" s="14">
        <f t="shared" si="169"/>
        <v>874</v>
      </c>
      <c r="B874" s="14" t="str">
        <f t="shared" ca="1" si="170"/>
        <v>51525A7F-2761-4089-A4D5-EC512747C059</v>
      </c>
      <c r="C874" s="14" t="str">
        <f t="shared" ca="1" si="171"/>
        <v>Bæverbo</v>
      </c>
      <c r="D874" s="14" t="str">
        <f t="shared" ca="1" si="172"/>
        <v>6</v>
      </c>
      <c r="E874" s="14" t="str">
        <f t="shared" ca="1" si="173"/>
        <v>6se</v>
      </c>
      <c r="F874" s="1">
        <f t="shared" ca="1" si="174"/>
        <v>130</v>
      </c>
      <c r="G874" s="1">
        <f t="shared" ca="1" si="175"/>
        <v>109</v>
      </c>
      <c r="H874" s="1">
        <f t="shared" ca="1" si="176"/>
        <v>1978</v>
      </c>
      <c r="I874" s="1" t="str">
        <f ca="1">INDEX(Relationstabel!$C$3:$K$10,MATCH(INDIRECT($A$1&amp;"J"&amp;A874),Relationstabel!$A$3:$A$10,0),MATCH(IFERROR(VALUE(INDIRECT($A$1&amp;"K"&amp;A874)),0),Relationstabel!$C$1:$K$1,0))</f>
        <v>Fjernvarme/ Blokvarme</v>
      </c>
      <c r="J874" s="1" t="str">
        <f ca="1">INDEX(Anvendelseskode!B:B,MATCH($F874,Anvendelseskode!$A:$A,0))</f>
        <v>Række-, kæde-, dobbelthus (lodret adskillelse mellem enhederne)</v>
      </c>
      <c r="K874" s="1" t="str">
        <f ca="1">INDEX(Anvendelseskode!C:C,MATCH($F874,Anvendelseskode!$A:$A,0))</f>
        <v>Række-, kæde og dobbelthuse</v>
      </c>
      <c r="L874" s="1" t="str">
        <f ca="1">INDEX(Anvendelseskode!D:D,MATCH($F874,Anvendelseskode!$A:$A,0))</f>
        <v>Private husholdninger</v>
      </c>
      <c r="M874" s="1" t="str">
        <f ca="1">IFERROR(INDEX(SBi!$2:$2,MATCH(H874,SBi!$1:$1,1)),SBi!$K$2)</f>
        <v>1973-1978</v>
      </c>
      <c r="N874" s="1">
        <f ca="1">INDEX(SBi!$C$3:$K$28,MATCH(F874,SBi!$B$3:$B$28,0),MATCH(M874,SBi!$C$2:$K$2,0))</f>
        <v>112.6</v>
      </c>
      <c r="O874" s="16">
        <f t="shared" ca="1" si="177"/>
        <v>12.273399999999999</v>
      </c>
      <c r="P874" s="16" t="str">
        <f ca="1">IFERROR(INDEX(VpD!$2:$2,MATCH(H874,VpD!$1:$1,1)),VpD!$I$2)</f>
        <v>1973-1978</v>
      </c>
      <c r="Q874" s="1">
        <f ca="1">INDEX(VpD!$C$3:$I$27,MATCH(F874,VpD!$B$3:$B$27,0),MATCH(P874,VpD!$C$2:$I$2,0))</f>
        <v>98</v>
      </c>
      <c r="R874" s="16">
        <f t="shared" ca="1" si="178"/>
        <v>10.682</v>
      </c>
      <c r="S874" s="14">
        <f t="shared" ca="1" si="179"/>
        <v>713723.23</v>
      </c>
      <c r="T874" s="14">
        <f t="shared" ca="1" si="180"/>
        <v>6169484.1299999999</v>
      </c>
      <c r="U874" s="14" t="str">
        <f t="shared" ca="1" si="181"/>
        <v>0A3F507E-162F-32B8-E044-0003BA298018</v>
      </c>
    </row>
    <row r="875" spans="1:21" s="14" customFormat="1" x14ac:dyDescent="0.25">
      <c r="A875" s="14">
        <f t="shared" si="169"/>
        <v>875</v>
      </c>
      <c r="B875" s="14" t="str">
        <f t="shared" ca="1" si="170"/>
        <v>CA0441DD-0F12-40D6-B078-35CB2D5E5B85</v>
      </c>
      <c r="C875" s="14" t="str">
        <f t="shared" ca="1" si="171"/>
        <v>Ved Strandparken</v>
      </c>
      <c r="D875" s="14" t="str">
        <f t="shared" ca="1" si="172"/>
        <v>8</v>
      </c>
      <c r="E875" s="14" t="str">
        <f t="shared" ca="1" si="173"/>
        <v>24ix</v>
      </c>
      <c r="F875" s="1">
        <f t="shared" ca="1" si="174"/>
        <v>130</v>
      </c>
      <c r="G875" s="1">
        <f t="shared" ca="1" si="175"/>
        <v>103</v>
      </c>
      <c r="H875" s="1">
        <f t="shared" ca="1" si="176"/>
        <v>2002</v>
      </c>
      <c r="I875" s="1" t="str">
        <f ca="1">INDEX(Relationstabel!$C$3:$K$10,MATCH(INDIRECT($A$1&amp;"J"&amp;A875),Relationstabel!$A$3:$A$10,0),MATCH(IFERROR(VALUE(INDIRECT($A$1&amp;"K"&amp;A875)),0),Relationstabel!$C$1:$K$1,0))</f>
        <v>Naturgas</v>
      </c>
      <c r="J875" s="1" t="str">
        <f ca="1">INDEX(Anvendelseskode!B:B,MATCH($F875,Anvendelseskode!$A:$A,0))</f>
        <v>Række-, kæde-, dobbelthus (lodret adskillelse mellem enhederne)</v>
      </c>
      <c r="K875" s="1" t="str">
        <f ca="1">INDEX(Anvendelseskode!C:C,MATCH($F875,Anvendelseskode!$A:$A,0))</f>
        <v>Række-, kæde og dobbelthuse</v>
      </c>
      <c r="L875" s="1" t="str">
        <f ca="1">INDEX(Anvendelseskode!D:D,MATCH($F875,Anvendelseskode!$A:$A,0))</f>
        <v>Private husholdninger</v>
      </c>
      <c r="M875" s="1" t="str">
        <f ca="1">IFERROR(INDEX(SBi!$2:$2,MATCH(H875,SBi!$1:$1,1)),SBi!$K$2)</f>
        <v>1999-2006</v>
      </c>
      <c r="N875" s="1">
        <f ca="1">INDEX(SBi!$C$3:$K$28,MATCH(F875,SBi!$B$3:$B$28,0),MATCH(M875,SBi!$C$2:$K$2,0))</f>
        <v>81.5</v>
      </c>
      <c r="O875" s="16">
        <f t="shared" ca="1" si="177"/>
        <v>8.3945000000000007</v>
      </c>
      <c r="P875" s="16" t="str">
        <f ca="1">IFERROR(INDEX(VpD!$2:$2,MATCH(H875,VpD!$1:$1,1)),VpD!$I$2)</f>
        <v>&gt;1998</v>
      </c>
      <c r="Q875" s="1">
        <f ca="1">INDEX(VpD!$C$3:$I$27,MATCH(F875,VpD!$B$3:$B$27,0),MATCH(P875,VpD!$C$2:$I$2,0))</f>
        <v>65</v>
      </c>
      <c r="R875" s="16">
        <f t="shared" ca="1" si="178"/>
        <v>6.6950000000000003</v>
      </c>
      <c r="S875" s="14">
        <f t="shared" ca="1" si="179"/>
        <v>713876.84</v>
      </c>
      <c r="T875" s="14">
        <f t="shared" ca="1" si="180"/>
        <v>6168781.8399999999</v>
      </c>
      <c r="U875" s="14" t="str">
        <f t="shared" ca="1" si="181"/>
        <v>0A3F507E-2432-32B8-E044-0003BA298018</v>
      </c>
    </row>
    <row r="876" spans="1:21" s="14" customFormat="1" x14ac:dyDescent="0.25">
      <c r="A876" s="14">
        <f t="shared" si="169"/>
        <v>876</v>
      </c>
      <c r="B876" s="14" t="str">
        <f t="shared" ca="1" si="170"/>
        <v>910B9431-586A-4827-8593-F4E5D2D16549</v>
      </c>
      <c r="C876" s="14" t="str">
        <f t="shared" ca="1" si="171"/>
        <v>Bjørnebo</v>
      </c>
      <c r="D876" s="14" t="str">
        <f t="shared" ca="1" si="172"/>
        <v>3</v>
      </c>
      <c r="E876" s="14" t="str">
        <f t="shared" ca="1" si="173"/>
        <v>6nu</v>
      </c>
      <c r="F876" s="1">
        <f t="shared" ca="1" si="174"/>
        <v>130</v>
      </c>
      <c r="G876" s="1">
        <f t="shared" ca="1" si="175"/>
        <v>102</v>
      </c>
      <c r="H876" s="1">
        <f t="shared" ca="1" si="176"/>
        <v>1977</v>
      </c>
      <c r="I876" s="1" t="str">
        <f ca="1">INDEX(Relationstabel!$C$3:$K$10,MATCH(INDIRECT($A$1&amp;"J"&amp;A876),Relationstabel!$A$3:$A$10,0),MATCH(IFERROR(VALUE(INDIRECT($A$1&amp;"K"&amp;A876)),0),Relationstabel!$C$1:$K$1,0))</f>
        <v>Fjernvarme/ Blokvarme</v>
      </c>
      <c r="J876" s="1" t="str">
        <f ca="1">INDEX(Anvendelseskode!B:B,MATCH($F876,Anvendelseskode!$A:$A,0))</f>
        <v>Række-, kæde-, dobbelthus (lodret adskillelse mellem enhederne)</v>
      </c>
      <c r="K876" s="1" t="str">
        <f ca="1">INDEX(Anvendelseskode!C:C,MATCH($F876,Anvendelseskode!$A:$A,0))</f>
        <v>Række-, kæde og dobbelthuse</v>
      </c>
      <c r="L876" s="1" t="str">
        <f ca="1">INDEX(Anvendelseskode!D:D,MATCH($F876,Anvendelseskode!$A:$A,0))</f>
        <v>Private husholdninger</v>
      </c>
      <c r="M876" s="1" t="str">
        <f ca="1">IFERROR(INDEX(SBi!$2:$2,MATCH(H876,SBi!$1:$1,1)),SBi!$K$2)</f>
        <v>1973-1978</v>
      </c>
      <c r="N876" s="1">
        <f ca="1">INDEX(SBi!$C$3:$K$28,MATCH(F876,SBi!$B$3:$B$28,0),MATCH(M876,SBi!$C$2:$K$2,0))</f>
        <v>112.6</v>
      </c>
      <c r="O876" s="16">
        <f t="shared" ca="1" si="177"/>
        <v>11.485199999999999</v>
      </c>
      <c r="P876" s="16" t="str">
        <f ca="1">IFERROR(INDEX(VpD!$2:$2,MATCH(H876,VpD!$1:$1,1)),VpD!$I$2)</f>
        <v>1973-1978</v>
      </c>
      <c r="Q876" s="1">
        <f ca="1">INDEX(VpD!$C$3:$I$27,MATCH(F876,VpD!$B$3:$B$27,0),MATCH(P876,VpD!$C$2:$I$2,0))</f>
        <v>98</v>
      </c>
      <c r="R876" s="16">
        <f t="shared" ca="1" si="178"/>
        <v>9.9960000000000004</v>
      </c>
      <c r="S876" s="14">
        <f t="shared" ca="1" si="179"/>
        <v>713531.68</v>
      </c>
      <c r="T876" s="14">
        <f t="shared" ca="1" si="180"/>
        <v>6169450.3099999996</v>
      </c>
      <c r="U876" s="14" t="str">
        <f t="shared" ca="1" si="181"/>
        <v>0A3F507E-153A-32B8-E044-0003BA298018</v>
      </c>
    </row>
    <row r="877" spans="1:21" s="14" customFormat="1" x14ac:dyDescent="0.25">
      <c r="A877" s="14">
        <f t="shared" si="169"/>
        <v>877</v>
      </c>
      <c r="B877" s="14" t="str">
        <f t="shared" ca="1" si="170"/>
        <v>9CBEABDE-187F-424B-B025-F2FD5A300447</v>
      </c>
      <c r="C877" s="14" t="str">
        <f t="shared" ca="1" si="171"/>
        <v>Bæverbo</v>
      </c>
      <c r="D877" s="14" t="str">
        <f t="shared" ca="1" si="172"/>
        <v>17</v>
      </c>
      <c r="E877" s="14" t="str">
        <f t="shared" ca="1" si="173"/>
        <v>6qv</v>
      </c>
      <c r="F877" s="1">
        <f t="shared" ca="1" si="174"/>
        <v>130</v>
      </c>
      <c r="G877" s="1">
        <f t="shared" ca="1" si="175"/>
        <v>109</v>
      </c>
      <c r="H877" s="1">
        <f t="shared" ca="1" si="176"/>
        <v>1978</v>
      </c>
      <c r="I877" s="1" t="str">
        <f ca="1">INDEX(Relationstabel!$C$3:$K$10,MATCH(INDIRECT($A$1&amp;"J"&amp;A877),Relationstabel!$A$3:$A$10,0),MATCH(IFERROR(VALUE(INDIRECT($A$1&amp;"K"&amp;A877)),0),Relationstabel!$C$1:$K$1,0))</f>
        <v>Fjernvarme/ Blokvarme</v>
      </c>
      <c r="J877" s="1" t="str">
        <f ca="1">INDEX(Anvendelseskode!B:B,MATCH($F877,Anvendelseskode!$A:$A,0))</f>
        <v>Række-, kæde-, dobbelthus (lodret adskillelse mellem enhederne)</v>
      </c>
      <c r="K877" s="1" t="str">
        <f ca="1">INDEX(Anvendelseskode!C:C,MATCH($F877,Anvendelseskode!$A:$A,0))</f>
        <v>Række-, kæde og dobbelthuse</v>
      </c>
      <c r="L877" s="1" t="str">
        <f ca="1">INDEX(Anvendelseskode!D:D,MATCH($F877,Anvendelseskode!$A:$A,0))</f>
        <v>Private husholdninger</v>
      </c>
      <c r="M877" s="1" t="str">
        <f ca="1">IFERROR(INDEX(SBi!$2:$2,MATCH(H877,SBi!$1:$1,1)),SBi!$K$2)</f>
        <v>1973-1978</v>
      </c>
      <c r="N877" s="1">
        <f ca="1">INDEX(SBi!$C$3:$K$28,MATCH(F877,SBi!$B$3:$B$28,0),MATCH(M877,SBi!$C$2:$K$2,0))</f>
        <v>112.6</v>
      </c>
      <c r="O877" s="16">
        <f t="shared" ca="1" si="177"/>
        <v>12.273399999999999</v>
      </c>
      <c r="P877" s="16" t="str">
        <f ca="1">IFERROR(INDEX(VpD!$2:$2,MATCH(H877,VpD!$1:$1,1)),VpD!$I$2)</f>
        <v>1973-1978</v>
      </c>
      <c r="Q877" s="1">
        <f ca="1">INDEX(VpD!$C$3:$I$27,MATCH(F877,VpD!$B$3:$B$27,0),MATCH(P877,VpD!$C$2:$I$2,0))</f>
        <v>98</v>
      </c>
      <c r="R877" s="16">
        <f t="shared" ca="1" si="178"/>
        <v>10.682</v>
      </c>
      <c r="S877" s="14">
        <f t="shared" ca="1" si="179"/>
        <v>713664.19</v>
      </c>
      <c r="T877" s="14">
        <f t="shared" ca="1" si="180"/>
        <v>6169506.4000000004</v>
      </c>
      <c r="U877" s="14" t="str">
        <f t="shared" ca="1" si="181"/>
        <v>0A3F507E-163A-32B8-E044-0003BA298018</v>
      </c>
    </row>
    <row r="878" spans="1:21" s="14" customFormat="1" x14ac:dyDescent="0.25">
      <c r="A878" s="14">
        <f t="shared" si="169"/>
        <v>878</v>
      </c>
      <c r="B878" s="14" t="str">
        <f t="shared" ca="1" si="170"/>
        <v>52218FCC-9AC7-4590-A393-6C615712BB95</v>
      </c>
      <c r="C878" s="14" t="str">
        <f t="shared" ca="1" si="171"/>
        <v>Hasselbo</v>
      </c>
      <c r="D878" s="14" t="str">
        <f t="shared" ca="1" si="172"/>
        <v>7</v>
      </c>
      <c r="E878" s="14" t="str">
        <f t="shared" ca="1" si="173"/>
        <v>6vq</v>
      </c>
      <c r="F878" s="1">
        <f t="shared" ca="1" si="174"/>
        <v>130</v>
      </c>
      <c r="G878" s="1">
        <f t="shared" ca="1" si="175"/>
        <v>112</v>
      </c>
      <c r="H878" s="1">
        <f t="shared" ca="1" si="176"/>
        <v>1978</v>
      </c>
      <c r="I878" s="1" t="str">
        <f ca="1">INDEX(Relationstabel!$C$3:$K$10,MATCH(INDIRECT($A$1&amp;"J"&amp;A878),Relationstabel!$A$3:$A$10,0),MATCH(IFERROR(VALUE(INDIRECT($A$1&amp;"K"&amp;A878)),0),Relationstabel!$C$1:$K$1,0))</f>
        <v>Fjernvarme/ Blokvarme</v>
      </c>
      <c r="J878" s="1" t="str">
        <f ca="1">INDEX(Anvendelseskode!B:B,MATCH($F878,Anvendelseskode!$A:$A,0))</f>
        <v>Række-, kæde-, dobbelthus (lodret adskillelse mellem enhederne)</v>
      </c>
      <c r="K878" s="1" t="str">
        <f ca="1">INDEX(Anvendelseskode!C:C,MATCH($F878,Anvendelseskode!$A:$A,0))</f>
        <v>Række-, kæde og dobbelthuse</v>
      </c>
      <c r="L878" s="1" t="str">
        <f ca="1">INDEX(Anvendelseskode!D:D,MATCH($F878,Anvendelseskode!$A:$A,0))</f>
        <v>Private husholdninger</v>
      </c>
      <c r="M878" s="1" t="str">
        <f ca="1">IFERROR(INDEX(SBi!$2:$2,MATCH(H878,SBi!$1:$1,1)),SBi!$K$2)</f>
        <v>1973-1978</v>
      </c>
      <c r="N878" s="1">
        <f ca="1">INDEX(SBi!$C$3:$K$28,MATCH(F878,SBi!$B$3:$B$28,0),MATCH(M878,SBi!$C$2:$K$2,0))</f>
        <v>112.6</v>
      </c>
      <c r="O878" s="16">
        <f t="shared" ca="1" si="177"/>
        <v>12.611199999999998</v>
      </c>
      <c r="P878" s="16" t="str">
        <f ca="1">IFERROR(INDEX(VpD!$2:$2,MATCH(H878,VpD!$1:$1,1)),VpD!$I$2)</f>
        <v>1973-1978</v>
      </c>
      <c r="Q878" s="1">
        <f ca="1">INDEX(VpD!$C$3:$I$27,MATCH(F878,VpD!$B$3:$B$27,0),MATCH(P878,VpD!$C$2:$I$2,0))</f>
        <v>98</v>
      </c>
      <c r="R878" s="16">
        <f t="shared" ca="1" si="178"/>
        <v>10.976000000000001</v>
      </c>
      <c r="S878" s="14">
        <f t="shared" ca="1" si="179"/>
        <v>713422.09</v>
      </c>
      <c r="T878" s="14">
        <f t="shared" ca="1" si="180"/>
        <v>6169695.6900000004</v>
      </c>
      <c r="U878" s="14" t="str">
        <f t="shared" ca="1" si="181"/>
        <v>0A3F507E-183D-32B8-E044-0003BA298018</v>
      </c>
    </row>
    <row r="879" spans="1:21" s="14" customFormat="1" x14ac:dyDescent="0.25">
      <c r="A879" s="14">
        <f t="shared" si="169"/>
        <v>879</v>
      </c>
      <c r="B879" s="14" t="str">
        <f t="shared" ca="1" si="170"/>
        <v>FB6F680C-21CA-49E3-A1EF-14ADB8141DEA</v>
      </c>
      <c r="C879" s="14" t="str">
        <f t="shared" ca="1" si="171"/>
        <v>Pilehavevænge</v>
      </c>
      <c r="D879" s="14" t="str">
        <f t="shared" ca="1" si="172"/>
        <v>59</v>
      </c>
      <c r="E879" s="14" t="str">
        <f t="shared" ca="1" si="173"/>
        <v>10do</v>
      </c>
      <c r="F879" s="1">
        <f t="shared" ca="1" si="174"/>
        <v>120</v>
      </c>
      <c r="G879" s="1">
        <f t="shared" ca="1" si="175"/>
        <v>148</v>
      </c>
      <c r="H879" s="1">
        <f t="shared" ca="1" si="176"/>
        <v>1968</v>
      </c>
      <c r="I879" s="1" t="str">
        <f ca="1">INDEX(Relationstabel!$C$3:$K$10,MATCH(INDIRECT($A$1&amp;"J"&amp;A879),Relationstabel!$A$3:$A$10,0),MATCH(IFERROR(VALUE(INDIRECT($A$1&amp;"K"&amp;A879)),0),Relationstabel!$C$1:$K$1,0))</f>
        <v>Fjernvarme/ Blokvarme</v>
      </c>
      <c r="J879" s="1" t="str">
        <f ca="1">INDEX(Anvendelseskode!B:B,MATCH($F879,Anvendelseskode!$A:$A,0))</f>
        <v>Fritliggende enfamilieshus (parcelhus)</v>
      </c>
      <c r="K879" s="1" t="str">
        <f ca="1">INDEX(Anvendelseskode!C:C,MATCH($F879,Anvendelseskode!$A:$A,0))</f>
        <v>Parcelhuse</v>
      </c>
      <c r="L879" s="1" t="str">
        <f ca="1">INDEX(Anvendelseskode!D:D,MATCH($F879,Anvendelseskode!$A:$A,0))</f>
        <v>Private husholdninger</v>
      </c>
      <c r="M879" s="1" t="str">
        <f ca="1">IFERROR(INDEX(SBi!$2:$2,MATCH(H879,SBi!$1:$1,1)),SBi!$K$2)</f>
        <v>1961-1972</v>
      </c>
      <c r="N879" s="1">
        <f ca="1">INDEX(SBi!$C$3:$K$28,MATCH(F879,SBi!$B$3:$B$28,0),MATCH(M879,SBi!$C$2:$K$2,0))</f>
        <v>134.30000000000001</v>
      </c>
      <c r="O879" s="16">
        <f t="shared" ca="1" si="177"/>
        <v>19.8764</v>
      </c>
      <c r="P879" s="16" t="str">
        <f ca="1">IFERROR(INDEX(VpD!$2:$2,MATCH(H879,VpD!$1:$1,1)),VpD!$I$2)</f>
        <v>1961-1972</v>
      </c>
      <c r="Q879" s="1">
        <f ca="1">INDEX(VpD!$C$3:$I$27,MATCH(F879,VpD!$B$3:$B$27,0),MATCH(P879,VpD!$C$2:$I$2,0))</f>
        <v>143</v>
      </c>
      <c r="R879" s="16">
        <f t="shared" ca="1" si="178"/>
        <v>21.164000000000001</v>
      </c>
      <c r="S879" s="14">
        <f t="shared" ca="1" si="179"/>
        <v>711123.03</v>
      </c>
      <c r="T879" s="14">
        <f t="shared" ca="1" si="180"/>
        <v>6172200.9100000001</v>
      </c>
      <c r="U879" s="14" t="str">
        <f t="shared" ca="1" si="181"/>
        <v>0A3F507E-1F3D-32B8-E044-0003BA298018</v>
      </c>
    </row>
    <row r="880" spans="1:21" s="14" customFormat="1" x14ac:dyDescent="0.25">
      <c r="A880" s="14">
        <f t="shared" si="169"/>
        <v>880</v>
      </c>
      <c r="B880" s="14" t="str">
        <f t="shared" ca="1" si="170"/>
        <v>594C2079-49CB-4691-BE52-6C2C337030CA</v>
      </c>
      <c r="C880" s="14" t="str">
        <f t="shared" ca="1" si="171"/>
        <v>Tandrupvej</v>
      </c>
      <c r="D880" s="14" t="str">
        <f t="shared" ca="1" si="172"/>
        <v>1</v>
      </c>
      <c r="E880" s="14" t="str">
        <f t="shared" ca="1" si="173"/>
        <v>18bx</v>
      </c>
      <c r="F880" s="1">
        <f t="shared" ca="1" si="174"/>
        <v>120</v>
      </c>
      <c r="G880" s="1">
        <f t="shared" ca="1" si="175"/>
        <v>126</v>
      </c>
      <c r="H880" s="1">
        <f t="shared" ca="1" si="176"/>
        <v>1994</v>
      </c>
      <c r="I880" s="1" t="str">
        <f ca="1">INDEX(Relationstabel!$C$3:$K$10,MATCH(INDIRECT($A$1&amp;"J"&amp;A880),Relationstabel!$A$3:$A$10,0),MATCH(IFERROR(VALUE(INDIRECT($A$1&amp;"K"&amp;A880)),0),Relationstabel!$C$1:$K$1,0))</f>
        <v>Naturgas</v>
      </c>
      <c r="J880" s="1" t="str">
        <f ca="1">INDEX(Anvendelseskode!B:B,MATCH($F880,Anvendelseskode!$A:$A,0))</f>
        <v>Fritliggende enfamilieshus (parcelhus)</v>
      </c>
      <c r="K880" s="1" t="str">
        <f ca="1">INDEX(Anvendelseskode!C:C,MATCH($F880,Anvendelseskode!$A:$A,0))</f>
        <v>Parcelhuse</v>
      </c>
      <c r="L880" s="1" t="str">
        <f ca="1">INDEX(Anvendelseskode!D:D,MATCH($F880,Anvendelseskode!$A:$A,0))</f>
        <v>Private husholdninger</v>
      </c>
      <c r="M880" s="1" t="str">
        <f ca="1">IFERROR(INDEX(SBi!$2:$2,MATCH(H880,SBi!$1:$1,1)),SBi!$K$2)</f>
        <v>1979-1998</v>
      </c>
      <c r="N880" s="1">
        <f ca="1">INDEX(SBi!$C$3:$K$28,MATCH(F880,SBi!$B$3:$B$28,0),MATCH(M880,SBi!$C$2:$K$2,0))</f>
        <v>105.4</v>
      </c>
      <c r="O880" s="16">
        <f t="shared" ca="1" si="177"/>
        <v>13.280400000000002</v>
      </c>
      <c r="P880" s="16" t="str">
        <f ca="1">IFERROR(INDEX(VpD!$2:$2,MATCH(H880,VpD!$1:$1,1)),VpD!$I$2)</f>
        <v>1979-1998</v>
      </c>
      <c r="Q880" s="1">
        <f ca="1">INDEX(VpD!$C$3:$I$27,MATCH(F880,VpD!$B$3:$B$27,0),MATCH(P880,VpD!$C$2:$I$2,0))</f>
        <v>90</v>
      </c>
      <c r="R880" s="16">
        <f t="shared" ca="1" si="178"/>
        <v>11.34</v>
      </c>
      <c r="S880" s="14">
        <f t="shared" ca="1" si="179"/>
        <v>712407.23</v>
      </c>
      <c r="T880" s="14">
        <f t="shared" ca="1" si="180"/>
        <v>6168971.9400000004</v>
      </c>
      <c r="U880" s="14" t="str">
        <f t="shared" ca="1" si="181"/>
        <v>0A3F507E-2348-32B8-E044-0003BA298018</v>
      </c>
    </row>
    <row r="881" spans="1:21" s="14" customFormat="1" x14ac:dyDescent="0.25">
      <c r="A881" s="14">
        <f t="shared" si="169"/>
        <v>881</v>
      </c>
      <c r="B881" s="14" t="str">
        <f t="shared" ca="1" si="170"/>
        <v>4D486F92-B891-4947-9EF2-588E8277FA4B</v>
      </c>
      <c r="C881" s="14" t="str">
        <f t="shared" ca="1" si="171"/>
        <v>Hyttekrogen</v>
      </c>
      <c r="D881" s="14" t="str">
        <f t="shared" ca="1" si="172"/>
        <v>5</v>
      </c>
      <c r="E881" s="14" t="str">
        <f t="shared" ca="1" si="173"/>
        <v>24cz</v>
      </c>
      <c r="F881" s="1">
        <f t="shared" ca="1" si="174"/>
        <v>120</v>
      </c>
      <c r="G881" s="1">
        <f t="shared" ca="1" si="175"/>
        <v>125</v>
      </c>
      <c r="H881" s="1">
        <f t="shared" ca="1" si="176"/>
        <v>1966</v>
      </c>
      <c r="I881" s="1" t="str">
        <f ca="1">INDEX(Relationstabel!$C$3:$K$10,MATCH(INDIRECT($A$1&amp;"J"&amp;A881),Relationstabel!$A$3:$A$10,0),MATCH(IFERROR(VALUE(INDIRECT($A$1&amp;"K"&amp;A881)),0),Relationstabel!$C$1:$K$1,0))</f>
        <v>Naturgas</v>
      </c>
      <c r="J881" s="1" t="str">
        <f ca="1">INDEX(Anvendelseskode!B:B,MATCH($F881,Anvendelseskode!$A:$A,0))</f>
        <v>Fritliggende enfamilieshus (parcelhus)</v>
      </c>
      <c r="K881" s="1" t="str">
        <f ca="1">INDEX(Anvendelseskode!C:C,MATCH($F881,Anvendelseskode!$A:$A,0))</f>
        <v>Parcelhuse</v>
      </c>
      <c r="L881" s="1" t="str">
        <f ca="1">INDEX(Anvendelseskode!D:D,MATCH($F881,Anvendelseskode!$A:$A,0))</f>
        <v>Private husholdninger</v>
      </c>
      <c r="M881" s="1" t="str">
        <f ca="1">IFERROR(INDEX(SBi!$2:$2,MATCH(H881,SBi!$1:$1,1)),SBi!$K$2)</f>
        <v>1961-1972</v>
      </c>
      <c r="N881" s="1">
        <f ca="1">INDEX(SBi!$C$3:$K$28,MATCH(F881,SBi!$B$3:$B$28,0),MATCH(M881,SBi!$C$2:$K$2,0))</f>
        <v>134.30000000000001</v>
      </c>
      <c r="O881" s="16">
        <f t="shared" ca="1" si="177"/>
        <v>16.787500000000001</v>
      </c>
      <c r="P881" s="16" t="str">
        <f ca="1">IFERROR(INDEX(VpD!$2:$2,MATCH(H881,VpD!$1:$1,1)),VpD!$I$2)</f>
        <v>1961-1972</v>
      </c>
      <c r="Q881" s="1">
        <f ca="1">INDEX(VpD!$C$3:$I$27,MATCH(F881,VpD!$B$3:$B$27,0),MATCH(P881,VpD!$C$2:$I$2,0))</f>
        <v>143</v>
      </c>
      <c r="R881" s="16">
        <f t="shared" ca="1" si="178"/>
        <v>17.875</v>
      </c>
      <c r="S881" s="14">
        <f t="shared" ca="1" si="179"/>
        <v>713916.89</v>
      </c>
      <c r="T881" s="14">
        <f t="shared" ca="1" si="180"/>
        <v>6169050.1100000003</v>
      </c>
      <c r="U881" s="14" t="str">
        <f t="shared" ca="1" si="181"/>
        <v>0A3F507E-1A49-32B8-E044-0003BA298018</v>
      </c>
    </row>
    <row r="882" spans="1:21" s="14" customFormat="1" x14ac:dyDescent="0.25">
      <c r="A882" s="14">
        <f t="shared" si="169"/>
        <v>882</v>
      </c>
      <c r="B882" s="14" t="str">
        <f t="shared" ca="1" si="170"/>
        <v>0D86A4D1-2171-470C-9D01-8EA5F8918310</v>
      </c>
      <c r="C882" s="14" t="str">
        <f t="shared" ca="1" si="171"/>
        <v>Kathrinebjergvej</v>
      </c>
      <c r="D882" s="14" t="str">
        <f t="shared" ca="1" si="172"/>
        <v>12</v>
      </c>
      <c r="E882" s="14" t="str">
        <f t="shared" ca="1" si="173"/>
        <v>11as</v>
      </c>
      <c r="F882" s="1">
        <f t="shared" ca="1" si="174"/>
        <v>120</v>
      </c>
      <c r="G882" s="1">
        <f t="shared" ca="1" si="175"/>
        <v>160</v>
      </c>
      <c r="H882" s="1">
        <f t="shared" ca="1" si="176"/>
        <v>1977</v>
      </c>
      <c r="I882" s="1" t="str">
        <f ca="1">INDEX(Relationstabel!$C$3:$K$10,MATCH(INDIRECT($A$1&amp;"J"&amp;A882),Relationstabel!$A$3:$A$10,0),MATCH(IFERROR(VALUE(INDIRECT($A$1&amp;"K"&amp;A882)),0),Relationstabel!$C$1:$K$1,0))</f>
        <v>Naturgas</v>
      </c>
      <c r="J882" s="1" t="str">
        <f ca="1">INDEX(Anvendelseskode!B:B,MATCH($F882,Anvendelseskode!$A:$A,0))</f>
        <v>Fritliggende enfamilieshus (parcelhus)</v>
      </c>
      <c r="K882" s="1" t="str">
        <f ca="1">INDEX(Anvendelseskode!C:C,MATCH($F882,Anvendelseskode!$A:$A,0))</f>
        <v>Parcelhuse</v>
      </c>
      <c r="L882" s="1" t="str">
        <f ca="1">INDEX(Anvendelseskode!D:D,MATCH($F882,Anvendelseskode!$A:$A,0))</f>
        <v>Private husholdninger</v>
      </c>
      <c r="M882" s="1" t="str">
        <f ca="1">IFERROR(INDEX(SBi!$2:$2,MATCH(H882,SBi!$1:$1,1)),SBi!$K$2)</f>
        <v>1973-1978</v>
      </c>
      <c r="N882" s="1">
        <f ca="1">INDEX(SBi!$C$3:$K$28,MATCH(F882,SBi!$B$3:$B$28,0),MATCH(M882,SBi!$C$2:$K$2,0))</f>
        <v>119.8</v>
      </c>
      <c r="O882" s="16">
        <f t="shared" ca="1" si="177"/>
        <v>19.167999999999999</v>
      </c>
      <c r="P882" s="16" t="str">
        <f ca="1">IFERROR(INDEX(VpD!$2:$2,MATCH(H882,VpD!$1:$1,1)),VpD!$I$2)</f>
        <v>1973-1978</v>
      </c>
      <c r="Q882" s="1">
        <f ca="1">INDEX(VpD!$C$3:$I$27,MATCH(F882,VpD!$B$3:$B$27,0),MATCH(P882,VpD!$C$2:$I$2,0))</f>
        <v>117</v>
      </c>
      <c r="R882" s="16">
        <f t="shared" ca="1" si="178"/>
        <v>18.72</v>
      </c>
      <c r="S882" s="14">
        <f t="shared" ca="1" si="179"/>
        <v>713010.51</v>
      </c>
      <c r="T882" s="14">
        <f t="shared" ca="1" si="180"/>
        <v>6168565.6699999999</v>
      </c>
      <c r="U882" s="14" t="str">
        <f t="shared" ca="1" si="181"/>
        <v>0A3F507E-1B28-32B8-E044-0003BA298018</v>
      </c>
    </row>
    <row r="883" spans="1:21" s="14" customFormat="1" x14ac:dyDescent="0.25">
      <c r="A883" s="14">
        <f t="shared" si="169"/>
        <v>883</v>
      </c>
      <c r="B883" s="14" t="str">
        <f t="shared" ca="1" si="170"/>
        <v>B7F1CA11-BC6E-4A34-B7D5-38EBD9F93654</v>
      </c>
      <c r="C883" s="14" t="str">
        <f t="shared" ca="1" si="171"/>
        <v>Løvenborgvej</v>
      </c>
      <c r="D883" s="14" t="str">
        <f t="shared" ca="1" si="172"/>
        <v>8</v>
      </c>
      <c r="E883" s="14" t="str">
        <f t="shared" ca="1" si="173"/>
        <v>24gg</v>
      </c>
      <c r="F883" s="1">
        <f t="shared" ca="1" si="174"/>
        <v>120</v>
      </c>
      <c r="G883" s="1">
        <f t="shared" ca="1" si="175"/>
        <v>161</v>
      </c>
      <c r="H883" s="1">
        <f t="shared" ca="1" si="176"/>
        <v>2010</v>
      </c>
      <c r="I883" s="1" t="str">
        <f ca="1">INDEX(Relationstabel!$C$3:$K$10,MATCH(INDIRECT($A$1&amp;"J"&amp;A883),Relationstabel!$A$3:$A$10,0),MATCH(IFERROR(VALUE(INDIRECT($A$1&amp;"K"&amp;A883)),0),Relationstabel!$C$1:$K$1,0))</f>
        <v>Naturgas</v>
      </c>
      <c r="J883" s="1" t="str">
        <f ca="1">INDEX(Anvendelseskode!B:B,MATCH($F883,Anvendelseskode!$A:$A,0))</f>
        <v>Fritliggende enfamilieshus (parcelhus)</v>
      </c>
      <c r="K883" s="1" t="str">
        <f ca="1">INDEX(Anvendelseskode!C:C,MATCH($F883,Anvendelseskode!$A:$A,0))</f>
        <v>Parcelhuse</v>
      </c>
      <c r="L883" s="1" t="str">
        <f ca="1">INDEX(Anvendelseskode!D:D,MATCH($F883,Anvendelseskode!$A:$A,0))</f>
        <v>Private husholdninger</v>
      </c>
      <c r="M883" s="1" t="str">
        <f ca="1">IFERROR(INDEX(SBi!$2:$2,MATCH(H883,SBi!$1:$1,1)),SBi!$K$2)</f>
        <v>Efter 2006</v>
      </c>
      <c r="N883" s="1">
        <f ca="1">INDEX(SBi!$C$3:$K$28,MATCH(F883,SBi!$B$3:$B$28,0),MATCH(M883,SBi!$C$2:$K$2,0))</f>
        <v>67.3</v>
      </c>
      <c r="O883" s="16">
        <f t="shared" ca="1" si="177"/>
        <v>10.8353</v>
      </c>
      <c r="P883" s="16" t="str">
        <f ca="1">IFERROR(INDEX(VpD!$2:$2,MATCH(H883,VpD!$1:$1,1)),VpD!$I$2)</f>
        <v>&gt;1998</v>
      </c>
      <c r="Q883" s="1">
        <f ca="1">INDEX(VpD!$C$3:$I$27,MATCH(F883,VpD!$B$3:$B$27,0),MATCH(P883,VpD!$C$2:$I$2,0))</f>
        <v>72</v>
      </c>
      <c r="R883" s="16">
        <f t="shared" ca="1" si="178"/>
        <v>11.592000000000001</v>
      </c>
      <c r="S883" s="14">
        <f t="shared" ca="1" si="179"/>
        <v>714111.46</v>
      </c>
      <c r="T883" s="14">
        <f t="shared" ca="1" si="180"/>
        <v>6168751.0099999998</v>
      </c>
      <c r="U883" s="14" t="str">
        <f t="shared" ca="1" si="181"/>
        <v>0A3F507E-1D28-32B8-E044-0003BA298018</v>
      </c>
    </row>
    <row r="884" spans="1:21" s="14" customFormat="1" x14ac:dyDescent="0.25">
      <c r="A884" s="14">
        <f t="shared" si="169"/>
        <v>884</v>
      </c>
      <c r="B884" s="14" t="str">
        <f t="shared" ca="1" si="170"/>
        <v>BE519D80-03BB-4F59-8B44-1CBD15B357D2</v>
      </c>
      <c r="C884" s="14" t="str">
        <f t="shared" ca="1" si="171"/>
        <v>Humlebo</v>
      </c>
      <c r="D884" s="14" t="str">
        <f t="shared" ca="1" si="172"/>
        <v>19</v>
      </c>
      <c r="E884" s="14" t="str">
        <f t="shared" ca="1" si="173"/>
        <v>6æd</v>
      </c>
      <c r="F884" s="1">
        <f t="shared" ca="1" si="174"/>
        <v>130</v>
      </c>
      <c r="G884" s="1">
        <f t="shared" ca="1" si="175"/>
        <v>112</v>
      </c>
      <c r="H884" s="1">
        <f t="shared" ca="1" si="176"/>
        <v>1978</v>
      </c>
      <c r="I884" s="1" t="str">
        <f ca="1">INDEX(Relationstabel!$C$3:$K$10,MATCH(INDIRECT($A$1&amp;"J"&amp;A884),Relationstabel!$A$3:$A$10,0),MATCH(IFERROR(VALUE(INDIRECT($A$1&amp;"K"&amp;A884)),0),Relationstabel!$C$1:$K$1,0))</f>
        <v>Fjernvarme/ Blokvarme</v>
      </c>
      <c r="J884" s="1" t="str">
        <f ca="1">INDEX(Anvendelseskode!B:B,MATCH($F884,Anvendelseskode!$A:$A,0))</f>
        <v>Række-, kæde-, dobbelthus (lodret adskillelse mellem enhederne)</v>
      </c>
      <c r="K884" s="1" t="str">
        <f ca="1">INDEX(Anvendelseskode!C:C,MATCH($F884,Anvendelseskode!$A:$A,0))</f>
        <v>Række-, kæde og dobbelthuse</v>
      </c>
      <c r="L884" s="1" t="str">
        <f ca="1">INDEX(Anvendelseskode!D:D,MATCH($F884,Anvendelseskode!$A:$A,0))</f>
        <v>Private husholdninger</v>
      </c>
      <c r="M884" s="1" t="str">
        <f ca="1">IFERROR(INDEX(SBi!$2:$2,MATCH(H884,SBi!$1:$1,1)),SBi!$K$2)</f>
        <v>1973-1978</v>
      </c>
      <c r="N884" s="1">
        <f ca="1">INDEX(SBi!$C$3:$K$28,MATCH(F884,SBi!$B$3:$B$28,0),MATCH(M884,SBi!$C$2:$K$2,0))</f>
        <v>112.6</v>
      </c>
      <c r="O884" s="16">
        <f t="shared" ca="1" si="177"/>
        <v>12.611199999999998</v>
      </c>
      <c r="P884" s="16" t="str">
        <f ca="1">IFERROR(INDEX(VpD!$2:$2,MATCH(H884,VpD!$1:$1,1)),VpD!$I$2)</f>
        <v>1973-1978</v>
      </c>
      <c r="Q884" s="1">
        <f ca="1">INDEX(VpD!$C$3:$I$27,MATCH(F884,VpD!$B$3:$B$27,0),MATCH(P884,VpD!$C$2:$I$2,0))</f>
        <v>98</v>
      </c>
      <c r="R884" s="16">
        <f t="shared" ca="1" si="178"/>
        <v>10.976000000000001</v>
      </c>
      <c r="S884" s="14">
        <f t="shared" ca="1" si="179"/>
        <v>713532.24</v>
      </c>
      <c r="T884" s="14">
        <f t="shared" ca="1" si="180"/>
        <v>6169787.8099999996</v>
      </c>
      <c r="U884" s="14" t="str">
        <f t="shared" ca="1" si="181"/>
        <v>0A3F507E-1944-32B8-E044-0003BA298018</v>
      </c>
    </row>
    <row r="885" spans="1:21" s="14" customFormat="1" x14ac:dyDescent="0.25">
      <c r="A885" s="14">
        <f t="shared" si="169"/>
        <v>885</v>
      </c>
      <c r="B885" s="14" t="str">
        <f t="shared" ca="1" si="170"/>
        <v>33900F7F-68A3-40BF-B11E-9911296AFC48</v>
      </c>
      <c r="C885" s="14" t="str">
        <f t="shared" ca="1" si="171"/>
        <v>Hyttebovej</v>
      </c>
      <c r="D885" s="14" t="str">
        <f t="shared" ca="1" si="172"/>
        <v>70</v>
      </c>
      <c r="E885" s="14" t="str">
        <f t="shared" ca="1" si="173"/>
        <v>24bo</v>
      </c>
      <c r="F885" s="1">
        <f t="shared" ca="1" si="174"/>
        <v>120</v>
      </c>
      <c r="G885" s="1">
        <f t="shared" ca="1" si="175"/>
        <v>196</v>
      </c>
      <c r="H885" s="1">
        <f t="shared" ca="1" si="176"/>
        <v>1954</v>
      </c>
      <c r="I885" s="1" t="str">
        <f ca="1">INDEX(Relationstabel!$C$3:$K$10,MATCH(INDIRECT($A$1&amp;"J"&amp;A885),Relationstabel!$A$3:$A$10,0),MATCH(IFERROR(VALUE(INDIRECT($A$1&amp;"K"&amp;A885)),0),Relationstabel!$C$1:$K$1,0))</f>
        <v>Naturgas</v>
      </c>
      <c r="J885" s="1" t="str">
        <f ca="1">INDEX(Anvendelseskode!B:B,MATCH($F885,Anvendelseskode!$A:$A,0))</f>
        <v>Fritliggende enfamilieshus (parcelhus)</v>
      </c>
      <c r="K885" s="1" t="str">
        <f ca="1">INDEX(Anvendelseskode!C:C,MATCH($F885,Anvendelseskode!$A:$A,0))</f>
        <v>Parcelhuse</v>
      </c>
      <c r="L885" s="1" t="str">
        <f ca="1">INDEX(Anvendelseskode!D:D,MATCH($F885,Anvendelseskode!$A:$A,0))</f>
        <v>Private husholdninger</v>
      </c>
      <c r="M885" s="1" t="str">
        <f ca="1">IFERROR(INDEX(SBi!$2:$2,MATCH(H885,SBi!$1:$1,1)),SBi!$K$2)</f>
        <v>1951-1960</v>
      </c>
      <c r="N885" s="1">
        <f ca="1">INDEX(SBi!$C$3:$K$28,MATCH(F885,SBi!$B$3:$B$28,0),MATCH(M885,SBi!$C$2:$K$2,0))</f>
        <v>154.9</v>
      </c>
      <c r="O885" s="16">
        <f t="shared" ca="1" si="177"/>
        <v>30.360400000000002</v>
      </c>
      <c r="P885" s="16" t="str">
        <f ca="1">IFERROR(INDEX(VpD!$2:$2,MATCH(H885,VpD!$1:$1,1)),VpD!$I$2)</f>
        <v>1951-1960</v>
      </c>
      <c r="Q885" s="1">
        <f ca="1">INDEX(VpD!$C$3:$I$27,MATCH(F885,VpD!$B$3:$B$27,0),MATCH(P885,VpD!$C$2:$I$2,0))</f>
        <v>204</v>
      </c>
      <c r="R885" s="16">
        <f t="shared" ca="1" si="178"/>
        <v>39.984000000000002</v>
      </c>
      <c r="S885" s="14">
        <f t="shared" ca="1" si="179"/>
        <v>713692.7</v>
      </c>
      <c r="T885" s="14">
        <f t="shared" ca="1" si="180"/>
        <v>6168998.9199999999</v>
      </c>
      <c r="U885" s="14" t="str">
        <f t="shared" ca="1" si="181"/>
        <v>0A3F507E-1A44-32B8-E044-0003BA298018</v>
      </c>
    </row>
    <row r="886" spans="1:21" s="14" customFormat="1" x14ac:dyDescent="0.25">
      <c r="A886" s="14">
        <f t="shared" si="169"/>
        <v>886</v>
      </c>
      <c r="B886" s="14" t="str">
        <f t="shared" ca="1" si="170"/>
        <v>9A3CA8AA-CF78-44F4-9EFF-C57ACCBBD7B9</v>
      </c>
      <c r="C886" s="14" t="str">
        <f t="shared" ca="1" si="171"/>
        <v>Søvej</v>
      </c>
      <c r="D886" s="14" t="str">
        <f t="shared" ca="1" si="172"/>
        <v>13</v>
      </c>
      <c r="E886" s="14" t="str">
        <f t="shared" ca="1" si="173"/>
        <v>9ap</v>
      </c>
      <c r="F886" s="1">
        <f t="shared" ca="1" si="174"/>
        <v>120</v>
      </c>
      <c r="G886" s="1">
        <f t="shared" ca="1" si="175"/>
        <v>145</v>
      </c>
      <c r="H886" s="1">
        <f t="shared" ca="1" si="176"/>
        <v>1983</v>
      </c>
      <c r="I886" s="1" t="str">
        <f ca="1">INDEX(Relationstabel!$C$3:$K$10,MATCH(INDIRECT($A$1&amp;"J"&amp;A886),Relationstabel!$A$3:$A$10,0),MATCH(IFERROR(VALUE(INDIRECT($A$1&amp;"K"&amp;A886)),0),Relationstabel!$C$1:$K$1,0))</f>
        <v>Olie</v>
      </c>
      <c r="J886" s="1" t="str">
        <f ca="1">INDEX(Anvendelseskode!B:B,MATCH($F886,Anvendelseskode!$A:$A,0))</f>
        <v>Fritliggende enfamilieshus (parcelhus)</v>
      </c>
      <c r="K886" s="1" t="str">
        <f ca="1">INDEX(Anvendelseskode!C:C,MATCH($F886,Anvendelseskode!$A:$A,0))</f>
        <v>Parcelhuse</v>
      </c>
      <c r="L886" s="1" t="str">
        <f ca="1">INDEX(Anvendelseskode!D:D,MATCH($F886,Anvendelseskode!$A:$A,0))</f>
        <v>Private husholdninger</v>
      </c>
      <c r="M886" s="1" t="str">
        <f ca="1">IFERROR(INDEX(SBi!$2:$2,MATCH(H886,SBi!$1:$1,1)),SBi!$K$2)</f>
        <v>1979-1998</v>
      </c>
      <c r="N886" s="1">
        <f ca="1">INDEX(SBi!$C$3:$K$28,MATCH(F886,SBi!$B$3:$B$28,0),MATCH(M886,SBi!$C$2:$K$2,0))</f>
        <v>105.4</v>
      </c>
      <c r="O886" s="16">
        <f t="shared" ca="1" si="177"/>
        <v>15.282999999999999</v>
      </c>
      <c r="P886" s="16" t="str">
        <f ca="1">IFERROR(INDEX(VpD!$2:$2,MATCH(H886,VpD!$1:$1,1)),VpD!$I$2)</f>
        <v>1979-1998</v>
      </c>
      <c r="Q886" s="1">
        <f ca="1">INDEX(VpD!$C$3:$I$27,MATCH(F886,VpD!$B$3:$B$27,0),MATCH(P886,VpD!$C$2:$I$2,0))</f>
        <v>90</v>
      </c>
      <c r="R886" s="16">
        <f t="shared" ca="1" si="178"/>
        <v>13.05</v>
      </c>
      <c r="S886" s="14">
        <f t="shared" ca="1" si="179"/>
        <v>713613.97</v>
      </c>
      <c r="T886" s="14">
        <f t="shared" ca="1" si="180"/>
        <v>6168607.6399999997</v>
      </c>
      <c r="U886" s="14" t="str">
        <f t="shared" ca="1" si="181"/>
        <v>0A3F507E-2347-32B8-E044-0003BA298018</v>
      </c>
    </row>
    <row r="887" spans="1:21" s="14" customFormat="1" x14ac:dyDescent="0.25">
      <c r="A887" s="14">
        <f t="shared" si="169"/>
        <v>887</v>
      </c>
      <c r="B887" s="14" t="str">
        <f t="shared" ca="1" si="170"/>
        <v>A021A68C-E60E-49C2-9277-CCC1135B404C</v>
      </c>
      <c r="C887" s="14" t="str">
        <f t="shared" ca="1" si="171"/>
        <v>Rendsagervej</v>
      </c>
      <c r="D887" s="14" t="str">
        <f t="shared" ca="1" si="172"/>
        <v>168</v>
      </c>
      <c r="E887" s="14" t="str">
        <f t="shared" ca="1" si="173"/>
        <v>9fs</v>
      </c>
      <c r="F887" s="1">
        <f t="shared" ca="1" si="174"/>
        <v>120</v>
      </c>
      <c r="G887" s="1">
        <f t="shared" ca="1" si="175"/>
        <v>134</v>
      </c>
      <c r="H887" s="1">
        <f t="shared" ca="1" si="176"/>
        <v>1971</v>
      </c>
      <c r="I887" s="1" t="str">
        <f ca="1">INDEX(Relationstabel!$C$3:$K$10,MATCH(INDIRECT($A$1&amp;"J"&amp;A887),Relationstabel!$A$3:$A$10,0),MATCH(IFERROR(VALUE(INDIRECT($A$1&amp;"K"&amp;A887)),0),Relationstabel!$C$1:$K$1,0))</f>
        <v>Naturgas</v>
      </c>
      <c r="J887" s="1" t="str">
        <f ca="1">INDEX(Anvendelseskode!B:B,MATCH($F887,Anvendelseskode!$A:$A,0))</f>
        <v>Fritliggende enfamilieshus (parcelhus)</v>
      </c>
      <c r="K887" s="1" t="str">
        <f ca="1">INDEX(Anvendelseskode!C:C,MATCH($F887,Anvendelseskode!$A:$A,0))</f>
        <v>Parcelhuse</v>
      </c>
      <c r="L887" s="1" t="str">
        <f ca="1">INDEX(Anvendelseskode!D:D,MATCH($F887,Anvendelseskode!$A:$A,0))</f>
        <v>Private husholdninger</v>
      </c>
      <c r="M887" s="1" t="str">
        <f ca="1">IFERROR(INDEX(SBi!$2:$2,MATCH(H887,SBi!$1:$1,1)),SBi!$K$2)</f>
        <v>1961-1972</v>
      </c>
      <c r="N887" s="1">
        <f ca="1">INDEX(SBi!$C$3:$K$28,MATCH(F887,SBi!$B$3:$B$28,0),MATCH(M887,SBi!$C$2:$K$2,0))</f>
        <v>134.30000000000001</v>
      </c>
      <c r="O887" s="16">
        <f t="shared" ca="1" si="177"/>
        <v>17.996200000000002</v>
      </c>
      <c r="P887" s="16" t="str">
        <f ca="1">IFERROR(INDEX(VpD!$2:$2,MATCH(H887,VpD!$1:$1,1)),VpD!$I$2)</f>
        <v>1961-1972</v>
      </c>
      <c r="Q887" s="1">
        <f ca="1">INDEX(VpD!$C$3:$I$27,MATCH(F887,VpD!$B$3:$B$27,0),MATCH(P887,VpD!$C$2:$I$2,0))</f>
        <v>143</v>
      </c>
      <c r="R887" s="16">
        <f t="shared" ca="1" si="178"/>
        <v>19.161999999999999</v>
      </c>
      <c r="S887" s="14">
        <f t="shared" ca="1" si="179"/>
        <v>710918.59</v>
      </c>
      <c r="T887" s="14">
        <f t="shared" ca="1" si="180"/>
        <v>6171861.3099999996</v>
      </c>
      <c r="U887" s="14" t="str">
        <f t="shared" ca="1" si="181"/>
        <v>0A3F507E-2024-32B8-E044-0003BA298018</v>
      </c>
    </row>
    <row r="888" spans="1:21" s="14" customFormat="1" x14ac:dyDescent="0.25">
      <c r="A888" s="14">
        <f t="shared" si="169"/>
        <v>888</v>
      </c>
      <c r="B888" s="14" t="str">
        <f t="shared" ca="1" si="170"/>
        <v>54ED0982-0394-445C-A4EE-DCBFF818D0D0</v>
      </c>
      <c r="C888" s="14" t="str">
        <f t="shared" ca="1" si="171"/>
        <v>Kathrinebjergvej</v>
      </c>
      <c r="D888" s="14" t="str">
        <f t="shared" ca="1" si="172"/>
        <v>11</v>
      </c>
      <c r="E888" s="14" t="str">
        <f t="shared" ca="1" si="173"/>
        <v>10u</v>
      </c>
      <c r="F888" s="1">
        <f t="shared" ca="1" si="174"/>
        <v>120</v>
      </c>
      <c r="G888" s="1">
        <f t="shared" ca="1" si="175"/>
        <v>121</v>
      </c>
      <c r="H888" s="1">
        <f t="shared" ca="1" si="176"/>
        <v>1977</v>
      </c>
      <c r="I888" s="1" t="str">
        <f ca="1">INDEX(Relationstabel!$C$3:$K$10,MATCH(INDIRECT($A$1&amp;"J"&amp;A888),Relationstabel!$A$3:$A$10,0),MATCH(IFERROR(VALUE(INDIRECT($A$1&amp;"K"&amp;A888)),0),Relationstabel!$C$1:$K$1,0))</f>
        <v>Naturgas</v>
      </c>
      <c r="J888" s="1" t="str">
        <f ca="1">INDEX(Anvendelseskode!B:B,MATCH($F888,Anvendelseskode!$A:$A,0))</f>
        <v>Fritliggende enfamilieshus (parcelhus)</v>
      </c>
      <c r="K888" s="1" t="str">
        <f ca="1">INDEX(Anvendelseskode!C:C,MATCH($F888,Anvendelseskode!$A:$A,0))</f>
        <v>Parcelhuse</v>
      </c>
      <c r="L888" s="1" t="str">
        <f ca="1">INDEX(Anvendelseskode!D:D,MATCH($F888,Anvendelseskode!$A:$A,0))</f>
        <v>Private husholdninger</v>
      </c>
      <c r="M888" s="1" t="str">
        <f ca="1">IFERROR(INDEX(SBi!$2:$2,MATCH(H888,SBi!$1:$1,1)),SBi!$K$2)</f>
        <v>1973-1978</v>
      </c>
      <c r="N888" s="1">
        <f ca="1">INDEX(SBi!$C$3:$K$28,MATCH(F888,SBi!$B$3:$B$28,0),MATCH(M888,SBi!$C$2:$K$2,0))</f>
        <v>119.8</v>
      </c>
      <c r="O888" s="16">
        <f t="shared" ca="1" si="177"/>
        <v>14.495799999999999</v>
      </c>
      <c r="P888" s="16" t="str">
        <f ca="1">IFERROR(INDEX(VpD!$2:$2,MATCH(H888,VpD!$1:$1,1)),VpD!$I$2)</f>
        <v>1973-1978</v>
      </c>
      <c r="Q888" s="1">
        <f ca="1">INDEX(VpD!$C$3:$I$27,MATCH(F888,VpD!$B$3:$B$27,0),MATCH(P888,VpD!$C$2:$I$2,0))</f>
        <v>117</v>
      </c>
      <c r="R888" s="16">
        <f t="shared" ca="1" si="178"/>
        <v>14.157</v>
      </c>
      <c r="S888" s="14">
        <f t="shared" ca="1" si="179"/>
        <v>713007.83</v>
      </c>
      <c r="T888" s="14">
        <f t="shared" ca="1" si="180"/>
        <v>6168495.75</v>
      </c>
      <c r="U888" s="14" t="str">
        <f t="shared" ca="1" si="181"/>
        <v>0A3F507E-1B27-32B8-E044-0003BA298018</v>
      </c>
    </row>
    <row r="889" spans="1:21" s="14" customFormat="1" x14ac:dyDescent="0.25">
      <c r="A889" s="14">
        <f t="shared" si="169"/>
        <v>889</v>
      </c>
      <c r="B889" s="14" t="str">
        <f t="shared" ca="1" si="170"/>
        <v>8D8DC9F6-E8A9-4610-B0E2-E4E3F06BFECB</v>
      </c>
      <c r="C889" s="14" t="str">
        <f t="shared" ca="1" si="171"/>
        <v>Løvenborgvej</v>
      </c>
      <c r="D889" s="14" t="str">
        <f t="shared" ca="1" si="172"/>
        <v>7</v>
      </c>
      <c r="E889" s="14" t="str">
        <f t="shared" ca="1" si="173"/>
        <v>24gm</v>
      </c>
      <c r="F889" s="1">
        <f t="shared" ca="1" si="174"/>
        <v>120</v>
      </c>
      <c r="G889" s="1">
        <f t="shared" ca="1" si="175"/>
        <v>103</v>
      </c>
      <c r="H889" s="1">
        <f t="shared" ca="1" si="176"/>
        <v>1982</v>
      </c>
      <c r="I889" s="1" t="str">
        <f ca="1">INDEX(Relationstabel!$C$3:$K$10,MATCH(INDIRECT($A$1&amp;"J"&amp;A889),Relationstabel!$A$3:$A$10,0),MATCH(IFERROR(VALUE(INDIRECT($A$1&amp;"K"&amp;A889)),0),Relationstabel!$C$1:$K$1,0))</f>
        <v>Naturgas</v>
      </c>
      <c r="J889" s="1" t="str">
        <f ca="1">INDEX(Anvendelseskode!B:B,MATCH($F889,Anvendelseskode!$A:$A,0))</f>
        <v>Fritliggende enfamilieshus (parcelhus)</v>
      </c>
      <c r="K889" s="1" t="str">
        <f ca="1">INDEX(Anvendelseskode!C:C,MATCH($F889,Anvendelseskode!$A:$A,0))</f>
        <v>Parcelhuse</v>
      </c>
      <c r="L889" s="1" t="str">
        <f ca="1">INDEX(Anvendelseskode!D:D,MATCH($F889,Anvendelseskode!$A:$A,0))</f>
        <v>Private husholdninger</v>
      </c>
      <c r="M889" s="1" t="str">
        <f ca="1">IFERROR(INDEX(SBi!$2:$2,MATCH(H889,SBi!$1:$1,1)),SBi!$K$2)</f>
        <v>1979-1998</v>
      </c>
      <c r="N889" s="1">
        <f ca="1">INDEX(SBi!$C$3:$K$28,MATCH(F889,SBi!$B$3:$B$28,0),MATCH(M889,SBi!$C$2:$K$2,0))</f>
        <v>105.4</v>
      </c>
      <c r="O889" s="16">
        <f t="shared" ca="1" si="177"/>
        <v>10.856200000000001</v>
      </c>
      <c r="P889" s="16" t="str">
        <f ca="1">IFERROR(INDEX(VpD!$2:$2,MATCH(H889,VpD!$1:$1,1)),VpD!$I$2)</f>
        <v>1979-1998</v>
      </c>
      <c r="Q889" s="1">
        <f ca="1">INDEX(VpD!$C$3:$I$27,MATCH(F889,VpD!$B$3:$B$27,0),MATCH(P889,VpD!$C$2:$I$2,0))</f>
        <v>90</v>
      </c>
      <c r="R889" s="16">
        <f t="shared" ca="1" si="178"/>
        <v>9.27</v>
      </c>
      <c r="S889" s="14">
        <f t="shared" ca="1" si="179"/>
        <v>714145.36</v>
      </c>
      <c r="T889" s="14">
        <f t="shared" ca="1" si="180"/>
        <v>6168734.5800000001</v>
      </c>
      <c r="U889" s="14" t="str">
        <f t="shared" ca="1" si="181"/>
        <v>0A3F507E-1D27-32B8-E044-0003BA298018</v>
      </c>
    </row>
    <row r="890" spans="1:21" s="14" customFormat="1" x14ac:dyDescent="0.25">
      <c r="A890" s="14">
        <f t="shared" si="169"/>
        <v>890</v>
      </c>
      <c r="B890" s="14" t="str">
        <f t="shared" ca="1" si="170"/>
        <v>B4D65846-E0C1-472A-A434-4E4526CB3412</v>
      </c>
      <c r="C890" s="14" t="str">
        <f t="shared" ca="1" si="171"/>
        <v>Næsbyholmsvej</v>
      </c>
      <c r="D890" s="14" t="str">
        <f t="shared" ca="1" si="172"/>
        <v>6A</v>
      </c>
      <c r="E890" s="14" t="str">
        <f t="shared" ca="1" si="173"/>
        <v>6bz</v>
      </c>
      <c r="F890" s="1">
        <f t="shared" ca="1" si="174"/>
        <v>120</v>
      </c>
      <c r="G890" s="1">
        <f t="shared" ca="1" si="175"/>
        <v>162</v>
      </c>
      <c r="H890" s="1">
        <f t="shared" ca="1" si="176"/>
        <v>1978</v>
      </c>
      <c r="I890" s="1" t="str">
        <f ca="1">INDEX(Relationstabel!$C$3:$K$10,MATCH(INDIRECT($A$1&amp;"J"&amp;A890),Relationstabel!$A$3:$A$10,0),MATCH(IFERROR(VALUE(INDIRECT($A$1&amp;"K"&amp;A890)),0),Relationstabel!$C$1:$K$1,0))</f>
        <v>Naturgas</v>
      </c>
      <c r="J890" s="1" t="str">
        <f ca="1">INDEX(Anvendelseskode!B:B,MATCH($F890,Anvendelseskode!$A:$A,0))</f>
        <v>Fritliggende enfamilieshus (parcelhus)</v>
      </c>
      <c r="K890" s="1" t="str">
        <f ca="1">INDEX(Anvendelseskode!C:C,MATCH($F890,Anvendelseskode!$A:$A,0))</f>
        <v>Parcelhuse</v>
      </c>
      <c r="L890" s="1" t="str">
        <f ca="1">INDEX(Anvendelseskode!D:D,MATCH($F890,Anvendelseskode!$A:$A,0))</f>
        <v>Private husholdninger</v>
      </c>
      <c r="M890" s="1" t="str">
        <f ca="1">IFERROR(INDEX(SBi!$2:$2,MATCH(H890,SBi!$1:$1,1)),SBi!$K$2)</f>
        <v>1973-1978</v>
      </c>
      <c r="N890" s="1">
        <f ca="1">INDEX(SBi!$C$3:$K$28,MATCH(F890,SBi!$B$3:$B$28,0),MATCH(M890,SBi!$C$2:$K$2,0))</f>
        <v>119.8</v>
      </c>
      <c r="O890" s="16">
        <f t="shared" ca="1" si="177"/>
        <v>19.407599999999999</v>
      </c>
      <c r="P890" s="16" t="str">
        <f ca="1">IFERROR(INDEX(VpD!$2:$2,MATCH(H890,VpD!$1:$1,1)),VpD!$I$2)</f>
        <v>1973-1978</v>
      </c>
      <c r="Q890" s="1">
        <f ca="1">INDEX(VpD!$C$3:$I$27,MATCH(F890,VpD!$B$3:$B$27,0),MATCH(P890,VpD!$C$2:$I$2,0))</f>
        <v>117</v>
      </c>
      <c r="R890" s="16">
        <f t="shared" ca="1" si="178"/>
        <v>18.954000000000001</v>
      </c>
      <c r="S890" s="14">
        <f t="shared" ca="1" si="179"/>
        <v>713347.24</v>
      </c>
      <c r="T890" s="14">
        <f t="shared" ca="1" si="180"/>
        <v>6168738.2300000004</v>
      </c>
      <c r="U890" s="14" t="str">
        <f t="shared" ca="1" si="181"/>
        <v>0A3F507E-1E27-32B8-E044-0003BA298018</v>
      </c>
    </row>
    <row r="891" spans="1:21" s="14" customFormat="1" x14ac:dyDescent="0.25">
      <c r="A891" s="14">
        <f t="shared" si="169"/>
        <v>891</v>
      </c>
      <c r="B891" s="14" t="str">
        <f t="shared" ca="1" si="170"/>
        <v>753EE2D8-9CFF-433F-B394-B5A695B55DD1</v>
      </c>
      <c r="C891" s="14" t="str">
        <f t="shared" ca="1" si="171"/>
        <v>Rendsagervej</v>
      </c>
      <c r="D891" s="14" t="str">
        <f t="shared" ca="1" si="172"/>
        <v>175</v>
      </c>
      <c r="E891" s="14" t="str">
        <f t="shared" ca="1" si="173"/>
        <v>9mc</v>
      </c>
      <c r="F891" s="1">
        <f t="shared" ca="1" si="174"/>
        <v>120</v>
      </c>
      <c r="G891" s="1">
        <f t="shared" ca="1" si="175"/>
        <v>109</v>
      </c>
      <c r="H891" s="1">
        <f t="shared" ca="1" si="176"/>
        <v>1973</v>
      </c>
      <c r="I891" s="1" t="str">
        <f ca="1">INDEX(Relationstabel!$C$3:$K$10,MATCH(INDIRECT($A$1&amp;"J"&amp;A891),Relationstabel!$A$3:$A$10,0),MATCH(IFERROR(VALUE(INDIRECT($A$1&amp;"K"&amp;A891)),0),Relationstabel!$C$1:$K$1,0))</f>
        <v>Naturgas</v>
      </c>
      <c r="J891" s="1" t="str">
        <f ca="1">INDEX(Anvendelseskode!B:B,MATCH($F891,Anvendelseskode!$A:$A,0))</f>
        <v>Fritliggende enfamilieshus (parcelhus)</v>
      </c>
      <c r="K891" s="1" t="str">
        <f ca="1">INDEX(Anvendelseskode!C:C,MATCH($F891,Anvendelseskode!$A:$A,0))</f>
        <v>Parcelhuse</v>
      </c>
      <c r="L891" s="1" t="str">
        <f ca="1">INDEX(Anvendelseskode!D:D,MATCH($F891,Anvendelseskode!$A:$A,0))</f>
        <v>Private husholdninger</v>
      </c>
      <c r="M891" s="1" t="str">
        <f ca="1">IFERROR(INDEX(SBi!$2:$2,MATCH(H891,SBi!$1:$1,1)),SBi!$K$2)</f>
        <v>1973-1978</v>
      </c>
      <c r="N891" s="1">
        <f ca="1">INDEX(SBi!$C$3:$K$28,MATCH(F891,SBi!$B$3:$B$28,0),MATCH(M891,SBi!$C$2:$K$2,0))</f>
        <v>119.8</v>
      </c>
      <c r="O891" s="16">
        <f t="shared" ca="1" si="177"/>
        <v>13.058199999999999</v>
      </c>
      <c r="P891" s="16" t="str">
        <f ca="1">IFERROR(INDEX(VpD!$2:$2,MATCH(H891,VpD!$1:$1,1)),VpD!$I$2)</f>
        <v>1973-1978</v>
      </c>
      <c r="Q891" s="1">
        <f ca="1">INDEX(VpD!$C$3:$I$27,MATCH(F891,VpD!$B$3:$B$27,0),MATCH(P891,VpD!$C$2:$I$2,0))</f>
        <v>117</v>
      </c>
      <c r="R891" s="16">
        <f t="shared" ca="1" si="178"/>
        <v>12.753</v>
      </c>
      <c r="S891" s="14">
        <f t="shared" ca="1" si="179"/>
        <v>710758.56</v>
      </c>
      <c r="T891" s="14">
        <f t="shared" ca="1" si="180"/>
        <v>6171810.3099999996</v>
      </c>
      <c r="U891" s="14" t="str">
        <f t="shared" ca="1" si="181"/>
        <v>0A3F507E-2029-32B8-E044-0003BA298018</v>
      </c>
    </row>
    <row r="892" spans="1:21" s="14" customFormat="1" x14ac:dyDescent="0.25">
      <c r="A892" s="14">
        <f t="shared" si="169"/>
        <v>892</v>
      </c>
      <c r="B892" s="14" t="str">
        <f t="shared" ca="1" si="170"/>
        <v>4202EC33-2686-4A25-9993-4D16EDEF66B2</v>
      </c>
      <c r="C892" s="14" t="str">
        <f t="shared" ca="1" si="171"/>
        <v>Syvhøjvænge</v>
      </c>
      <c r="D892" s="14" t="str">
        <f t="shared" ca="1" si="172"/>
        <v>256</v>
      </c>
      <c r="E892" s="14" t="str">
        <f t="shared" ca="1" si="173"/>
        <v>22ao</v>
      </c>
      <c r="F892" s="1">
        <f t="shared" ca="1" si="174"/>
        <v>120</v>
      </c>
      <c r="G892" s="1">
        <f t="shared" ca="1" si="175"/>
        <v>148</v>
      </c>
      <c r="H892" s="1">
        <f t="shared" ca="1" si="176"/>
        <v>1970</v>
      </c>
      <c r="I892" s="1" t="str">
        <f ca="1">INDEX(Relationstabel!$C$3:$K$10,MATCH(INDIRECT($A$1&amp;"J"&amp;A892),Relationstabel!$A$3:$A$10,0),MATCH(IFERROR(VALUE(INDIRECT($A$1&amp;"K"&amp;A892)),0),Relationstabel!$C$1:$K$1,0))</f>
        <v>Naturgas</v>
      </c>
      <c r="J892" s="1" t="str">
        <f ca="1">INDEX(Anvendelseskode!B:B,MATCH($F892,Anvendelseskode!$A:$A,0))</f>
        <v>Fritliggende enfamilieshus (parcelhus)</v>
      </c>
      <c r="K892" s="1" t="str">
        <f ca="1">INDEX(Anvendelseskode!C:C,MATCH($F892,Anvendelseskode!$A:$A,0))</f>
        <v>Parcelhuse</v>
      </c>
      <c r="L892" s="1" t="str">
        <f ca="1">INDEX(Anvendelseskode!D:D,MATCH($F892,Anvendelseskode!$A:$A,0))</f>
        <v>Private husholdninger</v>
      </c>
      <c r="M892" s="1" t="str">
        <f ca="1">IFERROR(INDEX(SBi!$2:$2,MATCH(H892,SBi!$1:$1,1)),SBi!$K$2)</f>
        <v>1961-1972</v>
      </c>
      <c r="N892" s="1">
        <f ca="1">INDEX(SBi!$C$3:$K$28,MATCH(F892,SBi!$B$3:$B$28,0),MATCH(M892,SBi!$C$2:$K$2,0))</f>
        <v>134.30000000000001</v>
      </c>
      <c r="O892" s="16">
        <f t="shared" ca="1" si="177"/>
        <v>19.8764</v>
      </c>
      <c r="P892" s="16" t="str">
        <f ca="1">IFERROR(INDEX(VpD!$2:$2,MATCH(H892,VpD!$1:$1,1)),VpD!$I$2)</f>
        <v>1961-1972</v>
      </c>
      <c r="Q892" s="1">
        <f ca="1">INDEX(VpD!$C$3:$I$27,MATCH(F892,VpD!$B$3:$B$27,0),MATCH(P892,VpD!$C$2:$I$2,0))</f>
        <v>143</v>
      </c>
      <c r="R892" s="16">
        <f t="shared" ca="1" si="178"/>
        <v>21.164000000000001</v>
      </c>
      <c r="S892" s="14">
        <f t="shared" ca="1" si="179"/>
        <v>711938.18</v>
      </c>
      <c r="T892" s="14">
        <f t="shared" ca="1" si="180"/>
        <v>6172276.1100000003</v>
      </c>
      <c r="U892" s="14" t="str">
        <f t="shared" ca="1" si="181"/>
        <v>0A3F507E-232C-32B8-E044-0003BA298018</v>
      </c>
    </row>
    <row r="893" spans="1:21" s="14" customFormat="1" x14ac:dyDescent="0.25">
      <c r="A893" s="14">
        <f t="shared" si="169"/>
        <v>893</v>
      </c>
      <c r="B893" s="14" t="str">
        <f t="shared" ca="1" si="170"/>
        <v>5F695B13-1A47-4A8F-AB31-BFD90E6847EC</v>
      </c>
      <c r="C893" s="14" t="str">
        <f t="shared" ca="1" si="171"/>
        <v>Horsbred</v>
      </c>
      <c r="D893" s="14" t="str">
        <f t="shared" ca="1" si="172"/>
        <v>199</v>
      </c>
      <c r="E893" s="14" t="str">
        <f t="shared" ca="1" si="173"/>
        <v>17x</v>
      </c>
      <c r="F893" s="1">
        <f t="shared" ca="1" si="174"/>
        <v>440</v>
      </c>
      <c r="G893" s="1">
        <f t="shared" ca="1" si="175"/>
        <v>144</v>
      </c>
      <c r="H893" s="1">
        <f t="shared" ca="1" si="176"/>
        <v>2000</v>
      </c>
      <c r="I893" s="1" t="str">
        <f ca="1">INDEX(Relationstabel!$C$3:$K$10,MATCH(INDIRECT($A$1&amp;"J"&amp;A893),Relationstabel!$A$3:$A$10,0),MATCH(IFERROR(VALUE(INDIRECT($A$1&amp;"K"&amp;A893)),0),Relationstabel!$C$1:$K$1,0))</f>
        <v>Fjernvarme/ Blokvarme</v>
      </c>
      <c r="J893" s="1" t="str">
        <f ca="1">INDEX(Anvendelseskode!B:B,MATCH($F893,Anvendelseskode!$A:$A,0))</f>
        <v>Daginstitutioner</v>
      </c>
      <c r="K893" s="1" t="str">
        <f ca="1">INDEX(Anvendelseskode!C:C,MATCH($F893,Anvendelseskode!$A:$A,0))</f>
        <v>Daginstitutioner</v>
      </c>
      <c r="L893" s="1" t="str">
        <f ca="1">INDEX(Anvendelseskode!D:D,MATCH($F893,Anvendelseskode!$A:$A,0))</f>
        <v>Kommunale og andre offentlige institutioner</v>
      </c>
      <c r="M893" s="1" t="str">
        <f ca="1">IFERROR(INDEX(SBi!$2:$2,MATCH(H893,SBi!$1:$1,1)),SBi!$K$2)</f>
        <v>1999-2006</v>
      </c>
      <c r="N893" s="1">
        <f ca="1">INDEX(SBi!$C$3:$K$28,MATCH(F893,SBi!$B$3:$B$28,0),MATCH(M893,SBi!$C$2:$K$2,0))</f>
        <v>133.9</v>
      </c>
      <c r="O893" s="16">
        <f t="shared" ca="1" si="177"/>
        <v>19.281600000000001</v>
      </c>
      <c r="P893" s="16" t="str">
        <f ca="1">IFERROR(INDEX(VpD!$2:$2,MATCH(H893,VpD!$1:$1,1)),VpD!$I$2)</f>
        <v>&gt;1998</v>
      </c>
      <c r="Q893" s="1">
        <f ca="1">INDEX(VpD!$C$3:$I$27,MATCH(F893,VpD!$B$3:$B$27,0),MATCH(P893,VpD!$C$2:$I$2,0))</f>
        <v>129</v>
      </c>
      <c r="R893" s="16">
        <f t="shared" ca="1" si="178"/>
        <v>18.576000000000001</v>
      </c>
      <c r="S893" s="14">
        <f t="shared" ca="1" si="179"/>
        <v>711241.11</v>
      </c>
      <c r="T893" s="14">
        <f t="shared" ca="1" si="180"/>
        <v>6172227.2999999998</v>
      </c>
      <c r="U893" s="14" t="str">
        <f t="shared" ca="1" si="181"/>
        <v>0A3F507E-192F-32B8-E044-0003BA298018</v>
      </c>
    </row>
    <row r="894" spans="1:21" s="14" customFormat="1" x14ac:dyDescent="0.25">
      <c r="A894" s="14">
        <f t="shared" si="169"/>
        <v>894</v>
      </c>
      <c r="B894" s="14" t="str">
        <f t="shared" ca="1" si="170"/>
        <v>A39BD8EE-A320-462F-86CB-962BE0FA0485</v>
      </c>
      <c r="C894" s="14" t="str">
        <f t="shared" ca="1" si="171"/>
        <v>Hyttebovej</v>
      </c>
      <c r="D894" s="14" t="str">
        <f t="shared" ca="1" si="172"/>
        <v>44</v>
      </c>
      <c r="E894" s="14" t="str">
        <f t="shared" ca="1" si="173"/>
        <v>24dv</v>
      </c>
      <c r="F894" s="1">
        <f t="shared" ca="1" si="174"/>
        <v>120</v>
      </c>
      <c r="G894" s="1">
        <f t="shared" ca="1" si="175"/>
        <v>102</v>
      </c>
      <c r="H894" s="1">
        <f t="shared" ca="1" si="176"/>
        <v>1984</v>
      </c>
      <c r="I894" s="1" t="str">
        <f ca="1">INDEX(Relationstabel!$C$3:$K$10,MATCH(INDIRECT($A$1&amp;"J"&amp;A894),Relationstabel!$A$3:$A$10,0),MATCH(IFERROR(VALUE(INDIRECT($A$1&amp;"K"&amp;A894)),0),Relationstabel!$C$1:$K$1,0))</f>
        <v>Varmepumpe</v>
      </c>
      <c r="J894" s="1" t="str">
        <f ca="1">INDEX(Anvendelseskode!B:B,MATCH($F894,Anvendelseskode!$A:$A,0))</f>
        <v>Fritliggende enfamilieshus (parcelhus)</v>
      </c>
      <c r="K894" s="1" t="str">
        <f ca="1">INDEX(Anvendelseskode!C:C,MATCH($F894,Anvendelseskode!$A:$A,0))</f>
        <v>Parcelhuse</v>
      </c>
      <c r="L894" s="1" t="str">
        <f ca="1">INDEX(Anvendelseskode!D:D,MATCH($F894,Anvendelseskode!$A:$A,0))</f>
        <v>Private husholdninger</v>
      </c>
      <c r="M894" s="1" t="str">
        <f ca="1">IFERROR(INDEX(SBi!$2:$2,MATCH(H894,SBi!$1:$1,1)),SBi!$K$2)</f>
        <v>1979-1998</v>
      </c>
      <c r="N894" s="1">
        <f ca="1">INDEX(SBi!$C$3:$K$28,MATCH(F894,SBi!$B$3:$B$28,0),MATCH(M894,SBi!$C$2:$K$2,0))</f>
        <v>105.4</v>
      </c>
      <c r="O894" s="16">
        <f t="shared" ca="1" si="177"/>
        <v>10.750800000000002</v>
      </c>
      <c r="P894" s="16" t="str">
        <f ca="1">IFERROR(INDEX(VpD!$2:$2,MATCH(H894,VpD!$1:$1,1)),VpD!$I$2)</f>
        <v>1979-1998</v>
      </c>
      <c r="Q894" s="1">
        <f ca="1">INDEX(VpD!$C$3:$I$27,MATCH(F894,VpD!$B$3:$B$27,0),MATCH(P894,VpD!$C$2:$I$2,0))</f>
        <v>90</v>
      </c>
      <c r="R894" s="16">
        <f t="shared" ca="1" si="178"/>
        <v>9.18</v>
      </c>
      <c r="S894" s="14">
        <f t="shared" ca="1" si="179"/>
        <v>713919.32</v>
      </c>
      <c r="T894" s="14">
        <f t="shared" ca="1" si="180"/>
        <v>6169154.4800000004</v>
      </c>
      <c r="U894" s="14" t="str">
        <f t="shared" ca="1" si="181"/>
        <v>0A3F507E-1A2F-32B8-E044-0003BA298018</v>
      </c>
    </row>
    <row r="895" spans="1:21" s="14" customFormat="1" x14ac:dyDescent="0.25">
      <c r="A895" s="14">
        <f t="shared" si="169"/>
        <v>895</v>
      </c>
      <c r="B895" s="14" t="str">
        <f t="shared" ca="1" si="170"/>
        <v>1F4BC758-1205-4E28-9D47-D0449AEC4B1A</v>
      </c>
      <c r="C895" s="14" t="str">
        <f t="shared" ca="1" si="171"/>
        <v>Kollerupvej</v>
      </c>
      <c r="D895" s="14" t="str">
        <f t="shared" ca="1" si="172"/>
        <v>47</v>
      </c>
      <c r="E895" s="14" t="str">
        <f t="shared" ca="1" si="173"/>
        <v>6hs</v>
      </c>
      <c r="F895" s="1">
        <f t="shared" ca="1" si="174"/>
        <v>130</v>
      </c>
      <c r="G895" s="1">
        <f t="shared" ca="1" si="175"/>
        <v>137</v>
      </c>
      <c r="H895" s="1">
        <f t="shared" ca="1" si="176"/>
        <v>1964</v>
      </c>
      <c r="I895" s="1" t="str">
        <f ca="1">INDEX(Relationstabel!$C$3:$K$10,MATCH(INDIRECT($A$1&amp;"J"&amp;A895),Relationstabel!$A$3:$A$10,0),MATCH(IFERROR(VALUE(INDIRECT($A$1&amp;"K"&amp;A895)),0),Relationstabel!$C$1:$K$1,0))</f>
        <v>Naturgas</v>
      </c>
      <c r="J895" s="1" t="str">
        <f ca="1">INDEX(Anvendelseskode!B:B,MATCH($F895,Anvendelseskode!$A:$A,0))</f>
        <v>Række-, kæde-, dobbelthus (lodret adskillelse mellem enhederne)</v>
      </c>
      <c r="K895" s="1" t="str">
        <f ca="1">INDEX(Anvendelseskode!C:C,MATCH($F895,Anvendelseskode!$A:$A,0))</f>
        <v>Række-, kæde og dobbelthuse</v>
      </c>
      <c r="L895" s="1" t="str">
        <f ca="1">INDEX(Anvendelseskode!D:D,MATCH($F895,Anvendelseskode!$A:$A,0))</f>
        <v>Private husholdninger</v>
      </c>
      <c r="M895" s="1" t="str">
        <f ca="1">IFERROR(INDEX(SBi!$2:$2,MATCH(H895,SBi!$1:$1,1)),SBi!$K$2)</f>
        <v>1961-1972</v>
      </c>
      <c r="N895" s="1">
        <f ca="1">INDEX(SBi!$C$3:$K$28,MATCH(F895,SBi!$B$3:$B$28,0),MATCH(M895,SBi!$C$2:$K$2,0))</f>
        <v>119.9</v>
      </c>
      <c r="O895" s="16">
        <f t="shared" ca="1" si="177"/>
        <v>16.426299999999998</v>
      </c>
      <c r="P895" s="16" t="str">
        <f ca="1">IFERROR(INDEX(VpD!$2:$2,MATCH(H895,VpD!$1:$1,1)),VpD!$I$2)</f>
        <v>1961-1972</v>
      </c>
      <c r="Q895" s="1">
        <f ca="1">INDEX(VpD!$C$3:$I$27,MATCH(F895,VpD!$B$3:$B$27,0),MATCH(P895,VpD!$C$2:$I$2,0))</f>
        <v>120</v>
      </c>
      <c r="R895" s="16">
        <f t="shared" ca="1" si="178"/>
        <v>16.440000000000001</v>
      </c>
      <c r="S895" s="14">
        <f t="shared" ca="1" si="179"/>
        <v>713712.89</v>
      </c>
      <c r="T895" s="14">
        <f t="shared" ca="1" si="180"/>
        <v>6169088.3899999997</v>
      </c>
      <c r="U895" s="14" t="str">
        <f t="shared" ca="1" si="181"/>
        <v>0A3F507E-1C2F-32B8-E044-0003BA298018</v>
      </c>
    </row>
    <row r="896" spans="1:21" s="14" customFormat="1" x14ac:dyDescent="0.25">
      <c r="A896" s="14">
        <f t="shared" si="169"/>
        <v>896</v>
      </c>
      <c r="B896" s="14" t="str">
        <f t="shared" ca="1" si="170"/>
        <v>712A6ECC-D2BE-4495-8E5D-C7D231A241EC</v>
      </c>
      <c r="C896" s="14" t="str">
        <f t="shared" ca="1" si="171"/>
        <v>Rendsagervej</v>
      </c>
      <c r="D896" s="14" t="str">
        <f t="shared" ca="1" si="172"/>
        <v>195</v>
      </c>
      <c r="E896" s="14" t="str">
        <f t="shared" ca="1" si="173"/>
        <v>9lv</v>
      </c>
      <c r="F896" s="1">
        <f t="shared" ca="1" si="174"/>
        <v>120</v>
      </c>
      <c r="G896" s="1">
        <f t="shared" ca="1" si="175"/>
        <v>109</v>
      </c>
      <c r="H896" s="1">
        <f t="shared" ca="1" si="176"/>
        <v>1985</v>
      </c>
      <c r="I896" s="1" t="str">
        <f ca="1">INDEX(Relationstabel!$C$3:$K$10,MATCH(INDIRECT($A$1&amp;"J"&amp;A896),Relationstabel!$A$3:$A$10,0),MATCH(IFERROR(VALUE(INDIRECT($A$1&amp;"K"&amp;A896)),0),Relationstabel!$C$1:$K$1,0))</f>
        <v>Naturgas</v>
      </c>
      <c r="J896" s="1" t="str">
        <f ca="1">INDEX(Anvendelseskode!B:B,MATCH($F896,Anvendelseskode!$A:$A,0))</f>
        <v>Fritliggende enfamilieshus (parcelhus)</v>
      </c>
      <c r="K896" s="1" t="str">
        <f ca="1">INDEX(Anvendelseskode!C:C,MATCH($F896,Anvendelseskode!$A:$A,0))</f>
        <v>Parcelhuse</v>
      </c>
      <c r="L896" s="1" t="str">
        <f ca="1">INDEX(Anvendelseskode!D:D,MATCH($F896,Anvendelseskode!$A:$A,0))</f>
        <v>Private husholdninger</v>
      </c>
      <c r="M896" s="1" t="str">
        <f ca="1">IFERROR(INDEX(SBi!$2:$2,MATCH(H896,SBi!$1:$1,1)),SBi!$K$2)</f>
        <v>1979-1998</v>
      </c>
      <c r="N896" s="1">
        <f ca="1">INDEX(SBi!$C$3:$K$28,MATCH(F896,SBi!$B$3:$B$28,0),MATCH(M896,SBi!$C$2:$K$2,0))</f>
        <v>105.4</v>
      </c>
      <c r="O896" s="16">
        <f t="shared" ca="1" si="177"/>
        <v>11.4886</v>
      </c>
      <c r="P896" s="16" t="str">
        <f ca="1">IFERROR(INDEX(VpD!$2:$2,MATCH(H896,VpD!$1:$1,1)),VpD!$I$2)</f>
        <v>1979-1998</v>
      </c>
      <c r="Q896" s="1">
        <f ca="1">INDEX(VpD!$C$3:$I$27,MATCH(F896,VpD!$B$3:$B$27,0),MATCH(P896,VpD!$C$2:$I$2,0))</f>
        <v>90</v>
      </c>
      <c r="R896" s="16">
        <f t="shared" ca="1" si="178"/>
        <v>9.81</v>
      </c>
      <c r="S896" s="14">
        <f t="shared" ca="1" si="179"/>
        <v>710822.88</v>
      </c>
      <c r="T896" s="14">
        <f t="shared" ca="1" si="180"/>
        <v>6171890.4000000004</v>
      </c>
      <c r="U896" s="14" t="str">
        <f t="shared" ca="1" si="181"/>
        <v>0A3F507E-2033-32B8-E044-0003BA298018</v>
      </c>
    </row>
    <row r="897" spans="1:21" s="14" customFormat="1" x14ac:dyDescent="0.25">
      <c r="A897" s="14">
        <f t="shared" si="169"/>
        <v>897</v>
      </c>
      <c r="B897" s="14" t="str">
        <f t="shared" ca="1" si="170"/>
        <v>99771EF6-E056-4678-AA23-3386ED3042AB</v>
      </c>
      <c r="C897" s="14" t="str">
        <f t="shared" ca="1" si="171"/>
        <v>Selsøvej</v>
      </c>
      <c r="D897" s="14" t="str">
        <f t="shared" ca="1" si="172"/>
        <v>66</v>
      </c>
      <c r="E897" s="14" t="str">
        <f t="shared" ca="1" si="173"/>
        <v>18ip</v>
      </c>
      <c r="F897" s="1">
        <f t="shared" ca="1" si="174"/>
        <v>120</v>
      </c>
      <c r="G897" s="1">
        <f t="shared" ca="1" si="175"/>
        <v>204</v>
      </c>
      <c r="H897" s="1">
        <f t="shared" ca="1" si="176"/>
        <v>2012</v>
      </c>
      <c r="I897" s="1" t="str">
        <f ca="1">INDEX(Relationstabel!$C$3:$K$10,MATCH(INDIRECT($A$1&amp;"J"&amp;A897),Relationstabel!$A$3:$A$10,0),MATCH(IFERROR(VALUE(INDIRECT($A$1&amp;"K"&amp;A897)),0),Relationstabel!$C$1:$K$1,0))</f>
        <v>Varmepumpe</v>
      </c>
      <c r="J897" s="1" t="str">
        <f ca="1">INDEX(Anvendelseskode!B:B,MATCH($F897,Anvendelseskode!$A:$A,0))</f>
        <v>Fritliggende enfamilieshus (parcelhus)</v>
      </c>
      <c r="K897" s="1" t="str">
        <f ca="1">INDEX(Anvendelseskode!C:C,MATCH($F897,Anvendelseskode!$A:$A,0))</f>
        <v>Parcelhuse</v>
      </c>
      <c r="L897" s="1" t="str">
        <f ca="1">INDEX(Anvendelseskode!D:D,MATCH($F897,Anvendelseskode!$A:$A,0))</f>
        <v>Private husholdninger</v>
      </c>
      <c r="M897" s="1" t="str">
        <f ca="1">IFERROR(INDEX(SBi!$2:$2,MATCH(H897,SBi!$1:$1,1)),SBi!$K$2)</f>
        <v>Efter 2006</v>
      </c>
      <c r="N897" s="1">
        <f ca="1">INDEX(SBi!$C$3:$K$28,MATCH(F897,SBi!$B$3:$B$28,0),MATCH(M897,SBi!$C$2:$K$2,0))</f>
        <v>67.3</v>
      </c>
      <c r="O897" s="16">
        <f t="shared" ca="1" si="177"/>
        <v>13.729199999999999</v>
      </c>
      <c r="P897" s="16" t="str">
        <f ca="1">IFERROR(INDEX(VpD!$2:$2,MATCH(H897,VpD!$1:$1,1)),VpD!$I$2)</f>
        <v>&gt;1998</v>
      </c>
      <c r="Q897" s="1">
        <f ca="1">INDEX(VpD!$C$3:$I$27,MATCH(F897,VpD!$B$3:$B$27,0),MATCH(P897,VpD!$C$2:$I$2,0))</f>
        <v>72</v>
      </c>
      <c r="R897" s="16">
        <f t="shared" ca="1" si="178"/>
        <v>14.688000000000001</v>
      </c>
      <c r="S897" s="14">
        <f t="shared" ca="1" si="179"/>
        <v>712965.79</v>
      </c>
      <c r="T897" s="14">
        <f t="shared" ca="1" si="180"/>
        <v>6169145.6399999997</v>
      </c>
      <c r="U897" s="14" t="str">
        <f t="shared" ca="1" si="181"/>
        <v>0A3F507E-213C-32B8-E044-0003BA298018</v>
      </c>
    </row>
    <row r="898" spans="1:21" s="14" customFormat="1" x14ac:dyDescent="0.25">
      <c r="A898" s="14">
        <f t="shared" si="169"/>
        <v>898</v>
      </c>
      <c r="B898" s="14" t="str">
        <f t="shared" ca="1" si="170"/>
        <v>8DB9E48B-1E63-4BF6-ACC3-02C611947CE0</v>
      </c>
      <c r="C898" s="14" t="str">
        <f t="shared" ca="1" si="171"/>
        <v>Syvhøjvænge</v>
      </c>
      <c r="D898" s="14" t="str">
        <f t="shared" ca="1" si="172"/>
        <v>7</v>
      </c>
      <c r="E898" s="14" t="str">
        <f t="shared" ca="1" si="173"/>
        <v>12fm</v>
      </c>
      <c r="F898" s="1">
        <f t="shared" ca="1" si="174"/>
        <v>120</v>
      </c>
      <c r="G898" s="1">
        <f t="shared" ca="1" si="175"/>
        <v>199</v>
      </c>
      <c r="H898" s="1">
        <f t="shared" ca="1" si="176"/>
        <v>1969</v>
      </c>
      <c r="I898" s="1" t="str">
        <f ca="1">INDEX(Relationstabel!$C$3:$K$10,MATCH(INDIRECT($A$1&amp;"J"&amp;A898),Relationstabel!$A$3:$A$10,0),MATCH(IFERROR(VALUE(INDIRECT($A$1&amp;"K"&amp;A898)),0),Relationstabel!$C$1:$K$1,0))</f>
        <v>Naturgas</v>
      </c>
      <c r="J898" s="1" t="str">
        <f ca="1">INDEX(Anvendelseskode!B:B,MATCH($F898,Anvendelseskode!$A:$A,0))</f>
        <v>Fritliggende enfamilieshus (parcelhus)</v>
      </c>
      <c r="K898" s="1" t="str">
        <f ca="1">INDEX(Anvendelseskode!C:C,MATCH($F898,Anvendelseskode!$A:$A,0))</f>
        <v>Parcelhuse</v>
      </c>
      <c r="L898" s="1" t="str">
        <f ca="1">INDEX(Anvendelseskode!D:D,MATCH($F898,Anvendelseskode!$A:$A,0))</f>
        <v>Private husholdninger</v>
      </c>
      <c r="M898" s="1" t="str">
        <f ca="1">IFERROR(INDEX(SBi!$2:$2,MATCH(H898,SBi!$1:$1,1)),SBi!$K$2)</f>
        <v>1961-1972</v>
      </c>
      <c r="N898" s="1">
        <f ca="1">INDEX(SBi!$C$3:$K$28,MATCH(F898,SBi!$B$3:$B$28,0),MATCH(M898,SBi!$C$2:$K$2,0))</f>
        <v>134.30000000000001</v>
      </c>
      <c r="O898" s="16">
        <f t="shared" ca="1" si="177"/>
        <v>26.7257</v>
      </c>
      <c r="P898" s="16" t="str">
        <f ca="1">IFERROR(INDEX(VpD!$2:$2,MATCH(H898,VpD!$1:$1,1)),VpD!$I$2)</f>
        <v>1961-1972</v>
      </c>
      <c r="Q898" s="1">
        <f ca="1">INDEX(VpD!$C$3:$I$27,MATCH(F898,VpD!$B$3:$B$27,0),MATCH(P898,VpD!$C$2:$I$2,0))</f>
        <v>143</v>
      </c>
      <c r="R898" s="16">
        <f t="shared" ca="1" si="178"/>
        <v>28.457000000000001</v>
      </c>
      <c r="S898" s="14">
        <f t="shared" ca="1" si="179"/>
        <v>711876.64</v>
      </c>
      <c r="T898" s="14">
        <f t="shared" ca="1" si="180"/>
        <v>6171618.5199999996</v>
      </c>
      <c r="U898" s="14" t="str">
        <f t="shared" ca="1" si="181"/>
        <v>0A3F507E-223C-32B8-E044-0003BA298018</v>
      </c>
    </row>
    <row r="899" spans="1:21" s="14" customFormat="1" x14ac:dyDescent="0.25">
      <c r="A899" s="14">
        <f t="shared" ref="A899:A962" si="182">ROW(B899)</f>
        <v>899</v>
      </c>
      <c r="B899" s="14" t="str">
        <f t="shared" ref="B899:B962" ca="1" si="183">INDIRECT($A$1&amp;"b"&amp;A899)</f>
        <v>4E1796A2-F6F8-4512-8BF1-23107C660F5F</v>
      </c>
      <c r="C899" s="14" t="str">
        <f t="shared" ref="C899:C962" ca="1" si="184">INDIRECT($A$1&amp;"V"&amp;A899)</f>
        <v>Kirkebakke Alle</v>
      </c>
      <c r="D899" s="14" t="str">
        <f t="shared" ref="D899:D962" ca="1" si="185">INDIRECT($A$1&amp;"W"&amp;A899)</f>
        <v>8</v>
      </c>
      <c r="E899" s="14" t="str">
        <f t="shared" ref="E899:E962" ca="1" si="186">INDIRECT($A$1&amp;"AB"&amp;A899)</f>
        <v>16aø</v>
      </c>
      <c r="F899" s="1">
        <f t="shared" ref="F899:F962" ca="1" si="187">ROUNDDOWN(INDIRECT($A$1&amp;"C"&amp;A899),-1)</f>
        <v>390</v>
      </c>
      <c r="G899" s="1">
        <f t="shared" ref="G899:G962" ca="1" si="188">INDIRECT($A$1&amp;"P"&amp;A899)+INDIRECT($A$1&amp;"Q"&amp;A899)+INDIRECT($A$1&amp;"R"&amp;A899)*0.5</f>
        <v>215</v>
      </c>
      <c r="H899" s="1">
        <f t="shared" ref="H899:H962" ca="1" si="189">MAX(INDIRECT($A$1&amp;"E"&amp;A899),INDIRECT($A$1&amp;"D"&amp;A899))</f>
        <v>2015</v>
      </c>
      <c r="I899" s="1" t="str">
        <f ca="1">INDEX(Relationstabel!$C$3:$K$10,MATCH(INDIRECT($A$1&amp;"J"&amp;A899),Relationstabel!$A$3:$A$10,0),MATCH(IFERROR(VALUE(INDIRECT($A$1&amp;"K"&amp;A899)),0),Relationstabel!$C$1:$K$1,0))</f>
        <v>Varmepumpe</v>
      </c>
      <c r="J899" s="1" t="str">
        <f ca="1">INDEX(Anvendelseskode!B:B,MATCH($F899,Anvendelseskode!$A:$A,0))</f>
        <v>Anden bygning til handel transport, handel etc</v>
      </c>
      <c r="K899" s="1" t="str">
        <f ca="1">INDEX(Anvendelseskode!C:C,MATCH($F899,Anvendelseskode!$A:$A,0))</f>
        <v>Uspec. transport og handel</v>
      </c>
      <c r="L899" s="1" t="str">
        <f ca="1">INDEX(Anvendelseskode!D:D,MATCH($F899,Anvendelseskode!$A:$A,0))</f>
        <v>Industri</v>
      </c>
      <c r="M899" s="1" t="str">
        <f ca="1">IFERROR(INDEX(SBi!$2:$2,MATCH(H899,SBi!$1:$1,1)),SBi!$K$2)</f>
        <v>Efter 2006</v>
      </c>
      <c r="N899" s="1">
        <f ca="1">INDEX(SBi!$C$3:$K$28,MATCH(F899,SBi!$B$3:$B$28,0),MATCH(M899,SBi!$C$2:$K$2,0))</f>
        <v>96</v>
      </c>
      <c r="O899" s="16">
        <f t="shared" ref="O899:O962" ca="1" si="190">N899*G899/1000</f>
        <v>20.64</v>
      </c>
      <c r="P899" s="16" t="str">
        <f ca="1">IFERROR(INDEX(VpD!$2:$2,MATCH(H899,VpD!$1:$1,1)),VpD!$I$2)</f>
        <v>&gt;1998</v>
      </c>
      <c r="Q899" s="1">
        <f ca="1">INDEX(VpD!$C$3:$I$27,MATCH(F899,VpD!$B$3:$B$27,0),MATCH(P899,VpD!$C$2:$I$2,0))</f>
        <v>63</v>
      </c>
      <c r="R899" s="16">
        <f t="shared" ref="R899:R962" ca="1" si="191">Q899*G899/1000</f>
        <v>13.545</v>
      </c>
      <c r="S899" s="14">
        <f t="shared" ref="S899:S962" ca="1" si="192">INDIRECT($A$1&amp;"AE"&amp;A899)</f>
        <v>711916.62</v>
      </c>
      <c r="T899" s="14">
        <f t="shared" ref="T899:T962" ca="1" si="193">INDIRECT($A$1&amp;"AF"&amp;A899)</f>
        <v>6171000.1299999999</v>
      </c>
      <c r="U899" s="14" t="str">
        <f t="shared" ref="U899:U962" ca="1" si="194">INDIRECT($A$1&amp;"AC"&amp;A899)</f>
        <v>0A3F507E-1B3E-32B8-E044-0003BA298018</v>
      </c>
    </row>
    <row r="900" spans="1:21" s="14" customFormat="1" x14ac:dyDescent="0.25">
      <c r="A900" s="14">
        <f t="shared" si="182"/>
        <v>900</v>
      </c>
      <c r="B900" s="14" t="str">
        <f t="shared" ca="1" si="183"/>
        <v>AE7ADE49-EB4B-426B-A36B-981E7D71713B</v>
      </c>
      <c r="C900" s="14" t="str">
        <f t="shared" ca="1" si="184"/>
        <v>Kirkebakke Alle</v>
      </c>
      <c r="D900" s="14" t="str">
        <f t="shared" ca="1" si="185"/>
        <v>8</v>
      </c>
      <c r="E900" s="14" t="str">
        <f t="shared" ca="1" si="186"/>
        <v>16aø</v>
      </c>
      <c r="F900" s="1">
        <f t="shared" ca="1" si="187"/>
        <v>410</v>
      </c>
      <c r="G900" s="1">
        <f t="shared" ca="1" si="188"/>
        <v>84</v>
      </c>
      <c r="H900" s="1">
        <f t="shared" ca="1" si="189"/>
        <v>1971</v>
      </c>
      <c r="I900" s="1" t="str">
        <f ca="1">INDEX(Relationstabel!$C$3:$K$10,MATCH(INDIRECT($A$1&amp;"J"&amp;A900),Relationstabel!$A$3:$A$10,0),MATCH(IFERROR(VALUE(INDIRECT($A$1&amp;"K"&amp;A900)),0),Relationstabel!$C$1:$K$1,0))</f>
        <v>Naturgas</v>
      </c>
      <c r="J900" s="1" t="str">
        <f ca="1">INDEX(Anvendelseskode!B:B,MATCH($F900,Anvendelseskode!$A:$A,0))</f>
        <v>Bygning til biograf, teater, erhvervsmæssig udstilling, bibliotek, museum, kirke o.lign.</v>
      </c>
      <c r="K900" s="1" t="str">
        <f ca="1">INDEX(Anvendelseskode!C:C,MATCH($F900,Anvendelseskode!$A:$A,0))</f>
        <v>Bibliotek, kirke, museum o.l.</v>
      </c>
      <c r="L900" s="1" t="str">
        <f ca="1">INDEX(Anvendelseskode!D:D,MATCH($F900,Anvendelseskode!$A:$A,0))</f>
        <v>Kommunale og andre offentlige institutioner</v>
      </c>
      <c r="M900" s="1" t="str">
        <f ca="1">IFERROR(INDEX(SBi!$2:$2,MATCH(H900,SBi!$1:$1,1)),SBi!$K$2)</f>
        <v>1961-1972</v>
      </c>
      <c r="N900" s="1">
        <f ca="1">INDEX(SBi!$C$3:$K$28,MATCH(F900,SBi!$B$3:$B$28,0),MATCH(M900,SBi!$C$2:$K$2,0))</f>
        <v>125.8</v>
      </c>
      <c r="O900" s="16">
        <f t="shared" ca="1" si="190"/>
        <v>10.5672</v>
      </c>
      <c r="P900" s="16" t="str">
        <f ca="1">IFERROR(INDEX(VpD!$2:$2,MATCH(H900,VpD!$1:$1,1)),VpD!$I$2)</f>
        <v>1961-1972</v>
      </c>
      <c r="Q900" s="1">
        <f ca="1">INDEX(VpD!$C$3:$I$27,MATCH(F900,VpD!$B$3:$B$27,0),MATCH(P900,VpD!$C$2:$I$2,0))</f>
        <v>98</v>
      </c>
      <c r="R900" s="16">
        <f t="shared" ca="1" si="191"/>
        <v>8.2319999999999993</v>
      </c>
      <c r="S900" s="14">
        <f t="shared" ca="1" si="192"/>
        <v>711916.62</v>
      </c>
      <c r="T900" s="14">
        <f t="shared" ca="1" si="193"/>
        <v>6171000.1299999999</v>
      </c>
      <c r="U900" s="14" t="str">
        <f t="shared" ca="1" si="194"/>
        <v>0A3F507E-1B3E-32B8-E044-0003BA298018</v>
      </c>
    </row>
    <row r="901" spans="1:21" s="14" customFormat="1" x14ac:dyDescent="0.25">
      <c r="A901" s="14">
        <f t="shared" si="182"/>
        <v>901</v>
      </c>
      <c r="B901" s="14" t="str">
        <f t="shared" ca="1" si="183"/>
        <v>B7A0836A-6A64-4E7C-A52F-C2C4F7AC22ED</v>
      </c>
      <c r="C901" s="14" t="str">
        <f t="shared" ca="1" si="184"/>
        <v>Hasselbo</v>
      </c>
      <c r="D901" s="14" t="str">
        <f t="shared" ca="1" si="185"/>
        <v>9</v>
      </c>
      <c r="E901" s="14" t="str">
        <f t="shared" ca="1" si="186"/>
        <v>6vr</v>
      </c>
      <c r="F901" s="1">
        <f t="shared" ca="1" si="187"/>
        <v>130</v>
      </c>
      <c r="G901" s="1">
        <f t="shared" ca="1" si="188"/>
        <v>109</v>
      </c>
      <c r="H901" s="1">
        <f t="shared" ca="1" si="189"/>
        <v>1978</v>
      </c>
      <c r="I901" s="1" t="str">
        <f ca="1">INDEX(Relationstabel!$C$3:$K$10,MATCH(INDIRECT($A$1&amp;"J"&amp;A901),Relationstabel!$A$3:$A$10,0),MATCH(IFERROR(VALUE(INDIRECT($A$1&amp;"K"&amp;A901)),0),Relationstabel!$C$1:$K$1,0))</f>
        <v>Fjernvarme/ Blokvarme</v>
      </c>
      <c r="J901" s="1" t="str">
        <f ca="1">INDEX(Anvendelseskode!B:B,MATCH($F901,Anvendelseskode!$A:$A,0))</f>
        <v>Række-, kæde-, dobbelthus (lodret adskillelse mellem enhederne)</v>
      </c>
      <c r="K901" s="1" t="str">
        <f ca="1">INDEX(Anvendelseskode!C:C,MATCH($F901,Anvendelseskode!$A:$A,0))</f>
        <v>Række-, kæde og dobbelthuse</v>
      </c>
      <c r="L901" s="1" t="str">
        <f ca="1">INDEX(Anvendelseskode!D:D,MATCH($F901,Anvendelseskode!$A:$A,0))</f>
        <v>Private husholdninger</v>
      </c>
      <c r="M901" s="1" t="str">
        <f ca="1">IFERROR(INDEX(SBi!$2:$2,MATCH(H901,SBi!$1:$1,1)),SBi!$K$2)</f>
        <v>1973-1978</v>
      </c>
      <c r="N901" s="1">
        <f ca="1">INDEX(SBi!$C$3:$K$28,MATCH(F901,SBi!$B$3:$B$28,0),MATCH(M901,SBi!$C$2:$K$2,0))</f>
        <v>112.6</v>
      </c>
      <c r="O901" s="16">
        <f t="shared" ca="1" si="190"/>
        <v>12.273399999999999</v>
      </c>
      <c r="P901" s="16" t="str">
        <f ca="1">IFERROR(INDEX(VpD!$2:$2,MATCH(H901,VpD!$1:$1,1)),VpD!$I$2)</f>
        <v>1973-1978</v>
      </c>
      <c r="Q901" s="1">
        <f ca="1">INDEX(VpD!$C$3:$I$27,MATCH(F901,VpD!$B$3:$B$27,0),MATCH(P901,VpD!$C$2:$I$2,0))</f>
        <v>98</v>
      </c>
      <c r="R901" s="16">
        <f t="shared" ca="1" si="191"/>
        <v>10.682</v>
      </c>
      <c r="S901" s="14">
        <f t="shared" ca="1" si="192"/>
        <v>713425.17</v>
      </c>
      <c r="T901" s="14">
        <f t="shared" ca="1" si="193"/>
        <v>6169690.6399999997</v>
      </c>
      <c r="U901" s="14" t="str">
        <f t="shared" ca="1" si="194"/>
        <v>0A3F507E-183F-32B8-E044-0003BA298018</v>
      </c>
    </row>
    <row r="902" spans="1:21" s="14" customFormat="1" x14ac:dyDescent="0.25">
      <c r="A902" s="14">
        <f t="shared" si="182"/>
        <v>902</v>
      </c>
      <c r="B902" s="14" t="str">
        <f t="shared" ca="1" si="183"/>
        <v>70BD15E5-D833-4A87-ACF8-84F4623D1E02</v>
      </c>
      <c r="C902" s="14" t="str">
        <f t="shared" ca="1" si="184"/>
        <v>Pilehavevænge</v>
      </c>
      <c r="D902" s="14" t="str">
        <f t="shared" ca="1" si="185"/>
        <v>61</v>
      </c>
      <c r="E902" s="14" t="str">
        <f t="shared" ca="1" si="186"/>
        <v>10dn</v>
      </c>
      <c r="F902" s="1">
        <f t="shared" ca="1" si="187"/>
        <v>120</v>
      </c>
      <c r="G902" s="1">
        <f t="shared" ca="1" si="188"/>
        <v>170</v>
      </c>
      <c r="H902" s="1">
        <f t="shared" ca="1" si="189"/>
        <v>1976</v>
      </c>
      <c r="I902" s="1" t="str">
        <f ca="1">INDEX(Relationstabel!$C$3:$K$10,MATCH(INDIRECT($A$1&amp;"J"&amp;A902),Relationstabel!$A$3:$A$10,0),MATCH(IFERROR(VALUE(INDIRECT($A$1&amp;"K"&amp;A902)),0),Relationstabel!$C$1:$K$1,0))</f>
        <v>Fjernvarme/ Blokvarme</v>
      </c>
      <c r="J902" s="1" t="str">
        <f ca="1">INDEX(Anvendelseskode!B:B,MATCH($F902,Anvendelseskode!$A:$A,0))</f>
        <v>Fritliggende enfamilieshus (parcelhus)</v>
      </c>
      <c r="K902" s="1" t="str">
        <f ca="1">INDEX(Anvendelseskode!C:C,MATCH($F902,Anvendelseskode!$A:$A,0))</f>
        <v>Parcelhuse</v>
      </c>
      <c r="L902" s="1" t="str">
        <f ca="1">INDEX(Anvendelseskode!D:D,MATCH($F902,Anvendelseskode!$A:$A,0))</f>
        <v>Private husholdninger</v>
      </c>
      <c r="M902" s="1" t="str">
        <f ca="1">IFERROR(INDEX(SBi!$2:$2,MATCH(H902,SBi!$1:$1,1)),SBi!$K$2)</f>
        <v>1973-1978</v>
      </c>
      <c r="N902" s="1">
        <f ca="1">INDEX(SBi!$C$3:$K$28,MATCH(F902,SBi!$B$3:$B$28,0),MATCH(M902,SBi!$C$2:$K$2,0))</f>
        <v>119.8</v>
      </c>
      <c r="O902" s="16">
        <f t="shared" ca="1" si="190"/>
        <v>20.366</v>
      </c>
      <c r="P902" s="16" t="str">
        <f ca="1">IFERROR(INDEX(VpD!$2:$2,MATCH(H902,VpD!$1:$1,1)),VpD!$I$2)</f>
        <v>1973-1978</v>
      </c>
      <c r="Q902" s="1">
        <f ca="1">INDEX(VpD!$C$3:$I$27,MATCH(F902,VpD!$B$3:$B$27,0),MATCH(P902,VpD!$C$2:$I$2,0))</f>
        <v>117</v>
      </c>
      <c r="R902" s="16">
        <f t="shared" ca="1" si="191"/>
        <v>19.89</v>
      </c>
      <c r="S902" s="14">
        <f t="shared" ca="1" si="192"/>
        <v>711122.96</v>
      </c>
      <c r="T902" s="14">
        <f t="shared" ca="1" si="193"/>
        <v>6172177.1799999997</v>
      </c>
      <c r="U902" s="14" t="str">
        <f t="shared" ca="1" si="194"/>
        <v>0A3F507E-1F3F-32B8-E044-0003BA298018</v>
      </c>
    </row>
    <row r="903" spans="1:21" s="14" customFormat="1" x14ac:dyDescent="0.25">
      <c r="A903" s="14">
        <f t="shared" si="182"/>
        <v>903</v>
      </c>
      <c r="B903" s="14" t="str">
        <f t="shared" ca="1" si="183"/>
        <v>8776092C-CAA6-472C-8CA1-D1104606925A</v>
      </c>
      <c r="C903" s="14" t="str">
        <f t="shared" ca="1" si="184"/>
        <v>Bæverbo</v>
      </c>
      <c r="D903" s="14" t="str">
        <f t="shared" ca="1" si="185"/>
        <v>5</v>
      </c>
      <c r="E903" s="14" t="str">
        <f t="shared" ca="1" si="186"/>
        <v>6ra</v>
      </c>
      <c r="F903" s="1">
        <f t="shared" ca="1" si="187"/>
        <v>130</v>
      </c>
      <c r="G903" s="1">
        <f t="shared" ca="1" si="188"/>
        <v>109</v>
      </c>
      <c r="H903" s="1">
        <f t="shared" ca="1" si="189"/>
        <v>1978</v>
      </c>
      <c r="I903" s="1" t="str">
        <f ca="1">INDEX(Relationstabel!$C$3:$K$10,MATCH(INDIRECT($A$1&amp;"J"&amp;A903),Relationstabel!$A$3:$A$10,0),MATCH(IFERROR(VALUE(INDIRECT($A$1&amp;"K"&amp;A903)),0),Relationstabel!$C$1:$K$1,0))</f>
        <v>Fjernvarme/ Blokvarme</v>
      </c>
      <c r="J903" s="1" t="str">
        <f ca="1">INDEX(Anvendelseskode!B:B,MATCH($F903,Anvendelseskode!$A:$A,0))</f>
        <v>Række-, kæde-, dobbelthus (lodret adskillelse mellem enhederne)</v>
      </c>
      <c r="K903" s="1" t="str">
        <f ca="1">INDEX(Anvendelseskode!C:C,MATCH($F903,Anvendelseskode!$A:$A,0))</f>
        <v>Række-, kæde og dobbelthuse</v>
      </c>
      <c r="L903" s="1" t="str">
        <f ca="1">INDEX(Anvendelseskode!D:D,MATCH($F903,Anvendelseskode!$A:$A,0))</f>
        <v>Private husholdninger</v>
      </c>
      <c r="M903" s="1" t="str">
        <f ca="1">IFERROR(INDEX(SBi!$2:$2,MATCH(H903,SBi!$1:$1,1)),SBi!$K$2)</f>
        <v>1973-1978</v>
      </c>
      <c r="N903" s="1">
        <f ca="1">INDEX(SBi!$C$3:$K$28,MATCH(F903,SBi!$B$3:$B$28,0),MATCH(M903,SBi!$C$2:$K$2,0))</f>
        <v>112.6</v>
      </c>
      <c r="O903" s="16">
        <f t="shared" ca="1" si="190"/>
        <v>12.273399999999999</v>
      </c>
      <c r="P903" s="16" t="str">
        <f ca="1">IFERROR(INDEX(VpD!$2:$2,MATCH(H903,VpD!$1:$1,1)),VpD!$I$2)</f>
        <v>1973-1978</v>
      </c>
      <c r="Q903" s="1">
        <f ca="1">INDEX(VpD!$C$3:$I$27,MATCH(F903,VpD!$B$3:$B$27,0),MATCH(P903,VpD!$C$2:$I$2,0))</f>
        <v>98</v>
      </c>
      <c r="R903" s="16">
        <f t="shared" ca="1" si="191"/>
        <v>10.682</v>
      </c>
      <c r="S903" s="14">
        <f t="shared" ca="1" si="192"/>
        <v>713682.41</v>
      </c>
      <c r="T903" s="14">
        <f t="shared" ca="1" si="193"/>
        <v>6169476.4100000001</v>
      </c>
      <c r="U903" s="14" t="str">
        <f t="shared" ca="1" si="194"/>
        <v>0A3F507E-162E-32B8-E044-0003BA298018</v>
      </c>
    </row>
    <row r="904" spans="1:21" s="14" customFormat="1" x14ac:dyDescent="0.25">
      <c r="A904" s="14">
        <f t="shared" si="182"/>
        <v>904</v>
      </c>
      <c r="B904" s="14" t="str">
        <f t="shared" ca="1" si="183"/>
        <v>A06006AA-7671-459B-ADCD-A1787072529B</v>
      </c>
      <c r="C904" s="14" t="str">
        <f t="shared" ca="1" si="184"/>
        <v>Kollerupvej</v>
      </c>
      <c r="D904" s="14" t="str">
        <f t="shared" ca="1" si="185"/>
        <v>45</v>
      </c>
      <c r="E904" s="14" t="str">
        <f t="shared" ca="1" si="186"/>
        <v>6hæ</v>
      </c>
      <c r="F904" s="1">
        <f t="shared" ca="1" si="187"/>
        <v>130</v>
      </c>
      <c r="G904" s="1">
        <f t="shared" ca="1" si="188"/>
        <v>113</v>
      </c>
      <c r="H904" s="1">
        <f t="shared" ca="1" si="189"/>
        <v>1964</v>
      </c>
      <c r="I904" s="1" t="str">
        <f ca="1">INDEX(Relationstabel!$C$3:$K$10,MATCH(INDIRECT($A$1&amp;"J"&amp;A904),Relationstabel!$A$3:$A$10,0),MATCH(IFERROR(VALUE(INDIRECT($A$1&amp;"K"&amp;A904)),0),Relationstabel!$C$1:$K$1,0))</f>
        <v>Olie</v>
      </c>
      <c r="J904" s="1" t="str">
        <f ca="1">INDEX(Anvendelseskode!B:B,MATCH($F904,Anvendelseskode!$A:$A,0))</f>
        <v>Række-, kæde-, dobbelthus (lodret adskillelse mellem enhederne)</v>
      </c>
      <c r="K904" s="1" t="str">
        <f ca="1">INDEX(Anvendelseskode!C:C,MATCH($F904,Anvendelseskode!$A:$A,0))</f>
        <v>Række-, kæde og dobbelthuse</v>
      </c>
      <c r="L904" s="1" t="str">
        <f ca="1">INDEX(Anvendelseskode!D:D,MATCH($F904,Anvendelseskode!$A:$A,0))</f>
        <v>Private husholdninger</v>
      </c>
      <c r="M904" s="1" t="str">
        <f ca="1">IFERROR(INDEX(SBi!$2:$2,MATCH(H904,SBi!$1:$1,1)),SBi!$K$2)</f>
        <v>1961-1972</v>
      </c>
      <c r="N904" s="1">
        <f ca="1">INDEX(SBi!$C$3:$K$28,MATCH(F904,SBi!$B$3:$B$28,0),MATCH(M904,SBi!$C$2:$K$2,0))</f>
        <v>119.9</v>
      </c>
      <c r="O904" s="16">
        <f t="shared" ca="1" si="190"/>
        <v>13.5487</v>
      </c>
      <c r="P904" s="16" t="str">
        <f ca="1">IFERROR(INDEX(VpD!$2:$2,MATCH(H904,VpD!$1:$1,1)),VpD!$I$2)</f>
        <v>1961-1972</v>
      </c>
      <c r="Q904" s="1">
        <f ca="1">INDEX(VpD!$C$3:$I$27,MATCH(F904,VpD!$B$3:$B$27,0),MATCH(P904,VpD!$C$2:$I$2,0))</f>
        <v>120</v>
      </c>
      <c r="R904" s="16">
        <f t="shared" ca="1" si="191"/>
        <v>13.56</v>
      </c>
      <c r="S904" s="14">
        <f t="shared" ca="1" si="192"/>
        <v>713761.98</v>
      </c>
      <c r="T904" s="14">
        <f t="shared" ca="1" si="193"/>
        <v>6169086.6100000003</v>
      </c>
      <c r="U904" s="14" t="str">
        <f t="shared" ca="1" si="194"/>
        <v>0A3F507E-1C2E-32B8-E044-0003BA298018</v>
      </c>
    </row>
    <row r="905" spans="1:21" s="14" customFormat="1" x14ac:dyDescent="0.25">
      <c r="A905" s="14">
        <f t="shared" si="182"/>
        <v>905</v>
      </c>
      <c r="B905" s="14" t="str">
        <f t="shared" ca="1" si="183"/>
        <v>094C7B98-CCDF-4129-80FF-15529FE2E902</v>
      </c>
      <c r="C905" s="14" t="str">
        <f t="shared" ca="1" si="184"/>
        <v>Rendsagervej</v>
      </c>
      <c r="D905" s="14" t="str">
        <f t="shared" ca="1" si="185"/>
        <v>185</v>
      </c>
      <c r="E905" s="14" t="str">
        <f t="shared" ca="1" si="186"/>
        <v>9lø</v>
      </c>
      <c r="F905" s="1">
        <f t="shared" ca="1" si="187"/>
        <v>120</v>
      </c>
      <c r="G905" s="1">
        <f t="shared" ca="1" si="188"/>
        <v>109</v>
      </c>
      <c r="H905" s="1">
        <f t="shared" ca="1" si="189"/>
        <v>1983</v>
      </c>
      <c r="I905" s="1" t="str">
        <f ca="1">INDEX(Relationstabel!$C$3:$K$10,MATCH(INDIRECT($A$1&amp;"J"&amp;A905),Relationstabel!$A$3:$A$10,0),MATCH(IFERROR(VALUE(INDIRECT($A$1&amp;"K"&amp;A905)),0),Relationstabel!$C$1:$K$1,0))</f>
        <v>Naturgas</v>
      </c>
      <c r="J905" s="1" t="str">
        <f ca="1">INDEX(Anvendelseskode!B:B,MATCH($F905,Anvendelseskode!$A:$A,0))</f>
        <v>Fritliggende enfamilieshus (parcelhus)</v>
      </c>
      <c r="K905" s="1" t="str">
        <f ca="1">INDEX(Anvendelseskode!C:C,MATCH($F905,Anvendelseskode!$A:$A,0))</f>
        <v>Parcelhuse</v>
      </c>
      <c r="L905" s="1" t="str">
        <f ca="1">INDEX(Anvendelseskode!D:D,MATCH($F905,Anvendelseskode!$A:$A,0))</f>
        <v>Private husholdninger</v>
      </c>
      <c r="M905" s="1" t="str">
        <f ca="1">IFERROR(INDEX(SBi!$2:$2,MATCH(H905,SBi!$1:$1,1)),SBi!$K$2)</f>
        <v>1979-1998</v>
      </c>
      <c r="N905" s="1">
        <f ca="1">INDEX(SBi!$C$3:$K$28,MATCH(F905,SBi!$B$3:$B$28,0),MATCH(M905,SBi!$C$2:$K$2,0))</f>
        <v>105.4</v>
      </c>
      <c r="O905" s="16">
        <f t="shared" ca="1" si="190"/>
        <v>11.4886</v>
      </c>
      <c r="P905" s="16" t="str">
        <f ca="1">IFERROR(INDEX(VpD!$2:$2,MATCH(H905,VpD!$1:$1,1)),VpD!$I$2)</f>
        <v>1979-1998</v>
      </c>
      <c r="Q905" s="1">
        <f ca="1">INDEX(VpD!$C$3:$I$27,MATCH(F905,VpD!$B$3:$B$27,0),MATCH(P905,VpD!$C$2:$I$2,0))</f>
        <v>90</v>
      </c>
      <c r="R905" s="16">
        <f t="shared" ca="1" si="191"/>
        <v>9.81</v>
      </c>
      <c r="S905" s="14">
        <f t="shared" ca="1" si="192"/>
        <v>710768.14</v>
      </c>
      <c r="T905" s="14">
        <f t="shared" ca="1" si="193"/>
        <v>6171844.21</v>
      </c>
      <c r="U905" s="14" t="str">
        <f t="shared" ca="1" si="194"/>
        <v>0A3F507E-202E-32B8-E044-0003BA298018</v>
      </c>
    </row>
    <row r="906" spans="1:21" s="14" customFormat="1" x14ac:dyDescent="0.25">
      <c r="A906" s="14">
        <f t="shared" si="182"/>
        <v>906</v>
      </c>
      <c r="B906" s="14" t="str">
        <f t="shared" ca="1" si="183"/>
        <v>968C4DB4-8AE9-41DE-AF45-F8AA7A7A4F65</v>
      </c>
      <c r="C906" s="14" t="str">
        <f t="shared" ca="1" si="184"/>
        <v>Bjørnebo</v>
      </c>
      <c r="D906" s="14" t="str">
        <f t="shared" ca="1" si="185"/>
        <v>4</v>
      </c>
      <c r="E906" s="14" t="str">
        <f t="shared" ca="1" si="186"/>
        <v>6pa</v>
      </c>
      <c r="F906" s="1">
        <f t="shared" ca="1" si="187"/>
        <v>130</v>
      </c>
      <c r="G906" s="1">
        <f t="shared" ca="1" si="188"/>
        <v>102</v>
      </c>
      <c r="H906" s="1">
        <f t="shared" ca="1" si="189"/>
        <v>1977</v>
      </c>
      <c r="I906" s="1" t="str">
        <f ca="1">INDEX(Relationstabel!$C$3:$K$10,MATCH(INDIRECT($A$1&amp;"J"&amp;A906),Relationstabel!$A$3:$A$10,0),MATCH(IFERROR(VALUE(INDIRECT($A$1&amp;"K"&amp;A906)),0),Relationstabel!$C$1:$K$1,0))</f>
        <v>Fjernvarme/ Blokvarme</v>
      </c>
      <c r="J906" s="1" t="str">
        <f ca="1">INDEX(Anvendelseskode!B:B,MATCH($F906,Anvendelseskode!$A:$A,0))</f>
        <v>Række-, kæde-, dobbelthus (lodret adskillelse mellem enhederne)</v>
      </c>
      <c r="K906" s="1" t="str">
        <f ca="1">INDEX(Anvendelseskode!C:C,MATCH($F906,Anvendelseskode!$A:$A,0))</f>
        <v>Række-, kæde og dobbelthuse</v>
      </c>
      <c r="L906" s="1" t="str">
        <f ca="1">INDEX(Anvendelseskode!D:D,MATCH($F906,Anvendelseskode!$A:$A,0))</f>
        <v>Private husholdninger</v>
      </c>
      <c r="M906" s="1" t="str">
        <f ca="1">IFERROR(INDEX(SBi!$2:$2,MATCH(H906,SBi!$1:$1,1)),SBi!$K$2)</f>
        <v>1973-1978</v>
      </c>
      <c r="N906" s="1">
        <f ca="1">INDEX(SBi!$C$3:$K$28,MATCH(F906,SBi!$B$3:$B$28,0),MATCH(M906,SBi!$C$2:$K$2,0))</f>
        <v>112.6</v>
      </c>
      <c r="O906" s="16">
        <f t="shared" ca="1" si="190"/>
        <v>11.485199999999999</v>
      </c>
      <c r="P906" s="16" t="str">
        <f ca="1">IFERROR(INDEX(VpD!$2:$2,MATCH(H906,VpD!$1:$1,1)),VpD!$I$2)</f>
        <v>1973-1978</v>
      </c>
      <c r="Q906" s="1">
        <f ca="1">INDEX(VpD!$C$3:$I$27,MATCH(F906,VpD!$B$3:$B$27,0),MATCH(P906,VpD!$C$2:$I$2,0))</f>
        <v>98</v>
      </c>
      <c r="R906" s="16">
        <f t="shared" ca="1" si="191"/>
        <v>9.9960000000000004</v>
      </c>
      <c r="S906" s="14">
        <f t="shared" ca="1" si="192"/>
        <v>713574.22</v>
      </c>
      <c r="T906" s="14">
        <f t="shared" ca="1" si="193"/>
        <v>6169456.21</v>
      </c>
      <c r="U906" s="14" t="str">
        <f t="shared" ca="1" si="194"/>
        <v>0A3F507E-153B-32B8-E044-0003BA298018</v>
      </c>
    </row>
    <row r="907" spans="1:21" s="14" customFormat="1" x14ac:dyDescent="0.25">
      <c r="A907" s="14">
        <f t="shared" si="182"/>
        <v>907</v>
      </c>
      <c r="B907" s="14" t="str">
        <f t="shared" ca="1" si="183"/>
        <v>4EF34D4C-2366-4CD6-BBF6-EBE123FE3356</v>
      </c>
      <c r="C907" s="14" t="str">
        <f t="shared" ca="1" si="184"/>
        <v>Bæverbo</v>
      </c>
      <c r="D907" s="14" t="str">
        <f t="shared" ca="1" si="185"/>
        <v>18</v>
      </c>
      <c r="E907" s="14" t="str">
        <f t="shared" ca="1" si="186"/>
        <v>6ræ</v>
      </c>
      <c r="F907" s="1">
        <f t="shared" ca="1" si="187"/>
        <v>130</v>
      </c>
      <c r="G907" s="1">
        <f t="shared" ca="1" si="188"/>
        <v>109</v>
      </c>
      <c r="H907" s="1">
        <f t="shared" ca="1" si="189"/>
        <v>1978</v>
      </c>
      <c r="I907" s="1" t="str">
        <f ca="1">INDEX(Relationstabel!$C$3:$K$10,MATCH(INDIRECT($A$1&amp;"J"&amp;A907),Relationstabel!$A$3:$A$10,0),MATCH(IFERROR(VALUE(INDIRECT($A$1&amp;"K"&amp;A907)),0),Relationstabel!$C$1:$K$1,0))</f>
        <v>Fjernvarme/ Blokvarme</v>
      </c>
      <c r="J907" s="1" t="str">
        <f ca="1">INDEX(Anvendelseskode!B:B,MATCH($F907,Anvendelseskode!$A:$A,0))</f>
        <v>Række-, kæde-, dobbelthus (lodret adskillelse mellem enhederne)</v>
      </c>
      <c r="K907" s="1" t="str">
        <f ca="1">INDEX(Anvendelseskode!C:C,MATCH($F907,Anvendelseskode!$A:$A,0))</f>
        <v>Række-, kæde og dobbelthuse</v>
      </c>
      <c r="L907" s="1" t="str">
        <f ca="1">INDEX(Anvendelseskode!D:D,MATCH($F907,Anvendelseskode!$A:$A,0))</f>
        <v>Private husholdninger</v>
      </c>
      <c r="M907" s="1" t="str">
        <f ca="1">IFERROR(INDEX(SBi!$2:$2,MATCH(H907,SBi!$1:$1,1)),SBi!$K$2)</f>
        <v>1973-1978</v>
      </c>
      <c r="N907" s="1">
        <f ca="1">INDEX(SBi!$C$3:$K$28,MATCH(F907,SBi!$B$3:$B$28,0),MATCH(M907,SBi!$C$2:$K$2,0))</f>
        <v>112.6</v>
      </c>
      <c r="O907" s="16">
        <f t="shared" ca="1" si="190"/>
        <v>12.273399999999999</v>
      </c>
      <c r="P907" s="16" t="str">
        <f ca="1">IFERROR(INDEX(VpD!$2:$2,MATCH(H907,VpD!$1:$1,1)),VpD!$I$2)</f>
        <v>1973-1978</v>
      </c>
      <c r="Q907" s="1">
        <f ca="1">INDEX(VpD!$C$3:$I$27,MATCH(F907,VpD!$B$3:$B$27,0),MATCH(P907,VpD!$C$2:$I$2,0))</f>
        <v>98</v>
      </c>
      <c r="R907" s="16">
        <f t="shared" ca="1" si="191"/>
        <v>10.682</v>
      </c>
      <c r="S907" s="14">
        <f t="shared" ca="1" si="192"/>
        <v>713703.94</v>
      </c>
      <c r="T907" s="14">
        <f t="shared" ca="1" si="193"/>
        <v>6169515.5300000003</v>
      </c>
      <c r="U907" s="14" t="str">
        <f t="shared" ca="1" si="194"/>
        <v>0A3F507E-163B-32B8-E044-0003BA298018</v>
      </c>
    </row>
    <row r="908" spans="1:21" s="14" customFormat="1" x14ac:dyDescent="0.25">
      <c r="A908" s="14">
        <f t="shared" si="182"/>
        <v>908</v>
      </c>
      <c r="B908" s="14" t="str">
        <f t="shared" ca="1" si="183"/>
        <v>93C8039F-64AE-4D38-8AFB-1D6EDA8716B4</v>
      </c>
      <c r="C908" s="14" t="str">
        <f t="shared" ca="1" si="184"/>
        <v>Humlebo</v>
      </c>
      <c r="D908" s="14" t="str">
        <f t="shared" ca="1" si="185"/>
        <v>10</v>
      </c>
      <c r="E908" s="14" t="str">
        <f t="shared" ca="1" si="186"/>
        <v>6yr</v>
      </c>
      <c r="F908" s="1">
        <f t="shared" ca="1" si="187"/>
        <v>130</v>
      </c>
      <c r="G908" s="1">
        <f t="shared" ca="1" si="188"/>
        <v>109</v>
      </c>
      <c r="H908" s="1">
        <f t="shared" ca="1" si="189"/>
        <v>1978</v>
      </c>
      <c r="I908" s="1" t="str">
        <f ca="1">INDEX(Relationstabel!$C$3:$K$10,MATCH(INDIRECT($A$1&amp;"J"&amp;A908),Relationstabel!$A$3:$A$10,0),MATCH(IFERROR(VALUE(INDIRECT($A$1&amp;"K"&amp;A908)),0),Relationstabel!$C$1:$K$1,0))</f>
        <v>Fjernvarme/ Blokvarme</v>
      </c>
      <c r="J908" s="1" t="str">
        <f ca="1">INDEX(Anvendelseskode!B:B,MATCH($F908,Anvendelseskode!$A:$A,0))</f>
        <v>Række-, kæde-, dobbelthus (lodret adskillelse mellem enhederne)</v>
      </c>
      <c r="K908" s="1" t="str">
        <f ca="1">INDEX(Anvendelseskode!C:C,MATCH($F908,Anvendelseskode!$A:$A,0))</f>
        <v>Række-, kæde og dobbelthuse</v>
      </c>
      <c r="L908" s="1" t="str">
        <f ca="1">INDEX(Anvendelseskode!D:D,MATCH($F908,Anvendelseskode!$A:$A,0))</f>
        <v>Private husholdninger</v>
      </c>
      <c r="M908" s="1" t="str">
        <f ca="1">IFERROR(INDEX(SBi!$2:$2,MATCH(H908,SBi!$1:$1,1)),SBi!$K$2)</f>
        <v>1973-1978</v>
      </c>
      <c r="N908" s="1">
        <f ca="1">INDEX(SBi!$C$3:$K$28,MATCH(F908,SBi!$B$3:$B$28,0),MATCH(M908,SBi!$C$2:$K$2,0))</f>
        <v>112.6</v>
      </c>
      <c r="O908" s="16">
        <f t="shared" ca="1" si="190"/>
        <v>12.273399999999999</v>
      </c>
      <c r="P908" s="16" t="str">
        <f ca="1">IFERROR(INDEX(VpD!$2:$2,MATCH(H908,VpD!$1:$1,1)),VpD!$I$2)</f>
        <v>1973-1978</v>
      </c>
      <c r="Q908" s="1">
        <f ca="1">INDEX(VpD!$C$3:$I$27,MATCH(F908,VpD!$B$3:$B$27,0),MATCH(P908,VpD!$C$2:$I$2,0))</f>
        <v>98</v>
      </c>
      <c r="R908" s="16">
        <f t="shared" ca="1" si="191"/>
        <v>10.682</v>
      </c>
      <c r="S908" s="14">
        <f t="shared" ca="1" si="192"/>
        <v>713486.1</v>
      </c>
      <c r="T908" s="14">
        <f t="shared" ca="1" si="193"/>
        <v>6169788.79</v>
      </c>
      <c r="U908" s="14" t="str">
        <f t="shared" ca="1" si="194"/>
        <v>0A3F507E-193B-32B8-E044-0003BA298018</v>
      </c>
    </row>
    <row r="909" spans="1:21" s="14" customFormat="1" x14ac:dyDescent="0.25">
      <c r="A909" s="14">
        <f t="shared" si="182"/>
        <v>909</v>
      </c>
      <c r="B909" s="14" t="str">
        <f t="shared" ca="1" si="183"/>
        <v>4272FA25-21EF-4D3B-9184-9103C66524F0</v>
      </c>
      <c r="C909" s="14" t="str">
        <f t="shared" ca="1" si="184"/>
        <v>Kollerupvej</v>
      </c>
      <c r="D909" s="14" t="str">
        <f t="shared" ca="1" si="185"/>
        <v>71</v>
      </c>
      <c r="E909" s="14" t="str">
        <f t="shared" ca="1" si="186"/>
        <v>1bd</v>
      </c>
      <c r="F909" s="1">
        <f t="shared" ca="1" si="187"/>
        <v>130</v>
      </c>
      <c r="G909" s="1">
        <f t="shared" ca="1" si="188"/>
        <v>111</v>
      </c>
      <c r="H909" s="1">
        <f t="shared" ca="1" si="189"/>
        <v>1974</v>
      </c>
      <c r="I909" s="1" t="str">
        <f ca="1">INDEX(Relationstabel!$C$3:$K$10,MATCH(INDIRECT($A$1&amp;"J"&amp;A909),Relationstabel!$A$3:$A$10,0),MATCH(IFERROR(VALUE(INDIRECT($A$1&amp;"K"&amp;A909)),0),Relationstabel!$C$1:$K$1,0))</f>
        <v>Fjernvarme/ Blokvarme</v>
      </c>
      <c r="J909" s="1" t="str">
        <f ca="1">INDEX(Anvendelseskode!B:B,MATCH($F909,Anvendelseskode!$A:$A,0))</f>
        <v>Række-, kæde-, dobbelthus (lodret adskillelse mellem enhederne)</v>
      </c>
      <c r="K909" s="1" t="str">
        <f ca="1">INDEX(Anvendelseskode!C:C,MATCH($F909,Anvendelseskode!$A:$A,0))</f>
        <v>Række-, kæde og dobbelthuse</v>
      </c>
      <c r="L909" s="1" t="str">
        <f ca="1">INDEX(Anvendelseskode!D:D,MATCH($F909,Anvendelseskode!$A:$A,0))</f>
        <v>Private husholdninger</v>
      </c>
      <c r="M909" s="1" t="str">
        <f ca="1">IFERROR(INDEX(SBi!$2:$2,MATCH(H909,SBi!$1:$1,1)),SBi!$K$2)</f>
        <v>1973-1978</v>
      </c>
      <c r="N909" s="1">
        <f ca="1">INDEX(SBi!$C$3:$K$28,MATCH(F909,SBi!$B$3:$B$28,0),MATCH(M909,SBi!$C$2:$K$2,0))</f>
        <v>112.6</v>
      </c>
      <c r="O909" s="16">
        <f t="shared" ca="1" si="190"/>
        <v>12.498599999999998</v>
      </c>
      <c r="P909" s="16" t="str">
        <f ca="1">IFERROR(INDEX(VpD!$2:$2,MATCH(H909,VpD!$1:$1,1)),VpD!$I$2)</f>
        <v>1973-1978</v>
      </c>
      <c r="Q909" s="1">
        <f ca="1">INDEX(VpD!$C$3:$I$27,MATCH(F909,VpD!$B$3:$B$27,0),MATCH(P909,VpD!$C$2:$I$2,0))</f>
        <v>98</v>
      </c>
      <c r="R909" s="16">
        <f t="shared" ca="1" si="191"/>
        <v>10.878</v>
      </c>
      <c r="S909" s="14">
        <f t="shared" ca="1" si="192"/>
        <v>713663.36</v>
      </c>
      <c r="T909" s="14">
        <f t="shared" ca="1" si="193"/>
        <v>6169030.4699999997</v>
      </c>
      <c r="U909" s="14" t="str">
        <f t="shared" ca="1" si="194"/>
        <v>0A3F507E-1C3B-32B8-E044-0003BA298018</v>
      </c>
    </row>
    <row r="910" spans="1:21" s="14" customFormat="1" x14ac:dyDescent="0.25">
      <c r="A910" s="14">
        <f t="shared" si="182"/>
        <v>910</v>
      </c>
      <c r="B910" s="14" t="str">
        <f t="shared" ca="1" si="183"/>
        <v>EA63FF31-4484-458E-A643-A2561C1A62FF</v>
      </c>
      <c r="C910" s="14" t="str">
        <f t="shared" ca="1" si="184"/>
        <v>Kathrinebjergvej</v>
      </c>
      <c r="D910" s="14" t="str">
        <f t="shared" ca="1" si="185"/>
        <v>13</v>
      </c>
      <c r="E910" s="14" t="str">
        <f t="shared" ca="1" si="186"/>
        <v>10n</v>
      </c>
      <c r="F910" s="1">
        <f t="shared" ca="1" si="187"/>
        <v>120</v>
      </c>
      <c r="G910" s="1">
        <f t="shared" ca="1" si="188"/>
        <v>127</v>
      </c>
      <c r="H910" s="1">
        <f t="shared" ca="1" si="189"/>
        <v>1981</v>
      </c>
      <c r="I910" s="1" t="str">
        <f ca="1">INDEX(Relationstabel!$C$3:$K$10,MATCH(INDIRECT($A$1&amp;"J"&amp;A910),Relationstabel!$A$3:$A$10,0),MATCH(IFERROR(VALUE(INDIRECT($A$1&amp;"K"&amp;A910)),0),Relationstabel!$C$1:$K$1,0))</f>
        <v>Naturgas</v>
      </c>
      <c r="J910" s="1" t="str">
        <f ca="1">INDEX(Anvendelseskode!B:B,MATCH($F910,Anvendelseskode!$A:$A,0))</f>
        <v>Fritliggende enfamilieshus (parcelhus)</v>
      </c>
      <c r="K910" s="1" t="str">
        <f ca="1">INDEX(Anvendelseskode!C:C,MATCH($F910,Anvendelseskode!$A:$A,0))</f>
        <v>Parcelhuse</v>
      </c>
      <c r="L910" s="1" t="str">
        <f ca="1">INDEX(Anvendelseskode!D:D,MATCH($F910,Anvendelseskode!$A:$A,0))</f>
        <v>Private husholdninger</v>
      </c>
      <c r="M910" s="1" t="str">
        <f ca="1">IFERROR(INDEX(SBi!$2:$2,MATCH(H910,SBi!$1:$1,1)),SBi!$K$2)</f>
        <v>1979-1998</v>
      </c>
      <c r="N910" s="1">
        <f ca="1">INDEX(SBi!$C$3:$K$28,MATCH(F910,SBi!$B$3:$B$28,0),MATCH(M910,SBi!$C$2:$K$2,0))</f>
        <v>105.4</v>
      </c>
      <c r="O910" s="16">
        <f t="shared" ca="1" si="190"/>
        <v>13.385800000000001</v>
      </c>
      <c r="P910" s="16" t="str">
        <f ca="1">IFERROR(INDEX(VpD!$2:$2,MATCH(H910,VpD!$1:$1,1)),VpD!$I$2)</f>
        <v>1979-1998</v>
      </c>
      <c r="Q910" s="1">
        <f ca="1">INDEX(VpD!$C$3:$I$27,MATCH(F910,VpD!$B$3:$B$27,0),MATCH(P910,VpD!$C$2:$I$2,0))</f>
        <v>90</v>
      </c>
      <c r="R910" s="16">
        <f t="shared" ca="1" si="191"/>
        <v>11.43</v>
      </c>
      <c r="S910" s="14">
        <f t="shared" ca="1" si="192"/>
        <v>713007.45</v>
      </c>
      <c r="T910" s="14">
        <f t="shared" ca="1" si="193"/>
        <v>6168517.9299999997</v>
      </c>
      <c r="U910" s="14" t="str">
        <f t="shared" ca="1" si="194"/>
        <v>0A3F507E-1B29-32B8-E044-0003BA298018</v>
      </c>
    </row>
    <row r="911" spans="1:21" s="14" customFormat="1" x14ac:dyDescent="0.25">
      <c r="A911" s="14">
        <f t="shared" si="182"/>
        <v>911</v>
      </c>
      <c r="B911" s="14" t="str">
        <f t="shared" ca="1" si="183"/>
        <v>D49F7DD2-430F-4EF4-8C1F-715B86210F8C</v>
      </c>
      <c r="C911" s="14" t="str">
        <f t="shared" ca="1" si="184"/>
        <v>Horsbred</v>
      </c>
      <c r="D911" s="14" t="str">
        <f t="shared" ca="1" si="185"/>
        <v>193</v>
      </c>
      <c r="E911" s="14" t="str">
        <f t="shared" ca="1" si="186"/>
        <v>20af</v>
      </c>
      <c r="F911" s="1">
        <f t="shared" ca="1" si="187"/>
        <v>120</v>
      </c>
      <c r="G911" s="1">
        <f t="shared" ca="1" si="188"/>
        <v>136</v>
      </c>
      <c r="H911" s="1">
        <f t="shared" ca="1" si="189"/>
        <v>1969</v>
      </c>
      <c r="I911" s="1" t="str">
        <f ca="1">INDEX(Relationstabel!$C$3:$K$10,MATCH(INDIRECT($A$1&amp;"J"&amp;A911),Relationstabel!$A$3:$A$10,0),MATCH(IFERROR(VALUE(INDIRECT($A$1&amp;"K"&amp;A911)),0),Relationstabel!$C$1:$K$1,0))</f>
        <v>Fjernvarme/ Blokvarme</v>
      </c>
      <c r="J911" s="1" t="str">
        <f ca="1">INDEX(Anvendelseskode!B:B,MATCH($F911,Anvendelseskode!$A:$A,0))</f>
        <v>Fritliggende enfamilieshus (parcelhus)</v>
      </c>
      <c r="K911" s="1" t="str">
        <f ca="1">INDEX(Anvendelseskode!C:C,MATCH($F911,Anvendelseskode!$A:$A,0))</f>
        <v>Parcelhuse</v>
      </c>
      <c r="L911" s="1" t="str">
        <f ca="1">INDEX(Anvendelseskode!D:D,MATCH($F911,Anvendelseskode!$A:$A,0))</f>
        <v>Private husholdninger</v>
      </c>
      <c r="M911" s="1" t="str">
        <f ca="1">IFERROR(INDEX(SBi!$2:$2,MATCH(H911,SBi!$1:$1,1)),SBi!$K$2)</f>
        <v>1961-1972</v>
      </c>
      <c r="N911" s="1">
        <f ca="1">INDEX(SBi!$C$3:$K$28,MATCH(F911,SBi!$B$3:$B$28,0),MATCH(M911,SBi!$C$2:$K$2,0))</f>
        <v>134.30000000000001</v>
      </c>
      <c r="O911" s="16">
        <f t="shared" ca="1" si="190"/>
        <v>18.264800000000005</v>
      </c>
      <c r="P911" s="16" t="str">
        <f ca="1">IFERROR(INDEX(VpD!$2:$2,MATCH(H911,VpD!$1:$1,1)),VpD!$I$2)</f>
        <v>1961-1972</v>
      </c>
      <c r="Q911" s="1">
        <f ca="1">INDEX(VpD!$C$3:$I$27,MATCH(F911,VpD!$B$3:$B$27,0),MATCH(P911,VpD!$C$2:$I$2,0))</f>
        <v>143</v>
      </c>
      <c r="R911" s="16">
        <f t="shared" ca="1" si="191"/>
        <v>19.448</v>
      </c>
      <c r="S911" s="14">
        <f t="shared" ca="1" si="192"/>
        <v>711323.92</v>
      </c>
      <c r="T911" s="14">
        <f t="shared" ca="1" si="193"/>
        <v>6172117.1699999999</v>
      </c>
      <c r="U911" s="14" t="str">
        <f t="shared" ca="1" si="194"/>
        <v>0A3F507E-192C-32B8-E044-0003BA298018</v>
      </c>
    </row>
    <row r="912" spans="1:21" s="14" customFormat="1" x14ac:dyDescent="0.25">
      <c r="A912" s="14">
        <f t="shared" si="182"/>
        <v>912</v>
      </c>
      <c r="B912" s="14" t="str">
        <f t="shared" ca="1" si="183"/>
        <v>56D7DAEA-5499-4F55-9F9A-3F1585C296AF</v>
      </c>
      <c r="C912" s="14" t="str">
        <f t="shared" ca="1" si="184"/>
        <v>Hyttebovej</v>
      </c>
      <c r="D912" s="14" t="str">
        <f t="shared" ca="1" si="185"/>
        <v>41</v>
      </c>
      <c r="E912" s="14" t="str">
        <f t="shared" ca="1" si="186"/>
        <v>24df</v>
      </c>
      <c r="F912" s="1">
        <f t="shared" ca="1" si="187"/>
        <v>120</v>
      </c>
      <c r="G912" s="1">
        <f t="shared" ca="1" si="188"/>
        <v>158</v>
      </c>
      <c r="H912" s="1">
        <f t="shared" ca="1" si="189"/>
        <v>1974</v>
      </c>
      <c r="I912" s="1" t="str">
        <f ca="1">INDEX(Relationstabel!$C$3:$K$10,MATCH(INDIRECT($A$1&amp;"J"&amp;A912),Relationstabel!$A$3:$A$10,0),MATCH(IFERROR(VALUE(INDIRECT($A$1&amp;"K"&amp;A912)),0),Relationstabel!$C$1:$K$1,0))</f>
        <v>Naturgas</v>
      </c>
      <c r="J912" s="1" t="str">
        <f ca="1">INDEX(Anvendelseskode!B:B,MATCH($F912,Anvendelseskode!$A:$A,0))</f>
        <v>Fritliggende enfamilieshus (parcelhus)</v>
      </c>
      <c r="K912" s="1" t="str">
        <f ca="1">INDEX(Anvendelseskode!C:C,MATCH($F912,Anvendelseskode!$A:$A,0))</f>
        <v>Parcelhuse</v>
      </c>
      <c r="L912" s="1" t="str">
        <f ca="1">INDEX(Anvendelseskode!D:D,MATCH($F912,Anvendelseskode!$A:$A,0))</f>
        <v>Private husholdninger</v>
      </c>
      <c r="M912" s="1" t="str">
        <f ca="1">IFERROR(INDEX(SBi!$2:$2,MATCH(H912,SBi!$1:$1,1)),SBi!$K$2)</f>
        <v>1973-1978</v>
      </c>
      <c r="N912" s="1">
        <f ca="1">INDEX(SBi!$C$3:$K$28,MATCH(F912,SBi!$B$3:$B$28,0),MATCH(M912,SBi!$C$2:$K$2,0))</f>
        <v>119.8</v>
      </c>
      <c r="O912" s="16">
        <f t="shared" ca="1" si="190"/>
        <v>18.928399999999996</v>
      </c>
      <c r="P912" s="16" t="str">
        <f ca="1">IFERROR(INDEX(VpD!$2:$2,MATCH(H912,VpD!$1:$1,1)),VpD!$I$2)</f>
        <v>1973-1978</v>
      </c>
      <c r="Q912" s="1">
        <f ca="1">INDEX(VpD!$C$3:$I$27,MATCH(F912,VpD!$B$3:$B$27,0),MATCH(P912,VpD!$C$2:$I$2,0))</f>
        <v>117</v>
      </c>
      <c r="R912" s="16">
        <f t="shared" ca="1" si="191"/>
        <v>18.486000000000001</v>
      </c>
      <c r="S912" s="14">
        <f t="shared" ca="1" si="192"/>
        <v>713909.76000000001</v>
      </c>
      <c r="T912" s="14">
        <f t="shared" ca="1" si="193"/>
        <v>6169106.75</v>
      </c>
      <c r="U912" s="14" t="str">
        <f t="shared" ca="1" si="194"/>
        <v>0A3F507E-1A2C-32B8-E044-0003BA298018</v>
      </c>
    </row>
    <row r="913" spans="1:21" s="14" customFormat="1" x14ac:dyDescent="0.25">
      <c r="A913" s="14">
        <f t="shared" si="182"/>
        <v>913</v>
      </c>
      <c r="B913" s="14" t="str">
        <f t="shared" ca="1" si="183"/>
        <v>AAF79701-4BEA-4AEA-AF51-F58702434098</v>
      </c>
      <c r="C913" s="14" t="str">
        <f t="shared" ca="1" si="184"/>
        <v>Kollerupvej</v>
      </c>
      <c r="D913" s="14" t="str">
        <f t="shared" ca="1" si="185"/>
        <v>41</v>
      </c>
      <c r="E913" s="14" t="str">
        <f t="shared" ca="1" si="186"/>
        <v>6hy</v>
      </c>
      <c r="F913" s="1">
        <f t="shared" ca="1" si="187"/>
        <v>130</v>
      </c>
      <c r="G913" s="1">
        <f t="shared" ca="1" si="188"/>
        <v>111</v>
      </c>
      <c r="H913" s="1">
        <f t="shared" ca="1" si="189"/>
        <v>1964</v>
      </c>
      <c r="I913" s="1" t="str">
        <f ca="1">INDEX(Relationstabel!$C$3:$K$10,MATCH(INDIRECT($A$1&amp;"J"&amp;A913),Relationstabel!$A$3:$A$10,0),MATCH(IFERROR(VALUE(INDIRECT($A$1&amp;"K"&amp;A913)),0),Relationstabel!$C$1:$K$1,0))</f>
        <v>Naturgas</v>
      </c>
      <c r="J913" s="1" t="str">
        <f ca="1">INDEX(Anvendelseskode!B:B,MATCH($F913,Anvendelseskode!$A:$A,0))</f>
        <v>Række-, kæde-, dobbelthus (lodret adskillelse mellem enhederne)</v>
      </c>
      <c r="K913" s="1" t="str">
        <f ca="1">INDEX(Anvendelseskode!C:C,MATCH($F913,Anvendelseskode!$A:$A,0))</f>
        <v>Række-, kæde og dobbelthuse</v>
      </c>
      <c r="L913" s="1" t="str">
        <f ca="1">INDEX(Anvendelseskode!D:D,MATCH($F913,Anvendelseskode!$A:$A,0))</f>
        <v>Private husholdninger</v>
      </c>
      <c r="M913" s="1" t="str">
        <f ca="1">IFERROR(INDEX(SBi!$2:$2,MATCH(H913,SBi!$1:$1,1)),SBi!$K$2)</f>
        <v>1961-1972</v>
      </c>
      <c r="N913" s="1">
        <f ca="1">INDEX(SBi!$C$3:$K$28,MATCH(F913,SBi!$B$3:$B$28,0),MATCH(M913,SBi!$C$2:$K$2,0))</f>
        <v>119.9</v>
      </c>
      <c r="O913" s="16">
        <f t="shared" ca="1" si="190"/>
        <v>13.308900000000001</v>
      </c>
      <c r="P913" s="16" t="str">
        <f ca="1">IFERROR(INDEX(VpD!$2:$2,MATCH(H913,VpD!$1:$1,1)),VpD!$I$2)</f>
        <v>1961-1972</v>
      </c>
      <c r="Q913" s="1">
        <f ca="1">INDEX(VpD!$C$3:$I$27,MATCH(F913,VpD!$B$3:$B$27,0),MATCH(P913,VpD!$C$2:$I$2,0))</f>
        <v>120</v>
      </c>
      <c r="R913" s="16">
        <f t="shared" ca="1" si="191"/>
        <v>13.32</v>
      </c>
      <c r="S913" s="14">
        <f t="shared" ca="1" si="192"/>
        <v>713751.72</v>
      </c>
      <c r="T913" s="14">
        <f t="shared" ca="1" si="193"/>
        <v>6169101.6799999997</v>
      </c>
      <c r="U913" s="14" t="str">
        <f t="shared" ca="1" si="194"/>
        <v>0A3F507E-1C2C-32B8-E044-0003BA298018</v>
      </c>
    </row>
    <row r="914" spans="1:21" s="14" customFormat="1" x14ac:dyDescent="0.25">
      <c r="A914" s="14">
        <f t="shared" si="182"/>
        <v>914</v>
      </c>
      <c r="B914" s="14" t="str">
        <f t="shared" ca="1" si="183"/>
        <v>C6869A8A-63E7-4423-9CFD-044C915E6C05</v>
      </c>
      <c r="C914" s="14" t="str">
        <f t="shared" ca="1" si="184"/>
        <v>Syvhøjvænge</v>
      </c>
      <c r="D914" s="14" t="str">
        <f t="shared" ca="1" si="185"/>
        <v>262</v>
      </c>
      <c r="E914" s="14" t="str">
        <f t="shared" ca="1" si="186"/>
        <v>22aq</v>
      </c>
      <c r="F914" s="1">
        <f t="shared" ca="1" si="187"/>
        <v>120</v>
      </c>
      <c r="G914" s="1">
        <f t="shared" ca="1" si="188"/>
        <v>135</v>
      </c>
      <c r="H914" s="1">
        <f t="shared" ca="1" si="189"/>
        <v>1973</v>
      </c>
      <c r="I914" s="1" t="str">
        <f ca="1">INDEX(Relationstabel!$C$3:$K$10,MATCH(INDIRECT($A$1&amp;"J"&amp;A914),Relationstabel!$A$3:$A$10,0),MATCH(IFERROR(VALUE(INDIRECT($A$1&amp;"K"&amp;A914)),0),Relationstabel!$C$1:$K$1,0))</f>
        <v>Naturgas</v>
      </c>
      <c r="J914" s="1" t="str">
        <f ca="1">INDEX(Anvendelseskode!B:B,MATCH($F914,Anvendelseskode!$A:$A,0))</f>
        <v>Fritliggende enfamilieshus (parcelhus)</v>
      </c>
      <c r="K914" s="1" t="str">
        <f ca="1">INDEX(Anvendelseskode!C:C,MATCH($F914,Anvendelseskode!$A:$A,0))</f>
        <v>Parcelhuse</v>
      </c>
      <c r="L914" s="1" t="str">
        <f ca="1">INDEX(Anvendelseskode!D:D,MATCH($F914,Anvendelseskode!$A:$A,0))</f>
        <v>Private husholdninger</v>
      </c>
      <c r="M914" s="1" t="str">
        <f ca="1">IFERROR(INDEX(SBi!$2:$2,MATCH(H914,SBi!$1:$1,1)),SBi!$K$2)</f>
        <v>1973-1978</v>
      </c>
      <c r="N914" s="1">
        <f ca="1">INDEX(SBi!$C$3:$K$28,MATCH(F914,SBi!$B$3:$B$28,0),MATCH(M914,SBi!$C$2:$K$2,0))</f>
        <v>119.8</v>
      </c>
      <c r="O914" s="16">
        <f t="shared" ca="1" si="190"/>
        <v>16.172999999999998</v>
      </c>
      <c r="P914" s="16" t="str">
        <f ca="1">IFERROR(INDEX(VpD!$2:$2,MATCH(H914,VpD!$1:$1,1)),VpD!$I$2)</f>
        <v>1973-1978</v>
      </c>
      <c r="Q914" s="1">
        <f ca="1">INDEX(VpD!$C$3:$I$27,MATCH(F914,VpD!$B$3:$B$27,0),MATCH(P914,VpD!$C$2:$I$2,0))</f>
        <v>117</v>
      </c>
      <c r="R914" s="16">
        <f t="shared" ca="1" si="191"/>
        <v>15.795</v>
      </c>
      <c r="S914" s="14">
        <f t="shared" ca="1" si="192"/>
        <v>711948.68</v>
      </c>
      <c r="T914" s="14">
        <f t="shared" ca="1" si="193"/>
        <v>6172341.0599999996</v>
      </c>
      <c r="U914" s="14" t="str">
        <f t="shared" ca="1" si="194"/>
        <v>0A3F507E-232F-32B8-E044-0003BA298018</v>
      </c>
    </row>
    <row r="915" spans="1:21" s="14" customFormat="1" x14ac:dyDescent="0.25">
      <c r="A915" s="14">
        <f t="shared" si="182"/>
        <v>915</v>
      </c>
      <c r="B915" s="14" t="str">
        <f t="shared" ca="1" si="183"/>
        <v>E1A8A61C-25FC-4101-ACCE-3E535E5437DB</v>
      </c>
      <c r="C915" s="14" t="str">
        <f t="shared" ca="1" si="184"/>
        <v>Gammelgårds Alle</v>
      </c>
      <c r="D915" s="14" t="str">
        <f t="shared" ca="1" si="185"/>
        <v>27</v>
      </c>
      <c r="E915" s="14" t="str">
        <f t="shared" ca="1" si="186"/>
        <v>3am</v>
      </c>
      <c r="F915" s="1">
        <f t="shared" ca="1" si="187"/>
        <v>140</v>
      </c>
      <c r="G915" s="1">
        <f t="shared" ca="1" si="188"/>
        <v>3228</v>
      </c>
      <c r="H915" s="1">
        <f t="shared" ca="1" si="189"/>
        <v>1966</v>
      </c>
      <c r="I915" s="1" t="str">
        <f ca="1">INDEX(Relationstabel!$C$3:$K$10,MATCH(INDIRECT($A$1&amp;"J"&amp;A915),Relationstabel!$A$3:$A$10,0),MATCH(IFERROR(VALUE(INDIRECT($A$1&amp;"K"&amp;A915)),0),Relationstabel!$C$1:$K$1,0))</f>
        <v>Fjernvarme/ Blokvarme</v>
      </c>
      <c r="J915" s="1" t="str">
        <f ca="1">INDEX(Anvendelseskode!B:B,MATCH($F915,Anvendelseskode!$A:$A,0))</f>
        <v>Etageboligbebyggelse</v>
      </c>
      <c r="K915" s="1" t="str">
        <f ca="1">INDEX(Anvendelseskode!C:C,MATCH($F915,Anvendelseskode!$A:$A,0))</f>
        <v>Etageboligbebyggelse</v>
      </c>
      <c r="L915" s="1" t="str">
        <f ca="1">INDEX(Anvendelseskode!D:D,MATCH($F915,Anvendelseskode!$A:$A,0))</f>
        <v>Private husholdninger</v>
      </c>
      <c r="M915" s="1" t="str">
        <f ca="1">IFERROR(INDEX(SBi!$2:$2,MATCH(H915,SBi!$1:$1,1)),SBi!$K$2)</f>
        <v>1961-1972</v>
      </c>
      <c r="N915" s="1">
        <f ca="1">INDEX(SBi!$C$3:$K$28,MATCH(F915,SBi!$B$3:$B$28,0),MATCH(M915,SBi!$C$2:$K$2,0))</f>
        <v>132.30000000000001</v>
      </c>
      <c r="O915" s="16">
        <f t="shared" ca="1" si="190"/>
        <v>427.06440000000003</v>
      </c>
      <c r="P915" s="16" t="str">
        <f ca="1">IFERROR(INDEX(VpD!$2:$2,MATCH(H915,VpD!$1:$1,1)),VpD!$I$2)</f>
        <v>1961-1972</v>
      </c>
      <c r="Q915" s="1">
        <f ca="1">INDEX(VpD!$C$3:$I$27,MATCH(F915,VpD!$B$3:$B$27,0),MATCH(P915,VpD!$C$2:$I$2,0))</f>
        <v>126</v>
      </c>
      <c r="R915" s="16">
        <f t="shared" ca="1" si="191"/>
        <v>406.72800000000001</v>
      </c>
      <c r="S915" s="14">
        <f t="shared" ca="1" si="192"/>
        <v>712972.81</v>
      </c>
      <c r="T915" s="14">
        <f t="shared" ca="1" si="193"/>
        <v>6169767.9500000002</v>
      </c>
      <c r="U915" s="14" t="str">
        <f t="shared" ca="1" si="194"/>
        <v>0A3F507E-1733-32B8-E044-0003BA298018</v>
      </c>
    </row>
    <row r="916" spans="1:21" s="14" customFormat="1" x14ac:dyDescent="0.25">
      <c r="A916" s="14">
        <f t="shared" si="182"/>
        <v>916</v>
      </c>
      <c r="B916" s="14" t="str">
        <f t="shared" ca="1" si="183"/>
        <v>11A37BEB-F874-4380-B7FC-559F6517C073</v>
      </c>
      <c r="C916" s="14" t="str">
        <f t="shared" ca="1" si="184"/>
        <v>Mejsebo</v>
      </c>
      <c r="D916" s="14" t="str">
        <f t="shared" ca="1" si="185"/>
        <v>7</v>
      </c>
      <c r="E916" s="14" t="str">
        <f t="shared" ca="1" si="186"/>
        <v>6tp</v>
      </c>
      <c r="F916" s="1">
        <f t="shared" ca="1" si="187"/>
        <v>130</v>
      </c>
      <c r="G916" s="1">
        <f t="shared" ca="1" si="188"/>
        <v>109</v>
      </c>
      <c r="H916" s="1">
        <f t="shared" ca="1" si="189"/>
        <v>1978</v>
      </c>
      <c r="I916" s="1" t="str">
        <f ca="1">INDEX(Relationstabel!$C$3:$K$10,MATCH(INDIRECT($A$1&amp;"J"&amp;A916),Relationstabel!$A$3:$A$10,0),MATCH(IFERROR(VALUE(INDIRECT($A$1&amp;"K"&amp;A916)),0),Relationstabel!$C$1:$K$1,0))</f>
        <v>Fjernvarme/ Blokvarme</v>
      </c>
      <c r="J916" s="1" t="str">
        <f ca="1">INDEX(Anvendelseskode!B:B,MATCH($F916,Anvendelseskode!$A:$A,0))</f>
        <v>Række-, kæde-, dobbelthus (lodret adskillelse mellem enhederne)</v>
      </c>
      <c r="K916" s="1" t="str">
        <f ca="1">INDEX(Anvendelseskode!C:C,MATCH($F916,Anvendelseskode!$A:$A,0))</f>
        <v>Række-, kæde og dobbelthuse</v>
      </c>
      <c r="L916" s="1" t="str">
        <f ca="1">INDEX(Anvendelseskode!D:D,MATCH($F916,Anvendelseskode!$A:$A,0))</f>
        <v>Private husholdninger</v>
      </c>
      <c r="M916" s="1" t="str">
        <f ca="1">IFERROR(INDEX(SBi!$2:$2,MATCH(H916,SBi!$1:$1,1)),SBi!$K$2)</f>
        <v>1973-1978</v>
      </c>
      <c r="N916" s="1">
        <f ca="1">INDEX(SBi!$C$3:$K$28,MATCH(F916,SBi!$B$3:$B$28,0),MATCH(M916,SBi!$C$2:$K$2,0))</f>
        <v>112.6</v>
      </c>
      <c r="O916" s="16">
        <f t="shared" ca="1" si="190"/>
        <v>12.273399999999999</v>
      </c>
      <c r="P916" s="16" t="str">
        <f ca="1">IFERROR(INDEX(VpD!$2:$2,MATCH(H916,VpD!$1:$1,1)),VpD!$I$2)</f>
        <v>1973-1978</v>
      </c>
      <c r="Q916" s="1">
        <f ca="1">INDEX(VpD!$C$3:$I$27,MATCH(F916,VpD!$B$3:$B$27,0),MATCH(P916,VpD!$C$2:$I$2,0))</f>
        <v>98</v>
      </c>
      <c r="R916" s="16">
        <f t="shared" ca="1" si="191"/>
        <v>10.682</v>
      </c>
      <c r="S916" s="14">
        <f t="shared" ca="1" si="192"/>
        <v>713731.57</v>
      </c>
      <c r="T916" s="14">
        <f t="shared" ca="1" si="193"/>
        <v>6169671.6699999999</v>
      </c>
      <c r="U916" s="14" t="str">
        <f t="shared" ca="1" si="194"/>
        <v>0A3F507E-1D33-32B8-E044-0003BA298018</v>
      </c>
    </row>
    <row r="917" spans="1:21" s="14" customFormat="1" x14ac:dyDescent="0.25">
      <c r="A917" s="14">
        <f t="shared" si="182"/>
        <v>917</v>
      </c>
      <c r="B917" s="14" t="str">
        <f t="shared" ca="1" si="183"/>
        <v>0D1815FA-9B4E-4104-A764-24C1D73A30C7</v>
      </c>
      <c r="C917" s="14" t="str">
        <f t="shared" ca="1" si="184"/>
        <v>Nørrebred</v>
      </c>
      <c r="D917" s="14" t="str">
        <f t="shared" ca="1" si="185"/>
        <v>1</v>
      </c>
      <c r="E917" s="14" t="str">
        <f t="shared" ca="1" si="186"/>
        <v>12ef</v>
      </c>
      <c r="F917" s="1">
        <f t="shared" ca="1" si="187"/>
        <v>120</v>
      </c>
      <c r="G917" s="1">
        <f t="shared" ca="1" si="188"/>
        <v>114</v>
      </c>
      <c r="H917" s="1">
        <f t="shared" ca="1" si="189"/>
        <v>1999</v>
      </c>
      <c r="I917" s="1" t="str">
        <f ca="1">INDEX(Relationstabel!$C$3:$K$10,MATCH(INDIRECT($A$1&amp;"J"&amp;A917),Relationstabel!$A$3:$A$10,0),MATCH(IFERROR(VALUE(INDIRECT($A$1&amp;"K"&amp;A917)),0),Relationstabel!$C$1:$K$1,0))</f>
        <v>Elvarme</v>
      </c>
      <c r="J917" s="1" t="str">
        <f ca="1">INDEX(Anvendelseskode!B:B,MATCH($F917,Anvendelseskode!$A:$A,0))</f>
        <v>Fritliggende enfamilieshus (parcelhus)</v>
      </c>
      <c r="K917" s="1" t="str">
        <f ca="1">INDEX(Anvendelseskode!C:C,MATCH($F917,Anvendelseskode!$A:$A,0))</f>
        <v>Parcelhuse</v>
      </c>
      <c r="L917" s="1" t="str">
        <f ca="1">INDEX(Anvendelseskode!D:D,MATCH($F917,Anvendelseskode!$A:$A,0))</f>
        <v>Private husholdninger</v>
      </c>
      <c r="M917" s="1" t="str">
        <f ca="1">IFERROR(INDEX(SBi!$2:$2,MATCH(H917,SBi!$1:$1,1)),SBi!$K$2)</f>
        <v>1999-2006</v>
      </c>
      <c r="N917" s="1">
        <f ca="1">INDEX(SBi!$C$3:$K$28,MATCH(F917,SBi!$B$3:$B$28,0),MATCH(M917,SBi!$C$2:$K$2,0))</f>
        <v>83.9</v>
      </c>
      <c r="O917" s="16">
        <f t="shared" ca="1" si="190"/>
        <v>9.5646000000000004</v>
      </c>
      <c r="P917" s="16" t="str">
        <f ca="1">IFERROR(INDEX(VpD!$2:$2,MATCH(H917,VpD!$1:$1,1)),VpD!$I$2)</f>
        <v>&gt;1998</v>
      </c>
      <c r="Q917" s="1">
        <f ca="1">INDEX(VpD!$C$3:$I$27,MATCH(F917,VpD!$B$3:$B$27,0),MATCH(P917,VpD!$C$2:$I$2,0))</f>
        <v>72</v>
      </c>
      <c r="R917" s="16">
        <f t="shared" ca="1" si="191"/>
        <v>8.2080000000000002</v>
      </c>
      <c r="S917" s="14">
        <f t="shared" ca="1" si="192"/>
        <v>711609.91</v>
      </c>
      <c r="T917" s="14">
        <f t="shared" ca="1" si="193"/>
        <v>6171574.3600000003</v>
      </c>
      <c r="U917" s="14" t="str">
        <f t="shared" ca="1" si="194"/>
        <v>0A3F507E-1E33-32B8-E044-0003BA298018</v>
      </c>
    </row>
    <row r="918" spans="1:21" s="14" customFormat="1" x14ac:dyDescent="0.25">
      <c r="A918" s="14">
        <f t="shared" si="182"/>
        <v>918</v>
      </c>
      <c r="B918" s="14" t="str">
        <f t="shared" ca="1" si="183"/>
        <v>4207F941-D035-4B1D-B6B8-59778EF3261D</v>
      </c>
      <c r="C918" s="14" t="str">
        <f t="shared" ca="1" si="184"/>
        <v>Kollerupvej</v>
      </c>
      <c r="D918" s="14" t="str">
        <f t="shared" ca="1" si="185"/>
        <v>57</v>
      </c>
      <c r="E918" s="14" t="str">
        <f t="shared" ca="1" si="186"/>
        <v>1bg</v>
      </c>
      <c r="F918" s="1">
        <f t="shared" ca="1" si="187"/>
        <v>130</v>
      </c>
      <c r="G918" s="1">
        <f t="shared" ca="1" si="188"/>
        <v>130</v>
      </c>
      <c r="H918" s="1">
        <f t="shared" ca="1" si="189"/>
        <v>1974</v>
      </c>
      <c r="I918" s="1" t="str">
        <f ca="1">INDEX(Relationstabel!$C$3:$K$10,MATCH(INDIRECT($A$1&amp;"J"&amp;A918),Relationstabel!$A$3:$A$10,0),MATCH(IFERROR(VALUE(INDIRECT($A$1&amp;"K"&amp;A918)),0),Relationstabel!$C$1:$K$1,0))</f>
        <v>Fjernvarme/ Blokvarme</v>
      </c>
      <c r="J918" s="1" t="str">
        <f ca="1">INDEX(Anvendelseskode!B:B,MATCH($F918,Anvendelseskode!$A:$A,0))</f>
        <v>Række-, kæde-, dobbelthus (lodret adskillelse mellem enhederne)</v>
      </c>
      <c r="K918" s="1" t="str">
        <f ca="1">INDEX(Anvendelseskode!C:C,MATCH($F918,Anvendelseskode!$A:$A,0))</f>
        <v>Række-, kæde og dobbelthuse</v>
      </c>
      <c r="L918" s="1" t="str">
        <f ca="1">INDEX(Anvendelseskode!D:D,MATCH($F918,Anvendelseskode!$A:$A,0))</f>
        <v>Private husholdninger</v>
      </c>
      <c r="M918" s="1" t="str">
        <f ca="1">IFERROR(INDEX(SBi!$2:$2,MATCH(H918,SBi!$1:$1,1)),SBi!$K$2)</f>
        <v>1973-1978</v>
      </c>
      <c r="N918" s="1">
        <f ca="1">INDEX(SBi!$C$3:$K$28,MATCH(F918,SBi!$B$3:$B$28,0),MATCH(M918,SBi!$C$2:$K$2,0))</f>
        <v>112.6</v>
      </c>
      <c r="O918" s="16">
        <f t="shared" ca="1" si="190"/>
        <v>14.638</v>
      </c>
      <c r="P918" s="16" t="str">
        <f ca="1">IFERROR(INDEX(VpD!$2:$2,MATCH(H918,VpD!$1:$1,1)),VpD!$I$2)</f>
        <v>1973-1978</v>
      </c>
      <c r="Q918" s="1">
        <f ca="1">INDEX(VpD!$C$3:$I$27,MATCH(F918,VpD!$B$3:$B$27,0),MATCH(P918,VpD!$C$2:$I$2,0))</f>
        <v>98</v>
      </c>
      <c r="R918" s="16">
        <f t="shared" ca="1" si="191"/>
        <v>12.74</v>
      </c>
      <c r="S918" s="14">
        <f t="shared" ca="1" si="192"/>
        <v>713676.23</v>
      </c>
      <c r="T918" s="14">
        <f t="shared" ca="1" si="193"/>
        <v>6169074.9199999999</v>
      </c>
      <c r="U918" s="14" t="str">
        <f t="shared" ca="1" si="194"/>
        <v>0A3F507E-1C34-32B8-E044-0003BA298018</v>
      </c>
    </row>
    <row r="919" spans="1:21" s="14" customFormat="1" x14ac:dyDescent="0.25">
      <c r="A919" s="14">
        <f t="shared" si="182"/>
        <v>919</v>
      </c>
      <c r="B919" s="14" t="str">
        <f t="shared" ca="1" si="183"/>
        <v>E97AC422-EAF6-4F5E-A597-71849D02F2D6</v>
      </c>
      <c r="C919" s="14" t="str">
        <f t="shared" ca="1" si="184"/>
        <v>Bellishaven</v>
      </c>
      <c r="D919" s="14" t="str">
        <f t="shared" ca="1" si="185"/>
        <v>46</v>
      </c>
      <c r="E919" s="14" t="str">
        <f t="shared" ca="1" si="186"/>
        <v>27at</v>
      </c>
      <c r="F919" s="1">
        <f t="shared" ca="1" si="187"/>
        <v>130</v>
      </c>
      <c r="G919" s="1">
        <f t="shared" ca="1" si="188"/>
        <v>120</v>
      </c>
      <c r="H919" s="1">
        <f t="shared" ca="1" si="189"/>
        <v>1993</v>
      </c>
      <c r="I919" s="1" t="str">
        <f ca="1">INDEX(Relationstabel!$C$3:$K$10,MATCH(INDIRECT($A$1&amp;"J"&amp;A919),Relationstabel!$A$3:$A$10,0),MATCH(IFERROR(VALUE(INDIRECT($A$1&amp;"K"&amp;A919)),0),Relationstabel!$C$1:$K$1,0))</f>
        <v>Fjernvarme/ Blokvarme</v>
      </c>
      <c r="J919" s="1" t="str">
        <f ca="1">INDEX(Anvendelseskode!B:B,MATCH($F919,Anvendelseskode!$A:$A,0))</f>
        <v>Række-, kæde-, dobbelthus (lodret adskillelse mellem enhederne)</v>
      </c>
      <c r="K919" s="1" t="str">
        <f ca="1">INDEX(Anvendelseskode!C:C,MATCH($F919,Anvendelseskode!$A:$A,0))</f>
        <v>Række-, kæde og dobbelthuse</v>
      </c>
      <c r="L919" s="1" t="str">
        <f ca="1">INDEX(Anvendelseskode!D:D,MATCH($F919,Anvendelseskode!$A:$A,0))</f>
        <v>Private husholdninger</v>
      </c>
      <c r="M919" s="1" t="str">
        <f ca="1">IFERROR(INDEX(SBi!$2:$2,MATCH(H919,SBi!$1:$1,1)),SBi!$K$2)</f>
        <v>1979-1998</v>
      </c>
      <c r="N919" s="1">
        <f ca="1">INDEX(SBi!$C$3:$K$28,MATCH(F919,SBi!$B$3:$B$28,0),MATCH(M919,SBi!$C$2:$K$2,0))</f>
        <v>96.8</v>
      </c>
      <c r="O919" s="16">
        <f t="shared" ca="1" si="190"/>
        <v>11.616</v>
      </c>
      <c r="P919" s="16" t="str">
        <f ca="1">IFERROR(INDEX(VpD!$2:$2,MATCH(H919,VpD!$1:$1,1)),VpD!$I$2)</f>
        <v>1979-1998</v>
      </c>
      <c r="Q919" s="1">
        <f ca="1">INDEX(VpD!$C$3:$I$27,MATCH(F919,VpD!$B$3:$B$27,0),MATCH(P919,VpD!$C$2:$I$2,0))</f>
        <v>74</v>
      </c>
      <c r="R919" s="16">
        <f t="shared" ca="1" si="191"/>
        <v>8.8800000000000008</v>
      </c>
      <c r="S919" s="14">
        <f t="shared" ca="1" si="192"/>
        <v>711572</v>
      </c>
      <c r="T919" s="14">
        <f t="shared" ca="1" si="193"/>
        <v>6172514.0300000003</v>
      </c>
      <c r="U919" s="14" t="str">
        <f t="shared" ca="1" si="194"/>
        <v>0A3F507E-1536-32B8-E044-0003BA298018</v>
      </c>
    </row>
    <row r="920" spans="1:21" s="14" customFormat="1" x14ac:dyDescent="0.25">
      <c r="A920" s="14">
        <f t="shared" si="182"/>
        <v>920</v>
      </c>
      <c r="B920" s="14" t="str">
        <f t="shared" ca="1" si="183"/>
        <v>0188197C-0609-4F13-AA67-CB1096729D14</v>
      </c>
      <c r="C920" s="14" t="str">
        <f t="shared" ca="1" si="184"/>
        <v>Bæverbo</v>
      </c>
      <c r="D920" s="14" t="str">
        <f t="shared" ca="1" si="185"/>
        <v>13</v>
      </c>
      <c r="E920" s="14" t="str">
        <f t="shared" ca="1" si="186"/>
        <v>6qy</v>
      </c>
      <c r="F920" s="1">
        <f t="shared" ca="1" si="187"/>
        <v>130</v>
      </c>
      <c r="G920" s="1">
        <f t="shared" ca="1" si="188"/>
        <v>109</v>
      </c>
      <c r="H920" s="1">
        <f t="shared" ca="1" si="189"/>
        <v>1978</v>
      </c>
      <c r="I920" s="1" t="str">
        <f ca="1">INDEX(Relationstabel!$C$3:$K$10,MATCH(INDIRECT($A$1&amp;"J"&amp;A920),Relationstabel!$A$3:$A$10,0),MATCH(IFERROR(VALUE(INDIRECT($A$1&amp;"K"&amp;A920)),0),Relationstabel!$C$1:$K$1,0))</f>
        <v>Fjernvarme/ Blokvarme</v>
      </c>
      <c r="J920" s="1" t="str">
        <f ca="1">INDEX(Anvendelseskode!B:B,MATCH($F920,Anvendelseskode!$A:$A,0))</f>
        <v>Række-, kæde-, dobbelthus (lodret adskillelse mellem enhederne)</v>
      </c>
      <c r="K920" s="1" t="str">
        <f ca="1">INDEX(Anvendelseskode!C:C,MATCH($F920,Anvendelseskode!$A:$A,0))</f>
        <v>Række-, kæde og dobbelthuse</v>
      </c>
      <c r="L920" s="1" t="str">
        <f ca="1">INDEX(Anvendelseskode!D:D,MATCH($F920,Anvendelseskode!$A:$A,0))</f>
        <v>Private husholdninger</v>
      </c>
      <c r="M920" s="1" t="str">
        <f ca="1">IFERROR(INDEX(SBi!$2:$2,MATCH(H920,SBi!$1:$1,1)),SBi!$K$2)</f>
        <v>1973-1978</v>
      </c>
      <c r="N920" s="1">
        <f ca="1">INDEX(SBi!$C$3:$K$28,MATCH(F920,SBi!$B$3:$B$28,0),MATCH(M920,SBi!$C$2:$K$2,0))</f>
        <v>112.6</v>
      </c>
      <c r="O920" s="16">
        <f t="shared" ca="1" si="190"/>
        <v>12.273399999999999</v>
      </c>
      <c r="P920" s="16" t="str">
        <f ca="1">IFERROR(INDEX(VpD!$2:$2,MATCH(H920,VpD!$1:$1,1)),VpD!$I$2)</f>
        <v>1973-1978</v>
      </c>
      <c r="Q920" s="1">
        <f ca="1">INDEX(VpD!$C$3:$I$27,MATCH(F920,VpD!$B$3:$B$27,0),MATCH(P920,VpD!$C$2:$I$2,0))</f>
        <v>98</v>
      </c>
      <c r="R920" s="16">
        <f t="shared" ca="1" si="191"/>
        <v>10.682</v>
      </c>
      <c r="S920" s="14">
        <f t="shared" ca="1" si="192"/>
        <v>713671.33</v>
      </c>
      <c r="T920" s="14">
        <f t="shared" ca="1" si="193"/>
        <v>6169494.3600000003</v>
      </c>
      <c r="U920" s="14" t="str">
        <f t="shared" ca="1" si="194"/>
        <v>0A3F507E-1636-32B8-E044-0003BA298018</v>
      </c>
    </row>
    <row r="921" spans="1:21" s="14" customFormat="1" x14ac:dyDescent="0.25">
      <c r="A921" s="14">
        <f t="shared" si="182"/>
        <v>921</v>
      </c>
      <c r="B921" s="14" t="str">
        <f t="shared" ca="1" si="183"/>
        <v>39F33598-BFC3-4B2A-8314-BF4BC2059732</v>
      </c>
      <c r="C921" s="14" t="str">
        <f t="shared" ca="1" si="184"/>
        <v>Pilehavevænge</v>
      </c>
      <c r="D921" s="14" t="str">
        <f t="shared" ca="1" si="185"/>
        <v>58</v>
      </c>
      <c r="E921" s="14" t="str">
        <f t="shared" ca="1" si="186"/>
        <v>10bu</v>
      </c>
      <c r="F921" s="1">
        <f t="shared" ca="1" si="187"/>
        <v>120</v>
      </c>
      <c r="G921" s="1">
        <f t="shared" ca="1" si="188"/>
        <v>102</v>
      </c>
      <c r="H921" s="1">
        <f t="shared" ca="1" si="189"/>
        <v>1982</v>
      </c>
      <c r="I921" s="1" t="str">
        <f ca="1">INDEX(Relationstabel!$C$3:$K$10,MATCH(INDIRECT($A$1&amp;"J"&amp;A921),Relationstabel!$A$3:$A$10,0),MATCH(IFERROR(VALUE(INDIRECT($A$1&amp;"K"&amp;A921)),0),Relationstabel!$C$1:$K$1,0))</f>
        <v>Fjernvarme/ Blokvarme</v>
      </c>
      <c r="J921" s="1" t="str">
        <f ca="1">INDEX(Anvendelseskode!B:B,MATCH($F921,Anvendelseskode!$A:$A,0))</f>
        <v>Fritliggende enfamilieshus (parcelhus)</v>
      </c>
      <c r="K921" s="1" t="str">
        <f ca="1">INDEX(Anvendelseskode!C:C,MATCH($F921,Anvendelseskode!$A:$A,0))</f>
        <v>Parcelhuse</v>
      </c>
      <c r="L921" s="1" t="str">
        <f ca="1">INDEX(Anvendelseskode!D:D,MATCH($F921,Anvendelseskode!$A:$A,0))</f>
        <v>Private husholdninger</v>
      </c>
      <c r="M921" s="1" t="str">
        <f ca="1">IFERROR(INDEX(SBi!$2:$2,MATCH(H921,SBi!$1:$1,1)),SBi!$K$2)</f>
        <v>1979-1998</v>
      </c>
      <c r="N921" s="1">
        <f ca="1">INDEX(SBi!$C$3:$K$28,MATCH(F921,SBi!$B$3:$B$28,0),MATCH(M921,SBi!$C$2:$K$2,0))</f>
        <v>105.4</v>
      </c>
      <c r="O921" s="16">
        <f t="shared" ca="1" si="190"/>
        <v>10.750800000000002</v>
      </c>
      <c r="P921" s="16" t="str">
        <f ca="1">IFERROR(INDEX(VpD!$2:$2,MATCH(H921,VpD!$1:$1,1)),VpD!$I$2)</f>
        <v>1979-1998</v>
      </c>
      <c r="Q921" s="1">
        <f ca="1">INDEX(VpD!$C$3:$I$27,MATCH(F921,VpD!$B$3:$B$27,0),MATCH(P921,VpD!$C$2:$I$2,0))</f>
        <v>90</v>
      </c>
      <c r="R921" s="16">
        <f t="shared" ca="1" si="191"/>
        <v>9.18</v>
      </c>
      <c r="S921" s="14">
        <f t="shared" ca="1" si="192"/>
        <v>711286.29</v>
      </c>
      <c r="T921" s="14">
        <f t="shared" ca="1" si="193"/>
        <v>6171560.46</v>
      </c>
      <c r="U921" s="14" t="str">
        <f t="shared" ca="1" si="194"/>
        <v>0A3F507E-1F3C-32B8-E044-0003BA298018</v>
      </c>
    </row>
    <row r="922" spans="1:21" s="14" customFormat="1" x14ac:dyDescent="0.25">
      <c r="A922" s="14">
        <f t="shared" si="182"/>
        <v>922</v>
      </c>
      <c r="B922" s="14" t="str">
        <f t="shared" ca="1" si="183"/>
        <v>37579ADB-F70D-4564-9A3A-BD8C26525085</v>
      </c>
      <c r="C922" s="14" t="str">
        <f t="shared" ca="1" si="184"/>
        <v>Skærsøvej</v>
      </c>
      <c r="D922" s="14" t="str">
        <f t="shared" ca="1" si="185"/>
        <v>3</v>
      </c>
      <c r="E922" s="14" t="str">
        <f t="shared" ca="1" si="186"/>
        <v>18ar</v>
      </c>
      <c r="F922" s="1">
        <f t="shared" ca="1" si="187"/>
        <v>120</v>
      </c>
      <c r="G922" s="1">
        <f t="shared" ca="1" si="188"/>
        <v>127</v>
      </c>
      <c r="H922" s="1">
        <f t="shared" ca="1" si="189"/>
        <v>1974</v>
      </c>
      <c r="I922" s="1" t="str">
        <f ca="1">INDEX(Relationstabel!$C$3:$K$10,MATCH(INDIRECT($A$1&amp;"J"&amp;A922),Relationstabel!$A$3:$A$10,0),MATCH(IFERROR(VALUE(INDIRECT($A$1&amp;"K"&amp;A922)),0),Relationstabel!$C$1:$K$1,0))</f>
        <v>Elvarme</v>
      </c>
      <c r="J922" s="1" t="str">
        <f ca="1">INDEX(Anvendelseskode!B:B,MATCH($F922,Anvendelseskode!$A:$A,0))</f>
        <v>Fritliggende enfamilieshus (parcelhus)</v>
      </c>
      <c r="K922" s="1" t="str">
        <f ca="1">INDEX(Anvendelseskode!C:C,MATCH($F922,Anvendelseskode!$A:$A,0))</f>
        <v>Parcelhuse</v>
      </c>
      <c r="L922" s="1" t="str">
        <f ca="1">INDEX(Anvendelseskode!D:D,MATCH($F922,Anvendelseskode!$A:$A,0))</f>
        <v>Private husholdninger</v>
      </c>
      <c r="M922" s="1" t="str">
        <f ca="1">IFERROR(INDEX(SBi!$2:$2,MATCH(H922,SBi!$1:$1,1)),SBi!$K$2)</f>
        <v>1973-1978</v>
      </c>
      <c r="N922" s="1">
        <f ca="1">INDEX(SBi!$C$3:$K$28,MATCH(F922,SBi!$B$3:$B$28,0),MATCH(M922,SBi!$C$2:$K$2,0))</f>
        <v>119.8</v>
      </c>
      <c r="O922" s="16">
        <f t="shared" ca="1" si="190"/>
        <v>15.214600000000001</v>
      </c>
      <c r="P922" s="16" t="str">
        <f ca="1">IFERROR(INDEX(VpD!$2:$2,MATCH(H922,VpD!$1:$1,1)),VpD!$I$2)</f>
        <v>1973-1978</v>
      </c>
      <c r="Q922" s="1">
        <f ca="1">INDEX(VpD!$C$3:$I$27,MATCH(F922,VpD!$B$3:$B$27,0),MATCH(P922,VpD!$C$2:$I$2,0))</f>
        <v>117</v>
      </c>
      <c r="R922" s="16">
        <f t="shared" ca="1" si="191"/>
        <v>14.859</v>
      </c>
      <c r="S922" s="14">
        <f t="shared" ca="1" si="192"/>
        <v>713653.16</v>
      </c>
      <c r="T922" s="14">
        <f t="shared" ca="1" si="193"/>
        <v>6168905</v>
      </c>
      <c r="U922" s="14" t="str">
        <f t="shared" ca="1" si="194"/>
        <v>0A3F507E-213F-32B8-E044-0003BA298018</v>
      </c>
    </row>
    <row r="923" spans="1:21" s="14" customFormat="1" x14ac:dyDescent="0.25">
      <c r="A923" s="14">
        <f t="shared" si="182"/>
        <v>923</v>
      </c>
      <c r="B923" s="14" t="str">
        <f t="shared" ca="1" si="183"/>
        <v>013F47AE-3FCF-4B8B-8FE1-F4868297BEAE</v>
      </c>
      <c r="C923" s="14" t="str">
        <f t="shared" ca="1" si="184"/>
        <v>Syvhøjvænge</v>
      </c>
      <c r="D923" s="14" t="str">
        <f t="shared" ca="1" si="185"/>
        <v>10</v>
      </c>
      <c r="E923" s="14" t="str">
        <f t="shared" ca="1" si="186"/>
        <v>15aø</v>
      </c>
      <c r="F923" s="1">
        <f t="shared" ca="1" si="187"/>
        <v>120</v>
      </c>
      <c r="G923" s="1">
        <f t="shared" ca="1" si="188"/>
        <v>134</v>
      </c>
      <c r="H923" s="1">
        <f t="shared" ca="1" si="189"/>
        <v>1992</v>
      </c>
      <c r="I923" s="1" t="str">
        <f ca="1">INDEX(Relationstabel!$C$3:$K$10,MATCH(INDIRECT($A$1&amp;"J"&amp;A923),Relationstabel!$A$3:$A$10,0),MATCH(IFERROR(VALUE(INDIRECT($A$1&amp;"K"&amp;A923)),0),Relationstabel!$C$1:$K$1,0))</f>
        <v>Olie</v>
      </c>
      <c r="J923" s="1" t="str">
        <f ca="1">INDEX(Anvendelseskode!B:B,MATCH($F923,Anvendelseskode!$A:$A,0))</f>
        <v>Fritliggende enfamilieshus (parcelhus)</v>
      </c>
      <c r="K923" s="1" t="str">
        <f ca="1">INDEX(Anvendelseskode!C:C,MATCH($F923,Anvendelseskode!$A:$A,0))</f>
        <v>Parcelhuse</v>
      </c>
      <c r="L923" s="1" t="str">
        <f ca="1">INDEX(Anvendelseskode!D:D,MATCH($F923,Anvendelseskode!$A:$A,0))</f>
        <v>Private husholdninger</v>
      </c>
      <c r="M923" s="1" t="str">
        <f ca="1">IFERROR(INDEX(SBi!$2:$2,MATCH(H923,SBi!$1:$1,1)),SBi!$K$2)</f>
        <v>1979-1998</v>
      </c>
      <c r="N923" s="1">
        <f ca="1">INDEX(SBi!$C$3:$K$28,MATCH(F923,SBi!$B$3:$B$28,0),MATCH(M923,SBi!$C$2:$K$2,0))</f>
        <v>105.4</v>
      </c>
      <c r="O923" s="16">
        <f t="shared" ca="1" si="190"/>
        <v>14.1236</v>
      </c>
      <c r="P923" s="16" t="str">
        <f ca="1">IFERROR(INDEX(VpD!$2:$2,MATCH(H923,VpD!$1:$1,1)),VpD!$I$2)</f>
        <v>1979-1998</v>
      </c>
      <c r="Q923" s="1">
        <f ca="1">INDEX(VpD!$C$3:$I$27,MATCH(F923,VpD!$B$3:$B$27,0),MATCH(P923,VpD!$C$2:$I$2,0))</f>
        <v>90</v>
      </c>
      <c r="R923" s="16">
        <f t="shared" ca="1" si="191"/>
        <v>12.06</v>
      </c>
      <c r="S923" s="14">
        <f t="shared" ca="1" si="192"/>
        <v>712033.03</v>
      </c>
      <c r="T923" s="14">
        <f t="shared" ca="1" si="193"/>
        <v>6171662.9100000001</v>
      </c>
      <c r="U923" s="14" t="str">
        <f t="shared" ca="1" si="194"/>
        <v>0A3F507E-223F-32B8-E044-0003BA298018</v>
      </c>
    </row>
    <row r="924" spans="1:21" s="14" customFormat="1" x14ac:dyDescent="0.25">
      <c r="A924" s="14">
        <f t="shared" si="182"/>
        <v>924</v>
      </c>
      <c r="B924" s="14" t="str">
        <f t="shared" ca="1" si="183"/>
        <v>688DB712-745A-4060-B51D-B0E6ECA9503B</v>
      </c>
      <c r="C924" s="14" t="str">
        <f t="shared" ca="1" si="184"/>
        <v>Nørrebred</v>
      </c>
      <c r="D924" s="14" t="str">
        <f t="shared" ca="1" si="185"/>
        <v>16</v>
      </c>
      <c r="E924" s="14" t="str">
        <f t="shared" ca="1" si="186"/>
        <v>12gs</v>
      </c>
      <c r="F924" s="1">
        <f t="shared" ca="1" si="187"/>
        <v>120</v>
      </c>
      <c r="G924" s="1">
        <f t="shared" ca="1" si="188"/>
        <v>154</v>
      </c>
      <c r="H924" s="1">
        <f t="shared" ca="1" si="189"/>
        <v>1972</v>
      </c>
      <c r="I924" s="1" t="str">
        <f ca="1">INDEX(Relationstabel!$C$3:$K$10,MATCH(INDIRECT($A$1&amp;"J"&amp;A924),Relationstabel!$A$3:$A$10,0),MATCH(IFERROR(VALUE(INDIRECT($A$1&amp;"K"&amp;A924)),0),Relationstabel!$C$1:$K$1,0))</f>
        <v>Olie</v>
      </c>
      <c r="J924" s="1" t="str">
        <f ca="1">INDEX(Anvendelseskode!B:B,MATCH($F924,Anvendelseskode!$A:$A,0))</f>
        <v>Fritliggende enfamilieshus (parcelhus)</v>
      </c>
      <c r="K924" s="1" t="str">
        <f ca="1">INDEX(Anvendelseskode!C:C,MATCH($F924,Anvendelseskode!$A:$A,0))</f>
        <v>Parcelhuse</v>
      </c>
      <c r="L924" s="1" t="str">
        <f ca="1">INDEX(Anvendelseskode!D:D,MATCH($F924,Anvendelseskode!$A:$A,0))</f>
        <v>Private husholdninger</v>
      </c>
      <c r="M924" s="1" t="str">
        <f ca="1">IFERROR(INDEX(SBi!$2:$2,MATCH(H924,SBi!$1:$1,1)),SBi!$K$2)</f>
        <v>1961-1972</v>
      </c>
      <c r="N924" s="1">
        <f ca="1">INDEX(SBi!$C$3:$K$28,MATCH(F924,SBi!$B$3:$B$28,0),MATCH(M924,SBi!$C$2:$K$2,0))</f>
        <v>134.30000000000001</v>
      </c>
      <c r="O924" s="16">
        <f t="shared" ca="1" si="190"/>
        <v>20.682200000000002</v>
      </c>
      <c r="P924" s="16" t="str">
        <f ca="1">IFERROR(INDEX(VpD!$2:$2,MATCH(H924,VpD!$1:$1,1)),VpD!$I$2)</f>
        <v>1961-1972</v>
      </c>
      <c r="Q924" s="1">
        <f ca="1">INDEX(VpD!$C$3:$I$27,MATCH(F924,VpD!$B$3:$B$27,0),MATCH(P924,VpD!$C$2:$I$2,0))</f>
        <v>143</v>
      </c>
      <c r="R924" s="16">
        <f t="shared" ca="1" si="191"/>
        <v>22.021999999999998</v>
      </c>
      <c r="S924" s="14">
        <f t="shared" ca="1" si="192"/>
        <v>711775.99</v>
      </c>
      <c r="T924" s="14">
        <f t="shared" ca="1" si="193"/>
        <v>6171639.5</v>
      </c>
      <c r="U924" s="14" t="str">
        <f t="shared" ca="1" si="194"/>
        <v>0A3F507E-1E42-32B8-E044-0003BA298018</v>
      </c>
    </row>
    <row r="925" spans="1:21" s="14" customFormat="1" x14ac:dyDescent="0.25">
      <c r="A925" s="14">
        <f t="shared" si="182"/>
        <v>925</v>
      </c>
      <c r="B925" s="14" t="str">
        <f t="shared" ca="1" si="183"/>
        <v>0090737D-668D-4269-BDF6-52031506772D</v>
      </c>
      <c r="C925" s="14" t="str">
        <f t="shared" ca="1" si="184"/>
        <v>Skærsøvej</v>
      </c>
      <c r="D925" s="14" t="str">
        <f t="shared" ca="1" si="185"/>
        <v>6</v>
      </c>
      <c r="E925" s="14" t="str">
        <f t="shared" ca="1" si="186"/>
        <v>18od</v>
      </c>
      <c r="F925" s="1">
        <f t="shared" ca="1" si="187"/>
        <v>120</v>
      </c>
      <c r="G925" s="1">
        <f t="shared" ca="1" si="188"/>
        <v>139</v>
      </c>
      <c r="H925" s="1">
        <f t="shared" ca="1" si="189"/>
        <v>1978</v>
      </c>
      <c r="I925" s="1" t="str">
        <f ca="1">INDEX(Relationstabel!$C$3:$K$10,MATCH(INDIRECT($A$1&amp;"J"&amp;A925),Relationstabel!$A$3:$A$10,0),MATCH(IFERROR(VALUE(INDIRECT($A$1&amp;"K"&amp;A925)),0),Relationstabel!$C$1:$K$1,0))</f>
        <v>Naturgas</v>
      </c>
      <c r="J925" s="1" t="str">
        <f ca="1">INDEX(Anvendelseskode!B:B,MATCH($F925,Anvendelseskode!$A:$A,0))</f>
        <v>Fritliggende enfamilieshus (parcelhus)</v>
      </c>
      <c r="K925" s="1" t="str">
        <f ca="1">INDEX(Anvendelseskode!C:C,MATCH($F925,Anvendelseskode!$A:$A,0))</f>
        <v>Parcelhuse</v>
      </c>
      <c r="L925" s="1" t="str">
        <f ca="1">INDEX(Anvendelseskode!D:D,MATCH($F925,Anvendelseskode!$A:$A,0))</f>
        <v>Private husholdninger</v>
      </c>
      <c r="M925" s="1" t="str">
        <f ca="1">IFERROR(INDEX(SBi!$2:$2,MATCH(H925,SBi!$1:$1,1)),SBi!$K$2)</f>
        <v>1973-1978</v>
      </c>
      <c r="N925" s="1">
        <f ca="1">INDEX(SBi!$C$3:$K$28,MATCH(F925,SBi!$B$3:$B$28,0),MATCH(M925,SBi!$C$2:$K$2,0))</f>
        <v>119.8</v>
      </c>
      <c r="O925" s="16">
        <f t="shared" ca="1" si="190"/>
        <v>16.652200000000001</v>
      </c>
      <c r="P925" s="16" t="str">
        <f ca="1">IFERROR(INDEX(VpD!$2:$2,MATCH(H925,VpD!$1:$1,1)),VpD!$I$2)</f>
        <v>1973-1978</v>
      </c>
      <c r="Q925" s="1">
        <f ca="1">INDEX(VpD!$C$3:$I$27,MATCH(F925,VpD!$B$3:$B$27,0),MATCH(P925,VpD!$C$2:$I$2,0))</f>
        <v>117</v>
      </c>
      <c r="R925" s="16">
        <f t="shared" ca="1" si="191"/>
        <v>16.263000000000002</v>
      </c>
      <c r="S925" s="14">
        <f t="shared" ca="1" si="192"/>
        <v>713624.37</v>
      </c>
      <c r="T925" s="14">
        <f t="shared" ca="1" si="193"/>
        <v>6168944.0700000003</v>
      </c>
      <c r="U925" s="14" t="str">
        <f t="shared" ca="1" si="194"/>
        <v>0A3F507E-2142-32B8-E044-0003BA298018</v>
      </c>
    </row>
    <row r="926" spans="1:21" s="14" customFormat="1" x14ac:dyDescent="0.25">
      <c r="A926" s="14">
        <f t="shared" si="182"/>
        <v>926</v>
      </c>
      <c r="B926" s="14" t="str">
        <f t="shared" ca="1" si="183"/>
        <v>E8AE0154-8784-4FBC-A4C1-6336F80618E6</v>
      </c>
      <c r="C926" s="14" t="str">
        <f t="shared" ca="1" si="184"/>
        <v>Bjørnebo</v>
      </c>
      <c r="D926" s="14" t="str">
        <f t="shared" ca="1" si="185"/>
        <v>19</v>
      </c>
      <c r="E926" s="14" t="str">
        <f t="shared" ca="1" si="186"/>
        <v>6nm</v>
      </c>
      <c r="F926" s="1">
        <f t="shared" ca="1" si="187"/>
        <v>130</v>
      </c>
      <c r="G926" s="1">
        <f t="shared" ca="1" si="188"/>
        <v>102</v>
      </c>
      <c r="H926" s="1">
        <f t="shared" ca="1" si="189"/>
        <v>1977</v>
      </c>
      <c r="I926" s="1" t="str">
        <f ca="1">INDEX(Relationstabel!$C$3:$K$10,MATCH(INDIRECT($A$1&amp;"J"&amp;A926),Relationstabel!$A$3:$A$10,0),MATCH(IFERROR(VALUE(INDIRECT($A$1&amp;"K"&amp;A926)),0),Relationstabel!$C$1:$K$1,0))</f>
        <v>Fjernvarme/ Blokvarme</v>
      </c>
      <c r="J926" s="1" t="str">
        <f ca="1">INDEX(Anvendelseskode!B:B,MATCH($F926,Anvendelseskode!$A:$A,0))</f>
        <v>Række-, kæde-, dobbelthus (lodret adskillelse mellem enhederne)</v>
      </c>
      <c r="K926" s="1" t="str">
        <f ca="1">INDEX(Anvendelseskode!C:C,MATCH($F926,Anvendelseskode!$A:$A,0))</f>
        <v>Række-, kæde og dobbelthuse</v>
      </c>
      <c r="L926" s="1" t="str">
        <f ca="1">INDEX(Anvendelseskode!D:D,MATCH($F926,Anvendelseskode!$A:$A,0))</f>
        <v>Private husholdninger</v>
      </c>
      <c r="M926" s="1" t="str">
        <f ca="1">IFERROR(INDEX(SBi!$2:$2,MATCH(H926,SBi!$1:$1,1)),SBi!$K$2)</f>
        <v>1973-1978</v>
      </c>
      <c r="N926" s="1">
        <f ca="1">INDEX(SBi!$C$3:$K$28,MATCH(F926,SBi!$B$3:$B$28,0),MATCH(M926,SBi!$C$2:$K$2,0))</f>
        <v>112.6</v>
      </c>
      <c r="O926" s="16">
        <f t="shared" ca="1" si="190"/>
        <v>11.485199999999999</v>
      </c>
      <c r="P926" s="16" t="str">
        <f ca="1">IFERROR(INDEX(VpD!$2:$2,MATCH(H926,VpD!$1:$1,1)),VpD!$I$2)</f>
        <v>1973-1978</v>
      </c>
      <c r="Q926" s="1">
        <f ca="1">INDEX(VpD!$C$3:$I$27,MATCH(F926,VpD!$B$3:$B$27,0),MATCH(P926,VpD!$C$2:$I$2,0))</f>
        <v>98</v>
      </c>
      <c r="R926" s="16">
        <f t="shared" ca="1" si="191"/>
        <v>9.9960000000000004</v>
      </c>
      <c r="S926" s="14">
        <f t="shared" ca="1" si="192"/>
        <v>713506.61</v>
      </c>
      <c r="T926" s="14">
        <f t="shared" ca="1" si="193"/>
        <v>6169491.3099999996</v>
      </c>
      <c r="U926" s="14" t="str">
        <f t="shared" ca="1" si="194"/>
        <v>0A3F507E-154A-32B8-E044-0003BA298018</v>
      </c>
    </row>
    <row r="927" spans="1:21" s="14" customFormat="1" x14ac:dyDescent="0.25">
      <c r="A927" s="14">
        <f t="shared" si="182"/>
        <v>927</v>
      </c>
      <c r="B927" s="14" t="str">
        <f t="shared" ca="1" si="183"/>
        <v>0D6B1DC7-9AB3-44D1-B787-B0C20B0C48DD</v>
      </c>
      <c r="C927" s="14" t="str">
        <f t="shared" ca="1" si="184"/>
        <v>Bøgstedvej</v>
      </c>
      <c r="D927" s="14" t="str">
        <f t="shared" ca="1" si="185"/>
        <v>8</v>
      </c>
      <c r="E927" s="14" t="str">
        <f t="shared" ca="1" si="186"/>
        <v>24if</v>
      </c>
      <c r="F927" s="1">
        <f t="shared" ca="1" si="187"/>
        <v>130</v>
      </c>
      <c r="G927" s="1">
        <f t="shared" ca="1" si="188"/>
        <v>122</v>
      </c>
      <c r="H927" s="1">
        <f t="shared" ca="1" si="189"/>
        <v>1980</v>
      </c>
      <c r="I927" s="1" t="str">
        <f ca="1">INDEX(Relationstabel!$C$3:$K$10,MATCH(INDIRECT($A$1&amp;"J"&amp;A927),Relationstabel!$A$3:$A$10,0),MATCH(IFERROR(VALUE(INDIRECT($A$1&amp;"K"&amp;A927)),0),Relationstabel!$C$1:$K$1,0))</f>
        <v>Olie</v>
      </c>
      <c r="J927" s="1" t="str">
        <f ca="1">INDEX(Anvendelseskode!B:B,MATCH($F927,Anvendelseskode!$A:$A,0))</f>
        <v>Række-, kæde-, dobbelthus (lodret adskillelse mellem enhederne)</v>
      </c>
      <c r="K927" s="1" t="str">
        <f ca="1">INDEX(Anvendelseskode!C:C,MATCH($F927,Anvendelseskode!$A:$A,0))</f>
        <v>Række-, kæde og dobbelthuse</v>
      </c>
      <c r="L927" s="1" t="str">
        <f ca="1">INDEX(Anvendelseskode!D:D,MATCH($F927,Anvendelseskode!$A:$A,0))</f>
        <v>Private husholdninger</v>
      </c>
      <c r="M927" s="1" t="str">
        <f ca="1">IFERROR(INDEX(SBi!$2:$2,MATCH(H927,SBi!$1:$1,1)),SBi!$K$2)</f>
        <v>1979-1998</v>
      </c>
      <c r="N927" s="1">
        <f ca="1">INDEX(SBi!$C$3:$K$28,MATCH(F927,SBi!$B$3:$B$28,0),MATCH(M927,SBi!$C$2:$K$2,0))</f>
        <v>96.8</v>
      </c>
      <c r="O927" s="16">
        <f t="shared" ca="1" si="190"/>
        <v>11.8096</v>
      </c>
      <c r="P927" s="16" t="str">
        <f ca="1">IFERROR(INDEX(VpD!$2:$2,MATCH(H927,VpD!$1:$1,1)),VpD!$I$2)</f>
        <v>1979-1998</v>
      </c>
      <c r="Q927" s="1">
        <f ca="1">INDEX(VpD!$C$3:$I$27,MATCH(F927,VpD!$B$3:$B$27,0),MATCH(P927,VpD!$C$2:$I$2,0))</f>
        <v>74</v>
      </c>
      <c r="R927" s="16">
        <f t="shared" ca="1" si="191"/>
        <v>9.0280000000000005</v>
      </c>
      <c r="S927" s="14">
        <f t="shared" ca="1" si="192"/>
        <v>714161.19</v>
      </c>
      <c r="T927" s="14">
        <f t="shared" ca="1" si="193"/>
        <v>6168792.2000000002</v>
      </c>
      <c r="U927" s="14" t="str">
        <f t="shared" ca="1" si="194"/>
        <v>0A3F507E-164A-32B8-E044-0003BA298018</v>
      </c>
    </row>
    <row r="928" spans="1:21" s="14" customFormat="1" x14ac:dyDescent="0.25">
      <c r="A928" s="14">
        <f t="shared" si="182"/>
        <v>928</v>
      </c>
      <c r="B928" s="14" t="str">
        <f t="shared" ca="1" si="183"/>
        <v>329722DB-80FF-4720-AE68-9DA44257FDF9</v>
      </c>
      <c r="C928" s="14" t="str">
        <f t="shared" ca="1" si="184"/>
        <v>Humlebo</v>
      </c>
      <c r="D928" s="14" t="str">
        <f t="shared" ca="1" si="185"/>
        <v>25</v>
      </c>
      <c r="E928" s="14" t="str">
        <f t="shared" ca="1" si="186"/>
        <v>6æg</v>
      </c>
      <c r="F928" s="1">
        <f t="shared" ca="1" si="187"/>
        <v>130</v>
      </c>
      <c r="G928" s="1">
        <f t="shared" ca="1" si="188"/>
        <v>109</v>
      </c>
      <c r="H928" s="1">
        <f t="shared" ca="1" si="189"/>
        <v>1978</v>
      </c>
      <c r="I928" s="1" t="str">
        <f ca="1">INDEX(Relationstabel!$C$3:$K$10,MATCH(INDIRECT($A$1&amp;"J"&amp;A928),Relationstabel!$A$3:$A$10,0),MATCH(IFERROR(VALUE(INDIRECT($A$1&amp;"K"&amp;A928)),0),Relationstabel!$C$1:$K$1,0))</f>
        <v>Fjernvarme/ Blokvarme</v>
      </c>
      <c r="J928" s="1" t="str">
        <f ca="1">INDEX(Anvendelseskode!B:B,MATCH($F928,Anvendelseskode!$A:$A,0))</f>
        <v>Række-, kæde-, dobbelthus (lodret adskillelse mellem enhederne)</v>
      </c>
      <c r="K928" s="1" t="str">
        <f ca="1">INDEX(Anvendelseskode!C:C,MATCH($F928,Anvendelseskode!$A:$A,0))</f>
        <v>Række-, kæde og dobbelthuse</v>
      </c>
      <c r="L928" s="1" t="str">
        <f ca="1">INDEX(Anvendelseskode!D:D,MATCH($F928,Anvendelseskode!$A:$A,0))</f>
        <v>Private husholdninger</v>
      </c>
      <c r="M928" s="1" t="str">
        <f ca="1">IFERROR(INDEX(SBi!$2:$2,MATCH(H928,SBi!$1:$1,1)),SBi!$K$2)</f>
        <v>1973-1978</v>
      </c>
      <c r="N928" s="1">
        <f ca="1">INDEX(SBi!$C$3:$K$28,MATCH(F928,SBi!$B$3:$B$28,0),MATCH(M928,SBi!$C$2:$K$2,0))</f>
        <v>112.6</v>
      </c>
      <c r="O928" s="16">
        <f t="shared" ca="1" si="190"/>
        <v>12.273399999999999</v>
      </c>
      <c r="P928" s="16" t="str">
        <f ca="1">IFERROR(INDEX(VpD!$2:$2,MATCH(H928,VpD!$1:$1,1)),VpD!$I$2)</f>
        <v>1973-1978</v>
      </c>
      <c r="Q928" s="1">
        <f ca="1">INDEX(VpD!$C$3:$I$27,MATCH(F928,VpD!$B$3:$B$27,0),MATCH(P928,VpD!$C$2:$I$2,0))</f>
        <v>98</v>
      </c>
      <c r="R928" s="16">
        <f t="shared" ca="1" si="191"/>
        <v>10.682</v>
      </c>
      <c r="S928" s="14">
        <f t="shared" ca="1" si="192"/>
        <v>713540.99</v>
      </c>
      <c r="T928" s="14">
        <f t="shared" ca="1" si="193"/>
        <v>6169773.5300000003</v>
      </c>
      <c r="U928" s="14" t="str">
        <f t="shared" ca="1" si="194"/>
        <v>0A3F507E-194A-32B8-E044-0003BA298018</v>
      </c>
    </row>
    <row r="929" spans="1:21" s="14" customFormat="1" x14ac:dyDescent="0.25">
      <c r="A929" s="14">
        <f t="shared" si="182"/>
        <v>929</v>
      </c>
      <c r="B929" s="14" t="str">
        <f t="shared" ca="1" si="183"/>
        <v>FA6D43E6-1BB7-4746-B349-0C9D88E22BBF</v>
      </c>
      <c r="C929" s="14" t="str">
        <f t="shared" ca="1" si="184"/>
        <v>Kærupvej</v>
      </c>
      <c r="D929" s="14" t="str">
        <f t="shared" ca="1" si="185"/>
        <v>2</v>
      </c>
      <c r="E929" s="14" t="str">
        <f t="shared" ca="1" si="186"/>
        <v>4aæ</v>
      </c>
      <c r="F929" s="1">
        <f t="shared" ca="1" si="187"/>
        <v>120</v>
      </c>
      <c r="G929" s="1">
        <f t="shared" ca="1" si="188"/>
        <v>154</v>
      </c>
      <c r="H929" s="1">
        <f t="shared" ca="1" si="189"/>
        <v>1978</v>
      </c>
      <c r="I929" s="1" t="str">
        <f ca="1">INDEX(Relationstabel!$C$3:$K$10,MATCH(INDIRECT($A$1&amp;"J"&amp;A929),Relationstabel!$A$3:$A$10,0),MATCH(IFERROR(VALUE(INDIRECT($A$1&amp;"K"&amp;A929)),0),Relationstabel!$C$1:$K$1,0))</f>
        <v>Elvarme</v>
      </c>
      <c r="J929" s="1" t="str">
        <f ca="1">INDEX(Anvendelseskode!B:B,MATCH($F929,Anvendelseskode!$A:$A,0))</f>
        <v>Fritliggende enfamilieshus (parcelhus)</v>
      </c>
      <c r="K929" s="1" t="str">
        <f ca="1">INDEX(Anvendelseskode!C:C,MATCH($F929,Anvendelseskode!$A:$A,0))</f>
        <v>Parcelhuse</v>
      </c>
      <c r="L929" s="1" t="str">
        <f ca="1">INDEX(Anvendelseskode!D:D,MATCH($F929,Anvendelseskode!$A:$A,0))</f>
        <v>Private husholdninger</v>
      </c>
      <c r="M929" s="1" t="str">
        <f ca="1">IFERROR(INDEX(SBi!$2:$2,MATCH(H929,SBi!$1:$1,1)),SBi!$K$2)</f>
        <v>1973-1978</v>
      </c>
      <c r="N929" s="1">
        <f ca="1">INDEX(SBi!$C$3:$K$28,MATCH(F929,SBi!$B$3:$B$28,0),MATCH(M929,SBi!$C$2:$K$2,0))</f>
        <v>119.8</v>
      </c>
      <c r="O929" s="16">
        <f t="shared" ca="1" si="190"/>
        <v>18.449200000000001</v>
      </c>
      <c r="P929" s="16" t="str">
        <f ca="1">IFERROR(INDEX(VpD!$2:$2,MATCH(H929,VpD!$1:$1,1)),VpD!$I$2)</f>
        <v>1973-1978</v>
      </c>
      <c r="Q929" s="1">
        <f ca="1">INDEX(VpD!$C$3:$I$27,MATCH(F929,VpD!$B$3:$B$27,0),MATCH(P929,VpD!$C$2:$I$2,0))</f>
        <v>117</v>
      </c>
      <c r="R929" s="16">
        <f t="shared" ca="1" si="191"/>
        <v>18.018000000000001</v>
      </c>
      <c r="S929" s="14">
        <f t="shared" ca="1" si="192"/>
        <v>713165.12</v>
      </c>
      <c r="T929" s="14">
        <f t="shared" ca="1" si="193"/>
        <v>6168419.0099999998</v>
      </c>
      <c r="U929" s="14" t="str">
        <f t="shared" ca="1" si="194"/>
        <v>0A3F507E-1C4A-32B8-E044-0003BA298018</v>
      </c>
    </row>
    <row r="930" spans="1:21" s="14" customFormat="1" x14ac:dyDescent="0.25">
      <c r="A930" s="14">
        <f t="shared" si="182"/>
        <v>930</v>
      </c>
      <c r="B930" s="14" t="str">
        <f t="shared" ca="1" si="183"/>
        <v>3132637B-706F-4BB3-BA96-C351F9FCB24F</v>
      </c>
      <c r="C930" s="14" t="str">
        <f t="shared" ca="1" si="184"/>
        <v>Rendsagervej</v>
      </c>
      <c r="D930" s="14" t="str">
        <f t="shared" ca="1" si="185"/>
        <v>241</v>
      </c>
      <c r="E930" s="14" t="str">
        <f t="shared" ca="1" si="186"/>
        <v>9kz</v>
      </c>
      <c r="F930" s="1">
        <f t="shared" ca="1" si="187"/>
        <v>120</v>
      </c>
      <c r="G930" s="1">
        <f t="shared" ca="1" si="188"/>
        <v>109</v>
      </c>
      <c r="H930" s="1">
        <f t="shared" ca="1" si="189"/>
        <v>1979</v>
      </c>
      <c r="I930" s="1" t="str">
        <f ca="1">INDEX(Relationstabel!$C$3:$K$10,MATCH(INDIRECT($A$1&amp;"J"&amp;A930),Relationstabel!$A$3:$A$10,0),MATCH(IFERROR(VALUE(INDIRECT($A$1&amp;"K"&amp;A930)),0),Relationstabel!$C$1:$K$1,0))</f>
        <v>Olie</v>
      </c>
      <c r="J930" s="1" t="str">
        <f ca="1">INDEX(Anvendelseskode!B:B,MATCH($F930,Anvendelseskode!$A:$A,0))</f>
        <v>Fritliggende enfamilieshus (parcelhus)</v>
      </c>
      <c r="K930" s="1" t="str">
        <f ca="1">INDEX(Anvendelseskode!C:C,MATCH($F930,Anvendelseskode!$A:$A,0))</f>
        <v>Parcelhuse</v>
      </c>
      <c r="L930" s="1" t="str">
        <f ca="1">INDEX(Anvendelseskode!D:D,MATCH($F930,Anvendelseskode!$A:$A,0))</f>
        <v>Private husholdninger</v>
      </c>
      <c r="M930" s="1" t="str">
        <f ca="1">IFERROR(INDEX(SBi!$2:$2,MATCH(H930,SBi!$1:$1,1)),SBi!$K$2)</f>
        <v>1979-1998</v>
      </c>
      <c r="N930" s="1">
        <f ca="1">INDEX(SBi!$C$3:$K$28,MATCH(F930,SBi!$B$3:$B$28,0),MATCH(M930,SBi!$C$2:$K$2,0))</f>
        <v>105.4</v>
      </c>
      <c r="O930" s="16">
        <f t="shared" ca="1" si="190"/>
        <v>11.4886</v>
      </c>
      <c r="P930" s="16" t="str">
        <f ca="1">IFERROR(INDEX(VpD!$2:$2,MATCH(H930,VpD!$1:$1,1)),VpD!$I$2)</f>
        <v>1979-1998</v>
      </c>
      <c r="Q930" s="1">
        <f ca="1">INDEX(VpD!$C$3:$I$27,MATCH(F930,VpD!$B$3:$B$27,0),MATCH(P930,VpD!$C$2:$I$2,0))</f>
        <v>90</v>
      </c>
      <c r="R930" s="16">
        <f t="shared" ca="1" si="191"/>
        <v>9.81</v>
      </c>
      <c r="S930" s="14">
        <f t="shared" ca="1" si="192"/>
        <v>710729.6</v>
      </c>
      <c r="T930" s="14">
        <f t="shared" ca="1" si="193"/>
        <v>6171960.9400000004</v>
      </c>
      <c r="U930" s="14" t="str">
        <f t="shared" ca="1" si="194"/>
        <v>0A3F507E-204A-32B8-E044-0003BA298018</v>
      </c>
    </row>
    <row r="931" spans="1:21" s="14" customFormat="1" x14ac:dyDescent="0.25">
      <c r="A931" s="14">
        <f t="shared" si="182"/>
        <v>931</v>
      </c>
      <c r="B931" s="14" t="str">
        <f t="shared" ca="1" si="183"/>
        <v>9D51C422-E590-4078-BB24-F04A421058AA</v>
      </c>
      <c r="C931" s="14" t="str">
        <f t="shared" ca="1" si="184"/>
        <v>Svenstrupvej</v>
      </c>
      <c r="D931" s="14" t="str">
        <f t="shared" ca="1" si="185"/>
        <v>48</v>
      </c>
      <c r="E931" s="14" t="str">
        <f t="shared" ca="1" si="186"/>
        <v>12æ</v>
      </c>
      <c r="F931" s="1">
        <f t="shared" ca="1" si="187"/>
        <v>120</v>
      </c>
      <c r="G931" s="1">
        <f t="shared" ca="1" si="188"/>
        <v>147</v>
      </c>
      <c r="H931" s="1">
        <f t="shared" ca="1" si="189"/>
        <v>2006</v>
      </c>
      <c r="I931" s="1" t="str">
        <f ca="1">INDEX(Relationstabel!$C$3:$K$10,MATCH(INDIRECT($A$1&amp;"J"&amp;A931),Relationstabel!$A$3:$A$10,0),MATCH(IFERROR(VALUE(INDIRECT($A$1&amp;"K"&amp;A931)),0),Relationstabel!$C$1:$K$1,0))</f>
        <v>Naturgas</v>
      </c>
      <c r="J931" s="1" t="str">
        <f ca="1">INDEX(Anvendelseskode!B:B,MATCH($F931,Anvendelseskode!$A:$A,0))</f>
        <v>Fritliggende enfamilieshus (parcelhus)</v>
      </c>
      <c r="K931" s="1" t="str">
        <f ca="1">INDEX(Anvendelseskode!C:C,MATCH($F931,Anvendelseskode!$A:$A,0))</f>
        <v>Parcelhuse</v>
      </c>
      <c r="L931" s="1" t="str">
        <f ca="1">INDEX(Anvendelseskode!D:D,MATCH($F931,Anvendelseskode!$A:$A,0))</f>
        <v>Private husholdninger</v>
      </c>
      <c r="M931" s="1" t="str">
        <f ca="1">IFERROR(INDEX(SBi!$2:$2,MATCH(H931,SBi!$1:$1,1)),SBi!$K$2)</f>
        <v>1999-2006</v>
      </c>
      <c r="N931" s="1">
        <f ca="1">INDEX(SBi!$C$3:$K$28,MATCH(F931,SBi!$B$3:$B$28,0),MATCH(M931,SBi!$C$2:$K$2,0))</f>
        <v>83.9</v>
      </c>
      <c r="O931" s="16">
        <f t="shared" ca="1" si="190"/>
        <v>12.333300000000001</v>
      </c>
      <c r="P931" s="16" t="str">
        <f ca="1">IFERROR(INDEX(VpD!$2:$2,MATCH(H931,VpD!$1:$1,1)),VpD!$I$2)</f>
        <v>&gt;1998</v>
      </c>
      <c r="Q931" s="1">
        <f ca="1">INDEX(VpD!$C$3:$I$27,MATCH(F931,VpD!$B$3:$B$27,0),MATCH(P931,VpD!$C$2:$I$2,0))</f>
        <v>72</v>
      </c>
      <c r="R931" s="16">
        <f t="shared" ca="1" si="191"/>
        <v>10.584</v>
      </c>
      <c r="S931" s="14">
        <f t="shared" ca="1" si="192"/>
        <v>712472.85</v>
      </c>
      <c r="T931" s="14">
        <f t="shared" ca="1" si="193"/>
        <v>6169188.3200000003</v>
      </c>
      <c r="U931" s="14" t="str">
        <f t="shared" ca="1" si="194"/>
        <v>0A3F507E-2228-32B8-E044-0003BA298018</v>
      </c>
    </row>
    <row r="932" spans="1:21" s="14" customFormat="1" x14ac:dyDescent="0.25">
      <c r="A932" s="14">
        <f t="shared" si="182"/>
        <v>932</v>
      </c>
      <c r="B932" s="14" t="str">
        <f t="shared" ca="1" si="183"/>
        <v>197700BA-3819-4461-847B-E803A4A12685</v>
      </c>
      <c r="C932" s="14" t="str">
        <f t="shared" ca="1" si="184"/>
        <v>Valmuebakken</v>
      </c>
      <c r="D932" s="14" t="str">
        <f t="shared" ca="1" si="185"/>
        <v>56</v>
      </c>
      <c r="E932" s="14" t="str">
        <f t="shared" ca="1" si="186"/>
        <v>21ie</v>
      </c>
      <c r="F932" s="1">
        <f t="shared" ca="1" si="187"/>
        <v>130</v>
      </c>
      <c r="G932" s="1">
        <f t="shared" ca="1" si="188"/>
        <v>74</v>
      </c>
      <c r="H932" s="1">
        <f t="shared" ca="1" si="189"/>
        <v>1993</v>
      </c>
      <c r="I932" s="1" t="str">
        <f ca="1">INDEX(Relationstabel!$C$3:$K$10,MATCH(INDIRECT($A$1&amp;"J"&amp;A932),Relationstabel!$A$3:$A$10,0),MATCH(IFERROR(VALUE(INDIRECT($A$1&amp;"K"&amp;A932)),0),Relationstabel!$C$1:$K$1,0))</f>
        <v>Fjernvarme/ Blokvarme</v>
      </c>
      <c r="J932" s="1" t="str">
        <f ca="1">INDEX(Anvendelseskode!B:B,MATCH($F932,Anvendelseskode!$A:$A,0))</f>
        <v>Række-, kæde-, dobbelthus (lodret adskillelse mellem enhederne)</v>
      </c>
      <c r="K932" s="1" t="str">
        <f ca="1">INDEX(Anvendelseskode!C:C,MATCH($F932,Anvendelseskode!$A:$A,0))</f>
        <v>Række-, kæde og dobbelthuse</v>
      </c>
      <c r="L932" s="1" t="str">
        <f ca="1">INDEX(Anvendelseskode!D:D,MATCH($F932,Anvendelseskode!$A:$A,0))</f>
        <v>Private husholdninger</v>
      </c>
      <c r="M932" s="1" t="str">
        <f ca="1">IFERROR(INDEX(SBi!$2:$2,MATCH(H932,SBi!$1:$1,1)),SBi!$K$2)</f>
        <v>1979-1998</v>
      </c>
      <c r="N932" s="1">
        <f ca="1">INDEX(SBi!$C$3:$K$28,MATCH(F932,SBi!$B$3:$B$28,0),MATCH(M932,SBi!$C$2:$K$2,0))</f>
        <v>96.8</v>
      </c>
      <c r="O932" s="16">
        <f t="shared" ca="1" si="190"/>
        <v>7.1631999999999998</v>
      </c>
      <c r="P932" s="16" t="str">
        <f ca="1">IFERROR(INDEX(VpD!$2:$2,MATCH(H932,VpD!$1:$1,1)),VpD!$I$2)</f>
        <v>1979-1998</v>
      </c>
      <c r="Q932" s="1">
        <f ca="1">INDEX(VpD!$C$3:$I$27,MATCH(F932,VpD!$B$3:$B$27,0),MATCH(P932,VpD!$C$2:$I$2,0))</f>
        <v>74</v>
      </c>
      <c r="R932" s="16">
        <f t="shared" ca="1" si="191"/>
        <v>5.476</v>
      </c>
      <c r="S932" s="14">
        <f t="shared" ca="1" si="192"/>
        <v>711728.78</v>
      </c>
      <c r="T932" s="14">
        <f t="shared" ca="1" si="193"/>
        <v>6172549.2300000004</v>
      </c>
      <c r="U932" s="14" t="str">
        <f t="shared" ca="1" si="194"/>
        <v>0A3F507E-2428-32B8-E044-0003BA298018</v>
      </c>
    </row>
    <row r="933" spans="1:21" s="14" customFormat="1" x14ac:dyDescent="0.25">
      <c r="A933" s="14">
        <f t="shared" si="182"/>
        <v>933</v>
      </c>
      <c r="B933" s="14" t="str">
        <f t="shared" ca="1" si="183"/>
        <v>6252FF3B-E700-4BF4-B679-1E1D31FC5929</v>
      </c>
      <c r="C933" s="14" t="str">
        <f t="shared" ca="1" si="184"/>
        <v>Jydekrogen</v>
      </c>
      <c r="D933" s="14" t="str">
        <f t="shared" ca="1" si="185"/>
        <v>2</v>
      </c>
      <c r="E933" s="14" t="str">
        <f t="shared" ca="1" si="186"/>
        <v>16fx</v>
      </c>
      <c r="F933" s="1">
        <f t="shared" ca="1" si="187"/>
        <v>320</v>
      </c>
      <c r="G933" s="1">
        <f t="shared" ca="1" si="188"/>
        <v>2048</v>
      </c>
      <c r="H933" s="1">
        <f t="shared" ca="1" si="189"/>
        <v>2003</v>
      </c>
      <c r="I933" s="1" t="str">
        <f ca="1">INDEX(Relationstabel!$C$3:$K$10,MATCH(INDIRECT($A$1&amp;"J"&amp;A933),Relationstabel!$A$3:$A$10,0),MATCH(IFERROR(VALUE(INDIRECT($A$1&amp;"K"&amp;A933)),0),Relationstabel!$C$1:$K$1,0))</f>
        <v>Fjernvarme/ Blokvarme</v>
      </c>
      <c r="J933" s="1" t="str">
        <f ca="1">INDEX(Anvendelseskode!B:B,MATCH($F933,Anvendelseskode!$A:$A,0))</f>
        <v>Bygning til kontor, handel, lager herunder offentlig administration</v>
      </c>
      <c r="K933" s="1" t="str">
        <f ca="1">INDEX(Anvendelseskode!C:C,MATCH($F933,Anvendelseskode!$A:$A,0))</f>
        <v>Kontor, handel, lager, off. adm.</v>
      </c>
      <c r="L933" s="1" t="str">
        <f ca="1">INDEX(Anvendelseskode!D:D,MATCH($F933,Anvendelseskode!$A:$A,0))</f>
        <v>Handel og servicevirksomheder</v>
      </c>
      <c r="M933" s="1" t="str">
        <f ca="1">IFERROR(INDEX(SBi!$2:$2,MATCH(H933,SBi!$1:$1,1)),SBi!$K$2)</f>
        <v>1999-2006</v>
      </c>
      <c r="N933" s="1">
        <f ca="1">INDEX(SBi!$C$3:$K$28,MATCH(F933,SBi!$B$3:$B$28,0),MATCH(M933,SBi!$C$2:$K$2,0))</f>
        <v>89.6</v>
      </c>
      <c r="O933" s="16">
        <f t="shared" ca="1" si="190"/>
        <v>183.5008</v>
      </c>
      <c r="P933" s="16" t="str">
        <f ca="1">IFERROR(INDEX(VpD!$2:$2,MATCH(H933,VpD!$1:$1,1)),VpD!$I$2)</f>
        <v>&gt;1998</v>
      </c>
      <c r="Q933" s="1">
        <f ca="1">INDEX(VpD!$C$3:$I$27,MATCH(F933,VpD!$B$3:$B$27,0),MATCH(P933,VpD!$C$2:$I$2,0))</f>
        <v>77</v>
      </c>
      <c r="R933" s="16">
        <f t="shared" ca="1" si="191"/>
        <v>157.696</v>
      </c>
      <c r="S933" s="14">
        <f t="shared" ca="1" si="192"/>
        <v>712378.44</v>
      </c>
      <c r="T933" s="14">
        <f t="shared" ca="1" si="193"/>
        <v>6171684.9800000004</v>
      </c>
      <c r="U933" s="14" t="str">
        <f t="shared" ca="1" si="194"/>
        <v>0A3F507E-1B17-32B8-E044-0003BA298018</v>
      </c>
    </row>
    <row r="934" spans="1:21" s="14" customFormat="1" x14ac:dyDescent="0.25">
      <c r="A934" s="14">
        <f t="shared" si="182"/>
        <v>934</v>
      </c>
      <c r="B934" s="14" t="str">
        <f t="shared" ca="1" si="183"/>
        <v>9E30DFFE-012B-48A8-A0B2-5FF91267D902</v>
      </c>
      <c r="C934" s="14" t="str">
        <f t="shared" ca="1" si="184"/>
        <v>Jydekrogen</v>
      </c>
      <c r="D934" s="14" t="str">
        <f t="shared" ca="1" si="185"/>
        <v>2</v>
      </c>
      <c r="E934" s="14" t="str">
        <f t="shared" ca="1" si="186"/>
        <v>16fx</v>
      </c>
      <c r="F934" s="1">
        <f t="shared" ca="1" si="187"/>
        <v>320</v>
      </c>
      <c r="G934" s="1">
        <f t="shared" ca="1" si="188"/>
        <v>631</v>
      </c>
      <c r="H934" s="1">
        <f t="shared" ca="1" si="189"/>
        <v>1993</v>
      </c>
      <c r="I934" s="1" t="str">
        <f ca="1">INDEX(Relationstabel!$C$3:$K$10,MATCH(INDIRECT($A$1&amp;"J"&amp;A934),Relationstabel!$A$3:$A$10,0),MATCH(IFERROR(VALUE(INDIRECT($A$1&amp;"K"&amp;A934)),0),Relationstabel!$C$1:$K$1,0))</f>
        <v>Fjernvarme/ Blokvarme</v>
      </c>
      <c r="J934" s="1" t="str">
        <f ca="1">INDEX(Anvendelseskode!B:B,MATCH($F934,Anvendelseskode!$A:$A,0))</f>
        <v>Bygning til kontor, handel, lager herunder offentlig administration</v>
      </c>
      <c r="K934" s="1" t="str">
        <f ca="1">INDEX(Anvendelseskode!C:C,MATCH($F934,Anvendelseskode!$A:$A,0))</f>
        <v>Kontor, handel, lager, off. adm.</v>
      </c>
      <c r="L934" s="1" t="str">
        <f ca="1">INDEX(Anvendelseskode!D:D,MATCH($F934,Anvendelseskode!$A:$A,0))</f>
        <v>Handel og servicevirksomheder</v>
      </c>
      <c r="M934" s="1" t="str">
        <f ca="1">IFERROR(INDEX(SBi!$2:$2,MATCH(H934,SBi!$1:$1,1)),SBi!$K$2)</f>
        <v>1979-1998</v>
      </c>
      <c r="N934" s="1">
        <f ca="1">INDEX(SBi!$C$3:$K$28,MATCH(F934,SBi!$B$3:$B$28,0),MATCH(M934,SBi!$C$2:$K$2,0))</f>
        <v>103.3</v>
      </c>
      <c r="O934" s="16">
        <f t="shared" ca="1" si="190"/>
        <v>65.182299999999998</v>
      </c>
      <c r="P934" s="16" t="str">
        <f ca="1">IFERROR(INDEX(VpD!$2:$2,MATCH(H934,VpD!$1:$1,1)),VpD!$I$2)</f>
        <v>1979-1998</v>
      </c>
      <c r="Q934" s="1">
        <f ca="1">INDEX(VpD!$C$3:$I$27,MATCH(F934,VpD!$B$3:$B$27,0),MATCH(P934,VpD!$C$2:$I$2,0))</f>
        <v>77</v>
      </c>
      <c r="R934" s="16">
        <f t="shared" ca="1" si="191"/>
        <v>48.587000000000003</v>
      </c>
      <c r="S934" s="14">
        <f t="shared" ca="1" si="192"/>
        <v>712378.44</v>
      </c>
      <c r="T934" s="14">
        <f t="shared" ca="1" si="193"/>
        <v>6171684.9800000004</v>
      </c>
      <c r="U934" s="14" t="str">
        <f t="shared" ca="1" si="194"/>
        <v>0A3F507E-1B17-32B8-E044-0003BA298018</v>
      </c>
    </row>
    <row r="935" spans="1:21" s="14" customFormat="1" x14ac:dyDescent="0.25">
      <c r="A935" s="14">
        <f t="shared" si="182"/>
        <v>935</v>
      </c>
      <c r="B935" s="14" t="str">
        <f t="shared" ca="1" si="183"/>
        <v>2FDD78BE-1768-47E0-AAF9-D4D91DF301C4</v>
      </c>
      <c r="C935" s="14" t="str">
        <f t="shared" ca="1" si="184"/>
        <v>Valmuebakken</v>
      </c>
      <c r="D935" s="14" t="str">
        <f t="shared" ca="1" si="185"/>
        <v>40</v>
      </c>
      <c r="E935" s="14" t="str">
        <f t="shared" ca="1" si="186"/>
        <v>21iu</v>
      </c>
      <c r="F935" s="1">
        <f t="shared" ca="1" si="187"/>
        <v>130</v>
      </c>
      <c r="G935" s="1">
        <f t="shared" ca="1" si="188"/>
        <v>102</v>
      </c>
      <c r="H935" s="1">
        <f t="shared" ca="1" si="189"/>
        <v>1993</v>
      </c>
      <c r="I935" s="1" t="str">
        <f ca="1">INDEX(Relationstabel!$C$3:$K$10,MATCH(INDIRECT($A$1&amp;"J"&amp;A935),Relationstabel!$A$3:$A$10,0),MATCH(IFERROR(VALUE(INDIRECT($A$1&amp;"K"&amp;A935)),0),Relationstabel!$C$1:$K$1,0))</f>
        <v>Fjernvarme/ Blokvarme</v>
      </c>
      <c r="J935" s="1" t="str">
        <f ca="1">INDEX(Anvendelseskode!B:B,MATCH($F935,Anvendelseskode!$A:$A,0))</f>
        <v>Række-, kæde-, dobbelthus (lodret adskillelse mellem enhederne)</v>
      </c>
      <c r="K935" s="1" t="str">
        <f ca="1">INDEX(Anvendelseskode!C:C,MATCH($F935,Anvendelseskode!$A:$A,0))</f>
        <v>Række-, kæde og dobbelthuse</v>
      </c>
      <c r="L935" s="1" t="str">
        <f ca="1">INDEX(Anvendelseskode!D:D,MATCH($F935,Anvendelseskode!$A:$A,0))</f>
        <v>Private husholdninger</v>
      </c>
      <c r="M935" s="1" t="str">
        <f ca="1">IFERROR(INDEX(SBi!$2:$2,MATCH(H935,SBi!$1:$1,1)),SBi!$K$2)</f>
        <v>1979-1998</v>
      </c>
      <c r="N935" s="1">
        <f ca="1">INDEX(SBi!$C$3:$K$28,MATCH(F935,SBi!$B$3:$B$28,0),MATCH(M935,SBi!$C$2:$K$2,0))</f>
        <v>96.8</v>
      </c>
      <c r="O935" s="16">
        <f t="shared" ca="1" si="190"/>
        <v>9.8735999999999997</v>
      </c>
      <c r="P935" s="16" t="str">
        <f ca="1">IFERROR(INDEX(VpD!$2:$2,MATCH(H935,VpD!$1:$1,1)),VpD!$I$2)</f>
        <v>1979-1998</v>
      </c>
      <c r="Q935" s="1">
        <f ca="1">INDEX(VpD!$C$3:$I$27,MATCH(F935,VpD!$B$3:$B$27,0),MATCH(P935,VpD!$C$2:$I$2,0))</f>
        <v>74</v>
      </c>
      <c r="R935" s="16">
        <f t="shared" ca="1" si="191"/>
        <v>7.548</v>
      </c>
      <c r="S935" s="14">
        <f t="shared" ca="1" si="192"/>
        <v>711701.34</v>
      </c>
      <c r="T935" s="14">
        <f t="shared" ca="1" si="193"/>
        <v>6172465.8099999996</v>
      </c>
      <c r="U935" s="14" t="str">
        <f t="shared" ca="1" si="194"/>
        <v>0A3F507E-2418-32B8-E044-0003BA298018</v>
      </c>
    </row>
    <row r="936" spans="1:21" s="14" customFormat="1" x14ac:dyDescent="0.25">
      <c r="A936" s="14">
        <f t="shared" si="182"/>
        <v>936</v>
      </c>
      <c r="B936" s="14" t="str">
        <f t="shared" ca="1" si="183"/>
        <v>BFE5B279-F348-4EEC-89EA-0AFDF84E07F2</v>
      </c>
      <c r="C936" s="14" t="str">
        <f t="shared" ca="1" si="184"/>
        <v>Bellishaven</v>
      </c>
      <c r="D936" s="14" t="str">
        <f t="shared" ca="1" si="185"/>
        <v>27</v>
      </c>
      <c r="E936" s="14" t="str">
        <f t="shared" ca="1" si="186"/>
        <v>27aa</v>
      </c>
      <c r="F936" s="1">
        <f t="shared" ca="1" si="187"/>
        <v>130</v>
      </c>
      <c r="G936" s="1">
        <f t="shared" ca="1" si="188"/>
        <v>60</v>
      </c>
      <c r="H936" s="1">
        <f t="shared" ca="1" si="189"/>
        <v>1993</v>
      </c>
      <c r="I936" s="1" t="str">
        <f ca="1">INDEX(Relationstabel!$C$3:$K$10,MATCH(INDIRECT($A$1&amp;"J"&amp;A936),Relationstabel!$A$3:$A$10,0),MATCH(IFERROR(VALUE(INDIRECT($A$1&amp;"K"&amp;A936)),0),Relationstabel!$C$1:$K$1,0))</f>
        <v>Fjernvarme/ Blokvarme</v>
      </c>
      <c r="J936" s="1" t="str">
        <f ca="1">INDEX(Anvendelseskode!B:B,MATCH($F936,Anvendelseskode!$A:$A,0))</f>
        <v>Række-, kæde-, dobbelthus (lodret adskillelse mellem enhederne)</v>
      </c>
      <c r="K936" s="1" t="str">
        <f ca="1">INDEX(Anvendelseskode!C:C,MATCH($F936,Anvendelseskode!$A:$A,0))</f>
        <v>Række-, kæde og dobbelthuse</v>
      </c>
      <c r="L936" s="1" t="str">
        <f ca="1">INDEX(Anvendelseskode!D:D,MATCH($F936,Anvendelseskode!$A:$A,0))</f>
        <v>Private husholdninger</v>
      </c>
      <c r="M936" s="1" t="str">
        <f ca="1">IFERROR(INDEX(SBi!$2:$2,MATCH(H936,SBi!$1:$1,1)),SBi!$K$2)</f>
        <v>1979-1998</v>
      </c>
      <c r="N936" s="1">
        <f ca="1">INDEX(SBi!$C$3:$K$28,MATCH(F936,SBi!$B$3:$B$28,0),MATCH(M936,SBi!$C$2:$K$2,0))</f>
        <v>96.8</v>
      </c>
      <c r="O936" s="16">
        <f t="shared" ca="1" si="190"/>
        <v>5.8079999999999998</v>
      </c>
      <c r="P936" s="16" t="str">
        <f ca="1">IFERROR(INDEX(VpD!$2:$2,MATCH(H936,VpD!$1:$1,1)),VpD!$I$2)</f>
        <v>1979-1998</v>
      </c>
      <c r="Q936" s="1">
        <f ca="1">INDEX(VpD!$C$3:$I$27,MATCH(F936,VpD!$B$3:$B$27,0),MATCH(P936,VpD!$C$2:$I$2,0))</f>
        <v>74</v>
      </c>
      <c r="R936" s="16">
        <f t="shared" ca="1" si="191"/>
        <v>4.4400000000000004</v>
      </c>
      <c r="S936" s="14">
        <f t="shared" ca="1" si="192"/>
        <v>711526.89</v>
      </c>
      <c r="T936" s="14">
        <f t="shared" ca="1" si="193"/>
        <v>6172421.2800000003</v>
      </c>
      <c r="U936" s="14" t="str">
        <f t="shared" ca="1" si="194"/>
        <v>0A3F507E-1523-32B8-E044-0003BA298018</v>
      </c>
    </row>
    <row r="937" spans="1:21" s="14" customFormat="1" x14ac:dyDescent="0.25">
      <c r="A937" s="14">
        <f t="shared" si="182"/>
        <v>937</v>
      </c>
      <c r="B937" s="14" t="str">
        <f t="shared" ca="1" si="183"/>
        <v>D880AF11-8E93-4EC0-A6C5-0DCED3E6B5A3</v>
      </c>
      <c r="C937" s="14" t="str">
        <f t="shared" ca="1" si="184"/>
        <v>Pilehavevænge</v>
      </c>
      <c r="D937" s="14" t="str">
        <f t="shared" ca="1" si="185"/>
        <v>45</v>
      </c>
      <c r="E937" s="14" t="str">
        <f t="shared" ca="1" si="186"/>
        <v>10dr</v>
      </c>
      <c r="F937" s="1">
        <f t="shared" ca="1" si="187"/>
        <v>120</v>
      </c>
      <c r="G937" s="1">
        <f t="shared" ca="1" si="188"/>
        <v>149</v>
      </c>
      <c r="H937" s="1">
        <f t="shared" ca="1" si="189"/>
        <v>1967</v>
      </c>
      <c r="I937" s="1" t="str">
        <f ca="1">INDEX(Relationstabel!$C$3:$K$10,MATCH(INDIRECT($A$1&amp;"J"&amp;A937),Relationstabel!$A$3:$A$10,0),MATCH(IFERROR(VALUE(INDIRECT($A$1&amp;"K"&amp;A937)),0),Relationstabel!$C$1:$K$1,0))</f>
        <v>Fjernvarme/ Blokvarme</v>
      </c>
      <c r="J937" s="1" t="str">
        <f ca="1">INDEX(Anvendelseskode!B:B,MATCH($F937,Anvendelseskode!$A:$A,0))</f>
        <v>Fritliggende enfamilieshus (parcelhus)</v>
      </c>
      <c r="K937" s="1" t="str">
        <f ca="1">INDEX(Anvendelseskode!C:C,MATCH($F937,Anvendelseskode!$A:$A,0))</f>
        <v>Parcelhuse</v>
      </c>
      <c r="L937" s="1" t="str">
        <f ca="1">INDEX(Anvendelseskode!D:D,MATCH($F937,Anvendelseskode!$A:$A,0))</f>
        <v>Private husholdninger</v>
      </c>
      <c r="M937" s="1" t="str">
        <f ca="1">IFERROR(INDEX(SBi!$2:$2,MATCH(H937,SBi!$1:$1,1)),SBi!$K$2)</f>
        <v>1961-1972</v>
      </c>
      <c r="N937" s="1">
        <f ca="1">INDEX(SBi!$C$3:$K$28,MATCH(F937,SBi!$B$3:$B$28,0),MATCH(M937,SBi!$C$2:$K$2,0))</f>
        <v>134.30000000000001</v>
      </c>
      <c r="O937" s="16">
        <f t="shared" ca="1" si="190"/>
        <v>20.0107</v>
      </c>
      <c r="P937" s="16" t="str">
        <f ca="1">IFERROR(INDEX(VpD!$2:$2,MATCH(H937,VpD!$1:$1,1)),VpD!$I$2)</f>
        <v>1961-1972</v>
      </c>
      <c r="Q937" s="1">
        <f ca="1">INDEX(VpD!$C$3:$I$27,MATCH(F937,VpD!$B$3:$B$27,0),MATCH(P937,VpD!$C$2:$I$2,0))</f>
        <v>143</v>
      </c>
      <c r="R937" s="16">
        <f t="shared" ca="1" si="191"/>
        <v>21.306999999999999</v>
      </c>
      <c r="S937" s="14">
        <f t="shared" ca="1" si="192"/>
        <v>711121.25</v>
      </c>
      <c r="T937" s="14">
        <f t="shared" ca="1" si="193"/>
        <v>6172265.9800000004</v>
      </c>
      <c r="U937" s="14" t="str">
        <f t="shared" ca="1" si="194"/>
        <v>0A3F507E-1F31-32B8-E044-0003BA298018</v>
      </c>
    </row>
    <row r="938" spans="1:21" s="14" customFormat="1" x14ac:dyDescent="0.25">
      <c r="A938" s="14">
        <f t="shared" si="182"/>
        <v>938</v>
      </c>
      <c r="B938" s="14" t="str">
        <f t="shared" ca="1" si="183"/>
        <v>A075C09D-5033-4F20-A779-6E81DD9C17A9</v>
      </c>
      <c r="C938" s="14" t="str">
        <f t="shared" ca="1" si="184"/>
        <v>Frydendalsvej</v>
      </c>
      <c r="D938" s="14" t="str">
        <f t="shared" ca="1" si="185"/>
        <v>6</v>
      </c>
      <c r="E938" s="14" t="str">
        <f t="shared" ca="1" si="186"/>
        <v>18mc</v>
      </c>
      <c r="F938" s="1">
        <f t="shared" ca="1" si="187"/>
        <v>120</v>
      </c>
      <c r="G938" s="1">
        <f t="shared" ca="1" si="188"/>
        <v>142</v>
      </c>
      <c r="H938" s="1">
        <f t="shared" ca="1" si="189"/>
        <v>1974</v>
      </c>
      <c r="I938" s="1" t="str">
        <f ca="1">INDEX(Relationstabel!$C$3:$K$10,MATCH(INDIRECT($A$1&amp;"J"&amp;A938),Relationstabel!$A$3:$A$10,0),MATCH(IFERROR(VALUE(INDIRECT($A$1&amp;"K"&amp;A938)),0),Relationstabel!$C$1:$K$1,0))</f>
        <v>Naturgas</v>
      </c>
      <c r="J938" s="1" t="str">
        <f ca="1">INDEX(Anvendelseskode!B:B,MATCH($F938,Anvendelseskode!$A:$A,0))</f>
        <v>Fritliggende enfamilieshus (parcelhus)</v>
      </c>
      <c r="K938" s="1" t="str">
        <f ca="1">INDEX(Anvendelseskode!C:C,MATCH($F938,Anvendelseskode!$A:$A,0))</f>
        <v>Parcelhuse</v>
      </c>
      <c r="L938" s="1" t="str">
        <f ca="1">INDEX(Anvendelseskode!D:D,MATCH($F938,Anvendelseskode!$A:$A,0))</f>
        <v>Private husholdninger</v>
      </c>
      <c r="M938" s="1" t="str">
        <f ca="1">IFERROR(INDEX(SBi!$2:$2,MATCH(H938,SBi!$1:$1,1)),SBi!$K$2)</f>
        <v>1973-1978</v>
      </c>
      <c r="N938" s="1">
        <f ca="1">INDEX(SBi!$C$3:$K$28,MATCH(F938,SBi!$B$3:$B$28,0),MATCH(M938,SBi!$C$2:$K$2,0))</f>
        <v>119.8</v>
      </c>
      <c r="O938" s="16">
        <f t="shared" ca="1" si="190"/>
        <v>17.011599999999998</v>
      </c>
      <c r="P938" s="16" t="str">
        <f ca="1">IFERROR(INDEX(VpD!$2:$2,MATCH(H938,VpD!$1:$1,1)),VpD!$I$2)</f>
        <v>1973-1978</v>
      </c>
      <c r="Q938" s="1">
        <f ca="1">INDEX(VpD!$C$3:$I$27,MATCH(F938,VpD!$B$3:$B$27,0),MATCH(P938,VpD!$C$2:$I$2,0))</f>
        <v>117</v>
      </c>
      <c r="R938" s="16">
        <f t="shared" ca="1" si="191"/>
        <v>16.614000000000001</v>
      </c>
      <c r="S938" s="14">
        <f t="shared" ca="1" si="192"/>
        <v>712916.88</v>
      </c>
      <c r="T938" s="14">
        <f t="shared" ca="1" si="193"/>
        <v>6168938.3499999996</v>
      </c>
      <c r="U938" s="14" t="str">
        <f t="shared" ca="1" si="194"/>
        <v>0A3F507E-171C-32B8-E044-0003BA298018</v>
      </c>
    </row>
    <row r="939" spans="1:21" s="14" customFormat="1" x14ac:dyDescent="0.25">
      <c r="A939" s="14">
        <f t="shared" si="182"/>
        <v>939</v>
      </c>
      <c r="B939" s="14" t="str">
        <f t="shared" ca="1" si="183"/>
        <v>6AF09AE8-7724-4AA0-B8DF-BA232BCF5ECD</v>
      </c>
      <c r="C939" s="14" t="str">
        <f t="shared" ca="1" si="184"/>
        <v>Gjeddesdalvej</v>
      </c>
      <c r="D939" s="14" t="str">
        <f t="shared" ca="1" si="185"/>
        <v>17</v>
      </c>
      <c r="E939" s="14" t="str">
        <f t="shared" ca="1" si="186"/>
        <v>7bq</v>
      </c>
      <c r="F939" s="1">
        <f t="shared" ca="1" si="187"/>
        <v>120</v>
      </c>
      <c r="G939" s="1">
        <f t="shared" ca="1" si="188"/>
        <v>107</v>
      </c>
      <c r="H939" s="1">
        <f t="shared" ca="1" si="189"/>
        <v>1967</v>
      </c>
      <c r="I939" s="1" t="str">
        <f ca="1">INDEX(Relationstabel!$C$3:$K$10,MATCH(INDIRECT($A$1&amp;"J"&amp;A939),Relationstabel!$A$3:$A$10,0),MATCH(IFERROR(VALUE(INDIRECT($A$1&amp;"K"&amp;A939)),0),Relationstabel!$C$1:$K$1,0))</f>
        <v>Naturgas</v>
      </c>
      <c r="J939" s="1" t="str">
        <f ca="1">INDEX(Anvendelseskode!B:B,MATCH($F939,Anvendelseskode!$A:$A,0))</f>
        <v>Fritliggende enfamilieshus (parcelhus)</v>
      </c>
      <c r="K939" s="1" t="str">
        <f ca="1">INDEX(Anvendelseskode!C:C,MATCH($F939,Anvendelseskode!$A:$A,0))</f>
        <v>Parcelhuse</v>
      </c>
      <c r="L939" s="1" t="str">
        <f ca="1">INDEX(Anvendelseskode!D:D,MATCH($F939,Anvendelseskode!$A:$A,0))</f>
        <v>Private husholdninger</v>
      </c>
      <c r="M939" s="1" t="str">
        <f ca="1">IFERROR(INDEX(SBi!$2:$2,MATCH(H939,SBi!$1:$1,1)),SBi!$K$2)</f>
        <v>1961-1972</v>
      </c>
      <c r="N939" s="1">
        <f ca="1">INDEX(SBi!$C$3:$K$28,MATCH(F939,SBi!$B$3:$B$28,0),MATCH(M939,SBi!$C$2:$K$2,0))</f>
        <v>134.30000000000001</v>
      </c>
      <c r="O939" s="16">
        <f t="shared" ca="1" si="190"/>
        <v>14.370100000000001</v>
      </c>
      <c r="P939" s="16" t="str">
        <f ca="1">IFERROR(INDEX(VpD!$2:$2,MATCH(H939,VpD!$1:$1,1)),VpD!$I$2)</f>
        <v>1961-1972</v>
      </c>
      <c r="Q939" s="1">
        <f ca="1">INDEX(VpD!$C$3:$I$27,MATCH(F939,VpD!$B$3:$B$27,0),MATCH(P939,VpD!$C$2:$I$2,0))</f>
        <v>143</v>
      </c>
      <c r="R939" s="16">
        <f t="shared" ca="1" si="191"/>
        <v>15.301</v>
      </c>
      <c r="S939" s="14">
        <f t="shared" ca="1" si="192"/>
        <v>712014.71</v>
      </c>
      <c r="T939" s="14">
        <f t="shared" ca="1" si="193"/>
        <v>6169556.8700000001</v>
      </c>
      <c r="U939" s="14" t="str">
        <f t="shared" ca="1" si="194"/>
        <v>0A3F507E-1822-32B8-E044-0003BA298018</v>
      </c>
    </row>
    <row r="940" spans="1:21" s="14" customFormat="1" x14ac:dyDescent="0.25">
      <c r="A940" s="14">
        <f t="shared" si="182"/>
        <v>940</v>
      </c>
      <c r="B940" s="14" t="str">
        <f t="shared" ca="1" si="183"/>
        <v>1E4AA0EE-9152-4719-9A1E-96B0A451F50D</v>
      </c>
      <c r="C940" s="14" t="str">
        <f t="shared" ca="1" si="184"/>
        <v>Gammelgårds Alle</v>
      </c>
      <c r="D940" s="14" t="str">
        <f t="shared" ca="1" si="185"/>
        <v>17</v>
      </c>
      <c r="E940" s="14" t="str">
        <f t="shared" ca="1" si="186"/>
        <v>3am</v>
      </c>
      <c r="F940" s="1">
        <f t="shared" ca="1" si="187"/>
        <v>140</v>
      </c>
      <c r="G940" s="1">
        <f t="shared" ca="1" si="188"/>
        <v>3228</v>
      </c>
      <c r="H940" s="1">
        <f t="shared" ca="1" si="189"/>
        <v>1966</v>
      </c>
      <c r="I940" s="1" t="str">
        <f ca="1">INDEX(Relationstabel!$C$3:$K$10,MATCH(INDIRECT($A$1&amp;"J"&amp;A940),Relationstabel!$A$3:$A$10,0),MATCH(IFERROR(VALUE(INDIRECT($A$1&amp;"K"&amp;A940)),0),Relationstabel!$C$1:$K$1,0))</f>
        <v>Fjernvarme/ Blokvarme</v>
      </c>
      <c r="J940" s="1" t="str">
        <f ca="1">INDEX(Anvendelseskode!B:B,MATCH($F940,Anvendelseskode!$A:$A,0))</f>
        <v>Etageboligbebyggelse</v>
      </c>
      <c r="K940" s="1" t="str">
        <f ca="1">INDEX(Anvendelseskode!C:C,MATCH($F940,Anvendelseskode!$A:$A,0))</f>
        <v>Etageboligbebyggelse</v>
      </c>
      <c r="L940" s="1" t="str">
        <f ca="1">INDEX(Anvendelseskode!D:D,MATCH($F940,Anvendelseskode!$A:$A,0))</f>
        <v>Private husholdninger</v>
      </c>
      <c r="M940" s="1" t="str">
        <f ca="1">IFERROR(INDEX(SBi!$2:$2,MATCH(H940,SBi!$1:$1,1)),SBi!$K$2)</f>
        <v>1961-1972</v>
      </c>
      <c r="N940" s="1">
        <f ca="1">INDEX(SBi!$C$3:$K$28,MATCH(F940,SBi!$B$3:$B$28,0),MATCH(M940,SBi!$C$2:$K$2,0))</f>
        <v>132.30000000000001</v>
      </c>
      <c r="O940" s="16">
        <f t="shared" ca="1" si="190"/>
        <v>427.06440000000003</v>
      </c>
      <c r="P940" s="16" t="str">
        <f ca="1">IFERROR(INDEX(VpD!$2:$2,MATCH(H940,VpD!$1:$1,1)),VpD!$I$2)</f>
        <v>1961-1972</v>
      </c>
      <c r="Q940" s="1">
        <f ca="1">INDEX(VpD!$C$3:$I$27,MATCH(F940,VpD!$B$3:$B$27,0),MATCH(P940,VpD!$C$2:$I$2,0))</f>
        <v>126</v>
      </c>
      <c r="R940" s="16">
        <f t="shared" ca="1" si="191"/>
        <v>406.72800000000001</v>
      </c>
      <c r="S940" s="14">
        <f t="shared" ca="1" si="192"/>
        <v>713036.91</v>
      </c>
      <c r="T940" s="14">
        <f t="shared" ca="1" si="193"/>
        <v>6169737.5099999998</v>
      </c>
      <c r="U940" s="14" t="str">
        <f t="shared" ca="1" si="194"/>
        <v>0A3F507E-172E-32B8-E044-0003BA298018</v>
      </c>
    </row>
    <row r="941" spans="1:21" s="14" customFormat="1" x14ac:dyDescent="0.25">
      <c r="A941" s="14">
        <f t="shared" si="182"/>
        <v>941</v>
      </c>
      <c r="B941" s="14" t="str">
        <f t="shared" ca="1" si="183"/>
        <v>FF37C928-EC63-4BEA-B96F-9ABD7AEE8C5A</v>
      </c>
      <c r="C941" s="14" t="str">
        <f t="shared" ca="1" si="184"/>
        <v>Mejsebo</v>
      </c>
      <c r="D941" s="14" t="str">
        <f t="shared" ca="1" si="185"/>
        <v>16</v>
      </c>
      <c r="E941" s="14" t="str">
        <f t="shared" ca="1" si="186"/>
        <v>6rg</v>
      </c>
      <c r="F941" s="1">
        <f t="shared" ca="1" si="187"/>
        <v>130</v>
      </c>
      <c r="G941" s="1">
        <f t="shared" ca="1" si="188"/>
        <v>109</v>
      </c>
      <c r="H941" s="1">
        <f t="shared" ca="1" si="189"/>
        <v>1978</v>
      </c>
      <c r="I941" s="1" t="str">
        <f ca="1">INDEX(Relationstabel!$C$3:$K$10,MATCH(INDIRECT($A$1&amp;"J"&amp;A941),Relationstabel!$A$3:$A$10,0),MATCH(IFERROR(VALUE(INDIRECT($A$1&amp;"K"&amp;A941)),0),Relationstabel!$C$1:$K$1,0))</f>
        <v>Fjernvarme/ Blokvarme</v>
      </c>
      <c r="J941" s="1" t="str">
        <f ca="1">INDEX(Anvendelseskode!B:B,MATCH($F941,Anvendelseskode!$A:$A,0))</f>
        <v>Række-, kæde-, dobbelthus (lodret adskillelse mellem enhederne)</v>
      </c>
      <c r="K941" s="1" t="str">
        <f ca="1">INDEX(Anvendelseskode!C:C,MATCH($F941,Anvendelseskode!$A:$A,0))</f>
        <v>Række-, kæde og dobbelthuse</v>
      </c>
      <c r="L941" s="1" t="str">
        <f ca="1">INDEX(Anvendelseskode!D:D,MATCH($F941,Anvendelseskode!$A:$A,0))</f>
        <v>Private husholdninger</v>
      </c>
      <c r="M941" s="1" t="str">
        <f ca="1">IFERROR(INDEX(SBi!$2:$2,MATCH(H941,SBi!$1:$1,1)),SBi!$K$2)</f>
        <v>1973-1978</v>
      </c>
      <c r="N941" s="1">
        <f ca="1">INDEX(SBi!$C$3:$K$28,MATCH(F941,SBi!$B$3:$B$28,0),MATCH(M941,SBi!$C$2:$K$2,0))</f>
        <v>112.6</v>
      </c>
      <c r="O941" s="16">
        <f t="shared" ca="1" si="190"/>
        <v>12.273399999999999</v>
      </c>
      <c r="P941" s="16" t="str">
        <f ca="1">IFERROR(INDEX(VpD!$2:$2,MATCH(H941,VpD!$1:$1,1)),VpD!$I$2)</f>
        <v>1973-1978</v>
      </c>
      <c r="Q941" s="1">
        <f ca="1">INDEX(VpD!$C$3:$I$27,MATCH(F941,VpD!$B$3:$B$27,0),MATCH(P941,VpD!$C$2:$I$2,0))</f>
        <v>98</v>
      </c>
      <c r="R941" s="16">
        <f t="shared" ca="1" si="191"/>
        <v>10.682</v>
      </c>
      <c r="S941" s="14">
        <f t="shared" ca="1" si="192"/>
        <v>713622.01</v>
      </c>
      <c r="T941" s="14">
        <f t="shared" ca="1" si="193"/>
        <v>6169634.7000000002</v>
      </c>
      <c r="U941" s="14" t="str">
        <f t="shared" ca="1" si="194"/>
        <v>0A3F507E-1D3B-32B8-E044-0003BA298018</v>
      </c>
    </row>
    <row r="942" spans="1:21" s="14" customFormat="1" x14ac:dyDescent="0.25">
      <c r="A942" s="14">
        <f t="shared" si="182"/>
        <v>942</v>
      </c>
      <c r="B942" s="14" t="str">
        <f t="shared" ca="1" si="183"/>
        <v>9822CA62-5F87-45D1-97E9-201CD3D20EE9</v>
      </c>
      <c r="C942" s="14" t="str">
        <f t="shared" ca="1" si="184"/>
        <v>Horsbred</v>
      </c>
      <c r="D942" s="14" t="str">
        <f t="shared" ca="1" si="185"/>
        <v>171</v>
      </c>
      <c r="E942" s="14" t="str">
        <f t="shared" ca="1" si="186"/>
        <v>20az</v>
      </c>
      <c r="F942" s="1">
        <f t="shared" ca="1" si="187"/>
        <v>120</v>
      </c>
      <c r="G942" s="1">
        <f t="shared" ca="1" si="188"/>
        <v>152</v>
      </c>
      <c r="H942" s="1">
        <f t="shared" ca="1" si="189"/>
        <v>1969</v>
      </c>
      <c r="I942" s="1" t="str">
        <f ca="1">INDEX(Relationstabel!$C$3:$K$10,MATCH(INDIRECT($A$1&amp;"J"&amp;A942),Relationstabel!$A$3:$A$10,0),MATCH(IFERROR(VALUE(INDIRECT($A$1&amp;"K"&amp;A942)),0),Relationstabel!$C$1:$K$1,0))</f>
        <v>Fjernvarme/ Blokvarme</v>
      </c>
      <c r="J942" s="1" t="str">
        <f ca="1">INDEX(Anvendelseskode!B:B,MATCH($F942,Anvendelseskode!$A:$A,0))</f>
        <v>Fritliggende enfamilieshus (parcelhus)</v>
      </c>
      <c r="K942" s="1" t="str">
        <f ca="1">INDEX(Anvendelseskode!C:C,MATCH($F942,Anvendelseskode!$A:$A,0))</f>
        <v>Parcelhuse</v>
      </c>
      <c r="L942" s="1" t="str">
        <f ca="1">INDEX(Anvendelseskode!D:D,MATCH($F942,Anvendelseskode!$A:$A,0))</f>
        <v>Private husholdninger</v>
      </c>
      <c r="M942" s="1" t="str">
        <f ca="1">IFERROR(INDEX(SBi!$2:$2,MATCH(H942,SBi!$1:$1,1)),SBi!$K$2)</f>
        <v>1961-1972</v>
      </c>
      <c r="N942" s="1">
        <f ca="1">INDEX(SBi!$C$3:$K$28,MATCH(F942,SBi!$B$3:$B$28,0),MATCH(M942,SBi!$C$2:$K$2,0))</f>
        <v>134.30000000000001</v>
      </c>
      <c r="O942" s="16">
        <f t="shared" ca="1" si="190"/>
        <v>20.413600000000002</v>
      </c>
      <c r="P942" s="16" t="str">
        <f ca="1">IFERROR(INDEX(VpD!$2:$2,MATCH(H942,VpD!$1:$1,1)),VpD!$I$2)</f>
        <v>1961-1972</v>
      </c>
      <c r="Q942" s="1">
        <f ca="1">INDEX(VpD!$C$3:$I$27,MATCH(F942,VpD!$B$3:$B$27,0),MATCH(P942,VpD!$C$2:$I$2,0))</f>
        <v>143</v>
      </c>
      <c r="R942" s="16">
        <f t="shared" ca="1" si="191"/>
        <v>21.736000000000001</v>
      </c>
      <c r="S942" s="14">
        <f t="shared" ca="1" si="192"/>
        <v>711237.05</v>
      </c>
      <c r="T942" s="14">
        <f t="shared" ca="1" si="193"/>
        <v>6172135.8300000001</v>
      </c>
      <c r="U942" s="14" t="str">
        <f t="shared" ca="1" si="194"/>
        <v>0A3F507E-191F-32B8-E044-0003BA298018</v>
      </c>
    </row>
    <row r="943" spans="1:21" s="14" customFormat="1" x14ac:dyDescent="0.25">
      <c r="A943" s="14">
        <f t="shared" si="182"/>
        <v>943</v>
      </c>
      <c r="B943" s="14" t="str">
        <f t="shared" ca="1" si="183"/>
        <v>47903969-2C96-471A-B887-9A467A6E9161</v>
      </c>
      <c r="C943" s="14" t="str">
        <f t="shared" ca="1" si="184"/>
        <v>Hyttebovej</v>
      </c>
      <c r="D943" s="14" t="str">
        <f t="shared" ca="1" si="185"/>
        <v>28</v>
      </c>
      <c r="E943" s="14" t="str">
        <f t="shared" ca="1" si="186"/>
        <v>24bk</v>
      </c>
      <c r="F943" s="1">
        <f t="shared" ca="1" si="187"/>
        <v>120</v>
      </c>
      <c r="G943" s="1">
        <f t="shared" ca="1" si="188"/>
        <v>117</v>
      </c>
      <c r="H943" s="1">
        <f t="shared" ca="1" si="189"/>
        <v>1973</v>
      </c>
      <c r="I943" s="1" t="str">
        <f ca="1">INDEX(Relationstabel!$C$3:$K$10,MATCH(INDIRECT($A$1&amp;"J"&amp;A943),Relationstabel!$A$3:$A$10,0),MATCH(IFERROR(VALUE(INDIRECT($A$1&amp;"K"&amp;A943)),0),Relationstabel!$C$1:$K$1,0))</f>
        <v>Elvarme</v>
      </c>
      <c r="J943" s="1" t="str">
        <f ca="1">INDEX(Anvendelseskode!B:B,MATCH($F943,Anvendelseskode!$A:$A,0))</f>
        <v>Fritliggende enfamilieshus (parcelhus)</v>
      </c>
      <c r="K943" s="1" t="str">
        <f ca="1">INDEX(Anvendelseskode!C:C,MATCH($F943,Anvendelseskode!$A:$A,0))</f>
        <v>Parcelhuse</v>
      </c>
      <c r="L943" s="1" t="str">
        <f ca="1">INDEX(Anvendelseskode!D:D,MATCH($F943,Anvendelseskode!$A:$A,0))</f>
        <v>Private husholdninger</v>
      </c>
      <c r="M943" s="1" t="str">
        <f ca="1">IFERROR(INDEX(SBi!$2:$2,MATCH(H943,SBi!$1:$1,1)),SBi!$K$2)</f>
        <v>1973-1978</v>
      </c>
      <c r="N943" s="1">
        <f ca="1">INDEX(SBi!$C$3:$K$28,MATCH(F943,SBi!$B$3:$B$28,0),MATCH(M943,SBi!$C$2:$K$2,0))</f>
        <v>119.8</v>
      </c>
      <c r="O943" s="16">
        <f t="shared" ca="1" si="190"/>
        <v>14.0166</v>
      </c>
      <c r="P943" s="16" t="str">
        <f ca="1">IFERROR(INDEX(VpD!$2:$2,MATCH(H943,VpD!$1:$1,1)),VpD!$I$2)</f>
        <v>1973-1978</v>
      </c>
      <c r="Q943" s="1">
        <f ca="1">INDEX(VpD!$C$3:$I$27,MATCH(F943,VpD!$B$3:$B$27,0),MATCH(P943,VpD!$C$2:$I$2,0))</f>
        <v>117</v>
      </c>
      <c r="R943" s="16">
        <f t="shared" ca="1" si="191"/>
        <v>13.689</v>
      </c>
      <c r="S943" s="14">
        <f t="shared" ca="1" si="192"/>
        <v>714052.48</v>
      </c>
      <c r="T943" s="14">
        <f t="shared" ca="1" si="193"/>
        <v>6169246.7400000002</v>
      </c>
      <c r="U943" s="14" t="str">
        <f t="shared" ca="1" si="194"/>
        <v>0A3F507E-1A1F-32B8-E044-0003BA298018</v>
      </c>
    </row>
    <row r="944" spans="1:21" s="14" customFormat="1" x14ac:dyDescent="0.25">
      <c r="A944" s="14">
        <f t="shared" si="182"/>
        <v>944</v>
      </c>
      <c r="B944" s="14" t="str">
        <f t="shared" ca="1" si="183"/>
        <v>290B9576-815B-4A3B-90E7-C3D4A51FA732</v>
      </c>
      <c r="C944" s="14" t="str">
        <f t="shared" ca="1" si="184"/>
        <v>Kollerupvej</v>
      </c>
      <c r="D944" s="14" t="str">
        <f t="shared" ca="1" si="185"/>
        <v>8</v>
      </c>
      <c r="E944" s="14" t="str">
        <f t="shared" ca="1" si="186"/>
        <v>6dt</v>
      </c>
      <c r="F944" s="1">
        <f t="shared" ca="1" si="187"/>
        <v>120</v>
      </c>
      <c r="G944" s="1">
        <f t="shared" ca="1" si="188"/>
        <v>157</v>
      </c>
      <c r="H944" s="1">
        <f t="shared" ca="1" si="189"/>
        <v>1963</v>
      </c>
      <c r="I944" s="1" t="str">
        <f ca="1">INDEX(Relationstabel!$C$3:$K$10,MATCH(INDIRECT($A$1&amp;"J"&amp;A944),Relationstabel!$A$3:$A$10,0),MATCH(IFERROR(VALUE(INDIRECT($A$1&amp;"K"&amp;A944)),0),Relationstabel!$C$1:$K$1,0))</f>
        <v>Naturgas</v>
      </c>
      <c r="J944" s="1" t="str">
        <f ca="1">INDEX(Anvendelseskode!B:B,MATCH($F944,Anvendelseskode!$A:$A,0))</f>
        <v>Fritliggende enfamilieshus (parcelhus)</v>
      </c>
      <c r="K944" s="1" t="str">
        <f ca="1">INDEX(Anvendelseskode!C:C,MATCH($F944,Anvendelseskode!$A:$A,0))</f>
        <v>Parcelhuse</v>
      </c>
      <c r="L944" s="1" t="str">
        <f ca="1">INDEX(Anvendelseskode!D:D,MATCH($F944,Anvendelseskode!$A:$A,0))</f>
        <v>Private husholdninger</v>
      </c>
      <c r="M944" s="1" t="str">
        <f ca="1">IFERROR(INDEX(SBi!$2:$2,MATCH(H944,SBi!$1:$1,1)),SBi!$K$2)</f>
        <v>1961-1972</v>
      </c>
      <c r="N944" s="1">
        <f ca="1">INDEX(SBi!$C$3:$K$28,MATCH(F944,SBi!$B$3:$B$28,0),MATCH(M944,SBi!$C$2:$K$2,0))</f>
        <v>134.30000000000001</v>
      </c>
      <c r="O944" s="16">
        <f t="shared" ca="1" si="190"/>
        <v>21.085100000000001</v>
      </c>
      <c r="P944" s="16" t="str">
        <f ca="1">IFERROR(INDEX(VpD!$2:$2,MATCH(H944,VpD!$1:$1,1)),VpD!$I$2)</f>
        <v>1961-1972</v>
      </c>
      <c r="Q944" s="1">
        <f ca="1">INDEX(VpD!$C$3:$I$27,MATCH(F944,VpD!$B$3:$B$27,0),MATCH(P944,VpD!$C$2:$I$2,0))</f>
        <v>143</v>
      </c>
      <c r="R944" s="16">
        <f t="shared" ca="1" si="191"/>
        <v>22.451000000000001</v>
      </c>
      <c r="S944" s="14">
        <f t="shared" ca="1" si="192"/>
        <v>713949.87</v>
      </c>
      <c r="T944" s="14">
        <f t="shared" ca="1" si="193"/>
        <v>6169296.4299999997</v>
      </c>
      <c r="U944" s="14" t="str">
        <f t="shared" ca="1" si="194"/>
        <v>0A3F507E-1C1F-32B8-E044-0003BA298018</v>
      </c>
    </row>
    <row r="945" spans="1:21" s="14" customFormat="1" x14ac:dyDescent="0.25">
      <c r="A945" s="14">
        <f t="shared" si="182"/>
        <v>945</v>
      </c>
      <c r="B945" s="14" t="str">
        <f t="shared" ca="1" si="183"/>
        <v>C74A8647-2680-417F-89B5-EEB43E14FF39</v>
      </c>
      <c r="C945" s="14" t="str">
        <f t="shared" ca="1" si="184"/>
        <v>Rendsagervej</v>
      </c>
      <c r="D945" s="14" t="str">
        <f t="shared" ca="1" si="185"/>
        <v>163</v>
      </c>
      <c r="E945" s="14" t="str">
        <f t="shared" ca="1" si="186"/>
        <v>9mi</v>
      </c>
      <c r="F945" s="1">
        <f t="shared" ca="1" si="187"/>
        <v>120</v>
      </c>
      <c r="G945" s="1">
        <f t="shared" ca="1" si="188"/>
        <v>109</v>
      </c>
      <c r="H945" s="1">
        <f t="shared" ca="1" si="189"/>
        <v>1973</v>
      </c>
      <c r="I945" s="1" t="str">
        <f ca="1">INDEX(Relationstabel!$C$3:$K$10,MATCH(INDIRECT($A$1&amp;"J"&amp;A945),Relationstabel!$A$3:$A$10,0),MATCH(IFERROR(VALUE(INDIRECT($A$1&amp;"K"&amp;A945)),0),Relationstabel!$C$1:$K$1,0))</f>
        <v>Naturgas</v>
      </c>
      <c r="J945" s="1" t="str">
        <f ca="1">INDEX(Anvendelseskode!B:B,MATCH($F945,Anvendelseskode!$A:$A,0))</f>
        <v>Fritliggende enfamilieshus (parcelhus)</v>
      </c>
      <c r="K945" s="1" t="str">
        <f ca="1">INDEX(Anvendelseskode!C:C,MATCH($F945,Anvendelseskode!$A:$A,0))</f>
        <v>Parcelhuse</v>
      </c>
      <c r="L945" s="1" t="str">
        <f ca="1">INDEX(Anvendelseskode!D:D,MATCH($F945,Anvendelseskode!$A:$A,0))</f>
        <v>Private husholdninger</v>
      </c>
      <c r="M945" s="1" t="str">
        <f ca="1">IFERROR(INDEX(SBi!$2:$2,MATCH(H945,SBi!$1:$1,1)),SBi!$K$2)</f>
        <v>1973-1978</v>
      </c>
      <c r="N945" s="1">
        <f ca="1">INDEX(SBi!$C$3:$K$28,MATCH(F945,SBi!$B$3:$B$28,0),MATCH(M945,SBi!$C$2:$K$2,0))</f>
        <v>119.8</v>
      </c>
      <c r="O945" s="16">
        <f t="shared" ca="1" si="190"/>
        <v>13.058199999999999</v>
      </c>
      <c r="P945" s="16" t="str">
        <f ca="1">IFERROR(INDEX(VpD!$2:$2,MATCH(H945,VpD!$1:$1,1)),VpD!$I$2)</f>
        <v>1973-1978</v>
      </c>
      <c r="Q945" s="1">
        <f ca="1">INDEX(VpD!$C$3:$I$27,MATCH(F945,VpD!$B$3:$B$27,0),MATCH(P945,VpD!$C$2:$I$2,0))</f>
        <v>117</v>
      </c>
      <c r="R945" s="16">
        <f t="shared" ca="1" si="191"/>
        <v>12.753</v>
      </c>
      <c r="S945" s="14">
        <f t="shared" ca="1" si="192"/>
        <v>710835.82</v>
      </c>
      <c r="T945" s="14">
        <f t="shared" ca="1" si="193"/>
        <v>6171856.5899999999</v>
      </c>
      <c r="U945" s="14" t="str">
        <f t="shared" ca="1" si="194"/>
        <v>0A3F507E-201F-32B8-E044-0003BA298018</v>
      </c>
    </row>
    <row r="946" spans="1:21" s="14" customFormat="1" x14ac:dyDescent="0.25">
      <c r="A946" s="14">
        <f t="shared" si="182"/>
        <v>946</v>
      </c>
      <c r="B946" s="14" t="str">
        <f t="shared" ca="1" si="183"/>
        <v>94326267-0A5D-444D-9014-078B8BFAB558</v>
      </c>
      <c r="C946" s="14" t="str">
        <f t="shared" ca="1" si="184"/>
        <v>Valmuebakken</v>
      </c>
      <c r="D946" s="14" t="str">
        <f t="shared" ca="1" si="185"/>
        <v>53</v>
      </c>
      <c r="E946" s="14" t="str">
        <f t="shared" ca="1" si="186"/>
        <v>21il</v>
      </c>
      <c r="F946" s="1">
        <f t="shared" ca="1" si="187"/>
        <v>130</v>
      </c>
      <c r="G946" s="1">
        <f t="shared" ca="1" si="188"/>
        <v>74</v>
      </c>
      <c r="H946" s="1">
        <f t="shared" ca="1" si="189"/>
        <v>1993</v>
      </c>
      <c r="I946" s="1" t="str">
        <f ca="1">INDEX(Relationstabel!$C$3:$K$10,MATCH(INDIRECT($A$1&amp;"J"&amp;A946),Relationstabel!$A$3:$A$10,0),MATCH(IFERROR(VALUE(INDIRECT($A$1&amp;"K"&amp;A946)),0),Relationstabel!$C$1:$K$1,0))</f>
        <v>Fjernvarme/ Blokvarme</v>
      </c>
      <c r="J946" s="1" t="str">
        <f ca="1">INDEX(Anvendelseskode!B:B,MATCH($F946,Anvendelseskode!$A:$A,0))</f>
        <v>Række-, kæde-, dobbelthus (lodret adskillelse mellem enhederne)</v>
      </c>
      <c r="K946" s="1" t="str">
        <f ca="1">INDEX(Anvendelseskode!C:C,MATCH($F946,Anvendelseskode!$A:$A,0))</f>
        <v>Række-, kæde og dobbelthuse</v>
      </c>
      <c r="L946" s="1" t="str">
        <f ca="1">INDEX(Anvendelseskode!D:D,MATCH($F946,Anvendelseskode!$A:$A,0))</f>
        <v>Private husholdninger</v>
      </c>
      <c r="M946" s="1" t="str">
        <f ca="1">IFERROR(INDEX(SBi!$2:$2,MATCH(H946,SBi!$1:$1,1)),SBi!$K$2)</f>
        <v>1979-1998</v>
      </c>
      <c r="N946" s="1">
        <f ca="1">INDEX(SBi!$C$3:$K$28,MATCH(F946,SBi!$B$3:$B$28,0),MATCH(M946,SBi!$C$2:$K$2,0))</f>
        <v>96.8</v>
      </c>
      <c r="O946" s="16">
        <f t="shared" ca="1" si="190"/>
        <v>7.1631999999999998</v>
      </c>
      <c r="P946" s="16" t="str">
        <f ca="1">IFERROR(INDEX(VpD!$2:$2,MATCH(H946,VpD!$1:$1,1)),VpD!$I$2)</f>
        <v>1979-1998</v>
      </c>
      <c r="Q946" s="1">
        <f ca="1">INDEX(VpD!$C$3:$I$27,MATCH(F946,VpD!$B$3:$B$27,0),MATCH(P946,VpD!$C$2:$I$2,0))</f>
        <v>74</v>
      </c>
      <c r="R946" s="16">
        <f t="shared" ca="1" si="191"/>
        <v>5.476</v>
      </c>
      <c r="S946" s="14">
        <f t="shared" ca="1" si="192"/>
        <v>711710.96</v>
      </c>
      <c r="T946" s="14">
        <f t="shared" ca="1" si="193"/>
        <v>6172518.4000000004</v>
      </c>
      <c r="U946" s="14" t="str">
        <f t="shared" ca="1" si="194"/>
        <v>0A3F507E-2425-32B8-E044-0003BA298018</v>
      </c>
    </row>
    <row r="947" spans="1:21" s="14" customFormat="1" x14ac:dyDescent="0.25">
      <c r="A947" s="14">
        <f t="shared" si="182"/>
        <v>947</v>
      </c>
      <c r="B947" s="14" t="str">
        <f t="shared" ca="1" si="183"/>
        <v>6FE90BB2-08E8-43E6-90F4-355BF75819B5</v>
      </c>
      <c r="C947" s="14" t="str">
        <f t="shared" ca="1" si="184"/>
        <v>Selsøvej</v>
      </c>
      <c r="D947" s="14" t="str">
        <f t="shared" ca="1" si="185"/>
        <v>45</v>
      </c>
      <c r="E947" s="14" t="str">
        <f t="shared" ca="1" si="186"/>
        <v>18cn</v>
      </c>
      <c r="F947" s="1">
        <f t="shared" ca="1" si="187"/>
        <v>120</v>
      </c>
      <c r="G947" s="1">
        <f t="shared" ca="1" si="188"/>
        <v>177</v>
      </c>
      <c r="H947" s="1">
        <f t="shared" ca="1" si="189"/>
        <v>2006</v>
      </c>
      <c r="I947" s="1" t="str">
        <f ca="1">INDEX(Relationstabel!$C$3:$K$10,MATCH(INDIRECT($A$1&amp;"J"&amp;A947),Relationstabel!$A$3:$A$10,0),MATCH(IFERROR(VALUE(INDIRECT($A$1&amp;"K"&amp;A947)),0),Relationstabel!$C$1:$K$1,0))</f>
        <v>Naturgas</v>
      </c>
      <c r="J947" s="1" t="str">
        <f ca="1">INDEX(Anvendelseskode!B:B,MATCH($F947,Anvendelseskode!$A:$A,0))</f>
        <v>Fritliggende enfamilieshus (parcelhus)</v>
      </c>
      <c r="K947" s="1" t="str">
        <f ca="1">INDEX(Anvendelseskode!C:C,MATCH($F947,Anvendelseskode!$A:$A,0))</f>
        <v>Parcelhuse</v>
      </c>
      <c r="L947" s="1" t="str">
        <f ca="1">INDEX(Anvendelseskode!D:D,MATCH($F947,Anvendelseskode!$A:$A,0))</f>
        <v>Private husholdninger</v>
      </c>
      <c r="M947" s="1" t="str">
        <f ca="1">IFERROR(INDEX(SBi!$2:$2,MATCH(H947,SBi!$1:$1,1)),SBi!$K$2)</f>
        <v>1999-2006</v>
      </c>
      <c r="N947" s="1">
        <f ca="1">INDEX(SBi!$C$3:$K$28,MATCH(F947,SBi!$B$3:$B$28,0),MATCH(M947,SBi!$C$2:$K$2,0))</f>
        <v>83.9</v>
      </c>
      <c r="O947" s="16">
        <f t="shared" ca="1" si="190"/>
        <v>14.850300000000001</v>
      </c>
      <c r="P947" s="16" t="str">
        <f ca="1">IFERROR(INDEX(VpD!$2:$2,MATCH(H947,VpD!$1:$1,1)),VpD!$I$2)</f>
        <v>&gt;1998</v>
      </c>
      <c r="Q947" s="1">
        <f ca="1">INDEX(VpD!$C$3:$I$27,MATCH(F947,VpD!$B$3:$B$27,0),MATCH(P947,VpD!$C$2:$I$2,0))</f>
        <v>72</v>
      </c>
      <c r="R947" s="16">
        <f t="shared" ca="1" si="191"/>
        <v>12.744</v>
      </c>
      <c r="S947" s="14">
        <f t="shared" ca="1" si="192"/>
        <v>713167.57</v>
      </c>
      <c r="T947" s="14">
        <f t="shared" ca="1" si="193"/>
        <v>6169068.4199999999</v>
      </c>
      <c r="U947" s="14" t="str">
        <f t="shared" ca="1" si="194"/>
        <v>0A3F507E-2130-32B8-E044-0003BA298018</v>
      </c>
    </row>
    <row r="948" spans="1:21" s="14" customFormat="1" x14ac:dyDescent="0.25">
      <c r="A948" s="14">
        <f t="shared" si="182"/>
        <v>948</v>
      </c>
      <c r="B948" s="14" t="str">
        <f t="shared" ca="1" si="183"/>
        <v>9356D028-699F-4426-BEA4-A90EEC9B862B</v>
      </c>
      <c r="C948" s="14" t="str">
        <f t="shared" ca="1" si="184"/>
        <v>Ved Strandparken</v>
      </c>
      <c r="D948" s="14" t="str">
        <f t="shared" ca="1" si="185"/>
        <v>4</v>
      </c>
      <c r="E948" s="14" t="str">
        <f t="shared" ca="1" si="186"/>
        <v>24iu</v>
      </c>
      <c r="F948" s="1">
        <f t="shared" ca="1" si="187"/>
        <v>130</v>
      </c>
      <c r="G948" s="1">
        <f t="shared" ca="1" si="188"/>
        <v>104</v>
      </c>
      <c r="H948" s="1">
        <f t="shared" ca="1" si="189"/>
        <v>2002</v>
      </c>
      <c r="I948" s="1" t="str">
        <f ca="1">INDEX(Relationstabel!$C$3:$K$10,MATCH(INDIRECT($A$1&amp;"J"&amp;A948),Relationstabel!$A$3:$A$10,0),MATCH(IFERROR(VALUE(INDIRECT($A$1&amp;"K"&amp;A948)),0),Relationstabel!$C$1:$K$1,0))</f>
        <v>Naturgas</v>
      </c>
      <c r="J948" s="1" t="str">
        <f ca="1">INDEX(Anvendelseskode!B:B,MATCH($F948,Anvendelseskode!$A:$A,0))</f>
        <v>Række-, kæde-, dobbelthus (lodret adskillelse mellem enhederne)</v>
      </c>
      <c r="K948" s="1" t="str">
        <f ca="1">INDEX(Anvendelseskode!C:C,MATCH($F948,Anvendelseskode!$A:$A,0))</f>
        <v>Række-, kæde og dobbelthuse</v>
      </c>
      <c r="L948" s="1" t="str">
        <f ca="1">INDEX(Anvendelseskode!D:D,MATCH($F948,Anvendelseskode!$A:$A,0))</f>
        <v>Private husholdninger</v>
      </c>
      <c r="M948" s="1" t="str">
        <f ca="1">IFERROR(INDEX(SBi!$2:$2,MATCH(H948,SBi!$1:$1,1)),SBi!$K$2)</f>
        <v>1999-2006</v>
      </c>
      <c r="N948" s="1">
        <f ca="1">INDEX(SBi!$C$3:$K$28,MATCH(F948,SBi!$B$3:$B$28,0),MATCH(M948,SBi!$C$2:$K$2,0))</f>
        <v>81.5</v>
      </c>
      <c r="O948" s="16">
        <f t="shared" ca="1" si="190"/>
        <v>8.4760000000000009</v>
      </c>
      <c r="P948" s="16" t="str">
        <f ca="1">IFERROR(INDEX(VpD!$2:$2,MATCH(H948,VpD!$1:$1,1)),VpD!$I$2)</f>
        <v>&gt;1998</v>
      </c>
      <c r="Q948" s="1">
        <f ca="1">INDEX(VpD!$C$3:$I$27,MATCH(F948,VpD!$B$3:$B$27,0),MATCH(P948,VpD!$C$2:$I$2,0))</f>
        <v>65</v>
      </c>
      <c r="R948" s="16">
        <f t="shared" ca="1" si="191"/>
        <v>6.76</v>
      </c>
      <c r="S948" s="14">
        <f t="shared" ca="1" si="192"/>
        <v>713873.25</v>
      </c>
      <c r="T948" s="14">
        <f t="shared" ca="1" si="193"/>
        <v>6168805.0800000001</v>
      </c>
      <c r="U948" s="14" t="str">
        <f t="shared" ca="1" si="194"/>
        <v>0A3F507E-2430-32B8-E044-0003BA298018</v>
      </c>
    </row>
    <row r="949" spans="1:21" s="14" customFormat="1" x14ac:dyDescent="0.25">
      <c r="A949" s="14">
        <f t="shared" si="182"/>
        <v>949</v>
      </c>
      <c r="B949" s="14" t="str">
        <f t="shared" ca="1" si="183"/>
        <v>44A7DB3E-8FFA-470E-9B8D-FD0C07B7B513</v>
      </c>
      <c r="C949" s="14" t="str">
        <f t="shared" ca="1" si="184"/>
        <v>Gammelgårds Alle</v>
      </c>
      <c r="D949" s="14" t="str">
        <f t="shared" ca="1" si="185"/>
        <v>29</v>
      </c>
      <c r="E949" s="14" t="str">
        <f t="shared" ca="1" si="186"/>
        <v>3am</v>
      </c>
      <c r="F949" s="1">
        <f t="shared" ca="1" si="187"/>
        <v>140</v>
      </c>
      <c r="G949" s="1">
        <f t="shared" ca="1" si="188"/>
        <v>1578</v>
      </c>
      <c r="H949" s="1">
        <f t="shared" ca="1" si="189"/>
        <v>1966</v>
      </c>
      <c r="I949" s="1" t="str">
        <f ca="1">INDEX(Relationstabel!$C$3:$K$10,MATCH(INDIRECT($A$1&amp;"J"&amp;A949),Relationstabel!$A$3:$A$10,0),MATCH(IFERROR(VALUE(INDIRECT($A$1&amp;"K"&amp;A949)),0),Relationstabel!$C$1:$K$1,0))</f>
        <v>Fjernvarme/ Blokvarme</v>
      </c>
      <c r="J949" s="1" t="str">
        <f ca="1">INDEX(Anvendelseskode!B:B,MATCH($F949,Anvendelseskode!$A:$A,0))</f>
        <v>Etageboligbebyggelse</v>
      </c>
      <c r="K949" s="1" t="str">
        <f ca="1">INDEX(Anvendelseskode!C:C,MATCH($F949,Anvendelseskode!$A:$A,0))</f>
        <v>Etageboligbebyggelse</v>
      </c>
      <c r="L949" s="1" t="str">
        <f ca="1">INDEX(Anvendelseskode!D:D,MATCH($F949,Anvendelseskode!$A:$A,0))</f>
        <v>Private husholdninger</v>
      </c>
      <c r="M949" s="1" t="str">
        <f ca="1">IFERROR(INDEX(SBi!$2:$2,MATCH(H949,SBi!$1:$1,1)),SBi!$K$2)</f>
        <v>1961-1972</v>
      </c>
      <c r="N949" s="1">
        <f ca="1">INDEX(SBi!$C$3:$K$28,MATCH(F949,SBi!$B$3:$B$28,0),MATCH(M949,SBi!$C$2:$K$2,0))</f>
        <v>132.30000000000001</v>
      </c>
      <c r="O949" s="16">
        <f t="shared" ca="1" si="190"/>
        <v>208.76940000000002</v>
      </c>
      <c r="P949" s="16" t="str">
        <f ca="1">IFERROR(INDEX(VpD!$2:$2,MATCH(H949,VpD!$1:$1,1)),VpD!$I$2)</f>
        <v>1961-1972</v>
      </c>
      <c r="Q949" s="1">
        <f ca="1">INDEX(VpD!$C$3:$I$27,MATCH(F949,VpD!$B$3:$B$27,0),MATCH(P949,VpD!$C$2:$I$2,0))</f>
        <v>126</v>
      </c>
      <c r="R949" s="16">
        <f t="shared" ca="1" si="191"/>
        <v>198.828</v>
      </c>
      <c r="S949" s="14">
        <f t="shared" ca="1" si="192"/>
        <v>712944.21</v>
      </c>
      <c r="T949" s="14">
        <f t="shared" ca="1" si="193"/>
        <v>6169702.4000000004</v>
      </c>
      <c r="U949" s="14" t="str">
        <f t="shared" ca="1" si="194"/>
        <v>0A3F507E-1734-32B8-E044-0003BA298018</v>
      </c>
    </row>
    <row r="950" spans="1:21" s="14" customFormat="1" x14ac:dyDescent="0.25">
      <c r="A950" s="14">
        <f t="shared" si="182"/>
        <v>950</v>
      </c>
      <c r="B950" s="14" t="str">
        <f t="shared" ca="1" si="183"/>
        <v>154FD359-1358-4269-8663-98FF35729EAB</v>
      </c>
      <c r="C950" s="14" t="str">
        <f t="shared" ca="1" si="184"/>
        <v>Horsbred</v>
      </c>
      <c r="D950" s="14" t="str">
        <f t="shared" ca="1" si="185"/>
        <v>173</v>
      </c>
      <c r="E950" s="14" t="str">
        <f t="shared" ca="1" si="186"/>
        <v>20ay</v>
      </c>
      <c r="F950" s="1">
        <f t="shared" ca="1" si="187"/>
        <v>120</v>
      </c>
      <c r="G950" s="1">
        <f t="shared" ca="1" si="188"/>
        <v>156</v>
      </c>
      <c r="H950" s="1">
        <f t="shared" ca="1" si="189"/>
        <v>1971</v>
      </c>
      <c r="I950" s="1" t="str">
        <f ca="1">INDEX(Relationstabel!$C$3:$K$10,MATCH(INDIRECT($A$1&amp;"J"&amp;A950),Relationstabel!$A$3:$A$10,0),MATCH(IFERROR(VALUE(INDIRECT($A$1&amp;"K"&amp;A950)),0),Relationstabel!$C$1:$K$1,0))</f>
        <v>Fjernvarme/ Blokvarme</v>
      </c>
      <c r="J950" s="1" t="str">
        <f ca="1">INDEX(Anvendelseskode!B:B,MATCH($F950,Anvendelseskode!$A:$A,0))</f>
        <v>Fritliggende enfamilieshus (parcelhus)</v>
      </c>
      <c r="K950" s="1" t="str">
        <f ca="1">INDEX(Anvendelseskode!C:C,MATCH($F950,Anvendelseskode!$A:$A,0))</f>
        <v>Parcelhuse</v>
      </c>
      <c r="L950" s="1" t="str">
        <f ca="1">INDEX(Anvendelseskode!D:D,MATCH($F950,Anvendelseskode!$A:$A,0))</f>
        <v>Private husholdninger</v>
      </c>
      <c r="M950" s="1" t="str">
        <f ca="1">IFERROR(INDEX(SBi!$2:$2,MATCH(H950,SBi!$1:$1,1)),SBi!$K$2)</f>
        <v>1961-1972</v>
      </c>
      <c r="N950" s="1">
        <f ca="1">INDEX(SBi!$C$3:$K$28,MATCH(F950,SBi!$B$3:$B$28,0),MATCH(M950,SBi!$C$2:$K$2,0))</f>
        <v>134.30000000000001</v>
      </c>
      <c r="O950" s="16">
        <f t="shared" ca="1" si="190"/>
        <v>20.950800000000005</v>
      </c>
      <c r="P950" s="16" t="str">
        <f ca="1">IFERROR(INDEX(VpD!$2:$2,MATCH(H950,VpD!$1:$1,1)),VpD!$I$2)</f>
        <v>1961-1972</v>
      </c>
      <c r="Q950" s="1">
        <f ca="1">INDEX(VpD!$C$3:$I$27,MATCH(F950,VpD!$B$3:$B$27,0),MATCH(P950,VpD!$C$2:$I$2,0))</f>
        <v>143</v>
      </c>
      <c r="R950" s="16">
        <f t="shared" ca="1" si="191"/>
        <v>22.308</v>
      </c>
      <c r="S950" s="14">
        <f t="shared" ca="1" si="192"/>
        <v>711233.3</v>
      </c>
      <c r="T950" s="14">
        <f t="shared" ca="1" si="193"/>
        <v>6172155.0999999996</v>
      </c>
      <c r="U950" s="14" t="str">
        <f t="shared" ca="1" si="194"/>
        <v>0A3F507E-1921-32B8-E044-0003BA298018</v>
      </c>
    </row>
    <row r="951" spans="1:21" s="14" customFormat="1" x14ac:dyDescent="0.25">
      <c r="A951" s="14">
        <f t="shared" si="182"/>
        <v>951</v>
      </c>
      <c r="B951" s="14" t="str">
        <f t="shared" ca="1" si="183"/>
        <v>7468F77B-3096-432F-A065-E3D9C973D428</v>
      </c>
      <c r="C951" s="14" t="str">
        <f t="shared" ca="1" si="184"/>
        <v>Hyttebovej</v>
      </c>
      <c r="D951" s="14" t="str">
        <f t="shared" ca="1" si="185"/>
        <v>30</v>
      </c>
      <c r="E951" s="14" t="str">
        <f t="shared" ca="1" si="186"/>
        <v>24bl</v>
      </c>
      <c r="F951" s="1">
        <f t="shared" ca="1" si="187"/>
        <v>120</v>
      </c>
      <c r="G951" s="1">
        <f t="shared" ca="1" si="188"/>
        <v>112</v>
      </c>
      <c r="H951" s="1">
        <f t="shared" ca="1" si="189"/>
        <v>1965</v>
      </c>
      <c r="I951" s="1" t="str">
        <f ca="1">INDEX(Relationstabel!$C$3:$K$10,MATCH(INDIRECT($A$1&amp;"J"&amp;A951),Relationstabel!$A$3:$A$10,0),MATCH(IFERROR(VALUE(INDIRECT($A$1&amp;"K"&amp;A951)),0),Relationstabel!$C$1:$K$1,0))</f>
        <v>Naturgas</v>
      </c>
      <c r="J951" s="1" t="str">
        <f ca="1">INDEX(Anvendelseskode!B:B,MATCH($F951,Anvendelseskode!$A:$A,0))</f>
        <v>Fritliggende enfamilieshus (parcelhus)</v>
      </c>
      <c r="K951" s="1" t="str">
        <f ca="1">INDEX(Anvendelseskode!C:C,MATCH($F951,Anvendelseskode!$A:$A,0))</f>
        <v>Parcelhuse</v>
      </c>
      <c r="L951" s="1" t="str">
        <f ca="1">INDEX(Anvendelseskode!D:D,MATCH($F951,Anvendelseskode!$A:$A,0))</f>
        <v>Private husholdninger</v>
      </c>
      <c r="M951" s="1" t="str">
        <f ca="1">IFERROR(INDEX(SBi!$2:$2,MATCH(H951,SBi!$1:$1,1)),SBi!$K$2)</f>
        <v>1961-1972</v>
      </c>
      <c r="N951" s="1">
        <f ca="1">INDEX(SBi!$C$3:$K$28,MATCH(F951,SBi!$B$3:$B$28,0),MATCH(M951,SBi!$C$2:$K$2,0))</f>
        <v>134.30000000000001</v>
      </c>
      <c r="O951" s="16">
        <f t="shared" ca="1" si="190"/>
        <v>15.041600000000003</v>
      </c>
      <c r="P951" s="16" t="str">
        <f ca="1">IFERROR(INDEX(VpD!$2:$2,MATCH(H951,VpD!$1:$1,1)),VpD!$I$2)</f>
        <v>1961-1972</v>
      </c>
      <c r="Q951" s="1">
        <f ca="1">INDEX(VpD!$C$3:$I$27,MATCH(F951,VpD!$B$3:$B$27,0),MATCH(P951,VpD!$C$2:$I$2,0))</f>
        <v>143</v>
      </c>
      <c r="R951" s="16">
        <f t="shared" ca="1" si="191"/>
        <v>16.015999999999998</v>
      </c>
      <c r="S951" s="14">
        <f t="shared" ca="1" si="192"/>
        <v>714039.27</v>
      </c>
      <c r="T951" s="14">
        <f t="shared" ca="1" si="193"/>
        <v>6169232.9100000001</v>
      </c>
      <c r="U951" s="14" t="str">
        <f t="shared" ca="1" si="194"/>
        <v>0A3F507E-1A21-32B8-E044-0003BA298018</v>
      </c>
    </row>
    <row r="952" spans="1:21" s="14" customFormat="1" x14ac:dyDescent="0.25">
      <c r="A952" s="14">
        <f t="shared" si="182"/>
        <v>952</v>
      </c>
      <c r="B952" s="14" t="str">
        <f t="shared" ca="1" si="183"/>
        <v>196FACDF-231D-4947-8150-BDCBB575A7EE</v>
      </c>
      <c r="C952" s="14" t="str">
        <f t="shared" ca="1" si="184"/>
        <v>Kollerupvej</v>
      </c>
      <c r="D952" s="14" t="str">
        <f t="shared" ca="1" si="185"/>
        <v>10</v>
      </c>
      <c r="E952" s="14" t="str">
        <f t="shared" ca="1" si="186"/>
        <v>6du</v>
      </c>
      <c r="F952" s="1">
        <f t="shared" ca="1" si="187"/>
        <v>120</v>
      </c>
      <c r="G952" s="1">
        <f t="shared" ca="1" si="188"/>
        <v>145</v>
      </c>
      <c r="H952" s="1">
        <f t="shared" ca="1" si="189"/>
        <v>1989</v>
      </c>
      <c r="I952" s="1" t="str">
        <f ca="1">INDEX(Relationstabel!$C$3:$K$10,MATCH(INDIRECT($A$1&amp;"J"&amp;A952),Relationstabel!$A$3:$A$10,0),MATCH(IFERROR(VALUE(INDIRECT($A$1&amp;"K"&amp;A952)),0),Relationstabel!$C$1:$K$1,0))</f>
        <v>Naturgas</v>
      </c>
      <c r="J952" s="1" t="str">
        <f ca="1">INDEX(Anvendelseskode!B:B,MATCH($F952,Anvendelseskode!$A:$A,0))</f>
        <v>Fritliggende enfamilieshus (parcelhus)</v>
      </c>
      <c r="K952" s="1" t="str">
        <f ca="1">INDEX(Anvendelseskode!C:C,MATCH($F952,Anvendelseskode!$A:$A,0))</f>
        <v>Parcelhuse</v>
      </c>
      <c r="L952" s="1" t="str">
        <f ca="1">INDEX(Anvendelseskode!D:D,MATCH($F952,Anvendelseskode!$A:$A,0))</f>
        <v>Private husholdninger</v>
      </c>
      <c r="M952" s="1" t="str">
        <f ca="1">IFERROR(INDEX(SBi!$2:$2,MATCH(H952,SBi!$1:$1,1)),SBi!$K$2)</f>
        <v>1979-1998</v>
      </c>
      <c r="N952" s="1">
        <f ca="1">INDEX(SBi!$C$3:$K$28,MATCH(F952,SBi!$B$3:$B$28,0),MATCH(M952,SBi!$C$2:$K$2,0))</f>
        <v>105.4</v>
      </c>
      <c r="O952" s="16">
        <f t="shared" ca="1" si="190"/>
        <v>15.282999999999999</v>
      </c>
      <c r="P952" s="16" t="str">
        <f ca="1">IFERROR(INDEX(VpD!$2:$2,MATCH(H952,VpD!$1:$1,1)),VpD!$I$2)</f>
        <v>1979-1998</v>
      </c>
      <c r="Q952" s="1">
        <f ca="1">INDEX(VpD!$C$3:$I$27,MATCH(F952,VpD!$B$3:$B$27,0),MATCH(P952,VpD!$C$2:$I$2,0))</f>
        <v>90</v>
      </c>
      <c r="R952" s="16">
        <f t="shared" ca="1" si="191"/>
        <v>13.05</v>
      </c>
      <c r="S952" s="14">
        <f t="shared" ca="1" si="192"/>
        <v>713937.39</v>
      </c>
      <c r="T952" s="14">
        <f t="shared" ca="1" si="193"/>
        <v>6169278.1900000004</v>
      </c>
      <c r="U952" s="14" t="str">
        <f t="shared" ca="1" si="194"/>
        <v>0A3F507E-1C21-32B8-E044-0003BA298018</v>
      </c>
    </row>
    <row r="953" spans="1:21" s="14" customFormat="1" x14ac:dyDescent="0.25">
      <c r="A953" s="14">
        <f t="shared" si="182"/>
        <v>953</v>
      </c>
      <c r="B953" s="14" t="str">
        <f t="shared" ca="1" si="183"/>
        <v>72D02621-48BC-4928-B543-ADDF31E25CC2</v>
      </c>
      <c r="C953" s="14" t="str">
        <f t="shared" ca="1" si="184"/>
        <v>Pilehavevænge</v>
      </c>
      <c r="D953" s="14" t="str">
        <f t="shared" ca="1" si="185"/>
        <v>30</v>
      </c>
      <c r="E953" s="14" t="str">
        <f t="shared" ca="1" si="186"/>
        <v>10ao</v>
      </c>
      <c r="F953" s="1">
        <f t="shared" ca="1" si="187"/>
        <v>120</v>
      </c>
      <c r="G953" s="1">
        <f t="shared" ca="1" si="188"/>
        <v>120</v>
      </c>
      <c r="H953" s="1">
        <f t="shared" ca="1" si="189"/>
        <v>1984</v>
      </c>
      <c r="I953" s="1" t="str">
        <f ca="1">INDEX(Relationstabel!$C$3:$K$10,MATCH(INDIRECT($A$1&amp;"J"&amp;A953),Relationstabel!$A$3:$A$10,0),MATCH(IFERROR(VALUE(INDIRECT($A$1&amp;"K"&amp;A953)),0),Relationstabel!$C$1:$K$1,0))</f>
        <v>Fjernvarme/ Blokvarme</v>
      </c>
      <c r="J953" s="1" t="str">
        <f ca="1">INDEX(Anvendelseskode!B:B,MATCH($F953,Anvendelseskode!$A:$A,0))</f>
        <v>Fritliggende enfamilieshus (parcelhus)</v>
      </c>
      <c r="K953" s="1" t="str">
        <f ca="1">INDEX(Anvendelseskode!C:C,MATCH($F953,Anvendelseskode!$A:$A,0))</f>
        <v>Parcelhuse</v>
      </c>
      <c r="L953" s="1" t="str">
        <f ca="1">INDEX(Anvendelseskode!D:D,MATCH($F953,Anvendelseskode!$A:$A,0))</f>
        <v>Private husholdninger</v>
      </c>
      <c r="M953" s="1" t="str">
        <f ca="1">IFERROR(INDEX(SBi!$2:$2,MATCH(H953,SBi!$1:$1,1)),SBi!$K$2)</f>
        <v>1979-1998</v>
      </c>
      <c r="N953" s="1">
        <f ca="1">INDEX(SBi!$C$3:$K$28,MATCH(F953,SBi!$B$3:$B$28,0),MATCH(M953,SBi!$C$2:$K$2,0))</f>
        <v>105.4</v>
      </c>
      <c r="O953" s="16">
        <f t="shared" ca="1" si="190"/>
        <v>12.648</v>
      </c>
      <c r="P953" s="16" t="str">
        <f ca="1">IFERROR(INDEX(VpD!$2:$2,MATCH(H953,VpD!$1:$1,1)),VpD!$I$2)</f>
        <v>1979-1998</v>
      </c>
      <c r="Q953" s="1">
        <f ca="1">INDEX(VpD!$C$3:$I$27,MATCH(F953,VpD!$B$3:$B$27,0),MATCH(P953,VpD!$C$2:$I$2,0))</f>
        <v>90</v>
      </c>
      <c r="R953" s="16">
        <f t="shared" ca="1" si="191"/>
        <v>10.8</v>
      </c>
      <c r="S953" s="14">
        <f t="shared" ca="1" si="192"/>
        <v>711213.58</v>
      </c>
      <c r="T953" s="14">
        <f t="shared" ca="1" si="193"/>
        <v>6171655.9000000004</v>
      </c>
      <c r="U953" s="14" t="str">
        <f t="shared" ca="1" si="194"/>
        <v>0A3F507E-1F22-32B8-E044-0003BA298018</v>
      </c>
    </row>
    <row r="954" spans="1:21" s="14" customFormat="1" x14ac:dyDescent="0.25">
      <c r="A954" s="14">
        <f t="shared" si="182"/>
        <v>954</v>
      </c>
      <c r="B954" s="14" t="str">
        <f t="shared" ca="1" si="183"/>
        <v>9B2E5BB2-835D-43CC-8BB7-1B36DF53D427</v>
      </c>
      <c r="C954" s="14" t="str">
        <f t="shared" ca="1" si="184"/>
        <v>Syvhøjvænge</v>
      </c>
      <c r="D954" s="14" t="str">
        <f t="shared" ca="1" si="185"/>
        <v>238</v>
      </c>
      <c r="E954" s="14" t="str">
        <f t="shared" ca="1" si="186"/>
        <v>14ab</v>
      </c>
      <c r="F954" s="1">
        <f t="shared" ca="1" si="187"/>
        <v>120</v>
      </c>
      <c r="G954" s="1">
        <f t="shared" ca="1" si="188"/>
        <v>123</v>
      </c>
      <c r="H954" s="1">
        <f t="shared" ca="1" si="189"/>
        <v>1987</v>
      </c>
      <c r="I954" s="1" t="str">
        <f ca="1">INDEX(Relationstabel!$C$3:$K$10,MATCH(INDIRECT($A$1&amp;"J"&amp;A954),Relationstabel!$A$3:$A$10,0),MATCH(IFERROR(VALUE(INDIRECT($A$1&amp;"K"&amp;A954)),0),Relationstabel!$C$1:$K$1,0))</f>
        <v>Naturgas</v>
      </c>
      <c r="J954" s="1" t="str">
        <f ca="1">INDEX(Anvendelseskode!B:B,MATCH($F954,Anvendelseskode!$A:$A,0))</f>
        <v>Fritliggende enfamilieshus (parcelhus)</v>
      </c>
      <c r="K954" s="1" t="str">
        <f ca="1">INDEX(Anvendelseskode!C:C,MATCH($F954,Anvendelseskode!$A:$A,0))</f>
        <v>Parcelhuse</v>
      </c>
      <c r="L954" s="1" t="str">
        <f ca="1">INDEX(Anvendelseskode!D:D,MATCH($F954,Anvendelseskode!$A:$A,0))</f>
        <v>Private husholdninger</v>
      </c>
      <c r="M954" s="1" t="str">
        <f ca="1">IFERROR(INDEX(SBi!$2:$2,MATCH(H954,SBi!$1:$1,1)),SBi!$K$2)</f>
        <v>1979-1998</v>
      </c>
      <c r="N954" s="1">
        <f ca="1">INDEX(SBi!$C$3:$K$28,MATCH(F954,SBi!$B$3:$B$28,0),MATCH(M954,SBi!$C$2:$K$2,0))</f>
        <v>105.4</v>
      </c>
      <c r="O954" s="16">
        <f t="shared" ca="1" si="190"/>
        <v>12.9642</v>
      </c>
      <c r="P954" s="16" t="str">
        <f ca="1">IFERROR(INDEX(VpD!$2:$2,MATCH(H954,VpD!$1:$1,1)),VpD!$I$2)</f>
        <v>1979-1998</v>
      </c>
      <c r="Q954" s="1">
        <f ca="1">INDEX(VpD!$C$3:$I$27,MATCH(F954,VpD!$B$3:$B$27,0),MATCH(P954,VpD!$C$2:$I$2,0))</f>
        <v>90</v>
      </c>
      <c r="R954" s="16">
        <f t="shared" ca="1" si="191"/>
        <v>11.07</v>
      </c>
      <c r="S954" s="14">
        <f t="shared" ca="1" si="192"/>
        <v>711953.73</v>
      </c>
      <c r="T954" s="14">
        <f t="shared" ca="1" si="193"/>
        <v>6172241.1299999999</v>
      </c>
      <c r="U954" s="14" t="str">
        <f t="shared" ca="1" si="194"/>
        <v>0A3F507E-2322-32B8-E044-0003BA298018</v>
      </c>
    </row>
    <row r="955" spans="1:21" s="14" customFormat="1" x14ac:dyDescent="0.25">
      <c r="A955" s="14">
        <f t="shared" si="182"/>
        <v>955</v>
      </c>
      <c r="B955" s="14" t="str">
        <f t="shared" ca="1" si="183"/>
        <v>32827E5D-7583-4AE1-B952-488A97B0974F</v>
      </c>
      <c r="C955" s="14" t="str">
        <f t="shared" ca="1" si="184"/>
        <v>Pilehavevænge</v>
      </c>
      <c r="D955" s="14" t="str">
        <f t="shared" ca="1" si="185"/>
        <v>32</v>
      </c>
      <c r="E955" s="14" t="str">
        <f t="shared" ca="1" si="186"/>
        <v>10an</v>
      </c>
      <c r="F955" s="1">
        <f t="shared" ca="1" si="187"/>
        <v>120</v>
      </c>
      <c r="G955" s="1">
        <f t="shared" ca="1" si="188"/>
        <v>147</v>
      </c>
      <c r="H955" s="1">
        <f t="shared" ca="1" si="189"/>
        <v>1972</v>
      </c>
      <c r="I955" s="1" t="str">
        <f ca="1">INDEX(Relationstabel!$C$3:$K$10,MATCH(INDIRECT($A$1&amp;"J"&amp;A955),Relationstabel!$A$3:$A$10,0),MATCH(IFERROR(VALUE(INDIRECT($A$1&amp;"K"&amp;A955)),0),Relationstabel!$C$1:$K$1,0))</f>
        <v>Fjernvarme/ Blokvarme</v>
      </c>
      <c r="J955" s="1" t="str">
        <f ca="1">INDEX(Anvendelseskode!B:B,MATCH($F955,Anvendelseskode!$A:$A,0))</f>
        <v>Fritliggende enfamilieshus (parcelhus)</v>
      </c>
      <c r="K955" s="1" t="str">
        <f ca="1">INDEX(Anvendelseskode!C:C,MATCH($F955,Anvendelseskode!$A:$A,0))</f>
        <v>Parcelhuse</v>
      </c>
      <c r="L955" s="1" t="str">
        <f ca="1">INDEX(Anvendelseskode!D:D,MATCH($F955,Anvendelseskode!$A:$A,0))</f>
        <v>Private husholdninger</v>
      </c>
      <c r="M955" s="1" t="str">
        <f ca="1">IFERROR(INDEX(SBi!$2:$2,MATCH(H955,SBi!$1:$1,1)),SBi!$K$2)</f>
        <v>1961-1972</v>
      </c>
      <c r="N955" s="1">
        <f ca="1">INDEX(SBi!$C$3:$K$28,MATCH(F955,SBi!$B$3:$B$28,0),MATCH(M955,SBi!$C$2:$K$2,0))</f>
        <v>134.30000000000001</v>
      </c>
      <c r="O955" s="16">
        <f t="shared" ca="1" si="190"/>
        <v>19.742100000000001</v>
      </c>
      <c r="P955" s="16" t="str">
        <f ca="1">IFERROR(INDEX(VpD!$2:$2,MATCH(H955,VpD!$1:$1,1)),VpD!$I$2)</f>
        <v>1961-1972</v>
      </c>
      <c r="Q955" s="1">
        <f ca="1">INDEX(VpD!$C$3:$I$27,MATCH(F955,VpD!$B$3:$B$27,0),MATCH(P955,VpD!$C$2:$I$2,0))</f>
        <v>143</v>
      </c>
      <c r="R955" s="16">
        <f t="shared" ca="1" si="191"/>
        <v>21.021000000000001</v>
      </c>
      <c r="S955" s="14">
        <f t="shared" ca="1" si="192"/>
        <v>711218.69</v>
      </c>
      <c r="T955" s="14">
        <f t="shared" ca="1" si="193"/>
        <v>6171639.3399999999</v>
      </c>
      <c r="U955" s="14" t="str">
        <f t="shared" ca="1" si="194"/>
        <v>0A3F507E-1F24-32B8-E044-0003BA298018</v>
      </c>
    </row>
    <row r="956" spans="1:21" s="14" customFormat="1" x14ac:dyDescent="0.25">
      <c r="A956" s="14">
        <f t="shared" si="182"/>
        <v>956</v>
      </c>
      <c r="B956" s="14" t="str">
        <f t="shared" ca="1" si="183"/>
        <v>EECA33E0-F60E-4D8A-9453-119458085BCC</v>
      </c>
      <c r="C956" s="14" t="str">
        <f t="shared" ca="1" si="184"/>
        <v>Selsøvej</v>
      </c>
      <c r="D956" s="14" t="str">
        <f t="shared" ca="1" si="185"/>
        <v>36</v>
      </c>
      <c r="E956" s="14" t="str">
        <f t="shared" ca="1" si="186"/>
        <v>18df</v>
      </c>
      <c r="F956" s="1">
        <f t="shared" ca="1" si="187"/>
        <v>120</v>
      </c>
      <c r="G956" s="1">
        <f t="shared" ca="1" si="188"/>
        <v>93</v>
      </c>
      <c r="H956" s="1">
        <f t="shared" ca="1" si="189"/>
        <v>1965</v>
      </c>
      <c r="I956" s="1" t="str">
        <f ca="1">INDEX(Relationstabel!$C$3:$K$10,MATCH(INDIRECT($A$1&amp;"J"&amp;A956),Relationstabel!$A$3:$A$10,0),MATCH(IFERROR(VALUE(INDIRECT($A$1&amp;"K"&amp;A956)),0),Relationstabel!$C$1:$K$1,0))</f>
        <v>Olie</v>
      </c>
      <c r="J956" s="1" t="str">
        <f ca="1">INDEX(Anvendelseskode!B:B,MATCH($F956,Anvendelseskode!$A:$A,0))</f>
        <v>Fritliggende enfamilieshus (parcelhus)</v>
      </c>
      <c r="K956" s="1" t="str">
        <f ca="1">INDEX(Anvendelseskode!C:C,MATCH($F956,Anvendelseskode!$A:$A,0))</f>
        <v>Parcelhuse</v>
      </c>
      <c r="L956" s="1" t="str">
        <f ca="1">INDEX(Anvendelseskode!D:D,MATCH($F956,Anvendelseskode!$A:$A,0))</f>
        <v>Private husholdninger</v>
      </c>
      <c r="M956" s="1" t="str">
        <f ca="1">IFERROR(INDEX(SBi!$2:$2,MATCH(H956,SBi!$1:$1,1)),SBi!$K$2)</f>
        <v>1961-1972</v>
      </c>
      <c r="N956" s="1">
        <f ca="1">INDEX(SBi!$C$3:$K$28,MATCH(F956,SBi!$B$3:$B$28,0),MATCH(M956,SBi!$C$2:$K$2,0))</f>
        <v>134.30000000000001</v>
      </c>
      <c r="O956" s="16">
        <f t="shared" ca="1" si="190"/>
        <v>12.489900000000002</v>
      </c>
      <c r="P956" s="16" t="str">
        <f ca="1">IFERROR(INDEX(VpD!$2:$2,MATCH(H956,VpD!$1:$1,1)),VpD!$I$2)</f>
        <v>1961-1972</v>
      </c>
      <c r="Q956" s="1">
        <f ca="1">INDEX(VpD!$C$3:$I$27,MATCH(F956,VpD!$B$3:$B$27,0),MATCH(P956,VpD!$C$2:$I$2,0))</f>
        <v>143</v>
      </c>
      <c r="R956" s="16">
        <f t="shared" ca="1" si="191"/>
        <v>13.298999999999999</v>
      </c>
      <c r="S956" s="14">
        <f t="shared" ca="1" si="192"/>
        <v>713254.59</v>
      </c>
      <c r="T956" s="14">
        <f t="shared" ca="1" si="193"/>
        <v>6169085.9400000004</v>
      </c>
      <c r="U956" s="14" t="str">
        <f t="shared" ca="1" si="194"/>
        <v>0A3F507E-2127-32B8-E044-0003BA298018</v>
      </c>
    </row>
    <row r="957" spans="1:21" s="14" customFormat="1" x14ac:dyDescent="0.25">
      <c r="A957" s="14">
        <f t="shared" si="182"/>
        <v>957</v>
      </c>
      <c r="B957" s="14" t="str">
        <f t="shared" ca="1" si="183"/>
        <v>AF326F10-FF65-4ADF-8763-B41454465D7A</v>
      </c>
      <c r="C957" s="14" t="str">
        <f t="shared" ca="1" si="184"/>
        <v>Svenstrupvej</v>
      </c>
      <c r="D957" s="14" t="str">
        <f t="shared" ca="1" si="185"/>
        <v>47</v>
      </c>
      <c r="E957" s="14" t="str">
        <f t="shared" ca="1" si="186"/>
        <v>18lb</v>
      </c>
      <c r="F957" s="1">
        <f t="shared" ca="1" si="187"/>
        <v>120</v>
      </c>
      <c r="G957" s="1">
        <f t="shared" ca="1" si="188"/>
        <v>96</v>
      </c>
      <c r="H957" s="1">
        <f t="shared" ca="1" si="189"/>
        <v>1957</v>
      </c>
      <c r="I957" s="1" t="str">
        <f ca="1">INDEX(Relationstabel!$C$3:$K$10,MATCH(INDIRECT($A$1&amp;"J"&amp;A957),Relationstabel!$A$3:$A$10,0),MATCH(IFERROR(VALUE(INDIRECT($A$1&amp;"K"&amp;A957)),0),Relationstabel!$C$1:$K$1,0))</f>
        <v>Naturgas</v>
      </c>
      <c r="J957" s="1" t="str">
        <f ca="1">INDEX(Anvendelseskode!B:B,MATCH($F957,Anvendelseskode!$A:$A,0))</f>
        <v>Fritliggende enfamilieshus (parcelhus)</v>
      </c>
      <c r="K957" s="1" t="str">
        <f ca="1">INDEX(Anvendelseskode!C:C,MATCH($F957,Anvendelseskode!$A:$A,0))</f>
        <v>Parcelhuse</v>
      </c>
      <c r="L957" s="1" t="str">
        <f ca="1">INDEX(Anvendelseskode!D:D,MATCH($F957,Anvendelseskode!$A:$A,0))</f>
        <v>Private husholdninger</v>
      </c>
      <c r="M957" s="1" t="str">
        <f ca="1">IFERROR(INDEX(SBi!$2:$2,MATCH(H957,SBi!$1:$1,1)),SBi!$K$2)</f>
        <v>1951-1960</v>
      </c>
      <c r="N957" s="1">
        <f ca="1">INDEX(SBi!$C$3:$K$28,MATCH(F957,SBi!$B$3:$B$28,0),MATCH(M957,SBi!$C$2:$K$2,0))</f>
        <v>154.9</v>
      </c>
      <c r="O957" s="16">
        <f t="shared" ca="1" si="190"/>
        <v>14.870400000000002</v>
      </c>
      <c r="P957" s="16" t="str">
        <f ca="1">IFERROR(INDEX(VpD!$2:$2,MATCH(H957,VpD!$1:$1,1)),VpD!$I$2)</f>
        <v>1951-1960</v>
      </c>
      <c r="Q957" s="1">
        <f ca="1">INDEX(VpD!$C$3:$I$27,MATCH(F957,VpD!$B$3:$B$27,0),MATCH(P957,VpD!$C$2:$I$2,0))</f>
        <v>204</v>
      </c>
      <c r="R957" s="16">
        <f t="shared" ca="1" si="191"/>
        <v>19.584</v>
      </c>
      <c r="S957" s="14">
        <f t="shared" ca="1" si="192"/>
        <v>712383.11</v>
      </c>
      <c r="T957" s="14">
        <f t="shared" ca="1" si="193"/>
        <v>6169118.21</v>
      </c>
      <c r="U957" s="14" t="str">
        <f t="shared" ca="1" si="194"/>
        <v>0A3F507E-2227-32B8-E044-0003BA298018</v>
      </c>
    </row>
    <row r="958" spans="1:21" s="14" customFormat="1" x14ac:dyDescent="0.25">
      <c r="A958" s="14">
        <f t="shared" si="182"/>
        <v>958</v>
      </c>
      <c r="B958" s="14" t="str">
        <f t="shared" ca="1" si="183"/>
        <v>17659806-4ADC-4AB5-802D-3D53DECCD30B</v>
      </c>
      <c r="C958" s="14" t="str">
        <f t="shared" ca="1" si="184"/>
        <v>Valmuebakken</v>
      </c>
      <c r="D958" s="14" t="str">
        <f t="shared" ca="1" si="185"/>
        <v>55</v>
      </c>
      <c r="E958" s="14" t="str">
        <f t="shared" ca="1" si="186"/>
        <v>21if</v>
      </c>
      <c r="F958" s="1">
        <f t="shared" ca="1" si="187"/>
        <v>130</v>
      </c>
      <c r="G958" s="1">
        <f t="shared" ca="1" si="188"/>
        <v>62</v>
      </c>
      <c r="H958" s="1">
        <f t="shared" ca="1" si="189"/>
        <v>1993</v>
      </c>
      <c r="I958" s="1" t="str">
        <f ca="1">INDEX(Relationstabel!$C$3:$K$10,MATCH(INDIRECT($A$1&amp;"J"&amp;A958),Relationstabel!$A$3:$A$10,0),MATCH(IFERROR(VALUE(INDIRECT($A$1&amp;"K"&amp;A958)),0),Relationstabel!$C$1:$K$1,0))</f>
        <v>Fjernvarme/ Blokvarme</v>
      </c>
      <c r="J958" s="1" t="str">
        <f ca="1">INDEX(Anvendelseskode!B:B,MATCH($F958,Anvendelseskode!$A:$A,0))</f>
        <v>Række-, kæde-, dobbelthus (lodret adskillelse mellem enhederne)</v>
      </c>
      <c r="K958" s="1" t="str">
        <f ca="1">INDEX(Anvendelseskode!C:C,MATCH($F958,Anvendelseskode!$A:$A,0))</f>
        <v>Række-, kæde og dobbelthuse</v>
      </c>
      <c r="L958" s="1" t="str">
        <f ca="1">INDEX(Anvendelseskode!D:D,MATCH($F958,Anvendelseskode!$A:$A,0))</f>
        <v>Private husholdninger</v>
      </c>
      <c r="M958" s="1" t="str">
        <f ca="1">IFERROR(INDEX(SBi!$2:$2,MATCH(H958,SBi!$1:$1,1)),SBi!$K$2)</f>
        <v>1979-1998</v>
      </c>
      <c r="N958" s="1">
        <f ca="1">INDEX(SBi!$C$3:$K$28,MATCH(F958,SBi!$B$3:$B$28,0),MATCH(M958,SBi!$C$2:$K$2,0))</f>
        <v>96.8</v>
      </c>
      <c r="O958" s="16">
        <f t="shared" ca="1" si="190"/>
        <v>6.0015999999999998</v>
      </c>
      <c r="P958" s="16" t="str">
        <f ca="1">IFERROR(INDEX(VpD!$2:$2,MATCH(H958,VpD!$1:$1,1)),VpD!$I$2)</f>
        <v>1979-1998</v>
      </c>
      <c r="Q958" s="1">
        <f ca="1">INDEX(VpD!$C$3:$I$27,MATCH(F958,VpD!$B$3:$B$27,0),MATCH(P958,VpD!$C$2:$I$2,0))</f>
        <v>74</v>
      </c>
      <c r="R958" s="16">
        <f t="shared" ca="1" si="191"/>
        <v>4.5880000000000001</v>
      </c>
      <c r="S958" s="14">
        <f t="shared" ca="1" si="192"/>
        <v>711730.99</v>
      </c>
      <c r="T958" s="14">
        <f t="shared" ca="1" si="193"/>
        <v>6172541.0800000001</v>
      </c>
      <c r="U958" s="14" t="str">
        <f t="shared" ca="1" si="194"/>
        <v>0A3F507E-2427-32B8-E044-0003BA298018</v>
      </c>
    </row>
    <row r="959" spans="1:21" s="14" customFormat="1" x14ac:dyDescent="0.25">
      <c r="A959" s="14">
        <f t="shared" si="182"/>
        <v>959</v>
      </c>
      <c r="B959" s="14" t="str">
        <f t="shared" ca="1" si="183"/>
        <v>447B64BF-4949-47A8-BD09-A5545B783077</v>
      </c>
      <c r="C959" s="14" t="str">
        <f t="shared" ca="1" si="184"/>
        <v>Valmuebakken</v>
      </c>
      <c r="D959" s="14" t="str">
        <f t="shared" ca="1" si="185"/>
        <v>57</v>
      </c>
      <c r="E959" s="14" t="str">
        <f t="shared" ca="1" si="186"/>
        <v>21id</v>
      </c>
      <c r="F959" s="1">
        <f t="shared" ca="1" si="187"/>
        <v>130</v>
      </c>
      <c r="G959" s="1">
        <f t="shared" ca="1" si="188"/>
        <v>90</v>
      </c>
      <c r="H959" s="1">
        <f t="shared" ca="1" si="189"/>
        <v>1993</v>
      </c>
      <c r="I959" s="1" t="str">
        <f ca="1">INDEX(Relationstabel!$C$3:$K$10,MATCH(INDIRECT($A$1&amp;"J"&amp;A959),Relationstabel!$A$3:$A$10,0),MATCH(IFERROR(VALUE(INDIRECT($A$1&amp;"K"&amp;A959)),0),Relationstabel!$C$1:$K$1,0))</f>
        <v>Fjernvarme/ Blokvarme</v>
      </c>
      <c r="J959" s="1" t="str">
        <f ca="1">INDEX(Anvendelseskode!B:B,MATCH($F959,Anvendelseskode!$A:$A,0))</f>
        <v>Række-, kæde-, dobbelthus (lodret adskillelse mellem enhederne)</v>
      </c>
      <c r="K959" s="1" t="str">
        <f ca="1">INDEX(Anvendelseskode!C:C,MATCH($F959,Anvendelseskode!$A:$A,0))</f>
        <v>Række-, kæde og dobbelthuse</v>
      </c>
      <c r="L959" s="1" t="str">
        <f ca="1">INDEX(Anvendelseskode!D:D,MATCH($F959,Anvendelseskode!$A:$A,0))</f>
        <v>Private husholdninger</v>
      </c>
      <c r="M959" s="1" t="str">
        <f ca="1">IFERROR(INDEX(SBi!$2:$2,MATCH(H959,SBi!$1:$1,1)),SBi!$K$2)</f>
        <v>1979-1998</v>
      </c>
      <c r="N959" s="1">
        <f ca="1">INDEX(SBi!$C$3:$K$28,MATCH(F959,SBi!$B$3:$B$28,0),MATCH(M959,SBi!$C$2:$K$2,0))</f>
        <v>96.8</v>
      </c>
      <c r="O959" s="16">
        <f t="shared" ca="1" si="190"/>
        <v>8.7119999999999997</v>
      </c>
      <c r="P959" s="16" t="str">
        <f ca="1">IFERROR(INDEX(VpD!$2:$2,MATCH(H959,VpD!$1:$1,1)),VpD!$I$2)</f>
        <v>1979-1998</v>
      </c>
      <c r="Q959" s="1">
        <f ca="1">INDEX(VpD!$C$3:$I$27,MATCH(F959,VpD!$B$3:$B$27,0),MATCH(P959,VpD!$C$2:$I$2,0))</f>
        <v>74</v>
      </c>
      <c r="R959" s="16">
        <f t="shared" ca="1" si="191"/>
        <v>6.66</v>
      </c>
      <c r="S959" s="14">
        <f t="shared" ca="1" si="192"/>
        <v>711726.44</v>
      </c>
      <c r="T959" s="14">
        <f t="shared" ca="1" si="193"/>
        <v>6172558.5700000003</v>
      </c>
      <c r="U959" s="14" t="str">
        <f t="shared" ca="1" si="194"/>
        <v>0A3F507E-2429-32B8-E044-0003BA298018</v>
      </c>
    </row>
    <row r="960" spans="1:21" s="14" customFormat="1" x14ac:dyDescent="0.25">
      <c r="A960" s="14">
        <f t="shared" si="182"/>
        <v>960</v>
      </c>
      <c r="B960" s="14" t="str">
        <f t="shared" ca="1" si="183"/>
        <v>0BBD34BB-D0BF-477E-9F2D-9400C92EBB46</v>
      </c>
      <c r="C960" s="14" t="str">
        <f t="shared" ca="1" si="184"/>
        <v>Rendsagervej</v>
      </c>
      <c r="D960" s="14" t="str">
        <f t="shared" ca="1" si="185"/>
        <v>181</v>
      </c>
      <c r="E960" s="14" t="str">
        <f t="shared" ca="1" si="186"/>
        <v>9mb</v>
      </c>
      <c r="F960" s="1">
        <f t="shared" ca="1" si="187"/>
        <v>120</v>
      </c>
      <c r="G960" s="1">
        <f t="shared" ca="1" si="188"/>
        <v>109</v>
      </c>
      <c r="H960" s="1">
        <f t="shared" ca="1" si="189"/>
        <v>1973</v>
      </c>
      <c r="I960" s="1" t="str">
        <f ca="1">INDEX(Relationstabel!$C$3:$K$10,MATCH(INDIRECT($A$1&amp;"J"&amp;A960),Relationstabel!$A$3:$A$10,0),MATCH(IFERROR(VALUE(INDIRECT($A$1&amp;"K"&amp;A960)),0),Relationstabel!$C$1:$K$1,0))</f>
        <v>Naturgas</v>
      </c>
      <c r="J960" s="1" t="str">
        <f ca="1">INDEX(Anvendelseskode!B:B,MATCH($F960,Anvendelseskode!$A:$A,0))</f>
        <v>Fritliggende enfamilieshus (parcelhus)</v>
      </c>
      <c r="K960" s="1" t="str">
        <f ca="1">INDEX(Anvendelseskode!C:C,MATCH($F960,Anvendelseskode!$A:$A,0))</f>
        <v>Parcelhuse</v>
      </c>
      <c r="L960" s="1" t="str">
        <f ca="1">INDEX(Anvendelseskode!D:D,MATCH($F960,Anvendelseskode!$A:$A,0))</f>
        <v>Private husholdninger</v>
      </c>
      <c r="M960" s="1" t="str">
        <f ca="1">IFERROR(INDEX(SBi!$2:$2,MATCH(H960,SBi!$1:$1,1)),SBi!$K$2)</f>
        <v>1973-1978</v>
      </c>
      <c r="N960" s="1">
        <f ca="1">INDEX(SBi!$C$3:$K$28,MATCH(F960,SBi!$B$3:$B$28,0),MATCH(M960,SBi!$C$2:$K$2,0))</f>
        <v>119.8</v>
      </c>
      <c r="O960" s="16">
        <f t="shared" ca="1" si="190"/>
        <v>13.058199999999999</v>
      </c>
      <c r="P960" s="16" t="str">
        <f ca="1">IFERROR(INDEX(VpD!$2:$2,MATCH(H960,VpD!$1:$1,1)),VpD!$I$2)</f>
        <v>1973-1978</v>
      </c>
      <c r="Q960" s="1">
        <f ca="1">INDEX(VpD!$C$3:$I$27,MATCH(F960,VpD!$B$3:$B$27,0),MATCH(P960,VpD!$C$2:$I$2,0))</f>
        <v>117</v>
      </c>
      <c r="R960" s="16">
        <f t="shared" ca="1" si="191"/>
        <v>12.753</v>
      </c>
      <c r="S960" s="14">
        <f t="shared" ca="1" si="192"/>
        <v>710740.27</v>
      </c>
      <c r="T960" s="14">
        <f t="shared" ca="1" si="193"/>
        <v>6171833.21</v>
      </c>
      <c r="U960" s="14" t="str">
        <f t="shared" ca="1" si="194"/>
        <v>0A3F507E-202C-32B8-E044-0003BA298018</v>
      </c>
    </row>
    <row r="961" spans="1:21" s="14" customFormat="1" x14ac:dyDescent="0.25">
      <c r="A961" s="14">
        <f t="shared" si="182"/>
        <v>961</v>
      </c>
      <c r="B961" s="14" t="str">
        <f t="shared" ca="1" si="183"/>
        <v>5525D998-07B2-45C6-B658-C92C720E42C2</v>
      </c>
      <c r="C961" s="14" t="str">
        <f t="shared" ca="1" si="184"/>
        <v>Mejsebo</v>
      </c>
      <c r="D961" s="14" t="str">
        <f t="shared" ca="1" si="185"/>
        <v>1</v>
      </c>
      <c r="E961" s="14" t="str">
        <f t="shared" ca="1" si="186"/>
        <v>6ts</v>
      </c>
      <c r="F961" s="1">
        <f t="shared" ca="1" si="187"/>
        <v>130</v>
      </c>
      <c r="G961" s="1">
        <f t="shared" ca="1" si="188"/>
        <v>112</v>
      </c>
      <c r="H961" s="1">
        <f t="shared" ca="1" si="189"/>
        <v>1978</v>
      </c>
      <c r="I961" s="1" t="str">
        <f ca="1">INDEX(Relationstabel!$C$3:$K$10,MATCH(INDIRECT($A$1&amp;"J"&amp;A961),Relationstabel!$A$3:$A$10,0),MATCH(IFERROR(VALUE(INDIRECT($A$1&amp;"K"&amp;A961)),0),Relationstabel!$C$1:$K$1,0))</f>
        <v>Fjernvarme/ Blokvarme</v>
      </c>
      <c r="J961" s="1" t="str">
        <f ca="1">INDEX(Anvendelseskode!B:B,MATCH($F961,Anvendelseskode!$A:$A,0))</f>
        <v>Række-, kæde-, dobbelthus (lodret adskillelse mellem enhederne)</v>
      </c>
      <c r="K961" s="1" t="str">
        <f ca="1">INDEX(Anvendelseskode!C:C,MATCH($F961,Anvendelseskode!$A:$A,0))</f>
        <v>Række-, kæde og dobbelthuse</v>
      </c>
      <c r="L961" s="1" t="str">
        <f ca="1">INDEX(Anvendelseskode!D:D,MATCH($F961,Anvendelseskode!$A:$A,0))</f>
        <v>Private husholdninger</v>
      </c>
      <c r="M961" s="1" t="str">
        <f ca="1">IFERROR(INDEX(SBi!$2:$2,MATCH(H961,SBi!$1:$1,1)),SBi!$K$2)</f>
        <v>1973-1978</v>
      </c>
      <c r="N961" s="1">
        <f ca="1">INDEX(SBi!$C$3:$K$28,MATCH(F961,SBi!$B$3:$B$28,0),MATCH(M961,SBi!$C$2:$K$2,0))</f>
        <v>112.6</v>
      </c>
      <c r="O961" s="16">
        <f t="shared" ca="1" si="190"/>
        <v>12.611199999999998</v>
      </c>
      <c r="P961" s="16" t="str">
        <f ca="1">IFERROR(INDEX(VpD!$2:$2,MATCH(H961,VpD!$1:$1,1)),VpD!$I$2)</f>
        <v>1973-1978</v>
      </c>
      <c r="Q961" s="1">
        <f ca="1">INDEX(VpD!$C$3:$I$27,MATCH(F961,VpD!$B$3:$B$27,0),MATCH(P961,VpD!$C$2:$I$2,0))</f>
        <v>98</v>
      </c>
      <c r="R961" s="16">
        <f t="shared" ca="1" si="191"/>
        <v>10.976000000000001</v>
      </c>
      <c r="S961" s="14">
        <f t="shared" ca="1" si="192"/>
        <v>713746.55</v>
      </c>
      <c r="T961" s="14">
        <f t="shared" ca="1" si="193"/>
        <v>6169680.8899999997</v>
      </c>
      <c r="U961" s="14" t="str">
        <f t="shared" ca="1" si="194"/>
        <v>0A3F507E-1D2F-32B8-E044-0003BA298018</v>
      </c>
    </row>
    <row r="962" spans="1:21" s="14" customFormat="1" x14ac:dyDescent="0.25">
      <c r="A962" s="14">
        <f t="shared" si="182"/>
        <v>962</v>
      </c>
      <c r="B962" s="14" t="str">
        <f t="shared" ca="1" si="183"/>
        <v>B8C65A9F-3CFE-4E6B-9652-03D8F32E195F</v>
      </c>
      <c r="C962" s="14" t="str">
        <f t="shared" ca="1" si="184"/>
        <v>Kathrinebjergvej</v>
      </c>
      <c r="D962" s="14" t="str">
        <f t="shared" ca="1" si="185"/>
        <v>23</v>
      </c>
      <c r="E962" s="14" t="str">
        <f t="shared" ca="1" si="186"/>
        <v>11aæ</v>
      </c>
      <c r="F962" s="1">
        <f t="shared" ca="1" si="187"/>
        <v>120</v>
      </c>
      <c r="G962" s="1">
        <f t="shared" ca="1" si="188"/>
        <v>167</v>
      </c>
      <c r="H962" s="1">
        <f t="shared" ca="1" si="189"/>
        <v>2011</v>
      </c>
      <c r="I962" s="1" t="str">
        <f ca="1">INDEX(Relationstabel!$C$3:$K$10,MATCH(INDIRECT($A$1&amp;"J"&amp;A962),Relationstabel!$A$3:$A$10,0),MATCH(IFERROR(VALUE(INDIRECT($A$1&amp;"K"&amp;A962)),0),Relationstabel!$C$1:$K$1,0))</f>
        <v>Naturgas</v>
      </c>
      <c r="J962" s="1" t="str">
        <f ca="1">INDEX(Anvendelseskode!B:B,MATCH($F962,Anvendelseskode!$A:$A,0))</f>
        <v>Fritliggende enfamilieshus (parcelhus)</v>
      </c>
      <c r="K962" s="1" t="str">
        <f ca="1">INDEX(Anvendelseskode!C:C,MATCH($F962,Anvendelseskode!$A:$A,0))</f>
        <v>Parcelhuse</v>
      </c>
      <c r="L962" s="1" t="str">
        <f ca="1">INDEX(Anvendelseskode!D:D,MATCH($F962,Anvendelseskode!$A:$A,0))</f>
        <v>Private husholdninger</v>
      </c>
      <c r="M962" s="1" t="str">
        <f ca="1">IFERROR(INDEX(SBi!$2:$2,MATCH(H962,SBi!$1:$1,1)),SBi!$K$2)</f>
        <v>Efter 2006</v>
      </c>
      <c r="N962" s="1">
        <f ca="1">INDEX(SBi!$C$3:$K$28,MATCH(F962,SBi!$B$3:$B$28,0),MATCH(M962,SBi!$C$2:$K$2,0))</f>
        <v>67.3</v>
      </c>
      <c r="O962" s="16">
        <f t="shared" ca="1" si="190"/>
        <v>11.239100000000001</v>
      </c>
      <c r="P962" s="16" t="str">
        <f ca="1">IFERROR(INDEX(VpD!$2:$2,MATCH(H962,VpD!$1:$1,1)),VpD!$I$2)</f>
        <v>&gt;1998</v>
      </c>
      <c r="Q962" s="1">
        <f ca="1">INDEX(VpD!$C$3:$I$27,MATCH(F962,VpD!$B$3:$B$27,0),MATCH(P962,VpD!$C$2:$I$2,0))</f>
        <v>72</v>
      </c>
      <c r="R962" s="16">
        <f t="shared" ca="1" si="191"/>
        <v>12.023999999999999</v>
      </c>
      <c r="S962" s="14">
        <f t="shared" ca="1" si="192"/>
        <v>712931.86</v>
      </c>
      <c r="T962" s="14">
        <f t="shared" ca="1" si="193"/>
        <v>6168584.3300000001</v>
      </c>
      <c r="U962" s="14" t="str">
        <f t="shared" ca="1" si="194"/>
        <v>0A3F507E-1B33-32B8-E044-0003BA298018</v>
      </c>
    </row>
    <row r="963" spans="1:21" s="14" customFormat="1" x14ac:dyDescent="0.25">
      <c r="A963" s="14">
        <f t="shared" ref="A963:A1026" si="195">ROW(B963)</f>
        <v>963</v>
      </c>
      <c r="B963" s="14" t="str">
        <f t="shared" ref="B963:B1026" ca="1" si="196">INDIRECT($A$1&amp;"b"&amp;A963)</f>
        <v>A235C75B-6F93-4C03-B9A9-A3A24F1A65F6</v>
      </c>
      <c r="C963" s="14" t="str">
        <f t="shared" ref="C963:C1026" ca="1" si="197">INDIRECT($A$1&amp;"V"&amp;A963)</f>
        <v>Selsøvej</v>
      </c>
      <c r="D963" s="14" t="str">
        <f t="shared" ref="D963:D1026" ca="1" si="198">INDIRECT($A$1&amp;"W"&amp;A963)</f>
        <v>48</v>
      </c>
      <c r="E963" s="14" t="str">
        <f t="shared" ref="E963:E1026" ca="1" si="199">INDIRECT($A$1&amp;"AB"&amp;A963)</f>
        <v>18bø</v>
      </c>
      <c r="F963" s="1">
        <f t="shared" ref="F963:F1026" ca="1" si="200">ROUNDDOWN(INDIRECT($A$1&amp;"C"&amp;A963),-1)</f>
        <v>120</v>
      </c>
      <c r="G963" s="1">
        <f t="shared" ref="G963:G1026" ca="1" si="201">INDIRECT($A$1&amp;"P"&amp;A963)+INDIRECT($A$1&amp;"Q"&amp;A963)+INDIRECT($A$1&amp;"R"&amp;A963)*0.5</f>
        <v>127</v>
      </c>
      <c r="H963" s="1">
        <f t="shared" ref="H963:H1026" ca="1" si="202">MAX(INDIRECT($A$1&amp;"E"&amp;A963),INDIRECT($A$1&amp;"D"&amp;A963))</f>
        <v>1966</v>
      </c>
      <c r="I963" s="1" t="str">
        <f ca="1">INDEX(Relationstabel!$C$3:$K$10,MATCH(INDIRECT($A$1&amp;"J"&amp;A963),Relationstabel!$A$3:$A$10,0),MATCH(IFERROR(VALUE(INDIRECT($A$1&amp;"K"&amp;A963)),0),Relationstabel!$C$1:$K$1,0))</f>
        <v>Naturgas</v>
      </c>
      <c r="J963" s="1" t="str">
        <f ca="1">INDEX(Anvendelseskode!B:B,MATCH($F963,Anvendelseskode!$A:$A,0))</f>
        <v>Fritliggende enfamilieshus (parcelhus)</v>
      </c>
      <c r="K963" s="1" t="str">
        <f ca="1">INDEX(Anvendelseskode!C:C,MATCH($F963,Anvendelseskode!$A:$A,0))</f>
        <v>Parcelhuse</v>
      </c>
      <c r="L963" s="1" t="str">
        <f ca="1">INDEX(Anvendelseskode!D:D,MATCH($F963,Anvendelseskode!$A:$A,0))</f>
        <v>Private husholdninger</v>
      </c>
      <c r="M963" s="1" t="str">
        <f ca="1">IFERROR(INDEX(SBi!$2:$2,MATCH(H963,SBi!$1:$1,1)),SBi!$K$2)</f>
        <v>1961-1972</v>
      </c>
      <c r="N963" s="1">
        <f ca="1">INDEX(SBi!$C$3:$K$28,MATCH(F963,SBi!$B$3:$B$28,0),MATCH(M963,SBi!$C$2:$K$2,0))</f>
        <v>134.30000000000001</v>
      </c>
      <c r="O963" s="16">
        <f t="shared" ref="O963:O1026" ca="1" si="203">N963*G963/1000</f>
        <v>17.056100000000001</v>
      </c>
      <c r="P963" s="16" t="str">
        <f ca="1">IFERROR(INDEX(VpD!$2:$2,MATCH(H963,VpD!$1:$1,1)),VpD!$I$2)</f>
        <v>1961-1972</v>
      </c>
      <c r="Q963" s="1">
        <f ca="1">INDEX(VpD!$C$3:$I$27,MATCH(F963,VpD!$B$3:$B$27,0),MATCH(P963,VpD!$C$2:$I$2,0))</f>
        <v>143</v>
      </c>
      <c r="R963" s="16">
        <f t="shared" ref="R963:R1026" ca="1" si="204">Q963*G963/1000</f>
        <v>18.161000000000001</v>
      </c>
      <c r="S963" s="14">
        <f t="shared" ref="S963:S1026" ca="1" si="205">INDIRECT($A$1&amp;"AE"&amp;A963)</f>
        <v>713149.43</v>
      </c>
      <c r="T963" s="14">
        <f t="shared" ref="T963:T1026" ca="1" si="206">INDIRECT($A$1&amp;"AF"&amp;A963)</f>
        <v>6169116.9699999997</v>
      </c>
      <c r="U963" s="14" t="str">
        <f t="shared" ref="U963:U1026" ca="1" si="207">INDIRECT($A$1&amp;"AC"&amp;A963)</f>
        <v>0A3F507E-2133-32B8-E044-0003BA298018</v>
      </c>
    </row>
    <row r="964" spans="1:21" s="14" customFormat="1" x14ac:dyDescent="0.25">
      <c r="A964" s="14">
        <f t="shared" si="195"/>
        <v>964</v>
      </c>
      <c r="B964" s="14" t="str">
        <f t="shared" ca="1" si="196"/>
        <v>3B48FE57-BA98-472F-83B1-4FDF4118894F</v>
      </c>
      <c r="C964" s="14" t="str">
        <f t="shared" ca="1" si="197"/>
        <v>Svenstrupvej</v>
      </c>
      <c r="D964" s="14" t="str">
        <f t="shared" ca="1" si="198"/>
        <v>64</v>
      </c>
      <c r="E964" s="14" t="str">
        <f t="shared" ca="1" si="199"/>
        <v>12ag</v>
      </c>
      <c r="F964" s="1">
        <f t="shared" ca="1" si="200"/>
        <v>120</v>
      </c>
      <c r="G964" s="1">
        <f t="shared" ca="1" si="201"/>
        <v>121</v>
      </c>
      <c r="H964" s="1">
        <f t="shared" ca="1" si="202"/>
        <v>1997</v>
      </c>
      <c r="I964" s="1" t="str">
        <f ca="1">INDEX(Relationstabel!$C$3:$K$10,MATCH(INDIRECT($A$1&amp;"J"&amp;A964),Relationstabel!$A$3:$A$10,0),MATCH(IFERROR(VALUE(INDIRECT($A$1&amp;"K"&amp;A964)),0),Relationstabel!$C$1:$K$1,0))</f>
        <v>Naturgas</v>
      </c>
      <c r="J964" s="1" t="str">
        <f ca="1">INDEX(Anvendelseskode!B:B,MATCH($F964,Anvendelseskode!$A:$A,0))</f>
        <v>Fritliggende enfamilieshus (parcelhus)</v>
      </c>
      <c r="K964" s="1" t="str">
        <f ca="1">INDEX(Anvendelseskode!C:C,MATCH($F964,Anvendelseskode!$A:$A,0))</f>
        <v>Parcelhuse</v>
      </c>
      <c r="L964" s="1" t="str">
        <f ca="1">INDEX(Anvendelseskode!D:D,MATCH($F964,Anvendelseskode!$A:$A,0))</f>
        <v>Private husholdninger</v>
      </c>
      <c r="M964" s="1" t="str">
        <f ca="1">IFERROR(INDEX(SBi!$2:$2,MATCH(H964,SBi!$1:$1,1)),SBi!$K$2)</f>
        <v>1979-1998</v>
      </c>
      <c r="N964" s="1">
        <f ca="1">INDEX(SBi!$C$3:$K$28,MATCH(F964,SBi!$B$3:$B$28,0),MATCH(M964,SBi!$C$2:$K$2,0))</f>
        <v>105.4</v>
      </c>
      <c r="O964" s="16">
        <f t="shared" ca="1" si="203"/>
        <v>12.753400000000001</v>
      </c>
      <c r="P964" s="16" t="str">
        <f ca="1">IFERROR(INDEX(VpD!$2:$2,MATCH(H964,VpD!$1:$1,1)),VpD!$I$2)</f>
        <v>1979-1998</v>
      </c>
      <c r="Q964" s="1">
        <f ca="1">INDEX(VpD!$C$3:$I$27,MATCH(F964,VpD!$B$3:$B$27,0),MATCH(P964,VpD!$C$2:$I$2,0))</f>
        <v>90</v>
      </c>
      <c r="R964" s="16">
        <f t="shared" ca="1" si="204"/>
        <v>10.89</v>
      </c>
      <c r="S964" s="14">
        <f t="shared" ca="1" si="205"/>
        <v>712336.06</v>
      </c>
      <c r="T964" s="14">
        <f t="shared" ca="1" si="206"/>
        <v>6169129.0899999999</v>
      </c>
      <c r="U964" s="14" t="str">
        <f t="shared" ca="1" si="207"/>
        <v>0A3F507E-2233-32B8-E044-0003BA298018</v>
      </c>
    </row>
    <row r="965" spans="1:21" s="14" customFormat="1" x14ac:dyDescent="0.25">
      <c r="A965" s="14">
        <f t="shared" si="195"/>
        <v>965</v>
      </c>
      <c r="B965" s="14" t="str">
        <f t="shared" ca="1" si="196"/>
        <v>CE26C130-97A2-44F8-AC51-9573C7F04F49</v>
      </c>
      <c r="C965" s="14" t="str">
        <f t="shared" ca="1" si="197"/>
        <v>Rendsagervej</v>
      </c>
      <c r="D965" s="14" t="str">
        <f t="shared" ca="1" si="198"/>
        <v>197</v>
      </c>
      <c r="E965" s="14" t="str">
        <f t="shared" ca="1" si="199"/>
        <v>9lu</v>
      </c>
      <c r="F965" s="1">
        <f t="shared" ca="1" si="200"/>
        <v>120</v>
      </c>
      <c r="G965" s="1">
        <f t="shared" ca="1" si="201"/>
        <v>109</v>
      </c>
      <c r="H965" s="1">
        <f t="shared" ca="1" si="202"/>
        <v>1972</v>
      </c>
      <c r="I965" s="1" t="str">
        <f ca="1">INDEX(Relationstabel!$C$3:$K$10,MATCH(INDIRECT($A$1&amp;"J"&amp;A965),Relationstabel!$A$3:$A$10,0),MATCH(IFERROR(VALUE(INDIRECT($A$1&amp;"K"&amp;A965)),0),Relationstabel!$C$1:$K$1,0))</f>
        <v>Naturgas</v>
      </c>
      <c r="J965" s="1" t="str">
        <f ca="1">INDEX(Anvendelseskode!B:B,MATCH($F965,Anvendelseskode!$A:$A,0))</f>
        <v>Fritliggende enfamilieshus (parcelhus)</v>
      </c>
      <c r="K965" s="1" t="str">
        <f ca="1">INDEX(Anvendelseskode!C:C,MATCH($F965,Anvendelseskode!$A:$A,0))</f>
        <v>Parcelhuse</v>
      </c>
      <c r="L965" s="1" t="str">
        <f ca="1">INDEX(Anvendelseskode!D:D,MATCH($F965,Anvendelseskode!$A:$A,0))</f>
        <v>Private husholdninger</v>
      </c>
      <c r="M965" s="1" t="str">
        <f ca="1">IFERROR(INDEX(SBi!$2:$2,MATCH(H965,SBi!$1:$1,1)),SBi!$K$2)</f>
        <v>1961-1972</v>
      </c>
      <c r="N965" s="1">
        <f ca="1">INDEX(SBi!$C$3:$K$28,MATCH(F965,SBi!$B$3:$B$28,0),MATCH(M965,SBi!$C$2:$K$2,0))</f>
        <v>134.30000000000001</v>
      </c>
      <c r="O965" s="16">
        <f t="shared" ca="1" si="203"/>
        <v>14.6387</v>
      </c>
      <c r="P965" s="16" t="str">
        <f ca="1">IFERROR(INDEX(VpD!$2:$2,MATCH(H965,VpD!$1:$1,1)),VpD!$I$2)</f>
        <v>1961-1972</v>
      </c>
      <c r="Q965" s="1">
        <f ca="1">INDEX(VpD!$C$3:$I$27,MATCH(F965,VpD!$B$3:$B$27,0),MATCH(P965,VpD!$C$2:$I$2,0))</f>
        <v>143</v>
      </c>
      <c r="R965" s="16">
        <f t="shared" ca="1" si="204"/>
        <v>15.587</v>
      </c>
      <c r="S965" s="14">
        <f t="shared" ca="1" si="205"/>
        <v>710813.25</v>
      </c>
      <c r="T965" s="14">
        <f t="shared" ca="1" si="206"/>
        <v>6171904.8899999997</v>
      </c>
      <c r="U965" s="14" t="str">
        <f t="shared" ca="1" si="207"/>
        <v>0A3F507E-2034-32B8-E044-0003BA298018</v>
      </c>
    </row>
    <row r="966" spans="1:21" s="14" customFormat="1" x14ac:dyDescent="0.25">
      <c r="A966" s="14">
        <f t="shared" si="195"/>
        <v>966</v>
      </c>
      <c r="B966" s="14" t="str">
        <f t="shared" ca="1" si="196"/>
        <v>05380EFF-90C8-41C0-BEC9-2A8478DAAABB</v>
      </c>
      <c r="C966" s="14" t="str">
        <f t="shared" ca="1" si="197"/>
        <v>Humlebo</v>
      </c>
      <c r="D966" s="14" t="str">
        <f t="shared" ca="1" si="198"/>
        <v>5</v>
      </c>
      <c r="E966" s="14" t="str">
        <f t="shared" ca="1" si="199"/>
        <v>6zy</v>
      </c>
      <c r="F966" s="1">
        <f t="shared" ca="1" si="200"/>
        <v>130</v>
      </c>
      <c r="G966" s="1">
        <f t="shared" ca="1" si="201"/>
        <v>112</v>
      </c>
      <c r="H966" s="1">
        <f t="shared" ca="1" si="202"/>
        <v>1978</v>
      </c>
      <c r="I966" s="1" t="str">
        <f ca="1">INDEX(Relationstabel!$C$3:$K$10,MATCH(INDIRECT($A$1&amp;"J"&amp;A966),Relationstabel!$A$3:$A$10,0),MATCH(IFERROR(VALUE(INDIRECT($A$1&amp;"K"&amp;A966)),0),Relationstabel!$C$1:$K$1,0))</f>
        <v>Fjernvarme/ Blokvarme</v>
      </c>
      <c r="J966" s="1" t="str">
        <f ca="1">INDEX(Anvendelseskode!B:B,MATCH($F966,Anvendelseskode!$A:$A,0))</f>
        <v>Række-, kæde-, dobbelthus (lodret adskillelse mellem enhederne)</v>
      </c>
      <c r="K966" s="1" t="str">
        <f ca="1">INDEX(Anvendelseskode!C:C,MATCH($F966,Anvendelseskode!$A:$A,0))</f>
        <v>Række-, kæde og dobbelthuse</v>
      </c>
      <c r="L966" s="1" t="str">
        <f ca="1">INDEX(Anvendelseskode!D:D,MATCH($F966,Anvendelseskode!$A:$A,0))</f>
        <v>Private husholdninger</v>
      </c>
      <c r="M966" s="1" t="str">
        <f ca="1">IFERROR(INDEX(SBi!$2:$2,MATCH(H966,SBi!$1:$1,1)),SBi!$K$2)</f>
        <v>1973-1978</v>
      </c>
      <c r="N966" s="1">
        <f ca="1">INDEX(SBi!$C$3:$K$28,MATCH(F966,SBi!$B$3:$B$28,0),MATCH(M966,SBi!$C$2:$K$2,0))</f>
        <v>112.6</v>
      </c>
      <c r="O966" s="16">
        <f t="shared" ca="1" si="203"/>
        <v>12.611199999999998</v>
      </c>
      <c r="P966" s="16" t="str">
        <f ca="1">IFERROR(INDEX(VpD!$2:$2,MATCH(H966,VpD!$1:$1,1)),VpD!$I$2)</f>
        <v>1973-1978</v>
      </c>
      <c r="Q966" s="1">
        <f ca="1">INDEX(VpD!$C$3:$I$27,MATCH(F966,VpD!$B$3:$B$27,0),MATCH(P966,VpD!$C$2:$I$2,0))</f>
        <v>98</v>
      </c>
      <c r="R966" s="16">
        <f t="shared" ca="1" si="204"/>
        <v>10.976000000000001</v>
      </c>
      <c r="S966" s="14">
        <f t="shared" ca="1" si="205"/>
        <v>713508.57</v>
      </c>
      <c r="T966" s="14">
        <f t="shared" ca="1" si="206"/>
        <v>6169826.25</v>
      </c>
      <c r="U966" s="14" t="str">
        <f t="shared" ca="1" si="207"/>
        <v>0A3F507E-1936-32B8-E044-0003BA298018</v>
      </c>
    </row>
    <row r="967" spans="1:21" s="14" customFormat="1" x14ac:dyDescent="0.25">
      <c r="A967" s="14">
        <f t="shared" si="195"/>
        <v>967</v>
      </c>
      <c r="B967" s="14" t="str">
        <f t="shared" ca="1" si="196"/>
        <v>2AFA770C-0143-4F5C-A964-4026A2676B69</v>
      </c>
      <c r="C967" s="14" t="str">
        <f t="shared" ca="1" si="197"/>
        <v>Hyttebovej</v>
      </c>
      <c r="D967" s="14" t="str">
        <f t="shared" ca="1" si="198"/>
        <v>52</v>
      </c>
      <c r="E967" s="14" t="str">
        <f t="shared" ca="1" si="199"/>
        <v>24dæ</v>
      </c>
      <c r="F967" s="1">
        <f t="shared" ca="1" si="200"/>
        <v>120</v>
      </c>
      <c r="G967" s="1">
        <f t="shared" ca="1" si="201"/>
        <v>147</v>
      </c>
      <c r="H967" s="1">
        <f t="shared" ca="1" si="202"/>
        <v>1985</v>
      </c>
      <c r="I967" s="1" t="str">
        <f ca="1">INDEX(Relationstabel!$C$3:$K$10,MATCH(INDIRECT($A$1&amp;"J"&amp;A967),Relationstabel!$A$3:$A$10,0),MATCH(IFERROR(VALUE(INDIRECT($A$1&amp;"K"&amp;A967)),0),Relationstabel!$C$1:$K$1,0))</f>
        <v>Naturgas</v>
      </c>
      <c r="J967" s="1" t="str">
        <f ca="1">INDEX(Anvendelseskode!B:B,MATCH($F967,Anvendelseskode!$A:$A,0))</f>
        <v>Fritliggende enfamilieshus (parcelhus)</v>
      </c>
      <c r="K967" s="1" t="str">
        <f ca="1">INDEX(Anvendelseskode!C:C,MATCH($F967,Anvendelseskode!$A:$A,0))</f>
        <v>Parcelhuse</v>
      </c>
      <c r="L967" s="1" t="str">
        <f ca="1">INDEX(Anvendelseskode!D:D,MATCH($F967,Anvendelseskode!$A:$A,0))</f>
        <v>Private husholdninger</v>
      </c>
      <c r="M967" s="1" t="str">
        <f ca="1">IFERROR(INDEX(SBi!$2:$2,MATCH(H967,SBi!$1:$1,1)),SBi!$K$2)</f>
        <v>1979-1998</v>
      </c>
      <c r="N967" s="1">
        <f ca="1">INDEX(SBi!$C$3:$K$28,MATCH(F967,SBi!$B$3:$B$28,0),MATCH(M967,SBi!$C$2:$K$2,0))</f>
        <v>105.4</v>
      </c>
      <c r="O967" s="16">
        <f t="shared" ca="1" si="203"/>
        <v>15.4938</v>
      </c>
      <c r="P967" s="16" t="str">
        <f ca="1">IFERROR(INDEX(VpD!$2:$2,MATCH(H967,VpD!$1:$1,1)),VpD!$I$2)</f>
        <v>1979-1998</v>
      </c>
      <c r="Q967" s="1">
        <f ca="1">INDEX(VpD!$C$3:$I$27,MATCH(F967,VpD!$B$3:$B$27,0),MATCH(P967,VpD!$C$2:$I$2,0))</f>
        <v>90</v>
      </c>
      <c r="R967" s="16">
        <f t="shared" ca="1" si="204"/>
        <v>13.23</v>
      </c>
      <c r="S967" s="14">
        <f t="shared" ca="1" si="205"/>
        <v>713854.12</v>
      </c>
      <c r="T967" s="14">
        <f t="shared" ca="1" si="206"/>
        <v>6169116.0999999996</v>
      </c>
      <c r="U967" s="14" t="str">
        <f t="shared" ca="1" si="207"/>
        <v>0A3F507E-1A36-32B8-E044-0003BA298018</v>
      </c>
    </row>
    <row r="968" spans="1:21" s="14" customFormat="1" x14ac:dyDescent="0.25">
      <c r="A968" s="14">
        <f t="shared" si="195"/>
        <v>968</v>
      </c>
      <c r="B968" s="14" t="str">
        <f t="shared" ca="1" si="196"/>
        <v>896E9188-B006-47A6-89B6-B696A9DA924F</v>
      </c>
      <c r="C968" s="14" t="str">
        <f t="shared" ca="1" si="197"/>
        <v>Kollerupvej</v>
      </c>
      <c r="D968" s="14" t="str">
        <f t="shared" ca="1" si="198"/>
        <v>61</v>
      </c>
      <c r="E968" s="14" t="str">
        <f t="shared" ca="1" si="199"/>
        <v>1bi</v>
      </c>
      <c r="F968" s="1">
        <f t="shared" ca="1" si="200"/>
        <v>130</v>
      </c>
      <c r="G968" s="1">
        <f t="shared" ca="1" si="201"/>
        <v>130</v>
      </c>
      <c r="H968" s="1">
        <f t="shared" ca="1" si="202"/>
        <v>1974</v>
      </c>
      <c r="I968" s="1" t="str">
        <f ca="1">INDEX(Relationstabel!$C$3:$K$10,MATCH(INDIRECT($A$1&amp;"J"&amp;A968),Relationstabel!$A$3:$A$10,0),MATCH(IFERROR(VALUE(INDIRECT($A$1&amp;"K"&amp;A968)),0),Relationstabel!$C$1:$K$1,0))</f>
        <v>Fjernvarme/ Blokvarme</v>
      </c>
      <c r="J968" s="1" t="str">
        <f ca="1">INDEX(Anvendelseskode!B:B,MATCH($F968,Anvendelseskode!$A:$A,0))</f>
        <v>Række-, kæde-, dobbelthus (lodret adskillelse mellem enhederne)</v>
      </c>
      <c r="K968" s="1" t="str">
        <f ca="1">INDEX(Anvendelseskode!C:C,MATCH($F968,Anvendelseskode!$A:$A,0))</f>
        <v>Række-, kæde og dobbelthuse</v>
      </c>
      <c r="L968" s="1" t="str">
        <f ca="1">INDEX(Anvendelseskode!D:D,MATCH($F968,Anvendelseskode!$A:$A,0))</f>
        <v>Private husholdninger</v>
      </c>
      <c r="M968" s="1" t="str">
        <f ca="1">IFERROR(INDEX(SBi!$2:$2,MATCH(H968,SBi!$1:$1,1)),SBi!$K$2)</f>
        <v>1973-1978</v>
      </c>
      <c r="N968" s="1">
        <f ca="1">INDEX(SBi!$C$3:$K$28,MATCH(F968,SBi!$B$3:$B$28,0),MATCH(M968,SBi!$C$2:$K$2,0))</f>
        <v>112.6</v>
      </c>
      <c r="O968" s="16">
        <f t="shared" ca="1" si="203"/>
        <v>14.638</v>
      </c>
      <c r="P968" s="16" t="str">
        <f ca="1">IFERROR(INDEX(VpD!$2:$2,MATCH(H968,VpD!$1:$1,1)),VpD!$I$2)</f>
        <v>1973-1978</v>
      </c>
      <c r="Q968" s="1">
        <f ca="1">INDEX(VpD!$C$3:$I$27,MATCH(F968,VpD!$B$3:$B$27,0),MATCH(P968,VpD!$C$2:$I$2,0))</f>
        <v>98</v>
      </c>
      <c r="R968" s="16">
        <f t="shared" ca="1" si="204"/>
        <v>12.74</v>
      </c>
      <c r="S968" s="14">
        <f t="shared" ca="1" si="205"/>
        <v>713684.52</v>
      </c>
      <c r="T968" s="14">
        <f t="shared" ca="1" si="206"/>
        <v>6169062.7000000002</v>
      </c>
      <c r="U968" s="14" t="str">
        <f t="shared" ca="1" si="207"/>
        <v>0A3F507E-1C36-32B8-E044-0003BA298018</v>
      </c>
    </row>
    <row r="969" spans="1:21" s="14" customFormat="1" x14ac:dyDescent="0.25">
      <c r="A969" s="14">
        <f t="shared" si="195"/>
        <v>969</v>
      </c>
      <c r="B969" s="14" t="str">
        <f t="shared" ca="1" si="196"/>
        <v>E2F6E0A4-BA4C-43C0-840B-73398974BE6A</v>
      </c>
      <c r="C969" s="14" t="str">
        <f t="shared" ca="1" si="197"/>
        <v>Rendsagervej</v>
      </c>
      <c r="D969" s="14" t="str">
        <f t="shared" ca="1" si="198"/>
        <v>201</v>
      </c>
      <c r="E969" s="14" t="str">
        <f t="shared" ca="1" si="199"/>
        <v>9ls</v>
      </c>
      <c r="F969" s="1">
        <f t="shared" ca="1" si="200"/>
        <v>120</v>
      </c>
      <c r="G969" s="1">
        <f t="shared" ca="1" si="201"/>
        <v>109</v>
      </c>
      <c r="H969" s="1">
        <f t="shared" ca="1" si="202"/>
        <v>1973</v>
      </c>
      <c r="I969" s="1" t="str">
        <f ca="1">INDEX(Relationstabel!$C$3:$K$10,MATCH(INDIRECT($A$1&amp;"J"&amp;A969),Relationstabel!$A$3:$A$10,0),MATCH(IFERROR(VALUE(INDIRECT($A$1&amp;"K"&amp;A969)),0),Relationstabel!$C$1:$K$1,0))</f>
        <v>Naturgas</v>
      </c>
      <c r="J969" s="1" t="str">
        <f ca="1">INDEX(Anvendelseskode!B:B,MATCH($F969,Anvendelseskode!$A:$A,0))</f>
        <v>Fritliggende enfamilieshus (parcelhus)</v>
      </c>
      <c r="K969" s="1" t="str">
        <f ca="1">INDEX(Anvendelseskode!C:C,MATCH($F969,Anvendelseskode!$A:$A,0))</f>
        <v>Parcelhuse</v>
      </c>
      <c r="L969" s="1" t="str">
        <f ca="1">INDEX(Anvendelseskode!D:D,MATCH($F969,Anvendelseskode!$A:$A,0))</f>
        <v>Private husholdninger</v>
      </c>
      <c r="M969" s="1" t="str">
        <f ca="1">IFERROR(INDEX(SBi!$2:$2,MATCH(H969,SBi!$1:$1,1)),SBi!$K$2)</f>
        <v>1973-1978</v>
      </c>
      <c r="N969" s="1">
        <f ca="1">INDEX(SBi!$C$3:$K$28,MATCH(F969,SBi!$B$3:$B$28,0),MATCH(M969,SBi!$C$2:$K$2,0))</f>
        <v>119.8</v>
      </c>
      <c r="O969" s="16">
        <f t="shared" ca="1" si="203"/>
        <v>13.058199999999999</v>
      </c>
      <c r="P969" s="16" t="str">
        <f ca="1">IFERROR(INDEX(VpD!$2:$2,MATCH(H969,VpD!$1:$1,1)),VpD!$I$2)</f>
        <v>1973-1978</v>
      </c>
      <c r="Q969" s="1">
        <f ca="1">INDEX(VpD!$C$3:$I$27,MATCH(F969,VpD!$B$3:$B$27,0),MATCH(P969,VpD!$C$2:$I$2,0))</f>
        <v>117</v>
      </c>
      <c r="R969" s="16">
        <f t="shared" ca="1" si="204"/>
        <v>12.753</v>
      </c>
      <c r="S969" s="14">
        <f t="shared" ca="1" si="205"/>
        <v>710796.78</v>
      </c>
      <c r="T969" s="14">
        <f t="shared" ca="1" si="206"/>
        <v>6171929.9400000004</v>
      </c>
      <c r="U969" s="14" t="str">
        <f t="shared" ca="1" si="207"/>
        <v>0A3F507E-2036-32B8-E044-0003BA298018</v>
      </c>
    </row>
    <row r="970" spans="1:21" s="14" customFormat="1" x14ac:dyDescent="0.25">
      <c r="A970" s="14">
        <f t="shared" si="195"/>
        <v>970</v>
      </c>
      <c r="B970" s="14" t="str">
        <f t="shared" ca="1" si="196"/>
        <v>97B23657-6ECD-4F59-8A7F-860752CDDB99</v>
      </c>
      <c r="C970" s="14" t="str">
        <f t="shared" ca="1" si="197"/>
        <v>Hasselbo</v>
      </c>
      <c r="D970" s="14" t="str">
        <f t="shared" ca="1" si="198"/>
        <v>8</v>
      </c>
      <c r="E970" s="14" t="str">
        <f t="shared" ca="1" si="199"/>
        <v>6ve</v>
      </c>
      <c r="F970" s="1">
        <f t="shared" ca="1" si="200"/>
        <v>130</v>
      </c>
      <c r="G970" s="1">
        <f t="shared" ca="1" si="201"/>
        <v>109</v>
      </c>
      <c r="H970" s="1">
        <f t="shared" ca="1" si="202"/>
        <v>1978</v>
      </c>
      <c r="I970" s="1" t="str">
        <f ca="1">INDEX(Relationstabel!$C$3:$K$10,MATCH(INDIRECT($A$1&amp;"J"&amp;A970),Relationstabel!$A$3:$A$10,0),MATCH(IFERROR(VALUE(INDIRECT($A$1&amp;"K"&amp;A970)),0),Relationstabel!$C$1:$K$1,0))</f>
        <v>Fjernvarme/ Blokvarme</v>
      </c>
      <c r="J970" s="1" t="str">
        <f ca="1">INDEX(Anvendelseskode!B:B,MATCH($F970,Anvendelseskode!$A:$A,0))</f>
        <v>Række-, kæde-, dobbelthus (lodret adskillelse mellem enhederne)</v>
      </c>
      <c r="K970" s="1" t="str">
        <f ca="1">INDEX(Anvendelseskode!C:C,MATCH($F970,Anvendelseskode!$A:$A,0))</f>
        <v>Række-, kæde og dobbelthuse</v>
      </c>
      <c r="L970" s="1" t="str">
        <f ca="1">INDEX(Anvendelseskode!D:D,MATCH($F970,Anvendelseskode!$A:$A,0))</f>
        <v>Private husholdninger</v>
      </c>
      <c r="M970" s="1" t="str">
        <f ca="1">IFERROR(INDEX(SBi!$2:$2,MATCH(H970,SBi!$1:$1,1)),SBi!$K$2)</f>
        <v>1973-1978</v>
      </c>
      <c r="N970" s="1">
        <f ca="1">INDEX(SBi!$C$3:$K$28,MATCH(F970,SBi!$B$3:$B$28,0),MATCH(M970,SBi!$C$2:$K$2,0))</f>
        <v>112.6</v>
      </c>
      <c r="O970" s="16">
        <f t="shared" ca="1" si="203"/>
        <v>12.273399999999999</v>
      </c>
      <c r="P970" s="16" t="str">
        <f ca="1">IFERROR(INDEX(VpD!$2:$2,MATCH(H970,VpD!$1:$1,1)),VpD!$I$2)</f>
        <v>1973-1978</v>
      </c>
      <c r="Q970" s="1">
        <f ca="1">INDEX(VpD!$C$3:$I$27,MATCH(F970,VpD!$B$3:$B$27,0),MATCH(P970,VpD!$C$2:$I$2,0))</f>
        <v>98</v>
      </c>
      <c r="R970" s="16">
        <f t="shared" ca="1" si="204"/>
        <v>10.682</v>
      </c>
      <c r="S970" s="14">
        <f t="shared" ca="1" si="205"/>
        <v>713390.72</v>
      </c>
      <c r="T970" s="14">
        <f t="shared" ca="1" si="206"/>
        <v>6169672.6500000004</v>
      </c>
      <c r="U970" s="14" t="str">
        <f t="shared" ca="1" si="207"/>
        <v>0A3F507E-183E-32B8-E044-0003BA298018</v>
      </c>
    </row>
    <row r="971" spans="1:21" s="14" customFormat="1" x14ac:dyDescent="0.25">
      <c r="A971" s="14">
        <f t="shared" si="195"/>
        <v>971</v>
      </c>
      <c r="B971" s="14" t="str">
        <f t="shared" ca="1" si="196"/>
        <v>E7C470B8-85DA-4D43-98C2-8BF00A556910</v>
      </c>
      <c r="C971" s="14" t="str">
        <f t="shared" ca="1" si="197"/>
        <v>Pilehavevænge</v>
      </c>
      <c r="D971" s="14" t="str">
        <f t="shared" ca="1" si="198"/>
        <v>60</v>
      </c>
      <c r="E971" s="14" t="str">
        <f t="shared" ca="1" si="199"/>
        <v>10bt</v>
      </c>
      <c r="F971" s="1">
        <f t="shared" ca="1" si="200"/>
        <v>120</v>
      </c>
      <c r="G971" s="1">
        <f t="shared" ca="1" si="201"/>
        <v>106</v>
      </c>
      <c r="H971" s="1">
        <f t="shared" ca="1" si="202"/>
        <v>1966</v>
      </c>
      <c r="I971" s="1" t="str">
        <f ca="1">INDEX(Relationstabel!$C$3:$K$10,MATCH(INDIRECT($A$1&amp;"J"&amp;A971),Relationstabel!$A$3:$A$10,0),MATCH(IFERROR(VALUE(INDIRECT($A$1&amp;"K"&amp;A971)),0),Relationstabel!$C$1:$K$1,0))</f>
        <v>Fjernvarme/ Blokvarme</v>
      </c>
      <c r="J971" s="1" t="str">
        <f ca="1">INDEX(Anvendelseskode!B:B,MATCH($F971,Anvendelseskode!$A:$A,0))</f>
        <v>Fritliggende enfamilieshus (parcelhus)</v>
      </c>
      <c r="K971" s="1" t="str">
        <f ca="1">INDEX(Anvendelseskode!C:C,MATCH($F971,Anvendelseskode!$A:$A,0))</f>
        <v>Parcelhuse</v>
      </c>
      <c r="L971" s="1" t="str">
        <f ca="1">INDEX(Anvendelseskode!D:D,MATCH($F971,Anvendelseskode!$A:$A,0))</f>
        <v>Private husholdninger</v>
      </c>
      <c r="M971" s="1" t="str">
        <f ca="1">IFERROR(INDEX(SBi!$2:$2,MATCH(H971,SBi!$1:$1,1)),SBi!$K$2)</f>
        <v>1961-1972</v>
      </c>
      <c r="N971" s="1">
        <f ca="1">INDEX(SBi!$C$3:$K$28,MATCH(F971,SBi!$B$3:$B$28,0),MATCH(M971,SBi!$C$2:$K$2,0))</f>
        <v>134.30000000000001</v>
      </c>
      <c r="O971" s="16">
        <f t="shared" ca="1" si="203"/>
        <v>14.235800000000001</v>
      </c>
      <c r="P971" s="16" t="str">
        <f ca="1">IFERROR(INDEX(VpD!$2:$2,MATCH(H971,VpD!$1:$1,1)),VpD!$I$2)</f>
        <v>1961-1972</v>
      </c>
      <c r="Q971" s="1">
        <f ca="1">INDEX(VpD!$C$3:$I$27,MATCH(F971,VpD!$B$3:$B$27,0),MATCH(P971,VpD!$C$2:$I$2,0))</f>
        <v>143</v>
      </c>
      <c r="R971" s="16">
        <f t="shared" ca="1" si="204"/>
        <v>15.157999999999999</v>
      </c>
      <c r="S971" s="14">
        <f t="shared" ca="1" si="205"/>
        <v>711264.06</v>
      </c>
      <c r="T971" s="14">
        <f t="shared" ca="1" si="206"/>
        <v>6171584.5099999998</v>
      </c>
      <c r="U971" s="14" t="str">
        <f t="shared" ca="1" si="207"/>
        <v>0A3F507E-1F3E-32B8-E044-0003BA298018</v>
      </c>
    </row>
    <row r="972" spans="1:21" s="14" customFormat="1" x14ac:dyDescent="0.25">
      <c r="A972" s="14">
        <f t="shared" si="195"/>
        <v>972</v>
      </c>
      <c r="B972" s="14" t="str">
        <f t="shared" ca="1" si="196"/>
        <v>D0C86507-B37D-4E92-97D6-389AB9E1C265</v>
      </c>
      <c r="C972" s="14" t="str">
        <f t="shared" ca="1" si="197"/>
        <v>Søvej</v>
      </c>
      <c r="D972" s="14" t="str">
        <f t="shared" ca="1" si="198"/>
        <v>4</v>
      </c>
      <c r="E972" s="14" t="str">
        <f t="shared" ca="1" si="199"/>
        <v>9aa</v>
      </c>
      <c r="F972" s="1">
        <f t="shared" ca="1" si="200"/>
        <v>120</v>
      </c>
      <c r="G972" s="1">
        <f t="shared" ca="1" si="201"/>
        <v>105</v>
      </c>
      <c r="H972" s="1">
        <f t="shared" ca="1" si="202"/>
        <v>1937</v>
      </c>
      <c r="I972" s="1" t="str">
        <f ca="1">INDEX(Relationstabel!$C$3:$K$10,MATCH(INDIRECT($A$1&amp;"J"&amp;A972),Relationstabel!$A$3:$A$10,0),MATCH(IFERROR(VALUE(INDIRECT($A$1&amp;"K"&amp;A972)),0),Relationstabel!$C$1:$K$1,0))</f>
        <v>Olie</v>
      </c>
      <c r="J972" s="1" t="str">
        <f ca="1">INDEX(Anvendelseskode!B:B,MATCH($F972,Anvendelseskode!$A:$A,0))</f>
        <v>Fritliggende enfamilieshus (parcelhus)</v>
      </c>
      <c r="K972" s="1" t="str">
        <f ca="1">INDEX(Anvendelseskode!C:C,MATCH($F972,Anvendelseskode!$A:$A,0))</f>
        <v>Parcelhuse</v>
      </c>
      <c r="L972" s="1" t="str">
        <f ca="1">INDEX(Anvendelseskode!D:D,MATCH($F972,Anvendelseskode!$A:$A,0))</f>
        <v>Private husholdninger</v>
      </c>
      <c r="M972" s="1" t="str">
        <f ca="1">IFERROR(INDEX(SBi!$2:$2,MATCH(H972,SBi!$1:$1,1)),SBi!$K$2)</f>
        <v>1931-1950</v>
      </c>
      <c r="N972" s="1">
        <f ca="1">INDEX(SBi!$C$3:$K$28,MATCH(F972,SBi!$B$3:$B$28,0),MATCH(M972,SBi!$C$2:$K$2,0))</f>
        <v>164.1</v>
      </c>
      <c r="O972" s="16">
        <f t="shared" ca="1" si="203"/>
        <v>17.230499999999999</v>
      </c>
      <c r="P972" s="16" t="str">
        <f ca="1">IFERROR(INDEX(VpD!$2:$2,MATCH(H972,VpD!$1:$1,1)),VpD!$I$2)</f>
        <v>1931-1950</v>
      </c>
      <c r="Q972" s="1">
        <f ca="1">INDEX(VpD!$C$3:$I$27,MATCH(F972,VpD!$B$3:$B$27,0),MATCH(P972,VpD!$C$2:$I$2,0))</f>
        <v>217</v>
      </c>
      <c r="R972" s="16">
        <f t="shared" ca="1" si="204"/>
        <v>22.785</v>
      </c>
      <c r="S972" s="14">
        <f t="shared" ca="1" si="205"/>
        <v>713561.12</v>
      </c>
      <c r="T972" s="14">
        <f t="shared" ca="1" si="206"/>
        <v>6168728.9299999997</v>
      </c>
      <c r="U972" s="14" t="str">
        <f t="shared" ca="1" si="207"/>
        <v>0A3F507E-233E-32B8-E044-0003BA298018</v>
      </c>
    </row>
    <row r="973" spans="1:21" s="14" customFormat="1" x14ac:dyDescent="0.25">
      <c r="A973" s="14">
        <f t="shared" si="195"/>
        <v>973</v>
      </c>
      <c r="B973" s="14" t="str">
        <f t="shared" ca="1" si="196"/>
        <v>A03D1A72-C690-4132-985B-E99B2F8B5418</v>
      </c>
      <c r="C973" s="14" t="str">
        <f t="shared" ca="1" si="197"/>
        <v>Bjørnebo</v>
      </c>
      <c r="D973" s="14" t="str">
        <f t="shared" ca="1" si="198"/>
        <v>8</v>
      </c>
      <c r="E973" s="14" t="str">
        <f t="shared" ca="1" si="199"/>
        <v>6oæ</v>
      </c>
      <c r="F973" s="1">
        <f t="shared" ca="1" si="200"/>
        <v>130</v>
      </c>
      <c r="G973" s="1">
        <f t="shared" ca="1" si="201"/>
        <v>104</v>
      </c>
      <c r="H973" s="1">
        <f t="shared" ca="1" si="202"/>
        <v>1977</v>
      </c>
      <c r="I973" s="1" t="str">
        <f ca="1">INDEX(Relationstabel!$C$3:$K$10,MATCH(INDIRECT($A$1&amp;"J"&amp;A973),Relationstabel!$A$3:$A$10,0),MATCH(IFERROR(VALUE(INDIRECT($A$1&amp;"K"&amp;A973)),0),Relationstabel!$C$1:$K$1,0))</f>
        <v>Fjernvarme/ Blokvarme</v>
      </c>
      <c r="J973" s="1" t="str">
        <f ca="1">INDEX(Anvendelseskode!B:B,MATCH($F973,Anvendelseskode!$A:$A,0))</f>
        <v>Række-, kæde-, dobbelthus (lodret adskillelse mellem enhederne)</v>
      </c>
      <c r="K973" s="1" t="str">
        <f ca="1">INDEX(Anvendelseskode!C:C,MATCH($F973,Anvendelseskode!$A:$A,0))</f>
        <v>Række-, kæde og dobbelthuse</v>
      </c>
      <c r="L973" s="1" t="str">
        <f ca="1">INDEX(Anvendelseskode!D:D,MATCH($F973,Anvendelseskode!$A:$A,0))</f>
        <v>Private husholdninger</v>
      </c>
      <c r="M973" s="1" t="str">
        <f ca="1">IFERROR(INDEX(SBi!$2:$2,MATCH(H973,SBi!$1:$1,1)),SBi!$K$2)</f>
        <v>1973-1978</v>
      </c>
      <c r="N973" s="1">
        <f ca="1">INDEX(SBi!$C$3:$K$28,MATCH(F973,SBi!$B$3:$B$28,0),MATCH(M973,SBi!$C$2:$K$2,0))</f>
        <v>112.6</v>
      </c>
      <c r="O973" s="16">
        <f t="shared" ca="1" si="203"/>
        <v>11.7104</v>
      </c>
      <c r="P973" s="16" t="str">
        <f ca="1">IFERROR(INDEX(VpD!$2:$2,MATCH(H973,VpD!$1:$1,1)),VpD!$I$2)</f>
        <v>1973-1978</v>
      </c>
      <c r="Q973" s="1">
        <f ca="1">INDEX(VpD!$C$3:$I$27,MATCH(F973,VpD!$B$3:$B$27,0),MATCH(P973,VpD!$C$2:$I$2,0))</f>
        <v>98</v>
      </c>
      <c r="R973" s="16">
        <f t="shared" ca="1" si="204"/>
        <v>10.192</v>
      </c>
      <c r="S973" s="14">
        <f t="shared" ca="1" si="205"/>
        <v>713566.11</v>
      </c>
      <c r="T973" s="14">
        <f t="shared" ca="1" si="206"/>
        <v>6169469.0599999996</v>
      </c>
      <c r="U973" s="14" t="str">
        <f t="shared" ca="1" si="207"/>
        <v>0A3F507E-153F-32B8-E044-0003BA298018</v>
      </c>
    </row>
    <row r="974" spans="1:21" s="14" customFormat="1" x14ac:dyDescent="0.25">
      <c r="A974" s="14">
        <f t="shared" si="195"/>
        <v>974</v>
      </c>
      <c r="B974" s="14" t="str">
        <f t="shared" ca="1" si="196"/>
        <v>2CA5492C-03C0-408D-B02D-BB9C2F627DFA</v>
      </c>
      <c r="C974" s="14" t="str">
        <f t="shared" ca="1" si="197"/>
        <v>Bæverbo</v>
      </c>
      <c r="D974" s="14" t="str">
        <f t="shared" ca="1" si="198"/>
        <v>22</v>
      </c>
      <c r="E974" s="14" t="str">
        <f t="shared" ca="1" si="199"/>
        <v>6ry</v>
      </c>
      <c r="F974" s="1">
        <f t="shared" ca="1" si="200"/>
        <v>130</v>
      </c>
      <c r="G974" s="1">
        <f t="shared" ca="1" si="201"/>
        <v>109</v>
      </c>
      <c r="H974" s="1">
        <f t="shared" ca="1" si="202"/>
        <v>1978</v>
      </c>
      <c r="I974" s="1" t="str">
        <f ca="1">INDEX(Relationstabel!$C$3:$K$10,MATCH(INDIRECT($A$1&amp;"J"&amp;A974),Relationstabel!$A$3:$A$10,0),MATCH(IFERROR(VALUE(INDIRECT($A$1&amp;"K"&amp;A974)),0),Relationstabel!$C$1:$K$1,0))</f>
        <v>Fjernvarme/ Blokvarme</v>
      </c>
      <c r="J974" s="1" t="str">
        <f ca="1">INDEX(Anvendelseskode!B:B,MATCH($F974,Anvendelseskode!$A:$A,0))</f>
        <v>Række-, kæde-, dobbelthus (lodret adskillelse mellem enhederne)</v>
      </c>
      <c r="K974" s="1" t="str">
        <f ca="1">INDEX(Anvendelseskode!C:C,MATCH($F974,Anvendelseskode!$A:$A,0))</f>
        <v>Række-, kæde og dobbelthuse</v>
      </c>
      <c r="L974" s="1" t="str">
        <f ca="1">INDEX(Anvendelseskode!D:D,MATCH($F974,Anvendelseskode!$A:$A,0))</f>
        <v>Private husholdninger</v>
      </c>
      <c r="M974" s="1" t="str">
        <f ca="1">IFERROR(INDEX(SBi!$2:$2,MATCH(H974,SBi!$1:$1,1)),SBi!$K$2)</f>
        <v>1973-1978</v>
      </c>
      <c r="N974" s="1">
        <f ca="1">INDEX(SBi!$C$3:$K$28,MATCH(F974,SBi!$B$3:$B$28,0),MATCH(M974,SBi!$C$2:$K$2,0))</f>
        <v>112.6</v>
      </c>
      <c r="O974" s="16">
        <f t="shared" ca="1" si="203"/>
        <v>12.273399999999999</v>
      </c>
      <c r="P974" s="16" t="str">
        <f ca="1">IFERROR(INDEX(VpD!$2:$2,MATCH(H974,VpD!$1:$1,1)),VpD!$I$2)</f>
        <v>1973-1978</v>
      </c>
      <c r="Q974" s="1">
        <f ca="1">INDEX(VpD!$C$3:$I$27,MATCH(F974,VpD!$B$3:$B$27,0),MATCH(P974,VpD!$C$2:$I$2,0))</f>
        <v>98</v>
      </c>
      <c r="R974" s="16">
        <f t="shared" ca="1" si="204"/>
        <v>10.682</v>
      </c>
      <c r="S974" s="14">
        <f t="shared" ca="1" si="205"/>
        <v>713696.28</v>
      </c>
      <c r="T974" s="14">
        <f t="shared" ca="1" si="206"/>
        <v>6169527.9800000004</v>
      </c>
      <c r="U974" s="14" t="str">
        <f t="shared" ca="1" si="207"/>
        <v>0A3F507E-163F-32B8-E044-0003BA298018</v>
      </c>
    </row>
    <row r="975" spans="1:21" s="14" customFormat="1" x14ac:dyDescent="0.25">
      <c r="A975" s="14">
        <f t="shared" si="195"/>
        <v>975</v>
      </c>
      <c r="B975" s="14" t="str">
        <f t="shared" ca="1" si="196"/>
        <v>9AD10DBD-91F6-4F9C-87B2-F981B289418D</v>
      </c>
      <c r="C975" s="14" t="str">
        <f t="shared" ca="1" si="197"/>
        <v>Syvhøjvænge</v>
      </c>
      <c r="D975" s="14" t="str">
        <f t="shared" ca="1" si="198"/>
        <v>13</v>
      </c>
      <c r="E975" s="14" t="str">
        <f t="shared" ca="1" si="199"/>
        <v>12fi</v>
      </c>
      <c r="F975" s="1">
        <f t="shared" ca="1" si="200"/>
        <v>120</v>
      </c>
      <c r="G975" s="1">
        <f t="shared" ca="1" si="201"/>
        <v>216</v>
      </c>
      <c r="H975" s="1">
        <f t="shared" ca="1" si="202"/>
        <v>1979</v>
      </c>
      <c r="I975" s="1" t="str">
        <f ca="1">INDEX(Relationstabel!$C$3:$K$10,MATCH(INDIRECT($A$1&amp;"J"&amp;A975),Relationstabel!$A$3:$A$10,0),MATCH(IFERROR(VALUE(INDIRECT($A$1&amp;"K"&amp;A975)),0),Relationstabel!$C$1:$K$1,0))</f>
        <v>Naturgas</v>
      </c>
      <c r="J975" s="1" t="str">
        <f ca="1">INDEX(Anvendelseskode!B:B,MATCH($F975,Anvendelseskode!$A:$A,0))</f>
        <v>Fritliggende enfamilieshus (parcelhus)</v>
      </c>
      <c r="K975" s="1" t="str">
        <f ca="1">INDEX(Anvendelseskode!C:C,MATCH($F975,Anvendelseskode!$A:$A,0))</f>
        <v>Parcelhuse</v>
      </c>
      <c r="L975" s="1" t="str">
        <f ca="1">INDEX(Anvendelseskode!D:D,MATCH($F975,Anvendelseskode!$A:$A,0))</f>
        <v>Private husholdninger</v>
      </c>
      <c r="M975" s="1" t="str">
        <f ca="1">IFERROR(INDEX(SBi!$2:$2,MATCH(H975,SBi!$1:$1,1)),SBi!$K$2)</f>
        <v>1979-1998</v>
      </c>
      <c r="N975" s="1">
        <f ca="1">INDEX(SBi!$C$3:$K$28,MATCH(F975,SBi!$B$3:$B$28,0),MATCH(M975,SBi!$C$2:$K$2,0))</f>
        <v>105.4</v>
      </c>
      <c r="O975" s="16">
        <f t="shared" ca="1" si="203"/>
        <v>22.766400000000001</v>
      </c>
      <c r="P975" s="16" t="str">
        <f ca="1">IFERROR(INDEX(VpD!$2:$2,MATCH(H975,VpD!$1:$1,1)),VpD!$I$2)</f>
        <v>1979-1998</v>
      </c>
      <c r="Q975" s="1">
        <f ca="1">INDEX(VpD!$C$3:$I$27,MATCH(F975,VpD!$B$3:$B$27,0),MATCH(P975,VpD!$C$2:$I$2,0))</f>
        <v>90</v>
      </c>
      <c r="R975" s="16">
        <f t="shared" ca="1" si="204"/>
        <v>19.440000000000001</v>
      </c>
      <c r="S975" s="14">
        <f t="shared" ca="1" si="205"/>
        <v>711812.61</v>
      </c>
      <c r="T975" s="14">
        <f t="shared" ca="1" si="206"/>
        <v>6171610.8799999999</v>
      </c>
      <c r="U975" s="14" t="str">
        <f t="shared" ca="1" si="207"/>
        <v>0A3F507E-2242-32B8-E044-0003BA298018</v>
      </c>
    </row>
    <row r="976" spans="1:21" s="14" customFormat="1" x14ac:dyDescent="0.25">
      <c r="A976" s="14">
        <f t="shared" si="195"/>
        <v>976</v>
      </c>
      <c r="B976" s="14" t="str">
        <f t="shared" ca="1" si="196"/>
        <v>D05D5E01-8B99-4EC8-BBEE-6AF7B5C13330</v>
      </c>
      <c r="C976" s="14" t="str">
        <f t="shared" ca="1" si="197"/>
        <v>Selsøvej</v>
      </c>
      <c r="D976" s="14" t="str">
        <f t="shared" ca="1" si="198"/>
        <v>40</v>
      </c>
      <c r="E976" s="14" t="str">
        <f t="shared" ca="1" si="199"/>
        <v>18dh</v>
      </c>
      <c r="F976" s="1">
        <f t="shared" ca="1" si="200"/>
        <v>120</v>
      </c>
      <c r="G976" s="1">
        <f t="shared" ca="1" si="201"/>
        <v>134</v>
      </c>
      <c r="H976" s="1">
        <f t="shared" ca="1" si="202"/>
        <v>1989</v>
      </c>
      <c r="I976" s="1" t="str">
        <f ca="1">INDEX(Relationstabel!$C$3:$K$10,MATCH(INDIRECT($A$1&amp;"J"&amp;A976),Relationstabel!$A$3:$A$10,0),MATCH(IFERROR(VALUE(INDIRECT($A$1&amp;"K"&amp;A976)),0),Relationstabel!$C$1:$K$1,0))</f>
        <v>Elvarme</v>
      </c>
      <c r="J976" s="1" t="str">
        <f ca="1">INDEX(Anvendelseskode!B:B,MATCH($F976,Anvendelseskode!$A:$A,0))</f>
        <v>Fritliggende enfamilieshus (parcelhus)</v>
      </c>
      <c r="K976" s="1" t="str">
        <f ca="1">INDEX(Anvendelseskode!C:C,MATCH($F976,Anvendelseskode!$A:$A,0))</f>
        <v>Parcelhuse</v>
      </c>
      <c r="L976" s="1" t="str">
        <f ca="1">INDEX(Anvendelseskode!D:D,MATCH($F976,Anvendelseskode!$A:$A,0))</f>
        <v>Private husholdninger</v>
      </c>
      <c r="M976" s="1" t="str">
        <f ca="1">IFERROR(INDEX(SBi!$2:$2,MATCH(H976,SBi!$1:$1,1)),SBi!$K$2)</f>
        <v>1979-1998</v>
      </c>
      <c r="N976" s="1">
        <f ca="1">INDEX(SBi!$C$3:$K$28,MATCH(F976,SBi!$B$3:$B$28,0),MATCH(M976,SBi!$C$2:$K$2,0))</f>
        <v>105.4</v>
      </c>
      <c r="O976" s="16">
        <f t="shared" ca="1" si="203"/>
        <v>14.1236</v>
      </c>
      <c r="P976" s="16" t="str">
        <f ca="1">IFERROR(INDEX(VpD!$2:$2,MATCH(H976,VpD!$1:$1,1)),VpD!$I$2)</f>
        <v>1979-1998</v>
      </c>
      <c r="Q976" s="1">
        <f ca="1">INDEX(VpD!$C$3:$I$27,MATCH(F976,VpD!$B$3:$B$27,0),MATCH(P976,VpD!$C$2:$I$2,0))</f>
        <v>90</v>
      </c>
      <c r="R976" s="16">
        <f t="shared" ca="1" si="204"/>
        <v>12.06</v>
      </c>
      <c r="S976" s="14">
        <f t="shared" ca="1" si="205"/>
        <v>713221</v>
      </c>
      <c r="T976" s="14">
        <f t="shared" ca="1" si="206"/>
        <v>6169090.6699999999</v>
      </c>
      <c r="U976" s="14" t="str">
        <f t="shared" ca="1" si="207"/>
        <v>0A3F507E-212B-32B8-E044-0003BA298018</v>
      </c>
    </row>
    <row r="977" spans="1:21" s="14" customFormat="1" x14ac:dyDescent="0.25">
      <c r="A977" s="14">
        <f t="shared" si="195"/>
        <v>977</v>
      </c>
      <c r="B977" s="14" t="str">
        <f t="shared" ca="1" si="196"/>
        <v>27DF2CB4-533A-4F6E-B3B3-1FC6B9A99BAB</v>
      </c>
      <c r="C977" s="14" t="str">
        <f t="shared" ca="1" si="197"/>
        <v>Svenstrupvej</v>
      </c>
      <c r="D977" s="14" t="str">
        <f t="shared" ca="1" si="198"/>
        <v>51</v>
      </c>
      <c r="E977" s="14" t="str">
        <f t="shared" ca="1" si="199"/>
        <v>18nz</v>
      </c>
      <c r="F977" s="1">
        <f t="shared" ca="1" si="200"/>
        <v>590</v>
      </c>
      <c r="G977" s="1">
        <f t="shared" ca="1" si="201"/>
        <v>0</v>
      </c>
      <c r="H977" s="1">
        <f t="shared" ca="1" si="202"/>
        <v>2005</v>
      </c>
      <c r="I977" s="1" t="str">
        <f ca="1">INDEX(Relationstabel!$C$3:$K$10,MATCH(INDIRECT($A$1&amp;"J"&amp;A977),Relationstabel!$A$3:$A$10,0),MATCH(IFERROR(VALUE(INDIRECT($A$1&amp;"K"&amp;A977)),0),Relationstabel!$C$1:$K$1,0))</f>
        <v>Ingen varmeinstallation</v>
      </c>
      <c r="J977" s="1" t="str">
        <f ca="1">INDEX(Anvendelseskode!B:B,MATCH($F977,Anvendelseskode!$A:$A,0))</f>
        <v>Uspecificeret fritidsformål</v>
      </c>
      <c r="K977" s="1" t="str">
        <f ca="1">INDEX(Anvendelseskode!C:C,MATCH($F977,Anvendelseskode!$A:$A,0))</f>
        <v>Anden bygning til fritidsformål</v>
      </c>
      <c r="L977" s="1" t="str">
        <f ca="1">INDEX(Anvendelseskode!D:D,MATCH($F977,Anvendelseskode!$A:$A,0))</f>
        <v>Kommunale og andre offentlige institutioner</v>
      </c>
      <c r="M977" s="1" t="str">
        <f ca="1">IFERROR(INDEX(SBi!$2:$2,MATCH(H977,SBi!$1:$1,1)),SBi!$K$2)</f>
        <v>1999-2006</v>
      </c>
      <c r="N977" s="1">
        <f ca="1">INDEX(SBi!$C$3:$K$28,MATCH(F977,SBi!$B$3:$B$28,0),MATCH(M977,SBi!$C$2:$K$2,0))</f>
        <v>98.6</v>
      </c>
      <c r="O977" s="16">
        <f t="shared" ca="1" si="203"/>
        <v>0</v>
      </c>
      <c r="P977" s="16" t="str">
        <f ca="1">IFERROR(INDEX(VpD!$2:$2,MATCH(H977,VpD!$1:$1,1)),VpD!$I$2)</f>
        <v>&gt;1998</v>
      </c>
      <c r="Q977" s="1">
        <f ca="1">INDEX(VpD!$C$3:$I$27,MATCH(F977,VpD!$B$3:$B$27,0),MATCH(P977,VpD!$C$2:$I$2,0))</f>
        <v>26</v>
      </c>
      <c r="R977" s="16">
        <f t="shared" ca="1" si="204"/>
        <v>0</v>
      </c>
      <c r="S977" s="14">
        <f t="shared" ca="1" si="205"/>
        <v>712341.9</v>
      </c>
      <c r="T977" s="14">
        <f t="shared" ca="1" si="206"/>
        <v>6169105.9199999999</v>
      </c>
      <c r="U977" s="14" t="str">
        <f t="shared" ca="1" si="207"/>
        <v>0A3F507E-222B-32B8-E044-0003BA298018</v>
      </c>
    </row>
    <row r="978" spans="1:21" s="14" customFormat="1" x14ac:dyDescent="0.25">
      <c r="A978" s="14">
        <f t="shared" si="195"/>
        <v>978</v>
      </c>
      <c r="B978" s="14" t="str">
        <f t="shared" ca="1" si="196"/>
        <v>094E68BE-0C86-455E-BA02-A12F8B7E246E</v>
      </c>
      <c r="C978" s="14" t="str">
        <f t="shared" ca="1" si="197"/>
        <v>Svenstrupvej</v>
      </c>
      <c r="D978" s="14" t="str">
        <f t="shared" ca="1" si="198"/>
        <v>51</v>
      </c>
      <c r="E978" s="14" t="str">
        <f t="shared" ca="1" si="199"/>
        <v>18nz</v>
      </c>
      <c r="F978" s="1">
        <f t="shared" ca="1" si="200"/>
        <v>120</v>
      </c>
      <c r="G978" s="1">
        <f t="shared" ca="1" si="201"/>
        <v>144</v>
      </c>
      <c r="H978" s="1">
        <f t="shared" ca="1" si="202"/>
        <v>1975</v>
      </c>
      <c r="I978" s="1" t="str">
        <f ca="1">INDEX(Relationstabel!$C$3:$K$10,MATCH(INDIRECT($A$1&amp;"J"&amp;A978),Relationstabel!$A$3:$A$10,0),MATCH(IFERROR(VALUE(INDIRECT($A$1&amp;"K"&amp;A978)),0),Relationstabel!$C$1:$K$1,0))</f>
        <v>Naturgas</v>
      </c>
      <c r="J978" s="1" t="str">
        <f ca="1">INDEX(Anvendelseskode!B:B,MATCH($F978,Anvendelseskode!$A:$A,0))</f>
        <v>Fritliggende enfamilieshus (parcelhus)</v>
      </c>
      <c r="K978" s="1" t="str">
        <f ca="1">INDEX(Anvendelseskode!C:C,MATCH($F978,Anvendelseskode!$A:$A,0))</f>
        <v>Parcelhuse</v>
      </c>
      <c r="L978" s="1" t="str">
        <f ca="1">INDEX(Anvendelseskode!D:D,MATCH($F978,Anvendelseskode!$A:$A,0))</f>
        <v>Private husholdninger</v>
      </c>
      <c r="M978" s="1" t="str">
        <f ca="1">IFERROR(INDEX(SBi!$2:$2,MATCH(H978,SBi!$1:$1,1)),SBi!$K$2)</f>
        <v>1973-1978</v>
      </c>
      <c r="N978" s="1">
        <f ca="1">INDEX(SBi!$C$3:$K$28,MATCH(F978,SBi!$B$3:$B$28,0),MATCH(M978,SBi!$C$2:$K$2,0))</f>
        <v>119.8</v>
      </c>
      <c r="O978" s="16">
        <f t="shared" ca="1" si="203"/>
        <v>17.251200000000001</v>
      </c>
      <c r="P978" s="16" t="str">
        <f ca="1">IFERROR(INDEX(VpD!$2:$2,MATCH(H978,VpD!$1:$1,1)),VpD!$I$2)</f>
        <v>1973-1978</v>
      </c>
      <c r="Q978" s="1">
        <f ca="1">INDEX(VpD!$C$3:$I$27,MATCH(F978,VpD!$B$3:$B$27,0),MATCH(P978,VpD!$C$2:$I$2,0))</f>
        <v>117</v>
      </c>
      <c r="R978" s="16">
        <f t="shared" ca="1" si="204"/>
        <v>16.847999999999999</v>
      </c>
      <c r="S978" s="14">
        <f t="shared" ca="1" si="205"/>
        <v>712341.9</v>
      </c>
      <c r="T978" s="14">
        <f t="shared" ca="1" si="206"/>
        <v>6169105.9199999999</v>
      </c>
      <c r="U978" s="14" t="str">
        <f t="shared" ca="1" si="207"/>
        <v>0A3F507E-222B-32B8-E044-0003BA298018</v>
      </c>
    </row>
    <row r="979" spans="1:21" s="14" customFormat="1" x14ac:dyDescent="0.25">
      <c r="A979" s="14">
        <f t="shared" si="195"/>
        <v>979</v>
      </c>
      <c r="B979" s="14" t="str">
        <f t="shared" ca="1" si="196"/>
        <v>1FECB839-D776-4FE3-8A8C-5E3A676FA021</v>
      </c>
      <c r="C979" s="14" t="str">
        <f t="shared" ca="1" si="197"/>
        <v>Gammelgårds Alle</v>
      </c>
      <c r="D979" s="14" t="str">
        <f t="shared" ca="1" si="198"/>
        <v>19</v>
      </c>
      <c r="E979" s="14" t="str">
        <f t="shared" ca="1" si="199"/>
        <v>3am</v>
      </c>
      <c r="F979" s="1">
        <f t="shared" ca="1" si="200"/>
        <v>140</v>
      </c>
      <c r="G979" s="1">
        <f t="shared" ca="1" si="201"/>
        <v>1578</v>
      </c>
      <c r="H979" s="1">
        <f t="shared" ca="1" si="202"/>
        <v>1966</v>
      </c>
      <c r="I979" s="1" t="str">
        <f ca="1">INDEX(Relationstabel!$C$3:$K$10,MATCH(INDIRECT($A$1&amp;"J"&amp;A979),Relationstabel!$A$3:$A$10,0),MATCH(IFERROR(VALUE(INDIRECT($A$1&amp;"K"&amp;A979)),0),Relationstabel!$C$1:$K$1,0))</f>
        <v>Fjernvarme/ Blokvarme</v>
      </c>
      <c r="J979" s="1" t="str">
        <f ca="1">INDEX(Anvendelseskode!B:B,MATCH($F979,Anvendelseskode!$A:$A,0))</f>
        <v>Etageboligbebyggelse</v>
      </c>
      <c r="K979" s="1" t="str">
        <f ca="1">INDEX(Anvendelseskode!C:C,MATCH($F979,Anvendelseskode!$A:$A,0))</f>
        <v>Etageboligbebyggelse</v>
      </c>
      <c r="L979" s="1" t="str">
        <f ca="1">INDEX(Anvendelseskode!D:D,MATCH($F979,Anvendelseskode!$A:$A,0))</f>
        <v>Private husholdninger</v>
      </c>
      <c r="M979" s="1" t="str">
        <f ca="1">IFERROR(INDEX(SBi!$2:$2,MATCH(H979,SBi!$1:$1,1)),SBi!$K$2)</f>
        <v>1961-1972</v>
      </c>
      <c r="N979" s="1">
        <f ca="1">INDEX(SBi!$C$3:$K$28,MATCH(F979,SBi!$B$3:$B$28,0),MATCH(M979,SBi!$C$2:$K$2,0))</f>
        <v>132.30000000000001</v>
      </c>
      <c r="O979" s="16">
        <f t="shared" ca="1" si="203"/>
        <v>208.76940000000002</v>
      </c>
      <c r="P979" s="16" t="str">
        <f ca="1">IFERROR(INDEX(VpD!$2:$2,MATCH(H979,VpD!$1:$1,1)),VpD!$I$2)</f>
        <v>1961-1972</v>
      </c>
      <c r="Q979" s="1">
        <f ca="1">INDEX(VpD!$C$3:$I$27,MATCH(F979,VpD!$B$3:$B$27,0),MATCH(P979,VpD!$C$2:$I$2,0))</f>
        <v>126</v>
      </c>
      <c r="R979" s="16">
        <f t="shared" ca="1" si="204"/>
        <v>198.828</v>
      </c>
      <c r="S979" s="14">
        <f t="shared" ca="1" si="205"/>
        <v>713006.29</v>
      </c>
      <c r="T979" s="14">
        <f t="shared" ca="1" si="206"/>
        <v>6169672.5899999999</v>
      </c>
      <c r="U979" s="14" t="str">
        <f t="shared" ca="1" si="207"/>
        <v>0A3F507E-172F-32B8-E044-0003BA298018</v>
      </c>
    </row>
    <row r="980" spans="1:21" s="14" customFormat="1" x14ac:dyDescent="0.25">
      <c r="A980" s="14">
        <f t="shared" si="195"/>
        <v>980</v>
      </c>
      <c r="B980" s="14" t="str">
        <f t="shared" ca="1" si="196"/>
        <v>F50DD149-F119-42A8-A0A5-08A785381969</v>
      </c>
      <c r="C980" s="14" t="str">
        <f t="shared" ca="1" si="197"/>
        <v>Ved Strandparken</v>
      </c>
      <c r="D980" s="14" t="str">
        <f t="shared" ca="1" si="198"/>
        <v>10</v>
      </c>
      <c r="E980" s="14" t="str">
        <f t="shared" ca="1" si="199"/>
        <v>24iy</v>
      </c>
      <c r="F980" s="1">
        <f t="shared" ca="1" si="200"/>
        <v>130</v>
      </c>
      <c r="G980" s="1">
        <f t="shared" ca="1" si="201"/>
        <v>104</v>
      </c>
      <c r="H980" s="1">
        <f t="shared" ca="1" si="202"/>
        <v>2002</v>
      </c>
      <c r="I980" s="1" t="str">
        <f ca="1">INDEX(Relationstabel!$C$3:$K$10,MATCH(INDIRECT($A$1&amp;"J"&amp;A980),Relationstabel!$A$3:$A$10,0),MATCH(IFERROR(VALUE(INDIRECT($A$1&amp;"K"&amp;A980)),0),Relationstabel!$C$1:$K$1,0))</f>
        <v>Naturgas</v>
      </c>
      <c r="J980" s="1" t="str">
        <f ca="1">INDEX(Anvendelseskode!B:B,MATCH($F980,Anvendelseskode!$A:$A,0))</f>
        <v>Række-, kæde-, dobbelthus (lodret adskillelse mellem enhederne)</v>
      </c>
      <c r="K980" s="1" t="str">
        <f ca="1">INDEX(Anvendelseskode!C:C,MATCH($F980,Anvendelseskode!$A:$A,0))</f>
        <v>Række-, kæde og dobbelthuse</v>
      </c>
      <c r="L980" s="1" t="str">
        <f ca="1">INDEX(Anvendelseskode!D:D,MATCH($F980,Anvendelseskode!$A:$A,0))</f>
        <v>Private husholdninger</v>
      </c>
      <c r="M980" s="1" t="str">
        <f ca="1">IFERROR(INDEX(SBi!$2:$2,MATCH(H980,SBi!$1:$1,1)),SBi!$K$2)</f>
        <v>1999-2006</v>
      </c>
      <c r="N980" s="1">
        <f ca="1">INDEX(SBi!$C$3:$K$28,MATCH(F980,SBi!$B$3:$B$28,0),MATCH(M980,SBi!$C$2:$K$2,0))</f>
        <v>81.5</v>
      </c>
      <c r="O980" s="16">
        <f t="shared" ca="1" si="203"/>
        <v>8.4760000000000009</v>
      </c>
      <c r="P980" s="16" t="str">
        <f ca="1">IFERROR(INDEX(VpD!$2:$2,MATCH(H980,VpD!$1:$1,1)),VpD!$I$2)</f>
        <v>&gt;1998</v>
      </c>
      <c r="Q980" s="1">
        <f ca="1">INDEX(VpD!$C$3:$I$27,MATCH(F980,VpD!$B$3:$B$27,0),MATCH(P980,VpD!$C$2:$I$2,0))</f>
        <v>65</v>
      </c>
      <c r="R980" s="16">
        <f t="shared" ca="1" si="204"/>
        <v>6.76</v>
      </c>
      <c r="S980" s="14">
        <f t="shared" ca="1" si="205"/>
        <v>713879.32</v>
      </c>
      <c r="T980" s="14">
        <f t="shared" ca="1" si="206"/>
        <v>6168769.8200000003</v>
      </c>
      <c r="U980" s="14" t="str">
        <f t="shared" ca="1" si="207"/>
        <v>0A3F507E-2433-32B8-E044-0003BA298018</v>
      </c>
    </row>
    <row r="981" spans="1:21" s="14" customFormat="1" x14ac:dyDescent="0.25">
      <c r="A981" s="14">
        <f t="shared" si="195"/>
        <v>981</v>
      </c>
      <c r="B981" s="14" t="str">
        <f t="shared" ca="1" si="196"/>
        <v>C57F7A5E-9FBF-4215-9F54-33D03F37C5A5</v>
      </c>
      <c r="C981" s="14" t="str">
        <f t="shared" ca="1" si="197"/>
        <v>Humlebo</v>
      </c>
      <c r="D981" s="14" t="str">
        <f t="shared" ca="1" si="198"/>
        <v>12</v>
      </c>
      <c r="E981" s="14" t="str">
        <f t="shared" ca="1" si="199"/>
        <v>6ys</v>
      </c>
      <c r="F981" s="1">
        <f t="shared" ca="1" si="200"/>
        <v>130</v>
      </c>
      <c r="G981" s="1">
        <f t="shared" ca="1" si="201"/>
        <v>112</v>
      </c>
      <c r="H981" s="1">
        <f t="shared" ca="1" si="202"/>
        <v>1978</v>
      </c>
      <c r="I981" s="1" t="str">
        <f ca="1">INDEX(Relationstabel!$C$3:$K$10,MATCH(INDIRECT($A$1&amp;"J"&amp;A981),Relationstabel!$A$3:$A$10,0),MATCH(IFERROR(VALUE(INDIRECT($A$1&amp;"K"&amp;A981)),0),Relationstabel!$C$1:$K$1,0))</f>
        <v>Fjernvarme/ Blokvarme</v>
      </c>
      <c r="J981" s="1" t="str">
        <f ca="1">INDEX(Anvendelseskode!B:B,MATCH($F981,Anvendelseskode!$A:$A,0))</f>
        <v>Række-, kæde-, dobbelthus (lodret adskillelse mellem enhederne)</v>
      </c>
      <c r="K981" s="1" t="str">
        <f ca="1">INDEX(Anvendelseskode!C:C,MATCH($F981,Anvendelseskode!$A:$A,0))</f>
        <v>Række-, kæde og dobbelthuse</v>
      </c>
      <c r="L981" s="1" t="str">
        <f ca="1">INDEX(Anvendelseskode!D:D,MATCH($F981,Anvendelseskode!$A:$A,0))</f>
        <v>Private husholdninger</v>
      </c>
      <c r="M981" s="1" t="str">
        <f ca="1">IFERROR(INDEX(SBi!$2:$2,MATCH(H981,SBi!$1:$1,1)),SBi!$K$2)</f>
        <v>1973-1978</v>
      </c>
      <c r="N981" s="1">
        <f ca="1">INDEX(SBi!$C$3:$K$28,MATCH(F981,SBi!$B$3:$B$28,0),MATCH(M981,SBi!$C$2:$K$2,0))</f>
        <v>112.6</v>
      </c>
      <c r="O981" s="16">
        <f t="shared" ca="1" si="203"/>
        <v>12.611199999999998</v>
      </c>
      <c r="P981" s="16" t="str">
        <f ca="1">IFERROR(INDEX(VpD!$2:$2,MATCH(H981,VpD!$1:$1,1)),VpD!$I$2)</f>
        <v>1973-1978</v>
      </c>
      <c r="Q981" s="1">
        <f ca="1">INDEX(VpD!$C$3:$I$27,MATCH(F981,VpD!$B$3:$B$27,0),MATCH(P981,VpD!$C$2:$I$2,0))</f>
        <v>98</v>
      </c>
      <c r="R981" s="16">
        <f t="shared" ca="1" si="204"/>
        <v>10.976000000000001</v>
      </c>
      <c r="S981" s="14">
        <f t="shared" ca="1" si="205"/>
        <v>713489.09</v>
      </c>
      <c r="T981" s="14">
        <f t="shared" ca="1" si="206"/>
        <v>6169783.9000000004</v>
      </c>
      <c r="U981" s="14" t="str">
        <f t="shared" ca="1" si="207"/>
        <v>0A3F507E-193D-32B8-E044-0003BA298018</v>
      </c>
    </row>
    <row r="982" spans="1:21" s="14" customFormat="1" x14ac:dyDescent="0.25">
      <c r="A982" s="14">
        <f t="shared" si="195"/>
        <v>982</v>
      </c>
      <c r="B982" s="14" t="str">
        <f t="shared" ca="1" si="196"/>
        <v>D341B854-B171-46AB-B7EA-53B1C99B3D7F</v>
      </c>
      <c r="C982" s="14" t="str">
        <f t="shared" ca="1" si="197"/>
        <v>Hyttebovej</v>
      </c>
      <c r="D982" s="14" t="str">
        <f t="shared" ca="1" si="198"/>
        <v>61</v>
      </c>
      <c r="E982" s="14" t="str">
        <f t="shared" ca="1" si="199"/>
        <v>24hv</v>
      </c>
      <c r="F982" s="1">
        <f t="shared" ca="1" si="200"/>
        <v>120</v>
      </c>
      <c r="G982" s="1">
        <f t="shared" ca="1" si="201"/>
        <v>126</v>
      </c>
      <c r="H982" s="1">
        <f t="shared" ca="1" si="202"/>
        <v>1964</v>
      </c>
      <c r="I982" s="1" t="str">
        <f ca="1">INDEX(Relationstabel!$C$3:$K$10,MATCH(INDIRECT($A$1&amp;"J"&amp;A982),Relationstabel!$A$3:$A$10,0),MATCH(IFERROR(VALUE(INDIRECT($A$1&amp;"K"&amp;A982)),0),Relationstabel!$C$1:$K$1,0))</f>
        <v>Olie</v>
      </c>
      <c r="J982" s="1" t="str">
        <f ca="1">INDEX(Anvendelseskode!B:B,MATCH($F982,Anvendelseskode!$A:$A,0))</f>
        <v>Fritliggende enfamilieshus (parcelhus)</v>
      </c>
      <c r="K982" s="1" t="str">
        <f ca="1">INDEX(Anvendelseskode!C:C,MATCH($F982,Anvendelseskode!$A:$A,0))</f>
        <v>Parcelhuse</v>
      </c>
      <c r="L982" s="1" t="str">
        <f ca="1">INDEX(Anvendelseskode!D:D,MATCH($F982,Anvendelseskode!$A:$A,0))</f>
        <v>Private husholdninger</v>
      </c>
      <c r="M982" s="1" t="str">
        <f ca="1">IFERROR(INDEX(SBi!$2:$2,MATCH(H982,SBi!$1:$1,1)),SBi!$K$2)</f>
        <v>1961-1972</v>
      </c>
      <c r="N982" s="1">
        <f ca="1">INDEX(SBi!$C$3:$K$28,MATCH(F982,SBi!$B$3:$B$28,0),MATCH(M982,SBi!$C$2:$K$2,0))</f>
        <v>134.30000000000001</v>
      </c>
      <c r="O982" s="16">
        <f t="shared" ca="1" si="203"/>
        <v>16.921800000000005</v>
      </c>
      <c r="P982" s="16" t="str">
        <f ca="1">IFERROR(INDEX(VpD!$2:$2,MATCH(H982,VpD!$1:$1,1)),VpD!$I$2)</f>
        <v>1961-1972</v>
      </c>
      <c r="Q982" s="1">
        <f ca="1">INDEX(VpD!$C$3:$I$27,MATCH(F982,VpD!$B$3:$B$27,0),MATCH(P982,VpD!$C$2:$I$2,0))</f>
        <v>143</v>
      </c>
      <c r="R982" s="16">
        <f t="shared" ca="1" si="204"/>
        <v>18.018000000000001</v>
      </c>
      <c r="S982" s="14">
        <f t="shared" ca="1" si="205"/>
        <v>713703.54</v>
      </c>
      <c r="T982" s="14">
        <f t="shared" ca="1" si="206"/>
        <v>6168964.7300000004</v>
      </c>
      <c r="U982" s="14" t="str">
        <f t="shared" ca="1" si="207"/>
        <v>0A3F507E-1A3D-32B8-E044-0003BA298018</v>
      </c>
    </row>
    <row r="983" spans="1:21" s="14" customFormat="1" x14ac:dyDescent="0.25">
      <c r="A983" s="14">
        <f t="shared" si="195"/>
        <v>983</v>
      </c>
      <c r="B983" s="14" t="str">
        <f t="shared" ca="1" si="196"/>
        <v>4A68B3EF-DF3A-4B72-9E69-BFE13F35646A</v>
      </c>
      <c r="C983" s="14" t="str">
        <f t="shared" ca="1" si="197"/>
        <v>Kollerupvej</v>
      </c>
      <c r="D983" s="14" t="str">
        <f t="shared" ca="1" si="198"/>
        <v>75</v>
      </c>
      <c r="E983" s="14" t="str">
        <f t="shared" ca="1" si="199"/>
        <v>1bb</v>
      </c>
      <c r="F983" s="1">
        <f t="shared" ca="1" si="200"/>
        <v>130</v>
      </c>
      <c r="G983" s="1">
        <f t="shared" ca="1" si="201"/>
        <v>111</v>
      </c>
      <c r="H983" s="1">
        <f t="shared" ca="1" si="202"/>
        <v>1974</v>
      </c>
      <c r="I983" s="1" t="str">
        <f ca="1">INDEX(Relationstabel!$C$3:$K$10,MATCH(INDIRECT($A$1&amp;"J"&amp;A983),Relationstabel!$A$3:$A$10,0),MATCH(IFERROR(VALUE(INDIRECT($A$1&amp;"K"&amp;A983)),0),Relationstabel!$C$1:$K$1,0))</f>
        <v>Fjernvarme/ Blokvarme</v>
      </c>
      <c r="J983" s="1" t="str">
        <f ca="1">INDEX(Anvendelseskode!B:B,MATCH($F983,Anvendelseskode!$A:$A,0))</f>
        <v>Række-, kæde-, dobbelthus (lodret adskillelse mellem enhederne)</v>
      </c>
      <c r="K983" s="1" t="str">
        <f ca="1">INDEX(Anvendelseskode!C:C,MATCH($F983,Anvendelseskode!$A:$A,0))</f>
        <v>Række-, kæde og dobbelthuse</v>
      </c>
      <c r="L983" s="1" t="str">
        <f ca="1">INDEX(Anvendelseskode!D:D,MATCH($F983,Anvendelseskode!$A:$A,0))</f>
        <v>Private husholdninger</v>
      </c>
      <c r="M983" s="1" t="str">
        <f ca="1">IFERROR(INDEX(SBi!$2:$2,MATCH(H983,SBi!$1:$1,1)),SBi!$K$2)</f>
        <v>1973-1978</v>
      </c>
      <c r="N983" s="1">
        <f ca="1">INDEX(SBi!$C$3:$K$28,MATCH(F983,SBi!$B$3:$B$28,0),MATCH(M983,SBi!$C$2:$K$2,0))</f>
        <v>112.6</v>
      </c>
      <c r="O983" s="16">
        <f t="shared" ca="1" si="203"/>
        <v>12.498599999999998</v>
      </c>
      <c r="P983" s="16" t="str">
        <f ca="1">IFERROR(INDEX(VpD!$2:$2,MATCH(H983,VpD!$1:$1,1)),VpD!$I$2)</f>
        <v>1973-1978</v>
      </c>
      <c r="Q983" s="1">
        <f ca="1">INDEX(VpD!$C$3:$I$27,MATCH(F983,VpD!$B$3:$B$27,0),MATCH(P983,VpD!$C$2:$I$2,0))</f>
        <v>98</v>
      </c>
      <c r="R983" s="16">
        <f t="shared" ca="1" si="204"/>
        <v>10.878</v>
      </c>
      <c r="S983" s="14">
        <f t="shared" ca="1" si="205"/>
        <v>713655.25</v>
      </c>
      <c r="T983" s="14">
        <f t="shared" ca="1" si="206"/>
        <v>6169041.9299999997</v>
      </c>
      <c r="U983" s="14" t="str">
        <f t="shared" ca="1" si="207"/>
        <v>0A3F507E-1C3D-32B8-E044-0003BA298018</v>
      </c>
    </row>
    <row r="984" spans="1:21" s="14" customFormat="1" x14ac:dyDescent="0.25">
      <c r="A984" s="14">
        <f t="shared" si="195"/>
        <v>984</v>
      </c>
      <c r="B984" s="14" t="str">
        <f t="shared" ca="1" si="196"/>
        <v>EB625C1A-B3E7-497C-B7B9-019DC6E89941</v>
      </c>
      <c r="C984" s="14" t="str">
        <f t="shared" ca="1" si="197"/>
        <v>Rendsagervej</v>
      </c>
      <c r="D984" s="14" t="str">
        <f t="shared" ca="1" si="198"/>
        <v>237</v>
      </c>
      <c r="E984" s="14" t="str">
        <f t="shared" ca="1" si="199"/>
        <v>9kø</v>
      </c>
      <c r="F984" s="1">
        <f t="shared" ca="1" si="200"/>
        <v>120</v>
      </c>
      <c r="G984" s="1">
        <f t="shared" ca="1" si="201"/>
        <v>109</v>
      </c>
      <c r="H984" s="1">
        <f t="shared" ca="1" si="202"/>
        <v>1976</v>
      </c>
      <c r="I984" s="1" t="str">
        <f ca="1">INDEX(Relationstabel!$C$3:$K$10,MATCH(INDIRECT($A$1&amp;"J"&amp;A984),Relationstabel!$A$3:$A$10,0),MATCH(IFERROR(VALUE(INDIRECT($A$1&amp;"K"&amp;A984)),0),Relationstabel!$C$1:$K$1,0))</f>
        <v>Naturgas</v>
      </c>
      <c r="J984" s="1" t="str">
        <f ca="1">INDEX(Anvendelseskode!B:B,MATCH($F984,Anvendelseskode!$A:$A,0))</f>
        <v>Fritliggende enfamilieshus (parcelhus)</v>
      </c>
      <c r="K984" s="1" t="str">
        <f ca="1">INDEX(Anvendelseskode!C:C,MATCH($F984,Anvendelseskode!$A:$A,0))</f>
        <v>Parcelhuse</v>
      </c>
      <c r="L984" s="1" t="str">
        <f ca="1">INDEX(Anvendelseskode!D:D,MATCH($F984,Anvendelseskode!$A:$A,0))</f>
        <v>Private husholdninger</v>
      </c>
      <c r="M984" s="1" t="str">
        <f ca="1">IFERROR(INDEX(SBi!$2:$2,MATCH(H984,SBi!$1:$1,1)),SBi!$K$2)</f>
        <v>1973-1978</v>
      </c>
      <c r="N984" s="1">
        <f ca="1">INDEX(SBi!$C$3:$K$28,MATCH(F984,SBi!$B$3:$B$28,0),MATCH(M984,SBi!$C$2:$K$2,0))</f>
        <v>119.8</v>
      </c>
      <c r="O984" s="16">
        <f t="shared" ca="1" si="203"/>
        <v>13.058199999999999</v>
      </c>
      <c r="P984" s="16" t="str">
        <f ca="1">IFERROR(INDEX(VpD!$2:$2,MATCH(H984,VpD!$1:$1,1)),VpD!$I$2)</f>
        <v>1973-1978</v>
      </c>
      <c r="Q984" s="1">
        <f ca="1">INDEX(VpD!$C$3:$I$27,MATCH(F984,VpD!$B$3:$B$27,0),MATCH(P984,VpD!$C$2:$I$2,0))</f>
        <v>117</v>
      </c>
      <c r="R984" s="16">
        <f t="shared" ca="1" si="204"/>
        <v>12.753</v>
      </c>
      <c r="S984" s="14">
        <f t="shared" ca="1" si="205"/>
        <v>710754.64</v>
      </c>
      <c r="T984" s="14">
        <f t="shared" ca="1" si="206"/>
        <v>6171977.4900000002</v>
      </c>
      <c r="U984" s="14" t="str">
        <f t="shared" ca="1" si="207"/>
        <v>0A3F507E-2048-32B8-E044-0003BA298018</v>
      </c>
    </row>
    <row r="985" spans="1:21" s="14" customFormat="1" x14ac:dyDescent="0.25">
      <c r="A985" s="14">
        <f t="shared" si="195"/>
        <v>985</v>
      </c>
      <c r="B985" s="14" t="str">
        <f t="shared" ca="1" si="196"/>
        <v>9FDCC4D6-CF47-474A-A6F2-4CFE1F34D332</v>
      </c>
      <c r="C985" s="14" t="str">
        <f t="shared" ca="1" si="197"/>
        <v>Klintsøvej</v>
      </c>
      <c r="D985" s="14" t="str">
        <f t="shared" ca="1" si="198"/>
        <v>6</v>
      </c>
      <c r="E985" s="14" t="str">
        <f t="shared" ca="1" si="199"/>
        <v>4af</v>
      </c>
      <c r="F985" s="1">
        <f t="shared" ca="1" si="200"/>
        <v>120</v>
      </c>
      <c r="G985" s="1">
        <f t="shared" ca="1" si="201"/>
        <v>109</v>
      </c>
      <c r="H985" s="1">
        <f t="shared" ca="1" si="202"/>
        <v>1977</v>
      </c>
      <c r="I985" s="1" t="str">
        <f ca="1">INDEX(Relationstabel!$C$3:$K$10,MATCH(INDIRECT($A$1&amp;"J"&amp;A985),Relationstabel!$A$3:$A$10,0),MATCH(IFERROR(VALUE(INDIRECT($A$1&amp;"K"&amp;A985)),0),Relationstabel!$C$1:$K$1,0))</f>
        <v>Naturgas</v>
      </c>
      <c r="J985" s="1" t="str">
        <f ca="1">INDEX(Anvendelseskode!B:B,MATCH($F985,Anvendelseskode!$A:$A,0))</f>
        <v>Fritliggende enfamilieshus (parcelhus)</v>
      </c>
      <c r="K985" s="1" t="str">
        <f ca="1">INDEX(Anvendelseskode!C:C,MATCH($F985,Anvendelseskode!$A:$A,0))</f>
        <v>Parcelhuse</v>
      </c>
      <c r="L985" s="1" t="str">
        <f ca="1">INDEX(Anvendelseskode!D:D,MATCH($F985,Anvendelseskode!$A:$A,0))</f>
        <v>Private husholdninger</v>
      </c>
      <c r="M985" s="1" t="str">
        <f ca="1">IFERROR(INDEX(SBi!$2:$2,MATCH(H985,SBi!$1:$1,1)),SBi!$K$2)</f>
        <v>1973-1978</v>
      </c>
      <c r="N985" s="1">
        <f ca="1">INDEX(SBi!$C$3:$K$28,MATCH(F985,SBi!$B$3:$B$28,0),MATCH(M985,SBi!$C$2:$K$2,0))</f>
        <v>119.8</v>
      </c>
      <c r="O985" s="16">
        <f t="shared" ca="1" si="203"/>
        <v>13.058199999999999</v>
      </c>
      <c r="P985" s="16" t="str">
        <f ca="1">IFERROR(INDEX(VpD!$2:$2,MATCH(H985,VpD!$1:$1,1)),VpD!$I$2)</f>
        <v>1973-1978</v>
      </c>
      <c r="Q985" s="1">
        <f ca="1">INDEX(VpD!$C$3:$I$27,MATCH(F985,VpD!$B$3:$B$27,0),MATCH(P985,VpD!$C$2:$I$2,0))</f>
        <v>117</v>
      </c>
      <c r="R985" s="16">
        <f t="shared" ca="1" si="204"/>
        <v>12.753</v>
      </c>
      <c r="S985" s="14">
        <f t="shared" ca="1" si="205"/>
        <v>713170.57</v>
      </c>
      <c r="T985" s="14">
        <f t="shared" ca="1" si="206"/>
        <v>6168677.7599999998</v>
      </c>
      <c r="U985" s="14" t="str">
        <f t="shared" ca="1" si="207"/>
        <v>0A3F507E-1B49-32B8-E044-0003BA298018</v>
      </c>
    </row>
    <row r="986" spans="1:21" s="14" customFormat="1" x14ac:dyDescent="0.25">
      <c r="A986" s="14">
        <f t="shared" si="195"/>
        <v>986</v>
      </c>
      <c r="B986" s="14" t="str">
        <f t="shared" ca="1" si="196"/>
        <v>43FDD526-5844-4EB1-AAC8-3EE0FAFCACBF</v>
      </c>
      <c r="C986" s="14" t="str">
        <f t="shared" ca="1" si="197"/>
        <v>Nørrebred</v>
      </c>
      <c r="D986" s="14" t="str">
        <f t="shared" ca="1" si="198"/>
        <v>23</v>
      </c>
      <c r="E986" s="14" t="str">
        <f t="shared" ca="1" si="199"/>
        <v>13et</v>
      </c>
      <c r="F986" s="1">
        <f t="shared" ca="1" si="200"/>
        <v>120</v>
      </c>
      <c r="G986" s="1">
        <f t="shared" ca="1" si="201"/>
        <v>168</v>
      </c>
      <c r="H986" s="1">
        <f t="shared" ca="1" si="202"/>
        <v>1980</v>
      </c>
      <c r="I986" s="1" t="str">
        <f ca="1">INDEX(Relationstabel!$C$3:$K$10,MATCH(INDIRECT($A$1&amp;"J"&amp;A986),Relationstabel!$A$3:$A$10,0),MATCH(IFERROR(VALUE(INDIRECT($A$1&amp;"K"&amp;A986)),0),Relationstabel!$C$1:$K$1,0))</f>
        <v>Naturgas</v>
      </c>
      <c r="J986" s="1" t="str">
        <f ca="1">INDEX(Anvendelseskode!B:B,MATCH($F986,Anvendelseskode!$A:$A,0))</f>
        <v>Fritliggende enfamilieshus (parcelhus)</v>
      </c>
      <c r="K986" s="1" t="str">
        <f ca="1">INDEX(Anvendelseskode!C:C,MATCH($F986,Anvendelseskode!$A:$A,0))</f>
        <v>Parcelhuse</v>
      </c>
      <c r="L986" s="1" t="str">
        <f ca="1">INDEX(Anvendelseskode!D:D,MATCH($F986,Anvendelseskode!$A:$A,0))</f>
        <v>Private husholdninger</v>
      </c>
      <c r="M986" s="1" t="str">
        <f ca="1">IFERROR(INDEX(SBi!$2:$2,MATCH(H986,SBi!$1:$1,1)),SBi!$K$2)</f>
        <v>1979-1998</v>
      </c>
      <c r="N986" s="1">
        <f ca="1">INDEX(SBi!$C$3:$K$28,MATCH(F986,SBi!$B$3:$B$28,0),MATCH(M986,SBi!$C$2:$K$2,0))</f>
        <v>105.4</v>
      </c>
      <c r="O986" s="16">
        <f t="shared" ca="1" si="203"/>
        <v>17.7072</v>
      </c>
      <c r="P986" s="16" t="str">
        <f ca="1">IFERROR(INDEX(VpD!$2:$2,MATCH(H986,VpD!$1:$1,1)),VpD!$I$2)</f>
        <v>1979-1998</v>
      </c>
      <c r="Q986" s="1">
        <f ca="1">INDEX(VpD!$C$3:$I$27,MATCH(F986,VpD!$B$3:$B$27,0),MATCH(P986,VpD!$C$2:$I$2,0))</f>
        <v>90</v>
      </c>
      <c r="R986" s="16">
        <f t="shared" ca="1" si="204"/>
        <v>15.12</v>
      </c>
      <c r="S986" s="14">
        <f t="shared" ca="1" si="205"/>
        <v>711587.51</v>
      </c>
      <c r="T986" s="14">
        <f t="shared" ca="1" si="206"/>
        <v>6171679.2300000004</v>
      </c>
      <c r="U986" s="14" t="str">
        <f t="shared" ca="1" si="207"/>
        <v>0A3F507E-1E49-32B8-E044-0003BA298018</v>
      </c>
    </row>
    <row r="987" spans="1:21" s="14" customFormat="1" x14ac:dyDescent="0.25">
      <c r="A987" s="14">
        <f t="shared" si="195"/>
        <v>987</v>
      </c>
      <c r="B987" s="14" t="str">
        <f t="shared" ca="1" si="196"/>
        <v>20416D20-7504-4A21-B88E-50C97CA40F2D</v>
      </c>
      <c r="C987" s="14" t="str">
        <f t="shared" ca="1" si="197"/>
        <v>Svenstrupvej</v>
      </c>
      <c r="D987" s="14" t="str">
        <f t="shared" ca="1" si="198"/>
        <v>58</v>
      </c>
      <c r="E987" s="14" t="str">
        <f t="shared" ca="1" si="199"/>
        <v>12ad</v>
      </c>
      <c r="F987" s="1">
        <f t="shared" ca="1" si="200"/>
        <v>120</v>
      </c>
      <c r="G987" s="1">
        <f t="shared" ca="1" si="201"/>
        <v>176</v>
      </c>
      <c r="H987" s="1">
        <f t="shared" ca="1" si="202"/>
        <v>1971</v>
      </c>
      <c r="I987" s="1" t="str">
        <f ca="1">INDEX(Relationstabel!$C$3:$K$10,MATCH(INDIRECT($A$1&amp;"J"&amp;A987),Relationstabel!$A$3:$A$10,0),MATCH(IFERROR(VALUE(INDIRECT($A$1&amp;"K"&amp;A987)),0),Relationstabel!$C$1:$K$1,0))</f>
        <v>Olie</v>
      </c>
      <c r="J987" s="1" t="str">
        <f ca="1">INDEX(Anvendelseskode!B:B,MATCH($F987,Anvendelseskode!$A:$A,0))</f>
        <v>Fritliggende enfamilieshus (parcelhus)</v>
      </c>
      <c r="K987" s="1" t="str">
        <f ca="1">INDEX(Anvendelseskode!C:C,MATCH($F987,Anvendelseskode!$A:$A,0))</f>
        <v>Parcelhuse</v>
      </c>
      <c r="L987" s="1" t="str">
        <f ca="1">INDEX(Anvendelseskode!D:D,MATCH($F987,Anvendelseskode!$A:$A,0))</f>
        <v>Private husholdninger</v>
      </c>
      <c r="M987" s="1" t="str">
        <f ca="1">IFERROR(INDEX(SBi!$2:$2,MATCH(H987,SBi!$1:$1,1)),SBi!$K$2)</f>
        <v>1961-1972</v>
      </c>
      <c r="N987" s="1">
        <f ca="1">INDEX(SBi!$C$3:$K$28,MATCH(F987,SBi!$B$3:$B$28,0),MATCH(M987,SBi!$C$2:$K$2,0))</f>
        <v>134.30000000000001</v>
      </c>
      <c r="O987" s="16">
        <f t="shared" ca="1" si="203"/>
        <v>23.636800000000004</v>
      </c>
      <c r="P987" s="16" t="str">
        <f ca="1">IFERROR(INDEX(VpD!$2:$2,MATCH(H987,VpD!$1:$1,1)),VpD!$I$2)</f>
        <v>1961-1972</v>
      </c>
      <c r="Q987" s="1">
        <f ca="1">INDEX(VpD!$C$3:$I$27,MATCH(F987,VpD!$B$3:$B$27,0),MATCH(P987,VpD!$C$2:$I$2,0))</f>
        <v>143</v>
      </c>
      <c r="R987" s="16">
        <f t="shared" ca="1" si="204"/>
        <v>25.167999999999999</v>
      </c>
      <c r="S987" s="14">
        <f t="shared" ca="1" si="205"/>
        <v>712382.96</v>
      </c>
      <c r="T987" s="14">
        <f t="shared" ca="1" si="206"/>
        <v>6169162.5999999996</v>
      </c>
      <c r="U987" s="14" t="str">
        <f t="shared" ca="1" si="207"/>
        <v>0A3F507E-2230-32B8-E044-0003BA298018</v>
      </c>
    </row>
    <row r="988" spans="1:21" s="14" customFormat="1" x14ac:dyDescent="0.25">
      <c r="A988" s="14">
        <f t="shared" si="195"/>
        <v>988</v>
      </c>
      <c r="B988" s="14" t="str">
        <f t="shared" ca="1" si="196"/>
        <v>AD27126D-6416-4C6C-86DD-AD1C0A8205C8</v>
      </c>
      <c r="C988" s="14" t="str">
        <f t="shared" ca="1" si="197"/>
        <v>Kathrinebjergvej</v>
      </c>
      <c r="D988" s="14" t="str">
        <f t="shared" ca="1" si="198"/>
        <v>24</v>
      </c>
      <c r="E988" s="14" t="str">
        <f t="shared" ca="1" si="199"/>
        <v>11ba</v>
      </c>
      <c r="F988" s="1">
        <f t="shared" ca="1" si="200"/>
        <v>120</v>
      </c>
      <c r="G988" s="1">
        <f t="shared" ca="1" si="201"/>
        <v>172</v>
      </c>
      <c r="H988" s="1">
        <f t="shared" ca="1" si="202"/>
        <v>1948</v>
      </c>
      <c r="I988" s="1" t="str">
        <f ca="1">INDEX(Relationstabel!$C$3:$K$10,MATCH(INDIRECT($A$1&amp;"J"&amp;A988),Relationstabel!$A$3:$A$10,0),MATCH(IFERROR(VALUE(INDIRECT($A$1&amp;"K"&amp;A988)),0),Relationstabel!$C$1:$K$1,0))</f>
        <v>Naturgas</v>
      </c>
      <c r="J988" s="1" t="str">
        <f ca="1">INDEX(Anvendelseskode!B:B,MATCH($F988,Anvendelseskode!$A:$A,0))</f>
        <v>Fritliggende enfamilieshus (parcelhus)</v>
      </c>
      <c r="K988" s="1" t="str">
        <f ca="1">INDEX(Anvendelseskode!C:C,MATCH($F988,Anvendelseskode!$A:$A,0))</f>
        <v>Parcelhuse</v>
      </c>
      <c r="L988" s="1" t="str">
        <f ca="1">INDEX(Anvendelseskode!D:D,MATCH($F988,Anvendelseskode!$A:$A,0))</f>
        <v>Private husholdninger</v>
      </c>
      <c r="M988" s="1" t="str">
        <f ca="1">IFERROR(INDEX(SBi!$2:$2,MATCH(H988,SBi!$1:$1,1)),SBi!$K$2)</f>
        <v>1931-1950</v>
      </c>
      <c r="N988" s="1">
        <f ca="1">INDEX(SBi!$C$3:$K$28,MATCH(F988,SBi!$B$3:$B$28,0),MATCH(M988,SBi!$C$2:$K$2,0))</f>
        <v>164.1</v>
      </c>
      <c r="O988" s="16">
        <f t="shared" ca="1" si="203"/>
        <v>28.225200000000001</v>
      </c>
      <c r="P988" s="16" t="str">
        <f ca="1">IFERROR(INDEX(VpD!$2:$2,MATCH(H988,VpD!$1:$1,1)),VpD!$I$2)</f>
        <v>1931-1950</v>
      </c>
      <c r="Q988" s="1">
        <f ca="1">INDEX(VpD!$C$3:$I$27,MATCH(F988,VpD!$B$3:$B$27,0),MATCH(P988,VpD!$C$2:$I$2,0))</f>
        <v>217</v>
      </c>
      <c r="R988" s="16">
        <f t="shared" ca="1" si="204"/>
        <v>37.323999999999998</v>
      </c>
      <c r="S988" s="14">
        <f t="shared" ca="1" si="205"/>
        <v>712932.49</v>
      </c>
      <c r="T988" s="14">
        <f t="shared" ca="1" si="206"/>
        <v>6168662.75</v>
      </c>
      <c r="U988" s="14" t="str">
        <f t="shared" ca="1" si="207"/>
        <v>0A3F507E-1B34-32B8-E044-0003BA298018</v>
      </c>
    </row>
    <row r="989" spans="1:21" s="14" customFormat="1" x14ac:dyDescent="0.25">
      <c r="A989" s="14">
        <f t="shared" si="195"/>
        <v>989</v>
      </c>
      <c r="B989" s="14" t="str">
        <f t="shared" ca="1" si="196"/>
        <v>D7877C1B-E663-4A50-A82D-BE307CF84869</v>
      </c>
      <c r="C989" s="14" t="str">
        <f t="shared" ca="1" si="197"/>
        <v>Bæverbo</v>
      </c>
      <c r="D989" s="14" t="str">
        <f t="shared" ca="1" si="198"/>
        <v>24</v>
      </c>
      <c r="E989" s="14" t="str">
        <f t="shared" ca="1" si="199"/>
        <v>6rx</v>
      </c>
      <c r="F989" s="1">
        <f t="shared" ca="1" si="200"/>
        <v>130</v>
      </c>
      <c r="G989" s="1">
        <f t="shared" ca="1" si="201"/>
        <v>109</v>
      </c>
      <c r="H989" s="1">
        <f t="shared" ca="1" si="202"/>
        <v>1978</v>
      </c>
      <c r="I989" s="1" t="str">
        <f ca="1">INDEX(Relationstabel!$C$3:$K$10,MATCH(INDIRECT($A$1&amp;"J"&amp;A989),Relationstabel!$A$3:$A$10,0),MATCH(IFERROR(VALUE(INDIRECT($A$1&amp;"K"&amp;A989)),0),Relationstabel!$C$1:$K$1,0))</f>
        <v>Fjernvarme/ Blokvarme</v>
      </c>
      <c r="J989" s="1" t="str">
        <f ca="1">INDEX(Anvendelseskode!B:B,MATCH($F989,Anvendelseskode!$A:$A,0))</f>
        <v>Række-, kæde-, dobbelthus (lodret adskillelse mellem enhederne)</v>
      </c>
      <c r="K989" s="1" t="str">
        <f ca="1">INDEX(Anvendelseskode!C:C,MATCH($F989,Anvendelseskode!$A:$A,0))</f>
        <v>Række-, kæde og dobbelthuse</v>
      </c>
      <c r="L989" s="1" t="str">
        <f ca="1">INDEX(Anvendelseskode!D:D,MATCH($F989,Anvendelseskode!$A:$A,0))</f>
        <v>Private husholdninger</v>
      </c>
      <c r="M989" s="1" t="str">
        <f ca="1">IFERROR(INDEX(SBi!$2:$2,MATCH(H989,SBi!$1:$1,1)),SBi!$K$2)</f>
        <v>1973-1978</v>
      </c>
      <c r="N989" s="1">
        <f ca="1">INDEX(SBi!$C$3:$K$28,MATCH(F989,SBi!$B$3:$B$28,0),MATCH(M989,SBi!$C$2:$K$2,0))</f>
        <v>112.6</v>
      </c>
      <c r="O989" s="16">
        <f t="shared" ca="1" si="203"/>
        <v>12.273399999999999</v>
      </c>
      <c r="P989" s="16" t="str">
        <f ca="1">IFERROR(INDEX(VpD!$2:$2,MATCH(H989,VpD!$1:$1,1)),VpD!$I$2)</f>
        <v>1973-1978</v>
      </c>
      <c r="Q989" s="1">
        <f ca="1">INDEX(VpD!$C$3:$I$27,MATCH(F989,VpD!$B$3:$B$27,0),MATCH(P989,VpD!$C$2:$I$2,0))</f>
        <v>98</v>
      </c>
      <c r="R989" s="16">
        <f t="shared" ca="1" si="204"/>
        <v>10.682</v>
      </c>
      <c r="S989" s="14">
        <f t="shared" ca="1" si="205"/>
        <v>713693.39</v>
      </c>
      <c r="T989" s="14">
        <f t="shared" ca="1" si="206"/>
        <v>6169532.7300000004</v>
      </c>
      <c r="U989" s="14" t="str">
        <f t="shared" ca="1" si="207"/>
        <v>0A3F507E-1641-32B8-E044-0003BA298018</v>
      </c>
    </row>
    <row r="990" spans="1:21" s="14" customFormat="1" x14ac:dyDescent="0.25">
      <c r="A990" s="14">
        <f t="shared" si="195"/>
        <v>990</v>
      </c>
      <c r="B990" s="14" t="str">
        <f t="shared" ca="1" si="196"/>
        <v>4614DF17-BB78-438D-8300-5C2891575B0E</v>
      </c>
      <c r="C990" s="14" t="str">
        <f t="shared" ca="1" si="197"/>
        <v>Humlebo</v>
      </c>
      <c r="D990" s="14" t="str">
        <f t="shared" ca="1" si="198"/>
        <v>16</v>
      </c>
      <c r="E990" s="14" t="str">
        <f t="shared" ca="1" si="199"/>
        <v>6yu</v>
      </c>
      <c r="F990" s="1">
        <f t="shared" ca="1" si="200"/>
        <v>130</v>
      </c>
      <c r="G990" s="1">
        <f t="shared" ca="1" si="201"/>
        <v>109</v>
      </c>
      <c r="H990" s="1">
        <f t="shared" ca="1" si="202"/>
        <v>1978</v>
      </c>
      <c r="I990" s="1" t="str">
        <f ca="1">INDEX(Relationstabel!$C$3:$K$10,MATCH(INDIRECT($A$1&amp;"J"&amp;A990),Relationstabel!$A$3:$A$10,0),MATCH(IFERROR(VALUE(INDIRECT($A$1&amp;"K"&amp;A990)),0),Relationstabel!$C$1:$K$1,0))</f>
        <v>Fjernvarme/ Blokvarme</v>
      </c>
      <c r="J990" s="1" t="str">
        <f ca="1">INDEX(Anvendelseskode!B:B,MATCH($F990,Anvendelseskode!$A:$A,0))</f>
        <v>Række-, kæde-, dobbelthus (lodret adskillelse mellem enhederne)</v>
      </c>
      <c r="K990" s="1" t="str">
        <f ca="1">INDEX(Anvendelseskode!C:C,MATCH($F990,Anvendelseskode!$A:$A,0))</f>
        <v>Række-, kæde og dobbelthuse</v>
      </c>
      <c r="L990" s="1" t="str">
        <f ca="1">INDEX(Anvendelseskode!D:D,MATCH($F990,Anvendelseskode!$A:$A,0))</f>
        <v>Private husholdninger</v>
      </c>
      <c r="M990" s="1" t="str">
        <f ca="1">IFERROR(INDEX(SBi!$2:$2,MATCH(H990,SBi!$1:$1,1)),SBi!$K$2)</f>
        <v>1973-1978</v>
      </c>
      <c r="N990" s="1">
        <f ca="1">INDEX(SBi!$C$3:$K$28,MATCH(F990,SBi!$B$3:$B$28,0),MATCH(M990,SBi!$C$2:$K$2,0))</f>
        <v>112.6</v>
      </c>
      <c r="O990" s="16">
        <f t="shared" ca="1" si="203"/>
        <v>12.273399999999999</v>
      </c>
      <c r="P990" s="16" t="str">
        <f ca="1">IFERROR(INDEX(VpD!$2:$2,MATCH(H990,VpD!$1:$1,1)),VpD!$I$2)</f>
        <v>1973-1978</v>
      </c>
      <c r="Q990" s="1">
        <f ca="1">INDEX(VpD!$C$3:$I$27,MATCH(F990,VpD!$B$3:$B$27,0),MATCH(P990,VpD!$C$2:$I$2,0))</f>
        <v>98</v>
      </c>
      <c r="R990" s="16">
        <f t="shared" ca="1" si="204"/>
        <v>10.682</v>
      </c>
      <c r="S990" s="14">
        <f t="shared" ca="1" si="205"/>
        <v>713496.99</v>
      </c>
      <c r="T990" s="14">
        <f t="shared" ca="1" si="206"/>
        <v>6169771.0599999996</v>
      </c>
      <c r="U990" s="14" t="str">
        <f t="shared" ca="1" si="207"/>
        <v>0A3F507E-1941-32B8-E044-0003BA298018</v>
      </c>
    </row>
    <row r="991" spans="1:21" s="14" customFormat="1" x14ac:dyDescent="0.25">
      <c r="A991" s="14">
        <f t="shared" si="195"/>
        <v>991</v>
      </c>
      <c r="B991" s="14" t="str">
        <f t="shared" ca="1" si="196"/>
        <v>27EFBD1A-9077-4E60-A1E5-89C58D28C799</v>
      </c>
      <c r="C991" s="14" t="str">
        <f t="shared" ca="1" si="197"/>
        <v>Hyttebovej</v>
      </c>
      <c r="D991" s="14" t="str">
        <f t="shared" ca="1" si="198"/>
        <v>65</v>
      </c>
      <c r="E991" s="14" t="str">
        <f t="shared" ca="1" si="199"/>
        <v>24ad</v>
      </c>
      <c r="F991" s="1">
        <f t="shared" ca="1" si="200"/>
        <v>320</v>
      </c>
      <c r="G991" s="1">
        <f t="shared" ca="1" si="201"/>
        <v>864</v>
      </c>
      <c r="H991" s="1">
        <f t="shared" ca="1" si="202"/>
        <v>1974</v>
      </c>
      <c r="I991" s="1" t="str">
        <f ca="1">INDEX(Relationstabel!$C$3:$K$10,MATCH(INDIRECT($A$1&amp;"J"&amp;A991),Relationstabel!$A$3:$A$10,0),MATCH(IFERROR(VALUE(INDIRECT($A$1&amp;"K"&amp;A991)),0),Relationstabel!$C$1:$K$1,0))</f>
        <v>Ingen varmeinstallation</v>
      </c>
      <c r="J991" s="1" t="str">
        <f ca="1">INDEX(Anvendelseskode!B:B,MATCH($F991,Anvendelseskode!$A:$A,0))</f>
        <v>Bygning til kontor, handel, lager herunder offentlig administration</v>
      </c>
      <c r="K991" s="1" t="str">
        <f ca="1">INDEX(Anvendelseskode!C:C,MATCH($F991,Anvendelseskode!$A:$A,0))</f>
        <v>Kontor, handel, lager, off. adm.</v>
      </c>
      <c r="L991" s="1" t="str">
        <f ca="1">INDEX(Anvendelseskode!D:D,MATCH($F991,Anvendelseskode!$A:$A,0))</f>
        <v>Handel og servicevirksomheder</v>
      </c>
      <c r="M991" s="1" t="str">
        <f ca="1">IFERROR(INDEX(SBi!$2:$2,MATCH(H991,SBi!$1:$1,1)),SBi!$K$2)</f>
        <v>1973-1978</v>
      </c>
      <c r="N991" s="1">
        <f ca="1">INDEX(SBi!$C$3:$K$28,MATCH(F991,SBi!$B$3:$B$28,0),MATCH(M991,SBi!$C$2:$K$2,0))</f>
        <v>120</v>
      </c>
      <c r="O991" s="16">
        <f t="shared" ca="1" si="203"/>
        <v>103.68</v>
      </c>
      <c r="P991" s="16" t="str">
        <f ca="1">IFERROR(INDEX(VpD!$2:$2,MATCH(H991,VpD!$1:$1,1)),VpD!$I$2)</f>
        <v>1973-1978</v>
      </c>
      <c r="Q991" s="1">
        <f ca="1">INDEX(VpD!$C$3:$I$27,MATCH(F991,VpD!$B$3:$B$27,0),MATCH(P991,VpD!$C$2:$I$2,0))</f>
        <v>105</v>
      </c>
      <c r="R991" s="16">
        <f t="shared" ca="1" si="204"/>
        <v>90.72</v>
      </c>
      <c r="S991" s="14">
        <f t="shared" ca="1" si="205"/>
        <v>713724.55</v>
      </c>
      <c r="T991" s="14">
        <f t="shared" ca="1" si="206"/>
        <v>6168897.7300000004</v>
      </c>
      <c r="U991" s="14" t="str">
        <f t="shared" ca="1" si="207"/>
        <v>0A3F507E-1A41-32B8-E044-0003BA298018</v>
      </c>
    </row>
    <row r="992" spans="1:21" s="14" customFormat="1" x14ac:dyDescent="0.25">
      <c r="A992" s="14">
        <f t="shared" si="195"/>
        <v>992</v>
      </c>
      <c r="B992" s="14" t="str">
        <f t="shared" ca="1" si="196"/>
        <v>4F6C270E-CD8C-4CC2-8B74-E1AF9475983B</v>
      </c>
      <c r="C992" s="14" t="str">
        <f t="shared" ca="1" si="197"/>
        <v>Kollerupvej</v>
      </c>
      <c r="D992" s="14" t="str">
        <f t="shared" ca="1" si="198"/>
        <v>83</v>
      </c>
      <c r="E992" s="14" t="str">
        <f t="shared" ca="1" si="199"/>
        <v>1az</v>
      </c>
      <c r="F992" s="1">
        <f t="shared" ca="1" si="200"/>
        <v>130</v>
      </c>
      <c r="G992" s="1">
        <f t="shared" ca="1" si="201"/>
        <v>111</v>
      </c>
      <c r="H992" s="1">
        <f t="shared" ca="1" si="202"/>
        <v>1974</v>
      </c>
      <c r="I992" s="1" t="str">
        <f ca="1">INDEX(Relationstabel!$C$3:$K$10,MATCH(INDIRECT($A$1&amp;"J"&amp;A992),Relationstabel!$A$3:$A$10,0),MATCH(IFERROR(VALUE(INDIRECT($A$1&amp;"K"&amp;A992)),0),Relationstabel!$C$1:$K$1,0))</f>
        <v>Fjernvarme/ Blokvarme</v>
      </c>
      <c r="J992" s="1" t="str">
        <f ca="1">INDEX(Anvendelseskode!B:B,MATCH($F992,Anvendelseskode!$A:$A,0))</f>
        <v>Række-, kæde-, dobbelthus (lodret adskillelse mellem enhederne)</v>
      </c>
      <c r="K992" s="1" t="str">
        <f ca="1">INDEX(Anvendelseskode!C:C,MATCH($F992,Anvendelseskode!$A:$A,0))</f>
        <v>Række-, kæde og dobbelthuse</v>
      </c>
      <c r="L992" s="1" t="str">
        <f ca="1">INDEX(Anvendelseskode!D:D,MATCH($F992,Anvendelseskode!$A:$A,0))</f>
        <v>Private husholdninger</v>
      </c>
      <c r="M992" s="1" t="str">
        <f ca="1">IFERROR(INDEX(SBi!$2:$2,MATCH(H992,SBi!$1:$1,1)),SBi!$K$2)</f>
        <v>1973-1978</v>
      </c>
      <c r="N992" s="1">
        <f ca="1">INDEX(SBi!$C$3:$K$28,MATCH(F992,SBi!$B$3:$B$28,0),MATCH(M992,SBi!$C$2:$K$2,0))</f>
        <v>112.6</v>
      </c>
      <c r="O992" s="16">
        <f t="shared" ca="1" si="203"/>
        <v>12.498599999999998</v>
      </c>
      <c r="P992" s="16" t="str">
        <f ca="1">IFERROR(INDEX(VpD!$2:$2,MATCH(H992,VpD!$1:$1,1)),VpD!$I$2)</f>
        <v>1973-1978</v>
      </c>
      <c r="Q992" s="1">
        <f ca="1">INDEX(VpD!$C$3:$I$27,MATCH(F992,VpD!$B$3:$B$27,0),MATCH(P992,VpD!$C$2:$I$2,0))</f>
        <v>98</v>
      </c>
      <c r="R992" s="16">
        <f t="shared" ca="1" si="204"/>
        <v>10.878</v>
      </c>
      <c r="S992" s="14">
        <f t="shared" ca="1" si="205"/>
        <v>713638.66</v>
      </c>
      <c r="T992" s="14">
        <f t="shared" ca="1" si="206"/>
        <v>6169066.7000000002</v>
      </c>
      <c r="U992" s="14" t="str">
        <f t="shared" ca="1" si="207"/>
        <v>0A3F507E-1C41-32B8-E044-0003BA298018</v>
      </c>
    </row>
    <row r="993" spans="1:21" s="14" customFormat="1" x14ac:dyDescent="0.25">
      <c r="A993" s="14">
        <f t="shared" si="195"/>
        <v>993</v>
      </c>
      <c r="B993" s="14" t="str">
        <f t="shared" ca="1" si="196"/>
        <v>D6282510-B8B1-454E-836D-0F3CB92B85F5</v>
      </c>
      <c r="C993" s="14" t="str">
        <f t="shared" ca="1" si="197"/>
        <v>Syvhøjvænge</v>
      </c>
      <c r="D993" s="14" t="str">
        <f t="shared" ca="1" si="198"/>
        <v>12</v>
      </c>
      <c r="E993" s="14" t="str">
        <f t="shared" ca="1" si="199"/>
        <v>15ba</v>
      </c>
      <c r="F993" s="1">
        <f t="shared" ca="1" si="200"/>
        <v>120</v>
      </c>
      <c r="G993" s="1">
        <f t="shared" ca="1" si="201"/>
        <v>154</v>
      </c>
      <c r="H993" s="1">
        <f t="shared" ca="1" si="202"/>
        <v>1970</v>
      </c>
      <c r="I993" s="1" t="str">
        <f ca="1">INDEX(Relationstabel!$C$3:$K$10,MATCH(INDIRECT($A$1&amp;"J"&amp;A993),Relationstabel!$A$3:$A$10,0),MATCH(IFERROR(VALUE(INDIRECT($A$1&amp;"K"&amp;A993)),0),Relationstabel!$C$1:$K$1,0))</f>
        <v>Naturgas</v>
      </c>
      <c r="J993" s="1" t="str">
        <f ca="1">INDEX(Anvendelseskode!B:B,MATCH($F993,Anvendelseskode!$A:$A,0))</f>
        <v>Fritliggende enfamilieshus (parcelhus)</v>
      </c>
      <c r="K993" s="1" t="str">
        <f ca="1">INDEX(Anvendelseskode!C:C,MATCH($F993,Anvendelseskode!$A:$A,0))</f>
        <v>Parcelhuse</v>
      </c>
      <c r="L993" s="1" t="str">
        <f ca="1">INDEX(Anvendelseskode!D:D,MATCH($F993,Anvendelseskode!$A:$A,0))</f>
        <v>Private husholdninger</v>
      </c>
      <c r="M993" s="1" t="str">
        <f ca="1">IFERROR(INDEX(SBi!$2:$2,MATCH(H993,SBi!$1:$1,1)),SBi!$K$2)</f>
        <v>1961-1972</v>
      </c>
      <c r="N993" s="1">
        <f ca="1">INDEX(SBi!$C$3:$K$28,MATCH(F993,SBi!$B$3:$B$28,0),MATCH(M993,SBi!$C$2:$K$2,0))</f>
        <v>134.30000000000001</v>
      </c>
      <c r="O993" s="16">
        <f t="shared" ca="1" si="203"/>
        <v>20.682200000000002</v>
      </c>
      <c r="P993" s="16" t="str">
        <f ca="1">IFERROR(INDEX(VpD!$2:$2,MATCH(H993,VpD!$1:$1,1)),VpD!$I$2)</f>
        <v>1961-1972</v>
      </c>
      <c r="Q993" s="1">
        <f ca="1">INDEX(VpD!$C$3:$I$27,MATCH(F993,VpD!$B$3:$B$27,0),MATCH(P993,VpD!$C$2:$I$2,0))</f>
        <v>143</v>
      </c>
      <c r="R993" s="16">
        <f t="shared" ca="1" si="204"/>
        <v>22.021999999999998</v>
      </c>
      <c r="S993" s="14">
        <f t="shared" ca="1" si="205"/>
        <v>712039.05</v>
      </c>
      <c r="T993" s="14">
        <f t="shared" ca="1" si="206"/>
        <v>6171633.7699999996</v>
      </c>
      <c r="U993" s="14" t="str">
        <f t="shared" ca="1" si="207"/>
        <v>0A3F507E-2241-32B8-E044-0003BA298018</v>
      </c>
    </row>
    <row r="994" spans="1:21" s="14" customFormat="1" x14ac:dyDescent="0.25">
      <c r="A994" s="14">
        <f t="shared" si="195"/>
        <v>994</v>
      </c>
      <c r="B994" s="14" t="str">
        <f t="shared" ca="1" si="196"/>
        <v>9EF20963-E3BA-4CCC-A183-97BCF71C97D7</v>
      </c>
      <c r="C994" s="14" t="str">
        <f t="shared" ca="1" si="197"/>
        <v>Bellishaven</v>
      </c>
      <c r="D994" s="14" t="str">
        <f t="shared" ca="1" si="198"/>
        <v>31</v>
      </c>
      <c r="E994" s="14" t="str">
        <f t="shared" ca="1" si="199"/>
        <v>27u</v>
      </c>
      <c r="F994" s="1">
        <f t="shared" ca="1" si="200"/>
        <v>130</v>
      </c>
      <c r="G994" s="1">
        <f t="shared" ca="1" si="201"/>
        <v>90</v>
      </c>
      <c r="H994" s="1">
        <f t="shared" ca="1" si="202"/>
        <v>1993</v>
      </c>
      <c r="I994" s="1" t="str">
        <f ca="1">INDEX(Relationstabel!$C$3:$K$10,MATCH(INDIRECT($A$1&amp;"J"&amp;A994),Relationstabel!$A$3:$A$10,0),MATCH(IFERROR(VALUE(INDIRECT($A$1&amp;"K"&amp;A994)),0),Relationstabel!$C$1:$K$1,0))</f>
        <v>Fjernvarme/ Blokvarme</v>
      </c>
      <c r="J994" s="1" t="str">
        <f ca="1">INDEX(Anvendelseskode!B:B,MATCH($F994,Anvendelseskode!$A:$A,0))</f>
        <v>Række-, kæde-, dobbelthus (lodret adskillelse mellem enhederne)</v>
      </c>
      <c r="K994" s="1" t="str">
        <f ca="1">INDEX(Anvendelseskode!C:C,MATCH($F994,Anvendelseskode!$A:$A,0))</f>
        <v>Række-, kæde og dobbelthuse</v>
      </c>
      <c r="L994" s="1" t="str">
        <f ca="1">INDEX(Anvendelseskode!D:D,MATCH($F994,Anvendelseskode!$A:$A,0))</f>
        <v>Private husholdninger</v>
      </c>
      <c r="M994" s="1" t="str">
        <f ca="1">IFERROR(INDEX(SBi!$2:$2,MATCH(H994,SBi!$1:$1,1)),SBi!$K$2)</f>
        <v>1979-1998</v>
      </c>
      <c r="N994" s="1">
        <f ca="1">INDEX(SBi!$C$3:$K$28,MATCH(F994,SBi!$B$3:$B$28,0),MATCH(M994,SBi!$C$2:$K$2,0))</f>
        <v>96.8</v>
      </c>
      <c r="O994" s="16">
        <f t="shared" ca="1" si="203"/>
        <v>8.7119999999999997</v>
      </c>
      <c r="P994" s="16" t="str">
        <f ca="1">IFERROR(INDEX(VpD!$2:$2,MATCH(H994,VpD!$1:$1,1)),VpD!$I$2)</f>
        <v>1979-1998</v>
      </c>
      <c r="Q994" s="1">
        <f ca="1">INDEX(VpD!$C$3:$I$27,MATCH(F994,VpD!$B$3:$B$27,0),MATCH(P994,VpD!$C$2:$I$2,0))</f>
        <v>74</v>
      </c>
      <c r="R994" s="16">
        <f t="shared" ca="1" si="204"/>
        <v>6.66</v>
      </c>
      <c r="S994" s="14">
        <f t="shared" ca="1" si="205"/>
        <v>711567.27</v>
      </c>
      <c r="T994" s="14">
        <f t="shared" ca="1" si="206"/>
        <v>6172431.2699999996</v>
      </c>
      <c r="U994" s="14" t="str">
        <f t="shared" ca="1" si="207"/>
        <v>0A3F507E-1527-32B8-E044-0003BA298018</v>
      </c>
    </row>
    <row r="995" spans="1:21" s="14" customFormat="1" x14ac:dyDescent="0.25">
      <c r="A995" s="14">
        <f t="shared" si="195"/>
        <v>995</v>
      </c>
      <c r="B995" s="14" t="str">
        <f t="shared" ca="1" si="196"/>
        <v>3BA3BF33-99B9-4ECE-9053-3FF92D1CCEC6</v>
      </c>
      <c r="C995" s="14" t="str">
        <f t="shared" ca="1" si="197"/>
        <v>Bækkeskovvej</v>
      </c>
      <c r="D995" s="14" t="str">
        <f t="shared" ca="1" si="198"/>
        <v>25</v>
      </c>
      <c r="E995" s="14" t="str">
        <f t="shared" ca="1" si="199"/>
        <v>5m</v>
      </c>
      <c r="F995" s="1">
        <f t="shared" ca="1" si="200"/>
        <v>320</v>
      </c>
      <c r="G995" s="1">
        <f t="shared" ca="1" si="201"/>
        <v>230</v>
      </c>
      <c r="H995" s="1">
        <f t="shared" ca="1" si="202"/>
        <v>2011</v>
      </c>
      <c r="I995" s="1" t="str">
        <f ca="1">INDEX(Relationstabel!$C$3:$K$10,MATCH(INDIRECT($A$1&amp;"J"&amp;A995),Relationstabel!$A$3:$A$10,0),MATCH(IFERROR(VALUE(INDIRECT($A$1&amp;"K"&amp;A995)),0),Relationstabel!$C$1:$K$1,0))</f>
        <v>Olie</v>
      </c>
      <c r="J995" s="1" t="str">
        <f ca="1">INDEX(Anvendelseskode!B:B,MATCH($F995,Anvendelseskode!$A:$A,0))</f>
        <v>Bygning til kontor, handel, lager herunder offentlig administration</v>
      </c>
      <c r="K995" s="1" t="str">
        <f ca="1">INDEX(Anvendelseskode!C:C,MATCH($F995,Anvendelseskode!$A:$A,0))</f>
        <v>Kontor, handel, lager, off. adm.</v>
      </c>
      <c r="L995" s="1" t="str">
        <f ca="1">INDEX(Anvendelseskode!D:D,MATCH($F995,Anvendelseskode!$A:$A,0))</f>
        <v>Handel og servicevirksomheder</v>
      </c>
      <c r="M995" s="1" t="str">
        <f ca="1">IFERROR(INDEX(SBi!$2:$2,MATCH(H995,SBi!$1:$1,1)),SBi!$K$2)</f>
        <v>Efter 2006</v>
      </c>
      <c r="N995" s="1">
        <f ca="1">INDEX(SBi!$C$3:$K$28,MATCH(F995,SBi!$B$3:$B$28,0),MATCH(M995,SBi!$C$2:$K$2,0))</f>
        <v>82.8</v>
      </c>
      <c r="O995" s="16">
        <f t="shared" ca="1" si="203"/>
        <v>19.044</v>
      </c>
      <c r="P995" s="16" t="str">
        <f ca="1">IFERROR(INDEX(VpD!$2:$2,MATCH(H995,VpD!$1:$1,1)),VpD!$I$2)</f>
        <v>&gt;1998</v>
      </c>
      <c r="Q995" s="1">
        <f ca="1">INDEX(VpD!$C$3:$I$27,MATCH(F995,VpD!$B$3:$B$27,0),MATCH(P995,VpD!$C$2:$I$2,0))</f>
        <v>77</v>
      </c>
      <c r="R995" s="16">
        <f t="shared" ca="1" si="204"/>
        <v>17.71</v>
      </c>
      <c r="S995" s="14">
        <f t="shared" ca="1" si="205"/>
        <v>712867.25</v>
      </c>
      <c r="T995" s="14">
        <f t="shared" ca="1" si="206"/>
        <v>6168869.2000000002</v>
      </c>
      <c r="U995" s="14" t="str">
        <f t="shared" ca="1" si="207"/>
        <v>0A3F507E-1627-32B8-E044-0003BA298018</v>
      </c>
    </row>
    <row r="996" spans="1:21" s="14" customFormat="1" x14ac:dyDescent="0.25">
      <c r="A996" s="14">
        <f t="shared" si="195"/>
        <v>996</v>
      </c>
      <c r="B996" s="14" t="str">
        <f t="shared" ca="1" si="196"/>
        <v>6727323D-93C6-49A2-8B91-F0AAEAAAB80A</v>
      </c>
      <c r="C996" s="14" t="str">
        <f t="shared" ca="1" si="197"/>
        <v>Bækkeskovvej</v>
      </c>
      <c r="D996" s="14" t="str">
        <f t="shared" ca="1" si="198"/>
        <v>25</v>
      </c>
      <c r="E996" s="14" t="str">
        <f t="shared" ca="1" si="199"/>
        <v>5m</v>
      </c>
      <c r="F996" s="1">
        <f t="shared" ca="1" si="200"/>
        <v>320</v>
      </c>
      <c r="G996" s="1">
        <f t="shared" ca="1" si="201"/>
        <v>1135</v>
      </c>
      <c r="H996" s="1">
        <f t="shared" ca="1" si="202"/>
        <v>1989</v>
      </c>
      <c r="I996" s="1" t="str">
        <f ca="1">INDEX(Relationstabel!$C$3:$K$10,MATCH(INDIRECT($A$1&amp;"J"&amp;A996),Relationstabel!$A$3:$A$10,0),MATCH(IFERROR(VALUE(INDIRECT($A$1&amp;"K"&amp;A996)),0),Relationstabel!$C$1:$K$1,0))</f>
        <v>Olie</v>
      </c>
      <c r="J996" s="1" t="str">
        <f ca="1">INDEX(Anvendelseskode!B:B,MATCH($F996,Anvendelseskode!$A:$A,0))</f>
        <v>Bygning til kontor, handel, lager herunder offentlig administration</v>
      </c>
      <c r="K996" s="1" t="str">
        <f ca="1">INDEX(Anvendelseskode!C:C,MATCH($F996,Anvendelseskode!$A:$A,0))</f>
        <v>Kontor, handel, lager, off. adm.</v>
      </c>
      <c r="L996" s="1" t="str">
        <f ca="1">INDEX(Anvendelseskode!D:D,MATCH($F996,Anvendelseskode!$A:$A,0))</f>
        <v>Handel og servicevirksomheder</v>
      </c>
      <c r="M996" s="1" t="str">
        <f ca="1">IFERROR(INDEX(SBi!$2:$2,MATCH(H996,SBi!$1:$1,1)),SBi!$K$2)</f>
        <v>1979-1998</v>
      </c>
      <c r="N996" s="1">
        <f ca="1">INDEX(SBi!$C$3:$K$28,MATCH(F996,SBi!$B$3:$B$28,0),MATCH(M996,SBi!$C$2:$K$2,0))</f>
        <v>103.3</v>
      </c>
      <c r="O996" s="16">
        <f t="shared" ca="1" si="203"/>
        <v>117.24550000000001</v>
      </c>
      <c r="P996" s="16" t="str">
        <f ca="1">IFERROR(INDEX(VpD!$2:$2,MATCH(H996,VpD!$1:$1,1)),VpD!$I$2)</f>
        <v>1979-1998</v>
      </c>
      <c r="Q996" s="1">
        <f ca="1">INDEX(VpD!$C$3:$I$27,MATCH(F996,VpD!$B$3:$B$27,0),MATCH(P996,VpD!$C$2:$I$2,0))</f>
        <v>77</v>
      </c>
      <c r="R996" s="16">
        <f t="shared" ca="1" si="204"/>
        <v>87.394999999999996</v>
      </c>
      <c r="S996" s="14">
        <f t="shared" ca="1" si="205"/>
        <v>712867.25</v>
      </c>
      <c r="T996" s="14">
        <f t="shared" ca="1" si="206"/>
        <v>6168869.2000000002</v>
      </c>
      <c r="U996" s="14" t="str">
        <f t="shared" ca="1" si="207"/>
        <v>0A3F507E-1627-32B8-E044-0003BA298018</v>
      </c>
    </row>
    <row r="997" spans="1:21" s="14" customFormat="1" x14ac:dyDescent="0.25">
      <c r="A997" s="14">
        <f t="shared" si="195"/>
        <v>997</v>
      </c>
      <c r="B997" s="14" t="str">
        <f t="shared" ca="1" si="196"/>
        <v>E17EC857-463E-4087-929F-A604D974523B</v>
      </c>
      <c r="C997" s="14" t="str">
        <f t="shared" ca="1" si="197"/>
        <v>Selsøvej</v>
      </c>
      <c r="D997" s="14" t="str">
        <f t="shared" ca="1" si="198"/>
        <v>41</v>
      </c>
      <c r="E997" s="14" t="str">
        <f t="shared" ca="1" si="199"/>
        <v>18fc</v>
      </c>
      <c r="F997" s="1">
        <f t="shared" ca="1" si="200"/>
        <v>120</v>
      </c>
      <c r="G997" s="1">
        <f t="shared" ca="1" si="201"/>
        <v>100</v>
      </c>
      <c r="H997" s="1">
        <f t="shared" ca="1" si="202"/>
        <v>1974</v>
      </c>
      <c r="I997" s="1" t="str">
        <f ca="1">INDEX(Relationstabel!$C$3:$K$10,MATCH(INDIRECT($A$1&amp;"J"&amp;A997),Relationstabel!$A$3:$A$10,0),MATCH(IFERROR(VALUE(INDIRECT($A$1&amp;"K"&amp;A997)),0),Relationstabel!$C$1:$K$1,0))</f>
        <v>Naturgas</v>
      </c>
      <c r="J997" s="1" t="str">
        <f ca="1">INDEX(Anvendelseskode!B:B,MATCH($F997,Anvendelseskode!$A:$A,0))</f>
        <v>Fritliggende enfamilieshus (parcelhus)</v>
      </c>
      <c r="K997" s="1" t="str">
        <f ca="1">INDEX(Anvendelseskode!C:C,MATCH($F997,Anvendelseskode!$A:$A,0))</f>
        <v>Parcelhuse</v>
      </c>
      <c r="L997" s="1" t="str">
        <f ca="1">INDEX(Anvendelseskode!D:D,MATCH($F997,Anvendelseskode!$A:$A,0))</f>
        <v>Private husholdninger</v>
      </c>
      <c r="M997" s="1" t="str">
        <f ca="1">IFERROR(INDEX(SBi!$2:$2,MATCH(H997,SBi!$1:$1,1)),SBi!$K$2)</f>
        <v>1973-1978</v>
      </c>
      <c r="N997" s="1">
        <f ca="1">INDEX(SBi!$C$3:$K$28,MATCH(F997,SBi!$B$3:$B$28,0),MATCH(M997,SBi!$C$2:$K$2,0))</f>
        <v>119.8</v>
      </c>
      <c r="O997" s="16">
        <f t="shared" ca="1" si="203"/>
        <v>11.98</v>
      </c>
      <c r="P997" s="16" t="str">
        <f ca="1">IFERROR(INDEX(VpD!$2:$2,MATCH(H997,VpD!$1:$1,1)),VpD!$I$2)</f>
        <v>1973-1978</v>
      </c>
      <c r="Q997" s="1">
        <f ca="1">INDEX(VpD!$C$3:$I$27,MATCH(F997,VpD!$B$3:$B$27,0),MATCH(P997,VpD!$C$2:$I$2,0))</f>
        <v>117</v>
      </c>
      <c r="R997" s="16">
        <f t="shared" ca="1" si="204"/>
        <v>11.7</v>
      </c>
      <c r="S997" s="14">
        <f t="shared" ca="1" si="205"/>
        <v>713204.37</v>
      </c>
      <c r="T997" s="14">
        <f t="shared" ca="1" si="206"/>
        <v>6169055.04</v>
      </c>
      <c r="U997" s="14" t="str">
        <f t="shared" ca="1" si="207"/>
        <v>0A3F507E-212C-32B8-E044-0003BA298018</v>
      </c>
    </row>
    <row r="998" spans="1:21" s="14" customFormat="1" x14ac:dyDescent="0.25">
      <c r="A998" s="14">
        <f t="shared" si="195"/>
        <v>998</v>
      </c>
      <c r="B998" s="14" t="str">
        <f t="shared" ca="1" si="196"/>
        <v>ACD65153-F8CC-44E7-A019-C4B8A4A9813D</v>
      </c>
      <c r="C998" s="14" t="str">
        <f t="shared" ca="1" si="197"/>
        <v>Ved Bækken</v>
      </c>
      <c r="D998" s="14" t="str">
        <f t="shared" ca="1" si="198"/>
        <v>4</v>
      </c>
      <c r="E998" s="14" t="str">
        <f t="shared" ca="1" si="199"/>
        <v>16av</v>
      </c>
      <c r="F998" s="1">
        <f t="shared" ca="1" si="200"/>
        <v>120</v>
      </c>
      <c r="G998" s="1">
        <f t="shared" ca="1" si="201"/>
        <v>135</v>
      </c>
      <c r="H998" s="1">
        <f t="shared" ca="1" si="202"/>
        <v>1964</v>
      </c>
      <c r="I998" s="1" t="str">
        <f ca="1">INDEX(Relationstabel!$C$3:$K$10,MATCH(INDIRECT($A$1&amp;"J"&amp;A998),Relationstabel!$A$3:$A$10,0),MATCH(IFERROR(VALUE(INDIRECT($A$1&amp;"K"&amp;A998)),0),Relationstabel!$C$1:$K$1,0))</f>
        <v>Naturgas</v>
      </c>
      <c r="J998" s="1" t="str">
        <f ca="1">INDEX(Anvendelseskode!B:B,MATCH($F998,Anvendelseskode!$A:$A,0))</f>
        <v>Fritliggende enfamilieshus (parcelhus)</v>
      </c>
      <c r="K998" s="1" t="str">
        <f ca="1">INDEX(Anvendelseskode!C:C,MATCH($F998,Anvendelseskode!$A:$A,0))</f>
        <v>Parcelhuse</v>
      </c>
      <c r="L998" s="1" t="str">
        <f ca="1">INDEX(Anvendelseskode!D:D,MATCH($F998,Anvendelseskode!$A:$A,0))</f>
        <v>Private husholdninger</v>
      </c>
      <c r="M998" s="1" t="str">
        <f ca="1">IFERROR(INDEX(SBi!$2:$2,MATCH(H998,SBi!$1:$1,1)),SBi!$K$2)</f>
        <v>1961-1972</v>
      </c>
      <c r="N998" s="1">
        <f ca="1">INDEX(SBi!$C$3:$K$28,MATCH(F998,SBi!$B$3:$B$28,0),MATCH(M998,SBi!$C$2:$K$2,0))</f>
        <v>134.30000000000001</v>
      </c>
      <c r="O998" s="16">
        <f t="shared" ca="1" si="203"/>
        <v>18.130500000000001</v>
      </c>
      <c r="P998" s="16" t="str">
        <f ca="1">IFERROR(INDEX(VpD!$2:$2,MATCH(H998,VpD!$1:$1,1)),VpD!$I$2)</f>
        <v>1961-1972</v>
      </c>
      <c r="Q998" s="1">
        <f ca="1">INDEX(VpD!$C$3:$I$27,MATCH(F998,VpD!$B$3:$B$27,0),MATCH(P998,VpD!$C$2:$I$2,0))</f>
        <v>143</v>
      </c>
      <c r="R998" s="16">
        <f t="shared" ca="1" si="204"/>
        <v>19.305</v>
      </c>
      <c r="S998" s="14">
        <f t="shared" ca="1" si="205"/>
        <v>711674.39</v>
      </c>
      <c r="T998" s="14">
        <f t="shared" ca="1" si="206"/>
        <v>6170628.8399999999</v>
      </c>
      <c r="U998" s="14" t="str">
        <f t="shared" ca="1" si="207"/>
        <v>0A3F507E-242C-32B8-E044-0003BA298018</v>
      </c>
    </row>
    <row r="999" spans="1:21" s="14" customFormat="1" x14ac:dyDescent="0.25">
      <c r="A999" s="14">
        <f t="shared" si="195"/>
        <v>999</v>
      </c>
      <c r="B999" s="14" t="str">
        <f t="shared" ca="1" si="196"/>
        <v>557F261E-EDDB-448D-9874-E06440BB7DD2</v>
      </c>
      <c r="C999" s="14" t="str">
        <f t="shared" ca="1" si="197"/>
        <v>Gymnasievej</v>
      </c>
      <c r="D999" s="14" t="str">
        <f t="shared" ca="1" si="198"/>
        <v>10</v>
      </c>
      <c r="E999" s="14" t="str">
        <f t="shared" ca="1" si="199"/>
        <v>27b</v>
      </c>
      <c r="F999" s="1">
        <f t="shared" ca="1" si="200"/>
        <v>420</v>
      </c>
      <c r="G999" s="1">
        <f t="shared" ca="1" si="201"/>
        <v>9216</v>
      </c>
      <c r="H999" s="1">
        <f t="shared" ca="1" si="202"/>
        <v>2013</v>
      </c>
      <c r="I999" s="1" t="str">
        <f ca="1">INDEX(Relationstabel!$C$3:$K$10,MATCH(INDIRECT($A$1&amp;"J"&amp;A999),Relationstabel!$A$3:$A$10,0),MATCH(IFERROR(VALUE(INDIRECT($A$1&amp;"K"&amp;A999)),0),Relationstabel!$C$1:$K$1,0))</f>
        <v>Fjernvarme/ Blokvarme</v>
      </c>
      <c r="J999" s="1" t="str">
        <f ca="1">INDEX(Anvendelseskode!B:B,MATCH($F999,Anvendelseskode!$A:$A,0))</f>
        <v>Bygning til undervisning og forskning (skole, gymnasium, forskningslabratorium o.lign.)</v>
      </c>
      <c r="K999" s="1" t="str">
        <f ca="1">INDEX(Anvendelseskode!C:C,MATCH($F999,Anvendelseskode!$A:$A,0))</f>
        <v>Undervisning, forskning o.l.</v>
      </c>
      <c r="L999" s="1" t="str">
        <f ca="1">INDEX(Anvendelseskode!D:D,MATCH($F999,Anvendelseskode!$A:$A,0))</f>
        <v>Kommunale og andre offentlige institutioner</v>
      </c>
      <c r="M999" s="1" t="str">
        <f ca="1">IFERROR(INDEX(SBi!$2:$2,MATCH(H999,SBi!$1:$1,1)),SBi!$K$2)</f>
        <v>Efter 2006</v>
      </c>
      <c r="N999" s="1">
        <f ca="1">INDEX(SBi!$C$3:$K$28,MATCH(F999,SBi!$B$3:$B$28,0),MATCH(M999,SBi!$C$2:$K$2,0))</f>
        <v>86.2</v>
      </c>
      <c r="O999" s="16">
        <f t="shared" ca="1" si="203"/>
        <v>794.41920000000005</v>
      </c>
      <c r="P999" s="16" t="str">
        <f ca="1">IFERROR(INDEX(VpD!$2:$2,MATCH(H999,VpD!$1:$1,1)),VpD!$I$2)</f>
        <v>&gt;1998</v>
      </c>
      <c r="Q999" s="1">
        <f ca="1">INDEX(VpD!$C$3:$I$27,MATCH(F999,VpD!$B$3:$B$27,0),MATCH(P999,VpD!$C$2:$I$2,0))</f>
        <v>98</v>
      </c>
      <c r="R999" s="16">
        <f t="shared" ca="1" si="204"/>
        <v>903.16800000000001</v>
      </c>
      <c r="S999" s="14">
        <f t="shared" ca="1" si="205"/>
        <v>711298.66</v>
      </c>
      <c r="T999" s="14">
        <f t="shared" ca="1" si="206"/>
        <v>6172729.0499999998</v>
      </c>
      <c r="U999" s="14" t="str">
        <f t="shared" ca="1" si="207"/>
        <v>0A3F507E-1833-32B8-E044-0003BA298018</v>
      </c>
    </row>
    <row r="1000" spans="1:21" s="14" customFormat="1" x14ac:dyDescent="0.25">
      <c r="A1000" s="14">
        <f t="shared" si="195"/>
        <v>1000</v>
      </c>
      <c r="B1000" s="14" t="str">
        <f t="shared" ca="1" si="196"/>
        <v>FA39167D-CAAB-4A52-8A0D-4FE5150C2073</v>
      </c>
      <c r="C1000" s="14" t="str">
        <f t="shared" ca="1" si="197"/>
        <v>Pilehavevænge</v>
      </c>
      <c r="D1000" s="14" t="str">
        <f t="shared" ca="1" si="198"/>
        <v>47</v>
      </c>
      <c r="E1000" s="14" t="str">
        <f t="shared" ca="1" si="199"/>
        <v>10dq</v>
      </c>
      <c r="F1000" s="1">
        <f t="shared" ca="1" si="200"/>
        <v>120</v>
      </c>
      <c r="G1000" s="1">
        <f t="shared" ca="1" si="201"/>
        <v>102</v>
      </c>
      <c r="H1000" s="1">
        <f t="shared" ca="1" si="202"/>
        <v>1967</v>
      </c>
      <c r="I1000" s="1" t="str">
        <f ca="1">INDEX(Relationstabel!$C$3:$K$10,MATCH(INDIRECT($A$1&amp;"J"&amp;A1000),Relationstabel!$A$3:$A$10,0),MATCH(IFERROR(VALUE(INDIRECT($A$1&amp;"K"&amp;A1000)),0),Relationstabel!$C$1:$K$1,0))</f>
        <v>Fjernvarme/ Blokvarme</v>
      </c>
      <c r="J1000" s="1" t="str">
        <f ca="1">INDEX(Anvendelseskode!B:B,MATCH($F1000,Anvendelseskode!$A:$A,0))</f>
        <v>Fritliggende enfamilieshus (parcelhus)</v>
      </c>
      <c r="K1000" s="1" t="str">
        <f ca="1">INDEX(Anvendelseskode!C:C,MATCH($F1000,Anvendelseskode!$A:$A,0))</f>
        <v>Parcelhuse</v>
      </c>
      <c r="L1000" s="1" t="str">
        <f ca="1">INDEX(Anvendelseskode!D:D,MATCH($F1000,Anvendelseskode!$A:$A,0))</f>
        <v>Private husholdninger</v>
      </c>
      <c r="M1000" s="1" t="str">
        <f ca="1">IFERROR(INDEX(SBi!$2:$2,MATCH(H1000,SBi!$1:$1,1)),SBi!$K$2)</f>
        <v>1961-1972</v>
      </c>
      <c r="N1000" s="1">
        <f ca="1">INDEX(SBi!$C$3:$K$28,MATCH(F1000,SBi!$B$3:$B$28,0),MATCH(M1000,SBi!$C$2:$K$2,0))</f>
        <v>134.30000000000001</v>
      </c>
      <c r="O1000" s="16">
        <f t="shared" ca="1" si="203"/>
        <v>13.698600000000001</v>
      </c>
      <c r="P1000" s="16" t="str">
        <f ca="1">IFERROR(INDEX(VpD!$2:$2,MATCH(H1000,VpD!$1:$1,1)),VpD!$I$2)</f>
        <v>1961-1972</v>
      </c>
      <c r="Q1000" s="1">
        <f ca="1">INDEX(VpD!$C$3:$I$27,MATCH(F1000,VpD!$B$3:$B$27,0),MATCH(P1000,VpD!$C$2:$I$2,0))</f>
        <v>143</v>
      </c>
      <c r="R1000" s="16">
        <f t="shared" ca="1" si="204"/>
        <v>14.586</v>
      </c>
      <c r="S1000" s="14">
        <f t="shared" ca="1" si="205"/>
        <v>711101.31</v>
      </c>
      <c r="T1000" s="14">
        <f t="shared" ca="1" si="206"/>
        <v>6172259.2400000002</v>
      </c>
      <c r="U1000" s="14" t="str">
        <f t="shared" ca="1" si="207"/>
        <v>0A3F507E-1F33-32B8-E044-0003BA298018</v>
      </c>
    </row>
    <row r="1001" spans="1:21" s="14" customFormat="1" x14ac:dyDescent="0.25">
      <c r="A1001" s="14">
        <f t="shared" si="195"/>
        <v>1001</v>
      </c>
      <c r="B1001" s="14" t="str">
        <f t="shared" ca="1" si="196"/>
        <v>637E60EC-AF05-4BC3-9841-15B18D423D44</v>
      </c>
      <c r="C1001" s="14" t="str">
        <f t="shared" ca="1" si="197"/>
        <v>Kathrinebjergvej</v>
      </c>
      <c r="D1001" s="14" t="str">
        <f t="shared" ca="1" si="198"/>
        <v>26</v>
      </c>
      <c r="E1001" s="14" t="str">
        <f t="shared" ca="1" si="199"/>
        <v>11be</v>
      </c>
      <c r="F1001" s="1">
        <f t="shared" ca="1" si="200"/>
        <v>120</v>
      </c>
      <c r="G1001" s="1">
        <f t="shared" ca="1" si="201"/>
        <v>197</v>
      </c>
      <c r="H1001" s="1">
        <f t="shared" ca="1" si="202"/>
        <v>1995</v>
      </c>
      <c r="I1001" s="1" t="str">
        <f ca="1">INDEX(Relationstabel!$C$3:$K$10,MATCH(INDIRECT($A$1&amp;"J"&amp;A1001),Relationstabel!$A$3:$A$10,0),MATCH(IFERROR(VALUE(INDIRECT($A$1&amp;"K"&amp;A1001)),0),Relationstabel!$C$1:$K$1,0))</f>
        <v>Naturgas</v>
      </c>
      <c r="J1001" s="1" t="str">
        <f ca="1">INDEX(Anvendelseskode!B:B,MATCH($F1001,Anvendelseskode!$A:$A,0))</f>
        <v>Fritliggende enfamilieshus (parcelhus)</v>
      </c>
      <c r="K1001" s="1" t="str">
        <f ca="1">INDEX(Anvendelseskode!C:C,MATCH($F1001,Anvendelseskode!$A:$A,0))</f>
        <v>Parcelhuse</v>
      </c>
      <c r="L1001" s="1" t="str">
        <f ca="1">INDEX(Anvendelseskode!D:D,MATCH($F1001,Anvendelseskode!$A:$A,0))</f>
        <v>Private husholdninger</v>
      </c>
      <c r="M1001" s="1" t="str">
        <f ca="1">IFERROR(INDEX(SBi!$2:$2,MATCH(H1001,SBi!$1:$1,1)),SBi!$K$2)</f>
        <v>1979-1998</v>
      </c>
      <c r="N1001" s="1">
        <f ca="1">INDEX(SBi!$C$3:$K$28,MATCH(F1001,SBi!$B$3:$B$28,0),MATCH(M1001,SBi!$C$2:$K$2,0))</f>
        <v>105.4</v>
      </c>
      <c r="O1001" s="16">
        <f t="shared" ca="1" si="203"/>
        <v>20.763800000000003</v>
      </c>
      <c r="P1001" s="16" t="str">
        <f ca="1">IFERROR(INDEX(VpD!$2:$2,MATCH(H1001,VpD!$1:$1,1)),VpD!$I$2)</f>
        <v>1979-1998</v>
      </c>
      <c r="Q1001" s="1">
        <f ca="1">INDEX(VpD!$C$3:$I$27,MATCH(F1001,VpD!$B$3:$B$27,0),MATCH(P1001,VpD!$C$2:$I$2,0))</f>
        <v>90</v>
      </c>
      <c r="R1001" s="16">
        <f t="shared" ca="1" si="204"/>
        <v>17.73</v>
      </c>
      <c r="S1001" s="14">
        <f t="shared" ca="1" si="205"/>
        <v>712906.21</v>
      </c>
      <c r="T1001" s="14">
        <f t="shared" ca="1" si="206"/>
        <v>6168661.5099999998</v>
      </c>
      <c r="U1001" s="14" t="str">
        <f t="shared" ca="1" si="207"/>
        <v>0A3F507E-1B36-32B8-E044-0003BA298018</v>
      </c>
    </row>
    <row r="1002" spans="1:21" s="14" customFormat="1" x14ac:dyDescent="0.25">
      <c r="A1002" s="14">
        <f t="shared" si="195"/>
        <v>1002</v>
      </c>
      <c r="B1002" s="14" t="str">
        <f t="shared" ca="1" si="196"/>
        <v>D1E5EF77-189D-467C-A2E1-45A2A1F376D0</v>
      </c>
      <c r="C1002" s="14" t="str">
        <f t="shared" ca="1" si="197"/>
        <v>Mejsebo</v>
      </c>
      <c r="D1002" s="14" t="str">
        <f t="shared" ca="1" si="198"/>
        <v>11</v>
      </c>
      <c r="E1002" s="14" t="str">
        <f t="shared" ca="1" si="199"/>
        <v>6tn</v>
      </c>
      <c r="F1002" s="1">
        <f t="shared" ca="1" si="200"/>
        <v>130</v>
      </c>
      <c r="G1002" s="1">
        <f t="shared" ca="1" si="201"/>
        <v>109</v>
      </c>
      <c r="H1002" s="1">
        <f t="shared" ca="1" si="202"/>
        <v>1978</v>
      </c>
      <c r="I1002" s="1" t="str">
        <f ca="1">INDEX(Relationstabel!$C$3:$K$10,MATCH(INDIRECT($A$1&amp;"J"&amp;A1002),Relationstabel!$A$3:$A$10,0),MATCH(IFERROR(VALUE(INDIRECT($A$1&amp;"K"&amp;A1002)),0),Relationstabel!$C$1:$K$1,0))</f>
        <v>Fjernvarme/ Blokvarme</v>
      </c>
      <c r="J1002" s="1" t="str">
        <f ca="1">INDEX(Anvendelseskode!B:B,MATCH($F1002,Anvendelseskode!$A:$A,0))</f>
        <v>Række-, kæde-, dobbelthus (lodret adskillelse mellem enhederne)</v>
      </c>
      <c r="K1002" s="1" t="str">
        <f ca="1">INDEX(Anvendelseskode!C:C,MATCH($F1002,Anvendelseskode!$A:$A,0))</f>
        <v>Række-, kæde og dobbelthuse</v>
      </c>
      <c r="L1002" s="1" t="str">
        <f ca="1">INDEX(Anvendelseskode!D:D,MATCH($F1002,Anvendelseskode!$A:$A,0))</f>
        <v>Private husholdninger</v>
      </c>
      <c r="M1002" s="1" t="str">
        <f ca="1">IFERROR(INDEX(SBi!$2:$2,MATCH(H1002,SBi!$1:$1,1)),SBi!$K$2)</f>
        <v>1973-1978</v>
      </c>
      <c r="N1002" s="1">
        <f ca="1">INDEX(SBi!$C$3:$K$28,MATCH(F1002,SBi!$B$3:$B$28,0),MATCH(M1002,SBi!$C$2:$K$2,0))</f>
        <v>112.6</v>
      </c>
      <c r="O1002" s="16">
        <f t="shared" ca="1" si="203"/>
        <v>12.273399999999999</v>
      </c>
      <c r="P1002" s="16" t="str">
        <f ca="1">IFERROR(INDEX(VpD!$2:$2,MATCH(H1002,VpD!$1:$1,1)),VpD!$I$2)</f>
        <v>1973-1978</v>
      </c>
      <c r="Q1002" s="1">
        <f ca="1">INDEX(VpD!$C$3:$I$27,MATCH(F1002,VpD!$B$3:$B$27,0),MATCH(P1002,VpD!$C$2:$I$2,0))</f>
        <v>98</v>
      </c>
      <c r="R1002" s="16">
        <f t="shared" ca="1" si="204"/>
        <v>10.682</v>
      </c>
      <c r="S1002" s="14">
        <f t="shared" ca="1" si="205"/>
        <v>713723.48</v>
      </c>
      <c r="T1002" s="14">
        <f t="shared" ca="1" si="206"/>
        <v>6169666.7199999997</v>
      </c>
      <c r="U1002" s="14" t="str">
        <f t="shared" ca="1" si="207"/>
        <v>0A3F507E-1D36-32B8-E044-0003BA298018</v>
      </c>
    </row>
    <row r="1003" spans="1:21" s="14" customFormat="1" x14ac:dyDescent="0.25">
      <c r="A1003" s="14">
        <f t="shared" si="195"/>
        <v>1003</v>
      </c>
      <c r="B1003" s="14" t="str">
        <f t="shared" ca="1" si="196"/>
        <v>7EA60B1D-2048-44F8-8A3E-AEFD2F3F3FA3</v>
      </c>
      <c r="C1003" s="14" t="str">
        <f t="shared" ca="1" si="197"/>
        <v>Nørrebred</v>
      </c>
      <c r="D1003" s="14" t="str">
        <f t="shared" ca="1" si="198"/>
        <v>4</v>
      </c>
      <c r="E1003" s="14" t="str">
        <f t="shared" ca="1" si="199"/>
        <v>12gu</v>
      </c>
      <c r="F1003" s="1">
        <f t="shared" ca="1" si="200"/>
        <v>120</v>
      </c>
      <c r="G1003" s="1">
        <f t="shared" ca="1" si="201"/>
        <v>135</v>
      </c>
      <c r="H1003" s="1">
        <f t="shared" ca="1" si="202"/>
        <v>1981</v>
      </c>
      <c r="I1003" s="1" t="str">
        <f ca="1">INDEX(Relationstabel!$C$3:$K$10,MATCH(INDIRECT($A$1&amp;"J"&amp;A1003),Relationstabel!$A$3:$A$10,0),MATCH(IFERROR(VALUE(INDIRECT($A$1&amp;"K"&amp;A1003)),0),Relationstabel!$C$1:$K$1,0))</f>
        <v>Naturgas</v>
      </c>
      <c r="J1003" s="1" t="str">
        <f ca="1">INDEX(Anvendelseskode!B:B,MATCH($F1003,Anvendelseskode!$A:$A,0))</f>
        <v>Fritliggende enfamilieshus (parcelhus)</v>
      </c>
      <c r="K1003" s="1" t="str">
        <f ca="1">INDEX(Anvendelseskode!C:C,MATCH($F1003,Anvendelseskode!$A:$A,0))</f>
        <v>Parcelhuse</v>
      </c>
      <c r="L1003" s="1" t="str">
        <f ca="1">INDEX(Anvendelseskode!D:D,MATCH($F1003,Anvendelseskode!$A:$A,0))</f>
        <v>Private husholdninger</v>
      </c>
      <c r="M1003" s="1" t="str">
        <f ca="1">IFERROR(INDEX(SBi!$2:$2,MATCH(H1003,SBi!$1:$1,1)),SBi!$K$2)</f>
        <v>1979-1998</v>
      </c>
      <c r="N1003" s="1">
        <f ca="1">INDEX(SBi!$C$3:$K$28,MATCH(F1003,SBi!$B$3:$B$28,0),MATCH(M1003,SBi!$C$2:$K$2,0))</f>
        <v>105.4</v>
      </c>
      <c r="O1003" s="16">
        <f t="shared" ca="1" si="203"/>
        <v>14.228999999999999</v>
      </c>
      <c r="P1003" s="16" t="str">
        <f ca="1">IFERROR(INDEX(VpD!$2:$2,MATCH(H1003,VpD!$1:$1,1)),VpD!$I$2)</f>
        <v>1979-1998</v>
      </c>
      <c r="Q1003" s="1">
        <f ca="1">INDEX(VpD!$C$3:$I$27,MATCH(F1003,VpD!$B$3:$B$27,0),MATCH(P1003,VpD!$C$2:$I$2,0))</f>
        <v>90</v>
      </c>
      <c r="R1003" s="16">
        <f t="shared" ca="1" si="204"/>
        <v>12.15</v>
      </c>
      <c r="S1003" s="14">
        <f t="shared" ca="1" si="205"/>
        <v>711672.19</v>
      </c>
      <c r="T1003" s="14">
        <f t="shared" ca="1" si="206"/>
        <v>6171589.5700000003</v>
      </c>
      <c r="U1003" s="14" t="str">
        <f t="shared" ca="1" si="207"/>
        <v>0A3F507E-1E36-32B8-E044-0003BA298018</v>
      </c>
    </row>
    <row r="1004" spans="1:21" s="14" customFormat="1" x14ac:dyDescent="0.25">
      <c r="A1004" s="14">
        <f t="shared" si="195"/>
        <v>1004</v>
      </c>
      <c r="B1004" s="14" t="str">
        <f t="shared" ca="1" si="196"/>
        <v>0B1AF4A3-9066-49C2-BBF4-BF508442B009</v>
      </c>
      <c r="C1004" s="14" t="str">
        <f t="shared" ca="1" si="197"/>
        <v>Selsøvej</v>
      </c>
      <c r="D1004" s="14" t="str">
        <f t="shared" ca="1" si="198"/>
        <v>57</v>
      </c>
      <c r="E1004" s="14" t="str">
        <f t="shared" ca="1" si="199"/>
        <v>18lu</v>
      </c>
      <c r="F1004" s="1">
        <f t="shared" ca="1" si="200"/>
        <v>120</v>
      </c>
      <c r="G1004" s="1">
        <f t="shared" ca="1" si="201"/>
        <v>92</v>
      </c>
      <c r="H1004" s="1">
        <f t="shared" ca="1" si="202"/>
        <v>1960</v>
      </c>
      <c r="I1004" s="1" t="str">
        <f ca="1">INDEX(Relationstabel!$C$3:$K$10,MATCH(INDIRECT($A$1&amp;"J"&amp;A1004),Relationstabel!$A$3:$A$10,0),MATCH(IFERROR(VALUE(INDIRECT($A$1&amp;"K"&amp;A1004)),0),Relationstabel!$C$1:$K$1,0))</f>
        <v>Naturgas</v>
      </c>
      <c r="J1004" s="1" t="str">
        <f ca="1">INDEX(Anvendelseskode!B:B,MATCH($F1004,Anvendelseskode!$A:$A,0))</f>
        <v>Fritliggende enfamilieshus (parcelhus)</v>
      </c>
      <c r="K1004" s="1" t="str">
        <f ca="1">INDEX(Anvendelseskode!C:C,MATCH($F1004,Anvendelseskode!$A:$A,0))</f>
        <v>Parcelhuse</v>
      </c>
      <c r="L1004" s="1" t="str">
        <f ca="1">INDEX(Anvendelseskode!D:D,MATCH($F1004,Anvendelseskode!$A:$A,0))</f>
        <v>Private husholdninger</v>
      </c>
      <c r="M1004" s="1" t="str">
        <f ca="1">IFERROR(INDEX(SBi!$2:$2,MATCH(H1004,SBi!$1:$1,1)),SBi!$K$2)</f>
        <v>1951-1960</v>
      </c>
      <c r="N1004" s="1">
        <f ca="1">INDEX(SBi!$C$3:$K$28,MATCH(F1004,SBi!$B$3:$B$28,0),MATCH(M1004,SBi!$C$2:$K$2,0))</f>
        <v>154.9</v>
      </c>
      <c r="O1004" s="16">
        <f t="shared" ca="1" si="203"/>
        <v>14.250800000000002</v>
      </c>
      <c r="P1004" s="16" t="str">
        <f ca="1">IFERROR(INDEX(VpD!$2:$2,MATCH(H1004,VpD!$1:$1,1)),VpD!$I$2)</f>
        <v>1951-1960</v>
      </c>
      <c r="Q1004" s="1">
        <f ca="1">INDEX(VpD!$C$3:$I$27,MATCH(F1004,VpD!$B$3:$B$27,0),MATCH(P1004,VpD!$C$2:$I$2,0))</f>
        <v>204</v>
      </c>
      <c r="R1004" s="16">
        <f t="shared" ca="1" si="204"/>
        <v>18.768000000000001</v>
      </c>
      <c r="S1004" s="14">
        <f t="shared" ca="1" si="205"/>
        <v>712964.28</v>
      </c>
      <c r="T1004" s="14">
        <f t="shared" ca="1" si="206"/>
        <v>6169114.4100000001</v>
      </c>
      <c r="U1004" s="14" t="str">
        <f t="shared" ca="1" si="207"/>
        <v>0A3F507E-2136-32B8-E044-0003BA298018</v>
      </c>
    </row>
    <row r="1005" spans="1:21" s="14" customFormat="1" x14ac:dyDescent="0.25">
      <c r="A1005" s="14">
        <f t="shared" si="195"/>
        <v>1005</v>
      </c>
      <c r="B1005" s="14" t="str">
        <f t="shared" ca="1" si="196"/>
        <v>0358B563-3452-4795-BA1F-44A2121910FB</v>
      </c>
      <c r="C1005" s="14" t="str">
        <f t="shared" ca="1" si="197"/>
        <v>Syvhøjvænge</v>
      </c>
      <c r="D1005" s="14" t="str">
        <f t="shared" ca="1" si="198"/>
        <v>1</v>
      </c>
      <c r="E1005" s="14" t="str">
        <f t="shared" ca="1" si="199"/>
        <v>12fy</v>
      </c>
      <c r="F1005" s="1">
        <f t="shared" ca="1" si="200"/>
        <v>120</v>
      </c>
      <c r="G1005" s="1">
        <f t="shared" ca="1" si="201"/>
        <v>129</v>
      </c>
      <c r="H1005" s="1">
        <f t="shared" ca="1" si="202"/>
        <v>1972</v>
      </c>
      <c r="I1005" s="1" t="str">
        <f ca="1">INDEX(Relationstabel!$C$3:$K$10,MATCH(INDIRECT($A$1&amp;"J"&amp;A1005),Relationstabel!$A$3:$A$10,0),MATCH(IFERROR(VALUE(INDIRECT($A$1&amp;"K"&amp;A1005)),0),Relationstabel!$C$1:$K$1,0))</f>
        <v>Naturgas</v>
      </c>
      <c r="J1005" s="1" t="str">
        <f ca="1">INDEX(Anvendelseskode!B:B,MATCH($F1005,Anvendelseskode!$A:$A,0))</f>
        <v>Fritliggende enfamilieshus (parcelhus)</v>
      </c>
      <c r="K1005" s="1" t="str">
        <f ca="1">INDEX(Anvendelseskode!C:C,MATCH($F1005,Anvendelseskode!$A:$A,0))</f>
        <v>Parcelhuse</v>
      </c>
      <c r="L1005" s="1" t="str">
        <f ca="1">INDEX(Anvendelseskode!D:D,MATCH($F1005,Anvendelseskode!$A:$A,0))</f>
        <v>Private husholdninger</v>
      </c>
      <c r="M1005" s="1" t="str">
        <f ca="1">IFERROR(INDEX(SBi!$2:$2,MATCH(H1005,SBi!$1:$1,1)),SBi!$K$2)</f>
        <v>1961-1972</v>
      </c>
      <c r="N1005" s="1">
        <f ca="1">INDEX(SBi!$C$3:$K$28,MATCH(F1005,SBi!$B$3:$B$28,0),MATCH(M1005,SBi!$C$2:$K$2,0))</f>
        <v>134.30000000000001</v>
      </c>
      <c r="O1005" s="16">
        <f t="shared" ca="1" si="203"/>
        <v>17.3247</v>
      </c>
      <c r="P1005" s="16" t="str">
        <f ca="1">IFERROR(INDEX(VpD!$2:$2,MATCH(H1005,VpD!$1:$1,1)),VpD!$I$2)</f>
        <v>1961-1972</v>
      </c>
      <c r="Q1005" s="1">
        <f ca="1">INDEX(VpD!$C$3:$I$27,MATCH(F1005,VpD!$B$3:$B$27,0),MATCH(P1005,VpD!$C$2:$I$2,0))</f>
        <v>143</v>
      </c>
      <c r="R1005" s="16">
        <f t="shared" ca="1" si="204"/>
        <v>18.446999999999999</v>
      </c>
      <c r="S1005" s="14">
        <f t="shared" ca="1" si="205"/>
        <v>711938.23</v>
      </c>
      <c r="T1005" s="14">
        <f t="shared" ca="1" si="206"/>
        <v>6171626.7400000002</v>
      </c>
      <c r="U1005" s="14" t="str">
        <f t="shared" ca="1" si="207"/>
        <v>0A3F507E-2236-32B8-E044-0003BA298018</v>
      </c>
    </row>
    <row r="1006" spans="1:21" s="14" customFormat="1" x14ac:dyDescent="0.25">
      <c r="A1006" s="14">
        <f t="shared" si="195"/>
        <v>1006</v>
      </c>
      <c r="B1006" s="14" t="str">
        <f t="shared" ca="1" si="196"/>
        <v>CED8A041-05D8-4A6D-8F77-C523F2BAC7DC</v>
      </c>
      <c r="C1006" s="14" t="str">
        <f t="shared" ca="1" si="197"/>
        <v>Ved Strandparken</v>
      </c>
      <c r="D1006" s="14" t="str">
        <f t="shared" ca="1" si="198"/>
        <v>18</v>
      </c>
      <c r="E1006" s="14" t="str">
        <f t="shared" ca="1" si="199"/>
        <v>24iø</v>
      </c>
      <c r="F1006" s="1">
        <f t="shared" ca="1" si="200"/>
        <v>130</v>
      </c>
      <c r="G1006" s="1">
        <f t="shared" ca="1" si="201"/>
        <v>103</v>
      </c>
      <c r="H1006" s="1">
        <f t="shared" ca="1" si="202"/>
        <v>2002</v>
      </c>
      <c r="I1006" s="1" t="str">
        <f ca="1">INDEX(Relationstabel!$C$3:$K$10,MATCH(INDIRECT($A$1&amp;"J"&amp;A1006),Relationstabel!$A$3:$A$10,0),MATCH(IFERROR(VALUE(INDIRECT($A$1&amp;"K"&amp;A1006)),0),Relationstabel!$C$1:$K$1,0))</f>
        <v>Naturgas</v>
      </c>
      <c r="J1006" s="1" t="str">
        <f ca="1">INDEX(Anvendelseskode!B:B,MATCH($F1006,Anvendelseskode!$A:$A,0))</f>
        <v>Række-, kæde-, dobbelthus (lodret adskillelse mellem enhederne)</v>
      </c>
      <c r="K1006" s="1" t="str">
        <f ca="1">INDEX(Anvendelseskode!C:C,MATCH($F1006,Anvendelseskode!$A:$A,0))</f>
        <v>Række-, kæde og dobbelthuse</v>
      </c>
      <c r="L1006" s="1" t="str">
        <f ca="1">INDEX(Anvendelseskode!D:D,MATCH($F1006,Anvendelseskode!$A:$A,0))</f>
        <v>Private husholdninger</v>
      </c>
      <c r="M1006" s="1" t="str">
        <f ca="1">IFERROR(INDEX(SBi!$2:$2,MATCH(H1006,SBi!$1:$1,1)),SBi!$K$2)</f>
        <v>1999-2006</v>
      </c>
      <c r="N1006" s="1">
        <f ca="1">INDEX(SBi!$C$3:$K$28,MATCH(F1006,SBi!$B$3:$B$28,0),MATCH(M1006,SBi!$C$2:$K$2,0))</f>
        <v>81.5</v>
      </c>
      <c r="O1006" s="16">
        <f t="shared" ca="1" si="203"/>
        <v>8.3945000000000007</v>
      </c>
      <c r="P1006" s="16" t="str">
        <f ca="1">IFERROR(INDEX(VpD!$2:$2,MATCH(H1006,VpD!$1:$1,1)),VpD!$I$2)</f>
        <v>&gt;1998</v>
      </c>
      <c r="Q1006" s="1">
        <f ca="1">INDEX(VpD!$C$3:$I$27,MATCH(F1006,VpD!$B$3:$B$27,0),MATCH(P1006,VpD!$C$2:$I$2,0))</f>
        <v>65</v>
      </c>
      <c r="R1006" s="16">
        <f t="shared" ca="1" si="204"/>
        <v>6.6950000000000003</v>
      </c>
      <c r="S1006" s="14">
        <f t="shared" ca="1" si="205"/>
        <v>713889.87</v>
      </c>
      <c r="T1006" s="14">
        <f t="shared" ca="1" si="206"/>
        <v>6168716.1600000001</v>
      </c>
      <c r="U1006" s="14" t="str">
        <f t="shared" ca="1" si="207"/>
        <v>0A3F507E-2436-32B8-E044-0003BA298018</v>
      </c>
    </row>
    <row r="1007" spans="1:21" s="14" customFormat="1" x14ac:dyDescent="0.25">
      <c r="A1007" s="14">
        <f t="shared" si="195"/>
        <v>1007</v>
      </c>
      <c r="B1007" s="14" t="str">
        <f t="shared" ca="1" si="196"/>
        <v>8C302C2E-31D5-4556-8890-6F3B5A35EE67</v>
      </c>
      <c r="C1007" s="14" t="str">
        <f t="shared" ca="1" si="197"/>
        <v>Bæverbo</v>
      </c>
      <c r="D1007" s="14" t="str">
        <f t="shared" ca="1" si="198"/>
        <v>21</v>
      </c>
      <c r="E1007" s="14" t="str">
        <f t="shared" ca="1" si="199"/>
        <v>6qt</v>
      </c>
      <c r="F1007" s="1">
        <f t="shared" ca="1" si="200"/>
        <v>130</v>
      </c>
      <c r="G1007" s="1">
        <f t="shared" ca="1" si="201"/>
        <v>109</v>
      </c>
      <c r="H1007" s="1">
        <f t="shared" ca="1" si="202"/>
        <v>1978</v>
      </c>
      <c r="I1007" s="1" t="str">
        <f ca="1">INDEX(Relationstabel!$C$3:$K$10,MATCH(INDIRECT($A$1&amp;"J"&amp;A1007),Relationstabel!$A$3:$A$10,0),MATCH(IFERROR(VALUE(INDIRECT($A$1&amp;"K"&amp;A1007)),0),Relationstabel!$C$1:$K$1,0))</f>
        <v>Fjernvarme/ Blokvarme</v>
      </c>
      <c r="J1007" s="1" t="str">
        <f ca="1">INDEX(Anvendelseskode!B:B,MATCH($F1007,Anvendelseskode!$A:$A,0))</f>
        <v>Række-, kæde-, dobbelthus (lodret adskillelse mellem enhederne)</v>
      </c>
      <c r="K1007" s="1" t="str">
        <f ca="1">INDEX(Anvendelseskode!C:C,MATCH($F1007,Anvendelseskode!$A:$A,0))</f>
        <v>Række-, kæde og dobbelthuse</v>
      </c>
      <c r="L1007" s="1" t="str">
        <f ca="1">INDEX(Anvendelseskode!D:D,MATCH($F1007,Anvendelseskode!$A:$A,0))</f>
        <v>Private husholdninger</v>
      </c>
      <c r="M1007" s="1" t="str">
        <f ca="1">IFERROR(INDEX(SBi!$2:$2,MATCH(H1007,SBi!$1:$1,1)),SBi!$K$2)</f>
        <v>1973-1978</v>
      </c>
      <c r="N1007" s="1">
        <f ca="1">INDEX(SBi!$C$3:$K$28,MATCH(F1007,SBi!$B$3:$B$28,0),MATCH(M1007,SBi!$C$2:$K$2,0))</f>
        <v>112.6</v>
      </c>
      <c r="O1007" s="16">
        <f t="shared" ca="1" si="203"/>
        <v>12.273399999999999</v>
      </c>
      <c r="P1007" s="16" t="str">
        <f ca="1">IFERROR(INDEX(VpD!$2:$2,MATCH(H1007,VpD!$1:$1,1)),VpD!$I$2)</f>
        <v>1973-1978</v>
      </c>
      <c r="Q1007" s="1">
        <f ca="1">INDEX(VpD!$C$3:$I$27,MATCH(F1007,VpD!$B$3:$B$27,0),MATCH(P1007,VpD!$C$2:$I$2,0))</f>
        <v>98</v>
      </c>
      <c r="R1007" s="16">
        <f t="shared" ca="1" si="204"/>
        <v>10.682</v>
      </c>
      <c r="S1007" s="14">
        <f t="shared" ca="1" si="205"/>
        <v>713658.24</v>
      </c>
      <c r="T1007" s="14">
        <f t="shared" ca="1" si="206"/>
        <v>6169515.9100000001</v>
      </c>
      <c r="U1007" s="14" t="str">
        <f t="shared" ca="1" si="207"/>
        <v>0A3F507E-163E-32B8-E044-0003BA298018</v>
      </c>
    </row>
    <row r="1008" spans="1:21" s="14" customFormat="1" x14ac:dyDescent="0.25">
      <c r="A1008" s="14">
        <f t="shared" si="195"/>
        <v>1008</v>
      </c>
      <c r="B1008" s="14" t="str">
        <f t="shared" ca="1" si="196"/>
        <v>370FCA3D-D809-4236-9025-D40231777EEB</v>
      </c>
      <c r="C1008" s="14" t="str">
        <f t="shared" ca="1" si="197"/>
        <v>Humlebo</v>
      </c>
      <c r="D1008" s="14" t="str">
        <f t="shared" ca="1" si="198"/>
        <v>13</v>
      </c>
      <c r="E1008" s="14" t="str">
        <f t="shared" ca="1" si="199"/>
        <v>6æa</v>
      </c>
      <c r="F1008" s="1">
        <f t="shared" ca="1" si="200"/>
        <v>130</v>
      </c>
      <c r="G1008" s="1">
        <f t="shared" ca="1" si="201"/>
        <v>109</v>
      </c>
      <c r="H1008" s="1">
        <f t="shared" ca="1" si="202"/>
        <v>1978</v>
      </c>
      <c r="I1008" s="1" t="str">
        <f ca="1">INDEX(Relationstabel!$C$3:$K$10,MATCH(INDIRECT($A$1&amp;"J"&amp;A1008),Relationstabel!$A$3:$A$10,0),MATCH(IFERROR(VALUE(INDIRECT($A$1&amp;"K"&amp;A1008)),0),Relationstabel!$C$1:$K$1,0))</f>
        <v>Fjernvarme/ Blokvarme</v>
      </c>
      <c r="J1008" s="1" t="str">
        <f ca="1">INDEX(Anvendelseskode!B:B,MATCH($F1008,Anvendelseskode!$A:$A,0))</f>
        <v>Række-, kæde-, dobbelthus (lodret adskillelse mellem enhederne)</v>
      </c>
      <c r="K1008" s="1" t="str">
        <f ca="1">INDEX(Anvendelseskode!C:C,MATCH($F1008,Anvendelseskode!$A:$A,0))</f>
        <v>Række-, kæde og dobbelthuse</v>
      </c>
      <c r="L1008" s="1" t="str">
        <f ca="1">INDEX(Anvendelseskode!D:D,MATCH($F1008,Anvendelseskode!$A:$A,0))</f>
        <v>Private husholdninger</v>
      </c>
      <c r="M1008" s="1" t="str">
        <f ca="1">IFERROR(INDEX(SBi!$2:$2,MATCH(H1008,SBi!$1:$1,1)),SBi!$K$2)</f>
        <v>1973-1978</v>
      </c>
      <c r="N1008" s="1">
        <f ca="1">INDEX(SBi!$C$3:$K$28,MATCH(F1008,SBi!$B$3:$B$28,0),MATCH(M1008,SBi!$C$2:$K$2,0))</f>
        <v>112.6</v>
      </c>
      <c r="O1008" s="16">
        <f t="shared" ca="1" si="203"/>
        <v>12.273399999999999</v>
      </c>
      <c r="P1008" s="16" t="str">
        <f ca="1">IFERROR(INDEX(VpD!$2:$2,MATCH(H1008,VpD!$1:$1,1)),VpD!$I$2)</f>
        <v>1973-1978</v>
      </c>
      <c r="Q1008" s="1">
        <f ca="1">INDEX(VpD!$C$3:$I$27,MATCH(F1008,VpD!$B$3:$B$27,0),MATCH(P1008,VpD!$C$2:$I$2,0))</f>
        <v>98</v>
      </c>
      <c r="R1008" s="16">
        <f t="shared" ca="1" si="204"/>
        <v>10.682</v>
      </c>
      <c r="S1008" s="14">
        <f t="shared" ca="1" si="205"/>
        <v>713521.74</v>
      </c>
      <c r="T1008" s="14">
        <f t="shared" ca="1" si="206"/>
        <v>6169804.9400000004</v>
      </c>
      <c r="U1008" s="14" t="str">
        <f t="shared" ca="1" si="207"/>
        <v>0A3F507E-193E-32B8-E044-0003BA298018</v>
      </c>
    </row>
    <row r="1009" spans="1:21" s="14" customFormat="1" x14ac:dyDescent="0.25">
      <c r="A1009" s="14">
        <f t="shared" si="195"/>
        <v>1009</v>
      </c>
      <c r="B1009" s="14" t="str">
        <f t="shared" ca="1" si="196"/>
        <v>900D9CCE-7903-4434-9DAF-F5868D9B1866</v>
      </c>
      <c r="C1009" s="14" t="str">
        <f t="shared" ca="1" si="197"/>
        <v>Hyttebovej</v>
      </c>
      <c r="D1009" s="14" t="str">
        <f t="shared" ca="1" si="198"/>
        <v>62</v>
      </c>
      <c r="E1009" s="14" t="str">
        <f t="shared" ca="1" si="199"/>
        <v>24ed</v>
      </c>
      <c r="F1009" s="1">
        <f t="shared" ca="1" si="200"/>
        <v>120</v>
      </c>
      <c r="G1009" s="1">
        <f t="shared" ca="1" si="201"/>
        <v>141</v>
      </c>
      <c r="H1009" s="1">
        <f t="shared" ca="1" si="202"/>
        <v>2005</v>
      </c>
      <c r="I1009" s="1" t="str">
        <f ca="1">INDEX(Relationstabel!$C$3:$K$10,MATCH(INDIRECT($A$1&amp;"J"&amp;A1009),Relationstabel!$A$3:$A$10,0),MATCH(IFERROR(VALUE(INDIRECT($A$1&amp;"K"&amp;A1009)),0),Relationstabel!$C$1:$K$1,0))</f>
        <v>Naturgas</v>
      </c>
      <c r="J1009" s="1" t="str">
        <f ca="1">INDEX(Anvendelseskode!B:B,MATCH($F1009,Anvendelseskode!$A:$A,0))</f>
        <v>Fritliggende enfamilieshus (parcelhus)</v>
      </c>
      <c r="K1009" s="1" t="str">
        <f ca="1">INDEX(Anvendelseskode!C:C,MATCH($F1009,Anvendelseskode!$A:$A,0))</f>
        <v>Parcelhuse</v>
      </c>
      <c r="L1009" s="1" t="str">
        <f ca="1">INDEX(Anvendelseskode!D:D,MATCH($F1009,Anvendelseskode!$A:$A,0))</f>
        <v>Private husholdninger</v>
      </c>
      <c r="M1009" s="1" t="str">
        <f ca="1">IFERROR(INDEX(SBi!$2:$2,MATCH(H1009,SBi!$1:$1,1)),SBi!$K$2)</f>
        <v>1999-2006</v>
      </c>
      <c r="N1009" s="1">
        <f ca="1">INDEX(SBi!$C$3:$K$28,MATCH(F1009,SBi!$B$3:$B$28,0),MATCH(M1009,SBi!$C$2:$K$2,0))</f>
        <v>83.9</v>
      </c>
      <c r="O1009" s="16">
        <f t="shared" ca="1" si="203"/>
        <v>11.829900000000002</v>
      </c>
      <c r="P1009" s="16" t="str">
        <f ca="1">IFERROR(INDEX(VpD!$2:$2,MATCH(H1009,VpD!$1:$1,1)),VpD!$I$2)</f>
        <v>&gt;1998</v>
      </c>
      <c r="Q1009" s="1">
        <f ca="1">INDEX(VpD!$C$3:$I$27,MATCH(F1009,VpD!$B$3:$B$27,0),MATCH(P1009,VpD!$C$2:$I$2,0))</f>
        <v>72</v>
      </c>
      <c r="R1009" s="16">
        <f t="shared" ca="1" si="204"/>
        <v>10.151999999999999</v>
      </c>
      <c r="S1009" s="14">
        <f t="shared" ca="1" si="205"/>
        <v>713750.25</v>
      </c>
      <c r="T1009" s="14">
        <f t="shared" ca="1" si="206"/>
        <v>6169066.4299999997</v>
      </c>
      <c r="U1009" s="14" t="str">
        <f t="shared" ca="1" si="207"/>
        <v>0A3F507E-1A3E-32B8-E044-0003BA298018</v>
      </c>
    </row>
    <row r="1010" spans="1:21" s="14" customFormat="1" x14ac:dyDescent="0.25">
      <c r="A1010" s="14">
        <f t="shared" si="195"/>
        <v>1010</v>
      </c>
      <c r="B1010" s="14" t="str">
        <f t="shared" ca="1" si="196"/>
        <v>A52D38B5-EEFF-4E10-B2DC-68066782261F</v>
      </c>
      <c r="C1010" s="14" t="str">
        <f t="shared" ca="1" si="197"/>
        <v>Kollerupvej</v>
      </c>
      <c r="D1010" s="14" t="str">
        <f t="shared" ca="1" si="198"/>
        <v>77</v>
      </c>
      <c r="E1010" s="14" t="str">
        <f t="shared" ca="1" si="199"/>
        <v>1ba</v>
      </c>
      <c r="F1010" s="1">
        <f t="shared" ca="1" si="200"/>
        <v>130</v>
      </c>
      <c r="G1010" s="1">
        <f t="shared" ca="1" si="201"/>
        <v>111</v>
      </c>
      <c r="H1010" s="1">
        <f t="shared" ca="1" si="202"/>
        <v>1974</v>
      </c>
      <c r="I1010" s="1" t="str">
        <f ca="1">INDEX(Relationstabel!$C$3:$K$10,MATCH(INDIRECT($A$1&amp;"J"&amp;A1010),Relationstabel!$A$3:$A$10,0),MATCH(IFERROR(VALUE(INDIRECT($A$1&amp;"K"&amp;A1010)),0),Relationstabel!$C$1:$K$1,0))</f>
        <v>Fjernvarme/ Blokvarme</v>
      </c>
      <c r="J1010" s="1" t="str">
        <f ca="1">INDEX(Anvendelseskode!B:B,MATCH($F1010,Anvendelseskode!$A:$A,0))</f>
        <v>Række-, kæde-, dobbelthus (lodret adskillelse mellem enhederne)</v>
      </c>
      <c r="K1010" s="1" t="str">
        <f ca="1">INDEX(Anvendelseskode!C:C,MATCH($F1010,Anvendelseskode!$A:$A,0))</f>
        <v>Række-, kæde og dobbelthuse</v>
      </c>
      <c r="L1010" s="1" t="str">
        <f ca="1">INDEX(Anvendelseskode!D:D,MATCH($F1010,Anvendelseskode!$A:$A,0))</f>
        <v>Private husholdninger</v>
      </c>
      <c r="M1010" s="1" t="str">
        <f ca="1">IFERROR(INDEX(SBi!$2:$2,MATCH(H1010,SBi!$1:$1,1)),SBi!$K$2)</f>
        <v>1973-1978</v>
      </c>
      <c r="N1010" s="1">
        <f ca="1">INDEX(SBi!$C$3:$K$28,MATCH(F1010,SBi!$B$3:$B$28,0),MATCH(M1010,SBi!$C$2:$K$2,0))</f>
        <v>112.6</v>
      </c>
      <c r="O1010" s="16">
        <f t="shared" ca="1" si="203"/>
        <v>12.498599999999998</v>
      </c>
      <c r="P1010" s="16" t="str">
        <f ca="1">IFERROR(INDEX(VpD!$2:$2,MATCH(H1010,VpD!$1:$1,1)),VpD!$I$2)</f>
        <v>1973-1978</v>
      </c>
      <c r="Q1010" s="1">
        <f ca="1">INDEX(VpD!$C$3:$I$27,MATCH(F1010,VpD!$B$3:$B$27,0),MATCH(P1010,VpD!$C$2:$I$2,0))</f>
        <v>98</v>
      </c>
      <c r="R1010" s="16">
        <f t="shared" ca="1" si="204"/>
        <v>10.878</v>
      </c>
      <c r="S1010" s="14">
        <f t="shared" ca="1" si="205"/>
        <v>713651.1</v>
      </c>
      <c r="T1010" s="14">
        <f t="shared" ca="1" si="206"/>
        <v>6169047.6799999997</v>
      </c>
      <c r="U1010" s="14" t="str">
        <f t="shared" ca="1" si="207"/>
        <v>0A3F507E-1C3E-32B8-E044-0003BA298018</v>
      </c>
    </row>
    <row r="1011" spans="1:21" s="14" customFormat="1" x14ac:dyDescent="0.25">
      <c r="A1011" s="14">
        <f t="shared" si="195"/>
        <v>1011</v>
      </c>
      <c r="B1011" s="14" t="str">
        <f t="shared" ca="1" si="196"/>
        <v>F25C75E0-EB57-42A8-B23D-7209D7006D29</v>
      </c>
      <c r="C1011" s="14" t="str">
        <f t="shared" ca="1" si="197"/>
        <v>Rendsagervej</v>
      </c>
      <c r="D1011" s="14" t="str">
        <f t="shared" ca="1" si="198"/>
        <v>217</v>
      </c>
      <c r="E1011" s="14" t="str">
        <f t="shared" ca="1" si="199"/>
        <v>9lk</v>
      </c>
      <c r="F1011" s="1">
        <f t="shared" ca="1" si="200"/>
        <v>120</v>
      </c>
      <c r="G1011" s="1">
        <f t="shared" ca="1" si="201"/>
        <v>132</v>
      </c>
      <c r="H1011" s="1">
        <f t="shared" ca="1" si="202"/>
        <v>1973</v>
      </c>
      <c r="I1011" s="1" t="str">
        <f ca="1">INDEX(Relationstabel!$C$3:$K$10,MATCH(INDIRECT($A$1&amp;"J"&amp;A1011),Relationstabel!$A$3:$A$10,0),MATCH(IFERROR(VALUE(INDIRECT($A$1&amp;"K"&amp;A1011)),0),Relationstabel!$C$1:$K$1,0))</f>
        <v>Naturgas</v>
      </c>
      <c r="J1011" s="1" t="str">
        <f ca="1">INDEX(Anvendelseskode!B:B,MATCH($F1011,Anvendelseskode!$A:$A,0))</f>
        <v>Fritliggende enfamilieshus (parcelhus)</v>
      </c>
      <c r="K1011" s="1" t="str">
        <f ca="1">INDEX(Anvendelseskode!C:C,MATCH($F1011,Anvendelseskode!$A:$A,0))</f>
        <v>Parcelhuse</v>
      </c>
      <c r="L1011" s="1" t="str">
        <f ca="1">INDEX(Anvendelseskode!D:D,MATCH($F1011,Anvendelseskode!$A:$A,0))</f>
        <v>Private husholdninger</v>
      </c>
      <c r="M1011" s="1" t="str">
        <f ca="1">IFERROR(INDEX(SBi!$2:$2,MATCH(H1011,SBi!$1:$1,1)),SBi!$K$2)</f>
        <v>1973-1978</v>
      </c>
      <c r="N1011" s="1">
        <f ca="1">INDEX(SBi!$C$3:$K$28,MATCH(F1011,SBi!$B$3:$B$28,0),MATCH(M1011,SBi!$C$2:$K$2,0))</f>
        <v>119.8</v>
      </c>
      <c r="O1011" s="16">
        <f t="shared" ca="1" si="203"/>
        <v>15.813600000000001</v>
      </c>
      <c r="P1011" s="16" t="str">
        <f ca="1">IFERROR(INDEX(VpD!$2:$2,MATCH(H1011,VpD!$1:$1,1)),VpD!$I$2)</f>
        <v>1973-1978</v>
      </c>
      <c r="Q1011" s="1">
        <f ca="1">INDEX(VpD!$C$3:$I$27,MATCH(F1011,VpD!$B$3:$B$27,0),MATCH(P1011,VpD!$C$2:$I$2,0))</f>
        <v>117</v>
      </c>
      <c r="R1011" s="16">
        <f t="shared" ca="1" si="204"/>
        <v>15.444000000000001</v>
      </c>
      <c r="S1011" s="14">
        <f t="shared" ca="1" si="205"/>
        <v>710692.35</v>
      </c>
      <c r="T1011" s="14">
        <f t="shared" ca="1" si="206"/>
        <v>6171879.5700000003</v>
      </c>
      <c r="U1011" s="14" t="str">
        <f t="shared" ca="1" si="207"/>
        <v>0A3F507E-203E-32B8-E044-0003BA298018</v>
      </c>
    </row>
    <row r="1012" spans="1:21" s="14" customFormat="1" x14ac:dyDescent="0.25">
      <c r="A1012" s="14">
        <f t="shared" si="195"/>
        <v>1012</v>
      </c>
      <c r="B1012" s="14" t="str">
        <f t="shared" ca="1" si="196"/>
        <v>B61C3C1A-C5B9-4293-BC20-093C9213FF21</v>
      </c>
      <c r="C1012" s="14" t="str">
        <f t="shared" ca="1" si="197"/>
        <v>Pilehavevænge</v>
      </c>
      <c r="D1012" s="14" t="str">
        <f t="shared" ca="1" si="198"/>
        <v>64</v>
      </c>
      <c r="E1012" s="14" t="str">
        <f t="shared" ca="1" si="199"/>
        <v>10br</v>
      </c>
      <c r="F1012" s="1">
        <f t="shared" ca="1" si="200"/>
        <v>120</v>
      </c>
      <c r="G1012" s="1">
        <f t="shared" ca="1" si="201"/>
        <v>138</v>
      </c>
      <c r="H1012" s="1">
        <f t="shared" ca="1" si="202"/>
        <v>1981</v>
      </c>
      <c r="I1012" s="1" t="str">
        <f ca="1">INDEX(Relationstabel!$C$3:$K$10,MATCH(INDIRECT($A$1&amp;"J"&amp;A1012),Relationstabel!$A$3:$A$10,0),MATCH(IFERROR(VALUE(INDIRECT($A$1&amp;"K"&amp;A1012)),0),Relationstabel!$C$1:$K$1,0))</f>
        <v>Fjernvarme/ Blokvarme</v>
      </c>
      <c r="J1012" s="1" t="str">
        <f ca="1">INDEX(Anvendelseskode!B:B,MATCH($F1012,Anvendelseskode!$A:$A,0))</f>
        <v>Fritliggende enfamilieshus (parcelhus)</v>
      </c>
      <c r="K1012" s="1" t="str">
        <f ca="1">INDEX(Anvendelseskode!C:C,MATCH($F1012,Anvendelseskode!$A:$A,0))</f>
        <v>Parcelhuse</v>
      </c>
      <c r="L1012" s="1" t="str">
        <f ca="1">INDEX(Anvendelseskode!D:D,MATCH($F1012,Anvendelseskode!$A:$A,0))</f>
        <v>Private husholdninger</v>
      </c>
      <c r="M1012" s="1" t="str">
        <f ca="1">IFERROR(INDEX(SBi!$2:$2,MATCH(H1012,SBi!$1:$1,1)),SBi!$K$2)</f>
        <v>1979-1998</v>
      </c>
      <c r="N1012" s="1">
        <f ca="1">INDEX(SBi!$C$3:$K$28,MATCH(F1012,SBi!$B$3:$B$28,0),MATCH(M1012,SBi!$C$2:$K$2,0))</f>
        <v>105.4</v>
      </c>
      <c r="O1012" s="16">
        <f t="shared" ca="1" si="203"/>
        <v>14.545200000000001</v>
      </c>
      <c r="P1012" s="16" t="str">
        <f ca="1">IFERROR(INDEX(VpD!$2:$2,MATCH(H1012,VpD!$1:$1,1)),VpD!$I$2)</f>
        <v>1979-1998</v>
      </c>
      <c r="Q1012" s="1">
        <f ca="1">INDEX(VpD!$C$3:$I$27,MATCH(F1012,VpD!$B$3:$B$27,0),MATCH(P1012,VpD!$C$2:$I$2,0))</f>
        <v>90</v>
      </c>
      <c r="R1012" s="16">
        <f t="shared" ca="1" si="204"/>
        <v>12.42</v>
      </c>
      <c r="S1012" s="14">
        <f t="shared" ca="1" si="205"/>
        <v>711264.77</v>
      </c>
      <c r="T1012" s="14">
        <f t="shared" ca="1" si="206"/>
        <v>6171634.0099999998</v>
      </c>
      <c r="U1012" s="14" t="str">
        <f t="shared" ca="1" si="207"/>
        <v>0A3F507E-1F42-32B8-E044-0003BA298018</v>
      </c>
    </row>
    <row r="1013" spans="1:21" s="14" customFormat="1" x14ac:dyDescent="0.25">
      <c r="A1013" s="14">
        <f t="shared" si="195"/>
        <v>1013</v>
      </c>
      <c r="B1013" s="14" t="str">
        <f t="shared" ca="1" si="196"/>
        <v>69A36153-5C0E-450C-A11D-4DD52545013B</v>
      </c>
      <c r="C1013" s="14" t="str">
        <f t="shared" ca="1" si="197"/>
        <v>Søvej</v>
      </c>
      <c r="D1013" s="14" t="str">
        <f t="shared" ca="1" si="198"/>
        <v>8</v>
      </c>
      <c r="E1013" s="14" t="str">
        <f t="shared" ca="1" si="199"/>
        <v>9ad</v>
      </c>
      <c r="F1013" s="1">
        <f t="shared" ca="1" si="200"/>
        <v>120</v>
      </c>
      <c r="G1013" s="1">
        <f t="shared" ca="1" si="201"/>
        <v>167</v>
      </c>
      <c r="H1013" s="1">
        <f t="shared" ca="1" si="202"/>
        <v>1998</v>
      </c>
      <c r="I1013" s="1" t="str">
        <f ca="1">INDEX(Relationstabel!$C$3:$K$10,MATCH(INDIRECT($A$1&amp;"J"&amp;A1013),Relationstabel!$A$3:$A$10,0),MATCH(IFERROR(VALUE(INDIRECT($A$1&amp;"K"&amp;A1013)),0),Relationstabel!$C$1:$K$1,0))</f>
        <v>Naturgas</v>
      </c>
      <c r="J1013" s="1" t="str">
        <f ca="1">INDEX(Anvendelseskode!B:B,MATCH($F1013,Anvendelseskode!$A:$A,0))</f>
        <v>Fritliggende enfamilieshus (parcelhus)</v>
      </c>
      <c r="K1013" s="1" t="str">
        <f ca="1">INDEX(Anvendelseskode!C:C,MATCH($F1013,Anvendelseskode!$A:$A,0))</f>
        <v>Parcelhuse</v>
      </c>
      <c r="L1013" s="1" t="str">
        <f ca="1">INDEX(Anvendelseskode!D:D,MATCH($F1013,Anvendelseskode!$A:$A,0))</f>
        <v>Private husholdninger</v>
      </c>
      <c r="M1013" s="1" t="str">
        <f ca="1">IFERROR(INDEX(SBi!$2:$2,MATCH(H1013,SBi!$1:$1,1)),SBi!$K$2)</f>
        <v>1979-1998</v>
      </c>
      <c r="N1013" s="1">
        <f ca="1">INDEX(SBi!$C$3:$K$28,MATCH(F1013,SBi!$B$3:$B$28,0),MATCH(M1013,SBi!$C$2:$K$2,0))</f>
        <v>105.4</v>
      </c>
      <c r="O1013" s="16">
        <f t="shared" ca="1" si="203"/>
        <v>17.601800000000001</v>
      </c>
      <c r="P1013" s="16" t="str">
        <f ca="1">IFERROR(INDEX(VpD!$2:$2,MATCH(H1013,VpD!$1:$1,1)),VpD!$I$2)</f>
        <v>1979-1998</v>
      </c>
      <c r="Q1013" s="1">
        <f ca="1">INDEX(VpD!$C$3:$I$27,MATCH(F1013,VpD!$B$3:$B$27,0),MATCH(P1013,VpD!$C$2:$I$2,0))</f>
        <v>90</v>
      </c>
      <c r="R1013" s="16">
        <f t="shared" ca="1" si="204"/>
        <v>15.03</v>
      </c>
      <c r="S1013" s="14">
        <f t="shared" ca="1" si="205"/>
        <v>713575.26</v>
      </c>
      <c r="T1013" s="14">
        <f t="shared" ca="1" si="206"/>
        <v>6168673.3399999999</v>
      </c>
      <c r="U1013" s="14" t="str">
        <f t="shared" ca="1" si="207"/>
        <v>0A3F507E-2342-32B8-E044-0003BA298018</v>
      </c>
    </row>
    <row r="1014" spans="1:21" s="14" customFormat="1" x14ac:dyDescent="0.25">
      <c r="A1014" s="14">
        <f t="shared" si="195"/>
        <v>1014</v>
      </c>
      <c r="B1014" s="14" t="str">
        <f t="shared" ca="1" si="196"/>
        <v>4A9B9D00-7B90-4F87-B514-EF61D68C14C7</v>
      </c>
      <c r="C1014" s="14" t="str">
        <f t="shared" ca="1" si="197"/>
        <v>Syvhøjvænge</v>
      </c>
      <c r="D1014" s="14" t="str">
        <f t="shared" ca="1" si="198"/>
        <v>254</v>
      </c>
      <c r="E1014" s="14" t="str">
        <f t="shared" ca="1" si="199"/>
        <v>22az</v>
      </c>
      <c r="F1014" s="1">
        <f t="shared" ca="1" si="200"/>
        <v>120</v>
      </c>
      <c r="G1014" s="1">
        <f t="shared" ca="1" si="201"/>
        <v>148</v>
      </c>
      <c r="H1014" s="1">
        <f t="shared" ca="1" si="202"/>
        <v>1969</v>
      </c>
      <c r="I1014" s="1" t="str">
        <f ca="1">INDEX(Relationstabel!$C$3:$K$10,MATCH(INDIRECT($A$1&amp;"J"&amp;A1014),Relationstabel!$A$3:$A$10,0),MATCH(IFERROR(VALUE(INDIRECT($A$1&amp;"K"&amp;A1014)),0),Relationstabel!$C$1:$K$1,0))</f>
        <v>Naturgas</v>
      </c>
      <c r="J1014" s="1" t="str">
        <f ca="1">INDEX(Anvendelseskode!B:B,MATCH($F1014,Anvendelseskode!$A:$A,0))</f>
        <v>Fritliggende enfamilieshus (parcelhus)</v>
      </c>
      <c r="K1014" s="1" t="str">
        <f ca="1">INDEX(Anvendelseskode!C:C,MATCH($F1014,Anvendelseskode!$A:$A,0))</f>
        <v>Parcelhuse</v>
      </c>
      <c r="L1014" s="1" t="str">
        <f ca="1">INDEX(Anvendelseskode!D:D,MATCH($F1014,Anvendelseskode!$A:$A,0))</f>
        <v>Private husholdninger</v>
      </c>
      <c r="M1014" s="1" t="str">
        <f ca="1">IFERROR(INDEX(SBi!$2:$2,MATCH(H1014,SBi!$1:$1,1)),SBi!$K$2)</f>
        <v>1961-1972</v>
      </c>
      <c r="N1014" s="1">
        <f ca="1">INDEX(SBi!$C$3:$K$28,MATCH(F1014,SBi!$B$3:$B$28,0),MATCH(M1014,SBi!$C$2:$K$2,0))</f>
        <v>134.30000000000001</v>
      </c>
      <c r="O1014" s="16">
        <f t="shared" ca="1" si="203"/>
        <v>19.8764</v>
      </c>
      <c r="P1014" s="16" t="str">
        <f ca="1">IFERROR(INDEX(VpD!$2:$2,MATCH(H1014,VpD!$1:$1,1)),VpD!$I$2)</f>
        <v>1961-1972</v>
      </c>
      <c r="Q1014" s="1">
        <f ca="1">INDEX(VpD!$C$3:$I$27,MATCH(F1014,VpD!$B$3:$B$27,0),MATCH(P1014,VpD!$C$2:$I$2,0))</f>
        <v>143</v>
      </c>
      <c r="R1014" s="16">
        <f t="shared" ca="1" si="204"/>
        <v>21.164000000000001</v>
      </c>
      <c r="S1014" s="14">
        <f t="shared" ca="1" si="205"/>
        <v>711930.31</v>
      </c>
      <c r="T1014" s="14">
        <f t="shared" ca="1" si="206"/>
        <v>6172299.4000000004</v>
      </c>
      <c r="U1014" s="14" t="str">
        <f t="shared" ca="1" si="207"/>
        <v>0A3F507E-232B-32B8-E044-0003BA298018</v>
      </c>
    </row>
    <row r="1015" spans="1:21" s="14" customFormat="1" x14ac:dyDescent="0.25">
      <c r="A1015" s="14">
        <f t="shared" si="195"/>
        <v>1015</v>
      </c>
      <c r="B1015" s="14" t="str">
        <f t="shared" ca="1" si="196"/>
        <v>04EB014D-33AF-4004-9D2A-60E969DFF0BA</v>
      </c>
      <c r="C1015" s="14" t="str">
        <f t="shared" ca="1" si="197"/>
        <v>Pilehavevænge</v>
      </c>
      <c r="D1015" s="14" t="str">
        <f t="shared" ca="1" si="198"/>
        <v>37</v>
      </c>
      <c r="E1015" s="14" t="str">
        <f t="shared" ca="1" si="199"/>
        <v>10dv</v>
      </c>
      <c r="F1015" s="1">
        <f t="shared" ca="1" si="200"/>
        <v>120</v>
      </c>
      <c r="G1015" s="1">
        <f t="shared" ca="1" si="201"/>
        <v>153</v>
      </c>
      <c r="H1015" s="1">
        <f t="shared" ca="1" si="202"/>
        <v>1977</v>
      </c>
      <c r="I1015" s="1" t="str">
        <f ca="1">INDEX(Relationstabel!$C$3:$K$10,MATCH(INDIRECT($A$1&amp;"J"&amp;A1015),Relationstabel!$A$3:$A$10,0),MATCH(IFERROR(VALUE(INDIRECT($A$1&amp;"K"&amp;A1015)),0),Relationstabel!$C$1:$K$1,0))</f>
        <v>Fjernvarme/ Blokvarme</v>
      </c>
      <c r="J1015" s="1" t="str">
        <f ca="1">INDEX(Anvendelseskode!B:B,MATCH($F1015,Anvendelseskode!$A:$A,0))</f>
        <v>Fritliggende enfamilieshus (parcelhus)</v>
      </c>
      <c r="K1015" s="1" t="str">
        <f ca="1">INDEX(Anvendelseskode!C:C,MATCH($F1015,Anvendelseskode!$A:$A,0))</f>
        <v>Parcelhuse</v>
      </c>
      <c r="L1015" s="1" t="str">
        <f ca="1">INDEX(Anvendelseskode!D:D,MATCH($F1015,Anvendelseskode!$A:$A,0))</f>
        <v>Private husholdninger</v>
      </c>
      <c r="M1015" s="1" t="str">
        <f ca="1">IFERROR(INDEX(SBi!$2:$2,MATCH(H1015,SBi!$1:$1,1)),SBi!$K$2)</f>
        <v>1973-1978</v>
      </c>
      <c r="N1015" s="1">
        <f ca="1">INDEX(SBi!$C$3:$K$28,MATCH(F1015,SBi!$B$3:$B$28,0),MATCH(M1015,SBi!$C$2:$K$2,0))</f>
        <v>119.8</v>
      </c>
      <c r="O1015" s="16">
        <f t="shared" ca="1" si="203"/>
        <v>18.329399999999996</v>
      </c>
      <c r="P1015" s="16" t="str">
        <f ca="1">IFERROR(INDEX(VpD!$2:$2,MATCH(H1015,VpD!$1:$1,1)),VpD!$I$2)</f>
        <v>1973-1978</v>
      </c>
      <c r="Q1015" s="1">
        <f ca="1">INDEX(VpD!$C$3:$I$27,MATCH(F1015,VpD!$B$3:$B$27,0),MATCH(P1015,VpD!$C$2:$I$2,0))</f>
        <v>117</v>
      </c>
      <c r="R1015" s="16">
        <f t="shared" ca="1" si="204"/>
        <v>17.901</v>
      </c>
      <c r="S1015" s="14">
        <f t="shared" ca="1" si="205"/>
        <v>711123.76</v>
      </c>
      <c r="T1015" s="14">
        <f t="shared" ca="1" si="206"/>
        <v>6172294.8399999999</v>
      </c>
      <c r="U1015" s="14" t="str">
        <f t="shared" ca="1" si="207"/>
        <v>0A3F507E-1F29-32B8-E044-0003BA298018</v>
      </c>
    </row>
    <row r="1016" spans="1:21" s="14" customFormat="1" x14ac:dyDescent="0.25">
      <c r="A1016" s="14">
        <f t="shared" si="195"/>
        <v>1016</v>
      </c>
      <c r="B1016" s="14" t="str">
        <f t="shared" ca="1" si="196"/>
        <v>3B8A2473-AA94-4289-9340-C9872A6FD5FB</v>
      </c>
      <c r="C1016" s="14" t="str">
        <f t="shared" ca="1" si="197"/>
        <v>Kathrinebjergvej</v>
      </c>
      <c r="D1016" s="14" t="str">
        <f t="shared" ca="1" si="198"/>
        <v>16</v>
      </c>
      <c r="E1016" s="14" t="str">
        <f t="shared" ca="1" si="199"/>
        <v>11au</v>
      </c>
      <c r="F1016" s="1">
        <f t="shared" ca="1" si="200"/>
        <v>120</v>
      </c>
      <c r="G1016" s="1">
        <f t="shared" ca="1" si="201"/>
        <v>149</v>
      </c>
      <c r="H1016" s="1">
        <f t="shared" ca="1" si="202"/>
        <v>2005</v>
      </c>
      <c r="I1016" s="1" t="str">
        <f ca="1">INDEX(Relationstabel!$C$3:$K$10,MATCH(INDIRECT($A$1&amp;"J"&amp;A1016),Relationstabel!$A$3:$A$10,0),MATCH(IFERROR(VALUE(INDIRECT($A$1&amp;"K"&amp;A1016)),0),Relationstabel!$C$1:$K$1,0))</f>
        <v>Elvarme</v>
      </c>
      <c r="J1016" s="1" t="str">
        <f ca="1">INDEX(Anvendelseskode!B:B,MATCH($F1016,Anvendelseskode!$A:$A,0))</f>
        <v>Fritliggende enfamilieshus (parcelhus)</v>
      </c>
      <c r="K1016" s="1" t="str">
        <f ca="1">INDEX(Anvendelseskode!C:C,MATCH($F1016,Anvendelseskode!$A:$A,0))</f>
        <v>Parcelhuse</v>
      </c>
      <c r="L1016" s="1" t="str">
        <f ca="1">INDEX(Anvendelseskode!D:D,MATCH($F1016,Anvendelseskode!$A:$A,0))</f>
        <v>Private husholdninger</v>
      </c>
      <c r="M1016" s="1" t="str">
        <f ca="1">IFERROR(INDEX(SBi!$2:$2,MATCH(H1016,SBi!$1:$1,1)),SBi!$K$2)</f>
        <v>1999-2006</v>
      </c>
      <c r="N1016" s="1">
        <f ca="1">INDEX(SBi!$C$3:$K$28,MATCH(F1016,SBi!$B$3:$B$28,0),MATCH(M1016,SBi!$C$2:$K$2,0))</f>
        <v>83.9</v>
      </c>
      <c r="O1016" s="16">
        <f t="shared" ca="1" si="203"/>
        <v>12.501100000000001</v>
      </c>
      <c r="P1016" s="16" t="str">
        <f ca="1">IFERROR(INDEX(VpD!$2:$2,MATCH(H1016,VpD!$1:$1,1)),VpD!$I$2)</f>
        <v>&gt;1998</v>
      </c>
      <c r="Q1016" s="1">
        <f ca="1">INDEX(VpD!$C$3:$I$27,MATCH(F1016,VpD!$B$3:$B$27,0),MATCH(P1016,VpD!$C$2:$I$2,0))</f>
        <v>72</v>
      </c>
      <c r="R1016" s="16">
        <f t="shared" ca="1" si="204"/>
        <v>10.728</v>
      </c>
      <c r="S1016" s="14">
        <f t="shared" ca="1" si="205"/>
        <v>712981.48</v>
      </c>
      <c r="T1016" s="14">
        <f t="shared" ca="1" si="206"/>
        <v>6168594.1399999997</v>
      </c>
      <c r="U1016" s="14" t="str">
        <f t="shared" ca="1" si="207"/>
        <v>0A3F507E-1B2C-32B8-E044-0003BA298018</v>
      </c>
    </row>
    <row r="1017" spans="1:21" s="14" customFormat="1" x14ac:dyDescent="0.25">
      <c r="A1017" s="14">
        <f t="shared" si="195"/>
        <v>1017</v>
      </c>
      <c r="B1017" s="14" t="str">
        <f t="shared" ca="1" si="196"/>
        <v>74F160E6-690A-4445-A595-724B2F30601C</v>
      </c>
      <c r="C1017" s="14" t="str">
        <f t="shared" ca="1" si="197"/>
        <v>Løvenborgvej</v>
      </c>
      <c r="D1017" s="14" t="str">
        <f t="shared" ca="1" si="198"/>
        <v>12</v>
      </c>
      <c r="E1017" s="14" t="str">
        <f t="shared" ca="1" si="199"/>
        <v>24gk</v>
      </c>
      <c r="F1017" s="1">
        <f t="shared" ca="1" si="200"/>
        <v>120</v>
      </c>
      <c r="G1017" s="1">
        <f t="shared" ca="1" si="201"/>
        <v>159</v>
      </c>
      <c r="H1017" s="1">
        <f t="shared" ca="1" si="202"/>
        <v>1995</v>
      </c>
      <c r="I1017" s="1" t="str">
        <f ca="1">INDEX(Relationstabel!$C$3:$K$10,MATCH(INDIRECT($A$1&amp;"J"&amp;A1017),Relationstabel!$A$3:$A$10,0),MATCH(IFERROR(VALUE(INDIRECT($A$1&amp;"K"&amp;A1017)),0),Relationstabel!$C$1:$K$1,0))</f>
        <v>Naturgas</v>
      </c>
      <c r="J1017" s="1" t="str">
        <f ca="1">INDEX(Anvendelseskode!B:B,MATCH($F1017,Anvendelseskode!$A:$A,0))</f>
        <v>Fritliggende enfamilieshus (parcelhus)</v>
      </c>
      <c r="K1017" s="1" t="str">
        <f ca="1">INDEX(Anvendelseskode!C:C,MATCH($F1017,Anvendelseskode!$A:$A,0))</f>
        <v>Parcelhuse</v>
      </c>
      <c r="L1017" s="1" t="str">
        <f ca="1">INDEX(Anvendelseskode!D:D,MATCH($F1017,Anvendelseskode!$A:$A,0))</f>
        <v>Private husholdninger</v>
      </c>
      <c r="M1017" s="1" t="str">
        <f ca="1">IFERROR(INDEX(SBi!$2:$2,MATCH(H1017,SBi!$1:$1,1)),SBi!$K$2)</f>
        <v>1979-1998</v>
      </c>
      <c r="N1017" s="1">
        <f ca="1">INDEX(SBi!$C$3:$K$28,MATCH(F1017,SBi!$B$3:$B$28,0),MATCH(M1017,SBi!$C$2:$K$2,0))</f>
        <v>105.4</v>
      </c>
      <c r="O1017" s="16">
        <f t="shared" ca="1" si="203"/>
        <v>16.758600000000001</v>
      </c>
      <c r="P1017" s="16" t="str">
        <f ca="1">IFERROR(INDEX(VpD!$2:$2,MATCH(H1017,VpD!$1:$1,1)),VpD!$I$2)</f>
        <v>1979-1998</v>
      </c>
      <c r="Q1017" s="1">
        <f ca="1">INDEX(VpD!$C$3:$I$27,MATCH(F1017,VpD!$B$3:$B$27,0),MATCH(P1017,VpD!$C$2:$I$2,0))</f>
        <v>90</v>
      </c>
      <c r="R1017" s="16">
        <f t="shared" ca="1" si="204"/>
        <v>14.31</v>
      </c>
      <c r="S1017" s="14">
        <f t="shared" ca="1" si="205"/>
        <v>714125.91</v>
      </c>
      <c r="T1017" s="14">
        <f t="shared" ca="1" si="206"/>
        <v>6168697.4199999999</v>
      </c>
      <c r="U1017" s="14" t="str">
        <f t="shared" ca="1" si="207"/>
        <v>0A3F507E-1D2C-32B8-E044-0003BA298018</v>
      </c>
    </row>
    <row r="1018" spans="1:21" s="14" customFormat="1" x14ac:dyDescent="0.25">
      <c r="A1018" s="14">
        <f t="shared" si="195"/>
        <v>1018</v>
      </c>
      <c r="B1018" s="14" t="str">
        <f t="shared" ca="1" si="196"/>
        <v>EA2756C1-6526-4876-B2D2-429D6744A432</v>
      </c>
      <c r="C1018" s="14" t="str">
        <f t="shared" ca="1" si="197"/>
        <v>Næsbyholmsvej</v>
      </c>
      <c r="D1018" s="14" t="str">
        <f t="shared" ca="1" si="198"/>
        <v>10</v>
      </c>
      <c r="E1018" s="14" t="str">
        <f t="shared" ca="1" si="199"/>
        <v>6cb</v>
      </c>
      <c r="F1018" s="1">
        <f t="shared" ca="1" si="200"/>
        <v>120</v>
      </c>
      <c r="G1018" s="1">
        <f t="shared" ca="1" si="201"/>
        <v>127</v>
      </c>
      <c r="H1018" s="1">
        <f t="shared" ca="1" si="202"/>
        <v>1983</v>
      </c>
      <c r="I1018" s="1" t="str">
        <f ca="1">INDEX(Relationstabel!$C$3:$K$10,MATCH(INDIRECT($A$1&amp;"J"&amp;A1018),Relationstabel!$A$3:$A$10,0),MATCH(IFERROR(VALUE(INDIRECT($A$1&amp;"K"&amp;A1018)),0),Relationstabel!$C$1:$K$1,0))</f>
        <v>Elvarme</v>
      </c>
      <c r="J1018" s="1" t="str">
        <f ca="1">INDEX(Anvendelseskode!B:B,MATCH($F1018,Anvendelseskode!$A:$A,0))</f>
        <v>Fritliggende enfamilieshus (parcelhus)</v>
      </c>
      <c r="K1018" s="1" t="str">
        <f ca="1">INDEX(Anvendelseskode!C:C,MATCH($F1018,Anvendelseskode!$A:$A,0))</f>
        <v>Parcelhuse</v>
      </c>
      <c r="L1018" s="1" t="str">
        <f ca="1">INDEX(Anvendelseskode!D:D,MATCH($F1018,Anvendelseskode!$A:$A,0))</f>
        <v>Private husholdninger</v>
      </c>
      <c r="M1018" s="1" t="str">
        <f ca="1">IFERROR(INDEX(SBi!$2:$2,MATCH(H1018,SBi!$1:$1,1)),SBi!$K$2)</f>
        <v>1979-1998</v>
      </c>
      <c r="N1018" s="1">
        <f ca="1">INDEX(SBi!$C$3:$K$28,MATCH(F1018,SBi!$B$3:$B$28,0),MATCH(M1018,SBi!$C$2:$K$2,0))</f>
        <v>105.4</v>
      </c>
      <c r="O1018" s="16">
        <f t="shared" ca="1" si="203"/>
        <v>13.385800000000001</v>
      </c>
      <c r="P1018" s="16" t="str">
        <f ca="1">IFERROR(INDEX(VpD!$2:$2,MATCH(H1018,VpD!$1:$1,1)),VpD!$I$2)</f>
        <v>1979-1998</v>
      </c>
      <c r="Q1018" s="1">
        <f ca="1">INDEX(VpD!$C$3:$I$27,MATCH(F1018,VpD!$B$3:$B$27,0),MATCH(P1018,VpD!$C$2:$I$2,0))</f>
        <v>90</v>
      </c>
      <c r="R1018" s="16">
        <f t="shared" ca="1" si="204"/>
        <v>11.43</v>
      </c>
      <c r="S1018" s="14">
        <f t="shared" ca="1" si="205"/>
        <v>713367.74</v>
      </c>
      <c r="T1018" s="14">
        <f t="shared" ca="1" si="206"/>
        <v>6168668.3099999996</v>
      </c>
      <c r="U1018" s="14" t="str">
        <f t="shared" ca="1" si="207"/>
        <v>0A3F507E-1E2C-32B8-E044-0003BA298018</v>
      </c>
    </row>
    <row r="1019" spans="1:21" s="14" customFormat="1" x14ac:dyDescent="0.25">
      <c r="A1019" s="14">
        <f t="shared" si="195"/>
        <v>1019</v>
      </c>
      <c r="B1019" s="14" t="str">
        <f t="shared" ca="1" si="196"/>
        <v>FD7CE354-3594-4C28-B5F9-1D3E69AF65A1</v>
      </c>
      <c r="C1019" s="14" t="str">
        <f t="shared" ca="1" si="197"/>
        <v>Rendsagervej</v>
      </c>
      <c r="D1019" s="14" t="str">
        <f t="shared" ca="1" si="198"/>
        <v>187</v>
      </c>
      <c r="E1019" s="14" t="str">
        <f t="shared" ca="1" si="199"/>
        <v>9læ</v>
      </c>
      <c r="F1019" s="1">
        <f t="shared" ca="1" si="200"/>
        <v>120</v>
      </c>
      <c r="G1019" s="1">
        <f t="shared" ca="1" si="201"/>
        <v>109</v>
      </c>
      <c r="H1019" s="1">
        <f t="shared" ca="1" si="202"/>
        <v>1973</v>
      </c>
      <c r="I1019" s="1" t="str">
        <f ca="1">INDEX(Relationstabel!$C$3:$K$10,MATCH(INDIRECT($A$1&amp;"J"&amp;A1019),Relationstabel!$A$3:$A$10,0),MATCH(IFERROR(VALUE(INDIRECT($A$1&amp;"K"&amp;A1019)),0),Relationstabel!$C$1:$K$1,0))</f>
        <v>Naturgas</v>
      </c>
      <c r="J1019" s="1" t="str">
        <f ca="1">INDEX(Anvendelseskode!B:B,MATCH($F1019,Anvendelseskode!$A:$A,0))</f>
        <v>Fritliggende enfamilieshus (parcelhus)</v>
      </c>
      <c r="K1019" s="1" t="str">
        <f ca="1">INDEX(Anvendelseskode!C:C,MATCH($F1019,Anvendelseskode!$A:$A,0))</f>
        <v>Parcelhuse</v>
      </c>
      <c r="L1019" s="1" t="str">
        <f ca="1">INDEX(Anvendelseskode!D:D,MATCH($F1019,Anvendelseskode!$A:$A,0))</f>
        <v>Private husholdninger</v>
      </c>
      <c r="M1019" s="1" t="str">
        <f ca="1">IFERROR(INDEX(SBi!$2:$2,MATCH(H1019,SBi!$1:$1,1)),SBi!$K$2)</f>
        <v>1973-1978</v>
      </c>
      <c r="N1019" s="1">
        <f ca="1">INDEX(SBi!$C$3:$K$28,MATCH(F1019,SBi!$B$3:$B$28,0),MATCH(M1019,SBi!$C$2:$K$2,0))</f>
        <v>119.8</v>
      </c>
      <c r="O1019" s="16">
        <f t="shared" ca="1" si="203"/>
        <v>13.058199999999999</v>
      </c>
      <c r="P1019" s="16" t="str">
        <f ca="1">IFERROR(INDEX(VpD!$2:$2,MATCH(H1019,VpD!$1:$1,1)),VpD!$I$2)</f>
        <v>1973-1978</v>
      </c>
      <c r="Q1019" s="1">
        <f ca="1">INDEX(VpD!$C$3:$I$27,MATCH(F1019,VpD!$B$3:$B$27,0),MATCH(P1019,VpD!$C$2:$I$2,0))</f>
        <v>117</v>
      </c>
      <c r="R1019" s="16">
        <f t="shared" ca="1" si="204"/>
        <v>12.753</v>
      </c>
      <c r="S1019" s="14">
        <f t="shared" ca="1" si="205"/>
        <v>710780.64</v>
      </c>
      <c r="T1019" s="14">
        <f t="shared" ca="1" si="206"/>
        <v>6171852.5599999996</v>
      </c>
      <c r="U1019" s="14" t="str">
        <f t="shared" ca="1" si="207"/>
        <v>0A3F507E-202F-32B8-E044-0003BA298018</v>
      </c>
    </row>
    <row r="1020" spans="1:21" s="14" customFormat="1" x14ac:dyDescent="0.25">
      <c r="A1020" s="14">
        <f t="shared" si="195"/>
        <v>1020</v>
      </c>
      <c r="B1020" s="14" t="str">
        <f t="shared" ca="1" si="196"/>
        <v>A21231D1-741A-4979-B80B-FA427B025ADF</v>
      </c>
      <c r="C1020" s="14" t="str">
        <f t="shared" ca="1" si="197"/>
        <v>Mejsebo</v>
      </c>
      <c r="D1020" s="14" t="str">
        <f t="shared" ca="1" si="198"/>
        <v>9</v>
      </c>
      <c r="E1020" s="14" t="str">
        <f t="shared" ca="1" si="199"/>
        <v>6to</v>
      </c>
      <c r="F1020" s="1">
        <f t="shared" ca="1" si="200"/>
        <v>130</v>
      </c>
      <c r="G1020" s="1">
        <f t="shared" ca="1" si="201"/>
        <v>109</v>
      </c>
      <c r="H1020" s="1">
        <f t="shared" ca="1" si="202"/>
        <v>1978</v>
      </c>
      <c r="I1020" s="1" t="str">
        <f ca="1">INDEX(Relationstabel!$C$3:$K$10,MATCH(INDIRECT($A$1&amp;"J"&amp;A1020),Relationstabel!$A$3:$A$10,0),MATCH(IFERROR(VALUE(INDIRECT($A$1&amp;"K"&amp;A1020)),0),Relationstabel!$C$1:$K$1,0))</f>
        <v>Fjernvarme/ Blokvarme</v>
      </c>
      <c r="J1020" s="1" t="str">
        <f ca="1">INDEX(Anvendelseskode!B:B,MATCH($F1020,Anvendelseskode!$A:$A,0))</f>
        <v>Række-, kæde-, dobbelthus (lodret adskillelse mellem enhederne)</v>
      </c>
      <c r="K1020" s="1" t="str">
        <f ca="1">INDEX(Anvendelseskode!C:C,MATCH($F1020,Anvendelseskode!$A:$A,0))</f>
        <v>Række-, kæde og dobbelthuse</v>
      </c>
      <c r="L1020" s="1" t="str">
        <f ca="1">INDEX(Anvendelseskode!D:D,MATCH($F1020,Anvendelseskode!$A:$A,0))</f>
        <v>Private husholdninger</v>
      </c>
      <c r="M1020" s="1" t="str">
        <f ca="1">IFERROR(INDEX(SBi!$2:$2,MATCH(H1020,SBi!$1:$1,1)),SBi!$K$2)</f>
        <v>1973-1978</v>
      </c>
      <c r="N1020" s="1">
        <f ca="1">INDEX(SBi!$C$3:$K$28,MATCH(F1020,SBi!$B$3:$B$28,0),MATCH(M1020,SBi!$C$2:$K$2,0))</f>
        <v>112.6</v>
      </c>
      <c r="O1020" s="16">
        <f t="shared" ca="1" si="203"/>
        <v>12.273399999999999</v>
      </c>
      <c r="P1020" s="16" t="str">
        <f ca="1">IFERROR(INDEX(VpD!$2:$2,MATCH(H1020,VpD!$1:$1,1)),VpD!$I$2)</f>
        <v>1973-1978</v>
      </c>
      <c r="Q1020" s="1">
        <f ca="1">INDEX(VpD!$C$3:$I$27,MATCH(F1020,VpD!$B$3:$B$27,0),MATCH(P1020,VpD!$C$2:$I$2,0))</f>
        <v>98</v>
      </c>
      <c r="R1020" s="16">
        <f t="shared" ca="1" si="204"/>
        <v>10.682</v>
      </c>
      <c r="S1020" s="14">
        <f t="shared" ca="1" si="205"/>
        <v>713727.43</v>
      </c>
      <c r="T1020" s="14">
        <f t="shared" ca="1" si="206"/>
        <v>6169669.1399999997</v>
      </c>
      <c r="U1020" s="14" t="str">
        <f t="shared" ca="1" si="207"/>
        <v>0A3F507E-1D34-32B8-E044-0003BA298018</v>
      </c>
    </row>
    <row r="1021" spans="1:21" s="14" customFormat="1" x14ac:dyDescent="0.25">
      <c r="A1021" s="14">
        <f t="shared" si="195"/>
        <v>1021</v>
      </c>
      <c r="B1021" s="14" t="str">
        <f t="shared" ca="1" si="196"/>
        <v>3C76D36E-2F8F-45AE-8DD6-1812A0F967FD</v>
      </c>
      <c r="C1021" s="14" t="str">
        <f t="shared" ca="1" si="197"/>
        <v>Nørrebred</v>
      </c>
      <c r="D1021" s="14" t="str">
        <f t="shared" ca="1" si="198"/>
        <v>2</v>
      </c>
      <c r="E1021" s="14" t="str">
        <f t="shared" ca="1" si="199"/>
        <v>12gt</v>
      </c>
      <c r="F1021" s="1">
        <f t="shared" ca="1" si="200"/>
        <v>120</v>
      </c>
      <c r="G1021" s="1">
        <f t="shared" ca="1" si="201"/>
        <v>145</v>
      </c>
      <c r="H1021" s="1">
        <f t="shared" ca="1" si="202"/>
        <v>1987</v>
      </c>
      <c r="I1021" s="1" t="str">
        <f ca="1">INDEX(Relationstabel!$C$3:$K$10,MATCH(INDIRECT($A$1&amp;"J"&amp;A1021),Relationstabel!$A$3:$A$10,0),MATCH(IFERROR(VALUE(INDIRECT($A$1&amp;"K"&amp;A1021)),0),Relationstabel!$C$1:$K$1,0))</f>
        <v>Naturgas</v>
      </c>
      <c r="J1021" s="1" t="str">
        <f ca="1">INDEX(Anvendelseskode!B:B,MATCH($F1021,Anvendelseskode!$A:$A,0))</f>
        <v>Fritliggende enfamilieshus (parcelhus)</v>
      </c>
      <c r="K1021" s="1" t="str">
        <f ca="1">INDEX(Anvendelseskode!C:C,MATCH($F1021,Anvendelseskode!$A:$A,0))</f>
        <v>Parcelhuse</v>
      </c>
      <c r="L1021" s="1" t="str">
        <f ca="1">INDEX(Anvendelseskode!D:D,MATCH($F1021,Anvendelseskode!$A:$A,0))</f>
        <v>Private husholdninger</v>
      </c>
      <c r="M1021" s="1" t="str">
        <f ca="1">IFERROR(INDEX(SBi!$2:$2,MATCH(H1021,SBi!$1:$1,1)),SBi!$K$2)</f>
        <v>1979-1998</v>
      </c>
      <c r="N1021" s="1">
        <f ca="1">INDEX(SBi!$C$3:$K$28,MATCH(F1021,SBi!$B$3:$B$28,0),MATCH(M1021,SBi!$C$2:$K$2,0))</f>
        <v>105.4</v>
      </c>
      <c r="O1021" s="16">
        <f t="shared" ca="1" si="203"/>
        <v>15.282999999999999</v>
      </c>
      <c r="P1021" s="16" t="str">
        <f ca="1">IFERROR(INDEX(VpD!$2:$2,MATCH(H1021,VpD!$1:$1,1)),VpD!$I$2)</f>
        <v>1979-1998</v>
      </c>
      <c r="Q1021" s="1">
        <f ca="1">INDEX(VpD!$C$3:$I$27,MATCH(F1021,VpD!$B$3:$B$27,0),MATCH(P1021,VpD!$C$2:$I$2,0))</f>
        <v>90</v>
      </c>
      <c r="R1021" s="16">
        <f t="shared" ca="1" si="204"/>
        <v>13.05</v>
      </c>
      <c r="S1021" s="14">
        <f t="shared" ca="1" si="205"/>
        <v>711649.57</v>
      </c>
      <c r="T1021" s="14">
        <f t="shared" ca="1" si="206"/>
        <v>6171586.3700000001</v>
      </c>
      <c r="U1021" s="14" t="str">
        <f t="shared" ca="1" si="207"/>
        <v>0A3F507E-1E34-32B8-E044-0003BA298018</v>
      </c>
    </row>
    <row r="1022" spans="1:21" s="14" customFormat="1" x14ac:dyDescent="0.25">
      <c r="A1022" s="14">
        <f t="shared" si="195"/>
        <v>1022</v>
      </c>
      <c r="B1022" s="14" t="str">
        <f t="shared" ca="1" si="196"/>
        <v>A7C3C24D-06D0-4FEA-B6E2-5D52FE164B97</v>
      </c>
      <c r="C1022" s="14" t="str">
        <f t="shared" ca="1" si="197"/>
        <v>Bjørnebo</v>
      </c>
      <c r="D1022" s="14" t="str">
        <f t="shared" ca="1" si="198"/>
        <v>7</v>
      </c>
      <c r="E1022" s="14" t="str">
        <f t="shared" ca="1" si="199"/>
        <v>6ns</v>
      </c>
      <c r="F1022" s="1">
        <f t="shared" ca="1" si="200"/>
        <v>130</v>
      </c>
      <c r="G1022" s="1">
        <f t="shared" ca="1" si="201"/>
        <v>102</v>
      </c>
      <c r="H1022" s="1">
        <f t="shared" ca="1" si="202"/>
        <v>1977</v>
      </c>
      <c r="I1022" s="1" t="str">
        <f ca="1">INDEX(Relationstabel!$C$3:$K$10,MATCH(INDIRECT($A$1&amp;"J"&amp;A1022),Relationstabel!$A$3:$A$10,0),MATCH(IFERROR(VALUE(INDIRECT($A$1&amp;"K"&amp;A1022)),0),Relationstabel!$C$1:$K$1,0))</f>
        <v>Fjernvarme/ Blokvarme</v>
      </c>
      <c r="J1022" s="1" t="str">
        <f ca="1">INDEX(Anvendelseskode!B:B,MATCH($F1022,Anvendelseskode!$A:$A,0))</f>
        <v>Række-, kæde-, dobbelthus (lodret adskillelse mellem enhederne)</v>
      </c>
      <c r="K1022" s="1" t="str">
        <f ca="1">INDEX(Anvendelseskode!C:C,MATCH($F1022,Anvendelseskode!$A:$A,0))</f>
        <v>Række-, kæde og dobbelthuse</v>
      </c>
      <c r="L1022" s="1" t="str">
        <f ca="1">INDEX(Anvendelseskode!D:D,MATCH($F1022,Anvendelseskode!$A:$A,0))</f>
        <v>Private husholdninger</v>
      </c>
      <c r="M1022" s="1" t="str">
        <f ca="1">IFERROR(INDEX(SBi!$2:$2,MATCH(H1022,SBi!$1:$1,1)),SBi!$K$2)</f>
        <v>1973-1978</v>
      </c>
      <c r="N1022" s="1">
        <f ca="1">INDEX(SBi!$C$3:$K$28,MATCH(F1022,SBi!$B$3:$B$28,0),MATCH(M1022,SBi!$C$2:$K$2,0))</f>
        <v>112.6</v>
      </c>
      <c r="O1022" s="16">
        <f t="shared" ca="1" si="203"/>
        <v>11.485199999999999</v>
      </c>
      <c r="P1022" s="16" t="str">
        <f ca="1">IFERROR(INDEX(VpD!$2:$2,MATCH(H1022,VpD!$1:$1,1)),VpD!$I$2)</f>
        <v>1973-1978</v>
      </c>
      <c r="Q1022" s="1">
        <f ca="1">INDEX(VpD!$C$3:$I$27,MATCH(F1022,VpD!$B$3:$B$27,0),MATCH(P1022,VpD!$C$2:$I$2,0))</f>
        <v>98</v>
      </c>
      <c r="R1022" s="16">
        <f t="shared" ca="1" si="204"/>
        <v>9.9960000000000004</v>
      </c>
      <c r="S1022" s="14">
        <f t="shared" ca="1" si="205"/>
        <v>713525.77</v>
      </c>
      <c r="T1022" s="14">
        <f t="shared" ca="1" si="206"/>
        <v>6169460.0800000001</v>
      </c>
      <c r="U1022" s="14" t="str">
        <f t="shared" ca="1" si="207"/>
        <v>0A3F507E-153E-32B8-E044-0003BA298018</v>
      </c>
    </row>
    <row r="1023" spans="1:21" s="14" customFormat="1" x14ac:dyDescent="0.25">
      <c r="A1023" s="14">
        <f t="shared" si="195"/>
        <v>1023</v>
      </c>
      <c r="B1023" s="14" t="str">
        <f t="shared" ca="1" si="196"/>
        <v>0AE5F694-8283-48F0-95DE-EC54ACACF864</v>
      </c>
      <c r="C1023" s="14" t="str">
        <f t="shared" ca="1" si="197"/>
        <v>Søvej</v>
      </c>
      <c r="D1023" s="14" t="str">
        <f t="shared" ca="1" si="198"/>
        <v>5</v>
      </c>
      <c r="E1023" s="14" t="str">
        <f t="shared" ca="1" si="199"/>
        <v>9k</v>
      </c>
      <c r="F1023" s="1">
        <f t="shared" ca="1" si="200"/>
        <v>120</v>
      </c>
      <c r="G1023" s="1">
        <f t="shared" ca="1" si="201"/>
        <v>168</v>
      </c>
      <c r="H1023" s="1">
        <f t="shared" ca="1" si="202"/>
        <v>2005</v>
      </c>
      <c r="I1023" s="1" t="str">
        <f ca="1">INDEX(Relationstabel!$C$3:$K$10,MATCH(INDIRECT($A$1&amp;"J"&amp;A1023),Relationstabel!$A$3:$A$10,0),MATCH(IFERROR(VALUE(INDIRECT($A$1&amp;"K"&amp;A1023)),0),Relationstabel!$C$1:$K$1,0))</f>
        <v>Naturgas</v>
      </c>
      <c r="J1023" s="1" t="str">
        <f ca="1">INDEX(Anvendelseskode!B:B,MATCH($F1023,Anvendelseskode!$A:$A,0))</f>
        <v>Fritliggende enfamilieshus (parcelhus)</v>
      </c>
      <c r="K1023" s="1" t="str">
        <f ca="1">INDEX(Anvendelseskode!C:C,MATCH($F1023,Anvendelseskode!$A:$A,0))</f>
        <v>Parcelhuse</v>
      </c>
      <c r="L1023" s="1" t="str">
        <f ca="1">INDEX(Anvendelseskode!D:D,MATCH($F1023,Anvendelseskode!$A:$A,0))</f>
        <v>Private husholdninger</v>
      </c>
      <c r="M1023" s="1" t="str">
        <f ca="1">IFERROR(INDEX(SBi!$2:$2,MATCH(H1023,SBi!$1:$1,1)),SBi!$K$2)</f>
        <v>1999-2006</v>
      </c>
      <c r="N1023" s="1">
        <f ca="1">INDEX(SBi!$C$3:$K$28,MATCH(F1023,SBi!$B$3:$B$28,0),MATCH(M1023,SBi!$C$2:$K$2,0))</f>
        <v>83.9</v>
      </c>
      <c r="O1023" s="16">
        <f t="shared" ca="1" si="203"/>
        <v>14.0952</v>
      </c>
      <c r="P1023" s="16" t="str">
        <f ca="1">IFERROR(INDEX(VpD!$2:$2,MATCH(H1023,VpD!$1:$1,1)),VpD!$I$2)</f>
        <v>&gt;1998</v>
      </c>
      <c r="Q1023" s="1">
        <f ca="1">INDEX(VpD!$C$3:$I$27,MATCH(F1023,VpD!$B$3:$B$27,0),MATCH(P1023,VpD!$C$2:$I$2,0))</f>
        <v>72</v>
      </c>
      <c r="R1023" s="16">
        <f t="shared" ca="1" si="204"/>
        <v>12.096</v>
      </c>
      <c r="S1023" s="14">
        <f t="shared" ca="1" si="205"/>
        <v>713581.95</v>
      </c>
      <c r="T1023" s="14">
        <f t="shared" ca="1" si="206"/>
        <v>6168742.1600000001</v>
      </c>
      <c r="U1023" s="14" t="str">
        <f t="shared" ca="1" si="207"/>
        <v>0A3F507E-233F-32B8-E044-0003BA298018</v>
      </c>
    </row>
    <row r="1024" spans="1:21" s="14" customFormat="1" x14ac:dyDescent="0.25">
      <c r="A1024" s="14">
        <f t="shared" si="195"/>
        <v>1024</v>
      </c>
      <c r="B1024" s="14" t="str">
        <f t="shared" ca="1" si="196"/>
        <v>0851665A-82D2-4171-B1A0-AC692CBBC23D</v>
      </c>
      <c r="C1024" s="14" t="str">
        <f t="shared" ca="1" si="197"/>
        <v>Mejsebo</v>
      </c>
      <c r="D1024" s="14" t="str">
        <f t="shared" ca="1" si="198"/>
        <v>31</v>
      </c>
      <c r="E1024" s="14" t="str">
        <f t="shared" ca="1" si="199"/>
        <v>6tc</v>
      </c>
      <c r="F1024" s="1">
        <f t="shared" ca="1" si="200"/>
        <v>130</v>
      </c>
      <c r="G1024" s="1">
        <f t="shared" ca="1" si="201"/>
        <v>109</v>
      </c>
      <c r="H1024" s="1">
        <f t="shared" ca="1" si="202"/>
        <v>1978</v>
      </c>
      <c r="I1024" s="1" t="str">
        <f ca="1">INDEX(Relationstabel!$C$3:$K$10,MATCH(INDIRECT($A$1&amp;"J"&amp;A1024),Relationstabel!$A$3:$A$10,0),MATCH(IFERROR(VALUE(INDIRECT($A$1&amp;"K"&amp;A1024)),0),Relationstabel!$C$1:$K$1,0))</f>
        <v>Fjernvarme/ Blokvarme</v>
      </c>
      <c r="J1024" s="1" t="str">
        <f ca="1">INDEX(Anvendelseskode!B:B,MATCH($F1024,Anvendelseskode!$A:$A,0))</f>
        <v>Række-, kæde-, dobbelthus (lodret adskillelse mellem enhederne)</v>
      </c>
      <c r="K1024" s="1" t="str">
        <f ca="1">INDEX(Anvendelseskode!C:C,MATCH($F1024,Anvendelseskode!$A:$A,0))</f>
        <v>Række-, kæde og dobbelthuse</v>
      </c>
      <c r="L1024" s="1" t="str">
        <f ca="1">INDEX(Anvendelseskode!D:D,MATCH($F1024,Anvendelseskode!$A:$A,0))</f>
        <v>Private husholdninger</v>
      </c>
      <c r="M1024" s="1" t="str">
        <f ca="1">IFERROR(INDEX(SBi!$2:$2,MATCH(H1024,SBi!$1:$1,1)),SBi!$K$2)</f>
        <v>1973-1978</v>
      </c>
      <c r="N1024" s="1">
        <f ca="1">INDEX(SBi!$C$3:$K$28,MATCH(F1024,SBi!$B$3:$B$28,0),MATCH(M1024,SBi!$C$2:$K$2,0))</f>
        <v>112.6</v>
      </c>
      <c r="O1024" s="16">
        <f t="shared" ca="1" si="203"/>
        <v>12.273399999999999</v>
      </c>
      <c r="P1024" s="16" t="str">
        <f ca="1">IFERROR(INDEX(VpD!$2:$2,MATCH(H1024,VpD!$1:$1,1)),VpD!$I$2)</f>
        <v>1973-1978</v>
      </c>
      <c r="Q1024" s="1">
        <f ca="1">INDEX(VpD!$C$3:$I$27,MATCH(F1024,VpD!$B$3:$B$27,0),MATCH(P1024,VpD!$C$2:$I$2,0))</f>
        <v>98</v>
      </c>
      <c r="R1024" s="16">
        <f t="shared" ca="1" si="204"/>
        <v>10.682</v>
      </c>
      <c r="S1024" s="14">
        <f t="shared" ca="1" si="205"/>
        <v>713671.73</v>
      </c>
      <c r="T1024" s="14">
        <f t="shared" ca="1" si="206"/>
        <v>6169634.8700000001</v>
      </c>
      <c r="U1024" s="14" t="str">
        <f t="shared" ca="1" si="207"/>
        <v>0A3F507E-1D4A-32B8-E044-0003BA298018</v>
      </c>
    </row>
    <row r="1025" spans="1:21" s="14" customFormat="1" x14ac:dyDescent="0.25">
      <c r="A1025" s="14">
        <f t="shared" si="195"/>
        <v>1025</v>
      </c>
      <c r="B1025" s="14" t="str">
        <f t="shared" ca="1" si="196"/>
        <v>D1E5FE85-9BEC-4B1C-A5F1-3707E450DCD6</v>
      </c>
      <c r="C1025" s="14" t="str">
        <f t="shared" ca="1" si="197"/>
        <v>Pilehavevænge</v>
      </c>
      <c r="D1025" s="14" t="str">
        <f t="shared" ca="1" si="198"/>
        <v>39</v>
      </c>
      <c r="E1025" s="14" t="str">
        <f t="shared" ca="1" si="199"/>
        <v>10du</v>
      </c>
      <c r="F1025" s="1">
        <f t="shared" ca="1" si="200"/>
        <v>120</v>
      </c>
      <c r="G1025" s="1">
        <f t="shared" ca="1" si="201"/>
        <v>128</v>
      </c>
      <c r="H1025" s="1">
        <f t="shared" ca="1" si="202"/>
        <v>1969</v>
      </c>
      <c r="I1025" s="1" t="str">
        <f ca="1">INDEX(Relationstabel!$C$3:$K$10,MATCH(INDIRECT($A$1&amp;"J"&amp;A1025),Relationstabel!$A$3:$A$10,0),MATCH(IFERROR(VALUE(INDIRECT($A$1&amp;"K"&amp;A1025)),0),Relationstabel!$C$1:$K$1,0))</f>
        <v>Fjernvarme/ Blokvarme</v>
      </c>
      <c r="J1025" s="1" t="str">
        <f ca="1">INDEX(Anvendelseskode!B:B,MATCH($F1025,Anvendelseskode!$A:$A,0))</f>
        <v>Fritliggende enfamilieshus (parcelhus)</v>
      </c>
      <c r="K1025" s="1" t="str">
        <f ca="1">INDEX(Anvendelseskode!C:C,MATCH($F1025,Anvendelseskode!$A:$A,0))</f>
        <v>Parcelhuse</v>
      </c>
      <c r="L1025" s="1" t="str">
        <f ca="1">INDEX(Anvendelseskode!D:D,MATCH($F1025,Anvendelseskode!$A:$A,0))</f>
        <v>Private husholdninger</v>
      </c>
      <c r="M1025" s="1" t="str">
        <f ca="1">IFERROR(INDEX(SBi!$2:$2,MATCH(H1025,SBi!$1:$1,1)),SBi!$K$2)</f>
        <v>1961-1972</v>
      </c>
      <c r="N1025" s="1">
        <f ca="1">INDEX(SBi!$C$3:$K$28,MATCH(F1025,SBi!$B$3:$B$28,0),MATCH(M1025,SBi!$C$2:$K$2,0))</f>
        <v>134.30000000000001</v>
      </c>
      <c r="O1025" s="16">
        <f t="shared" ca="1" si="203"/>
        <v>17.1904</v>
      </c>
      <c r="P1025" s="16" t="str">
        <f ca="1">IFERROR(INDEX(VpD!$2:$2,MATCH(H1025,VpD!$1:$1,1)),VpD!$I$2)</f>
        <v>1961-1972</v>
      </c>
      <c r="Q1025" s="1">
        <f ca="1">INDEX(VpD!$C$3:$I$27,MATCH(F1025,VpD!$B$3:$B$27,0),MATCH(P1025,VpD!$C$2:$I$2,0))</f>
        <v>143</v>
      </c>
      <c r="R1025" s="16">
        <f t="shared" ca="1" si="204"/>
        <v>18.303999999999998</v>
      </c>
      <c r="S1025" s="14">
        <f t="shared" ca="1" si="205"/>
        <v>711150.16</v>
      </c>
      <c r="T1025" s="14">
        <f t="shared" ca="1" si="206"/>
        <v>6172301.6900000004</v>
      </c>
      <c r="U1025" s="14" t="str">
        <f t="shared" ca="1" si="207"/>
        <v>0A3F507E-1F2B-32B8-E044-0003BA298018</v>
      </c>
    </row>
    <row r="1026" spans="1:21" s="14" customFormat="1" x14ac:dyDescent="0.25">
      <c r="A1026" s="14">
        <f t="shared" si="195"/>
        <v>1026</v>
      </c>
      <c r="B1026" s="14" t="str">
        <f t="shared" ca="1" si="196"/>
        <v>388E5B15-D82A-4EB7-9109-5E9E2FFADA57</v>
      </c>
      <c r="C1026" s="14" t="str">
        <f t="shared" ca="1" si="197"/>
        <v>Kathrinebjergvej</v>
      </c>
      <c r="D1026" s="14" t="str">
        <f t="shared" ca="1" si="198"/>
        <v>14</v>
      </c>
      <c r="E1026" s="14" t="str">
        <f t="shared" ca="1" si="199"/>
        <v>11at</v>
      </c>
      <c r="F1026" s="1">
        <f t="shared" ca="1" si="200"/>
        <v>120</v>
      </c>
      <c r="G1026" s="1">
        <f t="shared" ca="1" si="201"/>
        <v>149</v>
      </c>
      <c r="H1026" s="1">
        <f t="shared" ca="1" si="202"/>
        <v>1994</v>
      </c>
      <c r="I1026" s="1" t="str">
        <f ca="1">INDEX(Relationstabel!$C$3:$K$10,MATCH(INDIRECT($A$1&amp;"J"&amp;A1026),Relationstabel!$A$3:$A$10,0),MATCH(IFERROR(VALUE(INDIRECT($A$1&amp;"K"&amp;A1026)),0),Relationstabel!$C$1:$K$1,0))</f>
        <v>Naturgas</v>
      </c>
      <c r="J1026" s="1" t="str">
        <f ca="1">INDEX(Anvendelseskode!B:B,MATCH($F1026,Anvendelseskode!$A:$A,0))</f>
        <v>Fritliggende enfamilieshus (parcelhus)</v>
      </c>
      <c r="K1026" s="1" t="str">
        <f ca="1">INDEX(Anvendelseskode!C:C,MATCH($F1026,Anvendelseskode!$A:$A,0))</f>
        <v>Parcelhuse</v>
      </c>
      <c r="L1026" s="1" t="str">
        <f ca="1">INDEX(Anvendelseskode!D:D,MATCH($F1026,Anvendelseskode!$A:$A,0))</f>
        <v>Private husholdninger</v>
      </c>
      <c r="M1026" s="1" t="str">
        <f ca="1">IFERROR(INDEX(SBi!$2:$2,MATCH(H1026,SBi!$1:$1,1)),SBi!$K$2)</f>
        <v>1979-1998</v>
      </c>
      <c r="N1026" s="1">
        <f ca="1">INDEX(SBi!$C$3:$K$28,MATCH(F1026,SBi!$B$3:$B$28,0),MATCH(M1026,SBi!$C$2:$K$2,0))</f>
        <v>105.4</v>
      </c>
      <c r="O1026" s="16">
        <f t="shared" ca="1" si="203"/>
        <v>15.704600000000001</v>
      </c>
      <c r="P1026" s="16" t="str">
        <f ca="1">IFERROR(INDEX(VpD!$2:$2,MATCH(H1026,VpD!$1:$1,1)),VpD!$I$2)</f>
        <v>1979-1998</v>
      </c>
      <c r="Q1026" s="1">
        <f ca="1">INDEX(VpD!$C$3:$I$27,MATCH(F1026,VpD!$B$3:$B$27,0),MATCH(P1026,VpD!$C$2:$I$2,0))</f>
        <v>90</v>
      </c>
      <c r="R1026" s="16">
        <f t="shared" ca="1" si="204"/>
        <v>13.41</v>
      </c>
      <c r="S1026" s="14">
        <f t="shared" ca="1" si="205"/>
        <v>712994.99</v>
      </c>
      <c r="T1026" s="14">
        <f t="shared" ca="1" si="206"/>
        <v>6168577.9000000004</v>
      </c>
      <c r="U1026" s="14" t="str">
        <f t="shared" ca="1" si="207"/>
        <v>0A3F507E-1B2A-32B8-E044-0003BA298018</v>
      </c>
    </row>
    <row r="1027" spans="1:21" s="14" customFormat="1" x14ac:dyDescent="0.25">
      <c r="A1027" s="14">
        <f t="shared" ref="A1027:A1090" si="208">ROW(B1027)</f>
        <v>1027</v>
      </c>
      <c r="B1027" s="14" t="str">
        <f t="shared" ref="B1027:B1090" ca="1" si="209">INDIRECT($A$1&amp;"b"&amp;A1027)</f>
        <v>521A1E13-BAC3-4622-B33C-035C10B3081D</v>
      </c>
      <c r="C1027" s="14" t="str">
        <f t="shared" ref="C1027:C1090" ca="1" si="210">INDIRECT($A$1&amp;"V"&amp;A1027)</f>
        <v>Svenstrupvej</v>
      </c>
      <c r="D1027" s="14" t="str">
        <f t="shared" ref="D1027:D1090" ca="1" si="211">INDIRECT($A$1&amp;"W"&amp;A1027)</f>
        <v>50</v>
      </c>
      <c r="E1027" s="14" t="str">
        <f t="shared" ref="E1027:E1090" ca="1" si="212">INDIRECT($A$1&amp;"AB"&amp;A1027)</f>
        <v>12ø</v>
      </c>
      <c r="F1027" s="1">
        <f t="shared" ref="F1027:F1090" ca="1" si="213">ROUNDDOWN(INDIRECT($A$1&amp;"C"&amp;A1027),-1)</f>
        <v>120</v>
      </c>
      <c r="G1027" s="1">
        <f t="shared" ref="G1027:G1090" ca="1" si="214">INDIRECT($A$1&amp;"P"&amp;A1027)+INDIRECT($A$1&amp;"Q"&amp;A1027)+INDIRECT($A$1&amp;"R"&amp;A1027)*0.5</f>
        <v>161</v>
      </c>
      <c r="H1027" s="1">
        <f t="shared" ref="H1027:H1090" ca="1" si="215">MAX(INDIRECT($A$1&amp;"E"&amp;A1027),INDIRECT($A$1&amp;"D"&amp;A1027))</f>
        <v>1972</v>
      </c>
      <c r="I1027" s="1" t="str">
        <f ca="1">INDEX(Relationstabel!$C$3:$K$10,MATCH(INDIRECT($A$1&amp;"J"&amp;A1027),Relationstabel!$A$3:$A$10,0),MATCH(IFERROR(VALUE(INDIRECT($A$1&amp;"K"&amp;A1027)),0),Relationstabel!$C$1:$K$1,0))</f>
        <v>Naturgas</v>
      </c>
      <c r="J1027" s="1" t="str">
        <f ca="1">INDEX(Anvendelseskode!B:B,MATCH($F1027,Anvendelseskode!$A:$A,0))</f>
        <v>Fritliggende enfamilieshus (parcelhus)</v>
      </c>
      <c r="K1027" s="1" t="str">
        <f ca="1">INDEX(Anvendelseskode!C:C,MATCH($F1027,Anvendelseskode!$A:$A,0))</f>
        <v>Parcelhuse</v>
      </c>
      <c r="L1027" s="1" t="str">
        <f ca="1">INDEX(Anvendelseskode!D:D,MATCH($F1027,Anvendelseskode!$A:$A,0))</f>
        <v>Private husholdninger</v>
      </c>
      <c r="M1027" s="1" t="str">
        <f ca="1">IFERROR(INDEX(SBi!$2:$2,MATCH(H1027,SBi!$1:$1,1)),SBi!$K$2)</f>
        <v>1961-1972</v>
      </c>
      <c r="N1027" s="1">
        <f ca="1">INDEX(SBi!$C$3:$K$28,MATCH(F1027,SBi!$B$3:$B$28,0),MATCH(M1027,SBi!$C$2:$K$2,0))</f>
        <v>134.30000000000001</v>
      </c>
      <c r="O1027" s="16">
        <f t="shared" ref="O1027:O1090" ca="1" si="216">N1027*G1027/1000</f>
        <v>21.622300000000003</v>
      </c>
      <c r="P1027" s="16" t="str">
        <f ca="1">IFERROR(INDEX(VpD!$2:$2,MATCH(H1027,VpD!$1:$1,1)),VpD!$I$2)</f>
        <v>1961-1972</v>
      </c>
      <c r="Q1027" s="1">
        <f ca="1">INDEX(VpD!$C$3:$I$27,MATCH(F1027,VpD!$B$3:$B$27,0),MATCH(P1027,VpD!$C$2:$I$2,0))</f>
        <v>143</v>
      </c>
      <c r="R1027" s="16">
        <f t="shared" ref="R1027:R1090" ca="1" si="217">Q1027*G1027/1000</f>
        <v>23.023</v>
      </c>
      <c r="S1027" s="14">
        <f t="shared" ref="S1027:S1090" ca="1" si="218">INDIRECT($A$1&amp;"AE"&amp;A1027)</f>
        <v>712457.01</v>
      </c>
      <c r="T1027" s="14">
        <f t="shared" ref="T1027:T1090" ca="1" si="219">INDIRECT($A$1&amp;"AF"&amp;A1027)</f>
        <v>6169181.6399999997</v>
      </c>
      <c r="U1027" s="14" t="str">
        <f t="shared" ref="U1027:U1090" ca="1" si="220">INDIRECT($A$1&amp;"AC"&amp;A1027)</f>
        <v>0A3F507E-222A-32B8-E044-0003BA298018</v>
      </c>
    </row>
    <row r="1028" spans="1:21" s="14" customFormat="1" x14ac:dyDescent="0.25">
      <c r="A1028" s="14">
        <f t="shared" si="208"/>
        <v>1028</v>
      </c>
      <c r="B1028" s="14" t="str">
        <f t="shared" ca="1" si="209"/>
        <v>AECBD6C4-EBB7-4209-A8E7-8C2E176F3B80</v>
      </c>
      <c r="C1028" s="14" t="str">
        <f t="shared" ca="1" si="210"/>
        <v>Kathrinebjergvej</v>
      </c>
      <c r="D1028" s="14" t="str">
        <f t="shared" ca="1" si="211"/>
        <v>22</v>
      </c>
      <c r="E1028" s="14" t="str">
        <f t="shared" ca="1" si="212"/>
        <v>11ay</v>
      </c>
      <c r="F1028" s="1">
        <f t="shared" ca="1" si="213"/>
        <v>120</v>
      </c>
      <c r="G1028" s="1">
        <f t="shared" ca="1" si="214"/>
        <v>120</v>
      </c>
      <c r="H1028" s="1">
        <f t="shared" ca="1" si="215"/>
        <v>1978</v>
      </c>
      <c r="I1028" s="1" t="str">
        <f ca="1">INDEX(Relationstabel!$C$3:$K$10,MATCH(INDIRECT($A$1&amp;"J"&amp;A1028),Relationstabel!$A$3:$A$10,0),MATCH(IFERROR(VALUE(INDIRECT($A$1&amp;"K"&amp;A1028)),0),Relationstabel!$C$1:$K$1,0))</f>
        <v>Olie</v>
      </c>
      <c r="J1028" s="1" t="str">
        <f ca="1">INDEX(Anvendelseskode!B:B,MATCH($F1028,Anvendelseskode!$A:$A,0))</f>
        <v>Fritliggende enfamilieshus (parcelhus)</v>
      </c>
      <c r="K1028" s="1" t="str">
        <f ca="1">INDEX(Anvendelseskode!C:C,MATCH($F1028,Anvendelseskode!$A:$A,0))</f>
        <v>Parcelhuse</v>
      </c>
      <c r="L1028" s="1" t="str">
        <f ca="1">INDEX(Anvendelseskode!D:D,MATCH($F1028,Anvendelseskode!$A:$A,0))</f>
        <v>Private husholdninger</v>
      </c>
      <c r="M1028" s="1" t="str">
        <f ca="1">IFERROR(INDEX(SBi!$2:$2,MATCH(H1028,SBi!$1:$1,1)),SBi!$K$2)</f>
        <v>1973-1978</v>
      </c>
      <c r="N1028" s="1">
        <f ca="1">INDEX(SBi!$C$3:$K$28,MATCH(F1028,SBi!$B$3:$B$28,0),MATCH(M1028,SBi!$C$2:$K$2,0))</f>
        <v>119.8</v>
      </c>
      <c r="O1028" s="16">
        <f t="shared" ca="1" si="216"/>
        <v>14.375999999999999</v>
      </c>
      <c r="P1028" s="16" t="str">
        <f ca="1">IFERROR(INDEX(VpD!$2:$2,MATCH(H1028,VpD!$1:$1,1)),VpD!$I$2)</f>
        <v>1973-1978</v>
      </c>
      <c r="Q1028" s="1">
        <f ca="1">INDEX(VpD!$C$3:$I$27,MATCH(F1028,VpD!$B$3:$B$27,0),MATCH(P1028,VpD!$C$2:$I$2,0))</f>
        <v>117</v>
      </c>
      <c r="R1028" s="16">
        <f t="shared" ca="1" si="217"/>
        <v>14.04</v>
      </c>
      <c r="S1028" s="14">
        <f t="shared" ca="1" si="218"/>
        <v>712946.61</v>
      </c>
      <c r="T1028" s="14">
        <f t="shared" ca="1" si="219"/>
        <v>6168646.75</v>
      </c>
      <c r="U1028" s="14" t="str">
        <f t="shared" ca="1" si="220"/>
        <v>0A3F507E-1B32-32B8-E044-0003BA298018</v>
      </c>
    </row>
    <row r="1029" spans="1:21" s="14" customFormat="1" x14ac:dyDescent="0.25">
      <c r="A1029" s="14">
        <f t="shared" si="208"/>
        <v>1029</v>
      </c>
      <c r="B1029" s="14" t="str">
        <f t="shared" ca="1" si="209"/>
        <v>F7FA59A8-0D69-46BA-9BAB-D6BA5F44C50D</v>
      </c>
      <c r="C1029" s="14" t="str">
        <f t="shared" ca="1" si="210"/>
        <v>Mejsebo</v>
      </c>
      <c r="D1029" s="14" t="str">
        <f t="shared" ca="1" si="211"/>
        <v>5</v>
      </c>
      <c r="E1029" s="14" t="str">
        <f t="shared" ca="1" si="212"/>
        <v>6tq</v>
      </c>
      <c r="F1029" s="1">
        <f t="shared" ca="1" si="213"/>
        <v>130</v>
      </c>
      <c r="G1029" s="1">
        <f t="shared" ca="1" si="214"/>
        <v>109</v>
      </c>
      <c r="H1029" s="1">
        <f t="shared" ca="1" si="215"/>
        <v>1978</v>
      </c>
      <c r="I1029" s="1" t="str">
        <f ca="1">INDEX(Relationstabel!$C$3:$K$10,MATCH(INDIRECT($A$1&amp;"J"&amp;A1029),Relationstabel!$A$3:$A$10,0),MATCH(IFERROR(VALUE(INDIRECT($A$1&amp;"K"&amp;A1029)),0),Relationstabel!$C$1:$K$1,0))</f>
        <v>Fjernvarme/ Blokvarme</v>
      </c>
      <c r="J1029" s="1" t="str">
        <f ca="1">INDEX(Anvendelseskode!B:B,MATCH($F1029,Anvendelseskode!$A:$A,0))</f>
        <v>Række-, kæde-, dobbelthus (lodret adskillelse mellem enhederne)</v>
      </c>
      <c r="K1029" s="1" t="str">
        <f ca="1">INDEX(Anvendelseskode!C:C,MATCH($F1029,Anvendelseskode!$A:$A,0))</f>
        <v>Række-, kæde og dobbelthuse</v>
      </c>
      <c r="L1029" s="1" t="str">
        <f ca="1">INDEX(Anvendelseskode!D:D,MATCH($F1029,Anvendelseskode!$A:$A,0))</f>
        <v>Private husholdninger</v>
      </c>
      <c r="M1029" s="1" t="str">
        <f ca="1">IFERROR(INDEX(SBi!$2:$2,MATCH(H1029,SBi!$1:$1,1)),SBi!$K$2)</f>
        <v>1973-1978</v>
      </c>
      <c r="N1029" s="1">
        <f ca="1">INDEX(SBi!$C$3:$K$28,MATCH(F1029,SBi!$B$3:$B$28,0),MATCH(M1029,SBi!$C$2:$K$2,0))</f>
        <v>112.6</v>
      </c>
      <c r="O1029" s="16">
        <f t="shared" ca="1" si="216"/>
        <v>12.273399999999999</v>
      </c>
      <c r="P1029" s="16" t="str">
        <f ca="1">IFERROR(INDEX(VpD!$2:$2,MATCH(H1029,VpD!$1:$1,1)),VpD!$I$2)</f>
        <v>1973-1978</v>
      </c>
      <c r="Q1029" s="1">
        <f ca="1">INDEX(VpD!$C$3:$I$27,MATCH(F1029,VpD!$B$3:$B$27,0),MATCH(P1029,VpD!$C$2:$I$2,0))</f>
        <v>98</v>
      </c>
      <c r="R1029" s="16">
        <f t="shared" ca="1" si="217"/>
        <v>10.682</v>
      </c>
      <c r="S1029" s="14">
        <f t="shared" ca="1" si="218"/>
        <v>713736.37</v>
      </c>
      <c r="T1029" s="14">
        <f t="shared" ca="1" si="219"/>
        <v>6169674.5899999999</v>
      </c>
      <c r="U1029" s="14" t="str">
        <f t="shared" ca="1" si="220"/>
        <v>0A3F507E-1D32-32B8-E044-0003BA298018</v>
      </c>
    </row>
    <row r="1030" spans="1:21" s="14" customFormat="1" x14ac:dyDescent="0.25">
      <c r="A1030" s="14">
        <f t="shared" si="208"/>
        <v>1030</v>
      </c>
      <c r="B1030" s="14" t="str">
        <f t="shared" ca="1" si="209"/>
        <v>13CF78E3-E0E6-4CE0-B087-9F4EDCF152E5</v>
      </c>
      <c r="C1030" s="14" t="str">
        <f t="shared" ca="1" si="210"/>
        <v>Næsbyholmsvej</v>
      </c>
      <c r="D1030" s="14" t="str">
        <f t="shared" ca="1" si="211"/>
        <v>16</v>
      </c>
      <c r="E1030" s="14" t="str">
        <f t="shared" ca="1" si="212"/>
        <v>6ch</v>
      </c>
      <c r="F1030" s="1">
        <f t="shared" ca="1" si="213"/>
        <v>120</v>
      </c>
      <c r="G1030" s="1">
        <f t="shared" ca="1" si="214"/>
        <v>153</v>
      </c>
      <c r="H1030" s="1">
        <f t="shared" ca="1" si="215"/>
        <v>2004</v>
      </c>
      <c r="I1030" s="1" t="str">
        <f ca="1">INDEX(Relationstabel!$C$3:$K$10,MATCH(INDIRECT($A$1&amp;"J"&amp;A1030),Relationstabel!$A$3:$A$10,0),MATCH(IFERROR(VALUE(INDIRECT($A$1&amp;"K"&amp;A1030)),0),Relationstabel!$C$1:$K$1,0))</f>
        <v>Naturgas</v>
      </c>
      <c r="J1030" s="1" t="str">
        <f ca="1">INDEX(Anvendelseskode!B:B,MATCH($F1030,Anvendelseskode!$A:$A,0))</f>
        <v>Fritliggende enfamilieshus (parcelhus)</v>
      </c>
      <c r="K1030" s="1" t="str">
        <f ca="1">INDEX(Anvendelseskode!C:C,MATCH($F1030,Anvendelseskode!$A:$A,0))</f>
        <v>Parcelhuse</v>
      </c>
      <c r="L1030" s="1" t="str">
        <f ca="1">INDEX(Anvendelseskode!D:D,MATCH($F1030,Anvendelseskode!$A:$A,0))</f>
        <v>Private husholdninger</v>
      </c>
      <c r="M1030" s="1" t="str">
        <f ca="1">IFERROR(INDEX(SBi!$2:$2,MATCH(H1030,SBi!$1:$1,1)),SBi!$K$2)</f>
        <v>1999-2006</v>
      </c>
      <c r="N1030" s="1">
        <f ca="1">INDEX(SBi!$C$3:$K$28,MATCH(F1030,SBi!$B$3:$B$28,0),MATCH(M1030,SBi!$C$2:$K$2,0))</f>
        <v>83.9</v>
      </c>
      <c r="O1030" s="16">
        <f t="shared" ca="1" si="216"/>
        <v>12.8367</v>
      </c>
      <c r="P1030" s="16" t="str">
        <f ca="1">IFERROR(INDEX(VpD!$2:$2,MATCH(H1030,VpD!$1:$1,1)),VpD!$I$2)</f>
        <v>&gt;1998</v>
      </c>
      <c r="Q1030" s="1">
        <f ca="1">INDEX(VpD!$C$3:$I$27,MATCH(F1030,VpD!$B$3:$B$27,0),MATCH(P1030,VpD!$C$2:$I$2,0))</f>
        <v>72</v>
      </c>
      <c r="R1030" s="16">
        <f t="shared" ca="1" si="217"/>
        <v>11.016</v>
      </c>
      <c r="S1030" s="14">
        <f t="shared" ca="1" si="218"/>
        <v>713386.64</v>
      </c>
      <c r="T1030" s="14">
        <f t="shared" ca="1" si="219"/>
        <v>6168592.1799999997</v>
      </c>
      <c r="U1030" s="14" t="str">
        <f t="shared" ca="1" si="220"/>
        <v>0A3F507E-1E32-32B8-E044-0003BA298018</v>
      </c>
    </row>
    <row r="1031" spans="1:21" s="14" customFormat="1" x14ac:dyDescent="0.25">
      <c r="A1031" s="14">
        <f t="shared" si="208"/>
        <v>1031</v>
      </c>
      <c r="B1031" s="14" t="str">
        <f t="shared" ca="1" si="209"/>
        <v>62C4E35A-36D0-4357-B86C-745D8AD5F6E0</v>
      </c>
      <c r="C1031" s="14" t="str">
        <f t="shared" ca="1" si="210"/>
        <v>Selsøvej</v>
      </c>
      <c r="D1031" s="14" t="str">
        <f t="shared" ca="1" si="211"/>
        <v>47</v>
      </c>
      <c r="E1031" s="14" t="str">
        <f t="shared" ca="1" si="212"/>
        <v>18cm</v>
      </c>
      <c r="F1031" s="1">
        <f t="shared" ca="1" si="213"/>
        <v>120</v>
      </c>
      <c r="G1031" s="1">
        <f t="shared" ca="1" si="214"/>
        <v>224</v>
      </c>
      <c r="H1031" s="1">
        <f t="shared" ca="1" si="215"/>
        <v>1981</v>
      </c>
      <c r="I1031" s="1" t="str">
        <f ca="1">INDEX(Relationstabel!$C$3:$K$10,MATCH(INDIRECT($A$1&amp;"J"&amp;A1031),Relationstabel!$A$3:$A$10,0),MATCH(IFERROR(VALUE(INDIRECT($A$1&amp;"K"&amp;A1031)),0),Relationstabel!$C$1:$K$1,0))</f>
        <v>Naturgas</v>
      </c>
      <c r="J1031" s="1" t="str">
        <f ca="1">INDEX(Anvendelseskode!B:B,MATCH($F1031,Anvendelseskode!$A:$A,0))</f>
        <v>Fritliggende enfamilieshus (parcelhus)</v>
      </c>
      <c r="K1031" s="1" t="str">
        <f ca="1">INDEX(Anvendelseskode!C:C,MATCH($F1031,Anvendelseskode!$A:$A,0))</f>
        <v>Parcelhuse</v>
      </c>
      <c r="L1031" s="1" t="str">
        <f ca="1">INDEX(Anvendelseskode!D:D,MATCH($F1031,Anvendelseskode!$A:$A,0))</f>
        <v>Private husholdninger</v>
      </c>
      <c r="M1031" s="1" t="str">
        <f ca="1">IFERROR(INDEX(SBi!$2:$2,MATCH(H1031,SBi!$1:$1,1)),SBi!$K$2)</f>
        <v>1979-1998</v>
      </c>
      <c r="N1031" s="1">
        <f ca="1">INDEX(SBi!$C$3:$K$28,MATCH(F1031,SBi!$B$3:$B$28,0),MATCH(M1031,SBi!$C$2:$K$2,0))</f>
        <v>105.4</v>
      </c>
      <c r="O1031" s="16">
        <f t="shared" ca="1" si="216"/>
        <v>23.609600000000004</v>
      </c>
      <c r="P1031" s="16" t="str">
        <f ca="1">IFERROR(INDEX(VpD!$2:$2,MATCH(H1031,VpD!$1:$1,1)),VpD!$I$2)</f>
        <v>1979-1998</v>
      </c>
      <c r="Q1031" s="1">
        <f ca="1">INDEX(VpD!$C$3:$I$27,MATCH(F1031,VpD!$B$3:$B$27,0),MATCH(P1031,VpD!$C$2:$I$2,0))</f>
        <v>90</v>
      </c>
      <c r="R1031" s="16">
        <f t="shared" ca="1" si="217"/>
        <v>20.16</v>
      </c>
      <c r="S1031" s="14">
        <f t="shared" ca="1" si="218"/>
        <v>713148.86</v>
      </c>
      <c r="T1031" s="14">
        <f t="shared" ca="1" si="219"/>
        <v>6169075.6799999997</v>
      </c>
      <c r="U1031" s="14" t="str">
        <f t="shared" ca="1" si="220"/>
        <v>0A3F507E-2132-32B8-E044-0003BA298018</v>
      </c>
    </row>
    <row r="1032" spans="1:21" s="14" customFormat="1" x14ac:dyDescent="0.25">
      <c r="A1032" s="14">
        <f t="shared" si="208"/>
        <v>1032</v>
      </c>
      <c r="B1032" s="14" t="str">
        <f t="shared" ca="1" si="209"/>
        <v>4A146142-79FD-4671-B892-50208D9D0DC0</v>
      </c>
      <c r="C1032" s="14" t="str">
        <f t="shared" ca="1" si="210"/>
        <v>Svenstrupvej</v>
      </c>
      <c r="D1032" s="14" t="str">
        <f t="shared" ca="1" si="211"/>
        <v>62</v>
      </c>
      <c r="E1032" s="14" t="str">
        <f t="shared" ca="1" si="212"/>
        <v>12af</v>
      </c>
      <c r="F1032" s="1">
        <f t="shared" ca="1" si="213"/>
        <v>120</v>
      </c>
      <c r="G1032" s="1">
        <f t="shared" ca="1" si="214"/>
        <v>119</v>
      </c>
      <c r="H1032" s="1">
        <f t="shared" ca="1" si="215"/>
        <v>1960</v>
      </c>
      <c r="I1032" s="1" t="str">
        <f ca="1">INDEX(Relationstabel!$C$3:$K$10,MATCH(INDIRECT($A$1&amp;"J"&amp;A1032),Relationstabel!$A$3:$A$10,0),MATCH(IFERROR(VALUE(INDIRECT($A$1&amp;"K"&amp;A1032)),0),Relationstabel!$C$1:$K$1,0))</f>
        <v>Naturgas</v>
      </c>
      <c r="J1032" s="1" t="str">
        <f ca="1">INDEX(Anvendelseskode!B:B,MATCH($F1032,Anvendelseskode!$A:$A,0))</f>
        <v>Fritliggende enfamilieshus (parcelhus)</v>
      </c>
      <c r="K1032" s="1" t="str">
        <f ca="1">INDEX(Anvendelseskode!C:C,MATCH($F1032,Anvendelseskode!$A:$A,0))</f>
        <v>Parcelhuse</v>
      </c>
      <c r="L1032" s="1" t="str">
        <f ca="1">INDEX(Anvendelseskode!D:D,MATCH($F1032,Anvendelseskode!$A:$A,0))</f>
        <v>Private husholdninger</v>
      </c>
      <c r="M1032" s="1" t="str">
        <f ca="1">IFERROR(INDEX(SBi!$2:$2,MATCH(H1032,SBi!$1:$1,1)),SBi!$K$2)</f>
        <v>1951-1960</v>
      </c>
      <c r="N1032" s="1">
        <f ca="1">INDEX(SBi!$C$3:$K$28,MATCH(F1032,SBi!$B$3:$B$28,0),MATCH(M1032,SBi!$C$2:$K$2,0))</f>
        <v>154.9</v>
      </c>
      <c r="O1032" s="16">
        <f t="shared" ca="1" si="216"/>
        <v>18.433100000000003</v>
      </c>
      <c r="P1032" s="16" t="str">
        <f ca="1">IFERROR(INDEX(VpD!$2:$2,MATCH(H1032,VpD!$1:$1,1)),VpD!$I$2)</f>
        <v>1951-1960</v>
      </c>
      <c r="Q1032" s="1">
        <f ca="1">INDEX(VpD!$C$3:$I$27,MATCH(F1032,VpD!$B$3:$B$27,0),MATCH(P1032,VpD!$C$2:$I$2,0))</f>
        <v>204</v>
      </c>
      <c r="R1032" s="16">
        <f t="shared" ca="1" si="217"/>
        <v>24.276</v>
      </c>
      <c r="S1032" s="14">
        <f t="shared" ca="1" si="218"/>
        <v>712353.57</v>
      </c>
      <c r="T1032" s="14">
        <f t="shared" ca="1" si="219"/>
        <v>6169136.0599999996</v>
      </c>
      <c r="U1032" s="14" t="str">
        <f t="shared" ca="1" si="220"/>
        <v>0A3F507E-2232-32B8-E044-0003BA298018</v>
      </c>
    </row>
    <row r="1033" spans="1:21" s="14" customFormat="1" x14ac:dyDescent="0.25">
      <c r="A1033" s="14">
        <f t="shared" si="208"/>
        <v>1033</v>
      </c>
      <c r="B1033" s="14" t="str">
        <f t="shared" ca="1" si="209"/>
        <v>F4893613-B02D-45B0-9E89-04702560D103</v>
      </c>
      <c r="C1033" s="14" t="str">
        <f t="shared" ca="1" si="210"/>
        <v>Humlebo</v>
      </c>
      <c r="D1033" s="14" t="str">
        <f t="shared" ca="1" si="211"/>
        <v>9</v>
      </c>
      <c r="E1033" s="14" t="str">
        <f t="shared" ca="1" si="212"/>
        <v>6zæ</v>
      </c>
      <c r="F1033" s="1">
        <f t="shared" ca="1" si="213"/>
        <v>130</v>
      </c>
      <c r="G1033" s="1">
        <f t="shared" ca="1" si="214"/>
        <v>109</v>
      </c>
      <c r="H1033" s="1">
        <f t="shared" ca="1" si="215"/>
        <v>1978</v>
      </c>
      <c r="I1033" s="1" t="str">
        <f ca="1">INDEX(Relationstabel!$C$3:$K$10,MATCH(INDIRECT($A$1&amp;"J"&amp;A1033),Relationstabel!$A$3:$A$10,0),MATCH(IFERROR(VALUE(INDIRECT($A$1&amp;"K"&amp;A1033)),0),Relationstabel!$C$1:$K$1,0))</f>
        <v>Fjernvarme/ Blokvarme</v>
      </c>
      <c r="J1033" s="1" t="str">
        <f ca="1">INDEX(Anvendelseskode!B:B,MATCH($F1033,Anvendelseskode!$A:$A,0))</f>
        <v>Række-, kæde-, dobbelthus (lodret adskillelse mellem enhederne)</v>
      </c>
      <c r="K1033" s="1" t="str">
        <f ca="1">INDEX(Anvendelseskode!C:C,MATCH($F1033,Anvendelseskode!$A:$A,0))</f>
        <v>Række-, kæde og dobbelthuse</v>
      </c>
      <c r="L1033" s="1" t="str">
        <f ca="1">INDEX(Anvendelseskode!D:D,MATCH($F1033,Anvendelseskode!$A:$A,0))</f>
        <v>Private husholdninger</v>
      </c>
      <c r="M1033" s="1" t="str">
        <f ca="1">IFERROR(INDEX(SBi!$2:$2,MATCH(H1033,SBi!$1:$1,1)),SBi!$K$2)</f>
        <v>1973-1978</v>
      </c>
      <c r="N1033" s="1">
        <f ca="1">INDEX(SBi!$C$3:$K$28,MATCH(F1033,SBi!$B$3:$B$28,0),MATCH(M1033,SBi!$C$2:$K$2,0))</f>
        <v>112.6</v>
      </c>
      <c r="O1033" s="16">
        <f t="shared" ca="1" si="216"/>
        <v>12.273399999999999</v>
      </c>
      <c r="P1033" s="16" t="str">
        <f ca="1">IFERROR(INDEX(VpD!$2:$2,MATCH(H1033,VpD!$1:$1,1)),VpD!$I$2)</f>
        <v>1973-1978</v>
      </c>
      <c r="Q1033" s="1">
        <f ca="1">INDEX(VpD!$C$3:$I$27,MATCH(F1033,VpD!$B$3:$B$27,0),MATCH(P1033,VpD!$C$2:$I$2,0))</f>
        <v>98</v>
      </c>
      <c r="R1033" s="16">
        <f t="shared" ca="1" si="217"/>
        <v>10.682</v>
      </c>
      <c r="S1033" s="14">
        <f t="shared" ca="1" si="218"/>
        <v>713515.93</v>
      </c>
      <c r="T1033" s="14">
        <f t="shared" ca="1" si="219"/>
        <v>6169814.4500000002</v>
      </c>
      <c r="U1033" s="14" t="str">
        <f t="shared" ca="1" si="220"/>
        <v>0A3F507E-193A-32B8-E044-0003BA298018</v>
      </c>
    </row>
    <row r="1034" spans="1:21" s="14" customFormat="1" x14ac:dyDescent="0.25">
      <c r="A1034" s="14">
        <f t="shared" si="208"/>
        <v>1034</v>
      </c>
      <c r="B1034" s="14" t="str">
        <f t="shared" ca="1" si="209"/>
        <v>1B3EADC1-F5DB-4E2F-94B5-B758DE20A8BF</v>
      </c>
      <c r="C1034" s="14" t="str">
        <f t="shared" ca="1" si="210"/>
        <v>Hyttebovej</v>
      </c>
      <c r="D1034" s="14" t="str">
        <f t="shared" ca="1" si="211"/>
        <v>58</v>
      </c>
      <c r="E1034" s="14" t="str">
        <f t="shared" ca="1" si="212"/>
        <v>24eb</v>
      </c>
      <c r="F1034" s="1">
        <f t="shared" ca="1" si="213"/>
        <v>120</v>
      </c>
      <c r="G1034" s="1">
        <f t="shared" ca="1" si="214"/>
        <v>114</v>
      </c>
      <c r="H1034" s="1">
        <f t="shared" ca="1" si="215"/>
        <v>1994</v>
      </c>
      <c r="I1034" s="1" t="str">
        <f ca="1">INDEX(Relationstabel!$C$3:$K$10,MATCH(INDIRECT($A$1&amp;"J"&amp;A1034),Relationstabel!$A$3:$A$10,0),MATCH(IFERROR(VALUE(INDIRECT($A$1&amp;"K"&amp;A1034)),0),Relationstabel!$C$1:$K$1,0))</f>
        <v>Olie</v>
      </c>
      <c r="J1034" s="1" t="str">
        <f ca="1">INDEX(Anvendelseskode!B:B,MATCH($F1034,Anvendelseskode!$A:$A,0))</f>
        <v>Fritliggende enfamilieshus (parcelhus)</v>
      </c>
      <c r="K1034" s="1" t="str">
        <f ca="1">INDEX(Anvendelseskode!C:C,MATCH($F1034,Anvendelseskode!$A:$A,0))</f>
        <v>Parcelhuse</v>
      </c>
      <c r="L1034" s="1" t="str">
        <f ca="1">INDEX(Anvendelseskode!D:D,MATCH($F1034,Anvendelseskode!$A:$A,0))</f>
        <v>Private husholdninger</v>
      </c>
      <c r="M1034" s="1" t="str">
        <f ca="1">IFERROR(INDEX(SBi!$2:$2,MATCH(H1034,SBi!$1:$1,1)),SBi!$K$2)</f>
        <v>1979-1998</v>
      </c>
      <c r="N1034" s="1">
        <f ca="1">INDEX(SBi!$C$3:$K$28,MATCH(F1034,SBi!$B$3:$B$28,0),MATCH(M1034,SBi!$C$2:$K$2,0))</f>
        <v>105.4</v>
      </c>
      <c r="O1034" s="16">
        <f t="shared" ca="1" si="216"/>
        <v>12.015600000000001</v>
      </c>
      <c r="P1034" s="16" t="str">
        <f ca="1">IFERROR(INDEX(VpD!$2:$2,MATCH(H1034,VpD!$1:$1,1)),VpD!$I$2)</f>
        <v>1979-1998</v>
      </c>
      <c r="Q1034" s="1">
        <f ca="1">INDEX(VpD!$C$3:$I$27,MATCH(F1034,VpD!$B$3:$B$27,0),MATCH(P1034,VpD!$C$2:$I$2,0))</f>
        <v>90</v>
      </c>
      <c r="R1034" s="16">
        <f t="shared" ca="1" si="217"/>
        <v>10.26</v>
      </c>
      <c r="S1034" s="14">
        <f t="shared" ca="1" si="218"/>
        <v>713783.83</v>
      </c>
      <c r="T1034" s="14">
        <f t="shared" ca="1" si="219"/>
        <v>6169077.2699999996</v>
      </c>
      <c r="U1034" s="14" t="str">
        <f t="shared" ca="1" si="220"/>
        <v>0A3F507E-1A3A-32B8-E044-0003BA298018</v>
      </c>
    </row>
    <row r="1035" spans="1:21" s="14" customFormat="1" x14ac:dyDescent="0.25">
      <c r="A1035" s="14">
        <f t="shared" si="208"/>
        <v>1035</v>
      </c>
      <c r="B1035" s="14" t="str">
        <f t="shared" ca="1" si="209"/>
        <v>E5AA5FB0-0A0F-49CA-8C10-10F84A5B1FE7</v>
      </c>
      <c r="C1035" s="14" t="str">
        <f t="shared" ca="1" si="210"/>
        <v>Kollerupvej</v>
      </c>
      <c r="D1035" s="14" t="str">
        <f t="shared" ca="1" si="211"/>
        <v>69</v>
      </c>
      <c r="E1035" s="14" t="str">
        <f t="shared" ca="1" si="212"/>
        <v>1be</v>
      </c>
      <c r="F1035" s="1">
        <f t="shared" ca="1" si="213"/>
        <v>130</v>
      </c>
      <c r="G1035" s="1">
        <f t="shared" ca="1" si="214"/>
        <v>113</v>
      </c>
      <c r="H1035" s="1">
        <f t="shared" ca="1" si="215"/>
        <v>1974</v>
      </c>
      <c r="I1035" s="1" t="str">
        <f ca="1">INDEX(Relationstabel!$C$3:$K$10,MATCH(INDIRECT($A$1&amp;"J"&amp;A1035),Relationstabel!$A$3:$A$10,0),MATCH(IFERROR(VALUE(INDIRECT($A$1&amp;"K"&amp;A1035)),0),Relationstabel!$C$1:$K$1,0))</f>
        <v>Fjernvarme/ Blokvarme</v>
      </c>
      <c r="J1035" s="1" t="str">
        <f ca="1">INDEX(Anvendelseskode!B:B,MATCH($F1035,Anvendelseskode!$A:$A,0))</f>
        <v>Række-, kæde-, dobbelthus (lodret adskillelse mellem enhederne)</v>
      </c>
      <c r="K1035" s="1" t="str">
        <f ca="1">INDEX(Anvendelseskode!C:C,MATCH($F1035,Anvendelseskode!$A:$A,0))</f>
        <v>Række-, kæde og dobbelthuse</v>
      </c>
      <c r="L1035" s="1" t="str">
        <f ca="1">INDEX(Anvendelseskode!D:D,MATCH($F1035,Anvendelseskode!$A:$A,0))</f>
        <v>Private husholdninger</v>
      </c>
      <c r="M1035" s="1" t="str">
        <f ca="1">IFERROR(INDEX(SBi!$2:$2,MATCH(H1035,SBi!$1:$1,1)),SBi!$K$2)</f>
        <v>1973-1978</v>
      </c>
      <c r="N1035" s="1">
        <f ca="1">INDEX(SBi!$C$3:$K$28,MATCH(F1035,SBi!$B$3:$B$28,0),MATCH(M1035,SBi!$C$2:$K$2,0))</f>
        <v>112.6</v>
      </c>
      <c r="O1035" s="16">
        <f t="shared" ca="1" si="216"/>
        <v>12.723799999999999</v>
      </c>
      <c r="P1035" s="16" t="str">
        <f ca="1">IFERROR(INDEX(VpD!$2:$2,MATCH(H1035,VpD!$1:$1,1)),VpD!$I$2)</f>
        <v>1973-1978</v>
      </c>
      <c r="Q1035" s="1">
        <f ca="1">INDEX(VpD!$C$3:$I$27,MATCH(F1035,VpD!$B$3:$B$27,0),MATCH(P1035,VpD!$C$2:$I$2,0))</f>
        <v>98</v>
      </c>
      <c r="R1035" s="16">
        <f t="shared" ca="1" si="217"/>
        <v>11.074</v>
      </c>
      <c r="S1035" s="14">
        <f t="shared" ca="1" si="218"/>
        <v>713667.38</v>
      </c>
      <c r="T1035" s="14">
        <f t="shared" ca="1" si="219"/>
        <v>6169023.8200000003</v>
      </c>
      <c r="U1035" s="14" t="str">
        <f t="shared" ca="1" si="220"/>
        <v>0A3F507E-1C3A-32B8-E044-0003BA298018</v>
      </c>
    </row>
    <row r="1036" spans="1:21" s="14" customFormat="1" x14ac:dyDescent="0.25">
      <c r="A1036" s="14">
        <f t="shared" si="208"/>
        <v>1036</v>
      </c>
      <c r="B1036" s="14" t="str">
        <f t="shared" ca="1" si="209"/>
        <v>3CA5819A-77D8-4C63-8349-A87CC3D9596E</v>
      </c>
      <c r="C1036" s="14" t="str">
        <f t="shared" ca="1" si="210"/>
        <v>Rendsagervej</v>
      </c>
      <c r="D1036" s="14" t="str">
        <f t="shared" ca="1" si="211"/>
        <v>209</v>
      </c>
      <c r="E1036" s="14" t="str">
        <f t="shared" ca="1" si="212"/>
        <v>9lo</v>
      </c>
      <c r="F1036" s="1">
        <f t="shared" ca="1" si="213"/>
        <v>120</v>
      </c>
      <c r="G1036" s="1">
        <f t="shared" ca="1" si="214"/>
        <v>109</v>
      </c>
      <c r="H1036" s="1">
        <f t="shared" ca="1" si="215"/>
        <v>1973</v>
      </c>
      <c r="I1036" s="1" t="str">
        <f ca="1">INDEX(Relationstabel!$C$3:$K$10,MATCH(INDIRECT($A$1&amp;"J"&amp;A1036),Relationstabel!$A$3:$A$10,0),MATCH(IFERROR(VALUE(INDIRECT($A$1&amp;"K"&amp;A1036)),0),Relationstabel!$C$1:$K$1,0))</f>
        <v>Naturgas</v>
      </c>
      <c r="J1036" s="1" t="str">
        <f ca="1">INDEX(Anvendelseskode!B:B,MATCH($F1036,Anvendelseskode!$A:$A,0))</f>
        <v>Fritliggende enfamilieshus (parcelhus)</v>
      </c>
      <c r="K1036" s="1" t="str">
        <f ca="1">INDEX(Anvendelseskode!C:C,MATCH($F1036,Anvendelseskode!$A:$A,0))</f>
        <v>Parcelhuse</v>
      </c>
      <c r="L1036" s="1" t="str">
        <f ca="1">INDEX(Anvendelseskode!D:D,MATCH($F1036,Anvendelseskode!$A:$A,0))</f>
        <v>Private husholdninger</v>
      </c>
      <c r="M1036" s="1" t="str">
        <f ca="1">IFERROR(INDEX(SBi!$2:$2,MATCH(H1036,SBi!$1:$1,1)),SBi!$K$2)</f>
        <v>1973-1978</v>
      </c>
      <c r="N1036" s="1">
        <f ca="1">INDEX(SBi!$C$3:$K$28,MATCH(F1036,SBi!$B$3:$B$28,0),MATCH(M1036,SBi!$C$2:$K$2,0))</f>
        <v>119.8</v>
      </c>
      <c r="O1036" s="16">
        <f t="shared" ca="1" si="216"/>
        <v>13.058199999999999</v>
      </c>
      <c r="P1036" s="16" t="str">
        <f ca="1">IFERROR(INDEX(VpD!$2:$2,MATCH(H1036,VpD!$1:$1,1)),VpD!$I$2)</f>
        <v>1973-1978</v>
      </c>
      <c r="Q1036" s="1">
        <f ca="1">INDEX(VpD!$C$3:$I$27,MATCH(F1036,VpD!$B$3:$B$27,0),MATCH(P1036,VpD!$C$2:$I$2,0))</f>
        <v>117</v>
      </c>
      <c r="R1036" s="16">
        <f t="shared" ca="1" si="217"/>
        <v>12.753</v>
      </c>
      <c r="S1036" s="14">
        <f t="shared" ca="1" si="218"/>
        <v>710743.46</v>
      </c>
      <c r="T1036" s="14">
        <f t="shared" ca="1" si="219"/>
        <v>6171887.4699999997</v>
      </c>
      <c r="U1036" s="14" t="str">
        <f t="shared" ca="1" si="220"/>
        <v>0A3F507E-203A-32B8-E044-0003BA298018</v>
      </c>
    </row>
    <row r="1037" spans="1:21" s="14" customFormat="1" x14ac:dyDescent="0.25">
      <c r="A1037" s="14">
        <f t="shared" si="208"/>
        <v>1037</v>
      </c>
      <c r="B1037" s="14" t="str">
        <f t="shared" ca="1" si="209"/>
        <v>F2A8CFA9-ECDD-49CE-8A73-739ACC808D73</v>
      </c>
      <c r="C1037" s="14" t="str">
        <f t="shared" ca="1" si="210"/>
        <v>Kollerupvej</v>
      </c>
      <c r="D1037" s="14" t="str">
        <f t="shared" ca="1" si="211"/>
        <v>73</v>
      </c>
      <c r="E1037" s="14" t="str">
        <f t="shared" ca="1" si="212"/>
        <v>1bc</v>
      </c>
      <c r="F1037" s="1">
        <f t="shared" ca="1" si="213"/>
        <v>130</v>
      </c>
      <c r="G1037" s="1">
        <f t="shared" ca="1" si="214"/>
        <v>111</v>
      </c>
      <c r="H1037" s="1">
        <f t="shared" ca="1" si="215"/>
        <v>1974</v>
      </c>
      <c r="I1037" s="1" t="str">
        <f ca="1">INDEX(Relationstabel!$C$3:$K$10,MATCH(INDIRECT($A$1&amp;"J"&amp;A1037),Relationstabel!$A$3:$A$10,0),MATCH(IFERROR(VALUE(INDIRECT($A$1&amp;"K"&amp;A1037)),0),Relationstabel!$C$1:$K$1,0))</f>
        <v>Fjernvarme/ Blokvarme</v>
      </c>
      <c r="J1037" s="1" t="str">
        <f ca="1">INDEX(Anvendelseskode!B:B,MATCH($F1037,Anvendelseskode!$A:$A,0))</f>
        <v>Række-, kæde-, dobbelthus (lodret adskillelse mellem enhederne)</v>
      </c>
      <c r="K1037" s="1" t="str">
        <f ca="1">INDEX(Anvendelseskode!C:C,MATCH($F1037,Anvendelseskode!$A:$A,0))</f>
        <v>Række-, kæde og dobbelthuse</v>
      </c>
      <c r="L1037" s="1" t="str">
        <f ca="1">INDEX(Anvendelseskode!D:D,MATCH($F1037,Anvendelseskode!$A:$A,0))</f>
        <v>Private husholdninger</v>
      </c>
      <c r="M1037" s="1" t="str">
        <f ca="1">IFERROR(INDEX(SBi!$2:$2,MATCH(H1037,SBi!$1:$1,1)),SBi!$K$2)</f>
        <v>1973-1978</v>
      </c>
      <c r="N1037" s="1">
        <f ca="1">INDEX(SBi!$C$3:$K$28,MATCH(F1037,SBi!$B$3:$B$28,0),MATCH(M1037,SBi!$C$2:$K$2,0))</f>
        <v>112.6</v>
      </c>
      <c r="O1037" s="16">
        <f t="shared" ca="1" si="216"/>
        <v>12.498599999999998</v>
      </c>
      <c r="P1037" s="16" t="str">
        <f ca="1">IFERROR(INDEX(VpD!$2:$2,MATCH(H1037,VpD!$1:$1,1)),VpD!$I$2)</f>
        <v>1973-1978</v>
      </c>
      <c r="Q1037" s="1">
        <f ca="1">INDEX(VpD!$C$3:$I$27,MATCH(F1037,VpD!$B$3:$B$27,0),MATCH(P1037,VpD!$C$2:$I$2,0))</f>
        <v>98</v>
      </c>
      <c r="R1037" s="16">
        <f t="shared" ca="1" si="217"/>
        <v>10.878</v>
      </c>
      <c r="S1037" s="14">
        <f t="shared" ca="1" si="218"/>
        <v>713659.04</v>
      </c>
      <c r="T1037" s="14">
        <f t="shared" ca="1" si="219"/>
        <v>6169035.9800000004</v>
      </c>
      <c r="U1037" s="14" t="str">
        <f t="shared" ca="1" si="220"/>
        <v>0A3F507E-1C3C-32B8-E044-0003BA298018</v>
      </c>
    </row>
    <row r="1038" spans="1:21" s="14" customFormat="1" x14ac:dyDescent="0.25">
      <c r="A1038" s="14">
        <f t="shared" si="208"/>
        <v>1038</v>
      </c>
      <c r="B1038" s="14" t="str">
        <f t="shared" ca="1" si="209"/>
        <v>38C264F0-5022-4673-96DA-DF828B50B8EC</v>
      </c>
      <c r="C1038" s="14" t="str">
        <f t="shared" ca="1" si="210"/>
        <v>Mejsebo</v>
      </c>
      <c r="D1038" s="14" t="str">
        <f t="shared" ca="1" si="211"/>
        <v>29</v>
      </c>
      <c r="E1038" s="14" t="str">
        <f t="shared" ca="1" si="212"/>
        <v>6td</v>
      </c>
      <c r="F1038" s="1">
        <f t="shared" ca="1" si="213"/>
        <v>130</v>
      </c>
      <c r="G1038" s="1">
        <f t="shared" ca="1" si="214"/>
        <v>109</v>
      </c>
      <c r="H1038" s="1">
        <f t="shared" ca="1" si="215"/>
        <v>1978</v>
      </c>
      <c r="I1038" s="1" t="str">
        <f ca="1">INDEX(Relationstabel!$C$3:$K$10,MATCH(INDIRECT($A$1&amp;"J"&amp;A1038),Relationstabel!$A$3:$A$10,0),MATCH(IFERROR(VALUE(INDIRECT($A$1&amp;"K"&amp;A1038)),0),Relationstabel!$C$1:$K$1,0))</f>
        <v>Fjernvarme/ Blokvarme</v>
      </c>
      <c r="J1038" s="1" t="str">
        <f ca="1">INDEX(Anvendelseskode!B:B,MATCH($F1038,Anvendelseskode!$A:$A,0))</f>
        <v>Række-, kæde-, dobbelthus (lodret adskillelse mellem enhederne)</v>
      </c>
      <c r="K1038" s="1" t="str">
        <f ca="1">INDEX(Anvendelseskode!C:C,MATCH($F1038,Anvendelseskode!$A:$A,0))</f>
        <v>Række-, kæde og dobbelthuse</v>
      </c>
      <c r="L1038" s="1" t="str">
        <f ca="1">INDEX(Anvendelseskode!D:D,MATCH($F1038,Anvendelseskode!$A:$A,0))</f>
        <v>Private husholdninger</v>
      </c>
      <c r="M1038" s="1" t="str">
        <f ca="1">IFERROR(INDEX(SBi!$2:$2,MATCH(H1038,SBi!$1:$1,1)),SBi!$K$2)</f>
        <v>1973-1978</v>
      </c>
      <c r="N1038" s="1">
        <f ca="1">INDEX(SBi!$C$3:$K$28,MATCH(F1038,SBi!$B$3:$B$28,0),MATCH(M1038,SBi!$C$2:$K$2,0))</f>
        <v>112.6</v>
      </c>
      <c r="O1038" s="16">
        <f t="shared" ca="1" si="216"/>
        <v>12.273399999999999</v>
      </c>
      <c r="P1038" s="16" t="str">
        <f ca="1">IFERROR(INDEX(VpD!$2:$2,MATCH(H1038,VpD!$1:$1,1)),VpD!$I$2)</f>
        <v>1973-1978</v>
      </c>
      <c r="Q1038" s="1">
        <f ca="1">INDEX(VpD!$C$3:$I$27,MATCH(F1038,VpD!$B$3:$B$27,0),MATCH(P1038,VpD!$C$2:$I$2,0))</f>
        <v>98</v>
      </c>
      <c r="R1038" s="16">
        <f t="shared" ca="1" si="217"/>
        <v>10.682</v>
      </c>
      <c r="S1038" s="14">
        <f t="shared" ca="1" si="218"/>
        <v>713676.45</v>
      </c>
      <c r="T1038" s="14">
        <f t="shared" ca="1" si="219"/>
        <v>6169637.8700000001</v>
      </c>
      <c r="U1038" s="14" t="str">
        <f t="shared" ca="1" si="220"/>
        <v>0A3F507E-1D48-32B8-E044-0003BA298018</v>
      </c>
    </row>
    <row r="1039" spans="1:21" s="14" customFormat="1" x14ac:dyDescent="0.25">
      <c r="A1039" s="14">
        <f t="shared" si="208"/>
        <v>1039</v>
      </c>
      <c r="B1039" s="14" t="str">
        <f t="shared" ca="1" si="209"/>
        <v>B25C64FC-364D-45B9-844B-C15199CABA65</v>
      </c>
      <c r="C1039" s="14" t="str">
        <f t="shared" ca="1" si="210"/>
        <v>Nørrebred</v>
      </c>
      <c r="D1039" s="14" t="str">
        <f t="shared" ca="1" si="211"/>
        <v>22</v>
      </c>
      <c r="E1039" s="14" t="str">
        <f t="shared" ca="1" si="212"/>
        <v>12gp</v>
      </c>
      <c r="F1039" s="1">
        <f t="shared" ca="1" si="213"/>
        <v>120</v>
      </c>
      <c r="G1039" s="1">
        <f t="shared" ca="1" si="214"/>
        <v>178</v>
      </c>
      <c r="H1039" s="1">
        <f t="shared" ca="1" si="215"/>
        <v>1980</v>
      </c>
      <c r="I1039" s="1" t="str">
        <f ca="1">INDEX(Relationstabel!$C$3:$K$10,MATCH(INDIRECT($A$1&amp;"J"&amp;A1039),Relationstabel!$A$3:$A$10,0),MATCH(IFERROR(VALUE(INDIRECT($A$1&amp;"K"&amp;A1039)),0),Relationstabel!$C$1:$K$1,0))</f>
        <v>Naturgas</v>
      </c>
      <c r="J1039" s="1" t="str">
        <f ca="1">INDEX(Anvendelseskode!B:B,MATCH($F1039,Anvendelseskode!$A:$A,0))</f>
        <v>Fritliggende enfamilieshus (parcelhus)</v>
      </c>
      <c r="K1039" s="1" t="str">
        <f ca="1">INDEX(Anvendelseskode!C:C,MATCH($F1039,Anvendelseskode!$A:$A,0))</f>
        <v>Parcelhuse</v>
      </c>
      <c r="L1039" s="1" t="str">
        <f ca="1">INDEX(Anvendelseskode!D:D,MATCH($F1039,Anvendelseskode!$A:$A,0))</f>
        <v>Private husholdninger</v>
      </c>
      <c r="M1039" s="1" t="str">
        <f ca="1">IFERROR(INDEX(SBi!$2:$2,MATCH(H1039,SBi!$1:$1,1)),SBi!$K$2)</f>
        <v>1979-1998</v>
      </c>
      <c r="N1039" s="1">
        <f ca="1">INDEX(SBi!$C$3:$K$28,MATCH(F1039,SBi!$B$3:$B$28,0),MATCH(M1039,SBi!$C$2:$K$2,0))</f>
        <v>105.4</v>
      </c>
      <c r="O1039" s="16">
        <f t="shared" ca="1" si="216"/>
        <v>18.761200000000002</v>
      </c>
      <c r="P1039" s="16" t="str">
        <f ca="1">IFERROR(INDEX(VpD!$2:$2,MATCH(H1039,VpD!$1:$1,1)),VpD!$I$2)</f>
        <v>1979-1998</v>
      </c>
      <c r="Q1039" s="1">
        <f ca="1">INDEX(VpD!$C$3:$I$27,MATCH(F1039,VpD!$B$3:$B$27,0),MATCH(P1039,VpD!$C$2:$I$2,0))</f>
        <v>90</v>
      </c>
      <c r="R1039" s="16">
        <f t="shared" ca="1" si="217"/>
        <v>16.02</v>
      </c>
      <c r="S1039" s="14">
        <f t="shared" ca="1" si="218"/>
        <v>711714.49</v>
      </c>
      <c r="T1039" s="14">
        <f t="shared" ca="1" si="219"/>
        <v>6171626.1500000004</v>
      </c>
      <c r="U1039" s="14" t="str">
        <f t="shared" ca="1" si="220"/>
        <v>0A3F507E-1E48-32B8-E044-0003BA298018</v>
      </c>
    </row>
    <row r="1040" spans="1:21" s="14" customFormat="1" x14ac:dyDescent="0.25">
      <c r="A1040" s="14">
        <f t="shared" si="208"/>
        <v>1040</v>
      </c>
      <c r="B1040" s="14" t="str">
        <f t="shared" ca="1" si="209"/>
        <v>29F3676A-E00D-42EE-B7C8-E9CD145A808A</v>
      </c>
      <c r="C1040" s="14" t="str">
        <f t="shared" ca="1" si="210"/>
        <v>Rendsagervej</v>
      </c>
      <c r="D1040" s="14" t="str">
        <f t="shared" ca="1" si="211"/>
        <v>239</v>
      </c>
      <c r="E1040" s="14" t="str">
        <f t="shared" ca="1" si="212"/>
        <v>9kæ</v>
      </c>
      <c r="F1040" s="1">
        <f t="shared" ca="1" si="213"/>
        <v>120</v>
      </c>
      <c r="G1040" s="1">
        <f t="shared" ca="1" si="214"/>
        <v>109</v>
      </c>
      <c r="H1040" s="1">
        <f t="shared" ca="1" si="215"/>
        <v>1973</v>
      </c>
      <c r="I1040" s="1" t="str">
        <f ca="1">INDEX(Relationstabel!$C$3:$K$10,MATCH(INDIRECT($A$1&amp;"J"&amp;A1040),Relationstabel!$A$3:$A$10,0),MATCH(IFERROR(VALUE(INDIRECT($A$1&amp;"K"&amp;A1040)),0),Relationstabel!$C$1:$K$1,0))</f>
        <v>Naturgas</v>
      </c>
      <c r="J1040" s="1" t="str">
        <f ca="1">INDEX(Anvendelseskode!B:B,MATCH($F1040,Anvendelseskode!$A:$A,0))</f>
        <v>Fritliggende enfamilieshus (parcelhus)</v>
      </c>
      <c r="K1040" s="1" t="str">
        <f ca="1">INDEX(Anvendelseskode!C:C,MATCH($F1040,Anvendelseskode!$A:$A,0))</f>
        <v>Parcelhuse</v>
      </c>
      <c r="L1040" s="1" t="str">
        <f ca="1">INDEX(Anvendelseskode!D:D,MATCH($F1040,Anvendelseskode!$A:$A,0))</f>
        <v>Private husholdninger</v>
      </c>
      <c r="M1040" s="1" t="str">
        <f ca="1">IFERROR(INDEX(SBi!$2:$2,MATCH(H1040,SBi!$1:$1,1)),SBi!$K$2)</f>
        <v>1973-1978</v>
      </c>
      <c r="N1040" s="1">
        <f ca="1">INDEX(SBi!$C$3:$K$28,MATCH(F1040,SBi!$B$3:$B$28,0),MATCH(M1040,SBi!$C$2:$K$2,0))</f>
        <v>119.8</v>
      </c>
      <c r="O1040" s="16">
        <f t="shared" ca="1" si="216"/>
        <v>13.058199999999999</v>
      </c>
      <c r="P1040" s="16" t="str">
        <f ca="1">IFERROR(INDEX(VpD!$2:$2,MATCH(H1040,VpD!$1:$1,1)),VpD!$I$2)</f>
        <v>1973-1978</v>
      </c>
      <c r="Q1040" s="1">
        <f ca="1">INDEX(VpD!$C$3:$I$27,MATCH(F1040,VpD!$B$3:$B$27,0),MATCH(P1040,VpD!$C$2:$I$2,0))</f>
        <v>117</v>
      </c>
      <c r="R1040" s="16">
        <f t="shared" ca="1" si="217"/>
        <v>12.753</v>
      </c>
      <c r="S1040" s="14">
        <f t="shared" ca="1" si="218"/>
        <v>710742.14</v>
      </c>
      <c r="T1040" s="14">
        <f t="shared" ca="1" si="219"/>
        <v>6171969.2800000003</v>
      </c>
      <c r="U1040" s="14" t="str">
        <f t="shared" ca="1" si="220"/>
        <v>0A3F507E-2049-32B8-E044-0003BA298018</v>
      </c>
    </row>
    <row r="1041" spans="1:21" s="14" customFormat="1" x14ac:dyDescent="0.25">
      <c r="A1041" s="14">
        <f t="shared" si="208"/>
        <v>1041</v>
      </c>
      <c r="B1041" s="14" t="str">
        <f t="shared" ca="1" si="209"/>
        <v>7F3D179E-F002-41DE-9E49-015FDFA7B78A</v>
      </c>
      <c r="C1041" s="14" t="str">
        <f t="shared" ca="1" si="210"/>
        <v>Rendsagervej</v>
      </c>
      <c r="D1041" s="14" t="str">
        <f t="shared" ca="1" si="211"/>
        <v>183</v>
      </c>
      <c r="E1041" s="14" t="str">
        <f t="shared" ca="1" si="212"/>
        <v>9ma</v>
      </c>
      <c r="F1041" s="1">
        <f t="shared" ca="1" si="213"/>
        <v>120</v>
      </c>
      <c r="G1041" s="1">
        <f t="shared" ca="1" si="214"/>
        <v>110</v>
      </c>
      <c r="H1041" s="1">
        <f t="shared" ca="1" si="215"/>
        <v>1999</v>
      </c>
      <c r="I1041" s="1" t="str">
        <f ca="1">INDEX(Relationstabel!$C$3:$K$10,MATCH(INDIRECT($A$1&amp;"J"&amp;A1041),Relationstabel!$A$3:$A$10,0),MATCH(IFERROR(VALUE(INDIRECT($A$1&amp;"K"&amp;A1041)),0),Relationstabel!$C$1:$K$1,0))</f>
        <v>Naturgas</v>
      </c>
      <c r="J1041" s="1" t="str">
        <f ca="1">INDEX(Anvendelseskode!B:B,MATCH($F1041,Anvendelseskode!$A:$A,0))</f>
        <v>Fritliggende enfamilieshus (parcelhus)</v>
      </c>
      <c r="K1041" s="1" t="str">
        <f ca="1">INDEX(Anvendelseskode!C:C,MATCH($F1041,Anvendelseskode!$A:$A,0))</f>
        <v>Parcelhuse</v>
      </c>
      <c r="L1041" s="1" t="str">
        <f ca="1">INDEX(Anvendelseskode!D:D,MATCH($F1041,Anvendelseskode!$A:$A,0))</f>
        <v>Private husholdninger</v>
      </c>
      <c r="M1041" s="1" t="str">
        <f ca="1">IFERROR(INDEX(SBi!$2:$2,MATCH(H1041,SBi!$1:$1,1)),SBi!$K$2)</f>
        <v>1999-2006</v>
      </c>
      <c r="N1041" s="1">
        <f ca="1">INDEX(SBi!$C$3:$K$28,MATCH(F1041,SBi!$B$3:$B$28,0),MATCH(M1041,SBi!$C$2:$K$2,0))</f>
        <v>83.9</v>
      </c>
      <c r="O1041" s="16">
        <f t="shared" ca="1" si="216"/>
        <v>9.2289999999999992</v>
      </c>
      <c r="P1041" s="16" t="str">
        <f ca="1">IFERROR(INDEX(VpD!$2:$2,MATCH(H1041,VpD!$1:$1,1)),VpD!$I$2)</f>
        <v>&gt;1998</v>
      </c>
      <c r="Q1041" s="1">
        <f ca="1">INDEX(VpD!$C$3:$I$27,MATCH(F1041,VpD!$B$3:$B$27,0),MATCH(P1041,VpD!$C$2:$I$2,0))</f>
        <v>72</v>
      </c>
      <c r="R1041" s="16">
        <f t="shared" ca="1" si="217"/>
        <v>7.92</v>
      </c>
      <c r="S1041" s="14">
        <f t="shared" ca="1" si="218"/>
        <v>710752.52</v>
      </c>
      <c r="T1041" s="14">
        <f t="shared" ca="1" si="219"/>
        <v>6171840.8499999996</v>
      </c>
      <c r="U1041" s="14" t="str">
        <f t="shared" ca="1" si="220"/>
        <v>0A3F507E-202D-32B8-E044-0003BA298018</v>
      </c>
    </row>
    <row r="1042" spans="1:21" s="14" customFormat="1" x14ac:dyDescent="0.25">
      <c r="A1042" s="14">
        <f t="shared" si="208"/>
        <v>1042</v>
      </c>
      <c r="B1042" s="14" t="str">
        <f t="shared" ca="1" si="209"/>
        <v>6FCFD7A9-18EB-4885-A81E-1C394E372C4C</v>
      </c>
      <c r="C1042" s="14" t="str">
        <f t="shared" ca="1" si="210"/>
        <v>Kirkebakke Alle</v>
      </c>
      <c r="D1042" s="14" t="str">
        <f t="shared" ca="1" si="211"/>
        <v>2</v>
      </c>
      <c r="E1042" s="14" t="str">
        <f t="shared" ca="1" si="212"/>
        <v>16e</v>
      </c>
      <c r="F1042" s="1">
        <f t="shared" ca="1" si="213"/>
        <v>410</v>
      </c>
      <c r="G1042" s="1">
        <f t="shared" ca="1" si="214"/>
        <v>207</v>
      </c>
      <c r="H1042" s="1">
        <f t="shared" ca="1" si="215"/>
        <v>1898</v>
      </c>
      <c r="I1042" s="1" t="str">
        <f ca="1">INDEX(Relationstabel!$C$3:$K$10,MATCH(INDIRECT($A$1&amp;"J"&amp;A1042),Relationstabel!$A$3:$A$10,0),MATCH(IFERROR(VALUE(INDIRECT($A$1&amp;"K"&amp;A1042)),0),Relationstabel!$C$1:$K$1,0))</f>
        <v>Elvarme</v>
      </c>
      <c r="J1042" s="1" t="str">
        <f ca="1">INDEX(Anvendelseskode!B:B,MATCH($F1042,Anvendelseskode!$A:$A,0))</f>
        <v>Bygning til biograf, teater, erhvervsmæssig udstilling, bibliotek, museum, kirke o.lign.</v>
      </c>
      <c r="K1042" s="1" t="str">
        <f ca="1">INDEX(Anvendelseskode!C:C,MATCH($F1042,Anvendelseskode!$A:$A,0))</f>
        <v>Bibliotek, kirke, museum o.l.</v>
      </c>
      <c r="L1042" s="1" t="str">
        <f ca="1">INDEX(Anvendelseskode!D:D,MATCH($F1042,Anvendelseskode!$A:$A,0))</f>
        <v>Kommunale og andre offentlige institutioner</v>
      </c>
      <c r="M1042" s="1" t="str">
        <f ca="1">IFERROR(INDEX(SBi!$2:$2,MATCH(H1042,SBi!$1:$1,1)),SBi!$K$2)</f>
        <v>1890-1930</v>
      </c>
      <c r="N1042" s="1">
        <f ca="1">INDEX(SBi!$C$3:$K$28,MATCH(F1042,SBi!$B$3:$B$28,0),MATCH(M1042,SBi!$C$2:$K$2,0))</f>
        <v>156.1</v>
      </c>
      <c r="O1042" s="16">
        <f t="shared" ca="1" si="216"/>
        <v>32.3127</v>
      </c>
      <c r="P1042" s="16" t="str">
        <f ca="1">IFERROR(INDEX(VpD!$2:$2,MATCH(H1042,VpD!$1:$1,1)),VpD!$I$2)</f>
        <v>&lt;1930</v>
      </c>
      <c r="Q1042" s="1">
        <f ca="1">INDEX(VpD!$C$3:$I$27,MATCH(F1042,VpD!$B$3:$B$27,0),MATCH(P1042,VpD!$C$2:$I$2,0))</f>
        <v>140</v>
      </c>
      <c r="R1042" s="16">
        <f t="shared" ca="1" si="217"/>
        <v>28.98</v>
      </c>
      <c r="S1042" s="14">
        <f t="shared" ca="1" si="218"/>
        <v>711816.69</v>
      </c>
      <c r="T1042" s="14">
        <f t="shared" ca="1" si="219"/>
        <v>6170831.0800000001</v>
      </c>
      <c r="U1042" s="14" t="str">
        <f t="shared" ca="1" si="220"/>
        <v>0A3F507E-1B39-32B8-E044-0003BA298018</v>
      </c>
    </row>
    <row r="1043" spans="1:21" s="14" customFormat="1" x14ac:dyDescent="0.25">
      <c r="A1043" s="14">
        <f t="shared" si="208"/>
        <v>1043</v>
      </c>
      <c r="B1043" s="14" t="str">
        <f t="shared" ca="1" si="209"/>
        <v>EF1553C2-0E73-494F-BF17-CF7941E8B1D1</v>
      </c>
      <c r="C1043" s="14" t="str">
        <f t="shared" ca="1" si="210"/>
        <v>Syvhøjvænge</v>
      </c>
      <c r="D1043" s="14" t="str">
        <f t="shared" ca="1" si="211"/>
        <v>250</v>
      </c>
      <c r="E1043" s="14" t="str">
        <f t="shared" ca="1" si="212"/>
        <v>22av</v>
      </c>
      <c r="F1043" s="1">
        <f t="shared" ca="1" si="213"/>
        <v>120</v>
      </c>
      <c r="G1043" s="1">
        <f t="shared" ca="1" si="214"/>
        <v>143</v>
      </c>
      <c r="H1043" s="1">
        <f t="shared" ca="1" si="215"/>
        <v>1974</v>
      </c>
      <c r="I1043" s="1" t="str">
        <f ca="1">INDEX(Relationstabel!$C$3:$K$10,MATCH(INDIRECT($A$1&amp;"J"&amp;A1043),Relationstabel!$A$3:$A$10,0),MATCH(IFERROR(VALUE(INDIRECT($A$1&amp;"K"&amp;A1043)),0),Relationstabel!$C$1:$K$1,0))</f>
        <v>Naturgas</v>
      </c>
      <c r="J1043" s="1" t="str">
        <f ca="1">INDEX(Anvendelseskode!B:B,MATCH($F1043,Anvendelseskode!$A:$A,0))</f>
        <v>Fritliggende enfamilieshus (parcelhus)</v>
      </c>
      <c r="K1043" s="1" t="str">
        <f ca="1">INDEX(Anvendelseskode!C:C,MATCH($F1043,Anvendelseskode!$A:$A,0))</f>
        <v>Parcelhuse</v>
      </c>
      <c r="L1043" s="1" t="str">
        <f ca="1">INDEX(Anvendelseskode!D:D,MATCH($F1043,Anvendelseskode!$A:$A,0))</f>
        <v>Private husholdninger</v>
      </c>
      <c r="M1043" s="1" t="str">
        <f ca="1">IFERROR(INDEX(SBi!$2:$2,MATCH(H1043,SBi!$1:$1,1)),SBi!$K$2)</f>
        <v>1973-1978</v>
      </c>
      <c r="N1043" s="1">
        <f ca="1">INDEX(SBi!$C$3:$K$28,MATCH(F1043,SBi!$B$3:$B$28,0),MATCH(M1043,SBi!$C$2:$K$2,0))</f>
        <v>119.8</v>
      </c>
      <c r="O1043" s="16">
        <f t="shared" ca="1" si="216"/>
        <v>17.131399999999999</v>
      </c>
      <c r="P1043" s="16" t="str">
        <f ca="1">IFERROR(INDEX(VpD!$2:$2,MATCH(H1043,VpD!$1:$1,1)),VpD!$I$2)</f>
        <v>1973-1978</v>
      </c>
      <c r="Q1043" s="1">
        <f ca="1">INDEX(VpD!$C$3:$I$27,MATCH(F1043,VpD!$B$3:$B$27,0),MATCH(P1043,VpD!$C$2:$I$2,0))</f>
        <v>117</v>
      </c>
      <c r="R1043" s="16">
        <f t="shared" ca="1" si="217"/>
        <v>16.731000000000002</v>
      </c>
      <c r="S1043" s="14">
        <f t="shared" ca="1" si="218"/>
        <v>711909.99</v>
      </c>
      <c r="T1043" s="14">
        <f t="shared" ca="1" si="219"/>
        <v>6172270.1900000004</v>
      </c>
      <c r="U1043" s="14" t="str">
        <f t="shared" ca="1" si="220"/>
        <v>0A3F507E-2329-32B8-E044-0003BA298018</v>
      </c>
    </row>
    <row r="1044" spans="1:21" s="14" customFormat="1" x14ac:dyDescent="0.25">
      <c r="A1044" s="14">
        <f t="shared" si="208"/>
        <v>1044</v>
      </c>
      <c r="B1044" s="14" t="str">
        <f t="shared" ca="1" si="209"/>
        <v>92EE9543-037E-4C58-A038-DCD1AC2CA899</v>
      </c>
      <c r="C1044" s="14" t="str">
        <f t="shared" ca="1" si="210"/>
        <v>Bellishaven</v>
      </c>
      <c r="D1044" s="14" t="str">
        <f t="shared" ca="1" si="211"/>
        <v>36</v>
      </c>
      <c r="E1044" s="14" t="str">
        <f t="shared" ca="1" si="212"/>
        <v>27æ</v>
      </c>
      <c r="F1044" s="1">
        <f t="shared" ca="1" si="213"/>
        <v>130</v>
      </c>
      <c r="G1044" s="1">
        <f t="shared" ca="1" si="214"/>
        <v>104</v>
      </c>
      <c r="H1044" s="1">
        <f t="shared" ca="1" si="215"/>
        <v>1993</v>
      </c>
      <c r="I1044" s="1" t="str">
        <f ca="1">INDEX(Relationstabel!$C$3:$K$10,MATCH(INDIRECT($A$1&amp;"J"&amp;A1044),Relationstabel!$A$3:$A$10,0),MATCH(IFERROR(VALUE(INDIRECT($A$1&amp;"K"&amp;A1044)),0),Relationstabel!$C$1:$K$1,0))</f>
        <v>Fjernvarme/ Blokvarme</v>
      </c>
      <c r="J1044" s="1" t="str">
        <f ca="1">INDEX(Anvendelseskode!B:B,MATCH($F1044,Anvendelseskode!$A:$A,0))</f>
        <v>Række-, kæde-, dobbelthus (lodret adskillelse mellem enhederne)</v>
      </c>
      <c r="K1044" s="1" t="str">
        <f ca="1">INDEX(Anvendelseskode!C:C,MATCH($F1044,Anvendelseskode!$A:$A,0))</f>
        <v>Række-, kæde og dobbelthuse</v>
      </c>
      <c r="L1044" s="1" t="str">
        <f ca="1">INDEX(Anvendelseskode!D:D,MATCH($F1044,Anvendelseskode!$A:$A,0))</f>
        <v>Private husholdninger</v>
      </c>
      <c r="M1044" s="1" t="str">
        <f ca="1">IFERROR(INDEX(SBi!$2:$2,MATCH(H1044,SBi!$1:$1,1)),SBi!$K$2)</f>
        <v>1979-1998</v>
      </c>
      <c r="N1044" s="1">
        <f ca="1">INDEX(SBi!$C$3:$K$28,MATCH(F1044,SBi!$B$3:$B$28,0),MATCH(M1044,SBi!$C$2:$K$2,0))</f>
        <v>96.8</v>
      </c>
      <c r="O1044" s="16">
        <f t="shared" ca="1" si="216"/>
        <v>10.0672</v>
      </c>
      <c r="P1044" s="16" t="str">
        <f ca="1">IFERROR(INDEX(VpD!$2:$2,MATCH(H1044,VpD!$1:$1,1)),VpD!$I$2)</f>
        <v>1979-1998</v>
      </c>
      <c r="Q1044" s="1">
        <f ca="1">INDEX(VpD!$C$3:$I$27,MATCH(F1044,VpD!$B$3:$B$27,0),MATCH(P1044,VpD!$C$2:$I$2,0))</f>
        <v>74</v>
      </c>
      <c r="R1044" s="16">
        <f t="shared" ca="1" si="217"/>
        <v>7.6959999999999997</v>
      </c>
      <c r="S1044" s="14">
        <f t="shared" ca="1" si="218"/>
        <v>711537.27</v>
      </c>
      <c r="T1044" s="14">
        <f t="shared" ca="1" si="219"/>
        <v>6172449.3700000001</v>
      </c>
      <c r="U1044" s="14" t="str">
        <f t="shared" ca="1" si="220"/>
        <v>0A3F507E-152C-32B8-E044-0003BA298018</v>
      </c>
    </row>
    <row r="1045" spans="1:21" s="14" customFormat="1" x14ac:dyDescent="0.25">
      <c r="A1045" s="14">
        <f t="shared" si="208"/>
        <v>1045</v>
      </c>
      <c r="B1045" s="14" t="str">
        <f t="shared" ca="1" si="209"/>
        <v>FD6E736B-6DF9-4B7F-9128-7776755CC98E</v>
      </c>
      <c r="C1045" s="14" t="str">
        <f t="shared" ca="1" si="210"/>
        <v>Bæverbo</v>
      </c>
      <c r="D1045" s="14" t="str">
        <f t="shared" ca="1" si="211"/>
        <v>3</v>
      </c>
      <c r="E1045" s="14" t="str">
        <f t="shared" ca="1" si="212"/>
        <v>6rb</v>
      </c>
      <c r="F1045" s="1">
        <f t="shared" ca="1" si="213"/>
        <v>130</v>
      </c>
      <c r="G1045" s="1">
        <f t="shared" ca="1" si="214"/>
        <v>109</v>
      </c>
      <c r="H1045" s="1">
        <f t="shared" ca="1" si="215"/>
        <v>1978</v>
      </c>
      <c r="I1045" s="1" t="str">
        <f ca="1">INDEX(Relationstabel!$C$3:$K$10,MATCH(INDIRECT($A$1&amp;"J"&amp;A1045),Relationstabel!$A$3:$A$10,0),MATCH(IFERROR(VALUE(INDIRECT($A$1&amp;"K"&amp;A1045)),0),Relationstabel!$C$1:$K$1,0))</f>
        <v>Fjernvarme/ Blokvarme</v>
      </c>
      <c r="J1045" s="1" t="str">
        <f ca="1">INDEX(Anvendelseskode!B:B,MATCH($F1045,Anvendelseskode!$A:$A,0))</f>
        <v>Række-, kæde-, dobbelthus (lodret adskillelse mellem enhederne)</v>
      </c>
      <c r="K1045" s="1" t="str">
        <f ca="1">INDEX(Anvendelseskode!C:C,MATCH($F1045,Anvendelseskode!$A:$A,0))</f>
        <v>Række-, kæde og dobbelthuse</v>
      </c>
      <c r="L1045" s="1" t="str">
        <f ca="1">INDEX(Anvendelseskode!D:D,MATCH($F1045,Anvendelseskode!$A:$A,0))</f>
        <v>Private husholdninger</v>
      </c>
      <c r="M1045" s="1" t="str">
        <f ca="1">IFERROR(INDEX(SBi!$2:$2,MATCH(H1045,SBi!$1:$1,1)),SBi!$K$2)</f>
        <v>1973-1978</v>
      </c>
      <c r="N1045" s="1">
        <f ca="1">INDEX(SBi!$C$3:$K$28,MATCH(F1045,SBi!$B$3:$B$28,0),MATCH(M1045,SBi!$C$2:$K$2,0))</f>
        <v>112.6</v>
      </c>
      <c r="O1045" s="16">
        <f t="shared" ca="1" si="216"/>
        <v>12.273399999999999</v>
      </c>
      <c r="P1045" s="16" t="str">
        <f ca="1">IFERROR(INDEX(VpD!$2:$2,MATCH(H1045,VpD!$1:$1,1)),VpD!$I$2)</f>
        <v>1973-1978</v>
      </c>
      <c r="Q1045" s="1">
        <f ca="1">INDEX(VpD!$C$3:$I$27,MATCH(F1045,VpD!$B$3:$B$27,0),MATCH(P1045,VpD!$C$2:$I$2,0))</f>
        <v>98</v>
      </c>
      <c r="R1045" s="16">
        <f t="shared" ca="1" si="217"/>
        <v>10.682</v>
      </c>
      <c r="S1045" s="14">
        <f t="shared" ca="1" si="218"/>
        <v>713685.66</v>
      </c>
      <c r="T1045" s="14">
        <f t="shared" ca="1" si="219"/>
        <v>6169470.9100000001</v>
      </c>
      <c r="U1045" s="14" t="str">
        <f t="shared" ca="1" si="220"/>
        <v>0A3F507E-162C-32B8-E044-0003BA298018</v>
      </c>
    </row>
    <row r="1046" spans="1:21" s="14" customFormat="1" x14ac:dyDescent="0.25">
      <c r="A1046" s="14">
        <f t="shared" si="208"/>
        <v>1046</v>
      </c>
      <c r="B1046" s="14" t="str">
        <f t="shared" ca="1" si="209"/>
        <v>270C743E-4956-4983-9E5A-5FA7C6156802</v>
      </c>
      <c r="C1046" s="14" t="str">
        <f t="shared" ca="1" si="210"/>
        <v>Svenstrupvej</v>
      </c>
      <c r="D1046" s="14" t="str">
        <f t="shared" ca="1" si="211"/>
        <v>52</v>
      </c>
      <c r="E1046" s="14" t="str">
        <f t="shared" ca="1" si="212"/>
        <v>12aa</v>
      </c>
      <c r="F1046" s="1">
        <f t="shared" ca="1" si="213"/>
        <v>120</v>
      </c>
      <c r="G1046" s="1">
        <f t="shared" ca="1" si="214"/>
        <v>168</v>
      </c>
      <c r="H1046" s="1">
        <f t="shared" ca="1" si="215"/>
        <v>2005</v>
      </c>
      <c r="I1046" s="1" t="str">
        <f ca="1">INDEX(Relationstabel!$C$3:$K$10,MATCH(INDIRECT($A$1&amp;"J"&amp;A1046),Relationstabel!$A$3:$A$10,0),MATCH(IFERROR(VALUE(INDIRECT($A$1&amp;"K"&amp;A1046)),0),Relationstabel!$C$1:$K$1,0))</f>
        <v>Naturgas</v>
      </c>
      <c r="J1046" s="1" t="str">
        <f ca="1">INDEX(Anvendelseskode!B:B,MATCH($F1046,Anvendelseskode!$A:$A,0))</f>
        <v>Fritliggende enfamilieshus (parcelhus)</v>
      </c>
      <c r="K1046" s="1" t="str">
        <f ca="1">INDEX(Anvendelseskode!C:C,MATCH($F1046,Anvendelseskode!$A:$A,0))</f>
        <v>Parcelhuse</v>
      </c>
      <c r="L1046" s="1" t="str">
        <f ca="1">INDEX(Anvendelseskode!D:D,MATCH($F1046,Anvendelseskode!$A:$A,0))</f>
        <v>Private husholdninger</v>
      </c>
      <c r="M1046" s="1" t="str">
        <f ca="1">IFERROR(INDEX(SBi!$2:$2,MATCH(H1046,SBi!$1:$1,1)),SBi!$K$2)</f>
        <v>1999-2006</v>
      </c>
      <c r="N1046" s="1">
        <f ca="1">INDEX(SBi!$C$3:$K$28,MATCH(F1046,SBi!$B$3:$B$28,0),MATCH(M1046,SBi!$C$2:$K$2,0))</f>
        <v>83.9</v>
      </c>
      <c r="O1046" s="16">
        <f t="shared" ca="1" si="216"/>
        <v>14.0952</v>
      </c>
      <c r="P1046" s="16" t="str">
        <f ca="1">IFERROR(INDEX(VpD!$2:$2,MATCH(H1046,VpD!$1:$1,1)),VpD!$I$2)</f>
        <v>&gt;1998</v>
      </c>
      <c r="Q1046" s="1">
        <f ca="1">INDEX(VpD!$C$3:$I$27,MATCH(F1046,VpD!$B$3:$B$27,0),MATCH(P1046,VpD!$C$2:$I$2,0))</f>
        <v>72</v>
      </c>
      <c r="R1046" s="16">
        <f t="shared" ca="1" si="217"/>
        <v>12.096</v>
      </c>
      <c r="S1046" s="14">
        <f t="shared" ca="1" si="218"/>
        <v>712434.79</v>
      </c>
      <c r="T1046" s="14">
        <f t="shared" ca="1" si="219"/>
        <v>6169182.79</v>
      </c>
      <c r="U1046" s="14" t="str">
        <f t="shared" ca="1" si="220"/>
        <v>0A3F507E-222C-32B8-E044-0003BA298018</v>
      </c>
    </row>
    <row r="1047" spans="1:21" s="14" customFormat="1" x14ac:dyDescent="0.25">
      <c r="A1047" s="14">
        <f t="shared" si="208"/>
        <v>1047</v>
      </c>
      <c r="B1047" s="14" t="str">
        <f t="shared" ca="1" si="209"/>
        <v>F1B122D1-37F3-4184-97D3-DF166DD317D0</v>
      </c>
      <c r="C1047" s="14" t="str">
        <f t="shared" ca="1" si="210"/>
        <v>Pilehavevænge</v>
      </c>
      <c r="D1047" s="14" t="str">
        <f t="shared" ca="1" si="211"/>
        <v>43</v>
      </c>
      <c r="E1047" s="14" t="str">
        <f t="shared" ca="1" si="212"/>
        <v>10ds</v>
      </c>
      <c r="F1047" s="1">
        <f t="shared" ca="1" si="213"/>
        <v>120</v>
      </c>
      <c r="G1047" s="1">
        <f t="shared" ca="1" si="214"/>
        <v>152</v>
      </c>
      <c r="H1047" s="1">
        <f t="shared" ca="1" si="215"/>
        <v>1969</v>
      </c>
      <c r="I1047" s="1" t="str">
        <f ca="1">INDEX(Relationstabel!$C$3:$K$10,MATCH(INDIRECT($A$1&amp;"J"&amp;A1047),Relationstabel!$A$3:$A$10,0),MATCH(IFERROR(VALUE(INDIRECT($A$1&amp;"K"&amp;A1047)),0),Relationstabel!$C$1:$K$1,0))</f>
        <v>Fjernvarme/ Blokvarme</v>
      </c>
      <c r="J1047" s="1" t="str">
        <f ca="1">INDEX(Anvendelseskode!B:B,MATCH($F1047,Anvendelseskode!$A:$A,0))</f>
        <v>Fritliggende enfamilieshus (parcelhus)</v>
      </c>
      <c r="K1047" s="1" t="str">
        <f ca="1">INDEX(Anvendelseskode!C:C,MATCH($F1047,Anvendelseskode!$A:$A,0))</f>
        <v>Parcelhuse</v>
      </c>
      <c r="L1047" s="1" t="str">
        <f ca="1">INDEX(Anvendelseskode!D:D,MATCH($F1047,Anvendelseskode!$A:$A,0))</f>
        <v>Private husholdninger</v>
      </c>
      <c r="M1047" s="1" t="str">
        <f ca="1">IFERROR(INDEX(SBi!$2:$2,MATCH(H1047,SBi!$1:$1,1)),SBi!$K$2)</f>
        <v>1961-1972</v>
      </c>
      <c r="N1047" s="1">
        <f ca="1">INDEX(SBi!$C$3:$K$28,MATCH(F1047,SBi!$B$3:$B$28,0),MATCH(M1047,SBi!$C$2:$K$2,0))</f>
        <v>134.30000000000001</v>
      </c>
      <c r="O1047" s="16">
        <f t="shared" ca="1" si="216"/>
        <v>20.413600000000002</v>
      </c>
      <c r="P1047" s="16" t="str">
        <f ca="1">IFERROR(INDEX(VpD!$2:$2,MATCH(H1047,VpD!$1:$1,1)),VpD!$I$2)</f>
        <v>1961-1972</v>
      </c>
      <c r="Q1047" s="1">
        <f ca="1">INDEX(VpD!$C$3:$I$27,MATCH(F1047,VpD!$B$3:$B$27,0),MATCH(P1047,VpD!$C$2:$I$2,0))</f>
        <v>143</v>
      </c>
      <c r="R1047" s="16">
        <f t="shared" ca="1" si="217"/>
        <v>21.736000000000001</v>
      </c>
      <c r="S1047" s="14">
        <f t="shared" ca="1" si="218"/>
        <v>711138.55</v>
      </c>
      <c r="T1047" s="14">
        <f t="shared" ca="1" si="219"/>
        <v>6172262.6900000004</v>
      </c>
      <c r="U1047" s="14" t="str">
        <f t="shared" ca="1" si="220"/>
        <v>0A3F507E-1F2F-32B8-E044-0003BA298018</v>
      </c>
    </row>
    <row r="1048" spans="1:21" s="14" customFormat="1" x14ac:dyDescent="0.25">
      <c r="A1048" s="14">
        <f t="shared" si="208"/>
        <v>1048</v>
      </c>
      <c r="B1048" s="14" t="str">
        <f t="shared" ca="1" si="209"/>
        <v>445BA151-8E93-4F69-B440-3999596B8B02</v>
      </c>
      <c r="C1048" s="14" t="str">
        <f t="shared" ca="1" si="210"/>
        <v>Selsøvej</v>
      </c>
      <c r="D1048" s="14" t="str">
        <f t="shared" ca="1" si="211"/>
        <v>54</v>
      </c>
      <c r="E1048" s="14" t="str">
        <f t="shared" ca="1" si="212"/>
        <v>18iv</v>
      </c>
      <c r="F1048" s="1">
        <f t="shared" ca="1" si="213"/>
        <v>120</v>
      </c>
      <c r="G1048" s="1">
        <f t="shared" ca="1" si="214"/>
        <v>119</v>
      </c>
      <c r="H1048" s="1">
        <f t="shared" ca="1" si="215"/>
        <v>1998</v>
      </c>
      <c r="I1048" s="1" t="str">
        <f ca="1">INDEX(Relationstabel!$C$3:$K$10,MATCH(INDIRECT($A$1&amp;"J"&amp;A1048),Relationstabel!$A$3:$A$10,0),MATCH(IFERROR(VALUE(INDIRECT($A$1&amp;"K"&amp;A1048)),0),Relationstabel!$C$1:$K$1,0))</f>
        <v>Naturgas</v>
      </c>
      <c r="J1048" s="1" t="str">
        <f ca="1">INDEX(Anvendelseskode!B:B,MATCH($F1048,Anvendelseskode!$A:$A,0))</f>
        <v>Fritliggende enfamilieshus (parcelhus)</v>
      </c>
      <c r="K1048" s="1" t="str">
        <f ca="1">INDEX(Anvendelseskode!C:C,MATCH($F1048,Anvendelseskode!$A:$A,0))</f>
        <v>Parcelhuse</v>
      </c>
      <c r="L1048" s="1" t="str">
        <f ca="1">INDEX(Anvendelseskode!D:D,MATCH($F1048,Anvendelseskode!$A:$A,0))</f>
        <v>Private husholdninger</v>
      </c>
      <c r="M1048" s="1" t="str">
        <f ca="1">IFERROR(INDEX(SBi!$2:$2,MATCH(H1048,SBi!$1:$1,1)),SBi!$K$2)</f>
        <v>1979-1998</v>
      </c>
      <c r="N1048" s="1">
        <f ca="1">INDEX(SBi!$C$3:$K$28,MATCH(F1048,SBi!$B$3:$B$28,0),MATCH(M1048,SBi!$C$2:$K$2,0))</f>
        <v>105.4</v>
      </c>
      <c r="O1048" s="16">
        <f t="shared" ca="1" si="216"/>
        <v>12.5426</v>
      </c>
      <c r="P1048" s="16" t="str">
        <f ca="1">IFERROR(INDEX(VpD!$2:$2,MATCH(H1048,VpD!$1:$1,1)),VpD!$I$2)</f>
        <v>1979-1998</v>
      </c>
      <c r="Q1048" s="1">
        <f ca="1">INDEX(VpD!$C$3:$I$27,MATCH(F1048,VpD!$B$3:$B$27,0),MATCH(P1048,VpD!$C$2:$I$2,0))</f>
        <v>90</v>
      </c>
      <c r="R1048" s="16">
        <f t="shared" ca="1" si="217"/>
        <v>10.71</v>
      </c>
      <c r="S1048" s="14">
        <f t="shared" ca="1" si="218"/>
        <v>713082.6</v>
      </c>
      <c r="T1048" s="14">
        <f t="shared" ca="1" si="219"/>
        <v>6169129.3899999997</v>
      </c>
      <c r="U1048" s="14" t="str">
        <f t="shared" ca="1" si="220"/>
        <v>0A3F507E-2134-32B8-E044-0003BA298018</v>
      </c>
    </row>
    <row r="1049" spans="1:21" s="14" customFormat="1" x14ac:dyDescent="0.25">
      <c r="A1049" s="14">
        <f t="shared" si="208"/>
        <v>1049</v>
      </c>
      <c r="B1049" s="14" t="str">
        <f t="shared" ca="1" si="209"/>
        <v>44B06E84-CCC1-41EB-849B-977DDEF4C503</v>
      </c>
      <c r="C1049" s="14" t="str">
        <f t="shared" ca="1" si="210"/>
        <v>Svenstrupvej</v>
      </c>
      <c r="D1049" s="14" t="str">
        <f t="shared" ca="1" si="211"/>
        <v>66</v>
      </c>
      <c r="E1049" s="14" t="str">
        <f t="shared" ca="1" si="212"/>
        <v>12ah</v>
      </c>
      <c r="F1049" s="1">
        <f t="shared" ca="1" si="213"/>
        <v>120</v>
      </c>
      <c r="G1049" s="1">
        <f t="shared" ca="1" si="214"/>
        <v>126</v>
      </c>
      <c r="H1049" s="1">
        <f t="shared" ca="1" si="215"/>
        <v>1998</v>
      </c>
      <c r="I1049" s="1" t="str">
        <f ca="1">INDEX(Relationstabel!$C$3:$K$10,MATCH(INDIRECT($A$1&amp;"J"&amp;A1049),Relationstabel!$A$3:$A$10,0),MATCH(IFERROR(VALUE(INDIRECT($A$1&amp;"K"&amp;A1049)),0),Relationstabel!$C$1:$K$1,0))</f>
        <v>Naturgas</v>
      </c>
      <c r="J1049" s="1" t="str">
        <f ca="1">INDEX(Anvendelseskode!B:B,MATCH($F1049,Anvendelseskode!$A:$A,0))</f>
        <v>Fritliggende enfamilieshus (parcelhus)</v>
      </c>
      <c r="K1049" s="1" t="str">
        <f ca="1">INDEX(Anvendelseskode!C:C,MATCH($F1049,Anvendelseskode!$A:$A,0))</f>
        <v>Parcelhuse</v>
      </c>
      <c r="L1049" s="1" t="str">
        <f ca="1">INDEX(Anvendelseskode!D:D,MATCH($F1049,Anvendelseskode!$A:$A,0))</f>
        <v>Private husholdninger</v>
      </c>
      <c r="M1049" s="1" t="str">
        <f ca="1">IFERROR(INDEX(SBi!$2:$2,MATCH(H1049,SBi!$1:$1,1)),SBi!$K$2)</f>
        <v>1979-1998</v>
      </c>
      <c r="N1049" s="1">
        <f ca="1">INDEX(SBi!$C$3:$K$28,MATCH(F1049,SBi!$B$3:$B$28,0),MATCH(M1049,SBi!$C$2:$K$2,0))</f>
        <v>105.4</v>
      </c>
      <c r="O1049" s="16">
        <f t="shared" ca="1" si="216"/>
        <v>13.280400000000002</v>
      </c>
      <c r="P1049" s="16" t="str">
        <f ca="1">IFERROR(INDEX(VpD!$2:$2,MATCH(H1049,VpD!$1:$1,1)),VpD!$I$2)</f>
        <v>1979-1998</v>
      </c>
      <c r="Q1049" s="1">
        <f ca="1">INDEX(VpD!$C$3:$I$27,MATCH(F1049,VpD!$B$3:$B$27,0),MATCH(P1049,VpD!$C$2:$I$2,0))</f>
        <v>90</v>
      </c>
      <c r="R1049" s="16">
        <f t="shared" ca="1" si="217"/>
        <v>11.34</v>
      </c>
      <c r="S1049" s="14">
        <f t="shared" ca="1" si="218"/>
        <v>712318.3</v>
      </c>
      <c r="T1049" s="14">
        <f t="shared" ca="1" si="219"/>
        <v>6169123.7999999998</v>
      </c>
      <c r="U1049" s="14" t="str">
        <f t="shared" ca="1" si="220"/>
        <v>0A3F507E-2234-32B8-E044-0003BA298018</v>
      </c>
    </row>
    <row r="1050" spans="1:21" s="14" customFormat="1" x14ac:dyDescent="0.25">
      <c r="A1050" s="14">
        <f t="shared" si="208"/>
        <v>1050</v>
      </c>
      <c r="B1050" s="14" t="str">
        <f t="shared" ca="1" si="209"/>
        <v>DCA2529D-0651-48C5-98FA-011459A0A190</v>
      </c>
      <c r="C1050" s="14" t="str">
        <f t="shared" ca="1" si="210"/>
        <v>Rendsagervej</v>
      </c>
      <c r="D1050" s="14" t="str">
        <f t="shared" ca="1" si="211"/>
        <v>213</v>
      </c>
      <c r="E1050" s="14" t="str">
        <f t="shared" ca="1" si="212"/>
        <v>9lm</v>
      </c>
      <c r="F1050" s="1">
        <f t="shared" ca="1" si="213"/>
        <v>120</v>
      </c>
      <c r="G1050" s="1">
        <f t="shared" ca="1" si="214"/>
        <v>109</v>
      </c>
      <c r="H1050" s="1">
        <f t="shared" ca="1" si="215"/>
        <v>1973</v>
      </c>
      <c r="I1050" s="1" t="str">
        <f ca="1">INDEX(Relationstabel!$C$3:$K$10,MATCH(INDIRECT($A$1&amp;"J"&amp;A1050),Relationstabel!$A$3:$A$10,0),MATCH(IFERROR(VALUE(INDIRECT($A$1&amp;"K"&amp;A1050)),0),Relationstabel!$C$1:$K$1,0))</f>
        <v>Naturgas</v>
      </c>
      <c r="J1050" s="1" t="str">
        <f ca="1">INDEX(Anvendelseskode!B:B,MATCH($F1050,Anvendelseskode!$A:$A,0))</f>
        <v>Fritliggende enfamilieshus (parcelhus)</v>
      </c>
      <c r="K1050" s="1" t="str">
        <f ca="1">INDEX(Anvendelseskode!C:C,MATCH($F1050,Anvendelseskode!$A:$A,0))</f>
        <v>Parcelhuse</v>
      </c>
      <c r="L1050" s="1" t="str">
        <f ca="1">INDEX(Anvendelseskode!D:D,MATCH($F1050,Anvendelseskode!$A:$A,0))</f>
        <v>Private husholdninger</v>
      </c>
      <c r="M1050" s="1" t="str">
        <f ca="1">IFERROR(INDEX(SBi!$2:$2,MATCH(H1050,SBi!$1:$1,1)),SBi!$K$2)</f>
        <v>1973-1978</v>
      </c>
      <c r="N1050" s="1">
        <f ca="1">INDEX(SBi!$C$3:$K$28,MATCH(F1050,SBi!$B$3:$B$28,0),MATCH(M1050,SBi!$C$2:$K$2,0))</f>
        <v>119.8</v>
      </c>
      <c r="O1050" s="16">
        <f t="shared" ca="1" si="216"/>
        <v>13.058199999999999</v>
      </c>
      <c r="P1050" s="16" t="str">
        <f ca="1">IFERROR(INDEX(VpD!$2:$2,MATCH(H1050,VpD!$1:$1,1)),VpD!$I$2)</f>
        <v>1973-1978</v>
      </c>
      <c r="Q1050" s="1">
        <f ca="1">INDEX(VpD!$C$3:$I$27,MATCH(F1050,VpD!$B$3:$B$27,0),MATCH(P1050,VpD!$C$2:$I$2,0))</f>
        <v>117</v>
      </c>
      <c r="R1050" s="16">
        <f t="shared" ca="1" si="217"/>
        <v>12.753</v>
      </c>
      <c r="S1050" s="14">
        <f t="shared" ca="1" si="218"/>
        <v>710721.24</v>
      </c>
      <c r="T1050" s="14">
        <f t="shared" ca="1" si="219"/>
        <v>6171866.7400000002</v>
      </c>
      <c r="U1050" s="14" t="str">
        <f t="shared" ca="1" si="220"/>
        <v>0A3F507E-203C-32B8-E044-0003BA298018</v>
      </c>
    </row>
    <row r="1051" spans="1:21" s="14" customFormat="1" x14ac:dyDescent="0.25">
      <c r="A1051" s="14">
        <f t="shared" si="208"/>
        <v>1051</v>
      </c>
      <c r="B1051" s="14" t="str">
        <f t="shared" ca="1" si="209"/>
        <v>CFD8B22C-3861-4891-9447-07EC4AB4CC0E</v>
      </c>
      <c r="C1051" s="14" t="str">
        <f t="shared" ca="1" si="210"/>
        <v>Kirkebakke Alle</v>
      </c>
      <c r="D1051" s="14" t="str">
        <f t="shared" ca="1" si="211"/>
        <v>9</v>
      </c>
      <c r="E1051" s="14" t="str">
        <f t="shared" ca="1" si="212"/>
        <v>15cd</v>
      </c>
      <c r="F1051" s="1">
        <f t="shared" ca="1" si="213"/>
        <v>410</v>
      </c>
      <c r="G1051" s="1">
        <f t="shared" ca="1" si="214"/>
        <v>756</v>
      </c>
      <c r="H1051" s="1">
        <f t="shared" ca="1" si="215"/>
        <v>1989</v>
      </c>
      <c r="I1051" s="1" t="str">
        <f ca="1">INDEX(Relationstabel!$C$3:$K$10,MATCH(INDIRECT($A$1&amp;"J"&amp;A1051),Relationstabel!$A$3:$A$10,0),MATCH(IFERROR(VALUE(INDIRECT($A$1&amp;"K"&amp;A1051)),0),Relationstabel!$C$1:$K$1,0))</f>
        <v>Naturgas</v>
      </c>
      <c r="J1051" s="1" t="str">
        <f ca="1">INDEX(Anvendelseskode!B:B,MATCH($F1051,Anvendelseskode!$A:$A,0))</f>
        <v>Bygning til biograf, teater, erhvervsmæssig udstilling, bibliotek, museum, kirke o.lign.</v>
      </c>
      <c r="K1051" s="1" t="str">
        <f ca="1">INDEX(Anvendelseskode!C:C,MATCH($F1051,Anvendelseskode!$A:$A,0))</f>
        <v>Bibliotek, kirke, museum o.l.</v>
      </c>
      <c r="L1051" s="1" t="str">
        <f ca="1">INDEX(Anvendelseskode!D:D,MATCH($F1051,Anvendelseskode!$A:$A,0))</f>
        <v>Kommunale og andre offentlige institutioner</v>
      </c>
      <c r="M1051" s="1" t="str">
        <f ca="1">IFERROR(INDEX(SBi!$2:$2,MATCH(H1051,SBi!$1:$1,1)),SBi!$K$2)</f>
        <v>1979-1998</v>
      </c>
      <c r="N1051" s="1">
        <f ca="1">INDEX(SBi!$C$3:$K$28,MATCH(F1051,SBi!$B$3:$B$28,0),MATCH(M1051,SBi!$C$2:$K$2,0))</f>
        <v>131.19999999999999</v>
      </c>
      <c r="O1051" s="16">
        <f t="shared" ca="1" si="216"/>
        <v>99.18719999999999</v>
      </c>
      <c r="P1051" s="16" t="str">
        <f ca="1">IFERROR(INDEX(VpD!$2:$2,MATCH(H1051,VpD!$1:$1,1)),VpD!$I$2)</f>
        <v>1979-1998</v>
      </c>
      <c r="Q1051" s="1">
        <f ca="1">INDEX(VpD!$C$3:$I$27,MATCH(F1051,VpD!$B$3:$B$27,0),MATCH(P1051,VpD!$C$2:$I$2,0))</f>
        <v>78</v>
      </c>
      <c r="R1051" s="16">
        <f t="shared" ca="1" si="217"/>
        <v>58.968000000000004</v>
      </c>
      <c r="S1051" s="14">
        <f t="shared" ca="1" si="218"/>
        <v>711783.06</v>
      </c>
      <c r="T1051" s="14">
        <f t="shared" ca="1" si="219"/>
        <v>6170886.2300000004</v>
      </c>
      <c r="U1051" s="14" t="str">
        <f t="shared" ca="1" si="220"/>
        <v>0A3F507E-1B3F-32B8-E044-0003BA298018</v>
      </c>
    </row>
    <row r="1052" spans="1:21" s="14" customFormat="1" x14ac:dyDescent="0.25">
      <c r="A1052" s="14">
        <f t="shared" si="208"/>
        <v>1052</v>
      </c>
      <c r="B1052" s="14" t="str">
        <f t="shared" ca="1" si="209"/>
        <v>8E3F3E8C-BBF9-444B-AB05-40E34652E19E</v>
      </c>
      <c r="C1052" s="14" t="str">
        <f t="shared" ca="1" si="210"/>
        <v>Mejsebo</v>
      </c>
      <c r="D1052" s="14" t="str">
        <f t="shared" ca="1" si="211"/>
        <v>20</v>
      </c>
      <c r="E1052" s="14" t="str">
        <f t="shared" ca="1" si="212"/>
        <v>6ri</v>
      </c>
      <c r="F1052" s="1">
        <f t="shared" ca="1" si="213"/>
        <v>130</v>
      </c>
      <c r="G1052" s="1">
        <f t="shared" ca="1" si="214"/>
        <v>112</v>
      </c>
      <c r="H1052" s="1">
        <f t="shared" ca="1" si="215"/>
        <v>1978</v>
      </c>
      <c r="I1052" s="1" t="str">
        <f ca="1">INDEX(Relationstabel!$C$3:$K$10,MATCH(INDIRECT($A$1&amp;"J"&amp;A1052),Relationstabel!$A$3:$A$10,0),MATCH(IFERROR(VALUE(INDIRECT($A$1&amp;"K"&amp;A1052)),0),Relationstabel!$C$1:$K$1,0))</f>
        <v>Fjernvarme/ Blokvarme</v>
      </c>
      <c r="J1052" s="1" t="str">
        <f ca="1">INDEX(Anvendelseskode!B:B,MATCH($F1052,Anvendelseskode!$A:$A,0))</f>
        <v>Række-, kæde-, dobbelthus (lodret adskillelse mellem enhederne)</v>
      </c>
      <c r="K1052" s="1" t="str">
        <f ca="1">INDEX(Anvendelseskode!C:C,MATCH($F1052,Anvendelseskode!$A:$A,0))</f>
        <v>Række-, kæde og dobbelthuse</v>
      </c>
      <c r="L1052" s="1" t="str">
        <f ca="1">INDEX(Anvendelseskode!D:D,MATCH($F1052,Anvendelseskode!$A:$A,0))</f>
        <v>Private husholdninger</v>
      </c>
      <c r="M1052" s="1" t="str">
        <f ca="1">IFERROR(INDEX(SBi!$2:$2,MATCH(H1052,SBi!$1:$1,1)),SBi!$K$2)</f>
        <v>1973-1978</v>
      </c>
      <c r="N1052" s="1">
        <f ca="1">INDEX(SBi!$C$3:$K$28,MATCH(F1052,SBi!$B$3:$B$28,0),MATCH(M1052,SBi!$C$2:$K$2,0))</f>
        <v>112.6</v>
      </c>
      <c r="O1052" s="16">
        <f t="shared" ca="1" si="216"/>
        <v>12.611199999999998</v>
      </c>
      <c r="P1052" s="16" t="str">
        <f ca="1">IFERROR(INDEX(VpD!$2:$2,MATCH(H1052,VpD!$1:$1,1)),VpD!$I$2)</f>
        <v>1973-1978</v>
      </c>
      <c r="Q1052" s="1">
        <f ca="1">INDEX(VpD!$C$3:$I$27,MATCH(F1052,VpD!$B$3:$B$27,0),MATCH(P1052,VpD!$C$2:$I$2,0))</f>
        <v>98</v>
      </c>
      <c r="R1052" s="16">
        <f t="shared" ca="1" si="217"/>
        <v>10.976000000000001</v>
      </c>
      <c r="S1052" s="14">
        <f t="shared" ca="1" si="218"/>
        <v>713627.08</v>
      </c>
      <c r="T1052" s="14">
        <f t="shared" ca="1" si="219"/>
        <v>6169626.4900000002</v>
      </c>
      <c r="U1052" s="14" t="str">
        <f t="shared" ca="1" si="220"/>
        <v>0A3F507E-1D3F-32B8-E044-0003BA298018</v>
      </c>
    </row>
    <row r="1053" spans="1:21" s="14" customFormat="1" x14ac:dyDescent="0.25">
      <c r="A1053" s="14">
        <f t="shared" si="208"/>
        <v>1053</v>
      </c>
      <c r="B1053" s="14" t="str">
        <f t="shared" ca="1" si="209"/>
        <v>08A1ABF5-B6D9-4FF0-A0DC-A941DCCBE06C</v>
      </c>
      <c r="C1053" s="14" t="str">
        <f t="shared" ca="1" si="210"/>
        <v>Nørrebred</v>
      </c>
      <c r="D1053" s="14" t="str">
        <f t="shared" ca="1" si="211"/>
        <v>13</v>
      </c>
      <c r="E1053" s="14" t="str">
        <f t="shared" ca="1" si="212"/>
        <v>12ea</v>
      </c>
      <c r="F1053" s="1">
        <f t="shared" ca="1" si="213"/>
        <v>120</v>
      </c>
      <c r="G1053" s="1">
        <f t="shared" ca="1" si="214"/>
        <v>138</v>
      </c>
      <c r="H1053" s="1">
        <f t="shared" ca="1" si="215"/>
        <v>1972</v>
      </c>
      <c r="I1053" s="1" t="str">
        <f ca="1">INDEX(Relationstabel!$C$3:$K$10,MATCH(INDIRECT($A$1&amp;"J"&amp;A1053),Relationstabel!$A$3:$A$10,0),MATCH(IFERROR(VALUE(INDIRECT($A$1&amp;"K"&amp;A1053)),0),Relationstabel!$C$1:$K$1,0))</f>
        <v>Naturgas</v>
      </c>
      <c r="J1053" s="1" t="str">
        <f ca="1">INDEX(Anvendelseskode!B:B,MATCH($F1053,Anvendelseskode!$A:$A,0))</f>
        <v>Fritliggende enfamilieshus (parcelhus)</v>
      </c>
      <c r="K1053" s="1" t="str">
        <f ca="1">INDEX(Anvendelseskode!C:C,MATCH($F1053,Anvendelseskode!$A:$A,0))</f>
        <v>Parcelhuse</v>
      </c>
      <c r="L1053" s="1" t="str">
        <f ca="1">INDEX(Anvendelseskode!D:D,MATCH($F1053,Anvendelseskode!$A:$A,0))</f>
        <v>Private husholdninger</v>
      </c>
      <c r="M1053" s="1" t="str">
        <f ca="1">IFERROR(INDEX(SBi!$2:$2,MATCH(H1053,SBi!$1:$1,1)),SBi!$K$2)</f>
        <v>1961-1972</v>
      </c>
      <c r="N1053" s="1">
        <f ca="1">INDEX(SBi!$C$3:$K$28,MATCH(F1053,SBi!$B$3:$B$28,0),MATCH(M1053,SBi!$C$2:$K$2,0))</f>
        <v>134.30000000000001</v>
      </c>
      <c r="O1053" s="16">
        <f t="shared" ca="1" si="216"/>
        <v>18.5334</v>
      </c>
      <c r="P1053" s="16" t="str">
        <f ca="1">IFERROR(INDEX(VpD!$2:$2,MATCH(H1053,VpD!$1:$1,1)),VpD!$I$2)</f>
        <v>1961-1972</v>
      </c>
      <c r="Q1053" s="1">
        <f ca="1">INDEX(VpD!$C$3:$I$27,MATCH(F1053,VpD!$B$3:$B$27,0),MATCH(P1053,VpD!$C$2:$I$2,0))</f>
        <v>143</v>
      </c>
      <c r="R1053" s="16">
        <f t="shared" ca="1" si="217"/>
        <v>19.734000000000002</v>
      </c>
      <c r="S1053" s="14">
        <f t="shared" ca="1" si="218"/>
        <v>711551.91</v>
      </c>
      <c r="T1053" s="14">
        <f t="shared" ca="1" si="219"/>
        <v>6171638.8600000003</v>
      </c>
      <c r="U1053" s="14" t="str">
        <f t="shared" ca="1" si="220"/>
        <v>0A3F507E-1E3F-32B8-E044-0003BA298018</v>
      </c>
    </row>
    <row r="1054" spans="1:21" s="14" customFormat="1" x14ac:dyDescent="0.25">
      <c r="A1054" s="14">
        <f t="shared" si="208"/>
        <v>1054</v>
      </c>
      <c r="B1054" s="14" t="str">
        <f t="shared" ca="1" si="209"/>
        <v>29223F21-970F-4087-9FF9-88DCF897E43A</v>
      </c>
      <c r="C1054" s="14" t="str">
        <f t="shared" ca="1" si="210"/>
        <v>Vejlegårdsparken</v>
      </c>
      <c r="D1054" s="14" t="str">
        <f t="shared" ca="1" si="211"/>
        <v>12</v>
      </c>
      <c r="E1054" s="14" t="str">
        <f t="shared" ca="1" si="212"/>
        <v>3æ</v>
      </c>
      <c r="F1054" s="1">
        <f t="shared" ca="1" si="213"/>
        <v>140</v>
      </c>
      <c r="G1054" s="1">
        <f t="shared" ca="1" si="214"/>
        <v>1578</v>
      </c>
      <c r="H1054" s="1">
        <f t="shared" ca="1" si="215"/>
        <v>1966</v>
      </c>
      <c r="I1054" s="1" t="str">
        <f ca="1">INDEX(Relationstabel!$C$3:$K$10,MATCH(INDIRECT($A$1&amp;"J"&amp;A1054),Relationstabel!$A$3:$A$10,0),MATCH(IFERROR(VALUE(INDIRECT($A$1&amp;"K"&amp;A1054)),0),Relationstabel!$C$1:$K$1,0))</f>
        <v>Fjernvarme/ Blokvarme</v>
      </c>
      <c r="J1054" s="1" t="str">
        <f ca="1">INDEX(Anvendelseskode!B:B,MATCH($F1054,Anvendelseskode!$A:$A,0))</f>
        <v>Etageboligbebyggelse</v>
      </c>
      <c r="K1054" s="1" t="str">
        <f ca="1">INDEX(Anvendelseskode!C:C,MATCH($F1054,Anvendelseskode!$A:$A,0))</f>
        <v>Etageboligbebyggelse</v>
      </c>
      <c r="L1054" s="1" t="str">
        <f ca="1">INDEX(Anvendelseskode!D:D,MATCH($F1054,Anvendelseskode!$A:$A,0))</f>
        <v>Private husholdninger</v>
      </c>
      <c r="M1054" s="1" t="str">
        <f ca="1">IFERROR(INDEX(SBi!$2:$2,MATCH(H1054,SBi!$1:$1,1)),SBi!$K$2)</f>
        <v>1961-1972</v>
      </c>
      <c r="N1054" s="1">
        <f ca="1">INDEX(SBi!$C$3:$K$28,MATCH(F1054,SBi!$B$3:$B$28,0),MATCH(M1054,SBi!$C$2:$K$2,0))</f>
        <v>132.30000000000001</v>
      </c>
      <c r="O1054" s="16">
        <f t="shared" ca="1" si="216"/>
        <v>208.76940000000002</v>
      </c>
      <c r="P1054" s="16" t="str">
        <f ca="1">IFERROR(INDEX(VpD!$2:$2,MATCH(H1054,VpD!$1:$1,1)),VpD!$I$2)</f>
        <v>1961-1972</v>
      </c>
      <c r="Q1054" s="1">
        <f ca="1">INDEX(VpD!$C$3:$I$27,MATCH(F1054,VpD!$B$3:$B$27,0),MATCH(P1054,VpD!$C$2:$I$2,0))</f>
        <v>126</v>
      </c>
      <c r="R1054" s="16">
        <f t="shared" ca="1" si="217"/>
        <v>198.828</v>
      </c>
      <c r="S1054" s="14">
        <f t="shared" ca="1" si="218"/>
        <v>713040.26</v>
      </c>
      <c r="T1054" s="14">
        <f t="shared" ca="1" si="219"/>
        <v>6169540.8099999996</v>
      </c>
      <c r="U1054" s="14" t="str">
        <f t="shared" ca="1" si="220"/>
        <v>0A3F507E-243F-32B8-E044-0003BA298018</v>
      </c>
    </row>
    <row r="1055" spans="1:21" s="14" customFormat="1" x14ac:dyDescent="0.25">
      <c r="A1055" s="14">
        <f t="shared" si="208"/>
        <v>1055</v>
      </c>
      <c r="B1055" s="14" t="str">
        <f t="shared" ca="1" si="209"/>
        <v>8AAD3DE0-7628-4969-AEBB-3C5F3EF3AACB</v>
      </c>
      <c r="C1055" s="14" t="str">
        <f t="shared" ca="1" si="210"/>
        <v>Pilehavevænge</v>
      </c>
      <c r="D1055" s="14" t="str">
        <f t="shared" ca="1" si="211"/>
        <v>27</v>
      </c>
      <c r="E1055" s="14" t="str">
        <f t="shared" ca="1" si="212"/>
        <v>10dø</v>
      </c>
      <c r="F1055" s="1">
        <f t="shared" ca="1" si="213"/>
        <v>120</v>
      </c>
      <c r="G1055" s="1">
        <f t="shared" ca="1" si="214"/>
        <v>188</v>
      </c>
      <c r="H1055" s="1">
        <f t="shared" ca="1" si="215"/>
        <v>1980</v>
      </c>
      <c r="I1055" s="1" t="str">
        <f ca="1">INDEX(Relationstabel!$C$3:$K$10,MATCH(INDIRECT($A$1&amp;"J"&amp;A1055),Relationstabel!$A$3:$A$10,0),MATCH(IFERROR(VALUE(INDIRECT($A$1&amp;"K"&amp;A1055)),0),Relationstabel!$C$1:$K$1,0))</f>
        <v>Fjernvarme/ Blokvarme</v>
      </c>
      <c r="J1055" s="1" t="str">
        <f ca="1">INDEX(Anvendelseskode!B:B,MATCH($F1055,Anvendelseskode!$A:$A,0))</f>
        <v>Fritliggende enfamilieshus (parcelhus)</v>
      </c>
      <c r="K1055" s="1" t="str">
        <f ca="1">INDEX(Anvendelseskode!C:C,MATCH($F1055,Anvendelseskode!$A:$A,0))</f>
        <v>Parcelhuse</v>
      </c>
      <c r="L1055" s="1" t="str">
        <f ca="1">INDEX(Anvendelseskode!D:D,MATCH($F1055,Anvendelseskode!$A:$A,0))</f>
        <v>Private husholdninger</v>
      </c>
      <c r="M1055" s="1" t="str">
        <f ca="1">IFERROR(INDEX(SBi!$2:$2,MATCH(H1055,SBi!$1:$1,1)),SBi!$K$2)</f>
        <v>1979-1998</v>
      </c>
      <c r="N1055" s="1">
        <f ca="1">INDEX(SBi!$C$3:$K$28,MATCH(F1055,SBi!$B$3:$B$28,0),MATCH(M1055,SBi!$C$2:$K$2,0))</f>
        <v>105.4</v>
      </c>
      <c r="O1055" s="16">
        <f t="shared" ca="1" si="216"/>
        <v>19.815200000000001</v>
      </c>
      <c r="P1055" s="16" t="str">
        <f ca="1">IFERROR(INDEX(VpD!$2:$2,MATCH(H1055,VpD!$1:$1,1)),VpD!$I$2)</f>
        <v>1979-1998</v>
      </c>
      <c r="Q1055" s="1">
        <f ca="1">INDEX(VpD!$C$3:$I$27,MATCH(F1055,VpD!$B$3:$B$27,0),MATCH(P1055,VpD!$C$2:$I$2,0))</f>
        <v>90</v>
      </c>
      <c r="R1055" s="16">
        <f t="shared" ca="1" si="217"/>
        <v>16.920000000000002</v>
      </c>
      <c r="S1055" s="14">
        <f t="shared" ca="1" si="218"/>
        <v>711071.37</v>
      </c>
      <c r="T1055" s="14">
        <f t="shared" ca="1" si="219"/>
        <v>6172249.4000000004</v>
      </c>
      <c r="U1055" s="14" t="str">
        <f t="shared" ca="1" si="220"/>
        <v>0A3F507E-1F1F-32B8-E044-0003BA298018</v>
      </c>
    </row>
    <row r="1056" spans="1:21" s="14" customFormat="1" x14ac:dyDescent="0.25">
      <c r="A1056" s="14">
        <f t="shared" si="208"/>
        <v>1056</v>
      </c>
      <c r="B1056" s="14" t="str">
        <f t="shared" ca="1" si="209"/>
        <v>0E85A0CD-CF1C-41B3-8B72-C06A867B9BD6</v>
      </c>
      <c r="C1056" s="14" t="str">
        <f t="shared" ca="1" si="210"/>
        <v>Horsbred</v>
      </c>
      <c r="D1056" s="14" t="str">
        <f t="shared" ca="1" si="211"/>
        <v>201</v>
      </c>
      <c r="E1056" s="14" t="str">
        <f t="shared" ca="1" si="212"/>
        <v>17z</v>
      </c>
      <c r="F1056" s="1">
        <f t="shared" ca="1" si="213"/>
        <v>230</v>
      </c>
      <c r="G1056" s="1">
        <f t="shared" ca="1" si="214"/>
        <v>18</v>
      </c>
      <c r="H1056" s="1">
        <f t="shared" ca="1" si="215"/>
        <v>1968</v>
      </c>
      <c r="I1056" s="1" t="str">
        <f ca="1">INDEX(Relationstabel!$C$3:$K$10,MATCH(INDIRECT($A$1&amp;"J"&amp;A1056),Relationstabel!$A$3:$A$10,0),MATCH(IFERROR(VALUE(INDIRECT($A$1&amp;"K"&amp;A1056)),0),Relationstabel!$C$1:$K$1,0))</f>
        <v>Ingen varmeinstallation</v>
      </c>
      <c r="J1056" s="1" t="str">
        <f ca="1">INDEX(Anvendelseskode!B:B,MATCH($F1056,Anvendelseskode!$A:$A,0))</f>
        <v>El-, gas-, vand- eller varmeværk forbrændingsanstalt m.v..</v>
      </c>
      <c r="K1056" s="1" t="str">
        <f ca="1">INDEX(Anvendelseskode!C:C,MATCH($F1056,Anvendelseskode!$A:$A,0))</f>
        <v>El-, gas-, vand- og varmeværker</v>
      </c>
      <c r="L1056" s="1" t="str">
        <f ca="1">INDEX(Anvendelseskode!D:D,MATCH($F1056,Anvendelseskode!$A:$A,0))</f>
        <v>Industri</v>
      </c>
      <c r="M1056" s="1" t="str">
        <f ca="1">IFERROR(INDEX(SBi!$2:$2,MATCH(H1056,SBi!$1:$1,1)),SBi!$K$2)</f>
        <v>1961-1972</v>
      </c>
      <c r="N1056" s="1">
        <f ca="1">INDEX(SBi!$C$3:$K$28,MATCH(F1056,SBi!$B$3:$B$28,0),MATCH(M1056,SBi!$C$2:$K$2,0))</f>
        <v>97</v>
      </c>
      <c r="O1056" s="16">
        <f t="shared" ca="1" si="216"/>
        <v>1.746</v>
      </c>
      <c r="P1056" s="16" t="str">
        <f ca="1">IFERROR(INDEX(VpD!$2:$2,MATCH(H1056,VpD!$1:$1,1)),VpD!$I$2)</f>
        <v>1961-1972</v>
      </c>
      <c r="Q1056" s="1">
        <f ca="1">INDEX(VpD!$C$3:$I$27,MATCH(F1056,VpD!$B$3:$B$27,0),MATCH(P1056,VpD!$C$2:$I$2,0))</f>
        <v>97</v>
      </c>
      <c r="R1056" s="16">
        <f t="shared" ca="1" si="217"/>
        <v>1.746</v>
      </c>
      <c r="S1056" s="14">
        <f t="shared" ca="1" si="218"/>
        <v>711225.8</v>
      </c>
      <c r="T1056" s="14">
        <f t="shared" ca="1" si="219"/>
        <v>6172213.0599999996</v>
      </c>
      <c r="U1056" s="14" t="str">
        <f t="shared" ca="1" si="220"/>
        <v>0A3F507E-1930-32B8-E044-0003BA298018</v>
      </c>
    </row>
    <row r="1057" spans="1:21" s="14" customFormat="1" x14ac:dyDescent="0.25">
      <c r="A1057" s="14">
        <f t="shared" si="208"/>
        <v>1057</v>
      </c>
      <c r="B1057" s="14" t="str">
        <f t="shared" ca="1" si="209"/>
        <v>796C694B-EB71-4DED-B356-A24C7B9A9A24</v>
      </c>
      <c r="C1057" s="14" t="str">
        <f t="shared" ca="1" si="210"/>
        <v>Horsbred</v>
      </c>
      <c r="D1057" s="14" t="str">
        <f t="shared" ca="1" si="211"/>
        <v>201</v>
      </c>
      <c r="E1057" s="14" t="str">
        <f t="shared" ca="1" si="212"/>
        <v>17z</v>
      </c>
      <c r="F1057" s="1">
        <f t="shared" ca="1" si="213"/>
        <v>310</v>
      </c>
      <c r="G1057" s="1">
        <f t="shared" ca="1" si="214"/>
        <v>15</v>
      </c>
      <c r="H1057" s="1">
        <f t="shared" ca="1" si="215"/>
        <v>2006</v>
      </c>
      <c r="I1057" s="1" t="str">
        <f ca="1">INDEX(Relationstabel!$C$3:$K$10,MATCH(INDIRECT($A$1&amp;"J"&amp;A1057),Relationstabel!$A$3:$A$10,0),MATCH(IFERROR(VALUE(INDIRECT($A$1&amp;"K"&amp;A1057)),0),Relationstabel!$C$1:$K$1,0))</f>
        <v>Ingen varmeinstallation</v>
      </c>
      <c r="J1057" s="1" t="str">
        <f ca="1">INDEX(Anvendelseskode!B:B,MATCH($F1057,Anvendelseskode!$A:$A,0))</f>
        <v>Transport- og garageanlæg (fragtmandshal, lufthavnsbygning, banegårdsbygning, parkeringshus).</v>
      </c>
      <c r="K1057" s="1" t="str">
        <f ca="1">INDEX(Anvendelseskode!C:C,MATCH($F1057,Anvendelseskode!$A:$A,0))</f>
        <v>Transport- eller garageanlæg</v>
      </c>
      <c r="L1057" s="1" t="str">
        <f ca="1">INDEX(Anvendelseskode!D:D,MATCH($F1057,Anvendelseskode!$A:$A,0))</f>
        <v>Handel og servicevirksomheder</v>
      </c>
      <c r="M1057" s="1" t="str">
        <f ca="1">IFERROR(INDEX(SBi!$2:$2,MATCH(H1057,SBi!$1:$1,1)),SBi!$K$2)</f>
        <v>1999-2006</v>
      </c>
      <c r="N1057" s="1">
        <f ca="1">INDEX(SBi!$C$3:$K$28,MATCH(F1057,SBi!$B$3:$B$28,0),MATCH(M1057,SBi!$C$2:$K$2,0))</f>
        <v>68</v>
      </c>
      <c r="O1057" s="16">
        <f t="shared" ca="1" si="216"/>
        <v>1.02</v>
      </c>
      <c r="P1057" s="16" t="str">
        <f ca="1">IFERROR(INDEX(VpD!$2:$2,MATCH(H1057,VpD!$1:$1,1)),VpD!$I$2)</f>
        <v>&gt;1998</v>
      </c>
      <c r="Q1057" s="1">
        <f ca="1">INDEX(VpD!$C$3:$I$27,MATCH(F1057,VpD!$B$3:$B$27,0),MATCH(P1057,VpD!$C$2:$I$2,0))</f>
        <v>68</v>
      </c>
      <c r="R1057" s="16">
        <f t="shared" ca="1" si="217"/>
        <v>1.02</v>
      </c>
      <c r="S1057" s="14">
        <f t="shared" ca="1" si="218"/>
        <v>711225.8</v>
      </c>
      <c r="T1057" s="14">
        <f t="shared" ca="1" si="219"/>
        <v>6172213.0599999996</v>
      </c>
      <c r="U1057" s="14" t="str">
        <f t="shared" ca="1" si="220"/>
        <v>0A3F507E-1930-32B8-E044-0003BA298018</v>
      </c>
    </row>
    <row r="1058" spans="1:21" s="14" customFormat="1" x14ac:dyDescent="0.25">
      <c r="A1058" s="14">
        <f t="shared" si="208"/>
        <v>1058</v>
      </c>
      <c r="B1058" s="14" t="str">
        <f t="shared" ca="1" si="209"/>
        <v>8199C0C6-2C5C-4F83-A026-551DAA8EC681</v>
      </c>
      <c r="C1058" s="14" t="str">
        <f t="shared" ca="1" si="210"/>
        <v>Horsbred</v>
      </c>
      <c r="D1058" s="14" t="str">
        <f t="shared" ca="1" si="211"/>
        <v>201</v>
      </c>
      <c r="E1058" s="14" t="str">
        <f t="shared" ca="1" si="212"/>
        <v>17z</v>
      </c>
      <c r="F1058" s="1">
        <f t="shared" ca="1" si="213"/>
        <v>290</v>
      </c>
      <c r="G1058" s="1">
        <f t="shared" ca="1" si="214"/>
        <v>10</v>
      </c>
      <c r="H1058" s="1">
        <f t="shared" ca="1" si="215"/>
        <v>2000</v>
      </c>
      <c r="I1058" s="1" t="str">
        <f ca="1">INDEX(Relationstabel!$C$3:$K$10,MATCH(INDIRECT($A$1&amp;"J"&amp;A1058),Relationstabel!$A$3:$A$10,0),MATCH(IFERROR(VALUE(INDIRECT($A$1&amp;"K"&amp;A1058)),0),Relationstabel!$C$1:$K$1,0))</f>
        <v>Fjernvarme/ Blokvarme</v>
      </c>
      <c r="J1058" s="1" t="str">
        <f ca="1">INDEX(Anvendelseskode!B:B,MATCH($F1058,Anvendelseskode!$A:$A,0))</f>
        <v>Anden bygning til landbrug, industri etc</v>
      </c>
      <c r="K1058" s="1" t="str">
        <f ca="1">INDEX(Anvendelseskode!C:C,MATCH($F1058,Anvendelseskode!$A:$A,0))</f>
        <v>Anden bygning til produktion</v>
      </c>
      <c r="L1058" s="1" t="str">
        <f ca="1">INDEX(Anvendelseskode!D:D,MATCH($F1058,Anvendelseskode!$A:$A,0))</f>
        <v>Industri</v>
      </c>
      <c r="M1058" s="1" t="str">
        <f ca="1">IFERROR(INDEX(SBi!$2:$2,MATCH(H1058,SBi!$1:$1,1)),SBi!$K$2)</f>
        <v>1999-2006</v>
      </c>
      <c r="N1058" s="1">
        <f ca="1">INDEX(SBi!$C$3:$K$28,MATCH(F1058,SBi!$B$3:$B$28,0),MATCH(M1058,SBi!$C$2:$K$2,0))</f>
        <v>66</v>
      </c>
      <c r="O1058" s="16">
        <f t="shared" ca="1" si="216"/>
        <v>0.66</v>
      </c>
      <c r="P1058" s="16" t="str">
        <f ca="1">IFERROR(INDEX(VpD!$2:$2,MATCH(H1058,VpD!$1:$1,1)),VpD!$I$2)</f>
        <v>&gt;1998</v>
      </c>
      <c r="Q1058" s="1">
        <f ca="1">INDEX(VpD!$C$3:$I$27,MATCH(F1058,VpD!$B$3:$B$27,0),MATCH(P1058,VpD!$C$2:$I$2,0))</f>
        <v>66</v>
      </c>
      <c r="R1058" s="16">
        <f t="shared" ca="1" si="217"/>
        <v>0.66</v>
      </c>
      <c r="S1058" s="14">
        <f t="shared" ca="1" si="218"/>
        <v>711225.8</v>
      </c>
      <c r="T1058" s="14">
        <f t="shared" ca="1" si="219"/>
        <v>6172213.0599999996</v>
      </c>
      <c r="U1058" s="14" t="str">
        <f t="shared" ca="1" si="220"/>
        <v>0A3F507E-1930-32B8-E044-0003BA298018</v>
      </c>
    </row>
    <row r="1059" spans="1:21" s="14" customFormat="1" x14ac:dyDescent="0.25">
      <c r="A1059" s="14">
        <f t="shared" si="208"/>
        <v>1059</v>
      </c>
      <c r="B1059" s="14" t="str">
        <f t="shared" ca="1" si="209"/>
        <v>5E2644C3-3441-44B6-822A-FB2DB9B07A25</v>
      </c>
      <c r="C1059" s="14" t="str">
        <f t="shared" ca="1" si="210"/>
        <v>Horsbred</v>
      </c>
      <c r="D1059" s="14" t="str">
        <f t="shared" ca="1" si="211"/>
        <v>201</v>
      </c>
      <c r="E1059" s="14" t="str">
        <f t="shared" ca="1" si="212"/>
        <v>17z</v>
      </c>
      <c r="F1059" s="1">
        <f t="shared" ca="1" si="213"/>
        <v>230</v>
      </c>
      <c r="G1059" s="1">
        <f t="shared" ca="1" si="214"/>
        <v>312</v>
      </c>
      <c r="H1059" s="1">
        <f t="shared" ca="1" si="215"/>
        <v>1968</v>
      </c>
      <c r="I1059" s="1" t="str">
        <f ca="1">INDEX(Relationstabel!$C$3:$K$10,MATCH(INDIRECT($A$1&amp;"J"&amp;A1059),Relationstabel!$A$3:$A$10,0),MATCH(IFERROR(VALUE(INDIRECT($A$1&amp;"K"&amp;A1059)),0),Relationstabel!$C$1:$K$1,0))</f>
        <v>Fjernvarme/ Blokvarme</v>
      </c>
      <c r="J1059" s="1" t="str">
        <f ca="1">INDEX(Anvendelseskode!B:B,MATCH($F1059,Anvendelseskode!$A:$A,0))</f>
        <v>El-, gas-, vand- eller varmeværk forbrændingsanstalt m.v..</v>
      </c>
      <c r="K1059" s="1" t="str">
        <f ca="1">INDEX(Anvendelseskode!C:C,MATCH($F1059,Anvendelseskode!$A:$A,0))</f>
        <v>El-, gas-, vand- og varmeværker</v>
      </c>
      <c r="L1059" s="1" t="str">
        <f ca="1">INDEX(Anvendelseskode!D:D,MATCH($F1059,Anvendelseskode!$A:$A,0))</f>
        <v>Industri</v>
      </c>
      <c r="M1059" s="1" t="str">
        <f ca="1">IFERROR(INDEX(SBi!$2:$2,MATCH(H1059,SBi!$1:$1,1)),SBi!$K$2)</f>
        <v>1961-1972</v>
      </c>
      <c r="N1059" s="1">
        <f ca="1">INDEX(SBi!$C$3:$K$28,MATCH(F1059,SBi!$B$3:$B$28,0),MATCH(M1059,SBi!$C$2:$K$2,0))</f>
        <v>97</v>
      </c>
      <c r="O1059" s="16">
        <f t="shared" ca="1" si="216"/>
        <v>30.263999999999999</v>
      </c>
      <c r="P1059" s="16" t="str">
        <f ca="1">IFERROR(INDEX(VpD!$2:$2,MATCH(H1059,VpD!$1:$1,1)),VpD!$I$2)</f>
        <v>1961-1972</v>
      </c>
      <c r="Q1059" s="1">
        <f ca="1">INDEX(VpD!$C$3:$I$27,MATCH(F1059,VpD!$B$3:$B$27,0),MATCH(P1059,VpD!$C$2:$I$2,0))</f>
        <v>97</v>
      </c>
      <c r="R1059" s="16">
        <f t="shared" ca="1" si="217"/>
        <v>30.263999999999999</v>
      </c>
      <c r="S1059" s="14">
        <f t="shared" ca="1" si="218"/>
        <v>711225.8</v>
      </c>
      <c r="T1059" s="14">
        <f t="shared" ca="1" si="219"/>
        <v>6172213.0599999996</v>
      </c>
      <c r="U1059" s="14" t="str">
        <f t="shared" ca="1" si="220"/>
        <v>0A3F507E-1930-32B8-E044-0003BA298018</v>
      </c>
    </row>
    <row r="1060" spans="1:21" s="14" customFormat="1" x14ac:dyDescent="0.25">
      <c r="A1060" s="14">
        <f t="shared" si="208"/>
        <v>1060</v>
      </c>
      <c r="B1060" s="14" t="str">
        <f t="shared" ca="1" si="209"/>
        <v>659D6FCB-BC5F-4000-B6C9-E86940E4C3B2</v>
      </c>
      <c r="C1060" s="14" t="str">
        <f t="shared" ca="1" si="210"/>
        <v>Hyttebovej</v>
      </c>
      <c r="D1060" s="14" t="str">
        <f t="shared" ca="1" si="211"/>
        <v>45</v>
      </c>
      <c r="E1060" s="14" t="str">
        <f t="shared" ca="1" si="212"/>
        <v>24dd</v>
      </c>
      <c r="F1060" s="1">
        <f t="shared" ca="1" si="213"/>
        <v>120</v>
      </c>
      <c r="G1060" s="1">
        <f t="shared" ca="1" si="214"/>
        <v>144</v>
      </c>
      <c r="H1060" s="1">
        <f t="shared" ca="1" si="215"/>
        <v>1956</v>
      </c>
      <c r="I1060" s="1" t="str">
        <f ca="1">INDEX(Relationstabel!$C$3:$K$10,MATCH(INDIRECT($A$1&amp;"J"&amp;A1060),Relationstabel!$A$3:$A$10,0),MATCH(IFERROR(VALUE(INDIRECT($A$1&amp;"K"&amp;A1060)),0),Relationstabel!$C$1:$K$1,0))</f>
        <v>Naturgas</v>
      </c>
      <c r="J1060" s="1" t="str">
        <f ca="1">INDEX(Anvendelseskode!B:B,MATCH($F1060,Anvendelseskode!$A:$A,0))</f>
        <v>Fritliggende enfamilieshus (parcelhus)</v>
      </c>
      <c r="K1060" s="1" t="str">
        <f ca="1">INDEX(Anvendelseskode!C:C,MATCH($F1060,Anvendelseskode!$A:$A,0))</f>
        <v>Parcelhuse</v>
      </c>
      <c r="L1060" s="1" t="str">
        <f ca="1">INDEX(Anvendelseskode!D:D,MATCH($F1060,Anvendelseskode!$A:$A,0))</f>
        <v>Private husholdninger</v>
      </c>
      <c r="M1060" s="1" t="str">
        <f ca="1">IFERROR(INDEX(SBi!$2:$2,MATCH(H1060,SBi!$1:$1,1)),SBi!$K$2)</f>
        <v>1951-1960</v>
      </c>
      <c r="N1060" s="1">
        <f ca="1">INDEX(SBi!$C$3:$K$28,MATCH(F1060,SBi!$B$3:$B$28,0),MATCH(M1060,SBi!$C$2:$K$2,0))</f>
        <v>154.9</v>
      </c>
      <c r="O1060" s="16">
        <f t="shared" ca="1" si="216"/>
        <v>22.305600000000002</v>
      </c>
      <c r="P1060" s="16" t="str">
        <f ca="1">IFERROR(INDEX(VpD!$2:$2,MATCH(H1060,VpD!$1:$1,1)),VpD!$I$2)</f>
        <v>1951-1960</v>
      </c>
      <c r="Q1060" s="1">
        <f ca="1">INDEX(VpD!$C$3:$I$27,MATCH(F1060,VpD!$B$3:$B$27,0),MATCH(P1060,VpD!$C$2:$I$2,0))</f>
        <v>204</v>
      </c>
      <c r="R1060" s="16">
        <f t="shared" ca="1" si="217"/>
        <v>29.376000000000001</v>
      </c>
      <c r="S1060" s="14">
        <f t="shared" ca="1" si="218"/>
        <v>713879.68</v>
      </c>
      <c r="T1060" s="14">
        <f t="shared" ca="1" si="219"/>
        <v>6169085.25</v>
      </c>
      <c r="U1060" s="14" t="str">
        <f t="shared" ca="1" si="220"/>
        <v>0A3F507E-1A30-32B8-E044-0003BA298018</v>
      </c>
    </row>
    <row r="1061" spans="1:21" s="14" customFormat="1" x14ac:dyDescent="0.25">
      <c r="A1061" s="14">
        <f t="shared" si="208"/>
        <v>1061</v>
      </c>
      <c r="B1061" s="14" t="str">
        <f t="shared" ca="1" si="209"/>
        <v>9A3A7BC6-30BB-46DC-8B62-44EF3C344691</v>
      </c>
      <c r="C1061" s="14" t="str">
        <f t="shared" ca="1" si="210"/>
        <v>Kollerupvej</v>
      </c>
      <c r="D1061" s="14" t="str">
        <f t="shared" ca="1" si="211"/>
        <v>49</v>
      </c>
      <c r="E1061" s="14" t="str">
        <f t="shared" ca="1" si="212"/>
        <v>6ht</v>
      </c>
      <c r="F1061" s="1">
        <f t="shared" ca="1" si="213"/>
        <v>130</v>
      </c>
      <c r="G1061" s="1">
        <f t="shared" ca="1" si="214"/>
        <v>135</v>
      </c>
      <c r="H1061" s="1">
        <f t="shared" ca="1" si="215"/>
        <v>1964</v>
      </c>
      <c r="I1061" s="1" t="str">
        <f ca="1">INDEX(Relationstabel!$C$3:$K$10,MATCH(INDIRECT($A$1&amp;"J"&amp;A1061),Relationstabel!$A$3:$A$10,0),MATCH(IFERROR(VALUE(INDIRECT($A$1&amp;"K"&amp;A1061)),0),Relationstabel!$C$1:$K$1,0))</f>
        <v>Naturgas</v>
      </c>
      <c r="J1061" s="1" t="str">
        <f ca="1">INDEX(Anvendelseskode!B:B,MATCH($F1061,Anvendelseskode!$A:$A,0))</f>
        <v>Række-, kæde-, dobbelthus (lodret adskillelse mellem enhederne)</v>
      </c>
      <c r="K1061" s="1" t="str">
        <f ca="1">INDEX(Anvendelseskode!C:C,MATCH($F1061,Anvendelseskode!$A:$A,0))</f>
        <v>Række-, kæde og dobbelthuse</v>
      </c>
      <c r="L1061" s="1" t="str">
        <f ca="1">INDEX(Anvendelseskode!D:D,MATCH($F1061,Anvendelseskode!$A:$A,0))</f>
        <v>Private husholdninger</v>
      </c>
      <c r="M1061" s="1" t="str">
        <f ca="1">IFERROR(INDEX(SBi!$2:$2,MATCH(H1061,SBi!$1:$1,1)),SBi!$K$2)</f>
        <v>1961-1972</v>
      </c>
      <c r="N1061" s="1">
        <f ca="1">INDEX(SBi!$C$3:$K$28,MATCH(F1061,SBi!$B$3:$B$28,0),MATCH(M1061,SBi!$C$2:$K$2,0))</f>
        <v>119.9</v>
      </c>
      <c r="O1061" s="16">
        <f t="shared" ca="1" si="216"/>
        <v>16.186499999999999</v>
      </c>
      <c r="P1061" s="16" t="str">
        <f ca="1">IFERROR(INDEX(VpD!$2:$2,MATCH(H1061,VpD!$1:$1,1)),VpD!$I$2)</f>
        <v>1961-1972</v>
      </c>
      <c r="Q1061" s="1">
        <f ca="1">INDEX(VpD!$C$3:$I$27,MATCH(F1061,VpD!$B$3:$B$27,0),MATCH(P1061,VpD!$C$2:$I$2,0))</f>
        <v>120</v>
      </c>
      <c r="R1061" s="16">
        <f t="shared" ca="1" si="217"/>
        <v>16.2</v>
      </c>
      <c r="S1061" s="14">
        <f t="shared" ca="1" si="218"/>
        <v>713717.41</v>
      </c>
      <c r="T1061" s="14">
        <f t="shared" ca="1" si="219"/>
        <v>6169081.7400000002</v>
      </c>
      <c r="U1061" s="14" t="str">
        <f t="shared" ca="1" si="220"/>
        <v>0A3F507E-1C30-32B8-E044-0003BA298018</v>
      </c>
    </row>
    <row r="1062" spans="1:21" s="14" customFormat="1" x14ac:dyDescent="0.25">
      <c r="A1062" s="14">
        <f t="shared" si="208"/>
        <v>1062</v>
      </c>
      <c r="B1062" s="14" t="str">
        <f t="shared" ca="1" si="209"/>
        <v>C2AEF062-CF56-4A13-86D4-2CEE24B080AB</v>
      </c>
      <c r="C1062" s="14" t="str">
        <f t="shared" ca="1" si="210"/>
        <v>Bellishaven</v>
      </c>
      <c r="D1062" s="14" t="str">
        <f t="shared" ca="1" si="211"/>
        <v>44</v>
      </c>
      <c r="E1062" s="14" t="str">
        <f t="shared" ca="1" si="212"/>
        <v>27ar</v>
      </c>
      <c r="F1062" s="1">
        <f t="shared" ca="1" si="213"/>
        <v>130</v>
      </c>
      <c r="G1062" s="1">
        <f t="shared" ca="1" si="214"/>
        <v>120</v>
      </c>
      <c r="H1062" s="1">
        <f t="shared" ca="1" si="215"/>
        <v>1993</v>
      </c>
      <c r="I1062" s="1" t="str">
        <f ca="1">INDEX(Relationstabel!$C$3:$K$10,MATCH(INDIRECT($A$1&amp;"J"&amp;A1062),Relationstabel!$A$3:$A$10,0),MATCH(IFERROR(VALUE(INDIRECT($A$1&amp;"K"&amp;A1062)),0),Relationstabel!$C$1:$K$1,0))</f>
        <v>Fjernvarme/ Blokvarme</v>
      </c>
      <c r="J1062" s="1" t="str">
        <f ca="1">INDEX(Anvendelseskode!B:B,MATCH($F1062,Anvendelseskode!$A:$A,0))</f>
        <v>Række-, kæde-, dobbelthus (lodret adskillelse mellem enhederne)</v>
      </c>
      <c r="K1062" s="1" t="str">
        <f ca="1">INDEX(Anvendelseskode!C:C,MATCH($F1062,Anvendelseskode!$A:$A,0))</f>
        <v>Række-, kæde og dobbelthuse</v>
      </c>
      <c r="L1062" s="1" t="str">
        <f ca="1">INDEX(Anvendelseskode!D:D,MATCH($F1062,Anvendelseskode!$A:$A,0))</f>
        <v>Private husholdninger</v>
      </c>
      <c r="M1062" s="1" t="str">
        <f ca="1">IFERROR(INDEX(SBi!$2:$2,MATCH(H1062,SBi!$1:$1,1)),SBi!$K$2)</f>
        <v>1979-1998</v>
      </c>
      <c r="N1062" s="1">
        <f ca="1">INDEX(SBi!$C$3:$K$28,MATCH(F1062,SBi!$B$3:$B$28,0),MATCH(M1062,SBi!$C$2:$K$2,0))</f>
        <v>96.8</v>
      </c>
      <c r="O1062" s="16">
        <f t="shared" ca="1" si="216"/>
        <v>11.616</v>
      </c>
      <c r="P1062" s="16" t="str">
        <f ca="1">IFERROR(INDEX(VpD!$2:$2,MATCH(H1062,VpD!$1:$1,1)),VpD!$I$2)</f>
        <v>1979-1998</v>
      </c>
      <c r="Q1062" s="1">
        <f ca="1">INDEX(VpD!$C$3:$I$27,MATCH(F1062,VpD!$B$3:$B$27,0),MATCH(P1062,VpD!$C$2:$I$2,0))</f>
        <v>74</v>
      </c>
      <c r="R1062" s="16">
        <f t="shared" ca="1" si="217"/>
        <v>8.8800000000000008</v>
      </c>
      <c r="S1062" s="14">
        <f t="shared" ca="1" si="218"/>
        <v>711575.45</v>
      </c>
      <c r="T1062" s="14">
        <f t="shared" ca="1" si="219"/>
        <v>6172501.1600000001</v>
      </c>
      <c r="U1062" s="14" t="str">
        <f t="shared" ca="1" si="220"/>
        <v>0A3F507E-1534-32B8-E044-0003BA298018</v>
      </c>
    </row>
    <row r="1063" spans="1:21" s="14" customFormat="1" x14ac:dyDescent="0.25">
      <c r="A1063" s="14">
        <f t="shared" si="208"/>
        <v>1063</v>
      </c>
      <c r="B1063" s="14" t="str">
        <f t="shared" ca="1" si="209"/>
        <v>5D87ED4F-397A-4885-BB76-AF06FAD64EB2</v>
      </c>
      <c r="C1063" s="14" t="str">
        <f t="shared" ca="1" si="210"/>
        <v>Humlebo</v>
      </c>
      <c r="D1063" s="14" t="str">
        <f t="shared" ca="1" si="211"/>
        <v>18</v>
      </c>
      <c r="E1063" s="14" t="str">
        <f t="shared" ca="1" si="212"/>
        <v>6yv</v>
      </c>
      <c r="F1063" s="1">
        <f t="shared" ca="1" si="213"/>
        <v>130</v>
      </c>
      <c r="G1063" s="1">
        <f t="shared" ca="1" si="214"/>
        <v>109</v>
      </c>
      <c r="H1063" s="1">
        <f t="shared" ca="1" si="215"/>
        <v>1978</v>
      </c>
      <c r="I1063" s="1" t="str">
        <f ca="1">INDEX(Relationstabel!$C$3:$K$10,MATCH(INDIRECT($A$1&amp;"J"&amp;A1063),Relationstabel!$A$3:$A$10,0),MATCH(IFERROR(VALUE(INDIRECT($A$1&amp;"K"&amp;A1063)),0),Relationstabel!$C$1:$K$1,0))</f>
        <v>Fjernvarme/ Blokvarme</v>
      </c>
      <c r="J1063" s="1" t="str">
        <f ca="1">INDEX(Anvendelseskode!B:B,MATCH($F1063,Anvendelseskode!$A:$A,0))</f>
        <v>Række-, kæde-, dobbelthus (lodret adskillelse mellem enhederne)</v>
      </c>
      <c r="K1063" s="1" t="str">
        <f ca="1">INDEX(Anvendelseskode!C:C,MATCH($F1063,Anvendelseskode!$A:$A,0))</f>
        <v>Række-, kæde og dobbelthuse</v>
      </c>
      <c r="L1063" s="1" t="str">
        <f ca="1">INDEX(Anvendelseskode!D:D,MATCH($F1063,Anvendelseskode!$A:$A,0))</f>
        <v>Private husholdninger</v>
      </c>
      <c r="M1063" s="1" t="str">
        <f ca="1">IFERROR(INDEX(SBi!$2:$2,MATCH(H1063,SBi!$1:$1,1)),SBi!$K$2)</f>
        <v>1973-1978</v>
      </c>
      <c r="N1063" s="1">
        <f ca="1">INDEX(SBi!$C$3:$K$28,MATCH(F1063,SBi!$B$3:$B$28,0),MATCH(M1063,SBi!$C$2:$K$2,0))</f>
        <v>112.6</v>
      </c>
      <c r="O1063" s="16">
        <f t="shared" ca="1" si="216"/>
        <v>12.273399999999999</v>
      </c>
      <c r="P1063" s="16" t="str">
        <f ca="1">IFERROR(INDEX(VpD!$2:$2,MATCH(H1063,VpD!$1:$1,1)),VpD!$I$2)</f>
        <v>1973-1978</v>
      </c>
      <c r="Q1063" s="1">
        <f ca="1">INDEX(VpD!$C$3:$I$27,MATCH(F1063,VpD!$B$3:$B$27,0),MATCH(P1063,VpD!$C$2:$I$2,0))</f>
        <v>98</v>
      </c>
      <c r="R1063" s="16">
        <f t="shared" ca="1" si="217"/>
        <v>10.682</v>
      </c>
      <c r="S1063" s="14">
        <f t="shared" ca="1" si="218"/>
        <v>713499.58</v>
      </c>
      <c r="T1063" s="14">
        <f t="shared" ca="1" si="219"/>
        <v>6169766.9299999997</v>
      </c>
      <c r="U1063" s="14" t="str">
        <f t="shared" ca="1" si="220"/>
        <v>0A3F507E-1943-32B8-E044-0003BA298018</v>
      </c>
    </row>
    <row r="1064" spans="1:21" s="14" customFormat="1" x14ac:dyDescent="0.25">
      <c r="A1064" s="14">
        <f t="shared" si="208"/>
        <v>1064</v>
      </c>
      <c r="B1064" s="14" t="str">
        <f t="shared" ca="1" si="209"/>
        <v>B29451CB-EFE8-47E5-8599-C42A6BF7CC96</v>
      </c>
      <c r="C1064" s="14" t="str">
        <f t="shared" ca="1" si="210"/>
        <v>Hyttebovej</v>
      </c>
      <c r="D1064" s="14" t="str">
        <f t="shared" ca="1" si="211"/>
        <v>68</v>
      </c>
      <c r="E1064" s="14" t="str">
        <f t="shared" ca="1" si="212"/>
        <v>24bf</v>
      </c>
      <c r="F1064" s="1">
        <f t="shared" ca="1" si="213"/>
        <v>120</v>
      </c>
      <c r="G1064" s="1">
        <f t="shared" ca="1" si="214"/>
        <v>155</v>
      </c>
      <c r="H1064" s="1">
        <f t="shared" ca="1" si="215"/>
        <v>2009</v>
      </c>
      <c r="I1064" s="1" t="str">
        <f ca="1">INDEX(Relationstabel!$C$3:$K$10,MATCH(INDIRECT($A$1&amp;"J"&amp;A1064),Relationstabel!$A$3:$A$10,0),MATCH(IFERROR(VALUE(INDIRECT($A$1&amp;"K"&amp;A1064)),0),Relationstabel!$C$1:$K$1,0))</f>
        <v>Naturgas</v>
      </c>
      <c r="J1064" s="1" t="str">
        <f ca="1">INDEX(Anvendelseskode!B:B,MATCH($F1064,Anvendelseskode!$A:$A,0))</f>
        <v>Fritliggende enfamilieshus (parcelhus)</v>
      </c>
      <c r="K1064" s="1" t="str">
        <f ca="1">INDEX(Anvendelseskode!C:C,MATCH($F1064,Anvendelseskode!$A:$A,0))</f>
        <v>Parcelhuse</v>
      </c>
      <c r="L1064" s="1" t="str">
        <f ca="1">INDEX(Anvendelseskode!D:D,MATCH($F1064,Anvendelseskode!$A:$A,0))</f>
        <v>Private husholdninger</v>
      </c>
      <c r="M1064" s="1" t="str">
        <f ca="1">IFERROR(INDEX(SBi!$2:$2,MATCH(H1064,SBi!$1:$1,1)),SBi!$K$2)</f>
        <v>Efter 2006</v>
      </c>
      <c r="N1064" s="1">
        <f ca="1">INDEX(SBi!$C$3:$K$28,MATCH(F1064,SBi!$B$3:$B$28,0),MATCH(M1064,SBi!$C$2:$K$2,0))</f>
        <v>67.3</v>
      </c>
      <c r="O1064" s="16">
        <f t="shared" ca="1" si="216"/>
        <v>10.4315</v>
      </c>
      <c r="P1064" s="16" t="str">
        <f ca="1">IFERROR(INDEX(VpD!$2:$2,MATCH(H1064,VpD!$1:$1,1)),VpD!$I$2)</f>
        <v>&gt;1998</v>
      </c>
      <c r="Q1064" s="1">
        <f ca="1">INDEX(VpD!$C$3:$I$27,MATCH(F1064,VpD!$B$3:$B$27,0),MATCH(P1064,VpD!$C$2:$I$2,0))</f>
        <v>72</v>
      </c>
      <c r="R1064" s="16">
        <f t="shared" ca="1" si="217"/>
        <v>11.16</v>
      </c>
      <c r="S1064" s="14">
        <f t="shared" ca="1" si="218"/>
        <v>713713.53</v>
      </c>
      <c r="T1064" s="14">
        <f t="shared" ca="1" si="219"/>
        <v>6169007.0599999996</v>
      </c>
      <c r="U1064" s="14" t="str">
        <f t="shared" ca="1" si="220"/>
        <v>0A3F507E-1A43-32B8-E044-0003BA298018</v>
      </c>
    </row>
    <row r="1065" spans="1:21" s="14" customFormat="1" x14ac:dyDescent="0.25">
      <c r="A1065" s="14">
        <f t="shared" si="208"/>
        <v>1065</v>
      </c>
      <c r="B1065" s="14" t="str">
        <f t="shared" ca="1" si="209"/>
        <v>0314E726-6595-402A-8F7B-EF9C94359894</v>
      </c>
      <c r="C1065" s="14" t="str">
        <f t="shared" ca="1" si="210"/>
        <v>Krabben</v>
      </c>
      <c r="D1065" s="14" t="str">
        <f t="shared" ca="1" si="211"/>
        <v>7</v>
      </c>
      <c r="E1065" s="14" t="str">
        <f t="shared" ca="1" si="212"/>
        <v>96</v>
      </c>
      <c r="F1065" s="1">
        <f t="shared" ca="1" si="213"/>
        <v>530</v>
      </c>
      <c r="G1065" s="1">
        <f t="shared" ca="1" si="214"/>
        <v>562</v>
      </c>
      <c r="H1065" s="1">
        <f t="shared" ca="1" si="215"/>
        <v>2005</v>
      </c>
      <c r="I1065" s="1" t="str">
        <f ca="1">INDEX(Relationstabel!$C$3:$K$10,MATCH(INDIRECT($A$1&amp;"J"&amp;A1065),Relationstabel!$A$3:$A$10,0),MATCH(IFERROR(VALUE(INDIRECT($A$1&amp;"K"&amp;A1065)),0),Relationstabel!$C$1:$K$1,0))</f>
        <v>Elvarme</v>
      </c>
      <c r="J1065" s="1" t="str">
        <f ca="1">INDEX(Anvendelseskode!B:B,MATCH($F1065,Anvendelseskode!$A:$A,0))</f>
        <v>Bygning i forbindelse med idrætsudøvelse (klubhus, idrætshal, svømmehal o.lign.).</v>
      </c>
      <c r="K1065" s="1" t="str">
        <f ca="1">INDEX(Anvendelseskode!C:C,MATCH($F1065,Anvendelseskode!$A:$A,0))</f>
        <v>Bygning i forbindelse med idrætsudøvelse (klubhus, idrætshal, svømmehal o.lign.).</v>
      </c>
      <c r="L1065" s="1" t="str">
        <f ca="1">INDEX(Anvendelseskode!D:D,MATCH($F1065,Anvendelseskode!$A:$A,0))</f>
        <v>Kommunale og andre offentlige institutioner</v>
      </c>
      <c r="M1065" s="1" t="str">
        <f ca="1">IFERROR(INDEX(SBi!$2:$2,MATCH(H1065,SBi!$1:$1,1)),SBi!$K$2)</f>
        <v>1999-2006</v>
      </c>
      <c r="N1065" s="1">
        <f ca="1">INDEX(SBi!$C$3:$K$28,MATCH(F1065,SBi!$B$3:$B$28,0),MATCH(M1065,SBi!$C$2:$K$2,0))</f>
        <v>138.30000000000001</v>
      </c>
      <c r="O1065" s="16">
        <f t="shared" ca="1" si="216"/>
        <v>77.724600000000009</v>
      </c>
      <c r="P1065" s="16" t="str">
        <f ca="1">IFERROR(INDEX(VpD!$2:$2,MATCH(H1065,VpD!$1:$1,1)),VpD!$I$2)</f>
        <v>&gt;1998</v>
      </c>
      <c r="Q1065" s="1">
        <f ca="1">INDEX(VpD!$C$3:$I$27,MATCH(F1065,VpD!$B$3:$B$27,0),MATCH(P1065,VpD!$C$2:$I$2,0))</f>
        <v>72</v>
      </c>
      <c r="R1065" s="16">
        <f t="shared" ca="1" si="217"/>
        <v>40.463999999999999</v>
      </c>
      <c r="S1065" s="14">
        <f t="shared" ca="1" si="218"/>
        <v>713918.34</v>
      </c>
      <c r="T1065" s="14">
        <f t="shared" ca="1" si="219"/>
        <v>6168234.0800000001</v>
      </c>
      <c r="U1065" s="14" t="str">
        <f t="shared" ca="1" si="220"/>
        <v>0A3F507E-1C43-32B8-E044-0003BA298018</v>
      </c>
    </row>
    <row r="1066" spans="1:21" s="14" customFormat="1" x14ac:dyDescent="0.25">
      <c r="A1066" s="14">
        <f t="shared" si="208"/>
        <v>1066</v>
      </c>
      <c r="B1066" s="14" t="str">
        <f t="shared" ca="1" si="209"/>
        <v>233DB9E4-0923-495A-8262-4C1DC3288DBA</v>
      </c>
      <c r="C1066" s="14" t="str">
        <f t="shared" ca="1" si="210"/>
        <v>Rendsagervej</v>
      </c>
      <c r="D1066" s="14" t="str">
        <f t="shared" ca="1" si="211"/>
        <v>227</v>
      </c>
      <c r="E1066" s="14" t="str">
        <f t="shared" ca="1" si="212"/>
        <v>9le</v>
      </c>
      <c r="F1066" s="1">
        <f t="shared" ca="1" si="213"/>
        <v>120</v>
      </c>
      <c r="G1066" s="1">
        <f t="shared" ca="1" si="214"/>
        <v>109</v>
      </c>
      <c r="H1066" s="1">
        <f t="shared" ca="1" si="215"/>
        <v>1973</v>
      </c>
      <c r="I1066" s="1" t="str">
        <f ca="1">INDEX(Relationstabel!$C$3:$K$10,MATCH(INDIRECT($A$1&amp;"J"&amp;A1066),Relationstabel!$A$3:$A$10,0),MATCH(IFERROR(VALUE(INDIRECT($A$1&amp;"K"&amp;A1066)),0),Relationstabel!$C$1:$K$1,0))</f>
        <v>Naturgas</v>
      </c>
      <c r="J1066" s="1" t="str">
        <f ca="1">INDEX(Anvendelseskode!B:B,MATCH($F1066,Anvendelseskode!$A:$A,0))</f>
        <v>Fritliggende enfamilieshus (parcelhus)</v>
      </c>
      <c r="K1066" s="1" t="str">
        <f ca="1">INDEX(Anvendelseskode!C:C,MATCH($F1066,Anvendelseskode!$A:$A,0))</f>
        <v>Parcelhuse</v>
      </c>
      <c r="L1066" s="1" t="str">
        <f ca="1">INDEX(Anvendelseskode!D:D,MATCH($F1066,Anvendelseskode!$A:$A,0))</f>
        <v>Private husholdninger</v>
      </c>
      <c r="M1066" s="1" t="str">
        <f ca="1">IFERROR(INDEX(SBi!$2:$2,MATCH(H1066,SBi!$1:$1,1)),SBi!$K$2)</f>
        <v>1973-1978</v>
      </c>
      <c r="N1066" s="1">
        <f ca="1">INDEX(SBi!$C$3:$K$28,MATCH(F1066,SBi!$B$3:$B$28,0),MATCH(M1066,SBi!$C$2:$K$2,0))</f>
        <v>119.8</v>
      </c>
      <c r="O1066" s="16">
        <f t="shared" ca="1" si="216"/>
        <v>13.058199999999999</v>
      </c>
      <c r="P1066" s="16" t="str">
        <f ca="1">IFERROR(INDEX(VpD!$2:$2,MATCH(H1066,VpD!$1:$1,1)),VpD!$I$2)</f>
        <v>1973-1978</v>
      </c>
      <c r="Q1066" s="1">
        <f ca="1">INDEX(VpD!$C$3:$I$27,MATCH(F1066,VpD!$B$3:$B$27,0),MATCH(P1066,VpD!$C$2:$I$2,0))</f>
        <v>117</v>
      </c>
      <c r="R1066" s="16">
        <f t="shared" ca="1" si="217"/>
        <v>12.753</v>
      </c>
      <c r="S1066" s="14">
        <f t="shared" ca="1" si="218"/>
        <v>710753.3</v>
      </c>
      <c r="T1066" s="14">
        <f t="shared" ca="1" si="219"/>
        <v>6171923.4400000004</v>
      </c>
      <c r="U1066" s="14" t="str">
        <f t="shared" ca="1" si="220"/>
        <v>0A3F507E-2043-32B8-E044-0003BA298018</v>
      </c>
    </row>
    <row r="1067" spans="1:21" s="14" customFormat="1" x14ac:dyDescent="0.25">
      <c r="A1067" s="14">
        <f t="shared" si="208"/>
        <v>1067</v>
      </c>
      <c r="B1067" s="14" t="str">
        <f t="shared" ca="1" si="209"/>
        <v>CA5801B7-667B-42EB-9433-1E5881CA6ED9</v>
      </c>
      <c r="C1067" s="14" t="str">
        <f t="shared" ca="1" si="210"/>
        <v>Bjørnebo</v>
      </c>
      <c r="D1067" s="14" t="str">
        <f t="shared" ca="1" si="211"/>
        <v>17</v>
      </c>
      <c r="E1067" s="14" t="str">
        <f t="shared" ca="1" si="212"/>
        <v>6nn</v>
      </c>
      <c r="F1067" s="1">
        <f t="shared" ca="1" si="213"/>
        <v>130</v>
      </c>
      <c r="G1067" s="1">
        <f t="shared" ca="1" si="214"/>
        <v>102</v>
      </c>
      <c r="H1067" s="1">
        <f t="shared" ca="1" si="215"/>
        <v>1977</v>
      </c>
      <c r="I1067" s="1" t="str">
        <f ca="1">INDEX(Relationstabel!$C$3:$K$10,MATCH(INDIRECT($A$1&amp;"J"&amp;A1067),Relationstabel!$A$3:$A$10,0),MATCH(IFERROR(VALUE(INDIRECT($A$1&amp;"K"&amp;A1067)),0),Relationstabel!$C$1:$K$1,0))</f>
        <v>Fjernvarme/ Blokvarme</v>
      </c>
      <c r="J1067" s="1" t="str">
        <f ca="1">INDEX(Anvendelseskode!B:B,MATCH($F1067,Anvendelseskode!$A:$A,0))</f>
        <v>Række-, kæde-, dobbelthus (lodret adskillelse mellem enhederne)</v>
      </c>
      <c r="K1067" s="1" t="str">
        <f ca="1">INDEX(Anvendelseskode!C:C,MATCH($F1067,Anvendelseskode!$A:$A,0))</f>
        <v>Række-, kæde og dobbelthuse</v>
      </c>
      <c r="L1067" s="1" t="str">
        <f ca="1">INDEX(Anvendelseskode!D:D,MATCH($F1067,Anvendelseskode!$A:$A,0))</f>
        <v>Private husholdninger</v>
      </c>
      <c r="M1067" s="1" t="str">
        <f ca="1">IFERROR(INDEX(SBi!$2:$2,MATCH(H1067,SBi!$1:$1,1)),SBi!$K$2)</f>
        <v>1973-1978</v>
      </c>
      <c r="N1067" s="1">
        <f ca="1">INDEX(SBi!$C$3:$K$28,MATCH(F1067,SBi!$B$3:$B$28,0),MATCH(M1067,SBi!$C$2:$K$2,0))</f>
        <v>112.6</v>
      </c>
      <c r="O1067" s="16">
        <f t="shared" ca="1" si="216"/>
        <v>11.485199999999999</v>
      </c>
      <c r="P1067" s="16" t="str">
        <f ca="1">IFERROR(INDEX(VpD!$2:$2,MATCH(H1067,VpD!$1:$1,1)),VpD!$I$2)</f>
        <v>1973-1978</v>
      </c>
      <c r="Q1067" s="1">
        <f ca="1">INDEX(VpD!$C$3:$I$27,MATCH(F1067,VpD!$B$3:$B$27,0),MATCH(P1067,VpD!$C$2:$I$2,0))</f>
        <v>98</v>
      </c>
      <c r="R1067" s="16">
        <f t="shared" ca="1" si="217"/>
        <v>9.9960000000000004</v>
      </c>
      <c r="S1067" s="14">
        <f t="shared" ca="1" si="218"/>
        <v>713509.6</v>
      </c>
      <c r="T1067" s="14">
        <f t="shared" ca="1" si="219"/>
        <v>6169486.4900000002</v>
      </c>
      <c r="U1067" s="14" t="str">
        <f t="shared" ca="1" si="220"/>
        <v>0A3F507E-1548-32B8-E044-0003BA298018</v>
      </c>
    </row>
    <row r="1068" spans="1:21" s="14" customFormat="1" x14ac:dyDescent="0.25">
      <c r="A1068" s="14">
        <f t="shared" si="208"/>
        <v>1068</v>
      </c>
      <c r="B1068" s="14" t="str">
        <f t="shared" ca="1" si="209"/>
        <v>4A75E000-7E9C-4079-AC36-1414E1F3D67B</v>
      </c>
      <c r="C1068" s="14" t="str">
        <f t="shared" ca="1" si="210"/>
        <v>Bøgstedvej</v>
      </c>
      <c r="D1068" s="14" t="str">
        <f t="shared" ca="1" si="211"/>
        <v>4</v>
      </c>
      <c r="E1068" s="14" t="str">
        <f t="shared" ca="1" si="212"/>
        <v>24id</v>
      </c>
      <c r="F1068" s="1">
        <f t="shared" ca="1" si="213"/>
        <v>130</v>
      </c>
      <c r="G1068" s="1">
        <f t="shared" ca="1" si="214"/>
        <v>122</v>
      </c>
      <c r="H1068" s="1">
        <f t="shared" ca="1" si="215"/>
        <v>1980</v>
      </c>
      <c r="I1068" s="1" t="str">
        <f ca="1">INDEX(Relationstabel!$C$3:$K$10,MATCH(INDIRECT($A$1&amp;"J"&amp;A1068),Relationstabel!$A$3:$A$10,0),MATCH(IFERROR(VALUE(INDIRECT($A$1&amp;"K"&amp;A1068)),0),Relationstabel!$C$1:$K$1,0))</f>
        <v>Naturgas</v>
      </c>
      <c r="J1068" s="1" t="str">
        <f ca="1">INDEX(Anvendelseskode!B:B,MATCH($F1068,Anvendelseskode!$A:$A,0))</f>
        <v>Række-, kæde-, dobbelthus (lodret adskillelse mellem enhederne)</v>
      </c>
      <c r="K1068" s="1" t="str">
        <f ca="1">INDEX(Anvendelseskode!C:C,MATCH($F1068,Anvendelseskode!$A:$A,0))</f>
        <v>Række-, kæde og dobbelthuse</v>
      </c>
      <c r="L1068" s="1" t="str">
        <f ca="1">INDEX(Anvendelseskode!D:D,MATCH($F1068,Anvendelseskode!$A:$A,0))</f>
        <v>Private husholdninger</v>
      </c>
      <c r="M1068" s="1" t="str">
        <f ca="1">IFERROR(INDEX(SBi!$2:$2,MATCH(H1068,SBi!$1:$1,1)),SBi!$K$2)</f>
        <v>1979-1998</v>
      </c>
      <c r="N1068" s="1">
        <f ca="1">INDEX(SBi!$C$3:$K$28,MATCH(F1068,SBi!$B$3:$B$28,0),MATCH(M1068,SBi!$C$2:$K$2,0))</f>
        <v>96.8</v>
      </c>
      <c r="O1068" s="16">
        <f t="shared" ca="1" si="216"/>
        <v>11.8096</v>
      </c>
      <c r="P1068" s="16" t="str">
        <f ca="1">IFERROR(INDEX(VpD!$2:$2,MATCH(H1068,VpD!$1:$1,1)),VpD!$I$2)</f>
        <v>1979-1998</v>
      </c>
      <c r="Q1068" s="1">
        <f ca="1">INDEX(VpD!$C$3:$I$27,MATCH(F1068,VpD!$B$3:$B$27,0),MATCH(P1068,VpD!$C$2:$I$2,0))</f>
        <v>74</v>
      </c>
      <c r="R1068" s="16">
        <f t="shared" ca="1" si="217"/>
        <v>9.0280000000000005</v>
      </c>
      <c r="S1068" s="14">
        <f t="shared" ca="1" si="218"/>
        <v>714157.83</v>
      </c>
      <c r="T1068" s="14">
        <f t="shared" ca="1" si="219"/>
        <v>6168809</v>
      </c>
      <c r="U1068" s="14" t="str">
        <f t="shared" ca="1" si="220"/>
        <v>0A3F507E-1648-32B8-E044-0003BA298018</v>
      </c>
    </row>
    <row r="1069" spans="1:21" s="14" customFormat="1" x14ac:dyDescent="0.25">
      <c r="A1069" s="14">
        <f t="shared" si="208"/>
        <v>1069</v>
      </c>
      <c r="B1069" s="14" t="str">
        <f t="shared" ca="1" si="209"/>
        <v>00102401-E415-478A-B572-C93F86EB3072</v>
      </c>
      <c r="C1069" s="14" t="str">
        <f t="shared" ca="1" si="210"/>
        <v>Horsbred</v>
      </c>
      <c r="D1069" s="14" t="str">
        <f t="shared" ca="1" si="211"/>
        <v>185</v>
      </c>
      <c r="E1069" s="14" t="str">
        <f t="shared" ca="1" si="212"/>
        <v>20ad</v>
      </c>
      <c r="F1069" s="1">
        <f t="shared" ca="1" si="213"/>
        <v>120</v>
      </c>
      <c r="G1069" s="1">
        <f t="shared" ca="1" si="214"/>
        <v>115</v>
      </c>
      <c r="H1069" s="1">
        <f t="shared" ca="1" si="215"/>
        <v>1969</v>
      </c>
      <c r="I1069" s="1" t="str">
        <f ca="1">INDEX(Relationstabel!$C$3:$K$10,MATCH(INDIRECT($A$1&amp;"J"&amp;A1069),Relationstabel!$A$3:$A$10,0),MATCH(IFERROR(VALUE(INDIRECT($A$1&amp;"K"&amp;A1069)),0),Relationstabel!$C$1:$K$1,0))</f>
        <v>Fjernvarme/ Blokvarme</v>
      </c>
      <c r="J1069" s="1" t="str">
        <f ca="1">INDEX(Anvendelseskode!B:B,MATCH($F1069,Anvendelseskode!$A:$A,0))</f>
        <v>Fritliggende enfamilieshus (parcelhus)</v>
      </c>
      <c r="K1069" s="1" t="str">
        <f ca="1">INDEX(Anvendelseskode!C:C,MATCH($F1069,Anvendelseskode!$A:$A,0))</f>
        <v>Parcelhuse</v>
      </c>
      <c r="L1069" s="1" t="str">
        <f ca="1">INDEX(Anvendelseskode!D:D,MATCH($F1069,Anvendelseskode!$A:$A,0))</f>
        <v>Private husholdninger</v>
      </c>
      <c r="M1069" s="1" t="str">
        <f ca="1">IFERROR(INDEX(SBi!$2:$2,MATCH(H1069,SBi!$1:$1,1)),SBi!$K$2)</f>
        <v>1961-1972</v>
      </c>
      <c r="N1069" s="1">
        <f ca="1">INDEX(SBi!$C$3:$K$28,MATCH(F1069,SBi!$B$3:$B$28,0),MATCH(M1069,SBi!$C$2:$K$2,0))</f>
        <v>134.30000000000001</v>
      </c>
      <c r="O1069" s="16">
        <f t="shared" ca="1" si="216"/>
        <v>15.444500000000001</v>
      </c>
      <c r="P1069" s="16" t="str">
        <f ca="1">IFERROR(INDEX(VpD!$2:$2,MATCH(H1069,VpD!$1:$1,1)),VpD!$I$2)</f>
        <v>1961-1972</v>
      </c>
      <c r="Q1069" s="1">
        <f ca="1">INDEX(VpD!$C$3:$I$27,MATCH(F1069,VpD!$B$3:$B$27,0),MATCH(P1069,VpD!$C$2:$I$2,0))</f>
        <v>143</v>
      </c>
      <c r="R1069" s="16">
        <f t="shared" ca="1" si="217"/>
        <v>16.445</v>
      </c>
      <c r="S1069" s="14">
        <f t="shared" ca="1" si="218"/>
        <v>711308.4</v>
      </c>
      <c r="T1069" s="14">
        <f t="shared" ca="1" si="219"/>
        <v>6172154.9199999999</v>
      </c>
      <c r="U1069" s="14" t="str">
        <f t="shared" ca="1" si="220"/>
        <v>0A3F507E-1928-32B8-E044-0003BA298018</v>
      </c>
    </row>
    <row r="1070" spans="1:21" s="14" customFormat="1" x14ac:dyDescent="0.25">
      <c r="A1070" s="14">
        <f t="shared" si="208"/>
        <v>1070</v>
      </c>
      <c r="B1070" s="14" t="str">
        <f t="shared" ca="1" si="209"/>
        <v>65B94852-CD69-48BB-A72D-F240960CD2C7</v>
      </c>
      <c r="C1070" s="14" t="str">
        <f t="shared" ca="1" si="210"/>
        <v>Hyttebovej</v>
      </c>
      <c r="D1070" s="14" t="str">
        <f t="shared" ca="1" si="211"/>
        <v>37</v>
      </c>
      <c r="E1070" s="14" t="str">
        <f t="shared" ca="1" si="212"/>
        <v>24dh</v>
      </c>
      <c r="F1070" s="1">
        <f t="shared" ca="1" si="213"/>
        <v>120</v>
      </c>
      <c r="G1070" s="1">
        <f t="shared" ca="1" si="214"/>
        <v>115</v>
      </c>
      <c r="H1070" s="1">
        <f t="shared" ca="1" si="215"/>
        <v>1992</v>
      </c>
      <c r="I1070" s="1" t="str">
        <f ca="1">INDEX(Relationstabel!$C$3:$K$10,MATCH(INDIRECT($A$1&amp;"J"&amp;A1070),Relationstabel!$A$3:$A$10,0),MATCH(IFERROR(VALUE(INDIRECT($A$1&amp;"K"&amp;A1070)),0),Relationstabel!$C$1:$K$1,0))</f>
        <v>Naturgas</v>
      </c>
      <c r="J1070" s="1" t="str">
        <f ca="1">INDEX(Anvendelseskode!B:B,MATCH($F1070,Anvendelseskode!$A:$A,0))</f>
        <v>Fritliggende enfamilieshus (parcelhus)</v>
      </c>
      <c r="K1070" s="1" t="str">
        <f ca="1">INDEX(Anvendelseskode!C:C,MATCH($F1070,Anvendelseskode!$A:$A,0))</f>
        <v>Parcelhuse</v>
      </c>
      <c r="L1070" s="1" t="str">
        <f ca="1">INDEX(Anvendelseskode!D:D,MATCH($F1070,Anvendelseskode!$A:$A,0))</f>
        <v>Private husholdninger</v>
      </c>
      <c r="M1070" s="1" t="str">
        <f ca="1">IFERROR(INDEX(SBi!$2:$2,MATCH(H1070,SBi!$1:$1,1)),SBi!$K$2)</f>
        <v>1979-1998</v>
      </c>
      <c r="N1070" s="1">
        <f ca="1">INDEX(SBi!$C$3:$K$28,MATCH(F1070,SBi!$B$3:$B$28,0),MATCH(M1070,SBi!$C$2:$K$2,0))</f>
        <v>105.4</v>
      </c>
      <c r="O1070" s="16">
        <f t="shared" ca="1" si="216"/>
        <v>12.121</v>
      </c>
      <c r="P1070" s="16" t="str">
        <f ca="1">IFERROR(INDEX(VpD!$2:$2,MATCH(H1070,VpD!$1:$1,1)),VpD!$I$2)</f>
        <v>1979-1998</v>
      </c>
      <c r="Q1070" s="1">
        <f ca="1">INDEX(VpD!$C$3:$I$27,MATCH(F1070,VpD!$B$3:$B$27,0),MATCH(P1070,VpD!$C$2:$I$2,0))</f>
        <v>90</v>
      </c>
      <c r="R1070" s="16">
        <f t="shared" ca="1" si="217"/>
        <v>10.35</v>
      </c>
      <c r="S1070" s="14">
        <f t="shared" ca="1" si="218"/>
        <v>713946.17</v>
      </c>
      <c r="T1070" s="14">
        <f t="shared" ca="1" si="219"/>
        <v>6169123.0700000003</v>
      </c>
      <c r="U1070" s="14" t="str">
        <f t="shared" ca="1" si="220"/>
        <v>0A3F507E-1A28-32B8-E044-0003BA298018</v>
      </c>
    </row>
    <row r="1071" spans="1:21" s="14" customFormat="1" x14ac:dyDescent="0.25">
      <c r="A1071" s="14">
        <f t="shared" si="208"/>
        <v>1071</v>
      </c>
      <c r="B1071" s="14" t="str">
        <f t="shared" ca="1" si="209"/>
        <v>80A53A60-9042-47F6-B2CE-A2466AEEEC98</v>
      </c>
      <c r="C1071" s="14" t="str">
        <f t="shared" ca="1" si="210"/>
        <v>Hasselbo</v>
      </c>
      <c r="D1071" s="14" t="str">
        <f t="shared" ca="1" si="211"/>
        <v>14</v>
      </c>
      <c r="E1071" s="14" t="str">
        <f t="shared" ca="1" si="212"/>
        <v>6vh</v>
      </c>
      <c r="F1071" s="1">
        <f t="shared" ca="1" si="213"/>
        <v>130</v>
      </c>
      <c r="G1071" s="1">
        <f t="shared" ca="1" si="214"/>
        <v>109</v>
      </c>
      <c r="H1071" s="1">
        <f t="shared" ca="1" si="215"/>
        <v>1978</v>
      </c>
      <c r="I1071" s="1" t="str">
        <f ca="1">INDEX(Relationstabel!$C$3:$K$10,MATCH(INDIRECT($A$1&amp;"J"&amp;A1071),Relationstabel!$A$3:$A$10,0),MATCH(IFERROR(VALUE(INDIRECT($A$1&amp;"K"&amp;A1071)),0),Relationstabel!$C$1:$K$1,0))</f>
        <v>Fjernvarme/ Blokvarme</v>
      </c>
      <c r="J1071" s="1" t="str">
        <f ca="1">INDEX(Anvendelseskode!B:B,MATCH($F1071,Anvendelseskode!$A:$A,0))</f>
        <v>Række-, kæde-, dobbelthus (lodret adskillelse mellem enhederne)</v>
      </c>
      <c r="K1071" s="1" t="str">
        <f ca="1">INDEX(Anvendelseskode!C:C,MATCH($F1071,Anvendelseskode!$A:$A,0))</f>
        <v>Række-, kæde og dobbelthuse</v>
      </c>
      <c r="L1071" s="1" t="str">
        <f ca="1">INDEX(Anvendelseskode!D:D,MATCH($F1071,Anvendelseskode!$A:$A,0))</f>
        <v>Private husholdninger</v>
      </c>
      <c r="M1071" s="1" t="str">
        <f ca="1">IFERROR(INDEX(SBi!$2:$2,MATCH(H1071,SBi!$1:$1,1)),SBi!$K$2)</f>
        <v>1973-1978</v>
      </c>
      <c r="N1071" s="1">
        <f ca="1">INDEX(SBi!$C$3:$K$28,MATCH(F1071,SBi!$B$3:$B$28,0),MATCH(M1071,SBi!$C$2:$K$2,0))</f>
        <v>112.6</v>
      </c>
      <c r="O1071" s="16">
        <f t="shared" ca="1" si="216"/>
        <v>12.273399999999999</v>
      </c>
      <c r="P1071" s="16" t="str">
        <f ca="1">IFERROR(INDEX(VpD!$2:$2,MATCH(H1071,VpD!$1:$1,1)),VpD!$I$2)</f>
        <v>1973-1978</v>
      </c>
      <c r="Q1071" s="1">
        <f ca="1">INDEX(VpD!$C$3:$I$27,MATCH(F1071,VpD!$B$3:$B$27,0),MATCH(P1071,VpD!$C$2:$I$2,0))</f>
        <v>98</v>
      </c>
      <c r="R1071" s="16">
        <f t="shared" ca="1" si="217"/>
        <v>10.682</v>
      </c>
      <c r="S1071" s="14">
        <f t="shared" ca="1" si="218"/>
        <v>713400.12</v>
      </c>
      <c r="T1071" s="14">
        <f t="shared" ca="1" si="219"/>
        <v>6169657.2699999996</v>
      </c>
      <c r="U1071" s="14" t="str">
        <f t="shared" ca="1" si="220"/>
        <v>0A3F507E-1844-32B8-E044-0003BA298018</v>
      </c>
    </row>
    <row r="1072" spans="1:21" s="14" customFormat="1" x14ac:dyDescent="0.25">
      <c r="A1072" s="14">
        <f t="shared" si="208"/>
        <v>1072</v>
      </c>
      <c r="B1072" s="14" t="str">
        <f t="shared" ca="1" si="209"/>
        <v>44698F4D-CA8A-4150-B1EA-17567E0878FD</v>
      </c>
      <c r="C1072" s="14" t="str">
        <f t="shared" ca="1" si="210"/>
        <v>Ved Bækken</v>
      </c>
      <c r="D1072" s="14" t="str">
        <f t="shared" ca="1" si="211"/>
        <v>7</v>
      </c>
      <c r="E1072" s="14" t="str">
        <f t="shared" ca="1" si="212"/>
        <v>16ax</v>
      </c>
      <c r="F1072" s="1">
        <f t="shared" ca="1" si="213"/>
        <v>120</v>
      </c>
      <c r="G1072" s="1">
        <f t="shared" ca="1" si="214"/>
        <v>176</v>
      </c>
      <c r="H1072" s="1">
        <f t="shared" ca="1" si="215"/>
        <v>1980</v>
      </c>
      <c r="I1072" s="1" t="str">
        <f ca="1">INDEX(Relationstabel!$C$3:$K$10,MATCH(INDIRECT($A$1&amp;"J"&amp;A1072),Relationstabel!$A$3:$A$10,0),MATCH(IFERROR(VALUE(INDIRECT($A$1&amp;"K"&amp;A1072)),0),Relationstabel!$C$1:$K$1,0))</f>
        <v>Naturgas</v>
      </c>
      <c r="J1072" s="1" t="str">
        <f ca="1">INDEX(Anvendelseskode!B:B,MATCH($F1072,Anvendelseskode!$A:$A,0))</f>
        <v>Fritliggende enfamilieshus (parcelhus)</v>
      </c>
      <c r="K1072" s="1" t="str">
        <f ca="1">INDEX(Anvendelseskode!C:C,MATCH($F1072,Anvendelseskode!$A:$A,0))</f>
        <v>Parcelhuse</v>
      </c>
      <c r="L1072" s="1" t="str">
        <f ca="1">INDEX(Anvendelseskode!D:D,MATCH($F1072,Anvendelseskode!$A:$A,0))</f>
        <v>Private husholdninger</v>
      </c>
      <c r="M1072" s="1" t="str">
        <f ca="1">IFERROR(INDEX(SBi!$2:$2,MATCH(H1072,SBi!$1:$1,1)),SBi!$K$2)</f>
        <v>1979-1998</v>
      </c>
      <c r="N1072" s="1">
        <f ca="1">INDEX(SBi!$C$3:$K$28,MATCH(F1072,SBi!$B$3:$B$28,0),MATCH(M1072,SBi!$C$2:$K$2,0))</f>
        <v>105.4</v>
      </c>
      <c r="O1072" s="16">
        <f t="shared" ca="1" si="216"/>
        <v>18.5504</v>
      </c>
      <c r="P1072" s="16" t="str">
        <f ca="1">IFERROR(INDEX(VpD!$2:$2,MATCH(H1072,VpD!$1:$1,1)),VpD!$I$2)</f>
        <v>1979-1998</v>
      </c>
      <c r="Q1072" s="1">
        <f ca="1">INDEX(VpD!$C$3:$I$27,MATCH(F1072,VpD!$B$3:$B$27,0),MATCH(P1072,VpD!$C$2:$I$2,0))</f>
        <v>90</v>
      </c>
      <c r="R1072" s="16">
        <f t="shared" ca="1" si="217"/>
        <v>15.84</v>
      </c>
      <c r="S1072" s="14">
        <f t="shared" ca="1" si="218"/>
        <v>711639.65</v>
      </c>
      <c r="T1072" s="14">
        <f t="shared" ca="1" si="219"/>
        <v>6170637.5199999996</v>
      </c>
      <c r="U1072" s="14" t="str">
        <f t="shared" ca="1" si="220"/>
        <v>0A3F507E-242F-32B8-E044-0003BA298018</v>
      </c>
    </row>
    <row r="1073" spans="1:21" s="14" customFormat="1" x14ac:dyDescent="0.25">
      <c r="A1073" s="14">
        <f t="shared" si="208"/>
        <v>1073</v>
      </c>
      <c r="B1073" s="14" t="str">
        <f t="shared" ca="1" si="209"/>
        <v>663041D7-D0D9-4477-8483-3C7E508A232F</v>
      </c>
      <c r="C1073" s="14" t="str">
        <f t="shared" ca="1" si="210"/>
        <v>Bellishaven</v>
      </c>
      <c r="D1073" s="14" t="str">
        <f t="shared" ca="1" si="211"/>
        <v>43</v>
      </c>
      <c r="E1073" s="14" t="str">
        <f t="shared" ca="1" si="212"/>
        <v>27aq</v>
      </c>
      <c r="F1073" s="1">
        <f t="shared" ca="1" si="213"/>
        <v>130</v>
      </c>
      <c r="G1073" s="1">
        <f t="shared" ca="1" si="214"/>
        <v>123</v>
      </c>
      <c r="H1073" s="1">
        <f t="shared" ca="1" si="215"/>
        <v>1993</v>
      </c>
      <c r="I1073" s="1" t="str">
        <f ca="1">INDEX(Relationstabel!$C$3:$K$10,MATCH(INDIRECT($A$1&amp;"J"&amp;A1073),Relationstabel!$A$3:$A$10,0),MATCH(IFERROR(VALUE(INDIRECT($A$1&amp;"K"&amp;A1073)),0),Relationstabel!$C$1:$K$1,0))</f>
        <v>Fjernvarme/ Blokvarme</v>
      </c>
      <c r="J1073" s="1" t="str">
        <f ca="1">INDEX(Anvendelseskode!B:B,MATCH($F1073,Anvendelseskode!$A:$A,0))</f>
        <v>Række-, kæde-, dobbelthus (lodret adskillelse mellem enhederne)</v>
      </c>
      <c r="K1073" s="1" t="str">
        <f ca="1">INDEX(Anvendelseskode!C:C,MATCH($F1073,Anvendelseskode!$A:$A,0))</f>
        <v>Række-, kæde og dobbelthuse</v>
      </c>
      <c r="L1073" s="1" t="str">
        <f ca="1">INDEX(Anvendelseskode!D:D,MATCH($F1073,Anvendelseskode!$A:$A,0))</f>
        <v>Private husholdninger</v>
      </c>
      <c r="M1073" s="1" t="str">
        <f ca="1">IFERROR(INDEX(SBi!$2:$2,MATCH(H1073,SBi!$1:$1,1)),SBi!$K$2)</f>
        <v>1979-1998</v>
      </c>
      <c r="N1073" s="1">
        <f ca="1">INDEX(SBi!$C$3:$K$28,MATCH(F1073,SBi!$B$3:$B$28,0),MATCH(M1073,SBi!$C$2:$K$2,0))</f>
        <v>96.8</v>
      </c>
      <c r="O1073" s="16">
        <f t="shared" ca="1" si="216"/>
        <v>11.9064</v>
      </c>
      <c r="P1073" s="16" t="str">
        <f ca="1">IFERROR(INDEX(VpD!$2:$2,MATCH(H1073,VpD!$1:$1,1)),VpD!$I$2)</f>
        <v>1979-1998</v>
      </c>
      <c r="Q1073" s="1">
        <f ca="1">INDEX(VpD!$C$3:$I$27,MATCH(F1073,VpD!$B$3:$B$27,0),MATCH(P1073,VpD!$C$2:$I$2,0))</f>
        <v>74</v>
      </c>
      <c r="R1073" s="16">
        <f t="shared" ca="1" si="217"/>
        <v>9.1020000000000003</v>
      </c>
      <c r="S1073" s="14">
        <f t="shared" ca="1" si="218"/>
        <v>711571.15</v>
      </c>
      <c r="T1073" s="14">
        <f t="shared" ca="1" si="219"/>
        <v>6172491.3499999996</v>
      </c>
      <c r="U1073" s="14" t="str">
        <f t="shared" ca="1" si="220"/>
        <v>0A3F507E-1533-32B8-E044-0003BA298018</v>
      </c>
    </row>
    <row r="1074" spans="1:21" s="14" customFormat="1" x14ac:dyDescent="0.25">
      <c r="A1074" s="14">
        <f t="shared" si="208"/>
        <v>1074</v>
      </c>
      <c r="B1074" s="14" t="str">
        <f t="shared" ca="1" si="209"/>
        <v>28383F9D-094A-4F4A-845D-EF450C788188</v>
      </c>
      <c r="C1074" s="14" t="str">
        <f t="shared" ca="1" si="210"/>
        <v>Humlebo</v>
      </c>
      <c r="D1074" s="14" t="str">
        <f t="shared" ca="1" si="211"/>
        <v>14</v>
      </c>
      <c r="E1074" s="14" t="str">
        <f t="shared" ca="1" si="212"/>
        <v>6yt</v>
      </c>
      <c r="F1074" s="1">
        <f t="shared" ca="1" si="213"/>
        <v>130</v>
      </c>
      <c r="G1074" s="1">
        <f t="shared" ca="1" si="214"/>
        <v>112</v>
      </c>
      <c r="H1074" s="1">
        <f t="shared" ca="1" si="215"/>
        <v>1978</v>
      </c>
      <c r="I1074" s="1" t="str">
        <f ca="1">INDEX(Relationstabel!$C$3:$K$10,MATCH(INDIRECT($A$1&amp;"J"&amp;A1074),Relationstabel!$A$3:$A$10,0),MATCH(IFERROR(VALUE(INDIRECT($A$1&amp;"K"&amp;A1074)),0),Relationstabel!$C$1:$K$1,0))</f>
        <v>Fjernvarme/ Blokvarme</v>
      </c>
      <c r="J1074" s="1" t="str">
        <f ca="1">INDEX(Anvendelseskode!B:B,MATCH($F1074,Anvendelseskode!$A:$A,0))</f>
        <v>Række-, kæde-, dobbelthus (lodret adskillelse mellem enhederne)</v>
      </c>
      <c r="K1074" s="1" t="str">
        <f ca="1">INDEX(Anvendelseskode!C:C,MATCH($F1074,Anvendelseskode!$A:$A,0))</f>
        <v>Række-, kæde og dobbelthuse</v>
      </c>
      <c r="L1074" s="1" t="str">
        <f ca="1">INDEX(Anvendelseskode!D:D,MATCH($F1074,Anvendelseskode!$A:$A,0))</f>
        <v>Private husholdninger</v>
      </c>
      <c r="M1074" s="1" t="str">
        <f ca="1">IFERROR(INDEX(SBi!$2:$2,MATCH(H1074,SBi!$1:$1,1)),SBi!$K$2)</f>
        <v>1973-1978</v>
      </c>
      <c r="N1074" s="1">
        <f ca="1">INDEX(SBi!$C$3:$K$28,MATCH(F1074,SBi!$B$3:$B$28,0),MATCH(M1074,SBi!$C$2:$K$2,0))</f>
        <v>112.6</v>
      </c>
      <c r="O1074" s="16">
        <f t="shared" ca="1" si="216"/>
        <v>12.611199999999998</v>
      </c>
      <c r="P1074" s="16" t="str">
        <f ca="1">IFERROR(INDEX(VpD!$2:$2,MATCH(H1074,VpD!$1:$1,1)),VpD!$I$2)</f>
        <v>1973-1978</v>
      </c>
      <c r="Q1074" s="1">
        <f ca="1">INDEX(VpD!$C$3:$I$27,MATCH(F1074,VpD!$B$3:$B$27,0),MATCH(P1074,VpD!$C$2:$I$2,0))</f>
        <v>98</v>
      </c>
      <c r="R1074" s="16">
        <f t="shared" ca="1" si="217"/>
        <v>10.976000000000001</v>
      </c>
      <c r="S1074" s="14">
        <f t="shared" ca="1" si="218"/>
        <v>713493.67</v>
      </c>
      <c r="T1074" s="14">
        <f t="shared" ca="1" si="219"/>
        <v>6169776.5499999998</v>
      </c>
      <c r="U1074" s="14" t="str">
        <f t="shared" ca="1" si="220"/>
        <v>0A3F507E-193F-32B8-E044-0003BA298018</v>
      </c>
    </row>
    <row r="1075" spans="1:21" s="14" customFormat="1" x14ac:dyDescent="0.25">
      <c r="A1075" s="14">
        <f t="shared" si="208"/>
        <v>1075</v>
      </c>
      <c r="B1075" s="14" t="str">
        <f t="shared" ca="1" si="209"/>
        <v>7C0DB064-045E-45AD-A488-C87CECB6705C</v>
      </c>
      <c r="C1075" s="14" t="str">
        <f t="shared" ca="1" si="210"/>
        <v>Hyttebovej</v>
      </c>
      <c r="D1075" s="14" t="str">
        <f t="shared" ca="1" si="211"/>
        <v>63</v>
      </c>
      <c r="E1075" s="14" t="str">
        <f t="shared" ca="1" si="212"/>
        <v>24hy</v>
      </c>
      <c r="F1075" s="1">
        <f t="shared" ca="1" si="213"/>
        <v>120</v>
      </c>
      <c r="G1075" s="1">
        <f t="shared" ca="1" si="214"/>
        <v>145</v>
      </c>
      <c r="H1075" s="1">
        <f t="shared" ca="1" si="215"/>
        <v>1974</v>
      </c>
      <c r="I1075" s="1" t="str">
        <f ca="1">INDEX(Relationstabel!$C$3:$K$10,MATCH(INDIRECT($A$1&amp;"J"&amp;A1075),Relationstabel!$A$3:$A$10,0),MATCH(IFERROR(VALUE(INDIRECT($A$1&amp;"K"&amp;A1075)),0),Relationstabel!$C$1:$K$1,0))</f>
        <v>Olie</v>
      </c>
      <c r="J1075" s="1" t="str">
        <f ca="1">INDEX(Anvendelseskode!B:B,MATCH($F1075,Anvendelseskode!$A:$A,0))</f>
        <v>Fritliggende enfamilieshus (parcelhus)</v>
      </c>
      <c r="K1075" s="1" t="str">
        <f ca="1">INDEX(Anvendelseskode!C:C,MATCH($F1075,Anvendelseskode!$A:$A,0))</f>
        <v>Parcelhuse</v>
      </c>
      <c r="L1075" s="1" t="str">
        <f ca="1">INDEX(Anvendelseskode!D:D,MATCH($F1075,Anvendelseskode!$A:$A,0))</f>
        <v>Private husholdninger</v>
      </c>
      <c r="M1075" s="1" t="str">
        <f ca="1">IFERROR(INDEX(SBi!$2:$2,MATCH(H1075,SBi!$1:$1,1)),SBi!$K$2)</f>
        <v>1973-1978</v>
      </c>
      <c r="N1075" s="1">
        <f ca="1">INDEX(SBi!$C$3:$K$28,MATCH(F1075,SBi!$B$3:$B$28,0),MATCH(M1075,SBi!$C$2:$K$2,0))</f>
        <v>119.8</v>
      </c>
      <c r="O1075" s="16">
        <f t="shared" ca="1" si="216"/>
        <v>17.370999999999999</v>
      </c>
      <c r="P1075" s="16" t="str">
        <f ca="1">IFERROR(INDEX(VpD!$2:$2,MATCH(H1075,VpD!$1:$1,1)),VpD!$I$2)</f>
        <v>1973-1978</v>
      </c>
      <c r="Q1075" s="1">
        <f ca="1">INDEX(VpD!$C$3:$I$27,MATCH(F1075,VpD!$B$3:$B$27,0),MATCH(P1075,VpD!$C$2:$I$2,0))</f>
        <v>117</v>
      </c>
      <c r="R1075" s="16">
        <f t="shared" ca="1" si="217"/>
        <v>16.965</v>
      </c>
      <c r="S1075" s="14">
        <f t="shared" ca="1" si="218"/>
        <v>713718.46</v>
      </c>
      <c r="T1075" s="14">
        <f t="shared" ca="1" si="219"/>
        <v>6168928.5099999998</v>
      </c>
      <c r="U1075" s="14" t="str">
        <f t="shared" ca="1" si="220"/>
        <v>0A3F507E-1A3F-32B8-E044-0003BA298018</v>
      </c>
    </row>
    <row r="1076" spans="1:21" s="14" customFormat="1" x14ac:dyDescent="0.25">
      <c r="A1076" s="14">
        <f t="shared" si="208"/>
        <v>1076</v>
      </c>
      <c r="B1076" s="14" t="str">
        <f t="shared" ca="1" si="209"/>
        <v>4B919907-21AF-43C6-B623-407A11B290F2</v>
      </c>
      <c r="C1076" s="14" t="str">
        <f t="shared" ca="1" si="210"/>
        <v>Kollerupvej</v>
      </c>
      <c r="D1076" s="14" t="str">
        <f t="shared" ca="1" si="211"/>
        <v>79</v>
      </c>
      <c r="E1076" s="14" t="str">
        <f t="shared" ca="1" si="212"/>
        <v>1aø</v>
      </c>
      <c r="F1076" s="1">
        <f t="shared" ca="1" si="213"/>
        <v>130</v>
      </c>
      <c r="G1076" s="1">
        <f t="shared" ca="1" si="214"/>
        <v>111</v>
      </c>
      <c r="H1076" s="1">
        <f t="shared" ca="1" si="215"/>
        <v>1974</v>
      </c>
      <c r="I1076" s="1" t="str">
        <f ca="1">INDEX(Relationstabel!$C$3:$K$10,MATCH(INDIRECT($A$1&amp;"J"&amp;A1076),Relationstabel!$A$3:$A$10,0),MATCH(IFERROR(VALUE(INDIRECT($A$1&amp;"K"&amp;A1076)),0),Relationstabel!$C$1:$K$1,0))</f>
        <v>Fjernvarme/ Blokvarme</v>
      </c>
      <c r="J1076" s="1" t="str">
        <f ca="1">INDEX(Anvendelseskode!B:B,MATCH($F1076,Anvendelseskode!$A:$A,0))</f>
        <v>Række-, kæde-, dobbelthus (lodret adskillelse mellem enhederne)</v>
      </c>
      <c r="K1076" s="1" t="str">
        <f ca="1">INDEX(Anvendelseskode!C:C,MATCH($F1076,Anvendelseskode!$A:$A,0))</f>
        <v>Række-, kæde og dobbelthuse</v>
      </c>
      <c r="L1076" s="1" t="str">
        <f ca="1">INDEX(Anvendelseskode!D:D,MATCH($F1076,Anvendelseskode!$A:$A,0))</f>
        <v>Private husholdninger</v>
      </c>
      <c r="M1076" s="1" t="str">
        <f ca="1">IFERROR(INDEX(SBi!$2:$2,MATCH(H1076,SBi!$1:$1,1)),SBi!$K$2)</f>
        <v>1973-1978</v>
      </c>
      <c r="N1076" s="1">
        <f ca="1">INDEX(SBi!$C$3:$K$28,MATCH(F1076,SBi!$B$3:$B$28,0),MATCH(M1076,SBi!$C$2:$K$2,0))</f>
        <v>112.6</v>
      </c>
      <c r="O1076" s="16">
        <f t="shared" ca="1" si="216"/>
        <v>12.498599999999998</v>
      </c>
      <c r="P1076" s="16" t="str">
        <f ca="1">IFERROR(INDEX(VpD!$2:$2,MATCH(H1076,VpD!$1:$1,1)),VpD!$I$2)</f>
        <v>1973-1978</v>
      </c>
      <c r="Q1076" s="1">
        <f ca="1">INDEX(VpD!$C$3:$I$27,MATCH(F1076,VpD!$B$3:$B$27,0),MATCH(P1076,VpD!$C$2:$I$2,0))</f>
        <v>98</v>
      </c>
      <c r="R1076" s="16">
        <f t="shared" ca="1" si="217"/>
        <v>10.878</v>
      </c>
      <c r="S1076" s="14">
        <f t="shared" ca="1" si="218"/>
        <v>713647.01</v>
      </c>
      <c r="T1076" s="14">
        <f t="shared" ca="1" si="219"/>
        <v>6169053.8099999996</v>
      </c>
      <c r="U1076" s="14" t="str">
        <f t="shared" ca="1" si="220"/>
        <v>0A3F507E-1C3F-32B8-E044-0003BA298018</v>
      </c>
    </row>
    <row r="1077" spans="1:21" s="14" customFormat="1" x14ac:dyDescent="0.25">
      <c r="A1077" s="14">
        <f t="shared" si="208"/>
        <v>1077</v>
      </c>
      <c r="B1077" s="14" t="str">
        <f t="shared" ca="1" si="209"/>
        <v>9F890965-1C84-48A8-A435-1B4AF72B268D</v>
      </c>
      <c r="C1077" s="14" t="str">
        <f t="shared" ca="1" si="210"/>
        <v>Rendsagervej</v>
      </c>
      <c r="D1077" s="14" t="str">
        <f t="shared" ca="1" si="211"/>
        <v>219</v>
      </c>
      <c r="E1077" s="14" t="str">
        <f t="shared" ca="1" si="212"/>
        <v>9li</v>
      </c>
      <c r="F1077" s="1">
        <f t="shared" ca="1" si="213"/>
        <v>120</v>
      </c>
      <c r="G1077" s="1">
        <f t="shared" ca="1" si="214"/>
        <v>109</v>
      </c>
      <c r="H1077" s="1">
        <f t="shared" ca="1" si="215"/>
        <v>1973</v>
      </c>
      <c r="I1077" s="1" t="str">
        <f ca="1">INDEX(Relationstabel!$C$3:$K$10,MATCH(INDIRECT($A$1&amp;"J"&amp;A1077),Relationstabel!$A$3:$A$10,0),MATCH(IFERROR(VALUE(INDIRECT($A$1&amp;"K"&amp;A1077)),0),Relationstabel!$C$1:$K$1,0))</f>
        <v>Naturgas</v>
      </c>
      <c r="J1077" s="1" t="str">
        <f ca="1">INDEX(Anvendelseskode!B:B,MATCH($F1077,Anvendelseskode!$A:$A,0))</f>
        <v>Fritliggende enfamilieshus (parcelhus)</v>
      </c>
      <c r="K1077" s="1" t="str">
        <f ca="1">INDEX(Anvendelseskode!C:C,MATCH($F1077,Anvendelseskode!$A:$A,0))</f>
        <v>Parcelhuse</v>
      </c>
      <c r="L1077" s="1" t="str">
        <f ca="1">INDEX(Anvendelseskode!D:D,MATCH($F1077,Anvendelseskode!$A:$A,0))</f>
        <v>Private husholdninger</v>
      </c>
      <c r="M1077" s="1" t="str">
        <f ca="1">IFERROR(INDEX(SBi!$2:$2,MATCH(H1077,SBi!$1:$1,1)),SBi!$K$2)</f>
        <v>1973-1978</v>
      </c>
      <c r="N1077" s="1">
        <f ca="1">INDEX(SBi!$C$3:$K$28,MATCH(F1077,SBi!$B$3:$B$28,0),MATCH(M1077,SBi!$C$2:$K$2,0))</f>
        <v>119.8</v>
      </c>
      <c r="O1077" s="16">
        <f t="shared" ca="1" si="216"/>
        <v>13.058199999999999</v>
      </c>
      <c r="P1077" s="16" t="str">
        <f ca="1">IFERROR(INDEX(VpD!$2:$2,MATCH(H1077,VpD!$1:$1,1)),VpD!$I$2)</f>
        <v>1973-1978</v>
      </c>
      <c r="Q1077" s="1">
        <f ca="1">INDEX(VpD!$C$3:$I$27,MATCH(F1077,VpD!$B$3:$B$27,0),MATCH(P1077,VpD!$C$2:$I$2,0))</f>
        <v>117</v>
      </c>
      <c r="R1077" s="16">
        <f t="shared" ca="1" si="217"/>
        <v>12.753</v>
      </c>
      <c r="S1077" s="14">
        <f t="shared" ca="1" si="218"/>
        <v>710702.48</v>
      </c>
      <c r="T1077" s="14">
        <f t="shared" ca="1" si="219"/>
        <v>6171890.25</v>
      </c>
      <c r="U1077" s="14" t="str">
        <f t="shared" ca="1" si="220"/>
        <v>0A3F507E-203F-32B8-E044-0003BA298018</v>
      </c>
    </row>
    <row r="1078" spans="1:21" s="14" customFormat="1" x14ac:dyDescent="0.25">
      <c r="A1078" s="14">
        <f t="shared" si="208"/>
        <v>1078</v>
      </c>
      <c r="B1078" s="14" t="str">
        <f t="shared" ca="1" si="209"/>
        <v>DE93CCD7-0343-407F-B3BC-9497CD0DD4A9</v>
      </c>
      <c r="C1078" s="14" t="str">
        <f t="shared" ca="1" si="210"/>
        <v>Golfsvinget</v>
      </c>
      <c r="D1078" s="14" t="str">
        <f t="shared" ca="1" si="211"/>
        <v>8</v>
      </c>
      <c r="E1078" s="14" t="str">
        <f t="shared" ca="1" si="212"/>
        <v>6ck</v>
      </c>
      <c r="F1078" s="1">
        <f t="shared" ca="1" si="213"/>
        <v>120</v>
      </c>
      <c r="G1078" s="1">
        <f t="shared" ca="1" si="214"/>
        <v>114</v>
      </c>
      <c r="H1078" s="1">
        <f t="shared" ca="1" si="215"/>
        <v>1965</v>
      </c>
      <c r="I1078" s="1" t="str">
        <f ca="1">INDEX(Relationstabel!$C$3:$K$10,MATCH(INDIRECT($A$1&amp;"J"&amp;A1078),Relationstabel!$A$3:$A$10,0),MATCH(IFERROR(VALUE(INDIRECT($A$1&amp;"K"&amp;A1078)),0),Relationstabel!$C$1:$K$1,0))</f>
        <v>Olie</v>
      </c>
      <c r="J1078" s="1" t="str">
        <f ca="1">INDEX(Anvendelseskode!B:B,MATCH($F1078,Anvendelseskode!$A:$A,0))</f>
        <v>Fritliggende enfamilieshus (parcelhus)</v>
      </c>
      <c r="K1078" s="1" t="str">
        <f ca="1">INDEX(Anvendelseskode!C:C,MATCH($F1078,Anvendelseskode!$A:$A,0))</f>
        <v>Parcelhuse</v>
      </c>
      <c r="L1078" s="1" t="str">
        <f ca="1">INDEX(Anvendelseskode!D:D,MATCH($F1078,Anvendelseskode!$A:$A,0))</f>
        <v>Private husholdninger</v>
      </c>
      <c r="M1078" s="1" t="str">
        <f ca="1">IFERROR(INDEX(SBi!$2:$2,MATCH(H1078,SBi!$1:$1,1)),SBi!$K$2)</f>
        <v>1961-1972</v>
      </c>
      <c r="N1078" s="1">
        <f ca="1">INDEX(SBi!$C$3:$K$28,MATCH(F1078,SBi!$B$3:$B$28,0),MATCH(M1078,SBi!$C$2:$K$2,0))</f>
        <v>134.30000000000001</v>
      </c>
      <c r="O1078" s="16">
        <f t="shared" ca="1" si="216"/>
        <v>15.3102</v>
      </c>
      <c r="P1078" s="16" t="str">
        <f ca="1">IFERROR(INDEX(VpD!$2:$2,MATCH(H1078,VpD!$1:$1,1)),VpD!$I$2)</f>
        <v>1961-1972</v>
      </c>
      <c r="Q1078" s="1">
        <f ca="1">INDEX(VpD!$C$3:$I$27,MATCH(F1078,VpD!$B$3:$B$27,0),MATCH(P1078,VpD!$C$2:$I$2,0))</f>
        <v>143</v>
      </c>
      <c r="R1078" s="16">
        <f t="shared" ca="1" si="217"/>
        <v>16.302</v>
      </c>
      <c r="S1078" s="14">
        <f t="shared" ca="1" si="218"/>
        <v>712772.52</v>
      </c>
      <c r="T1078" s="14">
        <f t="shared" ca="1" si="219"/>
        <v>6170303.8499999996</v>
      </c>
      <c r="U1078" s="14" t="str">
        <f t="shared" ca="1" si="220"/>
        <v>0A3F507E-182A-32B8-E044-0003BA298018</v>
      </c>
    </row>
    <row r="1079" spans="1:21" s="14" customFormat="1" x14ac:dyDescent="0.25">
      <c r="A1079" s="14">
        <f t="shared" si="208"/>
        <v>1079</v>
      </c>
      <c r="B1079" s="14" t="str">
        <f t="shared" ca="1" si="209"/>
        <v>7B258924-A3C5-4CF6-82C1-A497BE5A6139</v>
      </c>
      <c r="C1079" s="14" t="str">
        <f t="shared" ca="1" si="210"/>
        <v>Bellishaven</v>
      </c>
      <c r="D1079" s="14" t="str">
        <f t="shared" ca="1" si="211"/>
        <v>35</v>
      </c>
      <c r="E1079" s="14" t="str">
        <f t="shared" ca="1" si="212"/>
        <v>27q</v>
      </c>
      <c r="F1079" s="1">
        <f t="shared" ca="1" si="213"/>
        <v>130</v>
      </c>
      <c r="G1079" s="1">
        <f t="shared" ca="1" si="214"/>
        <v>90</v>
      </c>
      <c r="H1079" s="1">
        <f t="shared" ca="1" si="215"/>
        <v>1993</v>
      </c>
      <c r="I1079" s="1" t="str">
        <f ca="1">INDEX(Relationstabel!$C$3:$K$10,MATCH(INDIRECT($A$1&amp;"J"&amp;A1079),Relationstabel!$A$3:$A$10,0),MATCH(IFERROR(VALUE(INDIRECT($A$1&amp;"K"&amp;A1079)),0),Relationstabel!$C$1:$K$1,0))</f>
        <v>Fjernvarme/ Blokvarme</v>
      </c>
      <c r="J1079" s="1" t="str">
        <f ca="1">INDEX(Anvendelseskode!B:B,MATCH($F1079,Anvendelseskode!$A:$A,0))</f>
        <v>Række-, kæde-, dobbelthus (lodret adskillelse mellem enhederne)</v>
      </c>
      <c r="K1079" s="1" t="str">
        <f ca="1">INDEX(Anvendelseskode!C:C,MATCH($F1079,Anvendelseskode!$A:$A,0))</f>
        <v>Række-, kæde og dobbelthuse</v>
      </c>
      <c r="L1079" s="1" t="str">
        <f ca="1">INDEX(Anvendelseskode!D:D,MATCH($F1079,Anvendelseskode!$A:$A,0))</f>
        <v>Private husholdninger</v>
      </c>
      <c r="M1079" s="1" t="str">
        <f ca="1">IFERROR(INDEX(SBi!$2:$2,MATCH(H1079,SBi!$1:$1,1)),SBi!$K$2)</f>
        <v>1979-1998</v>
      </c>
      <c r="N1079" s="1">
        <f ca="1">INDEX(SBi!$C$3:$K$28,MATCH(F1079,SBi!$B$3:$B$28,0),MATCH(M1079,SBi!$C$2:$K$2,0))</f>
        <v>96.8</v>
      </c>
      <c r="O1079" s="16">
        <f t="shared" ca="1" si="216"/>
        <v>8.7119999999999997</v>
      </c>
      <c r="P1079" s="16" t="str">
        <f ca="1">IFERROR(INDEX(VpD!$2:$2,MATCH(H1079,VpD!$1:$1,1)),VpD!$I$2)</f>
        <v>1979-1998</v>
      </c>
      <c r="Q1079" s="1">
        <f ca="1">INDEX(VpD!$C$3:$I$27,MATCH(F1079,VpD!$B$3:$B$27,0),MATCH(P1079,VpD!$C$2:$I$2,0))</f>
        <v>74</v>
      </c>
      <c r="R1079" s="16">
        <f t="shared" ca="1" si="217"/>
        <v>6.66</v>
      </c>
      <c r="S1079" s="14">
        <f t="shared" ca="1" si="218"/>
        <v>711583.14</v>
      </c>
      <c r="T1079" s="14">
        <f t="shared" ca="1" si="219"/>
        <v>6172463.79</v>
      </c>
      <c r="U1079" s="14" t="str">
        <f t="shared" ca="1" si="220"/>
        <v>0A3F507E-152B-32B8-E044-0003BA298018</v>
      </c>
    </row>
    <row r="1080" spans="1:21" s="14" customFormat="1" x14ac:dyDescent="0.25">
      <c r="A1080" s="14">
        <f t="shared" si="208"/>
        <v>1080</v>
      </c>
      <c r="B1080" s="14" t="str">
        <f t="shared" ca="1" si="209"/>
        <v>696D1EBA-E0BC-4FBE-8B0E-AFCEDA73E0D8</v>
      </c>
      <c r="C1080" s="14" t="str">
        <f t="shared" ca="1" si="210"/>
        <v>Bæverbo</v>
      </c>
      <c r="D1080" s="14" t="str">
        <f t="shared" ca="1" si="211"/>
        <v>2</v>
      </c>
      <c r="E1080" s="14" t="str">
        <f t="shared" ca="1" si="212"/>
        <v>6sg</v>
      </c>
      <c r="F1080" s="1">
        <f t="shared" ca="1" si="213"/>
        <v>130</v>
      </c>
      <c r="G1080" s="1">
        <f t="shared" ca="1" si="214"/>
        <v>112</v>
      </c>
      <c r="H1080" s="1">
        <f t="shared" ca="1" si="215"/>
        <v>1978</v>
      </c>
      <c r="I1080" s="1" t="str">
        <f ca="1">INDEX(Relationstabel!$C$3:$K$10,MATCH(INDIRECT($A$1&amp;"J"&amp;A1080),Relationstabel!$A$3:$A$10,0),MATCH(IFERROR(VALUE(INDIRECT($A$1&amp;"K"&amp;A1080)),0),Relationstabel!$C$1:$K$1,0))</f>
        <v>Fjernvarme/ Blokvarme</v>
      </c>
      <c r="J1080" s="1" t="str">
        <f ca="1">INDEX(Anvendelseskode!B:B,MATCH($F1080,Anvendelseskode!$A:$A,0))</f>
        <v>Række-, kæde-, dobbelthus (lodret adskillelse mellem enhederne)</v>
      </c>
      <c r="K1080" s="1" t="str">
        <f ca="1">INDEX(Anvendelseskode!C:C,MATCH($F1080,Anvendelseskode!$A:$A,0))</f>
        <v>Række-, kæde og dobbelthuse</v>
      </c>
      <c r="L1080" s="1" t="str">
        <f ca="1">INDEX(Anvendelseskode!D:D,MATCH($F1080,Anvendelseskode!$A:$A,0))</f>
        <v>Private husholdninger</v>
      </c>
      <c r="M1080" s="1" t="str">
        <f ca="1">IFERROR(INDEX(SBi!$2:$2,MATCH(H1080,SBi!$1:$1,1)),SBi!$K$2)</f>
        <v>1973-1978</v>
      </c>
      <c r="N1080" s="1">
        <f ca="1">INDEX(SBi!$C$3:$K$28,MATCH(F1080,SBi!$B$3:$B$28,0),MATCH(M1080,SBi!$C$2:$K$2,0))</f>
        <v>112.6</v>
      </c>
      <c r="O1080" s="16">
        <f t="shared" ca="1" si="216"/>
        <v>12.611199999999998</v>
      </c>
      <c r="P1080" s="16" t="str">
        <f ca="1">IFERROR(INDEX(VpD!$2:$2,MATCH(H1080,VpD!$1:$1,1)),VpD!$I$2)</f>
        <v>1973-1978</v>
      </c>
      <c r="Q1080" s="1">
        <f ca="1">INDEX(VpD!$C$3:$I$27,MATCH(F1080,VpD!$B$3:$B$27,0),MATCH(P1080,VpD!$C$2:$I$2,0))</f>
        <v>98</v>
      </c>
      <c r="R1080" s="16">
        <f t="shared" ca="1" si="217"/>
        <v>10.976000000000001</v>
      </c>
      <c r="S1080" s="14">
        <f t="shared" ca="1" si="218"/>
        <v>713729.1</v>
      </c>
      <c r="T1080" s="14">
        <f t="shared" ca="1" si="219"/>
        <v>6169474.6500000004</v>
      </c>
      <c r="U1080" s="14" t="str">
        <f t="shared" ca="1" si="220"/>
        <v>0A3F507E-162B-32B8-E044-0003BA298018</v>
      </c>
    </row>
    <row r="1081" spans="1:21" s="14" customFormat="1" x14ac:dyDescent="0.25">
      <c r="A1081" s="14">
        <f t="shared" si="208"/>
        <v>1081</v>
      </c>
      <c r="B1081" s="14" t="str">
        <f t="shared" ca="1" si="209"/>
        <v>E1D0866B-4656-4C9B-8E6D-9D616B91393D</v>
      </c>
      <c r="C1081" s="14" t="str">
        <f t="shared" ca="1" si="210"/>
        <v>Pilehavevænge</v>
      </c>
      <c r="D1081" s="14" t="str">
        <f t="shared" ca="1" si="211"/>
        <v>38</v>
      </c>
      <c r="E1081" s="14" t="str">
        <f t="shared" ca="1" si="212"/>
        <v>10ak</v>
      </c>
      <c r="F1081" s="1">
        <f t="shared" ca="1" si="213"/>
        <v>120</v>
      </c>
      <c r="G1081" s="1">
        <f t="shared" ca="1" si="214"/>
        <v>102</v>
      </c>
      <c r="H1081" s="1">
        <f t="shared" ca="1" si="215"/>
        <v>1966</v>
      </c>
      <c r="I1081" s="1" t="str">
        <f ca="1">INDEX(Relationstabel!$C$3:$K$10,MATCH(INDIRECT($A$1&amp;"J"&amp;A1081),Relationstabel!$A$3:$A$10,0),MATCH(IFERROR(VALUE(INDIRECT($A$1&amp;"K"&amp;A1081)),0),Relationstabel!$C$1:$K$1,0))</f>
        <v>Fjernvarme/ Blokvarme</v>
      </c>
      <c r="J1081" s="1" t="str">
        <f ca="1">INDEX(Anvendelseskode!B:B,MATCH($F1081,Anvendelseskode!$A:$A,0))</f>
        <v>Fritliggende enfamilieshus (parcelhus)</v>
      </c>
      <c r="K1081" s="1" t="str">
        <f ca="1">INDEX(Anvendelseskode!C:C,MATCH($F1081,Anvendelseskode!$A:$A,0))</f>
        <v>Parcelhuse</v>
      </c>
      <c r="L1081" s="1" t="str">
        <f ca="1">INDEX(Anvendelseskode!D:D,MATCH($F1081,Anvendelseskode!$A:$A,0))</f>
        <v>Private husholdninger</v>
      </c>
      <c r="M1081" s="1" t="str">
        <f ca="1">IFERROR(INDEX(SBi!$2:$2,MATCH(H1081,SBi!$1:$1,1)),SBi!$K$2)</f>
        <v>1961-1972</v>
      </c>
      <c r="N1081" s="1">
        <f ca="1">INDEX(SBi!$C$3:$K$28,MATCH(F1081,SBi!$B$3:$B$28,0),MATCH(M1081,SBi!$C$2:$K$2,0))</f>
        <v>134.30000000000001</v>
      </c>
      <c r="O1081" s="16">
        <f t="shared" ca="1" si="216"/>
        <v>13.698600000000001</v>
      </c>
      <c r="P1081" s="16" t="str">
        <f ca="1">IFERROR(INDEX(VpD!$2:$2,MATCH(H1081,VpD!$1:$1,1)),VpD!$I$2)</f>
        <v>1961-1972</v>
      </c>
      <c r="Q1081" s="1">
        <f ca="1">INDEX(VpD!$C$3:$I$27,MATCH(F1081,VpD!$B$3:$B$27,0),MATCH(P1081,VpD!$C$2:$I$2,0))</f>
        <v>143</v>
      </c>
      <c r="R1081" s="16">
        <f t="shared" ca="1" si="217"/>
        <v>14.586</v>
      </c>
      <c r="S1081" s="14">
        <f t="shared" ca="1" si="218"/>
        <v>711233.07</v>
      </c>
      <c r="T1081" s="14">
        <f t="shared" ca="1" si="219"/>
        <v>6171581.0899999999</v>
      </c>
      <c r="U1081" s="14" t="str">
        <f t="shared" ca="1" si="220"/>
        <v>0A3F507E-1F2A-32B8-E044-0003BA298018</v>
      </c>
    </row>
    <row r="1082" spans="1:21" s="14" customFormat="1" x14ac:dyDescent="0.25">
      <c r="A1082" s="14">
        <f t="shared" si="208"/>
        <v>1082</v>
      </c>
      <c r="B1082" s="14" t="str">
        <f t="shared" ca="1" si="209"/>
        <v>730F65A9-3980-44C8-AF26-6D173B721373</v>
      </c>
      <c r="C1082" s="14" t="str">
        <f t="shared" ca="1" si="210"/>
        <v>Syvhøjvænge</v>
      </c>
      <c r="D1082" s="14" t="str">
        <f t="shared" ca="1" si="211"/>
        <v>252</v>
      </c>
      <c r="E1082" s="14" t="str">
        <f t="shared" ca="1" si="212"/>
        <v>22ay</v>
      </c>
      <c r="F1082" s="1">
        <f t="shared" ca="1" si="213"/>
        <v>120</v>
      </c>
      <c r="G1082" s="1">
        <f t="shared" ca="1" si="214"/>
        <v>187</v>
      </c>
      <c r="H1082" s="1">
        <f t="shared" ca="1" si="215"/>
        <v>1970</v>
      </c>
      <c r="I1082" s="1" t="str">
        <f ca="1">INDEX(Relationstabel!$C$3:$K$10,MATCH(INDIRECT($A$1&amp;"J"&amp;A1082),Relationstabel!$A$3:$A$10,0),MATCH(IFERROR(VALUE(INDIRECT($A$1&amp;"K"&amp;A1082)),0),Relationstabel!$C$1:$K$1,0))</f>
        <v>Naturgas</v>
      </c>
      <c r="J1082" s="1" t="str">
        <f ca="1">INDEX(Anvendelseskode!B:B,MATCH($F1082,Anvendelseskode!$A:$A,0))</f>
        <v>Fritliggende enfamilieshus (parcelhus)</v>
      </c>
      <c r="K1082" s="1" t="str">
        <f ca="1">INDEX(Anvendelseskode!C:C,MATCH($F1082,Anvendelseskode!$A:$A,0))</f>
        <v>Parcelhuse</v>
      </c>
      <c r="L1082" s="1" t="str">
        <f ca="1">INDEX(Anvendelseskode!D:D,MATCH($F1082,Anvendelseskode!$A:$A,0))</f>
        <v>Private husholdninger</v>
      </c>
      <c r="M1082" s="1" t="str">
        <f ca="1">IFERROR(INDEX(SBi!$2:$2,MATCH(H1082,SBi!$1:$1,1)),SBi!$K$2)</f>
        <v>1961-1972</v>
      </c>
      <c r="N1082" s="1">
        <f ca="1">INDEX(SBi!$C$3:$K$28,MATCH(F1082,SBi!$B$3:$B$28,0),MATCH(M1082,SBi!$C$2:$K$2,0))</f>
        <v>134.30000000000001</v>
      </c>
      <c r="O1082" s="16">
        <f t="shared" ca="1" si="216"/>
        <v>25.114100000000001</v>
      </c>
      <c r="P1082" s="16" t="str">
        <f ca="1">IFERROR(INDEX(VpD!$2:$2,MATCH(H1082,VpD!$1:$1,1)),VpD!$I$2)</f>
        <v>1961-1972</v>
      </c>
      <c r="Q1082" s="1">
        <f ca="1">INDEX(VpD!$C$3:$I$27,MATCH(F1082,VpD!$B$3:$B$27,0),MATCH(P1082,VpD!$C$2:$I$2,0))</f>
        <v>143</v>
      </c>
      <c r="R1082" s="16">
        <f t="shared" ca="1" si="217"/>
        <v>26.741</v>
      </c>
      <c r="S1082" s="14">
        <f t="shared" ca="1" si="218"/>
        <v>711907</v>
      </c>
      <c r="T1082" s="14">
        <f t="shared" ca="1" si="219"/>
        <v>6172301.6200000001</v>
      </c>
      <c r="U1082" s="14" t="str">
        <f t="shared" ca="1" si="220"/>
        <v>0A3F507E-232A-32B8-E044-0003BA298018</v>
      </c>
    </row>
    <row r="1083" spans="1:21" s="14" customFormat="1" x14ac:dyDescent="0.25">
      <c r="A1083" s="14">
        <f t="shared" si="208"/>
        <v>1083</v>
      </c>
      <c r="B1083" s="14" t="str">
        <f t="shared" ca="1" si="209"/>
        <v>B7B2E3A5-27F9-4B23-946D-5FC29A0D2288</v>
      </c>
      <c r="C1083" s="14" t="str">
        <f t="shared" ca="1" si="210"/>
        <v>Pilehavevænge</v>
      </c>
      <c r="D1083" s="14" t="str">
        <f t="shared" ca="1" si="211"/>
        <v>46</v>
      </c>
      <c r="E1083" s="14" t="str">
        <f t="shared" ca="1" si="212"/>
        <v>10af</v>
      </c>
      <c r="F1083" s="1">
        <f t="shared" ca="1" si="213"/>
        <v>120</v>
      </c>
      <c r="G1083" s="1">
        <f t="shared" ca="1" si="214"/>
        <v>103</v>
      </c>
      <c r="H1083" s="1">
        <f t="shared" ca="1" si="215"/>
        <v>1967</v>
      </c>
      <c r="I1083" s="1" t="str">
        <f ca="1">INDEX(Relationstabel!$C$3:$K$10,MATCH(INDIRECT($A$1&amp;"J"&amp;A1083),Relationstabel!$A$3:$A$10,0),MATCH(IFERROR(VALUE(INDIRECT($A$1&amp;"K"&amp;A1083)),0),Relationstabel!$C$1:$K$1,0))</f>
        <v>Fjernvarme/ Blokvarme</v>
      </c>
      <c r="J1083" s="1" t="str">
        <f ca="1">INDEX(Anvendelseskode!B:B,MATCH($F1083,Anvendelseskode!$A:$A,0))</f>
        <v>Fritliggende enfamilieshus (parcelhus)</v>
      </c>
      <c r="K1083" s="1" t="str">
        <f ca="1">INDEX(Anvendelseskode!C:C,MATCH($F1083,Anvendelseskode!$A:$A,0))</f>
        <v>Parcelhuse</v>
      </c>
      <c r="L1083" s="1" t="str">
        <f ca="1">INDEX(Anvendelseskode!D:D,MATCH($F1083,Anvendelseskode!$A:$A,0))</f>
        <v>Private husholdninger</v>
      </c>
      <c r="M1083" s="1" t="str">
        <f ca="1">IFERROR(INDEX(SBi!$2:$2,MATCH(H1083,SBi!$1:$1,1)),SBi!$K$2)</f>
        <v>1961-1972</v>
      </c>
      <c r="N1083" s="1">
        <f ca="1">INDEX(SBi!$C$3:$K$28,MATCH(F1083,SBi!$B$3:$B$28,0),MATCH(M1083,SBi!$C$2:$K$2,0))</f>
        <v>134.30000000000001</v>
      </c>
      <c r="O1083" s="16">
        <f t="shared" ca="1" si="216"/>
        <v>13.832900000000002</v>
      </c>
      <c r="P1083" s="16" t="str">
        <f ca="1">IFERROR(INDEX(VpD!$2:$2,MATCH(H1083,VpD!$1:$1,1)),VpD!$I$2)</f>
        <v>1961-1972</v>
      </c>
      <c r="Q1083" s="1">
        <f ca="1">INDEX(VpD!$C$3:$I$27,MATCH(F1083,VpD!$B$3:$B$27,0),MATCH(P1083,VpD!$C$2:$I$2,0))</f>
        <v>143</v>
      </c>
      <c r="R1083" s="16">
        <f t="shared" ca="1" si="217"/>
        <v>14.728999999999999</v>
      </c>
      <c r="S1083" s="14">
        <f t="shared" ca="1" si="218"/>
        <v>711270.13</v>
      </c>
      <c r="T1083" s="14">
        <f t="shared" ca="1" si="219"/>
        <v>6171530.0099999998</v>
      </c>
      <c r="U1083" s="14" t="str">
        <f t="shared" ca="1" si="220"/>
        <v>0A3F507E-1F32-32B8-E044-0003BA298018</v>
      </c>
    </row>
    <row r="1084" spans="1:21" s="14" customFormat="1" x14ac:dyDescent="0.25">
      <c r="A1084" s="14">
        <f t="shared" si="208"/>
        <v>1084</v>
      </c>
      <c r="B1084" s="14" t="str">
        <f t="shared" ca="1" si="209"/>
        <v>F82644B4-CBC4-44BD-A279-8E68DE9E4A27</v>
      </c>
      <c r="C1084" s="14" t="str">
        <f t="shared" ca="1" si="210"/>
        <v>Syvhøjvænge</v>
      </c>
      <c r="D1084" s="14" t="str">
        <f t="shared" ca="1" si="211"/>
        <v>268</v>
      </c>
      <c r="E1084" s="14" t="str">
        <f t="shared" ca="1" si="212"/>
        <v>22aæ</v>
      </c>
      <c r="F1084" s="1">
        <f t="shared" ca="1" si="213"/>
        <v>120</v>
      </c>
      <c r="G1084" s="1">
        <f t="shared" ca="1" si="214"/>
        <v>185</v>
      </c>
      <c r="H1084" s="1">
        <f t="shared" ca="1" si="215"/>
        <v>1973</v>
      </c>
      <c r="I1084" s="1" t="str">
        <f ca="1">INDEX(Relationstabel!$C$3:$K$10,MATCH(INDIRECT($A$1&amp;"J"&amp;A1084),Relationstabel!$A$3:$A$10,0),MATCH(IFERROR(VALUE(INDIRECT($A$1&amp;"K"&amp;A1084)),0),Relationstabel!$C$1:$K$1,0))</f>
        <v>Naturgas</v>
      </c>
      <c r="J1084" s="1" t="str">
        <f ca="1">INDEX(Anvendelseskode!B:B,MATCH($F1084,Anvendelseskode!$A:$A,0))</f>
        <v>Fritliggende enfamilieshus (parcelhus)</v>
      </c>
      <c r="K1084" s="1" t="str">
        <f ca="1">INDEX(Anvendelseskode!C:C,MATCH($F1084,Anvendelseskode!$A:$A,0))</f>
        <v>Parcelhuse</v>
      </c>
      <c r="L1084" s="1" t="str">
        <f ca="1">INDEX(Anvendelseskode!D:D,MATCH($F1084,Anvendelseskode!$A:$A,0))</f>
        <v>Private husholdninger</v>
      </c>
      <c r="M1084" s="1" t="str">
        <f ca="1">IFERROR(INDEX(SBi!$2:$2,MATCH(H1084,SBi!$1:$1,1)),SBi!$K$2)</f>
        <v>1973-1978</v>
      </c>
      <c r="N1084" s="1">
        <f ca="1">INDEX(SBi!$C$3:$K$28,MATCH(F1084,SBi!$B$3:$B$28,0),MATCH(M1084,SBi!$C$2:$K$2,0))</f>
        <v>119.8</v>
      </c>
      <c r="O1084" s="16">
        <f t="shared" ca="1" si="216"/>
        <v>22.163</v>
      </c>
      <c r="P1084" s="16" t="str">
        <f ca="1">IFERROR(INDEX(VpD!$2:$2,MATCH(H1084,VpD!$1:$1,1)),VpD!$I$2)</f>
        <v>1973-1978</v>
      </c>
      <c r="Q1084" s="1">
        <f ca="1">INDEX(VpD!$C$3:$I$27,MATCH(F1084,VpD!$B$3:$B$27,0),MATCH(P1084,VpD!$C$2:$I$2,0))</f>
        <v>117</v>
      </c>
      <c r="R1084" s="16">
        <f t="shared" ca="1" si="217"/>
        <v>21.645</v>
      </c>
      <c r="S1084" s="14">
        <f t="shared" ca="1" si="218"/>
        <v>711878.67</v>
      </c>
      <c r="T1084" s="14">
        <f t="shared" ca="1" si="219"/>
        <v>6172325.3600000003</v>
      </c>
      <c r="U1084" s="14" t="str">
        <f t="shared" ca="1" si="220"/>
        <v>0A3F507E-2332-32B8-E044-0003BA298018</v>
      </c>
    </row>
    <row r="1085" spans="1:21" s="14" customFormat="1" x14ac:dyDescent="0.25">
      <c r="A1085" s="14">
        <f t="shared" si="208"/>
        <v>1085</v>
      </c>
      <c r="B1085" s="14" t="str">
        <f t="shared" ca="1" si="209"/>
        <v>32F32121-38F4-4F9E-8826-2722E471F2C2</v>
      </c>
      <c r="C1085" s="14" t="str">
        <f t="shared" ca="1" si="210"/>
        <v>Kirkebakke Alle</v>
      </c>
      <c r="D1085" s="14" t="str">
        <f t="shared" ca="1" si="211"/>
        <v>3</v>
      </c>
      <c r="E1085" s="14" t="str">
        <f t="shared" ca="1" si="212"/>
        <v>34</v>
      </c>
      <c r="F1085" s="1">
        <f t="shared" ca="1" si="213"/>
        <v>120</v>
      </c>
      <c r="G1085" s="1">
        <f t="shared" ca="1" si="214"/>
        <v>130</v>
      </c>
      <c r="H1085" s="1">
        <f t="shared" ca="1" si="215"/>
        <v>1969</v>
      </c>
      <c r="I1085" s="1" t="str">
        <f ca="1">INDEX(Relationstabel!$C$3:$K$10,MATCH(INDIRECT($A$1&amp;"J"&amp;A1085),Relationstabel!$A$3:$A$10,0),MATCH(IFERROR(VALUE(INDIRECT($A$1&amp;"K"&amp;A1085)),0),Relationstabel!$C$1:$K$1,0))</f>
        <v>Naturgas</v>
      </c>
      <c r="J1085" s="1" t="str">
        <f ca="1">INDEX(Anvendelseskode!B:B,MATCH($F1085,Anvendelseskode!$A:$A,0))</f>
        <v>Fritliggende enfamilieshus (parcelhus)</v>
      </c>
      <c r="K1085" s="1" t="str">
        <f ca="1">INDEX(Anvendelseskode!C:C,MATCH($F1085,Anvendelseskode!$A:$A,0))</f>
        <v>Parcelhuse</v>
      </c>
      <c r="L1085" s="1" t="str">
        <f ca="1">INDEX(Anvendelseskode!D:D,MATCH($F1085,Anvendelseskode!$A:$A,0))</f>
        <v>Private husholdninger</v>
      </c>
      <c r="M1085" s="1" t="str">
        <f ca="1">IFERROR(INDEX(SBi!$2:$2,MATCH(H1085,SBi!$1:$1,1)),SBi!$K$2)</f>
        <v>1961-1972</v>
      </c>
      <c r="N1085" s="1">
        <f ca="1">INDEX(SBi!$C$3:$K$28,MATCH(F1085,SBi!$B$3:$B$28,0),MATCH(M1085,SBi!$C$2:$K$2,0))</f>
        <v>134.30000000000001</v>
      </c>
      <c r="O1085" s="16">
        <f t="shared" ca="1" si="216"/>
        <v>17.459</v>
      </c>
      <c r="P1085" s="16" t="str">
        <f ca="1">IFERROR(INDEX(VpD!$2:$2,MATCH(H1085,VpD!$1:$1,1)),VpD!$I$2)</f>
        <v>1961-1972</v>
      </c>
      <c r="Q1085" s="1">
        <f ca="1">INDEX(VpD!$C$3:$I$27,MATCH(F1085,VpD!$B$3:$B$27,0),MATCH(P1085,VpD!$C$2:$I$2,0))</f>
        <v>143</v>
      </c>
      <c r="R1085" s="16">
        <f t="shared" ca="1" si="217"/>
        <v>18.59</v>
      </c>
      <c r="S1085" s="14">
        <f t="shared" ca="1" si="218"/>
        <v>711803.16</v>
      </c>
      <c r="T1085" s="14">
        <f t="shared" ca="1" si="219"/>
        <v>6170802.1600000001</v>
      </c>
      <c r="U1085" s="14" t="str">
        <f t="shared" ca="1" si="220"/>
        <v>0A3F507E-1B3A-32B8-E044-0003BA298018</v>
      </c>
    </row>
    <row r="1086" spans="1:21" s="14" customFormat="1" x14ac:dyDescent="0.25">
      <c r="A1086" s="14">
        <f t="shared" si="208"/>
        <v>1086</v>
      </c>
      <c r="B1086" s="14" t="str">
        <f t="shared" ca="1" si="209"/>
        <v>E04AC993-A3E0-4269-A9A5-A60D2A746B27</v>
      </c>
      <c r="C1086" s="14" t="str">
        <f t="shared" ca="1" si="210"/>
        <v>Mejsebo</v>
      </c>
      <c r="D1086" s="14" t="str">
        <f t="shared" ca="1" si="211"/>
        <v>15</v>
      </c>
      <c r="E1086" s="14" t="str">
        <f t="shared" ca="1" si="212"/>
        <v>6tl</v>
      </c>
      <c r="F1086" s="1">
        <f t="shared" ca="1" si="213"/>
        <v>130</v>
      </c>
      <c r="G1086" s="1">
        <f t="shared" ca="1" si="214"/>
        <v>112</v>
      </c>
      <c r="H1086" s="1">
        <f t="shared" ca="1" si="215"/>
        <v>1978</v>
      </c>
      <c r="I1086" s="1" t="str">
        <f ca="1">INDEX(Relationstabel!$C$3:$K$10,MATCH(INDIRECT($A$1&amp;"J"&amp;A1086),Relationstabel!$A$3:$A$10,0),MATCH(IFERROR(VALUE(INDIRECT($A$1&amp;"K"&amp;A1086)),0),Relationstabel!$C$1:$K$1,0))</f>
        <v>Fjernvarme/ Blokvarme</v>
      </c>
      <c r="J1086" s="1" t="str">
        <f ca="1">INDEX(Anvendelseskode!B:B,MATCH($F1086,Anvendelseskode!$A:$A,0))</f>
        <v>Række-, kæde-, dobbelthus (lodret adskillelse mellem enhederne)</v>
      </c>
      <c r="K1086" s="1" t="str">
        <f ca="1">INDEX(Anvendelseskode!C:C,MATCH($F1086,Anvendelseskode!$A:$A,0))</f>
        <v>Række-, kæde og dobbelthuse</v>
      </c>
      <c r="L1086" s="1" t="str">
        <f ca="1">INDEX(Anvendelseskode!D:D,MATCH($F1086,Anvendelseskode!$A:$A,0))</f>
        <v>Private husholdninger</v>
      </c>
      <c r="M1086" s="1" t="str">
        <f ca="1">IFERROR(INDEX(SBi!$2:$2,MATCH(H1086,SBi!$1:$1,1)),SBi!$K$2)</f>
        <v>1973-1978</v>
      </c>
      <c r="N1086" s="1">
        <f ca="1">INDEX(SBi!$C$3:$K$28,MATCH(F1086,SBi!$B$3:$B$28,0),MATCH(M1086,SBi!$C$2:$K$2,0))</f>
        <v>112.6</v>
      </c>
      <c r="O1086" s="16">
        <f t="shared" ca="1" si="216"/>
        <v>12.611199999999998</v>
      </c>
      <c r="P1086" s="16" t="str">
        <f ca="1">IFERROR(INDEX(VpD!$2:$2,MATCH(H1086,VpD!$1:$1,1)),VpD!$I$2)</f>
        <v>1973-1978</v>
      </c>
      <c r="Q1086" s="1">
        <f ca="1">INDEX(VpD!$C$3:$I$27,MATCH(F1086,VpD!$B$3:$B$27,0),MATCH(P1086,VpD!$C$2:$I$2,0))</f>
        <v>98</v>
      </c>
      <c r="R1086" s="16">
        <f t="shared" ca="1" si="217"/>
        <v>10.976000000000001</v>
      </c>
      <c r="S1086" s="14">
        <f t="shared" ca="1" si="218"/>
        <v>713712.54</v>
      </c>
      <c r="T1086" s="14">
        <f t="shared" ca="1" si="219"/>
        <v>6169659.9900000002</v>
      </c>
      <c r="U1086" s="14" t="str">
        <f t="shared" ca="1" si="220"/>
        <v>0A3F507E-1D3A-32B8-E044-0003BA298018</v>
      </c>
    </row>
    <row r="1087" spans="1:21" s="14" customFormat="1" x14ac:dyDescent="0.25">
      <c r="A1087" s="14">
        <f t="shared" si="208"/>
        <v>1087</v>
      </c>
      <c r="B1087" s="14" t="str">
        <f t="shared" ca="1" si="209"/>
        <v>77D2D209-21EA-4E1D-A054-EB231AC40C36</v>
      </c>
      <c r="C1087" s="14" t="str">
        <f t="shared" ca="1" si="210"/>
        <v>Nørrebred</v>
      </c>
      <c r="D1087" s="14" t="str">
        <f t="shared" ca="1" si="211"/>
        <v>8</v>
      </c>
      <c r="E1087" s="14" t="str">
        <f t="shared" ca="1" si="212"/>
        <v>12gx</v>
      </c>
      <c r="F1087" s="1">
        <f t="shared" ca="1" si="213"/>
        <v>120</v>
      </c>
      <c r="G1087" s="1">
        <f t="shared" ca="1" si="214"/>
        <v>147</v>
      </c>
      <c r="H1087" s="1">
        <f t="shared" ca="1" si="215"/>
        <v>1971</v>
      </c>
      <c r="I1087" s="1" t="str">
        <f ca="1">INDEX(Relationstabel!$C$3:$K$10,MATCH(INDIRECT($A$1&amp;"J"&amp;A1087),Relationstabel!$A$3:$A$10,0),MATCH(IFERROR(VALUE(INDIRECT($A$1&amp;"K"&amp;A1087)),0),Relationstabel!$C$1:$K$1,0))</f>
        <v>Naturgas</v>
      </c>
      <c r="J1087" s="1" t="str">
        <f ca="1">INDEX(Anvendelseskode!B:B,MATCH($F1087,Anvendelseskode!$A:$A,0))</f>
        <v>Fritliggende enfamilieshus (parcelhus)</v>
      </c>
      <c r="K1087" s="1" t="str">
        <f ca="1">INDEX(Anvendelseskode!C:C,MATCH($F1087,Anvendelseskode!$A:$A,0))</f>
        <v>Parcelhuse</v>
      </c>
      <c r="L1087" s="1" t="str">
        <f ca="1">INDEX(Anvendelseskode!D:D,MATCH($F1087,Anvendelseskode!$A:$A,0))</f>
        <v>Private husholdninger</v>
      </c>
      <c r="M1087" s="1" t="str">
        <f ca="1">IFERROR(INDEX(SBi!$2:$2,MATCH(H1087,SBi!$1:$1,1)),SBi!$K$2)</f>
        <v>1961-1972</v>
      </c>
      <c r="N1087" s="1">
        <f ca="1">INDEX(SBi!$C$3:$K$28,MATCH(F1087,SBi!$B$3:$B$28,0),MATCH(M1087,SBi!$C$2:$K$2,0))</f>
        <v>134.30000000000001</v>
      </c>
      <c r="O1087" s="16">
        <f t="shared" ca="1" si="216"/>
        <v>19.742100000000001</v>
      </c>
      <c r="P1087" s="16" t="str">
        <f ca="1">IFERROR(INDEX(VpD!$2:$2,MATCH(H1087,VpD!$1:$1,1)),VpD!$I$2)</f>
        <v>1961-1972</v>
      </c>
      <c r="Q1087" s="1">
        <f ca="1">INDEX(VpD!$C$3:$I$27,MATCH(F1087,VpD!$B$3:$B$27,0),MATCH(P1087,VpD!$C$2:$I$2,0))</f>
        <v>143</v>
      </c>
      <c r="R1087" s="16">
        <f t="shared" ca="1" si="217"/>
        <v>21.021000000000001</v>
      </c>
      <c r="S1087" s="14">
        <f t="shared" ca="1" si="218"/>
        <v>711710.12</v>
      </c>
      <c r="T1087" s="14">
        <f t="shared" ca="1" si="219"/>
        <v>6171594.3399999999</v>
      </c>
      <c r="U1087" s="14" t="str">
        <f t="shared" ca="1" si="220"/>
        <v>0A3F507E-1E3A-32B8-E044-0003BA298018</v>
      </c>
    </row>
    <row r="1088" spans="1:21" s="14" customFormat="1" x14ac:dyDescent="0.25">
      <c r="A1088" s="14">
        <f t="shared" si="208"/>
        <v>1088</v>
      </c>
      <c r="B1088" s="14" t="str">
        <f t="shared" ca="1" si="209"/>
        <v>27DA9B4F-9407-4D4D-AFAB-FF61ED0303A0</v>
      </c>
      <c r="C1088" s="14" t="str">
        <f t="shared" ca="1" si="210"/>
        <v>Selsøvej</v>
      </c>
      <c r="D1088" s="14" t="str">
        <f t="shared" ca="1" si="211"/>
        <v>62</v>
      </c>
      <c r="E1088" s="14" t="str">
        <f t="shared" ca="1" si="212"/>
        <v>18ir</v>
      </c>
      <c r="F1088" s="1">
        <f t="shared" ca="1" si="213"/>
        <v>120</v>
      </c>
      <c r="G1088" s="1">
        <f t="shared" ca="1" si="214"/>
        <v>141</v>
      </c>
      <c r="H1088" s="1">
        <f t="shared" ca="1" si="215"/>
        <v>1989</v>
      </c>
      <c r="I1088" s="1" t="str">
        <f ca="1">INDEX(Relationstabel!$C$3:$K$10,MATCH(INDIRECT($A$1&amp;"J"&amp;A1088),Relationstabel!$A$3:$A$10,0),MATCH(IFERROR(VALUE(INDIRECT($A$1&amp;"K"&amp;A1088)),0),Relationstabel!$C$1:$K$1,0))</f>
        <v>Naturgas</v>
      </c>
      <c r="J1088" s="1" t="str">
        <f ca="1">INDEX(Anvendelseskode!B:B,MATCH($F1088,Anvendelseskode!$A:$A,0))</f>
        <v>Fritliggende enfamilieshus (parcelhus)</v>
      </c>
      <c r="K1088" s="1" t="str">
        <f ca="1">INDEX(Anvendelseskode!C:C,MATCH($F1088,Anvendelseskode!$A:$A,0))</f>
        <v>Parcelhuse</v>
      </c>
      <c r="L1088" s="1" t="str">
        <f ca="1">INDEX(Anvendelseskode!D:D,MATCH($F1088,Anvendelseskode!$A:$A,0))</f>
        <v>Private husholdninger</v>
      </c>
      <c r="M1088" s="1" t="str">
        <f ca="1">IFERROR(INDEX(SBi!$2:$2,MATCH(H1088,SBi!$1:$1,1)),SBi!$K$2)</f>
        <v>1979-1998</v>
      </c>
      <c r="N1088" s="1">
        <f ca="1">INDEX(SBi!$C$3:$K$28,MATCH(F1088,SBi!$B$3:$B$28,0),MATCH(M1088,SBi!$C$2:$K$2,0))</f>
        <v>105.4</v>
      </c>
      <c r="O1088" s="16">
        <f t="shared" ca="1" si="216"/>
        <v>14.861400000000001</v>
      </c>
      <c r="P1088" s="16" t="str">
        <f ca="1">IFERROR(INDEX(VpD!$2:$2,MATCH(H1088,VpD!$1:$1,1)),VpD!$I$2)</f>
        <v>1979-1998</v>
      </c>
      <c r="Q1088" s="1">
        <f ca="1">INDEX(VpD!$C$3:$I$27,MATCH(F1088,VpD!$B$3:$B$27,0),MATCH(P1088,VpD!$C$2:$I$2,0))</f>
        <v>90</v>
      </c>
      <c r="R1088" s="16">
        <f t="shared" ca="1" si="217"/>
        <v>12.69</v>
      </c>
      <c r="S1088" s="14">
        <f t="shared" ca="1" si="218"/>
        <v>713002.29</v>
      </c>
      <c r="T1088" s="14">
        <f t="shared" ca="1" si="219"/>
        <v>6169137.4900000002</v>
      </c>
      <c r="U1088" s="14" t="str">
        <f t="shared" ca="1" si="220"/>
        <v>0A3F507E-213A-32B8-E044-0003BA298018</v>
      </c>
    </row>
    <row r="1089" spans="1:21" s="14" customFormat="1" x14ac:dyDescent="0.25">
      <c r="A1089" s="14">
        <f t="shared" si="208"/>
        <v>1089</v>
      </c>
      <c r="B1089" s="14" t="str">
        <f t="shared" ca="1" si="209"/>
        <v>778E8846-38E8-43AF-B8A4-F4D0161E6BB8</v>
      </c>
      <c r="C1089" s="14" t="str">
        <f t="shared" ca="1" si="210"/>
        <v>Syvhøjvænge</v>
      </c>
      <c r="D1089" s="14" t="str">
        <f t="shared" ca="1" si="211"/>
        <v>5</v>
      </c>
      <c r="E1089" s="14" t="str">
        <f t="shared" ca="1" si="212"/>
        <v>12fb</v>
      </c>
      <c r="F1089" s="1">
        <f t="shared" ca="1" si="213"/>
        <v>120</v>
      </c>
      <c r="G1089" s="1">
        <f t="shared" ca="1" si="214"/>
        <v>136</v>
      </c>
      <c r="H1089" s="1">
        <f t="shared" ca="1" si="215"/>
        <v>1972</v>
      </c>
      <c r="I1089" s="1" t="str">
        <f ca="1">INDEX(Relationstabel!$C$3:$K$10,MATCH(INDIRECT($A$1&amp;"J"&amp;A1089),Relationstabel!$A$3:$A$10,0),MATCH(IFERROR(VALUE(INDIRECT($A$1&amp;"K"&amp;A1089)),0),Relationstabel!$C$1:$K$1,0))</f>
        <v>Naturgas</v>
      </c>
      <c r="J1089" s="1" t="str">
        <f ca="1">INDEX(Anvendelseskode!B:B,MATCH($F1089,Anvendelseskode!$A:$A,0))</f>
        <v>Fritliggende enfamilieshus (parcelhus)</v>
      </c>
      <c r="K1089" s="1" t="str">
        <f ca="1">INDEX(Anvendelseskode!C:C,MATCH($F1089,Anvendelseskode!$A:$A,0))</f>
        <v>Parcelhuse</v>
      </c>
      <c r="L1089" s="1" t="str">
        <f ca="1">INDEX(Anvendelseskode!D:D,MATCH($F1089,Anvendelseskode!$A:$A,0))</f>
        <v>Private husholdninger</v>
      </c>
      <c r="M1089" s="1" t="str">
        <f ca="1">IFERROR(INDEX(SBi!$2:$2,MATCH(H1089,SBi!$1:$1,1)),SBi!$K$2)</f>
        <v>1961-1972</v>
      </c>
      <c r="N1089" s="1">
        <f ca="1">INDEX(SBi!$C$3:$K$28,MATCH(F1089,SBi!$B$3:$B$28,0),MATCH(M1089,SBi!$C$2:$K$2,0))</f>
        <v>134.30000000000001</v>
      </c>
      <c r="O1089" s="16">
        <f t="shared" ca="1" si="216"/>
        <v>18.264800000000005</v>
      </c>
      <c r="P1089" s="16" t="str">
        <f ca="1">IFERROR(INDEX(VpD!$2:$2,MATCH(H1089,VpD!$1:$1,1)),VpD!$I$2)</f>
        <v>1961-1972</v>
      </c>
      <c r="Q1089" s="1">
        <f ca="1">INDEX(VpD!$C$3:$I$27,MATCH(F1089,VpD!$B$3:$B$27,0),MATCH(P1089,VpD!$C$2:$I$2,0))</f>
        <v>143</v>
      </c>
      <c r="R1089" s="16">
        <f t="shared" ca="1" si="217"/>
        <v>19.448</v>
      </c>
      <c r="S1089" s="14">
        <f t="shared" ca="1" si="218"/>
        <v>711894.61</v>
      </c>
      <c r="T1089" s="14">
        <f t="shared" ca="1" si="219"/>
        <v>6171622.2199999997</v>
      </c>
      <c r="U1089" s="14" t="str">
        <f t="shared" ca="1" si="220"/>
        <v>0A3F507E-223A-32B8-E044-0003BA298018</v>
      </c>
    </row>
    <row r="1090" spans="1:21" s="14" customFormat="1" x14ac:dyDescent="0.25">
      <c r="A1090" s="14">
        <f t="shared" si="208"/>
        <v>1090</v>
      </c>
      <c r="B1090" s="14" t="str">
        <f t="shared" ca="1" si="209"/>
        <v>D66496F4-3107-48C4-9D37-6E3854E3CC1E</v>
      </c>
      <c r="C1090" s="14" t="str">
        <f t="shared" ca="1" si="210"/>
        <v>Vejlegårdsparken</v>
      </c>
      <c r="D1090" s="14" t="str">
        <f t="shared" ca="1" si="211"/>
        <v>4</v>
      </c>
      <c r="E1090" s="14" t="str">
        <f t="shared" ca="1" si="212"/>
        <v>3æ</v>
      </c>
      <c r="F1090" s="1">
        <f t="shared" ca="1" si="213"/>
        <v>140</v>
      </c>
      <c r="G1090" s="1">
        <f t="shared" ca="1" si="214"/>
        <v>1578</v>
      </c>
      <c r="H1090" s="1">
        <f t="shared" ca="1" si="215"/>
        <v>1966</v>
      </c>
      <c r="I1090" s="1" t="str">
        <f ca="1">INDEX(Relationstabel!$C$3:$K$10,MATCH(INDIRECT($A$1&amp;"J"&amp;A1090),Relationstabel!$A$3:$A$10,0),MATCH(IFERROR(VALUE(INDIRECT($A$1&amp;"K"&amp;A1090)),0),Relationstabel!$C$1:$K$1,0))</f>
        <v>Fjernvarme/ Blokvarme</v>
      </c>
      <c r="J1090" s="1" t="str">
        <f ca="1">INDEX(Anvendelseskode!B:B,MATCH($F1090,Anvendelseskode!$A:$A,0))</f>
        <v>Etageboligbebyggelse</v>
      </c>
      <c r="K1090" s="1" t="str">
        <f ca="1">INDEX(Anvendelseskode!C:C,MATCH($F1090,Anvendelseskode!$A:$A,0))</f>
        <v>Etageboligbebyggelse</v>
      </c>
      <c r="L1090" s="1" t="str">
        <f ca="1">INDEX(Anvendelseskode!D:D,MATCH($F1090,Anvendelseskode!$A:$A,0))</f>
        <v>Private husholdninger</v>
      </c>
      <c r="M1090" s="1" t="str">
        <f ca="1">IFERROR(INDEX(SBi!$2:$2,MATCH(H1090,SBi!$1:$1,1)),SBi!$K$2)</f>
        <v>1961-1972</v>
      </c>
      <c r="N1090" s="1">
        <f ca="1">INDEX(SBi!$C$3:$K$28,MATCH(F1090,SBi!$B$3:$B$28,0),MATCH(M1090,SBi!$C$2:$K$2,0))</f>
        <v>132.30000000000001</v>
      </c>
      <c r="O1090" s="16">
        <f t="shared" ca="1" si="216"/>
        <v>208.76940000000002</v>
      </c>
      <c r="P1090" s="16" t="str">
        <f ca="1">IFERROR(INDEX(VpD!$2:$2,MATCH(H1090,VpD!$1:$1,1)),VpD!$I$2)</f>
        <v>1961-1972</v>
      </c>
      <c r="Q1090" s="1">
        <f ca="1">INDEX(VpD!$C$3:$I$27,MATCH(F1090,VpD!$B$3:$B$27,0),MATCH(P1090,VpD!$C$2:$I$2,0))</f>
        <v>126</v>
      </c>
      <c r="R1090" s="16">
        <f t="shared" ca="1" si="217"/>
        <v>198.828</v>
      </c>
      <c r="S1090" s="14">
        <f t="shared" ca="1" si="218"/>
        <v>713069.76</v>
      </c>
      <c r="T1090" s="14">
        <f t="shared" ca="1" si="219"/>
        <v>6169597.4199999999</v>
      </c>
      <c r="U1090" s="14" t="str">
        <f t="shared" ca="1" si="220"/>
        <v>0A3F507E-243A-32B8-E044-0003BA298018</v>
      </c>
    </row>
    <row r="1091" spans="1:21" s="14" customFormat="1" x14ac:dyDescent="0.25">
      <c r="A1091" s="14">
        <f t="shared" ref="A1091:A1154" si="221">ROW(B1091)</f>
        <v>1091</v>
      </c>
      <c r="B1091" s="14" t="str">
        <f t="shared" ref="B1091:B1154" ca="1" si="222">INDIRECT($A$1&amp;"b"&amp;A1091)</f>
        <v>277D5018-179D-4552-81C9-3973FD7FD1BB</v>
      </c>
      <c r="C1091" s="14" t="str">
        <f t="shared" ref="C1091:C1154" ca="1" si="223">INDIRECT($A$1&amp;"V"&amp;A1091)</f>
        <v>Bellishaven</v>
      </c>
      <c r="D1091" s="14" t="str">
        <f t="shared" ref="D1091:D1154" ca="1" si="224">INDIRECT($A$1&amp;"W"&amp;A1091)</f>
        <v>41</v>
      </c>
      <c r="E1091" s="14" t="str">
        <f t="shared" ref="E1091:E1154" ca="1" si="225">INDIRECT($A$1&amp;"AB"&amp;A1091)</f>
        <v>27n</v>
      </c>
      <c r="F1091" s="1">
        <f t="shared" ref="F1091:F1154" ca="1" si="226">ROUNDDOWN(INDIRECT($A$1&amp;"C"&amp;A1091),-1)</f>
        <v>130</v>
      </c>
      <c r="G1091" s="1">
        <f t="shared" ref="G1091:G1154" ca="1" si="227">INDIRECT($A$1&amp;"P"&amp;A1091)+INDIRECT($A$1&amp;"Q"&amp;A1091)+INDIRECT($A$1&amp;"R"&amp;A1091)*0.5</f>
        <v>76</v>
      </c>
      <c r="H1091" s="1">
        <f t="shared" ref="H1091:H1154" ca="1" si="228">MAX(INDIRECT($A$1&amp;"E"&amp;A1091),INDIRECT($A$1&amp;"D"&amp;A1091))</f>
        <v>1993</v>
      </c>
      <c r="I1091" s="1" t="str">
        <f ca="1">INDEX(Relationstabel!$C$3:$K$10,MATCH(INDIRECT($A$1&amp;"J"&amp;A1091),Relationstabel!$A$3:$A$10,0),MATCH(IFERROR(VALUE(INDIRECT($A$1&amp;"K"&amp;A1091)),0),Relationstabel!$C$1:$K$1,0))</f>
        <v>Fjernvarme/ Blokvarme</v>
      </c>
      <c r="J1091" s="1" t="str">
        <f ca="1">INDEX(Anvendelseskode!B:B,MATCH($F1091,Anvendelseskode!$A:$A,0))</f>
        <v>Række-, kæde-, dobbelthus (lodret adskillelse mellem enhederne)</v>
      </c>
      <c r="K1091" s="1" t="str">
        <f ca="1">INDEX(Anvendelseskode!C:C,MATCH($F1091,Anvendelseskode!$A:$A,0))</f>
        <v>Række-, kæde og dobbelthuse</v>
      </c>
      <c r="L1091" s="1" t="str">
        <f ca="1">INDEX(Anvendelseskode!D:D,MATCH($F1091,Anvendelseskode!$A:$A,0))</f>
        <v>Private husholdninger</v>
      </c>
      <c r="M1091" s="1" t="str">
        <f ca="1">IFERROR(INDEX(SBi!$2:$2,MATCH(H1091,SBi!$1:$1,1)),SBi!$K$2)</f>
        <v>1979-1998</v>
      </c>
      <c r="N1091" s="1">
        <f ca="1">INDEX(SBi!$C$3:$K$28,MATCH(F1091,SBi!$B$3:$B$28,0),MATCH(M1091,SBi!$C$2:$K$2,0))</f>
        <v>96.8</v>
      </c>
      <c r="O1091" s="16">
        <f t="shared" ref="O1091:O1154" ca="1" si="229">N1091*G1091/1000</f>
        <v>7.3567999999999998</v>
      </c>
      <c r="P1091" s="16" t="str">
        <f ca="1">IFERROR(INDEX(VpD!$2:$2,MATCH(H1091,VpD!$1:$1,1)),VpD!$I$2)</f>
        <v>1979-1998</v>
      </c>
      <c r="Q1091" s="1">
        <f ca="1">INDEX(VpD!$C$3:$I$27,MATCH(F1091,VpD!$B$3:$B$27,0),MATCH(P1091,VpD!$C$2:$I$2,0))</f>
        <v>74</v>
      </c>
      <c r="R1091" s="16">
        <f t="shared" ref="R1091:R1154" ca="1" si="230">Q1091*G1091/1000</f>
        <v>5.6239999999999997</v>
      </c>
      <c r="S1091" s="14">
        <f t="shared" ref="S1091:S1154" ca="1" si="231">INDIRECT($A$1&amp;"AE"&amp;A1091)</f>
        <v>711548.29</v>
      </c>
      <c r="T1091" s="14">
        <f t="shared" ref="T1091:T1154" ca="1" si="232">INDIRECT($A$1&amp;"AF"&amp;A1091)</f>
        <v>6172499.2000000002</v>
      </c>
      <c r="U1091" s="14" t="str">
        <f t="shared" ref="U1091:U1154" ca="1" si="233">INDIRECT($A$1&amp;"AC"&amp;A1091)</f>
        <v>0A3F507E-1531-32B8-E044-0003BA298018</v>
      </c>
    </row>
    <row r="1092" spans="1:21" s="14" customFormat="1" x14ac:dyDescent="0.25">
      <c r="A1092" s="14">
        <f t="shared" si="221"/>
        <v>1092</v>
      </c>
      <c r="B1092" s="14" t="str">
        <f t="shared" ca="1" si="222"/>
        <v>8312FFF2-D123-4E3E-8D8A-B2552B321D07</v>
      </c>
      <c r="C1092" s="14" t="str">
        <f t="shared" ca="1" si="223"/>
        <v>Bæverbo</v>
      </c>
      <c r="D1092" s="14" t="str">
        <f t="shared" ca="1" si="224"/>
        <v>8</v>
      </c>
      <c r="E1092" s="14" t="str">
        <f t="shared" ca="1" si="225"/>
        <v>6sd</v>
      </c>
      <c r="F1092" s="1">
        <f t="shared" ca="1" si="226"/>
        <v>130</v>
      </c>
      <c r="G1092" s="1">
        <f t="shared" ca="1" si="227"/>
        <v>109</v>
      </c>
      <c r="H1092" s="1">
        <f t="shared" ca="1" si="228"/>
        <v>1978</v>
      </c>
      <c r="I1092" s="1" t="str">
        <f ca="1">INDEX(Relationstabel!$C$3:$K$10,MATCH(INDIRECT($A$1&amp;"J"&amp;A1092),Relationstabel!$A$3:$A$10,0),MATCH(IFERROR(VALUE(INDIRECT($A$1&amp;"K"&amp;A1092)),0),Relationstabel!$C$1:$K$1,0))</f>
        <v>Fjernvarme/ Blokvarme</v>
      </c>
      <c r="J1092" s="1" t="str">
        <f ca="1">INDEX(Anvendelseskode!B:B,MATCH($F1092,Anvendelseskode!$A:$A,0))</f>
        <v>Række-, kæde-, dobbelthus (lodret adskillelse mellem enhederne)</v>
      </c>
      <c r="K1092" s="1" t="str">
        <f ca="1">INDEX(Anvendelseskode!C:C,MATCH($F1092,Anvendelseskode!$A:$A,0))</f>
        <v>Række-, kæde og dobbelthuse</v>
      </c>
      <c r="L1092" s="1" t="str">
        <f ca="1">INDEX(Anvendelseskode!D:D,MATCH($F1092,Anvendelseskode!$A:$A,0))</f>
        <v>Private husholdninger</v>
      </c>
      <c r="M1092" s="1" t="str">
        <f ca="1">IFERROR(INDEX(SBi!$2:$2,MATCH(H1092,SBi!$1:$1,1)),SBi!$K$2)</f>
        <v>1973-1978</v>
      </c>
      <c r="N1092" s="1">
        <f ca="1">INDEX(SBi!$C$3:$K$28,MATCH(F1092,SBi!$B$3:$B$28,0),MATCH(M1092,SBi!$C$2:$K$2,0))</f>
        <v>112.6</v>
      </c>
      <c r="O1092" s="16">
        <f t="shared" ca="1" si="229"/>
        <v>12.273399999999999</v>
      </c>
      <c r="P1092" s="16" t="str">
        <f ca="1">IFERROR(INDEX(VpD!$2:$2,MATCH(H1092,VpD!$1:$1,1)),VpD!$I$2)</f>
        <v>1973-1978</v>
      </c>
      <c r="Q1092" s="1">
        <f ca="1">INDEX(VpD!$C$3:$I$27,MATCH(F1092,VpD!$B$3:$B$27,0),MATCH(P1092,VpD!$C$2:$I$2,0))</f>
        <v>98</v>
      </c>
      <c r="R1092" s="16">
        <f t="shared" ca="1" si="230"/>
        <v>10.682</v>
      </c>
      <c r="S1092" s="14">
        <f t="shared" ca="1" si="231"/>
        <v>713718.57</v>
      </c>
      <c r="T1092" s="14">
        <f t="shared" ca="1" si="232"/>
        <v>6169491.71</v>
      </c>
      <c r="U1092" s="14" t="str">
        <f t="shared" ca="1" si="233"/>
        <v>0A3F507E-1631-32B8-E044-0003BA298018</v>
      </c>
    </row>
    <row r="1093" spans="1:21" s="14" customFormat="1" x14ac:dyDescent="0.25">
      <c r="A1093" s="14">
        <f t="shared" si="221"/>
        <v>1093</v>
      </c>
      <c r="B1093" s="14" t="str">
        <f t="shared" ca="1" si="222"/>
        <v>B70C4015-31EC-4544-A00E-457FF06F3A0E</v>
      </c>
      <c r="C1093" s="14" t="str">
        <f t="shared" ca="1" si="223"/>
        <v>Horsbred</v>
      </c>
      <c r="D1093" s="14" t="str">
        <f t="shared" ca="1" si="224"/>
        <v>203</v>
      </c>
      <c r="E1093" s="14" t="str">
        <f t="shared" ca="1" si="225"/>
        <v>17br</v>
      </c>
      <c r="F1093" s="1">
        <f t="shared" ca="1" si="226"/>
        <v>120</v>
      </c>
      <c r="G1093" s="1">
        <f t="shared" ca="1" si="227"/>
        <v>184</v>
      </c>
      <c r="H1093" s="1">
        <f t="shared" ca="1" si="228"/>
        <v>2003</v>
      </c>
      <c r="I1093" s="1" t="str">
        <f ca="1">INDEX(Relationstabel!$C$3:$K$10,MATCH(INDIRECT($A$1&amp;"J"&amp;A1093),Relationstabel!$A$3:$A$10,0),MATCH(IFERROR(VALUE(INDIRECT($A$1&amp;"K"&amp;A1093)),0),Relationstabel!$C$1:$K$1,0))</f>
        <v>Fjernvarme/ Blokvarme</v>
      </c>
      <c r="J1093" s="1" t="str">
        <f ca="1">INDEX(Anvendelseskode!B:B,MATCH($F1093,Anvendelseskode!$A:$A,0))</f>
        <v>Fritliggende enfamilieshus (parcelhus)</v>
      </c>
      <c r="K1093" s="1" t="str">
        <f ca="1">INDEX(Anvendelseskode!C:C,MATCH($F1093,Anvendelseskode!$A:$A,0))</f>
        <v>Parcelhuse</v>
      </c>
      <c r="L1093" s="1" t="str">
        <f ca="1">INDEX(Anvendelseskode!D:D,MATCH($F1093,Anvendelseskode!$A:$A,0))</f>
        <v>Private husholdninger</v>
      </c>
      <c r="M1093" s="1" t="str">
        <f ca="1">IFERROR(INDEX(SBi!$2:$2,MATCH(H1093,SBi!$1:$1,1)),SBi!$K$2)</f>
        <v>1999-2006</v>
      </c>
      <c r="N1093" s="1">
        <f ca="1">INDEX(SBi!$C$3:$K$28,MATCH(F1093,SBi!$B$3:$B$28,0),MATCH(M1093,SBi!$C$2:$K$2,0))</f>
        <v>83.9</v>
      </c>
      <c r="O1093" s="16">
        <f t="shared" ca="1" si="229"/>
        <v>15.4376</v>
      </c>
      <c r="P1093" s="16" t="str">
        <f ca="1">IFERROR(INDEX(VpD!$2:$2,MATCH(H1093,VpD!$1:$1,1)),VpD!$I$2)</f>
        <v>&gt;1998</v>
      </c>
      <c r="Q1093" s="1">
        <f ca="1">INDEX(VpD!$C$3:$I$27,MATCH(F1093,VpD!$B$3:$B$27,0),MATCH(P1093,VpD!$C$2:$I$2,0))</f>
        <v>72</v>
      </c>
      <c r="R1093" s="16">
        <f t="shared" ca="1" si="230"/>
        <v>13.247999999999999</v>
      </c>
      <c r="S1093" s="14">
        <f t="shared" ca="1" si="231"/>
        <v>711197.25</v>
      </c>
      <c r="T1093" s="14">
        <f t="shared" ca="1" si="232"/>
        <v>6172215.0700000003</v>
      </c>
      <c r="U1093" s="14" t="str">
        <f t="shared" ca="1" si="233"/>
        <v>0A3F507E-1931-32B8-E044-0003BA298018</v>
      </c>
    </row>
    <row r="1094" spans="1:21" s="14" customFormat="1" x14ac:dyDescent="0.25">
      <c r="A1094" s="14">
        <f t="shared" si="221"/>
        <v>1094</v>
      </c>
      <c r="B1094" s="14" t="str">
        <f t="shared" ca="1" si="222"/>
        <v>E7B668EC-D1C3-448A-B58A-00C19CE50D47</v>
      </c>
      <c r="C1094" s="14" t="str">
        <f t="shared" ca="1" si="223"/>
        <v>Kollerupvej</v>
      </c>
      <c r="D1094" s="14" t="str">
        <f t="shared" ca="1" si="224"/>
        <v>51</v>
      </c>
      <c r="E1094" s="14" t="str">
        <f t="shared" ca="1" si="225"/>
        <v>6hu</v>
      </c>
      <c r="F1094" s="1">
        <f t="shared" ca="1" si="226"/>
        <v>130</v>
      </c>
      <c r="G1094" s="1">
        <f t="shared" ca="1" si="227"/>
        <v>129</v>
      </c>
      <c r="H1094" s="1">
        <f t="shared" ca="1" si="228"/>
        <v>1964</v>
      </c>
      <c r="I1094" s="1" t="str">
        <f ca="1">INDEX(Relationstabel!$C$3:$K$10,MATCH(INDIRECT($A$1&amp;"J"&amp;A1094),Relationstabel!$A$3:$A$10,0),MATCH(IFERROR(VALUE(INDIRECT($A$1&amp;"K"&amp;A1094)),0),Relationstabel!$C$1:$K$1,0))</f>
        <v>Olie</v>
      </c>
      <c r="J1094" s="1" t="str">
        <f ca="1">INDEX(Anvendelseskode!B:B,MATCH($F1094,Anvendelseskode!$A:$A,0))</f>
        <v>Række-, kæde-, dobbelthus (lodret adskillelse mellem enhederne)</v>
      </c>
      <c r="K1094" s="1" t="str">
        <f ca="1">INDEX(Anvendelseskode!C:C,MATCH($F1094,Anvendelseskode!$A:$A,0))</f>
        <v>Række-, kæde og dobbelthuse</v>
      </c>
      <c r="L1094" s="1" t="str">
        <f ca="1">INDEX(Anvendelseskode!D:D,MATCH($F1094,Anvendelseskode!$A:$A,0))</f>
        <v>Private husholdninger</v>
      </c>
      <c r="M1094" s="1" t="str">
        <f ca="1">IFERROR(INDEX(SBi!$2:$2,MATCH(H1094,SBi!$1:$1,1)),SBi!$K$2)</f>
        <v>1961-1972</v>
      </c>
      <c r="N1094" s="1">
        <f ca="1">INDEX(SBi!$C$3:$K$28,MATCH(F1094,SBi!$B$3:$B$28,0),MATCH(M1094,SBi!$C$2:$K$2,0))</f>
        <v>119.9</v>
      </c>
      <c r="O1094" s="16">
        <f t="shared" ca="1" si="229"/>
        <v>15.4671</v>
      </c>
      <c r="P1094" s="16" t="str">
        <f ca="1">IFERROR(INDEX(VpD!$2:$2,MATCH(H1094,VpD!$1:$1,1)),VpD!$I$2)</f>
        <v>1961-1972</v>
      </c>
      <c r="Q1094" s="1">
        <f ca="1">INDEX(VpD!$C$3:$I$27,MATCH(F1094,VpD!$B$3:$B$27,0),MATCH(P1094,VpD!$C$2:$I$2,0))</f>
        <v>120</v>
      </c>
      <c r="R1094" s="16">
        <f t="shared" ca="1" si="230"/>
        <v>15.48</v>
      </c>
      <c r="S1094" s="14">
        <f t="shared" ca="1" si="231"/>
        <v>713723.19</v>
      </c>
      <c r="T1094" s="14">
        <f t="shared" ca="1" si="232"/>
        <v>6169073.4100000001</v>
      </c>
      <c r="U1094" s="14" t="str">
        <f t="shared" ca="1" si="233"/>
        <v>0A3F507E-1C31-32B8-E044-0003BA298018</v>
      </c>
    </row>
    <row r="1095" spans="1:21" s="14" customFormat="1" x14ac:dyDescent="0.25">
      <c r="A1095" s="14">
        <f t="shared" si="221"/>
        <v>1095</v>
      </c>
      <c r="B1095" s="14" t="str">
        <f t="shared" ca="1" si="222"/>
        <v>927B2D0A-4BF5-4228-A618-A43BDB453F47</v>
      </c>
      <c r="C1095" s="14" t="str">
        <f t="shared" ca="1" si="223"/>
        <v>Skærsøvej</v>
      </c>
      <c r="D1095" s="14" t="str">
        <f t="shared" ca="1" si="224"/>
        <v>8</v>
      </c>
      <c r="E1095" s="14" t="str">
        <f t="shared" ca="1" si="225"/>
        <v>18oc</v>
      </c>
      <c r="F1095" s="1">
        <f t="shared" ca="1" si="226"/>
        <v>120</v>
      </c>
      <c r="G1095" s="1">
        <f t="shared" ca="1" si="227"/>
        <v>102</v>
      </c>
      <c r="H1095" s="1">
        <f t="shared" ca="1" si="228"/>
        <v>1962</v>
      </c>
      <c r="I1095" s="1" t="str">
        <f ca="1">INDEX(Relationstabel!$C$3:$K$10,MATCH(INDIRECT($A$1&amp;"J"&amp;A1095),Relationstabel!$A$3:$A$10,0),MATCH(IFERROR(VALUE(INDIRECT($A$1&amp;"K"&amp;A1095)),0),Relationstabel!$C$1:$K$1,0))</f>
        <v>Naturgas</v>
      </c>
      <c r="J1095" s="1" t="str">
        <f ca="1">INDEX(Anvendelseskode!B:B,MATCH($F1095,Anvendelseskode!$A:$A,0))</f>
        <v>Fritliggende enfamilieshus (parcelhus)</v>
      </c>
      <c r="K1095" s="1" t="str">
        <f ca="1">INDEX(Anvendelseskode!C:C,MATCH($F1095,Anvendelseskode!$A:$A,0))</f>
        <v>Parcelhuse</v>
      </c>
      <c r="L1095" s="1" t="str">
        <f ca="1">INDEX(Anvendelseskode!D:D,MATCH($F1095,Anvendelseskode!$A:$A,0))</f>
        <v>Private husholdninger</v>
      </c>
      <c r="M1095" s="1" t="str">
        <f ca="1">IFERROR(INDEX(SBi!$2:$2,MATCH(H1095,SBi!$1:$1,1)),SBi!$K$2)</f>
        <v>1961-1972</v>
      </c>
      <c r="N1095" s="1">
        <f ca="1">INDEX(SBi!$C$3:$K$28,MATCH(F1095,SBi!$B$3:$B$28,0),MATCH(M1095,SBi!$C$2:$K$2,0))</f>
        <v>134.30000000000001</v>
      </c>
      <c r="O1095" s="16">
        <f t="shared" ca="1" si="229"/>
        <v>13.698600000000001</v>
      </c>
      <c r="P1095" s="16" t="str">
        <f ca="1">IFERROR(INDEX(VpD!$2:$2,MATCH(H1095,VpD!$1:$1,1)),VpD!$I$2)</f>
        <v>1961-1972</v>
      </c>
      <c r="Q1095" s="1">
        <f ca="1">INDEX(VpD!$C$3:$I$27,MATCH(F1095,VpD!$B$3:$B$27,0),MATCH(P1095,VpD!$C$2:$I$2,0))</f>
        <v>143</v>
      </c>
      <c r="R1095" s="16">
        <f t="shared" ca="1" si="230"/>
        <v>14.586</v>
      </c>
      <c r="S1095" s="14">
        <f t="shared" ca="1" si="231"/>
        <v>713595.45</v>
      </c>
      <c r="T1095" s="14">
        <f t="shared" ca="1" si="232"/>
        <v>6168943.6399999997</v>
      </c>
      <c r="U1095" s="14" t="str">
        <f t="shared" ca="1" si="233"/>
        <v>0A3F507E-2144-32B8-E044-0003BA298018</v>
      </c>
    </row>
    <row r="1096" spans="1:21" s="14" customFormat="1" x14ac:dyDescent="0.25">
      <c r="A1096" s="14">
        <f t="shared" si="221"/>
        <v>1096</v>
      </c>
      <c r="B1096" s="14" t="str">
        <f t="shared" ca="1" si="222"/>
        <v>F62AD2C2-2DBF-498B-B955-38A56D4997DB</v>
      </c>
      <c r="C1096" s="14" t="str">
        <f t="shared" ca="1" si="223"/>
        <v>Bækkeskovvej</v>
      </c>
      <c r="D1096" s="14" t="str">
        <f t="shared" ca="1" si="224"/>
        <v>28</v>
      </c>
      <c r="E1096" s="14" t="str">
        <f t="shared" ca="1" si="225"/>
        <v>18ev</v>
      </c>
      <c r="F1096" s="1">
        <f t="shared" ca="1" si="226"/>
        <v>120</v>
      </c>
      <c r="G1096" s="1">
        <f t="shared" ca="1" si="227"/>
        <v>158</v>
      </c>
      <c r="H1096" s="1">
        <f t="shared" ca="1" si="228"/>
        <v>1971</v>
      </c>
      <c r="I1096" s="1" t="str">
        <f ca="1">INDEX(Relationstabel!$C$3:$K$10,MATCH(INDIRECT($A$1&amp;"J"&amp;A1096),Relationstabel!$A$3:$A$10,0),MATCH(IFERROR(VALUE(INDIRECT($A$1&amp;"K"&amp;A1096)),0),Relationstabel!$C$1:$K$1,0))</f>
        <v>Naturgas</v>
      </c>
      <c r="J1096" s="1" t="str">
        <f ca="1">INDEX(Anvendelseskode!B:B,MATCH($F1096,Anvendelseskode!$A:$A,0))</f>
        <v>Fritliggende enfamilieshus (parcelhus)</v>
      </c>
      <c r="K1096" s="1" t="str">
        <f ca="1">INDEX(Anvendelseskode!C:C,MATCH($F1096,Anvendelseskode!$A:$A,0))</f>
        <v>Parcelhuse</v>
      </c>
      <c r="L1096" s="1" t="str">
        <f ca="1">INDEX(Anvendelseskode!D:D,MATCH($F1096,Anvendelseskode!$A:$A,0))</f>
        <v>Private husholdninger</v>
      </c>
      <c r="M1096" s="1" t="str">
        <f ca="1">IFERROR(INDEX(SBi!$2:$2,MATCH(H1096,SBi!$1:$1,1)),SBi!$K$2)</f>
        <v>1961-1972</v>
      </c>
      <c r="N1096" s="1">
        <f ca="1">INDEX(SBi!$C$3:$K$28,MATCH(F1096,SBi!$B$3:$B$28,0),MATCH(M1096,SBi!$C$2:$K$2,0))</f>
        <v>134.30000000000001</v>
      </c>
      <c r="O1096" s="16">
        <f t="shared" ca="1" si="229"/>
        <v>21.2194</v>
      </c>
      <c r="P1096" s="16" t="str">
        <f ca="1">IFERROR(INDEX(VpD!$2:$2,MATCH(H1096,VpD!$1:$1,1)),VpD!$I$2)</f>
        <v>1961-1972</v>
      </c>
      <c r="Q1096" s="1">
        <f ca="1">INDEX(VpD!$C$3:$I$27,MATCH(F1096,VpD!$B$3:$B$27,0),MATCH(P1096,VpD!$C$2:$I$2,0))</f>
        <v>143</v>
      </c>
      <c r="R1096" s="16">
        <f t="shared" ca="1" si="230"/>
        <v>22.594000000000001</v>
      </c>
      <c r="S1096" s="14">
        <f t="shared" ca="1" si="231"/>
        <v>712937.33</v>
      </c>
      <c r="T1096" s="14">
        <f t="shared" ca="1" si="232"/>
        <v>6168879.6799999997</v>
      </c>
      <c r="U1096" s="14" t="str">
        <f t="shared" ca="1" si="233"/>
        <v>0A3F507E-1629-32B8-E044-0003BA298018</v>
      </c>
    </row>
    <row r="1097" spans="1:21" s="14" customFormat="1" x14ac:dyDescent="0.25">
      <c r="A1097" s="14">
        <f t="shared" si="221"/>
        <v>1097</v>
      </c>
      <c r="B1097" s="14" t="str">
        <f t="shared" ca="1" si="222"/>
        <v>EBF81653-032F-4674-9445-ABA8EBE6BE54</v>
      </c>
      <c r="C1097" s="14" t="str">
        <f t="shared" ca="1" si="223"/>
        <v>Hasselbo</v>
      </c>
      <c r="D1097" s="14" t="str">
        <f t="shared" ca="1" si="224"/>
        <v>3</v>
      </c>
      <c r="E1097" s="14" t="str">
        <f t="shared" ca="1" si="225"/>
        <v>6vo</v>
      </c>
      <c r="F1097" s="1">
        <f t="shared" ca="1" si="226"/>
        <v>130</v>
      </c>
      <c r="G1097" s="1">
        <f t="shared" ca="1" si="227"/>
        <v>109</v>
      </c>
      <c r="H1097" s="1">
        <f t="shared" ca="1" si="228"/>
        <v>1978</v>
      </c>
      <c r="I1097" s="1" t="str">
        <f ca="1">INDEX(Relationstabel!$C$3:$K$10,MATCH(INDIRECT($A$1&amp;"J"&amp;A1097),Relationstabel!$A$3:$A$10,0),MATCH(IFERROR(VALUE(INDIRECT($A$1&amp;"K"&amp;A1097)),0),Relationstabel!$C$1:$K$1,0))</f>
        <v>Fjernvarme/ Blokvarme</v>
      </c>
      <c r="J1097" s="1" t="str">
        <f ca="1">INDEX(Anvendelseskode!B:B,MATCH($F1097,Anvendelseskode!$A:$A,0))</f>
        <v>Række-, kæde-, dobbelthus (lodret adskillelse mellem enhederne)</v>
      </c>
      <c r="K1097" s="1" t="str">
        <f ca="1">INDEX(Anvendelseskode!C:C,MATCH($F1097,Anvendelseskode!$A:$A,0))</f>
        <v>Række-, kæde og dobbelthuse</v>
      </c>
      <c r="L1097" s="1" t="str">
        <f ca="1">INDEX(Anvendelseskode!D:D,MATCH($F1097,Anvendelseskode!$A:$A,0))</f>
        <v>Private husholdninger</v>
      </c>
      <c r="M1097" s="1" t="str">
        <f ca="1">IFERROR(INDEX(SBi!$2:$2,MATCH(H1097,SBi!$1:$1,1)),SBi!$K$2)</f>
        <v>1973-1978</v>
      </c>
      <c r="N1097" s="1">
        <f ca="1">INDEX(SBi!$C$3:$K$28,MATCH(F1097,SBi!$B$3:$B$28,0),MATCH(M1097,SBi!$C$2:$K$2,0))</f>
        <v>112.6</v>
      </c>
      <c r="O1097" s="16">
        <f t="shared" ca="1" si="229"/>
        <v>12.273399999999999</v>
      </c>
      <c r="P1097" s="16" t="str">
        <f ca="1">IFERROR(INDEX(VpD!$2:$2,MATCH(H1097,VpD!$1:$1,1)),VpD!$I$2)</f>
        <v>1973-1978</v>
      </c>
      <c r="Q1097" s="1">
        <f ca="1">INDEX(VpD!$C$3:$I$27,MATCH(F1097,VpD!$B$3:$B$27,0),MATCH(P1097,VpD!$C$2:$I$2,0))</f>
        <v>98</v>
      </c>
      <c r="R1097" s="16">
        <f t="shared" ca="1" si="230"/>
        <v>10.682</v>
      </c>
      <c r="S1097" s="14">
        <f t="shared" ca="1" si="231"/>
        <v>713414.63</v>
      </c>
      <c r="T1097" s="14">
        <f t="shared" ca="1" si="232"/>
        <v>6169707.6299999999</v>
      </c>
      <c r="U1097" s="14" t="str">
        <f t="shared" ca="1" si="233"/>
        <v>0A3F507E-1839-32B8-E044-0003BA298018</v>
      </c>
    </row>
    <row r="1098" spans="1:21" s="14" customFormat="1" x14ac:dyDescent="0.25">
      <c r="A1098" s="14">
        <f t="shared" si="221"/>
        <v>1098</v>
      </c>
      <c r="B1098" s="14" t="str">
        <f t="shared" ca="1" si="222"/>
        <v>93E4D131-1D2E-410A-97BB-6D9A7328DC0B</v>
      </c>
      <c r="C1098" s="14" t="str">
        <f t="shared" ca="1" si="223"/>
        <v>Pilehavevænge</v>
      </c>
      <c r="D1098" s="14" t="str">
        <f t="shared" ca="1" si="224"/>
        <v>55</v>
      </c>
      <c r="E1098" s="14" t="str">
        <f t="shared" ca="1" si="225"/>
        <v>10dl</v>
      </c>
      <c r="F1098" s="1">
        <f t="shared" ca="1" si="226"/>
        <v>120</v>
      </c>
      <c r="G1098" s="1">
        <f t="shared" ca="1" si="227"/>
        <v>137</v>
      </c>
      <c r="H1098" s="1">
        <f t="shared" ca="1" si="228"/>
        <v>1967</v>
      </c>
      <c r="I1098" s="1" t="str">
        <f ca="1">INDEX(Relationstabel!$C$3:$K$10,MATCH(INDIRECT($A$1&amp;"J"&amp;A1098),Relationstabel!$A$3:$A$10,0),MATCH(IFERROR(VALUE(INDIRECT($A$1&amp;"K"&amp;A1098)),0),Relationstabel!$C$1:$K$1,0))</f>
        <v>Fjernvarme/ Blokvarme</v>
      </c>
      <c r="J1098" s="1" t="str">
        <f ca="1">INDEX(Anvendelseskode!B:B,MATCH($F1098,Anvendelseskode!$A:$A,0))</f>
        <v>Fritliggende enfamilieshus (parcelhus)</v>
      </c>
      <c r="K1098" s="1" t="str">
        <f ca="1">INDEX(Anvendelseskode!C:C,MATCH($F1098,Anvendelseskode!$A:$A,0))</f>
        <v>Parcelhuse</v>
      </c>
      <c r="L1098" s="1" t="str">
        <f ca="1">INDEX(Anvendelseskode!D:D,MATCH($F1098,Anvendelseskode!$A:$A,0))</f>
        <v>Private husholdninger</v>
      </c>
      <c r="M1098" s="1" t="str">
        <f ca="1">IFERROR(INDEX(SBi!$2:$2,MATCH(H1098,SBi!$1:$1,1)),SBi!$K$2)</f>
        <v>1961-1972</v>
      </c>
      <c r="N1098" s="1">
        <f ca="1">INDEX(SBi!$C$3:$K$28,MATCH(F1098,SBi!$B$3:$B$28,0),MATCH(M1098,SBi!$C$2:$K$2,0))</f>
        <v>134.30000000000001</v>
      </c>
      <c r="O1098" s="16">
        <f t="shared" ca="1" si="229"/>
        <v>18.399100000000001</v>
      </c>
      <c r="P1098" s="16" t="str">
        <f ca="1">IFERROR(INDEX(VpD!$2:$2,MATCH(H1098,VpD!$1:$1,1)),VpD!$I$2)</f>
        <v>1961-1972</v>
      </c>
      <c r="Q1098" s="1">
        <f ca="1">INDEX(VpD!$C$3:$I$27,MATCH(F1098,VpD!$B$3:$B$27,0),MATCH(P1098,VpD!$C$2:$I$2,0))</f>
        <v>143</v>
      </c>
      <c r="R1098" s="16">
        <f t="shared" ca="1" si="230"/>
        <v>19.591000000000001</v>
      </c>
      <c r="S1098" s="14">
        <f t="shared" ca="1" si="231"/>
        <v>711171.92</v>
      </c>
      <c r="T1098" s="14">
        <f t="shared" ca="1" si="232"/>
        <v>6172211.25</v>
      </c>
      <c r="U1098" s="14" t="str">
        <f t="shared" ca="1" si="233"/>
        <v>0A3F507E-1F39-32B8-E044-0003BA298018</v>
      </c>
    </row>
    <row r="1099" spans="1:21" s="14" customFormat="1" x14ac:dyDescent="0.25">
      <c r="A1099" s="14">
        <f t="shared" si="221"/>
        <v>1099</v>
      </c>
      <c r="B1099" s="14" t="str">
        <f t="shared" ca="1" si="222"/>
        <v>C61FA453-644D-4A61-9B41-FC6E625CAABE</v>
      </c>
      <c r="C1099" s="14" t="str">
        <f t="shared" ca="1" si="223"/>
        <v>Rendsagervej</v>
      </c>
      <c r="D1099" s="14" t="str">
        <f t="shared" ca="1" si="224"/>
        <v>207</v>
      </c>
      <c r="E1099" s="14" t="str">
        <f t="shared" ca="1" si="225"/>
        <v>9lp</v>
      </c>
      <c r="F1099" s="1">
        <f t="shared" ca="1" si="226"/>
        <v>120</v>
      </c>
      <c r="G1099" s="1">
        <f t="shared" ca="1" si="227"/>
        <v>109</v>
      </c>
      <c r="H1099" s="1">
        <f t="shared" ca="1" si="228"/>
        <v>1973</v>
      </c>
      <c r="I1099" s="1" t="str">
        <f ca="1">INDEX(Relationstabel!$C$3:$K$10,MATCH(INDIRECT($A$1&amp;"J"&amp;A1099),Relationstabel!$A$3:$A$10,0),MATCH(IFERROR(VALUE(INDIRECT($A$1&amp;"K"&amp;A1099)),0),Relationstabel!$C$1:$K$1,0))</f>
        <v>Naturgas</v>
      </c>
      <c r="J1099" s="1" t="str">
        <f ca="1">INDEX(Anvendelseskode!B:B,MATCH($F1099,Anvendelseskode!$A:$A,0))</f>
        <v>Fritliggende enfamilieshus (parcelhus)</v>
      </c>
      <c r="K1099" s="1" t="str">
        <f ca="1">INDEX(Anvendelseskode!C:C,MATCH($F1099,Anvendelseskode!$A:$A,0))</f>
        <v>Parcelhuse</v>
      </c>
      <c r="L1099" s="1" t="str">
        <f ca="1">INDEX(Anvendelseskode!D:D,MATCH($F1099,Anvendelseskode!$A:$A,0))</f>
        <v>Private husholdninger</v>
      </c>
      <c r="M1099" s="1" t="str">
        <f ca="1">IFERROR(INDEX(SBi!$2:$2,MATCH(H1099,SBi!$1:$1,1)),SBi!$K$2)</f>
        <v>1973-1978</v>
      </c>
      <c r="N1099" s="1">
        <f ca="1">INDEX(SBi!$C$3:$K$28,MATCH(F1099,SBi!$B$3:$B$28,0),MATCH(M1099,SBi!$C$2:$K$2,0))</f>
        <v>119.8</v>
      </c>
      <c r="O1099" s="16">
        <f t="shared" ca="1" si="229"/>
        <v>13.058199999999999</v>
      </c>
      <c r="P1099" s="16" t="str">
        <f ca="1">IFERROR(INDEX(VpD!$2:$2,MATCH(H1099,VpD!$1:$1,1)),VpD!$I$2)</f>
        <v>1973-1978</v>
      </c>
      <c r="Q1099" s="1">
        <f ca="1">INDEX(VpD!$C$3:$I$27,MATCH(F1099,VpD!$B$3:$B$27,0),MATCH(P1099,VpD!$C$2:$I$2,0))</f>
        <v>117</v>
      </c>
      <c r="R1099" s="16">
        <f t="shared" ca="1" si="230"/>
        <v>12.753</v>
      </c>
      <c r="S1099" s="14">
        <f t="shared" ca="1" si="231"/>
        <v>710756.31</v>
      </c>
      <c r="T1099" s="14">
        <f t="shared" ca="1" si="232"/>
        <v>6171895.75</v>
      </c>
      <c r="U1099" s="14" t="str">
        <f t="shared" ca="1" si="233"/>
        <v>0A3F507E-2039-32B8-E044-0003BA298018</v>
      </c>
    </row>
    <row r="1100" spans="1:21" s="14" customFormat="1" x14ac:dyDescent="0.25">
      <c r="A1100" s="14">
        <f t="shared" si="221"/>
        <v>1100</v>
      </c>
      <c r="B1100" s="14" t="str">
        <f t="shared" ca="1" si="222"/>
        <v>37F0DBFE-4241-49EB-9AEA-BA390DE9FFF1</v>
      </c>
      <c r="C1100" s="14" t="str">
        <f t="shared" ca="1" si="223"/>
        <v>Bjørnebo</v>
      </c>
      <c r="D1100" s="14" t="str">
        <f t="shared" ca="1" si="224"/>
        <v>9</v>
      </c>
      <c r="E1100" s="14" t="str">
        <f t="shared" ca="1" si="225"/>
        <v>6nr</v>
      </c>
      <c r="F1100" s="1">
        <f t="shared" ca="1" si="226"/>
        <v>130</v>
      </c>
      <c r="G1100" s="1">
        <f t="shared" ca="1" si="227"/>
        <v>104</v>
      </c>
      <c r="H1100" s="1">
        <f t="shared" ca="1" si="228"/>
        <v>1977</v>
      </c>
      <c r="I1100" s="1" t="str">
        <f ca="1">INDEX(Relationstabel!$C$3:$K$10,MATCH(INDIRECT($A$1&amp;"J"&amp;A1100),Relationstabel!$A$3:$A$10,0),MATCH(IFERROR(VALUE(INDIRECT($A$1&amp;"K"&amp;A1100)),0),Relationstabel!$C$1:$K$1,0))</f>
        <v>Fjernvarme/ Blokvarme</v>
      </c>
      <c r="J1100" s="1" t="str">
        <f ca="1">INDEX(Anvendelseskode!B:B,MATCH($F1100,Anvendelseskode!$A:$A,0))</f>
        <v>Række-, kæde-, dobbelthus (lodret adskillelse mellem enhederne)</v>
      </c>
      <c r="K1100" s="1" t="str">
        <f ca="1">INDEX(Anvendelseskode!C:C,MATCH($F1100,Anvendelseskode!$A:$A,0))</f>
        <v>Række-, kæde og dobbelthuse</v>
      </c>
      <c r="L1100" s="1" t="str">
        <f ca="1">INDEX(Anvendelseskode!D:D,MATCH($F1100,Anvendelseskode!$A:$A,0))</f>
        <v>Private husholdninger</v>
      </c>
      <c r="M1100" s="1" t="str">
        <f ca="1">IFERROR(INDEX(SBi!$2:$2,MATCH(H1100,SBi!$1:$1,1)),SBi!$K$2)</f>
        <v>1973-1978</v>
      </c>
      <c r="N1100" s="1">
        <f ca="1">INDEX(SBi!$C$3:$K$28,MATCH(F1100,SBi!$B$3:$B$28,0),MATCH(M1100,SBi!$C$2:$K$2,0))</f>
        <v>112.6</v>
      </c>
      <c r="O1100" s="16">
        <f t="shared" ca="1" si="229"/>
        <v>11.7104</v>
      </c>
      <c r="P1100" s="16" t="str">
        <f ca="1">IFERROR(INDEX(VpD!$2:$2,MATCH(H1100,VpD!$1:$1,1)),VpD!$I$2)</f>
        <v>1973-1978</v>
      </c>
      <c r="Q1100" s="1">
        <f ca="1">INDEX(VpD!$C$3:$I$27,MATCH(F1100,VpD!$B$3:$B$27,0),MATCH(P1100,VpD!$C$2:$I$2,0))</f>
        <v>98</v>
      </c>
      <c r="R1100" s="16">
        <f t="shared" ca="1" si="230"/>
        <v>10.192</v>
      </c>
      <c r="S1100" s="14">
        <f t="shared" ca="1" si="231"/>
        <v>713522.96</v>
      </c>
      <c r="T1100" s="14">
        <f t="shared" ca="1" si="232"/>
        <v>6169464.7699999996</v>
      </c>
      <c r="U1100" s="14" t="str">
        <f t="shared" ca="1" si="233"/>
        <v>0A3F507E-1540-32B8-E044-0003BA298018</v>
      </c>
    </row>
    <row r="1101" spans="1:21" s="14" customFormat="1" x14ac:dyDescent="0.25">
      <c r="A1101" s="14">
        <f t="shared" si="221"/>
        <v>1101</v>
      </c>
      <c r="B1101" s="14" t="str">
        <f t="shared" ca="1" si="222"/>
        <v>BC88AFD0-692C-4251-8221-D7CE55CBCB8D</v>
      </c>
      <c r="C1101" s="14" t="str">
        <f t="shared" ca="1" si="223"/>
        <v>Golfsvinget</v>
      </c>
      <c r="D1101" s="14" t="str">
        <f t="shared" ca="1" si="224"/>
        <v>10</v>
      </c>
      <c r="E1101" s="14" t="str">
        <f t="shared" ca="1" si="225"/>
        <v>6cl</v>
      </c>
      <c r="F1101" s="1">
        <f t="shared" ca="1" si="226"/>
        <v>120</v>
      </c>
      <c r="G1101" s="1">
        <f t="shared" ca="1" si="227"/>
        <v>93</v>
      </c>
      <c r="H1101" s="1">
        <f t="shared" ca="1" si="228"/>
        <v>1952</v>
      </c>
      <c r="I1101" s="1" t="str">
        <f ca="1">INDEX(Relationstabel!$C$3:$K$10,MATCH(INDIRECT($A$1&amp;"J"&amp;A1101),Relationstabel!$A$3:$A$10,0),MATCH(IFERROR(VALUE(INDIRECT($A$1&amp;"K"&amp;A1101)),0),Relationstabel!$C$1:$K$1,0))</f>
        <v>Olie</v>
      </c>
      <c r="J1101" s="1" t="str">
        <f ca="1">INDEX(Anvendelseskode!B:B,MATCH($F1101,Anvendelseskode!$A:$A,0))</f>
        <v>Fritliggende enfamilieshus (parcelhus)</v>
      </c>
      <c r="K1101" s="1" t="str">
        <f ca="1">INDEX(Anvendelseskode!C:C,MATCH($F1101,Anvendelseskode!$A:$A,0))</f>
        <v>Parcelhuse</v>
      </c>
      <c r="L1101" s="1" t="str">
        <f ca="1">INDEX(Anvendelseskode!D:D,MATCH($F1101,Anvendelseskode!$A:$A,0))</f>
        <v>Private husholdninger</v>
      </c>
      <c r="M1101" s="1" t="str">
        <f ca="1">IFERROR(INDEX(SBi!$2:$2,MATCH(H1101,SBi!$1:$1,1)),SBi!$K$2)</f>
        <v>1951-1960</v>
      </c>
      <c r="N1101" s="1">
        <f ca="1">INDEX(SBi!$C$3:$K$28,MATCH(F1101,SBi!$B$3:$B$28,0),MATCH(M1101,SBi!$C$2:$K$2,0))</f>
        <v>154.9</v>
      </c>
      <c r="O1101" s="16">
        <f t="shared" ca="1" si="229"/>
        <v>14.405700000000001</v>
      </c>
      <c r="P1101" s="16" t="str">
        <f ca="1">IFERROR(INDEX(VpD!$2:$2,MATCH(H1101,VpD!$1:$1,1)),VpD!$I$2)</f>
        <v>1951-1960</v>
      </c>
      <c r="Q1101" s="1">
        <f ca="1">INDEX(VpD!$C$3:$I$27,MATCH(F1101,VpD!$B$3:$B$27,0),MATCH(P1101,VpD!$C$2:$I$2,0))</f>
        <v>204</v>
      </c>
      <c r="R1101" s="16">
        <f t="shared" ca="1" si="230"/>
        <v>18.972000000000001</v>
      </c>
      <c r="S1101" s="14">
        <f t="shared" ca="1" si="231"/>
        <v>712816.5</v>
      </c>
      <c r="T1101" s="14">
        <f t="shared" ca="1" si="232"/>
        <v>6170284.9400000004</v>
      </c>
      <c r="U1101" s="14" t="str">
        <f t="shared" ca="1" si="233"/>
        <v>0A3F507E-182C-32B8-E044-0003BA298018</v>
      </c>
    </row>
    <row r="1102" spans="1:21" s="14" customFormat="1" x14ac:dyDescent="0.25">
      <c r="A1102" s="14">
        <f t="shared" si="221"/>
        <v>1102</v>
      </c>
      <c r="B1102" s="14" t="str">
        <f t="shared" ca="1" si="222"/>
        <v>9A4CAD26-555D-4F8C-B6D2-8A3CB999FD70</v>
      </c>
      <c r="C1102" s="14" t="str">
        <f t="shared" ca="1" si="223"/>
        <v>Golfsvinget</v>
      </c>
      <c r="D1102" s="14" t="str">
        <f t="shared" ca="1" si="224"/>
        <v>10</v>
      </c>
      <c r="E1102" s="14" t="str">
        <f t="shared" ca="1" si="225"/>
        <v>6cl</v>
      </c>
      <c r="F1102" s="1">
        <f t="shared" ca="1" si="226"/>
        <v>210</v>
      </c>
      <c r="G1102" s="1">
        <f t="shared" ca="1" si="227"/>
        <v>49</v>
      </c>
      <c r="H1102" s="1">
        <f t="shared" ca="1" si="228"/>
        <v>2008</v>
      </c>
      <c r="I1102" s="1" t="str">
        <f ca="1">INDEX(Relationstabel!$C$3:$K$10,MATCH(INDIRECT($A$1&amp;"J"&amp;A1102),Relationstabel!$A$3:$A$10,0),MATCH(IFERROR(VALUE(INDIRECT($A$1&amp;"K"&amp;A1102)),0),Relationstabel!$C$1:$K$1,0))</f>
        <v>Ingen varmeinstallation</v>
      </c>
      <c r="J1102" s="1" t="str">
        <f ca="1">INDEX(Anvendelseskode!B:B,MATCH($F1102,Anvendelseskode!$A:$A,0))</f>
        <v>Bygning til erhvervsmæssig produktion vedrørende landbrug, gartneri, råstofudvinding o.lign</v>
      </c>
      <c r="K1102" s="1" t="str">
        <f ca="1">INDEX(Anvendelseskode!C:C,MATCH($F1102,Anvendelseskode!$A:$A,0))</f>
        <v>Avls- og driftsbygning</v>
      </c>
      <c r="L1102" s="1" t="str">
        <f ca="1">INDEX(Anvendelseskode!D:D,MATCH($F1102,Anvendelseskode!$A:$A,0))</f>
        <v>Landbrug og gartneri</v>
      </c>
      <c r="M1102" s="1" t="str">
        <f ca="1">IFERROR(INDEX(SBi!$2:$2,MATCH(H1102,SBi!$1:$1,1)),SBi!$K$2)</f>
        <v>Efter 2006</v>
      </c>
      <c r="N1102" s="1">
        <f ca="1">INDEX(SBi!$C$3:$K$28,MATCH(F1102,SBi!$B$3:$B$28,0),MATCH(M1102,SBi!$C$2:$K$2,0))</f>
        <v>22</v>
      </c>
      <c r="O1102" s="16">
        <f t="shared" ca="1" si="229"/>
        <v>1.0780000000000001</v>
      </c>
      <c r="P1102" s="16" t="str">
        <f ca="1">IFERROR(INDEX(VpD!$2:$2,MATCH(H1102,VpD!$1:$1,1)),VpD!$I$2)</f>
        <v>&gt;1998</v>
      </c>
      <c r="Q1102" s="1">
        <f ca="1">INDEX(VpD!$C$3:$I$27,MATCH(F1102,VpD!$B$3:$B$27,0),MATCH(P1102,VpD!$C$2:$I$2,0))</f>
        <v>22</v>
      </c>
      <c r="R1102" s="16">
        <f t="shared" ca="1" si="230"/>
        <v>1.0780000000000001</v>
      </c>
      <c r="S1102" s="14">
        <f t="shared" ca="1" si="231"/>
        <v>712816.5</v>
      </c>
      <c r="T1102" s="14">
        <f t="shared" ca="1" si="232"/>
        <v>6170284.9400000004</v>
      </c>
      <c r="U1102" s="14" t="str">
        <f t="shared" ca="1" si="233"/>
        <v>0A3F507E-182C-32B8-E044-0003BA298018</v>
      </c>
    </row>
    <row r="1103" spans="1:21" s="14" customFormat="1" x14ac:dyDescent="0.25">
      <c r="A1103" s="14">
        <f t="shared" si="221"/>
        <v>1103</v>
      </c>
      <c r="B1103" s="14" t="str">
        <f t="shared" ca="1" si="222"/>
        <v>723C6E30-7736-4F41-9E1B-2481E14E71D8</v>
      </c>
      <c r="C1103" s="14" t="str">
        <f t="shared" ca="1" si="223"/>
        <v>Bæverbo</v>
      </c>
      <c r="D1103" s="14" t="str">
        <f t="shared" ca="1" si="224"/>
        <v>10</v>
      </c>
      <c r="E1103" s="14" t="str">
        <f t="shared" ca="1" si="225"/>
        <v>6sc</v>
      </c>
      <c r="F1103" s="1">
        <f t="shared" ca="1" si="226"/>
        <v>130</v>
      </c>
      <c r="G1103" s="1">
        <f t="shared" ca="1" si="227"/>
        <v>109</v>
      </c>
      <c r="H1103" s="1">
        <f t="shared" ca="1" si="228"/>
        <v>1978</v>
      </c>
      <c r="I1103" s="1" t="str">
        <f ca="1">INDEX(Relationstabel!$C$3:$K$10,MATCH(INDIRECT($A$1&amp;"J"&amp;A1103),Relationstabel!$A$3:$A$10,0),MATCH(IFERROR(VALUE(INDIRECT($A$1&amp;"K"&amp;A1103)),0),Relationstabel!$C$1:$K$1,0))</f>
        <v>Fjernvarme/ Blokvarme</v>
      </c>
      <c r="J1103" s="1" t="str">
        <f ca="1">INDEX(Anvendelseskode!B:B,MATCH($F1103,Anvendelseskode!$A:$A,0))</f>
        <v>Række-, kæde-, dobbelthus (lodret adskillelse mellem enhederne)</v>
      </c>
      <c r="K1103" s="1" t="str">
        <f ca="1">INDEX(Anvendelseskode!C:C,MATCH($F1103,Anvendelseskode!$A:$A,0))</f>
        <v>Række-, kæde og dobbelthuse</v>
      </c>
      <c r="L1103" s="1" t="str">
        <f ca="1">INDEX(Anvendelseskode!D:D,MATCH($F1103,Anvendelseskode!$A:$A,0))</f>
        <v>Private husholdninger</v>
      </c>
      <c r="M1103" s="1" t="str">
        <f ca="1">IFERROR(INDEX(SBi!$2:$2,MATCH(H1103,SBi!$1:$1,1)),SBi!$K$2)</f>
        <v>1973-1978</v>
      </c>
      <c r="N1103" s="1">
        <f ca="1">INDEX(SBi!$C$3:$K$28,MATCH(F1103,SBi!$B$3:$B$28,0),MATCH(M1103,SBi!$C$2:$K$2,0))</f>
        <v>112.6</v>
      </c>
      <c r="O1103" s="16">
        <f t="shared" ca="1" si="229"/>
        <v>12.273399999999999</v>
      </c>
      <c r="P1103" s="16" t="str">
        <f ca="1">IFERROR(INDEX(VpD!$2:$2,MATCH(H1103,VpD!$1:$1,1)),VpD!$I$2)</f>
        <v>1973-1978</v>
      </c>
      <c r="Q1103" s="1">
        <f ca="1">INDEX(VpD!$C$3:$I$27,MATCH(F1103,VpD!$B$3:$B$27,0),MATCH(P1103,VpD!$C$2:$I$2,0))</f>
        <v>98</v>
      </c>
      <c r="R1103" s="16">
        <f t="shared" ca="1" si="230"/>
        <v>10.682</v>
      </c>
      <c r="S1103" s="14">
        <f t="shared" ca="1" si="231"/>
        <v>713715.63</v>
      </c>
      <c r="T1103" s="14">
        <f t="shared" ca="1" si="232"/>
        <v>6169496.5</v>
      </c>
      <c r="U1103" s="14" t="str">
        <f t="shared" ca="1" si="233"/>
        <v>0A3F507E-1633-32B8-E044-0003BA298018</v>
      </c>
    </row>
    <row r="1104" spans="1:21" s="14" customFormat="1" x14ac:dyDescent="0.25">
      <c r="A1104" s="14">
        <f t="shared" si="221"/>
        <v>1104</v>
      </c>
      <c r="B1104" s="14" t="str">
        <f t="shared" ca="1" si="222"/>
        <v>36E786EF-6B0A-4A61-B726-A777863FF2C4</v>
      </c>
      <c r="C1104" s="14" t="str">
        <f t="shared" ca="1" si="223"/>
        <v>Humlebo</v>
      </c>
      <c r="D1104" s="14" t="str">
        <f t="shared" ca="1" si="224"/>
        <v>2</v>
      </c>
      <c r="E1104" s="14" t="str">
        <f t="shared" ca="1" si="225"/>
        <v>6yn</v>
      </c>
      <c r="F1104" s="1">
        <f t="shared" ca="1" si="226"/>
        <v>130</v>
      </c>
      <c r="G1104" s="1">
        <f t="shared" ca="1" si="227"/>
        <v>112</v>
      </c>
      <c r="H1104" s="1">
        <f t="shared" ca="1" si="228"/>
        <v>1978</v>
      </c>
      <c r="I1104" s="1" t="str">
        <f ca="1">INDEX(Relationstabel!$C$3:$K$10,MATCH(INDIRECT($A$1&amp;"J"&amp;A1104),Relationstabel!$A$3:$A$10,0),MATCH(IFERROR(VALUE(INDIRECT($A$1&amp;"K"&amp;A1104)),0),Relationstabel!$C$1:$K$1,0))</f>
        <v>Fjernvarme/ Blokvarme</v>
      </c>
      <c r="J1104" s="1" t="str">
        <f ca="1">INDEX(Anvendelseskode!B:B,MATCH($F1104,Anvendelseskode!$A:$A,0))</f>
        <v>Række-, kæde-, dobbelthus (lodret adskillelse mellem enhederne)</v>
      </c>
      <c r="K1104" s="1" t="str">
        <f ca="1">INDEX(Anvendelseskode!C:C,MATCH($F1104,Anvendelseskode!$A:$A,0))</f>
        <v>Række-, kæde og dobbelthuse</v>
      </c>
      <c r="L1104" s="1" t="str">
        <f ca="1">INDEX(Anvendelseskode!D:D,MATCH($F1104,Anvendelseskode!$A:$A,0))</f>
        <v>Private husholdninger</v>
      </c>
      <c r="M1104" s="1" t="str">
        <f ca="1">IFERROR(INDEX(SBi!$2:$2,MATCH(H1104,SBi!$1:$1,1)),SBi!$K$2)</f>
        <v>1973-1978</v>
      </c>
      <c r="N1104" s="1">
        <f ca="1">INDEX(SBi!$C$3:$K$28,MATCH(F1104,SBi!$B$3:$B$28,0),MATCH(M1104,SBi!$C$2:$K$2,0))</f>
        <v>112.6</v>
      </c>
      <c r="O1104" s="16">
        <f t="shared" ca="1" si="229"/>
        <v>12.611199999999998</v>
      </c>
      <c r="P1104" s="16" t="str">
        <f ca="1">IFERROR(INDEX(VpD!$2:$2,MATCH(H1104,VpD!$1:$1,1)),VpD!$I$2)</f>
        <v>1973-1978</v>
      </c>
      <c r="Q1104" s="1">
        <f ca="1">INDEX(VpD!$C$3:$I$27,MATCH(F1104,VpD!$B$3:$B$27,0),MATCH(P1104,VpD!$C$2:$I$2,0))</f>
        <v>98</v>
      </c>
      <c r="R1104" s="16">
        <f t="shared" ca="1" si="230"/>
        <v>10.976000000000001</v>
      </c>
      <c r="S1104" s="14">
        <f t="shared" ca="1" si="231"/>
        <v>713474.55</v>
      </c>
      <c r="T1104" s="14">
        <f t="shared" ca="1" si="232"/>
        <v>6169807.7300000004</v>
      </c>
      <c r="U1104" s="14" t="str">
        <f t="shared" ca="1" si="233"/>
        <v>0A3F507E-1933-32B8-E044-0003BA298018</v>
      </c>
    </row>
    <row r="1105" spans="1:21" s="14" customFormat="1" x14ac:dyDescent="0.25">
      <c r="A1105" s="14">
        <f t="shared" si="221"/>
        <v>1105</v>
      </c>
      <c r="B1105" s="14" t="str">
        <f t="shared" ca="1" si="222"/>
        <v>7CA23766-2C9E-4E65-AE4B-E07430CDD2F8</v>
      </c>
      <c r="C1105" s="14" t="str">
        <f t="shared" ca="1" si="223"/>
        <v>Hyttebovej</v>
      </c>
      <c r="D1105" s="14" t="str">
        <f t="shared" ca="1" si="224"/>
        <v>48</v>
      </c>
      <c r="E1105" s="14" t="str">
        <f t="shared" ca="1" si="225"/>
        <v>24dy</v>
      </c>
      <c r="F1105" s="1">
        <f t="shared" ca="1" si="226"/>
        <v>120</v>
      </c>
      <c r="G1105" s="1">
        <f t="shared" ca="1" si="227"/>
        <v>188</v>
      </c>
      <c r="H1105" s="1">
        <f t="shared" ca="1" si="228"/>
        <v>1970</v>
      </c>
      <c r="I1105" s="1" t="str">
        <f ca="1">INDEX(Relationstabel!$C$3:$K$10,MATCH(INDIRECT($A$1&amp;"J"&amp;A1105),Relationstabel!$A$3:$A$10,0),MATCH(IFERROR(VALUE(INDIRECT($A$1&amp;"K"&amp;A1105)),0),Relationstabel!$C$1:$K$1,0))</f>
        <v>Olie</v>
      </c>
      <c r="J1105" s="1" t="str">
        <f ca="1">INDEX(Anvendelseskode!B:B,MATCH($F1105,Anvendelseskode!$A:$A,0))</f>
        <v>Fritliggende enfamilieshus (parcelhus)</v>
      </c>
      <c r="K1105" s="1" t="str">
        <f ca="1">INDEX(Anvendelseskode!C:C,MATCH($F1105,Anvendelseskode!$A:$A,0))</f>
        <v>Parcelhuse</v>
      </c>
      <c r="L1105" s="1" t="str">
        <f ca="1">INDEX(Anvendelseskode!D:D,MATCH($F1105,Anvendelseskode!$A:$A,0))</f>
        <v>Private husholdninger</v>
      </c>
      <c r="M1105" s="1" t="str">
        <f ca="1">IFERROR(INDEX(SBi!$2:$2,MATCH(H1105,SBi!$1:$1,1)),SBi!$K$2)</f>
        <v>1961-1972</v>
      </c>
      <c r="N1105" s="1">
        <f ca="1">INDEX(SBi!$C$3:$K$28,MATCH(F1105,SBi!$B$3:$B$28,0),MATCH(M1105,SBi!$C$2:$K$2,0))</f>
        <v>134.30000000000001</v>
      </c>
      <c r="O1105" s="16">
        <f t="shared" ca="1" si="229"/>
        <v>25.2484</v>
      </c>
      <c r="P1105" s="16" t="str">
        <f ca="1">IFERROR(INDEX(VpD!$2:$2,MATCH(H1105,VpD!$1:$1,1)),VpD!$I$2)</f>
        <v>1961-1972</v>
      </c>
      <c r="Q1105" s="1">
        <f ca="1">INDEX(VpD!$C$3:$I$27,MATCH(F1105,VpD!$B$3:$B$27,0),MATCH(P1105,VpD!$C$2:$I$2,0))</f>
        <v>143</v>
      </c>
      <c r="R1105" s="16">
        <f t="shared" ca="1" si="230"/>
        <v>26.884</v>
      </c>
      <c r="S1105" s="14">
        <f t="shared" ca="1" si="231"/>
        <v>713889.12</v>
      </c>
      <c r="T1105" s="14">
        <f t="shared" ca="1" si="232"/>
        <v>6169130.9100000001</v>
      </c>
      <c r="U1105" s="14" t="str">
        <f t="shared" ca="1" si="233"/>
        <v>0A3F507E-1A33-32B8-E044-0003BA298018</v>
      </c>
    </row>
    <row r="1106" spans="1:21" s="14" customFormat="1" x14ac:dyDescent="0.25">
      <c r="A1106" s="14">
        <f t="shared" si="221"/>
        <v>1106</v>
      </c>
      <c r="B1106" s="14" t="str">
        <f t="shared" ca="1" si="222"/>
        <v>61CD6EDC-6226-4065-A704-65FDB793F899</v>
      </c>
      <c r="C1106" s="14" t="str">
        <f t="shared" ca="1" si="223"/>
        <v>Kollerupvej</v>
      </c>
      <c r="D1106" s="14" t="str">
        <f t="shared" ca="1" si="224"/>
        <v>55</v>
      </c>
      <c r="E1106" s="14" t="str">
        <f t="shared" ca="1" si="225"/>
        <v>1bf</v>
      </c>
      <c r="F1106" s="1">
        <f t="shared" ca="1" si="226"/>
        <v>130</v>
      </c>
      <c r="G1106" s="1">
        <f t="shared" ca="1" si="227"/>
        <v>132</v>
      </c>
      <c r="H1106" s="1">
        <f t="shared" ca="1" si="228"/>
        <v>1974</v>
      </c>
      <c r="I1106" s="1" t="str">
        <f ca="1">INDEX(Relationstabel!$C$3:$K$10,MATCH(INDIRECT($A$1&amp;"J"&amp;A1106),Relationstabel!$A$3:$A$10,0),MATCH(IFERROR(VALUE(INDIRECT($A$1&amp;"K"&amp;A1106)),0),Relationstabel!$C$1:$K$1,0))</f>
        <v>Naturgas</v>
      </c>
      <c r="J1106" s="1" t="str">
        <f ca="1">INDEX(Anvendelseskode!B:B,MATCH($F1106,Anvendelseskode!$A:$A,0))</f>
        <v>Række-, kæde-, dobbelthus (lodret adskillelse mellem enhederne)</v>
      </c>
      <c r="K1106" s="1" t="str">
        <f ca="1">INDEX(Anvendelseskode!C:C,MATCH($F1106,Anvendelseskode!$A:$A,0))</f>
        <v>Række-, kæde og dobbelthuse</v>
      </c>
      <c r="L1106" s="1" t="str">
        <f ca="1">INDEX(Anvendelseskode!D:D,MATCH($F1106,Anvendelseskode!$A:$A,0))</f>
        <v>Private husholdninger</v>
      </c>
      <c r="M1106" s="1" t="str">
        <f ca="1">IFERROR(INDEX(SBi!$2:$2,MATCH(H1106,SBi!$1:$1,1)),SBi!$K$2)</f>
        <v>1973-1978</v>
      </c>
      <c r="N1106" s="1">
        <f ca="1">INDEX(SBi!$C$3:$K$28,MATCH(F1106,SBi!$B$3:$B$28,0),MATCH(M1106,SBi!$C$2:$K$2,0))</f>
        <v>112.6</v>
      </c>
      <c r="O1106" s="16">
        <f t="shared" ca="1" si="229"/>
        <v>14.863199999999999</v>
      </c>
      <c r="P1106" s="16" t="str">
        <f ca="1">IFERROR(INDEX(VpD!$2:$2,MATCH(H1106,VpD!$1:$1,1)),VpD!$I$2)</f>
        <v>1973-1978</v>
      </c>
      <c r="Q1106" s="1">
        <f ca="1">INDEX(VpD!$C$3:$I$27,MATCH(F1106,VpD!$B$3:$B$27,0),MATCH(P1106,VpD!$C$2:$I$2,0))</f>
        <v>98</v>
      </c>
      <c r="R1106" s="16">
        <f t="shared" ca="1" si="230"/>
        <v>12.936</v>
      </c>
      <c r="S1106" s="14">
        <f t="shared" ca="1" si="231"/>
        <v>713672.22</v>
      </c>
      <c r="T1106" s="14">
        <f t="shared" ca="1" si="232"/>
        <v>6169080.8399999999</v>
      </c>
      <c r="U1106" s="14" t="str">
        <f t="shared" ca="1" si="233"/>
        <v>0A3F507E-1C33-32B8-E044-0003BA298018</v>
      </c>
    </row>
    <row r="1107" spans="1:21" s="14" customFormat="1" x14ac:dyDescent="0.25">
      <c r="A1107" s="14">
        <f t="shared" si="221"/>
        <v>1107</v>
      </c>
      <c r="B1107" s="14" t="str">
        <f t="shared" ca="1" si="222"/>
        <v>2F0FABE0-C100-4B2A-9C7B-4BD033997484</v>
      </c>
      <c r="C1107" s="14" t="str">
        <f t="shared" ca="1" si="223"/>
        <v>Pilehavevænge</v>
      </c>
      <c r="D1107" s="14" t="str">
        <f t="shared" ca="1" si="224"/>
        <v>48</v>
      </c>
      <c r="E1107" s="14" t="str">
        <f t="shared" ca="1" si="225"/>
        <v>10ae</v>
      </c>
      <c r="F1107" s="1">
        <f t="shared" ca="1" si="226"/>
        <v>120</v>
      </c>
      <c r="G1107" s="1">
        <f t="shared" ca="1" si="227"/>
        <v>102</v>
      </c>
      <c r="H1107" s="1">
        <f t="shared" ca="1" si="228"/>
        <v>1966</v>
      </c>
      <c r="I1107" s="1" t="str">
        <f ca="1">INDEX(Relationstabel!$C$3:$K$10,MATCH(INDIRECT($A$1&amp;"J"&amp;A1107),Relationstabel!$A$3:$A$10,0),MATCH(IFERROR(VALUE(INDIRECT($A$1&amp;"K"&amp;A1107)),0),Relationstabel!$C$1:$K$1,0))</f>
        <v>Fjernvarme/ Blokvarme</v>
      </c>
      <c r="J1107" s="1" t="str">
        <f ca="1">INDEX(Anvendelseskode!B:B,MATCH($F1107,Anvendelseskode!$A:$A,0))</f>
        <v>Fritliggende enfamilieshus (parcelhus)</v>
      </c>
      <c r="K1107" s="1" t="str">
        <f ca="1">INDEX(Anvendelseskode!C:C,MATCH($F1107,Anvendelseskode!$A:$A,0))</f>
        <v>Parcelhuse</v>
      </c>
      <c r="L1107" s="1" t="str">
        <f ca="1">INDEX(Anvendelseskode!D:D,MATCH($F1107,Anvendelseskode!$A:$A,0))</f>
        <v>Private husholdninger</v>
      </c>
      <c r="M1107" s="1" t="str">
        <f ca="1">IFERROR(INDEX(SBi!$2:$2,MATCH(H1107,SBi!$1:$1,1)),SBi!$K$2)</f>
        <v>1961-1972</v>
      </c>
      <c r="N1107" s="1">
        <f ca="1">INDEX(SBi!$C$3:$K$28,MATCH(F1107,SBi!$B$3:$B$28,0),MATCH(M1107,SBi!$C$2:$K$2,0))</f>
        <v>134.30000000000001</v>
      </c>
      <c r="O1107" s="16">
        <f t="shared" ca="1" si="229"/>
        <v>13.698600000000001</v>
      </c>
      <c r="P1107" s="16" t="str">
        <f ca="1">IFERROR(INDEX(VpD!$2:$2,MATCH(H1107,VpD!$1:$1,1)),VpD!$I$2)</f>
        <v>1961-1972</v>
      </c>
      <c r="Q1107" s="1">
        <f ca="1">INDEX(VpD!$C$3:$I$27,MATCH(F1107,VpD!$B$3:$B$27,0),MATCH(P1107,VpD!$C$2:$I$2,0))</f>
        <v>143</v>
      </c>
      <c r="R1107" s="16">
        <f t="shared" ca="1" si="230"/>
        <v>14.586</v>
      </c>
      <c r="S1107" s="14">
        <f t="shared" ca="1" si="231"/>
        <v>711289.36</v>
      </c>
      <c r="T1107" s="14">
        <f t="shared" ca="1" si="232"/>
        <v>6171536.8499999996</v>
      </c>
      <c r="U1107" s="14" t="str">
        <f t="shared" ca="1" si="233"/>
        <v>0A3F507E-1F34-32B8-E044-0003BA298018</v>
      </c>
    </row>
    <row r="1108" spans="1:21" s="14" customFormat="1" x14ac:dyDescent="0.25">
      <c r="A1108" s="14">
        <f t="shared" si="221"/>
        <v>1108</v>
      </c>
      <c r="B1108" s="14" t="str">
        <f t="shared" ca="1" si="222"/>
        <v>9A4B7928-C836-4AC3-AC5A-424B8CD1F44E</v>
      </c>
      <c r="C1108" s="14" t="str">
        <f t="shared" ca="1" si="223"/>
        <v>Bellishaven</v>
      </c>
      <c r="D1108" s="14" t="str">
        <f t="shared" ca="1" si="224"/>
        <v>45</v>
      </c>
      <c r="E1108" s="14" t="str">
        <f t="shared" ca="1" si="225"/>
        <v>27as</v>
      </c>
      <c r="F1108" s="1">
        <f t="shared" ca="1" si="226"/>
        <v>130</v>
      </c>
      <c r="G1108" s="1">
        <f t="shared" ca="1" si="227"/>
        <v>120</v>
      </c>
      <c r="H1108" s="1">
        <f t="shared" ca="1" si="228"/>
        <v>1993</v>
      </c>
      <c r="I1108" s="1" t="str">
        <f ca="1">INDEX(Relationstabel!$C$3:$K$10,MATCH(INDIRECT($A$1&amp;"J"&amp;A1108),Relationstabel!$A$3:$A$10,0),MATCH(IFERROR(VALUE(INDIRECT($A$1&amp;"K"&amp;A1108)),0),Relationstabel!$C$1:$K$1,0))</f>
        <v>Fjernvarme/ Blokvarme</v>
      </c>
      <c r="J1108" s="1" t="str">
        <f ca="1">INDEX(Anvendelseskode!B:B,MATCH($F1108,Anvendelseskode!$A:$A,0))</f>
        <v>Række-, kæde-, dobbelthus (lodret adskillelse mellem enhederne)</v>
      </c>
      <c r="K1108" s="1" t="str">
        <f ca="1">INDEX(Anvendelseskode!C:C,MATCH($F1108,Anvendelseskode!$A:$A,0))</f>
        <v>Række-, kæde og dobbelthuse</v>
      </c>
      <c r="L1108" s="1" t="str">
        <f ca="1">INDEX(Anvendelseskode!D:D,MATCH($F1108,Anvendelseskode!$A:$A,0))</f>
        <v>Private husholdninger</v>
      </c>
      <c r="M1108" s="1" t="str">
        <f ca="1">IFERROR(INDEX(SBi!$2:$2,MATCH(H1108,SBi!$1:$1,1)),SBi!$K$2)</f>
        <v>1979-1998</v>
      </c>
      <c r="N1108" s="1">
        <f ca="1">INDEX(SBi!$C$3:$K$28,MATCH(F1108,SBi!$B$3:$B$28,0),MATCH(M1108,SBi!$C$2:$K$2,0))</f>
        <v>96.8</v>
      </c>
      <c r="O1108" s="16">
        <f t="shared" ca="1" si="229"/>
        <v>11.616</v>
      </c>
      <c r="P1108" s="16" t="str">
        <f ca="1">IFERROR(INDEX(VpD!$2:$2,MATCH(H1108,VpD!$1:$1,1)),VpD!$I$2)</f>
        <v>1979-1998</v>
      </c>
      <c r="Q1108" s="1">
        <f ca="1">INDEX(VpD!$C$3:$I$27,MATCH(F1108,VpD!$B$3:$B$27,0),MATCH(P1108,VpD!$C$2:$I$2,0))</f>
        <v>74</v>
      </c>
      <c r="R1108" s="16">
        <f t="shared" ca="1" si="230"/>
        <v>8.8800000000000008</v>
      </c>
      <c r="S1108" s="14">
        <f t="shared" ca="1" si="231"/>
        <v>711573.65</v>
      </c>
      <c r="T1108" s="14">
        <f t="shared" ca="1" si="232"/>
        <v>6172507.6600000001</v>
      </c>
      <c r="U1108" s="14" t="str">
        <f t="shared" ca="1" si="233"/>
        <v>0A3F507E-1535-32B8-E044-0003BA298018</v>
      </c>
    </row>
    <row r="1109" spans="1:21" s="14" customFormat="1" x14ac:dyDescent="0.25">
      <c r="A1109" s="14">
        <f t="shared" si="221"/>
        <v>1109</v>
      </c>
      <c r="B1109" s="14" t="str">
        <f t="shared" ca="1" si="222"/>
        <v>61CBC0BA-EA3F-43A0-9A44-11BD92887A1E</v>
      </c>
      <c r="C1109" s="14" t="str">
        <f t="shared" ca="1" si="223"/>
        <v>Pilehavevænge</v>
      </c>
      <c r="D1109" s="14" t="str">
        <f t="shared" ca="1" si="224"/>
        <v>50</v>
      </c>
      <c r="E1109" s="14" t="str">
        <f t="shared" ca="1" si="225"/>
        <v>10ad</v>
      </c>
      <c r="F1109" s="1">
        <f t="shared" ca="1" si="226"/>
        <v>120</v>
      </c>
      <c r="G1109" s="1">
        <f t="shared" ca="1" si="227"/>
        <v>102</v>
      </c>
      <c r="H1109" s="1">
        <f t="shared" ca="1" si="228"/>
        <v>1966</v>
      </c>
      <c r="I1109" s="1" t="str">
        <f ca="1">INDEX(Relationstabel!$C$3:$K$10,MATCH(INDIRECT($A$1&amp;"J"&amp;A1109),Relationstabel!$A$3:$A$10,0),MATCH(IFERROR(VALUE(INDIRECT($A$1&amp;"K"&amp;A1109)),0),Relationstabel!$C$1:$K$1,0))</f>
        <v>Fjernvarme/ Blokvarme</v>
      </c>
      <c r="J1109" s="1" t="str">
        <f ca="1">INDEX(Anvendelseskode!B:B,MATCH($F1109,Anvendelseskode!$A:$A,0))</f>
        <v>Fritliggende enfamilieshus (parcelhus)</v>
      </c>
      <c r="K1109" s="1" t="str">
        <f ca="1">INDEX(Anvendelseskode!C:C,MATCH($F1109,Anvendelseskode!$A:$A,0))</f>
        <v>Parcelhuse</v>
      </c>
      <c r="L1109" s="1" t="str">
        <f ca="1">INDEX(Anvendelseskode!D:D,MATCH($F1109,Anvendelseskode!$A:$A,0))</f>
        <v>Private husholdninger</v>
      </c>
      <c r="M1109" s="1" t="str">
        <f ca="1">IFERROR(INDEX(SBi!$2:$2,MATCH(H1109,SBi!$1:$1,1)),SBi!$K$2)</f>
        <v>1961-1972</v>
      </c>
      <c r="N1109" s="1">
        <f ca="1">INDEX(SBi!$C$3:$K$28,MATCH(F1109,SBi!$B$3:$B$28,0),MATCH(M1109,SBi!$C$2:$K$2,0))</f>
        <v>134.30000000000001</v>
      </c>
      <c r="O1109" s="16">
        <f t="shared" ca="1" si="229"/>
        <v>13.698600000000001</v>
      </c>
      <c r="P1109" s="16" t="str">
        <f ca="1">IFERROR(INDEX(VpD!$2:$2,MATCH(H1109,VpD!$1:$1,1)),VpD!$I$2)</f>
        <v>1961-1972</v>
      </c>
      <c r="Q1109" s="1">
        <f ca="1">INDEX(VpD!$C$3:$I$27,MATCH(F1109,VpD!$B$3:$B$27,0),MATCH(P1109,VpD!$C$2:$I$2,0))</f>
        <v>143</v>
      </c>
      <c r="R1109" s="16">
        <f t="shared" ca="1" si="230"/>
        <v>14.586</v>
      </c>
      <c r="S1109" s="14">
        <f t="shared" ca="1" si="231"/>
        <v>711308.6</v>
      </c>
      <c r="T1109" s="14">
        <f t="shared" ca="1" si="232"/>
        <v>6171542.4000000004</v>
      </c>
      <c r="U1109" s="14" t="str">
        <f t="shared" ca="1" si="233"/>
        <v>0A3F507E-1F36-32B8-E044-0003BA298018</v>
      </c>
    </row>
    <row r="1110" spans="1:21" s="14" customFormat="1" x14ac:dyDescent="0.25">
      <c r="A1110" s="14">
        <f t="shared" si="221"/>
        <v>1110</v>
      </c>
      <c r="B1110" s="14" t="str">
        <f t="shared" ca="1" si="222"/>
        <v>9DD0D15D-8E2C-49CB-BF2B-D90E8AE4EF22</v>
      </c>
      <c r="C1110" s="14" t="str">
        <f t="shared" ca="1" si="223"/>
        <v>Søholmvej</v>
      </c>
      <c r="D1110" s="14" t="str">
        <f t="shared" ca="1" si="224"/>
        <v>4</v>
      </c>
      <c r="E1110" s="14" t="str">
        <f t="shared" ca="1" si="225"/>
        <v>6ac</v>
      </c>
      <c r="F1110" s="1">
        <f t="shared" ca="1" si="226"/>
        <v>120</v>
      </c>
      <c r="G1110" s="1">
        <f t="shared" ca="1" si="227"/>
        <v>185</v>
      </c>
      <c r="H1110" s="1">
        <f t="shared" ca="1" si="228"/>
        <v>1981</v>
      </c>
      <c r="I1110" s="1" t="str">
        <f ca="1">INDEX(Relationstabel!$C$3:$K$10,MATCH(INDIRECT($A$1&amp;"J"&amp;A1110),Relationstabel!$A$3:$A$10,0),MATCH(IFERROR(VALUE(INDIRECT($A$1&amp;"K"&amp;A1110)),0),Relationstabel!$C$1:$K$1,0))</f>
        <v>Olie</v>
      </c>
      <c r="J1110" s="1" t="str">
        <f ca="1">INDEX(Anvendelseskode!B:B,MATCH($F1110,Anvendelseskode!$A:$A,0))</f>
        <v>Fritliggende enfamilieshus (parcelhus)</v>
      </c>
      <c r="K1110" s="1" t="str">
        <f ca="1">INDEX(Anvendelseskode!C:C,MATCH($F1110,Anvendelseskode!$A:$A,0))</f>
        <v>Parcelhuse</v>
      </c>
      <c r="L1110" s="1" t="str">
        <f ca="1">INDEX(Anvendelseskode!D:D,MATCH($F1110,Anvendelseskode!$A:$A,0))</f>
        <v>Private husholdninger</v>
      </c>
      <c r="M1110" s="1" t="str">
        <f ca="1">IFERROR(INDEX(SBi!$2:$2,MATCH(H1110,SBi!$1:$1,1)),SBi!$K$2)</f>
        <v>1979-1998</v>
      </c>
      <c r="N1110" s="1">
        <f ca="1">INDEX(SBi!$C$3:$K$28,MATCH(F1110,SBi!$B$3:$B$28,0),MATCH(M1110,SBi!$C$2:$K$2,0))</f>
        <v>105.4</v>
      </c>
      <c r="O1110" s="16">
        <f t="shared" ca="1" si="229"/>
        <v>19.498999999999999</v>
      </c>
      <c r="P1110" s="16" t="str">
        <f ca="1">IFERROR(INDEX(VpD!$2:$2,MATCH(H1110,VpD!$1:$1,1)),VpD!$I$2)</f>
        <v>1979-1998</v>
      </c>
      <c r="Q1110" s="1">
        <f ca="1">INDEX(VpD!$C$3:$I$27,MATCH(F1110,VpD!$B$3:$B$27,0),MATCH(P1110,VpD!$C$2:$I$2,0))</f>
        <v>90</v>
      </c>
      <c r="R1110" s="16">
        <f t="shared" ca="1" si="230"/>
        <v>16.649999999999999</v>
      </c>
      <c r="S1110" s="14">
        <f t="shared" ca="1" si="231"/>
        <v>713365.38</v>
      </c>
      <c r="T1110" s="14">
        <f t="shared" ca="1" si="232"/>
        <v>6168545.8399999999</v>
      </c>
      <c r="U1110" s="14" t="str">
        <f t="shared" ca="1" si="233"/>
        <v>0A3F507E-2336-32B8-E044-0003BA298018</v>
      </c>
    </row>
    <row r="1111" spans="1:21" s="14" customFormat="1" x14ac:dyDescent="0.25">
      <c r="A1111" s="14">
        <f t="shared" si="221"/>
        <v>1111</v>
      </c>
      <c r="B1111" s="14" t="str">
        <f t="shared" ca="1" si="222"/>
        <v>631DF0CA-F001-41A4-837A-5FB619D7751F</v>
      </c>
      <c r="C1111" s="14" t="str">
        <f t="shared" ca="1" si="223"/>
        <v>Mejsebo</v>
      </c>
      <c r="D1111" s="14" t="str">
        <f t="shared" ca="1" si="224"/>
        <v>17</v>
      </c>
      <c r="E1111" s="14" t="str">
        <f t="shared" ca="1" si="225"/>
        <v>6tk</v>
      </c>
      <c r="F1111" s="1">
        <f t="shared" ca="1" si="226"/>
        <v>130</v>
      </c>
      <c r="G1111" s="1">
        <f t="shared" ca="1" si="227"/>
        <v>112</v>
      </c>
      <c r="H1111" s="1">
        <f t="shared" ca="1" si="228"/>
        <v>1978</v>
      </c>
      <c r="I1111" s="1" t="str">
        <f ca="1">INDEX(Relationstabel!$C$3:$K$10,MATCH(INDIRECT($A$1&amp;"J"&amp;A1111),Relationstabel!$A$3:$A$10,0),MATCH(IFERROR(VALUE(INDIRECT($A$1&amp;"K"&amp;A1111)),0),Relationstabel!$C$1:$K$1,0))</f>
        <v>Fjernvarme/ Blokvarme</v>
      </c>
      <c r="J1111" s="1" t="str">
        <f ca="1">INDEX(Anvendelseskode!B:B,MATCH($F1111,Anvendelseskode!$A:$A,0))</f>
        <v>Række-, kæde-, dobbelthus (lodret adskillelse mellem enhederne)</v>
      </c>
      <c r="K1111" s="1" t="str">
        <f ca="1">INDEX(Anvendelseskode!C:C,MATCH($F1111,Anvendelseskode!$A:$A,0))</f>
        <v>Række-, kæde og dobbelthuse</v>
      </c>
      <c r="L1111" s="1" t="str">
        <f ca="1">INDEX(Anvendelseskode!D:D,MATCH($F1111,Anvendelseskode!$A:$A,0))</f>
        <v>Private husholdninger</v>
      </c>
      <c r="M1111" s="1" t="str">
        <f ca="1">IFERROR(INDEX(SBi!$2:$2,MATCH(H1111,SBi!$1:$1,1)),SBi!$K$2)</f>
        <v>1973-1978</v>
      </c>
      <c r="N1111" s="1">
        <f ca="1">INDEX(SBi!$C$3:$K$28,MATCH(F1111,SBi!$B$3:$B$28,0),MATCH(M1111,SBi!$C$2:$K$2,0))</f>
        <v>112.6</v>
      </c>
      <c r="O1111" s="16">
        <f t="shared" ca="1" si="229"/>
        <v>12.611199999999998</v>
      </c>
      <c r="P1111" s="16" t="str">
        <f ca="1">IFERROR(INDEX(VpD!$2:$2,MATCH(H1111,VpD!$1:$1,1)),VpD!$I$2)</f>
        <v>1973-1978</v>
      </c>
      <c r="Q1111" s="1">
        <f ca="1">INDEX(VpD!$C$3:$I$27,MATCH(F1111,VpD!$B$3:$B$27,0),MATCH(P1111,VpD!$C$2:$I$2,0))</f>
        <v>98</v>
      </c>
      <c r="R1111" s="16">
        <f t="shared" ca="1" si="230"/>
        <v>10.976000000000001</v>
      </c>
      <c r="S1111" s="14">
        <f t="shared" ca="1" si="231"/>
        <v>713705.42</v>
      </c>
      <c r="T1111" s="14">
        <f t="shared" ca="1" si="232"/>
        <v>6169655.5899999999</v>
      </c>
      <c r="U1111" s="14" t="str">
        <f t="shared" ca="1" si="233"/>
        <v>0A3F507E-1D3C-32B8-E044-0003BA298018</v>
      </c>
    </row>
    <row r="1112" spans="1:21" s="14" customFormat="1" x14ac:dyDescent="0.25">
      <c r="A1112" s="14">
        <f t="shared" si="221"/>
        <v>1112</v>
      </c>
      <c r="B1112" s="14" t="str">
        <f t="shared" ca="1" si="222"/>
        <v>A2DB9B93-1B83-470D-B612-DE064FB61A8A</v>
      </c>
      <c r="C1112" s="14" t="str">
        <f t="shared" ca="1" si="223"/>
        <v>Nørrebred</v>
      </c>
      <c r="D1112" s="14" t="str">
        <f t="shared" ca="1" si="224"/>
        <v>10</v>
      </c>
      <c r="E1112" s="14" t="str">
        <f t="shared" ca="1" si="225"/>
        <v>12gy</v>
      </c>
      <c r="F1112" s="1">
        <f t="shared" ca="1" si="226"/>
        <v>120</v>
      </c>
      <c r="G1112" s="1">
        <f t="shared" ca="1" si="227"/>
        <v>138</v>
      </c>
      <c r="H1112" s="1">
        <f t="shared" ca="1" si="228"/>
        <v>1985</v>
      </c>
      <c r="I1112" s="1" t="str">
        <f ca="1">INDEX(Relationstabel!$C$3:$K$10,MATCH(INDIRECT($A$1&amp;"J"&amp;A1112),Relationstabel!$A$3:$A$10,0),MATCH(IFERROR(VALUE(INDIRECT($A$1&amp;"K"&amp;A1112)),0),Relationstabel!$C$1:$K$1,0))</f>
        <v>Naturgas</v>
      </c>
      <c r="J1112" s="1" t="str">
        <f ca="1">INDEX(Anvendelseskode!B:B,MATCH($F1112,Anvendelseskode!$A:$A,0))</f>
        <v>Fritliggende enfamilieshus (parcelhus)</v>
      </c>
      <c r="K1112" s="1" t="str">
        <f ca="1">INDEX(Anvendelseskode!C:C,MATCH($F1112,Anvendelseskode!$A:$A,0))</f>
        <v>Parcelhuse</v>
      </c>
      <c r="L1112" s="1" t="str">
        <f ca="1">INDEX(Anvendelseskode!D:D,MATCH($F1112,Anvendelseskode!$A:$A,0))</f>
        <v>Private husholdninger</v>
      </c>
      <c r="M1112" s="1" t="str">
        <f ca="1">IFERROR(INDEX(SBi!$2:$2,MATCH(H1112,SBi!$1:$1,1)),SBi!$K$2)</f>
        <v>1979-1998</v>
      </c>
      <c r="N1112" s="1">
        <f ca="1">INDEX(SBi!$C$3:$K$28,MATCH(F1112,SBi!$B$3:$B$28,0),MATCH(M1112,SBi!$C$2:$K$2,0))</f>
        <v>105.4</v>
      </c>
      <c r="O1112" s="16">
        <f t="shared" ca="1" si="229"/>
        <v>14.545200000000001</v>
      </c>
      <c r="P1112" s="16" t="str">
        <f ca="1">IFERROR(INDEX(VpD!$2:$2,MATCH(H1112,VpD!$1:$1,1)),VpD!$I$2)</f>
        <v>1979-1998</v>
      </c>
      <c r="Q1112" s="1">
        <f ca="1">INDEX(VpD!$C$3:$I$27,MATCH(F1112,VpD!$B$3:$B$27,0),MATCH(P1112,VpD!$C$2:$I$2,0))</f>
        <v>90</v>
      </c>
      <c r="R1112" s="16">
        <f t="shared" ca="1" si="230"/>
        <v>12.42</v>
      </c>
      <c r="S1112" s="14">
        <f t="shared" ca="1" si="231"/>
        <v>711731.37</v>
      </c>
      <c r="T1112" s="14">
        <f t="shared" ca="1" si="232"/>
        <v>6171597.9900000002</v>
      </c>
      <c r="U1112" s="14" t="str">
        <f t="shared" ca="1" si="233"/>
        <v>0A3F507E-1E3C-32B8-E044-0003BA298018</v>
      </c>
    </row>
    <row r="1113" spans="1:21" s="14" customFormat="1" x14ac:dyDescent="0.25">
      <c r="A1113" s="14">
        <f t="shared" si="221"/>
        <v>1113</v>
      </c>
      <c r="B1113" s="14" t="str">
        <f t="shared" ca="1" si="222"/>
        <v>5243BC7B-50A9-4721-8B82-B3065CD1C425</v>
      </c>
      <c r="C1113" s="14" t="str">
        <f t="shared" ca="1" si="223"/>
        <v>Mejsebo</v>
      </c>
      <c r="D1113" s="14" t="str">
        <f t="shared" ca="1" si="224"/>
        <v>19</v>
      </c>
      <c r="E1113" s="14" t="str">
        <f t="shared" ca="1" si="225"/>
        <v>6ti</v>
      </c>
      <c r="F1113" s="1">
        <f t="shared" ca="1" si="226"/>
        <v>130</v>
      </c>
      <c r="G1113" s="1">
        <f t="shared" ca="1" si="227"/>
        <v>109</v>
      </c>
      <c r="H1113" s="1">
        <f t="shared" ca="1" si="228"/>
        <v>1978</v>
      </c>
      <c r="I1113" s="1" t="str">
        <f ca="1">INDEX(Relationstabel!$C$3:$K$10,MATCH(INDIRECT($A$1&amp;"J"&amp;A1113),Relationstabel!$A$3:$A$10,0),MATCH(IFERROR(VALUE(INDIRECT($A$1&amp;"K"&amp;A1113)),0),Relationstabel!$C$1:$K$1,0))</f>
        <v>Fjernvarme/ Blokvarme</v>
      </c>
      <c r="J1113" s="1" t="str">
        <f ca="1">INDEX(Anvendelseskode!B:B,MATCH($F1113,Anvendelseskode!$A:$A,0))</f>
        <v>Række-, kæde-, dobbelthus (lodret adskillelse mellem enhederne)</v>
      </c>
      <c r="K1113" s="1" t="str">
        <f ca="1">INDEX(Anvendelseskode!C:C,MATCH($F1113,Anvendelseskode!$A:$A,0))</f>
        <v>Række-, kæde og dobbelthuse</v>
      </c>
      <c r="L1113" s="1" t="str">
        <f ca="1">INDEX(Anvendelseskode!D:D,MATCH($F1113,Anvendelseskode!$A:$A,0))</f>
        <v>Private husholdninger</v>
      </c>
      <c r="M1113" s="1" t="str">
        <f ca="1">IFERROR(INDEX(SBi!$2:$2,MATCH(H1113,SBi!$1:$1,1)),SBi!$K$2)</f>
        <v>1973-1978</v>
      </c>
      <c r="N1113" s="1">
        <f ca="1">INDEX(SBi!$C$3:$K$28,MATCH(F1113,SBi!$B$3:$B$28,0),MATCH(M1113,SBi!$C$2:$K$2,0))</f>
        <v>112.6</v>
      </c>
      <c r="O1113" s="16">
        <f t="shared" ca="1" si="229"/>
        <v>12.273399999999999</v>
      </c>
      <c r="P1113" s="16" t="str">
        <f ca="1">IFERROR(INDEX(VpD!$2:$2,MATCH(H1113,VpD!$1:$1,1)),VpD!$I$2)</f>
        <v>1973-1978</v>
      </c>
      <c r="Q1113" s="1">
        <f ca="1">INDEX(VpD!$C$3:$I$27,MATCH(F1113,VpD!$B$3:$B$27,0),MATCH(P1113,VpD!$C$2:$I$2,0))</f>
        <v>98</v>
      </c>
      <c r="R1113" s="16">
        <f t="shared" ca="1" si="230"/>
        <v>10.682</v>
      </c>
      <c r="S1113" s="14">
        <f t="shared" ca="1" si="231"/>
        <v>713699.99</v>
      </c>
      <c r="T1113" s="14">
        <f t="shared" ca="1" si="232"/>
        <v>6169652.2699999996</v>
      </c>
      <c r="U1113" s="14" t="str">
        <f t="shared" ca="1" si="233"/>
        <v>0A3F507E-1D3E-32B8-E044-0003BA298018</v>
      </c>
    </row>
    <row r="1114" spans="1:21" s="14" customFormat="1" x14ac:dyDescent="0.25">
      <c r="A1114" s="14">
        <f t="shared" si="221"/>
        <v>1114</v>
      </c>
      <c r="B1114" s="14" t="str">
        <f t="shared" ca="1" si="222"/>
        <v>F6F4BCD8-542E-40FE-B391-FEC08504367B</v>
      </c>
      <c r="C1114" s="14" t="str">
        <f t="shared" ca="1" si="223"/>
        <v>Nørrebred</v>
      </c>
      <c r="D1114" s="14" t="str">
        <f t="shared" ca="1" si="224"/>
        <v>12</v>
      </c>
      <c r="E1114" s="14" t="str">
        <f t="shared" ca="1" si="225"/>
        <v>12gz</v>
      </c>
      <c r="F1114" s="1">
        <f t="shared" ca="1" si="226"/>
        <v>120</v>
      </c>
      <c r="G1114" s="1">
        <f t="shared" ca="1" si="227"/>
        <v>164</v>
      </c>
      <c r="H1114" s="1">
        <f t="shared" ca="1" si="228"/>
        <v>1970</v>
      </c>
      <c r="I1114" s="1" t="str">
        <f ca="1">INDEX(Relationstabel!$C$3:$K$10,MATCH(INDIRECT($A$1&amp;"J"&amp;A1114),Relationstabel!$A$3:$A$10,0),MATCH(IFERROR(VALUE(INDIRECT($A$1&amp;"K"&amp;A1114)),0),Relationstabel!$C$1:$K$1,0))</f>
        <v>Olie</v>
      </c>
      <c r="J1114" s="1" t="str">
        <f ca="1">INDEX(Anvendelseskode!B:B,MATCH($F1114,Anvendelseskode!$A:$A,0))</f>
        <v>Fritliggende enfamilieshus (parcelhus)</v>
      </c>
      <c r="K1114" s="1" t="str">
        <f ca="1">INDEX(Anvendelseskode!C:C,MATCH($F1114,Anvendelseskode!$A:$A,0))</f>
        <v>Parcelhuse</v>
      </c>
      <c r="L1114" s="1" t="str">
        <f ca="1">INDEX(Anvendelseskode!D:D,MATCH($F1114,Anvendelseskode!$A:$A,0))</f>
        <v>Private husholdninger</v>
      </c>
      <c r="M1114" s="1" t="str">
        <f ca="1">IFERROR(INDEX(SBi!$2:$2,MATCH(H1114,SBi!$1:$1,1)),SBi!$K$2)</f>
        <v>1961-1972</v>
      </c>
      <c r="N1114" s="1">
        <f ca="1">INDEX(SBi!$C$3:$K$28,MATCH(F1114,SBi!$B$3:$B$28,0),MATCH(M1114,SBi!$C$2:$K$2,0))</f>
        <v>134.30000000000001</v>
      </c>
      <c r="O1114" s="16">
        <f t="shared" ca="1" si="229"/>
        <v>22.025200000000002</v>
      </c>
      <c r="P1114" s="16" t="str">
        <f ca="1">IFERROR(INDEX(VpD!$2:$2,MATCH(H1114,VpD!$1:$1,1)),VpD!$I$2)</f>
        <v>1961-1972</v>
      </c>
      <c r="Q1114" s="1">
        <f ca="1">INDEX(VpD!$C$3:$I$27,MATCH(F1114,VpD!$B$3:$B$27,0),MATCH(P1114,VpD!$C$2:$I$2,0))</f>
        <v>143</v>
      </c>
      <c r="R1114" s="16">
        <f t="shared" ca="1" si="230"/>
        <v>23.452000000000002</v>
      </c>
      <c r="S1114" s="14">
        <f t="shared" ca="1" si="231"/>
        <v>711752.02</v>
      </c>
      <c r="T1114" s="14">
        <f t="shared" ca="1" si="232"/>
        <v>6171603.1799999997</v>
      </c>
      <c r="U1114" s="14" t="str">
        <f t="shared" ca="1" si="233"/>
        <v>0A3F507E-1E3E-32B8-E044-0003BA298018</v>
      </c>
    </row>
    <row r="1115" spans="1:21" s="14" customFormat="1" x14ac:dyDescent="0.25">
      <c r="A1115" s="14">
        <f t="shared" si="221"/>
        <v>1115</v>
      </c>
      <c r="B1115" s="14" t="str">
        <f t="shared" ca="1" si="222"/>
        <v>BCB0C6CC-A454-442B-9D7F-14A4BC0CC078</v>
      </c>
      <c r="C1115" s="14" t="str">
        <f t="shared" ca="1" si="223"/>
        <v>Skærsøvej</v>
      </c>
      <c r="D1115" s="14" t="str">
        <f t="shared" ca="1" si="224"/>
        <v>2</v>
      </c>
      <c r="E1115" s="14" t="str">
        <f t="shared" ca="1" si="225"/>
        <v>18bb</v>
      </c>
      <c r="F1115" s="1">
        <f t="shared" ca="1" si="226"/>
        <v>120</v>
      </c>
      <c r="G1115" s="1">
        <f t="shared" ca="1" si="227"/>
        <v>212</v>
      </c>
      <c r="H1115" s="1">
        <f t="shared" ca="1" si="228"/>
        <v>1967</v>
      </c>
      <c r="I1115" s="1" t="str">
        <f ca="1">INDEX(Relationstabel!$C$3:$K$10,MATCH(INDIRECT($A$1&amp;"J"&amp;A1115),Relationstabel!$A$3:$A$10,0),MATCH(IFERROR(VALUE(INDIRECT($A$1&amp;"K"&amp;A1115)),0),Relationstabel!$C$1:$K$1,0))</f>
        <v>Olie</v>
      </c>
      <c r="J1115" s="1" t="str">
        <f ca="1">INDEX(Anvendelseskode!B:B,MATCH($F1115,Anvendelseskode!$A:$A,0))</f>
        <v>Fritliggende enfamilieshus (parcelhus)</v>
      </c>
      <c r="K1115" s="1" t="str">
        <f ca="1">INDEX(Anvendelseskode!C:C,MATCH($F1115,Anvendelseskode!$A:$A,0))</f>
        <v>Parcelhuse</v>
      </c>
      <c r="L1115" s="1" t="str">
        <f ca="1">INDEX(Anvendelseskode!D:D,MATCH($F1115,Anvendelseskode!$A:$A,0))</f>
        <v>Private husholdninger</v>
      </c>
      <c r="M1115" s="1" t="str">
        <f ca="1">IFERROR(INDEX(SBi!$2:$2,MATCH(H1115,SBi!$1:$1,1)),SBi!$K$2)</f>
        <v>1961-1972</v>
      </c>
      <c r="N1115" s="1">
        <f ca="1">INDEX(SBi!$C$3:$K$28,MATCH(F1115,SBi!$B$3:$B$28,0),MATCH(M1115,SBi!$C$2:$K$2,0))</f>
        <v>134.30000000000001</v>
      </c>
      <c r="O1115" s="16">
        <f t="shared" ca="1" si="229"/>
        <v>28.471600000000002</v>
      </c>
      <c r="P1115" s="16" t="str">
        <f ca="1">IFERROR(INDEX(VpD!$2:$2,MATCH(H1115,VpD!$1:$1,1)),VpD!$I$2)</f>
        <v>1961-1972</v>
      </c>
      <c r="Q1115" s="1">
        <f ca="1">INDEX(VpD!$C$3:$I$27,MATCH(F1115,VpD!$B$3:$B$27,0),MATCH(P1115,VpD!$C$2:$I$2,0))</f>
        <v>143</v>
      </c>
      <c r="R1115" s="16">
        <f t="shared" ca="1" si="230"/>
        <v>30.315999999999999</v>
      </c>
      <c r="S1115" s="14">
        <f t="shared" ca="1" si="231"/>
        <v>713612.14</v>
      </c>
      <c r="T1115" s="14">
        <f t="shared" ca="1" si="232"/>
        <v>6168982.0999999996</v>
      </c>
      <c r="U1115" s="14" t="str">
        <f t="shared" ca="1" si="233"/>
        <v>0A3F507E-213E-32B8-E044-0003BA298018</v>
      </c>
    </row>
    <row r="1116" spans="1:21" s="14" customFormat="1" x14ac:dyDescent="0.25">
      <c r="A1116" s="14">
        <f t="shared" si="221"/>
        <v>1116</v>
      </c>
      <c r="B1116" s="14" t="str">
        <f t="shared" ca="1" si="222"/>
        <v>ECBE1BBC-9CAF-4153-9BE2-84F527933DA7</v>
      </c>
      <c r="C1116" s="14" t="str">
        <f t="shared" ca="1" si="223"/>
        <v>Syvhøjvænge</v>
      </c>
      <c r="D1116" s="14" t="str">
        <f t="shared" ca="1" si="224"/>
        <v>9</v>
      </c>
      <c r="E1116" s="14" t="str">
        <f t="shared" ca="1" si="225"/>
        <v>12fl</v>
      </c>
      <c r="F1116" s="1">
        <f t="shared" ca="1" si="226"/>
        <v>120</v>
      </c>
      <c r="G1116" s="1">
        <f t="shared" ca="1" si="227"/>
        <v>148</v>
      </c>
      <c r="H1116" s="1">
        <f t="shared" ca="1" si="228"/>
        <v>1969</v>
      </c>
      <c r="I1116" s="1" t="str">
        <f ca="1">INDEX(Relationstabel!$C$3:$K$10,MATCH(INDIRECT($A$1&amp;"J"&amp;A1116),Relationstabel!$A$3:$A$10,0),MATCH(IFERROR(VALUE(INDIRECT($A$1&amp;"K"&amp;A1116)),0),Relationstabel!$C$1:$K$1,0))</f>
        <v>Olie</v>
      </c>
      <c r="J1116" s="1" t="str">
        <f ca="1">INDEX(Anvendelseskode!B:B,MATCH($F1116,Anvendelseskode!$A:$A,0))</f>
        <v>Fritliggende enfamilieshus (parcelhus)</v>
      </c>
      <c r="K1116" s="1" t="str">
        <f ca="1">INDEX(Anvendelseskode!C:C,MATCH($F1116,Anvendelseskode!$A:$A,0))</f>
        <v>Parcelhuse</v>
      </c>
      <c r="L1116" s="1" t="str">
        <f ca="1">INDEX(Anvendelseskode!D:D,MATCH($F1116,Anvendelseskode!$A:$A,0))</f>
        <v>Private husholdninger</v>
      </c>
      <c r="M1116" s="1" t="str">
        <f ca="1">IFERROR(INDEX(SBi!$2:$2,MATCH(H1116,SBi!$1:$1,1)),SBi!$K$2)</f>
        <v>1961-1972</v>
      </c>
      <c r="N1116" s="1">
        <f ca="1">INDEX(SBi!$C$3:$K$28,MATCH(F1116,SBi!$B$3:$B$28,0),MATCH(M1116,SBi!$C$2:$K$2,0))</f>
        <v>134.30000000000001</v>
      </c>
      <c r="O1116" s="16">
        <f t="shared" ca="1" si="229"/>
        <v>19.8764</v>
      </c>
      <c r="P1116" s="16" t="str">
        <f ca="1">IFERROR(INDEX(VpD!$2:$2,MATCH(H1116,VpD!$1:$1,1)),VpD!$I$2)</f>
        <v>1961-1972</v>
      </c>
      <c r="Q1116" s="1">
        <f ca="1">INDEX(VpD!$C$3:$I$27,MATCH(F1116,VpD!$B$3:$B$27,0),MATCH(P1116,VpD!$C$2:$I$2,0))</f>
        <v>143</v>
      </c>
      <c r="R1116" s="16">
        <f t="shared" ca="1" si="230"/>
        <v>21.164000000000001</v>
      </c>
      <c r="S1116" s="14">
        <f t="shared" ca="1" si="231"/>
        <v>711856.12</v>
      </c>
      <c r="T1116" s="14">
        <f t="shared" ca="1" si="232"/>
        <v>6171616.4900000002</v>
      </c>
      <c r="U1116" s="14" t="str">
        <f t="shared" ca="1" si="233"/>
        <v>0A3F507E-223E-32B8-E044-0003BA298018</v>
      </c>
    </row>
    <row r="1117" spans="1:21" s="14" customFormat="1" x14ac:dyDescent="0.25">
      <c r="A1117" s="14">
        <f t="shared" si="221"/>
        <v>1117</v>
      </c>
      <c r="B1117" s="14" t="str">
        <f t="shared" ca="1" si="222"/>
        <v>4CCC5D8B-E42B-4A81-8DF5-202008957FF3</v>
      </c>
      <c r="C1117" s="14" t="str">
        <f t="shared" ca="1" si="223"/>
        <v>Rendsagervej</v>
      </c>
      <c r="D1117" s="14" t="str">
        <f t="shared" ca="1" si="224"/>
        <v>225</v>
      </c>
      <c r="E1117" s="14" t="str">
        <f t="shared" ca="1" si="225"/>
        <v>9lf</v>
      </c>
      <c r="F1117" s="1">
        <f t="shared" ca="1" si="226"/>
        <v>120</v>
      </c>
      <c r="G1117" s="1">
        <f t="shared" ca="1" si="227"/>
        <v>109</v>
      </c>
      <c r="H1117" s="1">
        <f t="shared" ca="1" si="228"/>
        <v>1973</v>
      </c>
      <c r="I1117" s="1" t="str">
        <f ca="1">INDEX(Relationstabel!$C$3:$K$10,MATCH(INDIRECT($A$1&amp;"J"&amp;A1117),Relationstabel!$A$3:$A$10,0),MATCH(IFERROR(VALUE(INDIRECT($A$1&amp;"K"&amp;A1117)),0),Relationstabel!$C$1:$K$1,0))</f>
        <v>Naturgas</v>
      </c>
      <c r="J1117" s="1" t="str">
        <f ca="1">INDEX(Anvendelseskode!B:B,MATCH($F1117,Anvendelseskode!$A:$A,0))</f>
        <v>Fritliggende enfamilieshus (parcelhus)</v>
      </c>
      <c r="K1117" s="1" t="str">
        <f ca="1">INDEX(Anvendelseskode!C:C,MATCH($F1117,Anvendelseskode!$A:$A,0))</f>
        <v>Parcelhuse</v>
      </c>
      <c r="L1117" s="1" t="str">
        <f ca="1">INDEX(Anvendelseskode!D:D,MATCH($F1117,Anvendelseskode!$A:$A,0))</f>
        <v>Private husholdninger</v>
      </c>
      <c r="M1117" s="1" t="str">
        <f ca="1">IFERROR(INDEX(SBi!$2:$2,MATCH(H1117,SBi!$1:$1,1)),SBi!$K$2)</f>
        <v>1973-1978</v>
      </c>
      <c r="N1117" s="1">
        <f ca="1">INDEX(SBi!$C$3:$K$28,MATCH(F1117,SBi!$B$3:$B$28,0),MATCH(M1117,SBi!$C$2:$K$2,0))</f>
        <v>119.8</v>
      </c>
      <c r="O1117" s="16">
        <f t="shared" ca="1" si="229"/>
        <v>13.058199999999999</v>
      </c>
      <c r="P1117" s="16" t="str">
        <f ca="1">IFERROR(INDEX(VpD!$2:$2,MATCH(H1117,VpD!$1:$1,1)),VpD!$I$2)</f>
        <v>1973-1978</v>
      </c>
      <c r="Q1117" s="1">
        <f ca="1">INDEX(VpD!$C$3:$I$27,MATCH(F1117,VpD!$B$3:$B$27,0),MATCH(P1117,VpD!$C$2:$I$2,0))</f>
        <v>117</v>
      </c>
      <c r="R1117" s="16">
        <f t="shared" ca="1" si="230"/>
        <v>12.753</v>
      </c>
      <c r="S1117" s="14">
        <f t="shared" ca="1" si="231"/>
        <v>710740.75</v>
      </c>
      <c r="T1117" s="14">
        <f t="shared" ca="1" si="232"/>
        <v>6171915.2599999998</v>
      </c>
      <c r="U1117" s="14" t="str">
        <f t="shared" ca="1" si="233"/>
        <v>0A3F507E-2042-32B8-E044-0003BA298018</v>
      </c>
    </row>
    <row r="1118" spans="1:21" s="14" customFormat="1" x14ac:dyDescent="0.25">
      <c r="A1118" s="14">
        <f t="shared" si="221"/>
        <v>1118</v>
      </c>
      <c r="B1118" s="14" t="str">
        <f t="shared" ca="1" si="222"/>
        <v>E187FD3A-4129-4705-BFC6-F5CE072939C2</v>
      </c>
      <c r="C1118" s="14" t="str">
        <f t="shared" ca="1" si="223"/>
        <v>Hasselbo</v>
      </c>
      <c r="D1118" s="14" t="str">
        <f t="shared" ca="1" si="224"/>
        <v>20</v>
      </c>
      <c r="E1118" s="14" t="str">
        <f t="shared" ca="1" si="225"/>
        <v>6vl</v>
      </c>
      <c r="F1118" s="1">
        <f t="shared" ca="1" si="226"/>
        <v>130</v>
      </c>
      <c r="G1118" s="1">
        <f t="shared" ca="1" si="227"/>
        <v>109</v>
      </c>
      <c r="H1118" s="1">
        <f t="shared" ca="1" si="228"/>
        <v>1978</v>
      </c>
      <c r="I1118" s="1" t="str">
        <f ca="1">INDEX(Relationstabel!$C$3:$K$10,MATCH(INDIRECT($A$1&amp;"J"&amp;A1118),Relationstabel!$A$3:$A$10,0),MATCH(IFERROR(VALUE(INDIRECT($A$1&amp;"K"&amp;A1118)),0),Relationstabel!$C$1:$K$1,0))</f>
        <v>Fjernvarme/ Blokvarme</v>
      </c>
      <c r="J1118" s="1" t="str">
        <f ca="1">INDEX(Anvendelseskode!B:B,MATCH($F1118,Anvendelseskode!$A:$A,0))</f>
        <v>Række-, kæde-, dobbelthus (lodret adskillelse mellem enhederne)</v>
      </c>
      <c r="K1118" s="1" t="str">
        <f ca="1">INDEX(Anvendelseskode!C:C,MATCH($F1118,Anvendelseskode!$A:$A,0))</f>
        <v>Række-, kæde og dobbelthuse</v>
      </c>
      <c r="L1118" s="1" t="str">
        <f ca="1">INDEX(Anvendelseskode!D:D,MATCH($F1118,Anvendelseskode!$A:$A,0))</f>
        <v>Private husholdninger</v>
      </c>
      <c r="M1118" s="1" t="str">
        <f ca="1">IFERROR(INDEX(SBi!$2:$2,MATCH(H1118,SBi!$1:$1,1)),SBi!$K$2)</f>
        <v>1973-1978</v>
      </c>
      <c r="N1118" s="1">
        <f ca="1">INDEX(SBi!$C$3:$K$28,MATCH(F1118,SBi!$B$3:$B$28,0),MATCH(M1118,SBi!$C$2:$K$2,0))</f>
        <v>112.6</v>
      </c>
      <c r="O1118" s="16">
        <f t="shared" ca="1" si="229"/>
        <v>12.273399999999999</v>
      </c>
      <c r="P1118" s="16" t="str">
        <f ca="1">IFERROR(INDEX(VpD!$2:$2,MATCH(H1118,VpD!$1:$1,1)),VpD!$I$2)</f>
        <v>1973-1978</v>
      </c>
      <c r="Q1118" s="1">
        <f ca="1">INDEX(VpD!$C$3:$I$27,MATCH(F1118,VpD!$B$3:$B$27,0),MATCH(P1118,VpD!$C$2:$I$2,0))</f>
        <v>98</v>
      </c>
      <c r="R1118" s="16">
        <f t="shared" ca="1" si="230"/>
        <v>10.682</v>
      </c>
      <c r="S1118" s="14">
        <f t="shared" ca="1" si="231"/>
        <v>713408.58</v>
      </c>
      <c r="T1118" s="14">
        <f t="shared" ca="1" si="232"/>
        <v>6169643.46</v>
      </c>
      <c r="U1118" s="14" t="str">
        <f t="shared" ca="1" si="233"/>
        <v>0A3F507E-184A-32B8-E044-0003BA298018</v>
      </c>
    </row>
    <row r="1119" spans="1:21" s="14" customFormat="1" x14ac:dyDescent="0.25">
      <c r="A1119" s="14">
        <f t="shared" si="221"/>
        <v>1119</v>
      </c>
      <c r="B1119" s="14" t="str">
        <f t="shared" ca="1" si="222"/>
        <v>C2983584-27A2-42A7-BF43-CA71611FE67F</v>
      </c>
      <c r="C1119" s="14" t="str">
        <f t="shared" ca="1" si="223"/>
        <v>Pilehavevænge</v>
      </c>
      <c r="D1119" s="14" t="str">
        <f t="shared" ca="1" si="224"/>
        <v>72</v>
      </c>
      <c r="E1119" s="14" t="str">
        <f t="shared" ca="1" si="225"/>
        <v>10by</v>
      </c>
      <c r="F1119" s="1">
        <f t="shared" ca="1" si="226"/>
        <v>120</v>
      </c>
      <c r="G1119" s="1">
        <f t="shared" ca="1" si="227"/>
        <v>159</v>
      </c>
      <c r="H1119" s="1">
        <f t="shared" ca="1" si="228"/>
        <v>1981</v>
      </c>
      <c r="I1119" s="1" t="str">
        <f ca="1">INDEX(Relationstabel!$C$3:$K$10,MATCH(INDIRECT($A$1&amp;"J"&amp;A1119),Relationstabel!$A$3:$A$10,0),MATCH(IFERROR(VALUE(INDIRECT($A$1&amp;"K"&amp;A1119)),0),Relationstabel!$C$1:$K$1,0))</f>
        <v>Fjernvarme/ Blokvarme</v>
      </c>
      <c r="J1119" s="1" t="str">
        <f ca="1">INDEX(Anvendelseskode!B:B,MATCH($F1119,Anvendelseskode!$A:$A,0))</f>
        <v>Fritliggende enfamilieshus (parcelhus)</v>
      </c>
      <c r="K1119" s="1" t="str">
        <f ca="1">INDEX(Anvendelseskode!C:C,MATCH($F1119,Anvendelseskode!$A:$A,0))</f>
        <v>Parcelhuse</v>
      </c>
      <c r="L1119" s="1" t="str">
        <f ca="1">INDEX(Anvendelseskode!D:D,MATCH($F1119,Anvendelseskode!$A:$A,0))</f>
        <v>Private husholdninger</v>
      </c>
      <c r="M1119" s="1" t="str">
        <f ca="1">IFERROR(INDEX(SBi!$2:$2,MATCH(H1119,SBi!$1:$1,1)),SBi!$K$2)</f>
        <v>1979-1998</v>
      </c>
      <c r="N1119" s="1">
        <f ca="1">INDEX(SBi!$C$3:$K$28,MATCH(F1119,SBi!$B$3:$B$28,0),MATCH(M1119,SBi!$C$2:$K$2,0))</f>
        <v>105.4</v>
      </c>
      <c r="O1119" s="16">
        <f t="shared" ca="1" si="229"/>
        <v>16.758600000000001</v>
      </c>
      <c r="P1119" s="16" t="str">
        <f ca="1">IFERROR(INDEX(VpD!$2:$2,MATCH(H1119,VpD!$1:$1,1)),VpD!$I$2)</f>
        <v>1979-1998</v>
      </c>
      <c r="Q1119" s="1">
        <f ca="1">INDEX(VpD!$C$3:$I$27,MATCH(F1119,VpD!$B$3:$B$27,0),MATCH(P1119,VpD!$C$2:$I$2,0))</f>
        <v>90</v>
      </c>
      <c r="R1119" s="16">
        <f t="shared" ca="1" si="230"/>
        <v>14.31</v>
      </c>
      <c r="S1119" s="14">
        <f t="shared" ca="1" si="231"/>
        <v>711282.03</v>
      </c>
      <c r="T1119" s="14">
        <f t="shared" ca="1" si="232"/>
        <v>6171673.79</v>
      </c>
      <c r="U1119" s="14" t="str">
        <f t="shared" ca="1" si="233"/>
        <v>0A3F507E-1F4A-32B8-E044-0003BA298018</v>
      </c>
    </row>
    <row r="1120" spans="1:21" s="14" customFormat="1" x14ac:dyDescent="0.25">
      <c r="A1120" s="14">
        <f t="shared" si="221"/>
        <v>1120</v>
      </c>
      <c r="B1120" s="14" t="str">
        <f t="shared" ca="1" si="222"/>
        <v>4EFCB9D0-D713-4B73-AD90-5DE26FF021EB</v>
      </c>
      <c r="C1120" s="14" t="str">
        <f t="shared" ca="1" si="223"/>
        <v>Tandrupvej</v>
      </c>
      <c r="D1120" s="14" t="str">
        <f t="shared" ca="1" si="224"/>
        <v>3</v>
      </c>
      <c r="E1120" s="14" t="str">
        <f t="shared" ca="1" si="225"/>
        <v>18cf</v>
      </c>
      <c r="F1120" s="1">
        <f t="shared" ca="1" si="226"/>
        <v>120</v>
      </c>
      <c r="G1120" s="1">
        <f t="shared" ca="1" si="227"/>
        <v>226</v>
      </c>
      <c r="H1120" s="1">
        <f t="shared" ca="1" si="228"/>
        <v>1970</v>
      </c>
      <c r="I1120" s="1" t="str">
        <f ca="1">INDEX(Relationstabel!$C$3:$K$10,MATCH(INDIRECT($A$1&amp;"J"&amp;A1120),Relationstabel!$A$3:$A$10,0),MATCH(IFERROR(VALUE(INDIRECT($A$1&amp;"K"&amp;A1120)),0),Relationstabel!$C$1:$K$1,0))</f>
        <v>Olie</v>
      </c>
      <c r="J1120" s="1" t="str">
        <f ca="1">INDEX(Anvendelseskode!B:B,MATCH($F1120,Anvendelseskode!$A:$A,0))</f>
        <v>Fritliggende enfamilieshus (parcelhus)</v>
      </c>
      <c r="K1120" s="1" t="str">
        <f ca="1">INDEX(Anvendelseskode!C:C,MATCH($F1120,Anvendelseskode!$A:$A,0))</f>
        <v>Parcelhuse</v>
      </c>
      <c r="L1120" s="1" t="str">
        <f ca="1">INDEX(Anvendelseskode!D:D,MATCH($F1120,Anvendelseskode!$A:$A,0))</f>
        <v>Private husholdninger</v>
      </c>
      <c r="M1120" s="1" t="str">
        <f ca="1">IFERROR(INDEX(SBi!$2:$2,MATCH(H1120,SBi!$1:$1,1)),SBi!$K$2)</f>
        <v>1961-1972</v>
      </c>
      <c r="N1120" s="1">
        <f ca="1">INDEX(SBi!$C$3:$K$28,MATCH(F1120,SBi!$B$3:$B$28,0),MATCH(M1120,SBi!$C$2:$K$2,0))</f>
        <v>134.30000000000001</v>
      </c>
      <c r="O1120" s="16">
        <f t="shared" ca="1" si="229"/>
        <v>30.351800000000004</v>
      </c>
      <c r="P1120" s="16" t="str">
        <f ca="1">IFERROR(INDEX(VpD!$2:$2,MATCH(H1120,VpD!$1:$1,1)),VpD!$I$2)</f>
        <v>1961-1972</v>
      </c>
      <c r="Q1120" s="1">
        <f ca="1">INDEX(VpD!$C$3:$I$27,MATCH(F1120,VpD!$B$3:$B$27,0),MATCH(P1120,VpD!$C$2:$I$2,0))</f>
        <v>143</v>
      </c>
      <c r="R1120" s="16">
        <f t="shared" ca="1" si="230"/>
        <v>32.317999999999998</v>
      </c>
      <c r="S1120" s="14">
        <f t="shared" ca="1" si="231"/>
        <v>712391.89</v>
      </c>
      <c r="T1120" s="14">
        <f t="shared" ca="1" si="232"/>
        <v>6168985.2300000004</v>
      </c>
      <c r="U1120" s="14" t="str">
        <f t="shared" ca="1" si="233"/>
        <v>0A3F507E-234A-32B8-E044-0003BA298018</v>
      </c>
    </row>
    <row r="1121" spans="1:21" s="14" customFormat="1" x14ac:dyDescent="0.25">
      <c r="A1121" s="14">
        <f t="shared" si="221"/>
        <v>1121</v>
      </c>
      <c r="B1121" s="14" t="str">
        <f t="shared" ca="1" si="222"/>
        <v>2AA90FE8-4288-4595-828C-0C186C0A2756</v>
      </c>
      <c r="C1121" s="14" t="str">
        <f t="shared" ca="1" si="223"/>
        <v>Bjørnebo</v>
      </c>
      <c r="D1121" s="14" t="str">
        <f t="shared" ca="1" si="224"/>
        <v>20</v>
      </c>
      <c r="E1121" s="14" t="str">
        <f t="shared" ca="1" si="225"/>
        <v>6ot</v>
      </c>
      <c r="F1121" s="1">
        <f t="shared" ca="1" si="226"/>
        <v>130</v>
      </c>
      <c r="G1121" s="1">
        <f t="shared" ca="1" si="227"/>
        <v>102</v>
      </c>
      <c r="H1121" s="1">
        <f t="shared" ca="1" si="228"/>
        <v>1977</v>
      </c>
      <c r="I1121" s="1" t="str">
        <f ca="1">INDEX(Relationstabel!$C$3:$K$10,MATCH(INDIRECT($A$1&amp;"J"&amp;A1121),Relationstabel!$A$3:$A$10,0),MATCH(IFERROR(VALUE(INDIRECT($A$1&amp;"K"&amp;A1121)),0),Relationstabel!$C$1:$K$1,0))</f>
        <v>Fjernvarme/ Blokvarme</v>
      </c>
      <c r="J1121" s="1" t="str">
        <f ca="1">INDEX(Anvendelseskode!B:B,MATCH($F1121,Anvendelseskode!$A:$A,0))</f>
        <v>Række-, kæde-, dobbelthus (lodret adskillelse mellem enhederne)</v>
      </c>
      <c r="K1121" s="1" t="str">
        <f ca="1">INDEX(Anvendelseskode!C:C,MATCH($F1121,Anvendelseskode!$A:$A,0))</f>
        <v>Række-, kæde og dobbelthuse</v>
      </c>
      <c r="L1121" s="1" t="str">
        <f ca="1">INDEX(Anvendelseskode!D:D,MATCH($F1121,Anvendelseskode!$A:$A,0))</f>
        <v>Private husholdninger</v>
      </c>
      <c r="M1121" s="1" t="str">
        <f ca="1">IFERROR(INDEX(SBi!$2:$2,MATCH(H1121,SBi!$1:$1,1)),SBi!$K$2)</f>
        <v>1973-1978</v>
      </c>
      <c r="N1121" s="1">
        <f ca="1">INDEX(SBi!$C$3:$K$28,MATCH(F1121,SBi!$B$3:$B$28,0),MATCH(M1121,SBi!$C$2:$K$2,0))</f>
        <v>112.6</v>
      </c>
      <c r="O1121" s="16">
        <f t="shared" ca="1" si="229"/>
        <v>11.485199999999999</v>
      </c>
      <c r="P1121" s="16" t="str">
        <f ca="1">IFERROR(INDEX(VpD!$2:$2,MATCH(H1121,VpD!$1:$1,1)),VpD!$I$2)</f>
        <v>1973-1978</v>
      </c>
      <c r="Q1121" s="1">
        <f ca="1">INDEX(VpD!$C$3:$I$27,MATCH(F1121,VpD!$B$3:$B$27,0),MATCH(P1121,VpD!$C$2:$I$2,0))</f>
        <v>98</v>
      </c>
      <c r="R1121" s="16">
        <f t="shared" ca="1" si="230"/>
        <v>9.9960000000000004</v>
      </c>
      <c r="S1121" s="14">
        <f t="shared" ca="1" si="231"/>
        <v>713547.3</v>
      </c>
      <c r="T1121" s="14">
        <f t="shared" ca="1" si="232"/>
        <v>6169500.2000000002</v>
      </c>
      <c r="U1121" s="14" t="str">
        <f t="shared" ca="1" si="233"/>
        <v>0A3F507E-154B-32B8-E044-0003BA298018</v>
      </c>
    </row>
    <row r="1122" spans="1:21" s="14" customFormat="1" x14ac:dyDescent="0.25">
      <c r="A1122" s="14">
        <f t="shared" si="221"/>
        <v>1122</v>
      </c>
      <c r="B1122" s="14" t="str">
        <f t="shared" ca="1" si="222"/>
        <v>3AEE8170-2C2F-466C-9547-81E0F490CB56</v>
      </c>
      <c r="C1122" s="14" t="str">
        <f t="shared" ca="1" si="223"/>
        <v>Horsbred</v>
      </c>
      <c r="D1122" s="14" t="str">
        <f t="shared" ca="1" si="224"/>
        <v>191</v>
      </c>
      <c r="E1122" s="14" t="str">
        <f t="shared" ca="1" si="225"/>
        <v>20al</v>
      </c>
      <c r="F1122" s="1">
        <f t="shared" ca="1" si="226"/>
        <v>120</v>
      </c>
      <c r="G1122" s="1">
        <f t="shared" ca="1" si="227"/>
        <v>116</v>
      </c>
      <c r="H1122" s="1">
        <f t="shared" ca="1" si="228"/>
        <v>1970</v>
      </c>
      <c r="I1122" s="1" t="str">
        <f ca="1">INDEX(Relationstabel!$C$3:$K$10,MATCH(INDIRECT($A$1&amp;"J"&amp;A1122),Relationstabel!$A$3:$A$10,0),MATCH(IFERROR(VALUE(INDIRECT($A$1&amp;"K"&amp;A1122)),0),Relationstabel!$C$1:$K$1,0))</f>
        <v>Fjernvarme/ Blokvarme</v>
      </c>
      <c r="J1122" s="1" t="str">
        <f ca="1">INDEX(Anvendelseskode!B:B,MATCH($F1122,Anvendelseskode!$A:$A,0))</f>
        <v>Fritliggende enfamilieshus (parcelhus)</v>
      </c>
      <c r="K1122" s="1" t="str">
        <f ca="1">INDEX(Anvendelseskode!C:C,MATCH($F1122,Anvendelseskode!$A:$A,0))</f>
        <v>Parcelhuse</v>
      </c>
      <c r="L1122" s="1" t="str">
        <f ca="1">INDEX(Anvendelseskode!D:D,MATCH($F1122,Anvendelseskode!$A:$A,0))</f>
        <v>Private husholdninger</v>
      </c>
      <c r="M1122" s="1" t="str">
        <f ca="1">IFERROR(INDEX(SBi!$2:$2,MATCH(H1122,SBi!$1:$1,1)),SBi!$K$2)</f>
        <v>1961-1972</v>
      </c>
      <c r="N1122" s="1">
        <f ca="1">INDEX(SBi!$C$3:$K$28,MATCH(F1122,SBi!$B$3:$B$28,0),MATCH(M1122,SBi!$C$2:$K$2,0))</f>
        <v>134.30000000000001</v>
      </c>
      <c r="O1122" s="16">
        <f t="shared" ca="1" si="229"/>
        <v>15.578800000000001</v>
      </c>
      <c r="P1122" s="16" t="str">
        <f ca="1">IFERROR(INDEX(VpD!$2:$2,MATCH(H1122,VpD!$1:$1,1)),VpD!$I$2)</f>
        <v>1961-1972</v>
      </c>
      <c r="Q1122" s="1">
        <f ca="1">INDEX(VpD!$C$3:$I$27,MATCH(F1122,VpD!$B$3:$B$27,0),MATCH(P1122,VpD!$C$2:$I$2,0))</f>
        <v>143</v>
      </c>
      <c r="R1122" s="16">
        <f t="shared" ca="1" si="230"/>
        <v>16.588000000000001</v>
      </c>
      <c r="S1122" s="14">
        <f t="shared" ca="1" si="231"/>
        <v>711280.71</v>
      </c>
      <c r="T1122" s="14">
        <f t="shared" ca="1" si="232"/>
        <v>6172113.5099999998</v>
      </c>
      <c r="U1122" s="14" t="str">
        <f t="shared" ca="1" si="233"/>
        <v>0A3F507E-192B-32B8-E044-0003BA298018</v>
      </c>
    </row>
    <row r="1123" spans="1:21" s="14" customFormat="1" x14ac:dyDescent="0.25">
      <c r="A1123" s="14">
        <f t="shared" si="221"/>
        <v>1123</v>
      </c>
      <c r="B1123" s="14" t="str">
        <f t="shared" ca="1" si="222"/>
        <v>139643D8-3031-4523-97A1-970F6DDDA4CD</v>
      </c>
      <c r="C1123" s="14" t="str">
        <f t="shared" ca="1" si="223"/>
        <v>Hyttebovej</v>
      </c>
      <c r="D1123" s="14" t="str">
        <f t="shared" ca="1" si="224"/>
        <v>40</v>
      </c>
      <c r="E1123" s="14" t="str">
        <f t="shared" ca="1" si="225"/>
        <v>24dt</v>
      </c>
      <c r="F1123" s="1">
        <f t="shared" ca="1" si="226"/>
        <v>120</v>
      </c>
      <c r="G1123" s="1">
        <f t="shared" ca="1" si="227"/>
        <v>150</v>
      </c>
      <c r="H1123" s="1">
        <f t="shared" ca="1" si="228"/>
        <v>2015</v>
      </c>
      <c r="I1123" s="1" t="str">
        <f ca="1">INDEX(Relationstabel!$C$3:$K$10,MATCH(INDIRECT($A$1&amp;"J"&amp;A1123),Relationstabel!$A$3:$A$10,0),MATCH(IFERROR(VALUE(INDIRECT($A$1&amp;"K"&amp;A1123)),0),Relationstabel!$C$1:$K$1,0))</f>
        <v>Naturgas</v>
      </c>
      <c r="J1123" s="1" t="str">
        <f ca="1">INDEX(Anvendelseskode!B:B,MATCH($F1123,Anvendelseskode!$A:$A,0))</f>
        <v>Fritliggende enfamilieshus (parcelhus)</v>
      </c>
      <c r="K1123" s="1" t="str">
        <f ca="1">INDEX(Anvendelseskode!C:C,MATCH($F1123,Anvendelseskode!$A:$A,0))</f>
        <v>Parcelhuse</v>
      </c>
      <c r="L1123" s="1" t="str">
        <f ca="1">INDEX(Anvendelseskode!D:D,MATCH($F1123,Anvendelseskode!$A:$A,0))</f>
        <v>Private husholdninger</v>
      </c>
      <c r="M1123" s="1" t="str">
        <f ca="1">IFERROR(INDEX(SBi!$2:$2,MATCH(H1123,SBi!$1:$1,1)),SBi!$K$2)</f>
        <v>Efter 2006</v>
      </c>
      <c r="N1123" s="1">
        <f ca="1">INDEX(SBi!$C$3:$K$28,MATCH(F1123,SBi!$B$3:$B$28,0),MATCH(M1123,SBi!$C$2:$K$2,0))</f>
        <v>67.3</v>
      </c>
      <c r="O1123" s="16">
        <f t="shared" ca="1" si="229"/>
        <v>10.095000000000001</v>
      </c>
      <c r="P1123" s="16" t="str">
        <f ca="1">IFERROR(INDEX(VpD!$2:$2,MATCH(H1123,VpD!$1:$1,1)),VpD!$I$2)</f>
        <v>&gt;1998</v>
      </c>
      <c r="Q1123" s="1">
        <f ca="1">INDEX(VpD!$C$3:$I$27,MATCH(F1123,VpD!$B$3:$B$27,0),MATCH(P1123,VpD!$C$2:$I$2,0))</f>
        <v>72</v>
      </c>
      <c r="R1123" s="16">
        <f t="shared" ca="1" si="230"/>
        <v>10.8</v>
      </c>
      <c r="S1123" s="14">
        <f t="shared" ca="1" si="231"/>
        <v>713952.04</v>
      </c>
      <c r="T1123" s="14">
        <f t="shared" ca="1" si="232"/>
        <v>6169184.3300000001</v>
      </c>
      <c r="U1123" s="14" t="str">
        <f t="shared" ca="1" si="233"/>
        <v>0A3F507E-1A2B-32B8-E044-0003BA298018</v>
      </c>
    </row>
    <row r="1124" spans="1:21" s="14" customFormat="1" x14ac:dyDescent="0.25">
      <c r="A1124" s="14">
        <f t="shared" si="221"/>
        <v>1124</v>
      </c>
      <c r="B1124" s="14" t="str">
        <f t="shared" ca="1" si="222"/>
        <v>56DF4704-CBFF-4851-AF0F-B359B119CDA7</v>
      </c>
      <c r="C1124" s="14" t="str">
        <f t="shared" ca="1" si="223"/>
        <v>Kollerupvej</v>
      </c>
      <c r="D1124" s="14" t="str">
        <f t="shared" ca="1" si="224"/>
        <v>39</v>
      </c>
      <c r="E1124" s="14" t="str">
        <f t="shared" ca="1" si="225"/>
        <v>6hx</v>
      </c>
      <c r="F1124" s="1">
        <f t="shared" ca="1" si="226"/>
        <v>130</v>
      </c>
      <c r="G1124" s="1">
        <f t="shared" ca="1" si="227"/>
        <v>138</v>
      </c>
      <c r="H1124" s="1">
        <f t="shared" ca="1" si="228"/>
        <v>1998</v>
      </c>
      <c r="I1124" s="1" t="str">
        <f ca="1">INDEX(Relationstabel!$C$3:$K$10,MATCH(INDIRECT($A$1&amp;"J"&amp;A1124),Relationstabel!$A$3:$A$10,0),MATCH(IFERROR(VALUE(INDIRECT($A$1&amp;"K"&amp;A1124)),0),Relationstabel!$C$1:$K$1,0))</f>
        <v>Naturgas</v>
      </c>
      <c r="J1124" s="1" t="str">
        <f ca="1">INDEX(Anvendelseskode!B:B,MATCH($F1124,Anvendelseskode!$A:$A,0))</f>
        <v>Række-, kæde-, dobbelthus (lodret adskillelse mellem enhederne)</v>
      </c>
      <c r="K1124" s="1" t="str">
        <f ca="1">INDEX(Anvendelseskode!C:C,MATCH($F1124,Anvendelseskode!$A:$A,0))</f>
        <v>Række-, kæde og dobbelthuse</v>
      </c>
      <c r="L1124" s="1" t="str">
        <f ca="1">INDEX(Anvendelseskode!D:D,MATCH($F1124,Anvendelseskode!$A:$A,0))</f>
        <v>Private husholdninger</v>
      </c>
      <c r="M1124" s="1" t="str">
        <f ca="1">IFERROR(INDEX(SBi!$2:$2,MATCH(H1124,SBi!$1:$1,1)),SBi!$K$2)</f>
        <v>1979-1998</v>
      </c>
      <c r="N1124" s="1">
        <f ca="1">INDEX(SBi!$C$3:$K$28,MATCH(F1124,SBi!$B$3:$B$28,0),MATCH(M1124,SBi!$C$2:$K$2,0))</f>
        <v>96.8</v>
      </c>
      <c r="O1124" s="16">
        <f t="shared" ca="1" si="229"/>
        <v>13.3584</v>
      </c>
      <c r="P1124" s="16" t="str">
        <f ca="1">IFERROR(INDEX(VpD!$2:$2,MATCH(H1124,VpD!$1:$1,1)),VpD!$I$2)</f>
        <v>1979-1998</v>
      </c>
      <c r="Q1124" s="1">
        <f ca="1">INDEX(VpD!$C$3:$I$27,MATCH(F1124,VpD!$B$3:$B$27,0),MATCH(P1124,VpD!$C$2:$I$2,0))</f>
        <v>74</v>
      </c>
      <c r="R1124" s="16">
        <f t="shared" ca="1" si="230"/>
        <v>10.212</v>
      </c>
      <c r="S1124" s="14">
        <f t="shared" ca="1" si="231"/>
        <v>713746.32</v>
      </c>
      <c r="T1124" s="14">
        <f t="shared" ca="1" si="232"/>
        <v>6169109.5800000001</v>
      </c>
      <c r="U1124" s="14" t="str">
        <f t="shared" ca="1" si="233"/>
        <v>0A3F507E-1C2B-32B8-E044-0003BA298018</v>
      </c>
    </row>
    <row r="1125" spans="1:21" s="14" customFormat="1" x14ac:dyDescent="0.25">
      <c r="A1125" s="14">
        <f t="shared" si="221"/>
        <v>1125</v>
      </c>
      <c r="B1125" s="14" t="str">
        <f t="shared" ca="1" si="222"/>
        <v>F88CC925-37EB-4322-AA37-3837F047DB4E</v>
      </c>
      <c r="C1125" s="14" t="str">
        <f t="shared" ca="1" si="223"/>
        <v>Rendsagervej</v>
      </c>
      <c r="D1125" s="14" t="str">
        <f t="shared" ca="1" si="224"/>
        <v>179</v>
      </c>
      <c r="E1125" s="14" t="str">
        <f t="shared" ca="1" si="225"/>
        <v>9pc</v>
      </c>
      <c r="F1125" s="1">
        <f t="shared" ca="1" si="226"/>
        <v>120</v>
      </c>
      <c r="G1125" s="1">
        <f t="shared" ca="1" si="227"/>
        <v>109</v>
      </c>
      <c r="H1125" s="1">
        <f t="shared" ca="1" si="228"/>
        <v>1974</v>
      </c>
      <c r="I1125" s="1" t="str">
        <f ca="1">INDEX(Relationstabel!$C$3:$K$10,MATCH(INDIRECT($A$1&amp;"J"&amp;A1125),Relationstabel!$A$3:$A$10,0),MATCH(IFERROR(VALUE(INDIRECT($A$1&amp;"K"&amp;A1125)),0),Relationstabel!$C$1:$K$1,0))</f>
        <v>Naturgas</v>
      </c>
      <c r="J1125" s="1" t="str">
        <f ca="1">INDEX(Anvendelseskode!B:B,MATCH($F1125,Anvendelseskode!$A:$A,0))</f>
        <v>Fritliggende enfamilieshus (parcelhus)</v>
      </c>
      <c r="K1125" s="1" t="str">
        <f ca="1">INDEX(Anvendelseskode!C:C,MATCH($F1125,Anvendelseskode!$A:$A,0))</f>
        <v>Parcelhuse</v>
      </c>
      <c r="L1125" s="1" t="str">
        <f ca="1">INDEX(Anvendelseskode!D:D,MATCH($F1125,Anvendelseskode!$A:$A,0))</f>
        <v>Private husholdninger</v>
      </c>
      <c r="M1125" s="1" t="str">
        <f ca="1">IFERROR(INDEX(SBi!$2:$2,MATCH(H1125,SBi!$1:$1,1)),SBi!$K$2)</f>
        <v>1973-1978</v>
      </c>
      <c r="N1125" s="1">
        <f ca="1">INDEX(SBi!$C$3:$K$28,MATCH(F1125,SBi!$B$3:$B$28,0),MATCH(M1125,SBi!$C$2:$K$2,0))</f>
        <v>119.8</v>
      </c>
      <c r="O1125" s="16">
        <f t="shared" ca="1" si="229"/>
        <v>13.058199999999999</v>
      </c>
      <c r="P1125" s="16" t="str">
        <f ca="1">IFERROR(INDEX(VpD!$2:$2,MATCH(H1125,VpD!$1:$1,1)),VpD!$I$2)</f>
        <v>1973-1978</v>
      </c>
      <c r="Q1125" s="1">
        <f ca="1">INDEX(VpD!$C$3:$I$27,MATCH(F1125,VpD!$B$3:$B$27,0),MATCH(P1125,VpD!$C$2:$I$2,0))</f>
        <v>117</v>
      </c>
      <c r="R1125" s="16">
        <f t="shared" ca="1" si="230"/>
        <v>12.753</v>
      </c>
      <c r="S1125" s="14">
        <f t="shared" ca="1" si="231"/>
        <v>710731.21</v>
      </c>
      <c r="T1125" s="14">
        <f t="shared" ca="1" si="232"/>
        <v>6171820.7699999996</v>
      </c>
      <c r="U1125" s="14" t="str">
        <f t="shared" ca="1" si="233"/>
        <v>0A3F507E-202B-32B8-E044-0003BA298018</v>
      </c>
    </row>
    <row r="1126" spans="1:21" s="14" customFormat="1" x14ac:dyDescent="0.25">
      <c r="A1126" s="14">
        <f t="shared" si="221"/>
        <v>1126</v>
      </c>
      <c r="B1126" s="14" t="str">
        <f t="shared" ca="1" si="222"/>
        <v>00B09C62-BE77-48D7-8655-7B77B0D63305</v>
      </c>
      <c r="C1126" s="14" t="str">
        <f t="shared" ca="1" si="223"/>
        <v>Bellishaven</v>
      </c>
      <c r="D1126" s="14" t="str">
        <f t="shared" ca="1" si="224"/>
        <v>39</v>
      </c>
      <c r="E1126" s="14" t="str">
        <f t="shared" ca="1" si="225"/>
        <v>27p</v>
      </c>
      <c r="F1126" s="1">
        <f t="shared" ca="1" si="226"/>
        <v>130</v>
      </c>
      <c r="G1126" s="1">
        <f t="shared" ca="1" si="227"/>
        <v>104</v>
      </c>
      <c r="H1126" s="1">
        <f t="shared" ca="1" si="228"/>
        <v>1993</v>
      </c>
      <c r="I1126" s="1" t="str">
        <f ca="1">INDEX(Relationstabel!$C$3:$K$10,MATCH(INDIRECT($A$1&amp;"J"&amp;A1126),Relationstabel!$A$3:$A$10,0),MATCH(IFERROR(VALUE(INDIRECT($A$1&amp;"K"&amp;A1126)),0),Relationstabel!$C$1:$K$1,0))</f>
        <v>Fjernvarme/ Blokvarme</v>
      </c>
      <c r="J1126" s="1" t="str">
        <f ca="1">INDEX(Anvendelseskode!B:B,MATCH($F1126,Anvendelseskode!$A:$A,0))</f>
        <v>Række-, kæde-, dobbelthus (lodret adskillelse mellem enhederne)</v>
      </c>
      <c r="K1126" s="1" t="str">
        <f ca="1">INDEX(Anvendelseskode!C:C,MATCH($F1126,Anvendelseskode!$A:$A,0))</f>
        <v>Række-, kæde og dobbelthuse</v>
      </c>
      <c r="L1126" s="1" t="str">
        <f ca="1">INDEX(Anvendelseskode!D:D,MATCH($F1126,Anvendelseskode!$A:$A,0))</f>
        <v>Private husholdninger</v>
      </c>
      <c r="M1126" s="1" t="str">
        <f ca="1">IFERROR(INDEX(SBi!$2:$2,MATCH(H1126,SBi!$1:$1,1)),SBi!$K$2)</f>
        <v>1979-1998</v>
      </c>
      <c r="N1126" s="1">
        <f ca="1">INDEX(SBi!$C$3:$K$28,MATCH(F1126,SBi!$B$3:$B$28,0),MATCH(M1126,SBi!$C$2:$K$2,0))</f>
        <v>96.8</v>
      </c>
      <c r="O1126" s="16">
        <f t="shared" ca="1" si="229"/>
        <v>10.0672</v>
      </c>
      <c r="P1126" s="16" t="str">
        <f ca="1">IFERROR(INDEX(VpD!$2:$2,MATCH(H1126,VpD!$1:$1,1)),VpD!$I$2)</f>
        <v>1979-1998</v>
      </c>
      <c r="Q1126" s="1">
        <f ca="1">INDEX(VpD!$C$3:$I$27,MATCH(F1126,VpD!$B$3:$B$27,0),MATCH(P1126,VpD!$C$2:$I$2,0))</f>
        <v>74</v>
      </c>
      <c r="R1126" s="16">
        <f t="shared" ca="1" si="230"/>
        <v>7.6959999999999997</v>
      </c>
      <c r="S1126" s="14">
        <f t="shared" ca="1" si="231"/>
        <v>711552.35</v>
      </c>
      <c r="T1126" s="14">
        <f t="shared" ca="1" si="232"/>
        <v>6172482.9299999997</v>
      </c>
      <c r="U1126" s="14" t="str">
        <f t="shared" ca="1" si="233"/>
        <v>0A3F507E-152F-32B8-E044-0003BA298018</v>
      </c>
    </row>
    <row r="1127" spans="1:21" s="14" customFormat="1" x14ac:dyDescent="0.25">
      <c r="A1127" s="14">
        <f t="shared" si="221"/>
        <v>1127</v>
      </c>
      <c r="B1127" s="14" t="str">
        <f t="shared" ca="1" si="222"/>
        <v>B010E526-DA1B-4CDC-923E-12A61F157CCB</v>
      </c>
      <c r="C1127" s="14" t="str">
        <f t="shared" ca="1" si="223"/>
        <v>Rendsagervej</v>
      </c>
      <c r="D1127" s="14" t="str">
        <f t="shared" ca="1" si="224"/>
        <v>215</v>
      </c>
      <c r="E1127" s="14" t="str">
        <f t="shared" ca="1" si="225"/>
        <v>9ll</v>
      </c>
      <c r="F1127" s="1">
        <f t="shared" ca="1" si="226"/>
        <v>120</v>
      </c>
      <c r="G1127" s="1">
        <f t="shared" ca="1" si="227"/>
        <v>109</v>
      </c>
      <c r="H1127" s="1">
        <f t="shared" ca="1" si="228"/>
        <v>1973</v>
      </c>
      <c r="I1127" s="1" t="str">
        <f ca="1">INDEX(Relationstabel!$C$3:$K$10,MATCH(INDIRECT($A$1&amp;"J"&amp;A1127),Relationstabel!$A$3:$A$10,0),MATCH(IFERROR(VALUE(INDIRECT($A$1&amp;"K"&amp;A1127)),0),Relationstabel!$C$1:$K$1,0))</f>
        <v>Olie</v>
      </c>
      <c r="J1127" s="1" t="str">
        <f ca="1">INDEX(Anvendelseskode!B:B,MATCH($F1127,Anvendelseskode!$A:$A,0))</f>
        <v>Fritliggende enfamilieshus (parcelhus)</v>
      </c>
      <c r="K1127" s="1" t="str">
        <f ca="1">INDEX(Anvendelseskode!C:C,MATCH($F1127,Anvendelseskode!$A:$A,0))</f>
        <v>Parcelhuse</v>
      </c>
      <c r="L1127" s="1" t="str">
        <f ca="1">INDEX(Anvendelseskode!D:D,MATCH($F1127,Anvendelseskode!$A:$A,0))</f>
        <v>Private husholdninger</v>
      </c>
      <c r="M1127" s="1" t="str">
        <f ca="1">IFERROR(INDEX(SBi!$2:$2,MATCH(H1127,SBi!$1:$1,1)),SBi!$K$2)</f>
        <v>1973-1978</v>
      </c>
      <c r="N1127" s="1">
        <f ca="1">INDEX(SBi!$C$3:$K$28,MATCH(F1127,SBi!$B$3:$B$28,0),MATCH(M1127,SBi!$C$2:$K$2,0))</f>
        <v>119.8</v>
      </c>
      <c r="O1127" s="16">
        <f t="shared" ca="1" si="229"/>
        <v>13.058199999999999</v>
      </c>
      <c r="P1127" s="16" t="str">
        <f ca="1">IFERROR(INDEX(VpD!$2:$2,MATCH(H1127,VpD!$1:$1,1)),VpD!$I$2)</f>
        <v>1973-1978</v>
      </c>
      <c r="Q1127" s="1">
        <f ca="1">INDEX(VpD!$C$3:$I$27,MATCH(F1127,VpD!$B$3:$B$27,0),MATCH(P1127,VpD!$C$2:$I$2,0))</f>
        <v>117</v>
      </c>
      <c r="R1127" s="16">
        <f t="shared" ca="1" si="230"/>
        <v>12.753</v>
      </c>
      <c r="S1127" s="14">
        <f t="shared" ca="1" si="231"/>
        <v>710706.02</v>
      </c>
      <c r="T1127" s="14">
        <f t="shared" ca="1" si="232"/>
        <v>6171862.5899999999</v>
      </c>
      <c r="U1127" s="14" t="str">
        <f t="shared" ca="1" si="233"/>
        <v>0A3F507E-203D-32B8-E044-0003BA298018</v>
      </c>
    </row>
    <row r="1128" spans="1:21" s="14" customFormat="1" x14ac:dyDescent="0.25">
      <c r="A1128" s="14">
        <f t="shared" si="221"/>
        <v>1128</v>
      </c>
      <c r="B1128" s="14" t="str">
        <f t="shared" ca="1" si="222"/>
        <v>7E71904C-219B-44A6-AF33-68592E55F47D</v>
      </c>
      <c r="C1128" s="14" t="str">
        <f t="shared" ca="1" si="223"/>
        <v>Bjørnebo</v>
      </c>
      <c r="D1128" s="14" t="str">
        <f t="shared" ca="1" si="224"/>
        <v>18</v>
      </c>
      <c r="E1128" s="14" t="str">
        <f t="shared" ca="1" si="225"/>
        <v>6ou</v>
      </c>
      <c r="F1128" s="1">
        <f t="shared" ca="1" si="226"/>
        <v>130</v>
      </c>
      <c r="G1128" s="1">
        <f t="shared" ca="1" si="227"/>
        <v>104</v>
      </c>
      <c r="H1128" s="1">
        <f t="shared" ca="1" si="228"/>
        <v>1977</v>
      </c>
      <c r="I1128" s="1" t="str">
        <f ca="1">INDEX(Relationstabel!$C$3:$K$10,MATCH(INDIRECT($A$1&amp;"J"&amp;A1128),Relationstabel!$A$3:$A$10,0),MATCH(IFERROR(VALUE(INDIRECT($A$1&amp;"K"&amp;A1128)),0),Relationstabel!$C$1:$K$1,0))</f>
        <v>Fjernvarme/ Blokvarme</v>
      </c>
      <c r="J1128" s="1" t="str">
        <f ca="1">INDEX(Anvendelseskode!B:B,MATCH($F1128,Anvendelseskode!$A:$A,0))</f>
        <v>Række-, kæde-, dobbelthus (lodret adskillelse mellem enhederne)</v>
      </c>
      <c r="K1128" s="1" t="str">
        <f ca="1">INDEX(Anvendelseskode!C:C,MATCH($F1128,Anvendelseskode!$A:$A,0))</f>
        <v>Række-, kæde og dobbelthuse</v>
      </c>
      <c r="L1128" s="1" t="str">
        <f ca="1">INDEX(Anvendelseskode!D:D,MATCH($F1128,Anvendelseskode!$A:$A,0))</f>
        <v>Private husholdninger</v>
      </c>
      <c r="M1128" s="1" t="str">
        <f ca="1">IFERROR(INDEX(SBi!$2:$2,MATCH(H1128,SBi!$1:$1,1)),SBi!$K$2)</f>
        <v>1973-1978</v>
      </c>
      <c r="N1128" s="1">
        <f ca="1">INDEX(SBi!$C$3:$K$28,MATCH(F1128,SBi!$B$3:$B$28,0),MATCH(M1128,SBi!$C$2:$K$2,0))</f>
        <v>112.6</v>
      </c>
      <c r="O1128" s="16">
        <f t="shared" ca="1" si="229"/>
        <v>11.7104</v>
      </c>
      <c r="P1128" s="16" t="str">
        <f ca="1">IFERROR(INDEX(VpD!$2:$2,MATCH(H1128,VpD!$1:$1,1)),VpD!$I$2)</f>
        <v>1973-1978</v>
      </c>
      <c r="Q1128" s="1">
        <f ca="1">INDEX(VpD!$C$3:$I$27,MATCH(F1128,VpD!$B$3:$B$27,0),MATCH(P1128,VpD!$C$2:$I$2,0))</f>
        <v>98</v>
      </c>
      <c r="R1128" s="16">
        <f t="shared" ca="1" si="230"/>
        <v>10.192</v>
      </c>
      <c r="S1128" s="14">
        <f t="shared" ca="1" si="231"/>
        <v>713550.23</v>
      </c>
      <c r="T1128" s="14">
        <f t="shared" ca="1" si="232"/>
        <v>6169495.4199999999</v>
      </c>
      <c r="U1128" s="14" t="str">
        <f t="shared" ca="1" si="233"/>
        <v>0A3F507E-1549-32B8-E044-0003BA298018</v>
      </c>
    </row>
    <row r="1129" spans="1:21" s="14" customFormat="1" x14ac:dyDescent="0.25">
      <c r="A1129" s="14">
        <f t="shared" si="221"/>
        <v>1129</v>
      </c>
      <c r="B1129" s="14" t="str">
        <f t="shared" ca="1" si="222"/>
        <v>FA83B3CB-F363-4052-8DA6-48497EECF807</v>
      </c>
      <c r="C1129" s="14" t="str">
        <f t="shared" ca="1" si="223"/>
        <v>Bøgstedvej</v>
      </c>
      <c r="D1129" s="14" t="str">
        <f t="shared" ca="1" si="224"/>
        <v>6</v>
      </c>
      <c r="E1129" s="14" t="str">
        <f t="shared" ca="1" si="225"/>
        <v>24ie</v>
      </c>
      <c r="F1129" s="1">
        <f t="shared" ca="1" si="226"/>
        <v>130</v>
      </c>
      <c r="G1129" s="1">
        <f t="shared" ca="1" si="227"/>
        <v>122</v>
      </c>
      <c r="H1129" s="1">
        <f t="shared" ca="1" si="228"/>
        <v>1980</v>
      </c>
      <c r="I1129" s="1" t="str">
        <f ca="1">INDEX(Relationstabel!$C$3:$K$10,MATCH(INDIRECT($A$1&amp;"J"&amp;A1129),Relationstabel!$A$3:$A$10,0),MATCH(IFERROR(VALUE(INDIRECT($A$1&amp;"K"&amp;A1129)),0),Relationstabel!$C$1:$K$1,0))</f>
        <v>Naturgas</v>
      </c>
      <c r="J1129" s="1" t="str">
        <f ca="1">INDEX(Anvendelseskode!B:B,MATCH($F1129,Anvendelseskode!$A:$A,0))</f>
        <v>Række-, kæde-, dobbelthus (lodret adskillelse mellem enhederne)</v>
      </c>
      <c r="K1129" s="1" t="str">
        <f ca="1">INDEX(Anvendelseskode!C:C,MATCH($F1129,Anvendelseskode!$A:$A,0))</f>
        <v>Række-, kæde og dobbelthuse</v>
      </c>
      <c r="L1129" s="1" t="str">
        <f ca="1">INDEX(Anvendelseskode!D:D,MATCH($F1129,Anvendelseskode!$A:$A,0))</f>
        <v>Private husholdninger</v>
      </c>
      <c r="M1129" s="1" t="str">
        <f ca="1">IFERROR(INDEX(SBi!$2:$2,MATCH(H1129,SBi!$1:$1,1)),SBi!$K$2)</f>
        <v>1979-1998</v>
      </c>
      <c r="N1129" s="1">
        <f ca="1">INDEX(SBi!$C$3:$K$28,MATCH(F1129,SBi!$B$3:$B$28,0),MATCH(M1129,SBi!$C$2:$K$2,0))</f>
        <v>96.8</v>
      </c>
      <c r="O1129" s="16">
        <f t="shared" ca="1" si="229"/>
        <v>11.8096</v>
      </c>
      <c r="P1129" s="16" t="str">
        <f ca="1">IFERROR(INDEX(VpD!$2:$2,MATCH(H1129,VpD!$1:$1,1)),VpD!$I$2)</f>
        <v>1979-1998</v>
      </c>
      <c r="Q1129" s="1">
        <f ca="1">INDEX(VpD!$C$3:$I$27,MATCH(F1129,VpD!$B$3:$B$27,0),MATCH(P1129,VpD!$C$2:$I$2,0))</f>
        <v>74</v>
      </c>
      <c r="R1129" s="16">
        <f t="shared" ca="1" si="230"/>
        <v>9.0280000000000005</v>
      </c>
      <c r="S1129" s="14">
        <f t="shared" ca="1" si="231"/>
        <v>714159.43</v>
      </c>
      <c r="T1129" s="14">
        <f t="shared" ca="1" si="232"/>
        <v>6168800.8200000003</v>
      </c>
      <c r="U1129" s="14" t="str">
        <f t="shared" ca="1" si="233"/>
        <v>0A3F507E-1649-32B8-E044-0003BA298018</v>
      </c>
    </row>
    <row r="1130" spans="1:21" s="14" customFormat="1" x14ac:dyDescent="0.25">
      <c r="A1130" s="14">
        <f t="shared" si="221"/>
        <v>1130</v>
      </c>
      <c r="B1130" s="14" t="str">
        <f t="shared" ca="1" si="222"/>
        <v>798E6673-31C7-48BC-A0B9-70997B874856</v>
      </c>
      <c r="C1130" s="14" t="str">
        <f t="shared" ca="1" si="223"/>
        <v>Mejsebo</v>
      </c>
      <c r="D1130" s="14" t="str">
        <f t="shared" ca="1" si="224"/>
        <v>14</v>
      </c>
      <c r="E1130" s="14" t="str">
        <f t="shared" ca="1" si="225"/>
        <v>6rf</v>
      </c>
      <c r="F1130" s="1">
        <f t="shared" ca="1" si="226"/>
        <v>130</v>
      </c>
      <c r="G1130" s="1">
        <f t="shared" ca="1" si="227"/>
        <v>109</v>
      </c>
      <c r="H1130" s="1">
        <f t="shared" ca="1" si="228"/>
        <v>1978</v>
      </c>
      <c r="I1130" s="1" t="str">
        <f ca="1">INDEX(Relationstabel!$C$3:$K$10,MATCH(INDIRECT($A$1&amp;"J"&amp;A1130),Relationstabel!$A$3:$A$10,0),MATCH(IFERROR(VALUE(INDIRECT($A$1&amp;"K"&amp;A1130)),0),Relationstabel!$C$1:$K$1,0))</f>
        <v>Fjernvarme/ Blokvarme</v>
      </c>
      <c r="J1130" s="1" t="str">
        <f ca="1">INDEX(Anvendelseskode!B:B,MATCH($F1130,Anvendelseskode!$A:$A,0))</f>
        <v>Række-, kæde-, dobbelthus (lodret adskillelse mellem enhederne)</v>
      </c>
      <c r="K1130" s="1" t="str">
        <f ca="1">INDEX(Anvendelseskode!C:C,MATCH($F1130,Anvendelseskode!$A:$A,0))</f>
        <v>Række-, kæde og dobbelthuse</v>
      </c>
      <c r="L1130" s="1" t="str">
        <f ca="1">INDEX(Anvendelseskode!D:D,MATCH($F1130,Anvendelseskode!$A:$A,0))</f>
        <v>Private husholdninger</v>
      </c>
      <c r="M1130" s="1" t="str">
        <f ca="1">IFERROR(INDEX(SBi!$2:$2,MATCH(H1130,SBi!$1:$1,1)),SBi!$K$2)</f>
        <v>1973-1978</v>
      </c>
      <c r="N1130" s="1">
        <f ca="1">INDEX(SBi!$C$3:$K$28,MATCH(F1130,SBi!$B$3:$B$28,0),MATCH(M1130,SBi!$C$2:$K$2,0))</f>
        <v>112.6</v>
      </c>
      <c r="O1130" s="16">
        <f t="shared" ca="1" si="229"/>
        <v>12.273399999999999</v>
      </c>
      <c r="P1130" s="16" t="str">
        <f ca="1">IFERROR(INDEX(VpD!$2:$2,MATCH(H1130,VpD!$1:$1,1)),VpD!$I$2)</f>
        <v>1973-1978</v>
      </c>
      <c r="Q1130" s="1">
        <f ca="1">INDEX(VpD!$C$3:$I$27,MATCH(F1130,VpD!$B$3:$B$27,0),MATCH(P1130,VpD!$C$2:$I$2,0))</f>
        <v>98</v>
      </c>
      <c r="R1130" s="16">
        <f t="shared" ca="1" si="230"/>
        <v>10.682</v>
      </c>
      <c r="S1130" s="14">
        <f t="shared" ca="1" si="231"/>
        <v>713619.17</v>
      </c>
      <c r="T1130" s="14">
        <f t="shared" ca="1" si="232"/>
        <v>6169639.4199999999</v>
      </c>
      <c r="U1130" s="14" t="str">
        <f t="shared" ca="1" si="233"/>
        <v>0A3F507E-1D39-32B8-E044-0003BA298018</v>
      </c>
    </row>
    <row r="1131" spans="1:21" s="14" customFormat="1" x14ac:dyDescent="0.25">
      <c r="A1131" s="14">
        <f t="shared" si="221"/>
        <v>1131</v>
      </c>
      <c r="B1131" s="14" t="str">
        <f t="shared" ca="1" si="222"/>
        <v>F24A4462-4BA2-43A5-A5A8-879778DB9E17</v>
      </c>
      <c r="C1131" s="14" t="str">
        <f t="shared" ca="1" si="223"/>
        <v>Nørrebred</v>
      </c>
      <c r="D1131" s="14" t="str">
        <f t="shared" ca="1" si="224"/>
        <v>7</v>
      </c>
      <c r="E1131" s="14" t="str">
        <f t="shared" ca="1" si="225"/>
        <v>12ei</v>
      </c>
      <c r="F1131" s="1">
        <f t="shared" ca="1" si="226"/>
        <v>120</v>
      </c>
      <c r="G1131" s="1">
        <f t="shared" ca="1" si="227"/>
        <v>129</v>
      </c>
      <c r="H1131" s="1">
        <f t="shared" ca="1" si="228"/>
        <v>1972</v>
      </c>
      <c r="I1131" s="1" t="str">
        <f ca="1">INDEX(Relationstabel!$C$3:$K$10,MATCH(INDIRECT($A$1&amp;"J"&amp;A1131),Relationstabel!$A$3:$A$10,0),MATCH(IFERROR(VALUE(INDIRECT($A$1&amp;"K"&amp;A1131)),0),Relationstabel!$C$1:$K$1,0))</f>
        <v>Naturgas</v>
      </c>
      <c r="J1131" s="1" t="str">
        <f ca="1">INDEX(Anvendelseskode!B:B,MATCH($F1131,Anvendelseskode!$A:$A,0))</f>
        <v>Fritliggende enfamilieshus (parcelhus)</v>
      </c>
      <c r="K1131" s="1" t="str">
        <f ca="1">INDEX(Anvendelseskode!C:C,MATCH($F1131,Anvendelseskode!$A:$A,0))</f>
        <v>Parcelhuse</v>
      </c>
      <c r="L1131" s="1" t="str">
        <f ca="1">INDEX(Anvendelseskode!D:D,MATCH($F1131,Anvendelseskode!$A:$A,0))</f>
        <v>Private husholdninger</v>
      </c>
      <c r="M1131" s="1" t="str">
        <f ca="1">IFERROR(INDEX(SBi!$2:$2,MATCH(H1131,SBi!$1:$1,1)),SBi!$K$2)</f>
        <v>1961-1972</v>
      </c>
      <c r="N1131" s="1">
        <f ca="1">INDEX(SBi!$C$3:$K$28,MATCH(F1131,SBi!$B$3:$B$28,0),MATCH(M1131,SBi!$C$2:$K$2,0))</f>
        <v>134.30000000000001</v>
      </c>
      <c r="O1131" s="16">
        <f t="shared" ca="1" si="229"/>
        <v>17.3247</v>
      </c>
      <c r="P1131" s="16" t="str">
        <f ca="1">IFERROR(INDEX(VpD!$2:$2,MATCH(H1131,VpD!$1:$1,1)),VpD!$I$2)</f>
        <v>1961-1972</v>
      </c>
      <c r="Q1131" s="1">
        <f ca="1">INDEX(VpD!$C$3:$I$27,MATCH(F1131,VpD!$B$3:$B$27,0),MATCH(P1131,VpD!$C$2:$I$2,0))</f>
        <v>143</v>
      </c>
      <c r="R1131" s="16">
        <f t="shared" ca="1" si="230"/>
        <v>18.446999999999999</v>
      </c>
      <c r="S1131" s="14">
        <f t="shared" ca="1" si="231"/>
        <v>711558.79</v>
      </c>
      <c r="T1131" s="14">
        <f t="shared" ca="1" si="232"/>
        <v>6171573.9500000002</v>
      </c>
      <c r="U1131" s="14" t="str">
        <f t="shared" ca="1" si="233"/>
        <v>0A3F507E-1E39-32B8-E044-0003BA298018</v>
      </c>
    </row>
    <row r="1132" spans="1:21" s="14" customFormat="1" x14ac:dyDescent="0.25">
      <c r="A1132" s="14">
        <f t="shared" si="221"/>
        <v>1132</v>
      </c>
      <c r="B1132" s="14" t="str">
        <f t="shared" ca="1" si="222"/>
        <v>BD868002-551A-4448-A8E8-780EA0A2134F</v>
      </c>
      <c r="C1132" s="14" t="str">
        <f t="shared" ca="1" si="223"/>
        <v>Bjørnebo</v>
      </c>
      <c r="D1132" s="14" t="str">
        <f t="shared" ca="1" si="224"/>
        <v>5</v>
      </c>
      <c r="E1132" s="14" t="str">
        <f t="shared" ca="1" si="225"/>
        <v>6nt</v>
      </c>
      <c r="F1132" s="1">
        <f t="shared" ca="1" si="226"/>
        <v>130</v>
      </c>
      <c r="G1132" s="1">
        <f t="shared" ca="1" si="227"/>
        <v>102</v>
      </c>
      <c r="H1132" s="1">
        <f t="shared" ca="1" si="228"/>
        <v>1977</v>
      </c>
      <c r="I1132" s="1" t="str">
        <f ca="1">INDEX(Relationstabel!$C$3:$K$10,MATCH(INDIRECT($A$1&amp;"J"&amp;A1132),Relationstabel!$A$3:$A$10,0),MATCH(IFERROR(VALUE(INDIRECT($A$1&amp;"K"&amp;A1132)),0),Relationstabel!$C$1:$K$1,0))</f>
        <v>Fjernvarme/ Blokvarme</v>
      </c>
      <c r="J1132" s="1" t="str">
        <f ca="1">INDEX(Anvendelseskode!B:B,MATCH($F1132,Anvendelseskode!$A:$A,0))</f>
        <v>Række-, kæde-, dobbelthus (lodret adskillelse mellem enhederne)</v>
      </c>
      <c r="K1132" s="1" t="str">
        <f ca="1">INDEX(Anvendelseskode!C:C,MATCH($F1132,Anvendelseskode!$A:$A,0))</f>
        <v>Række-, kæde og dobbelthuse</v>
      </c>
      <c r="L1132" s="1" t="str">
        <f ca="1">INDEX(Anvendelseskode!D:D,MATCH($F1132,Anvendelseskode!$A:$A,0))</f>
        <v>Private husholdninger</v>
      </c>
      <c r="M1132" s="1" t="str">
        <f ca="1">IFERROR(INDEX(SBi!$2:$2,MATCH(H1132,SBi!$1:$1,1)),SBi!$K$2)</f>
        <v>1973-1978</v>
      </c>
      <c r="N1132" s="1">
        <f ca="1">INDEX(SBi!$C$3:$K$28,MATCH(F1132,SBi!$B$3:$B$28,0),MATCH(M1132,SBi!$C$2:$K$2,0))</f>
        <v>112.6</v>
      </c>
      <c r="O1132" s="16">
        <f t="shared" ca="1" si="229"/>
        <v>11.485199999999999</v>
      </c>
      <c r="P1132" s="16" t="str">
        <f ca="1">IFERROR(INDEX(VpD!$2:$2,MATCH(H1132,VpD!$1:$1,1)),VpD!$I$2)</f>
        <v>1973-1978</v>
      </c>
      <c r="Q1132" s="1">
        <f ca="1">INDEX(VpD!$C$3:$I$27,MATCH(F1132,VpD!$B$3:$B$27,0),MATCH(P1132,VpD!$C$2:$I$2,0))</f>
        <v>98</v>
      </c>
      <c r="R1132" s="16">
        <f t="shared" ca="1" si="230"/>
        <v>9.9960000000000004</v>
      </c>
      <c r="S1132" s="14">
        <f t="shared" ca="1" si="231"/>
        <v>713528.64</v>
      </c>
      <c r="T1132" s="14">
        <f t="shared" ca="1" si="232"/>
        <v>6169455.3399999999</v>
      </c>
      <c r="U1132" s="14" t="str">
        <f t="shared" ca="1" si="233"/>
        <v>0A3F507E-153C-32B8-E044-0003BA298018</v>
      </c>
    </row>
    <row r="1133" spans="1:21" s="14" customFormat="1" x14ac:dyDescent="0.25">
      <c r="A1133" s="14">
        <f t="shared" si="221"/>
        <v>1133</v>
      </c>
      <c r="B1133" s="14" t="str">
        <f t="shared" ca="1" si="222"/>
        <v>44C0DB22-B28D-47FD-9044-41B8D0C53F72</v>
      </c>
      <c r="C1133" s="14" t="str">
        <f t="shared" ca="1" si="223"/>
        <v>Bæverbo</v>
      </c>
      <c r="D1133" s="14" t="str">
        <f t="shared" ca="1" si="224"/>
        <v>19</v>
      </c>
      <c r="E1133" s="14" t="str">
        <f t="shared" ca="1" si="225"/>
        <v>6qu</v>
      </c>
      <c r="F1133" s="1">
        <f t="shared" ca="1" si="226"/>
        <v>130</v>
      </c>
      <c r="G1133" s="1">
        <f t="shared" ca="1" si="227"/>
        <v>109</v>
      </c>
      <c r="H1133" s="1">
        <f t="shared" ca="1" si="228"/>
        <v>1978</v>
      </c>
      <c r="I1133" s="1" t="str">
        <f ca="1">INDEX(Relationstabel!$C$3:$K$10,MATCH(INDIRECT($A$1&amp;"J"&amp;A1133),Relationstabel!$A$3:$A$10,0),MATCH(IFERROR(VALUE(INDIRECT($A$1&amp;"K"&amp;A1133)),0),Relationstabel!$C$1:$K$1,0))</f>
        <v>Fjernvarme/ Blokvarme</v>
      </c>
      <c r="J1133" s="1" t="str">
        <f ca="1">INDEX(Anvendelseskode!B:B,MATCH($F1133,Anvendelseskode!$A:$A,0))</f>
        <v>Række-, kæde-, dobbelthus (lodret adskillelse mellem enhederne)</v>
      </c>
      <c r="K1133" s="1" t="str">
        <f ca="1">INDEX(Anvendelseskode!C:C,MATCH($F1133,Anvendelseskode!$A:$A,0))</f>
        <v>Række-, kæde og dobbelthuse</v>
      </c>
      <c r="L1133" s="1" t="str">
        <f ca="1">INDEX(Anvendelseskode!D:D,MATCH($F1133,Anvendelseskode!$A:$A,0))</f>
        <v>Private husholdninger</v>
      </c>
      <c r="M1133" s="1" t="str">
        <f ca="1">IFERROR(INDEX(SBi!$2:$2,MATCH(H1133,SBi!$1:$1,1)),SBi!$K$2)</f>
        <v>1973-1978</v>
      </c>
      <c r="N1133" s="1">
        <f ca="1">INDEX(SBi!$C$3:$K$28,MATCH(F1133,SBi!$B$3:$B$28,0),MATCH(M1133,SBi!$C$2:$K$2,0))</f>
        <v>112.6</v>
      </c>
      <c r="O1133" s="16">
        <f t="shared" ca="1" si="229"/>
        <v>12.273399999999999</v>
      </c>
      <c r="P1133" s="16" t="str">
        <f ca="1">IFERROR(INDEX(VpD!$2:$2,MATCH(H1133,VpD!$1:$1,1)),VpD!$I$2)</f>
        <v>1973-1978</v>
      </c>
      <c r="Q1133" s="1">
        <f ca="1">INDEX(VpD!$C$3:$I$27,MATCH(F1133,VpD!$B$3:$B$27,0),MATCH(P1133,VpD!$C$2:$I$2,0))</f>
        <v>98</v>
      </c>
      <c r="R1133" s="16">
        <f t="shared" ca="1" si="230"/>
        <v>10.682</v>
      </c>
      <c r="S1133" s="14">
        <f t="shared" ca="1" si="231"/>
        <v>713661.09</v>
      </c>
      <c r="T1133" s="14">
        <f t="shared" ca="1" si="232"/>
        <v>6169511.3099999996</v>
      </c>
      <c r="U1133" s="14" t="str">
        <f t="shared" ca="1" si="233"/>
        <v>0A3F507E-163C-32B8-E044-0003BA298018</v>
      </c>
    </row>
    <row r="1134" spans="1:21" s="14" customFormat="1" x14ac:dyDescent="0.25">
      <c r="A1134" s="14">
        <f t="shared" si="221"/>
        <v>1134</v>
      </c>
      <c r="B1134" s="14" t="str">
        <f t="shared" ca="1" si="222"/>
        <v>5701DD62-D811-48F1-80FE-487D44160F21</v>
      </c>
      <c r="C1134" s="14" t="str">
        <f t="shared" ca="1" si="223"/>
        <v>Humlebo</v>
      </c>
      <c r="D1134" s="14" t="str">
        <f t="shared" ca="1" si="224"/>
        <v>11</v>
      </c>
      <c r="E1134" s="14" t="str">
        <f t="shared" ca="1" si="225"/>
        <v>6zø</v>
      </c>
      <c r="F1134" s="1">
        <f t="shared" ca="1" si="226"/>
        <v>130</v>
      </c>
      <c r="G1134" s="1">
        <f t="shared" ca="1" si="227"/>
        <v>109</v>
      </c>
      <c r="H1134" s="1">
        <f t="shared" ca="1" si="228"/>
        <v>1978</v>
      </c>
      <c r="I1134" s="1" t="str">
        <f ca="1">INDEX(Relationstabel!$C$3:$K$10,MATCH(INDIRECT($A$1&amp;"J"&amp;A1134),Relationstabel!$A$3:$A$10,0),MATCH(IFERROR(VALUE(INDIRECT($A$1&amp;"K"&amp;A1134)),0),Relationstabel!$C$1:$K$1,0))</f>
        <v>Fjernvarme/ Blokvarme</v>
      </c>
      <c r="J1134" s="1" t="str">
        <f ca="1">INDEX(Anvendelseskode!B:B,MATCH($F1134,Anvendelseskode!$A:$A,0))</f>
        <v>Række-, kæde-, dobbelthus (lodret adskillelse mellem enhederne)</v>
      </c>
      <c r="K1134" s="1" t="str">
        <f ca="1">INDEX(Anvendelseskode!C:C,MATCH($F1134,Anvendelseskode!$A:$A,0))</f>
        <v>Række-, kæde og dobbelthuse</v>
      </c>
      <c r="L1134" s="1" t="str">
        <f ca="1">INDEX(Anvendelseskode!D:D,MATCH($F1134,Anvendelseskode!$A:$A,0))</f>
        <v>Private husholdninger</v>
      </c>
      <c r="M1134" s="1" t="str">
        <f ca="1">IFERROR(INDEX(SBi!$2:$2,MATCH(H1134,SBi!$1:$1,1)),SBi!$K$2)</f>
        <v>1973-1978</v>
      </c>
      <c r="N1134" s="1">
        <f ca="1">INDEX(SBi!$C$3:$K$28,MATCH(F1134,SBi!$B$3:$B$28,0),MATCH(M1134,SBi!$C$2:$K$2,0))</f>
        <v>112.6</v>
      </c>
      <c r="O1134" s="16">
        <f t="shared" ca="1" si="229"/>
        <v>12.273399999999999</v>
      </c>
      <c r="P1134" s="16" t="str">
        <f ca="1">IFERROR(INDEX(VpD!$2:$2,MATCH(H1134,VpD!$1:$1,1)),VpD!$I$2)</f>
        <v>1973-1978</v>
      </c>
      <c r="Q1134" s="1">
        <f ca="1">INDEX(VpD!$C$3:$I$27,MATCH(F1134,VpD!$B$3:$B$27,0),MATCH(P1134,VpD!$C$2:$I$2,0))</f>
        <v>98</v>
      </c>
      <c r="R1134" s="16">
        <f t="shared" ca="1" si="230"/>
        <v>10.682</v>
      </c>
      <c r="S1134" s="14">
        <f t="shared" ca="1" si="231"/>
        <v>713518.87</v>
      </c>
      <c r="T1134" s="14">
        <f t="shared" ca="1" si="232"/>
        <v>6169809.7000000002</v>
      </c>
      <c r="U1134" s="14" t="str">
        <f t="shared" ca="1" si="233"/>
        <v>0A3F507E-193C-32B8-E044-0003BA298018</v>
      </c>
    </row>
    <row r="1135" spans="1:21" s="14" customFormat="1" x14ac:dyDescent="0.25">
      <c r="A1135" s="14">
        <f t="shared" si="221"/>
        <v>1135</v>
      </c>
      <c r="B1135" s="14" t="str">
        <f t="shared" ca="1" si="222"/>
        <v>E27CCA68-1D13-44D5-B8FA-3023B57D78D7</v>
      </c>
      <c r="C1135" s="14" t="str">
        <f t="shared" ca="1" si="223"/>
        <v>Hasselbo</v>
      </c>
      <c r="D1135" s="14" t="str">
        <f t="shared" ca="1" si="224"/>
        <v>10</v>
      </c>
      <c r="E1135" s="14" t="str">
        <f t="shared" ca="1" si="225"/>
        <v>6vf</v>
      </c>
      <c r="F1135" s="1">
        <f t="shared" ca="1" si="226"/>
        <v>130</v>
      </c>
      <c r="G1135" s="1">
        <f t="shared" ca="1" si="227"/>
        <v>109</v>
      </c>
      <c r="H1135" s="1">
        <f t="shared" ca="1" si="228"/>
        <v>1978</v>
      </c>
      <c r="I1135" s="1" t="str">
        <f ca="1">INDEX(Relationstabel!$C$3:$K$10,MATCH(INDIRECT($A$1&amp;"J"&amp;A1135),Relationstabel!$A$3:$A$10,0),MATCH(IFERROR(VALUE(INDIRECT($A$1&amp;"K"&amp;A1135)),0),Relationstabel!$C$1:$K$1,0))</f>
        <v>Fjernvarme/ Blokvarme</v>
      </c>
      <c r="J1135" s="1" t="str">
        <f ca="1">INDEX(Anvendelseskode!B:B,MATCH($F1135,Anvendelseskode!$A:$A,0))</f>
        <v>Række-, kæde-, dobbelthus (lodret adskillelse mellem enhederne)</v>
      </c>
      <c r="K1135" s="1" t="str">
        <f ca="1">INDEX(Anvendelseskode!C:C,MATCH($F1135,Anvendelseskode!$A:$A,0))</f>
        <v>Række-, kæde og dobbelthuse</v>
      </c>
      <c r="L1135" s="1" t="str">
        <f ca="1">INDEX(Anvendelseskode!D:D,MATCH($F1135,Anvendelseskode!$A:$A,0))</f>
        <v>Private husholdninger</v>
      </c>
      <c r="M1135" s="1" t="str">
        <f ca="1">IFERROR(INDEX(SBi!$2:$2,MATCH(H1135,SBi!$1:$1,1)),SBi!$K$2)</f>
        <v>1973-1978</v>
      </c>
      <c r="N1135" s="1">
        <f ca="1">INDEX(SBi!$C$3:$K$28,MATCH(F1135,SBi!$B$3:$B$28,0),MATCH(M1135,SBi!$C$2:$K$2,0))</f>
        <v>112.6</v>
      </c>
      <c r="O1135" s="16">
        <f t="shared" ca="1" si="229"/>
        <v>12.273399999999999</v>
      </c>
      <c r="P1135" s="16" t="str">
        <f ca="1">IFERROR(INDEX(VpD!$2:$2,MATCH(H1135,VpD!$1:$1,1)),VpD!$I$2)</f>
        <v>1973-1978</v>
      </c>
      <c r="Q1135" s="1">
        <f ca="1">INDEX(VpD!$C$3:$I$27,MATCH(F1135,VpD!$B$3:$B$27,0),MATCH(P1135,VpD!$C$2:$I$2,0))</f>
        <v>98</v>
      </c>
      <c r="R1135" s="16">
        <f t="shared" ca="1" si="230"/>
        <v>10.682</v>
      </c>
      <c r="S1135" s="14">
        <f t="shared" ca="1" si="231"/>
        <v>713393.77</v>
      </c>
      <c r="T1135" s="14">
        <f t="shared" ca="1" si="232"/>
        <v>6169667.6699999999</v>
      </c>
      <c r="U1135" s="14" t="str">
        <f t="shared" ca="1" si="233"/>
        <v>0A3F507E-1840-32B8-E044-0003BA298018</v>
      </c>
    </row>
    <row r="1136" spans="1:21" s="14" customFormat="1" x14ac:dyDescent="0.25">
      <c r="A1136" s="14">
        <f t="shared" si="221"/>
        <v>1136</v>
      </c>
      <c r="B1136" s="14" t="str">
        <f t="shared" ca="1" si="222"/>
        <v>6D5331DF-E6C3-4345-A5EB-B9C7F1D7360C</v>
      </c>
      <c r="C1136" s="14" t="str">
        <f t="shared" ca="1" si="223"/>
        <v>Pilehavevænge</v>
      </c>
      <c r="D1136" s="14" t="str">
        <f t="shared" ca="1" si="224"/>
        <v>62</v>
      </c>
      <c r="E1136" s="14" t="str">
        <f t="shared" ca="1" si="225"/>
        <v>10bs</v>
      </c>
      <c r="F1136" s="1">
        <f t="shared" ca="1" si="226"/>
        <v>120</v>
      </c>
      <c r="G1136" s="1">
        <f t="shared" ca="1" si="227"/>
        <v>106</v>
      </c>
      <c r="H1136" s="1">
        <f t="shared" ca="1" si="228"/>
        <v>1966</v>
      </c>
      <c r="I1136" s="1" t="str">
        <f ca="1">INDEX(Relationstabel!$C$3:$K$10,MATCH(INDIRECT($A$1&amp;"J"&amp;A1136),Relationstabel!$A$3:$A$10,0),MATCH(IFERROR(VALUE(INDIRECT($A$1&amp;"K"&amp;A1136)),0),Relationstabel!$C$1:$K$1,0))</f>
        <v>Fjernvarme/ Blokvarme</v>
      </c>
      <c r="J1136" s="1" t="str">
        <f ca="1">INDEX(Anvendelseskode!B:B,MATCH($F1136,Anvendelseskode!$A:$A,0))</f>
        <v>Fritliggende enfamilieshus (parcelhus)</v>
      </c>
      <c r="K1136" s="1" t="str">
        <f ca="1">INDEX(Anvendelseskode!C:C,MATCH($F1136,Anvendelseskode!$A:$A,0))</f>
        <v>Parcelhuse</v>
      </c>
      <c r="L1136" s="1" t="str">
        <f ca="1">INDEX(Anvendelseskode!D:D,MATCH($F1136,Anvendelseskode!$A:$A,0))</f>
        <v>Private husholdninger</v>
      </c>
      <c r="M1136" s="1" t="str">
        <f ca="1">IFERROR(INDEX(SBi!$2:$2,MATCH(H1136,SBi!$1:$1,1)),SBi!$K$2)</f>
        <v>1961-1972</v>
      </c>
      <c r="N1136" s="1">
        <f ca="1">INDEX(SBi!$C$3:$K$28,MATCH(F1136,SBi!$B$3:$B$28,0),MATCH(M1136,SBi!$C$2:$K$2,0))</f>
        <v>134.30000000000001</v>
      </c>
      <c r="O1136" s="16">
        <f t="shared" ca="1" si="229"/>
        <v>14.235800000000001</v>
      </c>
      <c r="P1136" s="16" t="str">
        <f ca="1">IFERROR(INDEX(VpD!$2:$2,MATCH(H1136,VpD!$1:$1,1)),VpD!$I$2)</f>
        <v>1961-1972</v>
      </c>
      <c r="Q1136" s="1">
        <f ca="1">INDEX(VpD!$C$3:$I$27,MATCH(F1136,VpD!$B$3:$B$27,0),MATCH(P1136,VpD!$C$2:$I$2,0))</f>
        <v>143</v>
      </c>
      <c r="R1136" s="16">
        <f t="shared" ca="1" si="230"/>
        <v>15.157999999999999</v>
      </c>
      <c r="S1136" s="14">
        <f t="shared" ca="1" si="231"/>
        <v>711261.07</v>
      </c>
      <c r="T1136" s="14">
        <f t="shared" ca="1" si="232"/>
        <v>6171608.9299999997</v>
      </c>
      <c r="U1136" s="14" t="str">
        <f t="shared" ca="1" si="233"/>
        <v>0A3F507E-1F40-32B8-E044-0003BA298018</v>
      </c>
    </row>
    <row r="1137" spans="1:21" s="14" customFormat="1" x14ac:dyDescent="0.25">
      <c r="A1137" s="14">
        <f t="shared" si="221"/>
        <v>1137</v>
      </c>
      <c r="B1137" s="14" t="str">
        <f t="shared" ca="1" si="222"/>
        <v>729AD850-29FF-4C9D-BDBE-53C5B608EF47</v>
      </c>
      <c r="C1137" s="14" t="str">
        <f t="shared" ca="1" si="223"/>
        <v>Klintsøvej</v>
      </c>
      <c r="D1137" s="14" t="str">
        <f t="shared" ca="1" si="224"/>
        <v>2</v>
      </c>
      <c r="E1137" s="14" t="str">
        <f t="shared" ca="1" si="225"/>
        <v>4ai</v>
      </c>
      <c r="F1137" s="1">
        <f t="shared" ca="1" si="226"/>
        <v>120</v>
      </c>
      <c r="G1137" s="1">
        <f t="shared" ca="1" si="227"/>
        <v>117</v>
      </c>
      <c r="H1137" s="1">
        <f t="shared" ca="1" si="228"/>
        <v>1979</v>
      </c>
      <c r="I1137" s="1" t="str">
        <f ca="1">INDEX(Relationstabel!$C$3:$K$10,MATCH(INDIRECT($A$1&amp;"J"&amp;A1137),Relationstabel!$A$3:$A$10,0),MATCH(IFERROR(VALUE(INDIRECT($A$1&amp;"K"&amp;A1137)),0),Relationstabel!$C$1:$K$1,0))</f>
        <v>Naturgas</v>
      </c>
      <c r="J1137" s="1" t="str">
        <f ca="1">INDEX(Anvendelseskode!B:B,MATCH($F1137,Anvendelseskode!$A:$A,0))</f>
        <v>Fritliggende enfamilieshus (parcelhus)</v>
      </c>
      <c r="K1137" s="1" t="str">
        <f ca="1">INDEX(Anvendelseskode!C:C,MATCH($F1137,Anvendelseskode!$A:$A,0))</f>
        <v>Parcelhuse</v>
      </c>
      <c r="L1137" s="1" t="str">
        <f ca="1">INDEX(Anvendelseskode!D:D,MATCH($F1137,Anvendelseskode!$A:$A,0))</f>
        <v>Private husholdninger</v>
      </c>
      <c r="M1137" s="1" t="str">
        <f ca="1">IFERROR(INDEX(SBi!$2:$2,MATCH(H1137,SBi!$1:$1,1)),SBi!$K$2)</f>
        <v>1979-1998</v>
      </c>
      <c r="N1137" s="1">
        <f ca="1">INDEX(SBi!$C$3:$K$28,MATCH(F1137,SBi!$B$3:$B$28,0),MATCH(M1137,SBi!$C$2:$K$2,0))</f>
        <v>105.4</v>
      </c>
      <c r="O1137" s="16">
        <f t="shared" ca="1" si="229"/>
        <v>12.331800000000001</v>
      </c>
      <c r="P1137" s="16" t="str">
        <f ca="1">IFERROR(INDEX(VpD!$2:$2,MATCH(H1137,VpD!$1:$1,1)),VpD!$I$2)</f>
        <v>1979-1998</v>
      </c>
      <c r="Q1137" s="1">
        <f ca="1">INDEX(VpD!$C$3:$I$27,MATCH(F1137,VpD!$B$3:$B$27,0),MATCH(P1137,VpD!$C$2:$I$2,0))</f>
        <v>90</v>
      </c>
      <c r="R1137" s="16">
        <f t="shared" ca="1" si="230"/>
        <v>10.53</v>
      </c>
      <c r="S1137" s="14">
        <f t="shared" ca="1" si="231"/>
        <v>713110.79</v>
      </c>
      <c r="T1137" s="14">
        <f t="shared" ca="1" si="232"/>
        <v>6168662.1600000001</v>
      </c>
      <c r="U1137" s="14" t="str">
        <f t="shared" ca="1" si="233"/>
        <v>0A3F507E-1B45-32B8-E044-0003BA298018</v>
      </c>
    </row>
    <row r="1138" spans="1:21" s="14" customFormat="1" x14ac:dyDescent="0.25">
      <c r="A1138" s="14">
        <f t="shared" si="221"/>
        <v>1138</v>
      </c>
      <c r="B1138" s="14" t="str">
        <f t="shared" ca="1" si="222"/>
        <v>48826620-7702-468A-A4FA-565D5BEEE61D</v>
      </c>
      <c r="C1138" s="14" t="str">
        <f t="shared" ca="1" si="223"/>
        <v>Mejsebo</v>
      </c>
      <c r="D1138" s="14" t="str">
        <f t="shared" ca="1" si="224"/>
        <v>26</v>
      </c>
      <c r="E1138" s="14" t="str">
        <f t="shared" ca="1" si="225"/>
        <v>6rm</v>
      </c>
      <c r="F1138" s="1">
        <f t="shared" ca="1" si="226"/>
        <v>130</v>
      </c>
      <c r="G1138" s="1">
        <f t="shared" ca="1" si="227"/>
        <v>109</v>
      </c>
      <c r="H1138" s="1">
        <f t="shared" ca="1" si="228"/>
        <v>1978</v>
      </c>
      <c r="I1138" s="1" t="str">
        <f ca="1">INDEX(Relationstabel!$C$3:$K$10,MATCH(INDIRECT($A$1&amp;"J"&amp;A1138),Relationstabel!$A$3:$A$10,0),MATCH(IFERROR(VALUE(INDIRECT($A$1&amp;"K"&amp;A1138)),0),Relationstabel!$C$1:$K$1,0))</f>
        <v>Fjernvarme/ Blokvarme</v>
      </c>
      <c r="J1138" s="1" t="str">
        <f ca="1">INDEX(Anvendelseskode!B:B,MATCH($F1138,Anvendelseskode!$A:$A,0))</f>
        <v>Række-, kæde-, dobbelthus (lodret adskillelse mellem enhederne)</v>
      </c>
      <c r="K1138" s="1" t="str">
        <f ca="1">INDEX(Anvendelseskode!C:C,MATCH($F1138,Anvendelseskode!$A:$A,0))</f>
        <v>Række-, kæde og dobbelthuse</v>
      </c>
      <c r="L1138" s="1" t="str">
        <f ca="1">INDEX(Anvendelseskode!D:D,MATCH($F1138,Anvendelseskode!$A:$A,0))</f>
        <v>Private husholdninger</v>
      </c>
      <c r="M1138" s="1" t="str">
        <f ca="1">IFERROR(INDEX(SBi!$2:$2,MATCH(H1138,SBi!$1:$1,1)),SBi!$K$2)</f>
        <v>1973-1978</v>
      </c>
      <c r="N1138" s="1">
        <f ca="1">INDEX(SBi!$C$3:$K$28,MATCH(F1138,SBi!$B$3:$B$28,0),MATCH(M1138,SBi!$C$2:$K$2,0))</f>
        <v>112.6</v>
      </c>
      <c r="O1138" s="16">
        <f t="shared" ca="1" si="229"/>
        <v>12.273399999999999</v>
      </c>
      <c r="P1138" s="16" t="str">
        <f ca="1">IFERROR(INDEX(VpD!$2:$2,MATCH(H1138,VpD!$1:$1,1)),VpD!$I$2)</f>
        <v>1973-1978</v>
      </c>
      <c r="Q1138" s="1">
        <f ca="1">INDEX(VpD!$C$3:$I$27,MATCH(F1138,VpD!$B$3:$B$27,0),MATCH(P1138,VpD!$C$2:$I$2,0))</f>
        <v>98</v>
      </c>
      <c r="R1138" s="16">
        <f t="shared" ca="1" si="230"/>
        <v>10.682</v>
      </c>
      <c r="S1138" s="14">
        <f t="shared" ca="1" si="231"/>
        <v>713637.03</v>
      </c>
      <c r="T1138" s="14">
        <f t="shared" ca="1" si="232"/>
        <v>6169610.3499999996</v>
      </c>
      <c r="U1138" s="14" t="str">
        <f t="shared" ca="1" si="233"/>
        <v>0A3F507E-1D45-32B8-E044-0003BA298018</v>
      </c>
    </row>
    <row r="1139" spans="1:21" s="14" customFormat="1" x14ac:dyDescent="0.25">
      <c r="A1139" s="14">
        <f t="shared" si="221"/>
        <v>1139</v>
      </c>
      <c r="B1139" s="14" t="str">
        <f t="shared" ca="1" si="222"/>
        <v>563D2714-207B-437E-98C9-2229E5F95C6C</v>
      </c>
      <c r="C1139" s="14" t="str">
        <f t="shared" ca="1" si="223"/>
        <v>Nørrebred</v>
      </c>
      <c r="D1139" s="14" t="str">
        <f t="shared" ca="1" si="224"/>
        <v>19</v>
      </c>
      <c r="E1139" s="14" t="str">
        <f t="shared" ca="1" si="225"/>
        <v>12ee</v>
      </c>
      <c r="F1139" s="1">
        <f t="shared" ca="1" si="226"/>
        <v>120</v>
      </c>
      <c r="G1139" s="1">
        <f t="shared" ca="1" si="227"/>
        <v>165</v>
      </c>
      <c r="H1139" s="1">
        <f t="shared" ca="1" si="228"/>
        <v>1989</v>
      </c>
      <c r="I1139" s="1" t="str">
        <f ca="1">INDEX(Relationstabel!$C$3:$K$10,MATCH(INDIRECT($A$1&amp;"J"&amp;A1139),Relationstabel!$A$3:$A$10,0),MATCH(IFERROR(VALUE(INDIRECT($A$1&amp;"K"&amp;A1139)),0),Relationstabel!$C$1:$K$1,0))</f>
        <v>Naturgas</v>
      </c>
      <c r="J1139" s="1" t="str">
        <f ca="1">INDEX(Anvendelseskode!B:B,MATCH($F1139,Anvendelseskode!$A:$A,0))</f>
        <v>Fritliggende enfamilieshus (parcelhus)</v>
      </c>
      <c r="K1139" s="1" t="str">
        <f ca="1">INDEX(Anvendelseskode!C:C,MATCH($F1139,Anvendelseskode!$A:$A,0))</f>
        <v>Parcelhuse</v>
      </c>
      <c r="L1139" s="1" t="str">
        <f ca="1">INDEX(Anvendelseskode!D:D,MATCH($F1139,Anvendelseskode!$A:$A,0))</f>
        <v>Private husholdninger</v>
      </c>
      <c r="M1139" s="1" t="str">
        <f ca="1">IFERROR(INDEX(SBi!$2:$2,MATCH(H1139,SBi!$1:$1,1)),SBi!$K$2)</f>
        <v>1979-1998</v>
      </c>
      <c r="N1139" s="1">
        <f ca="1">INDEX(SBi!$C$3:$K$28,MATCH(F1139,SBi!$B$3:$B$28,0),MATCH(M1139,SBi!$C$2:$K$2,0))</f>
        <v>105.4</v>
      </c>
      <c r="O1139" s="16">
        <f t="shared" ca="1" si="229"/>
        <v>17.390999999999998</v>
      </c>
      <c r="P1139" s="16" t="str">
        <f ca="1">IFERROR(INDEX(VpD!$2:$2,MATCH(H1139,VpD!$1:$1,1)),VpD!$I$2)</f>
        <v>1979-1998</v>
      </c>
      <c r="Q1139" s="1">
        <f ca="1">INDEX(VpD!$C$3:$I$27,MATCH(F1139,VpD!$B$3:$B$27,0),MATCH(P1139,VpD!$C$2:$I$2,0))</f>
        <v>90</v>
      </c>
      <c r="R1139" s="16">
        <f t="shared" ca="1" si="230"/>
        <v>14.85</v>
      </c>
      <c r="S1139" s="14">
        <f t="shared" ca="1" si="231"/>
        <v>711614.53</v>
      </c>
      <c r="T1139" s="14">
        <f t="shared" ca="1" si="232"/>
        <v>6171605.6299999999</v>
      </c>
      <c r="U1139" s="14" t="str">
        <f t="shared" ca="1" si="233"/>
        <v>0A3F507E-1E45-32B8-E044-0003BA298018</v>
      </c>
    </row>
    <row r="1140" spans="1:21" s="14" customFormat="1" x14ac:dyDescent="0.25">
      <c r="A1140" s="14">
        <f t="shared" si="221"/>
        <v>1140</v>
      </c>
      <c r="B1140" s="14" t="str">
        <f t="shared" ca="1" si="222"/>
        <v>6A7AC86F-5C42-45F5-AD7B-FACE36923BFA</v>
      </c>
      <c r="C1140" s="14" t="str">
        <f t="shared" ca="1" si="223"/>
        <v>Rendsagervej</v>
      </c>
      <c r="D1140" s="14" t="str">
        <f t="shared" ca="1" si="224"/>
        <v>229</v>
      </c>
      <c r="E1140" s="14" t="str">
        <f t="shared" ca="1" si="225"/>
        <v>9ld</v>
      </c>
      <c r="F1140" s="1">
        <f t="shared" ca="1" si="226"/>
        <v>120</v>
      </c>
      <c r="G1140" s="1">
        <f t="shared" ca="1" si="227"/>
        <v>109</v>
      </c>
      <c r="H1140" s="1">
        <f t="shared" ca="1" si="228"/>
        <v>1973</v>
      </c>
      <c r="I1140" s="1" t="str">
        <f ca="1">INDEX(Relationstabel!$C$3:$K$10,MATCH(INDIRECT($A$1&amp;"J"&amp;A1140),Relationstabel!$A$3:$A$10,0),MATCH(IFERROR(VALUE(INDIRECT($A$1&amp;"K"&amp;A1140)),0),Relationstabel!$C$1:$K$1,0))</f>
        <v>Naturgas</v>
      </c>
      <c r="J1140" s="1" t="str">
        <f ca="1">INDEX(Anvendelseskode!B:B,MATCH($F1140,Anvendelseskode!$A:$A,0))</f>
        <v>Fritliggende enfamilieshus (parcelhus)</v>
      </c>
      <c r="K1140" s="1" t="str">
        <f ca="1">INDEX(Anvendelseskode!C:C,MATCH($F1140,Anvendelseskode!$A:$A,0))</f>
        <v>Parcelhuse</v>
      </c>
      <c r="L1140" s="1" t="str">
        <f ca="1">INDEX(Anvendelseskode!D:D,MATCH($F1140,Anvendelseskode!$A:$A,0))</f>
        <v>Private husholdninger</v>
      </c>
      <c r="M1140" s="1" t="str">
        <f ca="1">IFERROR(INDEX(SBi!$2:$2,MATCH(H1140,SBi!$1:$1,1)),SBi!$K$2)</f>
        <v>1973-1978</v>
      </c>
      <c r="N1140" s="1">
        <f ca="1">INDEX(SBi!$C$3:$K$28,MATCH(F1140,SBi!$B$3:$B$28,0),MATCH(M1140,SBi!$C$2:$K$2,0))</f>
        <v>119.8</v>
      </c>
      <c r="O1140" s="16">
        <f t="shared" ca="1" si="229"/>
        <v>13.058199999999999</v>
      </c>
      <c r="P1140" s="16" t="str">
        <f ca="1">IFERROR(INDEX(VpD!$2:$2,MATCH(H1140,VpD!$1:$1,1)),VpD!$I$2)</f>
        <v>1973-1978</v>
      </c>
      <c r="Q1140" s="1">
        <f ca="1">INDEX(VpD!$C$3:$I$27,MATCH(F1140,VpD!$B$3:$B$27,0),MATCH(P1140,VpD!$C$2:$I$2,0))</f>
        <v>117</v>
      </c>
      <c r="R1140" s="16">
        <f t="shared" ca="1" si="230"/>
        <v>12.753</v>
      </c>
      <c r="S1140" s="14">
        <f t="shared" ca="1" si="231"/>
        <v>710761.83</v>
      </c>
      <c r="T1140" s="14">
        <f t="shared" ca="1" si="232"/>
        <v>6171937.6200000001</v>
      </c>
      <c r="U1140" s="14" t="str">
        <f t="shared" ca="1" si="233"/>
        <v>0A3F507E-2044-32B8-E044-0003BA298018</v>
      </c>
    </row>
    <row r="1141" spans="1:21" s="14" customFormat="1" x14ac:dyDescent="0.25">
      <c r="A1141" s="14">
        <f t="shared" si="221"/>
        <v>1141</v>
      </c>
      <c r="B1141" s="14" t="str">
        <f t="shared" ca="1" si="222"/>
        <v>3BD8B515-0167-4D72-A8D6-C5E808970671</v>
      </c>
      <c r="C1141" s="14" t="str">
        <f t="shared" ca="1" si="223"/>
        <v>Mejsebo</v>
      </c>
      <c r="D1141" s="14" t="str">
        <f t="shared" ca="1" si="224"/>
        <v>28</v>
      </c>
      <c r="E1141" s="14" t="str">
        <f t="shared" ca="1" si="225"/>
        <v>6rn</v>
      </c>
      <c r="F1141" s="1">
        <f t="shared" ca="1" si="226"/>
        <v>130</v>
      </c>
      <c r="G1141" s="1">
        <f t="shared" ca="1" si="227"/>
        <v>109</v>
      </c>
      <c r="H1141" s="1">
        <f t="shared" ca="1" si="228"/>
        <v>1978</v>
      </c>
      <c r="I1141" s="1" t="str">
        <f ca="1">INDEX(Relationstabel!$C$3:$K$10,MATCH(INDIRECT($A$1&amp;"J"&amp;A1141),Relationstabel!$A$3:$A$10,0),MATCH(IFERROR(VALUE(INDIRECT($A$1&amp;"K"&amp;A1141)),0),Relationstabel!$C$1:$K$1,0))</f>
        <v>Fjernvarme/ Blokvarme</v>
      </c>
      <c r="J1141" s="1" t="str">
        <f ca="1">INDEX(Anvendelseskode!B:B,MATCH($F1141,Anvendelseskode!$A:$A,0))</f>
        <v>Række-, kæde-, dobbelthus (lodret adskillelse mellem enhederne)</v>
      </c>
      <c r="K1141" s="1" t="str">
        <f ca="1">INDEX(Anvendelseskode!C:C,MATCH($F1141,Anvendelseskode!$A:$A,0))</f>
        <v>Række-, kæde og dobbelthuse</v>
      </c>
      <c r="L1141" s="1" t="str">
        <f ca="1">INDEX(Anvendelseskode!D:D,MATCH($F1141,Anvendelseskode!$A:$A,0))</f>
        <v>Private husholdninger</v>
      </c>
      <c r="M1141" s="1" t="str">
        <f ca="1">IFERROR(INDEX(SBi!$2:$2,MATCH(H1141,SBi!$1:$1,1)),SBi!$K$2)</f>
        <v>1973-1978</v>
      </c>
      <c r="N1141" s="1">
        <f ca="1">INDEX(SBi!$C$3:$K$28,MATCH(F1141,SBi!$B$3:$B$28,0),MATCH(M1141,SBi!$C$2:$K$2,0))</f>
        <v>112.6</v>
      </c>
      <c r="O1141" s="16">
        <f t="shared" ca="1" si="229"/>
        <v>12.273399999999999</v>
      </c>
      <c r="P1141" s="16" t="str">
        <f ca="1">IFERROR(INDEX(VpD!$2:$2,MATCH(H1141,VpD!$1:$1,1)),VpD!$I$2)</f>
        <v>1973-1978</v>
      </c>
      <c r="Q1141" s="1">
        <f ca="1">INDEX(VpD!$C$3:$I$27,MATCH(F1141,VpD!$B$3:$B$27,0),MATCH(P1141,VpD!$C$2:$I$2,0))</f>
        <v>98</v>
      </c>
      <c r="R1141" s="16">
        <f t="shared" ca="1" si="230"/>
        <v>10.682</v>
      </c>
      <c r="S1141" s="14">
        <f t="shared" ca="1" si="231"/>
        <v>713639.87</v>
      </c>
      <c r="T1141" s="14">
        <f t="shared" ca="1" si="232"/>
        <v>6169605.6900000004</v>
      </c>
      <c r="U1141" s="14" t="str">
        <f t="shared" ca="1" si="233"/>
        <v>0A3F507E-1D47-32B8-E044-0003BA298018</v>
      </c>
    </row>
    <row r="1142" spans="1:21" s="14" customFormat="1" x14ac:dyDescent="0.25">
      <c r="A1142" s="14">
        <f t="shared" si="221"/>
        <v>1142</v>
      </c>
      <c r="B1142" s="14" t="str">
        <f t="shared" ca="1" si="222"/>
        <v>3D0B114A-0808-49AA-9EE8-44843F172941</v>
      </c>
      <c r="C1142" s="14" t="str">
        <f t="shared" ca="1" si="223"/>
        <v>Nørrebred</v>
      </c>
      <c r="D1142" s="14" t="str">
        <f t="shared" ca="1" si="224"/>
        <v>21</v>
      </c>
      <c r="E1142" s="14" t="str">
        <f t="shared" ca="1" si="225"/>
        <v>13es</v>
      </c>
      <c r="F1142" s="1">
        <f t="shared" ca="1" si="226"/>
        <v>120</v>
      </c>
      <c r="G1142" s="1">
        <f t="shared" ca="1" si="227"/>
        <v>157</v>
      </c>
      <c r="H1142" s="1">
        <f t="shared" ca="1" si="228"/>
        <v>1975</v>
      </c>
      <c r="I1142" s="1" t="str">
        <f ca="1">INDEX(Relationstabel!$C$3:$K$10,MATCH(INDIRECT($A$1&amp;"J"&amp;A1142),Relationstabel!$A$3:$A$10,0),MATCH(IFERROR(VALUE(INDIRECT($A$1&amp;"K"&amp;A1142)),0),Relationstabel!$C$1:$K$1,0))</f>
        <v>Naturgas</v>
      </c>
      <c r="J1142" s="1" t="str">
        <f ca="1">INDEX(Anvendelseskode!B:B,MATCH($F1142,Anvendelseskode!$A:$A,0))</f>
        <v>Fritliggende enfamilieshus (parcelhus)</v>
      </c>
      <c r="K1142" s="1" t="str">
        <f ca="1">INDEX(Anvendelseskode!C:C,MATCH($F1142,Anvendelseskode!$A:$A,0))</f>
        <v>Parcelhuse</v>
      </c>
      <c r="L1142" s="1" t="str">
        <f ca="1">INDEX(Anvendelseskode!D:D,MATCH($F1142,Anvendelseskode!$A:$A,0))</f>
        <v>Private husholdninger</v>
      </c>
      <c r="M1142" s="1" t="str">
        <f ca="1">IFERROR(INDEX(SBi!$2:$2,MATCH(H1142,SBi!$1:$1,1)),SBi!$K$2)</f>
        <v>1973-1978</v>
      </c>
      <c r="N1142" s="1">
        <f ca="1">INDEX(SBi!$C$3:$K$28,MATCH(F1142,SBi!$B$3:$B$28,0),MATCH(M1142,SBi!$C$2:$K$2,0))</f>
        <v>119.8</v>
      </c>
      <c r="O1142" s="16">
        <f t="shared" ca="1" si="229"/>
        <v>18.808599999999998</v>
      </c>
      <c r="P1142" s="16" t="str">
        <f ca="1">IFERROR(INDEX(VpD!$2:$2,MATCH(H1142,VpD!$1:$1,1)),VpD!$I$2)</f>
        <v>1973-1978</v>
      </c>
      <c r="Q1142" s="1">
        <f ca="1">INDEX(VpD!$C$3:$I$27,MATCH(F1142,VpD!$B$3:$B$27,0),MATCH(P1142,VpD!$C$2:$I$2,0))</f>
        <v>117</v>
      </c>
      <c r="R1142" s="16">
        <f t="shared" ca="1" si="230"/>
        <v>18.369</v>
      </c>
      <c r="S1142" s="14">
        <f t="shared" ca="1" si="231"/>
        <v>711607.59</v>
      </c>
      <c r="T1142" s="14">
        <f t="shared" ca="1" si="232"/>
        <v>6171679.54</v>
      </c>
      <c r="U1142" s="14" t="str">
        <f t="shared" ca="1" si="233"/>
        <v>0A3F507E-1E47-32B8-E044-0003BA298018</v>
      </c>
    </row>
    <row r="1143" spans="1:21" s="14" customFormat="1" x14ac:dyDescent="0.25">
      <c r="A1143" s="14">
        <f t="shared" si="221"/>
        <v>1143</v>
      </c>
      <c r="B1143" s="14" t="str">
        <f t="shared" ca="1" si="222"/>
        <v>70050A4C-74D0-448A-A1C6-B4D7B1C121E3</v>
      </c>
      <c r="C1143" s="14" t="str">
        <f t="shared" ca="1" si="223"/>
        <v>Hasselbo</v>
      </c>
      <c r="D1143" s="14" t="str">
        <f t="shared" ca="1" si="224"/>
        <v>24</v>
      </c>
      <c r="E1143" s="14" t="str">
        <f t="shared" ca="1" si="225"/>
        <v>6mg</v>
      </c>
      <c r="F1143" s="1">
        <f t="shared" ca="1" si="226"/>
        <v>440</v>
      </c>
      <c r="G1143" s="1">
        <f t="shared" ca="1" si="227"/>
        <v>1033</v>
      </c>
      <c r="H1143" s="1">
        <f t="shared" ca="1" si="228"/>
        <v>2011</v>
      </c>
      <c r="I1143" s="1" t="str">
        <f ca="1">INDEX(Relationstabel!$C$3:$K$10,MATCH(INDIRECT($A$1&amp;"J"&amp;A1143),Relationstabel!$A$3:$A$10,0),MATCH(IFERROR(VALUE(INDIRECT($A$1&amp;"K"&amp;A1143)),0),Relationstabel!$C$1:$K$1,0))</f>
        <v>Fjernvarme/ Blokvarme</v>
      </c>
      <c r="J1143" s="1" t="str">
        <f ca="1">INDEX(Anvendelseskode!B:B,MATCH($F1143,Anvendelseskode!$A:$A,0))</f>
        <v>Daginstitutioner</v>
      </c>
      <c r="K1143" s="1" t="str">
        <f ca="1">INDEX(Anvendelseskode!C:C,MATCH($F1143,Anvendelseskode!$A:$A,0))</f>
        <v>Daginstitutioner</v>
      </c>
      <c r="L1143" s="1" t="str">
        <f ca="1">INDEX(Anvendelseskode!D:D,MATCH($F1143,Anvendelseskode!$A:$A,0))</f>
        <v>Kommunale og andre offentlige institutioner</v>
      </c>
      <c r="M1143" s="1" t="str">
        <f ca="1">IFERROR(INDEX(SBi!$2:$2,MATCH(H1143,SBi!$1:$1,1)),SBi!$K$2)</f>
        <v>Efter 2006</v>
      </c>
      <c r="N1143" s="1">
        <f ca="1">INDEX(SBi!$C$3:$K$28,MATCH(F1143,SBi!$B$3:$B$28,0),MATCH(M1143,SBi!$C$2:$K$2,0))</f>
        <v>115.9</v>
      </c>
      <c r="O1143" s="16">
        <f t="shared" ca="1" si="229"/>
        <v>119.72470000000001</v>
      </c>
      <c r="P1143" s="16" t="str">
        <f ca="1">IFERROR(INDEX(VpD!$2:$2,MATCH(H1143,VpD!$1:$1,1)),VpD!$I$2)</f>
        <v>&gt;1998</v>
      </c>
      <c r="Q1143" s="1">
        <f ca="1">INDEX(VpD!$C$3:$I$27,MATCH(F1143,VpD!$B$3:$B$27,0),MATCH(P1143,VpD!$C$2:$I$2,0))</f>
        <v>129</v>
      </c>
      <c r="R1143" s="16">
        <f t="shared" ca="1" si="230"/>
        <v>133.25700000000001</v>
      </c>
      <c r="S1143" s="14">
        <f t="shared" ca="1" si="231"/>
        <v>713446.97</v>
      </c>
      <c r="T1143" s="14">
        <f t="shared" ca="1" si="232"/>
        <v>6169622.1100000003</v>
      </c>
      <c r="U1143" s="14" t="str">
        <f t="shared" ca="1" si="233"/>
        <v>0A3F507E-184E-32B8-E044-0003BA298018</v>
      </c>
    </row>
    <row r="1144" spans="1:21" s="14" customFormat="1" x14ac:dyDescent="0.25">
      <c r="A1144" s="14">
        <f t="shared" si="221"/>
        <v>1144</v>
      </c>
      <c r="B1144" s="14" t="str">
        <f t="shared" ca="1" si="222"/>
        <v>560C6EDA-7D05-4886-B448-A18425B0B860</v>
      </c>
      <c r="C1144" s="14" t="str">
        <f t="shared" ca="1" si="223"/>
        <v>Hasselbo</v>
      </c>
      <c r="D1144" s="14" t="str">
        <f t="shared" ca="1" si="224"/>
        <v>24</v>
      </c>
      <c r="E1144" s="14" t="str">
        <f t="shared" ca="1" si="225"/>
        <v>6mg</v>
      </c>
      <c r="F1144" s="1">
        <f t="shared" ca="1" si="226"/>
        <v>440</v>
      </c>
      <c r="G1144" s="1">
        <f t="shared" ca="1" si="227"/>
        <v>37</v>
      </c>
      <c r="H1144" s="1">
        <f t="shared" ca="1" si="228"/>
        <v>2009</v>
      </c>
      <c r="I1144" s="1" t="str">
        <f ca="1">INDEX(Relationstabel!$C$3:$K$10,MATCH(INDIRECT($A$1&amp;"J"&amp;A1144),Relationstabel!$A$3:$A$10,0),MATCH(IFERROR(VALUE(INDIRECT($A$1&amp;"K"&amp;A1144)),0),Relationstabel!$C$1:$K$1,0))</f>
        <v>Ingen varmeinstallation</v>
      </c>
      <c r="J1144" s="1" t="str">
        <f ca="1">INDEX(Anvendelseskode!B:B,MATCH($F1144,Anvendelseskode!$A:$A,0))</f>
        <v>Daginstitutioner</v>
      </c>
      <c r="K1144" s="1" t="str">
        <f ca="1">INDEX(Anvendelseskode!C:C,MATCH($F1144,Anvendelseskode!$A:$A,0))</f>
        <v>Daginstitutioner</v>
      </c>
      <c r="L1144" s="1" t="str">
        <f ca="1">INDEX(Anvendelseskode!D:D,MATCH($F1144,Anvendelseskode!$A:$A,0))</f>
        <v>Kommunale og andre offentlige institutioner</v>
      </c>
      <c r="M1144" s="1" t="str">
        <f ca="1">IFERROR(INDEX(SBi!$2:$2,MATCH(H1144,SBi!$1:$1,1)),SBi!$K$2)</f>
        <v>Efter 2006</v>
      </c>
      <c r="N1144" s="1">
        <f ca="1">INDEX(SBi!$C$3:$K$28,MATCH(F1144,SBi!$B$3:$B$28,0),MATCH(M1144,SBi!$C$2:$K$2,0))</f>
        <v>115.9</v>
      </c>
      <c r="O1144" s="16">
        <f t="shared" ca="1" si="229"/>
        <v>4.2883000000000004</v>
      </c>
      <c r="P1144" s="16" t="str">
        <f ca="1">IFERROR(INDEX(VpD!$2:$2,MATCH(H1144,VpD!$1:$1,1)),VpD!$I$2)</f>
        <v>&gt;1998</v>
      </c>
      <c r="Q1144" s="1">
        <f ca="1">INDEX(VpD!$C$3:$I$27,MATCH(F1144,VpD!$B$3:$B$27,0),MATCH(P1144,VpD!$C$2:$I$2,0))</f>
        <v>129</v>
      </c>
      <c r="R1144" s="16">
        <f t="shared" ca="1" si="230"/>
        <v>4.7729999999999997</v>
      </c>
      <c r="S1144" s="14">
        <f t="shared" ca="1" si="231"/>
        <v>713446.97</v>
      </c>
      <c r="T1144" s="14">
        <f t="shared" ca="1" si="232"/>
        <v>6169622.1100000003</v>
      </c>
      <c r="U1144" s="14" t="str">
        <f t="shared" ca="1" si="233"/>
        <v>0A3F507E-184E-32B8-E044-0003BA298018</v>
      </c>
    </row>
    <row r="1145" spans="1:21" s="14" customFormat="1" x14ac:dyDescent="0.25">
      <c r="A1145" s="14">
        <f t="shared" si="221"/>
        <v>1145</v>
      </c>
      <c r="B1145" s="14" t="str">
        <f t="shared" ca="1" si="222"/>
        <v>65650F47-ECFD-411A-A369-E5F92CDAF222</v>
      </c>
      <c r="C1145" s="14" t="str">
        <f t="shared" ca="1" si="223"/>
        <v>Hasselbo</v>
      </c>
      <c r="D1145" s="14" t="str">
        <f t="shared" ca="1" si="224"/>
        <v>24</v>
      </c>
      <c r="E1145" s="14" t="str">
        <f t="shared" ca="1" si="225"/>
        <v>6mg</v>
      </c>
      <c r="F1145" s="1">
        <f t="shared" ca="1" si="226"/>
        <v>440</v>
      </c>
      <c r="G1145" s="1">
        <f t="shared" ca="1" si="227"/>
        <v>33</v>
      </c>
      <c r="H1145" s="1">
        <f t="shared" ca="1" si="228"/>
        <v>1978</v>
      </c>
      <c r="I1145" s="1" t="str">
        <f ca="1">INDEX(Relationstabel!$C$3:$K$10,MATCH(INDIRECT($A$1&amp;"J"&amp;A1145),Relationstabel!$A$3:$A$10,0),MATCH(IFERROR(VALUE(INDIRECT($A$1&amp;"K"&amp;A1145)),0),Relationstabel!$C$1:$K$1,0))</f>
        <v>Ingen varmeinstallation</v>
      </c>
      <c r="J1145" s="1" t="str">
        <f ca="1">INDEX(Anvendelseskode!B:B,MATCH($F1145,Anvendelseskode!$A:$A,0))</f>
        <v>Daginstitutioner</v>
      </c>
      <c r="K1145" s="1" t="str">
        <f ca="1">INDEX(Anvendelseskode!C:C,MATCH($F1145,Anvendelseskode!$A:$A,0))</f>
        <v>Daginstitutioner</v>
      </c>
      <c r="L1145" s="1" t="str">
        <f ca="1">INDEX(Anvendelseskode!D:D,MATCH($F1145,Anvendelseskode!$A:$A,0))</f>
        <v>Kommunale og andre offentlige institutioner</v>
      </c>
      <c r="M1145" s="1" t="str">
        <f ca="1">IFERROR(INDEX(SBi!$2:$2,MATCH(H1145,SBi!$1:$1,1)),SBi!$K$2)</f>
        <v>1973-1978</v>
      </c>
      <c r="N1145" s="1">
        <f ca="1">INDEX(SBi!$C$3:$K$28,MATCH(F1145,SBi!$B$3:$B$28,0),MATCH(M1145,SBi!$C$2:$K$2,0))</f>
        <v>166.1</v>
      </c>
      <c r="O1145" s="16">
        <f t="shared" ca="1" si="229"/>
        <v>5.4813000000000001</v>
      </c>
      <c r="P1145" s="16" t="str">
        <f ca="1">IFERROR(INDEX(VpD!$2:$2,MATCH(H1145,VpD!$1:$1,1)),VpD!$I$2)</f>
        <v>1973-1978</v>
      </c>
      <c r="Q1145" s="1">
        <f ca="1">INDEX(VpD!$C$3:$I$27,MATCH(F1145,VpD!$B$3:$B$27,0),MATCH(P1145,VpD!$C$2:$I$2,0))</f>
        <v>186</v>
      </c>
      <c r="R1145" s="16">
        <f t="shared" ca="1" si="230"/>
        <v>6.1379999999999999</v>
      </c>
      <c r="S1145" s="14">
        <f t="shared" ca="1" si="231"/>
        <v>713446.97</v>
      </c>
      <c r="T1145" s="14">
        <f t="shared" ca="1" si="232"/>
        <v>6169622.1100000003</v>
      </c>
      <c r="U1145" s="14" t="str">
        <f t="shared" ca="1" si="233"/>
        <v>0A3F507E-184E-32B8-E044-0003BA298018</v>
      </c>
    </row>
    <row r="1146" spans="1:21" s="14" customFormat="1" x14ac:dyDescent="0.25">
      <c r="A1146" s="14">
        <f t="shared" si="221"/>
        <v>1146</v>
      </c>
      <c r="B1146" s="14" t="str">
        <f t="shared" ca="1" si="222"/>
        <v>282F43DD-3E84-4DFD-BA80-E968AC7F7C5F</v>
      </c>
      <c r="C1146" s="14" t="str">
        <f t="shared" ca="1" si="223"/>
        <v>Klintsøvej</v>
      </c>
      <c r="D1146" s="14" t="str">
        <f t="shared" ca="1" si="224"/>
        <v>15</v>
      </c>
      <c r="E1146" s="14" t="str">
        <f t="shared" ca="1" si="225"/>
        <v>4aø</v>
      </c>
      <c r="F1146" s="1">
        <f t="shared" ca="1" si="226"/>
        <v>120</v>
      </c>
      <c r="G1146" s="1">
        <f t="shared" ca="1" si="227"/>
        <v>159</v>
      </c>
      <c r="H1146" s="1">
        <f t="shared" ca="1" si="228"/>
        <v>1984</v>
      </c>
      <c r="I1146" s="1" t="str">
        <f ca="1">INDEX(Relationstabel!$C$3:$K$10,MATCH(INDIRECT($A$1&amp;"J"&amp;A1146),Relationstabel!$A$3:$A$10,0),MATCH(IFERROR(VALUE(INDIRECT($A$1&amp;"K"&amp;A1146)),0),Relationstabel!$C$1:$K$1,0))</f>
        <v>Naturgas</v>
      </c>
      <c r="J1146" s="1" t="str">
        <f ca="1">INDEX(Anvendelseskode!B:B,MATCH($F1146,Anvendelseskode!$A:$A,0))</f>
        <v>Fritliggende enfamilieshus (parcelhus)</v>
      </c>
      <c r="K1146" s="1" t="str">
        <f ca="1">INDEX(Anvendelseskode!C:C,MATCH($F1146,Anvendelseskode!$A:$A,0))</f>
        <v>Parcelhuse</v>
      </c>
      <c r="L1146" s="1" t="str">
        <f ca="1">INDEX(Anvendelseskode!D:D,MATCH($F1146,Anvendelseskode!$A:$A,0))</f>
        <v>Private husholdninger</v>
      </c>
      <c r="M1146" s="1" t="str">
        <f ca="1">IFERROR(INDEX(SBi!$2:$2,MATCH(H1146,SBi!$1:$1,1)),SBi!$K$2)</f>
        <v>1979-1998</v>
      </c>
      <c r="N1146" s="1">
        <f ca="1">INDEX(SBi!$C$3:$K$28,MATCH(F1146,SBi!$B$3:$B$28,0),MATCH(M1146,SBi!$C$2:$K$2,0))</f>
        <v>105.4</v>
      </c>
      <c r="O1146" s="16">
        <f t="shared" ca="1" si="229"/>
        <v>16.758600000000001</v>
      </c>
      <c r="P1146" s="16" t="str">
        <f ca="1">IFERROR(INDEX(VpD!$2:$2,MATCH(H1146,VpD!$1:$1,1)),VpD!$I$2)</f>
        <v>1979-1998</v>
      </c>
      <c r="Q1146" s="1">
        <f ca="1">INDEX(VpD!$C$3:$I$27,MATCH(F1146,VpD!$B$3:$B$27,0),MATCH(P1146,VpD!$C$2:$I$2,0))</f>
        <v>90</v>
      </c>
      <c r="R1146" s="16">
        <f t="shared" ca="1" si="230"/>
        <v>14.31</v>
      </c>
      <c r="S1146" s="14">
        <f t="shared" ca="1" si="231"/>
        <v>713225.26</v>
      </c>
      <c r="T1146" s="14">
        <f t="shared" ca="1" si="232"/>
        <v>6168726.1200000001</v>
      </c>
      <c r="U1146" s="14" t="str">
        <f t="shared" ca="1" si="233"/>
        <v>0A3F507E-1B50-32B8-E044-0003BA298018</v>
      </c>
    </row>
    <row r="1147" spans="1:21" s="14" customFormat="1" x14ac:dyDescent="0.25">
      <c r="A1147" s="14">
        <f t="shared" si="221"/>
        <v>1147</v>
      </c>
      <c r="B1147" s="14" t="str">
        <f t="shared" ca="1" si="222"/>
        <v>A3A02F3C-0373-443C-A1F9-431C7C13B928</v>
      </c>
      <c r="C1147" s="14" t="str">
        <f t="shared" ca="1" si="223"/>
        <v>Møllestensvej</v>
      </c>
      <c r="D1147" s="14" t="str">
        <f t="shared" ca="1" si="224"/>
        <v>1</v>
      </c>
      <c r="E1147" s="14" t="str">
        <f t="shared" ca="1" si="225"/>
        <v>7ec</v>
      </c>
      <c r="F1147" s="1">
        <f t="shared" ca="1" si="226"/>
        <v>120</v>
      </c>
      <c r="G1147" s="1">
        <f t="shared" ca="1" si="227"/>
        <v>178</v>
      </c>
      <c r="H1147" s="1">
        <f t="shared" ca="1" si="228"/>
        <v>1996</v>
      </c>
      <c r="I1147" s="1" t="str">
        <f ca="1">INDEX(Relationstabel!$C$3:$K$10,MATCH(INDIRECT($A$1&amp;"J"&amp;A1147),Relationstabel!$A$3:$A$10,0),MATCH(IFERROR(VALUE(INDIRECT($A$1&amp;"K"&amp;A1147)),0),Relationstabel!$C$1:$K$1,0))</f>
        <v>Elvarme</v>
      </c>
      <c r="J1147" s="1" t="str">
        <f ca="1">INDEX(Anvendelseskode!B:B,MATCH($F1147,Anvendelseskode!$A:$A,0))</f>
        <v>Fritliggende enfamilieshus (parcelhus)</v>
      </c>
      <c r="K1147" s="1" t="str">
        <f ca="1">INDEX(Anvendelseskode!C:C,MATCH($F1147,Anvendelseskode!$A:$A,0))</f>
        <v>Parcelhuse</v>
      </c>
      <c r="L1147" s="1" t="str">
        <f ca="1">INDEX(Anvendelseskode!D:D,MATCH($F1147,Anvendelseskode!$A:$A,0))</f>
        <v>Private husholdninger</v>
      </c>
      <c r="M1147" s="1" t="str">
        <f ca="1">IFERROR(INDEX(SBi!$2:$2,MATCH(H1147,SBi!$1:$1,1)),SBi!$K$2)</f>
        <v>1979-1998</v>
      </c>
      <c r="N1147" s="1">
        <f ca="1">INDEX(SBi!$C$3:$K$28,MATCH(F1147,SBi!$B$3:$B$28,0),MATCH(M1147,SBi!$C$2:$K$2,0))</f>
        <v>105.4</v>
      </c>
      <c r="O1147" s="16">
        <f t="shared" ca="1" si="229"/>
        <v>18.761200000000002</v>
      </c>
      <c r="P1147" s="16" t="str">
        <f ca="1">IFERROR(INDEX(VpD!$2:$2,MATCH(H1147,VpD!$1:$1,1)),VpD!$I$2)</f>
        <v>1979-1998</v>
      </c>
      <c r="Q1147" s="1">
        <f ca="1">INDEX(VpD!$C$3:$I$27,MATCH(F1147,VpD!$B$3:$B$27,0),MATCH(P1147,VpD!$C$2:$I$2,0))</f>
        <v>90</v>
      </c>
      <c r="R1147" s="16">
        <f t="shared" ca="1" si="230"/>
        <v>16.02</v>
      </c>
      <c r="S1147" s="14">
        <f t="shared" ca="1" si="231"/>
        <v>711836.92</v>
      </c>
      <c r="T1147" s="14">
        <f t="shared" ca="1" si="232"/>
        <v>6170286.9000000004</v>
      </c>
      <c r="U1147" s="14" t="str">
        <f t="shared" ca="1" si="233"/>
        <v>0A3F507E-1D50-32B8-E044-0003BA298018</v>
      </c>
    </row>
    <row r="1148" spans="1:21" s="14" customFormat="1" x14ac:dyDescent="0.25">
      <c r="A1148" s="14">
        <f t="shared" si="221"/>
        <v>1148</v>
      </c>
      <c r="B1148" s="14" t="str">
        <f t="shared" ca="1" si="222"/>
        <v>8FAE9D58-3034-4079-B51E-8FD037C47B62</v>
      </c>
      <c r="C1148" s="14" t="str">
        <f t="shared" ca="1" si="223"/>
        <v>Nørrebred</v>
      </c>
      <c r="D1148" s="14" t="str">
        <f t="shared" ca="1" si="224"/>
        <v>31</v>
      </c>
      <c r="E1148" s="14" t="str">
        <f t="shared" ca="1" si="225"/>
        <v>13ey</v>
      </c>
      <c r="F1148" s="1">
        <f t="shared" ca="1" si="226"/>
        <v>120</v>
      </c>
      <c r="G1148" s="1">
        <f t="shared" ca="1" si="227"/>
        <v>114</v>
      </c>
      <c r="H1148" s="1">
        <f t="shared" ca="1" si="228"/>
        <v>1969</v>
      </c>
      <c r="I1148" s="1" t="str">
        <f ca="1">INDEX(Relationstabel!$C$3:$K$10,MATCH(INDIRECT($A$1&amp;"J"&amp;A1148),Relationstabel!$A$3:$A$10,0),MATCH(IFERROR(VALUE(INDIRECT($A$1&amp;"K"&amp;A1148)),0),Relationstabel!$C$1:$K$1,0))</f>
        <v>Naturgas</v>
      </c>
      <c r="J1148" s="1" t="str">
        <f ca="1">INDEX(Anvendelseskode!B:B,MATCH($F1148,Anvendelseskode!$A:$A,0))</f>
        <v>Fritliggende enfamilieshus (parcelhus)</v>
      </c>
      <c r="K1148" s="1" t="str">
        <f ca="1">INDEX(Anvendelseskode!C:C,MATCH($F1148,Anvendelseskode!$A:$A,0))</f>
        <v>Parcelhuse</v>
      </c>
      <c r="L1148" s="1" t="str">
        <f ca="1">INDEX(Anvendelseskode!D:D,MATCH($F1148,Anvendelseskode!$A:$A,0))</f>
        <v>Private husholdninger</v>
      </c>
      <c r="M1148" s="1" t="str">
        <f ca="1">IFERROR(INDEX(SBi!$2:$2,MATCH(H1148,SBi!$1:$1,1)),SBi!$K$2)</f>
        <v>1961-1972</v>
      </c>
      <c r="N1148" s="1">
        <f ca="1">INDEX(SBi!$C$3:$K$28,MATCH(F1148,SBi!$B$3:$B$28,0),MATCH(M1148,SBi!$C$2:$K$2,0))</f>
        <v>134.30000000000001</v>
      </c>
      <c r="O1148" s="16">
        <f t="shared" ca="1" si="229"/>
        <v>15.3102</v>
      </c>
      <c r="P1148" s="16" t="str">
        <f ca="1">IFERROR(INDEX(VpD!$2:$2,MATCH(H1148,VpD!$1:$1,1)),VpD!$I$2)</f>
        <v>1961-1972</v>
      </c>
      <c r="Q1148" s="1">
        <f ca="1">INDEX(VpD!$C$3:$I$27,MATCH(F1148,VpD!$B$3:$B$27,0),MATCH(P1148,VpD!$C$2:$I$2,0))</f>
        <v>143</v>
      </c>
      <c r="R1148" s="16">
        <f t="shared" ca="1" si="230"/>
        <v>16.302</v>
      </c>
      <c r="S1148" s="14">
        <f t="shared" ca="1" si="231"/>
        <v>711567.61</v>
      </c>
      <c r="T1148" s="14">
        <f t="shared" ca="1" si="232"/>
        <v>6171705.2000000002</v>
      </c>
      <c r="U1148" s="14" t="str">
        <f t="shared" ca="1" si="233"/>
        <v>0A3F507E-1E50-32B8-E044-0003BA298018</v>
      </c>
    </row>
    <row r="1149" spans="1:21" s="14" customFormat="1" x14ac:dyDescent="0.25">
      <c r="A1149" s="14">
        <f t="shared" si="221"/>
        <v>1149</v>
      </c>
      <c r="B1149" s="14" t="str">
        <f t="shared" ca="1" si="222"/>
        <v>600EF97A-F036-4ED4-A1AA-6B07E0AFE8B8</v>
      </c>
      <c r="C1149" s="14" t="str">
        <f t="shared" ca="1" si="223"/>
        <v>Tandrupvej</v>
      </c>
      <c r="D1149" s="14" t="str">
        <f t="shared" ca="1" si="224"/>
        <v>17</v>
      </c>
      <c r="E1149" s="14" t="str">
        <f t="shared" ca="1" si="225"/>
        <v>18nø</v>
      </c>
      <c r="F1149" s="1">
        <f t="shared" ca="1" si="226"/>
        <v>120</v>
      </c>
      <c r="G1149" s="1">
        <f t="shared" ca="1" si="227"/>
        <v>216</v>
      </c>
      <c r="H1149" s="1">
        <f t="shared" ca="1" si="228"/>
        <v>1999</v>
      </c>
      <c r="I1149" s="1" t="str">
        <f ca="1">INDEX(Relationstabel!$C$3:$K$10,MATCH(INDIRECT($A$1&amp;"J"&amp;A1149),Relationstabel!$A$3:$A$10,0),MATCH(IFERROR(VALUE(INDIRECT($A$1&amp;"K"&amp;A1149)),0),Relationstabel!$C$1:$K$1,0))</f>
        <v>Naturgas</v>
      </c>
      <c r="J1149" s="1" t="str">
        <f ca="1">INDEX(Anvendelseskode!B:B,MATCH($F1149,Anvendelseskode!$A:$A,0))</f>
        <v>Fritliggende enfamilieshus (parcelhus)</v>
      </c>
      <c r="K1149" s="1" t="str">
        <f ca="1">INDEX(Anvendelseskode!C:C,MATCH($F1149,Anvendelseskode!$A:$A,0))</f>
        <v>Parcelhuse</v>
      </c>
      <c r="L1149" s="1" t="str">
        <f ca="1">INDEX(Anvendelseskode!D:D,MATCH($F1149,Anvendelseskode!$A:$A,0))</f>
        <v>Private husholdninger</v>
      </c>
      <c r="M1149" s="1" t="str">
        <f ca="1">IFERROR(INDEX(SBi!$2:$2,MATCH(H1149,SBi!$1:$1,1)),SBi!$K$2)</f>
        <v>1999-2006</v>
      </c>
      <c r="N1149" s="1">
        <f ca="1">INDEX(SBi!$C$3:$K$28,MATCH(F1149,SBi!$B$3:$B$28,0),MATCH(M1149,SBi!$C$2:$K$2,0))</f>
        <v>83.9</v>
      </c>
      <c r="O1149" s="16">
        <f t="shared" ca="1" si="229"/>
        <v>18.122400000000003</v>
      </c>
      <c r="P1149" s="16" t="str">
        <f ca="1">IFERROR(INDEX(VpD!$2:$2,MATCH(H1149,VpD!$1:$1,1)),VpD!$I$2)</f>
        <v>&gt;1998</v>
      </c>
      <c r="Q1149" s="1">
        <f ca="1">INDEX(VpD!$C$3:$I$27,MATCH(F1149,VpD!$B$3:$B$27,0),MATCH(P1149,VpD!$C$2:$I$2,0))</f>
        <v>72</v>
      </c>
      <c r="R1149" s="16">
        <f t="shared" ca="1" si="230"/>
        <v>15.552</v>
      </c>
      <c r="S1149" s="14">
        <f t="shared" ca="1" si="231"/>
        <v>712289.02</v>
      </c>
      <c r="T1149" s="14">
        <f t="shared" ca="1" si="232"/>
        <v>6169086.3700000001</v>
      </c>
      <c r="U1149" s="14" t="str">
        <f t="shared" ca="1" si="233"/>
        <v>0A3F507E-2354-32B8-E044-0003BA298018</v>
      </c>
    </row>
    <row r="1150" spans="1:21" s="14" customFormat="1" x14ac:dyDescent="0.25">
      <c r="A1150" s="14">
        <f t="shared" si="221"/>
        <v>1150</v>
      </c>
      <c r="B1150" s="14" t="str">
        <f t="shared" ca="1" si="222"/>
        <v>C2C23961-CD2C-4CC6-98A3-43A51C09B249</v>
      </c>
      <c r="C1150" s="14" t="str">
        <f t="shared" ca="1" si="223"/>
        <v>Humlebo</v>
      </c>
      <c r="D1150" s="14" t="str">
        <f t="shared" ca="1" si="224"/>
        <v>6</v>
      </c>
      <c r="E1150" s="14" t="str">
        <f t="shared" ca="1" si="225"/>
        <v>6yp</v>
      </c>
      <c r="F1150" s="1">
        <f t="shared" ca="1" si="226"/>
        <v>130</v>
      </c>
      <c r="G1150" s="1">
        <f t="shared" ca="1" si="227"/>
        <v>109</v>
      </c>
      <c r="H1150" s="1">
        <f t="shared" ca="1" si="228"/>
        <v>1978</v>
      </c>
      <c r="I1150" s="1" t="str">
        <f ca="1">INDEX(Relationstabel!$C$3:$K$10,MATCH(INDIRECT($A$1&amp;"J"&amp;A1150),Relationstabel!$A$3:$A$10,0),MATCH(IFERROR(VALUE(INDIRECT($A$1&amp;"K"&amp;A1150)),0),Relationstabel!$C$1:$K$1,0))</f>
        <v>Fjernvarme/ Blokvarme</v>
      </c>
      <c r="J1150" s="1" t="str">
        <f ca="1">INDEX(Anvendelseskode!B:B,MATCH($F1150,Anvendelseskode!$A:$A,0))</f>
        <v>Række-, kæde-, dobbelthus (lodret adskillelse mellem enhederne)</v>
      </c>
      <c r="K1150" s="1" t="str">
        <f ca="1">INDEX(Anvendelseskode!C:C,MATCH($F1150,Anvendelseskode!$A:$A,0))</f>
        <v>Række-, kæde og dobbelthuse</v>
      </c>
      <c r="L1150" s="1" t="str">
        <f ca="1">INDEX(Anvendelseskode!D:D,MATCH($F1150,Anvendelseskode!$A:$A,0))</f>
        <v>Private husholdninger</v>
      </c>
      <c r="M1150" s="1" t="str">
        <f ca="1">IFERROR(INDEX(SBi!$2:$2,MATCH(H1150,SBi!$1:$1,1)),SBi!$K$2)</f>
        <v>1973-1978</v>
      </c>
      <c r="N1150" s="1">
        <f ca="1">INDEX(SBi!$C$3:$K$28,MATCH(F1150,SBi!$B$3:$B$28,0),MATCH(M1150,SBi!$C$2:$K$2,0))</f>
        <v>112.6</v>
      </c>
      <c r="O1150" s="16">
        <f t="shared" ca="1" si="229"/>
        <v>12.273399999999999</v>
      </c>
      <c r="P1150" s="16" t="str">
        <f ca="1">IFERROR(INDEX(VpD!$2:$2,MATCH(H1150,VpD!$1:$1,1)),VpD!$I$2)</f>
        <v>1973-1978</v>
      </c>
      <c r="Q1150" s="1">
        <f ca="1">INDEX(VpD!$C$3:$I$27,MATCH(F1150,VpD!$B$3:$B$27,0),MATCH(P1150,VpD!$C$2:$I$2,0))</f>
        <v>98</v>
      </c>
      <c r="R1150" s="16">
        <f t="shared" ca="1" si="230"/>
        <v>10.682</v>
      </c>
      <c r="S1150" s="14">
        <f t="shared" ca="1" si="231"/>
        <v>713480.28</v>
      </c>
      <c r="T1150" s="14">
        <f t="shared" ca="1" si="232"/>
        <v>6169798.3600000003</v>
      </c>
      <c r="U1150" s="14" t="str">
        <f t="shared" ca="1" si="233"/>
        <v>0A3F507E-1937-32B8-E044-0003BA298018</v>
      </c>
    </row>
    <row r="1151" spans="1:21" s="14" customFormat="1" x14ac:dyDescent="0.25">
      <c r="A1151" s="14">
        <f t="shared" si="221"/>
        <v>1151</v>
      </c>
      <c r="B1151" s="14" t="str">
        <f t="shared" ca="1" si="222"/>
        <v>E2E0D38B-FA62-4AF4-BADB-6D053A277D95</v>
      </c>
      <c r="C1151" s="14" t="str">
        <f t="shared" ca="1" si="223"/>
        <v>Hyttebovej</v>
      </c>
      <c r="D1151" s="14" t="str">
        <f t="shared" ca="1" si="224"/>
        <v>53</v>
      </c>
      <c r="E1151" s="14" t="str">
        <f t="shared" ca="1" si="225"/>
        <v>24eq</v>
      </c>
      <c r="F1151" s="1">
        <f t="shared" ca="1" si="226"/>
        <v>120</v>
      </c>
      <c r="G1151" s="1">
        <f t="shared" ca="1" si="227"/>
        <v>167</v>
      </c>
      <c r="H1151" s="1">
        <f t="shared" ca="1" si="228"/>
        <v>1963</v>
      </c>
      <c r="I1151" s="1" t="str">
        <f ca="1">INDEX(Relationstabel!$C$3:$K$10,MATCH(INDIRECT($A$1&amp;"J"&amp;A1151),Relationstabel!$A$3:$A$10,0),MATCH(IFERROR(VALUE(INDIRECT($A$1&amp;"K"&amp;A1151)),0),Relationstabel!$C$1:$K$1,0))</f>
        <v>Naturgas</v>
      </c>
      <c r="J1151" s="1" t="str">
        <f ca="1">INDEX(Anvendelseskode!B:B,MATCH($F1151,Anvendelseskode!$A:$A,0))</f>
        <v>Fritliggende enfamilieshus (parcelhus)</v>
      </c>
      <c r="K1151" s="1" t="str">
        <f ca="1">INDEX(Anvendelseskode!C:C,MATCH($F1151,Anvendelseskode!$A:$A,0))</f>
        <v>Parcelhuse</v>
      </c>
      <c r="L1151" s="1" t="str">
        <f ca="1">INDEX(Anvendelseskode!D:D,MATCH($F1151,Anvendelseskode!$A:$A,0))</f>
        <v>Private husholdninger</v>
      </c>
      <c r="M1151" s="1" t="str">
        <f ca="1">IFERROR(INDEX(SBi!$2:$2,MATCH(H1151,SBi!$1:$1,1)),SBi!$K$2)</f>
        <v>1961-1972</v>
      </c>
      <c r="N1151" s="1">
        <f ca="1">INDEX(SBi!$C$3:$K$28,MATCH(F1151,SBi!$B$3:$B$28,0),MATCH(M1151,SBi!$C$2:$K$2,0))</f>
        <v>134.30000000000001</v>
      </c>
      <c r="O1151" s="16">
        <f t="shared" ca="1" si="229"/>
        <v>22.428100000000001</v>
      </c>
      <c r="P1151" s="16" t="str">
        <f ca="1">IFERROR(INDEX(VpD!$2:$2,MATCH(H1151,VpD!$1:$1,1)),VpD!$I$2)</f>
        <v>1961-1972</v>
      </c>
      <c r="Q1151" s="1">
        <f ca="1">INDEX(VpD!$C$3:$I$27,MATCH(F1151,VpD!$B$3:$B$27,0),MATCH(P1151,VpD!$C$2:$I$2,0))</f>
        <v>143</v>
      </c>
      <c r="R1151" s="16">
        <f t="shared" ca="1" si="230"/>
        <v>23.881</v>
      </c>
      <c r="S1151" s="14">
        <f t="shared" ca="1" si="231"/>
        <v>713790.06</v>
      </c>
      <c r="T1151" s="14">
        <f t="shared" ca="1" si="232"/>
        <v>6169020.4000000004</v>
      </c>
      <c r="U1151" s="14" t="str">
        <f t="shared" ca="1" si="233"/>
        <v>0A3F507E-1A37-32B8-E044-0003BA298018</v>
      </c>
    </row>
    <row r="1152" spans="1:21" s="14" customFormat="1" x14ac:dyDescent="0.25">
      <c r="A1152" s="14">
        <f t="shared" si="221"/>
        <v>1152</v>
      </c>
      <c r="B1152" s="14" t="str">
        <f t="shared" ca="1" si="222"/>
        <v>27D000D4-A0D8-40E5-B370-B2AD3DCA0BA3</v>
      </c>
      <c r="C1152" s="14" t="str">
        <f t="shared" ca="1" si="223"/>
        <v>Rendsagervej</v>
      </c>
      <c r="D1152" s="14" t="str">
        <f t="shared" ca="1" si="224"/>
        <v>203</v>
      </c>
      <c r="E1152" s="14" t="str">
        <f t="shared" ca="1" si="225"/>
        <v>9lr</v>
      </c>
      <c r="F1152" s="1">
        <f t="shared" ca="1" si="226"/>
        <v>120</v>
      </c>
      <c r="G1152" s="1">
        <f t="shared" ca="1" si="227"/>
        <v>109</v>
      </c>
      <c r="H1152" s="1">
        <f t="shared" ca="1" si="228"/>
        <v>1973</v>
      </c>
      <c r="I1152" s="1" t="str">
        <f ca="1">INDEX(Relationstabel!$C$3:$K$10,MATCH(INDIRECT($A$1&amp;"J"&amp;A1152),Relationstabel!$A$3:$A$10,0),MATCH(IFERROR(VALUE(INDIRECT($A$1&amp;"K"&amp;A1152)),0),Relationstabel!$C$1:$K$1,0))</f>
        <v>Naturgas</v>
      </c>
      <c r="J1152" s="1" t="str">
        <f ca="1">INDEX(Anvendelseskode!B:B,MATCH($F1152,Anvendelseskode!$A:$A,0))</f>
        <v>Fritliggende enfamilieshus (parcelhus)</v>
      </c>
      <c r="K1152" s="1" t="str">
        <f ca="1">INDEX(Anvendelseskode!C:C,MATCH($F1152,Anvendelseskode!$A:$A,0))</f>
        <v>Parcelhuse</v>
      </c>
      <c r="L1152" s="1" t="str">
        <f ca="1">INDEX(Anvendelseskode!D:D,MATCH($F1152,Anvendelseskode!$A:$A,0))</f>
        <v>Private husholdninger</v>
      </c>
      <c r="M1152" s="1" t="str">
        <f ca="1">IFERROR(INDEX(SBi!$2:$2,MATCH(H1152,SBi!$1:$1,1)),SBi!$K$2)</f>
        <v>1973-1978</v>
      </c>
      <c r="N1152" s="1">
        <f ca="1">INDEX(SBi!$C$3:$K$28,MATCH(F1152,SBi!$B$3:$B$28,0),MATCH(M1152,SBi!$C$2:$K$2,0))</f>
        <v>119.8</v>
      </c>
      <c r="O1152" s="16">
        <f t="shared" ca="1" si="229"/>
        <v>13.058199999999999</v>
      </c>
      <c r="P1152" s="16" t="str">
        <f ca="1">IFERROR(INDEX(VpD!$2:$2,MATCH(H1152,VpD!$1:$1,1)),VpD!$I$2)</f>
        <v>1973-1978</v>
      </c>
      <c r="Q1152" s="1">
        <f ca="1">INDEX(VpD!$C$3:$I$27,MATCH(F1152,VpD!$B$3:$B$27,0),MATCH(P1152,VpD!$C$2:$I$2,0))</f>
        <v>117</v>
      </c>
      <c r="R1152" s="16">
        <f t="shared" ca="1" si="230"/>
        <v>12.753</v>
      </c>
      <c r="S1152" s="14">
        <f t="shared" ca="1" si="231"/>
        <v>710783.57</v>
      </c>
      <c r="T1152" s="14">
        <f t="shared" ca="1" si="232"/>
        <v>6171908.9900000002</v>
      </c>
      <c r="U1152" s="14" t="str">
        <f t="shared" ca="1" si="233"/>
        <v>0A3F507E-2037-32B8-E044-0003BA298018</v>
      </c>
    </row>
    <row r="1153" spans="1:21" s="14" customFormat="1" x14ac:dyDescent="0.25">
      <c r="A1153" s="14">
        <f t="shared" si="221"/>
        <v>1153</v>
      </c>
      <c r="B1153" s="14" t="str">
        <f t="shared" ca="1" si="222"/>
        <v>D74AFDB7-1374-40DB-BF0C-A054D8791491</v>
      </c>
      <c r="C1153" s="14" t="str">
        <f t="shared" ca="1" si="223"/>
        <v>Rendsagervej</v>
      </c>
      <c r="D1153" s="14" t="str">
        <f t="shared" ca="1" si="224"/>
        <v>205</v>
      </c>
      <c r="E1153" s="14" t="str">
        <f t="shared" ca="1" si="225"/>
        <v>9lq</v>
      </c>
      <c r="F1153" s="1">
        <f t="shared" ca="1" si="226"/>
        <v>120</v>
      </c>
      <c r="G1153" s="1">
        <f t="shared" ca="1" si="227"/>
        <v>137</v>
      </c>
      <c r="H1153" s="1">
        <f t="shared" ca="1" si="228"/>
        <v>1973</v>
      </c>
      <c r="I1153" s="1" t="str">
        <f ca="1">INDEX(Relationstabel!$C$3:$K$10,MATCH(INDIRECT($A$1&amp;"J"&amp;A1153),Relationstabel!$A$3:$A$10,0),MATCH(IFERROR(VALUE(INDIRECT($A$1&amp;"K"&amp;A1153)),0),Relationstabel!$C$1:$K$1,0))</f>
        <v>Naturgas</v>
      </c>
      <c r="J1153" s="1" t="str">
        <f ca="1">INDEX(Anvendelseskode!B:B,MATCH($F1153,Anvendelseskode!$A:$A,0))</f>
        <v>Fritliggende enfamilieshus (parcelhus)</v>
      </c>
      <c r="K1153" s="1" t="str">
        <f ca="1">INDEX(Anvendelseskode!C:C,MATCH($F1153,Anvendelseskode!$A:$A,0))</f>
        <v>Parcelhuse</v>
      </c>
      <c r="L1153" s="1" t="str">
        <f ca="1">INDEX(Anvendelseskode!D:D,MATCH($F1153,Anvendelseskode!$A:$A,0))</f>
        <v>Private husholdninger</v>
      </c>
      <c r="M1153" s="1" t="str">
        <f ca="1">IFERROR(INDEX(SBi!$2:$2,MATCH(H1153,SBi!$1:$1,1)),SBi!$K$2)</f>
        <v>1973-1978</v>
      </c>
      <c r="N1153" s="1">
        <f ca="1">INDEX(SBi!$C$3:$K$28,MATCH(F1153,SBi!$B$3:$B$28,0),MATCH(M1153,SBi!$C$2:$K$2,0))</f>
        <v>119.8</v>
      </c>
      <c r="O1153" s="16">
        <f t="shared" ca="1" si="229"/>
        <v>16.412599999999998</v>
      </c>
      <c r="P1153" s="16" t="str">
        <f ca="1">IFERROR(INDEX(VpD!$2:$2,MATCH(H1153,VpD!$1:$1,1)),VpD!$I$2)</f>
        <v>1973-1978</v>
      </c>
      <c r="Q1153" s="1">
        <f ca="1">INDEX(VpD!$C$3:$I$27,MATCH(F1153,VpD!$B$3:$B$27,0),MATCH(P1153,VpD!$C$2:$I$2,0))</f>
        <v>117</v>
      </c>
      <c r="R1153" s="16">
        <f t="shared" ca="1" si="230"/>
        <v>16.029</v>
      </c>
      <c r="S1153" s="14">
        <f t="shared" ca="1" si="231"/>
        <v>710771.69</v>
      </c>
      <c r="T1153" s="14">
        <f t="shared" ca="1" si="232"/>
        <v>6171899.9800000004</v>
      </c>
      <c r="U1153" s="14" t="str">
        <f t="shared" ca="1" si="233"/>
        <v>0A3F507E-2038-32B8-E044-0003BA298018</v>
      </c>
    </row>
    <row r="1154" spans="1:21" s="14" customFormat="1" x14ac:dyDescent="0.25">
      <c r="A1154" s="14">
        <f t="shared" si="221"/>
        <v>1154</v>
      </c>
      <c r="B1154" s="14" t="str">
        <f t="shared" ca="1" si="222"/>
        <v>4C382ACC-D19C-4C76-9DFB-3CDF0072D990</v>
      </c>
      <c r="C1154" s="14" t="str">
        <f t="shared" ca="1" si="223"/>
        <v>Humlebo</v>
      </c>
      <c r="D1154" s="14" t="str">
        <f t="shared" ca="1" si="224"/>
        <v>28</v>
      </c>
      <c r="E1154" s="14" t="str">
        <f t="shared" ca="1" si="225"/>
        <v>6yø</v>
      </c>
      <c r="F1154" s="1">
        <f t="shared" ca="1" si="226"/>
        <v>130</v>
      </c>
      <c r="G1154" s="1">
        <f t="shared" ca="1" si="227"/>
        <v>109</v>
      </c>
      <c r="H1154" s="1">
        <f t="shared" ca="1" si="228"/>
        <v>1995</v>
      </c>
      <c r="I1154" s="1" t="str">
        <f ca="1">INDEX(Relationstabel!$C$3:$K$10,MATCH(INDIRECT($A$1&amp;"J"&amp;A1154),Relationstabel!$A$3:$A$10,0),MATCH(IFERROR(VALUE(INDIRECT($A$1&amp;"K"&amp;A1154)),0),Relationstabel!$C$1:$K$1,0))</f>
        <v>Fjernvarme/ Blokvarme</v>
      </c>
      <c r="J1154" s="1" t="str">
        <f ca="1">INDEX(Anvendelseskode!B:B,MATCH($F1154,Anvendelseskode!$A:$A,0))</f>
        <v>Række-, kæde-, dobbelthus (lodret adskillelse mellem enhederne)</v>
      </c>
      <c r="K1154" s="1" t="str">
        <f ca="1">INDEX(Anvendelseskode!C:C,MATCH($F1154,Anvendelseskode!$A:$A,0))</f>
        <v>Række-, kæde og dobbelthuse</v>
      </c>
      <c r="L1154" s="1" t="str">
        <f ca="1">INDEX(Anvendelseskode!D:D,MATCH($F1154,Anvendelseskode!$A:$A,0))</f>
        <v>Private husholdninger</v>
      </c>
      <c r="M1154" s="1" t="str">
        <f ca="1">IFERROR(INDEX(SBi!$2:$2,MATCH(H1154,SBi!$1:$1,1)),SBi!$K$2)</f>
        <v>1979-1998</v>
      </c>
      <c r="N1154" s="1">
        <f ca="1">INDEX(SBi!$C$3:$K$28,MATCH(F1154,SBi!$B$3:$B$28,0),MATCH(M1154,SBi!$C$2:$K$2,0))</f>
        <v>96.8</v>
      </c>
      <c r="O1154" s="16">
        <f t="shared" ca="1" si="229"/>
        <v>10.5512</v>
      </c>
      <c r="P1154" s="16" t="str">
        <f ca="1">IFERROR(INDEX(VpD!$2:$2,MATCH(H1154,VpD!$1:$1,1)),VpD!$I$2)</f>
        <v>1979-1998</v>
      </c>
      <c r="Q1154" s="1">
        <f ca="1">INDEX(VpD!$C$3:$I$27,MATCH(F1154,VpD!$B$3:$B$27,0),MATCH(P1154,VpD!$C$2:$I$2,0))</f>
        <v>74</v>
      </c>
      <c r="R1154" s="16">
        <f t="shared" ca="1" si="230"/>
        <v>8.0660000000000007</v>
      </c>
      <c r="S1154" s="14">
        <f t="shared" ca="1" si="231"/>
        <v>713514.55</v>
      </c>
      <c r="T1154" s="14">
        <f t="shared" ca="1" si="232"/>
        <v>6169742.46</v>
      </c>
      <c r="U1154" s="14" t="str">
        <f t="shared" ca="1" si="233"/>
        <v>0A3F507E-194D-32B8-E044-0003BA298018</v>
      </c>
    </row>
    <row r="1155" spans="1:21" s="14" customFormat="1" x14ac:dyDescent="0.25">
      <c r="A1155" s="14">
        <f t="shared" ref="A1155:A1218" si="234">ROW(B1155)</f>
        <v>1155</v>
      </c>
      <c r="B1155" s="14" t="str">
        <f t="shared" ref="B1155:B1218" ca="1" si="235">INDIRECT($A$1&amp;"b"&amp;A1155)</f>
        <v>620CC690-708A-4FF5-8998-576F1AD32667</v>
      </c>
      <c r="C1155" s="14" t="str">
        <f t="shared" ref="C1155:C1218" ca="1" si="236">INDIRECT($A$1&amp;"V"&amp;A1155)</f>
        <v>Hyttekrogen</v>
      </c>
      <c r="D1155" s="14" t="str">
        <f t="shared" ref="D1155:D1218" ca="1" si="237">INDIRECT($A$1&amp;"W"&amp;A1155)</f>
        <v>9</v>
      </c>
      <c r="E1155" s="14" t="str">
        <f t="shared" ref="E1155:E1218" ca="1" si="238">INDIRECT($A$1&amp;"AB"&amp;A1155)</f>
        <v>24cx</v>
      </c>
      <c r="F1155" s="1">
        <f t="shared" ref="F1155:F1218" ca="1" si="239">ROUNDDOWN(INDIRECT($A$1&amp;"C"&amp;A1155),-1)</f>
        <v>120</v>
      </c>
      <c r="G1155" s="1">
        <f t="shared" ref="G1155:G1218" ca="1" si="240">INDIRECT($A$1&amp;"P"&amp;A1155)+INDIRECT($A$1&amp;"Q"&amp;A1155)+INDIRECT($A$1&amp;"R"&amp;A1155)*0.5</f>
        <v>152</v>
      </c>
      <c r="H1155" s="1">
        <f t="shared" ref="H1155:H1218" ca="1" si="241">MAX(INDIRECT($A$1&amp;"E"&amp;A1155),INDIRECT($A$1&amp;"D"&amp;A1155))</f>
        <v>1981</v>
      </c>
      <c r="I1155" s="1" t="str">
        <f ca="1">INDEX(Relationstabel!$C$3:$K$10,MATCH(INDIRECT($A$1&amp;"J"&amp;A1155),Relationstabel!$A$3:$A$10,0),MATCH(IFERROR(VALUE(INDIRECT($A$1&amp;"K"&amp;A1155)),0),Relationstabel!$C$1:$K$1,0))</f>
        <v>Naturgas</v>
      </c>
      <c r="J1155" s="1" t="str">
        <f ca="1">INDEX(Anvendelseskode!B:B,MATCH($F1155,Anvendelseskode!$A:$A,0))</f>
        <v>Fritliggende enfamilieshus (parcelhus)</v>
      </c>
      <c r="K1155" s="1" t="str">
        <f ca="1">INDEX(Anvendelseskode!C:C,MATCH($F1155,Anvendelseskode!$A:$A,0))</f>
        <v>Parcelhuse</v>
      </c>
      <c r="L1155" s="1" t="str">
        <f ca="1">INDEX(Anvendelseskode!D:D,MATCH($F1155,Anvendelseskode!$A:$A,0))</f>
        <v>Private husholdninger</v>
      </c>
      <c r="M1155" s="1" t="str">
        <f ca="1">IFERROR(INDEX(SBi!$2:$2,MATCH(H1155,SBi!$1:$1,1)),SBi!$K$2)</f>
        <v>1979-1998</v>
      </c>
      <c r="N1155" s="1">
        <f ca="1">INDEX(SBi!$C$3:$K$28,MATCH(F1155,SBi!$B$3:$B$28,0),MATCH(M1155,SBi!$C$2:$K$2,0))</f>
        <v>105.4</v>
      </c>
      <c r="O1155" s="16">
        <f t="shared" ref="O1155:O1218" ca="1" si="242">N1155*G1155/1000</f>
        <v>16.020800000000001</v>
      </c>
      <c r="P1155" s="16" t="str">
        <f ca="1">IFERROR(INDEX(VpD!$2:$2,MATCH(H1155,VpD!$1:$1,1)),VpD!$I$2)</f>
        <v>1979-1998</v>
      </c>
      <c r="Q1155" s="1">
        <f ca="1">INDEX(VpD!$C$3:$I$27,MATCH(F1155,VpD!$B$3:$B$27,0),MATCH(P1155,VpD!$C$2:$I$2,0))</f>
        <v>90</v>
      </c>
      <c r="R1155" s="16">
        <f t="shared" ref="R1155:R1218" ca="1" si="243">Q1155*G1155/1000</f>
        <v>13.68</v>
      </c>
      <c r="S1155" s="14">
        <f t="shared" ref="S1155:S1218" ca="1" si="244">INDIRECT($A$1&amp;"AE"&amp;A1155)</f>
        <v>713949.86</v>
      </c>
      <c r="T1155" s="14">
        <f t="shared" ref="T1155:T1218" ca="1" si="245">INDIRECT($A$1&amp;"AF"&amp;A1155)</f>
        <v>6169062.8899999997</v>
      </c>
      <c r="U1155" s="14" t="str">
        <f t="shared" ref="U1155:U1218" ca="1" si="246">INDIRECT($A$1&amp;"AC"&amp;A1155)</f>
        <v>0A3F507E-1A4D-32B8-E044-0003BA298018</v>
      </c>
    </row>
    <row r="1156" spans="1:21" s="14" customFormat="1" x14ac:dyDescent="0.25">
      <c r="A1156" s="14">
        <f t="shared" si="234"/>
        <v>1156</v>
      </c>
      <c r="B1156" s="14" t="str">
        <f t="shared" ca="1" si="235"/>
        <v>2E251B95-F703-4227-9207-FFED427F0A06</v>
      </c>
      <c r="C1156" s="14" t="str">
        <f t="shared" ca="1" si="236"/>
        <v>Kærupvej</v>
      </c>
      <c r="D1156" s="14" t="str">
        <f t="shared" ca="1" si="237"/>
        <v>6</v>
      </c>
      <c r="E1156" s="14" t="str">
        <f t="shared" ca="1" si="238"/>
        <v>4az</v>
      </c>
      <c r="F1156" s="1">
        <f t="shared" ca="1" si="239"/>
        <v>120</v>
      </c>
      <c r="G1156" s="1">
        <f t="shared" ca="1" si="240"/>
        <v>156</v>
      </c>
      <c r="H1156" s="1">
        <f t="shared" ca="1" si="241"/>
        <v>1985</v>
      </c>
      <c r="I1156" s="1" t="str">
        <f ca="1">INDEX(Relationstabel!$C$3:$K$10,MATCH(INDIRECT($A$1&amp;"J"&amp;A1156),Relationstabel!$A$3:$A$10,0),MATCH(IFERROR(VALUE(INDIRECT($A$1&amp;"K"&amp;A1156)),0),Relationstabel!$C$1:$K$1,0))</f>
        <v>Elvarme</v>
      </c>
      <c r="J1156" s="1" t="str">
        <f ca="1">INDEX(Anvendelseskode!B:B,MATCH($F1156,Anvendelseskode!$A:$A,0))</f>
        <v>Fritliggende enfamilieshus (parcelhus)</v>
      </c>
      <c r="K1156" s="1" t="str">
        <f ca="1">INDEX(Anvendelseskode!C:C,MATCH($F1156,Anvendelseskode!$A:$A,0))</f>
        <v>Parcelhuse</v>
      </c>
      <c r="L1156" s="1" t="str">
        <f ca="1">INDEX(Anvendelseskode!D:D,MATCH($F1156,Anvendelseskode!$A:$A,0))</f>
        <v>Private husholdninger</v>
      </c>
      <c r="M1156" s="1" t="str">
        <f ca="1">IFERROR(INDEX(SBi!$2:$2,MATCH(H1156,SBi!$1:$1,1)),SBi!$K$2)</f>
        <v>1979-1998</v>
      </c>
      <c r="N1156" s="1">
        <f ca="1">INDEX(SBi!$C$3:$K$28,MATCH(F1156,SBi!$B$3:$B$28,0),MATCH(M1156,SBi!$C$2:$K$2,0))</f>
        <v>105.4</v>
      </c>
      <c r="O1156" s="16">
        <f t="shared" ca="1" si="242"/>
        <v>16.442400000000003</v>
      </c>
      <c r="P1156" s="16" t="str">
        <f ca="1">IFERROR(INDEX(VpD!$2:$2,MATCH(H1156,VpD!$1:$1,1)),VpD!$I$2)</f>
        <v>1979-1998</v>
      </c>
      <c r="Q1156" s="1">
        <f ca="1">INDEX(VpD!$C$3:$I$27,MATCH(F1156,VpD!$B$3:$B$27,0),MATCH(P1156,VpD!$C$2:$I$2,0))</f>
        <v>90</v>
      </c>
      <c r="R1156" s="16">
        <f t="shared" ca="1" si="243"/>
        <v>14.04</v>
      </c>
      <c r="S1156" s="14">
        <f t="shared" ca="1" si="244"/>
        <v>713199.08</v>
      </c>
      <c r="T1156" s="14">
        <f t="shared" ca="1" si="245"/>
        <v>6168428.1799999997</v>
      </c>
      <c r="U1156" s="14" t="str">
        <f t="shared" ca="1" si="246"/>
        <v>0A3F507E-1C4D-32B8-E044-0003BA298018</v>
      </c>
    </row>
    <row r="1157" spans="1:21" s="14" customFormat="1" x14ac:dyDescent="0.25">
      <c r="A1157" s="14">
        <f t="shared" si="234"/>
        <v>1157</v>
      </c>
      <c r="B1157" s="14" t="str">
        <f t="shared" ca="1" si="235"/>
        <v>4BFD0FDE-FA0A-4567-980B-7843AA334CD6</v>
      </c>
      <c r="C1157" s="14" t="str">
        <f t="shared" ca="1" si="236"/>
        <v>Hyttekrogen</v>
      </c>
      <c r="D1157" s="14" t="str">
        <f t="shared" ca="1" si="237"/>
        <v>15</v>
      </c>
      <c r="E1157" s="14" t="str">
        <f t="shared" ca="1" si="238"/>
        <v>24ct</v>
      </c>
      <c r="F1157" s="1">
        <f t="shared" ca="1" si="239"/>
        <v>120</v>
      </c>
      <c r="G1157" s="1">
        <f t="shared" ca="1" si="240"/>
        <v>103</v>
      </c>
      <c r="H1157" s="1">
        <f t="shared" ca="1" si="241"/>
        <v>1965</v>
      </c>
      <c r="I1157" s="1" t="str">
        <f ca="1">INDEX(Relationstabel!$C$3:$K$10,MATCH(INDIRECT($A$1&amp;"J"&amp;A1157),Relationstabel!$A$3:$A$10,0),MATCH(IFERROR(VALUE(INDIRECT($A$1&amp;"K"&amp;A1157)),0),Relationstabel!$C$1:$K$1,0))</f>
        <v>Naturgas</v>
      </c>
      <c r="J1157" s="1" t="str">
        <f ca="1">INDEX(Anvendelseskode!B:B,MATCH($F1157,Anvendelseskode!$A:$A,0))</f>
        <v>Fritliggende enfamilieshus (parcelhus)</v>
      </c>
      <c r="K1157" s="1" t="str">
        <f ca="1">INDEX(Anvendelseskode!C:C,MATCH($F1157,Anvendelseskode!$A:$A,0))</f>
        <v>Parcelhuse</v>
      </c>
      <c r="L1157" s="1" t="str">
        <f ca="1">INDEX(Anvendelseskode!D:D,MATCH($F1157,Anvendelseskode!$A:$A,0))</f>
        <v>Private husholdninger</v>
      </c>
      <c r="M1157" s="1" t="str">
        <f ca="1">IFERROR(INDEX(SBi!$2:$2,MATCH(H1157,SBi!$1:$1,1)),SBi!$K$2)</f>
        <v>1961-1972</v>
      </c>
      <c r="N1157" s="1">
        <f ca="1">INDEX(SBi!$C$3:$K$28,MATCH(F1157,SBi!$B$3:$B$28,0),MATCH(M1157,SBi!$C$2:$K$2,0))</f>
        <v>134.30000000000001</v>
      </c>
      <c r="O1157" s="16">
        <f t="shared" ca="1" si="242"/>
        <v>13.832900000000002</v>
      </c>
      <c r="P1157" s="16" t="str">
        <f ca="1">IFERROR(INDEX(VpD!$2:$2,MATCH(H1157,VpD!$1:$1,1)),VpD!$I$2)</f>
        <v>1961-1972</v>
      </c>
      <c r="Q1157" s="1">
        <f ca="1">INDEX(VpD!$C$3:$I$27,MATCH(F1157,VpD!$B$3:$B$27,0),MATCH(P1157,VpD!$C$2:$I$2,0))</f>
        <v>143</v>
      </c>
      <c r="R1157" s="16">
        <f t="shared" ca="1" si="243"/>
        <v>14.728999999999999</v>
      </c>
      <c r="S1157" s="14">
        <f t="shared" ca="1" si="244"/>
        <v>713994.07</v>
      </c>
      <c r="T1157" s="14">
        <f t="shared" ca="1" si="245"/>
        <v>6169100.6699999999</v>
      </c>
      <c r="U1157" s="14" t="str">
        <f t="shared" ca="1" si="246"/>
        <v>0A3F507E-1A53-32B8-E044-0003BA298018</v>
      </c>
    </row>
    <row r="1158" spans="1:21" s="14" customFormat="1" x14ac:dyDescent="0.25">
      <c r="A1158" s="14">
        <f t="shared" si="234"/>
        <v>1158</v>
      </c>
      <c r="B1158" s="14" t="str">
        <f t="shared" ca="1" si="235"/>
        <v>1C576765-90E1-442F-9574-4273053152E2</v>
      </c>
      <c r="C1158" s="14" t="str">
        <f t="shared" ca="1" si="236"/>
        <v>Rendsagervej</v>
      </c>
      <c r="D1158" s="14" t="str">
        <f t="shared" ca="1" si="237"/>
        <v>259</v>
      </c>
      <c r="E1158" s="14" t="str">
        <f t="shared" ca="1" si="238"/>
        <v>9kn</v>
      </c>
      <c r="F1158" s="1">
        <f t="shared" ca="1" si="239"/>
        <v>120</v>
      </c>
      <c r="G1158" s="1">
        <f t="shared" ca="1" si="240"/>
        <v>141</v>
      </c>
      <c r="H1158" s="1">
        <f t="shared" ca="1" si="241"/>
        <v>1978</v>
      </c>
      <c r="I1158" s="1" t="str">
        <f ca="1">INDEX(Relationstabel!$C$3:$K$10,MATCH(INDIRECT($A$1&amp;"J"&amp;A1158),Relationstabel!$A$3:$A$10,0),MATCH(IFERROR(VALUE(INDIRECT($A$1&amp;"K"&amp;A1158)),0),Relationstabel!$C$1:$K$1,0))</f>
        <v>Naturgas</v>
      </c>
      <c r="J1158" s="1" t="str">
        <f ca="1">INDEX(Anvendelseskode!B:B,MATCH($F1158,Anvendelseskode!$A:$A,0))</f>
        <v>Fritliggende enfamilieshus (parcelhus)</v>
      </c>
      <c r="K1158" s="1" t="str">
        <f ca="1">INDEX(Anvendelseskode!C:C,MATCH($F1158,Anvendelseskode!$A:$A,0))</f>
        <v>Parcelhuse</v>
      </c>
      <c r="L1158" s="1" t="str">
        <f ca="1">INDEX(Anvendelseskode!D:D,MATCH($F1158,Anvendelseskode!$A:$A,0))</f>
        <v>Private husholdninger</v>
      </c>
      <c r="M1158" s="1" t="str">
        <f ca="1">IFERROR(INDEX(SBi!$2:$2,MATCH(H1158,SBi!$1:$1,1)),SBi!$K$2)</f>
        <v>1973-1978</v>
      </c>
      <c r="N1158" s="1">
        <f ca="1">INDEX(SBi!$C$3:$K$28,MATCH(F1158,SBi!$B$3:$B$28,0),MATCH(M1158,SBi!$C$2:$K$2,0))</f>
        <v>119.8</v>
      </c>
      <c r="O1158" s="16">
        <f t="shared" ca="1" si="242"/>
        <v>16.8918</v>
      </c>
      <c r="P1158" s="16" t="str">
        <f ca="1">IFERROR(INDEX(VpD!$2:$2,MATCH(H1158,VpD!$1:$1,1)),VpD!$I$2)</f>
        <v>1973-1978</v>
      </c>
      <c r="Q1158" s="1">
        <f ca="1">INDEX(VpD!$C$3:$I$27,MATCH(F1158,VpD!$B$3:$B$27,0),MATCH(P1158,VpD!$C$2:$I$2,0))</f>
        <v>117</v>
      </c>
      <c r="R1158" s="16">
        <f t="shared" ca="1" si="243"/>
        <v>16.497</v>
      </c>
      <c r="S1158" s="14">
        <f t="shared" ca="1" si="244"/>
        <v>710654.78</v>
      </c>
      <c r="T1158" s="14">
        <f t="shared" ca="1" si="245"/>
        <v>6171976</v>
      </c>
      <c r="U1158" s="14" t="str">
        <f t="shared" ca="1" si="246"/>
        <v>0A3F507E-2053-32B8-E044-0003BA298018</v>
      </c>
    </row>
    <row r="1159" spans="1:21" s="14" customFormat="1" x14ac:dyDescent="0.25">
      <c r="A1159" s="14">
        <f t="shared" si="234"/>
        <v>1159</v>
      </c>
      <c r="B1159" s="14" t="str">
        <f t="shared" ca="1" si="235"/>
        <v>AD2A15D7-FD80-4626-8B58-7450883A2E00</v>
      </c>
      <c r="C1159" s="14" t="str">
        <f t="shared" ca="1" si="236"/>
        <v>Syvhøjvænge</v>
      </c>
      <c r="D1159" s="14" t="str">
        <f t="shared" ca="1" si="237"/>
        <v>258</v>
      </c>
      <c r="E1159" s="14" t="str">
        <f t="shared" ca="1" si="238"/>
        <v>14ak</v>
      </c>
      <c r="F1159" s="1">
        <f t="shared" ca="1" si="239"/>
        <v>120</v>
      </c>
      <c r="G1159" s="1">
        <f t="shared" ca="1" si="240"/>
        <v>148</v>
      </c>
      <c r="H1159" s="1">
        <f t="shared" ca="1" si="241"/>
        <v>1973</v>
      </c>
      <c r="I1159" s="1" t="str">
        <f ca="1">INDEX(Relationstabel!$C$3:$K$10,MATCH(INDIRECT($A$1&amp;"J"&amp;A1159),Relationstabel!$A$3:$A$10,0),MATCH(IFERROR(VALUE(INDIRECT($A$1&amp;"K"&amp;A1159)),0),Relationstabel!$C$1:$K$1,0))</f>
        <v>Naturgas</v>
      </c>
      <c r="J1159" s="1" t="str">
        <f ca="1">INDEX(Anvendelseskode!B:B,MATCH($F1159,Anvendelseskode!$A:$A,0))</f>
        <v>Fritliggende enfamilieshus (parcelhus)</v>
      </c>
      <c r="K1159" s="1" t="str">
        <f ca="1">INDEX(Anvendelseskode!C:C,MATCH($F1159,Anvendelseskode!$A:$A,0))</f>
        <v>Parcelhuse</v>
      </c>
      <c r="L1159" s="1" t="str">
        <f ca="1">INDEX(Anvendelseskode!D:D,MATCH($F1159,Anvendelseskode!$A:$A,0))</f>
        <v>Private husholdninger</v>
      </c>
      <c r="M1159" s="1" t="str">
        <f ca="1">IFERROR(INDEX(SBi!$2:$2,MATCH(H1159,SBi!$1:$1,1)),SBi!$K$2)</f>
        <v>1973-1978</v>
      </c>
      <c r="N1159" s="1">
        <f ca="1">INDEX(SBi!$C$3:$K$28,MATCH(F1159,SBi!$B$3:$B$28,0),MATCH(M1159,SBi!$C$2:$K$2,0))</f>
        <v>119.8</v>
      </c>
      <c r="O1159" s="16">
        <f t="shared" ca="1" si="242"/>
        <v>17.730399999999999</v>
      </c>
      <c r="P1159" s="16" t="str">
        <f ca="1">IFERROR(INDEX(VpD!$2:$2,MATCH(H1159,VpD!$1:$1,1)),VpD!$I$2)</f>
        <v>1973-1978</v>
      </c>
      <c r="Q1159" s="1">
        <f ca="1">INDEX(VpD!$C$3:$I$27,MATCH(F1159,VpD!$B$3:$B$27,0),MATCH(P1159,VpD!$C$2:$I$2,0))</f>
        <v>117</v>
      </c>
      <c r="R1159" s="16">
        <f t="shared" ca="1" si="243"/>
        <v>17.315999999999999</v>
      </c>
      <c r="S1159" s="14">
        <f t="shared" ca="1" si="244"/>
        <v>711965.3</v>
      </c>
      <c r="T1159" s="14">
        <f t="shared" ca="1" si="245"/>
        <v>6172279.4400000004</v>
      </c>
      <c r="U1159" s="14" t="str">
        <f t="shared" ca="1" si="246"/>
        <v>0A3F507E-232D-32B8-E044-0003BA298018</v>
      </c>
    </row>
    <row r="1160" spans="1:21" s="14" customFormat="1" x14ac:dyDescent="0.25">
      <c r="A1160" s="14">
        <f t="shared" si="234"/>
        <v>1160</v>
      </c>
      <c r="B1160" s="14" t="str">
        <f t="shared" ca="1" si="235"/>
        <v>3E76969A-E236-42DD-B8CB-F8F94139D737</v>
      </c>
      <c r="C1160" s="14" t="str">
        <f t="shared" ca="1" si="236"/>
        <v>Humlebo</v>
      </c>
      <c r="D1160" s="14" t="str">
        <f t="shared" ca="1" si="237"/>
        <v>8</v>
      </c>
      <c r="E1160" s="14" t="str">
        <f t="shared" ca="1" si="238"/>
        <v>6yq</v>
      </c>
      <c r="F1160" s="1">
        <f t="shared" ca="1" si="239"/>
        <v>130</v>
      </c>
      <c r="G1160" s="1">
        <f t="shared" ca="1" si="240"/>
        <v>109</v>
      </c>
      <c r="H1160" s="1">
        <f t="shared" ca="1" si="241"/>
        <v>1978</v>
      </c>
      <c r="I1160" s="1" t="str">
        <f ca="1">INDEX(Relationstabel!$C$3:$K$10,MATCH(INDIRECT($A$1&amp;"J"&amp;A1160),Relationstabel!$A$3:$A$10,0),MATCH(IFERROR(VALUE(INDIRECT($A$1&amp;"K"&amp;A1160)),0),Relationstabel!$C$1:$K$1,0))</f>
        <v>Fjernvarme/ Blokvarme</v>
      </c>
      <c r="J1160" s="1" t="str">
        <f ca="1">INDEX(Anvendelseskode!B:B,MATCH($F1160,Anvendelseskode!$A:$A,0))</f>
        <v>Række-, kæde-, dobbelthus (lodret adskillelse mellem enhederne)</v>
      </c>
      <c r="K1160" s="1" t="str">
        <f ca="1">INDEX(Anvendelseskode!C:C,MATCH($F1160,Anvendelseskode!$A:$A,0))</f>
        <v>Række-, kæde og dobbelthuse</v>
      </c>
      <c r="L1160" s="1" t="str">
        <f ca="1">INDEX(Anvendelseskode!D:D,MATCH($F1160,Anvendelseskode!$A:$A,0))</f>
        <v>Private husholdninger</v>
      </c>
      <c r="M1160" s="1" t="str">
        <f ca="1">IFERROR(INDEX(SBi!$2:$2,MATCH(H1160,SBi!$1:$1,1)),SBi!$K$2)</f>
        <v>1973-1978</v>
      </c>
      <c r="N1160" s="1">
        <f ca="1">INDEX(SBi!$C$3:$K$28,MATCH(F1160,SBi!$B$3:$B$28,0),MATCH(M1160,SBi!$C$2:$K$2,0))</f>
        <v>112.6</v>
      </c>
      <c r="O1160" s="16">
        <f t="shared" ca="1" si="242"/>
        <v>12.273399999999999</v>
      </c>
      <c r="P1160" s="16" t="str">
        <f ca="1">IFERROR(INDEX(VpD!$2:$2,MATCH(H1160,VpD!$1:$1,1)),VpD!$I$2)</f>
        <v>1973-1978</v>
      </c>
      <c r="Q1160" s="1">
        <f ca="1">INDEX(VpD!$C$3:$I$27,MATCH(F1160,VpD!$B$3:$B$27,0),MATCH(P1160,VpD!$C$2:$I$2,0))</f>
        <v>98</v>
      </c>
      <c r="R1160" s="16">
        <f t="shared" ca="1" si="243"/>
        <v>10.682</v>
      </c>
      <c r="S1160" s="14">
        <f t="shared" ca="1" si="244"/>
        <v>713483.17</v>
      </c>
      <c r="T1160" s="14">
        <f t="shared" ca="1" si="245"/>
        <v>6169793.6200000001</v>
      </c>
      <c r="U1160" s="14" t="str">
        <f t="shared" ca="1" si="246"/>
        <v>0A3F507E-1939-32B8-E044-0003BA298018</v>
      </c>
    </row>
    <row r="1161" spans="1:21" s="14" customFormat="1" x14ac:dyDescent="0.25">
      <c r="A1161" s="14">
        <f t="shared" si="234"/>
        <v>1161</v>
      </c>
      <c r="B1161" s="14" t="str">
        <f t="shared" ca="1" si="235"/>
        <v>B7360AB2-C7A4-4D24-91D5-BFFDCD6DEC86</v>
      </c>
      <c r="C1161" s="14" t="str">
        <f t="shared" ca="1" si="236"/>
        <v>Hyttebovej</v>
      </c>
      <c r="D1161" s="14" t="str">
        <f t="shared" ca="1" si="237"/>
        <v>57</v>
      </c>
      <c r="E1161" s="14" t="str">
        <f t="shared" ca="1" si="238"/>
        <v>24ht</v>
      </c>
      <c r="F1161" s="1">
        <f t="shared" ca="1" si="239"/>
        <v>120</v>
      </c>
      <c r="G1161" s="1">
        <f t="shared" ca="1" si="240"/>
        <v>102</v>
      </c>
      <c r="H1161" s="1">
        <f t="shared" ca="1" si="241"/>
        <v>1965</v>
      </c>
      <c r="I1161" s="1" t="str">
        <f ca="1">INDEX(Relationstabel!$C$3:$K$10,MATCH(INDIRECT($A$1&amp;"J"&amp;A1161),Relationstabel!$A$3:$A$10,0),MATCH(IFERROR(VALUE(INDIRECT($A$1&amp;"K"&amp;A1161)),0),Relationstabel!$C$1:$K$1,0))</f>
        <v>Olie</v>
      </c>
      <c r="J1161" s="1" t="str">
        <f ca="1">INDEX(Anvendelseskode!B:B,MATCH($F1161,Anvendelseskode!$A:$A,0))</f>
        <v>Fritliggende enfamilieshus (parcelhus)</v>
      </c>
      <c r="K1161" s="1" t="str">
        <f ca="1">INDEX(Anvendelseskode!C:C,MATCH($F1161,Anvendelseskode!$A:$A,0))</f>
        <v>Parcelhuse</v>
      </c>
      <c r="L1161" s="1" t="str">
        <f ca="1">INDEX(Anvendelseskode!D:D,MATCH($F1161,Anvendelseskode!$A:$A,0))</f>
        <v>Private husholdninger</v>
      </c>
      <c r="M1161" s="1" t="str">
        <f ca="1">IFERROR(INDEX(SBi!$2:$2,MATCH(H1161,SBi!$1:$1,1)),SBi!$K$2)</f>
        <v>1961-1972</v>
      </c>
      <c r="N1161" s="1">
        <f ca="1">INDEX(SBi!$C$3:$K$28,MATCH(F1161,SBi!$B$3:$B$28,0),MATCH(M1161,SBi!$C$2:$K$2,0))</f>
        <v>134.30000000000001</v>
      </c>
      <c r="O1161" s="16">
        <f t="shared" ca="1" si="242"/>
        <v>13.698600000000001</v>
      </c>
      <c r="P1161" s="16" t="str">
        <f ca="1">IFERROR(INDEX(VpD!$2:$2,MATCH(H1161,VpD!$1:$1,1)),VpD!$I$2)</f>
        <v>1961-1972</v>
      </c>
      <c r="Q1161" s="1">
        <f ca="1">INDEX(VpD!$C$3:$I$27,MATCH(F1161,VpD!$B$3:$B$27,0),MATCH(P1161,VpD!$C$2:$I$2,0))</f>
        <v>143</v>
      </c>
      <c r="R1161" s="16">
        <f t="shared" ca="1" si="243"/>
        <v>14.586</v>
      </c>
      <c r="S1161" s="14">
        <f t="shared" ca="1" si="244"/>
        <v>713742.16</v>
      </c>
      <c r="T1161" s="14">
        <f t="shared" ca="1" si="245"/>
        <v>6168990.96</v>
      </c>
      <c r="U1161" s="14" t="str">
        <f t="shared" ca="1" si="246"/>
        <v>0A3F507E-1A39-32B8-E044-0003BA298018</v>
      </c>
    </row>
    <row r="1162" spans="1:21" s="14" customFormat="1" x14ac:dyDescent="0.25">
      <c r="A1162" s="14">
        <f t="shared" si="234"/>
        <v>1162</v>
      </c>
      <c r="B1162" s="14" t="str">
        <f t="shared" ca="1" si="235"/>
        <v>584A4A9D-51F0-4068-8BEB-258657D3E7EB</v>
      </c>
      <c r="C1162" s="14" t="str">
        <f t="shared" ca="1" si="236"/>
        <v>Kollerupvej</v>
      </c>
      <c r="D1162" s="14" t="str">
        <f t="shared" ca="1" si="237"/>
        <v>67</v>
      </c>
      <c r="E1162" s="14" t="str">
        <f t="shared" ca="1" si="238"/>
        <v>1bm</v>
      </c>
      <c r="F1162" s="1">
        <f t="shared" ca="1" si="239"/>
        <v>130</v>
      </c>
      <c r="G1162" s="1">
        <f t="shared" ca="1" si="240"/>
        <v>132</v>
      </c>
      <c r="H1162" s="1">
        <f t="shared" ca="1" si="241"/>
        <v>1974</v>
      </c>
      <c r="I1162" s="1" t="str">
        <f ca="1">INDEX(Relationstabel!$C$3:$K$10,MATCH(INDIRECT($A$1&amp;"J"&amp;A1162),Relationstabel!$A$3:$A$10,0),MATCH(IFERROR(VALUE(INDIRECT($A$1&amp;"K"&amp;A1162)),0),Relationstabel!$C$1:$K$1,0))</f>
        <v>Fjernvarme/ Blokvarme</v>
      </c>
      <c r="J1162" s="1" t="str">
        <f ca="1">INDEX(Anvendelseskode!B:B,MATCH($F1162,Anvendelseskode!$A:$A,0))</f>
        <v>Række-, kæde-, dobbelthus (lodret adskillelse mellem enhederne)</v>
      </c>
      <c r="K1162" s="1" t="str">
        <f ca="1">INDEX(Anvendelseskode!C:C,MATCH($F1162,Anvendelseskode!$A:$A,0))</f>
        <v>Række-, kæde og dobbelthuse</v>
      </c>
      <c r="L1162" s="1" t="str">
        <f ca="1">INDEX(Anvendelseskode!D:D,MATCH($F1162,Anvendelseskode!$A:$A,0))</f>
        <v>Private husholdninger</v>
      </c>
      <c r="M1162" s="1" t="str">
        <f ca="1">IFERROR(INDEX(SBi!$2:$2,MATCH(H1162,SBi!$1:$1,1)),SBi!$K$2)</f>
        <v>1973-1978</v>
      </c>
      <c r="N1162" s="1">
        <f ca="1">INDEX(SBi!$C$3:$K$28,MATCH(F1162,SBi!$B$3:$B$28,0),MATCH(M1162,SBi!$C$2:$K$2,0))</f>
        <v>112.6</v>
      </c>
      <c r="O1162" s="16">
        <f t="shared" ca="1" si="242"/>
        <v>14.863199999999999</v>
      </c>
      <c r="P1162" s="16" t="str">
        <f ca="1">IFERROR(INDEX(VpD!$2:$2,MATCH(H1162,VpD!$1:$1,1)),VpD!$I$2)</f>
        <v>1973-1978</v>
      </c>
      <c r="Q1162" s="1">
        <f ca="1">INDEX(VpD!$C$3:$I$27,MATCH(F1162,VpD!$B$3:$B$27,0),MATCH(P1162,VpD!$C$2:$I$2,0))</f>
        <v>98</v>
      </c>
      <c r="R1162" s="16">
        <f t="shared" ca="1" si="243"/>
        <v>12.936</v>
      </c>
      <c r="S1162" s="14">
        <f t="shared" ca="1" si="244"/>
        <v>713697.26</v>
      </c>
      <c r="T1162" s="14">
        <f t="shared" ca="1" si="245"/>
        <v>6169043.8499999996</v>
      </c>
      <c r="U1162" s="14" t="str">
        <f t="shared" ca="1" si="246"/>
        <v>0A3F507E-1C39-32B8-E044-0003BA298018</v>
      </c>
    </row>
    <row r="1163" spans="1:21" s="14" customFormat="1" x14ac:dyDescent="0.25">
      <c r="A1163" s="14">
        <f t="shared" si="234"/>
        <v>1163</v>
      </c>
      <c r="B1163" s="14" t="str">
        <f t="shared" ca="1" si="235"/>
        <v>1742EA19-C6A7-4848-A13B-E245655EA2B2</v>
      </c>
      <c r="C1163" s="14" t="str">
        <f t="shared" ca="1" si="236"/>
        <v>Hasselbo</v>
      </c>
      <c r="D1163" s="14" t="str">
        <f t="shared" ca="1" si="237"/>
        <v>6</v>
      </c>
      <c r="E1163" s="14" t="str">
        <f t="shared" ca="1" si="238"/>
        <v>6vd</v>
      </c>
      <c r="F1163" s="1">
        <f t="shared" ca="1" si="239"/>
        <v>130</v>
      </c>
      <c r="G1163" s="1">
        <f t="shared" ca="1" si="240"/>
        <v>109</v>
      </c>
      <c r="H1163" s="1">
        <f t="shared" ca="1" si="241"/>
        <v>1978</v>
      </c>
      <c r="I1163" s="1" t="str">
        <f ca="1">INDEX(Relationstabel!$C$3:$K$10,MATCH(INDIRECT($A$1&amp;"J"&amp;A1163),Relationstabel!$A$3:$A$10,0),MATCH(IFERROR(VALUE(INDIRECT($A$1&amp;"K"&amp;A1163)),0),Relationstabel!$C$1:$K$1,0))</f>
        <v>Fjernvarme/ Blokvarme</v>
      </c>
      <c r="J1163" s="1" t="str">
        <f ca="1">INDEX(Anvendelseskode!B:B,MATCH($F1163,Anvendelseskode!$A:$A,0))</f>
        <v>Række-, kæde-, dobbelthus (lodret adskillelse mellem enhederne)</v>
      </c>
      <c r="K1163" s="1" t="str">
        <f ca="1">INDEX(Anvendelseskode!C:C,MATCH($F1163,Anvendelseskode!$A:$A,0))</f>
        <v>Række-, kæde og dobbelthuse</v>
      </c>
      <c r="L1163" s="1" t="str">
        <f ca="1">INDEX(Anvendelseskode!D:D,MATCH($F1163,Anvendelseskode!$A:$A,0))</f>
        <v>Private husholdninger</v>
      </c>
      <c r="M1163" s="1" t="str">
        <f ca="1">IFERROR(INDEX(SBi!$2:$2,MATCH(H1163,SBi!$1:$1,1)),SBi!$K$2)</f>
        <v>1973-1978</v>
      </c>
      <c r="N1163" s="1">
        <f ca="1">INDEX(SBi!$C$3:$K$28,MATCH(F1163,SBi!$B$3:$B$28,0),MATCH(M1163,SBi!$C$2:$K$2,0))</f>
        <v>112.6</v>
      </c>
      <c r="O1163" s="16">
        <f t="shared" ca="1" si="242"/>
        <v>12.273399999999999</v>
      </c>
      <c r="P1163" s="16" t="str">
        <f ca="1">IFERROR(INDEX(VpD!$2:$2,MATCH(H1163,VpD!$1:$1,1)),VpD!$I$2)</f>
        <v>1973-1978</v>
      </c>
      <c r="Q1163" s="1">
        <f ca="1">INDEX(VpD!$C$3:$I$27,MATCH(F1163,VpD!$B$3:$B$27,0),MATCH(P1163,VpD!$C$2:$I$2,0))</f>
        <v>98</v>
      </c>
      <c r="R1163" s="16">
        <f t="shared" ca="1" si="243"/>
        <v>10.682</v>
      </c>
      <c r="S1163" s="14">
        <f t="shared" ca="1" si="244"/>
        <v>713387.98</v>
      </c>
      <c r="T1163" s="14">
        <f t="shared" ca="1" si="245"/>
        <v>6169677.1799999997</v>
      </c>
      <c r="U1163" s="14" t="str">
        <f t="shared" ca="1" si="246"/>
        <v>0A3F507E-183C-32B8-E044-0003BA298018</v>
      </c>
    </row>
    <row r="1164" spans="1:21" s="14" customFormat="1" x14ac:dyDescent="0.25">
      <c r="A1164" s="14">
        <f t="shared" si="234"/>
        <v>1164</v>
      </c>
      <c r="B1164" s="14" t="str">
        <f t="shared" ca="1" si="235"/>
        <v>F40F4F25-21BD-4005-ABC2-1755AA59C672</v>
      </c>
      <c r="C1164" s="14" t="str">
        <f t="shared" ca="1" si="236"/>
        <v>Kirkebakke Alle</v>
      </c>
      <c r="D1164" s="14" t="str">
        <f t="shared" ca="1" si="237"/>
        <v>12</v>
      </c>
      <c r="E1164" s="14" t="str">
        <f t="shared" ca="1" si="238"/>
        <v>16a</v>
      </c>
      <c r="F1164" s="1">
        <f t="shared" ca="1" si="239"/>
        <v>120</v>
      </c>
      <c r="G1164" s="1">
        <f t="shared" ca="1" si="240"/>
        <v>196</v>
      </c>
      <c r="H1164" s="1">
        <f t="shared" ca="1" si="241"/>
        <v>1920</v>
      </c>
      <c r="I1164" s="1" t="str">
        <f ca="1">INDEX(Relationstabel!$C$3:$K$10,MATCH(INDIRECT($A$1&amp;"J"&amp;A1164),Relationstabel!$A$3:$A$10,0),MATCH(IFERROR(VALUE(INDIRECT($A$1&amp;"K"&amp;A1164)),0),Relationstabel!$C$1:$K$1,0))</f>
        <v>Naturgas</v>
      </c>
      <c r="J1164" s="1" t="str">
        <f ca="1">INDEX(Anvendelseskode!B:B,MATCH($F1164,Anvendelseskode!$A:$A,0))</f>
        <v>Fritliggende enfamilieshus (parcelhus)</v>
      </c>
      <c r="K1164" s="1" t="str">
        <f ca="1">INDEX(Anvendelseskode!C:C,MATCH($F1164,Anvendelseskode!$A:$A,0))</f>
        <v>Parcelhuse</v>
      </c>
      <c r="L1164" s="1" t="str">
        <f ca="1">INDEX(Anvendelseskode!D:D,MATCH($F1164,Anvendelseskode!$A:$A,0))</f>
        <v>Private husholdninger</v>
      </c>
      <c r="M1164" s="1" t="str">
        <f ca="1">IFERROR(INDEX(SBi!$2:$2,MATCH(H1164,SBi!$1:$1,1)),SBi!$K$2)</f>
        <v>1890-1930</v>
      </c>
      <c r="N1164" s="1">
        <f ca="1">INDEX(SBi!$C$3:$K$28,MATCH(F1164,SBi!$B$3:$B$28,0),MATCH(M1164,SBi!$C$2:$K$2,0))</f>
        <v>164.7</v>
      </c>
      <c r="O1164" s="16">
        <f t="shared" ca="1" si="242"/>
        <v>32.281199999999998</v>
      </c>
      <c r="P1164" s="16" t="str">
        <f ca="1">IFERROR(INDEX(VpD!$2:$2,MATCH(H1164,VpD!$1:$1,1)),VpD!$I$2)</f>
        <v>&lt;1930</v>
      </c>
      <c r="Q1164" s="1">
        <f ca="1">INDEX(VpD!$C$3:$I$27,MATCH(F1164,VpD!$B$3:$B$27,0),MATCH(P1164,VpD!$C$2:$I$2,0))</f>
        <v>209</v>
      </c>
      <c r="R1164" s="16">
        <f t="shared" ca="1" si="243"/>
        <v>40.963999999999999</v>
      </c>
      <c r="S1164" s="14">
        <f t="shared" ca="1" si="244"/>
        <v>711863.66</v>
      </c>
      <c r="T1164" s="14">
        <f t="shared" ca="1" si="245"/>
        <v>6171107.8499999996</v>
      </c>
      <c r="U1164" s="14" t="str">
        <f t="shared" ca="1" si="246"/>
        <v>0A3F507E-1B40-32B8-E044-0003BA298018</v>
      </c>
    </row>
    <row r="1165" spans="1:21" s="14" customFormat="1" x14ac:dyDescent="0.25">
      <c r="A1165" s="14">
        <f t="shared" si="234"/>
        <v>1165</v>
      </c>
      <c r="B1165" s="14" t="str">
        <f t="shared" ca="1" si="235"/>
        <v>5607EB09-E185-40E3-9443-A5244430233F</v>
      </c>
      <c r="C1165" s="14" t="str">
        <f t="shared" ca="1" si="236"/>
        <v>Kirkebakke Alle</v>
      </c>
      <c r="D1165" s="14" t="str">
        <f t="shared" ca="1" si="237"/>
        <v>12</v>
      </c>
      <c r="E1165" s="14" t="str">
        <f t="shared" ca="1" si="238"/>
        <v>16a</v>
      </c>
      <c r="F1165" s="1">
        <f t="shared" ca="1" si="239"/>
        <v>190</v>
      </c>
      <c r="G1165" s="1">
        <f t="shared" ca="1" si="240"/>
        <v>74</v>
      </c>
      <c r="H1165" s="1">
        <f t="shared" ca="1" si="241"/>
        <v>1940</v>
      </c>
      <c r="I1165" s="1" t="str">
        <f ca="1">INDEX(Relationstabel!$C$3:$K$10,MATCH(INDIRECT($A$1&amp;"J"&amp;A1165),Relationstabel!$A$3:$A$10,0),MATCH(IFERROR(VALUE(INDIRECT($A$1&amp;"K"&amp;A1165)),0),Relationstabel!$C$1:$K$1,0))</f>
        <v>Elvarme</v>
      </c>
      <c r="J1165" s="1" t="str">
        <f ca="1">INDEX(Anvendelseskode!B:B,MATCH($F1165,Anvendelseskode!$A:$A,0))</f>
        <v>Anden helårsbeboelse</v>
      </c>
      <c r="K1165" s="1" t="str">
        <f ca="1">INDEX(Anvendelseskode!C:C,MATCH($F1165,Anvendelseskode!$A:$A,0))</f>
        <v>Anden helårsbeboelse</v>
      </c>
      <c r="L1165" s="1" t="str">
        <f ca="1">INDEX(Anvendelseskode!D:D,MATCH($F1165,Anvendelseskode!$A:$A,0))</f>
        <v>Private husholdninger</v>
      </c>
      <c r="M1165" s="1" t="str">
        <f ca="1">IFERROR(INDEX(SBi!$2:$2,MATCH(H1165,SBi!$1:$1,1)),SBi!$K$2)</f>
        <v>1931-1950</v>
      </c>
      <c r="N1165" s="1">
        <f ca="1">INDEX(SBi!$C$3:$K$28,MATCH(F1165,SBi!$B$3:$B$28,0),MATCH(M1165,SBi!$C$2:$K$2,0))</f>
        <v>158.4</v>
      </c>
      <c r="O1165" s="16">
        <f t="shared" ca="1" si="242"/>
        <v>11.7216</v>
      </c>
      <c r="P1165" s="16" t="str">
        <f ca="1">IFERROR(INDEX(VpD!$2:$2,MATCH(H1165,VpD!$1:$1,1)),VpD!$I$2)</f>
        <v>1931-1950</v>
      </c>
      <c r="Q1165" s="1">
        <f ca="1">INDEX(VpD!$C$3:$I$27,MATCH(F1165,VpD!$B$3:$B$27,0),MATCH(P1165,VpD!$C$2:$I$2,0))</f>
        <v>239</v>
      </c>
      <c r="R1165" s="16">
        <f t="shared" ca="1" si="243"/>
        <v>17.686</v>
      </c>
      <c r="S1165" s="14">
        <f t="shared" ca="1" si="244"/>
        <v>711863.66</v>
      </c>
      <c r="T1165" s="14">
        <f t="shared" ca="1" si="245"/>
        <v>6171107.8499999996</v>
      </c>
      <c r="U1165" s="14" t="str">
        <f t="shared" ca="1" si="246"/>
        <v>0A3F507E-1B40-32B8-E044-0003BA298018</v>
      </c>
    </row>
    <row r="1166" spans="1:21" s="14" customFormat="1" x14ac:dyDescent="0.25">
      <c r="A1166" s="14">
        <f t="shared" si="234"/>
        <v>1166</v>
      </c>
      <c r="B1166" s="14" t="str">
        <f t="shared" ca="1" si="235"/>
        <v>C90EC34B-98FD-4D37-B3BD-8C40153622F2</v>
      </c>
      <c r="C1166" s="14" t="str">
        <f t="shared" ca="1" si="236"/>
        <v>Mejsebo</v>
      </c>
      <c r="D1166" s="14" t="str">
        <f t="shared" ca="1" si="237"/>
        <v>21</v>
      </c>
      <c r="E1166" s="14" t="str">
        <f t="shared" ca="1" si="238"/>
        <v>6th</v>
      </c>
      <c r="F1166" s="1">
        <f t="shared" ca="1" si="239"/>
        <v>130</v>
      </c>
      <c r="G1166" s="1">
        <f t="shared" ca="1" si="240"/>
        <v>109</v>
      </c>
      <c r="H1166" s="1">
        <f t="shared" ca="1" si="241"/>
        <v>1978</v>
      </c>
      <c r="I1166" s="1" t="str">
        <f ca="1">INDEX(Relationstabel!$C$3:$K$10,MATCH(INDIRECT($A$1&amp;"J"&amp;A1166),Relationstabel!$A$3:$A$10,0),MATCH(IFERROR(VALUE(INDIRECT($A$1&amp;"K"&amp;A1166)),0),Relationstabel!$C$1:$K$1,0))</f>
        <v>Fjernvarme/ Blokvarme</v>
      </c>
      <c r="J1166" s="1" t="str">
        <f ca="1">INDEX(Anvendelseskode!B:B,MATCH($F1166,Anvendelseskode!$A:$A,0))</f>
        <v>Række-, kæde-, dobbelthus (lodret adskillelse mellem enhederne)</v>
      </c>
      <c r="K1166" s="1" t="str">
        <f ca="1">INDEX(Anvendelseskode!C:C,MATCH($F1166,Anvendelseskode!$A:$A,0))</f>
        <v>Række-, kæde og dobbelthuse</v>
      </c>
      <c r="L1166" s="1" t="str">
        <f ca="1">INDEX(Anvendelseskode!D:D,MATCH($F1166,Anvendelseskode!$A:$A,0))</f>
        <v>Private husholdninger</v>
      </c>
      <c r="M1166" s="1" t="str">
        <f ca="1">IFERROR(INDEX(SBi!$2:$2,MATCH(H1166,SBi!$1:$1,1)),SBi!$K$2)</f>
        <v>1973-1978</v>
      </c>
      <c r="N1166" s="1">
        <f ca="1">INDEX(SBi!$C$3:$K$28,MATCH(F1166,SBi!$B$3:$B$28,0),MATCH(M1166,SBi!$C$2:$K$2,0))</f>
        <v>112.6</v>
      </c>
      <c r="O1166" s="16">
        <f t="shared" ca="1" si="242"/>
        <v>12.273399999999999</v>
      </c>
      <c r="P1166" s="16" t="str">
        <f ca="1">IFERROR(INDEX(VpD!$2:$2,MATCH(H1166,VpD!$1:$1,1)),VpD!$I$2)</f>
        <v>1973-1978</v>
      </c>
      <c r="Q1166" s="1">
        <f ca="1">INDEX(VpD!$C$3:$I$27,MATCH(F1166,VpD!$B$3:$B$27,0),MATCH(P1166,VpD!$C$2:$I$2,0))</f>
        <v>98</v>
      </c>
      <c r="R1166" s="16">
        <f t="shared" ca="1" si="243"/>
        <v>10.682</v>
      </c>
      <c r="S1166" s="14">
        <f t="shared" ca="1" si="244"/>
        <v>713696.33</v>
      </c>
      <c r="T1166" s="14">
        <f t="shared" ca="1" si="245"/>
        <v>6169650.0300000003</v>
      </c>
      <c r="U1166" s="14" t="str">
        <f t="shared" ca="1" si="246"/>
        <v>0A3F507E-1D40-32B8-E044-0003BA298018</v>
      </c>
    </row>
    <row r="1167" spans="1:21" s="14" customFormat="1" x14ac:dyDescent="0.25">
      <c r="A1167" s="14">
        <f t="shared" si="234"/>
        <v>1167</v>
      </c>
      <c r="B1167" s="14" t="str">
        <f t="shared" ca="1" si="235"/>
        <v>E44105B7-BB49-41F7-9097-35B53F38B0E7</v>
      </c>
      <c r="C1167" s="14" t="str">
        <f t="shared" ca="1" si="236"/>
        <v>Nørrebred</v>
      </c>
      <c r="D1167" s="14" t="str">
        <f t="shared" ca="1" si="237"/>
        <v>14</v>
      </c>
      <c r="E1167" s="14" t="str">
        <f t="shared" ca="1" si="238"/>
        <v>12gæ</v>
      </c>
      <c r="F1167" s="1">
        <f t="shared" ca="1" si="239"/>
        <v>120</v>
      </c>
      <c r="G1167" s="1">
        <f t="shared" ca="1" si="240"/>
        <v>136</v>
      </c>
      <c r="H1167" s="1">
        <f t="shared" ca="1" si="241"/>
        <v>1986</v>
      </c>
      <c r="I1167" s="1" t="str">
        <f ca="1">INDEX(Relationstabel!$C$3:$K$10,MATCH(INDIRECT($A$1&amp;"J"&amp;A1167),Relationstabel!$A$3:$A$10,0),MATCH(IFERROR(VALUE(INDIRECT($A$1&amp;"K"&amp;A1167)),0),Relationstabel!$C$1:$K$1,0))</f>
        <v>Naturgas</v>
      </c>
      <c r="J1167" s="1" t="str">
        <f ca="1">INDEX(Anvendelseskode!B:B,MATCH($F1167,Anvendelseskode!$A:$A,0))</f>
        <v>Fritliggende enfamilieshus (parcelhus)</v>
      </c>
      <c r="K1167" s="1" t="str">
        <f ca="1">INDEX(Anvendelseskode!C:C,MATCH($F1167,Anvendelseskode!$A:$A,0))</f>
        <v>Parcelhuse</v>
      </c>
      <c r="L1167" s="1" t="str">
        <f ca="1">INDEX(Anvendelseskode!D:D,MATCH($F1167,Anvendelseskode!$A:$A,0))</f>
        <v>Private husholdninger</v>
      </c>
      <c r="M1167" s="1" t="str">
        <f ca="1">IFERROR(INDEX(SBi!$2:$2,MATCH(H1167,SBi!$1:$1,1)),SBi!$K$2)</f>
        <v>1979-1998</v>
      </c>
      <c r="N1167" s="1">
        <f ca="1">INDEX(SBi!$C$3:$K$28,MATCH(F1167,SBi!$B$3:$B$28,0),MATCH(M1167,SBi!$C$2:$K$2,0))</f>
        <v>105.4</v>
      </c>
      <c r="O1167" s="16">
        <f t="shared" ca="1" si="242"/>
        <v>14.334400000000002</v>
      </c>
      <c r="P1167" s="16" t="str">
        <f ca="1">IFERROR(INDEX(VpD!$2:$2,MATCH(H1167,VpD!$1:$1,1)),VpD!$I$2)</f>
        <v>1979-1998</v>
      </c>
      <c r="Q1167" s="1">
        <f ca="1">INDEX(VpD!$C$3:$I$27,MATCH(F1167,VpD!$B$3:$B$27,0),MATCH(P1167,VpD!$C$2:$I$2,0))</f>
        <v>90</v>
      </c>
      <c r="R1167" s="16">
        <f t="shared" ca="1" si="243"/>
        <v>12.24</v>
      </c>
      <c r="S1167" s="14">
        <f t="shared" ca="1" si="244"/>
        <v>711780.95</v>
      </c>
      <c r="T1167" s="14">
        <f t="shared" ca="1" si="245"/>
        <v>6171605.3799999999</v>
      </c>
      <c r="U1167" s="14" t="str">
        <f t="shared" ca="1" si="246"/>
        <v>0A3F507E-1E40-32B8-E044-0003BA298018</v>
      </c>
    </row>
    <row r="1168" spans="1:21" s="14" customFormat="1" x14ac:dyDescent="0.25">
      <c r="A1168" s="14">
        <f t="shared" si="234"/>
        <v>1168</v>
      </c>
      <c r="B1168" s="14" t="str">
        <f t="shared" ca="1" si="235"/>
        <v>88B63DB5-39FF-4C8F-848A-F5F179059407</v>
      </c>
      <c r="C1168" s="14" t="str">
        <f t="shared" ca="1" si="236"/>
        <v>Humlebo</v>
      </c>
      <c r="D1168" s="14" t="str">
        <f t="shared" ca="1" si="237"/>
        <v>20</v>
      </c>
      <c r="E1168" s="14" t="str">
        <f t="shared" ca="1" si="238"/>
        <v>6yx</v>
      </c>
      <c r="F1168" s="1">
        <f t="shared" ca="1" si="239"/>
        <v>130</v>
      </c>
      <c r="G1168" s="1">
        <f t="shared" ca="1" si="240"/>
        <v>109</v>
      </c>
      <c r="H1168" s="1">
        <f t="shared" ca="1" si="241"/>
        <v>1978</v>
      </c>
      <c r="I1168" s="1" t="str">
        <f ca="1">INDEX(Relationstabel!$C$3:$K$10,MATCH(INDIRECT($A$1&amp;"J"&amp;A1168),Relationstabel!$A$3:$A$10,0),MATCH(IFERROR(VALUE(INDIRECT($A$1&amp;"K"&amp;A1168)),0),Relationstabel!$C$1:$K$1,0))</f>
        <v>Fjernvarme/ Blokvarme</v>
      </c>
      <c r="J1168" s="1" t="str">
        <f ca="1">INDEX(Anvendelseskode!B:B,MATCH($F1168,Anvendelseskode!$A:$A,0))</f>
        <v>Række-, kæde-, dobbelthus (lodret adskillelse mellem enhederne)</v>
      </c>
      <c r="K1168" s="1" t="str">
        <f ca="1">INDEX(Anvendelseskode!C:C,MATCH($F1168,Anvendelseskode!$A:$A,0))</f>
        <v>Række-, kæde og dobbelthuse</v>
      </c>
      <c r="L1168" s="1" t="str">
        <f ca="1">INDEX(Anvendelseskode!D:D,MATCH($F1168,Anvendelseskode!$A:$A,0))</f>
        <v>Private husholdninger</v>
      </c>
      <c r="M1168" s="1" t="str">
        <f ca="1">IFERROR(INDEX(SBi!$2:$2,MATCH(H1168,SBi!$1:$1,1)),SBi!$K$2)</f>
        <v>1973-1978</v>
      </c>
      <c r="N1168" s="1">
        <f ca="1">INDEX(SBi!$C$3:$K$28,MATCH(F1168,SBi!$B$3:$B$28,0),MATCH(M1168,SBi!$C$2:$K$2,0))</f>
        <v>112.6</v>
      </c>
      <c r="O1168" s="16">
        <f t="shared" ca="1" si="242"/>
        <v>12.273399999999999</v>
      </c>
      <c r="P1168" s="16" t="str">
        <f ca="1">IFERROR(INDEX(VpD!$2:$2,MATCH(H1168,VpD!$1:$1,1)),VpD!$I$2)</f>
        <v>1973-1978</v>
      </c>
      <c r="Q1168" s="1">
        <f ca="1">INDEX(VpD!$C$3:$I$27,MATCH(F1168,VpD!$B$3:$B$27,0),MATCH(P1168,VpD!$C$2:$I$2,0))</f>
        <v>98</v>
      </c>
      <c r="R1168" s="16">
        <f t="shared" ca="1" si="243"/>
        <v>10.682</v>
      </c>
      <c r="S1168" s="14">
        <f t="shared" ca="1" si="244"/>
        <v>713502.51</v>
      </c>
      <c r="T1168" s="14">
        <f t="shared" ca="1" si="245"/>
        <v>6169762.0800000001</v>
      </c>
      <c r="U1168" s="14" t="str">
        <f t="shared" ca="1" si="246"/>
        <v>0A3F507E-1945-32B8-E044-0003BA298018</v>
      </c>
    </row>
    <row r="1169" spans="1:21" s="14" customFormat="1" x14ac:dyDescent="0.25">
      <c r="A1169" s="14">
        <f t="shared" si="234"/>
        <v>1169</v>
      </c>
      <c r="B1169" s="14" t="str">
        <f t="shared" ca="1" si="235"/>
        <v>D9E427E7-7662-4306-B9AD-B7E2B7CEF844</v>
      </c>
      <c r="C1169" s="14" t="str">
        <f t="shared" ca="1" si="236"/>
        <v>Hyttebovej</v>
      </c>
      <c r="D1169" s="14" t="str">
        <f t="shared" ca="1" si="237"/>
        <v>72</v>
      </c>
      <c r="E1169" s="14" t="str">
        <f t="shared" ca="1" si="238"/>
        <v>24bg</v>
      </c>
      <c r="F1169" s="1">
        <f t="shared" ca="1" si="239"/>
        <v>120</v>
      </c>
      <c r="G1169" s="1">
        <f t="shared" ca="1" si="240"/>
        <v>143</v>
      </c>
      <c r="H1169" s="1">
        <f t="shared" ca="1" si="241"/>
        <v>1972</v>
      </c>
      <c r="I1169" s="1" t="str">
        <f ca="1">INDEX(Relationstabel!$C$3:$K$10,MATCH(INDIRECT($A$1&amp;"J"&amp;A1169),Relationstabel!$A$3:$A$10,0),MATCH(IFERROR(VALUE(INDIRECT($A$1&amp;"K"&amp;A1169)),0),Relationstabel!$C$1:$K$1,0))</f>
        <v>Naturgas</v>
      </c>
      <c r="J1169" s="1" t="str">
        <f ca="1">INDEX(Anvendelseskode!B:B,MATCH($F1169,Anvendelseskode!$A:$A,0))</f>
        <v>Fritliggende enfamilieshus (parcelhus)</v>
      </c>
      <c r="K1169" s="1" t="str">
        <f ca="1">INDEX(Anvendelseskode!C:C,MATCH($F1169,Anvendelseskode!$A:$A,0))</f>
        <v>Parcelhuse</v>
      </c>
      <c r="L1169" s="1" t="str">
        <f ca="1">INDEX(Anvendelseskode!D:D,MATCH($F1169,Anvendelseskode!$A:$A,0))</f>
        <v>Private husholdninger</v>
      </c>
      <c r="M1169" s="1" t="str">
        <f ca="1">IFERROR(INDEX(SBi!$2:$2,MATCH(H1169,SBi!$1:$1,1)),SBi!$K$2)</f>
        <v>1961-1972</v>
      </c>
      <c r="N1169" s="1">
        <f ca="1">INDEX(SBi!$C$3:$K$28,MATCH(F1169,SBi!$B$3:$B$28,0),MATCH(M1169,SBi!$C$2:$K$2,0))</f>
        <v>134.30000000000001</v>
      </c>
      <c r="O1169" s="16">
        <f t="shared" ca="1" si="242"/>
        <v>19.204900000000002</v>
      </c>
      <c r="P1169" s="16" t="str">
        <f ca="1">IFERROR(INDEX(VpD!$2:$2,MATCH(H1169,VpD!$1:$1,1)),VpD!$I$2)</f>
        <v>1961-1972</v>
      </c>
      <c r="Q1169" s="1">
        <f ca="1">INDEX(VpD!$C$3:$I$27,MATCH(F1169,VpD!$B$3:$B$27,0),MATCH(P1169,VpD!$C$2:$I$2,0))</f>
        <v>143</v>
      </c>
      <c r="R1169" s="16">
        <f t="shared" ca="1" si="243"/>
        <v>20.449000000000002</v>
      </c>
      <c r="S1169" s="14">
        <f t="shared" ca="1" si="244"/>
        <v>713680.01</v>
      </c>
      <c r="T1169" s="14">
        <f t="shared" ca="1" si="245"/>
        <v>6168983.7300000004</v>
      </c>
      <c r="U1169" s="14" t="str">
        <f t="shared" ca="1" si="246"/>
        <v>0A3F507E-1A45-32B8-E044-0003BA298018</v>
      </c>
    </row>
    <row r="1170" spans="1:21" s="14" customFormat="1" x14ac:dyDescent="0.25">
      <c r="A1170" s="14">
        <f t="shared" si="234"/>
        <v>1170</v>
      </c>
      <c r="B1170" s="14" t="str">
        <f t="shared" ca="1" si="235"/>
        <v>CA5B2EA8-78D1-443D-A599-012937CA3330</v>
      </c>
      <c r="C1170" s="14" t="str">
        <f t="shared" ca="1" si="236"/>
        <v>Kathrinebjergvej</v>
      </c>
      <c r="D1170" s="14" t="str">
        <f t="shared" ca="1" si="237"/>
        <v>21</v>
      </c>
      <c r="E1170" s="14" t="str">
        <f t="shared" ca="1" si="238"/>
        <v>11bb</v>
      </c>
      <c r="F1170" s="1">
        <f t="shared" ca="1" si="239"/>
        <v>120</v>
      </c>
      <c r="G1170" s="1">
        <f t="shared" ca="1" si="240"/>
        <v>139</v>
      </c>
      <c r="H1170" s="1">
        <f t="shared" ca="1" si="241"/>
        <v>1984</v>
      </c>
      <c r="I1170" s="1" t="str">
        <f ca="1">INDEX(Relationstabel!$C$3:$K$10,MATCH(INDIRECT($A$1&amp;"J"&amp;A1170),Relationstabel!$A$3:$A$10,0),MATCH(IFERROR(VALUE(INDIRECT($A$1&amp;"K"&amp;A1170)),0),Relationstabel!$C$1:$K$1,0))</f>
        <v>Elvarme</v>
      </c>
      <c r="J1170" s="1" t="str">
        <f ca="1">INDEX(Anvendelseskode!B:B,MATCH($F1170,Anvendelseskode!$A:$A,0))</f>
        <v>Fritliggende enfamilieshus (parcelhus)</v>
      </c>
      <c r="K1170" s="1" t="str">
        <f ca="1">INDEX(Anvendelseskode!C:C,MATCH($F1170,Anvendelseskode!$A:$A,0))</f>
        <v>Parcelhuse</v>
      </c>
      <c r="L1170" s="1" t="str">
        <f ca="1">INDEX(Anvendelseskode!D:D,MATCH($F1170,Anvendelseskode!$A:$A,0))</f>
        <v>Private husholdninger</v>
      </c>
      <c r="M1170" s="1" t="str">
        <f ca="1">IFERROR(INDEX(SBi!$2:$2,MATCH(H1170,SBi!$1:$1,1)),SBi!$K$2)</f>
        <v>1979-1998</v>
      </c>
      <c r="N1170" s="1">
        <f ca="1">INDEX(SBi!$C$3:$K$28,MATCH(F1170,SBi!$B$3:$B$28,0),MATCH(M1170,SBi!$C$2:$K$2,0))</f>
        <v>105.4</v>
      </c>
      <c r="O1170" s="16">
        <f t="shared" ca="1" si="242"/>
        <v>14.650600000000001</v>
      </c>
      <c r="P1170" s="16" t="str">
        <f ca="1">IFERROR(INDEX(VpD!$2:$2,MATCH(H1170,VpD!$1:$1,1)),VpD!$I$2)</f>
        <v>1979-1998</v>
      </c>
      <c r="Q1170" s="1">
        <f ca="1">INDEX(VpD!$C$3:$I$27,MATCH(F1170,VpD!$B$3:$B$27,0),MATCH(P1170,VpD!$C$2:$I$2,0))</f>
        <v>90</v>
      </c>
      <c r="R1170" s="16">
        <f t="shared" ca="1" si="243"/>
        <v>12.51</v>
      </c>
      <c r="S1170" s="14">
        <f t="shared" ca="1" si="244"/>
        <v>712958.77</v>
      </c>
      <c r="T1170" s="14">
        <f t="shared" ca="1" si="245"/>
        <v>6168577.0099999998</v>
      </c>
      <c r="U1170" s="14" t="str">
        <f t="shared" ca="1" si="246"/>
        <v>0A3F507E-1B31-32B8-E044-0003BA298018</v>
      </c>
    </row>
    <row r="1171" spans="1:21" s="14" customFormat="1" x14ac:dyDescent="0.25">
      <c r="A1171" s="14">
        <f t="shared" si="234"/>
        <v>1171</v>
      </c>
      <c r="B1171" s="14" t="str">
        <f t="shared" ca="1" si="235"/>
        <v>F512044F-35D9-48B5-8F82-03712656C6EE</v>
      </c>
      <c r="C1171" s="14" t="str">
        <f t="shared" ca="1" si="236"/>
        <v>Mejsebo</v>
      </c>
      <c r="D1171" s="14" t="str">
        <f t="shared" ca="1" si="237"/>
        <v>3</v>
      </c>
      <c r="E1171" s="14" t="str">
        <f t="shared" ca="1" si="238"/>
        <v>6tr</v>
      </c>
      <c r="F1171" s="1">
        <f t="shared" ca="1" si="239"/>
        <v>130</v>
      </c>
      <c r="G1171" s="1">
        <f t="shared" ca="1" si="240"/>
        <v>109</v>
      </c>
      <c r="H1171" s="1">
        <f t="shared" ca="1" si="241"/>
        <v>1978</v>
      </c>
      <c r="I1171" s="1" t="str">
        <f ca="1">INDEX(Relationstabel!$C$3:$K$10,MATCH(INDIRECT($A$1&amp;"J"&amp;A1171),Relationstabel!$A$3:$A$10,0),MATCH(IFERROR(VALUE(INDIRECT($A$1&amp;"K"&amp;A1171)),0),Relationstabel!$C$1:$K$1,0))</f>
        <v>Fjernvarme/ Blokvarme</v>
      </c>
      <c r="J1171" s="1" t="str">
        <f ca="1">INDEX(Anvendelseskode!B:B,MATCH($F1171,Anvendelseskode!$A:$A,0))</f>
        <v>Række-, kæde-, dobbelthus (lodret adskillelse mellem enhederne)</v>
      </c>
      <c r="K1171" s="1" t="str">
        <f ca="1">INDEX(Anvendelseskode!C:C,MATCH($F1171,Anvendelseskode!$A:$A,0))</f>
        <v>Række-, kæde og dobbelthuse</v>
      </c>
      <c r="L1171" s="1" t="str">
        <f ca="1">INDEX(Anvendelseskode!D:D,MATCH($F1171,Anvendelseskode!$A:$A,0))</f>
        <v>Private husholdninger</v>
      </c>
      <c r="M1171" s="1" t="str">
        <f ca="1">IFERROR(INDEX(SBi!$2:$2,MATCH(H1171,SBi!$1:$1,1)),SBi!$K$2)</f>
        <v>1973-1978</v>
      </c>
      <c r="N1171" s="1">
        <f ca="1">INDEX(SBi!$C$3:$K$28,MATCH(F1171,SBi!$B$3:$B$28,0),MATCH(M1171,SBi!$C$2:$K$2,0))</f>
        <v>112.6</v>
      </c>
      <c r="O1171" s="16">
        <f t="shared" ca="1" si="242"/>
        <v>12.273399999999999</v>
      </c>
      <c r="P1171" s="16" t="str">
        <f ca="1">IFERROR(INDEX(VpD!$2:$2,MATCH(H1171,VpD!$1:$1,1)),VpD!$I$2)</f>
        <v>1973-1978</v>
      </c>
      <c r="Q1171" s="1">
        <f ca="1">INDEX(VpD!$C$3:$I$27,MATCH(F1171,VpD!$B$3:$B$27,0),MATCH(P1171,VpD!$C$2:$I$2,0))</f>
        <v>98</v>
      </c>
      <c r="R1171" s="16">
        <f t="shared" ca="1" si="243"/>
        <v>10.682</v>
      </c>
      <c r="S1171" s="14">
        <f t="shared" ca="1" si="244"/>
        <v>713741.17</v>
      </c>
      <c r="T1171" s="14">
        <f t="shared" ca="1" si="245"/>
        <v>6169677.5199999996</v>
      </c>
      <c r="U1171" s="14" t="str">
        <f t="shared" ca="1" si="246"/>
        <v>0A3F507E-1D31-32B8-E044-0003BA298018</v>
      </c>
    </row>
    <row r="1172" spans="1:21" s="14" customFormat="1" x14ac:dyDescent="0.25">
      <c r="A1172" s="14">
        <f t="shared" si="234"/>
        <v>1172</v>
      </c>
      <c r="B1172" s="14" t="str">
        <f t="shared" ca="1" si="235"/>
        <v>1D8BC7AA-9491-4634-B4C8-07FE13A0184A</v>
      </c>
      <c r="C1172" s="14" t="str">
        <f t="shared" ca="1" si="236"/>
        <v>Næsbyholmsvej</v>
      </c>
      <c r="D1172" s="14" t="str">
        <f t="shared" ca="1" si="237"/>
        <v>15</v>
      </c>
      <c r="E1172" s="14" t="str">
        <f t="shared" ca="1" si="238"/>
        <v>6by</v>
      </c>
      <c r="F1172" s="1">
        <f t="shared" ca="1" si="239"/>
        <v>120</v>
      </c>
      <c r="G1172" s="1">
        <f t="shared" ca="1" si="240"/>
        <v>166</v>
      </c>
      <c r="H1172" s="1">
        <f t="shared" ca="1" si="241"/>
        <v>1983</v>
      </c>
      <c r="I1172" s="1" t="str">
        <f ca="1">INDEX(Relationstabel!$C$3:$K$10,MATCH(INDIRECT($A$1&amp;"J"&amp;A1172),Relationstabel!$A$3:$A$10,0),MATCH(IFERROR(VALUE(INDIRECT($A$1&amp;"K"&amp;A1172)),0),Relationstabel!$C$1:$K$1,0))</f>
        <v>Varmepumpe</v>
      </c>
      <c r="J1172" s="1" t="str">
        <f ca="1">INDEX(Anvendelseskode!B:B,MATCH($F1172,Anvendelseskode!$A:$A,0))</f>
        <v>Fritliggende enfamilieshus (parcelhus)</v>
      </c>
      <c r="K1172" s="1" t="str">
        <f ca="1">INDEX(Anvendelseskode!C:C,MATCH($F1172,Anvendelseskode!$A:$A,0))</f>
        <v>Parcelhuse</v>
      </c>
      <c r="L1172" s="1" t="str">
        <f ca="1">INDEX(Anvendelseskode!D:D,MATCH($F1172,Anvendelseskode!$A:$A,0))</f>
        <v>Private husholdninger</v>
      </c>
      <c r="M1172" s="1" t="str">
        <f ca="1">IFERROR(INDEX(SBi!$2:$2,MATCH(H1172,SBi!$1:$1,1)),SBi!$K$2)</f>
        <v>1979-1998</v>
      </c>
      <c r="N1172" s="1">
        <f ca="1">INDEX(SBi!$C$3:$K$28,MATCH(F1172,SBi!$B$3:$B$28,0),MATCH(M1172,SBi!$C$2:$K$2,0))</f>
        <v>105.4</v>
      </c>
      <c r="O1172" s="16">
        <f t="shared" ca="1" si="242"/>
        <v>17.496400000000001</v>
      </c>
      <c r="P1172" s="16" t="str">
        <f ca="1">IFERROR(INDEX(VpD!$2:$2,MATCH(H1172,VpD!$1:$1,1)),VpD!$I$2)</f>
        <v>1979-1998</v>
      </c>
      <c r="Q1172" s="1">
        <f ca="1">INDEX(VpD!$C$3:$I$27,MATCH(F1172,VpD!$B$3:$B$27,0),MATCH(P1172,VpD!$C$2:$I$2,0))</f>
        <v>90</v>
      </c>
      <c r="R1172" s="16">
        <f t="shared" ca="1" si="243"/>
        <v>14.94</v>
      </c>
      <c r="S1172" s="14">
        <f t="shared" ca="1" si="244"/>
        <v>713409.26</v>
      </c>
      <c r="T1172" s="14">
        <f t="shared" ca="1" si="245"/>
        <v>6168598.5499999998</v>
      </c>
      <c r="U1172" s="14" t="str">
        <f t="shared" ca="1" si="246"/>
        <v>0A3F507E-1E31-32B8-E044-0003BA298018</v>
      </c>
    </row>
    <row r="1173" spans="1:21" s="14" customFormat="1" x14ac:dyDescent="0.25">
      <c r="A1173" s="14">
        <f t="shared" si="234"/>
        <v>1173</v>
      </c>
      <c r="B1173" s="14" t="str">
        <f t="shared" ca="1" si="235"/>
        <v>475F5FEE-1C71-4B64-93F0-C8C2C76ED8A0</v>
      </c>
      <c r="C1173" s="14" t="str">
        <f t="shared" ca="1" si="236"/>
        <v>Bjørnebo</v>
      </c>
      <c r="D1173" s="14" t="str">
        <f t="shared" ca="1" si="237"/>
        <v>6</v>
      </c>
      <c r="E1173" s="14" t="str">
        <f t="shared" ca="1" si="238"/>
        <v>6oø</v>
      </c>
      <c r="F1173" s="1">
        <f t="shared" ca="1" si="239"/>
        <v>130</v>
      </c>
      <c r="G1173" s="1">
        <f t="shared" ca="1" si="240"/>
        <v>104</v>
      </c>
      <c r="H1173" s="1">
        <f t="shared" ca="1" si="241"/>
        <v>1977</v>
      </c>
      <c r="I1173" s="1" t="str">
        <f ca="1">INDEX(Relationstabel!$C$3:$K$10,MATCH(INDIRECT($A$1&amp;"J"&amp;A1173),Relationstabel!$A$3:$A$10,0),MATCH(IFERROR(VALUE(INDIRECT($A$1&amp;"K"&amp;A1173)),0),Relationstabel!$C$1:$K$1,0))</f>
        <v>Fjernvarme/ Blokvarme</v>
      </c>
      <c r="J1173" s="1" t="str">
        <f ca="1">INDEX(Anvendelseskode!B:B,MATCH($F1173,Anvendelseskode!$A:$A,0))</f>
        <v>Række-, kæde-, dobbelthus (lodret adskillelse mellem enhederne)</v>
      </c>
      <c r="K1173" s="1" t="str">
        <f ca="1">INDEX(Anvendelseskode!C:C,MATCH($F1173,Anvendelseskode!$A:$A,0))</f>
        <v>Række-, kæde og dobbelthuse</v>
      </c>
      <c r="L1173" s="1" t="str">
        <f ca="1">INDEX(Anvendelseskode!D:D,MATCH($F1173,Anvendelseskode!$A:$A,0))</f>
        <v>Private husholdninger</v>
      </c>
      <c r="M1173" s="1" t="str">
        <f ca="1">IFERROR(INDEX(SBi!$2:$2,MATCH(H1173,SBi!$1:$1,1)),SBi!$K$2)</f>
        <v>1973-1978</v>
      </c>
      <c r="N1173" s="1">
        <f ca="1">INDEX(SBi!$C$3:$K$28,MATCH(F1173,SBi!$B$3:$B$28,0),MATCH(M1173,SBi!$C$2:$K$2,0))</f>
        <v>112.6</v>
      </c>
      <c r="O1173" s="16">
        <f t="shared" ca="1" si="242"/>
        <v>11.7104</v>
      </c>
      <c r="P1173" s="16" t="str">
        <f ca="1">IFERROR(INDEX(VpD!$2:$2,MATCH(H1173,VpD!$1:$1,1)),VpD!$I$2)</f>
        <v>1973-1978</v>
      </c>
      <c r="Q1173" s="1">
        <f ca="1">INDEX(VpD!$C$3:$I$27,MATCH(F1173,VpD!$B$3:$B$27,0),MATCH(P1173,VpD!$C$2:$I$2,0))</f>
        <v>98</v>
      </c>
      <c r="R1173" s="16">
        <f t="shared" ca="1" si="243"/>
        <v>10.192</v>
      </c>
      <c r="S1173" s="14">
        <f t="shared" ca="1" si="244"/>
        <v>713571.22</v>
      </c>
      <c r="T1173" s="14">
        <f t="shared" ca="1" si="245"/>
        <v>6169461.0800000001</v>
      </c>
      <c r="U1173" s="14" t="str">
        <f t="shared" ca="1" si="246"/>
        <v>0A3F507E-153D-32B8-E044-0003BA298018</v>
      </c>
    </row>
    <row r="1174" spans="1:21" s="14" customFormat="1" x14ac:dyDescent="0.25">
      <c r="A1174" s="14">
        <f t="shared" si="234"/>
        <v>1174</v>
      </c>
      <c r="B1174" s="14" t="str">
        <f t="shared" ca="1" si="235"/>
        <v>CB90B4E8-C8ED-4BFD-B1A1-1587C7F16CCD</v>
      </c>
      <c r="C1174" s="14" t="str">
        <f t="shared" ca="1" si="236"/>
        <v>Søvej</v>
      </c>
      <c r="D1174" s="14" t="str">
        <f t="shared" ca="1" si="237"/>
        <v>10</v>
      </c>
      <c r="E1174" s="14" t="str">
        <f t="shared" ca="1" si="238"/>
        <v>9ae</v>
      </c>
      <c r="F1174" s="1">
        <f t="shared" ca="1" si="239"/>
        <v>120</v>
      </c>
      <c r="G1174" s="1">
        <f t="shared" ca="1" si="240"/>
        <v>149</v>
      </c>
      <c r="H1174" s="1">
        <f t="shared" ca="1" si="241"/>
        <v>1984</v>
      </c>
      <c r="I1174" s="1" t="str">
        <f ca="1">INDEX(Relationstabel!$C$3:$K$10,MATCH(INDIRECT($A$1&amp;"J"&amp;A1174),Relationstabel!$A$3:$A$10,0),MATCH(IFERROR(VALUE(INDIRECT($A$1&amp;"K"&amp;A1174)),0),Relationstabel!$C$1:$K$1,0))</f>
        <v>Naturgas</v>
      </c>
      <c r="J1174" s="1" t="str">
        <f ca="1">INDEX(Anvendelseskode!B:B,MATCH($F1174,Anvendelseskode!$A:$A,0))</f>
        <v>Fritliggende enfamilieshus (parcelhus)</v>
      </c>
      <c r="K1174" s="1" t="str">
        <f ca="1">INDEX(Anvendelseskode!C:C,MATCH($F1174,Anvendelseskode!$A:$A,0))</f>
        <v>Parcelhuse</v>
      </c>
      <c r="L1174" s="1" t="str">
        <f ca="1">INDEX(Anvendelseskode!D:D,MATCH($F1174,Anvendelseskode!$A:$A,0))</f>
        <v>Private husholdninger</v>
      </c>
      <c r="M1174" s="1" t="str">
        <f ca="1">IFERROR(INDEX(SBi!$2:$2,MATCH(H1174,SBi!$1:$1,1)),SBi!$K$2)</f>
        <v>1979-1998</v>
      </c>
      <c r="N1174" s="1">
        <f ca="1">INDEX(SBi!$C$3:$K$28,MATCH(F1174,SBi!$B$3:$B$28,0),MATCH(M1174,SBi!$C$2:$K$2,0))</f>
        <v>105.4</v>
      </c>
      <c r="O1174" s="16">
        <f t="shared" ca="1" si="242"/>
        <v>15.704600000000001</v>
      </c>
      <c r="P1174" s="16" t="str">
        <f ca="1">IFERROR(INDEX(VpD!$2:$2,MATCH(H1174,VpD!$1:$1,1)),VpD!$I$2)</f>
        <v>1979-1998</v>
      </c>
      <c r="Q1174" s="1">
        <f ca="1">INDEX(VpD!$C$3:$I$27,MATCH(F1174,VpD!$B$3:$B$27,0),MATCH(P1174,VpD!$C$2:$I$2,0))</f>
        <v>90</v>
      </c>
      <c r="R1174" s="16">
        <f t="shared" ca="1" si="243"/>
        <v>13.41</v>
      </c>
      <c r="S1174" s="14">
        <f t="shared" ca="1" si="244"/>
        <v>713584.24</v>
      </c>
      <c r="T1174" s="14">
        <f t="shared" ca="1" si="245"/>
        <v>6168640.7400000002</v>
      </c>
      <c r="U1174" s="14" t="str">
        <f t="shared" ca="1" si="246"/>
        <v>0A3F507E-2344-32B8-E044-0003BA298018</v>
      </c>
    </row>
    <row r="1175" spans="1:21" s="14" customFormat="1" x14ac:dyDescent="0.25">
      <c r="A1175" s="14">
        <f t="shared" si="234"/>
        <v>1175</v>
      </c>
      <c r="B1175" s="14" t="str">
        <f t="shared" ca="1" si="235"/>
        <v>7075ECD0-8280-4B52-A17A-394ABBBD86E3</v>
      </c>
      <c r="C1175" s="14" t="str">
        <f t="shared" ca="1" si="236"/>
        <v>Bøgstedvej</v>
      </c>
      <c r="D1175" s="14" t="str">
        <f t="shared" ca="1" si="237"/>
        <v>2</v>
      </c>
      <c r="E1175" s="14" t="str">
        <f t="shared" ca="1" si="238"/>
        <v>24ic</v>
      </c>
      <c r="F1175" s="1">
        <f t="shared" ca="1" si="239"/>
        <v>130</v>
      </c>
      <c r="G1175" s="1">
        <f t="shared" ca="1" si="240"/>
        <v>124</v>
      </c>
      <c r="H1175" s="1">
        <f t="shared" ca="1" si="241"/>
        <v>1980</v>
      </c>
      <c r="I1175" s="1" t="str">
        <f ca="1">INDEX(Relationstabel!$C$3:$K$10,MATCH(INDIRECT($A$1&amp;"J"&amp;A1175),Relationstabel!$A$3:$A$10,0),MATCH(IFERROR(VALUE(INDIRECT($A$1&amp;"K"&amp;A1175)),0),Relationstabel!$C$1:$K$1,0))</f>
        <v>Naturgas</v>
      </c>
      <c r="J1175" s="1" t="str">
        <f ca="1">INDEX(Anvendelseskode!B:B,MATCH($F1175,Anvendelseskode!$A:$A,0))</f>
        <v>Række-, kæde-, dobbelthus (lodret adskillelse mellem enhederne)</v>
      </c>
      <c r="K1175" s="1" t="str">
        <f ca="1">INDEX(Anvendelseskode!C:C,MATCH($F1175,Anvendelseskode!$A:$A,0))</f>
        <v>Række-, kæde og dobbelthuse</v>
      </c>
      <c r="L1175" s="1" t="str">
        <f ca="1">INDEX(Anvendelseskode!D:D,MATCH($F1175,Anvendelseskode!$A:$A,0))</f>
        <v>Private husholdninger</v>
      </c>
      <c r="M1175" s="1" t="str">
        <f ca="1">IFERROR(INDEX(SBi!$2:$2,MATCH(H1175,SBi!$1:$1,1)),SBi!$K$2)</f>
        <v>1979-1998</v>
      </c>
      <c r="N1175" s="1">
        <f ca="1">INDEX(SBi!$C$3:$K$28,MATCH(F1175,SBi!$B$3:$B$28,0),MATCH(M1175,SBi!$C$2:$K$2,0))</f>
        <v>96.8</v>
      </c>
      <c r="O1175" s="16">
        <f t="shared" ca="1" si="242"/>
        <v>12.0032</v>
      </c>
      <c r="P1175" s="16" t="str">
        <f ca="1">IFERROR(INDEX(VpD!$2:$2,MATCH(H1175,VpD!$1:$1,1)),VpD!$I$2)</f>
        <v>1979-1998</v>
      </c>
      <c r="Q1175" s="1">
        <f ca="1">INDEX(VpD!$C$3:$I$27,MATCH(F1175,VpD!$B$3:$B$27,0),MATCH(P1175,VpD!$C$2:$I$2,0))</f>
        <v>74</v>
      </c>
      <c r="R1175" s="16">
        <f t="shared" ca="1" si="243"/>
        <v>9.1760000000000002</v>
      </c>
      <c r="S1175" s="14">
        <f t="shared" ca="1" si="244"/>
        <v>714156.17</v>
      </c>
      <c r="T1175" s="14">
        <f t="shared" ca="1" si="245"/>
        <v>6168817.3799999999</v>
      </c>
      <c r="U1175" s="14" t="str">
        <f t="shared" ca="1" si="246"/>
        <v>0A3F507E-1647-32B8-E044-0003BA298018</v>
      </c>
    </row>
    <row r="1176" spans="1:21" s="14" customFormat="1" x14ac:dyDescent="0.25">
      <c r="A1176" s="14">
        <f t="shared" si="234"/>
        <v>1176</v>
      </c>
      <c r="B1176" s="14" t="str">
        <f t="shared" ca="1" si="235"/>
        <v>E33CA878-07D1-493E-945F-5CAE7F2BF813</v>
      </c>
      <c r="C1176" s="14" t="str">
        <f t="shared" ca="1" si="236"/>
        <v>Humlebo</v>
      </c>
      <c r="D1176" s="14" t="str">
        <f t="shared" ca="1" si="237"/>
        <v>22</v>
      </c>
      <c r="E1176" s="14" t="str">
        <f t="shared" ca="1" si="238"/>
        <v>6yy</v>
      </c>
      <c r="F1176" s="1">
        <f t="shared" ca="1" si="239"/>
        <v>130</v>
      </c>
      <c r="G1176" s="1">
        <f t="shared" ca="1" si="240"/>
        <v>109</v>
      </c>
      <c r="H1176" s="1">
        <f t="shared" ca="1" si="241"/>
        <v>1978</v>
      </c>
      <c r="I1176" s="1" t="str">
        <f ca="1">INDEX(Relationstabel!$C$3:$K$10,MATCH(INDIRECT($A$1&amp;"J"&amp;A1176),Relationstabel!$A$3:$A$10,0),MATCH(IFERROR(VALUE(INDIRECT($A$1&amp;"K"&amp;A1176)),0),Relationstabel!$C$1:$K$1,0))</f>
        <v>Fjernvarme/ Blokvarme</v>
      </c>
      <c r="J1176" s="1" t="str">
        <f ca="1">INDEX(Anvendelseskode!B:B,MATCH($F1176,Anvendelseskode!$A:$A,0))</f>
        <v>Række-, kæde-, dobbelthus (lodret adskillelse mellem enhederne)</v>
      </c>
      <c r="K1176" s="1" t="str">
        <f ca="1">INDEX(Anvendelseskode!C:C,MATCH($F1176,Anvendelseskode!$A:$A,0))</f>
        <v>Række-, kæde og dobbelthuse</v>
      </c>
      <c r="L1176" s="1" t="str">
        <f ca="1">INDEX(Anvendelseskode!D:D,MATCH($F1176,Anvendelseskode!$A:$A,0))</f>
        <v>Private husholdninger</v>
      </c>
      <c r="M1176" s="1" t="str">
        <f ca="1">IFERROR(INDEX(SBi!$2:$2,MATCH(H1176,SBi!$1:$1,1)),SBi!$K$2)</f>
        <v>1973-1978</v>
      </c>
      <c r="N1176" s="1">
        <f ca="1">INDEX(SBi!$C$3:$K$28,MATCH(F1176,SBi!$B$3:$B$28,0),MATCH(M1176,SBi!$C$2:$K$2,0))</f>
        <v>112.6</v>
      </c>
      <c r="O1176" s="16">
        <f t="shared" ca="1" si="242"/>
        <v>12.273399999999999</v>
      </c>
      <c r="P1176" s="16" t="str">
        <f ca="1">IFERROR(INDEX(VpD!$2:$2,MATCH(H1176,VpD!$1:$1,1)),VpD!$I$2)</f>
        <v>1973-1978</v>
      </c>
      <c r="Q1176" s="1">
        <f ca="1">INDEX(VpD!$C$3:$I$27,MATCH(F1176,VpD!$B$3:$B$27,0),MATCH(P1176,VpD!$C$2:$I$2,0))</f>
        <v>98</v>
      </c>
      <c r="R1176" s="16">
        <f t="shared" ca="1" si="243"/>
        <v>10.682</v>
      </c>
      <c r="S1176" s="14">
        <f t="shared" ca="1" si="244"/>
        <v>713505.4</v>
      </c>
      <c r="T1176" s="14">
        <f t="shared" ca="1" si="245"/>
        <v>6169757.3799999999</v>
      </c>
      <c r="U1176" s="14" t="str">
        <f t="shared" ca="1" si="246"/>
        <v>0A3F507E-1947-32B8-E044-0003BA298018</v>
      </c>
    </row>
    <row r="1177" spans="1:21" s="14" customFormat="1" x14ac:dyDescent="0.25">
      <c r="A1177" s="14">
        <f t="shared" si="234"/>
        <v>1177</v>
      </c>
      <c r="B1177" s="14" t="str">
        <f t="shared" ca="1" si="235"/>
        <v>55CC9880-ACE0-4A09-915F-47230779A918</v>
      </c>
      <c r="C1177" s="14" t="str">
        <f t="shared" ca="1" si="236"/>
        <v>Hyttekrogen</v>
      </c>
      <c r="D1177" s="14" t="str">
        <f t="shared" ca="1" si="237"/>
        <v>3</v>
      </c>
      <c r="E1177" s="14" t="str">
        <f t="shared" ca="1" si="238"/>
        <v>24cæ</v>
      </c>
      <c r="F1177" s="1">
        <f t="shared" ca="1" si="239"/>
        <v>120</v>
      </c>
      <c r="G1177" s="1">
        <f t="shared" ca="1" si="240"/>
        <v>129</v>
      </c>
      <c r="H1177" s="1">
        <f t="shared" ca="1" si="241"/>
        <v>1962</v>
      </c>
      <c r="I1177" s="1" t="str">
        <f ca="1">INDEX(Relationstabel!$C$3:$K$10,MATCH(INDIRECT($A$1&amp;"J"&amp;A1177),Relationstabel!$A$3:$A$10,0),MATCH(IFERROR(VALUE(INDIRECT($A$1&amp;"K"&amp;A1177)),0),Relationstabel!$C$1:$K$1,0))</f>
        <v>Naturgas</v>
      </c>
      <c r="J1177" s="1" t="str">
        <f ca="1">INDEX(Anvendelseskode!B:B,MATCH($F1177,Anvendelseskode!$A:$A,0))</f>
        <v>Fritliggende enfamilieshus (parcelhus)</v>
      </c>
      <c r="K1177" s="1" t="str">
        <f ca="1">INDEX(Anvendelseskode!C:C,MATCH($F1177,Anvendelseskode!$A:$A,0))</f>
        <v>Parcelhuse</v>
      </c>
      <c r="L1177" s="1" t="str">
        <f ca="1">INDEX(Anvendelseskode!D:D,MATCH($F1177,Anvendelseskode!$A:$A,0))</f>
        <v>Private husholdninger</v>
      </c>
      <c r="M1177" s="1" t="str">
        <f ca="1">IFERROR(INDEX(SBi!$2:$2,MATCH(H1177,SBi!$1:$1,1)),SBi!$K$2)</f>
        <v>1961-1972</v>
      </c>
      <c r="N1177" s="1">
        <f ca="1">INDEX(SBi!$C$3:$K$28,MATCH(F1177,SBi!$B$3:$B$28,0),MATCH(M1177,SBi!$C$2:$K$2,0))</f>
        <v>134.30000000000001</v>
      </c>
      <c r="O1177" s="16">
        <f t="shared" ca="1" si="242"/>
        <v>17.3247</v>
      </c>
      <c r="P1177" s="16" t="str">
        <f ca="1">IFERROR(INDEX(VpD!$2:$2,MATCH(H1177,VpD!$1:$1,1)),VpD!$I$2)</f>
        <v>1961-1972</v>
      </c>
      <c r="Q1177" s="1">
        <f ca="1">INDEX(VpD!$C$3:$I$27,MATCH(F1177,VpD!$B$3:$B$27,0),MATCH(P1177,VpD!$C$2:$I$2,0))</f>
        <v>143</v>
      </c>
      <c r="R1177" s="16">
        <f t="shared" ca="1" si="243"/>
        <v>18.446999999999999</v>
      </c>
      <c r="S1177" s="14">
        <f t="shared" ca="1" si="244"/>
        <v>713895.36</v>
      </c>
      <c r="T1177" s="14">
        <f t="shared" ca="1" si="245"/>
        <v>6169041.4199999999</v>
      </c>
      <c r="U1177" s="14" t="str">
        <f t="shared" ca="1" si="246"/>
        <v>0A3F507E-1A47-32B8-E044-0003BA298018</v>
      </c>
    </row>
    <row r="1178" spans="1:21" s="14" customFormat="1" x14ac:dyDescent="0.25">
      <c r="A1178" s="14">
        <f t="shared" si="234"/>
        <v>1178</v>
      </c>
      <c r="B1178" s="14" t="str">
        <f t="shared" ca="1" si="235"/>
        <v>54E06111-E149-45EA-AF47-3B51C6E30150</v>
      </c>
      <c r="C1178" s="14" t="str">
        <f t="shared" ca="1" si="236"/>
        <v>Humlebo</v>
      </c>
      <c r="D1178" s="14" t="str">
        <f t="shared" ca="1" si="237"/>
        <v>32</v>
      </c>
      <c r="E1178" s="14" t="str">
        <f t="shared" ca="1" si="238"/>
        <v>6zb</v>
      </c>
      <c r="F1178" s="1">
        <f t="shared" ca="1" si="239"/>
        <v>130</v>
      </c>
      <c r="G1178" s="1">
        <f t="shared" ca="1" si="240"/>
        <v>112</v>
      </c>
      <c r="H1178" s="1">
        <f t="shared" ca="1" si="241"/>
        <v>1978</v>
      </c>
      <c r="I1178" s="1" t="str">
        <f ca="1">INDEX(Relationstabel!$C$3:$K$10,MATCH(INDIRECT($A$1&amp;"J"&amp;A1178),Relationstabel!$A$3:$A$10,0),MATCH(IFERROR(VALUE(INDIRECT($A$1&amp;"K"&amp;A1178)),0),Relationstabel!$C$1:$K$1,0))</f>
        <v>Fjernvarme/ Blokvarme</v>
      </c>
      <c r="J1178" s="1" t="str">
        <f ca="1">INDEX(Anvendelseskode!B:B,MATCH($F1178,Anvendelseskode!$A:$A,0))</f>
        <v>Række-, kæde-, dobbelthus (lodret adskillelse mellem enhederne)</v>
      </c>
      <c r="K1178" s="1" t="str">
        <f ca="1">INDEX(Anvendelseskode!C:C,MATCH($F1178,Anvendelseskode!$A:$A,0))</f>
        <v>Række-, kæde og dobbelthuse</v>
      </c>
      <c r="L1178" s="1" t="str">
        <f ca="1">INDEX(Anvendelseskode!D:D,MATCH($F1178,Anvendelseskode!$A:$A,0))</f>
        <v>Private husholdninger</v>
      </c>
      <c r="M1178" s="1" t="str">
        <f ca="1">IFERROR(INDEX(SBi!$2:$2,MATCH(H1178,SBi!$1:$1,1)),SBi!$K$2)</f>
        <v>1973-1978</v>
      </c>
      <c r="N1178" s="1">
        <f ca="1">INDEX(SBi!$C$3:$K$28,MATCH(F1178,SBi!$B$3:$B$28,0),MATCH(M1178,SBi!$C$2:$K$2,0))</f>
        <v>112.6</v>
      </c>
      <c r="O1178" s="16">
        <f t="shared" ca="1" si="242"/>
        <v>12.611199999999998</v>
      </c>
      <c r="P1178" s="16" t="str">
        <f ca="1">IFERROR(INDEX(VpD!$2:$2,MATCH(H1178,VpD!$1:$1,1)),VpD!$I$2)</f>
        <v>1973-1978</v>
      </c>
      <c r="Q1178" s="1">
        <f ca="1">INDEX(VpD!$C$3:$I$27,MATCH(F1178,VpD!$B$3:$B$27,0),MATCH(P1178,VpD!$C$2:$I$2,0))</f>
        <v>98</v>
      </c>
      <c r="R1178" s="16">
        <f t="shared" ca="1" si="243"/>
        <v>10.976000000000001</v>
      </c>
      <c r="S1178" s="14">
        <f t="shared" ca="1" si="244"/>
        <v>713520.47</v>
      </c>
      <c r="T1178" s="14">
        <f t="shared" ca="1" si="245"/>
        <v>6169732.8600000003</v>
      </c>
      <c r="U1178" s="14" t="str">
        <f t="shared" ca="1" si="246"/>
        <v>0A3F507E-1950-32B8-E044-0003BA298018</v>
      </c>
    </row>
    <row r="1179" spans="1:21" s="14" customFormat="1" x14ac:dyDescent="0.25">
      <c r="A1179" s="14">
        <f t="shared" si="234"/>
        <v>1179</v>
      </c>
      <c r="B1179" s="14" t="str">
        <f t="shared" ca="1" si="235"/>
        <v>AA4B1C1D-8AE9-4DCC-AED5-73108039F13A</v>
      </c>
      <c r="C1179" s="14" t="str">
        <f t="shared" ca="1" si="236"/>
        <v>Hyttekrogen</v>
      </c>
      <c r="D1179" s="14" t="str">
        <f t="shared" ca="1" si="237"/>
        <v>12</v>
      </c>
      <c r="E1179" s="14" t="str">
        <f t="shared" ca="1" si="238"/>
        <v>24cb</v>
      </c>
      <c r="F1179" s="1">
        <f t="shared" ca="1" si="239"/>
        <v>120</v>
      </c>
      <c r="G1179" s="1">
        <f t="shared" ca="1" si="240"/>
        <v>155</v>
      </c>
      <c r="H1179" s="1">
        <f t="shared" ca="1" si="241"/>
        <v>2016</v>
      </c>
      <c r="I1179" s="1" t="str">
        <f ca="1">INDEX(Relationstabel!$C$3:$K$10,MATCH(INDIRECT($A$1&amp;"J"&amp;A1179),Relationstabel!$A$3:$A$10,0),MATCH(IFERROR(VALUE(INDIRECT($A$1&amp;"K"&amp;A1179)),0),Relationstabel!$C$1:$K$1,0))</f>
        <v>Naturgas</v>
      </c>
      <c r="J1179" s="1" t="str">
        <f ca="1">INDEX(Anvendelseskode!B:B,MATCH($F1179,Anvendelseskode!$A:$A,0))</f>
        <v>Fritliggende enfamilieshus (parcelhus)</v>
      </c>
      <c r="K1179" s="1" t="str">
        <f ca="1">INDEX(Anvendelseskode!C:C,MATCH($F1179,Anvendelseskode!$A:$A,0))</f>
        <v>Parcelhuse</v>
      </c>
      <c r="L1179" s="1" t="str">
        <f ca="1">INDEX(Anvendelseskode!D:D,MATCH($F1179,Anvendelseskode!$A:$A,0))</f>
        <v>Private husholdninger</v>
      </c>
      <c r="M1179" s="1" t="str">
        <f ca="1">IFERROR(INDEX(SBi!$2:$2,MATCH(H1179,SBi!$1:$1,1)),SBi!$K$2)</f>
        <v>Efter 2006</v>
      </c>
      <c r="N1179" s="1">
        <f ca="1">INDEX(SBi!$C$3:$K$28,MATCH(F1179,SBi!$B$3:$B$28,0),MATCH(M1179,SBi!$C$2:$K$2,0))</f>
        <v>67.3</v>
      </c>
      <c r="O1179" s="16">
        <f t="shared" ca="1" si="242"/>
        <v>10.4315</v>
      </c>
      <c r="P1179" s="16" t="str">
        <f ca="1">IFERROR(INDEX(VpD!$2:$2,MATCH(H1179,VpD!$1:$1,1)),VpD!$I$2)</f>
        <v>&gt;1998</v>
      </c>
      <c r="Q1179" s="1">
        <f ca="1">INDEX(VpD!$C$3:$I$27,MATCH(F1179,VpD!$B$3:$B$27,0),MATCH(P1179,VpD!$C$2:$I$2,0))</f>
        <v>72</v>
      </c>
      <c r="R1179" s="16">
        <f t="shared" ca="1" si="243"/>
        <v>11.16</v>
      </c>
      <c r="S1179" s="14">
        <f t="shared" ca="1" si="244"/>
        <v>713967.01</v>
      </c>
      <c r="T1179" s="14">
        <f t="shared" ca="1" si="245"/>
        <v>6169037.6299999999</v>
      </c>
      <c r="U1179" s="14" t="str">
        <f t="shared" ca="1" si="246"/>
        <v>0A3F507E-1A50-32B8-E044-0003BA298018</v>
      </c>
    </row>
    <row r="1180" spans="1:21" s="14" customFormat="1" x14ac:dyDescent="0.25">
      <c r="A1180" s="14">
        <f t="shared" si="234"/>
        <v>1180</v>
      </c>
      <c r="B1180" s="14" t="str">
        <f t="shared" ca="1" si="235"/>
        <v>097B0621-79CF-41EE-B813-127C4B16CAB4</v>
      </c>
      <c r="C1180" s="14" t="str">
        <f t="shared" ca="1" si="236"/>
        <v>Tandrupvej</v>
      </c>
      <c r="D1180" s="14" t="str">
        <f t="shared" ca="1" si="237"/>
        <v>15</v>
      </c>
      <c r="E1180" s="14" t="str">
        <f t="shared" ca="1" si="238"/>
        <v>18oa</v>
      </c>
      <c r="F1180" s="1">
        <f t="shared" ca="1" si="239"/>
        <v>120</v>
      </c>
      <c r="G1180" s="1">
        <f t="shared" ca="1" si="240"/>
        <v>155</v>
      </c>
      <c r="H1180" s="1">
        <f t="shared" ca="1" si="241"/>
        <v>1976</v>
      </c>
      <c r="I1180" s="1" t="str">
        <f ca="1">INDEX(Relationstabel!$C$3:$K$10,MATCH(INDIRECT($A$1&amp;"J"&amp;A1180),Relationstabel!$A$3:$A$10,0),MATCH(IFERROR(VALUE(INDIRECT($A$1&amp;"K"&amp;A1180)),0),Relationstabel!$C$1:$K$1,0))</f>
        <v>Naturgas</v>
      </c>
      <c r="J1180" s="1" t="str">
        <f ca="1">INDEX(Anvendelseskode!B:B,MATCH($F1180,Anvendelseskode!$A:$A,0))</f>
        <v>Fritliggende enfamilieshus (parcelhus)</v>
      </c>
      <c r="K1180" s="1" t="str">
        <f ca="1">INDEX(Anvendelseskode!C:C,MATCH($F1180,Anvendelseskode!$A:$A,0))</f>
        <v>Parcelhuse</v>
      </c>
      <c r="L1180" s="1" t="str">
        <f ca="1">INDEX(Anvendelseskode!D:D,MATCH($F1180,Anvendelseskode!$A:$A,0))</f>
        <v>Private husholdninger</v>
      </c>
      <c r="M1180" s="1" t="str">
        <f ca="1">IFERROR(INDEX(SBi!$2:$2,MATCH(H1180,SBi!$1:$1,1)),SBi!$K$2)</f>
        <v>1973-1978</v>
      </c>
      <c r="N1180" s="1">
        <f ca="1">INDEX(SBi!$C$3:$K$28,MATCH(F1180,SBi!$B$3:$B$28,0),MATCH(M1180,SBi!$C$2:$K$2,0))</f>
        <v>119.8</v>
      </c>
      <c r="O1180" s="16">
        <f t="shared" ca="1" si="242"/>
        <v>18.568999999999999</v>
      </c>
      <c r="P1180" s="16" t="str">
        <f ca="1">IFERROR(INDEX(VpD!$2:$2,MATCH(H1180,VpD!$1:$1,1)),VpD!$I$2)</f>
        <v>1973-1978</v>
      </c>
      <c r="Q1180" s="1">
        <f ca="1">INDEX(VpD!$C$3:$I$27,MATCH(F1180,VpD!$B$3:$B$27,0),MATCH(P1180,VpD!$C$2:$I$2,0))</f>
        <v>117</v>
      </c>
      <c r="R1180" s="16">
        <f t="shared" ca="1" si="243"/>
        <v>18.135000000000002</v>
      </c>
      <c r="S1180" s="14">
        <f t="shared" ca="1" si="244"/>
        <v>712303.91</v>
      </c>
      <c r="T1180" s="14">
        <f t="shared" ca="1" si="245"/>
        <v>6169067.4000000004</v>
      </c>
      <c r="U1180" s="14" t="str">
        <f t="shared" ca="1" si="246"/>
        <v>0A3F507E-2353-32B8-E044-0003BA298018</v>
      </c>
    </row>
    <row r="1181" spans="1:21" s="14" customFormat="1" x14ac:dyDescent="0.25">
      <c r="A1181" s="14">
        <f t="shared" si="234"/>
        <v>1181</v>
      </c>
      <c r="B1181" s="14" t="str">
        <f t="shared" ca="1" si="235"/>
        <v>11F39F48-332C-40B3-86B0-1CEF7E2602B9</v>
      </c>
      <c r="C1181" s="14" t="str">
        <f t="shared" ca="1" si="236"/>
        <v>Søholmvej</v>
      </c>
      <c r="D1181" s="14" t="str">
        <f t="shared" ca="1" si="237"/>
        <v>6</v>
      </c>
      <c r="E1181" s="14" t="str">
        <f t="shared" ca="1" si="238"/>
        <v>6ab</v>
      </c>
      <c r="F1181" s="1">
        <f t="shared" ca="1" si="239"/>
        <v>120</v>
      </c>
      <c r="G1181" s="1">
        <f t="shared" ca="1" si="240"/>
        <v>153</v>
      </c>
      <c r="H1181" s="1">
        <f t="shared" ca="1" si="241"/>
        <v>1995</v>
      </c>
      <c r="I1181" s="1" t="str">
        <f ca="1">INDEX(Relationstabel!$C$3:$K$10,MATCH(INDIRECT($A$1&amp;"J"&amp;A1181),Relationstabel!$A$3:$A$10,0),MATCH(IFERROR(VALUE(INDIRECT($A$1&amp;"K"&amp;A1181)),0),Relationstabel!$C$1:$K$1,0))</f>
        <v>Elvarme</v>
      </c>
      <c r="J1181" s="1" t="str">
        <f ca="1">INDEX(Anvendelseskode!B:B,MATCH($F1181,Anvendelseskode!$A:$A,0))</f>
        <v>Fritliggende enfamilieshus (parcelhus)</v>
      </c>
      <c r="K1181" s="1" t="str">
        <f ca="1">INDEX(Anvendelseskode!C:C,MATCH($F1181,Anvendelseskode!$A:$A,0))</f>
        <v>Parcelhuse</v>
      </c>
      <c r="L1181" s="1" t="str">
        <f ca="1">INDEX(Anvendelseskode!D:D,MATCH($F1181,Anvendelseskode!$A:$A,0))</f>
        <v>Private husholdninger</v>
      </c>
      <c r="M1181" s="1" t="str">
        <f ca="1">IFERROR(INDEX(SBi!$2:$2,MATCH(H1181,SBi!$1:$1,1)),SBi!$K$2)</f>
        <v>1979-1998</v>
      </c>
      <c r="N1181" s="1">
        <f ca="1">INDEX(SBi!$C$3:$K$28,MATCH(F1181,SBi!$B$3:$B$28,0),MATCH(M1181,SBi!$C$2:$K$2,0))</f>
        <v>105.4</v>
      </c>
      <c r="O1181" s="16">
        <f t="shared" ca="1" si="242"/>
        <v>16.126200000000001</v>
      </c>
      <c r="P1181" s="16" t="str">
        <f ca="1">IFERROR(INDEX(VpD!$2:$2,MATCH(H1181,VpD!$1:$1,1)),VpD!$I$2)</f>
        <v>1979-1998</v>
      </c>
      <c r="Q1181" s="1">
        <f ca="1">INDEX(VpD!$C$3:$I$27,MATCH(F1181,VpD!$B$3:$B$27,0),MATCH(P1181,VpD!$C$2:$I$2,0))</f>
        <v>90</v>
      </c>
      <c r="R1181" s="16">
        <f t="shared" ca="1" si="243"/>
        <v>13.77</v>
      </c>
      <c r="S1181" s="14">
        <f t="shared" ca="1" si="244"/>
        <v>713388.7</v>
      </c>
      <c r="T1181" s="14">
        <f t="shared" ca="1" si="245"/>
        <v>6168513.2400000002</v>
      </c>
      <c r="U1181" s="14" t="str">
        <f t="shared" ca="1" si="246"/>
        <v>0A3F507E-2337-32B8-E044-0003BA298018</v>
      </c>
    </row>
    <row r="1182" spans="1:21" s="14" customFormat="1" x14ac:dyDescent="0.25">
      <c r="A1182" s="14">
        <f t="shared" si="234"/>
        <v>1182</v>
      </c>
      <c r="B1182" s="14" t="str">
        <f t="shared" ca="1" si="235"/>
        <v>CBCAE8EB-EBA6-4FE8-9A20-0610EE25E62F</v>
      </c>
      <c r="C1182" s="14" t="str">
        <f t="shared" ca="1" si="236"/>
        <v>Søholmvej</v>
      </c>
      <c r="D1182" s="14" t="str">
        <f t="shared" ca="1" si="237"/>
        <v>8</v>
      </c>
      <c r="E1182" s="14" t="str">
        <f t="shared" ca="1" si="238"/>
        <v>6p</v>
      </c>
      <c r="F1182" s="1">
        <f t="shared" ca="1" si="239"/>
        <v>120</v>
      </c>
      <c r="G1182" s="1">
        <f t="shared" ca="1" si="240"/>
        <v>209</v>
      </c>
      <c r="H1182" s="1">
        <f t="shared" ca="1" si="241"/>
        <v>1981</v>
      </c>
      <c r="I1182" s="1" t="str">
        <f ca="1">INDEX(Relationstabel!$C$3:$K$10,MATCH(INDIRECT($A$1&amp;"J"&amp;A1182),Relationstabel!$A$3:$A$10,0),MATCH(IFERROR(VALUE(INDIRECT($A$1&amp;"K"&amp;A1182)),0),Relationstabel!$C$1:$K$1,0))</f>
        <v>Naturgas</v>
      </c>
      <c r="J1182" s="1" t="str">
        <f ca="1">INDEX(Anvendelseskode!B:B,MATCH($F1182,Anvendelseskode!$A:$A,0))</f>
        <v>Fritliggende enfamilieshus (parcelhus)</v>
      </c>
      <c r="K1182" s="1" t="str">
        <f ca="1">INDEX(Anvendelseskode!C:C,MATCH($F1182,Anvendelseskode!$A:$A,0))</f>
        <v>Parcelhuse</v>
      </c>
      <c r="L1182" s="1" t="str">
        <f ca="1">INDEX(Anvendelseskode!D:D,MATCH($F1182,Anvendelseskode!$A:$A,0))</f>
        <v>Private husholdninger</v>
      </c>
      <c r="M1182" s="1" t="str">
        <f ca="1">IFERROR(INDEX(SBi!$2:$2,MATCH(H1182,SBi!$1:$1,1)),SBi!$K$2)</f>
        <v>1979-1998</v>
      </c>
      <c r="N1182" s="1">
        <f ca="1">INDEX(SBi!$C$3:$K$28,MATCH(F1182,SBi!$B$3:$B$28,0),MATCH(M1182,SBi!$C$2:$K$2,0))</f>
        <v>105.4</v>
      </c>
      <c r="O1182" s="16">
        <f t="shared" ca="1" si="242"/>
        <v>22.028600000000001</v>
      </c>
      <c r="P1182" s="16" t="str">
        <f ca="1">IFERROR(INDEX(VpD!$2:$2,MATCH(H1182,VpD!$1:$1,1)),VpD!$I$2)</f>
        <v>1979-1998</v>
      </c>
      <c r="Q1182" s="1">
        <f ca="1">INDEX(VpD!$C$3:$I$27,MATCH(F1182,VpD!$B$3:$B$27,0),MATCH(P1182,VpD!$C$2:$I$2,0))</f>
        <v>90</v>
      </c>
      <c r="R1182" s="16">
        <f t="shared" ca="1" si="243"/>
        <v>18.809999999999999</v>
      </c>
      <c r="S1182" s="14">
        <f t="shared" ca="1" si="244"/>
        <v>713398.08</v>
      </c>
      <c r="T1182" s="14">
        <f t="shared" ca="1" si="245"/>
        <v>6168537.75</v>
      </c>
      <c r="U1182" s="14" t="str">
        <f t="shared" ca="1" si="246"/>
        <v>0A3F507E-2338-32B8-E044-0003BA298018</v>
      </c>
    </row>
    <row r="1183" spans="1:21" s="14" customFormat="1" x14ac:dyDescent="0.25">
      <c r="A1183" s="14">
        <f t="shared" si="234"/>
        <v>1183</v>
      </c>
      <c r="B1183" s="14" t="str">
        <f t="shared" ca="1" si="235"/>
        <v>2A30FC6C-763A-41D1-A3F9-8D70B25A51E3</v>
      </c>
      <c r="C1183" s="14" t="str">
        <f t="shared" ca="1" si="236"/>
        <v>Gammelgårds Alle</v>
      </c>
      <c r="D1183" s="14" t="str">
        <f t="shared" ca="1" si="237"/>
        <v>11</v>
      </c>
      <c r="E1183" s="14" t="str">
        <f t="shared" ca="1" si="238"/>
        <v>3am</v>
      </c>
      <c r="F1183" s="1">
        <f t="shared" ca="1" si="239"/>
        <v>140</v>
      </c>
      <c r="G1183" s="1">
        <f t="shared" ca="1" si="240"/>
        <v>1578</v>
      </c>
      <c r="H1183" s="1">
        <f t="shared" ca="1" si="241"/>
        <v>1966</v>
      </c>
      <c r="I1183" s="1" t="str">
        <f ca="1">INDEX(Relationstabel!$C$3:$K$10,MATCH(INDIRECT($A$1&amp;"J"&amp;A1183),Relationstabel!$A$3:$A$10,0),MATCH(IFERROR(VALUE(INDIRECT($A$1&amp;"K"&amp;A1183)),0),Relationstabel!$C$1:$K$1,0))</f>
        <v>Fjernvarme/ Blokvarme</v>
      </c>
      <c r="J1183" s="1" t="str">
        <f ca="1">INDEX(Anvendelseskode!B:B,MATCH($F1183,Anvendelseskode!$A:$A,0))</f>
        <v>Etageboligbebyggelse</v>
      </c>
      <c r="K1183" s="1" t="str">
        <f ca="1">INDEX(Anvendelseskode!C:C,MATCH($F1183,Anvendelseskode!$A:$A,0))</f>
        <v>Etageboligbebyggelse</v>
      </c>
      <c r="L1183" s="1" t="str">
        <f ca="1">INDEX(Anvendelseskode!D:D,MATCH($F1183,Anvendelseskode!$A:$A,0))</f>
        <v>Private husholdninger</v>
      </c>
      <c r="M1183" s="1" t="str">
        <f ca="1">IFERROR(INDEX(SBi!$2:$2,MATCH(H1183,SBi!$1:$1,1)),SBi!$K$2)</f>
        <v>1961-1972</v>
      </c>
      <c r="N1183" s="1">
        <f ca="1">INDEX(SBi!$C$3:$K$28,MATCH(F1183,SBi!$B$3:$B$28,0),MATCH(M1183,SBi!$C$2:$K$2,0))</f>
        <v>132.30000000000001</v>
      </c>
      <c r="O1183" s="16">
        <f t="shared" ca="1" si="242"/>
        <v>208.76940000000002</v>
      </c>
      <c r="P1183" s="16" t="str">
        <f ca="1">IFERROR(INDEX(VpD!$2:$2,MATCH(H1183,VpD!$1:$1,1)),VpD!$I$2)</f>
        <v>1961-1972</v>
      </c>
      <c r="Q1183" s="1">
        <f ca="1">INDEX(VpD!$C$3:$I$27,MATCH(F1183,VpD!$B$3:$B$27,0),MATCH(P1183,VpD!$C$2:$I$2,0))</f>
        <v>126</v>
      </c>
      <c r="R1183" s="16">
        <f t="shared" ca="1" si="243"/>
        <v>198.828</v>
      </c>
      <c r="S1183" s="14">
        <f t="shared" ca="1" si="244"/>
        <v>713051.82</v>
      </c>
      <c r="T1183" s="14">
        <f t="shared" ca="1" si="245"/>
        <v>6169670.2699999996</v>
      </c>
      <c r="U1183" s="14" t="str">
        <f t="shared" ca="1" si="246"/>
        <v>0A3F507E-172B-32B8-E044-0003BA298018</v>
      </c>
    </row>
    <row r="1184" spans="1:21" s="14" customFormat="1" x14ac:dyDescent="0.25">
      <c r="A1184" s="14">
        <f t="shared" si="234"/>
        <v>1184</v>
      </c>
      <c r="B1184" s="14" t="str">
        <f t="shared" ca="1" si="235"/>
        <v>67245CF2-FE32-4D32-A9CE-69A14EAC8E9E</v>
      </c>
      <c r="C1184" s="14" t="str">
        <f t="shared" ca="1" si="236"/>
        <v>Kathrinebjergvej</v>
      </c>
      <c r="D1184" s="14" t="str">
        <f t="shared" ca="1" si="237"/>
        <v>15</v>
      </c>
      <c r="E1184" s="14" t="str">
        <f t="shared" ca="1" si="238"/>
        <v>10v</v>
      </c>
      <c r="F1184" s="1">
        <f t="shared" ca="1" si="239"/>
        <v>120</v>
      </c>
      <c r="G1184" s="1">
        <f t="shared" ca="1" si="240"/>
        <v>161</v>
      </c>
      <c r="H1184" s="1">
        <f t="shared" ca="1" si="241"/>
        <v>2013</v>
      </c>
      <c r="I1184" s="1" t="str">
        <f ca="1">INDEX(Relationstabel!$C$3:$K$10,MATCH(INDIRECT($A$1&amp;"J"&amp;A1184),Relationstabel!$A$3:$A$10,0),MATCH(IFERROR(VALUE(INDIRECT($A$1&amp;"K"&amp;A1184)),0),Relationstabel!$C$1:$K$1,0))</f>
        <v>Naturgas</v>
      </c>
      <c r="J1184" s="1" t="str">
        <f ca="1">INDEX(Anvendelseskode!B:B,MATCH($F1184,Anvendelseskode!$A:$A,0))</f>
        <v>Fritliggende enfamilieshus (parcelhus)</v>
      </c>
      <c r="K1184" s="1" t="str">
        <f ca="1">INDEX(Anvendelseskode!C:C,MATCH($F1184,Anvendelseskode!$A:$A,0))</f>
        <v>Parcelhuse</v>
      </c>
      <c r="L1184" s="1" t="str">
        <f ca="1">INDEX(Anvendelseskode!D:D,MATCH($F1184,Anvendelseskode!$A:$A,0))</f>
        <v>Private husholdninger</v>
      </c>
      <c r="M1184" s="1" t="str">
        <f ca="1">IFERROR(INDEX(SBi!$2:$2,MATCH(H1184,SBi!$1:$1,1)),SBi!$K$2)</f>
        <v>Efter 2006</v>
      </c>
      <c r="N1184" s="1">
        <f ca="1">INDEX(SBi!$C$3:$K$28,MATCH(F1184,SBi!$B$3:$B$28,0),MATCH(M1184,SBi!$C$2:$K$2,0))</f>
        <v>67.3</v>
      </c>
      <c r="O1184" s="16">
        <f t="shared" ca="1" si="242"/>
        <v>10.8353</v>
      </c>
      <c r="P1184" s="16" t="str">
        <f ca="1">IFERROR(INDEX(VpD!$2:$2,MATCH(H1184,VpD!$1:$1,1)),VpD!$I$2)</f>
        <v>&gt;1998</v>
      </c>
      <c r="Q1184" s="1">
        <f ca="1">INDEX(VpD!$C$3:$I$27,MATCH(F1184,VpD!$B$3:$B$27,0),MATCH(P1184,VpD!$C$2:$I$2,0))</f>
        <v>72</v>
      </c>
      <c r="R1184" s="16">
        <f t="shared" ca="1" si="243"/>
        <v>11.592000000000001</v>
      </c>
      <c r="S1184" s="14">
        <f t="shared" ca="1" si="244"/>
        <v>712990.04</v>
      </c>
      <c r="T1184" s="14">
        <f t="shared" ca="1" si="245"/>
        <v>6168524.2300000004</v>
      </c>
      <c r="U1184" s="14" t="str">
        <f t="shared" ca="1" si="246"/>
        <v>0A3F507E-1B2B-32B8-E044-0003BA298018</v>
      </c>
    </row>
    <row r="1185" spans="1:21" s="14" customFormat="1" x14ac:dyDescent="0.25">
      <c r="A1185" s="14">
        <f t="shared" si="234"/>
        <v>1185</v>
      </c>
      <c r="B1185" s="14" t="str">
        <f t="shared" ca="1" si="235"/>
        <v>28F4DD1D-EE0D-4D7B-9AE5-C2D37F7874AF</v>
      </c>
      <c r="C1185" s="14" t="str">
        <f t="shared" ca="1" si="236"/>
        <v>Løvenborgvej</v>
      </c>
      <c r="D1185" s="14" t="str">
        <f t="shared" ca="1" si="237"/>
        <v>11</v>
      </c>
      <c r="E1185" s="14" t="str">
        <f t="shared" ca="1" si="238"/>
        <v>24bd</v>
      </c>
      <c r="F1185" s="1">
        <f t="shared" ca="1" si="239"/>
        <v>510</v>
      </c>
      <c r="G1185" s="1">
        <f t="shared" ca="1" si="240"/>
        <v>39</v>
      </c>
      <c r="H1185" s="1">
        <f t="shared" ca="1" si="241"/>
        <v>1983</v>
      </c>
      <c r="I1185" s="1" t="str">
        <f ca="1">INDEX(Relationstabel!$C$3:$K$10,MATCH(INDIRECT($A$1&amp;"J"&amp;A1185),Relationstabel!$A$3:$A$10,0),MATCH(IFERROR(VALUE(INDIRECT($A$1&amp;"K"&amp;A1185)),0),Relationstabel!$C$1:$K$1,0))</f>
        <v>Elvarme</v>
      </c>
      <c r="J1185" s="1" t="str">
        <f ca="1">INDEX(Anvendelseskode!B:B,MATCH($F1185,Anvendelseskode!$A:$A,0))</f>
        <v>Sommerhuse</v>
      </c>
      <c r="K1185" s="1" t="str">
        <f ca="1">INDEX(Anvendelseskode!C:C,MATCH($F1185,Anvendelseskode!$A:$A,0))</f>
        <v>Sommerhuse</v>
      </c>
      <c r="L1185" s="1" t="str">
        <f ca="1">INDEX(Anvendelseskode!D:D,MATCH($F1185,Anvendelseskode!$A:$A,0))</f>
        <v>Private husholdninger</v>
      </c>
      <c r="M1185" s="1" t="str">
        <f ca="1">IFERROR(INDEX(SBi!$2:$2,MATCH(H1185,SBi!$1:$1,1)),SBi!$K$2)</f>
        <v>1979-1998</v>
      </c>
      <c r="N1185" s="1">
        <f ca="1">INDEX(SBi!$C$3:$K$28,MATCH(F1185,SBi!$B$3:$B$28,0),MATCH(M1185,SBi!$C$2:$K$2,0))</f>
        <v>134.80000000000001</v>
      </c>
      <c r="O1185" s="16">
        <f t="shared" ca="1" si="242"/>
        <v>5.257200000000001</v>
      </c>
      <c r="P1185" s="16" t="str">
        <f ca="1">IFERROR(INDEX(VpD!$2:$2,MATCH(H1185,VpD!$1:$1,1)),VpD!$I$2)</f>
        <v>1979-1998</v>
      </c>
      <c r="Q1185" s="1">
        <f ca="1">INDEX(VpD!$C$3:$I$27,MATCH(F1185,VpD!$B$3:$B$27,0),MATCH(P1185,VpD!$C$2:$I$2,0))</f>
        <v>42</v>
      </c>
      <c r="R1185" s="16">
        <f t="shared" ca="1" si="243"/>
        <v>1.6379999999999999</v>
      </c>
      <c r="S1185" s="14">
        <f t="shared" ca="1" si="244"/>
        <v>714155.79</v>
      </c>
      <c r="T1185" s="14">
        <f t="shared" ca="1" si="245"/>
        <v>6168678.8300000001</v>
      </c>
      <c r="U1185" s="14" t="str">
        <f t="shared" ca="1" si="246"/>
        <v>0A3F507E-1D2B-32B8-E044-0003BA298018</v>
      </c>
    </row>
    <row r="1186" spans="1:21" s="14" customFormat="1" x14ac:dyDescent="0.25">
      <c r="A1186" s="14">
        <f t="shared" si="234"/>
        <v>1186</v>
      </c>
      <c r="B1186" s="14" t="str">
        <f t="shared" ca="1" si="235"/>
        <v>4A7DB26D-DD45-4428-B438-9167F563EC0C</v>
      </c>
      <c r="C1186" s="14" t="str">
        <f t="shared" ca="1" si="236"/>
        <v>Næsbyholmsvej</v>
      </c>
      <c r="D1186" s="14" t="str">
        <f t="shared" ca="1" si="237"/>
        <v>9</v>
      </c>
      <c r="E1186" s="14" t="str">
        <f t="shared" ca="1" si="238"/>
        <v>6cc</v>
      </c>
      <c r="F1186" s="1">
        <f t="shared" ca="1" si="239"/>
        <v>120</v>
      </c>
      <c r="G1186" s="1">
        <f t="shared" ca="1" si="240"/>
        <v>133</v>
      </c>
      <c r="H1186" s="1">
        <f t="shared" ca="1" si="241"/>
        <v>1984</v>
      </c>
      <c r="I1186" s="1" t="str">
        <f ca="1">INDEX(Relationstabel!$C$3:$K$10,MATCH(INDIRECT($A$1&amp;"J"&amp;A1186),Relationstabel!$A$3:$A$10,0),MATCH(IFERROR(VALUE(INDIRECT($A$1&amp;"K"&amp;A1186)),0),Relationstabel!$C$1:$K$1,0))</f>
        <v>Elvarme</v>
      </c>
      <c r="J1186" s="1" t="str">
        <f ca="1">INDEX(Anvendelseskode!B:B,MATCH($F1186,Anvendelseskode!$A:$A,0))</f>
        <v>Fritliggende enfamilieshus (parcelhus)</v>
      </c>
      <c r="K1186" s="1" t="str">
        <f ca="1">INDEX(Anvendelseskode!C:C,MATCH($F1186,Anvendelseskode!$A:$A,0))</f>
        <v>Parcelhuse</v>
      </c>
      <c r="L1186" s="1" t="str">
        <f ca="1">INDEX(Anvendelseskode!D:D,MATCH($F1186,Anvendelseskode!$A:$A,0))</f>
        <v>Private husholdninger</v>
      </c>
      <c r="M1186" s="1" t="str">
        <f ca="1">IFERROR(INDEX(SBi!$2:$2,MATCH(H1186,SBi!$1:$1,1)),SBi!$K$2)</f>
        <v>1979-1998</v>
      </c>
      <c r="N1186" s="1">
        <f ca="1">INDEX(SBi!$C$3:$K$28,MATCH(F1186,SBi!$B$3:$B$28,0),MATCH(M1186,SBi!$C$2:$K$2,0))</f>
        <v>105.4</v>
      </c>
      <c r="O1186" s="16">
        <f t="shared" ca="1" si="242"/>
        <v>14.0182</v>
      </c>
      <c r="P1186" s="16" t="str">
        <f ca="1">IFERROR(INDEX(VpD!$2:$2,MATCH(H1186,VpD!$1:$1,1)),VpD!$I$2)</f>
        <v>1979-1998</v>
      </c>
      <c r="Q1186" s="1">
        <f ca="1">INDEX(VpD!$C$3:$I$27,MATCH(F1186,VpD!$B$3:$B$27,0),MATCH(P1186,VpD!$C$2:$I$2,0))</f>
        <v>90</v>
      </c>
      <c r="R1186" s="16">
        <f t="shared" ca="1" si="243"/>
        <v>11.97</v>
      </c>
      <c r="S1186" s="14">
        <f t="shared" ca="1" si="244"/>
        <v>713402</v>
      </c>
      <c r="T1186" s="14">
        <f t="shared" ca="1" si="245"/>
        <v>6168661.6799999997</v>
      </c>
      <c r="U1186" s="14" t="str">
        <f t="shared" ca="1" si="246"/>
        <v>0A3F507E-1E2B-32B8-E044-0003BA298018</v>
      </c>
    </row>
    <row r="1187" spans="1:21" s="14" customFormat="1" x14ac:dyDescent="0.25">
      <c r="A1187" s="14">
        <f t="shared" si="234"/>
        <v>1187</v>
      </c>
      <c r="B1187" s="14" t="str">
        <f t="shared" ca="1" si="235"/>
        <v>633F5210-3332-4C8F-B627-3A6B142831A3</v>
      </c>
      <c r="C1187" s="14" t="str">
        <f t="shared" ca="1" si="236"/>
        <v>Rendsagervej</v>
      </c>
      <c r="D1187" s="14" t="str">
        <f t="shared" ca="1" si="237"/>
        <v>191</v>
      </c>
      <c r="E1187" s="14" t="str">
        <f t="shared" ca="1" si="238"/>
        <v>9ly</v>
      </c>
      <c r="F1187" s="1">
        <f t="shared" ca="1" si="239"/>
        <v>120</v>
      </c>
      <c r="G1187" s="1">
        <f t="shared" ca="1" si="240"/>
        <v>109</v>
      </c>
      <c r="H1187" s="1">
        <f t="shared" ca="1" si="241"/>
        <v>1973</v>
      </c>
      <c r="I1187" s="1" t="str">
        <f ca="1">INDEX(Relationstabel!$C$3:$K$10,MATCH(INDIRECT($A$1&amp;"J"&amp;A1187),Relationstabel!$A$3:$A$10,0),MATCH(IFERROR(VALUE(INDIRECT($A$1&amp;"K"&amp;A1187)),0),Relationstabel!$C$1:$K$1,0))</f>
        <v>Olie</v>
      </c>
      <c r="J1187" s="1" t="str">
        <f ca="1">INDEX(Anvendelseskode!B:B,MATCH($F1187,Anvendelseskode!$A:$A,0))</f>
        <v>Fritliggende enfamilieshus (parcelhus)</v>
      </c>
      <c r="K1187" s="1" t="str">
        <f ca="1">INDEX(Anvendelseskode!C:C,MATCH($F1187,Anvendelseskode!$A:$A,0))</f>
        <v>Parcelhuse</v>
      </c>
      <c r="L1187" s="1" t="str">
        <f ca="1">INDEX(Anvendelseskode!D:D,MATCH($F1187,Anvendelseskode!$A:$A,0))</f>
        <v>Private husholdninger</v>
      </c>
      <c r="M1187" s="1" t="str">
        <f ca="1">IFERROR(INDEX(SBi!$2:$2,MATCH(H1187,SBi!$1:$1,1)),SBi!$K$2)</f>
        <v>1973-1978</v>
      </c>
      <c r="N1187" s="1">
        <f ca="1">INDEX(SBi!$C$3:$K$28,MATCH(F1187,SBi!$B$3:$B$28,0),MATCH(M1187,SBi!$C$2:$K$2,0))</f>
        <v>119.8</v>
      </c>
      <c r="O1187" s="16">
        <f t="shared" ca="1" si="242"/>
        <v>13.058199999999999</v>
      </c>
      <c r="P1187" s="16" t="str">
        <f ca="1">IFERROR(INDEX(VpD!$2:$2,MATCH(H1187,VpD!$1:$1,1)),VpD!$I$2)</f>
        <v>1973-1978</v>
      </c>
      <c r="Q1187" s="1">
        <f ca="1">INDEX(VpD!$C$3:$I$27,MATCH(F1187,VpD!$B$3:$B$27,0),MATCH(P1187,VpD!$C$2:$I$2,0))</f>
        <v>117</v>
      </c>
      <c r="R1187" s="16">
        <f t="shared" ca="1" si="243"/>
        <v>12.753</v>
      </c>
      <c r="S1187" s="14">
        <f t="shared" ca="1" si="244"/>
        <v>710804.71</v>
      </c>
      <c r="T1187" s="14">
        <f t="shared" ca="1" si="245"/>
        <v>6171874.4500000002</v>
      </c>
      <c r="U1187" s="14" t="str">
        <f t="shared" ca="1" si="246"/>
        <v>0A3F507E-2031-32B8-E044-0003BA298018</v>
      </c>
    </row>
    <row r="1188" spans="1:21" s="14" customFormat="1" x14ac:dyDescent="0.25">
      <c r="A1188" s="14">
        <f t="shared" si="234"/>
        <v>1188</v>
      </c>
      <c r="B1188" s="14" t="str">
        <f t="shared" ca="1" si="235"/>
        <v>3871CCE3-A805-4A74-9428-D0D1DC946ABD</v>
      </c>
      <c r="C1188" s="14" t="str">
        <f t="shared" ca="1" si="236"/>
        <v>Bellishaven</v>
      </c>
      <c r="D1188" s="14" t="str">
        <f t="shared" ca="1" si="237"/>
        <v>47</v>
      </c>
      <c r="E1188" s="14" t="str">
        <f t="shared" ca="1" si="238"/>
        <v>27au</v>
      </c>
      <c r="F1188" s="1">
        <f t="shared" ca="1" si="239"/>
        <v>130</v>
      </c>
      <c r="G1188" s="1">
        <f t="shared" ca="1" si="240"/>
        <v>145</v>
      </c>
      <c r="H1188" s="1">
        <f t="shared" ca="1" si="241"/>
        <v>1993</v>
      </c>
      <c r="I1188" s="1" t="str">
        <f ca="1">INDEX(Relationstabel!$C$3:$K$10,MATCH(INDIRECT($A$1&amp;"J"&amp;A1188),Relationstabel!$A$3:$A$10,0),MATCH(IFERROR(VALUE(INDIRECT($A$1&amp;"K"&amp;A1188)),0),Relationstabel!$C$1:$K$1,0))</f>
        <v>Fjernvarme/ Blokvarme</v>
      </c>
      <c r="J1188" s="1" t="str">
        <f ca="1">INDEX(Anvendelseskode!B:B,MATCH($F1188,Anvendelseskode!$A:$A,0))</f>
        <v>Række-, kæde-, dobbelthus (lodret adskillelse mellem enhederne)</v>
      </c>
      <c r="K1188" s="1" t="str">
        <f ca="1">INDEX(Anvendelseskode!C:C,MATCH($F1188,Anvendelseskode!$A:$A,0))</f>
        <v>Række-, kæde og dobbelthuse</v>
      </c>
      <c r="L1188" s="1" t="str">
        <f ca="1">INDEX(Anvendelseskode!D:D,MATCH($F1188,Anvendelseskode!$A:$A,0))</f>
        <v>Private husholdninger</v>
      </c>
      <c r="M1188" s="1" t="str">
        <f ca="1">IFERROR(INDEX(SBi!$2:$2,MATCH(H1188,SBi!$1:$1,1)),SBi!$K$2)</f>
        <v>1979-1998</v>
      </c>
      <c r="N1188" s="1">
        <f ca="1">INDEX(SBi!$C$3:$K$28,MATCH(F1188,SBi!$B$3:$B$28,0),MATCH(M1188,SBi!$C$2:$K$2,0))</f>
        <v>96.8</v>
      </c>
      <c r="O1188" s="16">
        <f t="shared" ca="1" si="242"/>
        <v>14.036</v>
      </c>
      <c r="P1188" s="16" t="str">
        <f ca="1">IFERROR(INDEX(VpD!$2:$2,MATCH(H1188,VpD!$1:$1,1)),VpD!$I$2)</f>
        <v>1979-1998</v>
      </c>
      <c r="Q1188" s="1">
        <f ca="1">INDEX(VpD!$C$3:$I$27,MATCH(F1188,VpD!$B$3:$B$27,0),MATCH(P1188,VpD!$C$2:$I$2,0))</f>
        <v>74</v>
      </c>
      <c r="R1188" s="16">
        <f t="shared" ca="1" si="243"/>
        <v>10.73</v>
      </c>
      <c r="S1188" s="14">
        <f t="shared" ca="1" si="244"/>
        <v>711571.23</v>
      </c>
      <c r="T1188" s="14">
        <f t="shared" ca="1" si="245"/>
        <v>6172517.75</v>
      </c>
      <c r="U1188" s="14" t="str">
        <f t="shared" ca="1" si="246"/>
        <v>0A3F507E-1537-32B8-E044-0003BA298018</v>
      </c>
    </row>
    <row r="1189" spans="1:21" s="14" customFormat="1" x14ac:dyDescent="0.25">
      <c r="A1189" s="14">
        <f t="shared" si="234"/>
        <v>1189</v>
      </c>
      <c r="B1189" s="14" t="str">
        <f t="shared" ca="1" si="235"/>
        <v>591C8601-EA91-4D95-A742-BED018D7A295</v>
      </c>
      <c r="C1189" s="14" t="str">
        <f t="shared" ca="1" si="236"/>
        <v>Bæverbo</v>
      </c>
      <c r="D1189" s="14" t="str">
        <f t="shared" ca="1" si="237"/>
        <v>14</v>
      </c>
      <c r="E1189" s="14" t="str">
        <f t="shared" ca="1" si="238"/>
        <v>6sa</v>
      </c>
      <c r="F1189" s="1">
        <f t="shared" ca="1" si="239"/>
        <v>130</v>
      </c>
      <c r="G1189" s="1">
        <f t="shared" ca="1" si="240"/>
        <v>109</v>
      </c>
      <c r="H1189" s="1">
        <f t="shared" ca="1" si="241"/>
        <v>1978</v>
      </c>
      <c r="I1189" s="1" t="str">
        <f ca="1">INDEX(Relationstabel!$C$3:$K$10,MATCH(INDIRECT($A$1&amp;"J"&amp;A1189),Relationstabel!$A$3:$A$10,0),MATCH(IFERROR(VALUE(INDIRECT($A$1&amp;"K"&amp;A1189)),0),Relationstabel!$C$1:$K$1,0))</f>
        <v>Fjernvarme/ Blokvarme</v>
      </c>
      <c r="J1189" s="1" t="str">
        <f ca="1">INDEX(Anvendelseskode!B:B,MATCH($F1189,Anvendelseskode!$A:$A,0))</f>
        <v>Række-, kæde-, dobbelthus (lodret adskillelse mellem enhederne)</v>
      </c>
      <c r="K1189" s="1" t="str">
        <f ca="1">INDEX(Anvendelseskode!C:C,MATCH($F1189,Anvendelseskode!$A:$A,0))</f>
        <v>Række-, kæde og dobbelthuse</v>
      </c>
      <c r="L1189" s="1" t="str">
        <f ca="1">INDEX(Anvendelseskode!D:D,MATCH($F1189,Anvendelseskode!$A:$A,0))</f>
        <v>Private husholdninger</v>
      </c>
      <c r="M1189" s="1" t="str">
        <f ca="1">IFERROR(INDEX(SBi!$2:$2,MATCH(H1189,SBi!$1:$1,1)),SBi!$K$2)</f>
        <v>1973-1978</v>
      </c>
      <c r="N1189" s="1">
        <f ca="1">INDEX(SBi!$C$3:$K$28,MATCH(F1189,SBi!$B$3:$B$28,0),MATCH(M1189,SBi!$C$2:$K$2,0))</f>
        <v>112.6</v>
      </c>
      <c r="O1189" s="16">
        <f t="shared" ca="1" si="242"/>
        <v>12.273399999999999</v>
      </c>
      <c r="P1189" s="16" t="str">
        <f ca="1">IFERROR(INDEX(VpD!$2:$2,MATCH(H1189,VpD!$1:$1,1)),VpD!$I$2)</f>
        <v>1973-1978</v>
      </c>
      <c r="Q1189" s="1">
        <f ca="1">INDEX(VpD!$C$3:$I$27,MATCH(F1189,VpD!$B$3:$B$27,0),MATCH(P1189,VpD!$C$2:$I$2,0))</f>
        <v>98</v>
      </c>
      <c r="R1189" s="16">
        <f t="shared" ca="1" si="243"/>
        <v>10.682</v>
      </c>
      <c r="S1189" s="14">
        <f t="shared" ca="1" si="244"/>
        <v>713709.82</v>
      </c>
      <c r="T1189" s="14">
        <f t="shared" ca="1" si="245"/>
        <v>6169506.0499999998</v>
      </c>
      <c r="U1189" s="14" t="str">
        <f t="shared" ca="1" si="246"/>
        <v>0A3F507E-1637-32B8-E044-0003BA298018</v>
      </c>
    </row>
    <row r="1190" spans="1:21" s="14" customFormat="1" x14ac:dyDescent="0.25">
      <c r="A1190" s="14">
        <f t="shared" si="234"/>
        <v>1190</v>
      </c>
      <c r="B1190" s="14" t="str">
        <f t="shared" ca="1" si="235"/>
        <v>A3ED1F48-4F27-483B-81EE-E503C2D89DDB</v>
      </c>
      <c r="C1190" s="14" t="str">
        <f t="shared" ca="1" si="236"/>
        <v>Kollerupvej</v>
      </c>
      <c r="D1190" s="14" t="str">
        <f t="shared" ca="1" si="237"/>
        <v>63</v>
      </c>
      <c r="E1190" s="14" t="str">
        <f t="shared" ca="1" si="238"/>
        <v>1bk</v>
      </c>
      <c r="F1190" s="1">
        <f t="shared" ca="1" si="239"/>
        <v>130</v>
      </c>
      <c r="G1190" s="1">
        <f t="shared" ca="1" si="240"/>
        <v>130</v>
      </c>
      <c r="H1190" s="1">
        <f t="shared" ca="1" si="241"/>
        <v>1974</v>
      </c>
      <c r="I1190" s="1" t="str">
        <f ca="1">INDEX(Relationstabel!$C$3:$K$10,MATCH(INDIRECT($A$1&amp;"J"&amp;A1190),Relationstabel!$A$3:$A$10,0),MATCH(IFERROR(VALUE(INDIRECT($A$1&amp;"K"&amp;A1190)),0),Relationstabel!$C$1:$K$1,0))</f>
        <v>Fjernvarme/ Blokvarme</v>
      </c>
      <c r="J1190" s="1" t="str">
        <f ca="1">INDEX(Anvendelseskode!B:B,MATCH($F1190,Anvendelseskode!$A:$A,0))</f>
        <v>Række-, kæde-, dobbelthus (lodret adskillelse mellem enhederne)</v>
      </c>
      <c r="K1190" s="1" t="str">
        <f ca="1">INDEX(Anvendelseskode!C:C,MATCH($F1190,Anvendelseskode!$A:$A,0))</f>
        <v>Række-, kæde og dobbelthuse</v>
      </c>
      <c r="L1190" s="1" t="str">
        <f ca="1">INDEX(Anvendelseskode!D:D,MATCH($F1190,Anvendelseskode!$A:$A,0))</f>
        <v>Private husholdninger</v>
      </c>
      <c r="M1190" s="1" t="str">
        <f ca="1">IFERROR(INDEX(SBi!$2:$2,MATCH(H1190,SBi!$1:$1,1)),SBi!$K$2)</f>
        <v>1973-1978</v>
      </c>
      <c r="N1190" s="1">
        <f ca="1">INDEX(SBi!$C$3:$K$28,MATCH(F1190,SBi!$B$3:$B$28,0),MATCH(M1190,SBi!$C$2:$K$2,0))</f>
        <v>112.6</v>
      </c>
      <c r="O1190" s="16">
        <f t="shared" ca="1" si="242"/>
        <v>14.638</v>
      </c>
      <c r="P1190" s="16" t="str">
        <f ca="1">IFERROR(INDEX(VpD!$2:$2,MATCH(H1190,VpD!$1:$1,1)),VpD!$I$2)</f>
        <v>1973-1978</v>
      </c>
      <c r="Q1190" s="1">
        <f ca="1">INDEX(VpD!$C$3:$I$27,MATCH(F1190,VpD!$B$3:$B$27,0),MATCH(P1190,VpD!$C$2:$I$2,0))</f>
        <v>98</v>
      </c>
      <c r="R1190" s="16">
        <f t="shared" ca="1" si="243"/>
        <v>12.74</v>
      </c>
      <c r="S1190" s="14">
        <f t="shared" ca="1" si="244"/>
        <v>713688.83</v>
      </c>
      <c r="T1190" s="14">
        <f t="shared" ca="1" si="245"/>
        <v>6169056.2800000003</v>
      </c>
      <c r="U1190" s="14" t="str">
        <f t="shared" ca="1" si="246"/>
        <v>0A3F507E-1C37-32B8-E044-0003BA298018</v>
      </c>
    </row>
    <row r="1191" spans="1:21" s="14" customFormat="1" x14ac:dyDescent="0.25">
      <c r="A1191" s="14">
        <f t="shared" si="234"/>
        <v>1191</v>
      </c>
      <c r="B1191" s="14" t="str">
        <f t="shared" ca="1" si="235"/>
        <v>379F9250-25CA-40C4-82C1-2283FAEF2E2E</v>
      </c>
      <c r="C1191" s="14" t="str">
        <f t="shared" ca="1" si="236"/>
        <v>Hyttebovej</v>
      </c>
      <c r="D1191" s="14" t="str">
        <f t="shared" ca="1" si="237"/>
        <v>55</v>
      </c>
      <c r="E1191" s="14" t="str">
        <f t="shared" ca="1" si="238"/>
        <v>24ep</v>
      </c>
      <c r="F1191" s="1">
        <f t="shared" ca="1" si="239"/>
        <v>120</v>
      </c>
      <c r="G1191" s="1">
        <f t="shared" ca="1" si="240"/>
        <v>116</v>
      </c>
      <c r="H1191" s="1">
        <f t="shared" ca="1" si="241"/>
        <v>1970</v>
      </c>
      <c r="I1191" s="1" t="str">
        <f ca="1">INDEX(Relationstabel!$C$3:$K$10,MATCH(INDIRECT($A$1&amp;"J"&amp;A1191),Relationstabel!$A$3:$A$10,0),MATCH(IFERROR(VALUE(INDIRECT($A$1&amp;"K"&amp;A1191)),0),Relationstabel!$C$1:$K$1,0))</f>
        <v>Naturgas</v>
      </c>
      <c r="J1191" s="1" t="str">
        <f ca="1">INDEX(Anvendelseskode!B:B,MATCH($F1191,Anvendelseskode!$A:$A,0))</f>
        <v>Fritliggende enfamilieshus (parcelhus)</v>
      </c>
      <c r="K1191" s="1" t="str">
        <f ca="1">INDEX(Anvendelseskode!C:C,MATCH($F1191,Anvendelseskode!$A:$A,0))</f>
        <v>Parcelhuse</v>
      </c>
      <c r="L1191" s="1" t="str">
        <f ca="1">INDEX(Anvendelseskode!D:D,MATCH($F1191,Anvendelseskode!$A:$A,0))</f>
        <v>Private husholdninger</v>
      </c>
      <c r="M1191" s="1" t="str">
        <f ca="1">IFERROR(INDEX(SBi!$2:$2,MATCH(H1191,SBi!$1:$1,1)),SBi!$K$2)</f>
        <v>1961-1972</v>
      </c>
      <c r="N1191" s="1">
        <f ca="1">INDEX(SBi!$C$3:$K$28,MATCH(F1191,SBi!$B$3:$B$28,0),MATCH(M1191,SBi!$C$2:$K$2,0))</f>
        <v>134.30000000000001</v>
      </c>
      <c r="O1191" s="16">
        <f t="shared" ca="1" si="242"/>
        <v>15.578800000000001</v>
      </c>
      <c r="P1191" s="16" t="str">
        <f ca="1">IFERROR(INDEX(VpD!$2:$2,MATCH(H1191,VpD!$1:$1,1)),VpD!$I$2)</f>
        <v>1961-1972</v>
      </c>
      <c r="Q1191" s="1">
        <f ca="1">INDEX(VpD!$C$3:$I$27,MATCH(F1191,VpD!$B$3:$B$27,0),MATCH(P1191,VpD!$C$2:$I$2,0))</f>
        <v>143</v>
      </c>
      <c r="R1191" s="16">
        <f t="shared" ca="1" si="243"/>
        <v>16.588000000000001</v>
      </c>
      <c r="S1191" s="14">
        <f t="shared" ca="1" si="244"/>
        <v>713774.37</v>
      </c>
      <c r="T1191" s="14">
        <f t="shared" ca="1" si="245"/>
        <v>6169012.71</v>
      </c>
      <c r="U1191" s="14" t="str">
        <f t="shared" ca="1" si="246"/>
        <v>0A3F507E-1A38-32B8-E044-0003BA298018</v>
      </c>
    </row>
    <row r="1192" spans="1:21" s="14" customFormat="1" x14ac:dyDescent="0.25">
      <c r="A1192" s="14">
        <f t="shared" si="234"/>
        <v>1192</v>
      </c>
      <c r="B1192" s="14" t="str">
        <f t="shared" ca="1" si="235"/>
        <v>24745C6F-914D-4EB7-A055-0EBE684449C9</v>
      </c>
      <c r="C1192" s="14" t="str">
        <f t="shared" ca="1" si="236"/>
        <v>Kollerupvej</v>
      </c>
      <c r="D1192" s="14" t="str">
        <f t="shared" ca="1" si="237"/>
        <v>65</v>
      </c>
      <c r="E1192" s="14" t="str">
        <f t="shared" ca="1" si="238"/>
        <v>1bl</v>
      </c>
      <c r="F1192" s="1">
        <f t="shared" ca="1" si="239"/>
        <v>130</v>
      </c>
      <c r="G1192" s="1">
        <f t="shared" ca="1" si="240"/>
        <v>130</v>
      </c>
      <c r="H1192" s="1">
        <f t="shared" ca="1" si="241"/>
        <v>1974</v>
      </c>
      <c r="I1192" s="1" t="str">
        <f ca="1">INDEX(Relationstabel!$C$3:$K$10,MATCH(INDIRECT($A$1&amp;"J"&amp;A1192),Relationstabel!$A$3:$A$10,0),MATCH(IFERROR(VALUE(INDIRECT($A$1&amp;"K"&amp;A1192)),0),Relationstabel!$C$1:$K$1,0))</f>
        <v>Fjernvarme/ Blokvarme</v>
      </c>
      <c r="J1192" s="1" t="str">
        <f ca="1">INDEX(Anvendelseskode!B:B,MATCH($F1192,Anvendelseskode!$A:$A,0))</f>
        <v>Række-, kæde-, dobbelthus (lodret adskillelse mellem enhederne)</v>
      </c>
      <c r="K1192" s="1" t="str">
        <f ca="1">INDEX(Anvendelseskode!C:C,MATCH($F1192,Anvendelseskode!$A:$A,0))</f>
        <v>Række-, kæde og dobbelthuse</v>
      </c>
      <c r="L1192" s="1" t="str">
        <f ca="1">INDEX(Anvendelseskode!D:D,MATCH($F1192,Anvendelseskode!$A:$A,0))</f>
        <v>Private husholdninger</v>
      </c>
      <c r="M1192" s="1" t="str">
        <f ca="1">IFERROR(INDEX(SBi!$2:$2,MATCH(H1192,SBi!$1:$1,1)),SBi!$K$2)</f>
        <v>1973-1978</v>
      </c>
      <c r="N1192" s="1">
        <f ca="1">INDEX(SBi!$C$3:$K$28,MATCH(F1192,SBi!$B$3:$B$28,0),MATCH(M1192,SBi!$C$2:$K$2,0))</f>
        <v>112.6</v>
      </c>
      <c r="O1192" s="16">
        <f t="shared" ca="1" si="242"/>
        <v>14.638</v>
      </c>
      <c r="P1192" s="16" t="str">
        <f ca="1">IFERROR(INDEX(VpD!$2:$2,MATCH(H1192,VpD!$1:$1,1)),VpD!$I$2)</f>
        <v>1973-1978</v>
      </c>
      <c r="Q1192" s="1">
        <f ca="1">INDEX(VpD!$C$3:$I$27,MATCH(F1192,VpD!$B$3:$B$27,0),MATCH(P1192,VpD!$C$2:$I$2,0))</f>
        <v>98</v>
      </c>
      <c r="R1192" s="16">
        <f t="shared" ca="1" si="243"/>
        <v>12.74</v>
      </c>
      <c r="S1192" s="14">
        <f t="shared" ca="1" si="244"/>
        <v>713692.94</v>
      </c>
      <c r="T1192" s="14">
        <f t="shared" ca="1" si="245"/>
        <v>6169050.2400000002</v>
      </c>
      <c r="U1192" s="14" t="str">
        <f t="shared" ca="1" si="246"/>
        <v>0A3F507E-1C38-32B8-E044-0003BA298018</v>
      </c>
    </row>
    <row r="1193" spans="1:21" s="14" customFormat="1" x14ac:dyDescent="0.25">
      <c r="A1193" s="14">
        <f t="shared" si="234"/>
        <v>1193</v>
      </c>
      <c r="B1193" s="14" t="str">
        <f t="shared" ca="1" si="235"/>
        <v>28915D41-44F5-4BA1-A6C5-9358F8AA1846</v>
      </c>
      <c r="C1193" s="14" t="str">
        <f t="shared" ca="1" si="236"/>
        <v>Bjørnebo</v>
      </c>
      <c r="D1193" s="14" t="str">
        <f t="shared" ca="1" si="237"/>
        <v>22</v>
      </c>
      <c r="E1193" s="14" t="str">
        <f t="shared" ca="1" si="238"/>
        <v>6os</v>
      </c>
      <c r="F1193" s="1">
        <f t="shared" ca="1" si="239"/>
        <v>130</v>
      </c>
      <c r="G1193" s="1">
        <f t="shared" ca="1" si="240"/>
        <v>102</v>
      </c>
      <c r="H1193" s="1">
        <f t="shared" ca="1" si="241"/>
        <v>1977</v>
      </c>
      <c r="I1193" s="1" t="str">
        <f ca="1">INDEX(Relationstabel!$C$3:$K$10,MATCH(INDIRECT($A$1&amp;"J"&amp;A1193),Relationstabel!$A$3:$A$10,0),MATCH(IFERROR(VALUE(INDIRECT($A$1&amp;"K"&amp;A1193)),0),Relationstabel!$C$1:$K$1,0))</f>
        <v>Fjernvarme/ Blokvarme</v>
      </c>
      <c r="J1193" s="1" t="str">
        <f ca="1">INDEX(Anvendelseskode!B:B,MATCH($F1193,Anvendelseskode!$A:$A,0))</f>
        <v>Række-, kæde-, dobbelthus (lodret adskillelse mellem enhederne)</v>
      </c>
      <c r="K1193" s="1" t="str">
        <f ca="1">INDEX(Anvendelseskode!C:C,MATCH($F1193,Anvendelseskode!$A:$A,0))</f>
        <v>Række-, kæde og dobbelthuse</v>
      </c>
      <c r="L1193" s="1" t="str">
        <f ca="1">INDEX(Anvendelseskode!D:D,MATCH($F1193,Anvendelseskode!$A:$A,0))</f>
        <v>Private husholdninger</v>
      </c>
      <c r="M1193" s="1" t="str">
        <f ca="1">IFERROR(INDEX(SBi!$2:$2,MATCH(H1193,SBi!$1:$1,1)),SBi!$K$2)</f>
        <v>1973-1978</v>
      </c>
      <c r="N1193" s="1">
        <f ca="1">INDEX(SBi!$C$3:$K$28,MATCH(F1193,SBi!$B$3:$B$28,0),MATCH(M1193,SBi!$C$2:$K$2,0))</f>
        <v>112.6</v>
      </c>
      <c r="O1193" s="16">
        <f t="shared" ca="1" si="242"/>
        <v>11.485199999999999</v>
      </c>
      <c r="P1193" s="16" t="str">
        <f ca="1">IFERROR(INDEX(VpD!$2:$2,MATCH(H1193,VpD!$1:$1,1)),VpD!$I$2)</f>
        <v>1973-1978</v>
      </c>
      <c r="Q1193" s="1">
        <f ca="1">INDEX(VpD!$C$3:$I$27,MATCH(F1193,VpD!$B$3:$B$27,0),MATCH(P1193,VpD!$C$2:$I$2,0))</f>
        <v>98</v>
      </c>
      <c r="R1193" s="16">
        <f t="shared" ca="1" si="243"/>
        <v>9.9960000000000004</v>
      </c>
      <c r="S1193" s="14">
        <f t="shared" ca="1" si="244"/>
        <v>713544.42</v>
      </c>
      <c r="T1193" s="14">
        <f t="shared" ca="1" si="245"/>
        <v>6169504.9100000001</v>
      </c>
      <c r="U1193" s="14" t="str">
        <f t="shared" ca="1" si="246"/>
        <v>0A3F507E-154D-32B8-E044-0003BA298018</v>
      </c>
    </row>
    <row r="1194" spans="1:21" s="14" customFormat="1" x14ac:dyDescent="0.25">
      <c r="A1194" s="14">
        <f t="shared" si="234"/>
        <v>1194</v>
      </c>
      <c r="B1194" s="14" t="str">
        <f t="shared" ca="1" si="235"/>
        <v>93F158EE-662C-4FFB-A865-D5D36FC8A28C</v>
      </c>
      <c r="C1194" s="14" t="str">
        <f t="shared" ca="1" si="236"/>
        <v>Bøgstedvej</v>
      </c>
      <c r="D1194" s="14" t="str">
        <f t="shared" ca="1" si="237"/>
        <v>14</v>
      </c>
      <c r="E1194" s="14" t="str">
        <f t="shared" ca="1" si="238"/>
        <v>24ii</v>
      </c>
      <c r="F1194" s="1">
        <f t="shared" ca="1" si="239"/>
        <v>130</v>
      </c>
      <c r="G1194" s="1">
        <f t="shared" ca="1" si="240"/>
        <v>122</v>
      </c>
      <c r="H1194" s="1">
        <f t="shared" ca="1" si="241"/>
        <v>1979</v>
      </c>
      <c r="I1194" s="1" t="str">
        <f ca="1">INDEX(Relationstabel!$C$3:$K$10,MATCH(INDIRECT($A$1&amp;"J"&amp;A1194),Relationstabel!$A$3:$A$10,0),MATCH(IFERROR(VALUE(INDIRECT($A$1&amp;"K"&amp;A1194)),0),Relationstabel!$C$1:$K$1,0))</f>
        <v>Naturgas</v>
      </c>
      <c r="J1194" s="1" t="str">
        <f ca="1">INDEX(Anvendelseskode!B:B,MATCH($F1194,Anvendelseskode!$A:$A,0))</f>
        <v>Række-, kæde-, dobbelthus (lodret adskillelse mellem enhederne)</v>
      </c>
      <c r="K1194" s="1" t="str">
        <f ca="1">INDEX(Anvendelseskode!C:C,MATCH($F1194,Anvendelseskode!$A:$A,0))</f>
        <v>Række-, kæde og dobbelthuse</v>
      </c>
      <c r="L1194" s="1" t="str">
        <f ca="1">INDEX(Anvendelseskode!D:D,MATCH($F1194,Anvendelseskode!$A:$A,0))</f>
        <v>Private husholdninger</v>
      </c>
      <c r="M1194" s="1" t="str">
        <f ca="1">IFERROR(INDEX(SBi!$2:$2,MATCH(H1194,SBi!$1:$1,1)),SBi!$K$2)</f>
        <v>1979-1998</v>
      </c>
      <c r="N1194" s="1">
        <f ca="1">INDEX(SBi!$C$3:$K$28,MATCH(F1194,SBi!$B$3:$B$28,0),MATCH(M1194,SBi!$C$2:$K$2,0))</f>
        <v>96.8</v>
      </c>
      <c r="O1194" s="16">
        <f t="shared" ca="1" si="242"/>
        <v>11.8096</v>
      </c>
      <c r="P1194" s="16" t="str">
        <f ca="1">IFERROR(INDEX(VpD!$2:$2,MATCH(H1194,VpD!$1:$1,1)),VpD!$I$2)</f>
        <v>1979-1998</v>
      </c>
      <c r="Q1194" s="1">
        <f ca="1">INDEX(VpD!$C$3:$I$27,MATCH(F1194,VpD!$B$3:$B$27,0),MATCH(P1194,VpD!$C$2:$I$2,0))</f>
        <v>74</v>
      </c>
      <c r="R1194" s="16">
        <f t="shared" ca="1" si="243"/>
        <v>9.0280000000000005</v>
      </c>
      <c r="S1194" s="14">
        <f t="shared" ca="1" si="244"/>
        <v>714167.72</v>
      </c>
      <c r="T1194" s="14">
        <f t="shared" ca="1" si="245"/>
        <v>6168749.21</v>
      </c>
      <c r="U1194" s="14" t="str">
        <f t="shared" ca="1" si="246"/>
        <v>0A3F507E-164D-32B8-E044-0003BA298018</v>
      </c>
    </row>
    <row r="1195" spans="1:21" s="14" customFormat="1" x14ac:dyDescent="0.25">
      <c r="A1195" s="14">
        <f t="shared" si="234"/>
        <v>1195</v>
      </c>
      <c r="B1195" s="14" t="str">
        <f t="shared" ca="1" si="235"/>
        <v>782EC2E1-7CFC-4647-BCF5-6F116B9DD3B4</v>
      </c>
      <c r="C1195" s="14" t="str">
        <f t="shared" ca="1" si="236"/>
        <v>Bjørnebo</v>
      </c>
      <c r="D1195" s="14" t="str">
        <f t="shared" ca="1" si="237"/>
        <v>28</v>
      </c>
      <c r="E1195" s="14" t="str">
        <f t="shared" ca="1" si="238"/>
        <v>6og</v>
      </c>
      <c r="F1195" s="1">
        <f t="shared" ca="1" si="239"/>
        <v>130</v>
      </c>
      <c r="G1195" s="1">
        <f t="shared" ca="1" si="240"/>
        <v>104</v>
      </c>
      <c r="H1195" s="1">
        <f t="shared" ca="1" si="241"/>
        <v>1977</v>
      </c>
      <c r="I1195" s="1" t="str">
        <f ca="1">INDEX(Relationstabel!$C$3:$K$10,MATCH(INDIRECT($A$1&amp;"J"&amp;A1195),Relationstabel!$A$3:$A$10,0),MATCH(IFERROR(VALUE(INDIRECT($A$1&amp;"K"&amp;A1195)),0),Relationstabel!$C$1:$K$1,0))</f>
        <v>Fjernvarme/ Blokvarme</v>
      </c>
      <c r="J1195" s="1" t="str">
        <f ca="1">INDEX(Anvendelseskode!B:B,MATCH($F1195,Anvendelseskode!$A:$A,0))</f>
        <v>Række-, kæde-, dobbelthus (lodret adskillelse mellem enhederne)</v>
      </c>
      <c r="K1195" s="1" t="str">
        <f ca="1">INDEX(Anvendelseskode!C:C,MATCH($F1195,Anvendelseskode!$A:$A,0))</f>
        <v>Række-, kæde og dobbelthuse</v>
      </c>
      <c r="L1195" s="1" t="str">
        <f ca="1">INDEX(Anvendelseskode!D:D,MATCH($F1195,Anvendelseskode!$A:$A,0))</f>
        <v>Private husholdninger</v>
      </c>
      <c r="M1195" s="1" t="str">
        <f ca="1">IFERROR(INDEX(SBi!$2:$2,MATCH(H1195,SBi!$1:$1,1)),SBi!$K$2)</f>
        <v>1973-1978</v>
      </c>
      <c r="N1195" s="1">
        <f ca="1">INDEX(SBi!$C$3:$K$28,MATCH(F1195,SBi!$B$3:$B$28,0),MATCH(M1195,SBi!$C$2:$K$2,0))</f>
        <v>112.6</v>
      </c>
      <c r="O1195" s="16">
        <f t="shared" ca="1" si="242"/>
        <v>11.7104</v>
      </c>
      <c r="P1195" s="16" t="str">
        <f ca="1">IFERROR(INDEX(VpD!$2:$2,MATCH(H1195,VpD!$1:$1,1)),VpD!$I$2)</f>
        <v>1973-1978</v>
      </c>
      <c r="Q1195" s="1">
        <f ca="1">INDEX(VpD!$C$3:$I$27,MATCH(F1195,VpD!$B$3:$B$27,0),MATCH(P1195,VpD!$C$2:$I$2,0))</f>
        <v>98</v>
      </c>
      <c r="R1195" s="16">
        <f t="shared" ca="1" si="243"/>
        <v>10.192</v>
      </c>
      <c r="S1195" s="14">
        <f t="shared" ca="1" si="244"/>
        <v>713518.92</v>
      </c>
      <c r="T1195" s="14">
        <f t="shared" ca="1" si="245"/>
        <v>6169530.6399999997</v>
      </c>
      <c r="U1195" s="14" t="str">
        <f t="shared" ca="1" si="246"/>
        <v>0A3F507E-1553-32B8-E044-0003BA298018</v>
      </c>
    </row>
    <row r="1196" spans="1:21" s="14" customFormat="1" x14ac:dyDescent="0.25">
      <c r="A1196" s="14">
        <f t="shared" si="234"/>
        <v>1196</v>
      </c>
      <c r="B1196" s="14" t="str">
        <f t="shared" ca="1" si="235"/>
        <v>317E29AA-A559-4C22-B2A9-17B94D75F547</v>
      </c>
      <c r="C1196" s="14" t="str">
        <f t="shared" ca="1" si="236"/>
        <v>Bøgstedvej</v>
      </c>
      <c r="D1196" s="14" t="str">
        <f t="shared" ca="1" si="237"/>
        <v>26</v>
      </c>
      <c r="E1196" s="14" t="str">
        <f t="shared" ca="1" si="238"/>
        <v>24ip</v>
      </c>
      <c r="F1196" s="1">
        <f t="shared" ca="1" si="239"/>
        <v>130</v>
      </c>
      <c r="G1196" s="1">
        <f t="shared" ca="1" si="240"/>
        <v>122</v>
      </c>
      <c r="H1196" s="1">
        <f t="shared" ca="1" si="241"/>
        <v>1980</v>
      </c>
      <c r="I1196" s="1" t="str">
        <f ca="1">INDEX(Relationstabel!$C$3:$K$10,MATCH(INDIRECT($A$1&amp;"J"&amp;A1196),Relationstabel!$A$3:$A$10,0),MATCH(IFERROR(VALUE(INDIRECT($A$1&amp;"K"&amp;A1196)),0),Relationstabel!$C$1:$K$1,0))</f>
        <v>Naturgas</v>
      </c>
      <c r="J1196" s="1" t="str">
        <f ca="1">INDEX(Anvendelseskode!B:B,MATCH($F1196,Anvendelseskode!$A:$A,0))</f>
        <v>Række-, kæde-, dobbelthus (lodret adskillelse mellem enhederne)</v>
      </c>
      <c r="K1196" s="1" t="str">
        <f ca="1">INDEX(Anvendelseskode!C:C,MATCH($F1196,Anvendelseskode!$A:$A,0))</f>
        <v>Række-, kæde og dobbelthuse</v>
      </c>
      <c r="L1196" s="1" t="str">
        <f ca="1">INDEX(Anvendelseskode!D:D,MATCH($F1196,Anvendelseskode!$A:$A,0))</f>
        <v>Private husholdninger</v>
      </c>
      <c r="M1196" s="1" t="str">
        <f ca="1">IFERROR(INDEX(SBi!$2:$2,MATCH(H1196,SBi!$1:$1,1)),SBi!$K$2)</f>
        <v>1979-1998</v>
      </c>
      <c r="N1196" s="1">
        <f ca="1">INDEX(SBi!$C$3:$K$28,MATCH(F1196,SBi!$B$3:$B$28,0),MATCH(M1196,SBi!$C$2:$K$2,0))</f>
        <v>96.8</v>
      </c>
      <c r="O1196" s="16">
        <f t="shared" ca="1" si="242"/>
        <v>11.8096</v>
      </c>
      <c r="P1196" s="16" t="str">
        <f ca="1">IFERROR(INDEX(VpD!$2:$2,MATCH(H1196,VpD!$1:$1,1)),VpD!$I$2)</f>
        <v>1979-1998</v>
      </c>
      <c r="Q1196" s="1">
        <f ca="1">INDEX(VpD!$C$3:$I$27,MATCH(F1196,VpD!$B$3:$B$27,0),MATCH(P1196,VpD!$C$2:$I$2,0))</f>
        <v>74</v>
      </c>
      <c r="R1196" s="16">
        <f t="shared" ca="1" si="243"/>
        <v>9.0280000000000005</v>
      </c>
      <c r="S1196" s="14">
        <f t="shared" ca="1" si="244"/>
        <v>714183.56</v>
      </c>
      <c r="T1196" s="14">
        <f t="shared" ca="1" si="245"/>
        <v>6168680.8399999999</v>
      </c>
      <c r="U1196" s="14" t="str">
        <f t="shared" ca="1" si="246"/>
        <v>0A3F507E-1653-32B8-E044-0003BA298018</v>
      </c>
    </row>
    <row r="1197" spans="1:21" s="14" customFormat="1" x14ac:dyDescent="0.25">
      <c r="A1197" s="14">
        <f t="shared" si="234"/>
        <v>1197</v>
      </c>
      <c r="B1197" s="14" t="str">
        <f t="shared" ca="1" si="235"/>
        <v>E321B1E8-4631-4228-97FF-5F22F5D88288</v>
      </c>
      <c r="C1197" s="14" t="str">
        <f t="shared" ca="1" si="236"/>
        <v>Hyrdeengen</v>
      </c>
      <c r="D1197" s="14" t="str">
        <f t="shared" ca="1" si="237"/>
        <v>5</v>
      </c>
      <c r="E1197" s="14" t="str">
        <f t="shared" ca="1" si="238"/>
        <v>16ex</v>
      </c>
      <c r="F1197" s="1">
        <f t="shared" ca="1" si="239"/>
        <v>130</v>
      </c>
      <c r="G1197" s="1">
        <f t="shared" ca="1" si="240"/>
        <v>101</v>
      </c>
      <c r="H1197" s="1">
        <f t="shared" ca="1" si="241"/>
        <v>1978</v>
      </c>
      <c r="I1197" s="1" t="str">
        <f ca="1">INDEX(Relationstabel!$C$3:$K$10,MATCH(INDIRECT($A$1&amp;"J"&amp;A1197),Relationstabel!$A$3:$A$10,0),MATCH(IFERROR(VALUE(INDIRECT($A$1&amp;"K"&amp;A1197)),0),Relationstabel!$C$1:$K$1,0))</f>
        <v>Fjernvarme/ Blokvarme</v>
      </c>
      <c r="J1197" s="1" t="str">
        <f ca="1">INDEX(Anvendelseskode!B:B,MATCH($F1197,Anvendelseskode!$A:$A,0))</f>
        <v>Række-, kæde-, dobbelthus (lodret adskillelse mellem enhederne)</v>
      </c>
      <c r="K1197" s="1" t="str">
        <f ca="1">INDEX(Anvendelseskode!C:C,MATCH($F1197,Anvendelseskode!$A:$A,0))</f>
        <v>Række-, kæde og dobbelthuse</v>
      </c>
      <c r="L1197" s="1" t="str">
        <f ca="1">INDEX(Anvendelseskode!D:D,MATCH($F1197,Anvendelseskode!$A:$A,0))</f>
        <v>Private husholdninger</v>
      </c>
      <c r="M1197" s="1" t="str">
        <f ca="1">IFERROR(INDEX(SBi!$2:$2,MATCH(H1197,SBi!$1:$1,1)),SBi!$K$2)</f>
        <v>1973-1978</v>
      </c>
      <c r="N1197" s="1">
        <f ca="1">INDEX(SBi!$C$3:$K$28,MATCH(F1197,SBi!$B$3:$B$28,0),MATCH(M1197,SBi!$C$2:$K$2,0))</f>
        <v>112.6</v>
      </c>
      <c r="O1197" s="16">
        <f t="shared" ca="1" si="242"/>
        <v>11.372599999999998</v>
      </c>
      <c r="P1197" s="16" t="str">
        <f ca="1">IFERROR(INDEX(VpD!$2:$2,MATCH(H1197,VpD!$1:$1,1)),VpD!$I$2)</f>
        <v>1973-1978</v>
      </c>
      <c r="Q1197" s="1">
        <f ca="1">INDEX(VpD!$C$3:$I$27,MATCH(F1197,VpD!$B$3:$B$27,0),MATCH(P1197,VpD!$C$2:$I$2,0))</f>
        <v>98</v>
      </c>
      <c r="R1197" s="16">
        <f t="shared" ca="1" si="243"/>
        <v>9.8979999999999997</v>
      </c>
      <c r="S1197" s="14">
        <f t="shared" ca="1" si="244"/>
        <v>711837.06</v>
      </c>
      <c r="T1197" s="14">
        <f t="shared" ca="1" si="245"/>
        <v>6172581.7999999998</v>
      </c>
      <c r="U1197" s="14" t="str">
        <f t="shared" ca="1" si="246"/>
        <v>0A3F507E-1953-32B8-E044-0003BA298018</v>
      </c>
    </row>
    <row r="1198" spans="1:21" s="14" customFormat="1" x14ac:dyDescent="0.25">
      <c r="A1198" s="14">
        <f t="shared" si="234"/>
        <v>1198</v>
      </c>
      <c r="B1198" s="14" t="str">
        <f t="shared" ca="1" si="235"/>
        <v>5E45D996-A829-4EFB-B2D3-0AD314ED4CDF</v>
      </c>
      <c r="C1198" s="14" t="str">
        <f t="shared" ca="1" si="236"/>
        <v>Lerchenborgvej</v>
      </c>
      <c r="D1198" s="14" t="str">
        <f t="shared" ca="1" si="237"/>
        <v>2</v>
      </c>
      <c r="E1198" s="14" t="str">
        <f t="shared" ca="1" si="238"/>
        <v>24hb</v>
      </c>
      <c r="F1198" s="1">
        <f t="shared" ca="1" si="239"/>
        <v>120</v>
      </c>
      <c r="G1198" s="1">
        <f t="shared" ca="1" si="240"/>
        <v>155</v>
      </c>
      <c r="H1198" s="1">
        <f t="shared" ca="1" si="241"/>
        <v>2016</v>
      </c>
      <c r="I1198" s="1" t="str">
        <f ca="1">INDEX(Relationstabel!$C$3:$K$10,MATCH(INDIRECT($A$1&amp;"J"&amp;A1198),Relationstabel!$A$3:$A$10,0),MATCH(IFERROR(VALUE(INDIRECT($A$1&amp;"K"&amp;A1198)),0),Relationstabel!$C$1:$K$1,0))</f>
        <v>Naturgas</v>
      </c>
      <c r="J1198" s="1" t="str">
        <f ca="1">INDEX(Anvendelseskode!B:B,MATCH($F1198,Anvendelseskode!$A:$A,0))</f>
        <v>Fritliggende enfamilieshus (parcelhus)</v>
      </c>
      <c r="K1198" s="1" t="str">
        <f ca="1">INDEX(Anvendelseskode!C:C,MATCH($F1198,Anvendelseskode!$A:$A,0))</f>
        <v>Parcelhuse</v>
      </c>
      <c r="L1198" s="1" t="str">
        <f ca="1">INDEX(Anvendelseskode!D:D,MATCH($F1198,Anvendelseskode!$A:$A,0))</f>
        <v>Private husholdninger</v>
      </c>
      <c r="M1198" s="1" t="str">
        <f ca="1">IFERROR(INDEX(SBi!$2:$2,MATCH(H1198,SBi!$1:$1,1)),SBi!$K$2)</f>
        <v>Efter 2006</v>
      </c>
      <c r="N1198" s="1">
        <f ca="1">INDEX(SBi!$C$3:$K$28,MATCH(F1198,SBi!$B$3:$B$28,0),MATCH(M1198,SBi!$C$2:$K$2,0))</f>
        <v>67.3</v>
      </c>
      <c r="O1198" s="16">
        <f t="shared" ca="1" si="242"/>
        <v>10.4315</v>
      </c>
      <c r="P1198" s="16" t="str">
        <f ca="1">IFERROR(INDEX(VpD!$2:$2,MATCH(H1198,VpD!$1:$1,1)),VpD!$I$2)</f>
        <v>&gt;1998</v>
      </c>
      <c r="Q1198" s="1">
        <f ca="1">INDEX(VpD!$C$3:$I$27,MATCH(F1198,VpD!$B$3:$B$27,0),MATCH(P1198,VpD!$C$2:$I$2,0))</f>
        <v>72</v>
      </c>
      <c r="R1198" s="16">
        <f t="shared" ca="1" si="243"/>
        <v>11.16</v>
      </c>
      <c r="S1198" s="14">
        <f t="shared" ca="1" si="244"/>
        <v>714197.93</v>
      </c>
      <c r="T1198" s="14">
        <f t="shared" ca="1" si="245"/>
        <v>6168821.46</v>
      </c>
      <c r="U1198" s="14" t="str">
        <f t="shared" ca="1" si="246"/>
        <v>0A3F507E-1C53-32B8-E044-0003BA298018</v>
      </c>
    </row>
    <row r="1199" spans="1:21" s="14" customFormat="1" x14ac:dyDescent="0.25">
      <c r="A1199" s="14">
        <f t="shared" si="234"/>
        <v>1199</v>
      </c>
      <c r="B1199" s="14" t="str">
        <f t="shared" ca="1" si="235"/>
        <v>060AD38D-EECA-41C6-B90C-B553EAAE48A8</v>
      </c>
      <c r="C1199" s="14" t="str">
        <f t="shared" ca="1" si="236"/>
        <v>Horsbred</v>
      </c>
      <c r="D1199" s="14" t="str">
        <f t="shared" ca="1" si="237"/>
        <v>195</v>
      </c>
      <c r="E1199" s="14" t="str">
        <f t="shared" ca="1" si="238"/>
        <v>20ae</v>
      </c>
      <c r="F1199" s="1">
        <f t="shared" ca="1" si="239"/>
        <v>120</v>
      </c>
      <c r="G1199" s="1">
        <f t="shared" ca="1" si="240"/>
        <v>153</v>
      </c>
      <c r="H1199" s="1">
        <f t="shared" ca="1" si="241"/>
        <v>1969</v>
      </c>
      <c r="I1199" s="1" t="str">
        <f ca="1">INDEX(Relationstabel!$C$3:$K$10,MATCH(INDIRECT($A$1&amp;"J"&amp;A1199),Relationstabel!$A$3:$A$10,0),MATCH(IFERROR(VALUE(INDIRECT($A$1&amp;"K"&amp;A1199)),0),Relationstabel!$C$1:$K$1,0))</f>
        <v>Fjernvarme/ Blokvarme</v>
      </c>
      <c r="J1199" s="1" t="str">
        <f ca="1">INDEX(Anvendelseskode!B:B,MATCH($F1199,Anvendelseskode!$A:$A,0))</f>
        <v>Fritliggende enfamilieshus (parcelhus)</v>
      </c>
      <c r="K1199" s="1" t="str">
        <f ca="1">INDEX(Anvendelseskode!C:C,MATCH($F1199,Anvendelseskode!$A:$A,0))</f>
        <v>Parcelhuse</v>
      </c>
      <c r="L1199" s="1" t="str">
        <f ca="1">INDEX(Anvendelseskode!D:D,MATCH($F1199,Anvendelseskode!$A:$A,0))</f>
        <v>Private husholdninger</v>
      </c>
      <c r="M1199" s="1" t="str">
        <f ca="1">IFERROR(INDEX(SBi!$2:$2,MATCH(H1199,SBi!$1:$1,1)),SBi!$K$2)</f>
        <v>1961-1972</v>
      </c>
      <c r="N1199" s="1">
        <f ca="1">INDEX(SBi!$C$3:$K$28,MATCH(F1199,SBi!$B$3:$B$28,0),MATCH(M1199,SBi!$C$2:$K$2,0))</f>
        <v>134.30000000000001</v>
      </c>
      <c r="O1199" s="16">
        <f t="shared" ca="1" si="242"/>
        <v>20.547900000000002</v>
      </c>
      <c r="P1199" s="16" t="str">
        <f ca="1">IFERROR(INDEX(VpD!$2:$2,MATCH(H1199,VpD!$1:$1,1)),VpD!$I$2)</f>
        <v>1961-1972</v>
      </c>
      <c r="Q1199" s="1">
        <f ca="1">INDEX(VpD!$C$3:$I$27,MATCH(F1199,VpD!$B$3:$B$27,0),MATCH(P1199,VpD!$C$2:$I$2,0))</f>
        <v>143</v>
      </c>
      <c r="R1199" s="16">
        <f t="shared" ca="1" si="243"/>
        <v>21.879000000000001</v>
      </c>
      <c r="S1199" s="14">
        <f t="shared" ca="1" si="244"/>
        <v>711343.5</v>
      </c>
      <c r="T1199" s="14">
        <f t="shared" ca="1" si="245"/>
        <v>6172122.71</v>
      </c>
      <c r="U1199" s="14" t="str">
        <f t="shared" ca="1" si="246"/>
        <v>0A3F507E-192D-32B8-E044-0003BA298018</v>
      </c>
    </row>
    <row r="1200" spans="1:21" s="14" customFormat="1" x14ac:dyDescent="0.25">
      <c r="A1200" s="14">
        <f t="shared" si="234"/>
        <v>1200</v>
      </c>
      <c r="B1200" s="14" t="str">
        <f t="shared" ca="1" si="235"/>
        <v>9D5F77B2-1963-4D9C-B732-9F13FABC9313</v>
      </c>
      <c r="C1200" s="14" t="str">
        <f t="shared" ca="1" si="236"/>
        <v>Hyttebovej</v>
      </c>
      <c r="D1200" s="14" t="str">
        <f t="shared" ca="1" si="237"/>
        <v>42</v>
      </c>
      <c r="E1200" s="14" t="str">
        <f t="shared" ca="1" si="238"/>
        <v>24du</v>
      </c>
      <c r="F1200" s="1">
        <f t="shared" ca="1" si="239"/>
        <v>120</v>
      </c>
      <c r="G1200" s="1">
        <f t="shared" ca="1" si="240"/>
        <v>126</v>
      </c>
      <c r="H1200" s="1">
        <f t="shared" ca="1" si="241"/>
        <v>1986</v>
      </c>
      <c r="I1200" s="1" t="str">
        <f ca="1">INDEX(Relationstabel!$C$3:$K$10,MATCH(INDIRECT($A$1&amp;"J"&amp;A1200),Relationstabel!$A$3:$A$10,0),MATCH(IFERROR(VALUE(INDIRECT($A$1&amp;"K"&amp;A1200)),0),Relationstabel!$C$1:$K$1,0))</f>
        <v>Naturgas</v>
      </c>
      <c r="J1200" s="1" t="str">
        <f ca="1">INDEX(Anvendelseskode!B:B,MATCH($F1200,Anvendelseskode!$A:$A,0))</f>
        <v>Fritliggende enfamilieshus (parcelhus)</v>
      </c>
      <c r="K1200" s="1" t="str">
        <f ca="1">INDEX(Anvendelseskode!C:C,MATCH($F1200,Anvendelseskode!$A:$A,0))</f>
        <v>Parcelhuse</v>
      </c>
      <c r="L1200" s="1" t="str">
        <f ca="1">INDEX(Anvendelseskode!D:D,MATCH($F1200,Anvendelseskode!$A:$A,0))</f>
        <v>Private husholdninger</v>
      </c>
      <c r="M1200" s="1" t="str">
        <f ca="1">IFERROR(INDEX(SBi!$2:$2,MATCH(H1200,SBi!$1:$1,1)),SBi!$K$2)</f>
        <v>1979-1998</v>
      </c>
      <c r="N1200" s="1">
        <f ca="1">INDEX(SBi!$C$3:$K$28,MATCH(F1200,SBi!$B$3:$B$28,0),MATCH(M1200,SBi!$C$2:$K$2,0))</f>
        <v>105.4</v>
      </c>
      <c r="O1200" s="16">
        <f t="shared" ca="1" si="242"/>
        <v>13.280400000000002</v>
      </c>
      <c r="P1200" s="16" t="str">
        <f ca="1">IFERROR(INDEX(VpD!$2:$2,MATCH(H1200,VpD!$1:$1,1)),VpD!$I$2)</f>
        <v>1979-1998</v>
      </c>
      <c r="Q1200" s="1">
        <f ca="1">INDEX(VpD!$C$3:$I$27,MATCH(F1200,VpD!$B$3:$B$27,0),MATCH(P1200,VpD!$C$2:$I$2,0))</f>
        <v>90</v>
      </c>
      <c r="R1200" s="16">
        <f t="shared" ca="1" si="243"/>
        <v>11.34</v>
      </c>
      <c r="S1200" s="14">
        <f t="shared" ca="1" si="244"/>
        <v>713932.98</v>
      </c>
      <c r="T1200" s="14">
        <f t="shared" ca="1" si="245"/>
        <v>6169166.9800000004</v>
      </c>
      <c r="U1200" s="14" t="str">
        <f t="shared" ca="1" si="246"/>
        <v>0A3F507E-1A2D-32B8-E044-0003BA298018</v>
      </c>
    </row>
    <row r="1201" spans="1:21" s="14" customFormat="1" x14ac:dyDescent="0.25">
      <c r="A1201" s="14">
        <f t="shared" si="234"/>
        <v>1201</v>
      </c>
      <c r="B1201" s="14" t="str">
        <f t="shared" ca="1" si="235"/>
        <v>25DE198B-E399-465A-92BF-6991927AB59D</v>
      </c>
      <c r="C1201" s="14" t="str">
        <f t="shared" ca="1" si="236"/>
        <v>Humlebo</v>
      </c>
      <c r="D1201" s="14" t="str">
        <f t="shared" ca="1" si="237"/>
        <v>7</v>
      </c>
      <c r="E1201" s="14" t="str">
        <f t="shared" ca="1" si="238"/>
        <v>6zz</v>
      </c>
      <c r="F1201" s="1">
        <f t="shared" ca="1" si="239"/>
        <v>130</v>
      </c>
      <c r="G1201" s="1">
        <f t="shared" ca="1" si="240"/>
        <v>112</v>
      </c>
      <c r="H1201" s="1">
        <f t="shared" ca="1" si="241"/>
        <v>1978</v>
      </c>
      <c r="I1201" s="1" t="str">
        <f ca="1">INDEX(Relationstabel!$C$3:$K$10,MATCH(INDIRECT($A$1&amp;"J"&amp;A1201),Relationstabel!$A$3:$A$10,0),MATCH(IFERROR(VALUE(INDIRECT($A$1&amp;"K"&amp;A1201)),0),Relationstabel!$C$1:$K$1,0))</f>
        <v>Fjernvarme/ Blokvarme</v>
      </c>
      <c r="J1201" s="1" t="str">
        <f ca="1">INDEX(Anvendelseskode!B:B,MATCH($F1201,Anvendelseskode!$A:$A,0))</f>
        <v>Række-, kæde-, dobbelthus (lodret adskillelse mellem enhederne)</v>
      </c>
      <c r="K1201" s="1" t="str">
        <f ca="1">INDEX(Anvendelseskode!C:C,MATCH($F1201,Anvendelseskode!$A:$A,0))</f>
        <v>Række-, kæde og dobbelthuse</v>
      </c>
      <c r="L1201" s="1" t="str">
        <f ca="1">INDEX(Anvendelseskode!D:D,MATCH($F1201,Anvendelseskode!$A:$A,0))</f>
        <v>Private husholdninger</v>
      </c>
      <c r="M1201" s="1" t="str">
        <f ca="1">IFERROR(INDEX(SBi!$2:$2,MATCH(H1201,SBi!$1:$1,1)),SBi!$K$2)</f>
        <v>1973-1978</v>
      </c>
      <c r="N1201" s="1">
        <f ca="1">INDEX(SBi!$C$3:$K$28,MATCH(F1201,SBi!$B$3:$B$28,0),MATCH(M1201,SBi!$C$2:$K$2,0))</f>
        <v>112.6</v>
      </c>
      <c r="O1201" s="16">
        <f t="shared" ca="1" si="242"/>
        <v>12.611199999999998</v>
      </c>
      <c r="P1201" s="16" t="str">
        <f ca="1">IFERROR(INDEX(VpD!$2:$2,MATCH(H1201,VpD!$1:$1,1)),VpD!$I$2)</f>
        <v>1973-1978</v>
      </c>
      <c r="Q1201" s="1">
        <f ca="1">INDEX(VpD!$C$3:$I$27,MATCH(F1201,VpD!$B$3:$B$27,0),MATCH(P1201,VpD!$C$2:$I$2,0))</f>
        <v>98</v>
      </c>
      <c r="R1201" s="16">
        <f t="shared" ca="1" si="243"/>
        <v>10.976000000000001</v>
      </c>
      <c r="S1201" s="14">
        <f t="shared" ca="1" si="244"/>
        <v>713512.99</v>
      </c>
      <c r="T1201" s="14">
        <f t="shared" ca="1" si="245"/>
        <v>6169819.2400000002</v>
      </c>
      <c r="U1201" s="14" t="str">
        <f t="shared" ca="1" si="246"/>
        <v>0A3F507E-1938-32B8-E044-0003BA298018</v>
      </c>
    </row>
    <row r="1202" spans="1:21" s="14" customFormat="1" x14ac:dyDescent="0.25">
      <c r="A1202" s="14">
        <f t="shared" si="234"/>
        <v>1202</v>
      </c>
      <c r="B1202" s="14" t="str">
        <f t="shared" ca="1" si="235"/>
        <v>977FE260-B188-463B-943A-98A18A689E20</v>
      </c>
      <c r="C1202" s="14" t="str">
        <f t="shared" ca="1" si="236"/>
        <v>Søholmvej</v>
      </c>
      <c r="D1202" s="14" t="str">
        <f t="shared" ca="1" si="237"/>
        <v>10</v>
      </c>
      <c r="E1202" s="14" t="str">
        <f t="shared" ca="1" si="238"/>
        <v>6o</v>
      </c>
      <c r="F1202" s="1">
        <f t="shared" ca="1" si="239"/>
        <v>120</v>
      </c>
      <c r="G1202" s="1">
        <f t="shared" ca="1" si="240"/>
        <v>187</v>
      </c>
      <c r="H1202" s="1">
        <f t="shared" ca="1" si="241"/>
        <v>1987</v>
      </c>
      <c r="I1202" s="1" t="str">
        <f ca="1">INDEX(Relationstabel!$C$3:$K$10,MATCH(INDIRECT($A$1&amp;"J"&amp;A1202),Relationstabel!$A$3:$A$10,0),MATCH(IFERROR(VALUE(INDIRECT($A$1&amp;"K"&amp;A1202)),0),Relationstabel!$C$1:$K$1,0))</f>
        <v>Olie</v>
      </c>
      <c r="J1202" s="1" t="str">
        <f ca="1">INDEX(Anvendelseskode!B:B,MATCH($F1202,Anvendelseskode!$A:$A,0))</f>
        <v>Fritliggende enfamilieshus (parcelhus)</v>
      </c>
      <c r="K1202" s="1" t="str">
        <f ca="1">INDEX(Anvendelseskode!C:C,MATCH($F1202,Anvendelseskode!$A:$A,0))</f>
        <v>Parcelhuse</v>
      </c>
      <c r="L1202" s="1" t="str">
        <f ca="1">INDEX(Anvendelseskode!D:D,MATCH($F1202,Anvendelseskode!$A:$A,0))</f>
        <v>Private husholdninger</v>
      </c>
      <c r="M1202" s="1" t="str">
        <f ca="1">IFERROR(INDEX(SBi!$2:$2,MATCH(H1202,SBi!$1:$1,1)),SBi!$K$2)</f>
        <v>1979-1998</v>
      </c>
      <c r="N1202" s="1">
        <f ca="1">INDEX(SBi!$C$3:$K$28,MATCH(F1202,SBi!$B$3:$B$28,0),MATCH(M1202,SBi!$C$2:$K$2,0))</f>
        <v>105.4</v>
      </c>
      <c r="O1202" s="16">
        <f t="shared" ca="1" si="242"/>
        <v>19.709799999999998</v>
      </c>
      <c r="P1202" s="16" t="str">
        <f ca="1">IFERROR(INDEX(VpD!$2:$2,MATCH(H1202,VpD!$1:$1,1)),VpD!$I$2)</f>
        <v>1979-1998</v>
      </c>
      <c r="Q1202" s="1">
        <f ca="1">INDEX(VpD!$C$3:$I$27,MATCH(F1202,VpD!$B$3:$B$27,0),MATCH(P1202,VpD!$C$2:$I$2,0))</f>
        <v>90</v>
      </c>
      <c r="R1202" s="16">
        <f t="shared" ca="1" si="243"/>
        <v>16.829999999999998</v>
      </c>
      <c r="S1202" s="14">
        <f t="shared" ca="1" si="244"/>
        <v>713414.58</v>
      </c>
      <c r="T1202" s="14">
        <f t="shared" ca="1" si="245"/>
        <v>6168546.4199999999</v>
      </c>
      <c r="U1202" s="14" t="str">
        <f t="shared" ca="1" si="246"/>
        <v>0A3F507E-2339-32B8-E044-0003BA298018</v>
      </c>
    </row>
    <row r="1203" spans="1:21" s="14" customFormat="1" x14ac:dyDescent="0.25">
      <c r="A1203" s="14">
        <f t="shared" si="234"/>
        <v>1203</v>
      </c>
      <c r="B1203" s="14" t="str">
        <f t="shared" ca="1" si="235"/>
        <v>9568E3CD-9F0A-4DC3-803D-5C68713A4B58</v>
      </c>
      <c r="C1203" s="14" t="str">
        <f t="shared" ca="1" si="236"/>
        <v>Rendsagervej</v>
      </c>
      <c r="D1203" s="14" t="str">
        <f t="shared" ca="1" si="237"/>
        <v>221</v>
      </c>
      <c r="E1203" s="14" t="str">
        <f t="shared" ca="1" si="238"/>
        <v>9lh</v>
      </c>
      <c r="F1203" s="1">
        <f t="shared" ca="1" si="239"/>
        <v>120</v>
      </c>
      <c r="G1203" s="1">
        <f t="shared" ca="1" si="240"/>
        <v>109</v>
      </c>
      <c r="H1203" s="1">
        <f t="shared" ca="1" si="241"/>
        <v>1973</v>
      </c>
      <c r="I1203" s="1" t="str">
        <f ca="1">INDEX(Relationstabel!$C$3:$K$10,MATCH(INDIRECT($A$1&amp;"J"&amp;A1203),Relationstabel!$A$3:$A$10,0),MATCH(IFERROR(VALUE(INDIRECT($A$1&amp;"K"&amp;A1203)),0),Relationstabel!$C$1:$K$1,0))</f>
        <v>Naturgas</v>
      </c>
      <c r="J1203" s="1" t="str">
        <f ca="1">INDEX(Anvendelseskode!B:B,MATCH($F1203,Anvendelseskode!$A:$A,0))</f>
        <v>Fritliggende enfamilieshus (parcelhus)</v>
      </c>
      <c r="K1203" s="1" t="str">
        <f ca="1">INDEX(Anvendelseskode!C:C,MATCH($F1203,Anvendelseskode!$A:$A,0))</f>
        <v>Parcelhuse</v>
      </c>
      <c r="L1203" s="1" t="str">
        <f ca="1">INDEX(Anvendelseskode!D:D,MATCH($F1203,Anvendelseskode!$A:$A,0))</f>
        <v>Private husholdninger</v>
      </c>
      <c r="M1203" s="1" t="str">
        <f ca="1">IFERROR(INDEX(SBi!$2:$2,MATCH(H1203,SBi!$1:$1,1)),SBi!$K$2)</f>
        <v>1973-1978</v>
      </c>
      <c r="N1203" s="1">
        <f ca="1">INDEX(SBi!$C$3:$K$28,MATCH(F1203,SBi!$B$3:$B$28,0),MATCH(M1203,SBi!$C$2:$K$2,0))</f>
        <v>119.8</v>
      </c>
      <c r="O1203" s="16">
        <f t="shared" ca="1" si="242"/>
        <v>13.058199999999999</v>
      </c>
      <c r="P1203" s="16" t="str">
        <f ca="1">IFERROR(INDEX(VpD!$2:$2,MATCH(H1203,VpD!$1:$1,1)),VpD!$I$2)</f>
        <v>1973-1978</v>
      </c>
      <c r="Q1203" s="1">
        <f ca="1">INDEX(VpD!$C$3:$I$27,MATCH(F1203,VpD!$B$3:$B$27,0),MATCH(P1203,VpD!$C$2:$I$2,0))</f>
        <v>117</v>
      </c>
      <c r="R1203" s="16">
        <f t="shared" ca="1" si="243"/>
        <v>12.753</v>
      </c>
      <c r="S1203" s="14">
        <f t="shared" ca="1" si="244"/>
        <v>710714.76</v>
      </c>
      <c r="T1203" s="14">
        <f t="shared" ca="1" si="245"/>
        <v>6171898.0300000003</v>
      </c>
      <c r="U1203" s="14" t="str">
        <f t="shared" ca="1" si="246"/>
        <v>0A3F507E-2040-32B8-E044-0003BA298018</v>
      </c>
    </row>
    <row r="1204" spans="1:21" s="14" customFormat="1" x14ac:dyDescent="0.25">
      <c r="A1204" s="14">
        <f t="shared" si="234"/>
        <v>1204</v>
      </c>
      <c r="B1204" s="14" t="str">
        <f t="shared" ca="1" si="235"/>
        <v>538FA444-ABDF-4F0E-8FAA-E090ADA9A058</v>
      </c>
      <c r="C1204" s="14" t="str">
        <f t="shared" ca="1" si="236"/>
        <v>Søvej</v>
      </c>
      <c r="D1204" s="14" t="str">
        <f t="shared" ca="1" si="237"/>
        <v>11</v>
      </c>
      <c r="E1204" s="14" t="str">
        <f t="shared" ca="1" si="238"/>
        <v>9ai</v>
      </c>
      <c r="F1204" s="1">
        <f t="shared" ca="1" si="239"/>
        <v>120</v>
      </c>
      <c r="G1204" s="1">
        <f t="shared" ca="1" si="240"/>
        <v>118</v>
      </c>
      <c r="H1204" s="1">
        <f t="shared" ca="1" si="241"/>
        <v>1978</v>
      </c>
      <c r="I1204" s="1" t="str">
        <f ca="1">INDEX(Relationstabel!$C$3:$K$10,MATCH(INDIRECT($A$1&amp;"J"&amp;A1204),Relationstabel!$A$3:$A$10,0),MATCH(IFERROR(VALUE(INDIRECT($A$1&amp;"K"&amp;A1204)),0),Relationstabel!$C$1:$K$1,0))</f>
        <v>Elvarme</v>
      </c>
      <c r="J1204" s="1" t="str">
        <f ca="1">INDEX(Anvendelseskode!B:B,MATCH($F1204,Anvendelseskode!$A:$A,0))</f>
        <v>Fritliggende enfamilieshus (parcelhus)</v>
      </c>
      <c r="K1204" s="1" t="str">
        <f ca="1">INDEX(Anvendelseskode!C:C,MATCH($F1204,Anvendelseskode!$A:$A,0))</f>
        <v>Parcelhuse</v>
      </c>
      <c r="L1204" s="1" t="str">
        <f ca="1">INDEX(Anvendelseskode!D:D,MATCH($F1204,Anvendelseskode!$A:$A,0))</f>
        <v>Private husholdninger</v>
      </c>
      <c r="M1204" s="1" t="str">
        <f ca="1">IFERROR(INDEX(SBi!$2:$2,MATCH(H1204,SBi!$1:$1,1)),SBi!$K$2)</f>
        <v>1973-1978</v>
      </c>
      <c r="N1204" s="1">
        <f ca="1">INDEX(SBi!$C$3:$K$28,MATCH(F1204,SBi!$B$3:$B$28,0),MATCH(M1204,SBi!$C$2:$K$2,0))</f>
        <v>119.8</v>
      </c>
      <c r="O1204" s="16">
        <f t="shared" ca="1" si="242"/>
        <v>14.1364</v>
      </c>
      <c r="P1204" s="16" t="str">
        <f ca="1">IFERROR(INDEX(VpD!$2:$2,MATCH(H1204,VpD!$1:$1,1)),VpD!$I$2)</f>
        <v>1973-1978</v>
      </c>
      <c r="Q1204" s="1">
        <f ca="1">INDEX(VpD!$C$3:$I$27,MATCH(F1204,VpD!$B$3:$B$27,0),MATCH(P1204,VpD!$C$2:$I$2,0))</f>
        <v>117</v>
      </c>
      <c r="R1204" s="16">
        <f t="shared" ca="1" si="243"/>
        <v>13.805999999999999</v>
      </c>
      <c r="S1204" s="14">
        <f t="shared" ca="1" si="244"/>
        <v>713604.59</v>
      </c>
      <c r="T1204" s="14">
        <f t="shared" ca="1" si="245"/>
        <v>6168646.3499999996</v>
      </c>
      <c r="U1204" s="14" t="str">
        <f t="shared" ca="1" si="246"/>
        <v>0A3F507E-2345-32B8-E044-0003BA298018</v>
      </c>
    </row>
    <row r="1205" spans="1:21" s="14" customFormat="1" x14ac:dyDescent="0.25">
      <c r="A1205" s="14">
        <f t="shared" si="234"/>
        <v>1205</v>
      </c>
      <c r="B1205" s="14" t="str">
        <f t="shared" ca="1" si="235"/>
        <v>A743E826-FBEA-4586-9651-2001F5A91C3E</v>
      </c>
      <c r="C1205" s="14" t="str">
        <f t="shared" ca="1" si="236"/>
        <v>Hyrdeengen</v>
      </c>
      <c r="D1205" s="14" t="str">
        <f t="shared" ca="1" si="237"/>
        <v>1</v>
      </c>
      <c r="E1205" s="14" t="str">
        <f t="shared" ca="1" si="238"/>
        <v>16ez</v>
      </c>
      <c r="F1205" s="1">
        <f t="shared" ca="1" si="239"/>
        <v>130</v>
      </c>
      <c r="G1205" s="1">
        <f t="shared" ca="1" si="240"/>
        <v>103</v>
      </c>
      <c r="H1205" s="1">
        <f t="shared" ca="1" si="241"/>
        <v>1978</v>
      </c>
      <c r="I1205" s="1" t="str">
        <f ca="1">INDEX(Relationstabel!$C$3:$K$10,MATCH(INDIRECT($A$1&amp;"J"&amp;A1205),Relationstabel!$A$3:$A$10,0),MATCH(IFERROR(VALUE(INDIRECT($A$1&amp;"K"&amp;A1205)),0),Relationstabel!$C$1:$K$1,0))</f>
        <v>Fjernvarme/ Blokvarme</v>
      </c>
      <c r="J1205" s="1" t="str">
        <f ca="1">INDEX(Anvendelseskode!B:B,MATCH($F1205,Anvendelseskode!$A:$A,0))</f>
        <v>Række-, kæde-, dobbelthus (lodret adskillelse mellem enhederne)</v>
      </c>
      <c r="K1205" s="1" t="str">
        <f ca="1">INDEX(Anvendelseskode!C:C,MATCH($F1205,Anvendelseskode!$A:$A,0))</f>
        <v>Række-, kæde og dobbelthuse</v>
      </c>
      <c r="L1205" s="1" t="str">
        <f ca="1">INDEX(Anvendelseskode!D:D,MATCH($F1205,Anvendelseskode!$A:$A,0))</f>
        <v>Private husholdninger</v>
      </c>
      <c r="M1205" s="1" t="str">
        <f ca="1">IFERROR(INDEX(SBi!$2:$2,MATCH(H1205,SBi!$1:$1,1)),SBi!$K$2)</f>
        <v>1973-1978</v>
      </c>
      <c r="N1205" s="1">
        <f ca="1">INDEX(SBi!$C$3:$K$28,MATCH(F1205,SBi!$B$3:$B$28,0),MATCH(M1205,SBi!$C$2:$K$2,0))</f>
        <v>112.6</v>
      </c>
      <c r="O1205" s="16">
        <f t="shared" ca="1" si="242"/>
        <v>11.597799999999999</v>
      </c>
      <c r="P1205" s="16" t="str">
        <f ca="1">IFERROR(INDEX(VpD!$2:$2,MATCH(H1205,VpD!$1:$1,1)),VpD!$I$2)</f>
        <v>1973-1978</v>
      </c>
      <c r="Q1205" s="1">
        <f ca="1">INDEX(VpD!$C$3:$I$27,MATCH(F1205,VpD!$B$3:$B$27,0),MATCH(P1205,VpD!$C$2:$I$2,0))</f>
        <v>98</v>
      </c>
      <c r="R1205" s="16">
        <f t="shared" ca="1" si="243"/>
        <v>10.093999999999999</v>
      </c>
      <c r="S1205" s="14">
        <f t="shared" ca="1" si="244"/>
        <v>711855.7</v>
      </c>
      <c r="T1205" s="14">
        <f t="shared" ca="1" si="245"/>
        <v>6172586.3700000001</v>
      </c>
      <c r="U1205" s="14" t="str">
        <f t="shared" ca="1" si="246"/>
        <v>0A3F507E-1951-32B8-E044-0003BA298018</v>
      </c>
    </row>
    <row r="1206" spans="1:21" s="14" customFormat="1" x14ac:dyDescent="0.25">
      <c r="A1206" s="14">
        <f t="shared" si="234"/>
        <v>1206</v>
      </c>
      <c r="B1206" s="14" t="str">
        <f t="shared" ca="1" si="235"/>
        <v>1E6CF1B0-63A4-4CE3-B343-90B2075ABCBF</v>
      </c>
      <c r="C1206" s="14" t="str">
        <f t="shared" ca="1" si="236"/>
        <v>Hyttekrogen</v>
      </c>
      <c r="D1206" s="14" t="str">
        <f t="shared" ca="1" si="237"/>
        <v>13</v>
      </c>
      <c r="E1206" s="14" t="str">
        <f t="shared" ca="1" si="238"/>
        <v>24cu</v>
      </c>
      <c r="F1206" s="1">
        <f t="shared" ca="1" si="239"/>
        <v>120</v>
      </c>
      <c r="G1206" s="1">
        <f t="shared" ca="1" si="240"/>
        <v>94</v>
      </c>
      <c r="H1206" s="1">
        <f t="shared" ca="1" si="241"/>
        <v>1963</v>
      </c>
      <c r="I1206" s="1" t="str">
        <f ca="1">INDEX(Relationstabel!$C$3:$K$10,MATCH(INDIRECT($A$1&amp;"J"&amp;A1206),Relationstabel!$A$3:$A$10,0),MATCH(IFERROR(VALUE(INDIRECT($A$1&amp;"K"&amp;A1206)),0),Relationstabel!$C$1:$K$1,0))</f>
        <v>Naturgas</v>
      </c>
      <c r="J1206" s="1" t="str">
        <f ca="1">INDEX(Anvendelseskode!B:B,MATCH($F1206,Anvendelseskode!$A:$A,0))</f>
        <v>Fritliggende enfamilieshus (parcelhus)</v>
      </c>
      <c r="K1206" s="1" t="str">
        <f ca="1">INDEX(Anvendelseskode!C:C,MATCH($F1206,Anvendelseskode!$A:$A,0))</f>
        <v>Parcelhuse</v>
      </c>
      <c r="L1206" s="1" t="str">
        <f ca="1">INDEX(Anvendelseskode!D:D,MATCH($F1206,Anvendelseskode!$A:$A,0))</f>
        <v>Private husholdninger</v>
      </c>
      <c r="M1206" s="1" t="str">
        <f ca="1">IFERROR(INDEX(SBi!$2:$2,MATCH(H1206,SBi!$1:$1,1)),SBi!$K$2)</f>
        <v>1961-1972</v>
      </c>
      <c r="N1206" s="1">
        <f ca="1">INDEX(SBi!$C$3:$K$28,MATCH(F1206,SBi!$B$3:$B$28,0),MATCH(M1206,SBi!$C$2:$K$2,0))</f>
        <v>134.30000000000001</v>
      </c>
      <c r="O1206" s="16">
        <f t="shared" ca="1" si="242"/>
        <v>12.6242</v>
      </c>
      <c r="P1206" s="16" t="str">
        <f ca="1">IFERROR(INDEX(VpD!$2:$2,MATCH(H1206,VpD!$1:$1,1)),VpD!$I$2)</f>
        <v>1961-1972</v>
      </c>
      <c r="Q1206" s="1">
        <f ca="1">INDEX(VpD!$C$3:$I$27,MATCH(F1206,VpD!$B$3:$B$27,0),MATCH(P1206,VpD!$C$2:$I$2,0))</f>
        <v>143</v>
      </c>
      <c r="R1206" s="16">
        <f t="shared" ca="1" si="243"/>
        <v>13.442</v>
      </c>
      <c r="S1206" s="14">
        <f t="shared" ca="1" si="244"/>
        <v>713977.36</v>
      </c>
      <c r="T1206" s="14">
        <f t="shared" ca="1" si="245"/>
        <v>6169091.3600000003</v>
      </c>
      <c r="U1206" s="14" t="str">
        <f t="shared" ca="1" si="246"/>
        <v>0A3F507E-1A51-32B8-E044-0003BA298018</v>
      </c>
    </row>
    <row r="1207" spans="1:21" s="14" customFormat="1" x14ac:dyDescent="0.25">
      <c r="A1207" s="14">
        <f t="shared" si="234"/>
        <v>1207</v>
      </c>
      <c r="B1207" s="14" t="str">
        <f t="shared" ca="1" si="235"/>
        <v>56F9AFA6-7173-4173-A966-C37C29DF1C37</v>
      </c>
      <c r="C1207" s="14" t="str">
        <f t="shared" ca="1" si="236"/>
        <v>Skærsøvej</v>
      </c>
      <c r="D1207" s="14" t="str">
        <f t="shared" ca="1" si="237"/>
        <v>29</v>
      </c>
      <c r="E1207" s="14" t="str">
        <f t="shared" ca="1" si="238"/>
        <v>18my</v>
      </c>
      <c r="F1207" s="1">
        <f t="shared" ca="1" si="239"/>
        <v>130</v>
      </c>
      <c r="G1207" s="1">
        <f t="shared" ca="1" si="240"/>
        <v>110</v>
      </c>
      <c r="H1207" s="1">
        <f t="shared" ca="1" si="241"/>
        <v>1976</v>
      </c>
      <c r="I1207" s="1" t="str">
        <f ca="1">INDEX(Relationstabel!$C$3:$K$10,MATCH(INDIRECT($A$1&amp;"J"&amp;A1207),Relationstabel!$A$3:$A$10,0),MATCH(IFERROR(VALUE(INDIRECT($A$1&amp;"K"&amp;A1207)),0),Relationstabel!$C$1:$K$1,0))</f>
        <v>Naturgas</v>
      </c>
      <c r="J1207" s="1" t="str">
        <f ca="1">INDEX(Anvendelseskode!B:B,MATCH($F1207,Anvendelseskode!$A:$A,0))</f>
        <v>Række-, kæde-, dobbelthus (lodret adskillelse mellem enhederne)</v>
      </c>
      <c r="K1207" s="1" t="str">
        <f ca="1">INDEX(Anvendelseskode!C:C,MATCH($F1207,Anvendelseskode!$A:$A,0))</f>
        <v>Række-, kæde og dobbelthuse</v>
      </c>
      <c r="L1207" s="1" t="str">
        <f ca="1">INDEX(Anvendelseskode!D:D,MATCH($F1207,Anvendelseskode!$A:$A,0))</f>
        <v>Private husholdninger</v>
      </c>
      <c r="M1207" s="1" t="str">
        <f ca="1">IFERROR(INDEX(SBi!$2:$2,MATCH(H1207,SBi!$1:$1,1)),SBi!$K$2)</f>
        <v>1973-1978</v>
      </c>
      <c r="N1207" s="1">
        <f ca="1">INDEX(SBi!$C$3:$K$28,MATCH(F1207,SBi!$B$3:$B$28,0),MATCH(M1207,SBi!$C$2:$K$2,0))</f>
        <v>112.6</v>
      </c>
      <c r="O1207" s="16">
        <f t="shared" ca="1" si="242"/>
        <v>12.385999999999999</v>
      </c>
      <c r="P1207" s="16" t="str">
        <f ca="1">IFERROR(INDEX(VpD!$2:$2,MATCH(H1207,VpD!$1:$1,1)),VpD!$I$2)</f>
        <v>1973-1978</v>
      </c>
      <c r="Q1207" s="1">
        <f ca="1">INDEX(VpD!$C$3:$I$27,MATCH(F1207,VpD!$B$3:$B$27,0),MATCH(P1207,VpD!$C$2:$I$2,0))</f>
        <v>98</v>
      </c>
      <c r="R1207" s="16">
        <f t="shared" ca="1" si="243"/>
        <v>10.78</v>
      </c>
      <c r="S1207" s="14">
        <f t="shared" ca="1" si="244"/>
        <v>713449.06</v>
      </c>
      <c r="T1207" s="14">
        <f t="shared" ca="1" si="245"/>
        <v>6168917</v>
      </c>
      <c r="U1207" s="14" t="str">
        <f t="shared" ca="1" si="246"/>
        <v>0A3F507E-2157-32B8-E044-0003BA298018</v>
      </c>
    </row>
    <row r="1208" spans="1:21" s="14" customFormat="1" x14ac:dyDescent="0.25">
      <c r="A1208" s="14">
        <f t="shared" si="234"/>
        <v>1208</v>
      </c>
      <c r="B1208" s="14" t="str">
        <f t="shared" ca="1" si="235"/>
        <v>D6C57985-90F0-4C9E-A09D-018D7B89169F</v>
      </c>
      <c r="C1208" s="14" t="str">
        <f t="shared" ca="1" si="236"/>
        <v>Syvhøjvænge</v>
      </c>
      <c r="D1208" s="14" t="str">
        <f t="shared" ca="1" si="237"/>
        <v>34</v>
      </c>
      <c r="E1208" s="14" t="str">
        <f t="shared" ca="1" si="238"/>
        <v>15bh</v>
      </c>
      <c r="F1208" s="1">
        <f t="shared" ca="1" si="239"/>
        <v>120</v>
      </c>
      <c r="G1208" s="1">
        <f t="shared" ca="1" si="240"/>
        <v>186</v>
      </c>
      <c r="H1208" s="1">
        <f t="shared" ca="1" si="241"/>
        <v>1978</v>
      </c>
      <c r="I1208" s="1" t="str">
        <f ca="1">INDEX(Relationstabel!$C$3:$K$10,MATCH(INDIRECT($A$1&amp;"J"&amp;A1208),Relationstabel!$A$3:$A$10,0),MATCH(IFERROR(VALUE(INDIRECT($A$1&amp;"K"&amp;A1208)),0),Relationstabel!$C$1:$K$1,0))</f>
        <v>Naturgas</v>
      </c>
      <c r="J1208" s="1" t="str">
        <f ca="1">INDEX(Anvendelseskode!B:B,MATCH($F1208,Anvendelseskode!$A:$A,0))</f>
        <v>Fritliggende enfamilieshus (parcelhus)</v>
      </c>
      <c r="K1208" s="1" t="str">
        <f ca="1">INDEX(Anvendelseskode!C:C,MATCH($F1208,Anvendelseskode!$A:$A,0))</f>
        <v>Parcelhuse</v>
      </c>
      <c r="L1208" s="1" t="str">
        <f ca="1">INDEX(Anvendelseskode!D:D,MATCH($F1208,Anvendelseskode!$A:$A,0))</f>
        <v>Private husholdninger</v>
      </c>
      <c r="M1208" s="1" t="str">
        <f ca="1">IFERROR(INDEX(SBi!$2:$2,MATCH(H1208,SBi!$1:$1,1)),SBi!$K$2)</f>
        <v>1973-1978</v>
      </c>
      <c r="N1208" s="1">
        <f ca="1">INDEX(SBi!$C$3:$K$28,MATCH(F1208,SBi!$B$3:$B$28,0),MATCH(M1208,SBi!$C$2:$K$2,0))</f>
        <v>119.8</v>
      </c>
      <c r="O1208" s="16">
        <f t="shared" ca="1" si="242"/>
        <v>22.282799999999998</v>
      </c>
      <c r="P1208" s="16" t="str">
        <f ca="1">IFERROR(INDEX(VpD!$2:$2,MATCH(H1208,VpD!$1:$1,1)),VpD!$I$2)</f>
        <v>1973-1978</v>
      </c>
      <c r="Q1208" s="1">
        <f ca="1">INDEX(VpD!$C$3:$I$27,MATCH(F1208,VpD!$B$3:$B$27,0),MATCH(P1208,VpD!$C$2:$I$2,0))</f>
        <v>117</v>
      </c>
      <c r="R1208" s="16">
        <f t="shared" ca="1" si="243"/>
        <v>21.762</v>
      </c>
      <c r="S1208" s="14">
        <f t="shared" ca="1" si="244"/>
        <v>712062.58</v>
      </c>
      <c r="T1208" s="14">
        <f t="shared" ca="1" si="245"/>
        <v>6171727.0999999996</v>
      </c>
      <c r="U1208" s="14" t="str">
        <f t="shared" ca="1" si="246"/>
        <v>0A3F507E-2257-32B8-E044-0003BA298018</v>
      </c>
    </row>
    <row r="1209" spans="1:21" s="14" customFormat="1" x14ac:dyDescent="0.25">
      <c r="A1209" s="14">
        <f t="shared" si="234"/>
        <v>1209</v>
      </c>
      <c r="B1209" s="14" t="str">
        <f t="shared" ca="1" si="235"/>
        <v>91324319-770A-4643-9943-567C22B80AB0</v>
      </c>
      <c r="C1209" s="14" t="str">
        <f t="shared" ca="1" si="236"/>
        <v>Søholmvej</v>
      </c>
      <c r="D1209" s="14" t="str">
        <f t="shared" ca="1" si="237"/>
        <v>2</v>
      </c>
      <c r="E1209" s="14" t="str">
        <f t="shared" ca="1" si="238"/>
        <v>6bq</v>
      </c>
      <c r="F1209" s="1">
        <f t="shared" ca="1" si="239"/>
        <v>120</v>
      </c>
      <c r="G1209" s="1">
        <f t="shared" ca="1" si="240"/>
        <v>130</v>
      </c>
      <c r="H1209" s="1">
        <f t="shared" ca="1" si="241"/>
        <v>1996</v>
      </c>
      <c r="I1209" s="1" t="str">
        <f ca="1">INDEX(Relationstabel!$C$3:$K$10,MATCH(INDIRECT($A$1&amp;"J"&amp;A1209),Relationstabel!$A$3:$A$10,0),MATCH(IFERROR(VALUE(INDIRECT($A$1&amp;"K"&amp;A1209)),0),Relationstabel!$C$1:$K$1,0))</f>
        <v>Naturgas</v>
      </c>
      <c r="J1209" s="1" t="str">
        <f ca="1">INDEX(Anvendelseskode!B:B,MATCH($F1209,Anvendelseskode!$A:$A,0))</f>
        <v>Fritliggende enfamilieshus (parcelhus)</v>
      </c>
      <c r="K1209" s="1" t="str">
        <f ca="1">INDEX(Anvendelseskode!C:C,MATCH($F1209,Anvendelseskode!$A:$A,0))</f>
        <v>Parcelhuse</v>
      </c>
      <c r="L1209" s="1" t="str">
        <f ca="1">INDEX(Anvendelseskode!D:D,MATCH($F1209,Anvendelseskode!$A:$A,0))</f>
        <v>Private husholdninger</v>
      </c>
      <c r="M1209" s="1" t="str">
        <f ca="1">IFERROR(INDEX(SBi!$2:$2,MATCH(H1209,SBi!$1:$1,1)),SBi!$K$2)</f>
        <v>1979-1998</v>
      </c>
      <c r="N1209" s="1">
        <f ca="1">INDEX(SBi!$C$3:$K$28,MATCH(F1209,SBi!$B$3:$B$28,0),MATCH(M1209,SBi!$C$2:$K$2,0))</f>
        <v>105.4</v>
      </c>
      <c r="O1209" s="16">
        <f t="shared" ca="1" si="242"/>
        <v>13.702</v>
      </c>
      <c r="P1209" s="16" t="str">
        <f ca="1">IFERROR(INDEX(VpD!$2:$2,MATCH(H1209,VpD!$1:$1,1)),VpD!$I$2)</f>
        <v>1979-1998</v>
      </c>
      <c r="Q1209" s="1">
        <f ca="1">INDEX(VpD!$C$3:$I$27,MATCH(F1209,VpD!$B$3:$B$27,0),MATCH(P1209,VpD!$C$2:$I$2,0))</f>
        <v>90</v>
      </c>
      <c r="R1209" s="16">
        <f t="shared" ca="1" si="243"/>
        <v>11.7</v>
      </c>
      <c r="S1209" s="14">
        <f t="shared" ca="1" si="244"/>
        <v>713345.24</v>
      </c>
      <c r="T1209" s="14">
        <f t="shared" ca="1" si="245"/>
        <v>6168541.8799999999</v>
      </c>
      <c r="U1209" s="14" t="str">
        <f t="shared" ca="1" si="246"/>
        <v>0A3F507E-2334-32B8-E044-0003BA298018</v>
      </c>
    </row>
    <row r="1210" spans="1:21" s="14" customFormat="1" x14ac:dyDescent="0.25">
      <c r="A1210" s="14">
        <f t="shared" si="234"/>
        <v>1210</v>
      </c>
      <c r="B1210" s="14" t="str">
        <f t="shared" ca="1" si="235"/>
        <v>8D4534CA-E07A-4B95-9FDE-D93D1FB51E64</v>
      </c>
      <c r="C1210" s="14" t="str">
        <f t="shared" ca="1" si="236"/>
        <v>Humlebo</v>
      </c>
      <c r="D1210" s="14" t="str">
        <f t="shared" ca="1" si="237"/>
        <v>4</v>
      </c>
      <c r="E1210" s="14" t="str">
        <f t="shared" ca="1" si="238"/>
        <v>6yo</v>
      </c>
      <c r="F1210" s="1">
        <f t="shared" ca="1" si="239"/>
        <v>130</v>
      </c>
      <c r="G1210" s="1">
        <f t="shared" ca="1" si="240"/>
        <v>109</v>
      </c>
      <c r="H1210" s="1">
        <f t="shared" ca="1" si="241"/>
        <v>1978</v>
      </c>
      <c r="I1210" s="1" t="str">
        <f ca="1">INDEX(Relationstabel!$C$3:$K$10,MATCH(INDIRECT($A$1&amp;"J"&amp;A1210),Relationstabel!$A$3:$A$10,0),MATCH(IFERROR(VALUE(INDIRECT($A$1&amp;"K"&amp;A1210)),0),Relationstabel!$C$1:$K$1,0))</f>
        <v>Fjernvarme/ Blokvarme</v>
      </c>
      <c r="J1210" s="1" t="str">
        <f ca="1">INDEX(Anvendelseskode!B:B,MATCH($F1210,Anvendelseskode!$A:$A,0))</f>
        <v>Række-, kæde-, dobbelthus (lodret adskillelse mellem enhederne)</v>
      </c>
      <c r="K1210" s="1" t="str">
        <f ca="1">INDEX(Anvendelseskode!C:C,MATCH($F1210,Anvendelseskode!$A:$A,0))</f>
        <v>Række-, kæde og dobbelthuse</v>
      </c>
      <c r="L1210" s="1" t="str">
        <f ca="1">INDEX(Anvendelseskode!D:D,MATCH($F1210,Anvendelseskode!$A:$A,0))</f>
        <v>Private husholdninger</v>
      </c>
      <c r="M1210" s="1" t="str">
        <f ca="1">IFERROR(INDEX(SBi!$2:$2,MATCH(H1210,SBi!$1:$1,1)),SBi!$K$2)</f>
        <v>1973-1978</v>
      </c>
      <c r="N1210" s="1">
        <f ca="1">INDEX(SBi!$C$3:$K$28,MATCH(F1210,SBi!$B$3:$B$28,0),MATCH(M1210,SBi!$C$2:$K$2,0))</f>
        <v>112.6</v>
      </c>
      <c r="O1210" s="16">
        <f t="shared" ca="1" si="242"/>
        <v>12.273399999999999</v>
      </c>
      <c r="P1210" s="16" t="str">
        <f ca="1">IFERROR(INDEX(VpD!$2:$2,MATCH(H1210,VpD!$1:$1,1)),VpD!$I$2)</f>
        <v>1973-1978</v>
      </c>
      <c r="Q1210" s="1">
        <f ca="1">INDEX(VpD!$C$3:$I$27,MATCH(F1210,VpD!$B$3:$B$27,0),MATCH(P1210,VpD!$C$2:$I$2,0))</f>
        <v>98</v>
      </c>
      <c r="R1210" s="16">
        <f t="shared" ca="1" si="243"/>
        <v>10.682</v>
      </c>
      <c r="S1210" s="14">
        <f t="shared" ca="1" si="244"/>
        <v>713477.3</v>
      </c>
      <c r="T1210" s="14">
        <f t="shared" ca="1" si="245"/>
        <v>6169803.2000000002</v>
      </c>
      <c r="U1210" s="14" t="str">
        <f t="shared" ca="1" si="246"/>
        <v>0A3F507E-1935-32B8-E044-0003BA298018</v>
      </c>
    </row>
    <row r="1211" spans="1:21" s="14" customFormat="1" x14ac:dyDescent="0.25">
      <c r="A1211" s="14">
        <f t="shared" si="234"/>
        <v>1211</v>
      </c>
      <c r="B1211" s="14" t="str">
        <f t="shared" ca="1" si="235"/>
        <v>765580A7-6A78-4D40-A478-B8AAD83DC533</v>
      </c>
      <c r="C1211" s="14" t="str">
        <f t="shared" ca="1" si="236"/>
        <v>Hyttebovej</v>
      </c>
      <c r="D1211" s="14" t="str">
        <f t="shared" ca="1" si="237"/>
        <v>51</v>
      </c>
      <c r="E1211" s="14" t="str">
        <f t="shared" ca="1" si="238"/>
        <v>24fa</v>
      </c>
      <c r="F1211" s="1">
        <f t="shared" ca="1" si="239"/>
        <v>120</v>
      </c>
      <c r="G1211" s="1">
        <f t="shared" ca="1" si="240"/>
        <v>166</v>
      </c>
      <c r="H1211" s="1">
        <f t="shared" ca="1" si="241"/>
        <v>2011</v>
      </c>
      <c r="I1211" s="1" t="str">
        <f ca="1">INDEX(Relationstabel!$C$3:$K$10,MATCH(INDIRECT($A$1&amp;"J"&amp;A1211),Relationstabel!$A$3:$A$10,0),MATCH(IFERROR(VALUE(INDIRECT($A$1&amp;"K"&amp;A1211)),0),Relationstabel!$C$1:$K$1,0))</f>
        <v>Naturgas</v>
      </c>
      <c r="J1211" s="1" t="str">
        <f ca="1">INDEX(Anvendelseskode!B:B,MATCH($F1211,Anvendelseskode!$A:$A,0))</f>
        <v>Fritliggende enfamilieshus (parcelhus)</v>
      </c>
      <c r="K1211" s="1" t="str">
        <f ca="1">INDEX(Anvendelseskode!C:C,MATCH($F1211,Anvendelseskode!$A:$A,0))</f>
        <v>Parcelhuse</v>
      </c>
      <c r="L1211" s="1" t="str">
        <f ca="1">INDEX(Anvendelseskode!D:D,MATCH($F1211,Anvendelseskode!$A:$A,0))</f>
        <v>Private husholdninger</v>
      </c>
      <c r="M1211" s="1" t="str">
        <f ca="1">IFERROR(INDEX(SBi!$2:$2,MATCH(H1211,SBi!$1:$1,1)),SBi!$K$2)</f>
        <v>Efter 2006</v>
      </c>
      <c r="N1211" s="1">
        <f ca="1">INDEX(SBi!$C$3:$K$28,MATCH(F1211,SBi!$B$3:$B$28,0),MATCH(M1211,SBi!$C$2:$K$2,0))</f>
        <v>67.3</v>
      </c>
      <c r="O1211" s="16">
        <f t="shared" ca="1" si="242"/>
        <v>11.171799999999999</v>
      </c>
      <c r="P1211" s="16" t="str">
        <f ca="1">IFERROR(INDEX(VpD!$2:$2,MATCH(H1211,VpD!$1:$1,1)),VpD!$I$2)</f>
        <v>&gt;1998</v>
      </c>
      <c r="Q1211" s="1">
        <f ca="1">INDEX(VpD!$C$3:$I$27,MATCH(F1211,VpD!$B$3:$B$27,0),MATCH(P1211,VpD!$C$2:$I$2,0))</f>
        <v>72</v>
      </c>
      <c r="R1211" s="16">
        <f t="shared" ca="1" si="243"/>
        <v>11.952</v>
      </c>
      <c r="S1211" s="14">
        <f t="shared" ca="1" si="244"/>
        <v>713806.19</v>
      </c>
      <c r="T1211" s="14">
        <f t="shared" ca="1" si="245"/>
        <v>6169034.6200000001</v>
      </c>
      <c r="U1211" s="14" t="str">
        <f t="shared" ca="1" si="246"/>
        <v>0A3F507E-1A35-32B8-E044-0003BA298018</v>
      </c>
    </row>
    <row r="1212" spans="1:21" s="14" customFormat="1" x14ac:dyDescent="0.25">
      <c r="A1212" s="14">
        <f t="shared" si="234"/>
        <v>1212</v>
      </c>
      <c r="B1212" s="14" t="str">
        <f t="shared" ca="1" si="235"/>
        <v>F74BF9C6-EBA8-4E90-BDF2-294B6E98F5F4</v>
      </c>
      <c r="C1212" s="14" t="str">
        <f t="shared" ca="1" si="236"/>
        <v>Kollerupvej</v>
      </c>
      <c r="D1212" s="14" t="str">
        <f t="shared" ca="1" si="237"/>
        <v>59</v>
      </c>
      <c r="E1212" s="14" t="str">
        <f t="shared" ca="1" si="238"/>
        <v>1bh</v>
      </c>
      <c r="F1212" s="1">
        <f t="shared" ca="1" si="239"/>
        <v>130</v>
      </c>
      <c r="G1212" s="1">
        <f t="shared" ca="1" si="240"/>
        <v>130</v>
      </c>
      <c r="H1212" s="1">
        <f t="shared" ca="1" si="241"/>
        <v>1974</v>
      </c>
      <c r="I1212" s="1" t="str">
        <f ca="1">INDEX(Relationstabel!$C$3:$K$10,MATCH(INDIRECT($A$1&amp;"J"&amp;A1212),Relationstabel!$A$3:$A$10,0),MATCH(IFERROR(VALUE(INDIRECT($A$1&amp;"K"&amp;A1212)),0),Relationstabel!$C$1:$K$1,0))</f>
        <v>Fjernvarme/ Blokvarme</v>
      </c>
      <c r="J1212" s="1" t="str">
        <f ca="1">INDEX(Anvendelseskode!B:B,MATCH($F1212,Anvendelseskode!$A:$A,0))</f>
        <v>Række-, kæde-, dobbelthus (lodret adskillelse mellem enhederne)</v>
      </c>
      <c r="K1212" s="1" t="str">
        <f ca="1">INDEX(Anvendelseskode!C:C,MATCH($F1212,Anvendelseskode!$A:$A,0))</f>
        <v>Række-, kæde og dobbelthuse</v>
      </c>
      <c r="L1212" s="1" t="str">
        <f ca="1">INDEX(Anvendelseskode!D:D,MATCH($F1212,Anvendelseskode!$A:$A,0))</f>
        <v>Private husholdninger</v>
      </c>
      <c r="M1212" s="1" t="str">
        <f ca="1">IFERROR(INDEX(SBi!$2:$2,MATCH(H1212,SBi!$1:$1,1)),SBi!$K$2)</f>
        <v>1973-1978</v>
      </c>
      <c r="N1212" s="1">
        <f ca="1">INDEX(SBi!$C$3:$K$28,MATCH(F1212,SBi!$B$3:$B$28,0),MATCH(M1212,SBi!$C$2:$K$2,0))</f>
        <v>112.6</v>
      </c>
      <c r="O1212" s="16">
        <f t="shared" ca="1" si="242"/>
        <v>14.638</v>
      </c>
      <c r="P1212" s="16" t="str">
        <f ca="1">IFERROR(INDEX(VpD!$2:$2,MATCH(H1212,VpD!$1:$1,1)),VpD!$I$2)</f>
        <v>1973-1978</v>
      </c>
      <c r="Q1212" s="1">
        <f ca="1">INDEX(VpD!$C$3:$I$27,MATCH(F1212,VpD!$B$3:$B$27,0),MATCH(P1212,VpD!$C$2:$I$2,0))</f>
        <v>98</v>
      </c>
      <c r="R1212" s="16">
        <f t="shared" ca="1" si="243"/>
        <v>12.74</v>
      </c>
      <c r="S1212" s="14">
        <f t="shared" ca="1" si="244"/>
        <v>713680.6</v>
      </c>
      <c r="T1212" s="14">
        <f t="shared" ca="1" si="245"/>
        <v>6169068.5199999996</v>
      </c>
      <c r="U1212" s="14" t="str">
        <f t="shared" ca="1" si="246"/>
        <v>0A3F507E-1C35-32B8-E044-0003BA298018</v>
      </c>
    </row>
    <row r="1213" spans="1:21" s="14" customFormat="1" x14ac:dyDescent="0.25">
      <c r="A1213" s="14">
        <f t="shared" si="234"/>
        <v>1213</v>
      </c>
      <c r="B1213" s="14" t="str">
        <f t="shared" ca="1" si="235"/>
        <v>FE3D3A99-C4C9-459F-8C56-81D82FCAA49C</v>
      </c>
      <c r="C1213" s="14" t="str">
        <f t="shared" ca="1" si="236"/>
        <v>Bjørnebo</v>
      </c>
      <c r="D1213" s="14" t="str">
        <f t="shared" ca="1" si="237"/>
        <v>30</v>
      </c>
      <c r="E1213" s="14" t="str">
        <f t="shared" ca="1" si="238"/>
        <v>6oh</v>
      </c>
      <c r="F1213" s="1">
        <f t="shared" ca="1" si="239"/>
        <v>130</v>
      </c>
      <c r="G1213" s="1">
        <f t="shared" ca="1" si="240"/>
        <v>102</v>
      </c>
      <c r="H1213" s="1">
        <f t="shared" ca="1" si="241"/>
        <v>1977</v>
      </c>
      <c r="I1213" s="1" t="str">
        <f ca="1">INDEX(Relationstabel!$C$3:$K$10,MATCH(INDIRECT($A$1&amp;"J"&amp;A1213),Relationstabel!$A$3:$A$10,0),MATCH(IFERROR(VALUE(INDIRECT($A$1&amp;"K"&amp;A1213)),0),Relationstabel!$C$1:$K$1,0))</f>
        <v>Fjernvarme/ Blokvarme</v>
      </c>
      <c r="J1213" s="1" t="str">
        <f ca="1">INDEX(Anvendelseskode!B:B,MATCH($F1213,Anvendelseskode!$A:$A,0))</f>
        <v>Række-, kæde-, dobbelthus (lodret adskillelse mellem enhederne)</v>
      </c>
      <c r="K1213" s="1" t="str">
        <f ca="1">INDEX(Anvendelseskode!C:C,MATCH($F1213,Anvendelseskode!$A:$A,0))</f>
        <v>Række-, kæde og dobbelthuse</v>
      </c>
      <c r="L1213" s="1" t="str">
        <f ca="1">INDEX(Anvendelseskode!D:D,MATCH($F1213,Anvendelseskode!$A:$A,0))</f>
        <v>Private husholdninger</v>
      </c>
      <c r="M1213" s="1" t="str">
        <f ca="1">IFERROR(INDEX(SBi!$2:$2,MATCH(H1213,SBi!$1:$1,1)),SBi!$K$2)</f>
        <v>1973-1978</v>
      </c>
      <c r="N1213" s="1">
        <f ca="1">INDEX(SBi!$C$3:$K$28,MATCH(F1213,SBi!$B$3:$B$28,0),MATCH(M1213,SBi!$C$2:$K$2,0))</f>
        <v>112.6</v>
      </c>
      <c r="O1213" s="16">
        <f t="shared" ca="1" si="242"/>
        <v>11.485199999999999</v>
      </c>
      <c r="P1213" s="16" t="str">
        <f ca="1">IFERROR(INDEX(VpD!$2:$2,MATCH(H1213,VpD!$1:$1,1)),VpD!$I$2)</f>
        <v>1973-1978</v>
      </c>
      <c r="Q1213" s="1">
        <f ca="1">INDEX(VpD!$C$3:$I$27,MATCH(F1213,VpD!$B$3:$B$27,0),MATCH(P1213,VpD!$C$2:$I$2,0))</f>
        <v>98</v>
      </c>
      <c r="R1213" s="16">
        <f t="shared" ca="1" si="243"/>
        <v>9.9960000000000004</v>
      </c>
      <c r="S1213" s="14">
        <f t="shared" ca="1" si="244"/>
        <v>713523.96</v>
      </c>
      <c r="T1213" s="14">
        <f t="shared" ca="1" si="245"/>
        <v>6169533.7699999996</v>
      </c>
      <c r="U1213" s="14" t="str">
        <f t="shared" ca="1" si="246"/>
        <v>0A3F507E-1555-32B8-E044-0003BA298018</v>
      </c>
    </row>
    <row r="1214" spans="1:21" s="14" customFormat="1" x14ac:dyDescent="0.25">
      <c r="A1214" s="14">
        <f t="shared" si="234"/>
        <v>1214</v>
      </c>
      <c r="B1214" s="14" t="str">
        <f t="shared" ca="1" si="235"/>
        <v>DBDBC87C-A66F-498F-8994-92E836317F09</v>
      </c>
      <c r="C1214" s="14" t="str">
        <f t="shared" ca="1" si="236"/>
        <v>Søholmvej</v>
      </c>
      <c r="D1214" s="14" t="str">
        <f t="shared" ca="1" si="237"/>
        <v>14</v>
      </c>
      <c r="E1214" s="14" t="str">
        <f t="shared" ca="1" si="238"/>
        <v>6m</v>
      </c>
      <c r="F1214" s="1">
        <f t="shared" ca="1" si="239"/>
        <v>120</v>
      </c>
      <c r="G1214" s="1">
        <f t="shared" ca="1" si="240"/>
        <v>184</v>
      </c>
      <c r="H1214" s="1">
        <f t="shared" ca="1" si="241"/>
        <v>2014</v>
      </c>
      <c r="I1214" s="1" t="str">
        <f ca="1">INDEX(Relationstabel!$C$3:$K$10,MATCH(INDIRECT($A$1&amp;"J"&amp;A1214),Relationstabel!$A$3:$A$10,0),MATCH(IFERROR(VALUE(INDIRECT($A$1&amp;"K"&amp;A1214)),0),Relationstabel!$C$1:$K$1,0))</f>
        <v>Varmepumpe</v>
      </c>
      <c r="J1214" s="1" t="str">
        <f ca="1">INDEX(Anvendelseskode!B:B,MATCH($F1214,Anvendelseskode!$A:$A,0))</f>
        <v>Fritliggende enfamilieshus (parcelhus)</v>
      </c>
      <c r="K1214" s="1" t="str">
        <f ca="1">INDEX(Anvendelseskode!C:C,MATCH($F1214,Anvendelseskode!$A:$A,0))</f>
        <v>Parcelhuse</v>
      </c>
      <c r="L1214" s="1" t="str">
        <f ca="1">INDEX(Anvendelseskode!D:D,MATCH($F1214,Anvendelseskode!$A:$A,0))</f>
        <v>Private husholdninger</v>
      </c>
      <c r="M1214" s="1" t="str">
        <f ca="1">IFERROR(INDEX(SBi!$2:$2,MATCH(H1214,SBi!$1:$1,1)),SBi!$K$2)</f>
        <v>Efter 2006</v>
      </c>
      <c r="N1214" s="1">
        <f ca="1">INDEX(SBi!$C$3:$K$28,MATCH(F1214,SBi!$B$3:$B$28,0),MATCH(M1214,SBi!$C$2:$K$2,0))</f>
        <v>67.3</v>
      </c>
      <c r="O1214" s="16">
        <f t="shared" ca="1" si="242"/>
        <v>12.383199999999999</v>
      </c>
      <c r="P1214" s="16" t="str">
        <f ca="1">IFERROR(INDEX(VpD!$2:$2,MATCH(H1214,VpD!$1:$1,1)),VpD!$I$2)</f>
        <v>&gt;1998</v>
      </c>
      <c r="Q1214" s="1">
        <f ca="1">INDEX(VpD!$C$3:$I$27,MATCH(F1214,VpD!$B$3:$B$27,0),MATCH(P1214,VpD!$C$2:$I$2,0))</f>
        <v>72</v>
      </c>
      <c r="R1214" s="16">
        <f t="shared" ca="1" si="243"/>
        <v>13.247999999999999</v>
      </c>
      <c r="S1214" s="14">
        <f t="shared" ca="1" si="244"/>
        <v>713442.94</v>
      </c>
      <c r="T1214" s="14">
        <f t="shared" ca="1" si="245"/>
        <v>6168577.1200000001</v>
      </c>
      <c r="U1214" s="14" t="str">
        <f t="shared" ca="1" si="246"/>
        <v>0A3F507E-233B-32B8-E044-0003BA298018</v>
      </c>
    </row>
    <row r="1215" spans="1:21" s="14" customFormat="1" x14ac:dyDescent="0.25">
      <c r="A1215" s="14">
        <f t="shared" si="234"/>
        <v>1215</v>
      </c>
      <c r="B1215" s="14" t="str">
        <f t="shared" ca="1" si="235"/>
        <v>599E3713-4EAE-43EE-B8CD-9ABDC61B31AF</v>
      </c>
      <c r="C1215" s="14" t="str">
        <f t="shared" ca="1" si="236"/>
        <v>Humlebo</v>
      </c>
      <c r="D1215" s="14" t="str">
        <f t="shared" ca="1" si="237"/>
        <v>24</v>
      </c>
      <c r="E1215" s="14" t="str">
        <f t="shared" ca="1" si="238"/>
        <v>6yz</v>
      </c>
      <c r="F1215" s="1">
        <f t="shared" ca="1" si="239"/>
        <v>130</v>
      </c>
      <c r="G1215" s="1">
        <f t="shared" ca="1" si="240"/>
        <v>109</v>
      </c>
      <c r="H1215" s="1">
        <f t="shared" ca="1" si="241"/>
        <v>1978</v>
      </c>
      <c r="I1215" s="1" t="str">
        <f ca="1">INDEX(Relationstabel!$C$3:$K$10,MATCH(INDIRECT($A$1&amp;"J"&amp;A1215),Relationstabel!$A$3:$A$10,0),MATCH(IFERROR(VALUE(INDIRECT($A$1&amp;"K"&amp;A1215)),0),Relationstabel!$C$1:$K$1,0))</f>
        <v>Fjernvarme/ Blokvarme</v>
      </c>
      <c r="J1215" s="1" t="str">
        <f ca="1">INDEX(Anvendelseskode!B:B,MATCH($F1215,Anvendelseskode!$A:$A,0))</f>
        <v>Række-, kæde-, dobbelthus (lodret adskillelse mellem enhederne)</v>
      </c>
      <c r="K1215" s="1" t="str">
        <f ca="1">INDEX(Anvendelseskode!C:C,MATCH($F1215,Anvendelseskode!$A:$A,0))</f>
        <v>Række-, kæde og dobbelthuse</v>
      </c>
      <c r="L1215" s="1" t="str">
        <f ca="1">INDEX(Anvendelseskode!D:D,MATCH($F1215,Anvendelseskode!$A:$A,0))</f>
        <v>Private husholdninger</v>
      </c>
      <c r="M1215" s="1" t="str">
        <f ca="1">IFERROR(INDEX(SBi!$2:$2,MATCH(H1215,SBi!$1:$1,1)),SBi!$K$2)</f>
        <v>1973-1978</v>
      </c>
      <c r="N1215" s="1">
        <f ca="1">INDEX(SBi!$C$3:$K$28,MATCH(F1215,SBi!$B$3:$B$28,0),MATCH(M1215,SBi!$C$2:$K$2,0))</f>
        <v>112.6</v>
      </c>
      <c r="O1215" s="16">
        <f t="shared" ca="1" si="242"/>
        <v>12.273399999999999</v>
      </c>
      <c r="P1215" s="16" t="str">
        <f ca="1">IFERROR(INDEX(VpD!$2:$2,MATCH(H1215,VpD!$1:$1,1)),VpD!$I$2)</f>
        <v>1973-1978</v>
      </c>
      <c r="Q1215" s="1">
        <f ca="1">INDEX(VpD!$C$3:$I$27,MATCH(F1215,VpD!$B$3:$B$27,0),MATCH(P1215,VpD!$C$2:$I$2,0))</f>
        <v>98</v>
      </c>
      <c r="R1215" s="16">
        <f t="shared" ca="1" si="243"/>
        <v>10.682</v>
      </c>
      <c r="S1215" s="14">
        <f t="shared" ca="1" si="244"/>
        <v>713508.35</v>
      </c>
      <c r="T1215" s="14">
        <f t="shared" ca="1" si="245"/>
        <v>6169752.6100000003</v>
      </c>
      <c r="U1215" s="14" t="str">
        <f t="shared" ca="1" si="246"/>
        <v>0A3F507E-1949-32B8-E044-0003BA298018</v>
      </c>
    </row>
    <row r="1216" spans="1:21" s="14" customFormat="1" x14ac:dyDescent="0.25">
      <c r="A1216" s="14">
        <f t="shared" si="234"/>
        <v>1216</v>
      </c>
      <c r="B1216" s="14" t="str">
        <f t="shared" ca="1" si="235"/>
        <v>8E80E867-D602-409E-83DB-9B4C171A0417</v>
      </c>
      <c r="C1216" s="14" t="str">
        <f t="shared" ca="1" si="236"/>
        <v>Skærsøvej</v>
      </c>
      <c r="D1216" s="14" t="str">
        <f t="shared" ca="1" si="237"/>
        <v>13</v>
      </c>
      <c r="E1216" s="14" t="str">
        <f t="shared" ca="1" si="238"/>
        <v>18nn</v>
      </c>
      <c r="F1216" s="1">
        <f t="shared" ca="1" si="239"/>
        <v>130</v>
      </c>
      <c r="G1216" s="1">
        <f t="shared" ca="1" si="240"/>
        <v>102</v>
      </c>
      <c r="H1216" s="1">
        <f t="shared" ca="1" si="241"/>
        <v>1993</v>
      </c>
      <c r="I1216" s="1" t="str">
        <f ca="1">INDEX(Relationstabel!$C$3:$K$10,MATCH(INDIRECT($A$1&amp;"J"&amp;A1216),Relationstabel!$A$3:$A$10,0),MATCH(IFERROR(VALUE(INDIRECT($A$1&amp;"K"&amp;A1216)),0),Relationstabel!$C$1:$K$1,0))</f>
        <v>Naturgas</v>
      </c>
      <c r="J1216" s="1" t="str">
        <f ca="1">INDEX(Anvendelseskode!B:B,MATCH($F1216,Anvendelseskode!$A:$A,0))</f>
        <v>Række-, kæde-, dobbelthus (lodret adskillelse mellem enhederne)</v>
      </c>
      <c r="K1216" s="1" t="str">
        <f ca="1">INDEX(Anvendelseskode!C:C,MATCH($F1216,Anvendelseskode!$A:$A,0))</f>
        <v>Række-, kæde og dobbelthuse</v>
      </c>
      <c r="L1216" s="1" t="str">
        <f ca="1">INDEX(Anvendelseskode!D:D,MATCH($F1216,Anvendelseskode!$A:$A,0))</f>
        <v>Private husholdninger</v>
      </c>
      <c r="M1216" s="1" t="str">
        <f ca="1">IFERROR(INDEX(SBi!$2:$2,MATCH(H1216,SBi!$1:$1,1)),SBi!$K$2)</f>
        <v>1979-1998</v>
      </c>
      <c r="N1216" s="1">
        <f ca="1">INDEX(SBi!$C$3:$K$28,MATCH(F1216,SBi!$B$3:$B$28,0),MATCH(M1216,SBi!$C$2:$K$2,0))</f>
        <v>96.8</v>
      </c>
      <c r="O1216" s="16">
        <f t="shared" ca="1" si="242"/>
        <v>9.8735999999999997</v>
      </c>
      <c r="P1216" s="16" t="str">
        <f ca="1">IFERROR(INDEX(VpD!$2:$2,MATCH(H1216,VpD!$1:$1,1)),VpD!$I$2)</f>
        <v>1979-1998</v>
      </c>
      <c r="Q1216" s="1">
        <f ca="1">INDEX(VpD!$C$3:$I$27,MATCH(F1216,VpD!$B$3:$B$27,0),MATCH(P1216,VpD!$C$2:$I$2,0))</f>
        <v>74</v>
      </c>
      <c r="R1216" s="16">
        <f t="shared" ca="1" si="243"/>
        <v>7.548</v>
      </c>
      <c r="S1216" s="14">
        <f t="shared" ca="1" si="244"/>
        <v>713560.12</v>
      </c>
      <c r="T1216" s="14">
        <f t="shared" ca="1" si="245"/>
        <v>6168911.7400000002</v>
      </c>
      <c r="U1216" s="14" t="str">
        <f t="shared" ca="1" si="246"/>
        <v>0A3F507E-2149-32B8-E044-0003BA298018</v>
      </c>
    </row>
    <row r="1217" spans="1:21" s="14" customFormat="1" x14ac:dyDescent="0.25">
      <c r="A1217" s="14">
        <f t="shared" si="234"/>
        <v>1217</v>
      </c>
      <c r="B1217" s="14" t="str">
        <f t="shared" ca="1" si="235"/>
        <v>AE272800-F916-4B40-B659-CB85492C6E06</v>
      </c>
      <c r="C1217" s="14" t="str">
        <f t="shared" ca="1" si="236"/>
        <v>Syvhøjvænge</v>
      </c>
      <c r="D1217" s="14" t="str">
        <f t="shared" ca="1" si="237"/>
        <v>20</v>
      </c>
      <c r="E1217" s="14" t="str">
        <f t="shared" ca="1" si="238"/>
        <v>16bk</v>
      </c>
      <c r="F1217" s="1">
        <f t="shared" ca="1" si="239"/>
        <v>120</v>
      </c>
      <c r="G1217" s="1">
        <f t="shared" ca="1" si="240"/>
        <v>227</v>
      </c>
      <c r="H1217" s="1">
        <f t="shared" ca="1" si="241"/>
        <v>1982</v>
      </c>
      <c r="I1217" s="1" t="str">
        <f ca="1">INDEX(Relationstabel!$C$3:$K$10,MATCH(INDIRECT($A$1&amp;"J"&amp;A1217),Relationstabel!$A$3:$A$10,0),MATCH(IFERROR(VALUE(INDIRECT($A$1&amp;"K"&amp;A1217)),0),Relationstabel!$C$1:$K$1,0))</f>
        <v>Naturgas</v>
      </c>
      <c r="J1217" s="1" t="str">
        <f ca="1">INDEX(Anvendelseskode!B:B,MATCH($F1217,Anvendelseskode!$A:$A,0))</f>
        <v>Fritliggende enfamilieshus (parcelhus)</v>
      </c>
      <c r="K1217" s="1" t="str">
        <f ca="1">INDEX(Anvendelseskode!C:C,MATCH($F1217,Anvendelseskode!$A:$A,0))</f>
        <v>Parcelhuse</v>
      </c>
      <c r="L1217" s="1" t="str">
        <f ca="1">INDEX(Anvendelseskode!D:D,MATCH($F1217,Anvendelseskode!$A:$A,0))</f>
        <v>Private husholdninger</v>
      </c>
      <c r="M1217" s="1" t="str">
        <f ca="1">IFERROR(INDEX(SBi!$2:$2,MATCH(H1217,SBi!$1:$1,1)),SBi!$K$2)</f>
        <v>1979-1998</v>
      </c>
      <c r="N1217" s="1">
        <f ca="1">INDEX(SBi!$C$3:$K$28,MATCH(F1217,SBi!$B$3:$B$28,0),MATCH(M1217,SBi!$C$2:$K$2,0))</f>
        <v>105.4</v>
      </c>
      <c r="O1217" s="16">
        <f t="shared" ca="1" si="242"/>
        <v>23.925800000000002</v>
      </c>
      <c r="P1217" s="16" t="str">
        <f ca="1">IFERROR(INDEX(VpD!$2:$2,MATCH(H1217,VpD!$1:$1,1)),VpD!$I$2)</f>
        <v>1979-1998</v>
      </c>
      <c r="Q1217" s="1">
        <f ca="1">INDEX(VpD!$C$3:$I$27,MATCH(F1217,VpD!$B$3:$B$27,0),MATCH(P1217,VpD!$C$2:$I$2,0))</f>
        <v>90</v>
      </c>
      <c r="R1217" s="16">
        <f t="shared" ca="1" si="243"/>
        <v>20.43</v>
      </c>
      <c r="S1217" s="14">
        <f t="shared" ca="1" si="244"/>
        <v>712091.12</v>
      </c>
      <c r="T1217" s="14">
        <f t="shared" ca="1" si="245"/>
        <v>6171641.8399999999</v>
      </c>
      <c r="U1217" s="14" t="str">
        <f t="shared" ca="1" si="246"/>
        <v>0A3F507E-2249-32B8-E044-0003BA298018</v>
      </c>
    </row>
    <row r="1218" spans="1:21" s="14" customFormat="1" x14ac:dyDescent="0.25">
      <c r="A1218" s="14">
        <f t="shared" si="234"/>
        <v>1218</v>
      </c>
      <c r="B1218" s="14" t="str">
        <f t="shared" ca="1" si="235"/>
        <v>46CB1578-3EE7-4D2F-A8CE-4A4013928E3C</v>
      </c>
      <c r="C1218" s="14" t="str">
        <f t="shared" ca="1" si="236"/>
        <v>Bellishaven</v>
      </c>
      <c r="D1218" s="14" t="str">
        <f t="shared" ca="1" si="237"/>
        <v>37</v>
      </c>
      <c r="E1218" s="14" t="str">
        <f t="shared" ca="1" si="238"/>
        <v>27z</v>
      </c>
      <c r="F1218" s="1">
        <f t="shared" ca="1" si="239"/>
        <v>130</v>
      </c>
      <c r="G1218" s="1">
        <f t="shared" ca="1" si="240"/>
        <v>88</v>
      </c>
      <c r="H1218" s="1">
        <f t="shared" ca="1" si="241"/>
        <v>1993</v>
      </c>
      <c r="I1218" s="1" t="str">
        <f ca="1">INDEX(Relationstabel!$C$3:$K$10,MATCH(INDIRECT($A$1&amp;"J"&amp;A1218),Relationstabel!$A$3:$A$10,0),MATCH(IFERROR(VALUE(INDIRECT($A$1&amp;"K"&amp;A1218)),0),Relationstabel!$C$1:$K$1,0))</f>
        <v>Fjernvarme/ Blokvarme</v>
      </c>
      <c r="J1218" s="1" t="str">
        <f ca="1">INDEX(Anvendelseskode!B:B,MATCH($F1218,Anvendelseskode!$A:$A,0))</f>
        <v>Række-, kæde-, dobbelthus (lodret adskillelse mellem enhederne)</v>
      </c>
      <c r="K1218" s="1" t="str">
        <f ca="1">INDEX(Anvendelseskode!C:C,MATCH($F1218,Anvendelseskode!$A:$A,0))</f>
        <v>Række-, kæde og dobbelthuse</v>
      </c>
      <c r="L1218" s="1" t="str">
        <f ca="1">INDEX(Anvendelseskode!D:D,MATCH($F1218,Anvendelseskode!$A:$A,0))</f>
        <v>Private husholdninger</v>
      </c>
      <c r="M1218" s="1" t="str">
        <f ca="1">IFERROR(INDEX(SBi!$2:$2,MATCH(H1218,SBi!$1:$1,1)),SBi!$K$2)</f>
        <v>1979-1998</v>
      </c>
      <c r="N1218" s="1">
        <f ca="1">INDEX(SBi!$C$3:$K$28,MATCH(F1218,SBi!$B$3:$B$28,0),MATCH(M1218,SBi!$C$2:$K$2,0))</f>
        <v>96.8</v>
      </c>
      <c r="O1218" s="16">
        <f t="shared" ca="1" si="242"/>
        <v>8.5183999999999997</v>
      </c>
      <c r="P1218" s="16" t="str">
        <f ca="1">IFERROR(INDEX(VpD!$2:$2,MATCH(H1218,VpD!$1:$1,1)),VpD!$I$2)</f>
        <v>1979-1998</v>
      </c>
      <c r="Q1218" s="1">
        <f ca="1">INDEX(VpD!$C$3:$I$27,MATCH(F1218,VpD!$B$3:$B$27,0),MATCH(P1218,VpD!$C$2:$I$2,0))</f>
        <v>74</v>
      </c>
      <c r="R1218" s="16">
        <f t="shared" ca="1" si="243"/>
        <v>6.5119999999999996</v>
      </c>
      <c r="S1218" s="14">
        <f t="shared" ca="1" si="244"/>
        <v>711548.68</v>
      </c>
      <c r="T1218" s="14">
        <f t="shared" ca="1" si="245"/>
        <v>6172452.5599999996</v>
      </c>
      <c r="U1218" s="14" t="str">
        <f t="shared" ca="1" si="246"/>
        <v>0A3F507E-152D-32B8-E044-0003BA298018</v>
      </c>
    </row>
    <row r="1219" spans="1:21" s="14" customFormat="1" x14ac:dyDescent="0.25">
      <c r="A1219" s="14">
        <f t="shared" ref="A1219:A1282" si="247">ROW(B1219)</f>
        <v>1219</v>
      </c>
      <c r="B1219" s="14" t="str">
        <f t="shared" ref="B1219:B1282" ca="1" si="248">INDIRECT($A$1&amp;"b"&amp;A1219)</f>
        <v>72EDF661-D44E-4184-8339-0C31D9903699</v>
      </c>
      <c r="C1219" s="14" t="str">
        <f t="shared" ref="C1219:C1282" ca="1" si="249">INDIRECT($A$1&amp;"V"&amp;A1219)</f>
        <v>Bæverbo</v>
      </c>
      <c r="D1219" s="14" t="str">
        <f t="shared" ref="D1219:D1282" ca="1" si="250">INDIRECT($A$1&amp;"W"&amp;A1219)</f>
        <v>4</v>
      </c>
      <c r="E1219" s="14" t="str">
        <f t="shared" ref="E1219:E1282" ca="1" si="251">INDIRECT($A$1&amp;"AB"&amp;A1219)</f>
        <v>6sf</v>
      </c>
      <c r="F1219" s="1">
        <f t="shared" ref="F1219:F1282" ca="1" si="252">ROUNDDOWN(INDIRECT($A$1&amp;"C"&amp;A1219),-1)</f>
        <v>130</v>
      </c>
      <c r="G1219" s="1">
        <f t="shared" ref="G1219:G1282" ca="1" si="253">INDIRECT($A$1&amp;"P"&amp;A1219)+INDIRECT($A$1&amp;"Q"&amp;A1219)+INDIRECT($A$1&amp;"R"&amp;A1219)*0.5</f>
        <v>109</v>
      </c>
      <c r="H1219" s="1">
        <f t="shared" ref="H1219:H1282" ca="1" si="254">MAX(INDIRECT($A$1&amp;"E"&amp;A1219),INDIRECT($A$1&amp;"D"&amp;A1219))</f>
        <v>1978</v>
      </c>
      <c r="I1219" s="1" t="str">
        <f ca="1">INDEX(Relationstabel!$C$3:$K$10,MATCH(INDIRECT($A$1&amp;"J"&amp;A1219),Relationstabel!$A$3:$A$10,0),MATCH(IFERROR(VALUE(INDIRECT($A$1&amp;"K"&amp;A1219)),0),Relationstabel!$C$1:$K$1,0))</f>
        <v>Fjernvarme/ Blokvarme</v>
      </c>
      <c r="J1219" s="1" t="str">
        <f ca="1">INDEX(Anvendelseskode!B:B,MATCH($F1219,Anvendelseskode!$A:$A,0))</f>
        <v>Række-, kæde-, dobbelthus (lodret adskillelse mellem enhederne)</v>
      </c>
      <c r="K1219" s="1" t="str">
        <f ca="1">INDEX(Anvendelseskode!C:C,MATCH($F1219,Anvendelseskode!$A:$A,0))</f>
        <v>Række-, kæde og dobbelthuse</v>
      </c>
      <c r="L1219" s="1" t="str">
        <f ca="1">INDEX(Anvendelseskode!D:D,MATCH($F1219,Anvendelseskode!$A:$A,0))</f>
        <v>Private husholdninger</v>
      </c>
      <c r="M1219" s="1" t="str">
        <f ca="1">IFERROR(INDEX(SBi!$2:$2,MATCH(H1219,SBi!$1:$1,1)),SBi!$K$2)</f>
        <v>1973-1978</v>
      </c>
      <c r="N1219" s="1">
        <f ca="1">INDEX(SBi!$C$3:$K$28,MATCH(F1219,SBi!$B$3:$B$28,0),MATCH(M1219,SBi!$C$2:$K$2,0))</f>
        <v>112.6</v>
      </c>
      <c r="O1219" s="16">
        <f t="shared" ref="O1219:O1282" ca="1" si="255">N1219*G1219/1000</f>
        <v>12.273399999999999</v>
      </c>
      <c r="P1219" s="16" t="str">
        <f ca="1">IFERROR(INDEX(VpD!$2:$2,MATCH(H1219,VpD!$1:$1,1)),VpD!$I$2)</f>
        <v>1973-1978</v>
      </c>
      <c r="Q1219" s="1">
        <f ca="1">INDEX(VpD!$C$3:$I$27,MATCH(F1219,VpD!$B$3:$B$27,0),MATCH(P1219,VpD!$C$2:$I$2,0))</f>
        <v>98</v>
      </c>
      <c r="R1219" s="16">
        <f t="shared" ref="R1219:R1282" ca="1" si="256">Q1219*G1219/1000</f>
        <v>10.682</v>
      </c>
      <c r="S1219" s="14">
        <f t="shared" ref="S1219:S1282" ca="1" si="257">INDIRECT($A$1&amp;"AE"&amp;A1219)</f>
        <v>713726.17</v>
      </c>
      <c r="T1219" s="14">
        <f t="shared" ref="T1219:T1282" ca="1" si="258">INDIRECT($A$1&amp;"AF"&amp;A1219)</f>
        <v>6169479.3600000003</v>
      </c>
      <c r="U1219" s="14" t="str">
        <f t="shared" ref="U1219:U1282" ca="1" si="259">INDIRECT($A$1&amp;"AC"&amp;A1219)</f>
        <v>0A3F507E-162D-32B8-E044-0003BA298018</v>
      </c>
    </row>
    <row r="1220" spans="1:21" s="14" customFormat="1" x14ac:dyDescent="0.25">
      <c r="A1220" s="14">
        <f t="shared" si="247"/>
        <v>1220</v>
      </c>
      <c r="B1220" s="14" t="str">
        <f t="shared" ca="1" si="248"/>
        <v>022EEE46-495F-4463-A54B-8045EB42FC81</v>
      </c>
      <c r="C1220" s="14" t="str">
        <f t="shared" ca="1" si="249"/>
        <v>Kollerupvej</v>
      </c>
      <c r="D1220" s="14" t="str">
        <f t="shared" ca="1" si="250"/>
        <v>43</v>
      </c>
      <c r="E1220" s="14" t="str">
        <f t="shared" ca="1" si="251"/>
        <v>6hz</v>
      </c>
      <c r="F1220" s="1">
        <f t="shared" ca="1" si="252"/>
        <v>130</v>
      </c>
      <c r="G1220" s="1">
        <f t="shared" ca="1" si="253"/>
        <v>111</v>
      </c>
      <c r="H1220" s="1">
        <f t="shared" ca="1" si="254"/>
        <v>1982</v>
      </c>
      <c r="I1220" s="1" t="str">
        <f ca="1">INDEX(Relationstabel!$C$3:$K$10,MATCH(INDIRECT($A$1&amp;"J"&amp;A1220),Relationstabel!$A$3:$A$10,0),MATCH(IFERROR(VALUE(INDIRECT($A$1&amp;"K"&amp;A1220)),0),Relationstabel!$C$1:$K$1,0))</f>
        <v>Olie</v>
      </c>
      <c r="J1220" s="1" t="str">
        <f ca="1">INDEX(Anvendelseskode!B:B,MATCH($F1220,Anvendelseskode!$A:$A,0))</f>
        <v>Række-, kæde-, dobbelthus (lodret adskillelse mellem enhederne)</v>
      </c>
      <c r="K1220" s="1" t="str">
        <f ca="1">INDEX(Anvendelseskode!C:C,MATCH($F1220,Anvendelseskode!$A:$A,0))</f>
        <v>Række-, kæde og dobbelthuse</v>
      </c>
      <c r="L1220" s="1" t="str">
        <f ca="1">INDEX(Anvendelseskode!D:D,MATCH($F1220,Anvendelseskode!$A:$A,0))</f>
        <v>Private husholdninger</v>
      </c>
      <c r="M1220" s="1" t="str">
        <f ca="1">IFERROR(INDEX(SBi!$2:$2,MATCH(H1220,SBi!$1:$1,1)),SBi!$K$2)</f>
        <v>1979-1998</v>
      </c>
      <c r="N1220" s="1">
        <f ca="1">INDEX(SBi!$C$3:$K$28,MATCH(F1220,SBi!$B$3:$B$28,0),MATCH(M1220,SBi!$C$2:$K$2,0))</f>
        <v>96.8</v>
      </c>
      <c r="O1220" s="16">
        <f t="shared" ca="1" si="255"/>
        <v>10.7448</v>
      </c>
      <c r="P1220" s="16" t="str">
        <f ca="1">IFERROR(INDEX(VpD!$2:$2,MATCH(H1220,VpD!$1:$1,1)),VpD!$I$2)</f>
        <v>1979-1998</v>
      </c>
      <c r="Q1220" s="1">
        <f ca="1">INDEX(VpD!$C$3:$I$27,MATCH(F1220,VpD!$B$3:$B$27,0),MATCH(P1220,VpD!$C$2:$I$2,0))</f>
        <v>74</v>
      </c>
      <c r="R1220" s="16">
        <f t="shared" ca="1" si="256"/>
        <v>8.2140000000000004</v>
      </c>
      <c r="S1220" s="14">
        <f t="shared" ca="1" si="257"/>
        <v>713755.79</v>
      </c>
      <c r="T1220" s="14">
        <f t="shared" ca="1" si="258"/>
        <v>6169095.7000000002</v>
      </c>
      <c r="U1220" s="14" t="str">
        <f t="shared" ca="1" si="259"/>
        <v>0A3F507E-1C2D-32B8-E044-0003BA298018</v>
      </c>
    </row>
    <row r="1221" spans="1:21" s="14" customFormat="1" x14ac:dyDescent="0.25">
      <c r="A1221" s="14">
        <f t="shared" si="247"/>
        <v>1221</v>
      </c>
      <c r="B1221" s="14" t="str">
        <f t="shared" ca="1" si="248"/>
        <v>899F9069-14FA-4B68-892E-E64BE025F5B5</v>
      </c>
      <c r="C1221" s="14" t="str">
        <f t="shared" ca="1" si="249"/>
        <v>Selsøvej</v>
      </c>
      <c r="D1221" s="14" t="str">
        <f t="shared" ca="1" si="250"/>
        <v>42</v>
      </c>
      <c r="E1221" s="14" t="str">
        <f t="shared" ca="1" si="251"/>
        <v>18co</v>
      </c>
      <c r="F1221" s="1">
        <f t="shared" ca="1" si="252"/>
        <v>120</v>
      </c>
      <c r="G1221" s="1">
        <f t="shared" ca="1" si="253"/>
        <v>191</v>
      </c>
      <c r="H1221" s="1">
        <f t="shared" ca="1" si="254"/>
        <v>2011</v>
      </c>
      <c r="I1221" s="1" t="str">
        <f ca="1">INDEX(Relationstabel!$C$3:$K$10,MATCH(INDIRECT($A$1&amp;"J"&amp;A1221),Relationstabel!$A$3:$A$10,0),MATCH(IFERROR(VALUE(INDIRECT($A$1&amp;"K"&amp;A1221)),0),Relationstabel!$C$1:$K$1,0))</f>
        <v>Naturgas</v>
      </c>
      <c r="J1221" s="1" t="str">
        <f ca="1">INDEX(Anvendelseskode!B:B,MATCH($F1221,Anvendelseskode!$A:$A,0))</f>
        <v>Fritliggende enfamilieshus (parcelhus)</v>
      </c>
      <c r="K1221" s="1" t="str">
        <f ca="1">INDEX(Anvendelseskode!C:C,MATCH($F1221,Anvendelseskode!$A:$A,0))</f>
        <v>Parcelhuse</v>
      </c>
      <c r="L1221" s="1" t="str">
        <f ca="1">INDEX(Anvendelseskode!D:D,MATCH($F1221,Anvendelseskode!$A:$A,0))</f>
        <v>Private husholdninger</v>
      </c>
      <c r="M1221" s="1" t="str">
        <f ca="1">IFERROR(INDEX(SBi!$2:$2,MATCH(H1221,SBi!$1:$1,1)),SBi!$K$2)</f>
        <v>Efter 2006</v>
      </c>
      <c r="N1221" s="1">
        <f ca="1">INDEX(SBi!$C$3:$K$28,MATCH(F1221,SBi!$B$3:$B$28,0),MATCH(M1221,SBi!$C$2:$K$2,0))</f>
        <v>67.3</v>
      </c>
      <c r="O1221" s="16">
        <f t="shared" ca="1" si="255"/>
        <v>12.854299999999999</v>
      </c>
      <c r="P1221" s="16" t="str">
        <f ca="1">IFERROR(INDEX(VpD!$2:$2,MATCH(H1221,VpD!$1:$1,1)),VpD!$I$2)</f>
        <v>&gt;1998</v>
      </c>
      <c r="Q1221" s="1">
        <f ca="1">INDEX(VpD!$C$3:$I$27,MATCH(F1221,VpD!$B$3:$B$27,0),MATCH(P1221,VpD!$C$2:$I$2,0))</f>
        <v>72</v>
      </c>
      <c r="R1221" s="16">
        <f t="shared" ca="1" si="256"/>
        <v>13.752000000000001</v>
      </c>
      <c r="S1221" s="14">
        <f t="shared" ca="1" si="257"/>
        <v>713200.61</v>
      </c>
      <c r="T1221" s="14">
        <f t="shared" ca="1" si="258"/>
        <v>6169087.8799999999</v>
      </c>
      <c r="U1221" s="14" t="str">
        <f t="shared" ca="1" si="259"/>
        <v>0A3F507E-212D-32B8-E044-0003BA298018</v>
      </c>
    </row>
    <row r="1222" spans="1:21" s="14" customFormat="1" x14ac:dyDescent="0.25">
      <c r="A1222" s="14">
        <f t="shared" si="247"/>
        <v>1222</v>
      </c>
      <c r="B1222" s="14" t="str">
        <f t="shared" ca="1" si="248"/>
        <v>D3B55A99-2EFA-4EB4-83F6-530B61D66F76</v>
      </c>
      <c r="C1222" s="14" t="str">
        <f t="shared" ca="1" si="249"/>
        <v>Svenstrupvej</v>
      </c>
      <c r="D1222" s="14" t="str">
        <f t="shared" ca="1" si="250"/>
        <v>53</v>
      </c>
      <c r="E1222" s="14" t="str">
        <f t="shared" ca="1" si="251"/>
        <v>18næ</v>
      </c>
      <c r="F1222" s="1">
        <f t="shared" ca="1" si="252"/>
        <v>120</v>
      </c>
      <c r="G1222" s="1">
        <f t="shared" ca="1" si="253"/>
        <v>123</v>
      </c>
      <c r="H1222" s="1">
        <f t="shared" ca="1" si="254"/>
        <v>1987</v>
      </c>
      <c r="I1222" s="1" t="str">
        <f ca="1">INDEX(Relationstabel!$C$3:$K$10,MATCH(INDIRECT($A$1&amp;"J"&amp;A1222),Relationstabel!$A$3:$A$10,0),MATCH(IFERROR(VALUE(INDIRECT($A$1&amp;"K"&amp;A1222)),0),Relationstabel!$C$1:$K$1,0))</f>
        <v>Naturgas</v>
      </c>
      <c r="J1222" s="1" t="str">
        <f ca="1">INDEX(Anvendelseskode!B:B,MATCH($F1222,Anvendelseskode!$A:$A,0))</f>
        <v>Fritliggende enfamilieshus (parcelhus)</v>
      </c>
      <c r="K1222" s="1" t="str">
        <f ca="1">INDEX(Anvendelseskode!C:C,MATCH($F1222,Anvendelseskode!$A:$A,0))</f>
        <v>Parcelhuse</v>
      </c>
      <c r="L1222" s="1" t="str">
        <f ca="1">INDEX(Anvendelseskode!D:D,MATCH($F1222,Anvendelseskode!$A:$A,0))</f>
        <v>Private husholdninger</v>
      </c>
      <c r="M1222" s="1" t="str">
        <f ca="1">IFERROR(INDEX(SBi!$2:$2,MATCH(H1222,SBi!$1:$1,1)),SBi!$K$2)</f>
        <v>1979-1998</v>
      </c>
      <c r="N1222" s="1">
        <f ca="1">INDEX(SBi!$C$3:$K$28,MATCH(F1222,SBi!$B$3:$B$28,0),MATCH(M1222,SBi!$C$2:$K$2,0))</f>
        <v>105.4</v>
      </c>
      <c r="O1222" s="16">
        <f t="shared" ca="1" si="255"/>
        <v>12.9642</v>
      </c>
      <c r="P1222" s="16" t="str">
        <f ca="1">IFERROR(INDEX(VpD!$2:$2,MATCH(H1222,VpD!$1:$1,1)),VpD!$I$2)</f>
        <v>1979-1998</v>
      </c>
      <c r="Q1222" s="1">
        <f ca="1">INDEX(VpD!$C$3:$I$27,MATCH(F1222,VpD!$B$3:$B$27,0),MATCH(P1222,VpD!$C$2:$I$2,0))</f>
        <v>90</v>
      </c>
      <c r="R1222" s="16">
        <f t="shared" ca="1" si="256"/>
        <v>11.07</v>
      </c>
      <c r="S1222" s="14">
        <f t="shared" ca="1" si="257"/>
        <v>712319.85</v>
      </c>
      <c r="T1222" s="14">
        <f t="shared" ca="1" si="258"/>
        <v>6169099.1500000004</v>
      </c>
      <c r="U1222" s="14" t="str">
        <f t="shared" ca="1" si="259"/>
        <v>0A3F507E-222D-32B8-E044-0003BA298018</v>
      </c>
    </row>
    <row r="1223" spans="1:21" s="14" customFormat="1" x14ac:dyDescent="0.25">
      <c r="A1223" s="14">
        <f t="shared" si="247"/>
        <v>1223</v>
      </c>
      <c r="B1223" s="14" t="str">
        <f t="shared" ca="1" si="248"/>
        <v>935DFDDE-6B4F-4367-9D49-5E8C1592401B</v>
      </c>
      <c r="C1223" s="14" t="str">
        <f t="shared" ca="1" si="249"/>
        <v>Ved Bækken</v>
      </c>
      <c r="D1223" s="14" t="str">
        <f t="shared" ca="1" si="250"/>
        <v>5</v>
      </c>
      <c r="E1223" s="14" t="str">
        <f t="shared" ca="1" si="251"/>
        <v>16ay</v>
      </c>
      <c r="F1223" s="1">
        <f t="shared" ca="1" si="252"/>
        <v>120</v>
      </c>
      <c r="G1223" s="1">
        <f t="shared" ca="1" si="253"/>
        <v>183</v>
      </c>
      <c r="H1223" s="1">
        <f t="shared" ca="1" si="254"/>
        <v>1999</v>
      </c>
      <c r="I1223" s="1" t="str">
        <f ca="1">INDEX(Relationstabel!$C$3:$K$10,MATCH(INDIRECT($A$1&amp;"J"&amp;A1223),Relationstabel!$A$3:$A$10,0),MATCH(IFERROR(VALUE(INDIRECT($A$1&amp;"K"&amp;A1223)),0),Relationstabel!$C$1:$K$1,0))</f>
        <v>Naturgas</v>
      </c>
      <c r="J1223" s="1" t="str">
        <f ca="1">INDEX(Anvendelseskode!B:B,MATCH($F1223,Anvendelseskode!$A:$A,0))</f>
        <v>Fritliggende enfamilieshus (parcelhus)</v>
      </c>
      <c r="K1223" s="1" t="str">
        <f ca="1">INDEX(Anvendelseskode!C:C,MATCH($F1223,Anvendelseskode!$A:$A,0))</f>
        <v>Parcelhuse</v>
      </c>
      <c r="L1223" s="1" t="str">
        <f ca="1">INDEX(Anvendelseskode!D:D,MATCH($F1223,Anvendelseskode!$A:$A,0))</f>
        <v>Private husholdninger</v>
      </c>
      <c r="M1223" s="1" t="str">
        <f ca="1">IFERROR(INDEX(SBi!$2:$2,MATCH(H1223,SBi!$1:$1,1)),SBi!$K$2)</f>
        <v>1999-2006</v>
      </c>
      <c r="N1223" s="1">
        <f ca="1">INDEX(SBi!$C$3:$K$28,MATCH(F1223,SBi!$B$3:$B$28,0),MATCH(M1223,SBi!$C$2:$K$2,0))</f>
        <v>83.9</v>
      </c>
      <c r="O1223" s="16">
        <f t="shared" ca="1" si="255"/>
        <v>15.3537</v>
      </c>
      <c r="P1223" s="16" t="str">
        <f ca="1">IFERROR(INDEX(VpD!$2:$2,MATCH(H1223,VpD!$1:$1,1)),VpD!$I$2)</f>
        <v>&gt;1998</v>
      </c>
      <c r="Q1223" s="1">
        <f ca="1">INDEX(VpD!$C$3:$I$27,MATCH(F1223,VpD!$B$3:$B$27,0),MATCH(P1223,VpD!$C$2:$I$2,0))</f>
        <v>72</v>
      </c>
      <c r="R1223" s="16">
        <f t="shared" ca="1" si="256"/>
        <v>13.176</v>
      </c>
      <c r="S1223" s="14">
        <f t="shared" ca="1" si="257"/>
        <v>711645.55</v>
      </c>
      <c r="T1223" s="14">
        <f t="shared" ca="1" si="258"/>
        <v>6170619.2999999998</v>
      </c>
      <c r="U1223" s="14" t="str">
        <f t="shared" ca="1" si="259"/>
        <v>0A3F507E-242D-32B8-E044-0003BA298018</v>
      </c>
    </row>
    <row r="1224" spans="1:21" s="14" customFormat="1" x14ac:dyDescent="0.25">
      <c r="A1224" s="14">
        <f t="shared" si="247"/>
        <v>1224</v>
      </c>
      <c r="B1224" s="14" t="str">
        <f t="shared" ca="1" si="248"/>
        <v>1C6DA2A8-9CCF-43F8-A0EA-E677E1A89A2E</v>
      </c>
      <c r="C1224" s="14" t="str">
        <f t="shared" ca="1" si="249"/>
        <v>Bjørnebo</v>
      </c>
      <c r="D1224" s="14" t="str">
        <f t="shared" ca="1" si="250"/>
        <v>1</v>
      </c>
      <c r="E1224" s="14" t="str">
        <f t="shared" ca="1" si="251"/>
        <v>6nv</v>
      </c>
      <c r="F1224" s="1">
        <f t="shared" ca="1" si="252"/>
        <v>130</v>
      </c>
      <c r="G1224" s="1">
        <f t="shared" ca="1" si="253"/>
        <v>104</v>
      </c>
      <c r="H1224" s="1">
        <f t="shared" ca="1" si="254"/>
        <v>1977</v>
      </c>
      <c r="I1224" s="1" t="str">
        <f ca="1">INDEX(Relationstabel!$C$3:$K$10,MATCH(INDIRECT($A$1&amp;"J"&amp;A1224),Relationstabel!$A$3:$A$10,0),MATCH(IFERROR(VALUE(INDIRECT($A$1&amp;"K"&amp;A1224)),0),Relationstabel!$C$1:$K$1,0))</f>
        <v>Fjernvarme/ Blokvarme</v>
      </c>
      <c r="J1224" s="1" t="str">
        <f ca="1">INDEX(Anvendelseskode!B:B,MATCH($F1224,Anvendelseskode!$A:$A,0))</f>
        <v>Række-, kæde-, dobbelthus (lodret adskillelse mellem enhederne)</v>
      </c>
      <c r="K1224" s="1" t="str">
        <f ca="1">INDEX(Anvendelseskode!C:C,MATCH($F1224,Anvendelseskode!$A:$A,0))</f>
        <v>Række-, kæde og dobbelthuse</v>
      </c>
      <c r="L1224" s="1" t="str">
        <f ca="1">INDEX(Anvendelseskode!D:D,MATCH($F1224,Anvendelseskode!$A:$A,0))</f>
        <v>Private husholdninger</v>
      </c>
      <c r="M1224" s="1" t="str">
        <f ca="1">IFERROR(INDEX(SBi!$2:$2,MATCH(H1224,SBi!$1:$1,1)),SBi!$K$2)</f>
        <v>1973-1978</v>
      </c>
      <c r="N1224" s="1">
        <f ca="1">INDEX(SBi!$C$3:$K$28,MATCH(F1224,SBi!$B$3:$B$28,0),MATCH(M1224,SBi!$C$2:$K$2,0))</f>
        <v>112.6</v>
      </c>
      <c r="O1224" s="16">
        <f t="shared" ca="1" si="255"/>
        <v>11.7104</v>
      </c>
      <c r="P1224" s="16" t="str">
        <f ca="1">IFERROR(INDEX(VpD!$2:$2,MATCH(H1224,VpD!$1:$1,1)),VpD!$I$2)</f>
        <v>1973-1978</v>
      </c>
      <c r="Q1224" s="1">
        <f ca="1">INDEX(VpD!$C$3:$I$27,MATCH(F1224,VpD!$B$3:$B$27,0),MATCH(P1224,VpD!$C$2:$I$2,0))</f>
        <v>98</v>
      </c>
      <c r="R1224" s="16">
        <f t="shared" ca="1" si="256"/>
        <v>10.192</v>
      </c>
      <c r="S1224" s="14">
        <f t="shared" ca="1" si="257"/>
        <v>713534.71</v>
      </c>
      <c r="T1224" s="14">
        <f t="shared" ca="1" si="258"/>
        <v>6169445.3200000003</v>
      </c>
      <c r="U1224" s="14" t="str">
        <f t="shared" ca="1" si="259"/>
        <v>0A3F507E-1538-32B8-E044-0003BA298018</v>
      </c>
    </row>
    <row r="1225" spans="1:21" s="14" customFormat="1" x14ac:dyDescent="0.25">
      <c r="A1225" s="14">
        <f t="shared" si="247"/>
        <v>1225</v>
      </c>
      <c r="B1225" s="14" t="str">
        <f t="shared" ca="1" si="248"/>
        <v>1DD9057C-270C-4B32-B039-F8492D2A4F0B</v>
      </c>
      <c r="C1225" s="14" t="str">
        <f t="shared" ca="1" si="249"/>
        <v>Bæverbo</v>
      </c>
      <c r="D1225" s="14" t="str">
        <f t="shared" ca="1" si="250"/>
        <v>15</v>
      </c>
      <c r="E1225" s="14" t="str">
        <f t="shared" ca="1" si="251"/>
        <v>6qx</v>
      </c>
      <c r="F1225" s="1">
        <f t="shared" ca="1" si="252"/>
        <v>130</v>
      </c>
      <c r="G1225" s="1">
        <f t="shared" ca="1" si="253"/>
        <v>109</v>
      </c>
      <c r="H1225" s="1">
        <f t="shared" ca="1" si="254"/>
        <v>1978</v>
      </c>
      <c r="I1225" s="1" t="str">
        <f ca="1">INDEX(Relationstabel!$C$3:$K$10,MATCH(INDIRECT($A$1&amp;"J"&amp;A1225),Relationstabel!$A$3:$A$10,0),MATCH(IFERROR(VALUE(INDIRECT($A$1&amp;"K"&amp;A1225)),0),Relationstabel!$C$1:$K$1,0))</f>
        <v>Fjernvarme/ Blokvarme</v>
      </c>
      <c r="J1225" s="1" t="str">
        <f ca="1">INDEX(Anvendelseskode!B:B,MATCH($F1225,Anvendelseskode!$A:$A,0))</f>
        <v>Række-, kæde-, dobbelthus (lodret adskillelse mellem enhederne)</v>
      </c>
      <c r="K1225" s="1" t="str">
        <f ca="1">INDEX(Anvendelseskode!C:C,MATCH($F1225,Anvendelseskode!$A:$A,0))</f>
        <v>Række-, kæde og dobbelthuse</v>
      </c>
      <c r="L1225" s="1" t="str">
        <f ca="1">INDEX(Anvendelseskode!D:D,MATCH($F1225,Anvendelseskode!$A:$A,0))</f>
        <v>Private husholdninger</v>
      </c>
      <c r="M1225" s="1" t="str">
        <f ca="1">IFERROR(INDEX(SBi!$2:$2,MATCH(H1225,SBi!$1:$1,1)),SBi!$K$2)</f>
        <v>1973-1978</v>
      </c>
      <c r="N1225" s="1">
        <f ca="1">INDEX(SBi!$C$3:$K$28,MATCH(F1225,SBi!$B$3:$B$28,0),MATCH(M1225,SBi!$C$2:$K$2,0))</f>
        <v>112.6</v>
      </c>
      <c r="O1225" s="16">
        <f t="shared" ca="1" si="255"/>
        <v>12.273399999999999</v>
      </c>
      <c r="P1225" s="16" t="str">
        <f ca="1">IFERROR(INDEX(VpD!$2:$2,MATCH(H1225,VpD!$1:$1,1)),VpD!$I$2)</f>
        <v>1973-1978</v>
      </c>
      <c r="Q1225" s="1">
        <f ca="1">INDEX(VpD!$C$3:$I$27,MATCH(F1225,VpD!$B$3:$B$27,0),MATCH(P1225,VpD!$C$2:$I$2,0))</f>
        <v>98</v>
      </c>
      <c r="R1225" s="16">
        <f t="shared" ca="1" si="256"/>
        <v>10.682</v>
      </c>
      <c r="S1225" s="14">
        <f t="shared" ca="1" si="257"/>
        <v>713666.9</v>
      </c>
      <c r="T1225" s="14">
        <f t="shared" ca="1" si="258"/>
        <v>6169501.7800000003</v>
      </c>
      <c r="U1225" s="14" t="str">
        <f t="shared" ca="1" si="259"/>
        <v>0A3F507E-1638-32B8-E044-0003BA298018</v>
      </c>
    </row>
    <row r="1226" spans="1:21" s="14" customFormat="1" x14ac:dyDescent="0.25">
      <c r="A1226" s="14">
        <f t="shared" si="247"/>
        <v>1226</v>
      </c>
      <c r="B1226" s="14" t="str">
        <f t="shared" ca="1" si="248"/>
        <v>E7642157-FE7D-46BE-ACE5-24CBD1286417</v>
      </c>
      <c r="C1226" s="14" t="str">
        <f t="shared" ca="1" si="249"/>
        <v>Kirkebakke Alle</v>
      </c>
      <c r="D1226" s="14" t="str">
        <f t="shared" ca="1" si="250"/>
        <v>6</v>
      </c>
      <c r="E1226" s="14" t="str">
        <f t="shared" ca="1" si="251"/>
        <v>101</v>
      </c>
      <c r="F1226" s="1">
        <f t="shared" ca="1" si="252"/>
        <v>410</v>
      </c>
      <c r="G1226" s="1">
        <f t="shared" ca="1" si="253"/>
        <v>177</v>
      </c>
      <c r="H1226" s="1">
        <f t="shared" ca="1" si="254"/>
        <v>1070</v>
      </c>
      <c r="I1226" s="1" t="str">
        <f ca="1">INDEX(Relationstabel!$C$3:$K$10,MATCH(INDIRECT($A$1&amp;"J"&amp;A1226),Relationstabel!$A$3:$A$10,0),MATCH(IFERROR(VALUE(INDIRECT($A$1&amp;"K"&amp;A1226)),0),Relationstabel!$C$1:$K$1,0))</f>
        <v>Naturgas</v>
      </c>
      <c r="J1226" s="1" t="str">
        <f ca="1">INDEX(Anvendelseskode!B:B,MATCH($F1226,Anvendelseskode!$A:$A,0))</f>
        <v>Bygning til biograf, teater, erhvervsmæssig udstilling, bibliotek, museum, kirke o.lign.</v>
      </c>
      <c r="K1226" s="1" t="str">
        <f ca="1">INDEX(Anvendelseskode!C:C,MATCH($F1226,Anvendelseskode!$A:$A,0))</f>
        <v>Bibliotek, kirke, museum o.l.</v>
      </c>
      <c r="L1226" s="1" t="str">
        <f ca="1">INDEX(Anvendelseskode!D:D,MATCH($F1226,Anvendelseskode!$A:$A,0))</f>
        <v>Kommunale og andre offentlige institutioner</v>
      </c>
      <c r="M1226" s="1" t="str">
        <f ca="1">IFERROR(INDEX(SBi!$2:$2,MATCH(H1226,SBi!$1:$1,1)),SBi!$K$2)</f>
        <v>Før 1890</v>
      </c>
      <c r="N1226" s="1">
        <f ca="1">INDEX(SBi!$C$3:$K$28,MATCH(F1226,SBi!$B$3:$B$28,0),MATCH(M1226,SBi!$C$2:$K$2,0))</f>
        <v>166</v>
      </c>
      <c r="O1226" s="16">
        <f t="shared" ca="1" si="255"/>
        <v>29.382000000000001</v>
      </c>
      <c r="P1226" s="16" t="str">
        <f ca="1">IFERROR(INDEX(VpD!$2:$2,MATCH(H1226,VpD!$1:$1,1)),VpD!$I$2)</f>
        <v>&lt;1930</v>
      </c>
      <c r="Q1226" s="1">
        <f ca="1">INDEX(VpD!$C$3:$I$27,MATCH(F1226,VpD!$B$3:$B$27,0),MATCH(P1226,VpD!$C$2:$I$2,0))</f>
        <v>140</v>
      </c>
      <c r="R1226" s="16">
        <f t="shared" ca="1" si="256"/>
        <v>24.78</v>
      </c>
      <c r="S1226" s="14">
        <f t="shared" ca="1" si="257"/>
        <v>711802.13</v>
      </c>
      <c r="T1226" s="14">
        <f t="shared" ca="1" si="258"/>
        <v>6170913.9800000004</v>
      </c>
      <c r="U1226" s="14" t="str">
        <f t="shared" ca="1" si="259"/>
        <v>0A3F507E-1B3C-32B8-E044-0003BA298018</v>
      </c>
    </row>
    <row r="1227" spans="1:21" s="14" customFormat="1" x14ac:dyDescent="0.25">
      <c r="A1227" s="14">
        <f t="shared" si="247"/>
        <v>1227</v>
      </c>
      <c r="B1227" s="14" t="str">
        <f t="shared" ca="1" si="248"/>
        <v>2076E618-BA61-469E-B83A-9F55582D70BC</v>
      </c>
      <c r="C1227" s="14" t="str">
        <f t="shared" ca="1" si="249"/>
        <v>Kirkebakke Alle</v>
      </c>
      <c r="D1227" s="14" t="str">
        <f t="shared" ca="1" si="250"/>
        <v>6</v>
      </c>
      <c r="E1227" s="14" t="str">
        <f t="shared" ca="1" si="251"/>
        <v>101</v>
      </c>
      <c r="F1227" s="1">
        <f t="shared" ca="1" si="252"/>
        <v>410</v>
      </c>
      <c r="G1227" s="1">
        <f t="shared" ca="1" si="253"/>
        <v>22</v>
      </c>
      <c r="H1227" s="1">
        <f t="shared" ca="1" si="254"/>
        <v>1500</v>
      </c>
      <c r="I1227" s="1" t="str">
        <f ca="1">INDEX(Relationstabel!$C$3:$K$10,MATCH(INDIRECT($A$1&amp;"J"&amp;A1227),Relationstabel!$A$3:$A$10,0),MATCH(IFERROR(VALUE(INDIRECT($A$1&amp;"K"&amp;A1227)),0),Relationstabel!$C$1:$K$1,0))</f>
        <v>Ingen varmeinstallation</v>
      </c>
      <c r="J1227" s="1" t="str">
        <f ca="1">INDEX(Anvendelseskode!B:B,MATCH($F1227,Anvendelseskode!$A:$A,0))</f>
        <v>Bygning til biograf, teater, erhvervsmæssig udstilling, bibliotek, museum, kirke o.lign.</v>
      </c>
      <c r="K1227" s="1" t="str">
        <f ca="1">INDEX(Anvendelseskode!C:C,MATCH($F1227,Anvendelseskode!$A:$A,0))</f>
        <v>Bibliotek, kirke, museum o.l.</v>
      </c>
      <c r="L1227" s="1" t="str">
        <f ca="1">INDEX(Anvendelseskode!D:D,MATCH($F1227,Anvendelseskode!$A:$A,0))</f>
        <v>Kommunale og andre offentlige institutioner</v>
      </c>
      <c r="M1227" s="1" t="str">
        <f ca="1">IFERROR(INDEX(SBi!$2:$2,MATCH(H1227,SBi!$1:$1,1)),SBi!$K$2)</f>
        <v>Før 1890</v>
      </c>
      <c r="N1227" s="1">
        <f ca="1">INDEX(SBi!$C$3:$K$28,MATCH(F1227,SBi!$B$3:$B$28,0),MATCH(M1227,SBi!$C$2:$K$2,0))</f>
        <v>166</v>
      </c>
      <c r="O1227" s="16">
        <f t="shared" ca="1" si="255"/>
        <v>3.6520000000000001</v>
      </c>
      <c r="P1227" s="16" t="str">
        <f ca="1">IFERROR(INDEX(VpD!$2:$2,MATCH(H1227,VpD!$1:$1,1)),VpD!$I$2)</f>
        <v>&lt;1930</v>
      </c>
      <c r="Q1227" s="1">
        <f ca="1">INDEX(VpD!$C$3:$I$27,MATCH(F1227,VpD!$B$3:$B$27,0),MATCH(P1227,VpD!$C$2:$I$2,0))</f>
        <v>140</v>
      </c>
      <c r="R1227" s="16">
        <f t="shared" ca="1" si="256"/>
        <v>3.08</v>
      </c>
      <c r="S1227" s="14">
        <f t="shared" ca="1" si="257"/>
        <v>711802.13</v>
      </c>
      <c r="T1227" s="14">
        <f t="shared" ca="1" si="258"/>
        <v>6170913.9800000004</v>
      </c>
      <c r="U1227" s="14" t="str">
        <f t="shared" ca="1" si="259"/>
        <v>0A3F507E-1B3C-32B8-E044-0003BA298018</v>
      </c>
    </row>
    <row r="1228" spans="1:21" s="14" customFormat="1" x14ac:dyDescent="0.25">
      <c r="A1228" s="14">
        <f t="shared" si="247"/>
        <v>1228</v>
      </c>
      <c r="B1228" s="14" t="str">
        <f t="shared" ca="1" si="248"/>
        <v>29986BC5-408C-4FA6-ABFD-4D269108B808</v>
      </c>
      <c r="C1228" s="14" t="str">
        <f t="shared" ca="1" si="249"/>
        <v>Hyttebovej</v>
      </c>
      <c r="D1228" s="14" t="str">
        <f t="shared" ca="1" si="250"/>
        <v>64</v>
      </c>
      <c r="E1228" s="14" t="str">
        <f t="shared" ca="1" si="251"/>
        <v>24ee</v>
      </c>
      <c r="F1228" s="1">
        <f t="shared" ca="1" si="252"/>
        <v>120</v>
      </c>
      <c r="G1228" s="1">
        <f t="shared" ca="1" si="253"/>
        <v>142</v>
      </c>
      <c r="H1228" s="1">
        <f t="shared" ca="1" si="254"/>
        <v>1973</v>
      </c>
      <c r="I1228" s="1" t="str">
        <f ca="1">INDEX(Relationstabel!$C$3:$K$10,MATCH(INDIRECT($A$1&amp;"J"&amp;A1228),Relationstabel!$A$3:$A$10,0),MATCH(IFERROR(VALUE(INDIRECT($A$1&amp;"K"&amp;A1228)),0),Relationstabel!$C$1:$K$1,0))</f>
        <v>Olie</v>
      </c>
      <c r="J1228" s="1" t="str">
        <f ca="1">INDEX(Anvendelseskode!B:B,MATCH($F1228,Anvendelseskode!$A:$A,0))</f>
        <v>Fritliggende enfamilieshus (parcelhus)</v>
      </c>
      <c r="K1228" s="1" t="str">
        <f ca="1">INDEX(Anvendelseskode!C:C,MATCH($F1228,Anvendelseskode!$A:$A,0))</f>
        <v>Parcelhuse</v>
      </c>
      <c r="L1228" s="1" t="str">
        <f ca="1">INDEX(Anvendelseskode!D:D,MATCH($F1228,Anvendelseskode!$A:$A,0))</f>
        <v>Private husholdninger</v>
      </c>
      <c r="M1228" s="1" t="str">
        <f ca="1">IFERROR(INDEX(SBi!$2:$2,MATCH(H1228,SBi!$1:$1,1)),SBi!$K$2)</f>
        <v>1973-1978</v>
      </c>
      <c r="N1228" s="1">
        <f ca="1">INDEX(SBi!$C$3:$K$28,MATCH(F1228,SBi!$B$3:$B$28,0),MATCH(M1228,SBi!$C$2:$K$2,0))</f>
        <v>119.8</v>
      </c>
      <c r="O1228" s="16">
        <f t="shared" ca="1" si="255"/>
        <v>17.011599999999998</v>
      </c>
      <c r="P1228" s="16" t="str">
        <f ca="1">IFERROR(INDEX(VpD!$2:$2,MATCH(H1228,VpD!$1:$1,1)),VpD!$I$2)</f>
        <v>1973-1978</v>
      </c>
      <c r="Q1228" s="1">
        <f ca="1">INDEX(VpD!$C$3:$I$27,MATCH(F1228,VpD!$B$3:$B$27,0),MATCH(P1228,VpD!$C$2:$I$2,0))</f>
        <v>117</v>
      </c>
      <c r="R1228" s="16">
        <f t="shared" ca="1" si="256"/>
        <v>16.614000000000001</v>
      </c>
      <c r="S1228" s="14">
        <f t="shared" ca="1" si="257"/>
        <v>713744.51</v>
      </c>
      <c r="T1228" s="14">
        <f t="shared" ca="1" si="258"/>
        <v>6169027.7800000003</v>
      </c>
      <c r="U1228" s="14" t="str">
        <f t="shared" ca="1" si="259"/>
        <v>0A3F507E-1A40-32B8-E044-0003BA298018</v>
      </c>
    </row>
    <row r="1229" spans="1:21" s="14" customFormat="1" x14ac:dyDescent="0.25">
      <c r="A1229" s="14">
        <f t="shared" si="247"/>
        <v>1229</v>
      </c>
      <c r="B1229" s="14" t="str">
        <f t="shared" ca="1" si="248"/>
        <v>15647C9B-A348-4463-9988-EDF195ED251E</v>
      </c>
      <c r="C1229" s="14" t="str">
        <f t="shared" ca="1" si="249"/>
        <v>Bjørnebo</v>
      </c>
      <c r="D1229" s="14" t="str">
        <f t="shared" ca="1" si="250"/>
        <v>26</v>
      </c>
      <c r="E1229" s="14" t="str">
        <f t="shared" ca="1" si="251"/>
        <v>6oq</v>
      </c>
      <c r="F1229" s="1">
        <f t="shared" ca="1" si="252"/>
        <v>130</v>
      </c>
      <c r="G1229" s="1">
        <f t="shared" ca="1" si="253"/>
        <v>104</v>
      </c>
      <c r="H1229" s="1">
        <f t="shared" ca="1" si="254"/>
        <v>1977</v>
      </c>
      <c r="I1229" s="1" t="str">
        <f ca="1">INDEX(Relationstabel!$C$3:$K$10,MATCH(INDIRECT($A$1&amp;"J"&amp;A1229),Relationstabel!$A$3:$A$10,0),MATCH(IFERROR(VALUE(INDIRECT($A$1&amp;"K"&amp;A1229)),0),Relationstabel!$C$1:$K$1,0))</f>
        <v>Fjernvarme/ Blokvarme</v>
      </c>
      <c r="J1229" s="1" t="str">
        <f ca="1">INDEX(Anvendelseskode!B:B,MATCH($F1229,Anvendelseskode!$A:$A,0))</f>
        <v>Række-, kæde-, dobbelthus (lodret adskillelse mellem enhederne)</v>
      </c>
      <c r="K1229" s="1" t="str">
        <f ca="1">INDEX(Anvendelseskode!C:C,MATCH($F1229,Anvendelseskode!$A:$A,0))</f>
        <v>Række-, kæde og dobbelthuse</v>
      </c>
      <c r="L1229" s="1" t="str">
        <f ca="1">INDEX(Anvendelseskode!D:D,MATCH($F1229,Anvendelseskode!$A:$A,0))</f>
        <v>Private husholdninger</v>
      </c>
      <c r="M1229" s="1" t="str">
        <f ca="1">IFERROR(INDEX(SBi!$2:$2,MATCH(H1229,SBi!$1:$1,1)),SBi!$K$2)</f>
        <v>1973-1978</v>
      </c>
      <c r="N1229" s="1">
        <f ca="1">INDEX(SBi!$C$3:$K$28,MATCH(F1229,SBi!$B$3:$B$28,0),MATCH(M1229,SBi!$C$2:$K$2,0))</f>
        <v>112.6</v>
      </c>
      <c r="O1229" s="16">
        <f t="shared" ca="1" si="255"/>
        <v>11.7104</v>
      </c>
      <c r="P1229" s="16" t="str">
        <f ca="1">IFERROR(INDEX(VpD!$2:$2,MATCH(H1229,VpD!$1:$1,1)),VpD!$I$2)</f>
        <v>1973-1978</v>
      </c>
      <c r="Q1229" s="1">
        <f ca="1">INDEX(VpD!$C$3:$I$27,MATCH(F1229,VpD!$B$3:$B$27,0),MATCH(P1229,VpD!$C$2:$I$2,0))</f>
        <v>98</v>
      </c>
      <c r="R1229" s="16">
        <f t="shared" ca="1" si="256"/>
        <v>10.192</v>
      </c>
      <c r="S1229" s="14">
        <f t="shared" ca="1" si="257"/>
        <v>713538.89</v>
      </c>
      <c r="T1229" s="14">
        <f t="shared" ca="1" si="258"/>
        <v>6169513.9500000002</v>
      </c>
      <c r="U1229" s="14" t="str">
        <f t="shared" ca="1" si="259"/>
        <v>0A3F507E-1551-32B8-E044-0003BA298018</v>
      </c>
    </row>
    <row r="1230" spans="1:21" s="14" customFormat="1" x14ac:dyDescent="0.25">
      <c r="A1230" s="14">
        <f t="shared" si="247"/>
        <v>1230</v>
      </c>
      <c r="B1230" s="14" t="str">
        <f t="shared" ca="1" si="248"/>
        <v>E6216789-AC90-4A44-9B59-0D539CD5EAC1</v>
      </c>
      <c r="C1230" s="14" t="str">
        <f t="shared" ca="1" si="249"/>
        <v>Bøgstedvej</v>
      </c>
      <c r="D1230" s="14" t="str">
        <f t="shared" ca="1" si="250"/>
        <v>22</v>
      </c>
      <c r="E1230" s="14" t="str">
        <f t="shared" ca="1" si="251"/>
        <v>24in</v>
      </c>
      <c r="F1230" s="1">
        <f t="shared" ca="1" si="252"/>
        <v>130</v>
      </c>
      <c r="G1230" s="1">
        <f t="shared" ca="1" si="253"/>
        <v>122</v>
      </c>
      <c r="H1230" s="1">
        <f t="shared" ca="1" si="254"/>
        <v>1980</v>
      </c>
      <c r="I1230" s="1" t="str">
        <f ca="1">INDEX(Relationstabel!$C$3:$K$10,MATCH(INDIRECT($A$1&amp;"J"&amp;A1230),Relationstabel!$A$3:$A$10,0),MATCH(IFERROR(VALUE(INDIRECT($A$1&amp;"K"&amp;A1230)),0),Relationstabel!$C$1:$K$1,0))</f>
        <v>Naturgas</v>
      </c>
      <c r="J1230" s="1" t="str">
        <f ca="1">INDEX(Anvendelseskode!B:B,MATCH($F1230,Anvendelseskode!$A:$A,0))</f>
        <v>Række-, kæde-, dobbelthus (lodret adskillelse mellem enhederne)</v>
      </c>
      <c r="K1230" s="1" t="str">
        <f ca="1">INDEX(Anvendelseskode!C:C,MATCH($F1230,Anvendelseskode!$A:$A,0))</f>
        <v>Række-, kæde og dobbelthuse</v>
      </c>
      <c r="L1230" s="1" t="str">
        <f ca="1">INDEX(Anvendelseskode!D:D,MATCH($F1230,Anvendelseskode!$A:$A,0))</f>
        <v>Private husholdninger</v>
      </c>
      <c r="M1230" s="1" t="str">
        <f ca="1">IFERROR(INDEX(SBi!$2:$2,MATCH(H1230,SBi!$1:$1,1)),SBi!$K$2)</f>
        <v>1979-1998</v>
      </c>
      <c r="N1230" s="1">
        <f ca="1">INDEX(SBi!$C$3:$K$28,MATCH(F1230,SBi!$B$3:$B$28,0),MATCH(M1230,SBi!$C$2:$K$2,0))</f>
        <v>96.8</v>
      </c>
      <c r="O1230" s="16">
        <f t="shared" ca="1" si="255"/>
        <v>11.8096</v>
      </c>
      <c r="P1230" s="16" t="str">
        <f ca="1">IFERROR(INDEX(VpD!$2:$2,MATCH(H1230,VpD!$1:$1,1)),VpD!$I$2)</f>
        <v>1979-1998</v>
      </c>
      <c r="Q1230" s="1">
        <f ca="1">INDEX(VpD!$C$3:$I$27,MATCH(F1230,VpD!$B$3:$B$27,0),MATCH(P1230,VpD!$C$2:$I$2,0))</f>
        <v>74</v>
      </c>
      <c r="R1230" s="16">
        <f t="shared" ca="1" si="256"/>
        <v>9.0280000000000005</v>
      </c>
      <c r="S1230" s="14">
        <f t="shared" ca="1" si="257"/>
        <v>714180.09</v>
      </c>
      <c r="T1230" s="14">
        <f t="shared" ca="1" si="258"/>
        <v>6168698.1399999997</v>
      </c>
      <c r="U1230" s="14" t="str">
        <f t="shared" ca="1" si="259"/>
        <v>0A3F507E-1651-32B8-E044-0003BA298018</v>
      </c>
    </row>
    <row r="1231" spans="1:21" s="14" customFormat="1" x14ac:dyDescent="0.25">
      <c r="A1231" s="14">
        <f t="shared" si="247"/>
        <v>1231</v>
      </c>
      <c r="B1231" s="14" t="str">
        <f t="shared" ca="1" si="248"/>
        <v>3089B6EA-02A5-4B14-9CD8-6ED22E15D894</v>
      </c>
      <c r="C1231" s="14" t="str">
        <f t="shared" ca="1" si="249"/>
        <v>Hyttebovej</v>
      </c>
      <c r="D1231" s="14" t="str">
        <f t="shared" ca="1" si="250"/>
        <v>46</v>
      </c>
      <c r="E1231" s="14" t="str">
        <f t="shared" ca="1" si="251"/>
        <v>24dx</v>
      </c>
      <c r="F1231" s="1">
        <f t="shared" ca="1" si="252"/>
        <v>120</v>
      </c>
      <c r="G1231" s="1">
        <f t="shared" ca="1" si="253"/>
        <v>163</v>
      </c>
      <c r="H1231" s="1">
        <f t="shared" ca="1" si="254"/>
        <v>1988</v>
      </c>
      <c r="I1231" s="1" t="str">
        <f ca="1">INDEX(Relationstabel!$C$3:$K$10,MATCH(INDIRECT($A$1&amp;"J"&amp;A1231),Relationstabel!$A$3:$A$10,0),MATCH(IFERROR(VALUE(INDIRECT($A$1&amp;"K"&amp;A1231)),0),Relationstabel!$C$1:$K$1,0))</f>
        <v>Naturgas</v>
      </c>
      <c r="J1231" s="1" t="str">
        <f ca="1">INDEX(Anvendelseskode!B:B,MATCH($F1231,Anvendelseskode!$A:$A,0))</f>
        <v>Fritliggende enfamilieshus (parcelhus)</v>
      </c>
      <c r="K1231" s="1" t="str">
        <f ca="1">INDEX(Anvendelseskode!C:C,MATCH($F1231,Anvendelseskode!$A:$A,0))</f>
        <v>Parcelhuse</v>
      </c>
      <c r="L1231" s="1" t="str">
        <f ca="1">INDEX(Anvendelseskode!D:D,MATCH($F1231,Anvendelseskode!$A:$A,0))</f>
        <v>Private husholdninger</v>
      </c>
      <c r="M1231" s="1" t="str">
        <f ca="1">IFERROR(INDEX(SBi!$2:$2,MATCH(H1231,SBi!$1:$1,1)),SBi!$K$2)</f>
        <v>1979-1998</v>
      </c>
      <c r="N1231" s="1">
        <f ca="1">INDEX(SBi!$C$3:$K$28,MATCH(F1231,SBi!$B$3:$B$28,0),MATCH(M1231,SBi!$C$2:$K$2,0))</f>
        <v>105.4</v>
      </c>
      <c r="O1231" s="16">
        <f t="shared" ca="1" si="255"/>
        <v>17.180199999999999</v>
      </c>
      <c r="P1231" s="16" t="str">
        <f ca="1">IFERROR(INDEX(VpD!$2:$2,MATCH(H1231,VpD!$1:$1,1)),VpD!$I$2)</f>
        <v>1979-1998</v>
      </c>
      <c r="Q1231" s="1">
        <f ca="1">INDEX(VpD!$C$3:$I$27,MATCH(F1231,VpD!$B$3:$B$27,0),MATCH(P1231,VpD!$C$2:$I$2,0))</f>
        <v>90</v>
      </c>
      <c r="R1231" s="16">
        <f t="shared" ca="1" si="256"/>
        <v>14.67</v>
      </c>
      <c r="S1231" s="14">
        <f t="shared" ca="1" si="257"/>
        <v>713905.77</v>
      </c>
      <c r="T1231" s="14">
        <f t="shared" ca="1" si="258"/>
        <v>6169145.0599999996</v>
      </c>
      <c r="U1231" s="14" t="str">
        <f t="shared" ca="1" si="259"/>
        <v>0A3F507E-1A31-32B8-E044-0003BA298018</v>
      </c>
    </row>
    <row r="1232" spans="1:21" s="14" customFormat="1" x14ac:dyDescent="0.25">
      <c r="A1232" s="14">
        <f t="shared" si="247"/>
        <v>1232</v>
      </c>
      <c r="B1232" s="14" t="str">
        <f t="shared" ca="1" si="248"/>
        <v>9CDB4DDA-B8B5-4E5F-BF21-267CA92A2A6A</v>
      </c>
      <c r="C1232" s="14" t="str">
        <f t="shared" ca="1" si="249"/>
        <v>Bjørnebo</v>
      </c>
      <c r="D1232" s="14" t="str">
        <f t="shared" ca="1" si="250"/>
        <v>13</v>
      </c>
      <c r="E1232" s="14" t="str">
        <f t="shared" ca="1" si="251"/>
        <v>6np</v>
      </c>
      <c r="F1232" s="1">
        <f t="shared" ca="1" si="252"/>
        <v>130</v>
      </c>
      <c r="G1232" s="1">
        <f t="shared" ca="1" si="253"/>
        <v>102</v>
      </c>
      <c r="H1232" s="1">
        <f t="shared" ca="1" si="254"/>
        <v>1977</v>
      </c>
      <c r="I1232" s="1" t="str">
        <f ca="1">INDEX(Relationstabel!$C$3:$K$10,MATCH(INDIRECT($A$1&amp;"J"&amp;A1232),Relationstabel!$A$3:$A$10,0),MATCH(IFERROR(VALUE(INDIRECT($A$1&amp;"K"&amp;A1232)),0),Relationstabel!$C$1:$K$1,0))</f>
        <v>Fjernvarme/ Blokvarme</v>
      </c>
      <c r="J1232" s="1" t="str">
        <f ca="1">INDEX(Anvendelseskode!B:B,MATCH($F1232,Anvendelseskode!$A:$A,0))</f>
        <v>Række-, kæde-, dobbelthus (lodret adskillelse mellem enhederne)</v>
      </c>
      <c r="K1232" s="1" t="str">
        <f ca="1">INDEX(Anvendelseskode!C:C,MATCH($F1232,Anvendelseskode!$A:$A,0))</f>
        <v>Række-, kæde og dobbelthuse</v>
      </c>
      <c r="L1232" s="1" t="str">
        <f ca="1">INDEX(Anvendelseskode!D:D,MATCH($F1232,Anvendelseskode!$A:$A,0))</f>
        <v>Private husholdninger</v>
      </c>
      <c r="M1232" s="1" t="str">
        <f ca="1">IFERROR(INDEX(SBi!$2:$2,MATCH(H1232,SBi!$1:$1,1)),SBi!$K$2)</f>
        <v>1973-1978</v>
      </c>
      <c r="N1232" s="1">
        <f ca="1">INDEX(SBi!$C$3:$K$28,MATCH(F1232,SBi!$B$3:$B$28,0),MATCH(M1232,SBi!$C$2:$K$2,0))</f>
        <v>112.6</v>
      </c>
      <c r="O1232" s="16">
        <f t="shared" ca="1" si="255"/>
        <v>11.485199999999999</v>
      </c>
      <c r="P1232" s="16" t="str">
        <f ca="1">IFERROR(INDEX(VpD!$2:$2,MATCH(H1232,VpD!$1:$1,1)),VpD!$I$2)</f>
        <v>1973-1978</v>
      </c>
      <c r="Q1232" s="1">
        <f ca="1">INDEX(VpD!$C$3:$I$27,MATCH(F1232,VpD!$B$3:$B$27,0),MATCH(P1232,VpD!$C$2:$I$2,0))</f>
        <v>98</v>
      </c>
      <c r="R1232" s="16">
        <f t="shared" ca="1" si="256"/>
        <v>9.9960000000000004</v>
      </c>
      <c r="S1232" s="14">
        <f t="shared" ca="1" si="257"/>
        <v>713515.51</v>
      </c>
      <c r="T1232" s="14">
        <f t="shared" ca="1" si="258"/>
        <v>6169476.9199999999</v>
      </c>
      <c r="U1232" s="14" t="str">
        <f t="shared" ca="1" si="259"/>
        <v>0A3F507E-1544-32B8-E044-0003BA298018</v>
      </c>
    </row>
    <row r="1233" spans="1:21" s="14" customFormat="1" x14ac:dyDescent="0.25">
      <c r="A1233" s="14">
        <f t="shared" si="247"/>
        <v>1233</v>
      </c>
      <c r="B1233" s="14" t="str">
        <f t="shared" ca="1" si="248"/>
        <v>55AE74DC-25DC-4A60-8B25-149A888DCDAB</v>
      </c>
      <c r="C1233" s="14" t="str">
        <f t="shared" ca="1" si="249"/>
        <v>Bæverbo</v>
      </c>
      <c r="D1233" s="14" t="str">
        <f t="shared" ca="1" si="250"/>
        <v>30</v>
      </c>
      <c r="E1233" s="14" t="str">
        <f t="shared" ca="1" si="251"/>
        <v>6rt</v>
      </c>
      <c r="F1233" s="1">
        <f t="shared" ca="1" si="252"/>
        <v>130</v>
      </c>
      <c r="G1233" s="1">
        <f t="shared" ca="1" si="253"/>
        <v>109</v>
      </c>
      <c r="H1233" s="1">
        <f t="shared" ca="1" si="254"/>
        <v>1978</v>
      </c>
      <c r="I1233" s="1" t="str">
        <f ca="1">INDEX(Relationstabel!$C$3:$K$10,MATCH(INDIRECT($A$1&amp;"J"&amp;A1233),Relationstabel!$A$3:$A$10,0),MATCH(IFERROR(VALUE(INDIRECT($A$1&amp;"K"&amp;A1233)),0),Relationstabel!$C$1:$K$1,0))</f>
        <v>Fjernvarme/ Blokvarme</v>
      </c>
      <c r="J1233" s="1" t="str">
        <f ca="1">INDEX(Anvendelseskode!B:B,MATCH($F1233,Anvendelseskode!$A:$A,0))</f>
        <v>Række-, kæde-, dobbelthus (lodret adskillelse mellem enhederne)</v>
      </c>
      <c r="K1233" s="1" t="str">
        <f ca="1">INDEX(Anvendelseskode!C:C,MATCH($F1233,Anvendelseskode!$A:$A,0))</f>
        <v>Række-, kæde og dobbelthuse</v>
      </c>
      <c r="L1233" s="1" t="str">
        <f ca="1">INDEX(Anvendelseskode!D:D,MATCH($F1233,Anvendelseskode!$A:$A,0))</f>
        <v>Private husholdninger</v>
      </c>
      <c r="M1233" s="1" t="str">
        <f ca="1">IFERROR(INDEX(SBi!$2:$2,MATCH(H1233,SBi!$1:$1,1)),SBi!$K$2)</f>
        <v>1973-1978</v>
      </c>
      <c r="N1233" s="1">
        <f ca="1">INDEX(SBi!$C$3:$K$28,MATCH(F1233,SBi!$B$3:$B$28,0),MATCH(M1233,SBi!$C$2:$K$2,0))</f>
        <v>112.6</v>
      </c>
      <c r="O1233" s="16">
        <f t="shared" ca="1" si="255"/>
        <v>12.273399999999999</v>
      </c>
      <c r="P1233" s="16" t="str">
        <f ca="1">IFERROR(INDEX(VpD!$2:$2,MATCH(H1233,VpD!$1:$1,1)),VpD!$I$2)</f>
        <v>1973-1978</v>
      </c>
      <c r="Q1233" s="1">
        <f ca="1">INDEX(VpD!$C$3:$I$27,MATCH(F1233,VpD!$B$3:$B$27,0),MATCH(P1233,VpD!$C$2:$I$2,0))</f>
        <v>98</v>
      </c>
      <c r="R1233" s="16">
        <f t="shared" ca="1" si="256"/>
        <v>10.682</v>
      </c>
      <c r="S1233" s="14">
        <f t="shared" ca="1" si="257"/>
        <v>713684.64</v>
      </c>
      <c r="T1233" s="14">
        <f t="shared" ca="1" si="258"/>
        <v>6169546.96</v>
      </c>
      <c r="U1233" s="14" t="str">
        <f t="shared" ca="1" si="259"/>
        <v>0A3F507E-1644-32B8-E044-0003BA298018</v>
      </c>
    </row>
    <row r="1234" spans="1:21" s="14" customFormat="1" x14ac:dyDescent="0.25">
      <c r="A1234" s="14">
        <f t="shared" si="247"/>
        <v>1234</v>
      </c>
      <c r="B1234" s="14" t="str">
        <f t="shared" ca="1" si="248"/>
        <v>B5126671-7533-4C48-A651-320FA4E9CA3F</v>
      </c>
      <c r="C1234" s="14" t="str">
        <f t="shared" ca="1" si="249"/>
        <v>Syvhøjvænge</v>
      </c>
      <c r="D1234" s="14" t="str">
        <f t="shared" ca="1" si="250"/>
        <v>15</v>
      </c>
      <c r="E1234" s="14" t="str">
        <f t="shared" ca="1" si="251"/>
        <v>12fh</v>
      </c>
      <c r="F1234" s="1">
        <f t="shared" ca="1" si="252"/>
        <v>120</v>
      </c>
      <c r="G1234" s="1">
        <f t="shared" ca="1" si="253"/>
        <v>155</v>
      </c>
      <c r="H1234" s="1">
        <f t="shared" ca="1" si="254"/>
        <v>1974</v>
      </c>
      <c r="I1234" s="1" t="str">
        <f ca="1">INDEX(Relationstabel!$C$3:$K$10,MATCH(INDIRECT($A$1&amp;"J"&amp;A1234),Relationstabel!$A$3:$A$10,0),MATCH(IFERROR(VALUE(INDIRECT($A$1&amp;"K"&amp;A1234)),0),Relationstabel!$C$1:$K$1,0))</f>
        <v>Olie</v>
      </c>
      <c r="J1234" s="1" t="str">
        <f ca="1">INDEX(Anvendelseskode!B:B,MATCH($F1234,Anvendelseskode!$A:$A,0))</f>
        <v>Fritliggende enfamilieshus (parcelhus)</v>
      </c>
      <c r="K1234" s="1" t="str">
        <f ca="1">INDEX(Anvendelseskode!C:C,MATCH($F1234,Anvendelseskode!$A:$A,0))</f>
        <v>Parcelhuse</v>
      </c>
      <c r="L1234" s="1" t="str">
        <f ca="1">INDEX(Anvendelseskode!D:D,MATCH($F1234,Anvendelseskode!$A:$A,0))</f>
        <v>Private husholdninger</v>
      </c>
      <c r="M1234" s="1" t="str">
        <f ca="1">IFERROR(INDEX(SBi!$2:$2,MATCH(H1234,SBi!$1:$1,1)),SBi!$K$2)</f>
        <v>1973-1978</v>
      </c>
      <c r="N1234" s="1">
        <f ca="1">INDEX(SBi!$C$3:$K$28,MATCH(F1234,SBi!$B$3:$B$28,0),MATCH(M1234,SBi!$C$2:$K$2,0))</f>
        <v>119.8</v>
      </c>
      <c r="O1234" s="16">
        <f t="shared" ca="1" si="255"/>
        <v>18.568999999999999</v>
      </c>
      <c r="P1234" s="16" t="str">
        <f ca="1">IFERROR(INDEX(VpD!$2:$2,MATCH(H1234,VpD!$1:$1,1)),VpD!$I$2)</f>
        <v>1973-1978</v>
      </c>
      <c r="Q1234" s="1">
        <f ca="1">INDEX(VpD!$C$3:$I$27,MATCH(F1234,VpD!$B$3:$B$27,0),MATCH(P1234,VpD!$C$2:$I$2,0))</f>
        <v>117</v>
      </c>
      <c r="R1234" s="16">
        <f t="shared" ca="1" si="256"/>
        <v>18.135000000000002</v>
      </c>
      <c r="S1234" s="14">
        <f t="shared" ca="1" si="257"/>
        <v>711806.69</v>
      </c>
      <c r="T1234" s="14">
        <f t="shared" ca="1" si="258"/>
        <v>6171642.9000000004</v>
      </c>
      <c r="U1234" s="14" t="str">
        <f t="shared" ca="1" si="259"/>
        <v>0A3F507E-2244-32B8-E044-0003BA298018</v>
      </c>
    </row>
    <row r="1235" spans="1:21" s="14" customFormat="1" x14ac:dyDescent="0.25">
      <c r="A1235" s="14">
        <f t="shared" si="247"/>
        <v>1235</v>
      </c>
      <c r="B1235" s="14" t="str">
        <f t="shared" ca="1" si="248"/>
        <v>45C26E70-C1EE-43EF-8E42-06940E1EA997</v>
      </c>
      <c r="C1235" s="14" t="str">
        <f t="shared" ca="1" si="249"/>
        <v>Hasselbo</v>
      </c>
      <c r="D1235" s="14" t="str">
        <f t="shared" ca="1" si="250"/>
        <v>17</v>
      </c>
      <c r="E1235" s="14" t="str">
        <f t="shared" ca="1" si="251"/>
        <v>6vv</v>
      </c>
      <c r="F1235" s="1">
        <f t="shared" ca="1" si="252"/>
        <v>130</v>
      </c>
      <c r="G1235" s="1">
        <f t="shared" ca="1" si="253"/>
        <v>112</v>
      </c>
      <c r="H1235" s="1">
        <f t="shared" ca="1" si="254"/>
        <v>1978</v>
      </c>
      <c r="I1235" s="1" t="str">
        <f ca="1">INDEX(Relationstabel!$C$3:$K$10,MATCH(INDIRECT($A$1&amp;"J"&amp;A1235),Relationstabel!$A$3:$A$10,0),MATCH(IFERROR(VALUE(INDIRECT($A$1&amp;"K"&amp;A1235)),0),Relationstabel!$C$1:$K$1,0))</f>
        <v>Fjernvarme/ Blokvarme</v>
      </c>
      <c r="J1235" s="1" t="str">
        <f ca="1">INDEX(Anvendelseskode!B:B,MATCH($F1235,Anvendelseskode!$A:$A,0))</f>
        <v>Række-, kæde-, dobbelthus (lodret adskillelse mellem enhederne)</v>
      </c>
      <c r="K1235" s="1" t="str">
        <f ca="1">INDEX(Anvendelseskode!C:C,MATCH($F1235,Anvendelseskode!$A:$A,0))</f>
        <v>Række-, kæde og dobbelthuse</v>
      </c>
      <c r="L1235" s="1" t="str">
        <f ca="1">INDEX(Anvendelseskode!D:D,MATCH($F1235,Anvendelseskode!$A:$A,0))</f>
        <v>Private husholdninger</v>
      </c>
      <c r="M1235" s="1" t="str">
        <f ca="1">IFERROR(INDEX(SBi!$2:$2,MATCH(H1235,SBi!$1:$1,1)),SBi!$K$2)</f>
        <v>1973-1978</v>
      </c>
      <c r="N1235" s="1">
        <f ca="1">INDEX(SBi!$C$3:$K$28,MATCH(F1235,SBi!$B$3:$B$28,0),MATCH(M1235,SBi!$C$2:$K$2,0))</f>
        <v>112.6</v>
      </c>
      <c r="O1235" s="16">
        <f t="shared" ca="1" si="255"/>
        <v>12.611199999999998</v>
      </c>
      <c r="P1235" s="16" t="str">
        <f ca="1">IFERROR(INDEX(VpD!$2:$2,MATCH(H1235,VpD!$1:$1,1)),VpD!$I$2)</f>
        <v>1973-1978</v>
      </c>
      <c r="Q1235" s="1">
        <f ca="1">INDEX(VpD!$C$3:$I$27,MATCH(F1235,VpD!$B$3:$B$27,0),MATCH(P1235,VpD!$C$2:$I$2,0))</f>
        <v>98</v>
      </c>
      <c r="R1235" s="16">
        <f t="shared" ca="1" si="256"/>
        <v>10.976000000000001</v>
      </c>
      <c r="S1235" s="14">
        <f t="shared" ca="1" si="257"/>
        <v>713438.54</v>
      </c>
      <c r="T1235" s="14">
        <f t="shared" ca="1" si="258"/>
        <v>6169668.71</v>
      </c>
      <c r="U1235" s="14" t="str">
        <f t="shared" ca="1" si="259"/>
        <v>0A3F507E-1847-32B8-E044-0003BA298018</v>
      </c>
    </row>
    <row r="1236" spans="1:21" s="14" customFormat="1" x14ac:dyDescent="0.25">
      <c r="A1236" s="14">
        <f t="shared" si="247"/>
        <v>1236</v>
      </c>
      <c r="B1236" s="14" t="str">
        <f t="shared" ca="1" si="248"/>
        <v>61F8A506-A1A2-4DBD-9AF4-DFF951810929</v>
      </c>
      <c r="C1236" s="14" t="str">
        <f t="shared" ca="1" si="249"/>
        <v>Pilehavevænge</v>
      </c>
      <c r="D1236" s="14" t="str">
        <f t="shared" ca="1" si="250"/>
        <v>69</v>
      </c>
      <c r="E1236" s="14" t="str">
        <f t="shared" ca="1" si="251"/>
        <v>10dk</v>
      </c>
      <c r="F1236" s="1">
        <f t="shared" ca="1" si="252"/>
        <v>120</v>
      </c>
      <c r="G1236" s="1">
        <f t="shared" ca="1" si="253"/>
        <v>129</v>
      </c>
      <c r="H1236" s="1">
        <f t="shared" ca="1" si="254"/>
        <v>1968</v>
      </c>
      <c r="I1236" s="1" t="str">
        <f ca="1">INDEX(Relationstabel!$C$3:$K$10,MATCH(INDIRECT($A$1&amp;"J"&amp;A1236),Relationstabel!$A$3:$A$10,0),MATCH(IFERROR(VALUE(INDIRECT($A$1&amp;"K"&amp;A1236)),0),Relationstabel!$C$1:$K$1,0))</f>
        <v>Fjernvarme/ Blokvarme</v>
      </c>
      <c r="J1236" s="1" t="str">
        <f ca="1">INDEX(Anvendelseskode!B:B,MATCH($F1236,Anvendelseskode!$A:$A,0))</f>
        <v>Fritliggende enfamilieshus (parcelhus)</v>
      </c>
      <c r="K1236" s="1" t="str">
        <f ca="1">INDEX(Anvendelseskode!C:C,MATCH($F1236,Anvendelseskode!$A:$A,0))</f>
        <v>Parcelhuse</v>
      </c>
      <c r="L1236" s="1" t="str">
        <f ca="1">INDEX(Anvendelseskode!D:D,MATCH($F1236,Anvendelseskode!$A:$A,0))</f>
        <v>Private husholdninger</v>
      </c>
      <c r="M1236" s="1" t="str">
        <f ca="1">IFERROR(INDEX(SBi!$2:$2,MATCH(H1236,SBi!$1:$1,1)),SBi!$K$2)</f>
        <v>1961-1972</v>
      </c>
      <c r="N1236" s="1">
        <f ca="1">INDEX(SBi!$C$3:$K$28,MATCH(F1236,SBi!$B$3:$B$28,0),MATCH(M1236,SBi!$C$2:$K$2,0))</f>
        <v>134.30000000000001</v>
      </c>
      <c r="O1236" s="16">
        <f t="shared" ca="1" si="255"/>
        <v>17.3247</v>
      </c>
      <c r="P1236" s="16" t="str">
        <f ca="1">IFERROR(INDEX(VpD!$2:$2,MATCH(H1236,VpD!$1:$1,1)),VpD!$I$2)</f>
        <v>1961-1972</v>
      </c>
      <c r="Q1236" s="1">
        <f ca="1">INDEX(VpD!$C$3:$I$27,MATCH(F1236,VpD!$B$3:$B$27,0),MATCH(P1236,VpD!$C$2:$I$2,0))</f>
        <v>143</v>
      </c>
      <c r="R1236" s="16">
        <f t="shared" ca="1" si="256"/>
        <v>18.446999999999999</v>
      </c>
      <c r="S1236" s="14">
        <f t="shared" ca="1" si="257"/>
        <v>711186.76</v>
      </c>
      <c r="T1236" s="14">
        <f t="shared" ca="1" si="258"/>
        <v>6172152.2300000004</v>
      </c>
      <c r="U1236" s="14" t="str">
        <f t="shared" ca="1" si="259"/>
        <v>0A3F507E-1F47-32B8-E044-0003BA298018</v>
      </c>
    </row>
    <row r="1237" spans="1:21" s="14" customFormat="1" x14ac:dyDescent="0.25">
      <c r="A1237" s="14">
        <f t="shared" si="247"/>
        <v>1237</v>
      </c>
      <c r="B1237" s="14" t="str">
        <f t="shared" ca="1" si="248"/>
        <v>F1A01136-531D-40B9-91C9-C50DF2F359DE</v>
      </c>
      <c r="C1237" s="14" t="str">
        <f t="shared" ca="1" si="249"/>
        <v>Hasselbo</v>
      </c>
      <c r="D1237" s="14" t="str">
        <f t="shared" ca="1" si="250"/>
        <v>27</v>
      </c>
      <c r="E1237" s="14" t="str">
        <f t="shared" ca="1" si="251"/>
        <v>6vø</v>
      </c>
      <c r="F1237" s="1">
        <f t="shared" ca="1" si="252"/>
        <v>130</v>
      </c>
      <c r="G1237" s="1">
        <f t="shared" ca="1" si="253"/>
        <v>112</v>
      </c>
      <c r="H1237" s="1">
        <f t="shared" ca="1" si="254"/>
        <v>1978</v>
      </c>
      <c r="I1237" s="1" t="str">
        <f ca="1">INDEX(Relationstabel!$C$3:$K$10,MATCH(INDIRECT($A$1&amp;"J"&amp;A1237),Relationstabel!$A$3:$A$10,0),MATCH(IFERROR(VALUE(INDIRECT($A$1&amp;"K"&amp;A1237)),0),Relationstabel!$C$1:$K$1,0))</f>
        <v>Fjernvarme/ Blokvarme</v>
      </c>
      <c r="J1237" s="1" t="str">
        <f ca="1">INDEX(Anvendelseskode!B:B,MATCH($F1237,Anvendelseskode!$A:$A,0))</f>
        <v>Række-, kæde-, dobbelthus (lodret adskillelse mellem enhederne)</v>
      </c>
      <c r="K1237" s="1" t="str">
        <f ca="1">INDEX(Anvendelseskode!C:C,MATCH($F1237,Anvendelseskode!$A:$A,0))</f>
        <v>Række-, kæde og dobbelthuse</v>
      </c>
      <c r="L1237" s="1" t="str">
        <f ca="1">INDEX(Anvendelseskode!D:D,MATCH($F1237,Anvendelseskode!$A:$A,0))</f>
        <v>Private husholdninger</v>
      </c>
      <c r="M1237" s="1" t="str">
        <f ca="1">IFERROR(INDEX(SBi!$2:$2,MATCH(H1237,SBi!$1:$1,1)),SBi!$K$2)</f>
        <v>1973-1978</v>
      </c>
      <c r="N1237" s="1">
        <f ca="1">INDEX(SBi!$C$3:$K$28,MATCH(F1237,SBi!$B$3:$B$28,0),MATCH(M1237,SBi!$C$2:$K$2,0))</f>
        <v>112.6</v>
      </c>
      <c r="O1237" s="16">
        <f t="shared" ca="1" si="255"/>
        <v>12.611199999999998</v>
      </c>
      <c r="P1237" s="16" t="str">
        <f ca="1">IFERROR(INDEX(VpD!$2:$2,MATCH(H1237,VpD!$1:$1,1)),VpD!$I$2)</f>
        <v>1973-1978</v>
      </c>
      <c r="Q1237" s="1">
        <f ca="1">INDEX(VpD!$C$3:$I$27,MATCH(F1237,VpD!$B$3:$B$27,0),MATCH(P1237,VpD!$C$2:$I$2,0))</f>
        <v>98</v>
      </c>
      <c r="R1237" s="16">
        <f t="shared" ca="1" si="256"/>
        <v>10.976000000000001</v>
      </c>
      <c r="S1237" s="14">
        <f t="shared" ca="1" si="257"/>
        <v>713453.13</v>
      </c>
      <c r="T1237" s="14">
        <f t="shared" ca="1" si="258"/>
        <v>6169645.0300000003</v>
      </c>
      <c r="U1237" s="14" t="str">
        <f t="shared" ca="1" si="259"/>
        <v>0A3F507E-1850-32B8-E044-0003BA298018</v>
      </c>
    </row>
    <row r="1238" spans="1:21" s="14" customFormat="1" x14ac:dyDescent="0.25">
      <c r="A1238" s="14">
        <f t="shared" si="247"/>
        <v>1238</v>
      </c>
      <c r="B1238" s="14" t="str">
        <f t="shared" ca="1" si="248"/>
        <v>C6F32436-FB7E-4252-B954-67F8E35C5224</v>
      </c>
      <c r="C1238" s="14" t="str">
        <f t="shared" ca="1" si="249"/>
        <v>Pilehavevænge</v>
      </c>
      <c r="D1238" s="14" t="str">
        <f t="shared" ca="1" si="250"/>
        <v>78</v>
      </c>
      <c r="E1238" s="14" t="str">
        <f t="shared" ca="1" si="251"/>
        <v>10bo</v>
      </c>
      <c r="F1238" s="1">
        <f t="shared" ca="1" si="252"/>
        <v>120</v>
      </c>
      <c r="G1238" s="1">
        <f t="shared" ca="1" si="253"/>
        <v>141</v>
      </c>
      <c r="H1238" s="1">
        <f t="shared" ca="1" si="254"/>
        <v>1985</v>
      </c>
      <c r="I1238" s="1" t="str">
        <f ca="1">INDEX(Relationstabel!$C$3:$K$10,MATCH(INDIRECT($A$1&amp;"J"&amp;A1238),Relationstabel!$A$3:$A$10,0),MATCH(IFERROR(VALUE(INDIRECT($A$1&amp;"K"&amp;A1238)),0),Relationstabel!$C$1:$K$1,0))</f>
        <v>Fjernvarme/ Blokvarme</v>
      </c>
      <c r="J1238" s="1" t="str">
        <f ca="1">INDEX(Anvendelseskode!B:B,MATCH($F1238,Anvendelseskode!$A:$A,0))</f>
        <v>Fritliggende enfamilieshus (parcelhus)</v>
      </c>
      <c r="K1238" s="1" t="str">
        <f ca="1">INDEX(Anvendelseskode!C:C,MATCH($F1238,Anvendelseskode!$A:$A,0))</f>
        <v>Parcelhuse</v>
      </c>
      <c r="L1238" s="1" t="str">
        <f ca="1">INDEX(Anvendelseskode!D:D,MATCH($F1238,Anvendelseskode!$A:$A,0))</f>
        <v>Private husholdninger</v>
      </c>
      <c r="M1238" s="1" t="str">
        <f ca="1">IFERROR(INDEX(SBi!$2:$2,MATCH(H1238,SBi!$1:$1,1)),SBi!$K$2)</f>
        <v>1979-1998</v>
      </c>
      <c r="N1238" s="1">
        <f ca="1">INDEX(SBi!$C$3:$K$28,MATCH(F1238,SBi!$B$3:$B$28,0),MATCH(M1238,SBi!$C$2:$K$2,0))</f>
        <v>105.4</v>
      </c>
      <c r="O1238" s="16">
        <f t="shared" ca="1" si="255"/>
        <v>14.861400000000001</v>
      </c>
      <c r="P1238" s="16" t="str">
        <f ca="1">IFERROR(INDEX(VpD!$2:$2,MATCH(H1238,VpD!$1:$1,1)),VpD!$I$2)</f>
        <v>1979-1998</v>
      </c>
      <c r="Q1238" s="1">
        <f ca="1">INDEX(VpD!$C$3:$I$27,MATCH(F1238,VpD!$B$3:$B$27,0),MATCH(P1238,VpD!$C$2:$I$2,0))</f>
        <v>90</v>
      </c>
      <c r="R1238" s="16">
        <f t="shared" ca="1" si="256"/>
        <v>12.69</v>
      </c>
      <c r="S1238" s="14">
        <f t="shared" ca="1" si="257"/>
        <v>711233.96</v>
      </c>
      <c r="T1238" s="14">
        <f t="shared" ca="1" si="258"/>
        <v>6171697.46</v>
      </c>
      <c r="U1238" s="14" t="str">
        <f t="shared" ca="1" si="259"/>
        <v>0A3F507E-1F50-32B8-E044-0003BA298018</v>
      </c>
    </row>
    <row r="1239" spans="1:21" s="14" customFormat="1" x14ac:dyDescent="0.25">
      <c r="A1239" s="14">
        <f t="shared" si="247"/>
        <v>1239</v>
      </c>
      <c r="B1239" s="14" t="str">
        <f t="shared" ca="1" si="248"/>
        <v>7497127F-F917-424A-A931-055DCF0EF130</v>
      </c>
      <c r="C1239" s="14" t="str">
        <f t="shared" ca="1" si="249"/>
        <v>Syvhøjvænge</v>
      </c>
      <c r="D1239" s="14" t="str">
        <f t="shared" ca="1" si="250"/>
        <v>2</v>
      </c>
      <c r="E1239" s="14" t="str">
        <f t="shared" ca="1" si="251"/>
        <v>15ax</v>
      </c>
      <c r="F1239" s="1">
        <f t="shared" ca="1" si="252"/>
        <v>120</v>
      </c>
      <c r="G1239" s="1">
        <f t="shared" ca="1" si="253"/>
        <v>154</v>
      </c>
      <c r="H1239" s="1">
        <f t="shared" ca="1" si="254"/>
        <v>1969</v>
      </c>
      <c r="I1239" s="1" t="str">
        <f ca="1">INDEX(Relationstabel!$C$3:$K$10,MATCH(INDIRECT($A$1&amp;"J"&amp;A1239),Relationstabel!$A$3:$A$10,0),MATCH(IFERROR(VALUE(INDIRECT($A$1&amp;"K"&amp;A1239)),0),Relationstabel!$C$1:$K$1,0))</f>
        <v>Naturgas</v>
      </c>
      <c r="J1239" s="1" t="str">
        <f ca="1">INDEX(Anvendelseskode!B:B,MATCH($F1239,Anvendelseskode!$A:$A,0))</f>
        <v>Fritliggende enfamilieshus (parcelhus)</v>
      </c>
      <c r="K1239" s="1" t="str">
        <f ca="1">INDEX(Anvendelseskode!C:C,MATCH($F1239,Anvendelseskode!$A:$A,0))</f>
        <v>Parcelhuse</v>
      </c>
      <c r="L1239" s="1" t="str">
        <f ca="1">INDEX(Anvendelseskode!D:D,MATCH($F1239,Anvendelseskode!$A:$A,0))</f>
        <v>Private husholdninger</v>
      </c>
      <c r="M1239" s="1" t="str">
        <f ca="1">IFERROR(INDEX(SBi!$2:$2,MATCH(H1239,SBi!$1:$1,1)),SBi!$K$2)</f>
        <v>1961-1972</v>
      </c>
      <c r="N1239" s="1">
        <f ca="1">INDEX(SBi!$C$3:$K$28,MATCH(F1239,SBi!$B$3:$B$28,0),MATCH(M1239,SBi!$C$2:$K$2,0))</f>
        <v>134.30000000000001</v>
      </c>
      <c r="O1239" s="16">
        <f t="shared" ca="1" si="255"/>
        <v>20.682200000000002</v>
      </c>
      <c r="P1239" s="16" t="str">
        <f ca="1">IFERROR(INDEX(VpD!$2:$2,MATCH(H1239,VpD!$1:$1,1)),VpD!$I$2)</f>
        <v>1961-1972</v>
      </c>
      <c r="Q1239" s="1">
        <f ca="1">INDEX(VpD!$C$3:$I$27,MATCH(F1239,VpD!$B$3:$B$27,0),MATCH(P1239,VpD!$C$2:$I$2,0))</f>
        <v>143</v>
      </c>
      <c r="R1239" s="16">
        <f t="shared" ca="1" si="256"/>
        <v>22.021999999999998</v>
      </c>
      <c r="S1239" s="14">
        <f t="shared" ca="1" si="257"/>
        <v>711977.68</v>
      </c>
      <c r="T1239" s="14">
        <f t="shared" ca="1" si="258"/>
        <v>6171652.3899999997</v>
      </c>
      <c r="U1239" s="14" t="str">
        <f t="shared" ca="1" si="259"/>
        <v>0A3F507E-2237-32B8-E044-0003BA298018</v>
      </c>
    </row>
    <row r="1240" spans="1:21" s="14" customFormat="1" x14ac:dyDescent="0.25">
      <c r="A1240" s="14">
        <f t="shared" si="247"/>
        <v>1240</v>
      </c>
      <c r="B1240" s="14" t="str">
        <f t="shared" ca="1" si="248"/>
        <v>2351321E-6C59-460F-8E2D-21FEB43583CC</v>
      </c>
      <c r="C1240" s="14" t="str">
        <f t="shared" ca="1" si="249"/>
        <v>Selsøvej</v>
      </c>
      <c r="D1240" s="14" t="str">
        <f t="shared" ca="1" si="250"/>
        <v>59</v>
      </c>
      <c r="E1240" s="14" t="str">
        <f t="shared" ca="1" si="251"/>
        <v>18lt</v>
      </c>
      <c r="F1240" s="1">
        <f t="shared" ca="1" si="252"/>
        <v>120</v>
      </c>
      <c r="G1240" s="1">
        <f t="shared" ca="1" si="253"/>
        <v>91</v>
      </c>
      <c r="H1240" s="1">
        <f t="shared" ca="1" si="254"/>
        <v>1963</v>
      </c>
      <c r="I1240" s="1" t="str">
        <f ca="1">INDEX(Relationstabel!$C$3:$K$10,MATCH(INDIRECT($A$1&amp;"J"&amp;A1240),Relationstabel!$A$3:$A$10,0),MATCH(IFERROR(VALUE(INDIRECT($A$1&amp;"K"&amp;A1240)),0),Relationstabel!$C$1:$K$1,0))</f>
        <v>Naturgas</v>
      </c>
      <c r="J1240" s="1" t="str">
        <f ca="1">INDEX(Anvendelseskode!B:B,MATCH($F1240,Anvendelseskode!$A:$A,0))</f>
        <v>Fritliggende enfamilieshus (parcelhus)</v>
      </c>
      <c r="K1240" s="1" t="str">
        <f ca="1">INDEX(Anvendelseskode!C:C,MATCH($F1240,Anvendelseskode!$A:$A,0))</f>
        <v>Parcelhuse</v>
      </c>
      <c r="L1240" s="1" t="str">
        <f ca="1">INDEX(Anvendelseskode!D:D,MATCH($F1240,Anvendelseskode!$A:$A,0))</f>
        <v>Private husholdninger</v>
      </c>
      <c r="M1240" s="1" t="str">
        <f ca="1">IFERROR(INDEX(SBi!$2:$2,MATCH(H1240,SBi!$1:$1,1)),SBi!$K$2)</f>
        <v>1961-1972</v>
      </c>
      <c r="N1240" s="1">
        <f ca="1">INDEX(SBi!$C$3:$K$28,MATCH(F1240,SBi!$B$3:$B$28,0),MATCH(M1240,SBi!$C$2:$K$2,0))</f>
        <v>134.30000000000001</v>
      </c>
      <c r="O1240" s="16">
        <f t="shared" ca="1" si="255"/>
        <v>12.221300000000001</v>
      </c>
      <c r="P1240" s="16" t="str">
        <f ca="1">IFERROR(INDEX(VpD!$2:$2,MATCH(H1240,VpD!$1:$1,1)),VpD!$I$2)</f>
        <v>1961-1972</v>
      </c>
      <c r="Q1240" s="1">
        <f ca="1">INDEX(VpD!$C$3:$I$27,MATCH(F1240,VpD!$B$3:$B$27,0),MATCH(P1240,VpD!$C$2:$I$2,0))</f>
        <v>143</v>
      </c>
      <c r="R1240" s="16">
        <f t="shared" ca="1" si="256"/>
        <v>13.013</v>
      </c>
      <c r="S1240" s="14">
        <f t="shared" ca="1" si="257"/>
        <v>712940.76</v>
      </c>
      <c r="T1240" s="14">
        <f t="shared" ca="1" si="258"/>
        <v>6169106.1500000004</v>
      </c>
      <c r="U1240" s="14" t="str">
        <f t="shared" ca="1" si="259"/>
        <v>0A3F507E-2138-32B8-E044-0003BA298018</v>
      </c>
    </row>
    <row r="1241" spans="1:21" s="14" customFormat="1" x14ac:dyDescent="0.25">
      <c r="A1241" s="14">
        <f t="shared" si="247"/>
        <v>1241</v>
      </c>
      <c r="B1241" s="14" t="str">
        <f t="shared" ca="1" si="248"/>
        <v>70A6B639-9574-4198-ACF7-533CC29A3713</v>
      </c>
      <c r="C1241" s="14" t="str">
        <f t="shared" ca="1" si="249"/>
        <v>Syvhøjvænge</v>
      </c>
      <c r="D1241" s="14" t="str">
        <f t="shared" ca="1" si="250"/>
        <v>3</v>
      </c>
      <c r="E1241" s="14" t="str">
        <f t="shared" ca="1" si="251"/>
        <v>12fx</v>
      </c>
      <c r="F1241" s="1">
        <f t="shared" ca="1" si="252"/>
        <v>120</v>
      </c>
      <c r="G1241" s="1">
        <f t="shared" ca="1" si="253"/>
        <v>195</v>
      </c>
      <c r="H1241" s="1">
        <f t="shared" ca="1" si="254"/>
        <v>1984</v>
      </c>
      <c r="I1241" s="1" t="str">
        <f ca="1">INDEX(Relationstabel!$C$3:$K$10,MATCH(INDIRECT($A$1&amp;"J"&amp;A1241),Relationstabel!$A$3:$A$10,0),MATCH(IFERROR(VALUE(INDIRECT($A$1&amp;"K"&amp;A1241)),0),Relationstabel!$C$1:$K$1,0))</f>
        <v>Varmepumpe</v>
      </c>
      <c r="J1241" s="1" t="str">
        <f ca="1">INDEX(Anvendelseskode!B:B,MATCH($F1241,Anvendelseskode!$A:$A,0))</f>
        <v>Fritliggende enfamilieshus (parcelhus)</v>
      </c>
      <c r="K1241" s="1" t="str">
        <f ca="1">INDEX(Anvendelseskode!C:C,MATCH($F1241,Anvendelseskode!$A:$A,0))</f>
        <v>Parcelhuse</v>
      </c>
      <c r="L1241" s="1" t="str">
        <f ca="1">INDEX(Anvendelseskode!D:D,MATCH($F1241,Anvendelseskode!$A:$A,0))</f>
        <v>Private husholdninger</v>
      </c>
      <c r="M1241" s="1" t="str">
        <f ca="1">IFERROR(INDEX(SBi!$2:$2,MATCH(H1241,SBi!$1:$1,1)),SBi!$K$2)</f>
        <v>1979-1998</v>
      </c>
      <c r="N1241" s="1">
        <f ca="1">INDEX(SBi!$C$3:$K$28,MATCH(F1241,SBi!$B$3:$B$28,0),MATCH(M1241,SBi!$C$2:$K$2,0))</f>
        <v>105.4</v>
      </c>
      <c r="O1241" s="16">
        <f t="shared" ca="1" si="255"/>
        <v>20.553000000000001</v>
      </c>
      <c r="P1241" s="16" t="str">
        <f ca="1">IFERROR(INDEX(VpD!$2:$2,MATCH(H1241,VpD!$1:$1,1)),VpD!$I$2)</f>
        <v>1979-1998</v>
      </c>
      <c r="Q1241" s="1">
        <f ca="1">INDEX(VpD!$C$3:$I$27,MATCH(F1241,VpD!$B$3:$B$27,0),MATCH(P1241,VpD!$C$2:$I$2,0))</f>
        <v>90</v>
      </c>
      <c r="R1241" s="16">
        <f t="shared" ca="1" si="256"/>
        <v>17.55</v>
      </c>
      <c r="S1241" s="14">
        <f t="shared" ca="1" si="257"/>
        <v>711919.28</v>
      </c>
      <c r="T1241" s="14">
        <f t="shared" ca="1" si="258"/>
        <v>6171625.9299999997</v>
      </c>
      <c r="U1241" s="14" t="str">
        <f t="shared" ca="1" si="259"/>
        <v>0A3F507E-2238-32B8-E044-0003BA298018</v>
      </c>
    </row>
    <row r="1242" spans="1:21" s="14" customFormat="1" x14ac:dyDescent="0.25">
      <c r="A1242" s="14">
        <f t="shared" si="247"/>
        <v>1242</v>
      </c>
      <c r="B1242" s="14" t="str">
        <f t="shared" ca="1" si="248"/>
        <v>3F94B7D0-FA0C-45CE-A705-BF0489C58F91</v>
      </c>
      <c r="C1242" s="14" t="str">
        <f t="shared" ca="1" si="249"/>
        <v>Bæverbo</v>
      </c>
      <c r="D1242" s="14" t="str">
        <f t="shared" ca="1" si="250"/>
        <v>26</v>
      </c>
      <c r="E1242" s="14" t="str">
        <f t="shared" ca="1" si="251"/>
        <v>6rv</v>
      </c>
      <c r="F1242" s="1">
        <f t="shared" ca="1" si="252"/>
        <v>130</v>
      </c>
      <c r="G1242" s="1">
        <f t="shared" ca="1" si="253"/>
        <v>109</v>
      </c>
      <c r="H1242" s="1">
        <f t="shared" ca="1" si="254"/>
        <v>1978</v>
      </c>
      <c r="I1242" s="1" t="str">
        <f ca="1">INDEX(Relationstabel!$C$3:$K$10,MATCH(INDIRECT($A$1&amp;"J"&amp;A1242),Relationstabel!$A$3:$A$10,0),MATCH(IFERROR(VALUE(INDIRECT($A$1&amp;"K"&amp;A1242)),0),Relationstabel!$C$1:$K$1,0))</f>
        <v>Fjernvarme/ Blokvarme</v>
      </c>
      <c r="J1242" s="1" t="str">
        <f ca="1">INDEX(Anvendelseskode!B:B,MATCH($F1242,Anvendelseskode!$A:$A,0))</f>
        <v>Række-, kæde-, dobbelthus (lodret adskillelse mellem enhederne)</v>
      </c>
      <c r="K1242" s="1" t="str">
        <f ca="1">INDEX(Anvendelseskode!C:C,MATCH($F1242,Anvendelseskode!$A:$A,0))</f>
        <v>Række-, kæde og dobbelthuse</v>
      </c>
      <c r="L1242" s="1" t="str">
        <f ca="1">INDEX(Anvendelseskode!D:D,MATCH($F1242,Anvendelseskode!$A:$A,0))</f>
        <v>Private husholdninger</v>
      </c>
      <c r="M1242" s="1" t="str">
        <f ca="1">IFERROR(INDEX(SBi!$2:$2,MATCH(H1242,SBi!$1:$1,1)),SBi!$K$2)</f>
        <v>1973-1978</v>
      </c>
      <c r="N1242" s="1">
        <f ca="1">INDEX(SBi!$C$3:$K$28,MATCH(F1242,SBi!$B$3:$B$28,0),MATCH(M1242,SBi!$C$2:$K$2,0))</f>
        <v>112.6</v>
      </c>
      <c r="O1242" s="16">
        <f t="shared" ca="1" si="255"/>
        <v>12.273399999999999</v>
      </c>
      <c r="P1242" s="16" t="str">
        <f ca="1">IFERROR(INDEX(VpD!$2:$2,MATCH(H1242,VpD!$1:$1,1)),VpD!$I$2)</f>
        <v>1973-1978</v>
      </c>
      <c r="Q1242" s="1">
        <f ca="1">INDEX(VpD!$C$3:$I$27,MATCH(F1242,VpD!$B$3:$B$27,0),MATCH(P1242,VpD!$C$2:$I$2,0))</f>
        <v>98</v>
      </c>
      <c r="R1242" s="16">
        <f t="shared" ca="1" si="256"/>
        <v>10.682</v>
      </c>
      <c r="S1242" s="14">
        <f t="shared" ca="1" si="257"/>
        <v>713690.5</v>
      </c>
      <c r="T1242" s="14">
        <f t="shared" ca="1" si="258"/>
        <v>6169537.3899999997</v>
      </c>
      <c r="U1242" s="14" t="str">
        <f t="shared" ca="1" si="259"/>
        <v>0A3F507E-1642-32B8-E044-0003BA298018</v>
      </c>
    </row>
    <row r="1243" spans="1:21" s="14" customFormat="1" x14ac:dyDescent="0.25">
      <c r="A1243" s="14">
        <f t="shared" si="247"/>
        <v>1243</v>
      </c>
      <c r="B1243" s="14" t="str">
        <f t="shared" ca="1" si="248"/>
        <v>F5E1BF22-6B2C-4A97-B67C-748D5907400E</v>
      </c>
      <c r="C1243" s="14" t="str">
        <f t="shared" ca="1" si="249"/>
        <v>Humlebo</v>
      </c>
      <c r="D1243" s="14" t="str">
        <f t="shared" ca="1" si="250"/>
        <v>17</v>
      </c>
      <c r="E1243" s="14" t="str">
        <f t="shared" ca="1" si="251"/>
        <v>6æc</v>
      </c>
      <c r="F1243" s="1">
        <f t="shared" ca="1" si="252"/>
        <v>130</v>
      </c>
      <c r="G1243" s="1">
        <f t="shared" ca="1" si="253"/>
        <v>112</v>
      </c>
      <c r="H1243" s="1">
        <f t="shared" ca="1" si="254"/>
        <v>1978</v>
      </c>
      <c r="I1243" s="1" t="str">
        <f ca="1">INDEX(Relationstabel!$C$3:$K$10,MATCH(INDIRECT($A$1&amp;"J"&amp;A1243),Relationstabel!$A$3:$A$10,0),MATCH(IFERROR(VALUE(INDIRECT($A$1&amp;"K"&amp;A1243)),0),Relationstabel!$C$1:$K$1,0))</f>
        <v>Fjernvarme/ Blokvarme</v>
      </c>
      <c r="J1243" s="1" t="str">
        <f ca="1">INDEX(Anvendelseskode!B:B,MATCH($F1243,Anvendelseskode!$A:$A,0))</f>
        <v>Række-, kæde-, dobbelthus (lodret adskillelse mellem enhederne)</v>
      </c>
      <c r="K1243" s="1" t="str">
        <f ca="1">INDEX(Anvendelseskode!C:C,MATCH($F1243,Anvendelseskode!$A:$A,0))</f>
        <v>Række-, kæde og dobbelthuse</v>
      </c>
      <c r="L1243" s="1" t="str">
        <f ca="1">INDEX(Anvendelseskode!D:D,MATCH($F1243,Anvendelseskode!$A:$A,0))</f>
        <v>Private husholdninger</v>
      </c>
      <c r="M1243" s="1" t="str">
        <f ca="1">IFERROR(INDEX(SBi!$2:$2,MATCH(H1243,SBi!$1:$1,1)),SBi!$K$2)</f>
        <v>1973-1978</v>
      </c>
      <c r="N1243" s="1">
        <f ca="1">INDEX(SBi!$C$3:$K$28,MATCH(F1243,SBi!$B$3:$B$28,0),MATCH(M1243,SBi!$C$2:$K$2,0))</f>
        <v>112.6</v>
      </c>
      <c r="O1243" s="16">
        <f t="shared" ca="1" si="255"/>
        <v>12.611199999999998</v>
      </c>
      <c r="P1243" s="16" t="str">
        <f ca="1">IFERROR(INDEX(VpD!$2:$2,MATCH(H1243,VpD!$1:$1,1)),VpD!$I$2)</f>
        <v>1973-1978</v>
      </c>
      <c r="Q1243" s="1">
        <f ca="1">INDEX(VpD!$C$3:$I$27,MATCH(F1243,VpD!$B$3:$B$27,0),MATCH(P1243,VpD!$C$2:$I$2,0))</f>
        <v>98</v>
      </c>
      <c r="R1243" s="16">
        <f t="shared" ca="1" si="256"/>
        <v>10.976000000000001</v>
      </c>
      <c r="S1243" s="14">
        <f t="shared" ca="1" si="257"/>
        <v>713527.61</v>
      </c>
      <c r="T1243" s="14">
        <f t="shared" ca="1" si="258"/>
        <v>6169795.4299999997</v>
      </c>
      <c r="U1243" s="14" t="str">
        <f t="shared" ca="1" si="259"/>
        <v>0A3F507E-1942-32B8-E044-0003BA298018</v>
      </c>
    </row>
    <row r="1244" spans="1:21" s="14" customFormat="1" x14ac:dyDescent="0.25">
      <c r="A1244" s="14">
        <f t="shared" si="247"/>
        <v>1244</v>
      </c>
      <c r="B1244" s="14" t="str">
        <f t="shared" ca="1" si="248"/>
        <v>2D64E866-2F9B-4AD1-BF27-48DD0CFBF5E9</v>
      </c>
      <c r="C1244" s="14" t="str">
        <f t="shared" ca="1" si="249"/>
        <v>Bæverbo</v>
      </c>
      <c r="D1244" s="14" t="str">
        <f t="shared" ca="1" si="250"/>
        <v>23</v>
      </c>
      <c r="E1244" s="14" t="str">
        <f t="shared" ca="1" si="251"/>
        <v>6qs</v>
      </c>
      <c r="F1244" s="1">
        <f t="shared" ca="1" si="252"/>
        <v>130</v>
      </c>
      <c r="G1244" s="1">
        <f t="shared" ca="1" si="253"/>
        <v>112</v>
      </c>
      <c r="H1244" s="1">
        <f t="shared" ca="1" si="254"/>
        <v>1978</v>
      </c>
      <c r="I1244" s="1" t="str">
        <f ca="1">INDEX(Relationstabel!$C$3:$K$10,MATCH(INDIRECT($A$1&amp;"J"&amp;A1244),Relationstabel!$A$3:$A$10,0),MATCH(IFERROR(VALUE(INDIRECT($A$1&amp;"K"&amp;A1244)),0),Relationstabel!$C$1:$K$1,0))</f>
        <v>Fjernvarme/ Blokvarme</v>
      </c>
      <c r="J1244" s="1" t="str">
        <f ca="1">INDEX(Anvendelseskode!B:B,MATCH($F1244,Anvendelseskode!$A:$A,0))</f>
        <v>Række-, kæde-, dobbelthus (lodret adskillelse mellem enhederne)</v>
      </c>
      <c r="K1244" s="1" t="str">
        <f ca="1">INDEX(Anvendelseskode!C:C,MATCH($F1244,Anvendelseskode!$A:$A,0))</f>
        <v>Række-, kæde og dobbelthuse</v>
      </c>
      <c r="L1244" s="1" t="str">
        <f ca="1">INDEX(Anvendelseskode!D:D,MATCH($F1244,Anvendelseskode!$A:$A,0))</f>
        <v>Private husholdninger</v>
      </c>
      <c r="M1244" s="1" t="str">
        <f ca="1">IFERROR(INDEX(SBi!$2:$2,MATCH(H1244,SBi!$1:$1,1)),SBi!$K$2)</f>
        <v>1973-1978</v>
      </c>
      <c r="N1244" s="1">
        <f ca="1">INDEX(SBi!$C$3:$K$28,MATCH(F1244,SBi!$B$3:$B$28,0),MATCH(M1244,SBi!$C$2:$K$2,0))</f>
        <v>112.6</v>
      </c>
      <c r="O1244" s="16">
        <f t="shared" ca="1" si="255"/>
        <v>12.611199999999998</v>
      </c>
      <c r="P1244" s="16" t="str">
        <f ca="1">IFERROR(INDEX(VpD!$2:$2,MATCH(H1244,VpD!$1:$1,1)),VpD!$I$2)</f>
        <v>1973-1978</v>
      </c>
      <c r="Q1244" s="1">
        <f ca="1">INDEX(VpD!$C$3:$I$27,MATCH(F1244,VpD!$B$3:$B$27,0),MATCH(P1244,VpD!$C$2:$I$2,0))</f>
        <v>98</v>
      </c>
      <c r="R1244" s="16">
        <f t="shared" ca="1" si="256"/>
        <v>10.976000000000001</v>
      </c>
      <c r="S1244" s="14">
        <f t="shared" ca="1" si="257"/>
        <v>713655.11</v>
      </c>
      <c r="T1244" s="14">
        <f t="shared" ca="1" si="258"/>
        <v>6169521.0599999996</v>
      </c>
      <c r="U1244" s="14" t="str">
        <f t="shared" ca="1" si="259"/>
        <v>0A3F507E-1640-32B8-E044-0003BA298018</v>
      </c>
    </row>
    <row r="1245" spans="1:21" s="14" customFormat="1" x14ac:dyDescent="0.25">
      <c r="A1245" s="14">
        <f t="shared" si="247"/>
        <v>1245</v>
      </c>
      <c r="B1245" s="14" t="str">
        <f t="shared" ca="1" si="248"/>
        <v>65AE4927-52C5-4F03-B731-D52CC4FB46B3</v>
      </c>
      <c r="C1245" s="14" t="str">
        <f t="shared" ca="1" si="249"/>
        <v>Humlebo</v>
      </c>
      <c r="D1245" s="14" t="str">
        <f t="shared" ca="1" si="250"/>
        <v>15</v>
      </c>
      <c r="E1245" s="14" t="str">
        <f t="shared" ca="1" si="251"/>
        <v>6æb</v>
      </c>
      <c r="F1245" s="1">
        <f t="shared" ca="1" si="252"/>
        <v>130</v>
      </c>
      <c r="G1245" s="1">
        <f t="shared" ca="1" si="253"/>
        <v>109</v>
      </c>
      <c r="H1245" s="1">
        <f t="shared" ca="1" si="254"/>
        <v>1978</v>
      </c>
      <c r="I1245" s="1" t="str">
        <f ca="1">INDEX(Relationstabel!$C$3:$K$10,MATCH(INDIRECT($A$1&amp;"J"&amp;A1245),Relationstabel!$A$3:$A$10,0),MATCH(IFERROR(VALUE(INDIRECT($A$1&amp;"K"&amp;A1245)),0),Relationstabel!$C$1:$K$1,0))</f>
        <v>Fjernvarme/ Blokvarme</v>
      </c>
      <c r="J1245" s="1" t="str">
        <f ca="1">INDEX(Anvendelseskode!B:B,MATCH($F1245,Anvendelseskode!$A:$A,0))</f>
        <v>Række-, kæde-, dobbelthus (lodret adskillelse mellem enhederne)</v>
      </c>
      <c r="K1245" s="1" t="str">
        <f ca="1">INDEX(Anvendelseskode!C:C,MATCH($F1245,Anvendelseskode!$A:$A,0))</f>
        <v>Række-, kæde og dobbelthuse</v>
      </c>
      <c r="L1245" s="1" t="str">
        <f ca="1">INDEX(Anvendelseskode!D:D,MATCH($F1245,Anvendelseskode!$A:$A,0))</f>
        <v>Private husholdninger</v>
      </c>
      <c r="M1245" s="1" t="str">
        <f ca="1">IFERROR(INDEX(SBi!$2:$2,MATCH(H1245,SBi!$1:$1,1)),SBi!$K$2)</f>
        <v>1973-1978</v>
      </c>
      <c r="N1245" s="1">
        <f ca="1">INDEX(SBi!$C$3:$K$28,MATCH(F1245,SBi!$B$3:$B$28,0),MATCH(M1245,SBi!$C$2:$K$2,0))</f>
        <v>112.6</v>
      </c>
      <c r="O1245" s="16">
        <f t="shared" ca="1" si="255"/>
        <v>12.273399999999999</v>
      </c>
      <c r="P1245" s="16" t="str">
        <f ca="1">IFERROR(INDEX(VpD!$2:$2,MATCH(H1245,VpD!$1:$1,1)),VpD!$I$2)</f>
        <v>1973-1978</v>
      </c>
      <c r="Q1245" s="1">
        <f ca="1">INDEX(VpD!$C$3:$I$27,MATCH(F1245,VpD!$B$3:$B$27,0),MATCH(P1245,VpD!$C$2:$I$2,0))</f>
        <v>98</v>
      </c>
      <c r="R1245" s="16">
        <f t="shared" ca="1" si="256"/>
        <v>10.682</v>
      </c>
      <c r="S1245" s="14">
        <f t="shared" ca="1" si="257"/>
        <v>713524.68</v>
      </c>
      <c r="T1245" s="14">
        <f t="shared" ca="1" si="258"/>
        <v>6169800.1799999997</v>
      </c>
      <c r="U1245" s="14" t="str">
        <f t="shared" ca="1" si="259"/>
        <v>0A3F507E-1940-32B8-E044-0003BA298018</v>
      </c>
    </row>
    <row r="1246" spans="1:21" s="14" customFormat="1" x14ac:dyDescent="0.25">
      <c r="A1246" s="14">
        <f t="shared" si="247"/>
        <v>1246</v>
      </c>
      <c r="B1246" s="14" t="str">
        <f t="shared" ca="1" si="248"/>
        <v>0CE3DA1F-2AA5-46D2-8D57-59CFE0057EEE</v>
      </c>
      <c r="C1246" s="14" t="str">
        <f t="shared" ca="1" si="249"/>
        <v>Kollerupvej</v>
      </c>
      <c r="D1246" s="14" t="str">
        <f t="shared" ca="1" si="250"/>
        <v>81</v>
      </c>
      <c r="E1246" s="14" t="str">
        <f t="shared" ca="1" si="251"/>
        <v>1aæ</v>
      </c>
      <c r="F1246" s="1">
        <f t="shared" ca="1" si="252"/>
        <v>130</v>
      </c>
      <c r="G1246" s="1">
        <f t="shared" ca="1" si="253"/>
        <v>111</v>
      </c>
      <c r="H1246" s="1">
        <f t="shared" ca="1" si="254"/>
        <v>1974</v>
      </c>
      <c r="I1246" s="1" t="str">
        <f ca="1">INDEX(Relationstabel!$C$3:$K$10,MATCH(INDIRECT($A$1&amp;"J"&amp;A1246),Relationstabel!$A$3:$A$10,0),MATCH(IFERROR(VALUE(INDIRECT($A$1&amp;"K"&amp;A1246)),0),Relationstabel!$C$1:$K$1,0))</f>
        <v>Fjernvarme/ Blokvarme</v>
      </c>
      <c r="J1246" s="1" t="str">
        <f ca="1">INDEX(Anvendelseskode!B:B,MATCH($F1246,Anvendelseskode!$A:$A,0))</f>
        <v>Række-, kæde-, dobbelthus (lodret adskillelse mellem enhederne)</v>
      </c>
      <c r="K1246" s="1" t="str">
        <f ca="1">INDEX(Anvendelseskode!C:C,MATCH($F1246,Anvendelseskode!$A:$A,0))</f>
        <v>Række-, kæde og dobbelthuse</v>
      </c>
      <c r="L1246" s="1" t="str">
        <f ca="1">INDEX(Anvendelseskode!D:D,MATCH($F1246,Anvendelseskode!$A:$A,0))</f>
        <v>Private husholdninger</v>
      </c>
      <c r="M1246" s="1" t="str">
        <f ca="1">IFERROR(INDEX(SBi!$2:$2,MATCH(H1246,SBi!$1:$1,1)),SBi!$K$2)</f>
        <v>1973-1978</v>
      </c>
      <c r="N1246" s="1">
        <f ca="1">INDEX(SBi!$C$3:$K$28,MATCH(F1246,SBi!$B$3:$B$28,0),MATCH(M1246,SBi!$C$2:$K$2,0))</f>
        <v>112.6</v>
      </c>
      <c r="O1246" s="16">
        <f t="shared" ca="1" si="255"/>
        <v>12.498599999999998</v>
      </c>
      <c r="P1246" s="16" t="str">
        <f ca="1">IFERROR(INDEX(VpD!$2:$2,MATCH(H1246,VpD!$1:$1,1)),VpD!$I$2)</f>
        <v>1973-1978</v>
      </c>
      <c r="Q1246" s="1">
        <f ca="1">INDEX(VpD!$C$3:$I$27,MATCH(F1246,VpD!$B$3:$B$27,0),MATCH(P1246,VpD!$C$2:$I$2,0))</f>
        <v>98</v>
      </c>
      <c r="R1246" s="16">
        <f t="shared" ca="1" si="256"/>
        <v>10.878</v>
      </c>
      <c r="S1246" s="14">
        <f t="shared" ca="1" si="257"/>
        <v>713642.48</v>
      </c>
      <c r="T1246" s="14">
        <f t="shared" ca="1" si="258"/>
        <v>6169060.0099999998</v>
      </c>
      <c r="U1246" s="14" t="str">
        <f t="shared" ca="1" si="259"/>
        <v>0A3F507E-1C40-32B8-E044-0003BA298018</v>
      </c>
    </row>
    <row r="1247" spans="1:21" s="14" customFormat="1" x14ac:dyDescent="0.25">
      <c r="A1247" s="14">
        <f t="shared" si="247"/>
        <v>1247</v>
      </c>
      <c r="B1247" s="14" t="str">
        <f t="shared" ca="1" si="248"/>
        <v>190E437B-B9E9-43A9-9261-98485B2B2D5F</v>
      </c>
      <c r="C1247" s="14" t="str">
        <f t="shared" ca="1" si="249"/>
        <v>Hasselbo</v>
      </c>
      <c r="D1247" s="14" t="str">
        <f t="shared" ca="1" si="250"/>
        <v>15</v>
      </c>
      <c r="E1247" s="14" t="str">
        <f t="shared" ca="1" si="251"/>
        <v>6vu</v>
      </c>
      <c r="F1247" s="1">
        <f t="shared" ca="1" si="252"/>
        <v>130</v>
      </c>
      <c r="G1247" s="1">
        <f t="shared" ca="1" si="253"/>
        <v>112</v>
      </c>
      <c r="H1247" s="1">
        <f t="shared" ca="1" si="254"/>
        <v>1978</v>
      </c>
      <c r="I1247" s="1" t="str">
        <f ca="1">INDEX(Relationstabel!$C$3:$K$10,MATCH(INDIRECT($A$1&amp;"J"&amp;A1247),Relationstabel!$A$3:$A$10,0),MATCH(IFERROR(VALUE(INDIRECT($A$1&amp;"K"&amp;A1247)),0),Relationstabel!$C$1:$K$1,0))</f>
        <v>Fjernvarme/ Blokvarme</v>
      </c>
      <c r="J1247" s="1" t="str">
        <f ca="1">INDEX(Anvendelseskode!B:B,MATCH($F1247,Anvendelseskode!$A:$A,0))</f>
        <v>Række-, kæde-, dobbelthus (lodret adskillelse mellem enhederne)</v>
      </c>
      <c r="K1247" s="1" t="str">
        <f ca="1">INDEX(Anvendelseskode!C:C,MATCH($F1247,Anvendelseskode!$A:$A,0))</f>
        <v>Række-, kæde og dobbelthuse</v>
      </c>
      <c r="L1247" s="1" t="str">
        <f ca="1">INDEX(Anvendelseskode!D:D,MATCH($F1247,Anvendelseskode!$A:$A,0))</f>
        <v>Private husholdninger</v>
      </c>
      <c r="M1247" s="1" t="str">
        <f ca="1">IFERROR(INDEX(SBi!$2:$2,MATCH(H1247,SBi!$1:$1,1)),SBi!$K$2)</f>
        <v>1973-1978</v>
      </c>
      <c r="N1247" s="1">
        <f ca="1">INDEX(SBi!$C$3:$K$28,MATCH(F1247,SBi!$B$3:$B$28,0),MATCH(M1247,SBi!$C$2:$K$2,0))</f>
        <v>112.6</v>
      </c>
      <c r="O1247" s="16">
        <f t="shared" ca="1" si="255"/>
        <v>12.611199999999998</v>
      </c>
      <c r="P1247" s="16" t="str">
        <f ca="1">IFERROR(INDEX(VpD!$2:$2,MATCH(H1247,VpD!$1:$1,1)),VpD!$I$2)</f>
        <v>1973-1978</v>
      </c>
      <c r="Q1247" s="1">
        <f ca="1">INDEX(VpD!$C$3:$I$27,MATCH(F1247,VpD!$B$3:$B$27,0),MATCH(P1247,VpD!$C$2:$I$2,0))</f>
        <v>98</v>
      </c>
      <c r="R1247" s="16">
        <f t="shared" ca="1" si="256"/>
        <v>10.976000000000001</v>
      </c>
      <c r="S1247" s="14">
        <f t="shared" ca="1" si="257"/>
        <v>713433.87</v>
      </c>
      <c r="T1247" s="14">
        <f t="shared" ca="1" si="258"/>
        <v>6169676.3799999999</v>
      </c>
      <c r="U1247" s="14" t="str">
        <f t="shared" ca="1" si="259"/>
        <v>0A3F507E-1845-32B8-E044-0003BA298018</v>
      </c>
    </row>
    <row r="1248" spans="1:21" s="14" customFormat="1" x14ac:dyDescent="0.25">
      <c r="A1248" s="14">
        <f t="shared" si="247"/>
        <v>1248</v>
      </c>
      <c r="B1248" s="14" t="str">
        <f t="shared" ca="1" si="248"/>
        <v>1E6B14AE-0633-4205-B642-F11311DB087B</v>
      </c>
      <c r="C1248" s="14" t="str">
        <f t="shared" ca="1" si="249"/>
        <v>Pilehavevænge</v>
      </c>
      <c r="D1248" s="14" t="str">
        <f t="shared" ca="1" si="250"/>
        <v>67</v>
      </c>
      <c r="E1248" s="14" t="str">
        <f t="shared" ca="1" si="251"/>
        <v>10di</v>
      </c>
      <c r="F1248" s="1">
        <f t="shared" ca="1" si="252"/>
        <v>120</v>
      </c>
      <c r="G1248" s="1">
        <f t="shared" ca="1" si="253"/>
        <v>133</v>
      </c>
      <c r="H1248" s="1">
        <f t="shared" ca="1" si="254"/>
        <v>1967</v>
      </c>
      <c r="I1248" s="1" t="str">
        <f ca="1">INDEX(Relationstabel!$C$3:$K$10,MATCH(INDIRECT($A$1&amp;"J"&amp;A1248),Relationstabel!$A$3:$A$10,0),MATCH(IFERROR(VALUE(INDIRECT($A$1&amp;"K"&amp;A1248)),0),Relationstabel!$C$1:$K$1,0))</f>
        <v>Fjernvarme/ Blokvarme</v>
      </c>
      <c r="J1248" s="1" t="str">
        <f ca="1">INDEX(Anvendelseskode!B:B,MATCH($F1248,Anvendelseskode!$A:$A,0))</f>
        <v>Fritliggende enfamilieshus (parcelhus)</v>
      </c>
      <c r="K1248" s="1" t="str">
        <f ca="1">INDEX(Anvendelseskode!C:C,MATCH($F1248,Anvendelseskode!$A:$A,0))</f>
        <v>Parcelhuse</v>
      </c>
      <c r="L1248" s="1" t="str">
        <f ca="1">INDEX(Anvendelseskode!D:D,MATCH($F1248,Anvendelseskode!$A:$A,0))</f>
        <v>Private husholdninger</v>
      </c>
      <c r="M1248" s="1" t="str">
        <f ca="1">IFERROR(INDEX(SBi!$2:$2,MATCH(H1248,SBi!$1:$1,1)),SBi!$K$2)</f>
        <v>1961-1972</v>
      </c>
      <c r="N1248" s="1">
        <f ca="1">INDEX(SBi!$C$3:$K$28,MATCH(F1248,SBi!$B$3:$B$28,0),MATCH(M1248,SBi!$C$2:$K$2,0))</f>
        <v>134.30000000000001</v>
      </c>
      <c r="O1248" s="16">
        <f t="shared" ca="1" si="255"/>
        <v>17.861900000000002</v>
      </c>
      <c r="P1248" s="16" t="str">
        <f ca="1">IFERROR(INDEX(VpD!$2:$2,MATCH(H1248,VpD!$1:$1,1)),VpD!$I$2)</f>
        <v>1961-1972</v>
      </c>
      <c r="Q1248" s="1">
        <f ca="1">INDEX(VpD!$C$3:$I$27,MATCH(F1248,VpD!$B$3:$B$27,0),MATCH(P1248,VpD!$C$2:$I$2,0))</f>
        <v>143</v>
      </c>
      <c r="R1248" s="16">
        <f t="shared" ca="1" si="256"/>
        <v>19.018999999999998</v>
      </c>
      <c r="S1248" s="14">
        <f t="shared" ca="1" si="257"/>
        <v>711168.93</v>
      </c>
      <c r="T1248" s="14">
        <f t="shared" ca="1" si="258"/>
        <v>6172148.3600000003</v>
      </c>
      <c r="U1248" s="14" t="str">
        <f t="shared" ca="1" si="259"/>
        <v>0A3F507E-1F45-32B8-E044-0003BA298018</v>
      </c>
    </row>
    <row r="1249" spans="1:21" s="14" customFormat="1" x14ac:dyDescent="0.25">
      <c r="A1249" s="14">
        <f t="shared" si="247"/>
        <v>1249</v>
      </c>
      <c r="B1249" s="14" t="str">
        <f t="shared" ca="1" si="248"/>
        <v>F2B2E7C3-00B5-4F08-9049-486ECE9C00E4</v>
      </c>
      <c r="C1249" s="14" t="str">
        <f t="shared" ca="1" si="249"/>
        <v>Selsøvej</v>
      </c>
      <c r="D1249" s="14" t="str">
        <f t="shared" ca="1" si="250"/>
        <v>46</v>
      </c>
      <c r="E1249" s="14" t="str">
        <f t="shared" ca="1" si="251"/>
        <v>18cq</v>
      </c>
      <c r="F1249" s="1">
        <f t="shared" ca="1" si="252"/>
        <v>120</v>
      </c>
      <c r="G1249" s="1">
        <f t="shared" ca="1" si="253"/>
        <v>149</v>
      </c>
      <c r="H1249" s="1">
        <f t="shared" ca="1" si="254"/>
        <v>2011</v>
      </c>
      <c r="I1249" s="1" t="str">
        <f ca="1">INDEX(Relationstabel!$C$3:$K$10,MATCH(INDIRECT($A$1&amp;"J"&amp;A1249),Relationstabel!$A$3:$A$10,0),MATCH(IFERROR(VALUE(INDIRECT($A$1&amp;"K"&amp;A1249)),0),Relationstabel!$C$1:$K$1,0))</f>
        <v>Naturgas</v>
      </c>
      <c r="J1249" s="1" t="str">
        <f ca="1">INDEX(Anvendelseskode!B:B,MATCH($F1249,Anvendelseskode!$A:$A,0))</f>
        <v>Fritliggende enfamilieshus (parcelhus)</v>
      </c>
      <c r="K1249" s="1" t="str">
        <f ca="1">INDEX(Anvendelseskode!C:C,MATCH($F1249,Anvendelseskode!$A:$A,0))</f>
        <v>Parcelhuse</v>
      </c>
      <c r="L1249" s="1" t="str">
        <f ca="1">INDEX(Anvendelseskode!D:D,MATCH($F1249,Anvendelseskode!$A:$A,0))</f>
        <v>Private husholdninger</v>
      </c>
      <c r="M1249" s="1" t="str">
        <f ca="1">IFERROR(INDEX(SBi!$2:$2,MATCH(H1249,SBi!$1:$1,1)),SBi!$K$2)</f>
        <v>Efter 2006</v>
      </c>
      <c r="N1249" s="1">
        <f ca="1">INDEX(SBi!$C$3:$K$28,MATCH(F1249,SBi!$B$3:$B$28,0),MATCH(M1249,SBi!$C$2:$K$2,0))</f>
        <v>67.3</v>
      </c>
      <c r="O1249" s="16">
        <f t="shared" ca="1" si="255"/>
        <v>10.027699999999999</v>
      </c>
      <c r="P1249" s="16" t="str">
        <f ca="1">IFERROR(INDEX(VpD!$2:$2,MATCH(H1249,VpD!$1:$1,1)),VpD!$I$2)</f>
        <v>&gt;1998</v>
      </c>
      <c r="Q1249" s="1">
        <f ca="1">INDEX(VpD!$C$3:$I$27,MATCH(F1249,VpD!$B$3:$B$27,0),MATCH(P1249,VpD!$C$2:$I$2,0))</f>
        <v>72</v>
      </c>
      <c r="R1249" s="16">
        <f t="shared" ca="1" si="256"/>
        <v>10.728</v>
      </c>
      <c r="S1249" s="14">
        <f t="shared" ca="1" si="257"/>
        <v>713163.5</v>
      </c>
      <c r="T1249" s="14">
        <f t="shared" ca="1" si="258"/>
        <v>6169111.1600000001</v>
      </c>
      <c r="U1249" s="14" t="str">
        <f t="shared" ca="1" si="259"/>
        <v>0A3F507E-2131-32B8-E044-0003BA298018</v>
      </c>
    </row>
    <row r="1250" spans="1:21" s="14" customFormat="1" x14ac:dyDescent="0.25">
      <c r="A1250" s="14">
        <f t="shared" si="247"/>
        <v>1250</v>
      </c>
      <c r="B1250" s="14" t="str">
        <f t="shared" ca="1" si="248"/>
        <v>0C6EC015-9C60-4189-B83C-248B5B7387F3</v>
      </c>
      <c r="C1250" s="14" t="str">
        <f t="shared" ca="1" si="249"/>
        <v>Svenstrupvej</v>
      </c>
      <c r="D1250" s="14" t="str">
        <f t="shared" ca="1" si="250"/>
        <v>60</v>
      </c>
      <c r="E1250" s="14" t="str">
        <f t="shared" ca="1" si="251"/>
        <v>12ae</v>
      </c>
      <c r="F1250" s="1">
        <f t="shared" ca="1" si="252"/>
        <v>120</v>
      </c>
      <c r="G1250" s="1">
        <f t="shared" ca="1" si="253"/>
        <v>108</v>
      </c>
      <c r="H1250" s="1">
        <f t="shared" ca="1" si="254"/>
        <v>1964</v>
      </c>
      <c r="I1250" s="1" t="str">
        <f ca="1">INDEX(Relationstabel!$C$3:$K$10,MATCH(INDIRECT($A$1&amp;"J"&amp;A1250),Relationstabel!$A$3:$A$10,0),MATCH(IFERROR(VALUE(INDIRECT($A$1&amp;"K"&amp;A1250)),0),Relationstabel!$C$1:$K$1,0))</f>
        <v>Naturgas</v>
      </c>
      <c r="J1250" s="1" t="str">
        <f ca="1">INDEX(Anvendelseskode!B:B,MATCH($F1250,Anvendelseskode!$A:$A,0))</f>
        <v>Fritliggende enfamilieshus (parcelhus)</v>
      </c>
      <c r="K1250" s="1" t="str">
        <f ca="1">INDEX(Anvendelseskode!C:C,MATCH($F1250,Anvendelseskode!$A:$A,0))</f>
        <v>Parcelhuse</v>
      </c>
      <c r="L1250" s="1" t="str">
        <f ca="1">INDEX(Anvendelseskode!D:D,MATCH($F1250,Anvendelseskode!$A:$A,0))</f>
        <v>Private husholdninger</v>
      </c>
      <c r="M1250" s="1" t="str">
        <f ca="1">IFERROR(INDEX(SBi!$2:$2,MATCH(H1250,SBi!$1:$1,1)),SBi!$K$2)</f>
        <v>1961-1972</v>
      </c>
      <c r="N1250" s="1">
        <f ca="1">INDEX(SBi!$C$3:$K$28,MATCH(F1250,SBi!$B$3:$B$28,0),MATCH(M1250,SBi!$C$2:$K$2,0))</f>
        <v>134.30000000000001</v>
      </c>
      <c r="O1250" s="16">
        <f t="shared" ca="1" si="255"/>
        <v>14.504400000000002</v>
      </c>
      <c r="P1250" s="16" t="str">
        <f ca="1">IFERROR(INDEX(VpD!$2:$2,MATCH(H1250,VpD!$1:$1,1)),VpD!$I$2)</f>
        <v>1961-1972</v>
      </c>
      <c r="Q1250" s="1">
        <f ca="1">INDEX(VpD!$C$3:$I$27,MATCH(F1250,VpD!$B$3:$B$27,0),MATCH(P1250,VpD!$C$2:$I$2,0))</f>
        <v>143</v>
      </c>
      <c r="R1250" s="16">
        <f t="shared" ca="1" si="256"/>
        <v>15.444000000000001</v>
      </c>
      <c r="S1250" s="14">
        <f t="shared" ca="1" si="257"/>
        <v>712371.25</v>
      </c>
      <c r="T1250" s="14">
        <f t="shared" ca="1" si="258"/>
        <v>6169143.79</v>
      </c>
      <c r="U1250" s="14" t="str">
        <f t="shared" ca="1" si="259"/>
        <v>0A3F507E-2231-32B8-E044-0003BA298018</v>
      </c>
    </row>
    <row r="1251" spans="1:21" s="14" customFormat="1" x14ac:dyDescent="0.25">
      <c r="A1251" s="14">
        <f t="shared" si="247"/>
        <v>1251</v>
      </c>
      <c r="B1251" s="14" t="str">
        <f t="shared" ca="1" si="248"/>
        <v>A142D52A-F9D7-4FB2-87A5-160E3D3EC51A</v>
      </c>
      <c r="C1251" s="14" t="str">
        <f t="shared" ca="1" si="249"/>
        <v>Kathrinebjergvej</v>
      </c>
      <c r="D1251" s="14" t="str">
        <f t="shared" ca="1" si="250"/>
        <v>27</v>
      </c>
      <c r="E1251" s="14" t="str">
        <f t="shared" ca="1" si="251"/>
        <v>11aø</v>
      </c>
      <c r="F1251" s="1">
        <f t="shared" ca="1" si="252"/>
        <v>120</v>
      </c>
      <c r="G1251" s="1">
        <f t="shared" ca="1" si="253"/>
        <v>127</v>
      </c>
      <c r="H1251" s="1">
        <f t="shared" ca="1" si="254"/>
        <v>1978</v>
      </c>
      <c r="I1251" s="1" t="str">
        <f ca="1">INDEX(Relationstabel!$C$3:$K$10,MATCH(INDIRECT($A$1&amp;"J"&amp;A1251),Relationstabel!$A$3:$A$10,0),MATCH(IFERROR(VALUE(INDIRECT($A$1&amp;"K"&amp;A1251)),0),Relationstabel!$C$1:$K$1,0))</f>
        <v>Varmepumpe</v>
      </c>
      <c r="J1251" s="1" t="str">
        <f ca="1">INDEX(Anvendelseskode!B:B,MATCH($F1251,Anvendelseskode!$A:$A,0))</f>
        <v>Fritliggende enfamilieshus (parcelhus)</v>
      </c>
      <c r="K1251" s="1" t="str">
        <f ca="1">INDEX(Anvendelseskode!C:C,MATCH($F1251,Anvendelseskode!$A:$A,0))</f>
        <v>Parcelhuse</v>
      </c>
      <c r="L1251" s="1" t="str">
        <f ca="1">INDEX(Anvendelseskode!D:D,MATCH($F1251,Anvendelseskode!$A:$A,0))</f>
        <v>Private husholdninger</v>
      </c>
      <c r="M1251" s="1" t="str">
        <f ca="1">IFERROR(INDEX(SBi!$2:$2,MATCH(H1251,SBi!$1:$1,1)),SBi!$K$2)</f>
        <v>1973-1978</v>
      </c>
      <c r="N1251" s="1">
        <f ca="1">INDEX(SBi!$C$3:$K$28,MATCH(F1251,SBi!$B$3:$B$28,0),MATCH(M1251,SBi!$C$2:$K$2,0))</f>
        <v>119.8</v>
      </c>
      <c r="O1251" s="16">
        <f t="shared" ca="1" si="255"/>
        <v>15.214600000000001</v>
      </c>
      <c r="P1251" s="16" t="str">
        <f ca="1">IFERROR(INDEX(VpD!$2:$2,MATCH(H1251,VpD!$1:$1,1)),VpD!$I$2)</f>
        <v>1973-1978</v>
      </c>
      <c r="Q1251" s="1">
        <f ca="1">INDEX(VpD!$C$3:$I$27,MATCH(F1251,VpD!$B$3:$B$27,0),MATCH(P1251,VpD!$C$2:$I$2,0))</f>
        <v>117</v>
      </c>
      <c r="R1251" s="16">
        <f t="shared" ca="1" si="256"/>
        <v>14.859</v>
      </c>
      <c r="S1251" s="14">
        <f t="shared" ca="1" si="257"/>
        <v>712920.55</v>
      </c>
      <c r="T1251" s="14">
        <f t="shared" ca="1" si="258"/>
        <v>6168623.9199999999</v>
      </c>
      <c r="U1251" s="14" t="str">
        <f t="shared" ca="1" si="259"/>
        <v>0A3F507E-1B37-32B8-E044-0003BA298018</v>
      </c>
    </row>
    <row r="1252" spans="1:21" s="14" customFormat="1" x14ac:dyDescent="0.25">
      <c r="A1252" s="14">
        <f t="shared" si="247"/>
        <v>1252</v>
      </c>
      <c r="B1252" s="14" t="str">
        <f t="shared" ca="1" si="248"/>
        <v>ADCAFEF8-9A14-453F-BBDB-B90517B5466C</v>
      </c>
      <c r="C1252" s="14" t="str">
        <f t="shared" ca="1" si="249"/>
        <v>Mejsebo</v>
      </c>
      <c r="D1252" s="14" t="str">
        <f t="shared" ca="1" si="250"/>
        <v>12</v>
      </c>
      <c r="E1252" s="14" t="str">
        <f t="shared" ca="1" si="251"/>
        <v>6re</v>
      </c>
      <c r="F1252" s="1">
        <f t="shared" ca="1" si="252"/>
        <v>130</v>
      </c>
      <c r="G1252" s="1">
        <f t="shared" ca="1" si="253"/>
        <v>109</v>
      </c>
      <c r="H1252" s="1">
        <f t="shared" ca="1" si="254"/>
        <v>1978</v>
      </c>
      <c r="I1252" s="1" t="str">
        <f ca="1">INDEX(Relationstabel!$C$3:$K$10,MATCH(INDIRECT($A$1&amp;"J"&amp;A1252),Relationstabel!$A$3:$A$10,0),MATCH(IFERROR(VALUE(INDIRECT($A$1&amp;"K"&amp;A1252)),0),Relationstabel!$C$1:$K$1,0))</f>
        <v>Fjernvarme/ Blokvarme</v>
      </c>
      <c r="J1252" s="1" t="str">
        <f ca="1">INDEX(Anvendelseskode!B:B,MATCH($F1252,Anvendelseskode!$A:$A,0))</f>
        <v>Række-, kæde-, dobbelthus (lodret adskillelse mellem enhederne)</v>
      </c>
      <c r="K1252" s="1" t="str">
        <f ca="1">INDEX(Anvendelseskode!C:C,MATCH($F1252,Anvendelseskode!$A:$A,0))</f>
        <v>Række-, kæde og dobbelthuse</v>
      </c>
      <c r="L1252" s="1" t="str">
        <f ca="1">INDEX(Anvendelseskode!D:D,MATCH($F1252,Anvendelseskode!$A:$A,0))</f>
        <v>Private husholdninger</v>
      </c>
      <c r="M1252" s="1" t="str">
        <f ca="1">IFERROR(INDEX(SBi!$2:$2,MATCH(H1252,SBi!$1:$1,1)),SBi!$K$2)</f>
        <v>1973-1978</v>
      </c>
      <c r="N1252" s="1">
        <f ca="1">INDEX(SBi!$C$3:$K$28,MATCH(F1252,SBi!$B$3:$B$28,0),MATCH(M1252,SBi!$C$2:$K$2,0))</f>
        <v>112.6</v>
      </c>
      <c r="O1252" s="16">
        <f t="shared" ca="1" si="255"/>
        <v>12.273399999999999</v>
      </c>
      <c r="P1252" s="16" t="str">
        <f ca="1">IFERROR(INDEX(VpD!$2:$2,MATCH(H1252,VpD!$1:$1,1)),VpD!$I$2)</f>
        <v>1973-1978</v>
      </c>
      <c r="Q1252" s="1">
        <f ca="1">INDEX(VpD!$C$3:$I$27,MATCH(F1252,VpD!$B$3:$B$27,0),MATCH(P1252,VpD!$C$2:$I$2,0))</f>
        <v>98</v>
      </c>
      <c r="R1252" s="16">
        <f t="shared" ca="1" si="256"/>
        <v>10.682</v>
      </c>
      <c r="S1252" s="14">
        <f t="shared" ca="1" si="257"/>
        <v>713616.24</v>
      </c>
      <c r="T1252" s="14">
        <f t="shared" ca="1" si="258"/>
        <v>6169644.2699999996</v>
      </c>
      <c r="U1252" s="14" t="str">
        <f t="shared" ca="1" si="259"/>
        <v>0A3F507E-1D37-32B8-E044-0003BA298018</v>
      </c>
    </row>
    <row r="1253" spans="1:21" s="14" customFormat="1" x14ac:dyDescent="0.25">
      <c r="A1253" s="14">
        <f t="shared" si="247"/>
        <v>1253</v>
      </c>
      <c r="B1253" s="14" t="str">
        <f t="shared" ca="1" si="248"/>
        <v>91C745CD-01F0-48E3-AF3D-9FF1AC2D8868</v>
      </c>
      <c r="C1253" s="14" t="str">
        <f t="shared" ca="1" si="249"/>
        <v>Nørrebred</v>
      </c>
      <c r="D1253" s="14" t="str">
        <f t="shared" ca="1" si="250"/>
        <v>5</v>
      </c>
      <c r="E1253" s="14" t="str">
        <f t="shared" ca="1" si="251"/>
        <v>12eh</v>
      </c>
      <c r="F1253" s="1">
        <f t="shared" ca="1" si="252"/>
        <v>120</v>
      </c>
      <c r="G1253" s="1">
        <f t="shared" ca="1" si="253"/>
        <v>147</v>
      </c>
      <c r="H1253" s="1">
        <f t="shared" ca="1" si="254"/>
        <v>1984</v>
      </c>
      <c r="I1253" s="1" t="str">
        <f ca="1">INDEX(Relationstabel!$C$3:$K$10,MATCH(INDIRECT($A$1&amp;"J"&amp;A1253),Relationstabel!$A$3:$A$10,0),MATCH(IFERROR(VALUE(INDIRECT($A$1&amp;"K"&amp;A1253)),0),Relationstabel!$C$1:$K$1,0))</f>
        <v>Naturgas</v>
      </c>
      <c r="J1253" s="1" t="str">
        <f ca="1">INDEX(Anvendelseskode!B:B,MATCH($F1253,Anvendelseskode!$A:$A,0))</f>
        <v>Fritliggende enfamilieshus (parcelhus)</v>
      </c>
      <c r="K1253" s="1" t="str">
        <f ca="1">INDEX(Anvendelseskode!C:C,MATCH($F1253,Anvendelseskode!$A:$A,0))</f>
        <v>Parcelhuse</v>
      </c>
      <c r="L1253" s="1" t="str">
        <f ca="1">INDEX(Anvendelseskode!D:D,MATCH($F1253,Anvendelseskode!$A:$A,0))</f>
        <v>Private husholdninger</v>
      </c>
      <c r="M1253" s="1" t="str">
        <f ca="1">IFERROR(INDEX(SBi!$2:$2,MATCH(H1253,SBi!$1:$1,1)),SBi!$K$2)</f>
        <v>1979-1998</v>
      </c>
      <c r="N1253" s="1">
        <f ca="1">INDEX(SBi!$C$3:$K$28,MATCH(F1253,SBi!$B$3:$B$28,0),MATCH(M1253,SBi!$C$2:$K$2,0))</f>
        <v>105.4</v>
      </c>
      <c r="O1253" s="16">
        <f t="shared" ca="1" si="255"/>
        <v>15.4938</v>
      </c>
      <c r="P1253" s="16" t="str">
        <f ca="1">IFERROR(INDEX(VpD!$2:$2,MATCH(H1253,VpD!$1:$1,1)),VpD!$I$2)</f>
        <v>1979-1998</v>
      </c>
      <c r="Q1253" s="1">
        <f ca="1">INDEX(VpD!$C$3:$I$27,MATCH(F1253,VpD!$B$3:$B$27,0),MATCH(P1253,VpD!$C$2:$I$2,0))</f>
        <v>90</v>
      </c>
      <c r="R1253" s="16">
        <f t="shared" ca="1" si="256"/>
        <v>13.23</v>
      </c>
      <c r="S1253" s="14">
        <f t="shared" ca="1" si="257"/>
        <v>711548.05</v>
      </c>
      <c r="T1253" s="14">
        <f t="shared" ca="1" si="258"/>
        <v>6171556.9500000002</v>
      </c>
      <c r="U1253" s="14" t="str">
        <f t="shared" ca="1" si="259"/>
        <v>0A3F507E-1E37-32B8-E044-0003BA298018</v>
      </c>
    </row>
    <row r="1254" spans="1:21" s="14" customFormat="1" x14ac:dyDescent="0.25">
      <c r="A1254" s="14">
        <f t="shared" si="247"/>
        <v>1254</v>
      </c>
      <c r="B1254" s="14" t="str">
        <f t="shared" ca="1" si="248"/>
        <v>3669C83E-45E9-4007-9F47-9894166C1E2F</v>
      </c>
      <c r="C1254" s="14" t="str">
        <f t="shared" ca="1" si="249"/>
        <v>Selsøvej</v>
      </c>
      <c r="D1254" s="14" t="str">
        <f t="shared" ca="1" si="250"/>
        <v>58</v>
      </c>
      <c r="E1254" s="14" t="str">
        <f t="shared" ca="1" si="251"/>
        <v>18it</v>
      </c>
      <c r="F1254" s="1">
        <f t="shared" ca="1" si="252"/>
        <v>120</v>
      </c>
      <c r="G1254" s="1">
        <f t="shared" ca="1" si="253"/>
        <v>201</v>
      </c>
      <c r="H1254" s="1">
        <f t="shared" ca="1" si="254"/>
        <v>2010</v>
      </c>
      <c r="I1254" s="1" t="str">
        <f ca="1">INDEX(Relationstabel!$C$3:$K$10,MATCH(INDIRECT($A$1&amp;"J"&amp;A1254),Relationstabel!$A$3:$A$10,0),MATCH(IFERROR(VALUE(INDIRECT($A$1&amp;"K"&amp;A1254)),0),Relationstabel!$C$1:$K$1,0))</f>
        <v>Naturgas</v>
      </c>
      <c r="J1254" s="1" t="str">
        <f ca="1">INDEX(Anvendelseskode!B:B,MATCH($F1254,Anvendelseskode!$A:$A,0))</f>
        <v>Fritliggende enfamilieshus (parcelhus)</v>
      </c>
      <c r="K1254" s="1" t="str">
        <f ca="1">INDEX(Anvendelseskode!C:C,MATCH($F1254,Anvendelseskode!$A:$A,0))</f>
        <v>Parcelhuse</v>
      </c>
      <c r="L1254" s="1" t="str">
        <f ca="1">INDEX(Anvendelseskode!D:D,MATCH($F1254,Anvendelseskode!$A:$A,0))</f>
        <v>Private husholdninger</v>
      </c>
      <c r="M1254" s="1" t="str">
        <f ca="1">IFERROR(INDEX(SBi!$2:$2,MATCH(H1254,SBi!$1:$1,1)),SBi!$K$2)</f>
        <v>Efter 2006</v>
      </c>
      <c r="N1254" s="1">
        <f ca="1">INDEX(SBi!$C$3:$K$28,MATCH(F1254,SBi!$B$3:$B$28,0),MATCH(M1254,SBi!$C$2:$K$2,0))</f>
        <v>67.3</v>
      </c>
      <c r="O1254" s="16">
        <f t="shared" ca="1" si="255"/>
        <v>13.527299999999999</v>
      </c>
      <c r="P1254" s="16" t="str">
        <f ca="1">IFERROR(INDEX(VpD!$2:$2,MATCH(H1254,VpD!$1:$1,1)),VpD!$I$2)</f>
        <v>&gt;1998</v>
      </c>
      <c r="Q1254" s="1">
        <f ca="1">INDEX(VpD!$C$3:$I$27,MATCH(F1254,VpD!$B$3:$B$27,0),MATCH(P1254,VpD!$C$2:$I$2,0))</f>
        <v>72</v>
      </c>
      <c r="R1254" s="16">
        <f t="shared" ca="1" si="256"/>
        <v>14.472</v>
      </c>
      <c r="S1254" s="14">
        <f t="shared" ca="1" si="257"/>
        <v>713041.8</v>
      </c>
      <c r="T1254" s="14">
        <f t="shared" ca="1" si="258"/>
        <v>6169133.2400000002</v>
      </c>
      <c r="U1254" s="14" t="str">
        <f t="shared" ca="1" si="259"/>
        <v>0A3F507E-2137-32B8-E044-0003BA298018</v>
      </c>
    </row>
    <row r="1255" spans="1:21" s="14" customFormat="1" x14ac:dyDescent="0.25">
      <c r="A1255" s="14">
        <f t="shared" si="247"/>
        <v>1255</v>
      </c>
      <c r="B1255" s="14" t="str">
        <f t="shared" ca="1" si="248"/>
        <v>BED54244-F278-4058-B80D-DC6AC0CA18CB</v>
      </c>
      <c r="C1255" s="14" t="str">
        <f t="shared" ca="1" si="249"/>
        <v>Ved Strandparken</v>
      </c>
      <c r="D1255" s="14" t="str">
        <f t="shared" ca="1" si="250"/>
        <v>20</v>
      </c>
      <c r="E1255" s="14" t="str">
        <f t="shared" ca="1" si="251"/>
        <v>24hs</v>
      </c>
      <c r="F1255" s="1">
        <f t="shared" ca="1" si="252"/>
        <v>130</v>
      </c>
      <c r="G1255" s="1">
        <f t="shared" ca="1" si="253"/>
        <v>104</v>
      </c>
      <c r="H1255" s="1">
        <f t="shared" ca="1" si="254"/>
        <v>2002</v>
      </c>
      <c r="I1255" s="1" t="str">
        <f ca="1">INDEX(Relationstabel!$C$3:$K$10,MATCH(INDIRECT($A$1&amp;"J"&amp;A1255),Relationstabel!$A$3:$A$10,0),MATCH(IFERROR(VALUE(INDIRECT($A$1&amp;"K"&amp;A1255)),0),Relationstabel!$C$1:$K$1,0))</f>
        <v>Naturgas</v>
      </c>
      <c r="J1255" s="1" t="str">
        <f ca="1">INDEX(Anvendelseskode!B:B,MATCH($F1255,Anvendelseskode!$A:$A,0))</f>
        <v>Række-, kæde-, dobbelthus (lodret adskillelse mellem enhederne)</v>
      </c>
      <c r="K1255" s="1" t="str">
        <f ca="1">INDEX(Anvendelseskode!C:C,MATCH($F1255,Anvendelseskode!$A:$A,0))</f>
        <v>Række-, kæde og dobbelthuse</v>
      </c>
      <c r="L1255" s="1" t="str">
        <f ca="1">INDEX(Anvendelseskode!D:D,MATCH($F1255,Anvendelseskode!$A:$A,0))</f>
        <v>Private husholdninger</v>
      </c>
      <c r="M1255" s="1" t="str">
        <f ca="1">IFERROR(INDEX(SBi!$2:$2,MATCH(H1255,SBi!$1:$1,1)),SBi!$K$2)</f>
        <v>1999-2006</v>
      </c>
      <c r="N1255" s="1">
        <f ca="1">INDEX(SBi!$C$3:$K$28,MATCH(F1255,SBi!$B$3:$B$28,0),MATCH(M1255,SBi!$C$2:$K$2,0))</f>
        <v>81.5</v>
      </c>
      <c r="O1255" s="16">
        <f t="shared" ca="1" si="255"/>
        <v>8.4760000000000009</v>
      </c>
      <c r="P1255" s="16" t="str">
        <f ca="1">IFERROR(INDEX(VpD!$2:$2,MATCH(H1255,VpD!$1:$1,1)),VpD!$I$2)</f>
        <v>&gt;1998</v>
      </c>
      <c r="Q1255" s="1">
        <f ca="1">INDEX(VpD!$C$3:$I$27,MATCH(F1255,VpD!$B$3:$B$27,0),MATCH(P1255,VpD!$C$2:$I$2,0))</f>
        <v>65</v>
      </c>
      <c r="R1255" s="16">
        <f t="shared" ca="1" si="256"/>
        <v>6.76</v>
      </c>
      <c r="S1255" s="14">
        <f t="shared" ca="1" si="257"/>
        <v>713892.03</v>
      </c>
      <c r="T1255" s="14">
        <f t="shared" ca="1" si="258"/>
        <v>6168703.8300000001</v>
      </c>
      <c r="U1255" s="14" t="str">
        <f t="shared" ca="1" si="259"/>
        <v>0A3F507E-2437-32B8-E044-0003BA298018</v>
      </c>
    </row>
    <row r="1256" spans="1:21" s="14" customFormat="1" x14ac:dyDescent="0.25">
      <c r="A1256" s="14">
        <f t="shared" si="247"/>
        <v>1256</v>
      </c>
      <c r="B1256" s="14" t="str">
        <f t="shared" ca="1" si="248"/>
        <v>765488F9-1476-4000-ACBD-0E94FA5A435B</v>
      </c>
      <c r="C1256" s="14" t="str">
        <f t="shared" ca="1" si="249"/>
        <v>Klintsøvej</v>
      </c>
      <c r="D1256" s="14" t="str">
        <f t="shared" ca="1" si="250"/>
        <v>10</v>
      </c>
      <c r="E1256" s="14" t="str">
        <f t="shared" ca="1" si="251"/>
        <v>4bf</v>
      </c>
      <c r="F1256" s="1">
        <f t="shared" ca="1" si="252"/>
        <v>120</v>
      </c>
      <c r="G1256" s="1">
        <f t="shared" ca="1" si="253"/>
        <v>117</v>
      </c>
      <c r="H1256" s="1">
        <f t="shared" ca="1" si="254"/>
        <v>1983</v>
      </c>
      <c r="I1256" s="1" t="str">
        <f ca="1">INDEX(Relationstabel!$C$3:$K$10,MATCH(INDIRECT($A$1&amp;"J"&amp;A1256),Relationstabel!$A$3:$A$10,0),MATCH(IFERROR(VALUE(INDIRECT($A$1&amp;"K"&amp;A1256)),0),Relationstabel!$C$1:$K$1,0))</f>
        <v>Olie</v>
      </c>
      <c r="J1256" s="1" t="str">
        <f ca="1">INDEX(Anvendelseskode!B:B,MATCH($F1256,Anvendelseskode!$A:$A,0))</f>
        <v>Fritliggende enfamilieshus (parcelhus)</v>
      </c>
      <c r="K1256" s="1" t="str">
        <f ca="1">INDEX(Anvendelseskode!C:C,MATCH($F1256,Anvendelseskode!$A:$A,0))</f>
        <v>Parcelhuse</v>
      </c>
      <c r="L1256" s="1" t="str">
        <f ca="1">INDEX(Anvendelseskode!D:D,MATCH($F1256,Anvendelseskode!$A:$A,0))</f>
        <v>Private husholdninger</v>
      </c>
      <c r="M1256" s="1" t="str">
        <f ca="1">IFERROR(INDEX(SBi!$2:$2,MATCH(H1256,SBi!$1:$1,1)),SBi!$K$2)</f>
        <v>1979-1998</v>
      </c>
      <c r="N1256" s="1">
        <f ca="1">INDEX(SBi!$C$3:$K$28,MATCH(F1256,SBi!$B$3:$B$28,0),MATCH(M1256,SBi!$C$2:$K$2,0))</f>
        <v>105.4</v>
      </c>
      <c r="O1256" s="16">
        <f t="shared" ca="1" si="255"/>
        <v>12.331800000000001</v>
      </c>
      <c r="P1256" s="16" t="str">
        <f ca="1">IFERROR(INDEX(VpD!$2:$2,MATCH(H1256,VpD!$1:$1,1)),VpD!$I$2)</f>
        <v>1979-1998</v>
      </c>
      <c r="Q1256" s="1">
        <f ca="1">INDEX(VpD!$C$3:$I$27,MATCH(F1256,VpD!$B$3:$B$27,0),MATCH(P1256,VpD!$C$2:$I$2,0))</f>
        <v>90</v>
      </c>
      <c r="R1256" s="16">
        <f t="shared" ca="1" si="256"/>
        <v>10.53</v>
      </c>
      <c r="S1256" s="14">
        <f t="shared" ca="1" si="257"/>
        <v>713227.23</v>
      </c>
      <c r="T1256" s="14">
        <f t="shared" ca="1" si="258"/>
        <v>6168694.7400000002</v>
      </c>
      <c r="U1256" s="14" t="str">
        <f t="shared" ca="1" si="259"/>
        <v>0A3F507E-1B4D-32B8-E044-0003BA298018</v>
      </c>
    </row>
    <row r="1257" spans="1:21" s="14" customFormat="1" x14ac:dyDescent="0.25">
      <c r="A1257" s="14">
        <f t="shared" si="247"/>
        <v>1257</v>
      </c>
      <c r="B1257" s="14" t="str">
        <f t="shared" ca="1" si="248"/>
        <v>69925DEA-5D3B-4F77-8D84-1B6D9B1F1CFA</v>
      </c>
      <c r="C1257" s="14" t="str">
        <f t="shared" ca="1" si="249"/>
        <v>Mejsebo</v>
      </c>
      <c r="D1257" s="14" t="str">
        <f t="shared" ca="1" si="250"/>
        <v>34</v>
      </c>
      <c r="E1257" s="14" t="str">
        <f t="shared" ca="1" si="251"/>
        <v>6rq</v>
      </c>
      <c r="F1257" s="1">
        <f t="shared" ca="1" si="252"/>
        <v>130</v>
      </c>
      <c r="G1257" s="1">
        <f t="shared" ca="1" si="253"/>
        <v>109</v>
      </c>
      <c r="H1257" s="1">
        <f t="shared" ca="1" si="254"/>
        <v>1978</v>
      </c>
      <c r="I1257" s="1" t="str">
        <f ca="1">INDEX(Relationstabel!$C$3:$K$10,MATCH(INDIRECT($A$1&amp;"J"&amp;A1257),Relationstabel!$A$3:$A$10,0),MATCH(IFERROR(VALUE(INDIRECT($A$1&amp;"K"&amp;A1257)),0),Relationstabel!$C$1:$K$1,0))</f>
        <v>Fjernvarme/ Blokvarme</v>
      </c>
      <c r="J1257" s="1" t="str">
        <f ca="1">INDEX(Anvendelseskode!B:B,MATCH($F1257,Anvendelseskode!$A:$A,0))</f>
        <v>Række-, kæde-, dobbelthus (lodret adskillelse mellem enhederne)</v>
      </c>
      <c r="K1257" s="1" t="str">
        <f ca="1">INDEX(Anvendelseskode!C:C,MATCH($F1257,Anvendelseskode!$A:$A,0))</f>
        <v>Række-, kæde og dobbelthuse</v>
      </c>
      <c r="L1257" s="1" t="str">
        <f ca="1">INDEX(Anvendelseskode!D:D,MATCH($F1257,Anvendelseskode!$A:$A,0))</f>
        <v>Private husholdninger</v>
      </c>
      <c r="M1257" s="1" t="str">
        <f ca="1">IFERROR(INDEX(SBi!$2:$2,MATCH(H1257,SBi!$1:$1,1)),SBi!$K$2)</f>
        <v>1973-1978</v>
      </c>
      <c r="N1257" s="1">
        <f ca="1">INDEX(SBi!$C$3:$K$28,MATCH(F1257,SBi!$B$3:$B$28,0),MATCH(M1257,SBi!$C$2:$K$2,0))</f>
        <v>112.6</v>
      </c>
      <c r="O1257" s="16">
        <f t="shared" ca="1" si="255"/>
        <v>12.273399999999999</v>
      </c>
      <c r="P1257" s="16" t="str">
        <f ca="1">IFERROR(INDEX(VpD!$2:$2,MATCH(H1257,VpD!$1:$1,1)),VpD!$I$2)</f>
        <v>1973-1978</v>
      </c>
      <c r="Q1257" s="1">
        <f ca="1">INDEX(VpD!$C$3:$I$27,MATCH(F1257,VpD!$B$3:$B$27,0),MATCH(P1257,VpD!$C$2:$I$2,0))</f>
        <v>98</v>
      </c>
      <c r="R1257" s="16">
        <f t="shared" ca="1" si="256"/>
        <v>10.682</v>
      </c>
      <c r="S1257" s="14">
        <f t="shared" ca="1" si="257"/>
        <v>713648.61</v>
      </c>
      <c r="T1257" s="14">
        <f t="shared" ca="1" si="258"/>
        <v>6169591.4900000002</v>
      </c>
      <c r="U1257" s="14" t="str">
        <f t="shared" ca="1" si="259"/>
        <v>0A3F507E-1D4D-32B8-E044-0003BA298018</v>
      </c>
    </row>
    <row r="1258" spans="1:21" s="14" customFormat="1" x14ac:dyDescent="0.25">
      <c r="A1258" s="14">
        <f t="shared" si="247"/>
        <v>1258</v>
      </c>
      <c r="B1258" s="14" t="str">
        <f t="shared" ca="1" si="248"/>
        <v>67AA6E7B-B33F-43A7-8FFB-A4E348450DC4</v>
      </c>
      <c r="C1258" s="14" t="str">
        <f t="shared" ca="1" si="249"/>
        <v>Nørrebred</v>
      </c>
      <c r="D1258" s="14" t="str">
        <f t="shared" ca="1" si="250"/>
        <v>27</v>
      </c>
      <c r="E1258" s="14" t="str">
        <f t="shared" ca="1" si="251"/>
        <v>13ev</v>
      </c>
      <c r="F1258" s="1">
        <f t="shared" ca="1" si="252"/>
        <v>120</v>
      </c>
      <c r="G1258" s="1">
        <f t="shared" ca="1" si="253"/>
        <v>114</v>
      </c>
      <c r="H1258" s="1">
        <f t="shared" ca="1" si="254"/>
        <v>1969</v>
      </c>
      <c r="I1258" s="1" t="str">
        <f ca="1">INDEX(Relationstabel!$C$3:$K$10,MATCH(INDIRECT($A$1&amp;"J"&amp;A1258),Relationstabel!$A$3:$A$10,0),MATCH(IFERROR(VALUE(INDIRECT($A$1&amp;"K"&amp;A1258)),0),Relationstabel!$C$1:$K$1,0))</f>
        <v>Naturgas</v>
      </c>
      <c r="J1258" s="1" t="str">
        <f ca="1">INDEX(Anvendelseskode!B:B,MATCH($F1258,Anvendelseskode!$A:$A,0))</f>
        <v>Fritliggende enfamilieshus (parcelhus)</v>
      </c>
      <c r="K1258" s="1" t="str">
        <f ca="1">INDEX(Anvendelseskode!C:C,MATCH($F1258,Anvendelseskode!$A:$A,0))</f>
        <v>Parcelhuse</v>
      </c>
      <c r="L1258" s="1" t="str">
        <f ca="1">INDEX(Anvendelseskode!D:D,MATCH($F1258,Anvendelseskode!$A:$A,0))</f>
        <v>Private husholdninger</v>
      </c>
      <c r="M1258" s="1" t="str">
        <f ca="1">IFERROR(INDEX(SBi!$2:$2,MATCH(H1258,SBi!$1:$1,1)),SBi!$K$2)</f>
        <v>1961-1972</v>
      </c>
      <c r="N1258" s="1">
        <f ca="1">INDEX(SBi!$C$3:$K$28,MATCH(F1258,SBi!$B$3:$B$28,0),MATCH(M1258,SBi!$C$2:$K$2,0))</f>
        <v>134.30000000000001</v>
      </c>
      <c r="O1258" s="16">
        <f t="shared" ca="1" si="255"/>
        <v>15.3102</v>
      </c>
      <c r="P1258" s="16" t="str">
        <f ca="1">IFERROR(INDEX(VpD!$2:$2,MATCH(H1258,VpD!$1:$1,1)),VpD!$I$2)</f>
        <v>1961-1972</v>
      </c>
      <c r="Q1258" s="1">
        <f ca="1">INDEX(VpD!$C$3:$I$27,MATCH(F1258,VpD!$B$3:$B$27,0),MATCH(P1258,VpD!$C$2:$I$2,0))</f>
        <v>143</v>
      </c>
      <c r="R1258" s="16">
        <f t="shared" ca="1" si="256"/>
        <v>16.302</v>
      </c>
      <c r="S1258" s="14">
        <f t="shared" ca="1" si="257"/>
        <v>711548.05</v>
      </c>
      <c r="T1258" s="14">
        <f t="shared" ca="1" si="258"/>
        <v>6171678.5300000003</v>
      </c>
      <c r="U1258" s="14" t="str">
        <f t="shared" ca="1" si="259"/>
        <v>0A3F507E-1E4D-32B8-E044-0003BA298018</v>
      </c>
    </row>
    <row r="1259" spans="1:21" s="14" customFormat="1" x14ac:dyDescent="0.25">
      <c r="A1259" s="14">
        <f t="shared" si="247"/>
        <v>1259</v>
      </c>
      <c r="B1259" s="14" t="str">
        <f t="shared" ca="1" si="248"/>
        <v>D6077D7E-C686-4DF4-9CF7-4AC4D9572887</v>
      </c>
      <c r="C1259" s="14" t="str">
        <f t="shared" ca="1" si="249"/>
        <v>Bjørnebo</v>
      </c>
      <c r="D1259" s="14" t="str">
        <f t="shared" ca="1" si="250"/>
        <v>11</v>
      </c>
      <c r="E1259" s="14" t="str">
        <f t="shared" ca="1" si="251"/>
        <v>6nq</v>
      </c>
      <c r="F1259" s="1">
        <f t="shared" ca="1" si="252"/>
        <v>130</v>
      </c>
      <c r="G1259" s="1">
        <f t="shared" ca="1" si="253"/>
        <v>104</v>
      </c>
      <c r="H1259" s="1">
        <f t="shared" ca="1" si="254"/>
        <v>1977</v>
      </c>
      <c r="I1259" s="1" t="str">
        <f ca="1">INDEX(Relationstabel!$C$3:$K$10,MATCH(INDIRECT($A$1&amp;"J"&amp;A1259),Relationstabel!$A$3:$A$10,0),MATCH(IFERROR(VALUE(INDIRECT($A$1&amp;"K"&amp;A1259)),0),Relationstabel!$C$1:$K$1,0))</f>
        <v>Fjernvarme/ Blokvarme</v>
      </c>
      <c r="J1259" s="1" t="str">
        <f ca="1">INDEX(Anvendelseskode!B:B,MATCH($F1259,Anvendelseskode!$A:$A,0))</f>
        <v>Række-, kæde-, dobbelthus (lodret adskillelse mellem enhederne)</v>
      </c>
      <c r="K1259" s="1" t="str">
        <f ca="1">INDEX(Anvendelseskode!C:C,MATCH($F1259,Anvendelseskode!$A:$A,0))</f>
        <v>Række-, kæde og dobbelthuse</v>
      </c>
      <c r="L1259" s="1" t="str">
        <f ca="1">INDEX(Anvendelseskode!D:D,MATCH($F1259,Anvendelseskode!$A:$A,0))</f>
        <v>Private husholdninger</v>
      </c>
      <c r="M1259" s="1" t="str">
        <f ca="1">IFERROR(INDEX(SBi!$2:$2,MATCH(H1259,SBi!$1:$1,1)),SBi!$K$2)</f>
        <v>1973-1978</v>
      </c>
      <c r="N1259" s="1">
        <f ca="1">INDEX(SBi!$C$3:$K$28,MATCH(F1259,SBi!$B$3:$B$28,0),MATCH(M1259,SBi!$C$2:$K$2,0))</f>
        <v>112.6</v>
      </c>
      <c r="O1259" s="16">
        <f t="shared" ca="1" si="255"/>
        <v>11.7104</v>
      </c>
      <c r="P1259" s="16" t="str">
        <f ca="1">IFERROR(INDEX(VpD!$2:$2,MATCH(H1259,VpD!$1:$1,1)),VpD!$I$2)</f>
        <v>1973-1978</v>
      </c>
      <c r="Q1259" s="1">
        <f ca="1">INDEX(VpD!$C$3:$I$27,MATCH(F1259,VpD!$B$3:$B$27,0),MATCH(P1259,VpD!$C$2:$I$2,0))</f>
        <v>98</v>
      </c>
      <c r="R1259" s="16">
        <f t="shared" ca="1" si="256"/>
        <v>10.192</v>
      </c>
      <c r="S1259" s="14">
        <f t="shared" ca="1" si="257"/>
        <v>713518.59</v>
      </c>
      <c r="T1259" s="14">
        <f t="shared" ca="1" si="258"/>
        <v>6169471.8099999996</v>
      </c>
      <c r="U1259" s="14" t="str">
        <f t="shared" ca="1" si="259"/>
        <v>0A3F507E-1542-32B8-E044-0003BA298018</v>
      </c>
    </row>
    <row r="1260" spans="1:21" s="14" customFormat="1" x14ac:dyDescent="0.25">
      <c r="A1260" s="14">
        <f t="shared" si="247"/>
        <v>1260</v>
      </c>
      <c r="B1260" s="14" t="str">
        <f t="shared" ca="1" si="248"/>
        <v>3CB1418D-BE4C-4D23-B22E-182A1475E40E</v>
      </c>
      <c r="C1260" s="14" t="str">
        <f t="shared" ca="1" si="249"/>
        <v>Klintsøvej</v>
      </c>
      <c r="D1260" s="14" t="str">
        <f t="shared" ca="1" si="250"/>
        <v>3</v>
      </c>
      <c r="E1260" s="14" t="str">
        <f t="shared" ca="1" si="251"/>
        <v>4aa</v>
      </c>
      <c r="F1260" s="1">
        <f t="shared" ca="1" si="252"/>
        <v>120</v>
      </c>
      <c r="G1260" s="1">
        <f t="shared" ca="1" si="253"/>
        <v>103</v>
      </c>
      <c r="H1260" s="1">
        <f t="shared" ca="1" si="254"/>
        <v>1976</v>
      </c>
      <c r="I1260" s="1" t="str">
        <f ca="1">INDEX(Relationstabel!$C$3:$K$10,MATCH(INDIRECT($A$1&amp;"J"&amp;A1260),Relationstabel!$A$3:$A$10,0),MATCH(IFERROR(VALUE(INDIRECT($A$1&amp;"K"&amp;A1260)),0),Relationstabel!$C$1:$K$1,0))</f>
        <v>Naturgas</v>
      </c>
      <c r="J1260" s="1" t="str">
        <f ca="1">INDEX(Anvendelseskode!B:B,MATCH($F1260,Anvendelseskode!$A:$A,0))</f>
        <v>Fritliggende enfamilieshus (parcelhus)</v>
      </c>
      <c r="K1260" s="1" t="str">
        <f ca="1">INDEX(Anvendelseskode!C:C,MATCH($F1260,Anvendelseskode!$A:$A,0))</f>
        <v>Parcelhuse</v>
      </c>
      <c r="L1260" s="1" t="str">
        <f ca="1">INDEX(Anvendelseskode!D:D,MATCH($F1260,Anvendelseskode!$A:$A,0))</f>
        <v>Private husholdninger</v>
      </c>
      <c r="M1260" s="1" t="str">
        <f ca="1">IFERROR(INDEX(SBi!$2:$2,MATCH(H1260,SBi!$1:$1,1)),SBi!$K$2)</f>
        <v>1973-1978</v>
      </c>
      <c r="N1260" s="1">
        <f ca="1">INDEX(SBi!$C$3:$K$28,MATCH(F1260,SBi!$B$3:$B$28,0),MATCH(M1260,SBi!$C$2:$K$2,0))</f>
        <v>119.8</v>
      </c>
      <c r="O1260" s="16">
        <f t="shared" ca="1" si="255"/>
        <v>12.339399999999999</v>
      </c>
      <c r="P1260" s="16" t="str">
        <f ca="1">IFERROR(INDEX(VpD!$2:$2,MATCH(H1260,VpD!$1:$1,1)),VpD!$I$2)</f>
        <v>1973-1978</v>
      </c>
      <c r="Q1260" s="1">
        <f ca="1">INDEX(VpD!$C$3:$I$27,MATCH(F1260,VpD!$B$3:$B$27,0),MATCH(P1260,VpD!$C$2:$I$2,0))</f>
        <v>117</v>
      </c>
      <c r="R1260" s="16">
        <f t="shared" ca="1" si="256"/>
        <v>12.051</v>
      </c>
      <c r="S1260" s="14">
        <f t="shared" ca="1" si="257"/>
        <v>713115.11</v>
      </c>
      <c r="T1260" s="14">
        <f t="shared" ca="1" si="258"/>
        <v>6168694.6200000001</v>
      </c>
      <c r="U1260" s="14" t="str">
        <f t="shared" ca="1" si="259"/>
        <v>0A3F507E-1B46-32B8-E044-0003BA298018</v>
      </c>
    </row>
    <row r="1261" spans="1:21" s="14" customFormat="1" x14ac:dyDescent="0.25">
      <c r="A1261" s="14">
        <f t="shared" si="247"/>
        <v>1261</v>
      </c>
      <c r="B1261" s="14" t="str">
        <f t="shared" ca="1" si="248"/>
        <v>44C755D4-D0B7-4974-BBD3-D69F15B029F7</v>
      </c>
      <c r="C1261" s="14" t="str">
        <f t="shared" ca="1" si="249"/>
        <v>Mejsebo</v>
      </c>
      <c r="D1261" s="14" t="str">
        <f t="shared" ca="1" si="250"/>
        <v>27</v>
      </c>
      <c r="E1261" s="14" t="str">
        <f t="shared" ca="1" si="251"/>
        <v>6te</v>
      </c>
      <c r="F1261" s="1">
        <f t="shared" ca="1" si="252"/>
        <v>130</v>
      </c>
      <c r="G1261" s="1">
        <f t="shared" ca="1" si="253"/>
        <v>109</v>
      </c>
      <c r="H1261" s="1">
        <f t="shared" ca="1" si="254"/>
        <v>1978</v>
      </c>
      <c r="I1261" s="1" t="str">
        <f ca="1">INDEX(Relationstabel!$C$3:$K$10,MATCH(INDIRECT($A$1&amp;"J"&amp;A1261),Relationstabel!$A$3:$A$10,0),MATCH(IFERROR(VALUE(INDIRECT($A$1&amp;"K"&amp;A1261)),0),Relationstabel!$C$1:$K$1,0))</f>
        <v>Fjernvarme/ Blokvarme</v>
      </c>
      <c r="J1261" s="1" t="str">
        <f ca="1">INDEX(Anvendelseskode!B:B,MATCH($F1261,Anvendelseskode!$A:$A,0))</f>
        <v>Række-, kæde-, dobbelthus (lodret adskillelse mellem enhederne)</v>
      </c>
      <c r="K1261" s="1" t="str">
        <f ca="1">INDEX(Anvendelseskode!C:C,MATCH($F1261,Anvendelseskode!$A:$A,0))</f>
        <v>Række-, kæde og dobbelthuse</v>
      </c>
      <c r="L1261" s="1" t="str">
        <f ca="1">INDEX(Anvendelseskode!D:D,MATCH($F1261,Anvendelseskode!$A:$A,0))</f>
        <v>Private husholdninger</v>
      </c>
      <c r="M1261" s="1" t="str">
        <f ca="1">IFERROR(INDEX(SBi!$2:$2,MATCH(H1261,SBi!$1:$1,1)),SBi!$K$2)</f>
        <v>1973-1978</v>
      </c>
      <c r="N1261" s="1">
        <f ca="1">INDEX(SBi!$C$3:$K$28,MATCH(F1261,SBi!$B$3:$B$28,0),MATCH(M1261,SBi!$C$2:$K$2,0))</f>
        <v>112.6</v>
      </c>
      <c r="O1261" s="16">
        <f t="shared" ca="1" si="255"/>
        <v>12.273399999999999</v>
      </c>
      <c r="P1261" s="16" t="str">
        <f ca="1">IFERROR(INDEX(VpD!$2:$2,MATCH(H1261,VpD!$1:$1,1)),VpD!$I$2)</f>
        <v>1973-1978</v>
      </c>
      <c r="Q1261" s="1">
        <f ca="1">INDEX(VpD!$C$3:$I$27,MATCH(F1261,VpD!$B$3:$B$27,0),MATCH(P1261,VpD!$C$2:$I$2,0))</f>
        <v>98</v>
      </c>
      <c r="R1261" s="16">
        <f t="shared" ca="1" si="256"/>
        <v>10.682</v>
      </c>
      <c r="S1261" s="14">
        <f t="shared" ca="1" si="257"/>
        <v>713681.44</v>
      </c>
      <c r="T1261" s="14">
        <f t="shared" ca="1" si="258"/>
        <v>6169640.9100000001</v>
      </c>
      <c r="U1261" s="14" t="str">
        <f t="shared" ca="1" si="259"/>
        <v>0A3F507E-1D46-32B8-E044-0003BA298018</v>
      </c>
    </row>
    <row r="1262" spans="1:21" s="14" customFormat="1" x14ac:dyDescent="0.25">
      <c r="A1262" s="14">
        <f t="shared" si="247"/>
        <v>1262</v>
      </c>
      <c r="B1262" s="14" t="str">
        <f t="shared" ca="1" si="248"/>
        <v>B0F388F2-CB75-4D81-8C5B-DF5826670792</v>
      </c>
      <c r="C1262" s="14" t="str">
        <f t="shared" ca="1" si="249"/>
        <v>Nørrebred</v>
      </c>
      <c r="D1262" s="14" t="str">
        <f t="shared" ca="1" si="250"/>
        <v>20</v>
      </c>
      <c r="E1262" s="14" t="str">
        <f t="shared" ca="1" si="251"/>
        <v>12gq</v>
      </c>
      <c r="F1262" s="1">
        <f t="shared" ca="1" si="252"/>
        <v>120</v>
      </c>
      <c r="G1262" s="1">
        <f t="shared" ca="1" si="253"/>
        <v>154</v>
      </c>
      <c r="H1262" s="1">
        <f t="shared" ca="1" si="254"/>
        <v>1971</v>
      </c>
      <c r="I1262" s="1" t="str">
        <f ca="1">INDEX(Relationstabel!$C$3:$K$10,MATCH(INDIRECT($A$1&amp;"J"&amp;A1262),Relationstabel!$A$3:$A$10,0),MATCH(IFERROR(VALUE(INDIRECT($A$1&amp;"K"&amp;A1262)),0),Relationstabel!$C$1:$K$1,0))</f>
        <v>Naturgas</v>
      </c>
      <c r="J1262" s="1" t="str">
        <f ca="1">INDEX(Anvendelseskode!B:B,MATCH($F1262,Anvendelseskode!$A:$A,0))</f>
        <v>Fritliggende enfamilieshus (parcelhus)</v>
      </c>
      <c r="K1262" s="1" t="str">
        <f ca="1">INDEX(Anvendelseskode!C:C,MATCH($F1262,Anvendelseskode!$A:$A,0))</f>
        <v>Parcelhuse</v>
      </c>
      <c r="L1262" s="1" t="str">
        <f ca="1">INDEX(Anvendelseskode!D:D,MATCH($F1262,Anvendelseskode!$A:$A,0))</f>
        <v>Private husholdninger</v>
      </c>
      <c r="M1262" s="1" t="str">
        <f ca="1">IFERROR(INDEX(SBi!$2:$2,MATCH(H1262,SBi!$1:$1,1)),SBi!$K$2)</f>
        <v>1961-1972</v>
      </c>
      <c r="N1262" s="1">
        <f ca="1">INDEX(SBi!$C$3:$K$28,MATCH(F1262,SBi!$B$3:$B$28,0),MATCH(M1262,SBi!$C$2:$K$2,0))</f>
        <v>134.30000000000001</v>
      </c>
      <c r="O1262" s="16">
        <f t="shared" ca="1" si="255"/>
        <v>20.682200000000002</v>
      </c>
      <c r="P1262" s="16" t="str">
        <f ca="1">IFERROR(INDEX(VpD!$2:$2,MATCH(H1262,VpD!$1:$1,1)),VpD!$I$2)</f>
        <v>1961-1972</v>
      </c>
      <c r="Q1262" s="1">
        <f ca="1">INDEX(VpD!$C$3:$I$27,MATCH(F1262,VpD!$B$3:$B$27,0),MATCH(P1262,VpD!$C$2:$I$2,0))</f>
        <v>143</v>
      </c>
      <c r="R1262" s="16">
        <f t="shared" ca="1" si="256"/>
        <v>22.021999999999998</v>
      </c>
      <c r="S1262" s="14">
        <f t="shared" ca="1" si="257"/>
        <v>711733.94</v>
      </c>
      <c r="T1262" s="14">
        <f t="shared" ca="1" si="258"/>
        <v>6171633.7000000002</v>
      </c>
      <c r="U1262" s="14" t="str">
        <f t="shared" ca="1" si="259"/>
        <v>0A3F507E-1E46-32B8-E044-0003BA298018</v>
      </c>
    </row>
    <row r="1263" spans="1:21" s="14" customFormat="1" x14ac:dyDescent="0.25">
      <c r="A1263" s="14">
        <f t="shared" si="247"/>
        <v>1263</v>
      </c>
      <c r="B1263" s="14" t="str">
        <f t="shared" ca="1" si="248"/>
        <v>9209B158-AB20-4F5C-B084-F493B17CA2BD</v>
      </c>
      <c r="C1263" s="14" t="str">
        <f t="shared" ca="1" si="249"/>
        <v>Skærsøvej</v>
      </c>
      <c r="D1263" s="14" t="str">
        <f t="shared" ca="1" si="250"/>
        <v>10</v>
      </c>
      <c r="E1263" s="14" t="str">
        <f t="shared" ca="1" si="251"/>
        <v>18nk</v>
      </c>
      <c r="F1263" s="1">
        <f t="shared" ca="1" si="252"/>
        <v>120</v>
      </c>
      <c r="G1263" s="1">
        <f t="shared" ca="1" si="253"/>
        <v>170</v>
      </c>
      <c r="H1263" s="1">
        <f t="shared" ca="1" si="254"/>
        <v>1997</v>
      </c>
      <c r="I1263" s="1" t="str">
        <f ca="1">INDEX(Relationstabel!$C$3:$K$10,MATCH(INDIRECT($A$1&amp;"J"&amp;A1263),Relationstabel!$A$3:$A$10,0),MATCH(IFERROR(VALUE(INDIRECT($A$1&amp;"K"&amp;A1263)),0),Relationstabel!$C$1:$K$1,0))</f>
        <v>Naturgas</v>
      </c>
      <c r="J1263" s="1" t="str">
        <f ca="1">INDEX(Anvendelseskode!B:B,MATCH($F1263,Anvendelseskode!$A:$A,0))</f>
        <v>Fritliggende enfamilieshus (parcelhus)</v>
      </c>
      <c r="K1263" s="1" t="str">
        <f ca="1">INDEX(Anvendelseskode!C:C,MATCH($F1263,Anvendelseskode!$A:$A,0))</f>
        <v>Parcelhuse</v>
      </c>
      <c r="L1263" s="1" t="str">
        <f ca="1">INDEX(Anvendelseskode!D:D,MATCH($F1263,Anvendelseskode!$A:$A,0))</f>
        <v>Private husholdninger</v>
      </c>
      <c r="M1263" s="1" t="str">
        <f ca="1">IFERROR(INDEX(SBi!$2:$2,MATCH(H1263,SBi!$1:$1,1)),SBi!$K$2)</f>
        <v>1979-1998</v>
      </c>
      <c r="N1263" s="1">
        <f ca="1">INDEX(SBi!$C$3:$K$28,MATCH(F1263,SBi!$B$3:$B$28,0),MATCH(M1263,SBi!$C$2:$K$2,0))</f>
        <v>105.4</v>
      </c>
      <c r="O1263" s="16">
        <f t="shared" ca="1" si="255"/>
        <v>17.917999999999999</v>
      </c>
      <c r="P1263" s="16" t="str">
        <f ca="1">IFERROR(INDEX(VpD!$2:$2,MATCH(H1263,VpD!$1:$1,1)),VpD!$I$2)</f>
        <v>1979-1998</v>
      </c>
      <c r="Q1263" s="1">
        <f ca="1">INDEX(VpD!$C$3:$I$27,MATCH(F1263,VpD!$B$3:$B$27,0),MATCH(P1263,VpD!$C$2:$I$2,0))</f>
        <v>90</v>
      </c>
      <c r="R1263" s="16">
        <f t="shared" ca="1" si="256"/>
        <v>15.3</v>
      </c>
      <c r="S1263" s="14">
        <f t="shared" ca="1" si="257"/>
        <v>713576.31</v>
      </c>
      <c r="T1263" s="14">
        <f t="shared" ca="1" si="258"/>
        <v>6168954.6200000001</v>
      </c>
      <c r="U1263" s="14" t="str">
        <f t="shared" ca="1" si="259"/>
        <v>0A3F507E-2146-32B8-E044-0003BA298018</v>
      </c>
    </row>
    <row r="1264" spans="1:21" s="14" customFormat="1" x14ac:dyDescent="0.25">
      <c r="A1264" s="14">
        <f t="shared" si="247"/>
        <v>1264</v>
      </c>
      <c r="B1264" s="14" t="str">
        <f t="shared" ca="1" si="248"/>
        <v>819E714E-8E82-4118-9A9E-DB8B9A789C82</v>
      </c>
      <c r="C1264" s="14" t="str">
        <f t="shared" ca="1" si="249"/>
        <v>Syvhøjvænge</v>
      </c>
      <c r="D1264" s="14" t="str">
        <f t="shared" ca="1" si="250"/>
        <v>17</v>
      </c>
      <c r="E1264" s="14" t="str">
        <f t="shared" ca="1" si="251"/>
        <v>12fg</v>
      </c>
      <c r="F1264" s="1">
        <f t="shared" ca="1" si="252"/>
        <v>120</v>
      </c>
      <c r="G1264" s="1">
        <f t="shared" ca="1" si="253"/>
        <v>143</v>
      </c>
      <c r="H1264" s="1">
        <f t="shared" ca="1" si="254"/>
        <v>1973</v>
      </c>
      <c r="I1264" s="1" t="str">
        <f ca="1">INDEX(Relationstabel!$C$3:$K$10,MATCH(INDIRECT($A$1&amp;"J"&amp;A1264),Relationstabel!$A$3:$A$10,0),MATCH(IFERROR(VALUE(INDIRECT($A$1&amp;"K"&amp;A1264)),0),Relationstabel!$C$1:$K$1,0))</f>
        <v>Naturgas</v>
      </c>
      <c r="J1264" s="1" t="str">
        <f ca="1">INDEX(Anvendelseskode!B:B,MATCH($F1264,Anvendelseskode!$A:$A,0))</f>
        <v>Fritliggende enfamilieshus (parcelhus)</v>
      </c>
      <c r="K1264" s="1" t="str">
        <f ca="1">INDEX(Anvendelseskode!C:C,MATCH($F1264,Anvendelseskode!$A:$A,0))</f>
        <v>Parcelhuse</v>
      </c>
      <c r="L1264" s="1" t="str">
        <f ca="1">INDEX(Anvendelseskode!D:D,MATCH($F1264,Anvendelseskode!$A:$A,0))</f>
        <v>Private husholdninger</v>
      </c>
      <c r="M1264" s="1" t="str">
        <f ca="1">IFERROR(INDEX(SBi!$2:$2,MATCH(H1264,SBi!$1:$1,1)),SBi!$K$2)</f>
        <v>1973-1978</v>
      </c>
      <c r="N1264" s="1">
        <f ca="1">INDEX(SBi!$C$3:$K$28,MATCH(F1264,SBi!$B$3:$B$28,0),MATCH(M1264,SBi!$C$2:$K$2,0))</f>
        <v>119.8</v>
      </c>
      <c r="O1264" s="16">
        <f t="shared" ca="1" si="255"/>
        <v>17.131399999999999</v>
      </c>
      <c r="P1264" s="16" t="str">
        <f ca="1">IFERROR(INDEX(VpD!$2:$2,MATCH(H1264,VpD!$1:$1,1)),VpD!$I$2)</f>
        <v>1973-1978</v>
      </c>
      <c r="Q1264" s="1">
        <f ca="1">INDEX(VpD!$C$3:$I$27,MATCH(F1264,VpD!$B$3:$B$27,0),MATCH(P1264,VpD!$C$2:$I$2,0))</f>
        <v>117</v>
      </c>
      <c r="R1264" s="16">
        <f t="shared" ca="1" si="256"/>
        <v>16.731000000000002</v>
      </c>
      <c r="S1264" s="14">
        <f t="shared" ca="1" si="257"/>
        <v>711830.69</v>
      </c>
      <c r="T1264" s="14">
        <f t="shared" ca="1" si="258"/>
        <v>6171648.8099999996</v>
      </c>
      <c r="U1264" s="14" t="str">
        <f t="shared" ca="1" si="259"/>
        <v>0A3F507E-2246-32B8-E044-0003BA298018</v>
      </c>
    </row>
    <row r="1265" spans="1:21" s="14" customFormat="1" x14ac:dyDescent="0.25">
      <c r="A1265" s="14">
        <f t="shared" si="247"/>
        <v>1265</v>
      </c>
      <c r="B1265" s="14" t="str">
        <f t="shared" ca="1" si="248"/>
        <v>40E9C401-481D-43B4-8559-ABD3AFCB7010</v>
      </c>
      <c r="C1265" s="14" t="str">
        <f t="shared" ca="1" si="249"/>
        <v>Vejlegårdsparken</v>
      </c>
      <c r="D1265" s="14" t="str">
        <f t="shared" ca="1" si="250"/>
        <v>24</v>
      </c>
      <c r="E1265" s="14" t="str">
        <f t="shared" ca="1" si="251"/>
        <v>3æ</v>
      </c>
      <c r="F1265" s="1">
        <f t="shared" ca="1" si="252"/>
        <v>140</v>
      </c>
      <c r="G1265" s="1">
        <f t="shared" ca="1" si="253"/>
        <v>3228</v>
      </c>
      <c r="H1265" s="1">
        <f t="shared" ca="1" si="254"/>
        <v>1966</v>
      </c>
      <c r="I1265" s="1" t="str">
        <f ca="1">INDEX(Relationstabel!$C$3:$K$10,MATCH(INDIRECT($A$1&amp;"J"&amp;A1265),Relationstabel!$A$3:$A$10,0),MATCH(IFERROR(VALUE(INDIRECT($A$1&amp;"K"&amp;A1265)),0),Relationstabel!$C$1:$K$1,0))</f>
        <v>Fjernvarme/ Blokvarme</v>
      </c>
      <c r="J1265" s="1" t="str">
        <f ca="1">INDEX(Anvendelseskode!B:B,MATCH($F1265,Anvendelseskode!$A:$A,0))</f>
        <v>Etageboligbebyggelse</v>
      </c>
      <c r="K1265" s="1" t="str">
        <f ca="1">INDEX(Anvendelseskode!C:C,MATCH($F1265,Anvendelseskode!$A:$A,0))</f>
        <v>Etageboligbebyggelse</v>
      </c>
      <c r="L1265" s="1" t="str">
        <f ca="1">INDEX(Anvendelseskode!D:D,MATCH($F1265,Anvendelseskode!$A:$A,0))</f>
        <v>Private husholdninger</v>
      </c>
      <c r="M1265" s="1" t="str">
        <f ca="1">IFERROR(INDEX(SBi!$2:$2,MATCH(H1265,SBi!$1:$1,1)),SBi!$K$2)</f>
        <v>1961-1972</v>
      </c>
      <c r="N1265" s="1">
        <f ca="1">INDEX(SBi!$C$3:$K$28,MATCH(F1265,SBi!$B$3:$B$28,0),MATCH(M1265,SBi!$C$2:$K$2,0))</f>
        <v>132.30000000000001</v>
      </c>
      <c r="O1265" s="16">
        <f t="shared" ca="1" si="255"/>
        <v>427.06440000000003</v>
      </c>
      <c r="P1265" s="16" t="str">
        <f ca="1">IFERROR(INDEX(VpD!$2:$2,MATCH(H1265,VpD!$1:$1,1)),VpD!$I$2)</f>
        <v>1961-1972</v>
      </c>
      <c r="Q1265" s="1">
        <f ca="1">INDEX(VpD!$C$3:$I$27,MATCH(F1265,VpD!$B$3:$B$27,0),MATCH(P1265,VpD!$C$2:$I$2,0))</f>
        <v>126</v>
      </c>
      <c r="R1265" s="16">
        <f t="shared" ca="1" si="256"/>
        <v>406.72800000000001</v>
      </c>
      <c r="S1265" s="14">
        <f t="shared" ca="1" si="257"/>
        <v>713032.52</v>
      </c>
      <c r="T1265" s="14">
        <f t="shared" ca="1" si="258"/>
        <v>6169435.4100000001</v>
      </c>
      <c r="U1265" s="14" t="str">
        <f t="shared" ca="1" si="259"/>
        <v>0A3F507E-2446-32B8-E044-0003BA298018</v>
      </c>
    </row>
    <row r="1266" spans="1:21" s="14" customFormat="1" x14ac:dyDescent="0.25">
      <c r="A1266" s="14">
        <f t="shared" si="247"/>
        <v>1266</v>
      </c>
      <c r="B1266" s="14" t="str">
        <f t="shared" ca="1" si="248"/>
        <v>F1BE4FD1-0845-49DB-B6CA-C1D1B16A390F</v>
      </c>
      <c r="C1266" s="14" t="str">
        <f t="shared" ca="1" si="249"/>
        <v>Rendsagervej</v>
      </c>
      <c r="D1266" s="14" t="str">
        <f t="shared" ca="1" si="250"/>
        <v>245</v>
      </c>
      <c r="E1266" s="14" t="str">
        <f t="shared" ca="1" si="251"/>
        <v>9kx</v>
      </c>
      <c r="F1266" s="1">
        <f t="shared" ca="1" si="252"/>
        <v>120</v>
      </c>
      <c r="G1266" s="1">
        <f t="shared" ca="1" si="253"/>
        <v>109</v>
      </c>
      <c r="H1266" s="1">
        <f t="shared" ca="1" si="254"/>
        <v>1973</v>
      </c>
      <c r="I1266" s="1" t="str">
        <f ca="1">INDEX(Relationstabel!$C$3:$K$10,MATCH(INDIRECT($A$1&amp;"J"&amp;A1266),Relationstabel!$A$3:$A$10,0),MATCH(IFERROR(VALUE(INDIRECT($A$1&amp;"K"&amp;A1266)),0),Relationstabel!$C$1:$K$1,0))</f>
        <v>Naturgas</v>
      </c>
      <c r="J1266" s="1" t="str">
        <f ca="1">INDEX(Anvendelseskode!B:B,MATCH($F1266,Anvendelseskode!$A:$A,0))</f>
        <v>Fritliggende enfamilieshus (parcelhus)</v>
      </c>
      <c r="K1266" s="1" t="str">
        <f ca="1">INDEX(Anvendelseskode!C:C,MATCH($F1266,Anvendelseskode!$A:$A,0))</f>
        <v>Parcelhuse</v>
      </c>
      <c r="L1266" s="1" t="str">
        <f ca="1">INDEX(Anvendelseskode!D:D,MATCH($F1266,Anvendelseskode!$A:$A,0))</f>
        <v>Private husholdninger</v>
      </c>
      <c r="M1266" s="1" t="str">
        <f ca="1">IFERROR(INDEX(SBi!$2:$2,MATCH(H1266,SBi!$1:$1,1)),SBi!$K$2)</f>
        <v>1973-1978</v>
      </c>
      <c r="N1266" s="1">
        <f ca="1">INDEX(SBi!$C$3:$K$28,MATCH(F1266,SBi!$B$3:$B$28,0),MATCH(M1266,SBi!$C$2:$K$2,0))</f>
        <v>119.8</v>
      </c>
      <c r="O1266" s="16">
        <f t="shared" ca="1" si="255"/>
        <v>13.058199999999999</v>
      </c>
      <c r="P1266" s="16" t="str">
        <f ca="1">IFERROR(INDEX(VpD!$2:$2,MATCH(H1266,VpD!$1:$1,1)),VpD!$I$2)</f>
        <v>1973-1978</v>
      </c>
      <c r="Q1266" s="1">
        <f ca="1">INDEX(VpD!$C$3:$I$27,MATCH(F1266,VpD!$B$3:$B$27,0),MATCH(P1266,VpD!$C$2:$I$2,0))</f>
        <v>117</v>
      </c>
      <c r="R1266" s="16">
        <f t="shared" ca="1" si="256"/>
        <v>12.753</v>
      </c>
      <c r="S1266" s="14">
        <f t="shared" ca="1" si="257"/>
        <v>710702.9</v>
      </c>
      <c r="T1266" s="14">
        <f t="shared" ca="1" si="258"/>
        <v>6171947.0099999998</v>
      </c>
      <c r="U1266" s="14" t="str">
        <f t="shared" ca="1" si="259"/>
        <v>0A3F507E-204C-32B8-E044-0003BA298018</v>
      </c>
    </row>
    <row r="1267" spans="1:21" s="14" customFormat="1" x14ac:dyDescent="0.25">
      <c r="A1267" s="14">
        <f t="shared" si="247"/>
        <v>1267</v>
      </c>
      <c r="B1267" s="14" t="str">
        <f t="shared" ca="1" si="248"/>
        <v>62157098-EF41-4DB3-8BCE-1F864D6CA04C</v>
      </c>
      <c r="C1267" s="14" t="str">
        <f t="shared" ca="1" si="249"/>
        <v>Møllestensvej</v>
      </c>
      <c r="D1267" s="14" t="str">
        <f t="shared" ca="1" si="250"/>
        <v>6</v>
      </c>
      <c r="E1267" s="14" t="str">
        <f t="shared" ca="1" si="251"/>
        <v>7ep</v>
      </c>
      <c r="F1267" s="1">
        <f t="shared" ca="1" si="252"/>
        <v>120</v>
      </c>
      <c r="G1267" s="1">
        <f t="shared" ca="1" si="253"/>
        <v>171</v>
      </c>
      <c r="H1267" s="1">
        <f t="shared" ca="1" si="254"/>
        <v>1991</v>
      </c>
      <c r="I1267" s="1" t="str">
        <f ca="1">INDEX(Relationstabel!$C$3:$K$10,MATCH(INDIRECT($A$1&amp;"J"&amp;A1267),Relationstabel!$A$3:$A$10,0),MATCH(IFERROR(VALUE(INDIRECT($A$1&amp;"K"&amp;A1267)),0),Relationstabel!$C$1:$K$1,0))</f>
        <v>Naturgas</v>
      </c>
      <c r="J1267" s="1" t="str">
        <f ca="1">INDEX(Anvendelseskode!B:B,MATCH($F1267,Anvendelseskode!$A:$A,0))</f>
        <v>Fritliggende enfamilieshus (parcelhus)</v>
      </c>
      <c r="K1267" s="1" t="str">
        <f ca="1">INDEX(Anvendelseskode!C:C,MATCH($F1267,Anvendelseskode!$A:$A,0))</f>
        <v>Parcelhuse</v>
      </c>
      <c r="L1267" s="1" t="str">
        <f ca="1">INDEX(Anvendelseskode!D:D,MATCH($F1267,Anvendelseskode!$A:$A,0))</f>
        <v>Private husholdninger</v>
      </c>
      <c r="M1267" s="1" t="str">
        <f ca="1">IFERROR(INDEX(SBi!$2:$2,MATCH(H1267,SBi!$1:$1,1)),SBi!$K$2)</f>
        <v>1979-1998</v>
      </c>
      <c r="N1267" s="1">
        <f ca="1">INDEX(SBi!$C$3:$K$28,MATCH(F1267,SBi!$B$3:$B$28,0),MATCH(M1267,SBi!$C$2:$K$2,0))</f>
        <v>105.4</v>
      </c>
      <c r="O1267" s="16">
        <f t="shared" ca="1" si="255"/>
        <v>18.023400000000002</v>
      </c>
      <c r="P1267" s="16" t="str">
        <f ca="1">IFERROR(INDEX(VpD!$2:$2,MATCH(H1267,VpD!$1:$1,1)),VpD!$I$2)</f>
        <v>1979-1998</v>
      </c>
      <c r="Q1267" s="1">
        <f ca="1">INDEX(VpD!$C$3:$I$27,MATCH(F1267,VpD!$B$3:$B$27,0),MATCH(P1267,VpD!$C$2:$I$2,0))</f>
        <v>90</v>
      </c>
      <c r="R1267" s="16">
        <f t="shared" ca="1" si="256"/>
        <v>15.39</v>
      </c>
      <c r="S1267" s="14">
        <f t="shared" ca="1" si="257"/>
        <v>711896.96</v>
      </c>
      <c r="T1267" s="14">
        <f t="shared" ca="1" si="258"/>
        <v>6170361.7999999998</v>
      </c>
      <c r="U1267" s="14" t="str">
        <f t="shared" ca="1" si="259"/>
        <v>0A3F507E-1D55-32B8-E044-0003BA298018</v>
      </c>
    </row>
    <row r="1268" spans="1:21" s="14" customFormat="1" x14ac:dyDescent="0.25">
      <c r="A1268" s="14">
        <f t="shared" si="247"/>
        <v>1268</v>
      </c>
      <c r="B1268" s="14" t="str">
        <f t="shared" ca="1" si="248"/>
        <v>00BFC666-2DB9-47FB-9958-38B1441F4CB1</v>
      </c>
      <c r="C1268" s="14" t="str">
        <f t="shared" ca="1" si="249"/>
        <v>Nørrebred</v>
      </c>
      <c r="D1268" s="14" t="str">
        <f t="shared" ca="1" si="250"/>
        <v>41</v>
      </c>
      <c r="E1268" s="14" t="str">
        <f t="shared" ca="1" si="251"/>
        <v>13fb</v>
      </c>
      <c r="F1268" s="1">
        <f t="shared" ca="1" si="252"/>
        <v>120</v>
      </c>
      <c r="G1268" s="1">
        <f t="shared" ca="1" si="253"/>
        <v>106</v>
      </c>
      <c r="H1268" s="1">
        <f t="shared" ca="1" si="254"/>
        <v>1992</v>
      </c>
      <c r="I1268" s="1" t="str">
        <f ca="1">INDEX(Relationstabel!$C$3:$K$10,MATCH(INDIRECT($A$1&amp;"J"&amp;A1268),Relationstabel!$A$3:$A$10,0),MATCH(IFERROR(VALUE(INDIRECT($A$1&amp;"K"&amp;A1268)),0),Relationstabel!$C$1:$K$1,0))</f>
        <v>Naturgas</v>
      </c>
      <c r="J1268" s="1" t="str">
        <f ca="1">INDEX(Anvendelseskode!B:B,MATCH($F1268,Anvendelseskode!$A:$A,0))</f>
        <v>Fritliggende enfamilieshus (parcelhus)</v>
      </c>
      <c r="K1268" s="1" t="str">
        <f ca="1">INDEX(Anvendelseskode!C:C,MATCH($F1268,Anvendelseskode!$A:$A,0))</f>
        <v>Parcelhuse</v>
      </c>
      <c r="L1268" s="1" t="str">
        <f ca="1">INDEX(Anvendelseskode!D:D,MATCH($F1268,Anvendelseskode!$A:$A,0))</f>
        <v>Private husholdninger</v>
      </c>
      <c r="M1268" s="1" t="str">
        <f ca="1">IFERROR(INDEX(SBi!$2:$2,MATCH(H1268,SBi!$1:$1,1)),SBi!$K$2)</f>
        <v>1979-1998</v>
      </c>
      <c r="N1268" s="1">
        <f ca="1">INDEX(SBi!$C$3:$K$28,MATCH(F1268,SBi!$B$3:$B$28,0),MATCH(M1268,SBi!$C$2:$K$2,0))</f>
        <v>105.4</v>
      </c>
      <c r="O1268" s="16">
        <f t="shared" ca="1" si="255"/>
        <v>11.172400000000001</v>
      </c>
      <c r="P1268" s="16" t="str">
        <f ca="1">IFERROR(INDEX(VpD!$2:$2,MATCH(H1268,VpD!$1:$1,1)),VpD!$I$2)</f>
        <v>1979-1998</v>
      </c>
      <c r="Q1268" s="1">
        <f ca="1">INDEX(VpD!$C$3:$I$27,MATCH(F1268,VpD!$B$3:$B$27,0),MATCH(P1268,VpD!$C$2:$I$2,0))</f>
        <v>90</v>
      </c>
      <c r="R1268" s="16">
        <f t="shared" ca="1" si="256"/>
        <v>9.5399999999999991</v>
      </c>
      <c r="S1268" s="14">
        <f t="shared" ca="1" si="257"/>
        <v>711567.89</v>
      </c>
      <c r="T1268" s="14">
        <f t="shared" ca="1" si="258"/>
        <v>6171764.0099999998</v>
      </c>
      <c r="U1268" s="14" t="str">
        <f t="shared" ca="1" si="259"/>
        <v>0A3F507E-1E55-32B8-E044-0003BA298018</v>
      </c>
    </row>
    <row r="1269" spans="1:21" s="14" customFormat="1" x14ac:dyDescent="0.25">
      <c r="A1269" s="14">
        <f t="shared" si="247"/>
        <v>1269</v>
      </c>
      <c r="B1269" s="14" t="str">
        <f t="shared" ca="1" si="248"/>
        <v>52B25122-BF6F-4BEC-9919-4D03B638D868</v>
      </c>
      <c r="C1269" s="14" t="str">
        <f t="shared" ca="1" si="249"/>
        <v>Tandrupvej</v>
      </c>
      <c r="D1269" s="14" t="str">
        <f t="shared" ca="1" si="250"/>
        <v>19</v>
      </c>
      <c r="E1269" s="14" t="str">
        <f t="shared" ca="1" si="251"/>
        <v>12an</v>
      </c>
      <c r="F1269" s="1">
        <f t="shared" ca="1" si="252"/>
        <v>120</v>
      </c>
      <c r="G1269" s="1">
        <f t="shared" ca="1" si="253"/>
        <v>153</v>
      </c>
      <c r="H1269" s="1">
        <f t="shared" ca="1" si="254"/>
        <v>2000</v>
      </c>
      <c r="I1269" s="1" t="str">
        <f ca="1">INDEX(Relationstabel!$C$3:$K$10,MATCH(INDIRECT($A$1&amp;"J"&amp;A1269),Relationstabel!$A$3:$A$10,0),MATCH(IFERROR(VALUE(INDIRECT($A$1&amp;"K"&amp;A1269)),0),Relationstabel!$C$1:$K$1,0))</f>
        <v>Naturgas</v>
      </c>
      <c r="J1269" s="1" t="str">
        <f ca="1">INDEX(Anvendelseskode!B:B,MATCH($F1269,Anvendelseskode!$A:$A,0))</f>
        <v>Fritliggende enfamilieshus (parcelhus)</v>
      </c>
      <c r="K1269" s="1" t="str">
        <f ca="1">INDEX(Anvendelseskode!C:C,MATCH($F1269,Anvendelseskode!$A:$A,0))</f>
        <v>Parcelhuse</v>
      </c>
      <c r="L1269" s="1" t="str">
        <f ca="1">INDEX(Anvendelseskode!D:D,MATCH($F1269,Anvendelseskode!$A:$A,0))</f>
        <v>Private husholdninger</v>
      </c>
      <c r="M1269" s="1" t="str">
        <f ca="1">IFERROR(INDEX(SBi!$2:$2,MATCH(H1269,SBi!$1:$1,1)),SBi!$K$2)</f>
        <v>1999-2006</v>
      </c>
      <c r="N1269" s="1">
        <f ca="1">INDEX(SBi!$C$3:$K$28,MATCH(F1269,SBi!$B$3:$B$28,0),MATCH(M1269,SBi!$C$2:$K$2,0))</f>
        <v>83.9</v>
      </c>
      <c r="O1269" s="16">
        <f t="shared" ca="1" si="255"/>
        <v>12.8367</v>
      </c>
      <c r="P1269" s="16" t="str">
        <f ca="1">IFERROR(INDEX(VpD!$2:$2,MATCH(H1269,VpD!$1:$1,1)),VpD!$I$2)</f>
        <v>&gt;1998</v>
      </c>
      <c r="Q1269" s="1">
        <f ca="1">INDEX(VpD!$C$3:$I$27,MATCH(F1269,VpD!$B$3:$B$27,0),MATCH(P1269,VpD!$C$2:$I$2,0))</f>
        <v>72</v>
      </c>
      <c r="R1269" s="16">
        <f t="shared" ca="1" si="256"/>
        <v>11.016</v>
      </c>
      <c r="S1269" s="14">
        <f t="shared" ca="1" si="257"/>
        <v>712269.2</v>
      </c>
      <c r="T1269" s="14">
        <f t="shared" ca="1" si="258"/>
        <v>6169104.3899999997</v>
      </c>
      <c r="U1269" s="14" t="str">
        <f t="shared" ca="1" si="259"/>
        <v>0A3F507E-2355-32B8-E044-0003BA298018</v>
      </c>
    </row>
    <row r="1270" spans="1:21" s="14" customFormat="1" x14ac:dyDescent="0.25">
      <c r="A1270" s="14">
        <f t="shared" si="247"/>
        <v>1270</v>
      </c>
      <c r="B1270" s="14" t="str">
        <f t="shared" ca="1" si="248"/>
        <v>1E437973-9B4B-4632-811B-E8342CB9DB27</v>
      </c>
      <c r="C1270" s="14" t="str">
        <f t="shared" ca="1" si="249"/>
        <v>Klintsøvej</v>
      </c>
      <c r="D1270" s="14" t="str">
        <f t="shared" ca="1" si="250"/>
        <v>8</v>
      </c>
      <c r="E1270" s="14" t="str">
        <f t="shared" ca="1" si="251"/>
        <v>4bs</v>
      </c>
      <c r="F1270" s="1">
        <f t="shared" ca="1" si="252"/>
        <v>120</v>
      </c>
      <c r="G1270" s="1">
        <f t="shared" ca="1" si="253"/>
        <v>126</v>
      </c>
      <c r="H1270" s="1">
        <f t="shared" ca="1" si="254"/>
        <v>1985</v>
      </c>
      <c r="I1270" s="1" t="str">
        <f ca="1">INDEX(Relationstabel!$C$3:$K$10,MATCH(INDIRECT($A$1&amp;"J"&amp;A1270),Relationstabel!$A$3:$A$10,0),MATCH(IFERROR(VALUE(INDIRECT($A$1&amp;"K"&amp;A1270)),0),Relationstabel!$C$1:$K$1,0))</f>
        <v>Naturgas</v>
      </c>
      <c r="J1270" s="1" t="str">
        <f ca="1">INDEX(Anvendelseskode!B:B,MATCH($F1270,Anvendelseskode!$A:$A,0))</f>
        <v>Fritliggende enfamilieshus (parcelhus)</v>
      </c>
      <c r="K1270" s="1" t="str">
        <f ca="1">INDEX(Anvendelseskode!C:C,MATCH($F1270,Anvendelseskode!$A:$A,0))</f>
        <v>Parcelhuse</v>
      </c>
      <c r="L1270" s="1" t="str">
        <f ca="1">INDEX(Anvendelseskode!D:D,MATCH($F1270,Anvendelseskode!$A:$A,0))</f>
        <v>Private husholdninger</v>
      </c>
      <c r="M1270" s="1" t="str">
        <f ca="1">IFERROR(INDEX(SBi!$2:$2,MATCH(H1270,SBi!$1:$1,1)),SBi!$K$2)</f>
        <v>1979-1998</v>
      </c>
      <c r="N1270" s="1">
        <f ca="1">INDEX(SBi!$C$3:$K$28,MATCH(F1270,SBi!$B$3:$B$28,0),MATCH(M1270,SBi!$C$2:$K$2,0))</f>
        <v>105.4</v>
      </c>
      <c r="O1270" s="16">
        <f t="shared" ca="1" si="255"/>
        <v>13.280400000000002</v>
      </c>
      <c r="P1270" s="16" t="str">
        <f ca="1">IFERROR(INDEX(VpD!$2:$2,MATCH(H1270,VpD!$1:$1,1)),VpD!$I$2)</f>
        <v>1979-1998</v>
      </c>
      <c r="Q1270" s="1">
        <f ca="1">INDEX(VpD!$C$3:$I$27,MATCH(F1270,VpD!$B$3:$B$27,0),MATCH(P1270,VpD!$C$2:$I$2,0))</f>
        <v>90</v>
      </c>
      <c r="R1270" s="16">
        <f t="shared" ca="1" si="256"/>
        <v>11.34</v>
      </c>
      <c r="S1270" s="14">
        <f t="shared" ca="1" si="257"/>
        <v>713196.05</v>
      </c>
      <c r="T1270" s="14">
        <f t="shared" ca="1" si="258"/>
        <v>6168683.9800000004</v>
      </c>
      <c r="U1270" s="14" t="str">
        <f t="shared" ca="1" si="259"/>
        <v>0A3F507E-1B4B-32B8-E044-0003BA298018</v>
      </c>
    </row>
    <row r="1271" spans="1:21" s="14" customFormat="1" x14ac:dyDescent="0.25">
      <c r="A1271" s="14">
        <f t="shared" si="247"/>
        <v>1271</v>
      </c>
      <c r="B1271" s="14" t="str">
        <f t="shared" ca="1" si="248"/>
        <v>7DE18792-D141-4960-B19D-B467ACF68E9B</v>
      </c>
      <c r="C1271" s="14" t="str">
        <f t="shared" ca="1" si="249"/>
        <v>Skærsøvej</v>
      </c>
      <c r="D1271" s="14" t="str">
        <f t="shared" ca="1" si="250"/>
        <v>15</v>
      </c>
      <c r="E1271" s="14" t="str">
        <f t="shared" ca="1" si="251"/>
        <v>18nm</v>
      </c>
      <c r="F1271" s="1">
        <f t="shared" ca="1" si="252"/>
        <v>130</v>
      </c>
      <c r="G1271" s="1">
        <f t="shared" ca="1" si="253"/>
        <v>92</v>
      </c>
      <c r="H1271" s="1">
        <f t="shared" ca="1" si="254"/>
        <v>1961</v>
      </c>
      <c r="I1271" s="1" t="str">
        <f ca="1">INDEX(Relationstabel!$C$3:$K$10,MATCH(INDIRECT($A$1&amp;"J"&amp;A1271),Relationstabel!$A$3:$A$10,0),MATCH(IFERROR(VALUE(INDIRECT($A$1&amp;"K"&amp;A1271)),0),Relationstabel!$C$1:$K$1,0))</f>
        <v>Naturgas</v>
      </c>
      <c r="J1271" s="1" t="str">
        <f ca="1">INDEX(Anvendelseskode!B:B,MATCH($F1271,Anvendelseskode!$A:$A,0))</f>
        <v>Række-, kæde-, dobbelthus (lodret adskillelse mellem enhederne)</v>
      </c>
      <c r="K1271" s="1" t="str">
        <f ca="1">INDEX(Anvendelseskode!C:C,MATCH($F1271,Anvendelseskode!$A:$A,0))</f>
        <v>Række-, kæde og dobbelthuse</v>
      </c>
      <c r="L1271" s="1" t="str">
        <f ca="1">INDEX(Anvendelseskode!D:D,MATCH($F1271,Anvendelseskode!$A:$A,0))</f>
        <v>Private husholdninger</v>
      </c>
      <c r="M1271" s="1" t="str">
        <f ca="1">IFERROR(INDEX(SBi!$2:$2,MATCH(H1271,SBi!$1:$1,1)),SBi!$K$2)</f>
        <v>1961-1972</v>
      </c>
      <c r="N1271" s="1">
        <f ca="1">INDEX(SBi!$C$3:$K$28,MATCH(F1271,SBi!$B$3:$B$28,0),MATCH(M1271,SBi!$C$2:$K$2,0))</f>
        <v>119.9</v>
      </c>
      <c r="O1271" s="16">
        <f t="shared" ca="1" si="255"/>
        <v>11.030800000000001</v>
      </c>
      <c r="P1271" s="16" t="str">
        <f ca="1">IFERROR(INDEX(VpD!$2:$2,MATCH(H1271,VpD!$1:$1,1)),VpD!$I$2)</f>
        <v>1961-1972</v>
      </c>
      <c r="Q1271" s="1">
        <f ca="1">INDEX(VpD!$C$3:$I$27,MATCH(F1271,VpD!$B$3:$B$27,0),MATCH(P1271,VpD!$C$2:$I$2,0))</f>
        <v>120</v>
      </c>
      <c r="R1271" s="16">
        <f t="shared" ca="1" si="256"/>
        <v>11.04</v>
      </c>
      <c r="S1271" s="14">
        <f t="shared" ca="1" si="257"/>
        <v>713540.29</v>
      </c>
      <c r="T1271" s="14">
        <f t="shared" ca="1" si="258"/>
        <v>6168911.8300000001</v>
      </c>
      <c r="U1271" s="14" t="str">
        <f t="shared" ca="1" si="259"/>
        <v>0A3F507E-214B-32B8-E044-0003BA298018</v>
      </c>
    </row>
    <row r="1272" spans="1:21" s="14" customFormat="1" x14ac:dyDescent="0.25">
      <c r="A1272" s="14">
        <f t="shared" si="247"/>
        <v>1272</v>
      </c>
      <c r="B1272" s="14" t="str">
        <f t="shared" ca="1" si="248"/>
        <v>CC346B27-C321-4CFB-B1C2-B42B1CE610E5</v>
      </c>
      <c r="C1272" s="14" t="str">
        <f t="shared" ca="1" si="249"/>
        <v>Bjørnebo</v>
      </c>
      <c r="D1272" s="14" t="str">
        <f t="shared" ca="1" si="250"/>
        <v>16</v>
      </c>
      <c r="E1272" s="14" t="str">
        <f t="shared" ca="1" si="251"/>
        <v>6ov</v>
      </c>
      <c r="F1272" s="1">
        <f t="shared" ca="1" si="252"/>
        <v>130</v>
      </c>
      <c r="G1272" s="1">
        <f t="shared" ca="1" si="253"/>
        <v>104</v>
      </c>
      <c r="H1272" s="1">
        <f t="shared" ca="1" si="254"/>
        <v>1977</v>
      </c>
      <c r="I1272" s="1" t="str">
        <f ca="1">INDEX(Relationstabel!$C$3:$K$10,MATCH(INDIRECT($A$1&amp;"J"&amp;A1272),Relationstabel!$A$3:$A$10,0),MATCH(IFERROR(VALUE(INDIRECT($A$1&amp;"K"&amp;A1272)),0),Relationstabel!$C$1:$K$1,0))</f>
        <v>Fjernvarme/ Blokvarme</v>
      </c>
      <c r="J1272" s="1" t="str">
        <f ca="1">INDEX(Anvendelseskode!B:B,MATCH($F1272,Anvendelseskode!$A:$A,0))</f>
        <v>Række-, kæde-, dobbelthus (lodret adskillelse mellem enhederne)</v>
      </c>
      <c r="K1272" s="1" t="str">
        <f ca="1">INDEX(Anvendelseskode!C:C,MATCH($F1272,Anvendelseskode!$A:$A,0))</f>
        <v>Række-, kæde og dobbelthuse</v>
      </c>
      <c r="L1272" s="1" t="str">
        <f ca="1">INDEX(Anvendelseskode!D:D,MATCH($F1272,Anvendelseskode!$A:$A,0))</f>
        <v>Private husholdninger</v>
      </c>
      <c r="M1272" s="1" t="str">
        <f ca="1">IFERROR(INDEX(SBi!$2:$2,MATCH(H1272,SBi!$1:$1,1)),SBi!$K$2)</f>
        <v>1973-1978</v>
      </c>
      <c r="N1272" s="1">
        <f ca="1">INDEX(SBi!$C$3:$K$28,MATCH(F1272,SBi!$B$3:$B$28,0),MATCH(M1272,SBi!$C$2:$K$2,0))</f>
        <v>112.6</v>
      </c>
      <c r="O1272" s="16">
        <f t="shared" ca="1" si="255"/>
        <v>11.7104</v>
      </c>
      <c r="P1272" s="16" t="str">
        <f ca="1">IFERROR(INDEX(VpD!$2:$2,MATCH(H1272,VpD!$1:$1,1)),VpD!$I$2)</f>
        <v>1973-1978</v>
      </c>
      <c r="Q1272" s="1">
        <f ca="1">INDEX(VpD!$C$3:$I$27,MATCH(F1272,VpD!$B$3:$B$27,0),MATCH(P1272,VpD!$C$2:$I$2,0))</f>
        <v>98</v>
      </c>
      <c r="R1272" s="16">
        <f t="shared" ca="1" si="256"/>
        <v>10.192</v>
      </c>
      <c r="S1272" s="14">
        <f t="shared" ca="1" si="257"/>
        <v>713554.87</v>
      </c>
      <c r="T1272" s="14">
        <f t="shared" ca="1" si="258"/>
        <v>6169487.8200000003</v>
      </c>
      <c r="U1272" s="14" t="str">
        <f t="shared" ca="1" si="259"/>
        <v>0A3F507E-1547-32B8-E044-0003BA298018</v>
      </c>
    </row>
    <row r="1273" spans="1:21" s="14" customFormat="1" x14ac:dyDescent="0.25">
      <c r="A1273" s="14">
        <f t="shared" si="247"/>
        <v>1273</v>
      </c>
      <c r="B1273" s="14" t="str">
        <f t="shared" ca="1" si="248"/>
        <v>856C2973-D8D1-46BE-A7D8-E31127139280</v>
      </c>
      <c r="C1273" s="14" t="str">
        <f t="shared" ca="1" si="249"/>
        <v>Ved Strandparken</v>
      </c>
      <c r="D1273" s="14" t="str">
        <f t="shared" ca="1" si="250"/>
        <v>14</v>
      </c>
      <c r="E1273" s="14" t="str">
        <f t="shared" ca="1" si="251"/>
        <v>24iz</v>
      </c>
      <c r="F1273" s="1">
        <f t="shared" ca="1" si="252"/>
        <v>130</v>
      </c>
      <c r="G1273" s="1">
        <f t="shared" ca="1" si="253"/>
        <v>104</v>
      </c>
      <c r="H1273" s="1">
        <f t="shared" ca="1" si="254"/>
        <v>2002</v>
      </c>
      <c r="I1273" s="1" t="str">
        <f ca="1">INDEX(Relationstabel!$C$3:$K$10,MATCH(INDIRECT($A$1&amp;"J"&amp;A1273),Relationstabel!$A$3:$A$10,0),MATCH(IFERROR(VALUE(INDIRECT($A$1&amp;"K"&amp;A1273)),0),Relationstabel!$C$1:$K$1,0))</f>
        <v>Naturgas</v>
      </c>
      <c r="J1273" s="1" t="str">
        <f ca="1">INDEX(Anvendelseskode!B:B,MATCH($F1273,Anvendelseskode!$A:$A,0))</f>
        <v>Række-, kæde-, dobbelthus (lodret adskillelse mellem enhederne)</v>
      </c>
      <c r="K1273" s="1" t="str">
        <f ca="1">INDEX(Anvendelseskode!C:C,MATCH($F1273,Anvendelseskode!$A:$A,0))</f>
        <v>Række-, kæde og dobbelthuse</v>
      </c>
      <c r="L1273" s="1" t="str">
        <f ca="1">INDEX(Anvendelseskode!D:D,MATCH($F1273,Anvendelseskode!$A:$A,0))</f>
        <v>Private husholdninger</v>
      </c>
      <c r="M1273" s="1" t="str">
        <f ca="1">IFERROR(INDEX(SBi!$2:$2,MATCH(H1273,SBi!$1:$1,1)),SBi!$K$2)</f>
        <v>1999-2006</v>
      </c>
      <c r="N1273" s="1">
        <f ca="1">INDEX(SBi!$C$3:$K$28,MATCH(F1273,SBi!$B$3:$B$28,0),MATCH(M1273,SBi!$C$2:$K$2,0))</f>
        <v>81.5</v>
      </c>
      <c r="O1273" s="16">
        <f t="shared" ca="1" si="255"/>
        <v>8.4760000000000009</v>
      </c>
      <c r="P1273" s="16" t="str">
        <f ca="1">IFERROR(INDEX(VpD!$2:$2,MATCH(H1273,VpD!$1:$1,1)),VpD!$I$2)</f>
        <v>&gt;1998</v>
      </c>
      <c r="Q1273" s="1">
        <f ca="1">INDEX(VpD!$C$3:$I$27,MATCH(F1273,VpD!$B$3:$B$27,0),MATCH(P1273,VpD!$C$2:$I$2,0))</f>
        <v>65</v>
      </c>
      <c r="R1273" s="16">
        <f t="shared" ca="1" si="256"/>
        <v>6.76</v>
      </c>
      <c r="S1273" s="14">
        <f t="shared" ca="1" si="257"/>
        <v>713885.44</v>
      </c>
      <c r="T1273" s="14">
        <f t="shared" ca="1" si="258"/>
        <v>6168739.7400000002</v>
      </c>
      <c r="U1273" s="14" t="str">
        <f t="shared" ca="1" si="259"/>
        <v>0A3F507E-2434-32B8-E044-0003BA298018</v>
      </c>
    </row>
    <row r="1274" spans="1:21" s="14" customFormat="1" x14ac:dyDescent="0.25">
      <c r="A1274" s="14">
        <f t="shared" si="247"/>
        <v>1274</v>
      </c>
      <c r="B1274" s="14" t="str">
        <f t="shared" ca="1" si="248"/>
        <v>ED0F9AC9-3F33-4548-A1B7-802652266E8A</v>
      </c>
      <c r="C1274" s="14" t="str">
        <f t="shared" ca="1" si="249"/>
        <v>Syvhøjvænge</v>
      </c>
      <c r="D1274" s="14" t="str">
        <f t="shared" ca="1" si="250"/>
        <v>266</v>
      </c>
      <c r="E1274" s="14" t="str">
        <f t="shared" ca="1" si="251"/>
        <v>22aø</v>
      </c>
      <c r="F1274" s="1">
        <f t="shared" ca="1" si="252"/>
        <v>120</v>
      </c>
      <c r="G1274" s="1">
        <f t="shared" ca="1" si="253"/>
        <v>199</v>
      </c>
      <c r="H1274" s="1">
        <f t="shared" ca="1" si="254"/>
        <v>1983</v>
      </c>
      <c r="I1274" s="1" t="str">
        <f ca="1">INDEX(Relationstabel!$C$3:$K$10,MATCH(INDIRECT($A$1&amp;"J"&amp;A1274),Relationstabel!$A$3:$A$10,0),MATCH(IFERROR(VALUE(INDIRECT($A$1&amp;"K"&amp;A1274)),0),Relationstabel!$C$1:$K$1,0))</f>
        <v>Naturgas</v>
      </c>
      <c r="J1274" s="1" t="str">
        <f ca="1">INDEX(Anvendelseskode!B:B,MATCH($F1274,Anvendelseskode!$A:$A,0))</f>
        <v>Fritliggende enfamilieshus (parcelhus)</v>
      </c>
      <c r="K1274" s="1" t="str">
        <f ca="1">INDEX(Anvendelseskode!C:C,MATCH($F1274,Anvendelseskode!$A:$A,0))</f>
        <v>Parcelhuse</v>
      </c>
      <c r="L1274" s="1" t="str">
        <f ca="1">INDEX(Anvendelseskode!D:D,MATCH($F1274,Anvendelseskode!$A:$A,0))</f>
        <v>Private husholdninger</v>
      </c>
      <c r="M1274" s="1" t="str">
        <f ca="1">IFERROR(INDEX(SBi!$2:$2,MATCH(H1274,SBi!$1:$1,1)),SBi!$K$2)</f>
        <v>1979-1998</v>
      </c>
      <c r="N1274" s="1">
        <f ca="1">INDEX(SBi!$C$3:$K$28,MATCH(F1274,SBi!$B$3:$B$28,0),MATCH(M1274,SBi!$C$2:$K$2,0))</f>
        <v>105.4</v>
      </c>
      <c r="O1274" s="16">
        <f t="shared" ca="1" si="255"/>
        <v>20.974600000000002</v>
      </c>
      <c r="P1274" s="16" t="str">
        <f ca="1">IFERROR(INDEX(VpD!$2:$2,MATCH(H1274,VpD!$1:$1,1)),VpD!$I$2)</f>
        <v>1979-1998</v>
      </c>
      <c r="Q1274" s="1">
        <f ca="1">INDEX(VpD!$C$3:$I$27,MATCH(F1274,VpD!$B$3:$B$27,0),MATCH(P1274,VpD!$C$2:$I$2,0))</f>
        <v>90</v>
      </c>
      <c r="R1274" s="16">
        <f t="shared" ca="1" si="256"/>
        <v>17.91</v>
      </c>
      <c r="S1274" s="14">
        <f t="shared" ca="1" si="257"/>
        <v>711899.9</v>
      </c>
      <c r="T1274" s="14">
        <f t="shared" ca="1" si="258"/>
        <v>6172334.8200000003</v>
      </c>
      <c r="U1274" s="14" t="str">
        <f t="shared" ca="1" si="259"/>
        <v>0A3F507E-2331-32B8-E044-0003BA298018</v>
      </c>
    </row>
    <row r="1275" spans="1:21" s="14" customFormat="1" x14ac:dyDescent="0.25">
      <c r="A1275" s="14">
        <f t="shared" si="247"/>
        <v>1275</v>
      </c>
      <c r="B1275" s="14" t="str">
        <f t="shared" ca="1" si="248"/>
        <v>1E32D240-42C9-4A0A-9952-75AA873DD696</v>
      </c>
      <c r="C1275" s="14" t="str">
        <f t="shared" ca="1" si="249"/>
        <v>Hasselbo</v>
      </c>
      <c r="D1275" s="14" t="str">
        <f t="shared" ca="1" si="250"/>
        <v>1</v>
      </c>
      <c r="E1275" s="14" t="str">
        <f t="shared" ca="1" si="251"/>
        <v>6vn</v>
      </c>
      <c r="F1275" s="1">
        <f t="shared" ca="1" si="252"/>
        <v>130</v>
      </c>
      <c r="G1275" s="1">
        <f t="shared" ca="1" si="253"/>
        <v>112</v>
      </c>
      <c r="H1275" s="1">
        <f t="shared" ca="1" si="254"/>
        <v>1978</v>
      </c>
      <c r="I1275" s="1" t="str">
        <f ca="1">INDEX(Relationstabel!$C$3:$K$10,MATCH(INDIRECT($A$1&amp;"J"&amp;A1275),Relationstabel!$A$3:$A$10,0),MATCH(IFERROR(VALUE(INDIRECT($A$1&amp;"K"&amp;A1275)),0),Relationstabel!$C$1:$K$1,0))</f>
        <v>Fjernvarme/ Blokvarme</v>
      </c>
      <c r="J1275" s="1" t="str">
        <f ca="1">INDEX(Anvendelseskode!B:B,MATCH($F1275,Anvendelseskode!$A:$A,0))</f>
        <v>Række-, kæde-, dobbelthus (lodret adskillelse mellem enhederne)</v>
      </c>
      <c r="K1275" s="1" t="str">
        <f ca="1">INDEX(Anvendelseskode!C:C,MATCH($F1275,Anvendelseskode!$A:$A,0))</f>
        <v>Række-, kæde og dobbelthuse</v>
      </c>
      <c r="L1275" s="1" t="str">
        <f ca="1">INDEX(Anvendelseskode!D:D,MATCH($F1275,Anvendelseskode!$A:$A,0))</f>
        <v>Private husholdninger</v>
      </c>
      <c r="M1275" s="1" t="str">
        <f ca="1">IFERROR(INDEX(SBi!$2:$2,MATCH(H1275,SBi!$1:$1,1)),SBi!$K$2)</f>
        <v>1973-1978</v>
      </c>
      <c r="N1275" s="1">
        <f ca="1">INDEX(SBi!$C$3:$K$28,MATCH(F1275,SBi!$B$3:$B$28,0),MATCH(M1275,SBi!$C$2:$K$2,0))</f>
        <v>112.6</v>
      </c>
      <c r="O1275" s="16">
        <f t="shared" ca="1" si="255"/>
        <v>12.611199999999998</v>
      </c>
      <c r="P1275" s="16" t="str">
        <f ca="1">IFERROR(INDEX(VpD!$2:$2,MATCH(H1275,VpD!$1:$1,1)),VpD!$I$2)</f>
        <v>1973-1978</v>
      </c>
      <c r="Q1275" s="1">
        <f ca="1">INDEX(VpD!$C$3:$I$27,MATCH(F1275,VpD!$B$3:$B$27,0),MATCH(P1275,VpD!$C$2:$I$2,0))</f>
        <v>98</v>
      </c>
      <c r="R1275" s="16">
        <f t="shared" ca="1" si="256"/>
        <v>10.976000000000001</v>
      </c>
      <c r="S1275" s="14">
        <f t="shared" ca="1" si="257"/>
        <v>713411.64</v>
      </c>
      <c r="T1275" s="14">
        <f t="shared" ca="1" si="258"/>
        <v>6169712.5099999998</v>
      </c>
      <c r="U1275" s="14" t="str">
        <f t="shared" ca="1" si="259"/>
        <v>0A3F507E-1837-32B8-E044-0003BA298018</v>
      </c>
    </row>
    <row r="1276" spans="1:21" s="14" customFormat="1" x14ac:dyDescent="0.25">
      <c r="A1276" s="14">
        <f t="shared" si="247"/>
        <v>1276</v>
      </c>
      <c r="B1276" s="14" t="str">
        <f t="shared" ca="1" si="248"/>
        <v>D56A4C5D-8EAC-485D-BA2D-A32A559954D7</v>
      </c>
      <c r="C1276" s="14" t="str">
        <f t="shared" ca="1" si="249"/>
        <v>Pilehavevænge</v>
      </c>
      <c r="D1276" s="14" t="str">
        <f t="shared" ca="1" si="250"/>
        <v>52</v>
      </c>
      <c r="E1276" s="14" t="str">
        <f t="shared" ca="1" si="251"/>
        <v>10fb</v>
      </c>
      <c r="F1276" s="1">
        <f t="shared" ca="1" si="252"/>
        <v>120</v>
      </c>
      <c r="G1276" s="1">
        <f t="shared" ca="1" si="253"/>
        <v>152</v>
      </c>
      <c r="H1276" s="1">
        <f t="shared" ca="1" si="254"/>
        <v>1981</v>
      </c>
      <c r="I1276" s="1" t="str">
        <f ca="1">INDEX(Relationstabel!$C$3:$K$10,MATCH(INDIRECT($A$1&amp;"J"&amp;A1276),Relationstabel!$A$3:$A$10,0),MATCH(IFERROR(VALUE(INDIRECT($A$1&amp;"K"&amp;A1276)),0),Relationstabel!$C$1:$K$1,0))</f>
        <v>Fjernvarme/ Blokvarme</v>
      </c>
      <c r="J1276" s="1" t="str">
        <f ca="1">INDEX(Anvendelseskode!B:B,MATCH($F1276,Anvendelseskode!$A:$A,0))</f>
        <v>Fritliggende enfamilieshus (parcelhus)</v>
      </c>
      <c r="K1276" s="1" t="str">
        <f ca="1">INDEX(Anvendelseskode!C:C,MATCH($F1276,Anvendelseskode!$A:$A,0))</f>
        <v>Parcelhuse</v>
      </c>
      <c r="L1276" s="1" t="str">
        <f ca="1">INDEX(Anvendelseskode!D:D,MATCH($F1276,Anvendelseskode!$A:$A,0))</f>
        <v>Private husholdninger</v>
      </c>
      <c r="M1276" s="1" t="str">
        <f ca="1">IFERROR(INDEX(SBi!$2:$2,MATCH(H1276,SBi!$1:$1,1)),SBi!$K$2)</f>
        <v>1979-1998</v>
      </c>
      <c r="N1276" s="1">
        <f ca="1">INDEX(SBi!$C$3:$K$28,MATCH(F1276,SBi!$B$3:$B$28,0),MATCH(M1276,SBi!$C$2:$K$2,0))</f>
        <v>105.4</v>
      </c>
      <c r="O1276" s="16">
        <f t="shared" ca="1" si="255"/>
        <v>16.020800000000001</v>
      </c>
      <c r="P1276" s="16" t="str">
        <f ca="1">IFERROR(INDEX(VpD!$2:$2,MATCH(H1276,VpD!$1:$1,1)),VpD!$I$2)</f>
        <v>1979-1998</v>
      </c>
      <c r="Q1276" s="1">
        <f ca="1">INDEX(VpD!$C$3:$I$27,MATCH(F1276,VpD!$B$3:$B$27,0),MATCH(P1276,VpD!$C$2:$I$2,0))</f>
        <v>90</v>
      </c>
      <c r="R1276" s="16">
        <f t="shared" ca="1" si="256"/>
        <v>13.68</v>
      </c>
      <c r="S1276" s="14">
        <f t="shared" ca="1" si="257"/>
        <v>711328.45</v>
      </c>
      <c r="T1276" s="14">
        <f t="shared" ca="1" si="258"/>
        <v>6171546.2000000002</v>
      </c>
      <c r="U1276" s="14" t="str">
        <f t="shared" ca="1" si="259"/>
        <v>0A3F507E-1F37-32B8-E044-0003BA298018</v>
      </c>
    </row>
    <row r="1277" spans="1:21" s="14" customFormat="1" x14ac:dyDescent="0.25">
      <c r="A1277" s="14">
        <f t="shared" si="247"/>
        <v>1277</v>
      </c>
      <c r="B1277" s="14" t="str">
        <f t="shared" ca="1" si="248"/>
        <v>4799CA61-BF98-4737-90C7-347F1763C7C3</v>
      </c>
      <c r="C1277" s="14" t="str">
        <f t="shared" ca="1" si="249"/>
        <v>Pilehavevænge</v>
      </c>
      <c r="D1277" s="14" t="str">
        <f t="shared" ca="1" si="250"/>
        <v>54</v>
      </c>
      <c r="E1277" s="14" t="str">
        <f t="shared" ca="1" si="251"/>
        <v>10cm</v>
      </c>
      <c r="F1277" s="1">
        <f t="shared" ca="1" si="252"/>
        <v>120</v>
      </c>
      <c r="G1277" s="1">
        <f t="shared" ca="1" si="253"/>
        <v>102</v>
      </c>
      <c r="H1277" s="1">
        <f t="shared" ca="1" si="254"/>
        <v>1966</v>
      </c>
      <c r="I1277" s="1" t="str">
        <f ca="1">INDEX(Relationstabel!$C$3:$K$10,MATCH(INDIRECT($A$1&amp;"J"&amp;A1277),Relationstabel!$A$3:$A$10,0),MATCH(IFERROR(VALUE(INDIRECT($A$1&amp;"K"&amp;A1277)),0),Relationstabel!$C$1:$K$1,0))</f>
        <v>Fjernvarme/ Blokvarme</v>
      </c>
      <c r="J1277" s="1" t="str">
        <f ca="1">INDEX(Anvendelseskode!B:B,MATCH($F1277,Anvendelseskode!$A:$A,0))</f>
        <v>Fritliggende enfamilieshus (parcelhus)</v>
      </c>
      <c r="K1277" s="1" t="str">
        <f ca="1">INDEX(Anvendelseskode!C:C,MATCH($F1277,Anvendelseskode!$A:$A,0))</f>
        <v>Parcelhuse</v>
      </c>
      <c r="L1277" s="1" t="str">
        <f ca="1">INDEX(Anvendelseskode!D:D,MATCH($F1277,Anvendelseskode!$A:$A,0))</f>
        <v>Private husholdninger</v>
      </c>
      <c r="M1277" s="1" t="str">
        <f ca="1">IFERROR(INDEX(SBi!$2:$2,MATCH(H1277,SBi!$1:$1,1)),SBi!$K$2)</f>
        <v>1961-1972</v>
      </c>
      <c r="N1277" s="1">
        <f ca="1">INDEX(SBi!$C$3:$K$28,MATCH(F1277,SBi!$B$3:$B$28,0),MATCH(M1277,SBi!$C$2:$K$2,0))</f>
        <v>134.30000000000001</v>
      </c>
      <c r="O1277" s="16">
        <f t="shared" ca="1" si="255"/>
        <v>13.698600000000001</v>
      </c>
      <c r="P1277" s="16" t="str">
        <f ca="1">IFERROR(INDEX(VpD!$2:$2,MATCH(H1277,VpD!$1:$1,1)),VpD!$I$2)</f>
        <v>1961-1972</v>
      </c>
      <c r="Q1277" s="1">
        <f ca="1">INDEX(VpD!$C$3:$I$27,MATCH(F1277,VpD!$B$3:$B$27,0),MATCH(P1277,VpD!$C$2:$I$2,0))</f>
        <v>143</v>
      </c>
      <c r="R1277" s="16">
        <f t="shared" ca="1" si="256"/>
        <v>14.586</v>
      </c>
      <c r="S1277" s="14">
        <f t="shared" ca="1" si="257"/>
        <v>711322.61</v>
      </c>
      <c r="T1277" s="14">
        <f t="shared" ca="1" si="258"/>
        <v>6171578.7300000004</v>
      </c>
      <c r="U1277" s="14" t="str">
        <f t="shared" ca="1" si="259"/>
        <v>0A3F507E-1F38-32B8-E044-0003BA298018</v>
      </c>
    </row>
    <row r="1278" spans="1:21" s="14" customFormat="1" x14ac:dyDescent="0.25">
      <c r="A1278" s="14">
        <f t="shared" si="247"/>
        <v>1278</v>
      </c>
      <c r="B1278" s="14" t="str">
        <f t="shared" ca="1" si="248"/>
        <v>2A71509D-551C-49C1-B5BC-36A178FF8837</v>
      </c>
      <c r="C1278" s="14" t="str">
        <f t="shared" ca="1" si="249"/>
        <v>Hasselbo</v>
      </c>
      <c r="D1278" s="14" t="str">
        <f t="shared" ca="1" si="250"/>
        <v>23</v>
      </c>
      <c r="E1278" s="14" t="str">
        <f t="shared" ca="1" si="251"/>
        <v>6vz</v>
      </c>
      <c r="F1278" s="1">
        <f t="shared" ca="1" si="252"/>
        <v>130</v>
      </c>
      <c r="G1278" s="1">
        <f t="shared" ca="1" si="253"/>
        <v>109</v>
      </c>
      <c r="H1278" s="1">
        <f t="shared" ca="1" si="254"/>
        <v>1978</v>
      </c>
      <c r="I1278" s="1" t="str">
        <f ca="1">INDEX(Relationstabel!$C$3:$K$10,MATCH(INDIRECT($A$1&amp;"J"&amp;A1278),Relationstabel!$A$3:$A$10,0),MATCH(IFERROR(VALUE(INDIRECT($A$1&amp;"K"&amp;A1278)),0),Relationstabel!$C$1:$K$1,0))</f>
        <v>Fjernvarme/ Blokvarme</v>
      </c>
      <c r="J1278" s="1" t="str">
        <f ca="1">INDEX(Anvendelseskode!B:B,MATCH($F1278,Anvendelseskode!$A:$A,0))</f>
        <v>Række-, kæde-, dobbelthus (lodret adskillelse mellem enhederne)</v>
      </c>
      <c r="K1278" s="1" t="str">
        <f ca="1">INDEX(Anvendelseskode!C:C,MATCH($F1278,Anvendelseskode!$A:$A,0))</f>
        <v>Række-, kæde og dobbelthuse</v>
      </c>
      <c r="L1278" s="1" t="str">
        <f ca="1">INDEX(Anvendelseskode!D:D,MATCH($F1278,Anvendelseskode!$A:$A,0))</f>
        <v>Private husholdninger</v>
      </c>
      <c r="M1278" s="1" t="str">
        <f ca="1">IFERROR(INDEX(SBi!$2:$2,MATCH(H1278,SBi!$1:$1,1)),SBi!$K$2)</f>
        <v>1973-1978</v>
      </c>
      <c r="N1278" s="1">
        <f ca="1">INDEX(SBi!$C$3:$K$28,MATCH(F1278,SBi!$B$3:$B$28,0),MATCH(M1278,SBi!$C$2:$K$2,0))</f>
        <v>112.6</v>
      </c>
      <c r="O1278" s="16">
        <f t="shared" ca="1" si="255"/>
        <v>12.273399999999999</v>
      </c>
      <c r="P1278" s="16" t="str">
        <f ca="1">IFERROR(INDEX(VpD!$2:$2,MATCH(H1278,VpD!$1:$1,1)),VpD!$I$2)</f>
        <v>1973-1978</v>
      </c>
      <c r="Q1278" s="1">
        <f ca="1">INDEX(VpD!$C$3:$I$27,MATCH(F1278,VpD!$B$3:$B$27,0),MATCH(P1278,VpD!$C$2:$I$2,0))</f>
        <v>98</v>
      </c>
      <c r="R1278" s="16">
        <f t="shared" ca="1" si="256"/>
        <v>10.682</v>
      </c>
      <c r="S1278" s="14">
        <f t="shared" ca="1" si="257"/>
        <v>713447.27</v>
      </c>
      <c r="T1278" s="14">
        <f t="shared" ca="1" si="258"/>
        <v>6169654.5499999998</v>
      </c>
      <c r="U1278" s="14" t="str">
        <f t="shared" ca="1" si="259"/>
        <v>0A3F507E-184D-32B8-E044-0003BA298018</v>
      </c>
    </row>
    <row r="1279" spans="1:21" s="14" customFormat="1" x14ac:dyDescent="0.25">
      <c r="A1279" s="14">
        <f t="shared" si="247"/>
        <v>1279</v>
      </c>
      <c r="B1279" s="14" t="str">
        <f t="shared" ca="1" si="248"/>
        <v>7036FAC7-3E6A-4B19-89A6-338D561362F0</v>
      </c>
      <c r="C1279" s="14" t="str">
        <f t="shared" ca="1" si="249"/>
        <v>Pilehavevænge</v>
      </c>
      <c r="D1279" s="14" t="str">
        <f t="shared" ca="1" si="250"/>
        <v>75</v>
      </c>
      <c r="E1279" s="14" t="str">
        <f t="shared" ca="1" si="251"/>
        <v>10cæ</v>
      </c>
      <c r="F1279" s="1">
        <f t="shared" ca="1" si="252"/>
        <v>120</v>
      </c>
      <c r="G1279" s="1">
        <f t="shared" ca="1" si="253"/>
        <v>173</v>
      </c>
      <c r="H1279" s="1">
        <f t="shared" ca="1" si="254"/>
        <v>1971</v>
      </c>
      <c r="I1279" s="1" t="str">
        <f ca="1">INDEX(Relationstabel!$C$3:$K$10,MATCH(INDIRECT($A$1&amp;"J"&amp;A1279),Relationstabel!$A$3:$A$10,0),MATCH(IFERROR(VALUE(INDIRECT($A$1&amp;"K"&amp;A1279)),0),Relationstabel!$C$1:$K$1,0))</f>
        <v>Fjernvarme/ Blokvarme</v>
      </c>
      <c r="J1279" s="1" t="str">
        <f ca="1">INDEX(Anvendelseskode!B:B,MATCH($F1279,Anvendelseskode!$A:$A,0))</f>
        <v>Fritliggende enfamilieshus (parcelhus)</v>
      </c>
      <c r="K1279" s="1" t="str">
        <f ca="1">INDEX(Anvendelseskode!C:C,MATCH($F1279,Anvendelseskode!$A:$A,0))</f>
        <v>Parcelhuse</v>
      </c>
      <c r="L1279" s="1" t="str">
        <f ca="1">INDEX(Anvendelseskode!D:D,MATCH($F1279,Anvendelseskode!$A:$A,0))</f>
        <v>Private husholdninger</v>
      </c>
      <c r="M1279" s="1" t="str">
        <f ca="1">IFERROR(INDEX(SBi!$2:$2,MATCH(H1279,SBi!$1:$1,1)),SBi!$K$2)</f>
        <v>1961-1972</v>
      </c>
      <c r="N1279" s="1">
        <f ca="1">INDEX(SBi!$C$3:$K$28,MATCH(F1279,SBi!$B$3:$B$28,0),MATCH(M1279,SBi!$C$2:$K$2,0))</f>
        <v>134.30000000000001</v>
      </c>
      <c r="O1279" s="16">
        <f t="shared" ca="1" si="255"/>
        <v>23.233900000000002</v>
      </c>
      <c r="P1279" s="16" t="str">
        <f ca="1">IFERROR(INDEX(VpD!$2:$2,MATCH(H1279,VpD!$1:$1,1)),VpD!$I$2)</f>
        <v>1961-1972</v>
      </c>
      <c r="Q1279" s="1">
        <f ca="1">INDEX(VpD!$C$3:$I$27,MATCH(F1279,VpD!$B$3:$B$27,0),MATCH(P1279,VpD!$C$2:$I$2,0))</f>
        <v>143</v>
      </c>
      <c r="R1279" s="16">
        <f t="shared" ca="1" si="256"/>
        <v>24.739000000000001</v>
      </c>
      <c r="S1279" s="14">
        <f t="shared" ca="1" si="257"/>
        <v>711149.86</v>
      </c>
      <c r="T1279" s="14">
        <f t="shared" ca="1" si="258"/>
        <v>6172109.5899999999</v>
      </c>
      <c r="U1279" s="14" t="str">
        <f t="shared" ca="1" si="259"/>
        <v>0A3F507E-1F4D-32B8-E044-0003BA298018</v>
      </c>
    </row>
    <row r="1280" spans="1:21" s="14" customFormat="1" x14ac:dyDescent="0.25">
      <c r="A1280" s="14">
        <f t="shared" si="247"/>
        <v>1280</v>
      </c>
      <c r="B1280" s="14" t="str">
        <f t="shared" ca="1" si="248"/>
        <v>5F401395-4389-4E3D-9FA4-3156E7BC4D5C</v>
      </c>
      <c r="C1280" s="14" t="str">
        <f t="shared" ca="1" si="249"/>
        <v>Havbovej</v>
      </c>
      <c r="D1280" s="14" t="str">
        <f t="shared" ca="1" si="250"/>
        <v>3</v>
      </c>
      <c r="E1280" s="14" t="str">
        <f t="shared" ca="1" si="251"/>
        <v>6cr</v>
      </c>
      <c r="F1280" s="1">
        <f t="shared" ca="1" si="252"/>
        <v>140</v>
      </c>
      <c r="G1280" s="1">
        <f t="shared" ca="1" si="253"/>
        <v>266</v>
      </c>
      <c r="H1280" s="1">
        <f t="shared" ca="1" si="254"/>
        <v>1965</v>
      </c>
      <c r="I1280" s="1" t="str">
        <f ca="1">INDEX(Relationstabel!$C$3:$K$10,MATCH(INDIRECT($A$1&amp;"J"&amp;A1280),Relationstabel!$A$3:$A$10,0),MATCH(IFERROR(VALUE(INDIRECT($A$1&amp;"K"&amp;A1280)),0),Relationstabel!$C$1:$K$1,0))</f>
        <v>Naturgas</v>
      </c>
      <c r="J1280" s="1" t="str">
        <f ca="1">INDEX(Anvendelseskode!B:B,MATCH($F1280,Anvendelseskode!$A:$A,0))</f>
        <v>Etageboligbebyggelse</v>
      </c>
      <c r="K1280" s="1" t="str">
        <f ca="1">INDEX(Anvendelseskode!C:C,MATCH($F1280,Anvendelseskode!$A:$A,0))</f>
        <v>Etageboligbebyggelse</v>
      </c>
      <c r="L1280" s="1" t="str">
        <f ca="1">INDEX(Anvendelseskode!D:D,MATCH($F1280,Anvendelseskode!$A:$A,0))</f>
        <v>Private husholdninger</v>
      </c>
      <c r="M1280" s="1" t="str">
        <f ca="1">IFERROR(INDEX(SBi!$2:$2,MATCH(H1280,SBi!$1:$1,1)),SBi!$K$2)</f>
        <v>1961-1972</v>
      </c>
      <c r="N1280" s="1">
        <f ca="1">INDEX(SBi!$C$3:$K$28,MATCH(F1280,SBi!$B$3:$B$28,0),MATCH(M1280,SBi!$C$2:$K$2,0))</f>
        <v>132.30000000000001</v>
      </c>
      <c r="O1280" s="16">
        <f t="shared" ca="1" si="255"/>
        <v>35.191800000000001</v>
      </c>
      <c r="P1280" s="16" t="str">
        <f ca="1">IFERROR(INDEX(VpD!$2:$2,MATCH(H1280,VpD!$1:$1,1)),VpD!$I$2)</f>
        <v>1961-1972</v>
      </c>
      <c r="Q1280" s="1">
        <f ca="1">INDEX(VpD!$C$3:$I$27,MATCH(F1280,VpD!$B$3:$B$27,0),MATCH(P1280,VpD!$C$2:$I$2,0))</f>
        <v>126</v>
      </c>
      <c r="R1280" s="16">
        <f t="shared" ca="1" si="256"/>
        <v>33.515999999999998</v>
      </c>
      <c r="S1280" s="14">
        <f t="shared" ca="1" si="257"/>
        <v>713292.56</v>
      </c>
      <c r="T1280" s="14">
        <f t="shared" ca="1" si="258"/>
        <v>6168768.3399999999</v>
      </c>
      <c r="U1280" s="14" t="str">
        <f t="shared" ca="1" si="259"/>
        <v>0A3F507E-1853-32B8-E044-0003BA298018</v>
      </c>
    </row>
    <row r="1281" spans="1:21" s="14" customFormat="1" x14ac:dyDescent="0.25">
      <c r="A1281" s="14">
        <f t="shared" si="247"/>
        <v>1281</v>
      </c>
      <c r="B1281" s="14" t="str">
        <f t="shared" ca="1" si="248"/>
        <v>9323AFF8-627D-4B5A-B9BE-FD20BD0BD76F</v>
      </c>
      <c r="C1281" s="14" t="str">
        <f t="shared" ca="1" si="249"/>
        <v>Pilehavevænge</v>
      </c>
      <c r="D1281" s="14" t="str">
        <f t="shared" ca="1" si="250"/>
        <v>81</v>
      </c>
      <c r="E1281" s="14" t="str">
        <f t="shared" ca="1" si="251"/>
        <v>10cx</v>
      </c>
      <c r="F1281" s="1">
        <f t="shared" ca="1" si="252"/>
        <v>120</v>
      </c>
      <c r="G1281" s="1">
        <f t="shared" ca="1" si="253"/>
        <v>116</v>
      </c>
      <c r="H1281" s="1">
        <f t="shared" ca="1" si="254"/>
        <v>1989</v>
      </c>
      <c r="I1281" s="1" t="str">
        <f ca="1">INDEX(Relationstabel!$C$3:$K$10,MATCH(INDIRECT($A$1&amp;"J"&amp;A1281),Relationstabel!$A$3:$A$10,0),MATCH(IFERROR(VALUE(INDIRECT($A$1&amp;"K"&amp;A1281)),0),Relationstabel!$C$1:$K$1,0))</f>
        <v>Fjernvarme/ Blokvarme</v>
      </c>
      <c r="J1281" s="1" t="str">
        <f ca="1">INDEX(Anvendelseskode!B:B,MATCH($F1281,Anvendelseskode!$A:$A,0))</f>
        <v>Fritliggende enfamilieshus (parcelhus)</v>
      </c>
      <c r="K1281" s="1" t="str">
        <f ca="1">INDEX(Anvendelseskode!C:C,MATCH($F1281,Anvendelseskode!$A:$A,0))</f>
        <v>Parcelhuse</v>
      </c>
      <c r="L1281" s="1" t="str">
        <f ca="1">INDEX(Anvendelseskode!D:D,MATCH($F1281,Anvendelseskode!$A:$A,0))</f>
        <v>Private husholdninger</v>
      </c>
      <c r="M1281" s="1" t="str">
        <f ca="1">IFERROR(INDEX(SBi!$2:$2,MATCH(H1281,SBi!$1:$1,1)),SBi!$K$2)</f>
        <v>1979-1998</v>
      </c>
      <c r="N1281" s="1">
        <f ca="1">INDEX(SBi!$C$3:$K$28,MATCH(F1281,SBi!$B$3:$B$28,0),MATCH(M1281,SBi!$C$2:$K$2,0))</f>
        <v>105.4</v>
      </c>
      <c r="O1281" s="16">
        <f t="shared" ca="1" si="255"/>
        <v>12.226400000000002</v>
      </c>
      <c r="P1281" s="16" t="str">
        <f ca="1">IFERROR(INDEX(VpD!$2:$2,MATCH(H1281,VpD!$1:$1,1)),VpD!$I$2)</f>
        <v>1979-1998</v>
      </c>
      <c r="Q1281" s="1">
        <f ca="1">INDEX(VpD!$C$3:$I$27,MATCH(F1281,VpD!$B$3:$B$27,0),MATCH(P1281,VpD!$C$2:$I$2,0))</f>
        <v>90</v>
      </c>
      <c r="R1281" s="16">
        <f t="shared" ca="1" si="256"/>
        <v>10.44</v>
      </c>
      <c r="S1281" s="14">
        <f t="shared" ca="1" si="257"/>
        <v>711151.15</v>
      </c>
      <c r="T1281" s="14">
        <f t="shared" ca="1" si="258"/>
        <v>6172048.4299999997</v>
      </c>
      <c r="U1281" s="14" t="str">
        <f t="shared" ca="1" si="259"/>
        <v>0A3F507E-1F53-32B8-E044-0003BA298018</v>
      </c>
    </row>
    <row r="1282" spans="1:21" s="14" customFormat="1" x14ac:dyDescent="0.25">
      <c r="A1282" s="14">
        <f t="shared" si="247"/>
        <v>1282</v>
      </c>
      <c r="B1282" s="14" t="str">
        <f t="shared" ca="1" si="248"/>
        <v>87EA1CC7-7F1A-4952-B46C-655D7B4B8A11</v>
      </c>
      <c r="C1282" s="14" t="str">
        <f t="shared" ca="1" si="249"/>
        <v>Gammelgårds Alle</v>
      </c>
      <c r="D1282" s="14" t="str">
        <f t="shared" ca="1" si="250"/>
        <v>7</v>
      </c>
      <c r="E1282" s="14" t="str">
        <f t="shared" ca="1" si="251"/>
        <v>3am</v>
      </c>
      <c r="F1282" s="1">
        <f t="shared" ca="1" si="252"/>
        <v>140</v>
      </c>
      <c r="G1282" s="1">
        <f t="shared" ca="1" si="253"/>
        <v>3228</v>
      </c>
      <c r="H1282" s="1">
        <f t="shared" ca="1" si="254"/>
        <v>1966</v>
      </c>
      <c r="I1282" s="1" t="str">
        <f ca="1">INDEX(Relationstabel!$C$3:$K$10,MATCH(INDIRECT($A$1&amp;"J"&amp;A1282),Relationstabel!$A$3:$A$10,0),MATCH(IFERROR(VALUE(INDIRECT($A$1&amp;"K"&amp;A1282)),0),Relationstabel!$C$1:$K$1,0))</f>
        <v>Fjernvarme/ Blokvarme</v>
      </c>
      <c r="J1282" s="1" t="str">
        <f ca="1">INDEX(Anvendelseskode!B:B,MATCH($F1282,Anvendelseskode!$A:$A,0))</f>
        <v>Etageboligbebyggelse</v>
      </c>
      <c r="K1282" s="1" t="str">
        <f ca="1">INDEX(Anvendelseskode!C:C,MATCH($F1282,Anvendelseskode!$A:$A,0))</f>
        <v>Etageboligbebyggelse</v>
      </c>
      <c r="L1282" s="1" t="str">
        <f ca="1">INDEX(Anvendelseskode!D:D,MATCH($F1282,Anvendelseskode!$A:$A,0))</f>
        <v>Private husholdninger</v>
      </c>
      <c r="M1282" s="1" t="str">
        <f ca="1">IFERROR(INDEX(SBi!$2:$2,MATCH(H1282,SBi!$1:$1,1)),SBi!$K$2)</f>
        <v>1961-1972</v>
      </c>
      <c r="N1282" s="1">
        <f ca="1">INDEX(SBi!$C$3:$K$28,MATCH(F1282,SBi!$B$3:$B$28,0),MATCH(M1282,SBi!$C$2:$K$2,0))</f>
        <v>132.30000000000001</v>
      </c>
      <c r="O1282" s="16">
        <f t="shared" ca="1" si="255"/>
        <v>427.06440000000003</v>
      </c>
      <c r="P1282" s="16" t="str">
        <f ca="1">IFERROR(INDEX(VpD!$2:$2,MATCH(H1282,VpD!$1:$1,1)),VpD!$I$2)</f>
        <v>1961-1972</v>
      </c>
      <c r="Q1282" s="1">
        <f ca="1">INDEX(VpD!$C$3:$I$27,MATCH(F1282,VpD!$B$3:$B$27,0),MATCH(P1282,VpD!$C$2:$I$2,0))</f>
        <v>126</v>
      </c>
      <c r="R1282" s="16">
        <f t="shared" ca="1" si="256"/>
        <v>406.72800000000001</v>
      </c>
      <c r="S1282" s="14">
        <f t="shared" ca="1" si="257"/>
        <v>713100.91</v>
      </c>
      <c r="T1282" s="14">
        <f t="shared" ca="1" si="258"/>
        <v>6169707.0999999996</v>
      </c>
      <c r="U1282" s="14" t="str">
        <f t="shared" ca="1" si="259"/>
        <v>0A3F507E-1729-32B8-E044-0003BA298018</v>
      </c>
    </row>
    <row r="1283" spans="1:21" s="14" customFormat="1" x14ac:dyDescent="0.25">
      <c r="A1283" s="14">
        <f t="shared" ref="A1283:A1346" si="260">ROW(B1283)</f>
        <v>1283</v>
      </c>
      <c r="B1283" s="14" t="str">
        <f t="shared" ref="B1283:B1346" ca="1" si="261">INDIRECT($A$1&amp;"b"&amp;A1283)</f>
        <v>2951690D-0238-475D-AC18-F42711749363</v>
      </c>
      <c r="C1283" s="14" t="str">
        <f t="shared" ref="C1283:C1346" ca="1" si="262">INDIRECT($A$1&amp;"V"&amp;A1283)</f>
        <v>Hasselbo</v>
      </c>
      <c r="D1283" s="14" t="str">
        <f t="shared" ref="D1283:D1346" ca="1" si="263">INDIRECT($A$1&amp;"W"&amp;A1283)</f>
        <v>2</v>
      </c>
      <c r="E1283" s="14" t="str">
        <f t="shared" ref="E1283:E1346" ca="1" si="264">INDIRECT($A$1&amp;"AB"&amp;A1283)</f>
        <v>6vb</v>
      </c>
      <c r="F1283" s="1">
        <f t="shared" ref="F1283:F1346" ca="1" si="265">ROUNDDOWN(INDIRECT($A$1&amp;"C"&amp;A1283),-1)</f>
        <v>130</v>
      </c>
      <c r="G1283" s="1">
        <f t="shared" ref="G1283:G1346" ca="1" si="266">INDIRECT($A$1&amp;"P"&amp;A1283)+INDIRECT($A$1&amp;"Q"&amp;A1283)+INDIRECT($A$1&amp;"R"&amp;A1283)*0.5</f>
        <v>112</v>
      </c>
      <c r="H1283" s="1">
        <f t="shared" ref="H1283:H1346" ca="1" si="267">MAX(INDIRECT($A$1&amp;"E"&amp;A1283),INDIRECT($A$1&amp;"D"&amp;A1283))</f>
        <v>1978</v>
      </c>
      <c r="I1283" s="1" t="str">
        <f ca="1">INDEX(Relationstabel!$C$3:$K$10,MATCH(INDIRECT($A$1&amp;"J"&amp;A1283),Relationstabel!$A$3:$A$10,0),MATCH(IFERROR(VALUE(INDIRECT($A$1&amp;"K"&amp;A1283)),0),Relationstabel!$C$1:$K$1,0))</f>
        <v>Fjernvarme/ Blokvarme</v>
      </c>
      <c r="J1283" s="1" t="str">
        <f ca="1">INDEX(Anvendelseskode!B:B,MATCH($F1283,Anvendelseskode!$A:$A,0))</f>
        <v>Række-, kæde-, dobbelthus (lodret adskillelse mellem enhederne)</v>
      </c>
      <c r="K1283" s="1" t="str">
        <f ca="1">INDEX(Anvendelseskode!C:C,MATCH($F1283,Anvendelseskode!$A:$A,0))</f>
        <v>Række-, kæde og dobbelthuse</v>
      </c>
      <c r="L1283" s="1" t="str">
        <f ca="1">INDEX(Anvendelseskode!D:D,MATCH($F1283,Anvendelseskode!$A:$A,0))</f>
        <v>Private husholdninger</v>
      </c>
      <c r="M1283" s="1" t="str">
        <f ca="1">IFERROR(INDEX(SBi!$2:$2,MATCH(H1283,SBi!$1:$1,1)),SBi!$K$2)</f>
        <v>1973-1978</v>
      </c>
      <c r="N1283" s="1">
        <f ca="1">INDEX(SBi!$C$3:$K$28,MATCH(F1283,SBi!$B$3:$B$28,0),MATCH(M1283,SBi!$C$2:$K$2,0))</f>
        <v>112.6</v>
      </c>
      <c r="O1283" s="16">
        <f t="shared" ref="O1283:O1346" ca="1" si="268">N1283*G1283/1000</f>
        <v>12.611199999999998</v>
      </c>
      <c r="P1283" s="16" t="str">
        <f ca="1">IFERROR(INDEX(VpD!$2:$2,MATCH(H1283,VpD!$1:$1,1)),VpD!$I$2)</f>
        <v>1973-1978</v>
      </c>
      <c r="Q1283" s="1">
        <f ca="1">INDEX(VpD!$C$3:$I$27,MATCH(F1283,VpD!$B$3:$B$27,0),MATCH(P1283,VpD!$C$2:$I$2,0))</f>
        <v>98</v>
      </c>
      <c r="R1283" s="16">
        <f t="shared" ref="R1283:R1346" ca="1" si="269">Q1283*G1283/1000</f>
        <v>10.976000000000001</v>
      </c>
      <c r="S1283" s="14">
        <f t="shared" ref="S1283:S1346" ca="1" si="270">INDIRECT($A$1&amp;"AE"&amp;A1283)</f>
        <v>713382.25</v>
      </c>
      <c r="T1283" s="14">
        <f t="shared" ref="T1283:T1346" ca="1" si="271">INDIRECT($A$1&amp;"AF"&amp;A1283)</f>
        <v>6169686.5700000003</v>
      </c>
      <c r="U1283" s="14" t="str">
        <f t="shared" ref="U1283:U1346" ca="1" si="272">INDIRECT($A$1&amp;"AC"&amp;A1283)</f>
        <v>0A3F507E-1838-32B8-E044-0003BA298018</v>
      </c>
    </row>
    <row r="1284" spans="1:21" s="14" customFormat="1" x14ac:dyDescent="0.25">
      <c r="A1284" s="14">
        <f t="shared" si="260"/>
        <v>1284</v>
      </c>
      <c r="B1284" s="14" t="str">
        <f t="shared" ca="1" si="261"/>
        <v>4A43CA8D-971B-47E5-9CB2-D12655B9D6E4</v>
      </c>
      <c r="C1284" s="14" t="str">
        <f t="shared" ca="1" si="262"/>
        <v>Bjørnebo</v>
      </c>
      <c r="D1284" s="14" t="str">
        <f t="shared" ca="1" si="263"/>
        <v>2</v>
      </c>
      <c r="E1284" s="14" t="str">
        <f t="shared" ca="1" si="264"/>
        <v>6pb</v>
      </c>
      <c r="F1284" s="1">
        <f t="shared" ca="1" si="265"/>
        <v>130</v>
      </c>
      <c r="G1284" s="1">
        <f t="shared" ca="1" si="266"/>
        <v>104</v>
      </c>
      <c r="H1284" s="1">
        <f t="shared" ca="1" si="267"/>
        <v>1977</v>
      </c>
      <c r="I1284" s="1" t="str">
        <f ca="1">INDEX(Relationstabel!$C$3:$K$10,MATCH(INDIRECT($A$1&amp;"J"&amp;A1284),Relationstabel!$A$3:$A$10,0),MATCH(IFERROR(VALUE(INDIRECT($A$1&amp;"K"&amp;A1284)),0),Relationstabel!$C$1:$K$1,0))</f>
        <v>Fjernvarme/ Blokvarme</v>
      </c>
      <c r="J1284" s="1" t="str">
        <f ca="1">INDEX(Anvendelseskode!B:B,MATCH($F1284,Anvendelseskode!$A:$A,0))</f>
        <v>Række-, kæde-, dobbelthus (lodret adskillelse mellem enhederne)</v>
      </c>
      <c r="K1284" s="1" t="str">
        <f ca="1">INDEX(Anvendelseskode!C:C,MATCH($F1284,Anvendelseskode!$A:$A,0))</f>
        <v>Række-, kæde og dobbelthuse</v>
      </c>
      <c r="L1284" s="1" t="str">
        <f ca="1">INDEX(Anvendelseskode!D:D,MATCH($F1284,Anvendelseskode!$A:$A,0))</f>
        <v>Private husholdninger</v>
      </c>
      <c r="M1284" s="1" t="str">
        <f ca="1">IFERROR(INDEX(SBi!$2:$2,MATCH(H1284,SBi!$1:$1,1)),SBi!$K$2)</f>
        <v>1973-1978</v>
      </c>
      <c r="N1284" s="1">
        <f ca="1">INDEX(SBi!$C$3:$K$28,MATCH(F1284,SBi!$B$3:$B$28,0),MATCH(M1284,SBi!$C$2:$K$2,0))</f>
        <v>112.6</v>
      </c>
      <c r="O1284" s="16">
        <f t="shared" ca="1" si="268"/>
        <v>11.7104</v>
      </c>
      <c r="P1284" s="16" t="str">
        <f ca="1">IFERROR(INDEX(VpD!$2:$2,MATCH(H1284,VpD!$1:$1,1)),VpD!$I$2)</f>
        <v>1973-1978</v>
      </c>
      <c r="Q1284" s="1">
        <f ca="1">INDEX(VpD!$C$3:$I$27,MATCH(F1284,VpD!$B$3:$B$27,0),MATCH(P1284,VpD!$C$2:$I$2,0))</f>
        <v>98</v>
      </c>
      <c r="R1284" s="16">
        <f t="shared" ca="1" si="269"/>
        <v>10.192</v>
      </c>
      <c r="S1284" s="14">
        <f t="shared" ca="1" si="270"/>
        <v>713577.25</v>
      </c>
      <c r="T1284" s="14">
        <f t="shared" ca="1" si="271"/>
        <v>6169451.29</v>
      </c>
      <c r="U1284" s="14" t="str">
        <f t="shared" ca="1" si="272"/>
        <v>0A3F507E-1539-32B8-E044-0003BA298018</v>
      </c>
    </row>
    <row r="1285" spans="1:21" s="14" customFormat="1" x14ac:dyDescent="0.25">
      <c r="A1285" s="14">
        <f t="shared" si="260"/>
        <v>1285</v>
      </c>
      <c r="B1285" s="14" t="str">
        <f t="shared" ca="1" si="261"/>
        <v>E97794C0-44CF-4DB4-ABAE-88AD41A48438</v>
      </c>
      <c r="C1285" s="14" t="str">
        <f t="shared" ca="1" si="262"/>
        <v>Bæverbo</v>
      </c>
      <c r="D1285" s="14" t="str">
        <f t="shared" ca="1" si="263"/>
        <v>16</v>
      </c>
      <c r="E1285" s="14" t="str">
        <f t="shared" ca="1" si="264"/>
        <v>6rø</v>
      </c>
      <c r="F1285" s="1">
        <f t="shared" ca="1" si="265"/>
        <v>130</v>
      </c>
      <c r="G1285" s="1">
        <f t="shared" ca="1" si="266"/>
        <v>109</v>
      </c>
      <c r="H1285" s="1">
        <f t="shared" ca="1" si="267"/>
        <v>1978</v>
      </c>
      <c r="I1285" s="1" t="str">
        <f ca="1">INDEX(Relationstabel!$C$3:$K$10,MATCH(INDIRECT($A$1&amp;"J"&amp;A1285),Relationstabel!$A$3:$A$10,0),MATCH(IFERROR(VALUE(INDIRECT($A$1&amp;"K"&amp;A1285)),0),Relationstabel!$C$1:$K$1,0))</f>
        <v>Fjernvarme/ Blokvarme</v>
      </c>
      <c r="J1285" s="1" t="str">
        <f ca="1">INDEX(Anvendelseskode!B:B,MATCH($F1285,Anvendelseskode!$A:$A,0))</f>
        <v>Række-, kæde-, dobbelthus (lodret adskillelse mellem enhederne)</v>
      </c>
      <c r="K1285" s="1" t="str">
        <f ca="1">INDEX(Anvendelseskode!C:C,MATCH($F1285,Anvendelseskode!$A:$A,0))</f>
        <v>Række-, kæde og dobbelthuse</v>
      </c>
      <c r="L1285" s="1" t="str">
        <f ca="1">INDEX(Anvendelseskode!D:D,MATCH($F1285,Anvendelseskode!$A:$A,0))</f>
        <v>Private husholdninger</v>
      </c>
      <c r="M1285" s="1" t="str">
        <f ca="1">IFERROR(INDEX(SBi!$2:$2,MATCH(H1285,SBi!$1:$1,1)),SBi!$K$2)</f>
        <v>1973-1978</v>
      </c>
      <c r="N1285" s="1">
        <f ca="1">INDEX(SBi!$C$3:$K$28,MATCH(F1285,SBi!$B$3:$B$28,0),MATCH(M1285,SBi!$C$2:$K$2,0))</f>
        <v>112.6</v>
      </c>
      <c r="O1285" s="16">
        <f t="shared" ca="1" si="268"/>
        <v>12.273399999999999</v>
      </c>
      <c r="P1285" s="16" t="str">
        <f ca="1">IFERROR(INDEX(VpD!$2:$2,MATCH(H1285,VpD!$1:$1,1)),VpD!$I$2)</f>
        <v>1973-1978</v>
      </c>
      <c r="Q1285" s="1">
        <f ca="1">INDEX(VpD!$C$3:$I$27,MATCH(F1285,VpD!$B$3:$B$27,0),MATCH(P1285,VpD!$C$2:$I$2,0))</f>
        <v>98</v>
      </c>
      <c r="R1285" s="16">
        <f t="shared" ca="1" si="269"/>
        <v>10.682</v>
      </c>
      <c r="S1285" s="14">
        <f t="shared" ca="1" si="270"/>
        <v>713706.86</v>
      </c>
      <c r="T1285" s="14">
        <f t="shared" ca="1" si="271"/>
        <v>6169510.7999999998</v>
      </c>
      <c r="U1285" s="14" t="str">
        <f t="shared" ca="1" si="272"/>
        <v>0A3F507E-1639-32B8-E044-0003BA298018</v>
      </c>
    </row>
    <row r="1286" spans="1:21" s="14" customFormat="1" x14ac:dyDescent="0.25">
      <c r="A1286" s="14">
        <f t="shared" si="260"/>
        <v>1286</v>
      </c>
      <c r="B1286" s="14" t="str">
        <f t="shared" ca="1" si="261"/>
        <v>5EA1EF76-3E55-4A21-8FC2-717C1672EA91</v>
      </c>
      <c r="C1286" s="14" t="str">
        <f t="shared" ca="1" si="262"/>
        <v>Selsøvej</v>
      </c>
      <c r="D1286" s="14" t="str">
        <f t="shared" ca="1" si="263"/>
        <v>60</v>
      </c>
      <c r="E1286" s="14" t="str">
        <f t="shared" ca="1" si="264"/>
        <v>18is</v>
      </c>
      <c r="F1286" s="1">
        <f t="shared" ca="1" si="265"/>
        <v>120</v>
      </c>
      <c r="G1286" s="1">
        <f t="shared" ca="1" si="266"/>
        <v>143</v>
      </c>
      <c r="H1286" s="1">
        <f t="shared" ca="1" si="267"/>
        <v>1960</v>
      </c>
      <c r="I1286" s="1" t="str">
        <f ca="1">INDEX(Relationstabel!$C$3:$K$10,MATCH(INDIRECT($A$1&amp;"J"&amp;A1286),Relationstabel!$A$3:$A$10,0),MATCH(IFERROR(VALUE(INDIRECT($A$1&amp;"K"&amp;A1286)),0),Relationstabel!$C$1:$K$1,0))</f>
        <v>Naturgas</v>
      </c>
      <c r="J1286" s="1" t="str">
        <f ca="1">INDEX(Anvendelseskode!B:B,MATCH($F1286,Anvendelseskode!$A:$A,0))</f>
        <v>Fritliggende enfamilieshus (parcelhus)</v>
      </c>
      <c r="K1286" s="1" t="str">
        <f ca="1">INDEX(Anvendelseskode!C:C,MATCH($F1286,Anvendelseskode!$A:$A,0))</f>
        <v>Parcelhuse</v>
      </c>
      <c r="L1286" s="1" t="str">
        <f ca="1">INDEX(Anvendelseskode!D:D,MATCH($F1286,Anvendelseskode!$A:$A,0))</f>
        <v>Private husholdninger</v>
      </c>
      <c r="M1286" s="1" t="str">
        <f ca="1">IFERROR(INDEX(SBi!$2:$2,MATCH(H1286,SBi!$1:$1,1)),SBi!$K$2)</f>
        <v>1951-1960</v>
      </c>
      <c r="N1286" s="1">
        <f ca="1">INDEX(SBi!$C$3:$K$28,MATCH(F1286,SBi!$B$3:$B$28,0),MATCH(M1286,SBi!$C$2:$K$2,0))</f>
        <v>154.9</v>
      </c>
      <c r="O1286" s="16">
        <f t="shared" ca="1" si="268"/>
        <v>22.150700000000001</v>
      </c>
      <c r="P1286" s="16" t="str">
        <f ca="1">IFERROR(INDEX(VpD!$2:$2,MATCH(H1286,VpD!$1:$1,1)),VpD!$I$2)</f>
        <v>1951-1960</v>
      </c>
      <c r="Q1286" s="1">
        <f ca="1">INDEX(VpD!$C$3:$I$27,MATCH(F1286,VpD!$B$3:$B$27,0),MATCH(P1286,VpD!$C$2:$I$2,0))</f>
        <v>204</v>
      </c>
      <c r="R1286" s="16">
        <f t="shared" ca="1" si="269"/>
        <v>29.172000000000001</v>
      </c>
      <c r="S1286" s="14">
        <f t="shared" ca="1" si="270"/>
        <v>713022.83</v>
      </c>
      <c r="T1286" s="14">
        <f t="shared" ca="1" si="271"/>
        <v>6169138.1200000001</v>
      </c>
      <c r="U1286" s="14" t="str">
        <f t="shared" ca="1" si="272"/>
        <v>0A3F507E-2139-32B8-E044-0003BA298018</v>
      </c>
    </row>
    <row r="1287" spans="1:21" s="14" customFormat="1" x14ac:dyDescent="0.25">
      <c r="A1287" s="14">
        <f t="shared" si="260"/>
        <v>1287</v>
      </c>
      <c r="B1287" s="14" t="str">
        <f t="shared" ca="1" si="261"/>
        <v>C3A7CF55-8B13-47FC-915A-045562219DCF</v>
      </c>
      <c r="C1287" s="14" t="str">
        <f t="shared" ca="1" si="262"/>
        <v>Syvhøjvænge</v>
      </c>
      <c r="D1287" s="14" t="str">
        <f t="shared" ca="1" si="263"/>
        <v>4</v>
      </c>
      <c r="E1287" s="14" t="str">
        <f t="shared" ca="1" si="264"/>
        <v>15ay</v>
      </c>
      <c r="F1287" s="1">
        <f t="shared" ca="1" si="265"/>
        <v>120</v>
      </c>
      <c r="G1287" s="1">
        <f t="shared" ca="1" si="266"/>
        <v>154</v>
      </c>
      <c r="H1287" s="1">
        <f t="shared" ca="1" si="267"/>
        <v>1971</v>
      </c>
      <c r="I1287" s="1" t="str">
        <f ca="1">INDEX(Relationstabel!$C$3:$K$10,MATCH(INDIRECT($A$1&amp;"J"&amp;A1287),Relationstabel!$A$3:$A$10,0),MATCH(IFERROR(VALUE(INDIRECT($A$1&amp;"K"&amp;A1287)),0),Relationstabel!$C$1:$K$1,0))</f>
        <v>Naturgas</v>
      </c>
      <c r="J1287" s="1" t="str">
        <f ca="1">INDEX(Anvendelseskode!B:B,MATCH($F1287,Anvendelseskode!$A:$A,0))</f>
        <v>Fritliggende enfamilieshus (parcelhus)</v>
      </c>
      <c r="K1287" s="1" t="str">
        <f ca="1">INDEX(Anvendelseskode!C:C,MATCH($F1287,Anvendelseskode!$A:$A,0))</f>
        <v>Parcelhuse</v>
      </c>
      <c r="L1287" s="1" t="str">
        <f ca="1">INDEX(Anvendelseskode!D:D,MATCH($F1287,Anvendelseskode!$A:$A,0))</f>
        <v>Private husholdninger</v>
      </c>
      <c r="M1287" s="1" t="str">
        <f ca="1">IFERROR(INDEX(SBi!$2:$2,MATCH(H1287,SBi!$1:$1,1)),SBi!$K$2)</f>
        <v>1961-1972</v>
      </c>
      <c r="N1287" s="1">
        <f ca="1">INDEX(SBi!$C$3:$K$28,MATCH(F1287,SBi!$B$3:$B$28,0),MATCH(M1287,SBi!$C$2:$K$2,0))</f>
        <v>134.30000000000001</v>
      </c>
      <c r="O1287" s="16">
        <f t="shared" ca="1" si="268"/>
        <v>20.682200000000002</v>
      </c>
      <c r="P1287" s="16" t="str">
        <f ca="1">IFERROR(INDEX(VpD!$2:$2,MATCH(H1287,VpD!$1:$1,1)),VpD!$I$2)</f>
        <v>1961-1972</v>
      </c>
      <c r="Q1287" s="1">
        <f ca="1">INDEX(VpD!$C$3:$I$27,MATCH(F1287,VpD!$B$3:$B$27,0),MATCH(P1287,VpD!$C$2:$I$2,0))</f>
        <v>143</v>
      </c>
      <c r="R1287" s="16">
        <f t="shared" ca="1" si="269"/>
        <v>22.021999999999998</v>
      </c>
      <c r="S1287" s="14">
        <f t="shared" ca="1" si="270"/>
        <v>711985.1</v>
      </c>
      <c r="T1287" s="14">
        <f t="shared" ca="1" si="271"/>
        <v>6171627.5300000003</v>
      </c>
      <c r="U1287" s="14" t="str">
        <f t="shared" ca="1" si="272"/>
        <v>0A3F507E-2239-32B8-E044-0003BA298018</v>
      </c>
    </row>
    <row r="1288" spans="1:21" s="14" customFormat="1" x14ac:dyDescent="0.25">
      <c r="A1288" s="14">
        <f t="shared" si="260"/>
        <v>1288</v>
      </c>
      <c r="B1288" s="14" t="str">
        <f t="shared" ca="1" si="261"/>
        <v>0C2C06EF-CD32-4738-86FB-D2816EDC492F</v>
      </c>
      <c r="C1288" s="14" t="str">
        <f t="shared" ca="1" si="262"/>
        <v>Bjørnebo</v>
      </c>
      <c r="D1288" s="14" t="str">
        <f t="shared" ca="1" si="263"/>
        <v>14</v>
      </c>
      <c r="E1288" s="14" t="str">
        <f t="shared" ca="1" si="264"/>
        <v>6ox</v>
      </c>
      <c r="F1288" s="1">
        <f t="shared" ca="1" si="265"/>
        <v>130</v>
      </c>
      <c r="G1288" s="1">
        <f t="shared" ca="1" si="266"/>
        <v>102</v>
      </c>
      <c r="H1288" s="1">
        <f t="shared" ca="1" si="267"/>
        <v>1977</v>
      </c>
      <c r="I1288" s="1" t="str">
        <f ca="1">INDEX(Relationstabel!$C$3:$K$10,MATCH(INDIRECT($A$1&amp;"J"&amp;A1288),Relationstabel!$A$3:$A$10,0),MATCH(IFERROR(VALUE(INDIRECT($A$1&amp;"K"&amp;A1288)),0),Relationstabel!$C$1:$K$1,0))</f>
        <v>Fjernvarme/ Blokvarme</v>
      </c>
      <c r="J1288" s="1" t="str">
        <f ca="1">INDEX(Anvendelseskode!B:B,MATCH($F1288,Anvendelseskode!$A:$A,0))</f>
        <v>Række-, kæde-, dobbelthus (lodret adskillelse mellem enhederne)</v>
      </c>
      <c r="K1288" s="1" t="str">
        <f ca="1">INDEX(Anvendelseskode!C:C,MATCH($F1288,Anvendelseskode!$A:$A,0))</f>
        <v>Række-, kæde og dobbelthuse</v>
      </c>
      <c r="L1288" s="1" t="str">
        <f ca="1">INDEX(Anvendelseskode!D:D,MATCH($F1288,Anvendelseskode!$A:$A,0))</f>
        <v>Private husholdninger</v>
      </c>
      <c r="M1288" s="1" t="str">
        <f ca="1">IFERROR(INDEX(SBi!$2:$2,MATCH(H1288,SBi!$1:$1,1)),SBi!$K$2)</f>
        <v>1973-1978</v>
      </c>
      <c r="N1288" s="1">
        <f ca="1">INDEX(SBi!$C$3:$K$28,MATCH(F1288,SBi!$B$3:$B$28,0),MATCH(M1288,SBi!$C$2:$K$2,0))</f>
        <v>112.6</v>
      </c>
      <c r="O1288" s="16">
        <f t="shared" ca="1" si="268"/>
        <v>11.485199999999999</v>
      </c>
      <c r="P1288" s="16" t="str">
        <f ca="1">IFERROR(INDEX(VpD!$2:$2,MATCH(H1288,VpD!$1:$1,1)),VpD!$I$2)</f>
        <v>1973-1978</v>
      </c>
      <c r="Q1288" s="1">
        <f ca="1">INDEX(VpD!$C$3:$I$27,MATCH(F1288,VpD!$B$3:$B$27,0),MATCH(P1288,VpD!$C$2:$I$2,0))</f>
        <v>98</v>
      </c>
      <c r="R1288" s="16">
        <f t="shared" ca="1" si="269"/>
        <v>9.9960000000000004</v>
      </c>
      <c r="S1288" s="14">
        <f t="shared" ca="1" si="270"/>
        <v>713557.8</v>
      </c>
      <c r="T1288" s="14">
        <f t="shared" ca="1" si="271"/>
        <v>6169483.1200000001</v>
      </c>
      <c r="U1288" s="14" t="str">
        <f t="shared" ca="1" si="272"/>
        <v>0A3F507E-1545-32B8-E044-0003BA298018</v>
      </c>
    </row>
    <row r="1289" spans="1:21" s="14" customFormat="1" x14ac:dyDescent="0.25">
      <c r="A1289" s="14">
        <f t="shared" si="260"/>
        <v>1289</v>
      </c>
      <c r="B1289" s="14" t="str">
        <f t="shared" ca="1" si="261"/>
        <v>27E4A9BD-BF7E-480D-A883-DD16378D1763</v>
      </c>
      <c r="C1289" s="14" t="str">
        <f t="shared" ca="1" si="262"/>
        <v>Bæverbo</v>
      </c>
      <c r="D1289" s="14" t="str">
        <f t="shared" ca="1" si="263"/>
        <v>32</v>
      </c>
      <c r="E1289" s="14" t="str">
        <f t="shared" ca="1" si="264"/>
        <v>6rs</v>
      </c>
      <c r="F1289" s="1">
        <f t="shared" ca="1" si="265"/>
        <v>130</v>
      </c>
      <c r="G1289" s="1">
        <f t="shared" ca="1" si="266"/>
        <v>109</v>
      </c>
      <c r="H1289" s="1">
        <f t="shared" ca="1" si="267"/>
        <v>1978</v>
      </c>
      <c r="I1289" s="1" t="str">
        <f ca="1">INDEX(Relationstabel!$C$3:$K$10,MATCH(INDIRECT($A$1&amp;"J"&amp;A1289),Relationstabel!$A$3:$A$10,0),MATCH(IFERROR(VALUE(INDIRECT($A$1&amp;"K"&amp;A1289)),0),Relationstabel!$C$1:$K$1,0))</f>
        <v>Fjernvarme/ Blokvarme</v>
      </c>
      <c r="J1289" s="1" t="str">
        <f ca="1">INDEX(Anvendelseskode!B:B,MATCH($F1289,Anvendelseskode!$A:$A,0))</f>
        <v>Række-, kæde-, dobbelthus (lodret adskillelse mellem enhederne)</v>
      </c>
      <c r="K1289" s="1" t="str">
        <f ca="1">INDEX(Anvendelseskode!C:C,MATCH($F1289,Anvendelseskode!$A:$A,0))</f>
        <v>Række-, kæde og dobbelthuse</v>
      </c>
      <c r="L1289" s="1" t="str">
        <f ca="1">INDEX(Anvendelseskode!D:D,MATCH($F1289,Anvendelseskode!$A:$A,0))</f>
        <v>Private husholdninger</v>
      </c>
      <c r="M1289" s="1" t="str">
        <f ca="1">IFERROR(INDEX(SBi!$2:$2,MATCH(H1289,SBi!$1:$1,1)),SBi!$K$2)</f>
        <v>1973-1978</v>
      </c>
      <c r="N1289" s="1">
        <f ca="1">INDEX(SBi!$C$3:$K$28,MATCH(F1289,SBi!$B$3:$B$28,0),MATCH(M1289,SBi!$C$2:$K$2,0))</f>
        <v>112.6</v>
      </c>
      <c r="O1289" s="16">
        <f t="shared" ca="1" si="268"/>
        <v>12.273399999999999</v>
      </c>
      <c r="P1289" s="16" t="str">
        <f ca="1">IFERROR(INDEX(VpD!$2:$2,MATCH(H1289,VpD!$1:$1,1)),VpD!$I$2)</f>
        <v>1973-1978</v>
      </c>
      <c r="Q1289" s="1">
        <f ca="1">INDEX(VpD!$C$3:$I$27,MATCH(F1289,VpD!$B$3:$B$27,0),MATCH(P1289,VpD!$C$2:$I$2,0))</f>
        <v>98</v>
      </c>
      <c r="R1289" s="16">
        <f t="shared" ca="1" si="269"/>
        <v>10.682</v>
      </c>
      <c r="S1289" s="14">
        <f t="shared" ca="1" si="270"/>
        <v>713681.7</v>
      </c>
      <c r="T1289" s="14">
        <f t="shared" ca="1" si="271"/>
        <v>6169551.7300000004</v>
      </c>
      <c r="U1289" s="14" t="str">
        <f t="shared" ca="1" si="272"/>
        <v>0A3F507E-1645-32B8-E044-0003BA298018</v>
      </c>
    </row>
    <row r="1290" spans="1:21" s="14" customFormat="1" x14ac:dyDescent="0.25">
      <c r="A1290" s="14">
        <f t="shared" si="260"/>
        <v>1290</v>
      </c>
      <c r="B1290" s="14" t="str">
        <f t="shared" ca="1" si="261"/>
        <v>E7F58D8F-E6F8-4E74-A5DE-5C1E352152F0</v>
      </c>
      <c r="C1290" s="14" t="str">
        <f t="shared" ca="1" si="262"/>
        <v>Skærsøvej</v>
      </c>
      <c r="D1290" s="14" t="str">
        <f t="shared" ca="1" si="263"/>
        <v>9</v>
      </c>
      <c r="E1290" s="14" t="str">
        <f t="shared" ca="1" si="264"/>
        <v>18np</v>
      </c>
      <c r="F1290" s="1">
        <f t="shared" ca="1" si="265"/>
        <v>130</v>
      </c>
      <c r="G1290" s="1">
        <f t="shared" ca="1" si="266"/>
        <v>99</v>
      </c>
      <c r="H1290" s="1">
        <f t="shared" ca="1" si="267"/>
        <v>1986</v>
      </c>
      <c r="I1290" s="1" t="str">
        <f ca="1">INDEX(Relationstabel!$C$3:$K$10,MATCH(INDIRECT($A$1&amp;"J"&amp;A1290),Relationstabel!$A$3:$A$10,0),MATCH(IFERROR(VALUE(INDIRECT($A$1&amp;"K"&amp;A1290)),0),Relationstabel!$C$1:$K$1,0))</f>
        <v>Olie</v>
      </c>
      <c r="J1290" s="1" t="str">
        <f ca="1">INDEX(Anvendelseskode!B:B,MATCH($F1290,Anvendelseskode!$A:$A,0))</f>
        <v>Række-, kæde-, dobbelthus (lodret adskillelse mellem enhederne)</v>
      </c>
      <c r="K1290" s="1" t="str">
        <f ca="1">INDEX(Anvendelseskode!C:C,MATCH($F1290,Anvendelseskode!$A:$A,0))</f>
        <v>Række-, kæde og dobbelthuse</v>
      </c>
      <c r="L1290" s="1" t="str">
        <f ca="1">INDEX(Anvendelseskode!D:D,MATCH($F1290,Anvendelseskode!$A:$A,0))</f>
        <v>Private husholdninger</v>
      </c>
      <c r="M1290" s="1" t="str">
        <f ca="1">IFERROR(INDEX(SBi!$2:$2,MATCH(H1290,SBi!$1:$1,1)),SBi!$K$2)</f>
        <v>1979-1998</v>
      </c>
      <c r="N1290" s="1">
        <f ca="1">INDEX(SBi!$C$3:$K$28,MATCH(F1290,SBi!$B$3:$B$28,0),MATCH(M1290,SBi!$C$2:$K$2,0))</f>
        <v>96.8</v>
      </c>
      <c r="O1290" s="16">
        <f t="shared" ca="1" si="268"/>
        <v>9.5831999999999997</v>
      </c>
      <c r="P1290" s="16" t="str">
        <f ca="1">IFERROR(INDEX(VpD!$2:$2,MATCH(H1290,VpD!$1:$1,1)),VpD!$I$2)</f>
        <v>1979-1998</v>
      </c>
      <c r="Q1290" s="1">
        <f ca="1">INDEX(VpD!$C$3:$I$27,MATCH(F1290,VpD!$B$3:$B$27,0),MATCH(P1290,VpD!$C$2:$I$2,0))</f>
        <v>74</v>
      </c>
      <c r="R1290" s="16">
        <f t="shared" ca="1" si="269"/>
        <v>7.3259999999999996</v>
      </c>
      <c r="S1290" s="14">
        <f t="shared" ca="1" si="270"/>
        <v>713588.28</v>
      </c>
      <c r="T1290" s="14">
        <f t="shared" ca="1" si="271"/>
        <v>6168911.6799999997</v>
      </c>
      <c r="U1290" s="14" t="str">
        <f t="shared" ca="1" si="272"/>
        <v>0A3F507E-2145-32B8-E044-0003BA298018</v>
      </c>
    </row>
    <row r="1291" spans="1:21" s="14" customFormat="1" x14ac:dyDescent="0.25">
      <c r="A1291" s="14">
        <f t="shared" si="260"/>
        <v>1291</v>
      </c>
      <c r="B1291" s="14" t="str">
        <f t="shared" ca="1" si="261"/>
        <v>9DE02DB2-3C35-4F54-9D31-5D938284F5E3</v>
      </c>
      <c r="C1291" s="14" t="str">
        <f t="shared" ca="1" si="262"/>
        <v>Syvhøjvænge</v>
      </c>
      <c r="D1291" s="14" t="str">
        <f t="shared" ca="1" si="263"/>
        <v>16</v>
      </c>
      <c r="E1291" s="14" t="str">
        <f t="shared" ca="1" si="264"/>
        <v>15z</v>
      </c>
      <c r="F1291" s="1">
        <f t="shared" ca="1" si="265"/>
        <v>120</v>
      </c>
      <c r="G1291" s="1">
        <f t="shared" ca="1" si="266"/>
        <v>174</v>
      </c>
      <c r="H1291" s="1">
        <f t="shared" ca="1" si="267"/>
        <v>1978</v>
      </c>
      <c r="I1291" s="1" t="str">
        <f ca="1">INDEX(Relationstabel!$C$3:$K$10,MATCH(INDIRECT($A$1&amp;"J"&amp;A1291),Relationstabel!$A$3:$A$10,0),MATCH(IFERROR(VALUE(INDIRECT($A$1&amp;"K"&amp;A1291)),0),Relationstabel!$C$1:$K$1,0))</f>
        <v>Naturgas</v>
      </c>
      <c r="J1291" s="1" t="str">
        <f ca="1">INDEX(Anvendelseskode!B:B,MATCH($F1291,Anvendelseskode!$A:$A,0))</f>
        <v>Fritliggende enfamilieshus (parcelhus)</v>
      </c>
      <c r="K1291" s="1" t="str">
        <f ca="1">INDEX(Anvendelseskode!C:C,MATCH($F1291,Anvendelseskode!$A:$A,0))</f>
        <v>Parcelhuse</v>
      </c>
      <c r="L1291" s="1" t="str">
        <f ca="1">INDEX(Anvendelseskode!D:D,MATCH($F1291,Anvendelseskode!$A:$A,0))</f>
        <v>Private husholdninger</v>
      </c>
      <c r="M1291" s="1" t="str">
        <f ca="1">IFERROR(INDEX(SBi!$2:$2,MATCH(H1291,SBi!$1:$1,1)),SBi!$K$2)</f>
        <v>1973-1978</v>
      </c>
      <c r="N1291" s="1">
        <f ca="1">INDEX(SBi!$C$3:$K$28,MATCH(F1291,SBi!$B$3:$B$28,0),MATCH(M1291,SBi!$C$2:$K$2,0))</f>
        <v>119.8</v>
      </c>
      <c r="O1291" s="16">
        <f t="shared" ca="1" si="268"/>
        <v>20.845200000000002</v>
      </c>
      <c r="P1291" s="16" t="str">
        <f ca="1">IFERROR(INDEX(VpD!$2:$2,MATCH(H1291,VpD!$1:$1,1)),VpD!$I$2)</f>
        <v>1973-1978</v>
      </c>
      <c r="Q1291" s="1">
        <f ca="1">INDEX(VpD!$C$3:$I$27,MATCH(F1291,VpD!$B$3:$B$27,0),MATCH(P1291,VpD!$C$2:$I$2,0))</f>
        <v>117</v>
      </c>
      <c r="R1291" s="16">
        <f t="shared" ca="1" si="269"/>
        <v>20.358000000000001</v>
      </c>
      <c r="S1291" s="14">
        <f t="shared" ca="1" si="270"/>
        <v>712059.28</v>
      </c>
      <c r="T1291" s="14">
        <f t="shared" ca="1" si="271"/>
        <v>6171667.1299999999</v>
      </c>
      <c r="U1291" s="14" t="str">
        <f t="shared" ca="1" si="272"/>
        <v>0A3F507E-2245-32B8-E044-0003BA298018</v>
      </c>
    </row>
    <row r="1292" spans="1:21" s="14" customFormat="1" x14ac:dyDescent="0.25">
      <c r="A1292" s="14">
        <f t="shared" si="260"/>
        <v>1292</v>
      </c>
      <c r="B1292" s="14" t="str">
        <f t="shared" ca="1" si="261"/>
        <v>BFB174E5-5F23-429F-9FE2-23344DD76CC5</v>
      </c>
      <c r="C1292" s="14" t="str">
        <f t="shared" ca="1" si="262"/>
        <v>Vejlegårdsparken</v>
      </c>
      <c r="D1292" s="14" t="str">
        <f t="shared" ca="1" si="263"/>
        <v>22</v>
      </c>
      <c r="E1292" s="14" t="str">
        <f t="shared" ca="1" si="264"/>
        <v>3æ</v>
      </c>
      <c r="F1292" s="1">
        <f t="shared" ca="1" si="265"/>
        <v>140</v>
      </c>
      <c r="G1292" s="1">
        <f t="shared" ca="1" si="266"/>
        <v>1578</v>
      </c>
      <c r="H1292" s="1">
        <f t="shared" ca="1" si="267"/>
        <v>1966</v>
      </c>
      <c r="I1292" s="1" t="str">
        <f ca="1">INDEX(Relationstabel!$C$3:$K$10,MATCH(INDIRECT($A$1&amp;"J"&amp;A1292),Relationstabel!$A$3:$A$10,0),MATCH(IFERROR(VALUE(INDIRECT($A$1&amp;"K"&amp;A1292)),0),Relationstabel!$C$1:$K$1,0))</f>
        <v>Fjernvarme/ Blokvarme</v>
      </c>
      <c r="J1292" s="1" t="str">
        <f ca="1">INDEX(Anvendelseskode!B:B,MATCH($F1292,Anvendelseskode!$A:$A,0))</f>
        <v>Etageboligbebyggelse</v>
      </c>
      <c r="K1292" s="1" t="str">
        <f ca="1">INDEX(Anvendelseskode!C:C,MATCH($F1292,Anvendelseskode!$A:$A,0))</f>
        <v>Etageboligbebyggelse</v>
      </c>
      <c r="L1292" s="1" t="str">
        <f ca="1">INDEX(Anvendelseskode!D:D,MATCH($F1292,Anvendelseskode!$A:$A,0))</f>
        <v>Private husholdninger</v>
      </c>
      <c r="M1292" s="1" t="str">
        <f ca="1">IFERROR(INDEX(SBi!$2:$2,MATCH(H1292,SBi!$1:$1,1)),SBi!$K$2)</f>
        <v>1961-1972</v>
      </c>
      <c r="N1292" s="1">
        <f ca="1">INDEX(SBi!$C$3:$K$28,MATCH(F1292,SBi!$B$3:$B$28,0),MATCH(M1292,SBi!$C$2:$K$2,0))</f>
        <v>132.30000000000001</v>
      </c>
      <c r="O1292" s="16">
        <f t="shared" ca="1" si="268"/>
        <v>208.76940000000002</v>
      </c>
      <c r="P1292" s="16" t="str">
        <f ca="1">IFERROR(INDEX(VpD!$2:$2,MATCH(H1292,VpD!$1:$1,1)),VpD!$I$2)</f>
        <v>1961-1972</v>
      </c>
      <c r="Q1292" s="1">
        <f ca="1">INDEX(VpD!$C$3:$I$27,MATCH(F1292,VpD!$B$3:$B$27,0),MATCH(P1292,VpD!$C$2:$I$2,0))</f>
        <v>126</v>
      </c>
      <c r="R1292" s="16">
        <f t="shared" ca="1" si="269"/>
        <v>198.828</v>
      </c>
      <c r="S1292" s="14">
        <f t="shared" ca="1" si="270"/>
        <v>713012.86</v>
      </c>
      <c r="T1292" s="14">
        <f t="shared" ca="1" si="271"/>
        <v>6169482.54</v>
      </c>
      <c r="U1292" s="14" t="str">
        <f t="shared" ca="1" si="272"/>
        <v>0A3F507E-2445-32B8-E044-0003BA298018</v>
      </c>
    </row>
    <row r="1293" spans="1:21" s="14" customFormat="1" x14ac:dyDescent="0.25">
      <c r="A1293" s="14">
        <f t="shared" si="260"/>
        <v>1293</v>
      </c>
      <c r="B1293" s="14" t="str">
        <f t="shared" ca="1" si="261"/>
        <v>33EAC7F3-58F2-4B43-9C62-F359F738C736</v>
      </c>
      <c r="C1293" s="14" t="str">
        <f t="shared" ca="1" si="262"/>
        <v>Hasselbo</v>
      </c>
      <c r="D1293" s="14" t="str">
        <f t="shared" ca="1" si="263"/>
        <v>16</v>
      </c>
      <c r="E1293" s="14" t="str">
        <f t="shared" ca="1" si="264"/>
        <v>6vi</v>
      </c>
      <c r="F1293" s="1">
        <f t="shared" ca="1" si="265"/>
        <v>130</v>
      </c>
      <c r="G1293" s="1">
        <f t="shared" ca="1" si="266"/>
        <v>109</v>
      </c>
      <c r="H1293" s="1">
        <f t="shared" ca="1" si="267"/>
        <v>1978</v>
      </c>
      <c r="I1293" s="1" t="str">
        <f ca="1">INDEX(Relationstabel!$C$3:$K$10,MATCH(INDIRECT($A$1&amp;"J"&amp;A1293),Relationstabel!$A$3:$A$10,0),MATCH(IFERROR(VALUE(INDIRECT($A$1&amp;"K"&amp;A1293)),0),Relationstabel!$C$1:$K$1,0))</f>
        <v>Fjernvarme/ Blokvarme</v>
      </c>
      <c r="J1293" s="1" t="str">
        <f ca="1">INDEX(Anvendelseskode!B:B,MATCH($F1293,Anvendelseskode!$A:$A,0))</f>
        <v>Række-, kæde-, dobbelthus (lodret adskillelse mellem enhederne)</v>
      </c>
      <c r="K1293" s="1" t="str">
        <f ca="1">INDEX(Anvendelseskode!C:C,MATCH($F1293,Anvendelseskode!$A:$A,0))</f>
        <v>Række-, kæde og dobbelthuse</v>
      </c>
      <c r="L1293" s="1" t="str">
        <f ca="1">INDEX(Anvendelseskode!D:D,MATCH($F1293,Anvendelseskode!$A:$A,0))</f>
        <v>Private husholdninger</v>
      </c>
      <c r="M1293" s="1" t="str">
        <f ca="1">IFERROR(INDEX(SBi!$2:$2,MATCH(H1293,SBi!$1:$1,1)),SBi!$K$2)</f>
        <v>1973-1978</v>
      </c>
      <c r="N1293" s="1">
        <f ca="1">INDEX(SBi!$C$3:$K$28,MATCH(F1293,SBi!$B$3:$B$28,0),MATCH(M1293,SBi!$C$2:$K$2,0))</f>
        <v>112.6</v>
      </c>
      <c r="O1293" s="16">
        <f t="shared" ca="1" si="268"/>
        <v>12.273399999999999</v>
      </c>
      <c r="P1293" s="16" t="str">
        <f ca="1">IFERROR(INDEX(VpD!$2:$2,MATCH(H1293,VpD!$1:$1,1)),VpD!$I$2)</f>
        <v>1973-1978</v>
      </c>
      <c r="Q1293" s="1">
        <f ca="1">INDEX(VpD!$C$3:$I$27,MATCH(F1293,VpD!$B$3:$B$27,0),MATCH(P1293,VpD!$C$2:$I$2,0))</f>
        <v>98</v>
      </c>
      <c r="R1293" s="16">
        <f t="shared" ca="1" si="269"/>
        <v>10.682</v>
      </c>
      <c r="S1293" s="14">
        <f t="shared" ca="1" si="270"/>
        <v>713402.91</v>
      </c>
      <c r="T1293" s="14">
        <f t="shared" ca="1" si="271"/>
        <v>6169652.75</v>
      </c>
      <c r="U1293" s="14" t="str">
        <f t="shared" ca="1" si="272"/>
        <v>0A3F507E-1846-32B8-E044-0003BA298018</v>
      </c>
    </row>
    <row r="1294" spans="1:21" s="14" customFormat="1" x14ac:dyDescent="0.25">
      <c r="A1294" s="14">
        <f t="shared" si="260"/>
        <v>1294</v>
      </c>
      <c r="B1294" s="14" t="str">
        <f t="shared" ca="1" si="261"/>
        <v>944C90E0-5C72-47E4-9821-DB0DC201E301</v>
      </c>
      <c r="C1294" s="14" t="str">
        <f t="shared" ca="1" si="262"/>
        <v>Pilehavevænge</v>
      </c>
      <c r="D1294" s="14" t="str">
        <f t="shared" ca="1" si="263"/>
        <v>68</v>
      </c>
      <c r="E1294" s="14" t="str">
        <f t="shared" ca="1" si="264"/>
        <v>10cl</v>
      </c>
      <c r="F1294" s="1">
        <f t="shared" ca="1" si="265"/>
        <v>120</v>
      </c>
      <c r="G1294" s="1">
        <f t="shared" ca="1" si="266"/>
        <v>137</v>
      </c>
      <c r="H1294" s="1">
        <f t="shared" ca="1" si="267"/>
        <v>1976</v>
      </c>
      <c r="I1294" s="1" t="str">
        <f ca="1">INDEX(Relationstabel!$C$3:$K$10,MATCH(INDIRECT($A$1&amp;"J"&amp;A1294),Relationstabel!$A$3:$A$10,0),MATCH(IFERROR(VALUE(INDIRECT($A$1&amp;"K"&amp;A1294)),0),Relationstabel!$C$1:$K$1,0))</f>
        <v>Fjernvarme/ Blokvarme</v>
      </c>
      <c r="J1294" s="1" t="str">
        <f ca="1">INDEX(Anvendelseskode!B:B,MATCH($F1294,Anvendelseskode!$A:$A,0))</f>
        <v>Fritliggende enfamilieshus (parcelhus)</v>
      </c>
      <c r="K1294" s="1" t="str">
        <f ca="1">INDEX(Anvendelseskode!C:C,MATCH($F1294,Anvendelseskode!$A:$A,0))</f>
        <v>Parcelhuse</v>
      </c>
      <c r="L1294" s="1" t="str">
        <f ca="1">INDEX(Anvendelseskode!D:D,MATCH($F1294,Anvendelseskode!$A:$A,0))</f>
        <v>Private husholdninger</v>
      </c>
      <c r="M1294" s="1" t="str">
        <f ca="1">IFERROR(INDEX(SBi!$2:$2,MATCH(H1294,SBi!$1:$1,1)),SBi!$K$2)</f>
        <v>1973-1978</v>
      </c>
      <c r="N1294" s="1">
        <f ca="1">INDEX(SBi!$C$3:$K$28,MATCH(F1294,SBi!$B$3:$B$28,0),MATCH(M1294,SBi!$C$2:$K$2,0))</f>
        <v>119.8</v>
      </c>
      <c r="O1294" s="16">
        <f t="shared" ca="1" si="268"/>
        <v>16.412599999999998</v>
      </c>
      <c r="P1294" s="16" t="str">
        <f ca="1">IFERROR(INDEX(VpD!$2:$2,MATCH(H1294,VpD!$1:$1,1)),VpD!$I$2)</f>
        <v>1973-1978</v>
      </c>
      <c r="Q1294" s="1">
        <f ca="1">INDEX(VpD!$C$3:$I$27,MATCH(F1294,VpD!$B$3:$B$27,0),MATCH(P1294,VpD!$C$2:$I$2,0))</f>
        <v>117</v>
      </c>
      <c r="R1294" s="16">
        <f t="shared" ca="1" si="269"/>
        <v>16.029</v>
      </c>
      <c r="S1294" s="14">
        <f t="shared" ca="1" si="270"/>
        <v>711310.78</v>
      </c>
      <c r="T1294" s="14">
        <f t="shared" ca="1" si="271"/>
        <v>6171634.4500000002</v>
      </c>
      <c r="U1294" s="14" t="str">
        <f t="shared" ca="1" si="272"/>
        <v>0A3F507E-1F46-32B8-E044-0003BA298018</v>
      </c>
    </row>
    <row r="1295" spans="1:21" s="14" customFormat="1" x14ac:dyDescent="0.25">
      <c r="A1295" s="14">
        <f t="shared" si="260"/>
        <v>1295</v>
      </c>
      <c r="B1295" s="14" t="str">
        <f t="shared" ca="1" si="261"/>
        <v>DF5CE24F-49AE-4F0E-85F3-A18459663B48</v>
      </c>
      <c r="C1295" s="14" t="str">
        <f t="shared" ca="1" si="262"/>
        <v>Søvej</v>
      </c>
      <c r="D1295" s="14" t="str">
        <f t="shared" ca="1" si="263"/>
        <v>12</v>
      </c>
      <c r="E1295" s="14" t="str">
        <f t="shared" ca="1" si="264"/>
        <v>9ø</v>
      </c>
      <c r="F1295" s="1">
        <f t="shared" ca="1" si="265"/>
        <v>120</v>
      </c>
      <c r="G1295" s="1">
        <f t="shared" ca="1" si="266"/>
        <v>194</v>
      </c>
      <c r="H1295" s="1">
        <f t="shared" ca="1" si="267"/>
        <v>2006</v>
      </c>
      <c r="I1295" s="1" t="str">
        <f ca="1">INDEX(Relationstabel!$C$3:$K$10,MATCH(INDIRECT($A$1&amp;"J"&amp;A1295),Relationstabel!$A$3:$A$10,0),MATCH(IFERROR(VALUE(INDIRECT($A$1&amp;"K"&amp;A1295)),0),Relationstabel!$C$1:$K$1,0))</f>
        <v>Naturgas</v>
      </c>
      <c r="J1295" s="1" t="str">
        <f ca="1">INDEX(Anvendelseskode!B:B,MATCH($F1295,Anvendelseskode!$A:$A,0))</f>
        <v>Fritliggende enfamilieshus (parcelhus)</v>
      </c>
      <c r="K1295" s="1" t="str">
        <f ca="1">INDEX(Anvendelseskode!C:C,MATCH($F1295,Anvendelseskode!$A:$A,0))</f>
        <v>Parcelhuse</v>
      </c>
      <c r="L1295" s="1" t="str">
        <f ca="1">INDEX(Anvendelseskode!D:D,MATCH($F1295,Anvendelseskode!$A:$A,0))</f>
        <v>Private husholdninger</v>
      </c>
      <c r="M1295" s="1" t="str">
        <f ca="1">IFERROR(INDEX(SBi!$2:$2,MATCH(H1295,SBi!$1:$1,1)),SBi!$K$2)</f>
        <v>1999-2006</v>
      </c>
      <c r="N1295" s="1">
        <f ca="1">INDEX(SBi!$C$3:$K$28,MATCH(F1295,SBi!$B$3:$B$28,0),MATCH(M1295,SBi!$C$2:$K$2,0))</f>
        <v>83.9</v>
      </c>
      <c r="O1295" s="16">
        <f t="shared" ca="1" si="268"/>
        <v>16.276600000000002</v>
      </c>
      <c r="P1295" s="16" t="str">
        <f ca="1">IFERROR(INDEX(VpD!$2:$2,MATCH(H1295,VpD!$1:$1,1)),VpD!$I$2)</f>
        <v>&gt;1998</v>
      </c>
      <c r="Q1295" s="1">
        <f ca="1">INDEX(VpD!$C$3:$I$27,MATCH(F1295,VpD!$B$3:$B$27,0),MATCH(P1295,VpD!$C$2:$I$2,0))</f>
        <v>72</v>
      </c>
      <c r="R1295" s="16">
        <f t="shared" ca="1" si="269"/>
        <v>13.968</v>
      </c>
      <c r="S1295" s="14">
        <f t="shared" ca="1" si="270"/>
        <v>713591.07</v>
      </c>
      <c r="T1295" s="14">
        <f t="shared" ca="1" si="271"/>
        <v>6168604.3499999996</v>
      </c>
      <c r="U1295" s="14" t="str">
        <f t="shared" ca="1" si="272"/>
        <v>0A3F507E-2346-32B8-E044-0003BA298018</v>
      </c>
    </row>
    <row r="1296" spans="1:21" s="14" customFormat="1" x14ac:dyDescent="0.25">
      <c r="A1296" s="14">
        <f t="shared" si="260"/>
        <v>1296</v>
      </c>
      <c r="B1296" s="14" t="str">
        <f t="shared" ca="1" si="261"/>
        <v>1D2C9BC0-05D4-4A1E-B81F-C837D3262504</v>
      </c>
      <c r="C1296" s="14" t="str">
        <f t="shared" ca="1" si="262"/>
        <v>Klintsøvej</v>
      </c>
      <c r="D1296" s="14" t="str">
        <f t="shared" ca="1" si="263"/>
        <v>9</v>
      </c>
      <c r="E1296" s="14" t="str">
        <f t="shared" ca="1" si="264"/>
        <v>4bc</v>
      </c>
      <c r="F1296" s="1">
        <f t="shared" ca="1" si="265"/>
        <v>120</v>
      </c>
      <c r="G1296" s="1">
        <f t="shared" ca="1" si="266"/>
        <v>161</v>
      </c>
      <c r="H1296" s="1">
        <f t="shared" ca="1" si="267"/>
        <v>1977</v>
      </c>
      <c r="I1296" s="1" t="str">
        <f ca="1">INDEX(Relationstabel!$C$3:$K$10,MATCH(INDIRECT($A$1&amp;"J"&amp;A1296),Relationstabel!$A$3:$A$10,0),MATCH(IFERROR(VALUE(INDIRECT($A$1&amp;"K"&amp;A1296)),0),Relationstabel!$C$1:$K$1,0))</f>
        <v>Naturgas</v>
      </c>
      <c r="J1296" s="1" t="str">
        <f ca="1">INDEX(Anvendelseskode!B:B,MATCH($F1296,Anvendelseskode!$A:$A,0))</f>
        <v>Fritliggende enfamilieshus (parcelhus)</v>
      </c>
      <c r="K1296" s="1" t="str">
        <f ca="1">INDEX(Anvendelseskode!C:C,MATCH($F1296,Anvendelseskode!$A:$A,0))</f>
        <v>Parcelhuse</v>
      </c>
      <c r="L1296" s="1" t="str">
        <f ca="1">INDEX(Anvendelseskode!D:D,MATCH($F1296,Anvendelseskode!$A:$A,0))</f>
        <v>Private husholdninger</v>
      </c>
      <c r="M1296" s="1" t="str">
        <f ca="1">IFERROR(INDEX(SBi!$2:$2,MATCH(H1296,SBi!$1:$1,1)),SBi!$K$2)</f>
        <v>1973-1978</v>
      </c>
      <c r="N1296" s="1">
        <f ca="1">INDEX(SBi!$C$3:$K$28,MATCH(F1296,SBi!$B$3:$B$28,0),MATCH(M1296,SBi!$C$2:$K$2,0))</f>
        <v>119.8</v>
      </c>
      <c r="O1296" s="16">
        <f t="shared" ca="1" si="268"/>
        <v>19.287800000000001</v>
      </c>
      <c r="P1296" s="16" t="str">
        <f ca="1">IFERROR(INDEX(VpD!$2:$2,MATCH(H1296,VpD!$1:$1,1)),VpD!$I$2)</f>
        <v>1973-1978</v>
      </c>
      <c r="Q1296" s="1">
        <f ca="1">INDEX(VpD!$C$3:$I$27,MATCH(F1296,VpD!$B$3:$B$27,0),MATCH(P1296,VpD!$C$2:$I$2,0))</f>
        <v>117</v>
      </c>
      <c r="R1296" s="16">
        <f t="shared" ca="1" si="269"/>
        <v>18.837</v>
      </c>
      <c r="S1296" s="14">
        <f t="shared" ca="1" si="270"/>
        <v>713168.79</v>
      </c>
      <c r="T1296" s="14">
        <f t="shared" ca="1" si="271"/>
        <v>6168712.0300000003</v>
      </c>
      <c r="U1296" s="14" t="str">
        <f t="shared" ca="1" si="272"/>
        <v>0A3F507E-1B4C-32B8-E044-0003BA298018</v>
      </c>
    </row>
    <row r="1297" spans="1:21" s="14" customFormat="1" x14ac:dyDescent="0.25">
      <c r="A1297" s="14">
        <f t="shared" si="260"/>
        <v>1297</v>
      </c>
      <c r="B1297" s="14" t="str">
        <f t="shared" ca="1" si="261"/>
        <v>5121A335-C060-4CE1-81DA-B9E680C7079F</v>
      </c>
      <c r="C1297" s="14" t="str">
        <f t="shared" ca="1" si="262"/>
        <v>Vejlegårdsparken</v>
      </c>
      <c r="D1297" s="14" t="str">
        <f t="shared" ca="1" si="263"/>
        <v>34</v>
      </c>
      <c r="E1297" s="14" t="str">
        <f t="shared" ca="1" si="264"/>
        <v>3æ</v>
      </c>
      <c r="F1297" s="1">
        <f t="shared" ca="1" si="265"/>
        <v>140</v>
      </c>
      <c r="G1297" s="1">
        <f t="shared" ca="1" si="266"/>
        <v>1578</v>
      </c>
      <c r="H1297" s="1">
        <f t="shared" ca="1" si="267"/>
        <v>1966</v>
      </c>
      <c r="I1297" s="1" t="str">
        <f ca="1">INDEX(Relationstabel!$C$3:$K$10,MATCH(INDIRECT($A$1&amp;"J"&amp;A1297),Relationstabel!$A$3:$A$10,0),MATCH(IFERROR(VALUE(INDIRECT($A$1&amp;"K"&amp;A1297)),0),Relationstabel!$C$1:$K$1,0))</f>
        <v>Fjernvarme/ Blokvarme</v>
      </c>
      <c r="J1297" s="1" t="str">
        <f ca="1">INDEX(Anvendelseskode!B:B,MATCH($F1297,Anvendelseskode!$A:$A,0))</f>
        <v>Etageboligbebyggelse</v>
      </c>
      <c r="K1297" s="1" t="str">
        <f ca="1">INDEX(Anvendelseskode!C:C,MATCH($F1297,Anvendelseskode!$A:$A,0))</f>
        <v>Etageboligbebyggelse</v>
      </c>
      <c r="L1297" s="1" t="str">
        <f ca="1">INDEX(Anvendelseskode!D:D,MATCH($F1297,Anvendelseskode!$A:$A,0))</f>
        <v>Private husholdninger</v>
      </c>
      <c r="M1297" s="1" t="str">
        <f ca="1">IFERROR(INDEX(SBi!$2:$2,MATCH(H1297,SBi!$1:$1,1)),SBi!$K$2)</f>
        <v>1961-1972</v>
      </c>
      <c r="N1297" s="1">
        <f ca="1">INDEX(SBi!$C$3:$K$28,MATCH(F1297,SBi!$B$3:$B$28,0),MATCH(M1297,SBi!$C$2:$K$2,0))</f>
        <v>132.30000000000001</v>
      </c>
      <c r="O1297" s="16">
        <f t="shared" ca="1" si="268"/>
        <v>208.76940000000002</v>
      </c>
      <c r="P1297" s="16" t="str">
        <f ca="1">IFERROR(INDEX(VpD!$2:$2,MATCH(H1297,VpD!$1:$1,1)),VpD!$I$2)</f>
        <v>1961-1972</v>
      </c>
      <c r="Q1297" s="1">
        <f ca="1">INDEX(VpD!$C$3:$I$27,MATCH(F1297,VpD!$B$3:$B$27,0),MATCH(P1297,VpD!$C$2:$I$2,0))</f>
        <v>126</v>
      </c>
      <c r="R1297" s="16">
        <f t="shared" ca="1" si="269"/>
        <v>198.828</v>
      </c>
      <c r="S1297" s="14">
        <f t="shared" ca="1" si="270"/>
        <v>712948.47</v>
      </c>
      <c r="T1297" s="14">
        <f t="shared" ca="1" si="271"/>
        <v>6169415.9199999999</v>
      </c>
      <c r="U1297" s="14" t="str">
        <f t="shared" ca="1" si="272"/>
        <v>0A3F507E-244C-32B8-E044-0003BA298018</v>
      </c>
    </row>
    <row r="1298" spans="1:21" s="14" customFormat="1" x14ac:dyDescent="0.25">
      <c r="A1298" s="14">
        <f t="shared" si="260"/>
        <v>1298</v>
      </c>
      <c r="B1298" s="14" t="str">
        <f t="shared" ca="1" si="261"/>
        <v>616F2ABE-6787-4322-BF8D-2F2ACC24464F</v>
      </c>
      <c r="C1298" s="14" t="str">
        <f t="shared" ca="1" si="262"/>
        <v>Rendsagervej</v>
      </c>
      <c r="D1298" s="14" t="str">
        <f t="shared" ca="1" si="263"/>
        <v>263</v>
      </c>
      <c r="E1298" s="14" t="str">
        <f t="shared" ca="1" si="264"/>
        <v>9kp</v>
      </c>
      <c r="F1298" s="1">
        <f t="shared" ca="1" si="265"/>
        <v>120</v>
      </c>
      <c r="G1298" s="1">
        <f t="shared" ca="1" si="266"/>
        <v>109</v>
      </c>
      <c r="H1298" s="1">
        <f t="shared" ca="1" si="267"/>
        <v>1973</v>
      </c>
      <c r="I1298" s="1" t="str">
        <f ca="1">INDEX(Relationstabel!$C$3:$K$10,MATCH(INDIRECT($A$1&amp;"J"&amp;A1298),Relationstabel!$A$3:$A$10,0),MATCH(IFERROR(VALUE(INDIRECT($A$1&amp;"K"&amp;A1298)),0),Relationstabel!$C$1:$K$1,0))</f>
        <v>Naturgas</v>
      </c>
      <c r="J1298" s="1" t="str">
        <f ca="1">INDEX(Anvendelseskode!B:B,MATCH($F1298,Anvendelseskode!$A:$A,0))</f>
        <v>Fritliggende enfamilieshus (parcelhus)</v>
      </c>
      <c r="K1298" s="1" t="str">
        <f ca="1">INDEX(Anvendelseskode!C:C,MATCH($F1298,Anvendelseskode!$A:$A,0))</f>
        <v>Parcelhuse</v>
      </c>
      <c r="L1298" s="1" t="str">
        <f ca="1">INDEX(Anvendelseskode!D:D,MATCH($F1298,Anvendelseskode!$A:$A,0))</f>
        <v>Private husholdninger</v>
      </c>
      <c r="M1298" s="1" t="str">
        <f ca="1">IFERROR(INDEX(SBi!$2:$2,MATCH(H1298,SBi!$1:$1,1)),SBi!$K$2)</f>
        <v>1973-1978</v>
      </c>
      <c r="N1298" s="1">
        <f ca="1">INDEX(SBi!$C$3:$K$28,MATCH(F1298,SBi!$B$3:$B$28,0),MATCH(M1298,SBi!$C$2:$K$2,0))</f>
        <v>119.8</v>
      </c>
      <c r="O1298" s="16">
        <f t="shared" ca="1" si="268"/>
        <v>13.058199999999999</v>
      </c>
      <c r="P1298" s="16" t="str">
        <f ca="1">IFERROR(INDEX(VpD!$2:$2,MATCH(H1298,VpD!$1:$1,1)),VpD!$I$2)</f>
        <v>1973-1978</v>
      </c>
      <c r="Q1298" s="1">
        <f ca="1">INDEX(VpD!$C$3:$I$27,MATCH(F1298,VpD!$B$3:$B$27,0),MATCH(P1298,VpD!$C$2:$I$2,0))</f>
        <v>117</v>
      </c>
      <c r="R1298" s="16">
        <f t="shared" ca="1" si="269"/>
        <v>12.753</v>
      </c>
      <c r="S1298" s="14">
        <f t="shared" ca="1" si="270"/>
        <v>710676.39</v>
      </c>
      <c r="T1298" s="14">
        <f t="shared" ca="1" si="271"/>
        <v>6171954.5099999998</v>
      </c>
      <c r="U1298" s="14" t="str">
        <f t="shared" ca="1" si="272"/>
        <v>0A3F507E-2055-32B8-E044-0003BA298018</v>
      </c>
    </row>
    <row r="1299" spans="1:21" s="14" customFormat="1" x14ac:dyDescent="0.25">
      <c r="A1299" s="14">
        <f t="shared" si="260"/>
        <v>1299</v>
      </c>
      <c r="B1299" s="14" t="str">
        <f t="shared" ca="1" si="261"/>
        <v>25E4F921-0AAD-4BA5-B52C-910476E2045A</v>
      </c>
      <c r="C1299" s="14" t="str">
        <f t="shared" ca="1" si="262"/>
        <v>Møllestensvej</v>
      </c>
      <c r="D1299" s="14" t="str">
        <f t="shared" ca="1" si="263"/>
        <v>7</v>
      </c>
      <c r="E1299" s="14" t="str">
        <f t="shared" ca="1" si="264"/>
        <v>7ef</v>
      </c>
      <c r="F1299" s="1">
        <f t="shared" ca="1" si="265"/>
        <v>120</v>
      </c>
      <c r="G1299" s="1">
        <f t="shared" ca="1" si="266"/>
        <v>143</v>
      </c>
      <c r="H1299" s="1">
        <f t="shared" ca="1" si="267"/>
        <v>1988</v>
      </c>
      <c r="I1299" s="1" t="str">
        <f ca="1">INDEX(Relationstabel!$C$3:$K$10,MATCH(INDIRECT($A$1&amp;"J"&amp;A1299),Relationstabel!$A$3:$A$10,0),MATCH(IFERROR(VALUE(INDIRECT($A$1&amp;"K"&amp;A1299)),0),Relationstabel!$C$1:$K$1,0))</f>
        <v>Naturgas</v>
      </c>
      <c r="J1299" s="1" t="str">
        <f ca="1">INDEX(Anvendelseskode!B:B,MATCH($F1299,Anvendelseskode!$A:$A,0))</f>
        <v>Fritliggende enfamilieshus (parcelhus)</v>
      </c>
      <c r="K1299" s="1" t="str">
        <f ca="1">INDEX(Anvendelseskode!C:C,MATCH($F1299,Anvendelseskode!$A:$A,0))</f>
        <v>Parcelhuse</v>
      </c>
      <c r="L1299" s="1" t="str">
        <f ca="1">INDEX(Anvendelseskode!D:D,MATCH($F1299,Anvendelseskode!$A:$A,0))</f>
        <v>Private husholdninger</v>
      </c>
      <c r="M1299" s="1" t="str">
        <f ca="1">IFERROR(INDEX(SBi!$2:$2,MATCH(H1299,SBi!$1:$1,1)),SBi!$K$2)</f>
        <v>1979-1998</v>
      </c>
      <c r="N1299" s="1">
        <f ca="1">INDEX(SBi!$C$3:$K$28,MATCH(F1299,SBi!$B$3:$B$28,0),MATCH(M1299,SBi!$C$2:$K$2,0))</f>
        <v>105.4</v>
      </c>
      <c r="O1299" s="16">
        <f t="shared" ca="1" si="268"/>
        <v>15.0722</v>
      </c>
      <c r="P1299" s="16" t="str">
        <f ca="1">IFERROR(INDEX(VpD!$2:$2,MATCH(H1299,VpD!$1:$1,1)),VpD!$I$2)</f>
        <v>1979-1998</v>
      </c>
      <c r="Q1299" s="1">
        <f ca="1">INDEX(VpD!$C$3:$I$27,MATCH(F1299,VpD!$B$3:$B$27,0),MATCH(P1299,VpD!$C$2:$I$2,0))</f>
        <v>90</v>
      </c>
      <c r="R1299" s="16">
        <f t="shared" ca="1" si="269"/>
        <v>12.87</v>
      </c>
      <c r="S1299" s="14">
        <f t="shared" ca="1" si="270"/>
        <v>711777.09</v>
      </c>
      <c r="T1299" s="14">
        <f t="shared" ca="1" si="271"/>
        <v>6170327.5899999999</v>
      </c>
      <c r="U1299" s="14" t="str">
        <f t="shared" ca="1" si="272"/>
        <v>0A3F507E-1D56-32B8-E044-0003BA298018</v>
      </c>
    </row>
    <row r="1300" spans="1:21" s="14" customFormat="1" x14ac:dyDescent="0.25">
      <c r="A1300" s="14">
        <f t="shared" si="260"/>
        <v>1300</v>
      </c>
      <c r="B1300" s="14" t="str">
        <f t="shared" ca="1" si="261"/>
        <v>0BF22433-0BA1-4F4D-BE87-1D496B622D93</v>
      </c>
      <c r="C1300" s="14" t="str">
        <f t="shared" ca="1" si="262"/>
        <v>Humlebo</v>
      </c>
      <c r="D1300" s="14" t="str">
        <f t="shared" ca="1" si="263"/>
        <v>21</v>
      </c>
      <c r="E1300" s="14" t="str">
        <f t="shared" ca="1" si="264"/>
        <v>6æe</v>
      </c>
      <c r="F1300" s="1">
        <f t="shared" ca="1" si="265"/>
        <v>130</v>
      </c>
      <c r="G1300" s="1">
        <f t="shared" ca="1" si="266"/>
        <v>109</v>
      </c>
      <c r="H1300" s="1">
        <f t="shared" ca="1" si="267"/>
        <v>1978</v>
      </c>
      <c r="I1300" s="1" t="str">
        <f ca="1">INDEX(Relationstabel!$C$3:$K$10,MATCH(INDIRECT($A$1&amp;"J"&amp;A1300),Relationstabel!$A$3:$A$10,0),MATCH(IFERROR(VALUE(INDIRECT($A$1&amp;"K"&amp;A1300)),0),Relationstabel!$C$1:$K$1,0))</f>
        <v>Fjernvarme/ Blokvarme</v>
      </c>
      <c r="J1300" s="1" t="str">
        <f ca="1">INDEX(Anvendelseskode!B:B,MATCH($F1300,Anvendelseskode!$A:$A,0))</f>
        <v>Række-, kæde-, dobbelthus (lodret adskillelse mellem enhederne)</v>
      </c>
      <c r="K1300" s="1" t="str">
        <f ca="1">INDEX(Anvendelseskode!C:C,MATCH($F1300,Anvendelseskode!$A:$A,0))</f>
        <v>Række-, kæde og dobbelthuse</v>
      </c>
      <c r="L1300" s="1" t="str">
        <f ca="1">INDEX(Anvendelseskode!D:D,MATCH($F1300,Anvendelseskode!$A:$A,0))</f>
        <v>Private husholdninger</v>
      </c>
      <c r="M1300" s="1" t="str">
        <f ca="1">IFERROR(INDEX(SBi!$2:$2,MATCH(H1300,SBi!$1:$1,1)),SBi!$K$2)</f>
        <v>1973-1978</v>
      </c>
      <c r="N1300" s="1">
        <f ca="1">INDEX(SBi!$C$3:$K$28,MATCH(F1300,SBi!$B$3:$B$28,0),MATCH(M1300,SBi!$C$2:$K$2,0))</f>
        <v>112.6</v>
      </c>
      <c r="O1300" s="16">
        <f t="shared" ca="1" si="268"/>
        <v>12.273399999999999</v>
      </c>
      <c r="P1300" s="16" t="str">
        <f ca="1">IFERROR(INDEX(VpD!$2:$2,MATCH(H1300,VpD!$1:$1,1)),VpD!$I$2)</f>
        <v>1973-1978</v>
      </c>
      <c r="Q1300" s="1">
        <f ca="1">INDEX(VpD!$C$3:$I$27,MATCH(F1300,VpD!$B$3:$B$27,0),MATCH(P1300,VpD!$C$2:$I$2,0))</f>
        <v>98</v>
      </c>
      <c r="R1300" s="16">
        <f t="shared" ca="1" si="269"/>
        <v>10.682</v>
      </c>
      <c r="S1300" s="14">
        <f t="shared" ca="1" si="270"/>
        <v>713535.18</v>
      </c>
      <c r="T1300" s="14">
        <f t="shared" ca="1" si="271"/>
        <v>6169783.04</v>
      </c>
      <c r="U1300" s="14" t="str">
        <f t="shared" ca="1" si="272"/>
        <v>0A3F507E-1946-32B8-E044-0003BA298018</v>
      </c>
    </row>
    <row r="1301" spans="1:21" s="14" customFormat="1" x14ac:dyDescent="0.25">
      <c r="A1301" s="14">
        <f t="shared" si="260"/>
        <v>1301</v>
      </c>
      <c r="B1301" s="14" t="str">
        <f t="shared" ca="1" si="261"/>
        <v>0BD4D024-79DA-4610-8CA5-D2D720F7BD47</v>
      </c>
      <c r="C1301" s="14" t="str">
        <f t="shared" ca="1" si="262"/>
        <v>Hyttekrogen</v>
      </c>
      <c r="D1301" s="14" t="str">
        <f t="shared" ca="1" si="263"/>
        <v>2</v>
      </c>
      <c r="E1301" s="14" t="str">
        <f t="shared" ca="1" si="264"/>
        <v>24by</v>
      </c>
      <c r="F1301" s="1">
        <f t="shared" ca="1" si="265"/>
        <v>120</v>
      </c>
      <c r="G1301" s="1">
        <f t="shared" ca="1" si="266"/>
        <v>118</v>
      </c>
      <c r="H1301" s="1">
        <f t="shared" ca="1" si="267"/>
        <v>1990</v>
      </c>
      <c r="I1301" s="1" t="str">
        <f ca="1">INDEX(Relationstabel!$C$3:$K$10,MATCH(INDIRECT($A$1&amp;"J"&amp;A1301),Relationstabel!$A$3:$A$10,0),MATCH(IFERROR(VALUE(INDIRECT($A$1&amp;"K"&amp;A1301)),0),Relationstabel!$C$1:$K$1,0))</f>
        <v>Naturgas</v>
      </c>
      <c r="J1301" s="1" t="str">
        <f ca="1">INDEX(Anvendelseskode!B:B,MATCH($F1301,Anvendelseskode!$A:$A,0))</f>
        <v>Fritliggende enfamilieshus (parcelhus)</v>
      </c>
      <c r="K1301" s="1" t="str">
        <f ca="1">INDEX(Anvendelseskode!C:C,MATCH($F1301,Anvendelseskode!$A:$A,0))</f>
        <v>Parcelhuse</v>
      </c>
      <c r="L1301" s="1" t="str">
        <f ca="1">INDEX(Anvendelseskode!D:D,MATCH($F1301,Anvendelseskode!$A:$A,0))</f>
        <v>Private husholdninger</v>
      </c>
      <c r="M1301" s="1" t="str">
        <f ca="1">IFERROR(INDEX(SBi!$2:$2,MATCH(H1301,SBi!$1:$1,1)),SBi!$K$2)</f>
        <v>1979-1998</v>
      </c>
      <c r="N1301" s="1">
        <f ca="1">INDEX(SBi!$C$3:$K$28,MATCH(F1301,SBi!$B$3:$B$28,0),MATCH(M1301,SBi!$C$2:$K$2,0))</f>
        <v>105.4</v>
      </c>
      <c r="O1301" s="16">
        <f t="shared" ca="1" si="268"/>
        <v>12.437200000000001</v>
      </c>
      <c r="P1301" s="16" t="str">
        <f ca="1">IFERROR(INDEX(VpD!$2:$2,MATCH(H1301,VpD!$1:$1,1)),VpD!$I$2)</f>
        <v>1979-1998</v>
      </c>
      <c r="Q1301" s="1">
        <f ca="1">INDEX(VpD!$C$3:$I$27,MATCH(F1301,VpD!$B$3:$B$27,0),MATCH(P1301,VpD!$C$2:$I$2,0))</f>
        <v>90</v>
      </c>
      <c r="R1301" s="16">
        <f t="shared" ca="1" si="269"/>
        <v>10.62</v>
      </c>
      <c r="S1301" s="14">
        <f t="shared" ca="1" si="270"/>
        <v>713885.13</v>
      </c>
      <c r="T1301" s="14">
        <f t="shared" ca="1" si="271"/>
        <v>6168988.6299999999</v>
      </c>
      <c r="U1301" s="14" t="str">
        <f t="shared" ca="1" si="272"/>
        <v>0A3F507E-1A46-32B8-E044-0003BA298018</v>
      </c>
    </row>
    <row r="1302" spans="1:21" s="14" customFormat="1" x14ac:dyDescent="0.25">
      <c r="A1302" s="14">
        <f t="shared" si="260"/>
        <v>1302</v>
      </c>
      <c r="B1302" s="14" t="str">
        <f t="shared" ca="1" si="261"/>
        <v>E97E298E-34F2-4B24-96F8-7972C3F9742E</v>
      </c>
      <c r="C1302" s="14" t="str">
        <f t="shared" ca="1" si="262"/>
        <v>Tandrupvej</v>
      </c>
      <c r="D1302" s="14" t="str">
        <f t="shared" ca="1" si="263"/>
        <v>7</v>
      </c>
      <c r="E1302" s="14" t="str">
        <f t="shared" ca="1" si="264"/>
        <v>18hf</v>
      </c>
      <c r="F1302" s="1">
        <f t="shared" ca="1" si="265"/>
        <v>120</v>
      </c>
      <c r="G1302" s="1">
        <f t="shared" ca="1" si="266"/>
        <v>213</v>
      </c>
      <c r="H1302" s="1">
        <f t="shared" ca="1" si="267"/>
        <v>1973</v>
      </c>
      <c r="I1302" s="1" t="str">
        <f ca="1">INDEX(Relationstabel!$C$3:$K$10,MATCH(INDIRECT($A$1&amp;"J"&amp;A1302),Relationstabel!$A$3:$A$10,0),MATCH(IFERROR(VALUE(INDIRECT($A$1&amp;"K"&amp;A1302)),0),Relationstabel!$C$1:$K$1,0))</f>
        <v>Naturgas</v>
      </c>
      <c r="J1302" s="1" t="str">
        <f ca="1">INDEX(Anvendelseskode!B:B,MATCH($F1302,Anvendelseskode!$A:$A,0))</f>
        <v>Fritliggende enfamilieshus (parcelhus)</v>
      </c>
      <c r="K1302" s="1" t="str">
        <f ca="1">INDEX(Anvendelseskode!C:C,MATCH($F1302,Anvendelseskode!$A:$A,0))</f>
        <v>Parcelhuse</v>
      </c>
      <c r="L1302" s="1" t="str">
        <f ca="1">INDEX(Anvendelseskode!D:D,MATCH($F1302,Anvendelseskode!$A:$A,0))</f>
        <v>Private husholdninger</v>
      </c>
      <c r="M1302" s="1" t="str">
        <f ca="1">IFERROR(INDEX(SBi!$2:$2,MATCH(H1302,SBi!$1:$1,1)),SBi!$K$2)</f>
        <v>1973-1978</v>
      </c>
      <c r="N1302" s="1">
        <f ca="1">INDEX(SBi!$C$3:$K$28,MATCH(F1302,SBi!$B$3:$B$28,0),MATCH(M1302,SBi!$C$2:$K$2,0))</f>
        <v>119.8</v>
      </c>
      <c r="O1302" s="16">
        <f t="shared" ca="1" si="268"/>
        <v>25.517399999999999</v>
      </c>
      <c r="P1302" s="16" t="str">
        <f ca="1">IFERROR(INDEX(VpD!$2:$2,MATCH(H1302,VpD!$1:$1,1)),VpD!$I$2)</f>
        <v>1973-1978</v>
      </c>
      <c r="Q1302" s="1">
        <f ca="1">INDEX(VpD!$C$3:$I$27,MATCH(F1302,VpD!$B$3:$B$27,0),MATCH(P1302,VpD!$C$2:$I$2,0))</f>
        <v>117</v>
      </c>
      <c r="R1302" s="16">
        <f t="shared" ca="1" si="269"/>
        <v>24.920999999999999</v>
      </c>
      <c r="S1302" s="14">
        <f t="shared" ca="1" si="270"/>
        <v>712359.84</v>
      </c>
      <c r="T1302" s="14">
        <f t="shared" ca="1" si="271"/>
        <v>6169011.5300000003</v>
      </c>
      <c r="U1302" s="14" t="str">
        <f t="shared" ca="1" si="272"/>
        <v>0A3F507E-234C-32B8-E044-0003BA298018</v>
      </c>
    </row>
    <row r="1303" spans="1:21" s="14" customFormat="1" x14ac:dyDescent="0.25">
      <c r="A1303" s="14">
        <f t="shared" si="260"/>
        <v>1303</v>
      </c>
      <c r="B1303" s="14" t="str">
        <f t="shared" ca="1" si="261"/>
        <v>8D586A11-AC83-4775-BFE2-4A269AB6BFA3</v>
      </c>
      <c r="C1303" s="14" t="str">
        <f t="shared" ca="1" si="262"/>
        <v>Bjørnebo</v>
      </c>
      <c r="D1303" s="14" t="str">
        <f t="shared" ca="1" si="263"/>
        <v>24</v>
      </c>
      <c r="E1303" s="14" t="str">
        <f t="shared" ca="1" si="264"/>
        <v>6or</v>
      </c>
      <c r="F1303" s="1">
        <f t="shared" ca="1" si="265"/>
        <v>130</v>
      </c>
      <c r="G1303" s="1">
        <f t="shared" ca="1" si="266"/>
        <v>102</v>
      </c>
      <c r="H1303" s="1">
        <f t="shared" ca="1" si="267"/>
        <v>1977</v>
      </c>
      <c r="I1303" s="1" t="str">
        <f ca="1">INDEX(Relationstabel!$C$3:$K$10,MATCH(INDIRECT($A$1&amp;"J"&amp;A1303),Relationstabel!$A$3:$A$10,0),MATCH(IFERROR(VALUE(INDIRECT($A$1&amp;"K"&amp;A1303)),0),Relationstabel!$C$1:$K$1,0))</f>
        <v>Fjernvarme/ Blokvarme</v>
      </c>
      <c r="J1303" s="1" t="str">
        <f ca="1">INDEX(Anvendelseskode!B:B,MATCH($F1303,Anvendelseskode!$A:$A,0))</f>
        <v>Række-, kæde-, dobbelthus (lodret adskillelse mellem enhederne)</v>
      </c>
      <c r="K1303" s="1" t="str">
        <f ca="1">INDEX(Anvendelseskode!C:C,MATCH($F1303,Anvendelseskode!$A:$A,0))</f>
        <v>Række-, kæde og dobbelthuse</v>
      </c>
      <c r="L1303" s="1" t="str">
        <f ca="1">INDEX(Anvendelseskode!D:D,MATCH($F1303,Anvendelseskode!$A:$A,0))</f>
        <v>Private husholdninger</v>
      </c>
      <c r="M1303" s="1" t="str">
        <f ca="1">IFERROR(INDEX(SBi!$2:$2,MATCH(H1303,SBi!$1:$1,1)),SBi!$K$2)</f>
        <v>1973-1978</v>
      </c>
      <c r="N1303" s="1">
        <f ca="1">INDEX(SBi!$C$3:$K$28,MATCH(F1303,SBi!$B$3:$B$28,0),MATCH(M1303,SBi!$C$2:$K$2,0))</f>
        <v>112.6</v>
      </c>
      <c r="O1303" s="16">
        <f t="shared" ca="1" si="268"/>
        <v>11.485199999999999</v>
      </c>
      <c r="P1303" s="16" t="str">
        <f ca="1">IFERROR(INDEX(VpD!$2:$2,MATCH(H1303,VpD!$1:$1,1)),VpD!$I$2)</f>
        <v>1973-1978</v>
      </c>
      <c r="Q1303" s="1">
        <f ca="1">INDEX(VpD!$C$3:$I$27,MATCH(F1303,VpD!$B$3:$B$27,0),MATCH(P1303,VpD!$C$2:$I$2,0))</f>
        <v>98</v>
      </c>
      <c r="R1303" s="16">
        <f t="shared" ca="1" si="269"/>
        <v>9.9960000000000004</v>
      </c>
      <c r="S1303" s="14">
        <f t="shared" ca="1" si="270"/>
        <v>713541.53</v>
      </c>
      <c r="T1303" s="14">
        <f t="shared" ca="1" si="271"/>
        <v>6169509.5999999996</v>
      </c>
      <c r="U1303" s="14" t="str">
        <f t="shared" ca="1" si="272"/>
        <v>0A3F507E-154F-32B8-E044-0003BA298018</v>
      </c>
    </row>
    <row r="1304" spans="1:21" s="14" customFormat="1" x14ac:dyDescent="0.25">
      <c r="A1304" s="14">
        <f t="shared" si="260"/>
        <v>1304</v>
      </c>
      <c r="B1304" s="14" t="str">
        <f t="shared" ca="1" si="261"/>
        <v>ADB5E053-54C6-470D-9210-6F959951E028</v>
      </c>
      <c r="C1304" s="14" t="str">
        <f t="shared" ca="1" si="262"/>
        <v>Bøgstedvej</v>
      </c>
      <c r="D1304" s="14" t="str">
        <f t="shared" ca="1" si="263"/>
        <v>18</v>
      </c>
      <c r="E1304" s="14" t="str">
        <f t="shared" ca="1" si="264"/>
        <v>24il</v>
      </c>
      <c r="F1304" s="1">
        <f t="shared" ca="1" si="265"/>
        <v>130</v>
      </c>
      <c r="G1304" s="1">
        <f t="shared" ca="1" si="266"/>
        <v>124</v>
      </c>
      <c r="H1304" s="1">
        <f t="shared" ca="1" si="267"/>
        <v>1979</v>
      </c>
      <c r="I1304" s="1" t="str">
        <f ca="1">INDEX(Relationstabel!$C$3:$K$10,MATCH(INDIRECT($A$1&amp;"J"&amp;A1304),Relationstabel!$A$3:$A$10,0),MATCH(IFERROR(VALUE(INDIRECT($A$1&amp;"K"&amp;A1304)),0),Relationstabel!$C$1:$K$1,0))</f>
        <v>Naturgas</v>
      </c>
      <c r="J1304" s="1" t="str">
        <f ca="1">INDEX(Anvendelseskode!B:B,MATCH($F1304,Anvendelseskode!$A:$A,0))</f>
        <v>Række-, kæde-, dobbelthus (lodret adskillelse mellem enhederne)</v>
      </c>
      <c r="K1304" s="1" t="str">
        <f ca="1">INDEX(Anvendelseskode!C:C,MATCH($F1304,Anvendelseskode!$A:$A,0))</f>
        <v>Række-, kæde og dobbelthuse</v>
      </c>
      <c r="L1304" s="1" t="str">
        <f ca="1">INDEX(Anvendelseskode!D:D,MATCH($F1304,Anvendelseskode!$A:$A,0))</f>
        <v>Private husholdninger</v>
      </c>
      <c r="M1304" s="1" t="str">
        <f ca="1">IFERROR(INDEX(SBi!$2:$2,MATCH(H1304,SBi!$1:$1,1)),SBi!$K$2)</f>
        <v>1979-1998</v>
      </c>
      <c r="N1304" s="1">
        <f ca="1">INDEX(SBi!$C$3:$K$28,MATCH(F1304,SBi!$B$3:$B$28,0),MATCH(M1304,SBi!$C$2:$K$2,0))</f>
        <v>96.8</v>
      </c>
      <c r="O1304" s="16">
        <f t="shared" ca="1" si="268"/>
        <v>12.0032</v>
      </c>
      <c r="P1304" s="16" t="str">
        <f ca="1">IFERROR(INDEX(VpD!$2:$2,MATCH(H1304,VpD!$1:$1,1)),VpD!$I$2)</f>
        <v>1979-1998</v>
      </c>
      <c r="Q1304" s="1">
        <f ca="1">INDEX(VpD!$C$3:$I$27,MATCH(F1304,VpD!$B$3:$B$27,0),MATCH(P1304,VpD!$C$2:$I$2,0))</f>
        <v>74</v>
      </c>
      <c r="R1304" s="16">
        <f t="shared" ca="1" si="269"/>
        <v>9.1760000000000002</v>
      </c>
      <c r="S1304" s="14">
        <f t="shared" ca="1" si="270"/>
        <v>714171.28</v>
      </c>
      <c r="T1304" s="14">
        <f t="shared" ca="1" si="271"/>
        <v>6168731.3700000001</v>
      </c>
      <c r="U1304" s="14" t="str">
        <f t="shared" ca="1" si="272"/>
        <v>0A3F507E-164F-32B8-E044-0003BA298018</v>
      </c>
    </row>
    <row r="1305" spans="1:21" s="14" customFormat="1" x14ac:dyDescent="0.25">
      <c r="A1305" s="14">
        <f t="shared" si="260"/>
        <v>1305</v>
      </c>
      <c r="B1305" s="14" t="str">
        <f t="shared" ca="1" si="261"/>
        <v>916A825D-1E90-408D-913F-62BEA047BBCD</v>
      </c>
      <c r="C1305" s="14" t="str">
        <f t="shared" ca="1" si="262"/>
        <v>Hyrdeengen</v>
      </c>
      <c r="D1305" s="14" t="str">
        <f t="shared" ca="1" si="263"/>
        <v>9</v>
      </c>
      <c r="E1305" s="14" t="str">
        <f t="shared" ca="1" si="264"/>
        <v>16eu</v>
      </c>
      <c r="F1305" s="1">
        <f t="shared" ca="1" si="265"/>
        <v>130</v>
      </c>
      <c r="G1305" s="1">
        <f t="shared" ca="1" si="266"/>
        <v>131</v>
      </c>
      <c r="H1305" s="1">
        <f t="shared" ca="1" si="267"/>
        <v>1978</v>
      </c>
      <c r="I1305" s="1" t="str">
        <f ca="1">INDEX(Relationstabel!$C$3:$K$10,MATCH(INDIRECT($A$1&amp;"J"&amp;A1305),Relationstabel!$A$3:$A$10,0),MATCH(IFERROR(VALUE(INDIRECT($A$1&amp;"K"&amp;A1305)),0),Relationstabel!$C$1:$K$1,0))</f>
        <v>Fjernvarme/ Blokvarme</v>
      </c>
      <c r="J1305" s="1" t="str">
        <f ca="1">INDEX(Anvendelseskode!B:B,MATCH($F1305,Anvendelseskode!$A:$A,0))</f>
        <v>Række-, kæde-, dobbelthus (lodret adskillelse mellem enhederne)</v>
      </c>
      <c r="K1305" s="1" t="str">
        <f ca="1">INDEX(Anvendelseskode!C:C,MATCH($F1305,Anvendelseskode!$A:$A,0))</f>
        <v>Række-, kæde og dobbelthuse</v>
      </c>
      <c r="L1305" s="1" t="str">
        <f ca="1">INDEX(Anvendelseskode!D:D,MATCH($F1305,Anvendelseskode!$A:$A,0))</f>
        <v>Private husholdninger</v>
      </c>
      <c r="M1305" s="1" t="str">
        <f ca="1">IFERROR(INDEX(SBi!$2:$2,MATCH(H1305,SBi!$1:$1,1)),SBi!$K$2)</f>
        <v>1973-1978</v>
      </c>
      <c r="N1305" s="1">
        <f ca="1">INDEX(SBi!$C$3:$K$28,MATCH(F1305,SBi!$B$3:$B$28,0),MATCH(M1305,SBi!$C$2:$K$2,0))</f>
        <v>112.6</v>
      </c>
      <c r="O1305" s="16">
        <f t="shared" ca="1" si="268"/>
        <v>14.750599999999999</v>
      </c>
      <c r="P1305" s="16" t="str">
        <f ca="1">IFERROR(INDEX(VpD!$2:$2,MATCH(H1305,VpD!$1:$1,1)),VpD!$I$2)</f>
        <v>1973-1978</v>
      </c>
      <c r="Q1305" s="1">
        <f ca="1">INDEX(VpD!$C$3:$I$27,MATCH(F1305,VpD!$B$3:$B$27,0),MATCH(P1305,VpD!$C$2:$I$2,0))</f>
        <v>98</v>
      </c>
      <c r="R1305" s="16">
        <f t="shared" ca="1" si="269"/>
        <v>12.837999999999999</v>
      </c>
      <c r="S1305" s="14">
        <f t="shared" ca="1" si="270"/>
        <v>711815.99</v>
      </c>
      <c r="T1305" s="14">
        <f t="shared" ca="1" si="271"/>
        <v>6172578.8600000003</v>
      </c>
      <c r="U1305" s="14" t="str">
        <f t="shared" ca="1" si="272"/>
        <v>0A3F507E-1955-32B8-E044-0003BA298018</v>
      </c>
    </row>
    <row r="1306" spans="1:21" s="14" customFormat="1" x14ac:dyDescent="0.25">
      <c r="A1306" s="14">
        <f t="shared" si="260"/>
        <v>1306</v>
      </c>
      <c r="B1306" s="14" t="str">
        <f t="shared" ca="1" si="261"/>
        <v>E9B622D8-D6A0-4F32-934E-8E6BEECC6843</v>
      </c>
      <c r="C1306" s="14" t="str">
        <f t="shared" ca="1" si="262"/>
        <v>Hyttekrogen</v>
      </c>
      <c r="D1306" s="14" t="str">
        <f t="shared" ca="1" si="263"/>
        <v>17</v>
      </c>
      <c r="E1306" s="14" t="str">
        <f t="shared" ca="1" si="264"/>
        <v>24cs</v>
      </c>
      <c r="F1306" s="1">
        <f t="shared" ca="1" si="265"/>
        <v>120</v>
      </c>
      <c r="G1306" s="1">
        <f t="shared" ca="1" si="266"/>
        <v>122</v>
      </c>
      <c r="H1306" s="1">
        <f t="shared" ca="1" si="267"/>
        <v>1957</v>
      </c>
      <c r="I1306" s="1" t="str">
        <f ca="1">INDEX(Relationstabel!$C$3:$K$10,MATCH(INDIRECT($A$1&amp;"J"&amp;A1306),Relationstabel!$A$3:$A$10,0),MATCH(IFERROR(VALUE(INDIRECT($A$1&amp;"K"&amp;A1306)),0),Relationstabel!$C$1:$K$1,0))</f>
        <v>Olie</v>
      </c>
      <c r="J1306" s="1" t="str">
        <f ca="1">INDEX(Anvendelseskode!B:B,MATCH($F1306,Anvendelseskode!$A:$A,0))</f>
        <v>Fritliggende enfamilieshus (parcelhus)</v>
      </c>
      <c r="K1306" s="1" t="str">
        <f ca="1">INDEX(Anvendelseskode!C:C,MATCH($F1306,Anvendelseskode!$A:$A,0))</f>
        <v>Parcelhuse</v>
      </c>
      <c r="L1306" s="1" t="str">
        <f ca="1">INDEX(Anvendelseskode!D:D,MATCH($F1306,Anvendelseskode!$A:$A,0))</f>
        <v>Private husholdninger</v>
      </c>
      <c r="M1306" s="1" t="str">
        <f ca="1">IFERROR(INDEX(SBi!$2:$2,MATCH(H1306,SBi!$1:$1,1)),SBi!$K$2)</f>
        <v>1951-1960</v>
      </c>
      <c r="N1306" s="1">
        <f ca="1">INDEX(SBi!$C$3:$K$28,MATCH(F1306,SBi!$B$3:$B$28,0),MATCH(M1306,SBi!$C$2:$K$2,0))</f>
        <v>154.9</v>
      </c>
      <c r="O1306" s="16">
        <f t="shared" ca="1" si="268"/>
        <v>18.8978</v>
      </c>
      <c r="P1306" s="16" t="str">
        <f ca="1">IFERROR(INDEX(VpD!$2:$2,MATCH(H1306,VpD!$1:$1,1)),VpD!$I$2)</f>
        <v>1951-1960</v>
      </c>
      <c r="Q1306" s="1">
        <f ca="1">INDEX(VpD!$C$3:$I$27,MATCH(F1306,VpD!$B$3:$B$27,0),MATCH(P1306,VpD!$C$2:$I$2,0))</f>
        <v>204</v>
      </c>
      <c r="R1306" s="16">
        <f t="shared" ca="1" si="269"/>
        <v>24.888000000000002</v>
      </c>
      <c r="S1306" s="14">
        <f t="shared" ca="1" si="270"/>
        <v>714007.04000000004</v>
      </c>
      <c r="T1306" s="14">
        <f t="shared" ca="1" si="271"/>
        <v>6169114.5700000003</v>
      </c>
      <c r="U1306" s="14" t="str">
        <f t="shared" ca="1" si="272"/>
        <v>0A3F507E-1A55-32B8-E044-0003BA298018</v>
      </c>
    </row>
    <row r="1307" spans="1:21" s="14" customFormat="1" x14ac:dyDescent="0.25">
      <c r="A1307" s="14">
        <f t="shared" si="260"/>
        <v>1307</v>
      </c>
      <c r="B1307" s="14" t="str">
        <f t="shared" ca="1" si="261"/>
        <v>8B730269-8F0E-495B-8D5E-57F5D52ED6D7</v>
      </c>
      <c r="C1307" s="14" t="str">
        <f t="shared" ca="1" si="262"/>
        <v>Lerchenborgvej</v>
      </c>
      <c r="D1307" s="14" t="str">
        <f t="shared" ca="1" si="263"/>
        <v>4</v>
      </c>
      <c r="E1307" s="14" t="str">
        <f t="shared" ca="1" si="264"/>
        <v>24d</v>
      </c>
      <c r="F1307" s="1">
        <f t="shared" ca="1" si="265"/>
        <v>120</v>
      </c>
      <c r="G1307" s="1">
        <f t="shared" ca="1" si="266"/>
        <v>204</v>
      </c>
      <c r="H1307" s="1">
        <f t="shared" ca="1" si="267"/>
        <v>1969</v>
      </c>
      <c r="I1307" s="1" t="str">
        <f ca="1">INDEX(Relationstabel!$C$3:$K$10,MATCH(INDIRECT($A$1&amp;"J"&amp;A1307),Relationstabel!$A$3:$A$10,0),MATCH(IFERROR(VALUE(INDIRECT($A$1&amp;"K"&amp;A1307)),0),Relationstabel!$C$1:$K$1,0))</f>
        <v>Naturgas</v>
      </c>
      <c r="J1307" s="1" t="str">
        <f ca="1">INDEX(Anvendelseskode!B:B,MATCH($F1307,Anvendelseskode!$A:$A,0))</f>
        <v>Fritliggende enfamilieshus (parcelhus)</v>
      </c>
      <c r="K1307" s="1" t="str">
        <f ca="1">INDEX(Anvendelseskode!C:C,MATCH($F1307,Anvendelseskode!$A:$A,0))</f>
        <v>Parcelhuse</v>
      </c>
      <c r="L1307" s="1" t="str">
        <f ca="1">INDEX(Anvendelseskode!D:D,MATCH($F1307,Anvendelseskode!$A:$A,0))</f>
        <v>Private husholdninger</v>
      </c>
      <c r="M1307" s="1" t="str">
        <f ca="1">IFERROR(INDEX(SBi!$2:$2,MATCH(H1307,SBi!$1:$1,1)),SBi!$K$2)</f>
        <v>1961-1972</v>
      </c>
      <c r="N1307" s="1">
        <f ca="1">INDEX(SBi!$C$3:$K$28,MATCH(F1307,SBi!$B$3:$B$28,0),MATCH(M1307,SBi!$C$2:$K$2,0))</f>
        <v>134.30000000000001</v>
      </c>
      <c r="O1307" s="16">
        <f t="shared" ca="1" si="268"/>
        <v>27.397200000000002</v>
      </c>
      <c r="P1307" s="16" t="str">
        <f ca="1">IFERROR(INDEX(VpD!$2:$2,MATCH(H1307,VpD!$1:$1,1)),VpD!$I$2)</f>
        <v>1961-1972</v>
      </c>
      <c r="Q1307" s="1">
        <f ca="1">INDEX(VpD!$C$3:$I$27,MATCH(F1307,VpD!$B$3:$B$27,0),MATCH(P1307,VpD!$C$2:$I$2,0))</f>
        <v>143</v>
      </c>
      <c r="R1307" s="16">
        <f t="shared" ca="1" si="269"/>
        <v>29.172000000000001</v>
      </c>
      <c r="S1307" s="14">
        <f t="shared" ca="1" si="270"/>
        <v>714203.36</v>
      </c>
      <c r="T1307" s="14">
        <f t="shared" ca="1" si="271"/>
        <v>6168792.0599999996</v>
      </c>
      <c r="U1307" s="14" t="str">
        <f t="shared" ca="1" si="272"/>
        <v>0A3F507E-1C55-32B8-E044-0003BA298018</v>
      </c>
    </row>
    <row r="1308" spans="1:21" s="14" customFormat="1" x14ac:dyDescent="0.25">
      <c r="A1308" s="14">
        <f t="shared" si="260"/>
        <v>1308</v>
      </c>
      <c r="B1308" s="14" t="str">
        <f t="shared" ca="1" si="261"/>
        <v>F6391CF8-7F3D-4DD9-A839-9350DBCCB98F</v>
      </c>
      <c r="C1308" s="14" t="str">
        <f t="shared" ca="1" si="262"/>
        <v>Bjørnebo</v>
      </c>
      <c r="D1308" s="14" t="str">
        <f t="shared" ca="1" si="263"/>
        <v>10</v>
      </c>
      <c r="E1308" s="14" t="str">
        <f t="shared" ca="1" si="264"/>
        <v>6oz</v>
      </c>
      <c r="F1308" s="1">
        <f t="shared" ca="1" si="265"/>
        <v>130</v>
      </c>
      <c r="G1308" s="1">
        <f t="shared" ca="1" si="266"/>
        <v>102</v>
      </c>
      <c r="H1308" s="1">
        <f t="shared" ca="1" si="267"/>
        <v>1977</v>
      </c>
      <c r="I1308" s="1" t="str">
        <f ca="1">INDEX(Relationstabel!$C$3:$K$10,MATCH(INDIRECT($A$1&amp;"J"&amp;A1308),Relationstabel!$A$3:$A$10,0),MATCH(IFERROR(VALUE(INDIRECT($A$1&amp;"K"&amp;A1308)),0),Relationstabel!$C$1:$K$1,0))</f>
        <v>Fjernvarme/ Blokvarme</v>
      </c>
      <c r="J1308" s="1" t="str">
        <f ca="1">INDEX(Anvendelseskode!B:B,MATCH($F1308,Anvendelseskode!$A:$A,0))</f>
        <v>Række-, kæde-, dobbelthus (lodret adskillelse mellem enhederne)</v>
      </c>
      <c r="K1308" s="1" t="str">
        <f ca="1">INDEX(Anvendelseskode!C:C,MATCH($F1308,Anvendelseskode!$A:$A,0))</f>
        <v>Række-, kæde og dobbelthuse</v>
      </c>
      <c r="L1308" s="1" t="str">
        <f ca="1">INDEX(Anvendelseskode!D:D,MATCH($F1308,Anvendelseskode!$A:$A,0))</f>
        <v>Private husholdninger</v>
      </c>
      <c r="M1308" s="1" t="str">
        <f ca="1">IFERROR(INDEX(SBi!$2:$2,MATCH(H1308,SBi!$1:$1,1)),SBi!$K$2)</f>
        <v>1973-1978</v>
      </c>
      <c r="N1308" s="1">
        <f ca="1">INDEX(SBi!$C$3:$K$28,MATCH(F1308,SBi!$B$3:$B$28,0),MATCH(M1308,SBi!$C$2:$K$2,0))</f>
        <v>112.6</v>
      </c>
      <c r="O1308" s="16">
        <f t="shared" ca="1" si="268"/>
        <v>11.485199999999999</v>
      </c>
      <c r="P1308" s="16" t="str">
        <f ca="1">IFERROR(INDEX(VpD!$2:$2,MATCH(H1308,VpD!$1:$1,1)),VpD!$I$2)</f>
        <v>1973-1978</v>
      </c>
      <c r="Q1308" s="1">
        <f ca="1">INDEX(VpD!$C$3:$I$27,MATCH(F1308,VpD!$B$3:$B$27,0),MATCH(P1308,VpD!$C$2:$I$2,0))</f>
        <v>98</v>
      </c>
      <c r="R1308" s="16">
        <f t="shared" ca="1" si="269"/>
        <v>9.9960000000000004</v>
      </c>
      <c r="S1308" s="14">
        <f t="shared" ca="1" si="270"/>
        <v>713563.33</v>
      </c>
      <c r="T1308" s="14">
        <f t="shared" ca="1" si="271"/>
        <v>6169473.4400000004</v>
      </c>
      <c r="U1308" s="14" t="str">
        <f t="shared" ca="1" si="272"/>
        <v>0A3F507E-1541-32B8-E044-0003BA298018</v>
      </c>
    </row>
    <row r="1309" spans="1:21" s="14" customFormat="1" x14ac:dyDescent="0.25">
      <c r="A1309" s="14">
        <f t="shared" si="260"/>
        <v>1309</v>
      </c>
      <c r="B1309" s="14" t="str">
        <f t="shared" ca="1" si="261"/>
        <v>FDC39EDD-E264-4431-B51C-AC738587641B</v>
      </c>
      <c r="C1309" s="14" t="str">
        <f t="shared" ca="1" si="262"/>
        <v>Skærsøvej</v>
      </c>
      <c r="D1309" s="14" t="str">
        <f t="shared" ca="1" si="263"/>
        <v>5</v>
      </c>
      <c r="E1309" s="14" t="str">
        <f t="shared" ca="1" si="264"/>
        <v>18oe</v>
      </c>
      <c r="F1309" s="1">
        <f t="shared" ca="1" si="265"/>
        <v>120</v>
      </c>
      <c r="G1309" s="1">
        <f t="shared" ca="1" si="266"/>
        <v>117</v>
      </c>
      <c r="H1309" s="1">
        <f t="shared" ca="1" si="267"/>
        <v>1961</v>
      </c>
      <c r="I1309" s="1" t="str">
        <f ca="1">INDEX(Relationstabel!$C$3:$K$10,MATCH(INDIRECT($A$1&amp;"J"&amp;A1309),Relationstabel!$A$3:$A$10,0),MATCH(IFERROR(VALUE(INDIRECT($A$1&amp;"K"&amp;A1309)),0),Relationstabel!$C$1:$K$1,0))</f>
        <v>Naturgas</v>
      </c>
      <c r="J1309" s="1" t="str">
        <f ca="1">INDEX(Anvendelseskode!B:B,MATCH($F1309,Anvendelseskode!$A:$A,0))</f>
        <v>Fritliggende enfamilieshus (parcelhus)</v>
      </c>
      <c r="K1309" s="1" t="str">
        <f ca="1">INDEX(Anvendelseskode!C:C,MATCH($F1309,Anvendelseskode!$A:$A,0))</f>
        <v>Parcelhuse</v>
      </c>
      <c r="L1309" s="1" t="str">
        <f ca="1">INDEX(Anvendelseskode!D:D,MATCH($F1309,Anvendelseskode!$A:$A,0))</f>
        <v>Private husholdninger</v>
      </c>
      <c r="M1309" s="1" t="str">
        <f ca="1">IFERROR(INDEX(SBi!$2:$2,MATCH(H1309,SBi!$1:$1,1)),SBi!$K$2)</f>
        <v>1961-1972</v>
      </c>
      <c r="N1309" s="1">
        <f ca="1">INDEX(SBi!$C$3:$K$28,MATCH(F1309,SBi!$B$3:$B$28,0),MATCH(M1309,SBi!$C$2:$K$2,0))</f>
        <v>134.30000000000001</v>
      </c>
      <c r="O1309" s="16">
        <f t="shared" ca="1" si="268"/>
        <v>15.713100000000003</v>
      </c>
      <c r="P1309" s="16" t="str">
        <f ca="1">IFERROR(INDEX(VpD!$2:$2,MATCH(H1309,VpD!$1:$1,1)),VpD!$I$2)</f>
        <v>1961-1972</v>
      </c>
      <c r="Q1309" s="1">
        <f ca="1">INDEX(VpD!$C$3:$I$27,MATCH(F1309,VpD!$B$3:$B$27,0),MATCH(P1309,VpD!$C$2:$I$2,0))</f>
        <v>143</v>
      </c>
      <c r="R1309" s="16">
        <f t="shared" ca="1" si="269"/>
        <v>16.731000000000002</v>
      </c>
      <c r="S1309" s="14">
        <f t="shared" ca="1" si="270"/>
        <v>713626.28</v>
      </c>
      <c r="T1309" s="14">
        <f t="shared" ca="1" si="271"/>
        <v>6168910.6100000003</v>
      </c>
      <c r="U1309" s="14" t="str">
        <f t="shared" ca="1" si="272"/>
        <v>0A3F507E-2141-32B8-E044-0003BA298018</v>
      </c>
    </row>
    <row r="1310" spans="1:21" s="14" customFormat="1" x14ac:dyDescent="0.25">
      <c r="A1310" s="14">
        <f t="shared" si="260"/>
        <v>1310</v>
      </c>
      <c r="B1310" s="14" t="str">
        <f t="shared" ca="1" si="261"/>
        <v>E9E71601-F0C1-4692-B975-8E849EFCC6CA</v>
      </c>
      <c r="C1310" s="14" t="str">
        <f t="shared" ca="1" si="262"/>
        <v>Vejlegårdsparken</v>
      </c>
      <c r="D1310" s="14" t="str">
        <f t="shared" ca="1" si="263"/>
        <v>16</v>
      </c>
      <c r="E1310" s="14" t="str">
        <f t="shared" ca="1" si="264"/>
        <v>3æ</v>
      </c>
      <c r="F1310" s="1">
        <f t="shared" ca="1" si="265"/>
        <v>140</v>
      </c>
      <c r="G1310" s="1">
        <f t="shared" ca="1" si="266"/>
        <v>1578</v>
      </c>
      <c r="H1310" s="1">
        <f t="shared" ca="1" si="267"/>
        <v>1966</v>
      </c>
      <c r="I1310" s="1" t="str">
        <f ca="1">INDEX(Relationstabel!$C$3:$K$10,MATCH(INDIRECT($A$1&amp;"J"&amp;A1310),Relationstabel!$A$3:$A$10,0),MATCH(IFERROR(VALUE(INDIRECT($A$1&amp;"K"&amp;A1310)),0),Relationstabel!$C$1:$K$1,0))</f>
        <v>Fjernvarme/ Blokvarme</v>
      </c>
      <c r="J1310" s="1" t="str">
        <f ca="1">INDEX(Anvendelseskode!B:B,MATCH($F1310,Anvendelseskode!$A:$A,0))</f>
        <v>Etageboligbebyggelse</v>
      </c>
      <c r="K1310" s="1" t="str">
        <f ca="1">INDEX(Anvendelseskode!C:C,MATCH($F1310,Anvendelseskode!$A:$A,0))</f>
        <v>Etageboligbebyggelse</v>
      </c>
      <c r="L1310" s="1" t="str">
        <f ca="1">INDEX(Anvendelseskode!D:D,MATCH($F1310,Anvendelseskode!$A:$A,0))</f>
        <v>Private husholdninger</v>
      </c>
      <c r="M1310" s="1" t="str">
        <f ca="1">IFERROR(INDEX(SBi!$2:$2,MATCH(H1310,SBi!$1:$1,1)),SBi!$K$2)</f>
        <v>1961-1972</v>
      </c>
      <c r="N1310" s="1">
        <f ca="1">INDEX(SBi!$C$3:$K$28,MATCH(F1310,SBi!$B$3:$B$28,0),MATCH(M1310,SBi!$C$2:$K$2,0))</f>
        <v>132.30000000000001</v>
      </c>
      <c r="O1310" s="16">
        <f t="shared" ca="1" si="268"/>
        <v>208.76940000000002</v>
      </c>
      <c r="P1310" s="16" t="str">
        <f ca="1">IFERROR(INDEX(VpD!$2:$2,MATCH(H1310,VpD!$1:$1,1)),VpD!$I$2)</f>
        <v>1961-1972</v>
      </c>
      <c r="Q1310" s="1">
        <f ca="1">INDEX(VpD!$C$3:$I$27,MATCH(F1310,VpD!$B$3:$B$27,0),MATCH(P1310,VpD!$C$2:$I$2,0))</f>
        <v>126</v>
      </c>
      <c r="R1310" s="16">
        <f t="shared" ca="1" si="269"/>
        <v>198.828</v>
      </c>
      <c r="S1310" s="14">
        <f t="shared" ca="1" si="270"/>
        <v>713000.37</v>
      </c>
      <c r="T1310" s="14">
        <f t="shared" ca="1" si="271"/>
        <v>6169534.7999999998</v>
      </c>
      <c r="U1310" s="14" t="str">
        <f t="shared" ca="1" si="272"/>
        <v>0A3F507E-2441-32B8-E044-0003BA298018</v>
      </c>
    </row>
    <row r="1311" spans="1:21" s="14" customFormat="1" x14ac:dyDescent="0.25">
      <c r="A1311" s="14">
        <f t="shared" si="260"/>
        <v>1311</v>
      </c>
      <c r="B1311" s="14" t="str">
        <f t="shared" ca="1" si="261"/>
        <v>C778C81E-F7BC-48F9-BE6A-C71C34D3B5A0</v>
      </c>
      <c r="C1311" s="14" t="str">
        <f t="shared" ca="1" si="262"/>
        <v>Skærsøvej</v>
      </c>
      <c r="D1311" s="14" t="str">
        <f t="shared" ca="1" si="263"/>
        <v>7</v>
      </c>
      <c r="E1311" s="14" t="str">
        <f t="shared" ca="1" si="264"/>
        <v>18nq</v>
      </c>
      <c r="F1311" s="1">
        <f t="shared" ca="1" si="265"/>
        <v>130</v>
      </c>
      <c r="G1311" s="1">
        <f t="shared" ca="1" si="266"/>
        <v>70</v>
      </c>
      <c r="H1311" s="1">
        <f t="shared" ca="1" si="267"/>
        <v>1968</v>
      </c>
      <c r="I1311" s="1" t="str">
        <f ca="1">INDEX(Relationstabel!$C$3:$K$10,MATCH(INDIRECT($A$1&amp;"J"&amp;A1311),Relationstabel!$A$3:$A$10,0),MATCH(IFERROR(VALUE(INDIRECT($A$1&amp;"K"&amp;A1311)),0),Relationstabel!$C$1:$K$1,0))</f>
        <v>Naturgas</v>
      </c>
      <c r="J1311" s="1" t="str">
        <f ca="1">INDEX(Anvendelseskode!B:B,MATCH($F1311,Anvendelseskode!$A:$A,0))</f>
        <v>Række-, kæde-, dobbelthus (lodret adskillelse mellem enhederne)</v>
      </c>
      <c r="K1311" s="1" t="str">
        <f ca="1">INDEX(Anvendelseskode!C:C,MATCH($F1311,Anvendelseskode!$A:$A,0))</f>
        <v>Række-, kæde og dobbelthuse</v>
      </c>
      <c r="L1311" s="1" t="str">
        <f ca="1">INDEX(Anvendelseskode!D:D,MATCH($F1311,Anvendelseskode!$A:$A,0))</f>
        <v>Private husholdninger</v>
      </c>
      <c r="M1311" s="1" t="str">
        <f ca="1">IFERROR(INDEX(SBi!$2:$2,MATCH(H1311,SBi!$1:$1,1)),SBi!$K$2)</f>
        <v>1961-1972</v>
      </c>
      <c r="N1311" s="1">
        <f ca="1">INDEX(SBi!$C$3:$K$28,MATCH(F1311,SBi!$B$3:$B$28,0),MATCH(M1311,SBi!$C$2:$K$2,0))</f>
        <v>119.9</v>
      </c>
      <c r="O1311" s="16">
        <f t="shared" ca="1" si="268"/>
        <v>8.3930000000000007</v>
      </c>
      <c r="P1311" s="16" t="str">
        <f ca="1">IFERROR(INDEX(VpD!$2:$2,MATCH(H1311,VpD!$1:$1,1)),VpD!$I$2)</f>
        <v>1961-1972</v>
      </c>
      <c r="Q1311" s="1">
        <f ca="1">INDEX(VpD!$C$3:$I$27,MATCH(F1311,VpD!$B$3:$B$27,0),MATCH(P1311,VpD!$C$2:$I$2,0))</f>
        <v>120</v>
      </c>
      <c r="R1311" s="16">
        <f t="shared" ca="1" si="269"/>
        <v>8.4</v>
      </c>
      <c r="S1311" s="14">
        <f t="shared" ca="1" si="270"/>
        <v>713599.01</v>
      </c>
      <c r="T1311" s="14">
        <f t="shared" ca="1" si="271"/>
        <v>6168911.5999999996</v>
      </c>
      <c r="U1311" s="14" t="str">
        <f t="shared" ca="1" si="272"/>
        <v>0A3F507E-2143-32B8-E044-0003BA298018</v>
      </c>
    </row>
    <row r="1312" spans="1:21" s="14" customFormat="1" x14ac:dyDescent="0.25">
      <c r="A1312" s="14">
        <f t="shared" si="260"/>
        <v>1312</v>
      </c>
      <c r="B1312" s="14" t="str">
        <f t="shared" ca="1" si="261"/>
        <v>3A11E079-B300-4231-BA75-AD34CA1E8FA7</v>
      </c>
      <c r="C1312" s="14" t="str">
        <f t="shared" ca="1" si="262"/>
        <v>Syvhøjvænge</v>
      </c>
      <c r="D1312" s="14" t="str">
        <f t="shared" ca="1" si="263"/>
        <v>14</v>
      </c>
      <c r="E1312" s="14" t="str">
        <f t="shared" ca="1" si="264"/>
        <v>15y</v>
      </c>
      <c r="F1312" s="1">
        <f t="shared" ca="1" si="265"/>
        <v>120</v>
      </c>
      <c r="G1312" s="1">
        <f t="shared" ca="1" si="266"/>
        <v>192</v>
      </c>
      <c r="H1312" s="1">
        <f t="shared" ca="1" si="267"/>
        <v>1971</v>
      </c>
      <c r="I1312" s="1" t="str">
        <f ca="1">INDEX(Relationstabel!$C$3:$K$10,MATCH(INDIRECT($A$1&amp;"J"&amp;A1312),Relationstabel!$A$3:$A$10,0),MATCH(IFERROR(VALUE(INDIRECT($A$1&amp;"K"&amp;A1312)),0),Relationstabel!$C$1:$K$1,0))</f>
        <v>Naturgas</v>
      </c>
      <c r="J1312" s="1" t="str">
        <f ca="1">INDEX(Anvendelseskode!B:B,MATCH($F1312,Anvendelseskode!$A:$A,0))</f>
        <v>Fritliggende enfamilieshus (parcelhus)</v>
      </c>
      <c r="K1312" s="1" t="str">
        <f ca="1">INDEX(Anvendelseskode!C:C,MATCH($F1312,Anvendelseskode!$A:$A,0))</f>
        <v>Parcelhuse</v>
      </c>
      <c r="L1312" s="1" t="str">
        <f ca="1">INDEX(Anvendelseskode!D:D,MATCH($F1312,Anvendelseskode!$A:$A,0))</f>
        <v>Private husholdninger</v>
      </c>
      <c r="M1312" s="1" t="str">
        <f ca="1">IFERROR(INDEX(SBi!$2:$2,MATCH(H1312,SBi!$1:$1,1)),SBi!$K$2)</f>
        <v>1961-1972</v>
      </c>
      <c r="N1312" s="1">
        <f ca="1">INDEX(SBi!$C$3:$K$28,MATCH(F1312,SBi!$B$3:$B$28,0),MATCH(M1312,SBi!$C$2:$K$2,0))</f>
        <v>134.30000000000001</v>
      </c>
      <c r="O1312" s="16">
        <f t="shared" ca="1" si="268"/>
        <v>25.785600000000002</v>
      </c>
      <c r="P1312" s="16" t="str">
        <f ca="1">IFERROR(INDEX(VpD!$2:$2,MATCH(H1312,VpD!$1:$1,1)),VpD!$I$2)</f>
        <v>1961-1972</v>
      </c>
      <c r="Q1312" s="1">
        <f ca="1">INDEX(VpD!$C$3:$I$27,MATCH(F1312,VpD!$B$3:$B$27,0),MATCH(P1312,VpD!$C$2:$I$2,0))</f>
        <v>143</v>
      </c>
      <c r="R1312" s="16">
        <f t="shared" ca="1" si="269"/>
        <v>27.456</v>
      </c>
      <c r="S1312" s="14">
        <f t="shared" ca="1" si="270"/>
        <v>712063.96</v>
      </c>
      <c r="T1312" s="14">
        <f t="shared" ca="1" si="271"/>
        <v>6171637.46</v>
      </c>
      <c r="U1312" s="14" t="str">
        <f t="shared" ca="1" si="272"/>
        <v>0A3F507E-2243-32B8-E044-0003BA298018</v>
      </c>
    </row>
    <row r="1313" spans="1:21" s="14" customFormat="1" x14ac:dyDescent="0.25">
      <c r="A1313" s="14">
        <f t="shared" si="260"/>
        <v>1313</v>
      </c>
      <c r="B1313" s="14" t="str">
        <f t="shared" ca="1" si="261"/>
        <v>25B1610F-0081-44E4-9DFC-3FFF53840970</v>
      </c>
      <c r="C1313" s="14" t="str">
        <f t="shared" ca="1" si="262"/>
        <v>Klintsøvej</v>
      </c>
      <c r="D1313" s="14" t="str">
        <f t="shared" ca="1" si="263"/>
        <v>5</v>
      </c>
      <c r="E1313" s="14" t="str">
        <f t="shared" ca="1" si="264"/>
        <v>4ø</v>
      </c>
      <c r="F1313" s="1">
        <f t="shared" ca="1" si="265"/>
        <v>120</v>
      </c>
      <c r="G1313" s="1">
        <f t="shared" ca="1" si="266"/>
        <v>143</v>
      </c>
      <c r="H1313" s="1">
        <f t="shared" ca="1" si="267"/>
        <v>1978</v>
      </c>
      <c r="I1313" s="1" t="str">
        <f ca="1">INDEX(Relationstabel!$C$3:$K$10,MATCH(INDIRECT($A$1&amp;"J"&amp;A1313),Relationstabel!$A$3:$A$10,0),MATCH(IFERROR(VALUE(INDIRECT($A$1&amp;"K"&amp;A1313)),0),Relationstabel!$C$1:$K$1,0))</f>
        <v>Olie</v>
      </c>
      <c r="J1313" s="1" t="str">
        <f ca="1">INDEX(Anvendelseskode!B:B,MATCH($F1313,Anvendelseskode!$A:$A,0))</f>
        <v>Fritliggende enfamilieshus (parcelhus)</v>
      </c>
      <c r="K1313" s="1" t="str">
        <f ca="1">INDEX(Anvendelseskode!C:C,MATCH($F1313,Anvendelseskode!$A:$A,0))</f>
        <v>Parcelhuse</v>
      </c>
      <c r="L1313" s="1" t="str">
        <f ca="1">INDEX(Anvendelseskode!D:D,MATCH($F1313,Anvendelseskode!$A:$A,0))</f>
        <v>Private husholdninger</v>
      </c>
      <c r="M1313" s="1" t="str">
        <f ca="1">IFERROR(INDEX(SBi!$2:$2,MATCH(H1313,SBi!$1:$1,1)),SBi!$K$2)</f>
        <v>1973-1978</v>
      </c>
      <c r="N1313" s="1">
        <f ca="1">INDEX(SBi!$C$3:$K$28,MATCH(F1313,SBi!$B$3:$B$28,0),MATCH(M1313,SBi!$C$2:$K$2,0))</f>
        <v>119.8</v>
      </c>
      <c r="O1313" s="16">
        <f t="shared" ca="1" si="268"/>
        <v>17.131399999999999</v>
      </c>
      <c r="P1313" s="16" t="str">
        <f ca="1">IFERROR(INDEX(VpD!$2:$2,MATCH(H1313,VpD!$1:$1,1)),VpD!$I$2)</f>
        <v>1973-1978</v>
      </c>
      <c r="Q1313" s="1">
        <f ca="1">INDEX(VpD!$C$3:$I$27,MATCH(F1313,VpD!$B$3:$B$27,0),MATCH(P1313,VpD!$C$2:$I$2,0))</f>
        <v>117</v>
      </c>
      <c r="R1313" s="16">
        <f t="shared" ca="1" si="269"/>
        <v>16.731000000000002</v>
      </c>
      <c r="S1313" s="14">
        <f t="shared" ca="1" si="270"/>
        <v>713132.7</v>
      </c>
      <c r="T1313" s="14">
        <f t="shared" ca="1" si="271"/>
        <v>6168703.5999999996</v>
      </c>
      <c r="U1313" s="14" t="str">
        <f t="shared" ca="1" si="272"/>
        <v>0A3F507E-1B48-32B8-E044-0003BA298018</v>
      </c>
    </row>
    <row r="1314" spans="1:21" s="14" customFormat="1" x14ac:dyDescent="0.25">
      <c r="A1314" s="14">
        <f t="shared" si="260"/>
        <v>1314</v>
      </c>
      <c r="B1314" s="14" t="str">
        <f t="shared" ca="1" si="261"/>
        <v>D0E9EECC-97D7-4323-B689-9ADCDE170B48</v>
      </c>
      <c r="C1314" s="14" t="str">
        <f t="shared" ca="1" si="262"/>
        <v>Havbovej</v>
      </c>
      <c r="D1314" s="14" t="str">
        <f t="shared" ca="1" si="263"/>
        <v>6</v>
      </c>
      <c r="E1314" s="14" t="str">
        <f t="shared" ca="1" si="264"/>
        <v>6ap</v>
      </c>
      <c r="F1314" s="1">
        <f t="shared" ca="1" si="265"/>
        <v>120</v>
      </c>
      <c r="G1314" s="1">
        <f t="shared" ca="1" si="266"/>
        <v>144</v>
      </c>
      <c r="H1314" s="1">
        <f t="shared" ca="1" si="267"/>
        <v>1984</v>
      </c>
      <c r="I1314" s="1" t="str">
        <f ca="1">INDEX(Relationstabel!$C$3:$K$10,MATCH(INDIRECT($A$1&amp;"J"&amp;A1314),Relationstabel!$A$3:$A$10,0),MATCH(IFERROR(VALUE(INDIRECT($A$1&amp;"K"&amp;A1314)),0),Relationstabel!$C$1:$K$1,0))</f>
        <v>Naturgas</v>
      </c>
      <c r="J1314" s="1" t="str">
        <f ca="1">INDEX(Anvendelseskode!B:B,MATCH($F1314,Anvendelseskode!$A:$A,0))</f>
        <v>Fritliggende enfamilieshus (parcelhus)</v>
      </c>
      <c r="K1314" s="1" t="str">
        <f ca="1">INDEX(Anvendelseskode!C:C,MATCH($F1314,Anvendelseskode!$A:$A,0))</f>
        <v>Parcelhuse</v>
      </c>
      <c r="L1314" s="1" t="str">
        <f ca="1">INDEX(Anvendelseskode!D:D,MATCH($F1314,Anvendelseskode!$A:$A,0))</f>
        <v>Private husholdninger</v>
      </c>
      <c r="M1314" s="1" t="str">
        <f ca="1">IFERROR(INDEX(SBi!$2:$2,MATCH(H1314,SBi!$1:$1,1)),SBi!$K$2)</f>
        <v>1979-1998</v>
      </c>
      <c r="N1314" s="1">
        <f ca="1">INDEX(SBi!$C$3:$K$28,MATCH(F1314,SBi!$B$3:$B$28,0),MATCH(M1314,SBi!$C$2:$K$2,0))</f>
        <v>105.4</v>
      </c>
      <c r="O1314" s="16">
        <f t="shared" ca="1" si="268"/>
        <v>15.1776</v>
      </c>
      <c r="P1314" s="16" t="str">
        <f ca="1">IFERROR(INDEX(VpD!$2:$2,MATCH(H1314,VpD!$1:$1,1)),VpD!$I$2)</f>
        <v>1979-1998</v>
      </c>
      <c r="Q1314" s="1">
        <f ca="1">INDEX(VpD!$C$3:$I$27,MATCH(F1314,VpD!$B$3:$B$27,0),MATCH(P1314,VpD!$C$2:$I$2,0))</f>
        <v>90</v>
      </c>
      <c r="R1314" s="16">
        <f t="shared" ca="1" si="269"/>
        <v>12.96</v>
      </c>
      <c r="S1314" s="14">
        <f t="shared" ca="1" si="270"/>
        <v>713265.49</v>
      </c>
      <c r="T1314" s="14">
        <f t="shared" ca="1" si="271"/>
        <v>6168714.7800000003</v>
      </c>
      <c r="U1314" s="14" t="str">
        <f t="shared" ca="1" si="272"/>
        <v>0A3F507E-1856-32B8-E044-0003BA298018</v>
      </c>
    </row>
    <row r="1315" spans="1:21" s="14" customFormat="1" x14ac:dyDescent="0.25">
      <c r="A1315" s="14">
        <f t="shared" si="260"/>
        <v>1315</v>
      </c>
      <c r="B1315" s="14" t="str">
        <f t="shared" ca="1" si="261"/>
        <v>4A644CCA-5FF9-436A-A648-CACE8CEB77F4</v>
      </c>
      <c r="C1315" s="14" t="str">
        <f t="shared" ca="1" si="262"/>
        <v>Pilehavevænge</v>
      </c>
      <c r="D1315" s="14" t="str">
        <f t="shared" ca="1" si="263"/>
        <v>84</v>
      </c>
      <c r="E1315" s="14" t="str">
        <f t="shared" ca="1" si="264"/>
        <v>10ci</v>
      </c>
      <c r="F1315" s="1">
        <f t="shared" ca="1" si="265"/>
        <v>120</v>
      </c>
      <c r="G1315" s="1">
        <f t="shared" ca="1" si="266"/>
        <v>143</v>
      </c>
      <c r="H1315" s="1">
        <f t="shared" ca="1" si="267"/>
        <v>1966</v>
      </c>
      <c r="I1315" s="1" t="str">
        <f ca="1">INDEX(Relationstabel!$C$3:$K$10,MATCH(INDIRECT($A$1&amp;"J"&amp;A1315),Relationstabel!$A$3:$A$10,0),MATCH(IFERROR(VALUE(INDIRECT($A$1&amp;"K"&amp;A1315)),0),Relationstabel!$C$1:$K$1,0))</f>
        <v>Fjernvarme/ Blokvarme</v>
      </c>
      <c r="J1315" s="1" t="str">
        <f ca="1">INDEX(Anvendelseskode!B:B,MATCH($F1315,Anvendelseskode!$A:$A,0))</f>
        <v>Fritliggende enfamilieshus (parcelhus)</v>
      </c>
      <c r="K1315" s="1" t="str">
        <f ca="1">INDEX(Anvendelseskode!C:C,MATCH($F1315,Anvendelseskode!$A:$A,0))</f>
        <v>Parcelhuse</v>
      </c>
      <c r="L1315" s="1" t="str">
        <f ca="1">INDEX(Anvendelseskode!D:D,MATCH($F1315,Anvendelseskode!$A:$A,0))</f>
        <v>Private husholdninger</v>
      </c>
      <c r="M1315" s="1" t="str">
        <f ca="1">IFERROR(INDEX(SBi!$2:$2,MATCH(H1315,SBi!$1:$1,1)),SBi!$K$2)</f>
        <v>1961-1972</v>
      </c>
      <c r="N1315" s="1">
        <f ca="1">INDEX(SBi!$C$3:$K$28,MATCH(F1315,SBi!$B$3:$B$28,0),MATCH(M1315,SBi!$C$2:$K$2,0))</f>
        <v>134.30000000000001</v>
      </c>
      <c r="O1315" s="16">
        <f t="shared" ca="1" si="268"/>
        <v>19.204900000000002</v>
      </c>
      <c r="P1315" s="16" t="str">
        <f ca="1">IFERROR(INDEX(VpD!$2:$2,MATCH(H1315,VpD!$1:$1,1)),VpD!$I$2)</f>
        <v>1961-1972</v>
      </c>
      <c r="Q1315" s="1">
        <f ca="1">INDEX(VpD!$C$3:$I$27,MATCH(F1315,VpD!$B$3:$B$27,0),MATCH(P1315,VpD!$C$2:$I$2,0))</f>
        <v>143</v>
      </c>
      <c r="R1315" s="16">
        <f t="shared" ca="1" si="269"/>
        <v>20.449000000000002</v>
      </c>
      <c r="S1315" s="14">
        <f t="shared" ca="1" si="270"/>
        <v>711288.37</v>
      </c>
      <c r="T1315" s="14">
        <f t="shared" ca="1" si="271"/>
        <v>6171723.4100000001</v>
      </c>
      <c r="U1315" s="14" t="str">
        <f t="shared" ca="1" si="272"/>
        <v>0A3F507E-1F56-32B8-E044-0003BA298018</v>
      </c>
    </row>
    <row r="1316" spans="1:21" s="14" customFormat="1" x14ac:dyDescent="0.25">
      <c r="A1316" s="14">
        <f t="shared" si="260"/>
        <v>1316</v>
      </c>
      <c r="B1316" s="14" t="str">
        <f t="shared" ca="1" si="261"/>
        <v>DE83AC11-DB6D-4040-B84F-146AE935033A</v>
      </c>
      <c r="C1316" s="14" t="str">
        <f t="shared" ca="1" si="262"/>
        <v>Toftevej</v>
      </c>
      <c r="D1316" s="14" t="str">
        <f t="shared" ca="1" si="263"/>
        <v>5</v>
      </c>
      <c r="E1316" s="14" t="str">
        <f t="shared" ca="1" si="264"/>
        <v>8m</v>
      </c>
      <c r="F1316" s="1">
        <f t="shared" ca="1" si="265"/>
        <v>320</v>
      </c>
      <c r="G1316" s="1">
        <f t="shared" ca="1" si="266"/>
        <v>84</v>
      </c>
      <c r="H1316" s="1">
        <f t="shared" ca="1" si="267"/>
        <v>2009</v>
      </c>
      <c r="I1316" s="1" t="str">
        <f ca="1">INDEX(Relationstabel!$C$3:$K$10,MATCH(INDIRECT($A$1&amp;"J"&amp;A1316),Relationstabel!$A$3:$A$10,0),MATCH(IFERROR(VALUE(INDIRECT($A$1&amp;"K"&amp;A1316)),0),Relationstabel!$C$1:$K$1,0))</f>
        <v>Varmepumpe</v>
      </c>
      <c r="J1316" s="1" t="str">
        <f ca="1">INDEX(Anvendelseskode!B:B,MATCH($F1316,Anvendelseskode!$A:$A,0))</f>
        <v>Bygning til kontor, handel, lager herunder offentlig administration</v>
      </c>
      <c r="K1316" s="1" t="str">
        <f ca="1">INDEX(Anvendelseskode!C:C,MATCH($F1316,Anvendelseskode!$A:$A,0))</f>
        <v>Kontor, handel, lager, off. adm.</v>
      </c>
      <c r="L1316" s="1" t="str">
        <f ca="1">INDEX(Anvendelseskode!D:D,MATCH($F1316,Anvendelseskode!$A:$A,0))</f>
        <v>Handel og servicevirksomheder</v>
      </c>
      <c r="M1316" s="1" t="str">
        <f ca="1">IFERROR(INDEX(SBi!$2:$2,MATCH(H1316,SBi!$1:$1,1)),SBi!$K$2)</f>
        <v>Efter 2006</v>
      </c>
      <c r="N1316" s="1">
        <f ca="1">INDEX(SBi!$C$3:$K$28,MATCH(F1316,SBi!$B$3:$B$28,0),MATCH(M1316,SBi!$C$2:$K$2,0))</f>
        <v>82.8</v>
      </c>
      <c r="O1316" s="16">
        <f t="shared" ca="1" si="268"/>
        <v>6.9551999999999996</v>
      </c>
      <c r="P1316" s="16" t="str">
        <f ca="1">IFERROR(INDEX(VpD!$2:$2,MATCH(H1316,VpD!$1:$1,1)),VpD!$I$2)</f>
        <v>&gt;1998</v>
      </c>
      <c r="Q1316" s="1">
        <f ca="1">INDEX(VpD!$C$3:$I$27,MATCH(F1316,VpD!$B$3:$B$27,0),MATCH(P1316,VpD!$C$2:$I$2,0))</f>
        <v>77</v>
      </c>
      <c r="R1316" s="16">
        <f t="shared" ca="1" si="269"/>
        <v>6.468</v>
      </c>
      <c r="S1316" s="14">
        <f t="shared" ca="1" si="270"/>
        <v>712370.39</v>
      </c>
      <c r="T1316" s="14">
        <f t="shared" ca="1" si="271"/>
        <v>6170568.4100000001</v>
      </c>
      <c r="U1316" s="14" t="str">
        <f t="shared" ca="1" si="272"/>
        <v>0A3F507E-2356-32B8-E044-0003BA298018</v>
      </c>
    </row>
    <row r="1317" spans="1:21" s="14" customFormat="1" x14ac:dyDescent="0.25">
      <c r="A1317" s="14">
        <f t="shared" si="260"/>
        <v>1317</v>
      </c>
      <c r="B1317" s="14" t="str">
        <f t="shared" ca="1" si="261"/>
        <v>91B3B2AC-4CD9-4EFE-B006-5000E1083516</v>
      </c>
      <c r="C1317" s="14" t="str">
        <f t="shared" ca="1" si="262"/>
        <v>Sneglebo</v>
      </c>
      <c r="D1317" s="14" t="str">
        <f t="shared" ca="1" si="263"/>
        <v>4</v>
      </c>
      <c r="E1317" s="14" t="str">
        <f t="shared" ca="1" si="264"/>
        <v>6sæ</v>
      </c>
      <c r="F1317" s="1">
        <f t="shared" ca="1" si="265"/>
        <v>130</v>
      </c>
      <c r="G1317" s="1">
        <f t="shared" ca="1" si="266"/>
        <v>109</v>
      </c>
      <c r="H1317" s="1">
        <f t="shared" ca="1" si="267"/>
        <v>1978</v>
      </c>
      <c r="I1317" s="1" t="str">
        <f ca="1">INDEX(Relationstabel!$C$3:$K$10,MATCH(INDIRECT($A$1&amp;"J"&amp;A1317),Relationstabel!$A$3:$A$10,0),MATCH(IFERROR(VALUE(INDIRECT($A$1&amp;"K"&amp;A1317)),0),Relationstabel!$C$1:$K$1,0))</f>
        <v>Fjernvarme/ Blokvarme</v>
      </c>
      <c r="J1317" s="1" t="str">
        <f ca="1">INDEX(Anvendelseskode!B:B,MATCH($F1317,Anvendelseskode!$A:$A,0))</f>
        <v>Række-, kæde-, dobbelthus (lodret adskillelse mellem enhederne)</v>
      </c>
      <c r="K1317" s="1" t="str">
        <f ca="1">INDEX(Anvendelseskode!C:C,MATCH($F1317,Anvendelseskode!$A:$A,0))</f>
        <v>Række-, kæde og dobbelthuse</v>
      </c>
      <c r="L1317" s="1" t="str">
        <f ca="1">INDEX(Anvendelseskode!D:D,MATCH($F1317,Anvendelseskode!$A:$A,0))</f>
        <v>Private husholdninger</v>
      </c>
      <c r="M1317" s="1" t="str">
        <f ca="1">IFERROR(INDEX(SBi!$2:$2,MATCH(H1317,SBi!$1:$1,1)),SBi!$K$2)</f>
        <v>1973-1978</v>
      </c>
      <c r="N1317" s="1">
        <f ca="1">INDEX(SBi!$C$3:$K$28,MATCH(F1317,SBi!$B$3:$B$28,0),MATCH(M1317,SBi!$C$2:$K$2,0))</f>
        <v>112.6</v>
      </c>
      <c r="O1317" s="16">
        <f t="shared" ca="1" si="268"/>
        <v>12.273399999999999</v>
      </c>
      <c r="P1317" s="16" t="str">
        <f ca="1">IFERROR(INDEX(VpD!$2:$2,MATCH(H1317,VpD!$1:$1,1)),VpD!$I$2)</f>
        <v>1973-1978</v>
      </c>
      <c r="Q1317" s="1">
        <f ca="1">INDEX(VpD!$C$3:$I$27,MATCH(F1317,VpD!$B$3:$B$27,0),MATCH(P1317,VpD!$C$2:$I$2,0))</f>
        <v>98</v>
      </c>
      <c r="R1317" s="16">
        <f t="shared" ca="1" si="269"/>
        <v>10.682</v>
      </c>
      <c r="S1317" s="14">
        <f t="shared" ca="1" si="270"/>
        <v>713777.87</v>
      </c>
      <c r="T1317" s="14">
        <f t="shared" ca="1" si="271"/>
        <v>6169531.04</v>
      </c>
      <c r="U1317" s="14" t="str">
        <f t="shared" ca="1" si="272"/>
        <v>0A3F507E-215C-32B8-E044-0003BA298018</v>
      </c>
    </row>
    <row r="1318" spans="1:21" s="14" customFormat="1" x14ac:dyDescent="0.25">
      <c r="A1318" s="14">
        <f t="shared" si="260"/>
        <v>1318</v>
      </c>
      <c r="B1318" s="14" t="str">
        <f t="shared" ca="1" si="261"/>
        <v>D3B1262E-5E63-4424-86CA-C0B642828F8D</v>
      </c>
      <c r="C1318" s="14" t="str">
        <f t="shared" ca="1" si="262"/>
        <v>Syvhøjvænge</v>
      </c>
      <c r="D1318" s="14" t="str">
        <f t="shared" ca="1" si="263"/>
        <v>39</v>
      </c>
      <c r="E1318" s="14" t="str">
        <f t="shared" ca="1" si="264"/>
        <v>12ex</v>
      </c>
      <c r="F1318" s="1">
        <f t="shared" ca="1" si="265"/>
        <v>120</v>
      </c>
      <c r="G1318" s="1">
        <f t="shared" ca="1" si="266"/>
        <v>127</v>
      </c>
      <c r="H1318" s="1">
        <f t="shared" ca="1" si="267"/>
        <v>1977</v>
      </c>
      <c r="I1318" s="1" t="str">
        <f ca="1">INDEX(Relationstabel!$C$3:$K$10,MATCH(INDIRECT($A$1&amp;"J"&amp;A1318),Relationstabel!$A$3:$A$10,0),MATCH(IFERROR(VALUE(INDIRECT($A$1&amp;"K"&amp;A1318)),0),Relationstabel!$C$1:$K$1,0))</f>
        <v>Elvarme</v>
      </c>
      <c r="J1318" s="1" t="str">
        <f ca="1">INDEX(Anvendelseskode!B:B,MATCH($F1318,Anvendelseskode!$A:$A,0))</f>
        <v>Fritliggende enfamilieshus (parcelhus)</v>
      </c>
      <c r="K1318" s="1" t="str">
        <f ca="1">INDEX(Anvendelseskode!C:C,MATCH($F1318,Anvendelseskode!$A:$A,0))</f>
        <v>Parcelhuse</v>
      </c>
      <c r="L1318" s="1" t="str">
        <f ca="1">INDEX(Anvendelseskode!D:D,MATCH($F1318,Anvendelseskode!$A:$A,0))</f>
        <v>Private husholdninger</v>
      </c>
      <c r="M1318" s="1" t="str">
        <f ca="1">IFERROR(INDEX(SBi!$2:$2,MATCH(H1318,SBi!$1:$1,1)),SBi!$K$2)</f>
        <v>1973-1978</v>
      </c>
      <c r="N1318" s="1">
        <f ca="1">INDEX(SBi!$C$3:$K$28,MATCH(F1318,SBi!$B$3:$B$28,0),MATCH(M1318,SBi!$C$2:$K$2,0))</f>
        <v>119.8</v>
      </c>
      <c r="O1318" s="16">
        <f t="shared" ca="1" si="268"/>
        <v>15.214600000000001</v>
      </c>
      <c r="P1318" s="16" t="str">
        <f ca="1">IFERROR(INDEX(VpD!$2:$2,MATCH(H1318,VpD!$1:$1,1)),VpD!$I$2)</f>
        <v>1973-1978</v>
      </c>
      <c r="Q1318" s="1">
        <f ca="1">INDEX(VpD!$C$3:$I$27,MATCH(F1318,VpD!$B$3:$B$27,0),MATCH(P1318,VpD!$C$2:$I$2,0))</f>
        <v>117</v>
      </c>
      <c r="R1318" s="16">
        <f t="shared" ca="1" si="269"/>
        <v>14.859</v>
      </c>
      <c r="S1318" s="14">
        <f t="shared" ca="1" si="270"/>
        <v>711823.11</v>
      </c>
      <c r="T1318" s="14">
        <f t="shared" ca="1" si="271"/>
        <v>6171686.2400000002</v>
      </c>
      <c r="U1318" s="14" t="str">
        <f t="shared" ca="1" si="272"/>
        <v>0A3F507E-225C-32B8-E044-0003BA298018</v>
      </c>
    </row>
    <row r="1319" spans="1:21" s="14" customFormat="1" x14ac:dyDescent="0.25">
      <c r="A1319" s="14">
        <f t="shared" si="260"/>
        <v>1319</v>
      </c>
      <c r="B1319" s="14" t="str">
        <f t="shared" ca="1" si="261"/>
        <v>6400DEAA-7D96-44F1-BA05-749A41263B8E</v>
      </c>
      <c r="C1319" s="14" t="str">
        <f t="shared" ca="1" si="262"/>
        <v>Kløverbo</v>
      </c>
      <c r="D1319" s="14" t="str">
        <f t="shared" ca="1" si="263"/>
        <v>14</v>
      </c>
      <c r="E1319" s="14" t="str">
        <f t="shared" ca="1" si="264"/>
        <v>6xg</v>
      </c>
      <c r="F1319" s="1">
        <f t="shared" ca="1" si="265"/>
        <v>130</v>
      </c>
      <c r="G1319" s="1">
        <f t="shared" ca="1" si="266"/>
        <v>112</v>
      </c>
      <c r="H1319" s="1">
        <f t="shared" ca="1" si="267"/>
        <v>1978</v>
      </c>
      <c r="I1319" s="1" t="str">
        <f ca="1">INDEX(Relationstabel!$C$3:$K$10,MATCH(INDIRECT($A$1&amp;"J"&amp;A1319),Relationstabel!$A$3:$A$10,0),MATCH(IFERROR(VALUE(INDIRECT($A$1&amp;"K"&amp;A1319)),0),Relationstabel!$C$1:$K$1,0))</f>
        <v>Fjernvarme/ Blokvarme</v>
      </c>
      <c r="J1319" s="1" t="str">
        <f ca="1">INDEX(Anvendelseskode!B:B,MATCH($F1319,Anvendelseskode!$A:$A,0))</f>
        <v>Række-, kæde-, dobbelthus (lodret adskillelse mellem enhederne)</v>
      </c>
      <c r="K1319" s="1" t="str">
        <f ca="1">INDEX(Anvendelseskode!C:C,MATCH($F1319,Anvendelseskode!$A:$A,0))</f>
        <v>Række-, kæde og dobbelthuse</v>
      </c>
      <c r="L1319" s="1" t="str">
        <f ca="1">INDEX(Anvendelseskode!D:D,MATCH($F1319,Anvendelseskode!$A:$A,0))</f>
        <v>Private husholdninger</v>
      </c>
      <c r="M1319" s="1" t="str">
        <f ca="1">IFERROR(INDEX(SBi!$2:$2,MATCH(H1319,SBi!$1:$1,1)),SBi!$K$2)</f>
        <v>1973-1978</v>
      </c>
      <c r="N1319" s="1">
        <f ca="1">INDEX(SBi!$C$3:$K$28,MATCH(F1319,SBi!$B$3:$B$28,0),MATCH(M1319,SBi!$C$2:$K$2,0))</f>
        <v>112.6</v>
      </c>
      <c r="O1319" s="16">
        <f t="shared" ca="1" si="268"/>
        <v>12.611199999999998</v>
      </c>
      <c r="P1319" s="16" t="str">
        <f ca="1">IFERROR(INDEX(VpD!$2:$2,MATCH(H1319,VpD!$1:$1,1)),VpD!$I$2)</f>
        <v>1973-1978</v>
      </c>
      <c r="Q1319" s="1">
        <f ca="1">INDEX(VpD!$C$3:$I$27,MATCH(F1319,VpD!$B$3:$B$27,0),MATCH(P1319,VpD!$C$2:$I$2,0))</f>
        <v>98</v>
      </c>
      <c r="R1319" s="16">
        <f t="shared" ca="1" si="269"/>
        <v>10.976000000000001</v>
      </c>
      <c r="S1319" s="14">
        <f t="shared" ca="1" si="270"/>
        <v>713447.59</v>
      </c>
      <c r="T1319" s="14">
        <f t="shared" ca="1" si="271"/>
        <v>6169715.6900000004</v>
      </c>
      <c r="U1319" s="14" t="str">
        <f t="shared" ca="1" si="272"/>
        <v>0A3F507E-1B5E-32B8-E044-0003BA298018</v>
      </c>
    </row>
    <row r="1320" spans="1:21" s="14" customFormat="1" x14ac:dyDescent="0.25">
      <c r="A1320" s="14">
        <f t="shared" si="260"/>
        <v>1320</v>
      </c>
      <c r="B1320" s="14" t="str">
        <f t="shared" ca="1" si="261"/>
        <v>D1181416-6511-4DCE-8C07-C4AA44808FC9</v>
      </c>
      <c r="C1320" s="14" t="str">
        <f t="shared" ca="1" si="262"/>
        <v>Nørrebred</v>
      </c>
      <c r="D1320" s="14" t="str">
        <f t="shared" ca="1" si="263"/>
        <v>52</v>
      </c>
      <c r="E1320" s="14" t="str">
        <f t="shared" ca="1" si="264"/>
        <v>12fæ</v>
      </c>
      <c r="F1320" s="1">
        <f t="shared" ca="1" si="265"/>
        <v>120</v>
      </c>
      <c r="G1320" s="1">
        <f t="shared" ca="1" si="266"/>
        <v>155</v>
      </c>
      <c r="H1320" s="1">
        <f t="shared" ca="1" si="267"/>
        <v>1972</v>
      </c>
      <c r="I1320" s="1" t="str">
        <f ca="1">INDEX(Relationstabel!$C$3:$K$10,MATCH(INDIRECT($A$1&amp;"J"&amp;A1320),Relationstabel!$A$3:$A$10,0),MATCH(IFERROR(VALUE(INDIRECT($A$1&amp;"K"&amp;A1320)),0),Relationstabel!$C$1:$K$1,0))</f>
        <v>Naturgas</v>
      </c>
      <c r="J1320" s="1" t="str">
        <f ca="1">INDEX(Anvendelseskode!B:B,MATCH($F1320,Anvendelseskode!$A:$A,0))</f>
        <v>Fritliggende enfamilieshus (parcelhus)</v>
      </c>
      <c r="K1320" s="1" t="str">
        <f ca="1">INDEX(Anvendelseskode!C:C,MATCH($F1320,Anvendelseskode!$A:$A,0))</f>
        <v>Parcelhuse</v>
      </c>
      <c r="L1320" s="1" t="str">
        <f ca="1">INDEX(Anvendelseskode!D:D,MATCH($F1320,Anvendelseskode!$A:$A,0))</f>
        <v>Private husholdninger</v>
      </c>
      <c r="M1320" s="1" t="str">
        <f ca="1">IFERROR(INDEX(SBi!$2:$2,MATCH(H1320,SBi!$1:$1,1)),SBi!$K$2)</f>
        <v>1961-1972</v>
      </c>
      <c r="N1320" s="1">
        <f ca="1">INDEX(SBi!$C$3:$K$28,MATCH(F1320,SBi!$B$3:$B$28,0),MATCH(M1320,SBi!$C$2:$K$2,0))</f>
        <v>134.30000000000001</v>
      </c>
      <c r="O1320" s="16">
        <f t="shared" ca="1" si="268"/>
        <v>20.816500000000001</v>
      </c>
      <c r="P1320" s="16" t="str">
        <f ca="1">IFERROR(INDEX(VpD!$2:$2,MATCH(H1320,VpD!$1:$1,1)),VpD!$I$2)</f>
        <v>1961-1972</v>
      </c>
      <c r="Q1320" s="1">
        <f ca="1">INDEX(VpD!$C$3:$I$27,MATCH(F1320,VpD!$B$3:$B$27,0),MATCH(P1320,VpD!$C$2:$I$2,0))</f>
        <v>143</v>
      </c>
      <c r="R1320" s="16">
        <f t="shared" ca="1" si="269"/>
        <v>22.164999999999999</v>
      </c>
      <c r="S1320" s="14">
        <f t="shared" ca="1" si="270"/>
        <v>711718.69</v>
      </c>
      <c r="T1320" s="14">
        <f t="shared" ca="1" si="271"/>
        <v>6171679.3499999996</v>
      </c>
      <c r="U1320" s="14" t="str">
        <f t="shared" ca="1" si="272"/>
        <v>0A3F507E-1E5E-32B8-E044-0003BA298018</v>
      </c>
    </row>
    <row r="1321" spans="1:21" s="14" customFormat="1" x14ac:dyDescent="0.25">
      <c r="A1321" s="14">
        <f t="shared" si="260"/>
        <v>1321</v>
      </c>
      <c r="B1321" s="14" t="str">
        <f t="shared" ca="1" si="261"/>
        <v>A3EBDD56-77DD-45DF-BC42-A672BA254E35</v>
      </c>
      <c r="C1321" s="14" t="str">
        <f t="shared" ca="1" si="262"/>
        <v>Syvhøjvænge</v>
      </c>
      <c r="D1321" s="14" t="str">
        <f t="shared" ca="1" si="263"/>
        <v>41</v>
      </c>
      <c r="E1321" s="14" t="str">
        <f t="shared" ca="1" si="264"/>
        <v>12ev</v>
      </c>
      <c r="F1321" s="1">
        <f t="shared" ca="1" si="265"/>
        <v>120</v>
      </c>
      <c r="G1321" s="1">
        <f t="shared" ca="1" si="266"/>
        <v>115</v>
      </c>
      <c r="H1321" s="1">
        <f t="shared" ca="1" si="267"/>
        <v>1970</v>
      </c>
      <c r="I1321" s="1" t="str">
        <f ca="1">INDEX(Relationstabel!$C$3:$K$10,MATCH(INDIRECT($A$1&amp;"J"&amp;A1321),Relationstabel!$A$3:$A$10,0),MATCH(IFERROR(VALUE(INDIRECT($A$1&amp;"K"&amp;A1321)),0),Relationstabel!$C$1:$K$1,0))</f>
        <v>Naturgas</v>
      </c>
      <c r="J1321" s="1" t="str">
        <f ca="1">INDEX(Anvendelseskode!B:B,MATCH($F1321,Anvendelseskode!$A:$A,0))</f>
        <v>Fritliggende enfamilieshus (parcelhus)</v>
      </c>
      <c r="K1321" s="1" t="str">
        <f ca="1">INDEX(Anvendelseskode!C:C,MATCH($F1321,Anvendelseskode!$A:$A,0))</f>
        <v>Parcelhuse</v>
      </c>
      <c r="L1321" s="1" t="str">
        <f ca="1">INDEX(Anvendelseskode!D:D,MATCH($F1321,Anvendelseskode!$A:$A,0))</f>
        <v>Private husholdninger</v>
      </c>
      <c r="M1321" s="1" t="str">
        <f ca="1">IFERROR(INDEX(SBi!$2:$2,MATCH(H1321,SBi!$1:$1,1)),SBi!$K$2)</f>
        <v>1961-1972</v>
      </c>
      <c r="N1321" s="1">
        <f ca="1">INDEX(SBi!$C$3:$K$28,MATCH(F1321,SBi!$B$3:$B$28,0),MATCH(M1321,SBi!$C$2:$K$2,0))</f>
        <v>134.30000000000001</v>
      </c>
      <c r="O1321" s="16">
        <f t="shared" ca="1" si="268"/>
        <v>15.444500000000001</v>
      </c>
      <c r="P1321" s="16" t="str">
        <f ca="1">IFERROR(INDEX(VpD!$2:$2,MATCH(H1321,VpD!$1:$1,1)),VpD!$I$2)</f>
        <v>1961-1972</v>
      </c>
      <c r="Q1321" s="1">
        <f ca="1">INDEX(VpD!$C$3:$I$27,MATCH(F1321,VpD!$B$3:$B$27,0),MATCH(P1321,VpD!$C$2:$I$2,0))</f>
        <v>143</v>
      </c>
      <c r="R1321" s="16">
        <f t="shared" ca="1" si="269"/>
        <v>16.445</v>
      </c>
      <c r="S1321" s="14">
        <f t="shared" ca="1" si="270"/>
        <v>711799.77</v>
      </c>
      <c r="T1321" s="14">
        <f t="shared" ca="1" si="271"/>
        <v>6171683.4500000002</v>
      </c>
      <c r="U1321" s="14" t="str">
        <f t="shared" ca="1" si="272"/>
        <v>0A3F507E-225E-32B8-E044-0003BA298018</v>
      </c>
    </row>
    <row r="1322" spans="1:21" s="14" customFormat="1" x14ac:dyDescent="0.25">
      <c r="A1322" s="14">
        <f t="shared" si="260"/>
        <v>1322</v>
      </c>
      <c r="B1322" s="14" t="str">
        <f t="shared" ca="1" si="261"/>
        <v>608A98D5-26F4-483E-A872-C1193C2FFECA</v>
      </c>
      <c r="C1322" s="14" t="str">
        <f t="shared" ca="1" si="262"/>
        <v>Kløverbo</v>
      </c>
      <c r="D1322" s="14" t="str">
        <f t="shared" ca="1" si="263"/>
        <v>16</v>
      </c>
      <c r="E1322" s="14" t="str">
        <f t="shared" ca="1" si="264"/>
        <v>6xh</v>
      </c>
      <c r="F1322" s="1">
        <f t="shared" ca="1" si="265"/>
        <v>130</v>
      </c>
      <c r="G1322" s="1">
        <f t="shared" ca="1" si="266"/>
        <v>112</v>
      </c>
      <c r="H1322" s="1">
        <f t="shared" ca="1" si="267"/>
        <v>1978</v>
      </c>
      <c r="I1322" s="1" t="str">
        <f ca="1">INDEX(Relationstabel!$C$3:$K$10,MATCH(INDIRECT($A$1&amp;"J"&amp;A1322),Relationstabel!$A$3:$A$10,0),MATCH(IFERROR(VALUE(INDIRECT($A$1&amp;"K"&amp;A1322)),0),Relationstabel!$C$1:$K$1,0))</f>
        <v>Fjernvarme/ Blokvarme</v>
      </c>
      <c r="J1322" s="1" t="str">
        <f ca="1">INDEX(Anvendelseskode!B:B,MATCH($F1322,Anvendelseskode!$A:$A,0))</f>
        <v>Række-, kæde-, dobbelthus (lodret adskillelse mellem enhederne)</v>
      </c>
      <c r="K1322" s="1" t="str">
        <f ca="1">INDEX(Anvendelseskode!C:C,MATCH($F1322,Anvendelseskode!$A:$A,0))</f>
        <v>Række-, kæde og dobbelthuse</v>
      </c>
      <c r="L1322" s="1" t="str">
        <f ca="1">INDEX(Anvendelseskode!D:D,MATCH($F1322,Anvendelseskode!$A:$A,0))</f>
        <v>Private husholdninger</v>
      </c>
      <c r="M1322" s="1" t="str">
        <f ca="1">IFERROR(INDEX(SBi!$2:$2,MATCH(H1322,SBi!$1:$1,1)),SBi!$K$2)</f>
        <v>1973-1978</v>
      </c>
      <c r="N1322" s="1">
        <f ca="1">INDEX(SBi!$C$3:$K$28,MATCH(F1322,SBi!$B$3:$B$28,0),MATCH(M1322,SBi!$C$2:$K$2,0))</f>
        <v>112.6</v>
      </c>
      <c r="O1322" s="16">
        <f t="shared" ca="1" si="268"/>
        <v>12.611199999999998</v>
      </c>
      <c r="P1322" s="16" t="str">
        <f ca="1">IFERROR(INDEX(VpD!$2:$2,MATCH(H1322,VpD!$1:$1,1)),VpD!$I$2)</f>
        <v>1973-1978</v>
      </c>
      <c r="Q1322" s="1">
        <f ca="1">INDEX(VpD!$C$3:$I$27,MATCH(F1322,VpD!$B$3:$B$27,0),MATCH(P1322,VpD!$C$2:$I$2,0))</f>
        <v>98</v>
      </c>
      <c r="R1322" s="16">
        <f t="shared" ca="1" si="269"/>
        <v>10.976000000000001</v>
      </c>
      <c r="S1322" s="14">
        <f t="shared" ca="1" si="270"/>
        <v>713453.25</v>
      </c>
      <c r="T1322" s="14">
        <f t="shared" ca="1" si="271"/>
        <v>6169706.4900000002</v>
      </c>
      <c r="U1322" s="14" t="str">
        <f t="shared" ca="1" si="272"/>
        <v>0A3F507E-1B60-32B8-E044-0003BA298018</v>
      </c>
    </row>
    <row r="1323" spans="1:21" s="14" customFormat="1" x14ac:dyDescent="0.25">
      <c r="A1323" s="14">
        <f t="shared" si="260"/>
        <v>1323</v>
      </c>
      <c r="B1323" s="14" t="str">
        <f t="shared" ca="1" si="261"/>
        <v>69AF48CA-EE23-4A4B-8DE6-93EF417B3E48</v>
      </c>
      <c r="C1323" s="14" t="str">
        <f t="shared" ca="1" si="262"/>
        <v>Møllestensvej</v>
      </c>
      <c r="D1323" s="14" t="str">
        <f t="shared" ca="1" si="263"/>
        <v>17</v>
      </c>
      <c r="E1323" s="14" t="str">
        <f t="shared" ca="1" si="264"/>
        <v>7el</v>
      </c>
      <c r="F1323" s="1">
        <f t="shared" ca="1" si="265"/>
        <v>120</v>
      </c>
      <c r="G1323" s="1">
        <f t="shared" ca="1" si="266"/>
        <v>180</v>
      </c>
      <c r="H1323" s="1">
        <f t="shared" ca="1" si="267"/>
        <v>1988</v>
      </c>
      <c r="I1323" s="1" t="str">
        <f ca="1">INDEX(Relationstabel!$C$3:$K$10,MATCH(INDIRECT($A$1&amp;"J"&amp;A1323),Relationstabel!$A$3:$A$10,0),MATCH(IFERROR(VALUE(INDIRECT($A$1&amp;"K"&amp;A1323)),0),Relationstabel!$C$1:$K$1,0))</f>
        <v>Naturgas</v>
      </c>
      <c r="J1323" s="1" t="str">
        <f ca="1">INDEX(Anvendelseskode!B:B,MATCH($F1323,Anvendelseskode!$A:$A,0))</f>
        <v>Fritliggende enfamilieshus (parcelhus)</v>
      </c>
      <c r="K1323" s="1" t="str">
        <f ca="1">INDEX(Anvendelseskode!C:C,MATCH($F1323,Anvendelseskode!$A:$A,0))</f>
        <v>Parcelhuse</v>
      </c>
      <c r="L1323" s="1" t="str">
        <f ca="1">INDEX(Anvendelseskode!D:D,MATCH($F1323,Anvendelseskode!$A:$A,0))</f>
        <v>Private husholdninger</v>
      </c>
      <c r="M1323" s="1" t="str">
        <f ca="1">IFERROR(INDEX(SBi!$2:$2,MATCH(H1323,SBi!$1:$1,1)),SBi!$K$2)</f>
        <v>1979-1998</v>
      </c>
      <c r="N1323" s="1">
        <f ca="1">INDEX(SBi!$C$3:$K$28,MATCH(F1323,SBi!$B$3:$B$28,0),MATCH(M1323,SBi!$C$2:$K$2,0))</f>
        <v>105.4</v>
      </c>
      <c r="O1323" s="16">
        <f t="shared" ca="1" si="268"/>
        <v>18.972000000000001</v>
      </c>
      <c r="P1323" s="16" t="str">
        <f ca="1">IFERROR(INDEX(VpD!$2:$2,MATCH(H1323,VpD!$1:$1,1)),VpD!$I$2)</f>
        <v>1979-1998</v>
      </c>
      <c r="Q1323" s="1">
        <f ca="1">INDEX(VpD!$C$3:$I$27,MATCH(F1323,VpD!$B$3:$B$27,0),MATCH(P1323,VpD!$C$2:$I$2,0))</f>
        <v>90</v>
      </c>
      <c r="R1323" s="16">
        <f t="shared" ca="1" si="269"/>
        <v>16.2</v>
      </c>
      <c r="S1323" s="14">
        <f t="shared" ca="1" si="270"/>
        <v>711804.84</v>
      </c>
      <c r="T1323" s="14">
        <f t="shared" ca="1" si="271"/>
        <v>6170346.3899999997</v>
      </c>
      <c r="U1323" s="14" t="str">
        <f t="shared" ca="1" si="272"/>
        <v>0A3F507E-1D60-32B8-E044-0003BA298018</v>
      </c>
    </row>
    <row r="1324" spans="1:21" s="14" customFormat="1" x14ac:dyDescent="0.25">
      <c r="A1324" s="14">
        <f t="shared" si="260"/>
        <v>1324</v>
      </c>
      <c r="B1324" s="14" t="str">
        <f t="shared" ca="1" si="261"/>
        <v>04641FDC-788C-4505-99A7-A611E108CC40</v>
      </c>
      <c r="C1324" s="14" t="str">
        <f t="shared" ca="1" si="262"/>
        <v>Nørrebred</v>
      </c>
      <c r="D1324" s="14" t="str">
        <f t="shared" ca="1" si="263"/>
        <v>54</v>
      </c>
      <c r="E1324" s="14" t="str">
        <f t="shared" ca="1" si="264"/>
        <v>12ie</v>
      </c>
      <c r="F1324" s="1">
        <f t="shared" ca="1" si="265"/>
        <v>120</v>
      </c>
      <c r="G1324" s="1">
        <f t="shared" ca="1" si="266"/>
        <v>146</v>
      </c>
      <c r="H1324" s="1">
        <f t="shared" ca="1" si="267"/>
        <v>1980</v>
      </c>
      <c r="I1324" s="1" t="str">
        <f ca="1">INDEX(Relationstabel!$C$3:$K$10,MATCH(INDIRECT($A$1&amp;"J"&amp;A1324),Relationstabel!$A$3:$A$10,0),MATCH(IFERROR(VALUE(INDIRECT($A$1&amp;"K"&amp;A1324)),0),Relationstabel!$C$1:$K$1,0))</f>
        <v>Naturgas</v>
      </c>
      <c r="J1324" s="1" t="str">
        <f ca="1">INDEX(Anvendelseskode!B:B,MATCH($F1324,Anvendelseskode!$A:$A,0))</f>
        <v>Fritliggende enfamilieshus (parcelhus)</v>
      </c>
      <c r="K1324" s="1" t="str">
        <f ca="1">INDEX(Anvendelseskode!C:C,MATCH($F1324,Anvendelseskode!$A:$A,0))</f>
        <v>Parcelhuse</v>
      </c>
      <c r="L1324" s="1" t="str">
        <f ca="1">INDEX(Anvendelseskode!D:D,MATCH($F1324,Anvendelseskode!$A:$A,0))</f>
        <v>Private husholdninger</v>
      </c>
      <c r="M1324" s="1" t="str">
        <f ca="1">IFERROR(INDEX(SBi!$2:$2,MATCH(H1324,SBi!$1:$1,1)),SBi!$K$2)</f>
        <v>1979-1998</v>
      </c>
      <c r="N1324" s="1">
        <f ca="1">INDEX(SBi!$C$3:$K$28,MATCH(F1324,SBi!$B$3:$B$28,0),MATCH(M1324,SBi!$C$2:$K$2,0))</f>
        <v>105.4</v>
      </c>
      <c r="O1324" s="16">
        <f t="shared" ca="1" si="268"/>
        <v>15.388400000000001</v>
      </c>
      <c r="P1324" s="16" t="str">
        <f ca="1">IFERROR(INDEX(VpD!$2:$2,MATCH(H1324,VpD!$1:$1,1)),VpD!$I$2)</f>
        <v>1979-1998</v>
      </c>
      <c r="Q1324" s="1">
        <f ca="1">INDEX(VpD!$C$3:$I$27,MATCH(F1324,VpD!$B$3:$B$27,0),MATCH(P1324,VpD!$C$2:$I$2,0))</f>
        <v>90</v>
      </c>
      <c r="R1324" s="16">
        <f t="shared" ca="1" si="269"/>
        <v>13.14</v>
      </c>
      <c r="S1324" s="14">
        <f t="shared" ca="1" si="270"/>
        <v>711741.55</v>
      </c>
      <c r="T1324" s="14">
        <f t="shared" ca="1" si="271"/>
        <v>6171683.5300000003</v>
      </c>
      <c r="U1324" s="14" t="str">
        <f t="shared" ca="1" si="272"/>
        <v>0A3F507E-1E60-32B8-E044-0003BA298018</v>
      </c>
    </row>
    <row r="1325" spans="1:21" s="14" customFormat="1" x14ac:dyDescent="0.25">
      <c r="A1325" s="14">
        <f t="shared" si="260"/>
        <v>1325</v>
      </c>
      <c r="B1325" s="14" t="str">
        <f t="shared" ca="1" si="261"/>
        <v>8B5604CF-C895-44BB-8F72-C77252A2F361</v>
      </c>
      <c r="C1325" s="14" t="str">
        <f t="shared" ca="1" si="262"/>
        <v>Humlebo</v>
      </c>
      <c r="D1325" s="14" t="str">
        <f t="shared" ca="1" si="263"/>
        <v>30</v>
      </c>
      <c r="E1325" s="14" t="str">
        <f t="shared" ca="1" si="264"/>
        <v>6za</v>
      </c>
      <c r="F1325" s="1">
        <f t="shared" ca="1" si="265"/>
        <v>130</v>
      </c>
      <c r="G1325" s="1">
        <f t="shared" ca="1" si="266"/>
        <v>109</v>
      </c>
      <c r="H1325" s="1">
        <f t="shared" ca="1" si="267"/>
        <v>1978</v>
      </c>
      <c r="I1325" s="1" t="str">
        <f ca="1">INDEX(Relationstabel!$C$3:$K$10,MATCH(INDIRECT($A$1&amp;"J"&amp;A1325),Relationstabel!$A$3:$A$10,0),MATCH(IFERROR(VALUE(INDIRECT($A$1&amp;"K"&amp;A1325)),0),Relationstabel!$C$1:$K$1,0))</f>
        <v>Fjernvarme/ Blokvarme</v>
      </c>
      <c r="J1325" s="1" t="str">
        <f ca="1">INDEX(Anvendelseskode!B:B,MATCH($F1325,Anvendelseskode!$A:$A,0))</f>
        <v>Række-, kæde-, dobbelthus (lodret adskillelse mellem enhederne)</v>
      </c>
      <c r="K1325" s="1" t="str">
        <f ca="1">INDEX(Anvendelseskode!C:C,MATCH($F1325,Anvendelseskode!$A:$A,0))</f>
        <v>Række-, kæde og dobbelthuse</v>
      </c>
      <c r="L1325" s="1" t="str">
        <f ca="1">INDEX(Anvendelseskode!D:D,MATCH($F1325,Anvendelseskode!$A:$A,0))</f>
        <v>Private husholdninger</v>
      </c>
      <c r="M1325" s="1" t="str">
        <f ca="1">IFERROR(INDEX(SBi!$2:$2,MATCH(H1325,SBi!$1:$1,1)),SBi!$K$2)</f>
        <v>1973-1978</v>
      </c>
      <c r="N1325" s="1">
        <f ca="1">INDEX(SBi!$C$3:$K$28,MATCH(F1325,SBi!$B$3:$B$28,0),MATCH(M1325,SBi!$C$2:$K$2,0))</f>
        <v>112.6</v>
      </c>
      <c r="O1325" s="16">
        <f t="shared" ca="1" si="268"/>
        <v>12.273399999999999</v>
      </c>
      <c r="P1325" s="16" t="str">
        <f ca="1">IFERROR(INDEX(VpD!$2:$2,MATCH(H1325,VpD!$1:$1,1)),VpD!$I$2)</f>
        <v>1973-1978</v>
      </c>
      <c r="Q1325" s="1">
        <f ca="1">INDEX(VpD!$C$3:$I$27,MATCH(F1325,VpD!$B$3:$B$27,0),MATCH(P1325,VpD!$C$2:$I$2,0))</f>
        <v>98</v>
      </c>
      <c r="R1325" s="16">
        <f t="shared" ca="1" si="269"/>
        <v>10.682</v>
      </c>
      <c r="S1325" s="14">
        <f t="shared" ca="1" si="270"/>
        <v>713517.06</v>
      </c>
      <c r="T1325" s="14">
        <f t="shared" ca="1" si="271"/>
        <v>6169738.3799999999</v>
      </c>
      <c r="U1325" s="14" t="str">
        <f t="shared" ca="1" si="272"/>
        <v>0A3F507E-194F-32B8-E044-0003BA298018</v>
      </c>
    </row>
    <row r="1326" spans="1:21" s="14" customFormat="1" x14ac:dyDescent="0.25">
      <c r="A1326" s="14">
        <f t="shared" si="260"/>
        <v>1326</v>
      </c>
      <c r="B1326" s="14" t="str">
        <f t="shared" ca="1" si="261"/>
        <v>4E6E57AC-55CB-4F51-8A4B-08D06ED777DA</v>
      </c>
      <c r="C1326" s="14" t="str">
        <f t="shared" ca="1" si="262"/>
        <v>Kærupvej</v>
      </c>
      <c r="D1326" s="14" t="str">
        <f t="shared" ca="1" si="263"/>
        <v>10</v>
      </c>
      <c r="E1326" s="14" t="str">
        <f t="shared" ca="1" si="264"/>
        <v>4ax</v>
      </c>
      <c r="F1326" s="1">
        <f t="shared" ca="1" si="265"/>
        <v>120</v>
      </c>
      <c r="G1326" s="1">
        <f t="shared" ca="1" si="266"/>
        <v>128</v>
      </c>
      <c r="H1326" s="1">
        <f t="shared" ca="1" si="267"/>
        <v>1990</v>
      </c>
      <c r="I1326" s="1" t="str">
        <f ca="1">INDEX(Relationstabel!$C$3:$K$10,MATCH(INDIRECT($A$1&amp;"J"&amp;A1326),Relationstabel!$A$3:$A$10,0),MATCH(IFERROR(VALUE(INDIRECT($A$1&amp;"K"&amp;A1326)),0),Relationstabel!$C$1:$K$1,0))</f>
        <v>Naturgas</v>
      </c>
      <c r="J1326" s="1" t="str">
        <f ca="1">INDEX(Anvendelseskode!B:B,MATCH($F1326,Anvendelseskode!$A:$A,0))</f>
        <v>Fritliggende enfamilieshus (parcelhus)</v>
      </c>
      <c r="K1326" s="1" t="str">
        <f ca="1">INDEX(Anvendelseskode!C:C,MATCH($F1326,Anvendelseskode!$A:$A,0))</f>
        <v>Parcelhuse</v>
      </c>
      <c r="L1326" s="1" t="str">
        <f ca="1">INDEX(Anvendelseskode!D:D,MATCH($F1326,Anvendelseskode!$A:$A,0))</f>
        <v>Private husholdninger</v>
      </c>
      <c r="M1326" s="1" t="str">
        <f ca="1">IFERROR(INDEX(SBi!$2:$2,MATCH(H1326,SBi!$1:$1,1)),SBi!$K$2)</f>
        <v>1979-1998</v>
      </c>
      <c r="N1326" s="1">
        <f ca="1">INDEX(SBi!$C$3:$K$28,MATCH(F1326,SBi!$B$3:$B$28,0),MATCH(M1326,SBi!$C$2:$K$2,0))</f>
        <v>105.4</v>
      </c>
      <c r="O1326" s="16">
        <f t="shared" ca="1" si="268"/>
        <v>13.491200000000001</v>
      </c>
      <c r="P1326" s="16" t="str">
        <f ca="1">IFERROR(INDEX(VpD!$2:$2,MATCH(H1326,VpD!$1:$1,1)),VpD!$I$2)</f>
        <v>1979-1998</v>
      </c>
      <c r="Q1326" s="1">
        <f ca="1">INDEX(VpD!$C$3:$I$27,MATCH(F1326,VpD!$B$3:$B$27,0),MATCH(P1326,VpD!$C$2:$I$2,0))</f>
        <v>90</v>
      </c>
      <c r="R1326" s="16">
        <f t="shared" ca="1" si="269"/>
        <v>11.52</v>
      </c>
      <c r="S1326" s="14">
        <f t="shared" ca="1" si="270"/>
        <v>713239.38</v>
      </c>
      <c r="T1326" s="14">
        <f t="shared" ca="1" si="271"/>
        <v>6168437.4100000001</v>
      </c>
      <c r="U1326" s="14" t="str">
        <f t="shared" ca="1" si="272"/>
        <v>0A3F507E-1C4F-32B8-E044-0003BA298018</v>
      </c>
    </row>
    <row r="1327" spans="1:21" s="14" customFormat="1" x14ac:dyDescent="0.25">
      <c r="A1327" s="14">
        <f t="shared" si="260"/>
        <v>1327</v>
      </c>
      <c r="B1327" s="14" t="str">
        <f t="shared" ca="1" si="261"/>
        <v>37DE5ED6-A5A2-4C4B-AAE3-DFEE6882F9EB</v>
      </c>
      <c r="C1327" s="14" t="str">
        <f t="shared" ca="1" si="262"/>
        <v>Torbenfeldvej</v>
      </c>
      <c r="D1327" s="14" t="str">
        <f t="shared" ca="1" si="263"/>
        <v>13</v>
      </c>
      <c r="E1327" s="14" t="str">
        <f t="shared" ca="1" si="264"/>
        <v>4ee</v>
      </c>
      <c r="F1327" s="1">
        <f t="shared" ca="1" si="265"/>
        <v>120</v>
      </c>
      <c r="G1327" s="1">
        <f t="shared" ca="1" si="266"/>
        <v>153</v>
      </c>
      <c r="H1327" s="1">
        <f t="shared" ca="1" si="267"/>
        <v>1972</v>
      </c>
      <c r="I1327" s="1" t="str">
        <f ca="1">INDEX(Relationstabel!$C$3:$K$10,MATCH(INDIRECT($A$1&amp;"J"&amp;A1327),Relationstabel!$A$3:$A$10,0),MATCH(IFERROR(VALUE(INDIRECT($A$1&amp;"K"&amp;A1327)),0),Relationstabel!$C$1:$K$1,0))</f>
        <v>Elvarme</v>
      </c>
      <c r="J1327" s="1" t="str">
        <f ca="1">INDEX(Anvendelseskode!B:B,MATCH($F1327,Anvendelseskode!$A:$A,0))</f>
        <v>Fritliggende enfamilieshus (parcelhus)</v>
      </c>
      <c r="K1327" s="1" t="str">
        <f ca="1">INDEX(Anvendelseskode!C:C,MATCH($F1327,Anvendelseskode!$A:$A,0))</f>
        <v>Parcelhuse</v>
      </c>
      <c r="L1327" s="1" t="str">
        <f ca="1">INDEX(Anvendelseskode!D:D,MATCH($F1327,Anvendelseskode!$A:$A,0))</f>
        <v>Private husholdninger</v>
      </c>
      <c r="M1327" s="1" t="str">
        <f ca="1">IFERROR(INDEX(SBi!$2:$2,MATCH(H1327,SBi!$1:$1,1)),SBi!$K$2)</f>
        <v>1961-1972</v>
      </c>
      <c r="N1327" s="1">
        <f ca="1">INDEX(SBi!$C$3:$K$28,MATCH(F1327,SBi!$B$3:$B$28,0),MATCH(M1327,SBi!$C$2:$K$2,0))</f>
        <v>134.30000000000001</v>
      </c>
      <c r="O1327" s="16">
        <f t="shared" ca="1" si="268"/>
        <v>20.547900000000002</v>
      </c>
      <c r="P1327" s="16" t="str">
        <f ca="1">IFERROR(INDEX(VpD!$2:$2,MATCH(H1327,VpD!$1:$1,1)),VpD!$I$2)</f>
        <v>1961-1972</v>
      </c>
      <c r="Q1327" s="1">
        <f ca="1">INDEX(VpD!$C$3:$I$27,MATCH(F1327,VpD!$B$3:$B$27,0),MATCH(P1327,VpD!$C$2:$I$2,0))</f>
        <v>143</v>
      </c>
      <c r="R1327" s="16">
        <f t="shared" ca="1" si="269"/>
        <v>21.879000000000001</v>
      </c>
      <c r="S1327" s="14">
        <f t="shared" ca="1" si="270"/>
        <v>712246.38</v>
      </c>
      <c r="T1327" s="14">
        <f t="shared" ca="1" si="271"/>
        <v>6169392.4400000004</v>
      </c>
      <c r="U1327" s="14" t="str">
        <f t="shared" ca="1" si="272"/>
        <v>0A3F507E-2364-32B8-E044-0003BA298018</v>
      </c>
    </row>
    <row r="1328" spans="1:21" s="14" customFormat="1" x14ac:dyDescent="0.25">
      <c r="A1328" s="14">
        <f t="shared" si="260"/>
        <v>1328</v>
      </c>
      <c r="B1328" s="14" t="str">
        <f t="shared" ca="1" si="261"/>
        <v>72A17E10-AC1C-4896-A7A5-9B6B0ECA076D</v>
      </c>
      <c r="C1328" s="14" t="str">
        <f t="shared" ca="1" si="262"/>
        <v>Ved Bækken</v>
      </c>
      <c r="D1328" s="14" t="str">
        <f t="shared" ca="1" si="263"/>
        <v>3</v>
      </c>
      <c r="E1328" s="14" t="str">
        <f t="shared" ca="1" si="264"/>
        <v>16az</v>
      </c>
      <c r="F1328" s="1">
        <f t="shared" ca="1" si="265"/>
        <v>120</v>
      </c>
      <c r="G1328" s="1">
        <f t="shared" ca="1" si="266"/>
        <v>117</v>
      </c>
      <c r="H1328" s="1">
        <f t="shared" ca="1" si="267"/>
        <v>1964</v>
      </c>
      <c r="I1328" s="1" t="str">
        <f ca="1">INDEX(Relationstabel!$C$3:$K$10,MATCH(INDIRECT($A$1&amp;"J"&amp;A1328),Relationstabel!$A$3:$A$10,0),MATCH(IFERROR(VALUE(INDIRECT($A$1&amp;"K"&amp;A1328)),0),Relationstabel!$C$1:$K$1,0))</f>
        <v>Naturgas</v>
      </c>
      <c r="J1328" s="1" t="str">
        <f ca="1">INDEX(Anvendelseskode!B:B,MATCH($F1328,Anvendelseskode!$A:$A,0))</f>
        <v>Fritliggende enfamilieshus (parcelhus)</v>
      </c>
      <c r="K1328" s="1" t="str">
        <f ca="1">INDEX(Anvendelseskode!C:C,MATCH($F1328,Anvendelseskode!$A:$A,0))</f>
        <v>Parcelhuse</v>
      </c>
      <c r="L1328" s="1" t="str">
        <f ca="1">INDEX(Anvendelseskode!D:D,MATCH($F1328,Anvendelseskode!$A:$A,0))</f>
        <v>Private husholdninger</v>
      </c>
      <c r="M1328" s="1" t="str">
        <f ca="1">IFERROR(INDEX(SBi!$2:$2,MATCH(H1328,SBi!$1:$1,1)),SBi!$K$2)</f>
        <v>1961-1972</v>
      </c>
      <c r="N1328" s="1">
        <f ca="1">INDEX(SBi!$C$3:$K$28,MATCH(F1328,SBi!$B$3:$B$28,0),MATCH(M1328,SBi!$C$2:$K$2,0))</f>
        <v>134.30000000000001</v>
      </c>
      <c r="O1328" s="16">
        <f t="shared" ca="1" si="268"/>
        <v>15.713100000000003</v>
      </c>
      <c r="P1328" s="16" t="str">
        <f ca="1">IFERROR(INDEX(VpD!$2:$2,MATCH(H1328,VpD!$1:$1,1)),VpD!$I$2)</f>
        <v>1961-1972</v>
      </c>
      <c r="Q1328" s="1">
        <f ca="1">INDEX(VpD!$C$3:$I$27,MATCH(F1328,VpD!$B$3:$B$27,0),MATCH(P1328,VpD!$C$2:$I$2,0))</f>
        <v>143</v>
      </c>
      <c r="R1328" s="16">
        <f t="shared" ca="1" si="269"/>
        <v>16.731000000000002</v>
      </c>
      <c r="S1328" s="14">
        <f t="shared" ca="1" si="270"/>
        <v>711650.69</v>
      </c>
      <c r="T1328" s="14">
        <f t="shared" ca="1" si="271"/>
        <v>6170600.0599999996</v>
      </c>
      <c r="U1328" s="14" t="str">
        <f t="shared" ca="1" si="272"/>
        <v>0A3F507E-242B-32B8-E044-0003BA298018</v>
      </c>
    </row>
    <row r="1329" spans="1:21" s="14" customFormat="1" x14ac:dyDescent="0.25">
      <c r="A1329" s="14">
        <f t="shared" si="260"/>
        <v>1329</v>
      </c>
      <c r="B1329" s="14" t="str">
        <f t="shared" ca="1" si="261"/>
        <v>5305E79D-C7E9-4E83-A79E-4446D400D87B</v>
      </c>
      <c r="C1329" s="14" t="str">
        <f t="shared" ca="1" si="262"/>
        <v>Humlebo</v>
      </c>
      <c r="D1329" s="14" t="str">
        <f t="shared" ca="1" si="263"/>
        <v>1</v>
      </c>
      <c r="E1329" s="14" t="str">
        <f t="shared" ca="1" si="264"/>
        <v>6zv</v>
      </c>
      <c r="F1329" s="1">
        <f t="shared" ca="1" si="265"/>
        <v>130</v>
      </c>
      <c r="G1329" s="1">
        <f t="shared" ca="1" si="266"/>
        <v>112</v>
      </c>
      <c r="H1329" s="1">
        <f t="shared" ca="1" si="267"/>
        <v>1978</v>
      </c>
      <c r="I1329" s="1" t="str">
        <f ca="1">INDEX(Relationstabel!$C$3:$K$10,MATCH(INDIRECT($A$1&amp;"J"&amp;A1329),Relationstabel!$A$3:$A$10,0),MATCH(IFERROR(VALUE(INDIRECT($A$1&amp;"K"&amp;A1329)),0),Relationstabel!$C$1:$K$1,0))</f>
        <v>Fjernvarme/ Blokvarme</v>
      </c>
      <c r="J1329" s="1" t="str">
        <f ca="1">INDEX(Anvendelseskode!B:B,MATCH($F1329,Anvendelseskode!$A:$A,0))</f>
        <v>Række-, kæde-, dobbelthus (lodret adskillelse mellem enhederne)</v>
      </c>
      <c r="K1329" s="1" t="str">
        <f ca="1">INDEX(Anvendelseskode!C:C,MATCH($F1329,Anvendelseskode!$A:$A,0))</f>
        <v>Række-, kæde og dobbelthuse</v>
      </c>
      <c r="L1329" s="1" t="str">
        <f ca="1">INDEX(Anvendelseskode!D:D,MATCH($F1329,Anvendelseskode!$A:$A,0))</f>
        <v>Private husholdninger</v>
      </c>
      <c r="M1329" s="1" t="str">
        <f ca="1">IFERROR(INDEX(SBi!$2:$2,MATCH(H1329,SBi!$1:$1,1)),SBi!$K$2)</f>
        <v>1973-1978</v>
      </c>
      <c r="N1329" s="1">
        <f ca="1">INDEX(SBi!$C$3:$K$28,MATCH(F1329,SBi!$B$3:$B$28,0),MATCH(M1329,SBi!$C$2:$K$2,0))</f>
        <v>112.6</v>
      </c>
      <c r="O1329" s="16">
        <f t="shared" ca="1" si="268"/>
        <v>12.611199999999998</v>
      </c>
      <c r="P1329" s="16" t="str">
        <f ca="1">IFERROR(INDEX(VpD!$2:$2,MATCH(H1329,VpD!$1:$1,1)),VpD!$I$2)</f>
        <v>1973-1978</v>
      </c>
      <c r="Q1329" s="1">
        <f ca="1">INDEX(VpD!$C$3:$I$27,MATCH(F1329,VpD!$B$3:$B$27,0),MATCH(P1329,VpD!$C$2:$I$2,0))</f>
        <v>98</v>
      </c>
      <c r="R1329" s="16">
        <f t="shared" ca="1" si="269"/>
        <v>10.976000000000001</v>
      </c>
      <c r="S1329" s="14">
        <f t="shared" ca="1" si="270"/>
        <v>713502.54</v>
      </c>
      <c r="T1329" s="14">
        <f t="shared" ca="1" si="271"/>
        <v>6169836.3799999999</v>
      </c>
      <c r="U1329" s="14" t="str">
        <f t="shared" ca="1" si="272"/>
        <v>0A3F507E-1932-32B8-E044-0003BA298018</v>
      </c>
    </row>
    <row r="1330" spans="1:21" s="14" customFormat="1" x14ac:dyDescent="0.25">
      <c r="A1330" s="14">
        <f t="shared" si="260"/>
        <v>1330</v>
      </c>
      <c r="B1330" s="14" t="str">
        <f t="shared" ca="1" si="261"/>
        <v>8ADD3AAB-9C55-4CAC-828E-FCB28F3957AD</v>
      </c>
      <c r="C1330" s="14" t="str">
        <f t="shared" ca="1" si="262"/>
        <v>Hyttebovej</v>
      </c>
      <c r="D1330" s="14" t="str">
        <f t="shared" ca="1" si="263"/>
        <v>47</v>
      </c>
      <c r="E1330" s="14" t="str">
        <f t="shared" ca="1" si="264"/>
        <v>24dc</v>
      </c>
      <c r="F1330" s="1">
        <f t="shared" ca="1" si="265"/>
        <v>120</v>
      </c>
      <c r="G1330" s="1">
        <f t="shared" ca="1" si="266"/>
        <v>123</v>
      </c>
      <c r="H1330" s="1">
        <f t="shared" ca="1" si="267"/>
        <v>1981</v>
      </c>
      <c r="I1330" s="1" t="str">
        <f ca="1">INDEX(Relationstabel!$C$3:$K$10,MATCH(INDIRECT($A$1&amp;"J"&amp;A1330),Relationstabel!$A$3:$A$10,0),MATCH(IFERROR(VALUE(INDIRECT($A$1&amp;"K"&amp;A1330)),0),Relationstabel!$C$1:$K$1,0))</f>
        <v>Elvarme</v>
      </c>
      <c r="J1330" s="1" t="str">
        <f ca="1">INDEX(Anvendelseskode!B:B,MATCH($F1330,Anvendelseskode!$A:$A,0))</f>
        <v>Fritliggende enfamilieshus (parcelhus)</v>
      </c>
      <c r="K1330" s="1" t="str">
        <f ca="1">INDEX(Anvendelseskode!C:C,MATCH($F1330,Anvendelseskode!$A:$A,0))</f>
        <v>Parcelhuse</v>
      </c>
      <c r="L1330" s="1" t="str">
        <f ca="1">INDEX(Anvendelseskode!D:D,MATCH($F1330,Anvendelseskode!$A:$A,0))</f>
        <v>Private husholdninger</v>
      </c>
      <c r="M1330" s="1" t="str">
        <f ca="1">IFERROR(INDEX(SBi!$2:$2,MATCH(H1330,SBi!$1:$1,1)),SBi!$K$2)</f>
        <v>1979-1998</v>
      </c>
      <c r="N1330" s="1">
        <f ca="1">INDEX(SBi!$C$3:$K$28,MATCH(F1330,SBi!$B$3:$B$28,0),MATCH(M1330,SBi!$C$2:$K$2,0))</f>
        <v>105.4</v>
      </c>
      <c r="O1330" s="16">
        <f t="shared" ca="1" si="268"/>
        <v>12.9642</v>
      </c>
      <c r="P1330" s="16" t="str">
        <f ca="1">IFERROR(INDEX(VpD!$2:$2,MATCH(H1330,VpD!$1:$1,1)),VpD!$I$2)</f>
        <v>1979-1998</v>
      </c>
      <c r="Q1330" s="1">
        <f ca="1">INDEX(VpD!$C$3:$I$27,MATCH(F1330,VpD!$B$3:$B$27,0),MATCH(P1330,VpD!$C$2:$I$2,0))</f>
        <v>90</v>
      </c>
      <c r="R1330" s="16">
        <f t="shared" ca="1" si="269"/>
        <v>11.07</v>
      </c>
      <c r="S1330" s="14">
        <f t="shared" ca="1" si="270"/>
        <v>713856.19</v>
      </c>
      <c r="T1330" s="14">
        <f t="shared" ca="1" si="271"/>
        <v>6169070.0800000001</v>
      </c>
      <c r="U1330" s="14" t="str">
        <f t="shared" ca="1" si="272"/>
        <v>0A3F507E-1A32-32B8-E044-0003BA298018</v>
      </c>
    </row>
    <row r="1331" spans="1:21" s="14" customFormat="1" x14ac:dyDescent="0.25">
      <c r="A1331" s="14">
        <f t="shared" si="260"/>
        <v>1331</v>
      </c>
      <c r="B1331" s="14" t="str">
        <f t="shared" ca="1" si="261"/>
        <v>B124E02A-7784-4BDE-AA94-A52E77DFD93A</v>
      </c>
      <c r="C1331" s="14" t="str">
        <f t="shared" ca="1" si="262"/>
        <v>Skærsøvej</v>
      </c>
      <c r="D1331" s="14" t="str">
        <f t="shared" ca="1" si="263"/>
        <v>1</v>
      </c>
      <c r="E1331" s="14" t="str">
        <f t="shared" ca="1" si="264"/>
        <v>18of</v>
      </c>
      <c r="F1331" s="1">
        <f t="shared" ca="1" si="265"/>
        <v>120</v>
      </c>
      <c r="G1331" s="1">
        <f t="shared" ca="1" si="266"/>
        <v>102</v>
      </c>
      <c r="H1331" s="1">
        <f t="shared" ca="1" si="267"/>
        <v>1983</v>
      </c>
      <c r="I1331" s="1" t="str">
        <f ca="1">INDEX(Relationstabel!$C$3:$K$10,MATCH(INDIRECT($A$1&amp;"J"&amp;A1331),Relationstabel!$A$3:$A$10,0),MATCH(IFERROR(VALUE(INDIRECT($A$1&amp;"K"&amp;A1331)),0),Relationstabel!$C$1:$K$1,0))</f>
        <v>Naturgas</v>
      </c>
      <c r="J1331" s="1" t="str">
        <f ca="1">INDEX(Anvendelseskode!B:B,MATCH($F1331,Anvendelseskode!$A:$A,0))</f>
        <v>Fritliggende enfamilieshus (parcelhus)</v>
      </c>
      <c r="K1331" s="1" t="str">
        <f ca="1">INDEX(Anvendelseskode!C:C,MATCH($F1331,Anvendelseskode!$A:$A,0))</f>
        <v>Parcelhuse</v>
      </c>
      <c r="L1331" s="1" t="str">
        <f ca="1">INDEX(Anvendelseskode!D:D,MATCH($F1331,Anvendelseskode!$A:$A,0))</f>
        <v>Private husholdninger</v>
      </c>
      <c r="M1331" s="1" t="str">
        <f ca="1">IFERROR(INDEX(SBi!$2:$2,MATCH(H1331,SBi!$1:$1,1)),SBi!$K$2)</f>
        <v>1979-1998</v>
      </c>
      <c r="N1331" s="1">
        <f ca="1">INDEX(SBi!$C$3:$K$28,MATCH(F1331,SBi!$B$3:$B$28,0),MATCH(M1331,SBi!$C$2:$K$2,0))</f>
        <v>105.4</v>
      </c>
      <c r="O1331" s="16">
        <f t="shared" ca="1" si="268"/>
        <v>10.750800000000002</v>
      </c>
      <c r="P1331" s="16" t="str">
        <f ca="1">IFERROR(INDEX(VpD!$2:$2,MATCH(H1331,VpD!$1:$1,1)),VpD!$I$2)</f>
        <v>1979-1998</v>
      </c>
      <c r="Q1331" s="1">
        <f ca="1">INDEX(VpD!$C$3:$I$27,MATCH(F1331,VpD!$B$3:$B$27,0),MATCH(P1331,VpD!$C$2:$I$2,0))</f>
        <v>90</v>
      </c>
      <c r="R1331" s="16">
        <f t="shared" ca="1" si="269"/>
        <v>9.18</v>
      </c>
      <c r="S1331" s="14">
        <f t="shared" ca="1" si="270"/>
        <v>713653.32</v>
      </c>
      <c r="T1331" s="14">
        <f t="shared" ca="1" si="271"/>
        <v>6168925.6399999997</v>
      </c>
      <c r="U1331" s="14" t="str">
        <f t="shared" ca="1" si="272"/>
        <v>0A3F507E-213D-32B8-E044-0003BA298018</v>
      </c>
    </row>
    <row r="1332" spans="1:21" s="14" customFormat="1" x14ac:dyDescent="0.25">
      <c r="A1332" s="14">
        <f t="shared" si="260"/>
        <v>1332</v>
      </c>
      <c r="B1332" s="14" t="str">
        <f t="shared" ca="1" si="261"/>
        <v>F7605E72-CE48-482B-A3BB-EF84EF4A778F</v>
      </c>
      <c r="C1332" s="14" t="str">
        <f t="shared" ca="1" si="262"/>
        <v>Syvhøjvænge</v>
      </c>
      <c r="D1332" s="14" t="str">
        <f t="shared" ca="1" si="263"/>
        <v>8</v>
      </c>
      <c r="E1332" s="14" t="str">
        <f t="shared" ca="1" si="264"/>
        <v>15aæ</v>
      </c>
      <c r="F1332" s="1">
        <f t="shared" ca="1" si="265"/>
        <v>120</v>
      </c>
      <c r="G1332" s="1">
        <f t="shared" ca="1" si="266"/>
        <v>154</v>
      </c>
      <c r="H1332" s="1">
        <f t="shared" ca="1" si="267"/>
        <v>1970</v>
      </c>
      <c r="I1332" s="1" t="str">
        <f ca="1">INDEX(Relationstabel!$C$3:$K$10,MATCH(INDIRECT($A$1&amp;"J"&amp;A1332),Relationstabel!$A$3:$A$10,0),MATCH(IFERROR(VALUE(INDIRECT($A$1&amp;"K"&amp;A1332)),0),Relationstabel!$C$1:$K$1,0))</f>
        <v>Naturgas</v>
      </c>
      <c r="J1332" s="1" t="str">
        <f ca="1">INDEX(Anvendelseskode!B:B,MATCH($F1332,Anvendelseskode!$A:$A,0))</f>
        <v>Fritliggende enfamilieshus (parcelhus)</v>
      </c>
      <c r="K1332" s="1" t="str">
        <f ca="1">INDEX(Anvendelseskode!C:C,MATCH($F1332,Anvendelseskode!$A:$A,0))</f>
        <v>Parcelhuse</v>
      </c>
      <c r="L1332" s="1" t="str">
        <f ca="1">INDEX(Anvendelseskode!D:D,MATCH($F1332,Anvendelseskode!$A:$A,0))</f>
        <v>Private husholdninger</v>
      </c>
      <c r="M1332" s="1" t="str">
        <f ca="1">IFERROR(INDEX(SBi!$2:$2,MATCH(H1332,SBi!$1:$1,1)),SBi!$K$2)</f>
        <v>1961-1972</v>
      </c>
      <c r="N1332" s="1">
        <f ca="1">INDEX(SBi!$C$3:$K$28,MATCH(F1332,SBi!$B$3:$B$28,0),MATCH(M1332,SBi!$C$2:$K$2,0))</f>
        <v>134.30000000000001</v>
      </c>
      <c r="O1332" s="16">
        <f t="shared" ca="1" si="268"/>
        <v>20.682200000000002</v>
      </c>
      <c r="P1332" s="16" t="str">
        <f ca="1">IFERROR(INDEX(VpD!$2:$2,MATCH(H1332,VpD!$1:$1,1)),VpD!$I$2)</f>
        <v>1961-1972</v>
      </c>
      <c r="Q1332" s="1">
        <f ca="1">INDEX(VpD!$C$3:$I$27,MATCH(F1332,VpD!$B$3:$B$27,0),MATCH(P1332,VpD!$C$2:$I$2,0))</f>
        <v>143</v>
      </c>
      <c r="R1332" s="16">
        <f t="shared" ca="1" si="269"/>
        <v>22.021999999999998</v>
      </c>
      <c r="S1332" s="14">
        <f t="shared" ca="1" si="270"/>
        <v>712007.18</v>
      </c>
      <c r="T1332" s="14">
        <f t="shared" ca="1" si="271"/>
        <v>6171658.2000000002</v>
      </c>
      <c r="U1332" s="14" t="str">
        <f t="shared" ca="1" si="272"/>
        <v>0A3F507E-223D-32B8-E044-0003BA298018</v>
      </c>
    </row>
    <row r="1333" spans="1:21" s="14" customFormat="1" x14ac:dyDescent="0.25">
      <c r="A1333" s="14">
        <f t="shared" si="260"/>
        <v>1333</v>
      </c>
      <c r="B1333" s="14" t="str">
        <f t="shared" ca="1" si="261"/>
        <v>2B768E7D-868E-4771-9367-60C89A2F66FA</v>
      </c>
      <c r="C1333" s="14" t="str">
        <f t="shared" ca="1" si="262"/>
        <v>Vejlegårdsparken</v>
      </c>
      <c r="D1333" s="14" t="str">
        <f t="shared" ca="1" si="263"/>
        <v>10</v>
      </c>
      <c r="E1333" s="14" t="str">
        <f t="shared" ca="1" si="264"/>
        <v>3æ</v>
      </c>
      <c r="F1333" s="1">
        <f t="shared" ca="1" si="265"/>
        <v>140</v>
      </c>
      <c r="G1333" s="1">
        <f t="shared" ca="1" si="266"/>
        <v>1578</v>
      </c>
      <c r="H1333" s="1">
        <f t="shared" ca="1" si="267"/>
        <v>1966</v>
      </c>
      <c r="I1333" s="1" t="str">
        <f ca="1">INDEX(Relationstabel!$C$3:$K$10,MATCH(INDIRECT($A$1&amp;"J"&amp;A1333),Relationstabel!$A$3:$A$10,0),MATCH(IFERROR(VALUE(INDIRECT($A$1&amp;"K"&amp;A1333)),0),Relationstabel!$C$1:$K$1,0))</f>
        <v>Fjernvarme/ Blokvarme</v>
      </c>
      <c r="J1333" s="1" t="str">
        <f ca="1">INDEX(Anvendelseskode!B:B,MATCH($F1333,Anvendelseskode!$A:$A,0))</f>
        <v>Etageboligbebyggelse</v>
      </c>
      <c r="K1333" s="1" t="str">
        <f ca="1">INDEX(Anvendelseskode!C:C,MATCH($F1333,Anvendelseskode!$A:$A,0))</f>
        <v>Etageboligbebyggelse</v>
      </c>
      <c r="L1333" s="1" t="str">
        <f ca="1">INDEX(Anvendelseskode!D:D,MATCH($F1333,Anvendelseskode!$A:$A,0))</f>
        <v>Private husholdninger</v>
      </c>
      <c r="M1333" s="1" t="str">
        <f ca="1">IFERROR(INDEX(SBi!$2:$2,MATCH(H1333,SBi!$1:$1,1)),SBi!$K$2)</f>
        <v>1961-1972</v>
      </c>
      <c r="N1333" s="1">
        <f ca="1">INDEX(SBi!$C$3:$K$28,MATCH(F1333,SBi!$B$3:$B$28,0),MATCH(M1333,SBi!$C$2:$K$2,0))</f>
        <v>132.30000000000001</v>
      </c>
      <c r="O1333" s="16">
        <f t="shared" ca="1" si="268"/>
        <v>208.76940000000002</v>
      </c>
      <c r="P1333" s="16" t="str">
        <f ca="1">IFERROR(INDEX(VpD!$2:$2,MATCH(H1333,VpD!$1:$1,1)),VpD!$I$2)</f>
        <v>1961-1972</v>
      </c>
      <c r="Q1333" s="1">
        <f ca="1">INDEX(VpD!$C$3:$I$27,MATCH(F1333,VpD!$B$3:$B$27,0),MATCH(P1333,VpD!$C$2:$I$2,0))</f>
        <v>126</v>
      </c>
      <c r="R1333" s="16">
        <f t="shared" ca="1" si="269"/>
        <v>198.828</v>
      </c>
      <c r="S1333" s="14">
        <f t="shared" ca="1" si="270"/>
        <v>713020.77</v>
      </c>
      <c r="T1333" s="14">
        <f t="shared" ca="1" si="271"/>
        <v>6169562.8300000001</v>
      </c>
      <c r="U1333" s="14" t="str">
        <f t="shared" ca="1" si="272"/>
        <v>0A3F507E-243D-32B8-E044-0003BA298018</v>
      </c>
    </row>
    <row r="1334" spans="1:21" s="14" customFormat="1" x14ac:dyDescent="0.25">
      <c r="A1334" s="14">
        <f t="shared" si="260"/>
        <v>1334</v>
      </c>
      <c r="B1334" s="14" t="str">
        <f t="shared" ca="1" si="261"/>
        <v>AB7C85F5-DD18-49D6-B4D1-416C6E10538D</v>
      </c>
      <c r="C1334" s="14" t="str">
        <f t="shared" ca="1" si="262"/>
        <v>Mejsebo</v>
      </c>
      <c r="D1334" s="14" t="str">
        <f t="shared" ca="1" si="263"/>
        <v>30</v>
      </c>
      <c r="E1334" s="14" t="str">
        <f t="shared" ca="1" si="264"/>
        <v>6ro</v>
      </c>
      <c r="F1334" s="1">
        <f t="shared" ca="1" si="265"/>
        <v>130</v>
      </c>
      <c r="G1334" s="1">
        <f t="shared" ca="1" si="266"/>
        <v>109</v>
      </c>
      <c r="H1334" s="1">
        <f t="shared" ca="1" si="267"/>
        <v>1978</v>
      </c>
      <c r="I1334" s="1" t="str">
        <f ca="1">INDEX(Relationstabel!$C$3:$K$10,MATCH(INDIRECT($A$1&amp;"J"&amp;A1334),Relationstabel!$A$3:$A$10,0),MATCH(IFERROR(VALUE(INDIRECT($A$1&amp;"K"&amp;A1334)),0),Relationstabel!$C$1:$K$1,0))</f>
        <v>Fjernvarme/ Blokvarme</v>
      </c>
      <c r="J1334" s="1" t="str">
        <f ca="1">INDEX(Anvendelseskode!B:B,MATCH($F1334,Anvendelseskode!$A:$A,0))</f>
        <v>Række-, kæde-, dobbelthus (lodret adskillelse mellem enhederne)</v>
      </c>
      <c r="K1334" s="1" t="str">
        <f ca="1">INDEX(Anvendelseskode!C:C,MATCH($F1334,Anvendelseskode!$A:$A,0))</f>
        <v>Række-, kæde og dobbelthuse</v>
      </c>
      <c r="L1334" s="1" t="str">
        <f ca="1">INDEX(Anvendelseskode!D:D,MATCH($F1334,Anvendelseskode!$A:$A,0))</f>
        <v>Private husholdninger</v>
      </c>
      <c r="M1334" s="1" t="str">
        <f ca="1">IFERROR(INDEX(SBi!$2:$2,MATCH(H1334,SBi!$1:$1,1)),SBi!$K$2)</f>
        <v>1973-1978</v>
      </c>
      <c r="N1334" s="1">
        <f ca="1">INDEX(SBi!$C$3:$K$28,MATCH(F1334,SBi!$B$3:$B$28,0),MATCH(M1334,SBi!$C$2:$K$2,0))</f>
        <v>112.6</v>
      </c>
      <c r="O1334" s="16">
        <f t="shared" ca="1" si="268"/>
        <v>12.273399999999999</v>
      </c>
      <c r="P1334" s="16" t="str">
        <f ca="1">IFERROR(INDEX(VpD!$2:$2,MATCH(H1334,VpD!$1:$1,1)),VpD!$I$2)</f>
        <v>1973-1978</v>
      </c>
      <c r="Q1334" s="1">
        <f ca="1">INDEX(VpD!$C$3:$I$27,MATCH(F1334,VpD!$B$3:$B$27,0),MATCH(P1334,VpD!$C$2:$I$2,0))</f>
        <v>98</v>
      </c>
      <c r="R1334" s="16">
        <f t="shared" ca="1" si="269"/>
        <v>10.682</v>
      </c>
      <c r="S1334" s="14">
        <f t="shared" ca="1" si="270"/>
        <v>713643.55</v>
      </c>
      <c r="T1334" s="14">
        <f t="shared" ca="1" si="271"/>
        <v>6169599.7699999996</v>
      </c>
      <c r="U1334" s="14" t="str">
        <f t="shared" ca="1" si="272"/>
        <v>0A3F507E-1D49-32B8-E044-0003BA298018</v>
      </c>
    </row>
    <row r="1335" spans="1:21" s="14" customFormat="1" x14ac:dyDescent="0.25">
      <c r="A1335" s="14">
        <f t="shared" si="260"/>
        <v>1335</v>
      </c>
      <c r="B1335" s="14" t="str">
        <f t="shared" ca="1" si="261"/>
        <v>4509534C-B83E-469E-8D17-CAF4BCDD8322</v>
      </c>
      <c r="C1335" s="14" t="str">
        <f t="shared" ca="1" si="262"/>
        <v>Mejsebo</v>
      </c>
      <c r="D1335" s="14" t="str">
        <f t="shared" ca="1" si="263"/>
        <v>23</v>
      </c>
      <c r="E1335" s="14" t="str">
        <f t="shared" ca="1" si="264"/>
        <v>6tg</v>
      </c>
      <c r="F1335" s="1">
        <f t="shared" ca="1" si="265"/>
        <v>130</v>
      </c>
      <c r="G1335" s="1">
        <f t="shared" ca="1" si="266"/>
        <v>109</v>
      </c>
      <c r="H1335" s="1">
        <f t="shared" ca="1" si="267"/>
        <v>1978</v>
      </c>
      <c r="I1335" s="1" t="str">
        <f ca="1">INDEX(Relationstabel!$C$3:$K$10,MATCH(INDIRECT($A$1&amp;"J"&amp;A1335),Relationstabel!$A$3:$A$10,0),MATCH(IFERROR(VALUE(INDIRECT($A$1&amp;"K"&amp;A1335)),0),Relationstabel!$C$1:$K$1,0))</f>
        <v>Fjernvarme/ Blokvarme</v>
      </c>
      <c r="J1335" s="1" t="str">
        <f ca="1">INDEX(Anvendelseskode!B:B,MATCH($F1335,Anvendelseskode!$A:$A,0))</f>
        <v>Række-, kæde-, dobbelthus (lodret adskillelse mellem enhederne)</v>
      </c>
      <c r="K1335" s="1" t="str">
        <f ca="1">INDEX(Anvendelseskode!C:C,MATCH($F1335,Anvendelseskode!$A:$A,0))</f>
        <v>Række-, kæde og dobbelthuse</v>
      </c>
      <c r="L1335" s="1" t="str">
        <f ca="1">INDEX(Anvendelseskode!D:D,MATCH($F1335,Anvendelseskode!$A:$A,0))</f>
        <v>Private husholdninger</v>
      </c>
      <c r="M1335" s="1" t="str">
        <f ca="1">IFERROR(INDEX(SBi!$2:$2,MATCH(H1335,SBi!$1:$1,1)),SBi!$K$2)</f>
        <v>1973-1978</v>
      </c>
      <c r="N1335" s="1">
        <f ca="1">INDEX(SBi!$C$3:$K$28,MATCH(F1335,SBi!$B$3:$B$28,0),MATCH(M1335,SBi!$C$2:$K$2,0))</f>
        <v>112.6</v>
      </c>
      <c r="O1335" s="16">
        <f t="shared" ca="1" si="268"/>
        <v>12.273399999999999</v>
      </c>
      <c r="P1335" s="16" t="str">
        <f ca="1">IFERROR(INDEX(VpD!$2:$2,MATCH(H1335,VpD!$1:$1,1)),VpD!$I$2)</f>
        <v>1973-1978</v>
      </c>
      <c r="Q1335" s="1">
        <f ca="1">INDEX(VpD!$C$3:$I$27,MATCH(F1335,VpD!$B$3:$B$27,0),MATCH(P1335,VpD!$C$2:$I$2,0))</f>
        <v>98</v>
      </c>
      <c r="R1335" s="16">
        <f t="shared" ca="1" si="269"/>
        <v>10.682</v>
      </c>
      <c r="S1335" s="14">
        <f t="shared" ca="1" si="270"/>
        <v>713691.33</v>
      </c>
      <c r="T1335" s="14">
        <f t="shared" ca="1" si="271"/>
        <v>6169646.9500000002</v>
      </c>
      <c r="U1335" s="14" t="str">
        <f t="shared" ca="1" si="272"/>
        <v>0A3F507E-1D42-32B8-E044-0003BA298018</v>
      </c>
    </row>
    <row r="1336" spans="1:21" s="14" customFormat="1" x14ac:dyDescent="0.25">
      <c r="A1336" s="14">
        <f t="shared" si="260"/>
        <v>1336</v>
      </c>
      <c r="B1336" s="14" t="str">
        <f t="shared" ca="1" si="261"/>
        <v>DCA09641-ADC4-4B0C-8CA8-D7344F2ED9AE</v>
      </c>
      <c r="C1336" s="14" t="str">
        <f t="shared" ca="1" si="262"/>
        <v>Bjørnebo</v>
      </c>
      <c r="D1336" s="14" t="str">
        <f t="shared" ca="1" si="263"/>
        <v>21</v>
      </c>
      <c r="E1336" s="14" t="str">
        <f t="shared" ca="1" si="264"/>
        <v>6nl</v>
      </c>
      <c r="F1336" s="1">
        <f t="shared" ca="1" si="265"/>
        <v>130</v>
      </c>
      <c r="G1336" s="1">
        <f t="shared" ca="1" si="266"/>
        <v>104</v>
      </c>
      <c r="H1336" s="1">
        <f t="shared" ca="1" si="267"/>
        <v>1977</v>
      </c>
      <c r="I1336" s="1" t="str">
        <f ca="1">INDEX(Relationstabel!$C$3:$K$10,MATCH(INDIRECT($A$1&amp;"J"&amp;A1336),Relationstabel!$A$3:$A$10,0),MATCH(IFERROR(VALUE(INDIRECT($A$1&amp;"K"&amp;A1336)),0),Relationstabel!$C$1:$K$1,0))</f>
        <v>Fjernvarme/ Blokvarme</v>
      </c>
      <c r="J1336" s="1" t="str">
        <f ca="1">INDEX(Anvendelseskode!B:B,MATCH($F1336,Anvendelseskode!$A:$A,0))</f>
        <v>Række-, kæde-, dobbelthus (lodret adskillelse mellem enhederne)</v>
      </c>
      <c r="K1336" s="1" t="str">
        <f ca="1">INDEX(Anvendelseskode!C:C,MATCH($F1336,Anvendelseskode!$A:$A,0))</f>
        <v>Række-, kæde og dobbelthuse</v>
      </c>
      <c r="L1336" s="1" t="str">
        <f ca="1">INDEX(Anvendelseskode!D:D,MATCH($F1336,Anvendelseskode!$A:$A,0))</f>
        <v>Private husholdninger</v>
      </c>
      <c r="M1336" s="1" t="str">
        <f ca="1">IFERROR(INDEX(SBi!$2:$2,MATCH(H1336,SBi!$1:$1,1)),SBi!$K$2)</f>
        <v>1973-1978</v>
      </c>
      <c r="N1336" s="1">
        <f ca="1">INDEX(SBi!$C$3:$K$28,MATCH(F1336,SBi!$B$3:$B$28,0),MATCH(M1336,SBi!$C$2:$K$2,0))</f>
        <v>112.6</v>
      </c>
      <c r="O1336" s="16">
        <f t="shared" ca="1" si="268"/>
        <v>11.7104</v>
      </c>
      <c r="P1336" s="16" t="str">
        <f ca="1">IFERROR(INDEX(VpD!$2:$2,MATCH(H1336,VpD!$1:$1,1)),VpD!$I$2)</f>
        <v>1973-1978</v>
      </c>
      <c r="Q1336" s="1">
        <f ca="1">INDEX(VpD!$C$3:$I$27,MATCH(F1336,VpD!$B$3:$B$27,0),MATCH(P1336,VpD!$C$2:$I$2,0))</f>
        <v>98</v>
      </c>
      <c r="R1336" s="16">
        <f t="shared" ca="1" si="269"/>
        <v>10.192</v>
      </c>
      <c r="S1336" s="14">
        <f t="shared" ca="1" si="270"/>
        <v>713503.58</v>
      </c>
      <c r="T1336" s="14">
        <f t="shared" ca="1" si="271"/>
        <v>6169496.3300000001</v>
      </c>
      <c r="U1336" s="14" t="str">
        <f t="shared" ca="1" si="272"/>
        <v>0A3F507E-154C-32B8-E044-0003BA298018</v>
      </c>
    </row>
    <row r="1337" spans="1:21" s="14" customFormat="1" x14ac:dyDescent="0.25">
      <c r="A1337" s="14">
        <f t="shared" si="260"/>
        <v>1337</v>
      </c>
      <c r="B1337" s="14" t="str">
        <f t="shared" ca="1" si="261"/>
        <v>69CFA71C-44A5-4808-AD9C-DE9FA28CE7DD</v>
      </c>
      <c r="C1337" s="14" t="str">
        <f t="shared" ca="1" si="262"/>
        <v>Skærsøvej</v>
      </c>
      <c r="D1337" s="14" t="str">
        <f t="shared" ca="1" si="263"/>
        <v>16</v>
      </c>
      <c r="E1337" s="14" t="str">
        <f t="shared" ca="1" si="264"/>
        <v>18ng</v>
      </c>
      <c r="F1337" s="1">
        <f t="shared" ca="1" si="265"/>
        <v>130</v>
      </c>
      <c r="G1337" s="1">
        <f t="shared" ca="1" si="266"/>
        <v>113</v>
      </c>
      <c r="H1337" s="1">
        <f t="shared" ca="1" si="267"/>
        <v>1978</v>
      </c>
      <c r="I1337" s="1" t="str">
        <f ca="1">INDEX(Relationstabel!$C$3:$K$10,MATCH(INDIRECT($A$1&amp;"J"&amp;A1337),Relationstabel!$A$3:$A$10,0),MATCH(IFERROR(VALUE(INDIRECT($A$1&amp;"K"&amp;A1337)),0),Relationstabel!$C$1:$K$1,0))</f>
        <v>Naturgas</v>
      </c>
      <c r="J1337" s="1" t="str">
        <f ca="1">INDEX(Anvendelseskode!B:B,MATCH($F1337,Anvendelseskode!$A:$A,0))</f>
        <v>Række-, kæde-, dobbelthus (lodret adskillelse mellem enhederne)</v>
      </c>
      <c r="K1337" s="1" t="str">
        <f ca="1">INDEX(Anvendelseskode!C:C,MATCH($F1337,Anvendelseskode!$A:$A,0))</f>
        <v>Række-, kæde og dobbelthuse</v>
      </c>
      <c r="L1337" s="1" t="str">
        <f ca="1">INDEX(Anvendelseskode!D:D,MATCH($F1337,Anvendelseskode!$A:$A,0))</f>
        <v>Private husholdninger</v>
      </c>
      <c r="M1337" s="1" t="str">
        <f ca="1">IFERROR(INDEX(SBi!$2:$2,MATCH(H1337,SBi!$1:$1,1)),SBi!$K$2)</f>
        <v>1973-1978</v>
      </c>
      <c r="N1337" s="1">
        <f ca="1">INDEX(SBi!$C$3:$K$28,MATCH(F1337,SBi!$B$3:$B$28,0),MATCH(M1337,SBi!$C$2:$K$2,0))</f>
        <v>112.6</v>
      </c>
      <c r="O1337" s="16">
        <f t="shared" ca="1" si="268"/>
        <v>12.723799999999999</v>
      </c>
      <c r="P1337" s="16" t="str">
        <f ca="1">IFERROR(INDEX(VpD!$2:$2,MATCH(H1337,VpD!$1:$1,1)),VpD!$I$2)</f>
        <v>1973-1978</v>
      </c>
      <c r="Q1337" s="1">
        <f ca="1">INDEX(VpD!$C$3:$I$27,MATCH(F1337,VpD!$B$3:$B$27,0),MATCH(P1337,VpD!$C$2:$I$2,0))</f>
        <v>98</v>
      </c>
      <c r="R1337" s="16">
        <f t="shared" ca="1" si="269"/>
        <v>11.074</v>
      </c>
      <c r="S1337" s="14">
        <f t="shared" ca="1" si="270"/>
        <v>713525</v>
      </c>
      <c r="T1337" s="14">
        <f t="shared" ca="1" si="271"/>
        <v>6168946.8200000003</v>
      </c>
      <c r="U1337" s="14" t="str">
        <f t="shared" ca="1" si="272"/>
        <v>0A3F507E-214C-32B8-E044-0003BA298018</v>
      </c>
    </row>
    <row r="1338" spans="1:21" s="14" customFormat="1" x14ac:dyDescent="0.25">
      <c r="A1338" s="14">
        <f t="shared" si="260"/>
        <v>1338</v>
      </c>
      <c r="B1338" s="14" t="str">
        <f t="shared" ca="1" si="261"/>
        <v>973E97A2-7349-4A6D-B275-9E919A0B0373</v>
      </c>
      <c r="C1338" s="14" t="str">
        <f t="shared" ca="1" si="262"/>
        <v>Syvhøjvænge</v>
      </c>
      <c r="D1338" s="14" t="str">
        <f t="shared" ca="1" si="263"/>
        <v>23</v>
      </c>
      <c r="E1338" s="14" t="str">
        <f t="shared" ca="1" si="264"/>
        <v>12fd</v>
      </c>
      <c r="F1338" s="1">
        <f t="shared" ca="1" si="265"/>
        <v>120</v>
      </c>
      <c r="G1338" s="1">
        <f t="shared" ca="1" si="266"/>
        <v>174</v>
      </c>
      <c r="H1338" s="1">
        <f t="shared" ca="1" si="267"/>
        <v>1976</v>
      </c>
      <c r="I1338" s="1" t="str">
        <f ca="1">INDEX(Relationstabel!$C$3:$K$10,MATCH(INDIRECT($A$1&amp;"J"&amp;A1338),Relationstabel!$A$3:$A$10,0),MATCH(IFERROR(VALUE(INDIRECT($A$1&amp;"K"&amp;A1338)),0),Relationstabel!$C$1:$K$1,0))</f>
        <v>Naturgas</v>
      </c>
      <c r="J1338" s="1" t="str">
        <f ca="1">INDEX(Anvendelseskode!B:B,MATCH($F1338,Anvendelseskode!$A:$A,0))</f>
        <v>Fritliggende enfamilieshus (parcelhus)</v>
      </c>
      <c r="K1338" s="1" t="str">
        <f ca="1">INDEX(Anvendelseskode!C:C,MATCH($F1338,Anvendelseskode!$A:$A,0))</f>
        <v>Parcelhuse</v>
      </c>
      <c r="L1338" s="1" t="str">
        <f ca="1">INDEX(Anvendelseskode!D:D,MATCH($F1338,Anvendelseskode!$A:$A,0))</f>
        <v>Private husholdninger</v>
      </c>
      <c r="M1338" s="1" t="str">
        <f ca="1">IFERROR(INDEX(SBi!$2:$2,MATCH(H1338,SBi!$1:$1,1)),SBi!$K$2)</f>
        <v>1973-1978</v>
      </c>
      <c r="N1338" s="1">
        <f ca="1">INDEX(SBi!$C$3:$K$28,MATCH(F1338,SBi!$B$3:$B$28,0),MATCH(M1338,SBi!$C$2:$K$2,0))</f>
        <v>119.8</v>
      </c>
      <c r="O1338" s="16">
        <f t="shared" ca="1" si="268"/>
        <v>20.845200000000002</v>
      </c>
      <c r="P1338" s="16" t="str">
        <f ca="1">IFERROR(INDEX(VpD!$2:$2,MATCH(H1338,VpD!$1:$1,1)),VpD!$I$2)</f>
        <v>1973-1978</v>
      </c>
      <c r="Q1338" s="1">
        <f ca="1">INDEX(VpD!$C$3:$I$27,MATCH(F1338,VpD!$B$3:$B$27,0),MATCH(P1338,VpD!$C$2:$I$2,0))</f>
        <v>117</v>
      </c>
      <c r="R1338" s="16">
        <f t="shared" ca="1" si="269"/>
        <v>20.358000000000001</v>
      </c>
      <c r="S1338" s="14">
        <f t="shared" ca="1" si="270"/>
        <v>711891.36</v>
      </c>
      <c r="T1338" s="14">
        <f t="shared" ca="1" si="271"/>
        <v>6171650.4299999997</v>
      </c>
      <c r="U1338" s="14" t="str">
        <f t="shared" ca="1" si="272"/>
        <v>0A3F507E-224C-32B8-E044-0003BA298018</v>
      </c>
    </row>
    <row r="1339" spans="1:21" s="14" customFormat="1" x14ac:dyDescent="0.25">
      <c r="A1339" s="14">
        <f t="shared" si="260"/>
        <v>1339</v>
      </c>
      <c r="B1339" s="14" t="str">
        <f t="shared" ca="1" si="261"/>
        <v>8605AAF2-9AEF-4853-83AE-42F9B6C17B33</v>
      </c>
      <c r="C1339" s="14" t="str">
        <f t="shared" ca="1" si="262"/>
        <v>Havbovej</v>
      </c>
      <c r="D1339" s="14" t="str">
        <f t="shared" ca="1" si="263"/>
        <v>5</v>
      </c>
      <c r="E1339" s="14" t="str">
        <f t="shared" ca="1" si="264"/>
        <v>6cs</v>
      </c>
      <c r="F1339" s="1">
        <f t="shared" ca="1" si="265"/>
        <v>120</v>
      </c>
      <c r="G1339" s="1">
        <f t="shared" ca="1" si="266"/>
        <v>148</v>
      </c>
      <c r="H1339" s="1">
        <f t="shared" ca="1" si="267"/>
        <v>1999</v>
      </c>
      <c r="I1339" s="1" t="str">
        <f ca="1">INDEX(Relationstabel!$C$3:$K$10,MATCH(INDIRECT($A$1&amp;"J"&amp;A1339),Relationstabel!$A$3:$A$10,0),MATCH(IFERROR(VALUE(INDIRECT($A$1&amp;"K"&amp;A1339)),0),Relationstabel!$C$1:$K$1,0))</f>
        <v>Elvarme</v>
      </c>
      <c r="J1339" s="1" t="str">
        <f ca="1">INDEX(Anvendelseskode!B:B,MATCH($F1339,Anvendelseskode!$A:$A,0))</f>
        <v>Fritliggende enfamilieshus (parcelhus)</v>
      </c>
      <c r="K1339" s="1" t="str">
        <f ca="1">INDEX(Anvendelseskode!C:C,MATCH($F1339,Anvendelseskode!$A:$A,0))</f>
        <v>Parcelhuse</v>
      </c>
      <c r="L1339" s="1" t="str">
        <f ca="1">INDEX(Anvendelseskode!D:D,MATCH($F1339,Anvendelseskode!$A:$A,0))</f>
        <v>Private husholdninger</v>
      </c>
      <c r="M1339" s="1" t="str">
        <f ca="1">IFERROR(INDEX(SBi!$2:$2,MATCH(H1339,SBi!$1:$1,1)),SBi!$K$2)</f>
        <v>1999-2006</v>
      </c>
      <c r="N1339" s="1">
        <f ca="1">INDEX(SBi!$C$3:$K$28,MATCH(F1339,SBi!$B$3:$B$28,0),MATCH(M1339,SBi!$C$2:$K$2,0))</f>
        <v>83.9</v>
      </c>
      <c r="O1339" s="16">
        <f t="shared" ca="1" si="268"/>
        <v>12.417200000000001</v>
      </c>
      <c r="P1339" s="16" t="str">
        <f ca="1">IFERROR(INDEX(VpD!$2:$2,MATCH(H1339,VpD!$1:$1,1)),VpD!$I$2)</f>
        <v>&gt;1998</v>
      </c>
      <c r="Q1339" s="1">
        <f ca="1">INDEX(VpD!$C$3:$I$27,MATCH(F1339,VpD!$B$3:$B$27,0),MATCH(P1339,VpD!$C$2:$I$2,0))</f>
        <v>72</v>
      </c>
      <c r="R1339" s="16">
        <f t="shared" ca="1" si="269"/>
        <v>10.656000000000001</v>
      </c>
      <c r="S1339" s="14">
        <f t="shared" ca="1" si="270"/>
        <v>713292.67</v>
      </c>
      <c r="T1339" s="14">
        <f t="shared" ca="1" si="271"/>
        <v>6168747.25</v>
      </c>
      <c r="U1339" s="14" t="str">
        <f t="shared" ca="1" si="272"/>
        <v>0A3F507E-1855-32B8-E044-0003BA298018</v>
      </c>
    </row>
    <row r="1340" spans="1:21" s="14" customFormat="1" x14ac:dyDescent="0.25">
      <c r="A1340" s="14">
        <f t="shared" si="260"/>
        <v>1340</v>
      </c>
      <c r="B1340" s="14" t="str">
        <f t="shared" ca="1" si="261"/>
        <v>4FECDDA9-D26B-468E-89D6-56EFBE1EA38E</v>
      </c>
      <c r="C1340" s="14" t="str">
        <f t="shared" ca="1" si="262"/>
        <v>Pilehavevænge</v>
      </c>
      <c r="D1340" s="14" t="str">
        <f t="shared" ca="1" si="263"/>
        <v>83</v>
      </c>
      <c r="E1340" s="14" t="str">
        <f t="shared" ca="1" si="264"/>
        <v>10cv</v>
      </c>
      <c r="F1340" s="1">
        <f t="shared" ca="1" si="265"/>
        <v>120</v>
      </c>
      <c r="G1340" s="1">
        <f t="shared" ca="1" si="266"/>
        <v>192</v>
      </c>
      <c r="H1340" s="1">
        <f t="shared" ca="1" si="267"/>
        <v>1998</v>
      </c>
      <c r="I1340" s="1" t="str">
        <f ca="1">INDEX(Relationstabel!$C$3:$K$10,MATCH(INDIRECT($A$1&amp;"J"&amp;A1340),Relationstabel!$A$3:$A$10,0),MATCH(IFERROR(VALUE(INDIRECT($A$1&amp;"K"&amp;A1340)),0),Relationstabel!$C$1:$K$1,0))</f>
        <v>Fjernvarme/ Blokvarme</v>
      </c>
      <c r="J1340" s="1" t="str">
        <f ca="1">INDEX(Anvendelseskode!B:B,MATCH($F1340,Anvendelseskode!$A:$A,0))</f>
        <v>Fritliggende enfamilieshus (parcelhus)</v>
      </c>
      <c r="K1340" s="1" t="str">
        <f ca="1">INDEX(Anvendelseskode!C:C,MATCH($F1340,Anvendelseskode!$A:$A,0))</f>
        <v>Parcelhuse</v>
      </c>
      <c r="L1340" s="1" t="str">
        <f ca="1">INDEX(Anvendelseskode!D:D,MATCH($F1340,Anvendelseskode!$A:$A,0))</f>
        <v>Private husholdninger</v>
      </c>
      <c r="M1340" s="1" t="str">
        <f ca="1">IFERROR(INDEX(SBi!$2:$2,MATCH(H1340,SBi!$1:$1,1)),SBi!$K$2)</f>
        <v>1979-1998</v>
      </c>
      <c r="N1340" s="1">
        <f ca="1">INDEX(SBi!$C$3:$K$28,MATCH(F1340,SBi!$B$3:$B$28,0),MATCH(M1340,SBi!$C$2:$K$2,0))</f>
        <v>105.4</v>
      </c>
      <c r="O1340" s="16">
        <f t="shared" ca="1" si="268"/>
        <v>20.236800000000002</v>
      </c>
      <c r="P1340" s="16" t="str">
        <f ca="1">IFERROR(INDEX(VpD!$2:$2,MATCH(H1340,VpD!$1:$1,1)),VpD!$I$2)</f>
        <v>1979-1998</v>
      </c>
      <c r="Q1340" s="1">
        <f ca="1">INDEX(VpD!$C$3:$I$27,MATCH(F1340,VpD!$B$3:$B$27,0),MATCH(P1340,VpD!$C$2:$I$2,0))</f>
        <v>90</v>
      </c>
      <c r="R1340" s="16">
        <f t="shared" ca="1" si="269"/>
        <v>17.28</v>
      </c>
      <c r="S1340" s="14">
        <f t="shared" ca="1" si="270"/>
        <v>711173.88</v>
      </c>
      <c r="T1340" s="14">
        <f t="shared" ca="1" si="271"/>
        <v>6172029.21</v>
      </c>
      <c r="U1340" s="14" t="str">
        <f t="shared" ca="1" si="272"/>
        <v>0A3F507E-1F55-32B8-E044-0003BA298018</v>
      </c>
    </row>
    <row r="1341" spans="1:21" s="14" customFormat="1" x14ac:dyDescent="0.25">
      <c r="A1341" s="14">
        <f t="shared" si="260"/>
        <v>1341</v>
      </c>
      <c r="B1341" s="14" t="str">
        <f t="shared" ca="1" si="261"/>
        <v>64CCCBCA-2707-4996-9001-526D7D7AAB58</v>
      </c>
      <c r="C1341" s="14" t="str">
        <f t="shared" ca="1" si="262"/>
        <v>Bjørnebo</v>
      </c>
      <c r="D1341" s="14" t="str">
        <f t="shared" ca="1" si="263"/>
        <v>34</v>
      </c>
      <c r="E1341" s="14" t="str">
        <f t="shared" ca="1" si="264"/>
        <v>6ok</v>
      </c>
      <c r="F1341" s="1">
        <f t="shared" ca="1" si="265"/>
        <v>130</v>
      </c>
      <c r="G1341" s="1">
        <f t="shared" ca="1" si="266"/>
        <v>102</v>
      </c>
      <c r="H1341" s="1">
        <f t="shared" ca="1" si="267"/>
        <v>1977</v>
      </c>
      <c r="I1341" s="1" t="str">
        <f ca="1">INDEX(Relationstabel!$C$3:$K$10,MATCH(INDIRECT($A$1&amp;"J"&amp;A1341),Relationstabel!$A$3:$A$10,0),MATCH(IFERROR(VALUE(INDIRECT($A$1&amp;"K"&amp;A1341)),0),Relationstabel!$C$1:$K$1,0))</f>
        <v>Fjernvarme/ Blokvarme</v>
      </c>
      <c r="J1341" s="1" t="str">
        <f ca="1">INDEX(Anvendelseskode!B:B,MATCH($F1341,Anvendelseskode!$A:$A,0))</f>
        <v>Række-, kæde-, dobbelthus (lodret adskillelse mellem enhederne)</v>
      </c>
      <c r="K1341" s="1" t="str">
        <f ca="1">INDEX(Anvendelseskode!C:C,MATCH($F1341,Anvendelseskode!$A:$A,0))</f>
        <v>Række-, kæde og dobbelthuse</v>
      </c>
      <c r="L1341" s="1" t="str">
        <f ca="1">INDEX(Anvendelseskode!D:D,MATCH($F1341,Anvendelseskode!$A:$A,0))</f>
        <v>Private husholdninger</v>
      </c>
      <c r="M1341" s="1" t="str">
        <f ca="1">IFERROR(INDEX(SBi!$2:$2,MATCH(H1341,SBi!$1:$1,1)),SBi!$K$2)</f>
        <v>1973-1978</v>
      </c>
      <c r="N1341" s="1">
        <f ca="1">INDEX(SBi!$C$3:$K$28,MATCH(F1341,SBi!$B$3:$B$28,0),MATCH(M1341,SBi!$C$2:$K$2,0))</f>
        <v>112.6</v>
      </c>
      <c r="O1341" s="16">
        <f t="shared" ca="1" si="268"/>
        <v>11.485199999999999</v>
      </c>
      <c r="P1341" s="16" t="str">
        <f ca="1">IFERROR(INDEX(VpD!$2:$2,MATCH(H1341,VpD!$1:$1,1)),VpD!$I$2)</f>
        <v>1973-1978</v>
      </c>
      <c r="Q1341" s="1">
        <f ca="1">INDEX(VpD!$C$3:$I$27,MATCH(F1341,VpD!$B$3:$B$27,0),MATCH(P1341,VpD!$C$2:$I$2,0))</f>
        <v>98</v>
      </c>
      <c r="R1341" s="16">
        <f t="shared" ca="1" si="269"/>
        <v>9.9960000000000004</v>
      </c>
      <c r="S1341" s="14">
        <f t="shared" ca="1" si="270"/>
        <v>713533.29</v>
      </c>
      <c r="T1341" s="14">
        <f t="shared" ca="1" si="271"/>
        <v>6169539.4400000004</v>
      </c>
      <c r="U1341" s="14" t="str">
        <f t="shared" ca="1" si="272"/>
        <v>0A3F507E-1559-32B8-E044-0003BA298018</v>
      </c>
    </row>
    <row r="1342" spans="1:21" s="14" customFormat="1" x14ac:dyDescent="0.25">
      <c r="A1342" s="14">
        <f t="shared" si="260"/>
        <v>1342</v>
      </c>
      <c r="B1342" s="14" t="str">
        <f t="shared" ca="1" si="261"/>
        <v>0B1CAD0F-379E-4F2C-9767-C38168A040A8</v>
      </c>
      <c r="C1342" s="14" t="str">
        <f t="shared" ca="1" si="262"/>
        <v>Sneglebo</v>
      </c>
      <c r="D1342" s="14" t="str">
        <f t="shared" ca="1" si="263"/>
        <v>1</v>
      </c>
      <c r="E1342" s="14" t="str">
        <f t="shared" ca="1" si="264"/>
        <v>6st</v>
      </c>
      <c r="F1342" s="1">
        <f t="shared" ca="1" si="265"/>
        <v>130</v>
      </c>
      <c r="G1342" s="1">
        <f t="shared" ca="1" si="266"/>
        <v>109</v>
      </c>
      <c r="H1342" s="1">
        <f t="shared" ca="1" si="267"/>
        <v>1978</v>
      </c>
      <c r="I1342" s="1" t="str">
        <f ca="1">INDEX(Relationstabel!$C$3:$K$10,MATCH(INDIRECT($A$1&amp;"J"&amp;A1342),Relationstabel!$A$3:$A$10,0),MATCH(IFERROR(VALUE(INDIRECT($A$1&amp;"K"&amp;A1342)),0),Relationstabel!$C$1:$K$1,0))</f>
        <v>Fjernvarme/ Blokvarme</v>
      </c>
      <c r="J1342" s="1" t="str">
        <f ca="1">INDEX(Anvendelseskode!B:B,MATCH($F1342,Anvendelseskode!$A:$A,0))</f>
        <v>Række-, kæde-, dobbelthus (lodret adskillelse mellem enhederne)</v>
      </c>
      <c r="K1342" s="1" t="str">
        <f ca="1">INDEX(Anvendelseskode!C:C,MATCH($F1342,Anvendelseskode!$A:$A,0))</f>
        <v>Række-, kæde og dobbelthuse</v>
      </c>
      <c r="L1342" s="1" t="str">
        <f ca="1">INDEX(Anvendelseskode!D:D,MATCH($F1342,Anvendelseskode!$A:$A,0))</f>
        <v>Private husholdninger</v>
      </c>
      <c r="M1342" s="1" t="str">
        <f ca="1">IFERROR(INDEX(SBi!$2:$2,MATCH(H1342,SBi!$1:$1,1)),SBi!$K$2)</f>
        <v>1973-1978</v>
      </c>
      <c r="N1342" s="1">
        <f ca="1">INDEX(SBi!$C$3:$K$28,MATCH(F1342,SBi!$B$3:$B$28,0),MATCH(M1342,SBi!$C$2:$K$2,0))</f>
        <v>112.6</v>
      </c>
      <c r="O1342" s="16">
        <f t="shared" ca="1" si="268"/>
        <v>12.273399999999999</v>
      </c>
      <c r="P1342" s="16" t="str">
        <f ca="1">IFERROR(INDEX(VpD!$2:$2,MATCH(H1342,VpD!$1:$1,1)),VpD!$I$2)</f>
        <v>1973-1978</v>
      </c>
      <c r="Q1342" s="1">
        <f ca="1">INDEX(VpD!$C$3:$I$27,MATCH(F1342,VpD!$B$3:$B$27,0),MATCH(P1342,VpD!$C$2:$I$2,0))</f>
        <v>98</v>
      </c>
      <c r="R1342" s="16">
        <f t="shared" ca="1" si="269"/>
        <v>10.682</v>
      </c>
      <c r="S1342" s="14">
        <f t="shared" ca="1" si="270"/>
        <v>713755.75</v>
      </c>
      <c r="T1342" s="14">
        <f t="shared" ca="1" si="271"/>
        <v>6169492.79</v>
      </c>
      <c r="U1342" s="14" t="str">
        <f t="shared" ca="1" si="272"/>
        <v>0A3F507E-2159-32B8-E044-0003BA298018</v>
      </c>
    </row>
    <row r="1343" spans="1:21" s="14" customFormat="1" x14ac:dyDescent="0.25">
      <c r="A1343" s="14">
        <f t="shared" si="260"/>
        <v>1343</v>
      </c>
      <c r="B1343" s="14" t="str">
        <f t="shared" ca="1" si="261"/>
        <v>BC7DB813-FFDA-403A-A32F-D0D802B878D9</v>
      </c>
      <c r="C1343" s="14" t="str">
        <f t="shared" ca="1" si="262"/>
        <v>Syvhøjvænge</v>
      </c>
      <c r="D1343" s="14" t="str">
        <f t="shared" ca="1" si="263"/>
        <v>36</v>
      </c>
      <c r="E1343" s="14" t="str">
        <f t="shared" ca="1" si="264"/>
        <v>15bi</v>
      </c>
      <c r="F1343" s="1">
        <f t="shared" ca="1" si="265"/>
        <v>120</v>
      </c>
      <c r="G1343" s="1">
        <f t="shared" ca="1" si="266"/>
        <v>160</v>
      </c>
      <c r="H1343" s="1">
        <f t="shared" ca="1" si="267"/>
        <v>1971</v>
      </c>
      <c r="I1343" s="1" t="str">
        <f ca="1">INDEX(Relationstabel!$C$3:$K$10,MATCH(INDIRECT($A$1&amp;"J"&amp;A1343),Relationstabel!$A$3:$A$10,0),MATCH(IFERROR(VALUE(INDIRECT($A$1&amp;"K"&amp;A1343)),0),Relationstabel!$C$1:$K$1,0))</f>
        <v>Naturgas</v>
      </c>
      <c r="J1343" s="1" t="str">
        <f ca="1">INDEX(Anvendelseskode!B:B,MATCH($F1343,Anvendelseskode!$A:$A,0))</f>
        <v>Fritliggende enfamilieshus (parcelhus)</v>
      </c>
      <c r="K1343" s="1" t="str">
        <f ca="1">INDEX(Anvendelseskode!C:C,MATCH($F1343,Anvendelseskode!$A:$A,0))</f>
        <v>Parcelhuse</v>
      </c>
      <c r="L1343" s="1" t="str">
        <f ca="1">INDEX(Anvendelseskode!D:D,MATCH($F1343,Anvendelseskode!$A:$A,0))</f>
        <v>Private husholdninger</v>
      </c>
      <c r="M1343" s="1" t="str">
        <f ca="1">IFERROR(INDEX(SBi!$2:$2,MATCH(H1343,SBi!$1:$1,1)),SBi!$K$2)</f>
        <v>1961-1972</v>
      </c>
      <c r="N1343" s="1">
        <f ca="1">INDEX(SBi!$C$3:$K$28,MATCH(F1343,SBi!$B$3:$B$28,0),MATCH(M1343,SBi!$C$2:$K$2,0))</f>
        <v>134.30000000000001</v>
      </c>
      <c r="O1343" s="16">
        <f t="shared" ca="1" si="268"/>
        <v>21.488</v>
      </c>
      <c r="P1343" s="16" t="str">
        <f ca="1">IFERROR(INDEX(VpD!$2:$2,MATCH(H1343,VpD!$1:$1,1)),VpD!$I$2)</f>
        <v>1961-1972</v>
      </c>
      <c r="Q1343" s="1">
        <f ca="1">INDEX(VpD!$C$3:$I$27,MATCH(F1343,VpD!$B$3:$B$27,0),MATCH(P1343,VpD!$C$2:$I$2,0))</f>
        <v>143</v>
      </c>
      <c r="R1343" s="16">
        <f t="shared" ca="1" si="269"/>
        <v>22.88</v>
      </c>
      <c r="S1343" s="14">
        <f t="shared" ca="1" si="270"/>
        <v>712067.57</v>
      </c>
      <c r="T1343" s="14">
        <f t="shared" ca="1" si="271"/>
        <v>6171703.1500000004</v>
      </c>
      <c r="U1343" s="14" t="str">
        <f t="shared" ca="1" si="272"/>
        <v>0A3F507E-2259-32B8-E044-0003BA298018</v>
      </c>
    </row>
    <row r="1344" spans="1:21" s="14" customFormat="1" x14ac:dyDescent="0.25">
      <c r="A1344" s="14">
        <f t="shared" si="260"/>
        <v>1344</v>
      </c>
      <c r="B1344" s="14" t="str">
        <f t="shared" ca="1" si="261"/>
        <v>DC4D8DC9-1D27-47D0-839A-A7AA67C2015C</v>
      </c>
      <c r="C1344" s="14" t="str">
        <f t="shared" ca="1" si="262"/>
        <v>Vejlegårdsparken</v>
      </c>
      <c r="D1344" s="14" t="str">
        <f t="shared" ca="1" si="263"/>
        <v>60</v>
      </c>
      <c r="E1344" s="14" t="str">
        <f t="shared" ca="1" si="264"/>
        <v>3æ</v>
      </c>
      <c r="F1344" s="1">
        <f t="shared" ca="1" si="265"/>
        <v>140</v>
      </c>
      <c r="G1344" s="1">
        <f t="shared" ca="1" si="266"/>
        <v>1578</v>
      </c>
      <c r="H1344" s="1">
        <f t="shared" ca="1" si="267"/>
        <v>1966</v>
      </c>
      <c r="I1344" s="1" t="str">
        <f ca="1">INDEX(Relationstabel!$C$3:$K$10,MATCH(INDIRECT($A$1&amp;"J"&amp;A1344),Relationstabel!$A$3:$A$10,0),MATCH(IFERROR(VALUE(INDIRECT($A$1&amp;"K"&amp;A1344)),0),Relationstabel!$C$1:$K$1,0))</f>
        <v>Fjernvarme/ Blokvarme</v>
      </c>
      <c r="J1344" s="1" t="str">
        <f ca="1">INDEX(Anvendelseskode!B:B,MATCH($F1344,Anvendelseskode!$A:$A,0))</f>
        <v>Etageboligbebyggelse</v>
      </c>
      <c r="K1344" s="1" t="str">
        <f ca="1">INDEX(Anvendelseskode!C:C,MATCH($F1344,Anvendelseskode!$A:$A,0))</f>
        <v>Etageboligbebyggelse</v>
      </c>
      <c r="L1344" s="1" t="str">
        <f ca="1">INDEX(Anvendelseskode!D:D,MATCH($F1344,Anvendelseskode!$A:$A,0))</f>
        <v>Private husholdninger</v>
      </c>
      <c r="M1344" s="1" t="str">
        <f ca="1">IFERROR(INDEX(SBi!$2:$2,MATCH(H1344,SBi!$1:$1,1)),SBi!$K$2)</f>
        <v>1961-1972</v>
      </c>
      <c r="N1344" s="1">
        <f ca="1">INDEX(SBi!$C$3:$K$28,MATCH(F1344,SBi!$B$3:$B$28,0),MATCH(M1344,SBi!$C$2:$K$2,0))</f>
        <v>132.30000000000001</v>
      </c>
      <c r="O1344" s="16">
        <f t="shared" ca="1" si="268"/>
        <v>208.76940000000002</v>
      </c>
      <c r="P1344" s="16" t="str">
        <f ca="1">IFERROR(INDEX(VpD!$2:$2,MATCH(H1344,VpD!$1:$1,1)),VpD!$I$2)</f>
        <v>1961-1972</v>
      </c>
      <c r="Q1344" s="1">
        <f ca="1">INDEX(VpD!$C$3:$I$27,MATCH(F1344,VpD!$B$3:$B$27,0),MATCH(P1344,VpD!$C$2:$I$2,0))</f>
        <v>126</v>
      </c>
      <c r="R1344" s="16">
        <f t="shared" ca="1" si="269"/>
        <v>198.828</v>
      </c>
      <c r="S1344" s="14">
        <f t="shared" ca="1" si="270"/>
        <v>712804.51</v>
      </c>
      <c r="T1344" s="14">
        <f t="shared" ca="1" si="271"/>
        <v>6169499.75</v>
      </c>
      <c r="U1344" s="14" t="str">
        <f t="shared" ca="1" si="272"/>
        <v>0A3F507E-2459-32B8-E044-0003BA298018</v>
      </c>
    </row>
    <row r="1345" spans="1:21" s="14" customFormat="1" x14ac:dyDescent="0.25">
      <c r="A1345" s="14">
        <f t="shared" si="260"/>
        <v>1345</v>
      </c>
      <c r="B1345" s="14" t="str">
        <f t="shared" ca="1" si="261"/>
        <v>7DA5B171-DC6A-4FD0-A446-77EFCE7D14FE</v>
      </c>
      <c r="C1345" s="14" t="str">
        <f t="shared" ca="1" si="262"/>
        <v>Pilehavevænge</v>
      </c>
      <c r="D1345" s="14" t="str">
        <f t="shared" ca="1" si="263"/>
        <v>88</v>
      </c>
      <c r="E1345" s="14" t="str">
        <f t="shared" ca="1" si="264"/>
        <v>10bæ</v>
      </c>
      <c r="F1345" s="1">
        <f t="shared" ca="1" si="265"/>
        <v>120</v>
      </c>
      <c r="G1345" s="1">
        <f t="shared" ca="1" si="266"/>
        <v>172</v>
      </c>
      <c r="H1345" s="1">
        <f t="shared" ca="1" si="267"/>
        <v>1977</v>
      </c>
      <c r="I1345" s="1" t="str">
        <f ca="1">INDEX(Relationstabel!$C$3:$K$10,MATCH(INDIRECT($A$1&amp;"J"&amp;A1345),Relationstabel!$A$3:$A$10,0),MATCH(IFERROR(VALUE(INDIRECT($A$1&amp;"K"&amp;A1345)),0),Relationstabel!$C$1:$K$1,0))</f>
        <v>Fjernvarme/ Blokvarme</v>
      </c>
      <c r="J1345" s="1" t="str">
        <f ca="1">INDEX(Anvendelseskode!B:B,MATCH($F1345,Anvendelseskode!$A:$A,0))</f>
        <v>Fritliggende enfamilieshus (parcelhus)</v>
      </c>
      <c r="K1345" s="1" t="str">
        <f ca="1">INDEX(Anvendelseskode!C:C,MATCH($F1345,Anvendelseskode!$A:$A,0))</f>
        <v>Parcelhuse</v>
      </c>
      <c r="L1345" s="1" t="str">
        <f ca="1">INDEX(Anvendelseskode!D:D,MATCH($F1345,Anvendelseskode!$A:$A,0))</f>
        <v>Private husholdninger</v>
      </c>
      <c r="M1345" s="1" t="str">
        <f ca="1">IFERROR(INDEX(SBi!$2:$2,MATCH(H1345,SBi!$1:$1,1)),SBi!$K$2)</f>
        <v>1973-1978</v>
      </c>
      <c r="N1345" s="1">
        <f ca="1">INDEX(SBi!$C$3:$K$28,MATCH(F1345,SBi!$B$3:$B$28,0),MATCH(M1345,SBi!$C$2:$K$2,0))</f>
        <v>119.8</v>
      </c>
      <c r="O1345" s="16">
        <f t="shared" ca="1" si="268"/>
        <v>20.605599999999999</v>
      </c>
      <c r="P1345" s="16" t="str">
        <f ca="1">IFERROR(INDEX(VpD!$2:$2,MATCH(H1345,VpD!$1:$1,1)),VpD!$I$2)</f>
        <v>1973-1978</v>
      </c>
      <c r="Q1345" s="1">
        <f ca="1">INDEX(VpD!$C$3:$I$27,MATCH(F1345,VpD!$B$3:$B$27,0),MATCH(P1345,VpD!$C$2:$I$2,0))</f>
        <v>117</v>
      </c>
      <c r="R1345" s="16">
        <f t="shared" ca="1" si="269"/>
        <v>20.123999999999999</v>
      </c>
      <c r="S1345" s="14">
        <f t="shared" ca="1" si="270"/>
        <v>711261.38</v>
      </c>
      <c r="T1345" s="14">
        <f t="shared" ca="1" si="271"/>
        <v>6171754.1799999997</v>
      </c>
      <c r="U1345" s="14" t="str">
        <f t="shared" ca="1" si="272"/>
        <v>0A3F507E-1F5A-32B8-E044-0003BA298018</v>
      </c>
    </row>
    <row r="1346" spans="1:21" s="14" customFormat="1" x14ac:dyDescent="0.25">
      <c r="A1346" s="14">
        <f t="shared" si="260"/>
        <v>1346</v>
      </c>
      <c r="B1346" s="14" t="str">
        <f t="shared" ca="1" si="261"/>
        <v>E4251BF4-947B-4381-B371-DB6C697D65F4</v>
      </c>
      <c r="C1346" s="14" t="str">
        <f t="shared" ca="1" si="262"/>
        <v>Kløverbo</v>
      </c>
      <c r="D1346" s="14" t="str">
        <f t="shared" ca="1" si="263"/>
        <v>13</v>
      </c>
      <c r="E1346" s="14" t="str">
        <f t="shared" ca="1" si="264"/>
        <v>6yh</v>
      </c>
      <c r="F1346" s="1">
        <f t="shared" ca="1" si="265"/>
        <v>130</v>
      </c>
      <c r="G1346" s="1">
        <f t="shared" ca="1" si="266"/>
        <v>109</v>
      </c>
      <c r="H1346" s="1">
        <f t="shared" ca="1" si="267"/>
        <v>1978</v>
      </c>
      <c r="I1346" s="1" t="str">
        <f ca="1">INDEX(Relationstabel!$C$3:$K$10,MATCH(INDIRECT($A$1&amp;"J"&amp;A1346),Relationstabel!$A$3:$A$10,0),MATCH(IFERROR(VALUE(INDIRECT($A$1&amp;"K"&amp;A1346)),0),Relationstabel!$C$1:$K$1,0))</f>
        <v>Fjernvarme/ Blokvarme</v>
      </c>
      <c r="J1346" s="1" t="str">
        <f ca="1">INDEX(Anvendelseskode!B:B,MATCH($F1346,Anvendelseskode!$A:$A,0))</f>
        <v>Række-, kæde-, dobbelthus (lodret adskillelse mellem enhederne)</v>
      </c>
      <c r="K1346" s="1" t="str">
        <f ca="1">INDEX(Anvendelseskode!C:C,MATCH($F1346,Anvendelseskode!$A:$A,0))</f>
        <v>Række-, kæde og dobbelthuse</v>
      </c>
      <c r="L1346" s="1" t="str">
        <f ca="1">INDEX(Anvendelseskode!D:D,MATCH($F1346,Anvendelseskode!$A:$A,0))</f>
        <v>Private husholdninger</v>
      </c>
      <c r="M1346" s="1" t="str">
        <f ca="1">IFERROR(INDEX(SBi!$2:$2,MATCH(H1346,SBi!$1:$1,1)),SBi!$K$2)</f>
        <v>1973-1978</v>
      </c>
      <c r="N1346" s="1">
        <f ca="1">INDEX(SBi!$C$3:$K$28,MATCH(F1346,SBi!$B$3:$B$28,0),MATCH(M1346,SBi!$C$2:$K$2,0))</f>
        <v>112.6</v>
      </c>
      <c r="O1346" s="16">
        <f t="shared" ca="1" si="268"/>
        <v>12.273399999999999</v>
      </c>
      <c r="P1346" s="16" t="str">
        <f ca="1">IFERROR(INDEX(VpD!$2:$2,MATCH(H1346,VpD!$1:$1,1)),VpD!$I$2)</f>
        <v>1973-1978</v>
      </c>
      <c r="Q1346" s="1">
        <f ca="1">INDEX(VpD!$C$3:$I$27,MATCH(F1346,VpD!$B$3:$B$27,0),MATCH(P1346,VpD!$C$2:$I$2,0))</f>
        <v>98</v>
      </c>
      <c r="R1346" s="16">
        <f t="shared" ca="1" si="269"/>
        <v>10.682</v>
      </c>
      <c r="S1346" s="14">
        <f t="shared" ca="1" si="270"/>
        <v>713474.82</v>
      </c>
      <c r="T1346" s="14">
        <f t="shared" ca="1" si="271"/>
        <v>6169745.5199999996</v>
      </c>
      <c r="U1346" s="14" t="str">
        <f t="shared" ca="1" si="272"/>
        <v>0A3F507E-1B5D-32B8-E044-0003BA298018</v>
      </c>
    </row>
    <row r="1347" spans="1:21" s="14" customFormat="1" x14ac:dyDescent="0.25">
      <c r="A1347" s="14">
        <f t="shared" ref="A1347:A1410" si="273">ROW(B1347)</f>
        <v>1347</v>
      </c>
      <c r="B1347" s="14" t="str">
        <f t="shared" ref="B1347:B1410" ca="1" si="274">INDIRECT($A$1&amp;"b"&amp;A1347)</f>
        <v>E017D282-10C3-414B-AB60-99822E991B05</v>
      </c>
      <c r="C1347" s="14" t="str">
        <f t="shared" ref="C1347:C1410" ca="1" si="275">INDIRECT($A$1&amp;"V"&amp;A1347)</f>
        <v>Nørrebred</v>
      </c>
      <c r="D1347" s="14" t="str">
        <f t="shared" ref="D1347:D1410" ca="1" si="276">INDIRECT($A$1&amp;"W"&amp;A1347)</f>
        <v>51</v>
      </c>
      <c r="E1347" s="14" t="str">
        <f t="shared" ref="E1347:E1410" ca="1" si="277">INDIRECT($A$1&amp;"AB"&amp;A1347)</f>
        <v>13fg</v>
      </c>
      <c r="F1347" s="1">
        <f t="shared" ref="F1347:F1410" ca="1" si="278">ROUNDDOWN(INDIRECT($A$1&amp;"C"&amp;A1347),-1)</f>
        <v>120</v>
      </c>
      <c r="G1347" s="1">
        <f t="shared" ref="G1347:G1410" ca="1" si="279">INDIRECT($A$1&amp;"P"&amp;A1347)+INDIRECT($A$1&amp;"Q"&amp;A1347)+INDIRECT($A$1&amp;"R"&amp;A1347)*0.5</f>
        <v>143</v>
      </c>
      <c r="H1347" s="1">
        <f t="shared" ref="H1347:H1410" ca="1" si="280">MAX(INDIRECT($A$1&amp;"E"&amp;A1347),INDIRECT($A$1&amp;"D"&amp;A1347))</f>
        <v>1972</v>
      </c>
      <c r="I1347" s="1" t="str">
        <f ca="1">INDEX(Relationstabel!$C$3:$K$10,MATCH(INDIRECT($A$1&amp;"J"&amp;A1347),Relationstabel!$A$3:$A$10,0),MATCH(IFERROR(VALUE(INDIRECT($A$1&amp;"K"&amp;A1347)),0),Relationstabel!$C$1:$K$1,0))</f>
        <v>Naturgas</v>
      </c>
      <c r="J1347" s="1" t="str">
        <f ca="1">INDEX(Anvendelseskode!B:B,MATCH($F1347,Anvendelseskode!$A:$A,0))</f>
        <v>Fritliggende enfamilieshus (parcelhus)</v>
      </c>
      <c r="K1347" s="1" t="str">
        <f ca="1">INDEX(Anvendelseskode!C:C,MATCH($F1347,Anvendelseskode!$A:$A,0))</f>
        <v>Parcelhuse</v>
      </c>
      <c r="L1347" s="1" t="str">
        <f ca="1">INDEX(Anvendelseskode!D:D,MATCH($F1347,Anvendelseskode!$A:$A,0))</f>
        <v>Private husholdninger</v>
      </c>
      <c r="M1347" s="1" t="str">
        <f ca="1">IFERROR(INDEX(SBi!$2:$2,MATCH(H1347,SBi!$1:$1,1)),SBi!$K$2)</f>
        <v>1961-1972</v>
      </c>
      <c r="N1347" s="1">
        <f ca="1">INDEX(SBi!$C$3:$K$28,MATCH(F1347,SBi!$B$3:$B$28,0),MATCH(M1347,SBi!$C$2:$K$2,0))</f>
        <v>134.30000000000001</v>
      </c>
      <c r="O1347" s="16">
        <f t="shared" ref="O1347:O1410" ca="1" si="281">N1347*G1347/1000</f>
        <v>19.204900000000002</v>
      </c>
      <c r="P1347" s="16" t="str">
        <f ca="1">IFERROR(INDEX(VpD!$2:$2,MATCH(H1347,VpD!$1:$1,1)),VpD!$I$2)</f>
        <v>1961-1972</v>
      </c>
      <c r="Q1347" s="1">
        <f ca="1">INDEX(VpD!$C$3:$I$27,MATCH(F1347,VpD!$B$3:$B$27,0),MATCH(P1347,VpD!$C$2:$I$2,0))</f>
        <v>143</v>
      </c>
      <c r="R1347" s="16">
        <f t="shared" ref="R1347:R1410" ca="1" si="282">Q1347*G1347/1000</f>
        <v>20.449000000000002</v>
      </c>
      <c r="S1347" s="14">
        <f t="shared" ref="S1347:S1410" ca="1" si="283">INDIRECT($A$1&amp;"AE"&amp;A1347)</f>
        <v>711609.49</v>
      </c>
      <c r="T1347" s="14">
        <f t="shared" ref="T1347:T1410" ca="1" si="284">INDIRECT($A$1&amp;"AF"&amp;A1347)</f>
        <v>6171802.0199999996</v>
      </c>
      <c r="U1347" s="14" t="str">
        <f t="shared" ref="U1347:U1410" ca="1" si="285">INDIRECT($A$1&amp;"AC"&amp;A1347)</f>
        <v>0A3F507E-1E5D-32B8-E044-0003BA298018</v>
      </c>
    </row>
    <row r="1348" spans="1:21" s="14" customFormat="1" x14ac:dyDescent="0.25">
      <c r="A1348" s="14">
        <f t="shared" si="273"/>
        <v>1348</v>
      </c>
      <c r="B1348" s="14" t="str">
        <f t="shared" ca="1" si="274"/>
        <v>92E902B1-DEEE-4F08-927B-071F713A649D</v>
      </c>
      <c r="C1348" s="14" t="str">
        <f t="shared" ca="1" si="275"/>
        <v>Møllestensvej</v>
      </c>
      <c r="D1348" s="14" t="str">
        <f t="shared" ca="1" si="276"/>
        <v>18</v>
      </c>
      <c r="E1348" s="14" t="str">
        <f t="shared" ca="1" si="277"/>
        <v>7fb</v>
      </c>
      <c r="F1348" s="1">
        <f t="shared" ca="1" si="278"/>
        <v>120</v>
      </c>
      <c r="G1348" s="1">
        <f t="shared" ca="1" si="279"/>
        <v>172</v>
      </c>
      <c r="H1348" s="1">
        <f t="shared" ca="1" si="280"/>
        <v>2000</v>
      </c>
      <c r="I1348" s="1" t="str">
        <f ca="1">INDEX(Relationstabel!$C$3:$K$10,MATCH(INDIRECT($A$1&amp;"J"&amp;A1348),Relationstabel!$A$3:$A$10,0),MATCH(IFERROR(VALUE(INDIRECT($A$1&amp;"K"&amp;A1348)),0),Relationstabel!$C$1:$K$1,0))</f>
        <v>Naturgas</v>
      </c>
      <c r="J1348" s="1" t="str">
        <f ca="1">INDEX(Anvendelseskode!B:B,MATCH($F1348,Anvendelseskode!$A:$A,0))</f>
        <v>Fritliggende enfamilieshus (parcelhus)</v>
      </c>
      <c r="K1348" s="1" t="str">
        <f ca="1">INDEX(Anvendelseskode!C:C,MATCH($F1348,Anvendelseskode!$A:$A,0))</f>
        <v>Parcelhuse</v>
      </c>
      <c r="L1348" s="1" t="str">
        <f ca="1">INDEX(Anvendelseskode!D:D,MATCH($F1348,Anvendelseskode!$A:$A,0))</f>
        <v>Private husholdninger</v>
      </c>
      <c r="M1348" s="1" t="str">
        <f ca="1">IFERROR(INDEX(SBi!$2:$2,MATCH(H1348,SBi!$1:$1,1)),SBi!$K$2)</f>
        <v>1999-2006</v>
      </c>
      <c r="N1348" s="1">
        <f ca="1">INDEX(SBi!$C$3:$K$28,MATCH(F1348,SBi!$B$3:$B$28,0),MATCH(M1348,SBi!$C$2:$K$2,0))</f>
        <v>83.9</v>
      </c>
      <c r="O1348" s="16">
        <f t="shared" ca="1" si="281"/>
        <v>14.430800000000001</v>
      </c>
      <c r="P1348" s="16" t="str">
        <f ca="1">IFERROR(INDEX(VpD!$2:$2,MATCH(H1348,VpD!$1:$1,1)),VpD!$I$2)</f>
        <v>&gt;1998</v>
      </c>
      <c r="Q1348" s="1">
        <f ca="1">INDEX(VpD!$C$3:$I$27,MATCH(F1348,VpD!$B$3:$B$27,0),MATCH(P1348,VpD!$C$2:$I$2,0))</f>
        <v>72</v>
      </c>
      <c r="R1348" s="16">
        <f t="shared" ca="1" si="282"/>
        <v>12.384</v>
      </c>
      <c r="S1348" s="14">
        <f t="shared" ca="1" si="283"/>
        <v>711862.31</v>
      </c>
      <c r="T1348" s="14">
        <f t="shared" ca="1" si="284"/>
        <v>6170485.54</v>
      </c>
      <c r="U1348" s="14" t="str">
        <f t="shared" ca="1" si="285"/>
        <v>0A3F507E-1D61-32B8-E044-0003BA298018</v>
      </c>
    </row>
    <row r="1349" spans="1:21" s="14" customFormat="1" x14ac:dyDescent="0.25">
      <c r="A1349" s="14">
        <f t="shared" si="273"/>
        <v>1349</v>
      </c>
      <c r="B1349" s="14" t="str">
        <f t="shared" ca="1" si="274"/>
        <v>3B18574C-4E90-4A7C-8296-42964ED40507</v>
      </c>
      <c r="C1349" s="14" t="str">
        <f t="shared" ca="1" si="275"/>
        <v>Nørrebred</v>
      </c>
      <c r="D1349" s="14" t="str">
        <f t="shared" ca="1" si="276"/>
        <v>55</v>
      </c>
      <c r="E1349" s="14" t="str">
        <f t="shared" ca="1" si="277"/>
        <v>13fi</v>
      </c>
      <c r="F1349" s="1">
        <f t="shared" ca="1" si="278"/>
        <v>120</v>
      </c>
      <c r="G1349" s="1">
        <f t="shared" ca="1" si="279"/>
        <v>168</v>
      </c>
      <c r="H1349" s="1">
        <f t="shared" ca="1" si="280"/>
        <v>1987</v>
      </c>
      <c r="I1349" s="1" t="str">
        <f ca="1">INDEX(Relationstabel!$C$3:$K$10,MATCH(INDIRECT($A$1&amp;"J"&amp;A1349),Relationstabel!$A$3:$A$10,0),MATCH(IFERROR(VALUE(INDIRECT($A$1&amp;"K"&amp;A1349)),0),Relationstabel!$C$1:$K$1,0))</f>
        <v>Naturgas</v>
      </c>
      <c r="J1349" s="1" t="str">
        <f ca="1">INDEX(Anvendelseskode!B:B,MATCH($F1349,Anvendelseskode!$A:$A,0))</f>
        <v>Fritliggende enfamilieshus (parcelhus)</v>
      </c>
      <c r="K1349" s="1" t="str">
        <f ca="1">INDEX(Anvendelseskode!C:C,MATCH($F1349,Anvendelseskode!$A:$A,0))</f>
        <v>Parcelhuse</v>
      </c>
      <c r="L1349" s="1" t="str">
        <f ca="1">INDEX(Anvendelseskode!D:D,MATCH($F1349,Anvendelseskode!$A:$A,0))</f>
        <v>Private husholdninger</v>
      </c>
      <c r="M1349" s="1" t="str">
        <f ca="1">IFERROR(INDEX(SBi!$2:$2,MATCH(H1349,SBi!$1:$1,1)),SBi!$K$2)</f>
        <v>1979-1998</v>
      </c>
      <c r="N1349" s="1">
        <f ca="1">INDEX(SBi!$C$3:$K$28,MATCH(F1349,SBi!$B$3:$B$28,0),MATCH(M1349,SBi!$C$2:$K$2,0))</f>
        <v>105.4</v>
      </c>
      <c r="O1349" s="16">
        <f t="shared" ca="1" si="281"/>
        <v>17.7072</v>
      </c>
      <c r="P1349" s="16" t="str">
        <f ca="1">IFERROR(INDEX(VpD!$2:$2,MATCH(H1349,VpD!$1:$1,1)),VpD!$I$2)</f>
        <v>1979-1998</v>
      </c>
      <c r="Q1349" s="1">
        <f ca="1">INDEX(VpD!$C$3:$I$27,MATCH(F1349,VpD!$B$3:$B$27,0),MATCH(P1349,VpD!$C$2:$I$2,0))</f>
        <v>90</v>
      </c>
      <c r="R1349" s="16">
        <f t="shared" ca="1" si="282"/>
        <v>15.12</v>
      </c>
      <c r="S1349" s="14">
        <f t="shared" ca="1" si="283"/>
        <v>711585.54</v>
      </c>
      <c r="T1349" s="14">
        <f t="shared" ca="1" si="284"/>
        <v>6171849.8499999996</v>
      </c>
      <c r="U1349" s="14" t="str">
        <f t="shared" ca="1" si="285"/>
        <v>0A3F507E-1E61-32B8-E044-0003BA298018</v>
      </c>
    </row>
    <row r="1350" spans="1:21" s="14" customFormat="1" x14ac:dyDescent="0.25">
      <c r="A1350" s="14">
        <f t="shared" si="273"/>
        <v>1350</v>
      </c>
      <c r="B1350" s="14" t="str">
        <f t="shared" ca="1" si="274"/>
        <v>1574BA98-C0D9-40E8-8FBD-EA1EE20DF317</v>
      </c>
      <c r="C1350" s="14" t="str">
        <f t="shared" ca="1" si="275"/>
        <v>Torbenfeldvej</v>
      </c>
      <c r="D1350" s="14" t="str">
        <f t="shared" ca="1" si="276"/>
        <v>9</v>
      </c>
      <c r="E1350" s="14" t="str">
        <f t="shared" ca="1" si="277"/>
        <v>4ec</v>
      </c>
      <c r="F1350" s="1">
        <f t="shared" ca="1" si="278"/>
        <v>120</v>
      </c>
      <c r="G1350" s="1">
        <f t="shared" ca="1" si="279"/>
        <v>127</v>
      </c>
      <c r="H1350" s="1">
        <f t="shared" ca="1" si="280"/>
        <v>1975</v>
      </c>
      <c r="I1350" s="1" t="str">
        <f ca="1">INDEX(Relationstabel!$C$3:$K$10,MATCH(INDIRECT($A$1&amp;"J"&amp;A1350),Relationstabel!$A$3:$A$10,0),MATCH(IFERROR(VALUE(INDIRECT($A$1&amp;"K"&amp;A1350)),0),Relationstabel!$C$1:$K$1,0))</f>
        <v>Olie</v>
      </c>
      <c r="J1350" s="1" t="str">
        <f ca="1">INDEX(Anvendelseskode!B:B,MATCH($F1350,Anvendelseskode!$A:$A,0))</f>
        <v>Fritliggende enfamilieshus (parcelhus)</v>
      </c>
      <c r="K1350" s="1" t="str">
        <f ca="1">INDEX(Anvendelseskode!C:C,MATCH($F1350,Anvendelseskode!$A:$A,0))</f>
        <v>Parcelhuse</v>
      </c>
      <c r="L1350" s="1" t="str">
        <f ca="1">INDEX(Anvendelseskode!D:D,MATCH($F1350,Anvendelseskode!$A:$A,0))</f>
        <v>Private husholdninger</v>
      </c>
      <c r="M1350" s="1" t="str">
        <f ca="1">IFERROR(INDEX(SBi!$2:$2,MATCH(H1350,SBi!$1:$1,1)),SBi!$K$2)</f>
        <v>1973-1978</v>
      </c>
      <c r="N1350" s="1">
        <f ca="1">INDEX(SBi!$C$3:$K$28,MATCH(F1350,SBi!$B$3:$B$28,0),MATCH(M1350,SBi!$C$2:$K$2,0))</f>
        <v>119.8</v>
      </c>
      <c r="O1350" s="16">
        <f t="shared" ca="1" si="281"/>
        <v>15.214600000000001</v>
      </c>
      <c r="P1350" s="16" t="str">
        <f ca="1">IFERROR(INDEX(VpD!$2:$2,MATCH(H1350,VpD!$1:$1,1)),VpD!$I$2)</f>
        <v>1973-1978</v>
      </c>
      <c r="Q1350" s="1">
        <f ca="1">INDEX(VpD!$C$3:$I$27,MATCH(F1350,VpD!$B$3:$B$27,0),MATCH(P1350,VpD!$C$2:$I$2,0))</f>
        <v>117</v>
      </c>
      <c r="R1350" s="16">
        <f t="shared" ca="1" si="282"/>
        <v>14.859</v>
      </c>
      <c r="S1350" s="14">
        <f t="shared" ca="1" si="283"/>
        <v>712290.95</v>
      </c>
      <c r="T1350" s="14">
        <f t="shared" ca="1" si="284"/>
        <v>6169394.9800000004</v>
      </c>
      <c r="U1350" s="14" t="str">
        <f t="shared" ca="1" si="285"/>
        <v>0A3F507E-2361-32B8-E044-0003BA298018</v>
      </c>
    </row>
    <row r="1351" spans="1:21" s="14" customFormat="1" x14ac:dyDescent="0.25">
      <c r="A1351" s="14">
        <f t="shared" si="273"/>
        <v>1351</v>
      </c>
      <c r="B1351" s="14" t="str">
        <f t="shared" ca="1" si="274"/>
        <v>0E28519B-627C-4B86-BFE6-1FCBE367EF3A</v>
      </c>
      <c r="C1351" s="14" t="str">
        <f t="shared" ca="1" si="275"/>
        <v>Egernbo</v>
      </c>
      <c r="D1351" s="14" t="str">
        <f t="shared" ca="1" si="276"/>
        <v>9</v>
      </c>
      <c r="E1351" s="14" t="str">
        <f t="shared" ca="1" si="277"/>
        <v>6po</v>
      </c>
      <c r="F1351" s="1">
        <f t="shared" ca="1" si="278"/>
        <v>130</v>
      </c>
      <c r="G1351" s="1">
        <f t="shared" ca="1" si="279"/>
        <v>102</v>
      </c>
      <c r="H1351" s="1">
        <f t="shared" ca="1" si="280"/>
        <v>1977</v>
      </c>
      <c r="I1351" s="1" t="str">
        <f ca="1">INDEX(Relationstabel!$C$3:$K$10,MATCH(INDIRECT($A$1&amp;"J"&amp;A1351),Relationstabel!$A$3:$A$10,0),MATCH(IFERROR(VALUE(INDIRECT($A$1&amp;"K"&amp;A1351)),0),Relationstabel!$C$1:$K$1,0))</f>
        <v>Fjernvarme/ Blokvarme</v>
      </c>
      <c r="J1351" s="1" t="str">
        <f ca="1">INDEX(Anvendelseskode!B:B,MATCH($F1351,Anvendelseskode!$A:$A,0))</f>
        <v>Række-, kæde-, dobbelthus (lodret adskillelse mellem enhederne)</v>
      </c>
      <c r="K1351" s="1" t="str">
        <f ca="1">INDEX(Anvendelseskode!C:C,MATCH($F1351,Anvendelseskode!$A:$A,0))</f>
        <v>Række-, kæde og dobbelthuse</v>
      </c>
      <c r="L1351" s="1" t="str">
        <f ca="1">INDEX(Anvendelseskode!D:D,MATCH($F1351,Anvendelseskode!$A:$A,0))</f>
        <v>Private husholdninger</v>
      </c>
      <c r="M1351" s="1" t="str">
        <f ca="1">IFERROR(INDEX(SBi!$2:$2,MATCH(H1351,SBi!$1:$1,1)),SBi!$K$2)</f>
        <v>1973-1978</v>
      </c>
      <c r="N1351" s="1">
        <f ca="1">INDEX(SBi!$C$3:$K$28,MATCH(F1351,SBi!$B$3:$B$28,0),MATCH(M1351,SBi!$C$2:$K$2,0))</f>
        <v>112.6</v>
      </c>
      <c r="O1351" s="16">
        <f t="shared" ca="1" si="281"/>
        <v>11.485199999999999</v>
      </c>
      <c r="P1351" s="16" t="str">
        <f ca="1">IFERROR(INDEX(VpD!$2:$2,MATCH(H1351,VpD!$1:$1,1)),VpD!$I$2)</f>
        <v>1973-1978</v>
      </c>
      <c r="Q1351" s="1">
        <f ca="1">INDEX(VpD!$C$3:$I$27,MATCH(F1351,VpD!$B$3:$B$27,0),MATCH(P1351,VpD!$C$2:$I$2,0))</f>
        <v>98</v>
      </c>
      <c r="R1351" s="16">
        <f t="shared" ca="1" si="282"/>
        <v>9.9960000000000004</v>
      </c>
      <c r="S1351" s="14">
        <f t="shared" ca="1" si="283"/>
        <v>713600.19</v>
      </c>
      <c r="T1351" s="14">
        <f t="shared" ca="1" si="284"/>
        <v>6169474.6799999997</v>
      </c>
      <c r="U1351" s="14" t="str">
        <f t="shared" ca="1" si="285"/>
        <v>0A3F507E-1662-32B8-E044-0003BA298018</v>
      </c>
    </row>
    <row r="1352" spans="1:21" s="14" customFormat="1" x14ac:dyDescent="0.25">
      <c r="A1352" s="14">
        <f t="shared" si="273"/>
        <v>1352</v>
      </c>
      <c r="B1352" s="14" t="str">
        <f t="shared" ca="1" si="274"/>
        <v>827552DB-07EC-491B-A2CF-4F121C849C2B</v>
      </c>
      <c r="C1352" s="14" t="str">
        <f t="shared" ca="1" si="275"/>
        <v>Hyrdeengen</v>
      </c>
      <c r="D1352" s="14" t="str">
        <f t="shared" ca="1" si="276"/>
        <v>35</v>
      </c>
      <c r="E1352" s="14" t="str">
        <f t="shared" ca="1" si="277"/>
        <v>16ec</v>
      </c>
      <c r="F1352" s="1">
        <f t="shared" ca="1" si="278"/>
        <v>130</v>
      </c>
      <c r="G1352" s="1">
        <f t="shared" ca="1" si="279"/>
        <v>103</v>
      </c>
      <c r="H1352" s="1">
        <f t="shared" ca="1" si="280"/>
        <v>1978</v>
      </c>
      <c r="I1352" s="1" t="str">
        <f ca="1">INDEX(Relationstabel!$C$3:$K$10,MATCH(INDIRECT($A$1&amp;"J"&amp;A1352),Relationstabel!$A$3:$A$10,0),MATCH(IFERROR(VALUE(INDIRECT($A$1&amp;"K"&amp;A1352)),0),Relationstabel!$C$1:$K$1,0))</f>
        <v>Fjernvarme/ Blokvarme</v>
      </c>
      <c r="J1352" s="1" t="str">
        <f ca="1">INDEX(Anvendelseskode!B:B,MATCH($F1352,Anvendelseskode!$A:$A,0))</f>
        <v>Række-, kæde-, dobbelthus (lodret adskillelse mellem enhederne)</v>
      </c>
      <c r="K1352" s="1" t="str">
        <f ca="1">INDEX(Anvendelseskode!C:C,MATCH($F1352,Anvendelseskode!$A:$A,0))</f>
        <v>Række-, kæde og dobbelthuse</v>
      </c>
      <c r="L1352" s="1" t="str">
        <f ca="1">INDEX(Anvendelseskode!D:D,MATCH($F1352,Anvendelseskode!$A:$A,0))</f>
        <v>Private husholdninger</v>
      </c>
      <c r="M1352" s="1" t="str">
        <f ca="1">IFERROR(INDEX(SBi!$2:$2,MATCH(H1352,SBi!$1:$1,1)),SBi!$K$2)</f>
        <v>1973-1978</v>
      </c>
      <c r="N1352" s="1">
        <f ca="1">INDEX(SBi!$C$3:$K$28,MATCH(F1352,SBi!$B$3:$B$28,0),MATCH(M1352,SBi!$C$2:$K$2,0))</f>
        <v>112.6</v>
      </c>
      <c r="O1352" s="16">
        <f t="shared" ca="1" si="281"/>
        <v>11.597799999999999</v>
      </c>
      <c r="P1352" s="16" t="str">
        <f ca="1">IFERROR(INDEX(VpD!$2:$2,MATCH(H1352,VpD!$1:$1,1)),VpD!$I$2)</f>
        <v>1973-1978</v>
      </c>
      <c r="Q1352" s="1">
        <f ca="1">INDEX(VpD!$C$3:$I$27,MATCH(F1352,VpD!$B$3:$B$27,0),MATCH(P1352,VpD!$C$2:$I$2,0))</f>
        <v>98</v>
      </c>
      <c r="R1352" s="16">
        <f t="shared" ca="1" si="282"/>
        <v>10.093999999999999</v>
      </c>
      <c r="S1352" s="14">
        <f t="shared" ca="1" si="283"/>
        <v>711759.33</v>
      </c>
      <c r="T1352" s="14">
        <f t="shared" ca="1" si="284"/>
        <v>6172522.4699999997</v>
      </c>
      <c r="U1352" s="14" t="str">
        <f t="shared" ca="1" si="285"/>
        <v>0A3F507E-1962-32B8-E044-0003BA298018</v>
      </c>
    </row>
    <row r="1353" spans="1:21" s="14" customFormat="1" x14ac:dyDescent="0.25">
      <c r="A1353" s="14">
        <f t="shared" si="273"/>
        <v>1353</v>
      </c>
      <c r="B1353" s="14" t="str">
        <f t="shared" ca="1" si="274"/>
        <v>FA2426D9-1878-4C76-8FD1-6A7BBD5DB466</v>
      </c>
      <c r="C1353" s="14" t="str">
        <f t="shared" ca="1" si="275"/>
        <v>Hyttelunden</v>
      </c>
      <c r="D1353" s="14" t="str">
        <f t="shared" ca="1" si="276"/>
        <v>1</v>
      </c>
      <c r="E1353" s="14" t="str">
        <f t="shared" ca="1" si="277"/>
        <v>26x</v>
      </c>
      <c r="F1353" s="1">
        <f t="shared" ca="1" si="278"/>
        <v>120</v>
      </c>
      <c r="G1353" s="1">
        <f t="shared" ca="1" si="279"/>
        <v>144</v>
      </c>
      <c r="H1353" s="1">
        <f t="shared" ca="1" si="280"/>
        <v>1957</v>
      </c>
      <c r="I1353" s="1" t="str">
        <f ca="1">INDEX(Relationstabel!$C$3:$K$10,MATCH(INDIRECT($A$1&amp;"J"&amp;A1353),Relationstabel!$A$3:$A$10,0),MATCH(IFERROR(VALUE(INDIRECT($A$1&amp;"K"&amp;A1353)),0),Relationstabel!$C$1:$K$1,0))</f>
        <v>Naturgas</v>
      </c>
      <c r="J1353" s="1" t="str">
        <f ca="1">INDEX(Anvendelseskode!B:B,MATCH($F1353,Anvendelseskode!$A:$A,0))</f>
        <v>Fritliggende enfamilieshus (parcelhus)</v>
      </c>
      <c r="K1353" s="1" t="str">
        <f ca="1">INDEX(Anvendelseskode!C:C,MATCH($F1353,Anvendelseskode!$A:$A,0))</f>
        <v>Parcelhuse</v>
      </c>
      <c r="L1353" s="1" t="str">
        <f ca="1">INDEX(Anvendelseskode!D:D,MATCH($F1353,Anvendelseskode!$A:$A,0))</f>
        <v>Private husholdninger</v>
      </c>
      <c r="M1353" s="1" t="str">
        <f ca="1">IFERROR(INDEX(SBi!$2:$2,MATCH(H1353,SBi!$1:$1,1)),SBi!$K$2)</f>
        <v>1951-1960</v>
      </c>
      <c r="N1353" s="1">
        <f ca="1">INDEX(SBi!$C$3:$K$28,MATCH(F1353,SBi!$B$3:$B$28,0),MATCH(M1353,SBi!$C$2:$K$2,0))</f>
        <v>154.9</v>
      </c>
      <c r="O1353" s="16">
        <f t="shared" ca="1" si="281"/>
        <v>22.305600000000002</v>
      </c>
      <c r="P1353" s="16" t="str">
        <f ca="1">IFERROR(INDEX(VpD!$2:$2,MATCH(H1353,VpD!$1:$1,1)),VpD!$I$2)</f>
        <v>1951-1960</v>
      </c>
      <c r="Q1353" s="1">
        <f ca="1">INDEX(VpD!$C$3:$I$27,MATCH(F1353,VpD!$B$3:$B$27,0),MATCH(P1353,VpD!$C$2:$I$2,0))</f>
        <v>204</v>
      </c>
      <c r="R1353" s="16">
        <f t="shared" ca="1" si="282"/>
        <v>29.376000000000001</v>
      </c>
      <c r="S1353" s="14">
        <f t="shared" ca="1" si="283"/>
        <v>714165.53</v>
      </c>
      <c r="T1353" s="14">
        <f t="shared" ca="1" si="284"/>
        <v>6168972.6600000001</v>
      </c>
      <c r="U1353" s="14" t="str">
        <f t="shared" ca="1" si="285"/>
        <v>0A3F507E-1A62-32B8-E044-0003BA298018</v>
      </c>
    </row>
    <row r="1354" spans="1:21" s="14" customFormat="1" x14ac:dyDescent="0.25">
      <c r="A1354" s="14">
        <f t="shared" si="273"/>
        <v>1354</v>
      </c>
      <c r="B1354" s="14" t="str">
        <f t="shared" ca="1" si="274"/>
        <v>8400C85A-15E1-401D-8EF1-7E77379D0C2C</v>
      </c>
      <c r="C1354" s="14" t="str">
        <f t="shared" ca="1" si="275"/>
        <v>Risingevej</v>
      </c>
      <c r="D1354" s="14" t="str">
        <f t="shared" ca="1" si="276"/>
        <v>4</v>
      </c>
      <c r="E1354" s="14" t="str">
        <f t="shared" ca="1" si="277"/>
        <v>68b</v>
      </c>
      <c r="F1354" s="1">
        <f t="shared" ca="1" si="278"/>
        <v>120</v>
      </c>
      <c r="G1354" s="1">
        <f t="shared" ca="1" si="279"/>
        <v>75</v>
      </c>
      <c r="H1354" s="1">
        <f t="shared" ca="1" si="280"/>
        <v>1963</v>
      </c>
      <c r="I1354" s="1" t="str">
        <f ca="1">INDEX(Relationstabel!$C$3:$K$10,MATCH(INDIRECT($A$1&amp;"J"&amp;A1354),Relationstabel!$A$3:$A$10,0),MATCH(IFERROR(VALUE(INDIRECT($A$1&amp;"K"&amp;A1354)),0),Relationstabel!$C$1:$K$1,0))</f>
        <v>Olie</v>
      </c>
      <c r="J1354" s="1" t="str">
        <f ca="1">INDEX(Anvendelseskode!B:B,MATCH($F1354,Anvendelseskode!$A:$A,0))</f>
        <v>Fritliggende enfamilieshus (parcelhus)</v>
      </c>
      <c r="K1354" s="1" t="str">
        <f ca="1">INDEX(Anvendelseskode!C:C,MATCH($F1354,Anvendelseskode!$A:$A,0))</f>
        <v>Parcelhuse</v>
      </c>
      <c r="L1354" s="1" t="str">
        <f ca="1">INDEX(Anvendelseskode!D:D,MATCH($F1354,Anvendelseskode!$A:$A,0))</f>
        <v>Private husholdninger</v>
      </c>
      <c r="M1354" s="1" t="str">
        <f ca="1">IFERROR(INDEX(SBi!$2:$2,MATCH(H1354,SBi!$1:$1,1)),SBi!$K$2)</f>
        <v>1961-1972</v>
      </c>
      <c r="N1354" s="1">
        <f ca="1">INDEX(SBi!$C$3:$K$28,MATCH(F1354,SBi!$B$3:$B$28,0),MATCH(M1354,SBi!$C$2:$K$2,0))</f>
        <v>134.30000000000001</v>
      </c>
      <c r="O1354" s="16">
        <f t="shared" ca="1" si="281"/>
        <v>10.0725</v>
      </c>
      <c r="P1354" s="16" t="str">
        <f ca="1">IFERROR(INDEX(VpD!$2:$2,MATCH(H1354,VpD!$1:$1,1)),VpD!$I$2)</f>
        <v>1961-1972</v>
      </c>
      <c r="Q1354" s="1">
        <f ca="1">INDEX(VpD!$C$3:$I$27,MATCH(F1354,VpD!$B$3:$B$27,0),MATCH(P1354,VpD!$C$2:$I$2,0))</f>
        <v>143</v>
      </c>
      <c r="R1354" s="16">
        <f t="shared" ca="1" si="282"/>
        <v>10.725</v>
      </c>
      <c r="S1354" s="14">
        <f t="shared" ca="1" si="283"/>
        <v>712682.84</v>
      </c>
      <c r="T1354" s="14">
        <f t="shared" ca="1" si="284"/>
        <v>6168954.3799999999</v>
      </c>
      <c r="U1354" s="14" t="str">
        <f t="shared" ca="1" si="285"/>
        <v>0A3F507E-2062-32B8-E044-0003BA298018</v>
      </c>
    </row>
    <row r="1355" spans="1:21" s="14" customFormat="1" x14ac:dyDescent="0.25">
      <c r="A1355" s="14">
        <f t="shared" si="273"/>
        <v>1355</v>
      </c>
      <c r="B1355" s="14" t="str">
        <f t="shared" ca="1" si="274"/>
        <v>EC1DE705-B85C-4D22-A480-D31494E47421</v>
      </c>
      <c r="C1355" s="14" t="str">
        <f t="shared" ca="1" si="275"/>
        <v>Tandrupvej</v>
      </c>
      <c r="D1355" s="14" t="str">
        <f t="shared" ca="1" si="276"/>
        <v>2</v>
      </c>
      <c r="E1355" s="14" t="str">
        <f t="shared" ca="1" si="277"/>
        <v>18eh</v>
      </c>
      <c r="F1355" s="1">
        <f t="shared" ca="1" si="278"/>
        <v>120</v>
      </c>
      <c r="G1355" s="1">
        <f t="shared" ca="1" si="279"/>
        <v>133</v>
      </c>
      <c r="H1355" s="1">
        <f t="shared" ca="1" si="280"/>
        <v>1995</v>
      </c>
      <c r="I1355" s="1" t="str">
        <f ca="1">INDEX(Relationstabel!$C$3:$K$10,MATCH(INDIRECT($A$1&amp;"J"&amp;A1355),Relationstabel!$A$3:$A$10,0),MATCH(IFERROR(VALUE(INDIRECT($A$1&amp;"K"&amp;A1355)),0),Relationstabel!$C$1:$K$1,0))</f>
        <v>Naturgas</v>
      </c>
      <c r="J1355" s="1" t="str">
        <f ca="1">INDEX(Anvendelseskode!B:B,MATCH($F1355,Anvendelseskode!$A:$A,0))</f>
        <v>Fritliggende enfamilieshus (parcelhus)</v>
      </c>
      <c r="K1355" s="1" t="str">
        <f ca="1">INDEX(Anvendelseskode!C:C,MATCH($F1355,Anvendelseskode!$A:$A,0))</f>
        <v>Parcelhuse</v>
      </c>
      <c r="L1355" s="1" t="str">
        <f ca="1">INDEX(Anvendelseskode!D:D,MATCH($F1355,Anvendelseskode!$A:$A,0))</f>
        <v>Private husholdninger</v>
      </c>
      <c r="M1355" s="1" t="str">
        <f ca="1">IFERROR(INDEX(SBi!$2:$2,MATCH(H1355,SBi!$1:$1,1)),SBi!$K$2)</f>
        <v>1979-1998</v>
      </c>
      <c r="N1355" s="1">
        <f ca="1">INDEX(SBi!$C$3:$K$28,MATCH(F1355,SBi!$B$3:$B$28,0),MATCH(M1355,SBi!$C$2:$K$2,0))</f>
        <v>105.4</v>
      </c>
      <c r="O1355" s="16">
        <f t="shared" ca="1" si="281"/>
        <v>14.0182</v>
      </c>
      <c r="P1355" s="16" t="str">
        <f ca="1">IFERROR(INDEX(VpD!$2:$2,MATCH(H1355,VpD!$1:$1,1)),VpD!$I$2)</f>
        <v>1979-1998</v>
      </c>
      <c r="Q1355" s="1">
        <f ca="1">INDEX(VpD!$C$3:$I$27,MATCH(F1355,VpD!$B$3:$B$27,0),MATCH(P1355,VpD!$C$2:$I$2,0))</f>
        <v>90</v>
      </c>
      <c r="R1355" s="16">
        <f t="shared" ca="1" si="282"/>
        <v>11.97</v>
      </c>
      <c r="S1355" s="14">
        <f t="shared" ca="1" si="283"/>
        <v>712443.37</v>
      </c>
      <c r="T1355" s="14">
        <f t="shared" ca="1" si="284"/>
        <v>6168986.8899999997</v>
      </c>
      <c r="U1355" s="14" t="str">
        <f t="shared" ca="1" si="285"/>
        <v>0A3F507E-2349-32B8-E044-0003BA298018</v>
      </c>
    </row>
    <row r="1356" spans="1:21" s="14" customFormat="1" x14ac:dyDescent="0.25">
      <c r="A1356" s="14">
        <f t="shared" si="273"/>
        <v>1356</v>
      </c>
      <c r="B1356" s="14" t="str">
        <f t="shared" ca="1" si="274"/>
        <v>FB61CB98-86BE-43EA-97E5-71C7301E3936</v>
      </c>
      <c r="C1356" s="14" t="str">
        <f t="shared" ca="1" si="275"/>
        <v>Hasselbo</v>
      </c>
      <c r="D1356" s="14" t="str">
        <f t="shared" ca="1" si="276"/>
        <v>25</v>
      </c>
      <c r="E1356" s="14" t="str">
        <f t="shared" ca="1" si="277"/>
        <v>6væ</v>
      </c>
      <c r="F1356" s="1">
        <f t="shared" ca="1" si="278"/>
        <v>130</v>
      </c>
      <c r="G1356" s="1">
        <f t="shared" ca="1" si="279"/>
        <v>109</v>
      </c>
      <c r="H1356" s="1">
        <f t="shared" ca="1" si="280"/>
        <v>1978</v>
      </c>
      <c r="I1356" s="1" t="str">
        <f ca="1">INDEX(Relationstabel!$C$3:$K$10,MATCH(INDIRECT($A$1&amp;"J"&amp;A1356),Relationstabel!$A$3:$A$10,0),MATCH(IFERROR(VALUE(INDIRECT($A$1&amp;"K"&amp;A1356)),0),Relationstabel!$C$1:$K$1,0))</f>
        <v>Fjernvarme/ Blokvarme</v>
      </c>
      <c r="J1356" s="1" t="str">
        <f ca="1">INDEX(Anvendelseskode!B:B,MATCH($F1356,Anvendelseskode!$A:$A,0))</f>
        <v>Række-, kæde-, dobbelthus (lodret adskillelse mellem enhederne)</v>
      </c>
      <c r="K1356" s="1" t="str">
        <f ca="1">INDEX(Anvendelseskode!C:C,MATCH($F1356,Anvendelseskode!$A:$A,0))</f>
        <v>Række-, kæde og dobbelthuse</v>
      </c>
      <c r="L1356" s="1" t="str">
        <f ca="1">INDEX(Anvendelseskode!D:D,MATCH($F1356,Anvendelseskode!$A:$A,0))</f>
        <v>Private husholdninger</v>
      </c>
      <c r="M1356" s="1" t="str">
        <f ca="1">IFERROR(INDEX(SBi!$2:$2,MATCH(H1356,SBi!$1:$1,1)),SBi!$K$2)</f>
        <v>1973-1978</v>
      </c>
      <c r="N1356" s="1">
        <f ca="1">INDEX(SBi!$C$3:$K$28,MATCH(F1356,SBi!$B$3:$B$28,0),MATCH(M1356,SBi!$C$2:$K$2,0))</f>
        <v>112.6</v>
      </c>
      <c r="O1356" s="16">
        <f t="shared" ca="1" si="281"/>
        <v>12.273399999999999</v>
      </c>
      <c r="P1356" s="16" t="str">
        <f ca="1">IFERROR(INDEX(VpD!$2:$2,MATCH(H1356,VpD!$1:$1,1)),VpD!$I$2)</f>
        <v>1973-1978</v>
      </c>
      <c r="Q1356" s="1">
        <f ca="1">INDEX(VpD!$C$3:$I$27,MATCH(F1356,VpD!$B$3:$B$27,0),MATCH(P1356,VpD!$C$2:$I$2,0))</f>
        <v>98</v>
      </c>
      <c r="R1356" s="16">
        <f t="shared" ca="1" si="282"/>
        <v>10.682</v>
      </c>
      <c r="S1356" s="14">
        <f t="shared" ca="1" si="283"/>
        <v>713450.19</v>
      </c>
      <c r="T1356" s="14">
        <f t="shared" ca="1" si="284"/>
        <v>6169649.8300000001</v>
      </c>
      <c r="U1356" s="14" t="str">
        <f t="shared" ca="1" si="285"/>
        <v>0A3F507E-184F-32B8-E044-0003BA298018</v>
      </c>
    </row>
    <row r="1357" spans="1:21" s="14" customFormat="1" x14ac:dyDescent="0.25">
      <c r="A1357" s="14">
        <f t="shared" si="273"/>
        <v>1357</v>
      </c>
      <c r="B1357" s="14" t="str">
        <f t="shared" ca="1" si="274"/>
        <v>129611E5-8E7A-4B8A-A713-1BD873A5EB41</v>
      </c>
      <c r="C1357" s="14" t="str">
        <f t="shared" ca="1" si="275"/>
        <v>Syvhøjvænge</v>
      </c>
      <c r="D1357" s="14" t="str">
        <f t="shared" ca="1" si="276"/>
        <v>22</v>
      </c>
      <c r="E1357" s="14" t="str">
        <f t="shared" ca="1" si="277"/>
        <v>16bl</v>
      </c>
      <c r="F1357" s="1">
        <f t="shared" ca="1" si="278"/>
        <v>120</v>
      </c>
      <c r="G1357" s="1">
        <f t="shared" ca="1" si="279"/>
        <v>154</v>
      </c>
      <c r="H1357" s="1">
        <f t="shared" ca="1" si="280"/>
        <v>1970</v>
      </c>
      <c r="I1357" s="1" t="str">
        <f ca="1">INDEX(Relationstabel!$C$3:$K$10,MATCH(INDIRECT($A$1&amp;"J"&amp;A1357),Relationstabel!$A$3:$A$10,0),MATCH(IFERROR(VALUE(INDIRECT($A$1&amp;"K"&amp;A1357)),0),Relationstabel!$C$1:$K$1,0))</f>
        <v>Naturgas</v>
      </c>
      <c r="J1357" s="1" t="str">
        <f ca="1">INDEX(Anvendelseskode!B:B,MATCH($F1357,Anvendelseskode!$A:$A,0))</f>
        <v>Fritliggende enfamilieshus (parcelhus)</v>
      </c>
      <c r="K1357" s="1" t="str">
        <f ca="1">INDEX(Anvendelseskode!C:C,MATCH($F1357,Anvendelseskode!$A:$A,0))</f>
        <v>Parcelhuse</v>
      </c>
      <c r="L1357" s="1" t="str">
        <f ca="1">INDEX(Anvendelseskode!D:D,MATCH($F1357,Anvendelseskode!$A:$A,0))</f>
        <v>Private husholdninger</v>
      </c>
      <c r="M1357" s="1" t="str">
        <f ca="1">IFERROR(INDEX(SBi!$2:$2,MATCH(H1357,SBi!$1:$1,1)),SBi!$K$2)</f>
        <v>1961-1972</v>
      </c>
      <c r="N1357" s="1">
        <f ca="1">INDEX(SBi!$C$3:$K$28,MATCH(F1357,SBi!$B$3:$B$28,0),MATCH(M1357,SBi!$C$2:$K$2,0))</f>
        <v>134.30000000000001</v>
      </c>
      <c r="O1357" s="16">
        <f t="shared" ca="1" si="281"/>
        <v>20.682200000000002</v>
      </c>
      <c r="P1357" s="16" t="str">
        <f ca="1">IFERROR(INDEX(VpD!$2:$2,MATCH(H1357,VpD!$1:$1,1)),VpD!$I$2)</f>
        <v>1961-1972</v>
      </c>
      <c r="Q1357" s="1">
        <f ca="1">INDEX(VpD!$C$3:$I$27,MATCH(F1357,VpD!$B$3:$B$27,0),MATCH(P1357,VpD!$C$2:$I$2,0))</f>
        <v>143</v>
      </c>
      <c r="R1357" s="16">
        <f t="shared" ca="1" si="282"/>
        <v>22.021999999999998</v>
      </c>
      <c r="S1357" s="14">
        <f t="shared" ca="1" si="283"/>
        <v>712115.83</v>
      </c>
      <c r="T1357" s="14">
        <f t="shared" ca="1" si="284"/>
        <v>6171655.8600000003</v>
      </c>
      <c r="U1357" s="14" t="str">
        <f t="shared" ca="1" si="285"/>
        <v>0A3F507E-224B-32B8-E044-0003BA298018</v>
      </c>
    </row>
    <row r="1358" spans="1:21" s="14" customFormat="1" x14ac:dyDescent="0.25">
      <c r="A1358" s="14">
        <f t="shared" si="273"/>
        <v>1358</v>
      </c>
      <c r="B1358" s="14" t="str">
        <f t="shared" ca="1" si="274"/>
        <v>0AA7211F-E4CD-4FC8-B6B5-2686DAEA24BF</v>
      </c>
      <c r="C1358" s="14" t="str">
        <f t="shared" ca="1" si="275"/>
        <v>Vejlegårdsparken</v>
      </c>
      <c r="D1358" s="14" t="str">
        <f t="shared" ca="1" si="276"/>
        <v>32</v>
      </c>
      <c r="E1358" s="14" t="str">
        <f t="shared" ca="1" si="277"/>
        <v>3æ</v>
      </c>
      <c r="F1358" s="1">
        <f t="shared" ca="1" si="278"/>
        <v>140</v>
      </c>
      <c r="G1358" s="1">
        <f t="shared" ca="1" si="279"/>
        <v>1578</v>
      </c>
      <c r="H1358" s="1">
        <f t="shared" ca="1" si="280"/>
        <v>1966</v>
      </c>
      <c r="I1358" s="1" t="str">
        <f ca="1">INDEX(Relationstabel!$C$3:$K$10,MATCH(INDIRECT($A$1&amp;"J"&amp;A1358),Relationstabel!$A$3:$A$10,0),MATCH(IFERROR(VALUE(INDIRECT($A$1&amp;"K"&amp;A1358)),0),Relationstabel!$C$1:$K$1,0))</f>
        <v>Fjernvarme/ Blokvarme</v>
      </c>
      <c r="J1358" s="1" t="str">
        <f ca="1">INDEX(Anvendelseskode!B:B,MATCH($F1358,Anvendelseskode!$A:$A,0))</f>
        <v>Etageboligbebyggelse</v>
      </c>
      <c r="K1358" s="1" t="str">
        <f ca="1">INDEX(Anvendelseskode!C:C,MATCH($F1358,Anvendelseskode!$A:$A,0))</f>
        <v>Etageboligbebyggelse</v>
      </c>
      <c r="L1358" s="1" t="str">
        <f ca="1">INDEX(Anvendelseskode!D:D,MATCH($F1358,Anvendelseskode!$A:$A,0))</f>
        <v>Private husholdninger</v>
      </c>
      <c r="M1358" s="1" t="str">
        <f ca="1">IFERROR(INDEX(SBi!$2:$2,MATCH(H1358,SBi!$1:$1,1)),SBi!$K$2)</f>
        <v>1961-1972</v>
      </c>
      <c r="N1358" s="1">
        <f ca="1">INDEX(SBi!$C$3:$K$28,MATCH(F1358,SBi!$B$3:$B$28,0),MATCH(M1358,SBi!$C$2:$K$2,0))</f>
        <v>132.30000000000001</v>
      </c>
      <c r="O1358" s="16">
        <f t="shared" ca="1" si="281"/>
        <v>208.76940000000002</v>
      </c>
      <c r="P1358" s="16" t="str">
        <f ca="1">IFERROR(INDEX(VpD!$2:$2,MATCH(H1358,VpD!$1:$1,1)),VpD!$I$2)</f>
        <v>1961-1972</v>
      </c>
      <c r="Q1358" s="1">
        <f ca="1">INDEX(VpD!$C$3:$I$27,MATCH(F1358,VpD!$B$3:$B$27,0),MATCH(P1358,VpD!$C$2:$I$2,0))</f>
        <v>126</v>
      </c>
      <c r="R1358" s="16">
        <f t="shared" ca="1" si="282"/>
        <v>198.828</v>
      </c>
      <c r="S1358" s="14">
        <f t="shared" ca="1" si="283"/>
        <v>712984.75</v>
      </c>
      <c r="T1358" s="14">
        <f t="shared" ca="1" si="284"/>
        <v>6169424.2999999998</v>
      </c>
      <c r="U1358" s="14" t="str">
        <f t="shared" ca="1" si="285"/>
        <v>0A3F507E-244B-32B8-E044-0003BA298018</v>
      </c>
    </row>
    <row r="1359" spans="1:21" s="14" customFormat="1" x14ac:dyDescent="0.25">
      <c r="A1359" s="14">
        <f t="shared" si="273"/>
        <v>1359</v>
      </c>
      <c r="B1359" s="14" t="str">
        <f t="shared" ca="1" si="274"/>
        <v>34E210E8-3974-41EA-AA2F-FCDC559AF6F2</v>
      </c>
      <c r="C1359" s="14" t="str">
        <f t="shared" ca="1" si="275"/>
        <v>Hyrdeengen</v>
      </c>
      <c r="D1359" s="14" t="str">
        <f t="shared" ca="1" si="276"/>
        <v>25</v>
      </c>
      <c r="E1359" s="14" t="str">
        <f t="shared" ca="1" si="277"/>
        <v>16em</v>
      </c>
      <c r="F1359" s="1">
        <f t="shared" ca="1" si="278"/>
        <v>130</v>
      </c>
      <c r="G1359" s="1">
        <f t="shared" ca="1" si="279"/>
        <v>125</v>
      </c>
      <c r="H1359" s="1">
        <f t="shared" ca="1" si="280"/>
        <v>1978</v>
      </c>
      <c r="I1359" s="1" t="str">
        <f ca="1">INDEX(Relationstabel!$C$3:$K$10,MATCH(INDIRECT($A$1&amp;"J"&amp;A1359),Relationstabel!$A$3:$A$10,0),MATCH(IFERROR(VALUE(INDIRECT($A$1&amp;"K"&amp;A1359)),0),Relationstabel!$C$1:$K$1,0))</f>
        <v>Elvarme</v>
      </c>
      <c r="J1359" s="1" t="str">
        <f ca="1">INDEX(Anvendelseskode!B:B,MATCH($F1359,Anvendelseskode!$A:$A,0))</f>
        <v>Række-, kæde-, dobbelthus (lodret adskillelse mellem enhederne)</v>
      </c>
      <c r="K1359" s="1" t="str">
        <f ca="1">INDEX(Anvendelseskode!C:C,MATCH($F1359,Anvendelseskode!$A:$A,0))</f>
        <v>Række-, kæde og dobbelthuse</v>
      </c>
      <c r="L1359" s="1" t="str">
        <f ca="1">INDEX(Anvendelseskode!D:D,MATCH($F1359,Anvendelseskode!$A:$A,0))</f>
        <v>Private husholdninger</v>
      </c>
      <c r="M1359" s="1" t="str">
        <f ca="1">IFERROR(INDEX(SBi!$2:$2,MATCH(H1359,SBi!$1:$1,1)),SBi!$K$2)</f>
        <v>1973-1978</v>
      </c>
      <c r="N1359" s="1">
        <f ca="1">INDEX(SBi!$C$3:$K$28,MATCH(F1359,SBi!$B$3:$B$28,0),MATCH(M1359,SBi!$C$2:$K$2,0))</f>
        <v>112.6</v>
      </c>
      <c r="O1359" s="16">
        <f t="shared" ca="1" si="281"/>
        <v>14.074999999999999</v>
      </c>
      <c r="P1359" s="16" t="str">
        <f ca="1">IFERROR(INDEX(VpD!$2:$2,MATCH(H1359,VpD!$1:$1,1)),VpD!$I$2)</f>
        <v>1973-1978</v>
      </c>
      <c r="Q1359" s="1">
        <f ca="1">INDEX(VpD!$C$3:$I$27,MATCH(F1359,VpD!$B$3:$B$27,0),MATCH(P1359,VpD!$C$2:$I$2,0))</f>
        <v>98</v>
      </c>
      <c r="R1359" s="16">
        <f t="shared" ca="1" si="282"/>
        <v>12.25</v>
      </c>
      <c r="S1359" s="14">
        <f t="shared" ca="1" si="283"/>
        <v>711771.34</v>
      </c>
      <c r="T1359" s="14">
        <f t="shared" ca="1" si="284"/>
        <v>6172567.8600000003</v>
      </c>
      <c r="U1359" s="14" t="str">
        <f t="shared" ca="1" si="285"/>
        <v>0A3F507E-195D-32B8-E044-0003BA298018</v>
      </c>
    </row>
    <row r="1360" spans="1:21" s="14" customFormat="1" x14ac:dyDescent="0.25">
      <c r="A1360" s="14">
        <f t="shared" si="273"/>
        <v>1360</v>
      </c>
      <c r="B1360" s="14" t="str">
        <f t="shared" ca="1" si="274"/>
        <v>1FB832AA-EF88-46B3-A51E-AED4D86D26AC</v>
      </c>
      <c r="C1360" s="14" t="str">
        <f t="shared" ca="1" si="275"/>
        <v>Hyttekrogen</v>
      </c>
      <c r="D1360" s="14" t="str">
        <f t="shared" ca="1" si="276"/>
        <v>25</v>
      </c>
      <c r="E1360" s="14" t="str">
        <f t="shared" ca="1" si="277"/>
        <v>24co</v>
      </c>
      <c r="F1360" s="1">
        <f t="shared" ca="1" si="278"/>
        <v>120</v>
      </c>
      <c r="G1360" s="1">
        <f t="shared" ca="1" si="279"/>
        <v>157</v>
      </c>
      <c r="H1360" s="1">
        <f t="shared" ca="1" si="280"/>
        <v>1987</v>
      </c>
      <c r="I1360" s="1" t="str">
        <f ca="1">INDEX(Relationstabel!$C$3:$K$10,MATCH(INDIRECT($A$1&amp;"J"&amp;A1360),Relationstabel!$A$3:$A$10,0),MATCH(IFERROR(VALUE(INDIRECT($A$1&amp;"K"&amp;A1360)),0),Relationstabel!$C$1:$K$1,0))</f>
        <v>Naturgas</v>
      </c>
      <c r="J1360" s="1" t="str">
        <f ca="1">INDEX(Anvendelseskode!B:B,MATCH($F1360,Anvendelseskode!$A:$A,0))</f>
        <v>Fritliggende enfamilieshus (parcelhus)</v>
      </c>
      <c r="K1360" s="1" t="str">
        <f ca="1">INDEX(Anvendelseskode!C:C,MATCH($F1360,Anvendelseskode!$A:$A,0))</f>
        <v>Parcelhuse</v>
      </c>
      <c r="L1360" s="1" t="str">
        <f ca="1">INDEX(Anvendelseskode!D:D,MATCH($F1360,Anvendelseskode!$A:$A,0))</f>
        <v>Private husholdninger</v>
      </c>
      <c r="M1360" s="1" t="str">
        <f ca="1">IFERROR(INDEX(SBi!$2:$2,MATCH(H1360,SBi!$1:$1,1)),SBi!$K$2)</f>
        <v>1979-1998</v>
      </c>
      <c r="N1360" s="1">
        <f ca="1">INDEX(SBi!$C$3:$K$28,MATCH(F1360,SBi!$B$3:$B$28,0),MATCH(M1360,SBi!$C$2:$K$2,0))</f>
        <v>105.4</v>
      </c>
      <c r="O1360" s="16">
        <f t="shared" ca="1" si="281"/>
        <v>16.547799999999999</v>
      </c>
      <c r="P1360" s="16" t="str">
        <f ca="1">IFERROR(INDEX(VpD!$2:$2,MATCH(H1360,VpD!$1:$1,1)),VpD!$I$2)</f>
        <v>1979-1998</v>
      </c>
      <c r="Q1360" s="1">
        <f ca="1">INDEX(VpD!$C$3:$I$27,MATCH(F1360,VpD!$B$3:$B$27,0),MATCH(P1360,VpD!$C$2:$I$2,0))</f>
        <v>90</v>
      </c>
      <c r="R1360" s="16">
        <f t="shared" ca="1" si="282"/>
        <v>14.13</v>
      </c>
      <c r="S1360" s="14">
        <f t="shared" ca="1" si="283"/>
        <v>714073.08</v>
      </c>
      <c r="T1360" s="14">
        <f t="shared" ca="1" si="284"/>
        <v>6169146.7400000002</v>
      </c>
      <c r="U1360" s="14" t="str">
        <f t="shared" ca="1" si="285"/>
        <v>0A3F507E-1A5D-32B8-E044-0003BA298018</v>
      </c>
    </row>
    <row r="1361" spans="1:21" s="14" customFormat="1" x14ac:dyDescent="0.25">
      <c r="A1361" s="14">
        <f t="shared" si="273"/>
        <v>1361</v>
      </c>
      <c r="B1361" s="14" t="str">
        <f t="shared" ca="1" si="274"/>
        <v>7233308C-F170-4773-9436-95609591A193</v>
      </c>
      <c r="C1361" s="14" t="str">
        <f t="shared" ca="1" si="275"/>
        <v>Lerchenborgvej</v>
      </c>
      <c r="D1361" s="14" t="str">
        <f t="shared" ca="1" si="276"/>
        <v>13</v>
      </c>
      <c r="E1361" s="14" t="str">
        <f t="shared" ca="1" si="277"/>
        <v>24aø</v>
      </c>
      <c r="F1361" s="1">
        <f t="shared" ca="1" si="278"/>
        <v>120</v>
      </c>
      <c r="G1361" s="1">
        <f t="shared" ca="1" si="279"/>
        <v>206</v>
      </c>
      <c r="H1361" s="1">
        <f t="shared" ca="1" si="280"/>
        <v>1942</v>
      </c>
      <c r="I1361" s="1" t="str">
        <f ca="1">INDEX(Relationstabel!$C$3:$K$10,MATCH(INDIRECT($A$1&amp;"J"&amp;A1361),Relationstabel!$A$3:$A$10,0),MATCH(IFERROR(VALUE(INDIRECT($A$1&amp;"K"&amp;A1361)),0),Relationstabel!$C$1:$K$1,0))</f>
        <v>Olie</v>
      </c>
      <c r="J1361" s="1" t="str">
        <f ca="1">INDEX(Anvendelseskode!B:B,MATCH($F1361,Anvendelseskode!$A:$A,0))</f>
        <v>Fritliggende enfamilieshus (parcelhus)</v>
      </c>
      <c r="K1361" s="1" t="str">
        <f ca="1">INDEX(Anvendelseskode!C:C,MATCH($F1361,Anvendelseskode!$A:$A,0))</f>
        <v>Parcelhuse</v>
      </c>
      <c r="L1361" s="1" t="str">
        <f ca="1">INDEX(Anvendelseskode!D:D,MATCH($F1361,Anvendelseskode!$A:$A,0))</f>
        <v>Private husholdninger</v>
      </c>
      <c r="M1361" s="1" t="str">
        <f ca="1">IFERROR(INDEX(SBi!$2:$2,MATCH(H1361,SBi!$1:$1,1)),SBi!$K$2)</f>
        <v>1931-1950</v>
      </c>
      <c r="N1361" s="1">
        <f ca="1">INDEX(SBi!$C$3:$K$28,MATCH(F1361,SBi!$B$3:$B$28,0),MATCH(M1361,SBi!$C$2:$K$2,0))</f>
        <v>164.1</v>
      </c>
      <c r="O1361" s="16">
        <f t="shared" ca="1" si="281"/>
        <v>33.804600000000001</v>
      </c>
      <c r="P1361" s="16" t="str">
        <f ca="1">IFERROR(INDEX(VpD!$2:$2,MATCH(H1361,VpD!$1:$1,1)),VpD!$I$2)</f>
        <v>1931-1950</v>
      </c>
      <c r="Q1361" s="1">
        <f ca="1">INDEX(VpD!$C$3:$I$27,MATCH(F1361,VpD!$B$3:$B$27,0),MATCH(P1361,VpD!$C$2:$I$2,0))</f>
        <v>217</v>
      </c>
      <c r="R1361" s="16">
        <f t="shared" ca="1" si="282"/>
        <v>44.701999999999998</v>
      </c>
      <c r="S1361" s="14">
        <f t="shared" ca="1" si="283"/>
        <v>714245.14</v>
      </c>
      <c r="T1361" s="14">
        <f t="shared" ca="1" si="284"/>
        <v>6168694.7599999998</v>
      </c>
      <c r="U1361" s="14" t="str">
        <f t="shared" ca="1" si="285"/>
        <v>0A3F507E-1C5D-32B8-E044-0003BA298018</v>
      </c>
    </row>
    <row r="1362" spans="1:21" s="14" customFormat="1" x14ac:dyDescent="0.25">
      <c r="A1362" s="14">
        <f t="shared" si="273"/>
        <v>1362</v>
      </c>
      <c r="B1362" s="14" t="str">
        <f t="shared" ca="1" si="274"/>
        <v>7D3EA69E-C054-4450-A089-F14138E767AA</v>
      </c>
      <c r="C1362" s="14" t="str">
        <f t="shared" ca="1" si="275"/>
        <v>Sneglebo</v>
      </c>
      <c r="D1362" s="14" t="str">
        <f t="shared" ca="1" si="276"/>
        <v>5</v>
      </c>
      <c r="E1362" s="14" t="str">
        <f t="shared" ca="1" si="277"/>
        <v>6sr</v>
      </c>
      <c r="F1362" s="1">
        <f t="shared" ca="1" si="278"/>
        <v>130</v>
      </c>
      <c r="G1362" s="1">
        <f t="shared" ca="1" si="279"/>
        <v>109</v>
      </c>
      <c r="H1362" s="1">
        <f t="shared" ca="1" si="280"/>
        <v>1978</v>
      </c>
      <c r="I1362" s="1" t="str">
        <f ca="1">INDEX(Relationstabel!$C$3:$K$10,MATCH(INDIRECT($A$1&amp;"J"&amp;A1362),Relationstabel!$A$3:$A$10,0),MATCH(IFERROR(VALUE(INDIRECT($A$1&amp;"K"&amp;A1362)),0),Relationstabel!$C$1:$K$1,0))</f>
        <v>Fjernvarme/ Blokvarme</v>
      </c>
      <c r="J1362" s="1" t="str">
        <f ca="1">INDEX(Anvendelseskode!B:B,MATCH($F1362,Anvendelseskode!$A:$A,0))</f>
        <v>Række-, kæde-, dobbelthus (lodret adskillelse mellem enhederne)</v>
      </c>
      <c r="K1362" s="1" t="str">
        <f ca="1">INDEX(Anvendelseskode!C:C,MATCH($F1362,Anvendelseskode!$A:$A,0))</f>
        <v>Række-, kæde og dobbelthuse</v>
      </c>
      <c r="L1362" s="1" t="str">
        <f ca="1">INDEX(Anvendelseskode!D:D,MATCH($F1362,Anvendelseskode!$A:$A,0))</f>
        <v>Private husholdninger</v>
      </c>
      <c r="M1362" s="1" t="str">
        <f ca="1">IFERROR(INDEX(SBi!$2:$2,MATCH(H1362,SBi!$1:$1,1)),SBi!$K$2)</f>
        <v>1973-1978</v>
      </c>
      <c r="N1362" s="1">
        <f ca="1">INDEX(SBi!$C$3:$K$28,MATCH(F1362,SBi!$B$3:$B$28,0),MATCH(M1362,SBi!$C$2:$K$2,0))</f>
        <v>112.6</v>
      </c>
      <c r="O1362" s="16">
        <f t="shared" ca="1" si="281"/>
        <v>12.273399999999999</v>
      </c>
      <c r="P1362" s="16" t="str">
        <f ca="1">IFERROR(INDEX(VpD!$2:$2,MATCH(H1362,VpD!$1:$1,1)),VpD!$I$2)</f>
        <v>1973-1978</v>
      </c>
      <c r="Q1362" s="1">
        <f ca="1">INDEX(VpD!$C$3:$I$27,MATCH(F1362,VpD!$B$3:$B$27,0),MATCH(P1362,VpD!$C$2:$I$2,0))</f>
        <v>98</v>
      </c>
      <c r="R1362" s="16">
        <f t="shared" ca="1" si="282"/>
        <v>10.682</v>
      </c>
      <c r="S1362" s="14">
        <f t="shared" ca="1" si="283"/>
        <v>713749.97</v>
      </c>
      <c r="T1362" s="14">
        <f t="shared" ca="1" si="284"/>
        <v>6169502.29</v>
      </c>
      <c r="U1362" s="14" t="str">
        <f t="shared" ca="1" si="285"/>
        <v>0A3F507E-215D-32B8-E044-0003BA298018</v>
      </c>
    </row>
    <row r="1363" spans="1:21" s="14" customFormat="1" x14ac:dyDescent="0.25">
      <c r="A1363" s="14">
        <f t="shared" si="273"/>
        <v>1363</v>
      </c>
      <c r="B1363" s="14" t="str">
        <f t="shared" ca="1" si="274"/>
        <v>D1B2B71F-6FD0-436F-A7CF-A6EF23123E23</v>
      </c>
      <c r="C1363" s="14" t="str">
        <f t="shared" ca="1" si="275"/>
        <v>Syvhøjvænge</v>
      </c>
      <c r="D1363" s="14" t="str">
        <f t="shared" ca="1" si="276"/>
        <v>40</v>
      </c>
      <c r="E1363" s="14" t="str">
        <f t="shared" ca="1" si="277"/>
        <v>15bd</v>
      </c>
      <c r="F1363" s="1">
        <f t="shared" ca="1" si="278"/>
        <v>120</v>
      </c>
      <c r="G1363" s="1">
        <f t="shared" ca="1" si="279"/>
        <v>154</v>
      </c>
      <c r="H1363" s="1">
        <f t="shared" ca="1" si="280"/>
        <v>1991</v>
      </c>
      <c r="I1363" s="1" t="str">
        <f ca="1">INDEX(Relationstabel!$C$3:$K$10,MATCH(INDIRECT($A$1&amp;"J"&amp;A1363),Relationstabel!$A$3:$A$10,0),MATCH(IFERROR(VALUE(INDIRECT($A$1&amp;"K"&amp;A1363)),0),Relationstabel!$C$1:$K$1,0))</f>
        <v>Naturgas</v>
      </c>
      <c r="J1363" s="1" t="str">
        <f ca="1">INDEX(Anvendelseskode!B:B,MATCH($F1363,Anvendelseskode!$A:$A,0))</f>
        <v>Fritliggende enfamilieshus (parcelhus)</v>
      </c>
      <c r="K1363" s="1" t="str">
        <f ca="1">INDEX(Anvendelseskode!C:C,MATCH($F1363,Anvendelseskode!$A:$A,0))</f>
        <v>Parcelhuse</v>
      </c>
      <c r="L1363" s="1" t="str">
        <f ca="1">INDEX(Anvendelseskode!D:D,MATCH($F1363,Anvendelseskode!$A:$A,0))</f>
        <v>Private husholdninger</v>
      </c>
      <c r="M1363" s="1" t="str">
        <f ca="1">IFERROR(INDEX(SBi!$2:$2,MATCH(H1363,SBi!$1:$1,1)),SBi!$K$2)</f>
        <v>1979-1998</v>
      </c>
      <c r="N1363" s="1">
        <f ca="1">INDEX(SBi!$C$3:$K$28,MATCH(F1363,SBi!$B$3:$B$28,0),MATCH(M1363,SBi!$C$2:$K$2,0))</f>
        <v>105.4</v>
      </c>
      <c r="O1363" s="16">
        <f t="shared" ca="1" si="281"/>
        <v>16.2316</v>
      </c>
      <c r="P1363" s="16" t="str">
        <f ca="1">IFERROR(INDEX(VpD!$2:$2,MATCH(H1363,VpD!$1:$1,1)),VpD!$I$2)</f>
        <v>1979-1998</v>
      </c>
      <c r="Q1363" s="1">
        <f ca="1">INDEX(VpD!$C$3:$I$27,MATCH(F1363,VpD!$B$3:$B$27,0),MATCH(P1363,VpD!$C$2:$I$2,0))</f>
        <v>90</v>
      </c>
      <c r="R1363" s="16">
        <f t="shared" ca="1" si="282"/>
        <v>13.86</v>
      </c>
      <c r="S1363" s="14">
        <f t="shared" ca="1" si="283"/>
        <v>712004.9</v>
      </c>
      <c r="T1363" s="14">
        <f t="shared" ca="1" si="284"/>
        <v>6171693.6900000004</v>
      </c>
      <c r="U1363" s="14" t="str">
        <f t="shared" ca="1" si="285"/>
        <v>0A3F507E-225D-32B8-E044-0003BA298018</v>
      </c>
    </row>
    <row r="1364" spans="1:21" s="14" customFormat="1" x14ac:dyDescent="0.25">
      <c r="A1364" s="14">
        <f t="shared" si="273"/>
        <v>1364</v>
      </c>
      <c r="B1364" s="14" t="str">
        <f t="shared" ca="1" si="274"/>
        <v>C59654D5-20FD-4A64-A930-76320D1BFC9B</v>
      </c>
      <c r="C1364" s="14" t="str">
        <f t="shared" ca="1" si="275"/>
        <v>Bjørnebo</v>
      </c>
      <c r="D1364" s="14" t="str">
        <f t="shared" ca="1" si="276"/>
        <v>42</v>
      </c>
      <c r="E1364" s="14" t="str">
        <f t="shared" ca="1" si="277"/>
        <v>6oo</v>
      </c>
      <c r="F1364" s="1">
        <f t="shared" ca="1" si="278"/>
        <v>130</v>
      </c>
      <c r="G1364" s="1">
        <f t="shared" ca="1" si="279"/>
        <v>102</v>
      </c>
      <c r="H1364" s="1">
        <f t="shared" ca="1" si="280"/>
        <v>1977</v>
      </c>
      <c r="I1364" s="1" t="str">
        <f ca="1">INDEX(Relationstabel!$C$3:$K$10,MATCH(INDIRECT($A$1&amp;"J"&amp;A1364),Relationstabel!$A$3:$A$10,0),MATCH(IFERROR(VALUE(INDIRECT($A$1&amp;"K"&amp;A1364)),0),Relationstabel!$C$1:$K$1,0))</f>
        <v>Fjernvarme/ Blokvarme</v>
      </c>
      <c r="J1364" s="1" t="str">
        <f ca="1">INDEX(Anvendelseskode!B:B,MATCH($F1364,Anvendelseskode!$A:$A,0))</f>
        <v>Række-, kæde-, dobbelthus (lodret adskillelse mellem enhederne)</v>
      </c>
      <c r="K1364" s="1" t="str">
        <f ca="1">INDEX(Anvendelseskode!C:C,MATCH($F1364,Anvendelseskode!$A:$A,0))</f>
        <v>Række-, kæde og dobbelthuse</v>
      </c>
      <c r="L1364" s="1" t="str">
        <f ca="1">INDEX(Anvendelseskode!D:D,MATCH($F1364,Anvendelseskode!$A:$A,0))</f>
        <v>Private husholdninger</v>
      </c>
      <c r="M1364" s="1" t="str">
        <f ca="1">IFERROR(INDEX(SBi!$2:$2,MATCH(H1364,SBi!$1:$1,1)),SBi!$K$2)</f>
        <v>1973-1978</v>
      </c>
      <c r="N1364" s="1">
        <f ca="1">INDEX(SBi!$C$3:$K$28,MATCH(F1364,SBi!$B$3:$B$28,0),MATCH(M1364,SBi!$C$2:$K$2,0))</f>
        <v>112.6</v>
      </c>
      <c r="O1364" s="16">
        <f t="shared" ca="1" si="281"/>
        <v>11.485199999999999</v>
      </c>
      <c r="P1364" s="16" t="str">
        <f ca="1">IFERROR(INDEX(VpD!$2:$2,MATCH(H1364,VpD!$1:$1,1)),VpD!$I$2)</f>
        <v>1973-1978</v>
      </c>
      <c r="Q1364" s="1">
        <f ca="1">INDEX(VpD!$C$3:$I$27,MATCH(F1364,VpD!$B$3:$B$27,0),MATCH(P1364,VpD!$C$2:$I$2,0))</f>
        <v>98</v>
      </c>
      <c r="R1364" s="16">
        <f t="shared" ca="1" si="282"/>
        <v>9.9960000000000004</v>
      </c>
      <c r="S1364" s="14">
        <f t="shared" ca="1" si="283"/>
        <v>713552.37</v>
      </c>
      <c r="T1364" s="14">
        <f t="shared" ca="1" si="284"/>
        <v>6169551.1699999999</v>
      </c>
      <c r="U1364" s="14" t="str">
        <f t="shared" ca="1" si="285"/>
        <v>0A3F507E-1561-32B8-E044-0003BA298018</v>
      </c>
    </row>
    <row r="1365" spans="1:21" s="14" customFormat="1" x14ac:dyDescent="0.25">
      <c r="A1365" s="14">
        <f t="shared" si="273"/>
        <v>1365</v>
      </c>
      <c r="B1365" s="14" t="str">
        <f t="shared" ca="1" si="274"/>
        <v>54E82AB3-8E17-4BCE-9A12-48B138F5740A</v>
      </c>
      <c r="C1365" s="14" t="str">
        <f t="shared" ca="1" si="275"/>
        <v>Sneglebo</v>
      </c>
      <c r="D1365" s="14" t="str">
        <f t="shared" ca="1" si="276"/>
        <v>9</v>
      </c>
      <c r="E1365" s="14" t="str">
        <f t="shared" ca="1" si="277"/>
        <v>6sp</v>
      </c>
      <c r="F1365" s="1">
        <f t="shared" ca="1" si="278"/>
        <v>130</v>
      </c>
      <c r="G1365" s="1">
        <f t="shared" ca="1" si="279"/>
        <v>109</v>
      </c>
      <c r="H1365" s="1">
        <f t="shared" ca="1" si="280"/>
        <v>1978</v>
      </c>
      <c r="I1365" s="1" t="str">
        <f ca="1">INDEX(Relationstabel!$C$3:$K$10,MATCH(INDIRECT($A$1&amp;"J"&amp;A1365),Relationstabel!$A$3:$A$10,0),MATCH(IFERROR(VALUE(INDIRECT($A$1&amp;"K"&amp;A1365)),0),Relationstabel!$C$1:$K$1,0))</f>
        <v>Fjernvarme/ Blokvarme</v>
      </c>
      <c r="J1365" s="1" t="str">
        <f ca="1">INDEX(Anvendelseskode!B:B,MATCH($F1365,Anvendelseskode!$A:$A,0))</f>
        <v>Række-, kæde-, dobbelthus (lodret adskillelse mellem enhederne)</v>
      </c>
      <c r="K1365" s="1" t="str">
        <f ca="1">INDEX(Anvendelseskode!C:C,MATCH($F1365,Anvendelseskode!$A:$A,0))</f>
        <v>Række-, kæde og dobbelthuse</v>
      </c>
      <c r="L1365" s="1" t="str">
        <f ca="1">INDEX(Anvendelseskode!D:D,MATCH($F1365,Anvendelseskode!$A:$A,0))</f>
        <v>Private husholdninger</v>
      </c>
      <c r="M1365" s="1" t="str">
        <f ca="1">IFERROR(INDEX(SBi!$2:$2,MATCH(H1365,SBi!$1:$1,1)),SBi!$K$2)</f>
        <v>1973-1978</v>
      </c>
      <c r="N1365" s="1">
        <f ca="1">INDEX(SBi!$C$3:$K$28,MATCH(F1365,SBi!$B$3:$B$28,0),MATCH(M1365,SBi!$C$2:$K$2,0))</f>
        <v>112.6</v>
      </c>
      <c r="O1365" s="16">
        <f t="shared" ca="1" si="281"/>
        <v>12.273399999999999</v>
      </c>
      <c r="P1365" s="16" t="str">
        <f ca="1">IFERROR(INDEX(VpD!$2:$2,MATCH(H1365,VpD!$1:$1,1)),VpD!$I$2)</f>
        <v>1973-1978</v>
      </c>
      <c r="Q1365" s="1">
        <f ca="1">INDEX(VpD!$C$3:$I$27,MATCH(F1365,VpD!$B$3:$B$27,0),MATCH(P1365,VpD!$C$2:$I$2,0))</f>
        <v>98</v>
      </c>
      <c r="R1365" s="16">
        <f t="shared" ca="1" si="282"/>
        <v>10.682</v>
      </c>
      <c r="S1365" s="14">
        <f t="shared" ca="1" si="283"/>
        <v>713744.11</v>
      </c>
      <c r="T1365" s="14">
        <f t="shared" ca="1" si="284"/>
        <v>6169511.7199999997</v>
      </c>
      <c r="U1365" s="14" t="str">
        <f t="shared" ca="1" si="285"/>
        <v>0A3F507E-2161-32B8-E044-0003BA298018</v>
      </c>
    </row>
    <row r="1366" spans="1:21" s="14" customFormat="1" x14ac:dyDescent="0.25">
      <c r="A1366" s="14">
        <f t="shared" si="273"/>
        <v>1366</v>
      </c>
      <c r="B1366" s="14" t="str">
        <f t="shared" ca="1" si="274"/>
        <v>9DB54675-5D80-47BD-B509-18AE40E1AE98</v>
      </c>
      <c r="C1366" s="14" t="str">
        <f t="shared" ca="1" si="275"/>
        <v>Syvhøjvænge</v>
      </c>
      <c r="D1366" s="14" t="str">
        <f t="shared" ca="1" si="276"/>
        <v>44</v>
      </c>
      <c r="E1366" s="14" t="str">
        <f t="shared" ca="1" si="277"/>
        <v>12el</v>
      </c>
      <c r="F1366" s="1">
        <f t="shared" ca="1" si="278"/>
        <v>120</v>
      </c>
      <c r="G1366" s="1">
        <f t="shared" ca="1" si="279"/>
        <v>204</v>
      </c>
      <c r="H1366" s="1">
        <f t="shared" ca="1" si="280"/>
        <v>1998</v>
      </c>
      <c r="I1366" s="1" t="str">
        <f ca="1">INDEX(Relationstabel!$C$3:$K$10,MATCH(INDIRECT($A$1&amp;"J"&amp;A1366),Relationstabel!$A$3:$A$10,0),MATCH(IFERROR(VALUE(INDIRECT($A$1&amp;"K"&amp;A1366)),0),Relationstabel!$C$1:$K$1,0))</f>
        <v>Naturgas</v>
      </c>
      <c r="J1366" s="1" t="str">
        <f ca="1">INDEX(Anvendelseskode!B:B,MATCH($F1366,Anvendelseskode!$A:$A,0))</f>
        <v>Fritliggende enfamilieshus (parcelhus)</v>
      </c>
      <c r="K1366" s="1" t="str">
        <f ca="1">INDEX(Anvendelseskode!C:C,MATCH($F1366,Anvendelseskode!$A:$A,0))</f>
        <v>Parcelhuse</v>
      </c>
      <c r="L1366" s="1" t="str">
        <f ca="1">INDEX(Anvendelseskode!D:D,MATCH($F1366,Anvendelseskode!$A:$A,0))</f>
        <v>Private husholdninger</v>
      </c>
      <c r="M1366" s="1" t="str">
        <f ca="1">IFERROR(INDEX(SBi!$2:$2,MATCH(H1366,SBi!$1:$1,1)),SBi!$K$2)</f>
        <v>1979-1998</v>
      </c>
      <c r="N1366" s="1">
        <f ca="1">INDEX(SBi!$C$3:$K$28,MATCH(F1366,SBi!$B$3:$B$28,0),MATCH(M1366,SBi!$C$2:$K$2,0))</f>
        <v>105.4</v>
      </c>
      <c r="O1366" s="16">
        <f t="shared" ca="1" si="281"/>
        <v>21.501600000000003</v>
      </c>
      <c r="P1366" s="16" t="str">
        <f ca="1">IFERROR(INDEX(VpD!$2:$2,MATCH(H1366,VpD!$1:$1,1)),VpD!$I$2)</f>
        <v>1979-1998</v>
      </c>
      <c r="Q1366" s="1">
        <f ca="1">INDEX(VpD!$C$3:$I$27,MATCH(F1366,VpD!$B$3:$B$27,0),MATCH(P1366,VpD!$C$2:$I$2,0))</f>
        <v>90</v>
      </c>
      <c r="R1366" s="16">
        <f t="shared" ca="1" si="282"/>
        <v>18.36</v>
      </c>
      <c r="S1366" s="14">
        <f t="shared" ca="1" si="283"/>
        <v>711978.75</v>
      </c>
      <c r="T1366" s="14">
        <f t="shared" ca="1" si="284"/>
        <v>6171703.04</v>
      </c>
      <c r="U1366" s="14" t="str">
        <f t="shared" ca="1" si="285"/>
        <v>0A3F507E-2261-32B8-E044-0003BA298018</v>
      </c>
    </row>
    <row r="1367" spans="1:21" s="14" customFormat="1" x14ac:dyDescent="0.25">
      <c r="A1367" s="14">
        <f t="shared" si="273"/>
        <v>1367</v>
      </c>
      <c r="B1367" s="14" t="str">
        <f t="shared" ca="1" si="274"/>
        <v>B40342FB-BEFE-4FC6-ADE0-65B75E26A88D</v>
      </c>
      <c r="C1367" s="14" t="str">
        <f t="shared" ca="1" si="275"/>
        <v>Vejlegårdsparken</v>
      </c>
      <c r="D1367" s="14" t="str">
        <f t="shared" ca="1" si="276"/>
        <v>76</v>
      </c>
      <c r="E1367" s="14" t="str">
        <f t="shared" ca="1" si="277"/>
        <v>3ø</v>
      </c>
      <c r="F1367" s="1">
        <f t="shared" ca="1" si="278"/>
        <v>440</v>
      </c>
      <c r="G1367" s="1">
        <f t="shared" ca="1" si="279"/>
        <v>465</v>
      </c>
      <c r="H1367" s="1">
        <f t="shared" ca="1" si="280"/>
        <v>1969</v>
      </c>
      <c r="I1367" s="1" t="str">
        <f ca="1">INDEX(Relationstabel!$C$3:$K$10,MATCH(INDIRECT($A$1&amp;"J"&amp;A1367),Relationstabel!$A$3:$A$10,0),MATCH(IFERROR(VALUE(INDIRECT($A$1&amp;"K"&amp;A1367)),0),Relationstabel!$C$1:$K$1,0))</f>
        <v>Fjernvarme/ Blokvarme</v>
      </c>
      <c r="J1367" s="1" t="str">
        <f ca="1">INDEX(Anvendelseskode!B:B,MATCH($F1367,Anvendelseskode!$A:$A,0))</f>
        <v>Daginstitutioner</v>
      </c>
      <c r="K1367" s="1" t="str">
        <f ca="1">INDEX(Anvendelseskode!C:C,MATCH($F1367,Anvendelseskode!$A:$A,0))</f>
        <v>Daginstitutioner</v>
      </c>
      <c r="L1367" s="1" t="str">
        <f ca="1">INDEX(Anvendelseskode!D:D,MATCH($F1367,Anvendelseskode!$A:$A,0))</f>
        <v>Kommunale og andre offentlige institutioner</v>
      </c>
      <c r="M1367" s="1" t="str">
        <f ca="1">IFERROR(INDEX(SBi!$2:$2,MATCH(H1367,SBi!$1:$1,1)),SBi!$K$2)</f>
        <v>1961-1972</v>
      </c>
      <c r="N1367" s="1">
        <f ca="1">INDEX(SBi!$C$3:$K$28,MATCH(F1367,SBi!$B$3:$B$28,0),MATCH(M1367,SBi!$C$2:$K$2,0))</f>
        <v>172.8</v>
      </c>
      <c r="O1367" s="16">
        <f t="shared" ca="1" si="281"/>
        <v>80.352000000000004</v>
      </c>
      <c r="P1367" s="16" t="str">
        <f ca="1">IFERROR(INDEX(VpD!$2:$2,MATCH(H1367,VpD!$1:$1,1)),VpD!$I$2)</f>
        <v>1961-1972</v>
      </c>
      <c r="Q1367" s="1">
        <f ca="1">INDEX(VpD!$C$3:$I$27,MATCH(F1367,VpD!$B$3:$B$27,0),MATCH(P1367,VpD!$C$2:$I$2,0))</f>
        <v>186</v>
      </c>
      <c r="R1367" s="16">
        <f t="shared" ca="1" si="282"/>
        <v>86.49</v>
      </c>
      <c r="S1367" s="14">
        <f t="shared" ca="1" si="283"/>
        <v>712972.82</v>
      </c>
      <c r="T1367" s="14">
        <f t="shared" ca="1" si="284"/>
        <v>6169638.46</v>
      </c>
      <c r="U1367" s="14" t="str">
        <f t="shared" ca="1" si="285"/>
        <v>0A3F507E-2461-32B8-E044-0003BA298018</v>
      </c>
    </row>
    <row r="1368" spans="1:21" s="14" customFormat="1" x14ac:dyDescent="0.25">
      <c r="A1368" s="14">
        <f t="shared" si="273"/>
        <v>1368</v>
      </c>
      <c r="B1368" s="14" t="str">
        <f t="shared" ca="1" si="274"/>
        <v>C4C128C2-2005-4C18-9558-FEF9B71B6C50</v>
      </c>
      <c r="C1368" s="14" t="str">
        <f t="shared" ca="1" si="275"/>
        <v>Vejlegårdsparken</v>
      </c>
      <c r="D1368" s="14" t="str">
        <f t="shared" ca="1" si="276"/>
        <v>76</v>
      </c>
      <c r="E1368" s="14" t="str">
        <f t="shared" ca="1" si="277"/>
        <v>3ø</v>
      </c>
      <c r="F1368" s="1">
        <f t="shared" ca="1" si="278"/>
        <v>440</v>
      </c>
      <c r="G1368" s="1">
        <f t="shared" ca="1" si="279"/>
        <v>453</v>
      </c>
      <c r="H1368" s="1">
        <f t="shared" ca="1" si="280"/>
        <v>1969</v>
      </c>
      <c r="I1368" s="1" t="str">
        <f ca="1">INDEX(Relationstabel!$C$3:$K$10,MATCH(INDIRECT($A$1&amp;"J"&amp;A1368),Relationstabel!$A$3:$A$10,0),MATCH(IFERROR(VALUE(INDIRECT($A$1&amp;"K"&amp;A1368)),0),Relationstabel!$C$1:$K$1,0))</f>
        <v>Fjernvarme/ Blokvarme</v>
      </c>
      <c r="J1368" s="1" t="str">
        <f ca="1">INDEX(Anvendelseskode!B:B,MATCH($F1368,Anvendelseskode!$A:$A,0))</f>
        <v>Daginstitutioner</v>
      </c>
      <c r="K1368" s="1" t="str">
        <f ca="1">INDEX(Anvendelseskode!C:C,MATCH($F1368,Anvendelseskode!$A:$A,0))</f>
        <v>Daginstitutioner</v>
      </c>
      <c r="L1368" s="1" t="str">
        <f ca="1">INDEX(Anvendelseskode!D:D,MATCH($F1368,Anvendelseskode!$A:$A,0))</f>
        <v>Kommunale og andre offentlige institutioner</v>
      </c>
      <c r="M1368" s="1" t="str">
        <f ca="1">IFERROR(INDEX(SBi!$2:$2,MATCH(H1368,SBi!$1:$1,1)),SBi!$K$2)</f>
        <v>1961-1972</v>
      </c>
      <c r="N1368" s="1">
        <f ca="1">INDEX(SBi!$C$3:$K$28,MATCH(F1368,SBi!$B$3:$B$28,0),MATCH(M1368,SBi!$C$2:$K$2,0))</f>
        <v>172.8</v>
      </c>
      <c r="O1368" s="16">
        <f t="shared" ca="1" si="281"/>
        <v>78.278400000000005</v>
      </c>
      <c r="P1368" s="16" t="str">
        <f ca="1">IFERROR(INDEX(VpD!$2:$2,MATCH(H1368,VpD!$1:$1,1)),VpD!$I$2)</f>
        <v>1961-1972</v>
      </c>
      <c r="Q1368" s="1">
        <f ca="1">INDEX(VpD!$C$3:$I$27,MATCH(F1368,VpD!$B$3:$B$27,0),MATCH(P1368,VpD!$C$2:$I$2,0))</f>
        <v>186</v>
      </c>
      <c r="R1368" s="16">
        <f t="shared" ca="1" si="282"/>
        <v>84.257999999999996</v>
      </c>
      <c r="S1368" s="14">
        <f t="shared" ca="1" si="283"/>
        <v>712972.82</v>
      </c>
      <c r="T1368" s="14">
        <f t="shared" ca="1" si="284"/>
        <v>6169638.46</v>
      </c>
      <c r="U1368" s="14" t="str">
        <f t="shared" ca="1" si="285"/>
        <v>0A3F507E-2461-32B8-E044-0003BA298018</v>
      </c>
    </row>
    <row r="1369" spans="1:21" s="14" customFormat="1" x14ac:dyDescent="0.25">
      <c r="A1369" s="14">
        <f t="shared" si="273"/>
        <v>1369</v>
      </c>
      <c r="B1369" s="14" t="str">
        <f t="shared" ca="1" si="274"/>
        <v>FB494E09-C7F6-422A-BD6F-7122DA6A09CF</v>
      </c>
      <c r="C1369" s="14" t="str">
        <f t="shared" ca="1" si="275"/>
        <v>Syvhøjvænge</v>
      </c>
      <c r="D1369" s="14" t="str">
        <f t="shared" ca="1" si="276"/>
        <v>46</v>
      </c>
      <c r="E1369" s="14" t="str">
        <f t="shared" ca="1" si="277"/>
        <v>15bb</v>
      </c>
      <c r="F1369" s="1">
        <f t="shared" ca="1" si="278"/>
        <v>120</v>
      </c>
      <c r="G1369" s="1">
        <f t="shared" ca="1" si="279"/>
        <v>154</v>
      </c>
      <c r="H1369" s="1">
        <f t="shared" ca="1" si="280"/>
        <v>1970</v>
      </c>
      <c r="I1369" s="1" t="str">
        <f ca="1">INDEX(Relationstabel!$C$3:$K$10,MATCH(INDIRECT($A$1&amp;"J"&amp;A1369),Relationstabel!$A$3:$A$10,0),MATCH(IFERROR(VALUE(INDIRECT($A$1&amp;"K"&amp;A1369)),0),Relationstabel!$C$1:$K$1,0))</f>
        <v>Naturgas</v>
      </c>
      <c r="J1369" s="1" t="str">
        <f ca="1">INDEX(Anvendelseskode!B:B,MATCH($F1369,Anvendelseskode!$A:$A,0))</f>
        <v>Fritliggende enfamilieshus (parcelhus)</v>
      </c>
      <c r="K1369" s="1" t="str">
        <f ca="1">INDEX(Anvendelseskode!C:C,MATCH($F1369,Anvendelseskode!$A:$A,0))</f>
        <v>Parcelhuse</v>
      </c>
      <c r="L1369" s="1" t="str">
        <f ca="1">INDEX(Anvendelseskode!D:D,MATCH($F1369,Anvendelseskode!$A:$A,0))</f>
        <v>Private husholdninger</v>
      </c>
      <c r="M1369" s="1" t="str">
        <f ca="1">IFERROR(INDEX(SBi!$2:$2,MATCH(H1369,SBi!$1:$1,1)),SBi!$K$2)</f>
        <v>1961-1972</v>
      </c>
      <c r="N1369" s="1">
        <f ca="1">INDEX(SBi!$C$3:$K$28,MATCH(F1369,SBi!$B$3:$B$28,0),MATCH(M1369,SBi!$C$2:$K$2,0))</f>
        <v>134.30000000000001</v>
      </c>
      <c r="O1369" s="16">
        <f t="shared" ca="1" si="281"/>
        <v>20.682200000000002</v>
      </c>
      <c r="P1369" s="16" t="str">
        <f ca="1">IFERROR(INDEX(VpD!$2:$2,MATCH(H1369,VpD!$1:$1,1)),VpD!$I$2)</f>
        <v>1961-1972</v>
      </c>
      <c r="Q1369" s="1">
        <f ca="1">INDEX(VpD!$C$3:$I$27,MATCH(F1369,VpD!$B$3:$B$27,0),MATCH(P1369,VpD!$C$2:$I$2,0))</f>
        <v>143</v>
      </c>
      <c r="R1369" s="16">
        <f t="shared" ca="1" si="282"/>
        <v>22.021999999999998</v>
      </c>
      <c r="S1369" s="14">
        <f t="shared" ca="1" si="283"/>
        <v>711978.18</v>
      </c>
      <c r="T1369" s="14">
        <f t="shared" ca="1" si="284"/>
        <v>6171686.0899999999</v>
      </c>
      <c r="U1369" s="14" t="str">
        <f t="shared" ca="1" si="285"/>
        <v>0A3F507E-2263-32B8-E044-0003BA298018</v>
      </c>
    </row>
    <row r="1370" spans="1:21" s="14" customFormat="1" x14ac:dyDescent="0.25">
      <c r="A1370" s="14">
        <f t="shared" si="273"/>
        <v>1370</v>
      </c>
      <c r="B1370" s="14" t="str">
        <f t="shared" ca="1" si="274"/>
        <v>06D1F610-1801-4D8D-AAFA-86CDF06EB1D8</v>
      </c>
      <c r="C1370" s="14" t="str">
        <f t="shared" ca="1" si="275"/>
        <v>Hasselbo</v>
      </c>
      <c r="D1370" s="14" t="str">
        <f t="shared" ca="1" si="276"/>
        <v>18</v>
      </c>
      <c r="E1370" s="14" t="str">
        <f t="shared" ca="1" si="277"/>
        <v>6vk</v>
      </c>
      <c r="F1370" s="1">
        <f t="shared" ca="1" si="278"/>
        <v>130</v>
      </c>
      <c r="G1370" s="1">
        <f t="shared" ca="1" si="279"/>
        <v>109</v>
      </c>
      <c r="H1370" s="1">
        <f t="shared" ca="1" si="280"/>
        <v>1978</v>
      </c>
      <c r="I1370" s="1" t="str">
        <f ca="1">INDEX(Relationstabel!$C$3:$K$10,MATCH(INDIRECT($A$1&amp;"J"&amp;A1370),Relationstabel!$A$3:$A$10,0),MATCH(IFERROR(VALUE(INDIRECT($A$1&amp;"K"&amp;A1370)),0),Relationstabel!$C$1:$K$1,0))</f>
        <v>Fjernvarme/ Blokvarme</v>
      </c>
      <c r="J1370" s="1" t="str">
        <f ca="1">INDEX(Anvendelseskode!B:B,MATCH($F1370,Anvendelseskode!$A:$A,0))</f>
        <v>Række-, kæde-, dobbelthus (lodret adskillelse mellem enhederne)</v>
      </c>
      <c r="K1370" s="1" t="str">
        <f ca="1">INDEX(Anvendelseskode!C:C,MATCH($F1370,Anvendelseskode!$A:$A,0))</f>
        <v>Række-, kæde og dobbelthuse</v>
      </c>
      <c r="L1370" s="1" t="str">
        <f ca="1">INDEX(Anvendelseskode!D:D,MATCH($F1370,Anvendelseskode!$A:$A,0))</f>
        <v>Private husholdninger</v>
      </c>
      <c r="M1370" s="1" t="str">
        <f ca="1">IFERROR(INDEX(SBi!$2:$2,MATCH(H1370,SBi!$1:$1,1)),SBi!$K$2)</f>
        <v>1973-1978</v>
      </c>
      <c r="N1370" s="1">
        <f ca="1">INDEX(SBi!$C$3:$K$28,MATCH(F1370,SBi!$B$3:$B$28,0),MATCH(M1370,SBi!$C$2:$K$2,0))</f>
        <v>112.6</v>
      </c>
      <c r="O1370" s="16">
        <f t="shared" ca="1" si="281"/>
        <v>12.273399999999999</v>
      </c>
      <c r="P1370" s="16" t="str">
        <f ca="1">IFERROR(INDEX(VpD!$2:$2,MATCH(H1370,VpD!$1:$1,1)),VpD!$I$2)</f>
        <v>1973-1978</v>
      </c>
      <c r="Q1370" s="1">
        <f ca="1">INDEX(VpD!$C$3:$I$27,MATCH(F1370,VpD!$B$3:$B$27,0),MATCH(P1370,VpD!$C$2:$I$2,0))</f>
        <v>98</v>
      </c>
      <c r="R1370" s="16">
        <f t="shared" ca="1" si="282"/>
        <v>10.682</v>
      </c>
      <c r="S1370" s="14">
        <f t="shared" ca="1" si="283"/>
        <v>713405.8</v>
      </c>
      <c r="T1370" s="14">
        <f t="shared" ca="1" si="284"/>
        <v>6169648.0199999996</v>
      </c>
      <c r="U1370" s="14" t="str">
        <f t="shared" ca="1" si="285"/>
        <v>0A3F507E-1848-32B8-E044-0003BA298018</v>
      </c>
    </row>
    <row r="1371" spans="1:21" s="14" customFormat="1" x14ac:dyDescent="0.25">
      <c r="A1371" s="14">
        <f t="shared" si="273"/>
        <v>1371</v>
      </c>
      <c r="B1371" s="14" t="str">
        <f t="shared" ca="1" si="274"/>
        <v>DD4FAD7B-4FEB-4D1E-964C-AB951369A358</v>
      </c>
      <c r="C1371" s="14" t="str">
        <f t="shared" ca="1" si="275"/>
        <v>Hyrdeengen</v>
      </c>
      <c r="D1371" s="14" t="str">
        <f t="shared" ca="1" si="276"/>
        <v>11</v>
      </c>
      <c r="E1371" s="14" t="str">
        <f t="shared" ca="1" si="277"/>
        <v>16et</v>
      </c>
      <c r="F1371" s="1">
        <f t="shared" ca="1" si="278"/>
        <v>130</v>
      </c>
      <c r="G1371" s="1">
        <f t="shared" ca="1" si="279"/>
        <v>125</v>
      </c>
      <c r="H1371" s="1">
        <f t="shared" ca="1" si="280"/>
        <v>1978</v>
      </c>
      <c r="I1371" s="1" t="str">
        <f ca="1">INDEX(Relationstabel!$C$3:$K$10,MATCH(INDIRECT($A$1&amp;"J"&amp;A1371),Relationstabel!$A$3:$A$10,0),MATCH(IFERROR(VALUE(INDIRECT($A$1&amp;"K"&amp;A1371)),0),Relationstabel!$C$1:$K$1,0))</f>
        <v>Elvarme</v>
      </c>
      <c r="J1371" s="1" t="str">
        <f ca="1">INDEX(Anvendelseskode!B:B,MATCH($F1371,Anvendelseskode!$A:$A,0))</f>
        <v>Række-, kæde-, dobbelthus (lodret adskillelse mellem enhederne)</v>
      </c>
      <c r="K1371" s="1" t="str">
        <f ca="1">INDEX(Anvendelseskode!C:C,MATCH($F1371,Anvendelseskode!$A:$A,0))</f>
        <v>Række-, kæde og dobbelthuse</v>
      </c>
      <c r="L1371" s="1" t="str">
        <f ca="1">INDEX(Anvendelseskode!D:D,MATCH($F1371,Anvendelseskode!$A:$A,0))</f>
        <v>Private husholdninger</v>
      </c>
      <c r="M1371" s="1" t="str">
        <f ca="1">IFERROR(INDEX(SBi!$2:$2,MATCH(H1371,SBi!$1:$1,1)),SBi!$K$2)</f>
        <v>1973-1978</v>
      </c>
      <c r="N1371" s="1">
        <f ca="1">INDEX(SBi!$C$3:$K$28,MATCH(F1371,SBi!$B$3:$B$28,0),MATCH(M1371,SBi!$C$2:$K$2,0))</f>
        <v>112.6</v>
      </c>
      <c r="O1371" s="16">
        <f t="shared" ca="1" si="281"/>
        <v>14.074999999999999</v>
      </c>
      <c r="P1371" s="16" t="str">
        <f ca="1">IFERROR(INDEX(VpD!$2:$2,MATCH(H1371,VpD!$1:$1,1)),VpD!$I$2)</f>
        <v>1973-1978</v>
      </c>
      <c r="Q1371" s="1">
        <f ca="1">INDEX(VpD!$C$3:$I$27,MATCH(F1371,VpD!$B$3:$B$27,0),MATCH(P1371,VpD!$C$2:$I$2,0))</f>
        <v>98</v>
      </c>
      <c r="R1371" s="16">
        <f t="shared" ca="1" si="282"/>
        <v>12.25</v>
      </c>
      <c r="S1371" s="14">
        <f t="shared" ca="1" si="283"/>
        <v>711811.1</v>
      </c>
      <c r="T1371" s="14">
        <f t="shared" ca="1" si="284"/>
        <v>6172577.6699999999</v>
      </c>
      <c r="U1371" s="14" t="str">
        <f t="shared" ca="1" si="285"/>
        <v>0A3F507E-1956-32B8-E044-0003BA298018</v>
      </c>
    </row>
    <row r="1372" spans="1:21" s="14" customFormat="1" x14ac:dyDescent="0.25">
      <c r="A1372" s="14">
        <f t="shared" si="273"/>
        <v>1372</v>
      </c>
      <c r="B1372" s="14" t="str">
        <f t="shared" ca="1" si="274"/>
        <v>101BAF55-BE06-418A-854E-08B856634BD2</v>
      </c>
      <c r="C1372" s="14" t="str">
        <f t="shared" ca="1" si="275"/>
        <v>Hyttekrogen</v>
      </c>
      <c r="D1372" s="14" t="str">
        <f t="shared" ca="1" si="276"/>
        <v>18</v>
      </c>
      <c r="E1372" s="14" t="str">
        <f t="shared" ca="1" si="277"/>
        <v>24ce</v>
      </c>
      <c r="F1372" s="1">
        <f t="shared" ca="1" si="278"/>
        <v>120</v>
      </c>
      <c r="G1372" s="1">
        <f t="shared" ca="1" si="279"/>
        <v>102</v>
      </c>
      <c r="H1372" s="1">
        <f t="shared" ca="1" si="280"/>
        <v>1959</v>
      </c>
      <c r="I1372" s="1" t="str">
        <f ca="1">INDEX(Relationstabel!$C$3:$K$10,MATCH(INDIRECT($A$1&amp;"J"&amp;A1372),Relationstabel!$A$3:$A$10,0),MATCH(IFERROR(VALUE(INDIRECT($A$1&amp;"K"&amp;A1372)),0),Relationstabel!$C$1:$K$1,0))</f>
        <v>Naturgas</v>
      </c>
      <c r="J1372" s="1" t="str">
        <f ca="1">INDEX(Anvendelseskode!B:B,MATCH($F1372,Anvendelseskode!$A:$A,0))</f>
        <v>Fritliggende enfamilieshus (parcelhus)</v>
      </c>
      <c r="K1372" s="1" t="str">
        <f ca="1">INDEX(Anvendelseskode!C:C,MATCH($F1372,Anvendelseskode!$A:$A,0))</f>
        <v>Parcelhuse</v>
      </c>
      <c r="L1372" s="1" t="str">
        <f ca="1">INDEX(Anvendelseskode!D:D,MATCH($F1372,Anvendelseskode!$A:$A,0))</f>
        <v>Private husholdninger</v>
      </c>
      <c r="M1372" s="1" t="str">
        <f ca="1">IFERROR(INDEX(SBi!$2:$2,MATCH(H1372,SBi!$1:$1,1)),SBi!$K$2)</f>
        <v>1951-1960</v>
      </c>
      <c r="N1372" s="1">
        <f ca="1">INDEX(SBi!$C$3:$K$28,MATCH(F1372,SBi!$B$3:$B$28,0),MATCH(M1372,SBi!$C$2:$K$2,0))</f>
        <v>154.9</v>
      </c>
      <c r="O1372" s="16">
        <f t="shared" ca="1" si="281"/>
        <v>15.799800000000001</v>
      </c>
      <c r="P1372" s="16" t="str">
        <f ca="1">IFERROR(INDEX(VpD!$2:$2,MATCH(H1372,VpD!$1:$1,1)),VpD!$I$2)</f>
        <v>1951-1960</v>
      </c>
      <c r="Q1372" s="1">
        <f ca="1">INDEX(VpD!$C$3:$I$27,MATCH(F1372,VpD!$B$3:$B$27,0),MATCH(P1372,VpD!$C$2:$I$2,0))</f>
        <v>204</v>
      </c>
      <c r="R1372" s="16">
        <f t="shared" ca="1" si="282"/>
        <v>20.808</v>
      </c>
      <c r="S1372" s="14">
        <f t="shared" ca="1" si="283"/>
        <v>714016.42</v>
      </c>
      <c r="T1372" s="14">
        <f t="shared" ca="1" si="284"/>
        <v>6169073.75</v>
      </c>
      <c r="U1372" s="14" t="str">
        <f t="shared" ca="1" si="285"/>
        <v>0A3F507E-1A56-32B8-E044-0003BA298018</v>
      </c>
    </row>
    <row r="1373" spans="1:21" s="14" customFormat="1" x14ac:dyDescent="0.25">
      <c r="A1373" s="14">
        <f t="shared" si="273"/>
        <v>1373</v>
      </c>
      <c r="B1373" s="14" t="str">
        <f t="shared" ca="1" si="274"/>
        <v>F6497E58-B5F8-4C37-8163-7DB8356A9EDB</v>
      </c>
      <c r="C1373" s="14" t="str">
        <f t="shared" ca="1" si="275"/>
        <v>Lerchenborgvej</v>
      </c>
      <c r="D1373" s="14" t="str">
        <f t="shared" ca="1" si="276"/>
        <v>6</v>
      </c>
      <c r="E1373" s="14" t="str">
        <f t="shared" ca="1" si="277"/>
        <v>24gæ</v>
      </c>
      <c r="F1373" s="1">
        <f t="shared" ca="1" si="278"/>
        <v>120</v>
      </c>
      <c r="G1373" s="1">
        <f t="shared" ca="1" si="279"/>
        <v>147</v>
      </c>
      <c r="H1373" s="1">
        <f t="shared" ca="1" si="280"/>
        <v>1999</v>
      </c>
      <c r="I1373" s="1" t="str">
        <f ca="1">INDEX(Relationstabel!$C$3:$K$10,MATCH(INDIRECT($A$1&amp;"J"&amp;A1373),Relationstabel!$A$3:$A$10,0),MATCH(IFERROR(VALUE(INDIRECT($A$1&amp;"K"&amp;A1373)),0),Relationstabel!$C$1:$K$1,0))</f>
        <v>Naturgas</v>
      </c>
      <c r="J1373" s="1" t="str">
        <f ca="1">INDEX(Anvendelseskode!B:B,MATCH($F1373,Anvendelseskode!$A:$A,0))</f>
        <v>Fritliggende enfamilieshus (parcelhus)</v>
      </c>
      <c r="K1373" s="1" t="str">
        <f ca="1">INDEX(Anvendelseskode!C:C,MATCH($F1373,Anvendelseskode!$A:$A,0))</f>
        <v>Parcelhuse</v>
      </c>
      <c r="L1373" s="1" t="str">
        <f ca="1">INDEX(Anvendelseskode!D:D,MATCH($F1373,Anvendelseskode!$A:$A,0))</f>
        <v>Private husholdninger</v>
      </c>
      <c r="M1373" s="1" t="str">
        <f ca="1">IFERROR(INDEX(SBi!$2:$2,MATCH(H1373,SBi!$1:$1,1)),SBi!$K$2)</f>
        <v>1999-2006</v>
      </c>
      <c r="N1373" s="1">
        <f ca="1">INDEX(SBi!$C$3:$K$28,MATCH(F1373,SBi!$B$3:$B$28,0),MATCH(M1373,SBi!$C$2:$K$2,0))</f>
        <v>83.9</v>
      </c>
      <c r="O1373" s="16">
        <f t="shared" ca="1" si="281"/>
        <v>12.333300000000001</v>
      </c>
      <c r="P1373" s="16" t="str">
        <f ca="1">IFERROR(INDEX(VpD!$2:$2,MATCH(H1373,VpD!$1:$1,1)),VpD!$I$2)</f>
        <v>&gt;1998</v>
      </c>
      <c r="Q1373" s="1">
        <f ca="1">INDEX(VpD!$C$3:$I$27,MATCH(F1373,VpD!$B$3:$B$27,0),MATCH(P1373,VpD!$C$2:$I$2,0))</f>
        <v>72</v>
      </c>
      <c r="R1373" s="16">
        <f t="shared" ca="1" si="282"/>
        <v>10.584</v>
      </c>
      <c r="S1373" s="14">
        <f t="shared" ca="1" si="283"/>
        <v>714214.22</v>
      </c>
      <c r="T1373" s="14">
        <f t="shared" ca="1" si="284"/>
        <v>6168752.7599999998</v>
      </c>
      <c r="U1373" s="14" t="str">
        <f t="shared" ca="1" si="285"/>
        <v>0A3F507E-1C56-32B8-E044-0003BA298018</v>
      </c>
    </row>
    <row r="1374" spans="1:21" s="14" customFormat="1" x14ac:dyDescent="0.25">
      <c r="A1374" s="14">
        <f t="shared" si="273"/>
        <v>1374</v>
      </c>
      <c r="B1374" s="14" t="str">
        <f t="shared" ca="1" si="274"/>
        <v>183838FF-2693-40BC-95B5-4E1B9E7C0BCF</v>
      </c>
      <c r="C1374" s="14" t="str">
        <f t="shared" ca="1" si="275"/>
        <v>Rendsagervej</v>
      </c>
      <c r="D1374" s="14" t="str">
        <f t="shared" ca="1" si="276"/>
        <v>265</v>
      </c>
      <c r="E1374" s="14" t="str">
        <f t="shared" ca="1" si="277"/>
        <v>9km</v>
      </c>
      <c r="F1374" s="1">
        <f t="shared" ca="1" si="278"/>
        <v>120</v>
      </c>
      <c r="G1374" s="1">
        <f t="shared" ca="1" si="279"/>
        <v>109</v>
      </c>
      <c r="H1374" s="1">
        <f t="shared" ca="1" si="280"/>
        <v>1973</v>
      </c>
      <c r="I1374" s="1" t="str">
        <f ca="1">INDEX(Relationstabel!$C$3:$K$10,MATCH(INDIRECT($A$1&amp;"J"&amp;A1374),Relationstabel!$A$3:$A$10,0),MATCH(IFERROR(VALUE(INDIRECT($A$1&amp;"K"&amp;A1374)),0),Relationstabel!$C$1:$K$1,0))</f>
        <v>Naturgas</v>
      </c>
      <c r="J1374" s="1" t="str">
        <f ca="1">INDEX(Anvendelseskode!B:B,MATCH($F1374,Anvendelseskode!$A:$A,0))</f>
        <v>Fritliggende enfamilieshus (parcelhus)</v>
      </c>
      <c r="K1374" s="1" t="str">
        <f ca="1">INDEX(Anvendelseskode!C:C,MATCH($F1374,Anvendelseskode!$A:$A,0))</f>
        <v>Parcelhuse</v>
      </c>
      <c r="L1374" s="1" t="str">
        <f ca="1">INDEX(Anvendelseskode!D:D,MATCH($F1374,Anvendelseskode!$A:$A,0))</f>
        <v>Private husholdninger</v>
      </c>
      <c r="M1374" s="1" t="str">
        <f ca="1">IFERROR(INDEX(SBi!$2:$2,MATCH(H1374,SBi!$1:$1,1)),SBi!$K$2)</f>
        <v>1973-1978</v>
      </c>
      <c r="N1374" s="1">
        <f ca="1">INDEX(SBi!$C$3:$K$28,MATCH(F1374,SBi!$B$3:$B$28,0),MATCH(M1374,SBi!$C$2:$K$2,0))</f>
        <v>119.8</v>
      </c>
      <c r="O1374" s="16">
        <f t="shared" ca="1" si="281"/>
        <v>13.058199999999999</v>
      </c>
      <c r="P1374" s="16" t="str">
        <f ca="1">IFERROR(INDEX(VpD!$2:$2,MATCH(H1374,VpD!$1:$1,1)),VpD!$I$2)</f>
        <v>1973-1978</v>
      </c>
      <c r="Q1374" s="1">
        <f ca="1">INDEX(VpD!$C$3:$I$27,MATCH(F1374,VpD!$B$3:$B$27,0),MATCH(P1374,VpD!$C$2:$I$2,0))</f>
        <v>117</v>
      </c>
      <c r="R1374" s="16">
        <f t="shared" ca="1" si="282"/>
        <v>12.753</v>
      </c>
      <c r="S1374" s="14">
        <f t="shared" ca="1" si="283"/>
        <v>710708.65</v>
      </c>
      <c r="T1374" s="14">
        <f t="shared" ca="1" si="284"/>
        <v>6171978.1600000001</v>
      </c>
      <c r="U1374" s="14" t="str">
        <f t="shared" ca="1" si="285"/>
        <v>0A3F507E-2056-32B8-E044-0003BA298018</v>
      </c>
    </row>
    <row r="1375" spans="1:21" s="14" customFormat="1" x14ac:dyDescent="0.25">
      <c r="A1375" s="14">
        <f t="shared" si="273"/>
        <v>1375</v>
      </c>
      <c r="B1375" s="14" t="str">
        <f t="shared" ca="1" si="274"/>
        <v>C0D75922-3826-4B4F-A4B8-48E67772E9DE</v>
      </c>
      <c r="C1375" s="14" t="str">
        <f t="shared" ca="1" si="275"/>
        <v>Hyrdeengen</v>
      </c>
      <c r="D1375" s="14" t="str">
        <f t="shared" ca="1" si="276"/>
        <v>21</v>
      </c>
      <c r="E1375" s="14" t="str">
        <f t="shared" ca="1" si="277"/>
        <v>16eo</v>
      </c>
      <c r="F1375" s="1">
        <f t="shared" ca="1" si="278"/>
        <v>130</v>
      </c>
      <c r="G1375" s="1">
        <f t="shared" ca="1" si="279"/>
        <v>125</v>
      </c>
      <c r="H1375" s="1">
        <f t="shared" ca="1" si="280"/>
        <v>1978</v>
      </c>
      <c r="I1375" s="1" t="str">
        <f ca="1">INDEX(Relationstabel!$C$3:$K$10,MATCH(INDIRECT($A$1&amp;"J"&amp;A1375),Relationstabel!$A$3:$A$10,0),MATCH(IFERROR(VALUE(INDIRECT($A$1&amp;"K"&amp;A1375)),0),Relationstabel!$C$1:$K$1,0))</f>
        <v>Fjernvarme/ Blokvarme</v>
      </c>
      <c r="J1375" s="1" t="str">
        <f ca="1">INDEX(Anvendelseskode!B:B,MATCH($F1375,Anvendelseskode!$A:$A,0))</f>
        <v>Række-, kæde-, dobbelthus (lodret adskillelse mellem enhederne)</v>
      </c>
      <c r="K1375" s="1" t="str">
        <f ca="1">INDEX(Anvendelseskode!C:C,MATCH($F1375,Anvendelseskode!$A:$A,0))</f>
        <v>Række-, kæde og dobbelthuse</v>
      </c>
      <c r="L1375" s="1" t="str">
        <f ca="1">INDEX(Anvendelseskode!D:D,MATCH($F1375,Anvendelseskode!$A:$A,0))</f>
        <v>Private husholdninger</v>
      </c>
      <c r="M1375" s="1" t="str">
        <f ca="1">IFERROR(INDEX(SBi!$2:$2,MATCH(H1375,SBi!$1:$1,1)),SBi!$K$2)</f>
        <v>1973-1978</v>
      </c>
      <c r="N1375" s="1">
        <f ca="1">INDEX(SBi!$C$3:$K$28,MATCH(F1375,SBi!$B$3:$B$28,0),MATCH(M1375,SBi!$C$2:$K$2,0))</f>
        <v>112.6</v>
      </c>
      <c r="O1375" s="16">
        <f t="shared" ca="1" si="281"/>
        <v>14.074999999999999</v>
      </c>
      <c r="P1375" s="16" t="str">
        <f ca="1">IFERROR(INDEX(VpD!$2:$2,MATCH(H1375,VpD!$1:$1,1)),VpD!$I$2)</f>
        <v>1973-1978</v>
      </c>
      <c r="Q1375" s="1">
        <f ca="1">INDEX(VpD!$C$3:$I$27,MATCH(F1375,VpD!$B$3:$B$27,0),MATCH(P1375,VpD!$C$2:$I$2,0))</f>
        <v>98</v>
      </c>
      <c r="R1375" s="16">
        <f t="shared" ca="1" si="282"/>
        <v>12.25</v>
      </c>
      <c r="S1375" s="14">
        <f t="shared" ca="1" si="283"/>
        <v>711782.45</v>
      </c>
      <c r="T1375" s="14">
        <f t="shared" ca="1" si="284"/>
        <v>6172570.54</v>
      </c>
      <c r="U1375" s="14" t="str">
        <f t="shared" ca="1" si="285"/>
        <v>0A3F507E-195B-32B8-E044-0003BA298018</v>
      </c>
    </row>
    <row r="1376" spans="1:21" s="14" customFormat="1" x14ac:dyDescent="0.25">
      <c r="A1376" s="14">
        <f t="shared" si="273"/>
        <v>1376</v>
      </c>
      <c r="B1376" s="14" t="str">
        <f t="shared" ca="1" si="274"/>
        <v>5B6BA359-2444-440C-8F9A-FFD8F724DAD5</v>
      </c>
      <c r="C1376" s="14" t="str">
        <f t="shared" ca="1" si="275"/>
        <v>Hyttekrogen</v>
      </c>
      <c r="D1376" s="14" t="str">
        <f t="shared" ca="1" si="276"/>
        <v>23</v>
      </c>
      <c r="E1376" s="14" t="str">
        <f t="shared" ca="1" si="277"/>
        <v>24cp</v>
      </c>
      <c r="F1376" s="1">
        <f t="shared" ca="1" si="278"/>
        <v>120</v>
      </c>
      <c r="G1376" s="1">
        <f t="shared" ca="1" si="279"/>
        <v>152</v>
      </c>
      <c r="H1376" s="1">
        <f t="shared" ca="1" si="280"/>
        <v>1971</v>
      </c>
      <c r="I1376" s="1" t="str">
        <f ca="1">INDEX(Relationstabel!$C$3:$K$10,MATCH(INDIRECT($A$1&amp;"J"&amp;A1376),Relationstabel!$A$3:$A$10,0),MATCH(IFERROR(VALUE(INDIRECT($A$1&amp;"K"&amp;A1376)),0),Relationstabel!$C$1:$K$1,0))</f>
        <v>Olie</v>
      </c>
      <c r="J1376" s="1" t="str">
        <f ca="1">INDEX(Anvendelseskode!B:B,MATCH($F1376,Anvendelseskode!$A:$A,0))</f>
        <v>Fritliggende enfamilieshus (parcelhus)</v>
      </c>
      <c r="K1376" s="1" t="str">
        <f ca="1">INDEX(Anvendelseskode!C:C,MATCH($F1376,Anvendelseskode!$A:$A,0))</f>
        <v>Parcelhuse</v>
      </c>
      <c r="L1376" s="1" t="str">
        <f ca="1">INDEX(Anvendelseskode!D:D,MATCH($F1376,Anvendelseskode!$A:$A,0))</f>
        <v>Private husholdninger</v>
      </c>
      <c r="M1376" s="1" t="str">
        <f ca="1">IFERROR(INDEX(SBi!$2:$2,MATCH(H1376,SBi!$1:$1,1)),SBi!$K$2)</f>
        <v>1961-1972</v>
      </c>
      <c r="N1376" s="1">
        <f ca="1">INDEX(SBi!$C$3:$K$28,MATCH(F1376,SBi!$B$3:$B$28,0),MATCH(M1376,SBi!$C$2:$K$2,0))</f>
        <v>134.30000000000001</v>
      </c>
      <c r="O1376" s="16">
        <f t="shared" ca="1" si="281"/>
        <v>20.413600000000002</v>
      </c>
      <c r="P1376" s="16" t="str">
        <f ca="1">IFERROR(INDEX(VpD!$2:$2,MATCH(H1376,VpD!$1:$1,1)),VpD!$I$2)</f>
        <v>1961-1972</v>
      </c>
      <c r="Q1376" s="1">
        <f ca="1">INDEX(VpD!$C$3:$I$27,MATCH(F1376,VpD!$B$3:$B$27,0),MATCH(P1376,VpD!$C$2:$I$2,0))</f>
        <v>143</v>
      </c>
      <c r="R1376" s="16">
        <f t="shared" ca="1" si="282"/>
        <v>21.736000000000001</v>
      </c>
      <c r="S1376" s="14">
        <f t="shared" ca="1" si="283"/>
        <v>714059.85</v>
      </c>
      <c r="T1376" s="14">
        <f t="shared" ca="1" si="284"/>
        <v>6169139.0999999996</v>
      </c>
      <c r="U1376" s="14" t="str">
        <f t="shared" ca="1" si="285"/>
        <v>0A3F507E-1A5B-32B8-E044-0003BA298018</v>
      </c>
    </row>
    <row r="1377" spans="1:21" s="14" customFormat="1" x14ac:dyDescent="0.25">
      <c r="A1377" s="14">
        <f t="shared" si="273"/>
        <v>1377</v>
      </c>
      <c r="B1377" s="14" t="str">
        <f t="shared" ca="1" si="274"/>
        <v>051DDE04-1628-4B83-8393-D217BE607025</v>
      </c>
      <c r="C1377" s="14" t="str">
        <f t="shared" ca="1" si="275"/>
        <v>Rendsagervej</v>
      </c>
      <c r="D1377" s="14" t="str">
        <f t="shared" ca="1" si="276"/>
        <v>275</v>
      </c>
      <c r="E1377" s="14" t="str">
        <f t="shared" ca="1" si="277"/>
        <v>9ki</v>
      </c>
      <c r="F1377" s="1">
        <f t="shared" ca="1" si="278"/>
        <v>120</v>
      </c>
      <c r="G1377" s="1">
        <f t="shared" ca="1" si="279"/>
        <v>109</v>
      </c>
      <c r="H1377" s="1">
        <f t="shared" ca="1" si="280"/>
        <v>1973</v>
      </c>
      <c r="I1377" s="1" t="str">
        <f ca="1">INDEX(Relationstabel!$C$3:$K$10,MATCH(INDIRECT($A$1&amp;"J"&amp;A1377),Relationstabel!$A$3:$A$10,0),MATCH(IFERROR(VALUE(INDIRECT($A$1&amp;"K"&amp;A1377)),0),Relationstabel!$C$1:$K$1,0))</f>
        <v>Naturgas</v>
      </c>
      <c r="J1377" s="1" t="str">
        <f ca="1">INDEX(Anvendelseskode!B:B,MATCH($F1377,Anvendelseskode!$A:$A,0))</f>
        <v>Fritliggende enfamilieshus (parcelhus)</v>
      </c>
      <c r="K1377" s="1" t="str">
        <f ca="1">INDEX(Anvendelseskode!C:C,MATCH($F1377,Anvendelseskode!$A:$A,0))</f>
        <v>Parcelhuse</v>
      </c>
      <c r="L1377" s="1" t="str">
        <f ca="1">INDEX(Anvendelseskode!D:D,MATCH($F1377,Anvendelseskode!$A:$A,0))</f>
        <v>Private husholdninger</v>
      </c>
      <c r="M1377" s="1" t="str">
        <f ca="1">IFERROR(INDEX(SBi!$2:$2,MATCH(H1377,SBi!$1:$1,1)),SBi!$K$2)</f>
        <v>1973-1978</v>
      </c>
      <c r="N1377" s="1">
        <f ca="1">INDEX(SBi!$C$3:$K$28,MATCH(F1377,SBi!$B$3:$B$28,0),MATCH(M1377,SBi!$C$2:$K$2,0))</f>
        <v>119.8</v>
      </c>
      <c r="O1377" s="16">
        <f t="shared" ca="1" si="281"/>
        <v>13.058199999999999</v>
      </c>
      <c r="P1377" s="16" t="str">
        <f ca="1">IFERROR(INDEX(VpD!$2:$2,MATCH(H1377,VpD!$1:$1,1)),VpD!$I$2)</f>
        <v>1973-1978</v>
      </c>
      <c r="Q1377" s="1">
        <f ca="1">INDEX(VpD!$C$3:$I$27,MATCH(F1377,VpD!$B$3:$B$27,0),MATCH(P1377,VpD!$C$2:$I$2,0))</f>
        <v>117</v>
      </c>
      <c r="R1377" s="16">
        <f t="shared" ca="1" si="282"/>
        <v>12.753</v>
      </c>
      <c r="S1377" s="14">
        <f t="shared" ca="1" si="283"/>
        <v>710726.48</v>
      </c>
      <c r="T1377" s="14">
        <f t="shared" ca="1" si="284"/>
        <v>6171994.04</v>
      </c>
      <c r="U1377" s="14" t="str">
        <f t="shared" ca="1" si="285"/>
        <v>0A3F507E-205B-32B8-E044-0003BA298018</v>
      </c>
    </row>
    <row r="1378" spans="1:21" s="14" customFormat="1" x14ac:dyDescent="0.25">
      <c r="A1378" s="14">
        <f t="shared" si="273"/>
        <v>1378</v>
      </c>
      <c r="B1378" s="14" t="str">
        <f t="shared" ca="1" si="274"/>
        <v>781942BD-6A7C-4D30-B4CB-9FA15CF11B0D</v>
      </c>
      <c r="C1378" s="14" t="str">
        <f t="shared" ca="1" si="275"/>
        <v>Havbovej</v>
      </c>
      <c r="D1378" s="14" t="str">
        <f t="shared" ca="1" si="276"/>
        <v>15</v>
      </c>
      <c r="E1378" s="14" t="str">
        <f t="shared" ca="1" si="277"/>
        <v>6aq</v>
      </c>
      <c r="F1378" s="1">
        <f t="shared" ca="1" si="278"/>
        <v>120</v>
      </c>
      <c r="G1378" s="1">
        <f t="shared" ca="1" si="279"/>
        <v>177</v>
      </c>
      <c r="H1378" s="1">
        <f t="shared" ca="1" si="280"/>
        <v>2007</v>
      </c>
      <c r="I1378" s="1" t="str">
        <f ca="1">INDEX(Relationstabel!$C$3:$K$10,MATCH(INDIRECT($A$1&amp;"J"&amp;A1378),Relationstabel!$A$3:$A$10,0),MATCH(IFERROR(VALUE(INDIRECT($A$1&amp;"K"&amp;A1378)),0),Relationstabel!$C$1:$K$1,0))</f>
        <v>Naturgas</v>
      </c>
      <c r="J1378" s="1" t="str">
        <f ca="1">INDEX(Anvendelseskode!B:B,MATCH($F1378,Anvendelseskode!$A:$A,0))</f>
        <v>Fritliggende enfamilieshus (parcelhus)</v>
      </c>
      <c r="K1378" s="1" t="str">
        <f ca="1">INDEX(Anvendelseskode!C:C,MATCH($F1378,Anvendelseskode!$A:$A,0))</f>
        <v>Parcelhuse</v>
      </c>
      <c r="L1378" s="1" t="str">
        <f ca="1">INDEX(Anvendelseskode!D:D,MATCH($F1378,Anvendelseskode!$A:$A,0))</f>
        <v>Private husholdninger</v>
      </c>
      <c r="M1378" s="1" t="str">
        <f ca="1">IFERROR(INDEX(SBi!$2:$2,MATCH(H1378,SBi!$1:$1,1)),SBi!$K$2)</f>
        <v>Efter 2006</v>
      </c>
      <c r="N1378" s="1">
        <f ca="1">INDEX(SBi!$C$3:$K$28,MATCH(F1378,SBi!$B$3:$B$28,0),MATCH(M1378,SBi!$C$2:$K$2,0))</f>
        <v>67.3</v>
      </c>
      <c r="O1378" s="16">
        <f t="shared" ca="1" si="281"/>
        <v>11.912100000000001</v>
      </c>
      <c r="P1378" s="16" t="str">
        <f ca="1">IFERROR(INDEX(VpD!$2:$2,MATCH(H1378,VpD!$1:$1,1)),VpD!$I$2)</f>
        <v>&gt;1998</v>
      </c>
      <c r="Q1378" s="1">
        <f ca="1">INDEX(VpD!$C$3:$I$27,MATCH(F1378,VpD!$B$3:$B$27,0),MATCH(P1378,VpD!$C$2:$I$2,0))</f>
        <v>72</v>
      </c>
      <c r="R1378" s="16">
        <f t="shared" ca="1" si="282"/>
        <v>12.744</v>
      </c>
      <c r="S1378" s="14">
        <f t="shared" ca="1" si="283"/>
        <v>713311.7</v>
      </c>
      <c r="T1378" s="14">
        <f t="shared" ca="1" si="284"/>
        <v>6168658.71</v>
      </c>
      <c r="U1378" s="14" t="str">
        <f t="shared" ca="1" si="285"/>
        <v>0A3F507E-185E-32B8-E044-0003BA298018</v>
      </c>
    </row>
    <row r="1379" spans="1:21" s="14" customFormat="1" x14ac:dyDescent="0.25">
      <c r="A1379" s="14">
        <f t="shared" si="273"/>
        <v>1379</v>
      </c>
      <c r="B1379" s="14" t="str">
        <f t="shared" ca="1" si="274"/>
        <v>14B992AB-B2B3-4503-90F4-8FA1F4EAB668</v>
      </c>
      <c r="C1379" s="14" t="str">
        <f t="shared" ca="1" si="275"/>
        <v>Pilehavevænge</v>
      </c>
      <c r="D1379" s="14" t="str">
        <f t="shared" ca="1" si="276"/>
        <v>92</v>
      </c>
      <c r="E1379" s="14" t="str">
        <f t="shared" ca="1" si="277"/>
        <v>10bl</v>
      </c>
      <c r="F1379" s="1">
        <f t="shared" ca="1" si="278"/>
        <v>120</v>
      </c>
      <c r="G1379" s="1">
        <f t="shared" ca="1" si="279"/>
        <v>144</v>
      </c>
      <c r="H1379" s="1">
        <f t="shared" ca="1" si="280"/>
        <v>1971</v>
      </c>
      <c r="I1379" s="1" t="str">
        <f ca="1">INDEX(Relationstabel!$C$3:$K$10,MATCH(INDIRECT($A$1&amp;"J"&amp;A1379),Relationstabel!$A$3:$A$10,0),MATCH(IFERROR(VALUE(INDIRECT($A$1&amp;"K"&amp;A1379)),0),Relationstabel!$C$1:$K$1,0))</f>
        <v>Fjernvarme/ Blokvarme</v>
      </c>
      <c r="J1379" s="1" t="str">
        <f ca="1">INDEX(Anvendelseskode!B:B,MATCH($F1379,Anvendelseskode!$A:$A,0))</f>
        <v>Fritliggende enfamilieshus (parcelhus)</v>
      </c>
      <c r="K1379" s="1" t="str">
        <f ca="1">INDEX(Anvendelseskode!C:C,MATCH($F1379,Anvendelseskode!$A:$A,0))</f>
        <v>Parcelhuse</v>
      </c>
      <c r="L1379" s="1" t="str">
        <f ca="1">INDEX(Anvendelseskode!D:D,MATCH($F1379,Anvendelseskode!$A:$A,0))</f>
        <v>Private husholdninger</v>
      </c>
      <c r="M1379" s="1" t="str">
        <f ca="1">IFERROR(INDEX(SBi!$2:$2,MATCH(H1379,SBi!$1:$1,1)),SBi!$K$2)</f>
        <v>1961-1972</v>
      </c>
      <c r="N1379" s="1">
        <f ca="1">INDEX(SBi!$C$3:$K$28,MATCH(F1379,SBi!$B$3:$B$28,0),MATCH(M1379,SBi!$C$2:$K$2,0))</f>
        <v>134.30000000000001</v>
      </c>
      <c r="O1379" s="16">
        <f t="shared" ca="1" si="281"/>
        <v>19.339200000000002</v>
      </c>
      <c r="P1379" s="16" t="str">
        <f ca="1">IFERROR(INDEX(VpD!$2:$2,MATCH(H1379,VpD!$1:$1,1)),VpD!$I$2)</f>
        <v>1961-1972</v>
      </c>
      <c r="Q1379" s="1">
        <f ca="1">INDEX(VpD!$C$3:$I$27,MATCH(F1379,VpD!$B$3:$B$27,0),MATCH(P1379,VpD!$C$2:$I$2,0))</f>
        <v>143</v>
      </c>
      <c r="R1379" s="16">
        <f t="shared" ca="1" si="282"/>
        <v>20.591999999999999</v>
      </c>
      <c r="S1379" s="14">
        <f t="shared" ca="1" si="283"/>
        <v>711218.25</v>
      </c>
      <c r="T1379" s="14">
        <f t="shared" ca="1" si="284"/>
        <v>6171766.6399999997</v>
      </c>
      <c r="U1379" s="14" t="str">
        <f t="shared" ca="1" si="285"/>
        <v>0A3F507E-1F5E-32B8-E044-0003BA298018</v>
      </c>
    </row>
    <row r="1380" spans="1:21" s="14" customFormat="1" x14ac:dyDescent="0.25">
      <c r="A1380" s="14">
        <f t="shared" si="273"/>
        <v>1380</v>
      </c>
      <c r="B1380" s="14" t="str">
        <f t="shared" ca="1" si="274"/>
        <v>F0A44D1B-7A82-451F-A13B-7AF5A6D3A8B2</v>
      </c>
      <c r="C1380" s="14" t="str">
        <f t="shared" ca="1" si="275"/>
        <v>Torbenfeldvej</v>
      </c>
      <c r="D1380" s="14" t="str">
        <f t="shared" ca="1" si="276"/>
        <v>6</v>
      </c>
      <c r="E1380" s="14" t="str">
        <f t="shared" ca="1" si="277"/>
        <v>7ct</v>
      </c>
      <c r="F1380" s="1">
        <f t="shared" ca="1" si="278"/>
        <v>220</v>
      </c>
      <c r="G1380" s="1">
        <f t="shared" ca="1" si="279"/>
        <v>164</v>
      </c>
      <c r="H1380" s="1">
        <f t="shared" ca="1" si="280"/>
        <v>1960</v>
      </c>
      <c r="I1380" s="1" t="str">
        <f ca="1">INDEX(Relationstabel!$C$3:$K$10,MATCH(INDIRECT($A$1&amp;"J"&amp;A1380),Relationstabel!$A$3:$A$10,0),MATCH(IFERROR(VALUE(INDIRECT($A$1&amp;"K"&amp;A1380)),0),Relationstabel!$C$1:$K$1,0))</f>
        <v>Olie</v>
      </c>
      <c r="J1380" s="1" t="str">
        <f ca="1">INDEX(Anvendelseskode!B:B,MATCH($F1380,Anvendelseskode!$A:$A,0))</f>
        <v>Bygning til erhvervsmæssig produktion vedrørende industri, håndværk m.v. (fabrik, værksted o.lign.)</v>
      </c>
      <c r="K1380" s="1" t="str">
        <f ca="1">INDEX(Anvendelseskode!C:C,MATCH($F1380,Anvendelseskode!$A:$A,0))</f>
        <v>Fabrikker, værksteder o.l.</v>
      </c>
      <c r="L1380" s="1" t="str">
        <f ca="1">INDEX(Anvendelseskode!D:D,MATCH($F1380,Anvendelseskode!$A:$A,0))</f>
        <v>Industri</v>
      </c>
      <c r="M1380" s="1" t="str">
        <f ca="1">IFERROR(INDEX(SBi!$2:$2,MATCH(H1380,SBi!$1:$1,1)),SBi!$K$2)</f>
        <v>1951-1960</v>
      </c>
      <c r="N1380" s="1">
        <f ca="1">INDEX(SBi!$C$3:$K$28,MATCH(F1380,SBi!$B$3:$B$28,0),MATCH(M1380,SBi!$C$2:$K$2,0))</f>
        <v>120</v>
      </c>
      <c r="O1380" s="16">
        <f t="shared" ca="1" si="281"/>
        <v>19.68</v>
      </c>
      <c r="P1380" s="16" t="str">
        <f ca="1">IFERROR(INDEX(VpD!$2:$2,MATCH(H1380,VpD!$1:$1,1)),VpD!$I$2)</f>
        <v>1951-1960</v>
      </c>
      <c r="Q1380" s="1">
        <f ca="1">INDEX(VpD!$C$3:$I$27,MATCH(F1380,VpD!$B$3:$B$27,0),MATCH(P1380,VpD!$C$2:$I$2,0))</f>
        <v>120</v>
      </c>
      <c r="R1380" s="16">
        <f t="shared" ca="1" si="282"/>
        <v>19.68</v>
      </c>
      <c r="S1380" s="14">
        <f t="shared" ca="1" si="283"/>
        <v>712304.56</v>
      </c>
      <c r="T1380" s="14">
        <f t="shared" ca="1" si="284"/>
        <v>6169439.4500000002</v>
      </c>
      <c r="U1380" s="14" t="str">
        <f t="shared" ca="1" si="285"/>
        <v>0A3F507E-235E-32B8-E044-0003BA298018</v>
      </c>
    </row>
    <row r="1381" spans="1:21" s="14" customFormat="1" x14ac:dyDescent="0.25">
      <c r="A1381" s="14">
        <f t="shared" si="273"/>
        <v>1381</v>
      </c>
      <c r="B1381" s="14" t="str">
        <f t="shared" ca="1" si="274"/>
        <v>DD67D971-4958-454B-A48A-B14DB7A8C74F</v>
      </c>
      <c r="C1381" s="14" t="str">
        <f t="shared" ca="1" si="275"/>
        <v>Torbenfeldvej</v>
      </c>
      <c r="D1381" s="14" t="str">
        <f t="shared" ca="1" si="276"/>
        <v>6</v>
      </c>
      <c r="E1381" s="14" t="str">
        <f t="shared" ca="1" si="277"/>
        <v>7ct</v>
      </c>
      <c r="F1381" s="1">
        <f t="shared" ca="1" si="278"/>
        <v>220</v>
      </c>
      <c r="G1381" s="1">
        <f t="shared" ca="1" si="279"/>
        <v>204</v>
      </c>
      <c r="H1381" s="1">
        <f t="shared" ca="1" si="280"/>
        <v>2002</v>
      </c>
      <c r="I1381" s="1" t="str">
        <f ca="1">INDEX(Relationstabel!$C$3:$K$10,MATCH(INDIRECT($A$1&amp;"J"&amp;A1381),Relationstabel!$A$3:$A$10,0),MATCH(IFERROR(VALUE(INDIRECT($A$1&amp;"K"&amp;A1381)),0),Relationstabel!$C$1:$K$1,0))</f>
        <v>Ingen varmeinstallation</v>
      </c>
      <c r="J1381" s="1" t="str">
        <f ca="1">INDEX(Anvendelseskode!B:B,MATCH($F1381,Anvendelseskode!$A:$A,0))</f>
        <v>Bygning til erhvervsmæssig produktion vedrørende industri, håndværk m.v. (fabrik, værksted o.lign.)</v>
      </c>
      <c r="K1381" s="1" t="str">
        <f ca="1">INDEX(Anvendelseskode!C:C,MATCH($F1381,Anvendelseskode!$A:$A,0))</f>
        <v>Fabrikker, værksteder o.l.</v>
      </c>
      <c r="L1381" s="1" t="str">
        <f ca="1">INDEX(Anvendelseskode!D:D,MATCH($F1381,Anvendelseskode!$A:$A,0))</f>
        <v>Industri</v>
      </c>
      <c r="M1381" s="1" t="str">
        <f ca="1">IFERROR(INDEX(SBi!$2:$2,MATCH(H1381,SBi!$1:$1,1)),SBi!$K$2)</f>
        <v>1999-2006</v>
      </c>
      <c r="N1381" s="1">
        <f ca="1">INDEX(SBi!$C$3:$K$28,MATCH(F1381,SBi!$B$3:$B$28,0),MATCH(M1381,SBi!$C$2:$K$2,0))</f>
        <v>66</v>
      </c>
      <c r="O1381" s="16">
        <f t="shared" ca="1" si="281"/>
        <v>13.464</v>
      </c>
      <c r="P1381" s="16" t="str">
        <f ca="1">IFERROR(INDEX(VpD!$2:$2,MATCH(H1381,VpD!$1:$1,1)),VpD!$I$2)</f>
        <v>&gt;1998</v>
      </c>
      <c r="Q1381" s="1">
        <f ca="1">INDEX(VpD!$C$3:$I$27,MATCH(F1381,VpD!$B$3:$B$27,0),MATCH(P1381,VpD!$C$2:$I$2,0))</f>
        <v>66</v>
      </c>
      <c r="R1381" s="16">
        <f t="shared" ca="1" si="282"/>
        <v>13.464</v>
      </c>
      <c r="S1381" s="14">
        <f t="shared" ca="1" si="283"/>
        <v>712304.56</v>
      </c>
      <c r="T1381" s="14">
        <f t="shared" ca="1" si="284"/>
        <v>6169439.4500000002</v>
      </c>
      <c r="U1381" s="14" t="str">
        <f t="shared" ca="1" si="285"/>
        <v>0A3F507E-235E-32B8-E044-0003BA298018</v>
      </c>
    </row>
    <row r="1382" spans="1:21" s="14" customFormat="1" x14ac:dyDescent="0.25">
      <c r="A1382" s="14">
        <f t="shared" si="273"/>
        <v>1382</v>
      </c>
      <c r="B1382" s="14" t="str">
        <f t="shared" ca="1" si="274"/>
        <v>5121B382-73FE-4F90-984B-FA68B09BCE4E</v>
      </c>
      <c r="C1382" s="14" t="str">
        <f t="shared" ca="1" si="275"/>
        <v>Torbenfeldvej</v>
      </c>
      <c r="D1382" s="14" t="str">
        <f t="shared" ca="1" si="276"/>
        <v>6</v>
      </c>
      <c r="E1382" s="14" t="str">
        <f t="shared" ca="1" si="277"/>
        <v>7ct</v>
      </c>
      <c r="F1382" s="1">
        <f t="shared" ca="1" si="278"/>
        <v>120</v>
      </c>
      <c r="G1382" s="1">
        <f t="shared" ca="1" si="279"/>
        <v>105</v>
      </c>
      <c r="H1382" s="1">
        <f t="shared" ca="1" si="280"/>
        <v>1961</v>
      </c>
      <c r="I1382" s="1" t="str">
        <f ca="1">INDEX(Relationstabel!$C$3:$K$10,MATCH(INDIRECT($A$1&amp;"J"&amp;A1382),Relationstabel!$A$3:$A$10,0),MATCH(IFERROR(VALUE(INDIRECT($A$1&amp;"K"&amp;A1382)),0),Relationstabel!$C$1:$K$1,0))</f>
        <v>Naturgas</v>
      </c>
      <c r="J1382" s="1" t="str">
        <f ca="1">INDEX(Anvendelseskode!B:B,MATCH($F1382,Anvendelseskode!$A:$A,0))</f>
        <v>Fritliggende enfamilieshus (parcelhus)</v>
      </c>
      <c r="K1382" s="1" t="str">
        <f ca="1">INDEX(Anvendelseskode!C:C,MATCH($F1382,Anvendelseskode!$A:$A,0))</f>
        <v>Parcelhuse</v>
      </c>
      <c r="L1382" s="1" t="str">
        <f ca="1">INDEX(Anvendelseskode!D:D,MATCH($F1382,Anvendelseskode!$A:$A,0))</f>
        <v>Private husholdninger</v>
      </c>
      <c r="M1382" s="1" t="str">
        <f ca="1">IFERROR(INDEX(SBi!$2:$2,MATCH(H1382,SBi!$1:$1,1)),SBi!$K$2)</f>
        <v>1961-1972</v>
      </c>
      <c r="N1382" s="1">
        <f ca="1">INDEX(SBi!$C$3:$K$28,MATCH(F1382,SBi!$B$3:$B$28,0),MATCH(M1382,SBi!$C$2:$K$2,0))</f>
        <v>134.30000000000001</v>
      </c>
      <c r="O1382" s="16">
        <f t="shared" ca="1" si="281"/>
        <v>14.101500000000001</v>
      </c>
      <c r="P1382" s="16" t="str">
        <f ca="1">IFERROR(INDEX(VpD!$2:$2,MATCH(H1382,VpD!$1:$1,1)),VpD!$I$2)</f>
        <v>1961-1972</v>
      </c>
      <c r="Q1382" s="1">
        <f ca="1">INDEX(VpD!$C$3:$I$27,MATCH(F1382,VpD!$B$3:$B$27,0),MATCH(P1382,VpD!$C$2:$I$2,0))</f>
        <v>143</v>
      </c>
      <c r="R1382" s="16">
        <f t="shared" ca="1" si="282"/>
        <v>15.015000000000001</v>
      </c>
      <c r="S1382" s="14">
        <f t="shared" ca="1" si="283"/>
        <v>712304.56</v>
      </c>
      <c r="T1382" s="14">
        <f t="shared" ca="1" si="284"/>
        <v>6169439.4500000002</v>
      </c>
      <c r="U1382" s="14" t="str">
        <f t="shared" ca="1" si="285"/>
        <v>0A3F507E-235E-32B8-E044-0003BA298018</v>
      </c>
    </row>
    <row r="1383" spans="1:21" s="14" customFormat="1" x14ac:dyDescent="0.25">
      <c r="A1383" s="14">
        <f t="shared" si="273"/>
        <v>1383</v>
      </c>
      <c r="B1383" s="14" t="str">
        <f t="shared" ca="1" si="274"/>
        <v>A48E5015-869B-45C3-A72D-BC71A466A688</v>
      </c>
      <c r="C1383" s="14" t="str">
        <f t="shared" ca="1" si="275"/>
        <v>Havbovej</v>
      </c>
      <c r="D1383" s="14" t="str">
        <f t="shared" ca="1" si="276"/>
        <v>17</v>
      </c>
      <c r="E1383" s="14" t="str">
        <f t="shared" ca="1" si="277"/>
        <v>6bl</v>
      </c>
      <c r="F1383" s="1">
        <f t="shared" ca="1" si="278"/>
        <v>120</v>
      </c>
      <c r="G1383" s="1">
        <f t="shared" ca="1" si="279"/>
        <v>136</v>
      </c>
      <c r="H1383" s="1">
        <f t="shared" ca="1" si="280"/>
        <v>1984</v>
      </c>
      <c r="I1383" s="1" t="str">
        <f ca="1">INDEX(Relationstabel!$C$3:$K$10,MATCH(INDIRECT($A$1&amp;"J"&amp;A1383),Relationstabel!$A$3:$A$10,0),MATCH(IFERROR(VALUE(INDIRECT($A$1&amp;"K"&amp;A1383)),0),Relationstabel!$C$1:$K$1,0))</f>
        <v>Naturgas</v>
      </c>
      <c r="J1383" s="1" t="str">
        <f ca="1">INDEX(Anvendelseskode!B:B,MATCH($F1383,Anvendelseskode!$A:$A,0))</f>
        <v>Fritliggende enfamilieshus (parcelhus)</v>
      </c>
      <c r="K1383" s="1" t="str">
        <f ca="1">INDEX(Anvendelseskode!C:C,MATCH($F1383,Anvendelseskode!$A:$A,0))</f>
        <v>Parcelhuse</v>
      </c>
      <c r="L1383" s="1" t="str">
        <f ca="1">INDEX(Anvendelseskode!D:D,MATCH($F1383,Anvendelseskode!$A:$A,0))</f>
        <v>Private husholdninger</v>
      </c>
      <c r="M1383" s="1" t="str">
        <f ca="1">IFERROR(INDEX(SBi!$2:$2,MATCH(H1383,SBi!$1:$1,1)),SBi!$K$2)</f>
        <v>1979-1998</v>
      </c>
      <c r="N1383" s="1">
        <f ca="1">INDEX(SBi!$C$3:$K$28,MATCH(F1383,SBi!$B$3:$B$28,0),MATCH(M1383,SBi!$C$2:$K$2,0))</f>
        <v>105.4</v>
      </c>
      <c r="O1383" s="16">
        <f t="shared" ca="1" si="281"/>
        <v>14.334400000000002</v>
      </c>
      <c r="P1383" s="16" t="str">
        <f ca="1">IFERROR(INDEX(VpD!$2:$2,MATCH(H1383,VpD!$1:$1,1)),VpD!$I$2)</f>
        <v>1979-1998</v>
      </c>
      <c r="Q1383" s="1">
        <f ca="1">INDEX(VpD!$C$3:$I$27,MATCH(F1383,VpD!$B$3:$B$27,0),MATCH(P1383,VpD!$C$2:$I$2,0))</f>
        <v>90</v>
      </c>
      <c r="R1383" s="16">
        <f t="shared" ca="1" si="282"/>
        <v>12.24</v>
      </c>
      <c r="S1383" s="14">
        <f t="shared" ca="1" si="283"/>
        <v>713319.83</v>
      </c>
      <c r="T1383" s="14">
        <f t="shared" ca="1" si="284"/>
        <v>6168637.0199999996</v>
      </c>
      <c r="U1383" s="14" t="str">
        <f t="shared" ca="1" si="285"/>
        <v>0A3F507E-1860-32B8-E044-0003BA298018</v>
      </c>
    </row>
    <row r="1384" spans="1:21" s="14" customFormat="1" x14ac:dyDescent="0.25">
      <c r="A1384" s="14">
        <f t="shared" si="273"/>
        <v>1384</v>
      </c>
      <c r="B1384" s="14" t="str">
        <f t="shared" ca="1" si="274"/>
        <v>BB5D3D4F-8B31-46D0-BD82-32355B1CDD9B</v>
      </c>
      <c r="C1384" s="14" t="str">
        <f t="shared" ca="1" si="275"/>
        <v>Pilehavevænge</v>
      </c>
      <c r="D1384" s="14" t="str">
        <f t="shared" ca="1" si="276"/>
        <v>94</v>
      </c>
      <c r="E1384" s="14" t="str">
        <f t="shared" ca="1" si="277"/>
        <v>10bk</v>
      </c>
      <c r="F1384" s="1">
        <f t="shared" ca="1" si="278"/>
        <v>120</v>
      </c>
      <c r="G1384" s="1">
        <f t="shared" ca="1" si="279"/>
        <v>99</v>
      </c>
      <c r="H1384" s="1">
        <f t="shared" ca="1" si="280"/>
        <v>1967</v>
      </c>
      <c r="I1384" s="1" t="str">
        <f ca="1">INDEX(Relationstabel!$C$3:$K$10,MATCH(INDIRECT($A$1&amp;"J"&amp;A1384),Relationstabel!$A$3:$A$10,0),MATCH(IFERROR(VALUE(INDIRECT($A$1&amp;"K"&amp;A1384)),0),Relationstabel!$C$1:$K$1,0))</f>
        <v>Fjernvarme/ Blokvarme</v>
      </c>
      <c r="J1384" s="1" t="str">
        <f ca="1">INDEX(Anvendelseskode!B:B,MATCH($F1384,Anvendelseskode!$A:$A,0))</f>
        <v>Fritliggende enfamilieshus (parcelhus)</v>
      </c>
      <c r="K1384" s="1" t="str">
        <f ca="1">INDEX(Anvendelseskode!C:C,MATCH($F1384,Anvendelseskode!$A:$A,0))</f>
        <v>Parcelhuse</v>
      </c>
      <c r="L1384" s="1" t="str">
        <f ca="1">INDEX(Anvendelseskode!D:D,MATCH($F1384,Anvendelseskode!$A:$A,0))</f>
        <v>Private husholdninger</v>
      </c>
      <c r="M1384" s="1" t="str">
        <f ca="1">IFERROR(INDEX(SBi!$2:$2,MATCH(H1384,SBi!$1:$1,1)),SBi!$K$2)</f>
        <v>1961-1972</v>
      </c>
      <c r="N1384" s="1">
        <f ca="1">INDEX(SBi!$C$3:$K$28,MATCH(F1384,SBi!$B$3:$B$28,0),MATCH(M1384,SBi!$C$2:$K$2,0))</f>
        <v>134.30000000000001</v>
      </c>
      <c r="O1384" s="16">
        <f t="shared" ca="1" si="281"/>
        <v>13.2957</v>
      </c>
      <c r="P1384" s="16" t="str">
        <f ca="1">IFERROR(INDEX(VpD!$2:$2,MATCH(H1384,VpD!$1:$1,1)),VpD!$I$2)</f>
        <v>1961-1972</v>
      </c>
      <c r="Q1384" s="1">
        <f ca="1">INDEX(VpD!$C$3:$I$27,MATCH(F1384,VpD!$B$3:$B$27,0),MATCH(P1384,VpD!$C$2:$I$2,0))</f>
        <v>143</v>
      </c>
      <c r="R1384" s="16">
        <f t="shared" ca="1" si="282"/>
        <v>14.157</v>
      </c>
      <c r="S1384" s="14">
        <f t="shared" ca="1" si="283"/>
        <v>711218.32</v>
      </c>
      <c r="T1384" s="14">
        <f t="shared" ca="1" si="284"/>
        <v>6171789.1500000004</v>
      </c>
      <c r="U1384" s="14" t="str">
        <f t="shared" ca="1" si="285"/>
        <v>0A3F507E-1F60-32B8-E044-0003BA298018</v>
      </c>
    </row>
    <row r="1385" spans="1:21" s="14" customFormat="1" x14ac:dyDescent="0.25">
      <c r="A1385" s="14">
        <f t="shared" si="273"/>
        <v>1385</v>
      </c>
      <c r="B1385" s="14" t="str">
        <f t="shared" ca="1" si="274"/>
        <v>853823CB-D59A-45CD-BBA2-BAD96A4DE1FA</v>
      </c>
      <c r="C1385" s="14" t="str">
        <f t="shared" ca="1" si="275"/>
        <v>Golfsvinget</v>
      </c>
      <c r="D1385" s="14" t="str">
        <f t="shared" ca="1" si="276"/>
        <v>6B</v>
      </c>
      <c r="E1385" s="14" t="str">
        <f t="shared" ca="1" si="277"/>
        <v>6ev</v>
      </c>
      <c r="F1385" s="1">
        <f t="shared" ca="1" si="278"/>
        <v>310</v>
      </c>
      <c r="G1385" s="1">
        <f t="shared" ca="1" si="279"/>
        <v>287</v>
      </c>
      <c r="H1385" s="1">
        <f t="shared" ca="1" si="280"/>
        <v>1998</v>
      </c>
      <c r="I1385" s="1" t="str">
        <f ca="1">INDEX(Relationstabel!$C$3:$K$10,MATCH(INDIRECT($A$1&amp;"J"&amp;A1385),Relationstabel!$A$3:$A$10,0),MATCH(IFERROR(VALUE(INDIRECT($A$1&amp;"K"&amp;A1385)),0),Relationstabel!$C$1:$K$1,0))</f>
        <v>Ingen varmeinstallation</v>
      </c>
      <c r="J1385" s="1" t="str">
        <f ca="1">INDEX(Anvendelseskode!B:B,MATCH($F1385,Anvendelseskode!$A:$A,0))</f>
        <v>Transport- og garageanlæg (fragtmandshal, lufthavnsbygning, banegårdsbygning, parkeringshus).</v>
      </c>
      <c r="K1385" s="1" t="str">
        <f ca="1">INDEX(Anvendelseskode!C:C,MATCH($F1385,Anvendelseskode!$A:$A,0))</f>
        <v>Transport- eller garageanlæg</v>
      </c>
      <c r="L1385" s="1" t="str">
        <f ca="1">INDEX(Anvendelseskode!D:D,MATCH($F1385,Anvendelseskode!$A:$A,0))</f>
        <v>Handel og servicevirksomheder</v>
      </c>
      <c r="M1385" s="1" t="str">
        <f ca="1">IFERROR(INDEX(SBi!$2:$2,MATCH(H1385,SBi!$1:$1,1)),SBi!$K$2)</f>
        <v>1979-1998</v>
      </c>
      <c r="N1385" s="1">
        <f ca="1">INDEX(SBi!$C$3:$K$28,MATCH(F1385,SBi!$B$3:$B$28,0),MATCH(M1385,SBi!$C$2:$K$2,0))</f>
        <v>68</v>
      </c>
      <c r="O1385" s="16">
        <f t="shared" ca="1" si="281"/>
        <v>19.515999999999998</v>
      </c>
      <c r="P1385" s="16" t="str">
        <f ca="1">IFERROR(INDEX(VpD!$2:$2,MATCH(H1385,VpD!$1:$1,1)),VpD!$I$2)</f>
        <v>1979-1998</v>
      </c>
      <c r="Q1385" s="1">
        <f ca="1">INDEX(VpD!$C$3:$I$27,MATCH(F1385,VpD!$B$3:$B$27,0),MATCH(P1385,VpD!$C$2:$I$2,0))</f>
        <v>68</v>
      </c>
      <c r="R1385" s="16">
        <f t="shared" ca="1" si="282"/>
        <v>19.515999999999998</v>
      </c>
      <c r="S1385" s="14">
        <f t="shared" ca="1" si="283"/>
        <v>712705.52</v>
      </c>
      <c r="T1385" s="14">
        <f t="shared" ca="1" si="284"/>
        <v>6170294.71</v>
      </c>
      <c r="U1385" s="14" t="str">
        <f t="shared" ca="1" si="285"/>
        <v>0A3F507E-1828-32B8-E044-0003BA298018</v>
      </c>
    </row>
    <row r="1386" spans="1:21" s="14" customFormat="1" x14ac:dyDescent="0.25">
      <c r="A1386" s="14">
        <f t="shared" si="273"/>
        <v>1386</v>
      </c>
      <c r="B1386" s="14" t="str">
        <f t="shared" ca="1" si="274"/>
        <v>E805E38C-8702-4698-89ED-86598C5E8803</v>
      </c>
      <c r="C1386" s="14" t="str">
        <f t="shared" ca="1" si="275"/>
        <v>Bæverbo</v>
      </c>
      <c r="D1386" s="14" t="str">
        <f t="shared" ca="1" si="276"/>
        <v>20</v>
      </c>
      <c r="E1386" s="14" t="str">
        <f t="shared" ca="1" si="277"/>
        <v>6rz</v>
      </c>
      <c r="F1386" s="1">
        <f t="shared" ca="1" si="278"/>
        <v>130</v>
      </c>
      <c r="G1386" s="1">
        <f t="shared" ca="1" si="279"/>
        <v>109</v>
      </c>
      <c r="H1386" s="1">
        <f t="shared" ca="1" si="280"/>
        <v>1978</v>
      </c>
      <c r="I1386" s="1" t="str">
        <f ca="1">INDEX(Relationstabel!$C$3:$K$10,MATCH(INDIRECT($A$1&amp;"J"&amp;A1386),Relationstabel!$A$3:$A$10,0),MATCH(IFERROR(VALUE(INDIRECT($A$1&amp;"K"&amp;A1386)),0),Relationstabel!$C$1:$K$1,0))</f>
        <v>Fjernvarme/ Blokvarme</v>
      </c>
      <c r="J1386" s="1" t="str">
        <f ca="1">INDEX(Anvendelseskode!B:B,MATCH($F1386,Anvendelseskode!$A:$A,0))</f>
        <v>Række-, kæde-, dobbelthus (lodret adskillelse mellem enhederne)</v>
      </c>
      <c r="K1386" s="1" t="str">
        <f ca="1">INDEX(Anvendelseskode!C:C,MATCH($F1386,Anvendelseskode!$A:$A,0))</f>
        <v>Række-, kæde og dobbelthuse</v>
      </c>
      <c r="L1386" s="1" t="str">
        <f ca="1">INDEX(Anvendelseskode!D:D,MATCH($F1386,Anvendelseskode!$A:$A,0))</f>
        <v>Private husholdninger</v>
      </c>
      <c r="M1386" s="1" t="str">
        <f ca="1">IFERROR(INDEX(SBi!$2:$2,MATCH(H1386,SBi!$1:$1,1)),SBi!$K$2)</f>
        <v>1973-1978</v>
      </c>
      <c r="N1386" s="1">
        <f ca="1">INDEX(SBi!$C$3:$K$28,MATCH(F1386,SBi!$B$3:$B$28,0),MATCH(M1386,SBi!$C$2:$K$2,0))</f>
        <v>112.6</v>
      </c>
      <c r="O1386" s="16">
        <f t="shared" ca="1" si="281"/>
        <v>12.273399999999999</v>
      </c>
      <c r="P1386" s="16" t="str">
        <f ca="1">IFERROR(INDEX(VpD!$2:$2,MATCH(H1386,VpD!$1:$1,1)),VpD!$I$2)</f>
        <v>1973-1978</v>
      </c>
      <c r="Q1386" s="1">
        <f ca="1">INDEX(VpD!$C$3:$I$27,MATCH(F1386,VpD!$B$3:$B$27,0),MATCH(P1386,VpD!$C$2:$I$2,0))</f>
        <v>98</v>
      </c>
      <c r="R1386" s="16">
        <f t="shared" ca="1" si="282"/>
        <v>10.682</v>
      </c>
      <c r="S1386" s="14">
        <f t="shared" ca="1" si="283"/>
        <v>713701</v>
      </c>
      <c r="T1386" s="14">
        <f t="shared" ca="1" si="284"/>
        <v>6169520.3499999996</v>
      </c>
      <c r="U1386" s="14" t="str">
        <f t="shared" ca="1" si="285"/>
        <v>0A3F507E-163D-32B8-E044-0003BA298018</v>
      </c>
    </row>
    <row r="1387" spans="1:21" s="14" customFormat="1" x14ac:dyDescent="0.25">
      <c r="A1387" s="14">
        <f t="shared" si="273"/>
        <v>1387</v>
      </c>
      <c r="B1387" s="14" t="str">
        <f t="shared" ca="1" si="274"/>
        <v>C1715581-782C-4F03-B26B-5ADB991E6447</v>
      </c>
      <c r="C1387" s="14" t="str">
        <f t="shared" ca="1" si="275"/>
        <v>Mejsebo</v>
      </c>
      <c r="D1387" s="14" t="str">
        <f t="shared" ca="1" si="276"/>
        <v>25</v>
      </c>
      <c r="E1387" s="14" t="str">
        <f t="shared" ca="1" si="277"/>
        <v>6tf</v>
      </c>
      <c r="F1387" s="1">
        <f t="shared" ca="1" si="278"/>
        <v>130</v>
      </c>
      <c r="G1387" s="1">
        <f t="shared" ca="1" si="279"/>
        <v>109</v>
      </c>
      <c r="H1387" s="1">
        <f t="shared" ca="1" si="280"/>
        <v>1978</v>
      </c>
      <c r="I1387" s="1" t="str">
        <f ca="1">INDEX(Relationstabel!$C$3:$K$10,MATCH(INDIRECT($A$1&amp;"J"&amp;A1387),Relationstabel!$A$3:$A$10,0),MATCH(IFERROR(VALUE(INDIRECT($A$1&amp;"K"&amp;A1387)),0),Relationstabel!$C$1:$K$1,0))</f>
        <v>Fjernvarme/ Blokvarme</v>
      </c>
      <c r="J1387" s="1" t="str">
        <f ca="1">INDEX(Anvendelseskode!B:B,MATCH($F1387,Anvendelseskode!$A:$A,0))</f>
        <v>Række-, kæde-, dobbelthus (lodret adskillelse mellem enhederne)</v>
      </c>
      <c r="K1387" s="1" t="str">
        <f ca="1">INDEX(Anvendelseskode!C:C,MATCH($F1387,Anvendelseskode!$A:$A,0))</f>
        <v>Række-, kæde og dobbelthuse</v>
      </c>
      <c r="L1387" s="1" t="str">
        <f ca="1">INDEX(Anvendelseskode!D:D,MATCH($F1387,Anvendelseskode!$A:$A,0))</f>
        <v>Private husholdninger</v>
      </c>
      <c r="M1387" s="1" t="str">
        <f ca="1">IFERROR(INDEX(SBi!$2:$2,MATCH(H1387,SBi!$1:$1,1)),SBi!$K$2)</f>
        <v>1973-1978</v>
      </c>
      <c r="N1387" s="1">
        <f ca="1">INDEX(SBi!$C$3:$K$28,MATCH(F1387,SBi!$B$3:$B$28,0),MATCH(M1387,SBi!$C$2:$K$2,0))</f>
        <v>112.6</v>
      </c>
      <c r="O1387" s="16">
        <f t="shared" ca="1" si="281"/>
        <v>12.273399999999999</v>
      </c>
      <c r="P1387" s="16" t="str">
        <f ca="1">IFERROR(INDEX(VpD!$2:$2,MATCH(H1387,VpD!$1:$1,1)),VpD!$I$2)</f>
        <v>1973-1978</v>
      </c>
      <c r="Q1387" s="1">
        <f ca="1">INDEX(VpD!$C$3:$I$27,MATCH(F1387,VpD!$B$3:$B$27,0),MATCH(P1387,VpD!$C$2:$I$2,0))</f>
        <v>98</v>
      </c>
      <c r="R1387" s="16">
        <f t="shared" ca="1" si="282"/>
        <v>10.682</v>
      </c>
      <c r="S1387" s="14">
        <f t="shared" ca="1" si="283"/>
        <v>713686.24</v>
      </c>
      <c r="T1387" s="14">
        <f t="shared" ca="1" si="284"/>
        <v>6169643.8700000001</v>
      </c>
      <c r="U1387" s="14" t="str">
        <f t="shared" ca="1" si="285"/>
        <v>0A3F507E-1D44-32B8-E044-0003BA298018</v>
      </c>
    </row>
    <row r="1388" spans="1:21" s="14" customFormat="1" x14ac:dyDescent="0.25">
      <c r="A1388" s="14">
        <f t="shared" si="273"/>
        <v>1388</v>
      </c>
      <c r="B1388" s="14" t="str">
        <f t="shared" ca="1" si="274"/>
        <v>959F812C-2AF4-41E1-90BF-814D7C936FB1</v>
      </c>
      <c r="C1388" s="14" t="str">
        <f t="shared" ca="1" si="275"/>
        <v>Nørrebred</v>
      </c>
      <c r="D1388" s="14" t="str">
        <f t="shared" ca="1" si="276"/>
        <v>18</v>
      </c>
      <c r="E1388" s="14" t="str">
        <f t="shared" ca="1" si="277"/>
        <v>12gr</v>
      </c>
      <c r="F1388" s="1">
        <f t="shared" ca="1" si="278"/>
        <v>120</v>
      </c>
      <c r="G1388" s="1">
        <f t="shared" ca="1" si="279"/>
        <v>169</v>
      </c>
      <c r="H1388" s="1">
        <f t="shared" ca="1" si="280"/>
        <v>1988</v>
      </c>
      <c r="I1388" s="1" t="str">
        <f ca="1">INDEX(Relationstabel!$C$3:$K$10,MATCH(INDIRECT($A$1&amp;"J"&amp;A1388),Relationstabel!$A$3:$A$10,0),MATCH(IFERROR(VALUE(INDIRECT($A$1&amp;"K"&amp;A1388)),0),Relationstabel!$C$1:$K$1,0))</f>
        <v>Elvarme</v>
      </c>
      <c r="J1388" s="1" t="str">
        <f ca="1">INDEX(Anvendelseskode!B:B,MATCH($F1388,Anvendelseskode!$A:$A,0))</f>
        <v>Fritliggende enfamilieshus (parcelhus)</v>
      </c>
      <c r="K1388" s="1" t="str">
        <f ca="1">INDEX(Anvendelseskode!C:C,MATCH($F1388,Anvendelseskode!$A:$A,0))</f>
        <v>Parcelhuse</v>
      </c>
      <c r="L1388" s="1" t="str">
        <f ca="1">INDEX(Anvendelseskode!D:D,MATCH($F1388,Anvendelseskode!$A:$A,0))</f>
        <v>Private husholdninger</v>
      </c>
      <c r="M1388" s="1" t="str">
        <f ca="1">IFERROR(INDEX(SBi!$2:$2,MATCH(H1388,SBi!$1:$1,1)),SBi!$K$2)</f>
        <v>1979-1998</v>
      </c>
      <c r="N1388" s="1">
        <f ca="1">INDEX(SBi!$C$3:$K$28,MATCH(F1388,SBi!$B$3:$B$28,0),MATCH(M1388,SBi!$C$2:$K$2,0))</f>
        <v>105.4</v>
      </c>
      <c r="O1388" s="16">
        <f t="shared" ca="1" si="281"/>
        <v>17.812600000000003</v>
      </c>
      <c r="P1388" s="16" t="str">
        <f ca="1">IFERROR(INDEX(VpD!$2:$2,MATCH(H1388,VpD!$1:$1,1)),VpD!$I$2)</f>
        <v>1979-1998</v>
      </c>
      <c r="Q1388" s="1">
        <f ca="1">INDEX(VpD!$C$3:$I$27,MATCH(F1388,VpD!$B$3:$B$27,0),MATCH(P1388,VpD!$C$2:$I$2,0))</f>
        <v>90</v>
      </c>
      <c r="R1388" s="16">
        <f t="shared" ca="1" si="282"/>
        <v>15.21</v>
      </c>
      <c r="S1388" s="14">
        <f t="shared" ca="1" si="283"/>
        <v>711757.59</v>
      </c>
      <c r="T1388" s="14">
        <f t="shared" ca="1" si="284"/>
        <v>6171638.0099999998</v>
      </c>
      <c r="U1388" s="14" t="str">
        <f t="shared" ca="1" si="285"/>
        <v>0A3F507E-1E44-32B8-E044-0003BA298018</v>
      </c>
    </row>
    <row r="1389" spans="1:21" s="14" customFormat="1" x14ac:dyDescent="0.25">
      <c r="A1389" s="14">
        <f t="shared" si="273"/>
        <v>1389</v>
      </c>
      <c r="B1389" s="14" t="str">
        <f t="shared" ca="1" si="274"/>
        <v>07228A9D-59E5-4B09-B4D7-C684A74916B0</v>
      </c>
      <c r="C1389" s="14" t="str">
        <f t="shared" ca="1" si="275"/>
        <v>Rendsagervej</v>
      </c>
      <c r="D1389" s="14" t="str">
        <f t="shared" ca="1" si="276"/>
        <v>235</v>
      </c>
      <c r="E1389" s="14" t="str">
        <f t="shared" ca="1" si="277"/>
        <v>9la</v>
      </c>
      <c r="F1389" s="1">
        <f t="shared" ca="1" si="278"/>
        <v>120</v>
      </c>
      <c r="G1389" s="1">
        <f t="shared" ca="1" si="279"/>
        <v>109</v>
      </c>
      <c r="H1389" s="1">
        <f t="shared" ca="1" si="280"/>
        <v>1973</v>
      </c>
      <c r="I1389" s="1" t="str">
        <f ca="1">INDEX(Relationstabel!$C$3:$K$10,MATCH(INDIRECT($A$1&amp;"J"&amp;A1389),Relationstabel!$A$3:$A$10,0),MATCH(IFERROR(VALUE(INDIRECT($A$1&amp;"K"&amp;A1389)),0),Relationstabel!$C$1:$K$1,0))</f>
        <v>Olie</v>
      </c>
      <c r="J1389" s="1" t="str">
        <f ca="1">INDEX(Anvendelseskode!B:B,MATCH($F1389,Anvendelseskode!$A:$A,0))</f>
        <v>Fritliggende enfamilieshus (parcelhus)</v>
      </c>
      <c r="K1389" s="1" t="str">
        <f ca="1">INDEX(Anvendelseskode!C:C,MATCH($F1389,Anvendelseskode!$A:$A,0))</f>
        <v>Parcelhuse</v>
      </c>
      <c r="L1389" s="1" t="str">
        <f ca="1">INDEX(Anvendelseskode!D:D,MATCH($F1389,Anvendelseskode!$A:$A,0))</f>
        <v>Private husholdninger</v>
      </c>
      <c r="M1389" s="1" t="str">
        <f ca="1">IFERROR(INDEX(SBi!$2:$2,MATCH(H1389,SBi!$1:$1,1)),SBi!$K$2)</f>
        <v>1973-1978</v>
      </c>
      <c r="N1389" s="1">
        <f ca="1">INDEX(SBi!$C$3:$K$28,MATCH(F1389,SBi!$B$3:$B$28,0),MATCH(M1389,SBi!$C$2:$K$2,0))</f>
        <v>119.8</v>
      </c>
      <c r="O1389" s="16">
        <f t="shared" ca="1" si="281"/>
        <v>13.058199999999999</v>
      </c>
      <c r="P1389" s="16" t="str">
        <f ca="1">IFERROR(INDEX(VpD!$2:$2,MATCH(H1389,VpD!$1:$1,1)),VpD!$I$2)</f>
        <v>1973-1978</v>
      </c>
      <c r="Q1389" s="1">
        <f ca="1">INDEX(VpD!$C$3:$I$27,MATCH(F1389,VpD!$B$3:$B$27,0),MATCH(P1389,VpD!$C$2:$I$2,0))</f>
        <v>117</v>
      </c>
      <c r="R1389" s="16">
        <f t="shared" ca="1" si="282"/>
        <v>12.753</v>
      </c>
      <c r="S1389" s="14">
        <f t="shared" ca="1" si="283"/>
        <v>710767.75</v>
      </c>
      <c r="T1389" s="14">
        <f t="shared" ca="1" si="284"/>
        <v>6171986.29</v>
      </c>
      <c r="U1389" s="14" t="str">
        <f t="shared" ca="1" si="285"/>
        <v>0A3F507E-2047-32B8-E044-0003BA298018</v>
      </c>
    </row>
    <row r="1390" spans="1:21" s="14" customFormat="1" x14ac:dyDescent="0.25">
      <c r="A1390" s="14">
        <f t="shared" si="273"/>
        <v>1390</v>
      </c>
      <c r="B1390" s="14" t="str">
        <f t="shared" ca="1" si="274"/>
        <v>17E94666-632D-4D25-8A14-3B5D251B83EF</v>
      </c>
      <c r="C1390" s="14" t="str">
        <f t="shared" ca="1" si="275"/>
        <v>Gammelgårds Alle</v>
      </c>
      <c r="D1390" s="14" t="str">
        <f t="shared" ca="1" si="276"/>
        <v>31</v>
      </c>
      <c r="E1390" s="14" t="str">
        <f t="shared" ca="1" si="277"/>
        <v>3am</v>
      </c>
      <c r="F1390" s="1">
        <f t="shared" ca="1" si="278"/>
        <v>140</v>
      </c>
      <c r="G1390" s="1">
        <f t="shared" ca="1" si="279"/>
        <v>1578</v>
      </c>
      <c r="H1390" s="1">
        <f t="shared" ca="1" si="280"/>
        <v>1966</v>
      </c>
      <c r="I1390" s="1" t="str">
        <f ca="1">INDEX(Relationstabel!$C$3:$K$10,MATCH(INDIRECT($A$1&amp;"J"&amp;A1390),Relationstabel!$A$3:$A$10,0),MATCH(IFERROR(VALUE(INDIRECT($A$1&amp;"K"&amp;A1390)),0),Relationstabel!$C$1:$K$1,0))</f>
        <v>Fjernvarme/ Blokvarme</v>
      </c>
      <c r="J1390" s="1" t="str">
        <f ca="1">INDEX(Anvendelseskode!B:B,MATCH($F1390,Anvendelseskode!$A:$A,0))</f>
        <v>Etageboligbebyggelse</v>
      </c>
      <c r="K1390" s="1" t="str">
        <f ca="1">INDEX(Anvendelseskode!C:C,MATCH($F1390,Anvendelseskode!$A:$A,0))</f>
        <v>Etageboligbebyggelse</v>
      </c>
      <c r="L1390" s="1" t="str">
        <f ca="1">INDEX(Anvendelseskode!D:D,MATCH($F1390,Anvendelseskode!$A:$A,0))</f>
        <v>Private husholdninger</v>
      </c>
      <c r="M1390" s="1" t="str">
        <f ca="1">IFERROR(INDEX(SBi!$2:$2,MATCH(H1390,SBi!$1:$1,1)),SBi!$K$2)</f>
        <v>1961-1972</v>
      </c>
      <c r="N1390" s="1">
        <f ca="1">INDEX(SBi!$C$3:$K$28,MATCH(F1390,SBi!$B$3:$B$28,0),MATCH(M1390,SBi!$C$2:$K$2,0))</f>
        <v>132.30000000000001</v>
      </c>
      <c r="O1390" s="16">
        <f t="shared" ca="1" si="281"/>
        <v>208.76940000000002</v>
      </c>
      <c r="P1390" s="16" t="str">
        <f ca="1">IFERROR(INDEX(VpD!$2:$2,MATCH(H1390,VpD!$1:$1,1)),VpD!$I$2)</f>
        <v>1961-1972</v>
      </c>
      <c r="Q1390" s="1">
        <f ca="1">INDEX(VpD!$C$3:$I$27,MATCH(F1390,VpD!$B$3:$B$27,0),MATCH(P1390,VpD!$C$2:$I$2,0))</f>
        <v>126</v>
      </c>
      <c r="R1390" s="16">
        <f t="shared" ca="1" si="282"/>
        <v>198.828</v>
      </c>
      <c r="S1390" s="14">
        <f t="shared" ca="1" si="283"/>
        <v>712923.53</v>
      </c>
      <c r="T1390" s="14">
        <f t="shared" ca="1" si="284"/>
        <v>6169730.6900000004</v>
      </c>
      <c r="U1390" s="14" t="str">
        <f t="shared" ca="1" si="285"/>
        <v>0A3F507E-1735-32B8-E044-0003BA298018</v>
      </c>
    </row>
    <row r="1391" spans="1:21" s="14" customFormat="1" x14ac:dyDescent="0.25">
      <c r="A1391" s="14">
        <f t="shared" si="273"/>
        <v>1391</v>
      </c>
      <c r="B1391" s="14" t="str">
        <f t="shared" ca="1" si="274"/>
        <v>FF3F2E65-645D-43A1-AC20-843CCCD495C3</v>
      </c>
      <c r="C1391" s="14" t="str">
        <f t="shared" ca="1" si="275"/>
        <v>Kathrinebjergvej</v>
      </c>
      <c r="D1391" s="14" t="str">
        <f t="shared" ca="1" si="276"/>
        <v>25</v>
      </c>
      <c r="E1391" s="14" t="str">
        <f t="shared" ca="1" si="277"/>
        <v>11az</v>
      </c>
      <c r="F1391" s="1">
        <f t="shared" ca="1" si="278"/>
        <v>120</v>
      </c>
      <c r="G1391" s="1">
        <f t="shared" ca="1" si="279"/>
        <v>117</v>
      </c>
      <c r="H1391" s="1">
        <f t="shared" ca="1" si="280"/>
        <v>1979</v>
      </c>
      <c r="I1391" s="1" t="str">
        <f ca="1">INDEX(Relationstabel!$C$3:$K$10,MATCH(INDIRECT($A$1&amp;"J"&amp;A1391),Relationstabel!$A$3:$A$10,0),MATCH(IFERROR(VALUE(INDIRECT($A$1&amp;"K"&amp;A1391)),0),Relationstabel!$C$1:$K$1,0))</f>
        <v>Olie</v>
      </c>
      <c r="J1391" s="1" t="str">
        <f ca="1">INDEX(Anvendelseskode!B:B,MATCH($F1391,Anvendelseskode!$A:$A,0))</f>
        <v>Fritliggende enfamilieshus (parcelhus)</v>
      </c>
      <c r="K1391" s="1" t="str">
        <f ca="1">INDEX(Anvendelseskode!C:C,MATCH($F1391,Anvendelseskode!$A:$A,0))</f>
        <v>Parcelhuse</v>
      </c>
      <c r="L1391" s="1" t="str">
        <f ca="1">INDEX(Anvendelseskode!D:D,MATCH($F1391,Anvendelseskode!$A:$A,0))</f>
        <v>Private husholdninger</v>
      </c>
      <c r="M1391" s="1" t="str">
        <f ca="1">IFERROR(INDEX(SBi!$2:$2,MATCH(H1391,SBi!$1:$1,1)),SBi!$K$2)</f>
        <v>1979-1998</v>
      </c>
      <c r="N1391" s="1">
        <f ca="1">INDEX(SBi!$C$3:$K$28,MATCH(F1391,SBi!$B$3:$B$28,0),MATCH(M1391,SBi!$C$2:$K$2,0))</f>
        <v>105.4</v>
      </c>
      <c r="O1391" s="16">
        <f t="shared" ca="1" si="281"/>
        <v>12.331800000000001</v>
      </c>
      <c r="P1391" s="16" t="str">
        <f ca="1">IFERROR(INDEX(VpD!$2:$2,MATCH(H1391,VpD!$1:$1,1)),VpD!$I$2)</f>
        <v>1979-1998</v>
      </c>
      <c r="Q1391" s="1">
        <f ca="1">INDEX(VpD!$C$3:$I$27,MATCH(F1391,VpD!$B$3:$B$27,0),MATCH(P1391,VpD!$C$2:$I$2,0))</f>
        <v>90</v>
      </c>
      <c r="R1391" s="16">
        <f t="shared" ca="1" si="282"/>
        <v>10.53</v>
      </c>
      <c r="S1391" s="14">
        <f t="shared" ca="1" si="283"/>
        <v>712933.42</v>
      </c>
      <c r="T1391" s="14">
        <f t="shared" ca="1" si="284"/>
        <v>6168607.0999999996</v>
      </c>
      <c r="U1391" s="14" t="str">
        <f t="shared" ca="1" si="285"/>
        <v>0A3F507E-1B35-32B8-E044-0003BA298018</v>
      </c>
    </row>
    <row r="1392" spans="1:21" s="14" customFormat="1" x14ac:dyDescent="0.25">
      <c r="A1392" s="14">
        <f t="shared" si="273"/>
        <v>1392</v>
      </c>
      <c r="B1392" s="14" t="str">
        <f t="shared" ca="1" si="274"/>
        <v>9430E5B1-094D-45E4-BBC9-BFF8307A3647</v>
      </c>
      <c r="C1392" s="14" t="str">
        <f t="shared" ca="1" si="275"/>
        <v>Mejsebo</v>
      </c>
      <c r="D1392" s="14" t="str">
        <f t="shared" ca="1" si="276"/>
        <v>10</v>
      </c>
      <c r="E1392" s="14" t="str">
        <f t="shared" ca="1" si="277"/>
        <v>6rd</v>
      </c>
      <c r="F1392" s="1">
        <f t="shared" ca="1" si="278"/>
        <v>130</v>
      </c>
      <c r="G1392" s="1">
        <f t="shared" ca="1" si="279"/>
        <v>112</v>
      </c>
      <c r="H1392" s="1">
        <f t="shared" ca="1" si="280"/>
        <v>1978</v>
      </c>
      <c r="I1392" s="1" t="str">
        <f ca="1">INDEX(Relationstabel!$C$3:$K$10,MATCH(INDIRECT($A$1&amp;"J"&amp;A1392),Relationstabel!$A$3:$A$10,0),MATCH(IFERROR(VALUE(INDIRECT($A$1&amp;"K"&amp;A1392)),0),Relationstabel!$C$1:$K$1,0))</f>
        <v>Fjernvarme/ Blokvarme</v>
      </c>
      <c r="J1392" s="1" t="str">
        <f ca="1">INDEX(Anvendelseskode!B:B,MATCH($F1392,Anvendelseskode!$A:$A,0))</f>
        <v>Række-, kæde-, dobbelthus (lodret adskillelse mellem enhederne)</v>
      </c>
      <c r="K1392" s="1" t="str">
        <f ca="1">INDEX(Anvendelseskode!C:C,MATCH($F1392,Anvendelseskode!$A:$A,0))</f>
        <v>Række-, kæde og dobbelthuse</v>
      </c>
      <c r="L1392" s="1" t="str">
        <f ca="1">INDEX(Anvendelseskode!D:D,MATCH($F1392,Anvendelseskode!$A:$A,0))</f>
        <v>Private husholdninger</v>
      </c>
      <c r="M1392" s="1" t="str">
        <f ca="1">IFERROR(INDEX(SBi!$2:$2,MATCH(H1392,SBi!$1:$1,1)),SBi!$K$2)</f>
        <v>1973-1978</v>
      </c>
      <c r="N1392" s="1">
        <f ca="1">INDEX(SBi!$C$3:$K$28,MATCH(F1392,SBi!$B$3:$B$28,0),MATCH(M1392,SBi!$C$2:$K$2,0))</f>
        <v>112.6</v>
      </c>
      <c r="O1392" s="16">
        <f t="shared" ca="1" si="281"/>
        <v>12.611199999999998</v>
      </c>
      <c r="P1392" s="16" t="str">
        <f ca="1">IFERROR(INDEX(VpD!$2:$2,MATCH(H1392,VpD!$1:$1,1)),VpD!$I$2)</f>
        <v>1973-1978</v>
      </c>
      <c r="Q1392" s="1">
        <f ca="1">INDEX(VpD!$C$3:$I$27,MATCH(F1392,VpD!$B$3:$B$27,0),MATCH(P1392,VpD!$C$2:$I$2,0))</f>
        <v>98</v>
      </c>
      <c r="R1392" s="16">
        <f t="shared" ca="1" si="282"/>
        <v>10.976000000000001</v>
      </c>
      <c r="S1392" s="14">
        <f t="shared" ca="1" si="283"/>
        <v>713613.25</v>
      </c>
      <c r="T1392" s="14">
        <f t="shared" ca="1" si="284"/>
        <v>6169649.1399999997</v>
      </c>
      <c r="U1392" s="14" t="str">
        <f t="shared" ca="1" si="285"/>
        <v>0A3F507E-1D35-32B8-E044-0003BA298018</v>
      </c>
    </row>
    <row r="1393" spans="1:21" s="14" customFormat="1" x14ac:dyDescent="0.25">
      <c r="A1393" s="14">
        <f t="shared" si="273"/>
        <v>1393</v>
      </c>
      <c r="B1393" s="14" t="str">
        <f t="shared" ca="1" si="274"/>
        <v>535664D2-A4EE-4C40-9621-8EC48DE3181A</v>
      </c>
      <c r="C1393" s="14" t="str">
        <f t="shared" ca="1" si="275"/>
        <v>Nørrebred</v>
      </c>
      <c r="D1393" s="14" t="str">
        <f t="shared" ca="1" si="276"/>
        <v>3</v>
      </c>
      <c r="E1393" s="14" t="str">
        <f t="shared" ca="1" si="277"/>
        <v>12eg</v>
      </c>
      <c r="F1393" s="1">
        <f t="shared" ca="1" si="278"/>
        <v>120</v>
      </c>
      <c r="G1393" s="1">
        <f t="shared" ca="1" si="279"/>
        <v>182</v>
      </c>
      <c r="H1393" s="1">
        <f t="shared" ca="1" si="280"/>
        <v>1984</v>
      </c>
      <c r="I1393" s="1" t="str">
        <f ca="1">INDEX(Relationstabel!$C$3:$K$10,MATCH(INDIRECT($A$1&amp;"J"&amp;A1393),Relationstabel!$A$3:$A$10,0),MATCH(IFERROR(VALUE(INDIRECT($A$1&amp;"K"&amp;A1393)),0),Relationstabel!$C$1:$K$1,0))</f>
        <v>Naturgas</v>
      </c>
      <c r="J1393" s="1" t="str">
        <f ca="1">INDEX(Anvendelseskode!B:B,MATCH($F1393,Anvendelseskode!$A:$A,0))</f>
        <v>Fritliggende enfamilieshus (parcelhus)</v>
      </c>
      <c r="K1393" s="1" t="str">
        <f ca="1">INDEX(Anvendelseskode!C:C,MATCH($F1393,Anvendelseskode!$A:$A,0))</f>
        <v>Parcelhuse</v>
      </c>
      <c r="L1393" s="1" t="str">
        <f ca="1">INDEX(Anvendelseskode!D:D,MATCH($F1393,Anvendelseskode!$A:$A,0))</f>
        <v>Private husholdninger</v>
      </c>
      <c r="M1393" s="1" t="str">
        <f ca="1">IFERROR(INDEX(SBi!$2:$2,MATCH(H1393,SBi!$1:$1,1)),SBi!$K$2)</f>
        <v>1979-1998</v>
      </c>
      <c r="N1393" s="1">
        <f ca="1">INDEX(SBi!$C$3:$K$28,MATCH(F1393,SBi!$B$3:$B$28,0),MATCH(M1393,SBi!$C$2:$K$2,0))</f>
        <v>105.4</v>
      </c>
      <c r="O1393" s="16">
        <f t="shared" ca="1" si="281"/>
        <v>19.1828</v>
      </c>
      <c r="P1393" s="16" t="str">
        <f ca="1">IFERROR(INDEX(VpD!$2:$2,MATCH(H1393,VpD!$1:$1,1)),VpD!$I$2)</f>
        <v>1979-1998</v>
      </c>
      <c r="Q1393" s="1">
        <f ca="1">INDEX(VpD!$C$3:$I$27,MATCH(F1393,VpD!$B$3:$B$27,0),MATCH(P1393,VpD!$C$2:$I$2,0))</f>
        <v>90</v>
      </c>
      <c r="R1393" s="16">
        <f t="shared" ca="1" si="282"/>
        <v>16.38</v>
      </c>
      <c r="S1393" s="14">
        <f t="shared" ca="1" si="283"/>
        <v>711584.19</v>
      </c>
      <c r="T1393" s="14">
        <f t="shared" ca="1" si="284"/>
        <v>6171573.9500000002</v>
      </c>
      <c r="U1393" s="14" t="str">
        <f t="shared" ca="1" si="285"/>
        <v>0A3F507E-1E35-32B8-E044-0003BA298018</v>
      </c>
    </row>
    <row r="1394" spans="1:21" s="14" customFormat="1" x14ac:dyDescent="0.25">
      <c r="A1394" s="14">
        <f t="shared" si="273"/>
        <v>1394</v>
      </c>
      <c r="B1394" s="14" t="str">
        <f t="shared" ca="1" si="274"/>
        <v>5801A23E-D9CB-4880-BDFF-AB0A40808EB4</v>
      </c>
      <c r="C1394" s="14" t="str">
        <f t="shared" ca="1" si="275"/>
        <v>Søholmvej</v>
      </c>
      <c r="D1394" s="14" t="str">
        <f t="shared" ca="1" si="276"/>
        <v>3</v>
      </c>
      <c r="E1394" s="14" t="str">
        <f t="shared" ca="1" si="277"/>
        <v>6bv</v>
      </c>
      <c r="F1394" s="1">
        <f t="shared" ca="1" si="278"/>
        <v>120</v>
      </c>
      <c r="G1394" s="1">
        <f t="shared" ca="1" si="279"/>
        <v>139</v>
      </c>
      <c r="H1394" s="1">
        <f t="shared" ca="1" si="280"/>
        <v>1983</v>
      </c>
      <c r="I1394" s="1" t="str">
        <f ca="1">INDEX(Relationstabel!$C$3:$K$10,MATCH(INDIRECT($A$1&amp;"J"&amp;A1394),Relationstabel!$A$3:$A$10,0),MATCH(IFERROR(VALUE(INDIRECT($A$1&amp;"K"&amp;A1394)),0),Relationstabel!$C$1:$K$1,0))</f>
        <v>Naturgas</v>
      </c>
      <c r="J1394" s="1" t="str">
        <f ca="1">INDEX(Anvendelseskode!B:B,MATCH($F1394,Anvendelseskode!$A:$A,0))</f>
        <v>Fritliggende enfamilieshus (parcelhus)</v>
      </c>
      <c r="K1394" s="1" t="str">
        <f ca="1">INDEX(Anvendelseskode!C:C,MATCH($F1394,Anvendelseskode!$A:$A,0))</f>
        <v>Parcelhuse</v>
      </c>
      <c r="L1394" s="1" t="str">
        <f ca="1">INDEX(Anvendelseskode!D:D,MATCH($F1394,Anvendelseskode!$A:$A,0))</f>
        <v>Private husholdninger</v>
      </c>
      <c r="M1394" s="1" t="str">
        <f ca="1">IFERROR(INDEX(SBi!$2:$2,MATCH(H1394,SBi!$1:$1,1)),SBi!$K$2)</f>
        <v>1979-1998</v>
      </c>
      <c r="N1394" s="1">
        <f ca="1">INDEX(SBi!$C$3:$K$28,MATCH(F1394,SBi!$B$3:$B$28,0),MATCH(M1394,SBi!$C$2:$K$2,0))</f>
        <v>105.4</v>
      </c>
      <c r="O1394" s="16">
        <f t="shared" ca="1" si="281"/>
        <v>14.650600000000001</v>
      </c>
      <c r="P1394" s="16" t="str">
        <f ca="1">IFERROR(INDEX(VpD!$2:$2,MATCH(H1394,VpD!$1:$1,1)),VpD!$I$2)</f>
        <v>1979-1998</v>
      </c>
      <c r="Q1394" s="1">
        <f ca="1">INDEX(VpD!$C$3:$I$27,MATCH(F1394,VpD!$B$3:$B$27,0),MATCH(P1394,VpD!$C$2:$I$2,0))</f>
        <v>90</v>
      </c>
      <c r="R1394" s="16">
        <f t="shared" ca="1" si="282"/>
        <v>12.51</v>
      </c>
      <c r="S1394" s="14">
        <f t="shared" ca="1" si="283"/>
        <v>713353.8</v>
      </c>
      <c r="T1394" s="14">
        <f t="shared" ca="1" si="284"/>
        <v>6168582.1399999997</v>
      </c>
      <c r="U1394" s="14" t="str">
        <f t="shared" ca="1" si="285"/>
        <v>0A3F507E-2335-32B8-E044-0003BA298018</v>
      </c>
    </row>
    <row r="1395" spans="1:21" s="14" customFormat="1" x14ac:dyDescent="0.25">
      <c r="A1395" s="14">
        <f t="shared" si="273"/>
        <v>1395</v>
      </c>
      <c r="B1395" s="14" t="str">
        <f t="shared" ca="1" si="274"/>
        <v>C1C25AEE-1D31-4F19-9E54-349BA383701A</v>
      </c>
      <c r="C1395" s="14" t="str">
        <f t="shared" ca="1" si="275"/>
        <v>Ved Strandparken</v>
      </c>
      <c r="D1395" s="14" t="str">
        <f t="shared" ca="1" si="276"/>
        <v>6</v>
      </c>
      <c r="E1395" s="14" t="str">
        <f t="shared" ca="1" si="277"/>
        <v>24iv</v>
      </c>
      <c r="F1395" s="1">
        <f t="shared" ca="1" si="278"/>
        <v>130</v>
      </c>
      <c r="G1395" s="1">
        <f t="shared" ca="1" si="279"/>
        <v>103</v>
      </c>
      <c r="H1395" s="1">
        <f t="shared" ca="1" si="280"/>
        <v>2002</v>
      </c>
      <c r="I1395" s="1" t="str">
        <f ca="1">INDEX(Relationstabel!$C$3:$K$10,MATCH(INDIRECT($A$1&amp;"J"&amp;A1395),Relationstabel!$A$3:$A$10,0),MATCH(IFERROR(VALUE(INDIRECT($A$1&amp;"K"&amp;A1395)),0),Relationstabel!$C$1:$K$1,0))</f>
        <v>Naturgas</v>
      </c>
      <c r="J1395" s="1" t="str">
        <f ca="1">INDEX(Anvendelseskode!B:B,MATCH($F1395,Anvendelseskode!$A:$A,0))</f>
        <v>Række-, kæde-, dobbelthus (lodret adskillelse mellem enhederne)</v>
      </c>
      <c r="K1395" s="1" t="str">
        <f ca="1">INDEX(Anvendelseskode!C:C,MATCH($F1395,Anvendelseskode!$A:$A,0))</f>
        <v>Række-, kæde og dobbelthuse</v>
      </c>
      <c r="L1395" s="1" t="str">
        <f ca="1">INDEX(Anvendelseskode!D:D,MATCH($F1395,Anvendelseskode!$A:$A,0))</f>
        <v>Private husholdninger</v>
      </c>
      <c r="M1395" s="1" t="str">
        <f ca="1">IFERROR(INDEX(SBi!$2:$2,MATCH(H1395,SBi!$1:$1,1)),SBi!$K$2)</f>
        <v>1999-2006</v>
      </c>
      <c r="N1395" s="1">
        <f ca="1">INDEX(SBi!$C$3:$K$28,MATCH(F1395,SBi!$B$3:$B$28,0),MATCH(M1395,SBi!$C$2:$K$2,0))</f>
        <v>81.5</v>
      </c>
      <c r="O1395" s="16">
        <f t="shared" ca="1" si="281"/>
        <v>8.3945000000000007</v>
      </c>
      <c r="P1395" s="16" t="str">
        <f ca="1">IFERROR(INDEX(VpD!$2:$2,MATCH(H1395,VpD!$1:$1,1)),VpD!$I$2)</f>
        <v>&gt;1998</v>
      </c>
      <c r="Q1395" s="1">
        <f ca="1">INDEX(VpD!$C$3:$I$27,MATCH(F1395,VpD!$B$3:$B$27,0),MATCH(P1395,VpD!$C$2:$I$2,0))</f>
        <v>65</v>
      </c>
      <c r="R1395" s="16">
        <f t="shared" ca="1" si="282"/>
        <v>6.6950000000000003</v>
      </c>
      <c r="S1395" s="14">
        <f t="shared" ca="1" si="283"/>
        <v>713874.6</v>
      </c>
      <c r="T1395" s="14">
        <f t="shared" ca="1" si="284"/>
        <v>6168793.0800000001</v>
      </c>
      <c r="U1395" s="14" t="str">
        <f t="shared" ca="1" si="285"/>
        <v>0A3F507E-2431-32B8-E044-0003BA298018</v>
      </c>
    </row>
    <row r="1396" spans="1:21" s="14" customFormat="1" x14ac:dyDescent="0.25">
      <c r="A1396" s="14">
        <f t="shared" si="273"/>
        <v>1396</v>
      </c>
      <c r="B1396" s="14" t="str">
        <f t="shared" ca="1" si="274"/>
        <v>A1469906-CB55-46FE-98DC-C92FA6964070</v>
      </c>
      <c r="C1396" s="14" t="str">
        <f t="shared" ca="1" si="275"/>
        <v>Kathrinebjergvej</v>
      </c>
      <c r="D1396" s="14" t="str">
        <f t="shared" ca="1" si="276"/>
        <v>28</v>
      </c>
      <c r="E1396" s="14" t="str">
        <f t="shared" ca="1" si="277"/>
        <v>11c</v>
      </c>
      <c r="F1396" s="1">
        <f t="shared" ca="1" si="278"/>
        <v>120</v>
      </c>
      <c r="G1396" s="1">
        <f t="shared" ca="1" si="279"/>
        <v>161</v>
      </c>
      <c r="H1396" s="1">
        <f t="shared" ca="1" si="280"/>
        <v>1972</v>
      </c>
      <c r="I1396" s="1" t="str">
        <f ca="1">INDEX(Relationstabel!$C$3:$K$10,MATCH(INDIRECT($A$1&amp;"J"&amp;A1396),Relationstabel!$A$3:$A$10,0),MATCH(IFERROR(VALUE(INDIRECT($A$1&amp;"K"&amp;A1396)),0),Relationstabel!$C$1:$K$1,0))</f>
        <v>Naturgas</v>
      </c>
      <c r="J1396" s="1" t="str">
        <f ca="1">INDEX(Anvendelseskode!B:B,MATCH($F1396,Anvendelseskode!$A:$A,0))</f>
        <v>Fritliggende enfamilieshus (parcelhus)</v>
      </c>
      <c r="K1396" s="1" t="str">
        <f ca="1">INDEX(Anvendelseskode!C:C,MATCH($F1396,Anvendelseskode!$A:$A,0))</f>
        <v>Parcelhuse</v>
      </c>
      <c r="L1396" s="1" t="str">
        <f ca="1">INDEX(Anvendelseskode!D:D,MATCH($F1396,Anvendelseskode!$A:$A,0))</f>
        <v>Private husholdninger</v>
      </c>
      <c r="M1396" s="1" t="str">
        <f ca="1">IFERROR(INDEX(SBi!$2:$2,MATCH(H1396,SBi!$1:$1,1)),SBi!$K$2)</f>
        <v>1961-1972</v>
      </c>
      <c r="N1396" s="1">
        <f ca="1">INDEX(SBi!$C$3:$K$28,MATCH(F1396,SBi!$B$3:$B$28,0),MATCH(M1396,SBi!$C$2:$K$2,0))</f>
        <v>134.30000000000001</v>
      </c>
      <c r="O1396" s="16">
        <f t="shared" ca="1" si="281"/>
        <v>21.622300000000003</v>
      </c>
      <c r="P1396" s="16" t="str">
        <f ca="1">IFERROR(INDEX(VpD!$2:$2,MATCH(H1396,VpD!$1:$1,1)),VpD!$I$2)</f>
        <v>1961-1972</v>
      </c>
      <c r="Q1396" s="1">
        <f ca="1">INDEX(VpD!$C$3:$I$27,MATCH(F1396,VpD!$B$3:$B$27,0),MATCH(P1396,VpD!$C$2:$I$2,0))</f>
        <v>143</v>
      </c>
      <c r="R1396" s="16">
        <f t="shared" ca="1" si="282"/>
        <v>23.023</v>
      </c>
      <c r="S1396" s="14">
        <f t="shared" ca="1" si="283"/>
        <v>712891.98</v>
      </c>
      <c r="T1396" s="14">
        <f t="shared" ca="1" si="284"/>
        <v>6168646.8399999999</v>
      </c>
      <c r="U1396" s="14" t="str">
        <f t="shared" ca="1" si="285"/>
        <v>0A3F507E-1B38-32B8-E044-0003BA298018</v>
      </c>
    </row>
    <row r="1397" spans="1:21" s="14" customFormat="1" x14ac:dyDescent="0.25">
      <c r="A1397" s="14">
        <f t="shared" si="273"/>
        <v>1397</v>
      </c>
      <c r="B1397" s="14" t="str">
        <f t="shared" ca="1" si="274"/>
        <v>1A56B87D-2B1D-4B5E-BDDC-2BB820EB456C</v>
      </c>
      <c r="C1397" s="14" t="str">
        <f t="shared" ca="1" si="275"/>
        <v>Mejsebo</v>
      </c>
      <c r="D1397" s="14" t="str">
        <f t="shared" ca="1" si="276"/>
        <v>13</v>
      </c>
      <c r="E1397" s="14" t="str">
        <f t="shared" ca="1" si="277"/>
        <v>6tm</v>
      </c>
      <c r="F1397" s="1">
        <f t="shared" ca="1" si="278"/>
        <v>130</v>
      </c>
      <c r="G1397" s="1">
        <f t="shared" ca="1" si="279"/>
        <v>109</v>
      </c>
      <c r="H1397" s="1">
        <f t="shared" ca="1" si="280"/>
        <v>1978</v>
      </c>
      <c r="I1397" s="1" t="str">
        <f ca="1">INDEX(Relationstabel!$C$3:$K$10,MATCH(INDIRECT($A$1&amp;"J"&amp;A1397),Relationstabel!$A$3:$A$10,0),MATCH(IFERROR(VALUE(INDIRECT($A$1&amp;"K"&amp;A1397)),0),Relationstabel!$C$1:$K$1,0))</f>
        <v>Fjernvarme/ Blokvarme</v>
      </c>
      <c r="J1397" s="1" t="str">
        <f ca="1">INDEX(Anvendelseskode!B:B,MATCH($F1397,Anvendelseskode!$A:$A,0))</f>
        <v>Række-, kæde-, dobbelthus (lodret adskillelse mellem enhederne)</v>
      </c>
      <c r="K1397" s="1" t="str">
        <f ca="1">INDEX(Anvendelseskode!C:C,MATCH($F1397,Anvendelseskode!$A:$A,0))</f>
        <v>Række-, kæde og dobbelthuse</v>
      </c>
      <c r="L1397" s="1" t="str">
        <f ca="1">INDEX(Anvendelseskode!D:D,MATCH($F1397,Anvendelseskode!$A:$A,0))</f>
        <v>Private husholdninger</v>
      </c>
      <c r="M1397" s="1" t="str">
        <f ca="1">IFERROR(INDEX(SBi!$2:$2,MATCH(H1397,SBi!$1:$1,1)),SBi!$K$2)</f>
        <v>1973-1978</v>
      </c>
      <c r="N1397" s="1">
        <f ca="1">INDEX(SBi!$C$3:$K$28,MATCH(F1397,SBi!$B$3:$B$28,0),MATCH(M1397,SBi!$C$2:$K$2,0))</f>
        <v>112.6</v>
      </c>
      <c r="O1397" s="16">
        <f t="shared" ca="1" si="281"/>
        <v>12.273399999999999</v>
      </c>
      <c r="P1397" s="16" t="str">
        <f ca="1">IFERROR(INDEX(VpD!$2:$2,MATCH(H1397,VpD!$1:$1,1)),VpD!$I$2)</f>
        <v>1973-1978</v>
      </c>
      <c r="Q1397" s="1">
        <f ca="1">INDEX(VpD!$C$3:$I$27,MATCH(F1397,VpD!$B$3:$B$27,0),MATCH(P1397,VpD!$C$2:$I$2,0))</f>
        <v>98</v>
      </c>
      <c r="R1397" s="16">
        <f t="shared" ca="1" si="282"/>
        <v>10.682</v>
      </c>
      <c r="S1397" s="14">
        <f t="shared" ca="1" si="283"/>
        <v>713718.58</v>
      </c>
      <c r="T1397" s="14">
        <f t="shared" ca="1" si="284"/>
        <v>6169663.7300000004</v>
      </c>
      <c r="U1397" s="14" t="str">
        <f t="shared" ca="1" si="285"/>
        <v>0A3F507E-1D38-32B8-E044-0003BA298018</v>
      </c>
    </row>
    <row r="1398" spans="1:21" s="14" customFormat="1" x14ac:dyDescent="0.25">
      <c r="A1398" s="14">
        <f t="shared" si="273"/>
        <v>1398</v>
      </c>
      <c r="B1398" s="14" t="str">
        <f t="shared" ca="1" si="274"/>
        <v>82E72570-5980-4563-88CF-D74C646B7BF7</v>
      </c>
      <c r="C1398" s="14" t="str">
        <f t="shared" ca="1" si="275"/>
        <v>Nørrebred</v>
      </c>
      <c r="D1398" s="14" t="str">
        <f t="shared" ca="1" si="276"/>
        <v>6</v>
      </c>
      <c r="E1398" s="14" t="str">
        <f t="shared" ca="1" si="277"/>
        <v>12gv</v>
      </c>
      <c r="F1398" s="1">
        <f t="shared" ca="1" si="278"/>
        <v>120</v>
      </c>
      <c r="G1398" s="1">
        <f t="shared" ca="1" si="279"/>
        <v>147</v>
      </c>
      <c r="H1398" s="1">
        <f t="shared" ca="1" si="280"/>
        <v>1971</v>
      </c>
      <c r="I1398" s="1" t="str">
        <f ca="1">INDEX(Relationstabel!$C$3:$K$10,MATCH(INDIRECT($A$1&amp;"J"&amp;A1398),Relationstabel!$A$3:$A$10,0),MATCH(IFERROR(VALUE(INDIRECT($A$1&amp;"K"&amp;A1398)),0),Relationstabel!$C$1:$K$1,0))</f>
        <v>Naturgas</v>
      </c>
      <c r="J1398" s="1" t="str">
        <f ca="1">INDEX(Anvendelseskode!B:B,MATCH($F1398,Anvendelseskode!$A:$A,0))</f>
        <v>Fritliggende enfamilieshus (parcelhus)</v>
      </c>
      <c r="K1398" s="1" t="str">
        <f ca="1">INDEX(Anvendelseskode!C:C,MATCH($F1398,Anvendelseskode!$A:$A,0))</f>
        <v>Parcelhuse</v>
      </c>
      <c r="L1398" s="1" t="str">
        <f ca="1">INDEX(Anvendelseskode!D:D,MATCH($F1398,Anvendelseskode!$A:$A,0))</f>
        <v>Private husholdninger</v>
      </c>
      <c r="M1398" s="1" t="str">
        <f ca="1">IFERROR(INDEX(SBi!$2:$2,MATCH(H1398,SBi!$1:$1,1)),SBi!$K$2)</f>
        <v>1961-1972</v>
      </c>
      <c r="N1398" s="1">
        <f ca="1">INDEX(SBi!$C$3:$K$28,MATCH(F1398,SBi!$B$3:$B$28,0),MATCH(M1398,SBi!$C$2:$K$2,0))</f>
        <v>134.30000000000001</v>
      </c>
      <c r="O1398" s="16">
        <f t="shared" ca="1" si="281"/>
        <v>19.742100000000001</v>
      </c>
      <c r="P1398" s="16" t="str">
        <f ca="1">IFERROR(INDEX(VpD!$2:$2,MATCH(H1398,VpD!$1:$1,1)),VpD!$I$2)</f>
        <v>1961-1972</v>
      </c>
      <c r="Q1398" s="1">
        <f ca="1">INDEX(VpD!$C$3:$I$27,MATCH(F1398,VpD!$B$3:$B$27,0),MATCH(P1398,VpD!$C$2:$I$2,0))</f>
        <v>143</v>
      </c>
      <c r="R1398" s="16">
        <f t="shared" ca="1" si="282"/>
        <v>21.021000000000001</v>
      </c>
      <c r="S1398" s="14">
        <f t="shared" ca="1" si="283"/>
        <v>711690.25</v>
      </c>
      <c r="T1398" s="14">
        <f t="shared" ca="1" si="284"/>
        <v>6171593.8300000001</v>
      </c>
      <c r="U1398" s="14" t="str">
        <f t="shared" ca="1" si="285"/>
        <v>0A3F507E-1E38-32B8-E044-0003BA298018</v>
      </c>
    </row>
    <row r="1399" spans="1:21" s="14" customFormat="1" x14ac:dyDescent="0.25">
      <c r="A1399" s="14">
        <f t="shared" si="273"/>
        <v>1399</v>
      </c>
      <c r="B1399" s="14" t="str">
        <f t="shared" ca="1" si="274"/>
        <v>13BB16A5-1AA4-4E72-914B-BAFB82D74289</v>
      </c>
      <c r="C1399" s="14" t="str">
        <f t="shared" ca="1" si="275"/>
        <v>Syvhøjvænge</v>
      </c>
      <c r="D1399" s="14" t="str">
        <f t="shared" ca="1" si="276"/>
        <v>11</v>
      </c>
      <c r="E1399" s="14" t="str">
        <f t="shared" ca="1" si="277"/>
        <v>12fk</v>
      </c>
      <c r="F1399" s="1">
        <f t="shared" ca="1" si="278"/>
        <v>120</v>
      </c>
      <c r="G1399" s="1">
        <f t="shared" ca="1" si="279"/>
        <v>182</v>
      </c>
      <c r="H1399" s="1">
        <f t="shared" ca="1" si="280"/>
        <v>2003</v>
      </c>
      <c r="I1399" s="1" t="str">
        <f ca="1">INDEX(Relationstabel!$C$3:$K$10,MATCH(INDIRECT($A$1&amp;"J"&amp;A1399),Relationstabel!$A$3:$A$10,0),MATCH(IFERROR(VALUE(INDIRECT($A$1&amp;"K"&amp;A1399)),0),Relationstabel!$C$1:$K$1,0))</f>
        <v>Naturgas</v>
      </c>
      <c r="J1399" s="1" t="str">
        <f ca="1">INDEX(Anvendelseskode!B:B,MATCH($F1399,Anvendelseskode!$A:$A,0))</f>
        <v>Fritliggende enfamilieshus (parcelhus)</v>
      </c>
      <c r="K1399" s="1" t="str">
        <f ca="1">INDEX(Anvendelseskode!C:C,MATCH($F1399,Anvendelseskode!$A:$A,0))</f>
        <v>Parcelhuse</v>
      </c>
      <c r="L1399" s="1" t="str">
        <f ca="1">INDEX(Anvendelseskode!D:D,MATCH($F1399,Anvendelseskode!$A:$A,0))</f>
        <v>Private husholdninger</v>
      </c>
      <c r="M1399" s="1" t="str">
        <f ca="1">IFERROR(INDEX(SBi!$2:$2,MATCH(H1399,SBi!$1:$1,1)),SBi!$K$2)</f>
        <v>1999-2006</v>
      </c>
      <c r="N1399" s="1">
        <f ca="1">INDEX(SBi!$C$3:$K$28,MATCH(F1399,SBi!$B$3:$B$28,0),MATCH(M1399,SBi!$C$2:$K$2,0))</f>
        <v>83.9</v>
      </c>
      <c r="O1399" s="16">
        <f t="shared" ca="1" si="281"/>
        <v>15.269800000000002</v>
      </c>
      <c r="P1399" s="16" t="str">
        <f ca="1">IFERROR(INDEX(VpD!$2:$2,MATCH(H1399,VpD!$1:$1,1)),VpD!$I$2)</f>
        <v>&gt;1998</v>
      </c>
      <c r="Q1399" s="1">
        <f ca="1">INDEX(VpD!$C$3:$I$27,MATCH(F1399,VpD!$B$3:$B$27,0),MATCH(P1399,VpD!$C$2:$I$2,0))</f>
        <v>72</v>
      </c>
      <c r="R1399" s="16">
        <f t="shared" ca="1" si="282"/>
        <v>13.103999999999999</v>
      </c>
      <c r="S1399" s="14">
        <f t="shared" ca="1" si="283"/>
        <v>711836.17</v>
      </c>
      <c r="T1399" s="14">
        <f t="shared" ca="1" si="284"/>
        <v>6171610.3300000001</v>
      </c>
      <c r="U1399" s="14" t="str">
        <f t="shared" ca="1" si="285"/>
        <v>0A3F507E-2240-32B8-E044-0003BA298018</v>
      </c>
    </row>
    <row r="1400" spans="1:21" s="14" customFormat="1" x14ac:dyDescent="0.25">
      <c r="A1400" s="14">
        <f t="shared" si="273"/>
        <v>1400</v>
      </c>
      <c r="B1400" s="14" t="str">
        <f t="shared" ca="1" si="274"/>
        <v>AAB80971-A5E5-41FE-8680-7DBF9C71CE41</v>
      </c>
      <c r="C1400" s="14" t="str">
        <f t="shared" ca="1" si="275"/>
        <v>Vejlegårdsparken</v>
      </c>
      <c r="D1400" s="14" t="str">
        <f t="shared" ca="1" si="276"/>
        <v>14</v>
      </c>
      <c r="E1400" s="14" t="str">
        <f t="shared" ca="1" si="277"/>
        <v>3æ</v>
      </c>
      <c r="F1400" s="1">
        <f t="shared" ca="1" si="278"/>
        <v>140</v>
      </c>
      <c r="G1400" s="1">
        <f t="shared" ca="1" si="279"/>
        <v>3228</v>
      </c>
      <c r="H1400" s="1">
        <f t="shared" ca="1" si="280"/>
        <v>1966</v>
      </c>
      <c r="I1400" s="1" t="str">
        <f ca="1">INDEX(Relationstabel!$C$3:$K$10,MATCH(INDIRECT($A$1&amp;"J"&amp;A1400),Relationstabel!$A$3:$A$10,0),MATCH(IFERROR(VALUE(INDIRECT($A$1&amp;"K"&amp;A1400)),0),Relationstabel!$C$1:$K$1,0))</f>
        <v>Fjernvarme/ Blokvarme</v>
      </c>
      <c r="J1400" s="1" t="str">
        <f ca="1">INDEX(Anvendelseskode!B:B,MATCH($F1400,Anvendelseskode!$A:$A,0))</f>
        <v>Etageboligbebyggelse</v>
      </c>
      <c r="K1400" s="1" t="str">
        <f ca="1">INDEX(Anvendelseskode!C:C,MATCH($F1400,Anvendelseskode!$A:$A,0))</f>
        <v>Etageboligbebyggelse</v>
      </c>
      <c r="L1400" s="1" t="str">
        <f ca="1">INDEX(Anvendelseskode!D:D,MATCH($F1400,Anvendelseskode!$A:$A,0))</f>
        <v>Private husholdninger</v>
      </c>
      <c r="M1400" s="1" t="str">
        <f ca="1">IFERROR(INDEX(SBi!$2:$2,MATCH(H1400,SBi!$1:$1,1)),SBi!$K$2)</f>
        <v>1961-1972</v>
      </c>
      <c r="N1400" s="1">
        <f ca="1">INDEX(SBi!$C$3:$K$28,MATCH(F1400,SBi!$B$3:$B$28,0),MATCH(M1400,SBi!$C$2:$K$2,0))</f>
        <v>132.30000000000001</v>
      </c>
      <c r="O1400" s="16">
        <f t="shared" ca="1" si="281"/>
        <v>427.06440000000003</v>
      </c>
      <c r="P1400" s="16" t="str">
        <f ca="1">IFERROR(INDEX(VpD!$2:$2,MATCH(H1400,VpD!$1:$1,1)),VpD!$I$2)</f>
        <v>1961-1972</v>
      </c>
      <c r="Q1400" s="1">
        <f ca="1">INDEX(VpD!$C$3:$I$27,MATCH(F1400,VpD!$B$3:$B$27,0),MATCH(P1400,VpD!$C$2:$I$2,0))</f>
        <v>126</v>
      </c>
      <c r="R1400" s="16">
        <f t="shared" ca="1" si="282"/>
        <v>406.72800000000001</v>
      </c>
      <c r="S1400" s="14">
        <f t="shared" ca="1" si="283"/>
        <v>713061.18</v>
      </c>
      <c r="T1400" s="14">
        <f t="shared" ca="1" si="284"/>
        <v>6169493.2199999997</v>
      </c>
      <c r="U1400" s="14" t="str">
        <f t="shared" ca="1" si="285"/>
        <v>0A3F507E-2440-32B8-E044-0003BA298018</v>
      </c>
    </row>
    <row r="1401" spans="1:21" s="14" customFormat="1" x14ac:dyDescent="0.25">
      <c r="A1401" s="14">
        <f t="shared" si="273"/>
        <v>1401</v>
      </c>
      <c r="B1401" s="14" t="str">
        <f t="shared" ca="1" si="274"/>
        <v>9B4FC80B-7048-4302-9C09-D58D84875EA5</v>
      </c>
      <c r="C1401" s="14" t="str">
        <f t="shared" ca="1" si="275"/>
        <v>Bellishaven</v>
      </c>
      <c r="D1401" s="14" t="str">
        <f t="shared" ca="1" si="276"/>
        <v>33</v>
      </c>
      <c r="E1401" s="14" t="str">
        <f t="shared" ca="1" si="277"/>
        <v>27s</v>
      </c>
      <c r="F1401" s="1">
        <f t="shared" ca="1" si="278"/>
        <v>130</v>
      </c>
      <c r="G1401" s="1">
        <f t="shared" ca="1" si="279"/>
        <v>88</v>
      </c>
      <c r="H1401" s="1">
        <f t="shared" ca="1" si="280"/>
        <v>1993</v>
      </c>
      <c r="I1401" s="1" t="str">
        <f ca="1">INDEX(Relationstabel!$C$3:$K$10,MATCH(INDIRECT($A$1&amp;"J"&amp;A1401),Relationstabel!$A$3:$A$10,0),MATCH(IFERROR(VALUE(INDIRECT($A$1&amp;"K"&amp;A1401)),0),Relationstabel!$C$1:$K$1,0))</f>
        <v>Fjernvarme/ Blokvarme</v>
      </c>
      <c r="J1401" s="1" t="str">
        <f ca="1">INDEX(Anvendelseskode!B:B,MATCH($F1401,Anvendelseskode!$A:$A,0))</f>
        <v>Række-, kæde-, dobbelthus (lodret adskillelse mellem enhederne)</v>
      </c>
      <c r="K1401" s="1" t="str">
        <f ca="1">INDEX(Anvendelseskode!C:C,MATCH($F1401,Anvendelseskode!$A:$A,0))</f>
        <v>Række-, kæde og dobbelthuse</v>
      </c>
      <c r="L1401" s="1" t="str">
        <f ca="1">INDEX(Anvendelseskode!D:D,MATCH($F1401,Anvendelseskode!$A:$A,0))</f>
        <v>Private husholdninger</v>
      </c>
      <c r="M1401" s="1" t="str">
        <f ca="1">IFERROR(INDEX(SBi!$2:$2,MATCH(H1401,SBi!$1:$1,1)),SBi!$K$2)</f>
        <v>1979-1998</v>
      </c>
      <c r="N1401" s="1">
        <f ca="1">INDEX(SBi!$C$3:$K$28,MATCH(F1401,SBi!$B$3:$B$28,0),MATCH(M1401,SBi!$C$2:$K$2,0))</f>
        <v>96.8</v>
      </c>
      <c r="O1401" s="16">
        <f t="shared" ca="1" si="281"/>
        <v>8.5183999999999997</v>
      </c>
      <c r="P1401" s="16" t="str">
        <f ca="1">IFERROR(INDEX(VpD!$2:$2,MATCH(H1401,VpD!$1:$1,1)),VpD!$I$2)</f>
        <v>1979-1998</v>
      </c>
      <c r="Q1401" s="1">
        <f ca="1">INDEX(VpD!$C$3:$I$27,MATCH(F1401,VpD!$B$3:$B$27,0),MATCH(P1401,VpD!$C$2:$I$2,0))</f>
        <v>74</v>
      </c>
      <c r="R1401" s="16">
        <f t="shared" ca="1" si="282"/>
        <v>6.5119999999999996</v>
      </c>
      <c r="S1401" s="14">
        <f t="shared" ca="1" si="283"/>
        <v>711588.06</v>
      </c>
      <c r="T1401" s="14">
        <f t="shared" ca="1" si="284"/>
        <v>6172445</v>
      </c>
      <c r="U1401" s="14" t="str">
        <f t="shared" ca="1" si="285"/>
        <v>0A3F507E-1529-32B8-E044-0003BA298018</v>
      </c>
    </row>
    <row r="1402" spans="1:21" s="14" customFormat="1" x14ac:dyDescent="0.25">
      <c r="A1402" s="14">
        <f t="shared" si="273"/>
        <v>1402</v>
      </c>
      <c r="B1402" s="14" t="str">
        <f t="shared" ca="1" si="274"/>
        <v>6B859EDC-BA54-48D6-859D-3E2CF09F0D83</v>
      </c>
      <c r="C1402" s="14" t="str">
        <f t="shared" ca="1" si="275"/>
        <v>Kathrinebjergvej</v>
      </c>
      <c r="D1402" s="14" t="str">
        <f t="shared" ca="1" si="276"/>
        <v>17</v>
      </c>
      <c r="E1402" s="14" t="str">
        <f t="shared" ca="1" si="277"/>
        <v>11bd</v>
      </c>
      <c r="F1402" s="1">
        <f t="shared" ca="1" si="278"/>
        <v>120</v>
      </c>
      <c r="G1402" s="1">
        <f t="shared" ca="1" si="279"/>
        <v>87</v>
      </c>
      <c r="H1402" s="1">
        <f t="shared" ca="1" si="280"/>
        <v>1980</v>
      </c>
      <c r="I1402" s="1" t="str">
        <f ca="1">INDEX(Relationstabel!$C$3:$K$10,MATCH(INDIRECT($A$1&amp;"J"&amp;A1402),Relationstabel!$A$3:$A$10,0),MATCH(IFERROR(VALUE(INDIRECT($A$1&amp;"K"&amp;A1402)),0),Relationstabel!$C$1:$K$1,0))</f>
        <v>Naturgas</v>
      </c>
      <c r="J1402" s="1" t="str">
        <f ca="1">INDEX(Anvendelseskode!B:B,MATCH($F1402,Anvendelseskode!$A:$A,0))</f>
        <v>Fritliggende enfamilieshus (parcelhus)</v>
      </c>
      <c r="K1402" s="1" t="str">
        <f ca="1">INDEX(Anvendelseskode!C:C,MATCH($F1402,Anvendelseskode!$A:$A,0))</f>
        <v>Parcelhuse</v>
      </c>
      <c r="L1402" s="1" t="str">
        <f ca="1">INDEX(Anvendelseskode!D:D,MATCH($F1402,Anvendelseskode!$A:$A,0))</f>
        <v>Private husholdninger</v>
      </c>
      <c r="M1402" s="1" t="str">
        <f ca="1">IFERROR(INDEX(SBi!$2:$2,MATCH(H1402,SBi!$1:$1,1)),SBi!$K$2)</f>
        <v>1979-1998</v>
      </c>
      <c r="N1402" s="1">
        <f ca="1">INDEX(SBi!$C$3:$K$28,MATCH(F1402,SBi!$B$3:$B$28,0),MATCH(M1402,SBi!$C$2:$K$2,0))</f>
        <v>105.4</v>
      </c>
      <c r="O1402" s="16">
        <f t="shared" ca="1" si="281"/>
        <v>9.1698000000000004</v>
      </c>
      <c r="P1402" s="16" t="str">
        <f ca="1">IFERROR(INDEX(VpD!$2:$2,MATCH(H1402,VpD!$1:$1,1)),VpD!$I$2)</f>
        <v>1979-1998</v>
      </c>
      <c r="Q1402" s="1">
        <f ca="1">INDEX(VpD!$C$3:$I$27,MATCH(F1402,VpD!$B$3:$B$27,0),MATCH(P1402,VpD!$C$2:$I$2,0))</f>
        <v>90</v>
      </c>
      <c r="R1402" s="16">
        <f t="shared" ca="1" si="282"/>
        <v>7.83</v>
      </c>
      <c r="S1402" s="14">
        <f t="shared" ca="1" si="283"/>
        <v>712982.33</v>
      </c>
      <c r="T1402" s="14">
        <f t="shared" ca="1" si="284"/>
        <v>6168546.54</v>
      </c>
      <c r="U1402" s="14" t="str">
        <f t="shared" ca="1" si="285"/>
        <v>0A3F507E-1B2D-32B8-E044-0003BA298018</v>
      </c>
    </row>
    <row r="1403" spans="1:21" s="14" customFormat="1" x14ac:dyDescent="0.25">
      <c r="A1403" s="14">
        <f t="shared" si="273"/>
        <v>1403</v>
      </c>
      <c r="B1403" s="14" t="str">
        <f t="shared" ca="1" si="274"/>
        <v>7913B2A3-52DD-4546-9C33-BB49FD00CAB1</v>
      </c>
      <c r="C1403" s="14" t="str">
        <f t="shared" ca="1" si="275"/>
        <v>Løvenborgvej</v>
      </c>
      <c r="D1403" s="14" t="str">
        <f t="shared" ca="1" si="276"/>
        <v>13</v>
      </c>
      <c r="E1403" s="14" t="str">
        <f t="shared" ca="1" si="277"/>
        <v>24as</v>
      </c>
      <c r="F1403" s="1">
        <f t="shared" ca="1" si="278"/>
        <v>120</v>
      </c>
      <c r="G1403" s="1">
        <f t="shared" ca="1" si="279"/>
        <v>183</v>
      </c>
      <c r="H1403" s="1">
        <f t="shared" ca="1" si="280"/>
        <v>2015</v>
      </c>
      <c r="I1403" s="1" t="str">
        <f ca="1">INDEX(Relationstabel!$C$3:$K$10,MATCH(INDIRECT($A$1&amp;"J"&amp;A1403),Relationstabel!$A$3:$A$10,0),MATCH(IFERROR(VALUE(INDIRECT($A$1&amp;"K"&amp;A1403)),0),Relationstabel!$C$1:$K$1,0))</f>
        <v>Naturgas</v>
      </c>
      <c r="J1403" s="1" t="str">
        <f ca="1">INDEX(Anvendelseskode!B:B,MATCH($F1403,Anvendelseskode!$A:$A,0))</f>
        <v>Fritliggende enfamilieshus (parcelhus)</v>
      </c>
      <c r="K1403" s="1" t="str">
        <f ca="1">INDEX(Anvendelseskode!C:C,MATCH($F1403,Anvendelseskode!$A:$A,0))</f>
        <v>Parcelhuse</v>
      </c>
      <c r="L1403" s="1" t="str">
        <f ca="1">INDEX(Anvendelseskode!D:D,MATCH($F1403,Anvendelseskode!$A:$A,0))</f>
        <v>Private husholdninger</v>
      </c>
      <c r="M1403" s="1" t="str">
        <f ca="1">IFERROR(INDEX(SBi!$2:$2,MATCH(H1403,SBi!$1:$1,1)),SBi!$K$2)</f>
        <v>Efter 2006</v>
      </c>
      <c r="N1403" s="1">
        <f ca="1">INDEX(SBi!$C$3:$K$28,MATCH(F1403,SBi!$B$3:$B$28,0),MATCH(M1403,SBi!$C$2:$K$2,0))</f>
        <v>67.3</v>
      </c>
      <c r="O1403" s="16">
        <f t="shared" ca="1" si="281"/>
        <v>12.315899999999999</v>
      </c>
      <c r="P1403" s="16" t="str">
        <f ca="1">IFERROR(INDEX(VpD!$2:$2,MATCH(H1403,VpD!$1:$1,1)),VpD!$I$2)</f>
        <v>&gt;1998</v>
      </c>
      <c r="Q1403" s="1">
        <f ca="1">INDEX(VpD!$C$3:$I$27,MATCH(F1403,VpD!$B$3:$B$27,0),MATCH(P1403,VpD!$C$2:$I$2,0))</f>
        <v>72</v>
      </c>
      <c r="R1403" s="16">
        <f t="shared" ca="1" si="282"/>
        <v>13.176</v>
      </c>
      <c r="S1403" s="14">
        <f t="shared" ca="1" si="283"/>
        <v>714160.67</v>
      </c>
      <c r="T1403" s="14">
        <f t="shared" ca="1" si="284"/>
        <v>6168654.9400000004</v>
      </c>
      <c r="U1403" s="14" t="str">
        <f t="shared" ca="1" si="285"/>
        <v>0A3F507E-1D2D-32B8-E044-0003BA298018</v>
      </c>
    </row>
    <row r="1404" spans="1:21" s="14" customFormat="1" x14ac:dyDescent="0.25">
      <c r="A1404" s="14">
        <f t="shared" si="273"/>
        <v>1404</v>
      </c>
      <c r="B1404" s="14" t="str">
        <f t="shared" ca="1" si="274"/>
        <v>26081E7C-1962-4197-8E4D-7AA3DF7BFD03</v>
      </c>
      <c r="C1404" s="14" t="str">
        <f t="shared" ca="1" si="275"/>
        <v>Næsbyholmsvej</v>
      </c>
      <c r="D1404" s="14" t="str">
        <f t="shared" ca="1" si="276"/>
        <v>11</v>
      </c>
      <c r="E1404" s="14" t="str">
        <f t="shared" ca="1" si="277"/>
        <v>6cd</v>
      </c>
      <c r="F1404" s="1">
        <f t="shared" ca="1" si="278"/>
        <v>120</v>
      </c>
      <c r="G1404" s="1">
        <f t="shared" ca="1" si="279"/>
        <v>166</v>
      </c>
      <c r="H1404" s="1">
        <f t="shared" ca="1" si="280"/>
        <v>1998</v>
      </c>
      <c r="I1404" s="1" t="str">
        <f ca="1">INDEX(Relationstabel!$C$3:$K$10,MATCH(INDIRECT($A$1&amp;"J"&amp;A1404),Relationstabel!$A$3:$A$10,0),MATCH(IFERROR(VALUE(INDIRECT($A$1&amp;"K"&amp;A1404)),0),Relationstabel!$C$1:$K$1,0))</f>
        <v>Elvarme</v>
      </c>
      <c r="J1404" s="1" t="str">
        <f ca="1">INDEX(Anvendelseskode!B:B,MATCH($F1404,Anvendelseskode!$A:$A,0))</f>
        <v>Fritliggende enfamilieshus (parcelhus)</v>
      </c>
      <c r="K1404" s="1" t="str">
        <f ca="1">INDEX(Anvendelseskode!C:C,MATCH($F1404,Anvendelseskode!$A:$A,0))</f>
        <v>Parcelhuse</v>
      </c>
      <c r="L1404" s="1" t="str">
        <f ca="1">INDEX(Anvendelseskode!D:D,MATCH($F1404,Anvendelseskode!$A:$A,0))</f>
        <v>Private husholdninger</v>
      </c>
      <c r="M1404" s="1" t="str">
        <f ca="1">IFERROR(INDEX(SBi!$2:$2,MATCH(H1404,SBi!$1:$1,1)),SBi!$K$2)</f>
        <v>1979-1998</v>
      </c>
      <c r="N1404" s="1">
        <f ca="1">INDEX(SBi!$C$3:$K$28,MATCH(F1404,SBi!$B$3:$B$28,0),MATCH(M1404,SBi!$C$2:$K$2,0))</f>
        <v>105.4</v>
      </c>
      <c r="O1404" s="16">
        <f t="shared" ca="1" si="281"/>
        <v>17.496400000000001</v>
      </c>
      <c r="P1404" s="16" t="str">
        <f ca="1">IFERROR(INDEX(VpD!$2:$2,MATCH(H1404,VpD!$1:$1,1)),VpD!$I$2)</f>
        <v>1979-1998</v>
      </c>
      <c r="Q1404" s="1">
        <f ca="1">INDEX(VpD!$C$3:$I$27,MATCH(F1404,VpD!$B$3:$B$27,0),MATCH(P1404,VpD!$C$2:$I$2,0))</f>
        <v>90</v>
      </c>
      <c r="R1404" s="16">
        <f t="shared" ca="1" si="282"/>
        <v>14.94</v>
      </c>
      <c r="S1404" s="14">
        <f t="shared" ca="1" si="283"/>
        <v>713406.51</v>
      </c>
      <c r="T1404" s="14">
        <f t="shared" ca="1" si="284"/>
        <v>6168642.9800000004</v>
      </c>
      <c r="U1404" s="14" t="str">
        <f t="shared" ca="1" si="285"/>
        <v>0A3F507E-1E2D-32B8-E044-0003BA298018</v>
      </c>
    </row>
    <row r="1405" spans="1:21" s="14" customFormat="1" x14ac:dyDescent="0.25">
      <c r="A1405" s="14">
        <f t="shared" si="273"/>
        <v>1405</v>
      </c>
      <c r="B1405" s="14" t="str">
        <f t="shared" ca="1" si="274"/>
        <v>23F8FD97-59D0-41DB-9CEB-236E6FFB84F2</v>
      </c>
      <c r="C1405" s="14" t="str">
        <f t="shared" ca="1" si="275"/>
        <v>Gammelgårds Alle</v>
      </c>
      <c r="D1405" s="14" t="str">
        <f t="shared" ca="1" si="276"/>
        <v>37</v>
      </c>
      <c r="E1405" s="14" t="str">
        <f t="shared" ca="1" si="277"/>
        <v>3aq</v>
      </c>
      <c r="F1405" s="1">
        <f t="shared" ca="1" si="278"/>
        <v>440</v>
      </c>
      <c r="G1405" s="1">
        <f t="shared" ca="1" si="279"/>
        <v>258</v>
      </c>
      <c r="H1405" s="1">
        <f t="shared" ca="1" si="280"/>
        <v>2015</v>
      </c>
      <c r="I1405" s="1" t="str">
        <f ca="1">INDEX(Relationstabel!$C$3:$K$10,MATCH(INDIRECT($A$1&amp;"J"&amp;A1405),Relationstabel!$A$3:$A$10,0),MATCH(IFERROR(VALUE(INDIRECT($A$1&amp;"K"&amp;A1405)),0),Relationstabel!$C$1:$K$1,0))</f>
        <v>Fjernvarme/ Blokvarme</v>
      </c>
      <c r="J1405" s="1" t="str">
        <f ca="1">INDEX(Anvendelseskode!B:B,MATCH($F1405,Anvendelseskode!$A:$A,0))</f>
        <v>Daginstitutioner</v>
      </c>
      <c r="K1405" s="1" t="str">
        <f ca="1">INDEX(Anvendelseskode!C:C,MATCH($F1405,Anvendelseskode!$A:$A,0))</f>
        <v>Daginstitutioner</v>
      </c>
      <c r="L1405" s="1" t="str">
        <f ca="1">INDEX(Anvendelseskode!D:D,MATCH($F1405,Anvendelseskode!$A:$A,0))</f>
        <v>Kommunale og andre offentlige institutioner</v>
      </c>
      <c r="M1405" s="1" t="str">
        <f ca="1">IFERROR(INDEX(SBi!$2:$2,MATCH(H1405,SBi!$1:$1,1)),SBi!$K$2)</f>
        <v>Efter 2006</v>
      </c>
      <c r="N1405" s="1">
        <f ca="1">INDEX(SBi!$C$3:$K$28,MATCH(F1405,SBi!$B$3:$B$28,0),MATCH(M1405,SBi!$C$2:$K$2,0))</f>
        <v>115.9</v>
      </c>
      <c r="O1405" s="16">
        <f t="shared" ca="1" si="281"/>
        <v>29.902200000000001</v>
      </c>
      <c r="P1405" s="16" t="str">
        <f ca="1">IFERROR(INDEX(VpD!$2:$2,MATCH(H1405,VpD!$1:$1,1)),VpD!$I$2)</f>
        <v>&gt;1998</v>
      </c>
      <c r="Q1405" s="1">
        <f ca="1">INDEX(VpD!$C$3:$I$27,MATCH(F1405,VpD!$B$3:$B$27,0),MATCH(P1405,VpD!$C$2:$I$2,0))</f>
        <v>129</v>
      </c>
      <c r="R1405" s="16">
        <f t="shared" ca="1" si="282"/>
        <v>33.281999999999996</v>
      </c>
      <c r="S1405" s="14">
        <f t="shared" ca="1" si="283"/>
        <v>712897.82</v>
      </c>
      <c r="T1405" s="14">
        <f t="shared" ca="1" si="284"/>
        <v>6169691.6600000001</v>
      </c>
      <c r="U1405" s="14" t="str">
        <f t="shared" ca="1" si="285"/>
        <v>0A3F507E-1738-32B8-E044-0003BA298018</v>
      </c>
    </row>
    <row r="1406" spans="1:21" s="14" customFormat="1" x14ac:dyDescent="0.25">
      <c r="A1406" s="14">
        <f t="shared" si="273"/>
        <v>1406</v>
      </c>
      <c r="B1406" s="14" t="str">
        <f t="shared" ca="1" si="274"/>
        <v>D78332E4-1063-49CA-AD82-59F8D956E54D</v>
      </c>
      <c r="C1406" s="14" t="str">
        <f t="shared" ca="1" si="275"/>
        <v>Skærsøvej</v>
      </c>
      <c r="D1406" s="14" t="str">
        <f t="shared" ca="1" si="276"/>
        <v>4</v>
      </c>
      <c r="E1406" s="14" t="str">
        <f t="shared" ca="1" si="277"/>
        <v>18as</v>
      </c>
      <c r="F1406" s="1">
        <f t="shared" ca="1" si="278"/>
        <v>120</v>
      </c>
      <c r="G1406" s="1">
        <f t="shared" ca="1" si="279"/>
        <v>147</v>
      </c>
      <c r="H1406" s="1">
        <f t="shared" ca="1" si="280"/>
        <v>2007</v>
      </c>
      <c r="I1406" s="1" t="str">
        <f ca="1">INDEX(Relationstabel!$C$3:$K$10,MATCH(INDIRECT($A$1&amp;"J"&amp;A1406),Relationstabel!$A$3:$A$10,0),MATCH(IFERROR(VALUE(INDIRECT($A$1&amp;"K"&amp;A1406)),0),Relationstabel!$C$1:$K$1,0))</f>
        <v>Varmepumpe</v>
      </c>
      <c r="J1406" s="1" t="str">
        <f ca="1">INDEX(Anvendelseskode!B:B,MATCH($F1406,Anvendelseskode!$A:$A,0))</f>
        <v>Fritliggende enfamilieshus (parcelhus)</v>
      </c>
      <c r="K1406" s="1" t="str">
        <f ca="1">INDEX(Anvendelseskode!C:C,MATCH($F1406,Anvendelseskode!$A:$A,0))</f>
        <v>Parcelhuse</v>
      </c>
      <c r="L1406" s="1" t="str">
        <f ca="1">INDEX(Anvendelseskode!D:D,MATCH($F1406,Anvendelseskode!$A:$A,0))</f>
        <v>Private husholdninger</v>
      </c>
      <c r="M1406" s="1" t="str">
        <f ca="1">IFERROR(INDEX(SBi!$2:$2,MATCH(H1406,SBi!$1:$1,1)),SBi!$K$2)</f>
        <v>Efter 2006</v>
      </c>
      <c r="N1406" s="1">
        <f ca="1">INDEX(SBi!$C$3:$K$28,MATCH(F1406,SBi!$B$3:$B$28,0),MATCH(M1406,SBi!$C$2:$K$2,0))</f>
        <v>67.3</v>
      </c>
      <c r="O1406" s="16">
        <f t="shared" ca="1" si="281"/>
        <v>9.8931000000000004</v>
      </c>
      <c r="P1406" s="16" t="str">
        <f ca="1">IFERROR(INDEX(VpD!$2:$2,MATCH(H1406,VpD!$1:$1,1)),VpD!$I$2)</f>
        <v>&gt;1998</v>
      </c>
      <c r="Q1406" s="1">
        <f ca="1">INDEX(VpD!$C$3:$I$27,MATCH(F1406,VpD!$B$3:$B$27,0),MATCH(P1406,VpD!$C$2:$I$2,0))</f>
        <v>72</v>
      </c>
      <c r="R1406" s="16">
        <f t="shared" ca="1" si="282"/>
        <v>10.584</v>
      </c>
      <c r="S1406" s="14">
        <f t="shared" ca="1" si="283"/>
        <v>713623.35</v>
      </c>
      <c r="T1406" s="14">
        <f t="shared" ca="1" si="284"/>
        <v>6168958.8700000001</v>
      </c>
      <c r="U1406" s="14" t="str">
        <f t="shared" ca="1" si="285"/>
        <v>0A3F507E-2140-32B8-E044-0003BA298018</v>
      </c>
    </row>
    <row r="1407" spans="1:21" s="14" customFormat="1" x14ac:dyDescent="0.25">
      <c r="A1407" s="14">
        <f t="shared" si="273"/>
        <v>1407</v>
      </c>
      <c r="B1407" s="14" t="str">
        <f t="shared" ca="1" si="274"/>
        <v>99C506AA-87D4-42BA-A62C-68F5CC1457DC</v>
      </c>
      <c r="C1407" s="14" t="str">
        <f t="shared" ca="1" si="275"/>
        <v>Rendsagervej</v>
      </c>
      <c r="D1407" s="14" t="str">
        <f t="shared" ca="1" si="276"/>
        <v>231</v>
      </c>
      <c r="E1407" s="14" t="str">
        <f t="shared" ca="1" si="277"/>
        <v>9lc</v>
      </c>
      <c r="F1407" s="1">
        <f t="shared" ca="1" si="278"/>
        <v>120</v>
      </c>
      <c r="G1407" s="1">
        <f t="shared" ca="1" si="279"/>
        <v>109</v>
      </c>
      <c r="H1407" s="1">
        <f t="shared" ca="1" si="280"/>
        <v>1973</v>
      </c>
      <c r="I1407" s="1" t="str">
        <f ca="1">INDEX(Relationstabel!$C$3:$K$10,MATCH(INDIRECT($A$1&amp;"J"&amp;A1407),Relationstabel!$A$3:$A$10,0),MATCH(IFERROR(VALUE(INDIRECT($A$1&amp;"K"&amp;A1407)),0),Relationstabel!$C$1:$K$1,0))</f>
        <v>Naturgas</v>
      </c>
      <c r="J1407" s="1" t="str">
        <f ca="1">INDEX(Anvendelseskode!B:B,MATCH($F1407,Anvendelseskode!$A:$A,0))</f>
        <v>Fritliggende enfamilieshus (parcelhus)</v>
      </c>
      <c r="K1407" s="1" t="str">
        <f ca="1">INDEX(Anvendelseskode!C:C,MATCH($F1407,Anvendelseskode!$A:$A,0))</f>
        <v>Parcelhuse</v>
      </c>
      <c r="L1407" s="1" t="str">
        <f ca="1">INDEX(Anvendelseskode!D:D,MATCH($F1407,Anvendelseskode!$A:$A,0))</f>
        <v>Private husholdninger</v>
      </c>
      <c r="M1407" s="1" t="str">
        <f ca="1">IFERROR(INDEX(SBi!$2:$2,MATCH(H1407,SBi!$1:$1,1)),SBi!$K$2)</f>
        <v>1973-1978</v>
      </c>
      <c r="N1407" s="1">
        <f ca="1">INDEX(SBi!$C$3:$K$28,MATCH(F1407,SBi!$B$3:$B$28,0),MATCH(M1407,SBi!$C$2:$K$2,0))</f>
        <v>119.8</v>
      </c>
      <c r="O1407" s="16">
        <f t="shared" ca="1" si="281"/>
        <v>13.058199999999999</v>
      </c>
      <c r="P1407" s="16" t="str">
        <f ca="1">IFERROR(INDEX(VpD!$2:$2,MATCH(H1407,VpD!$1:$1,1)),VpD!$I$2)</f>
        <v>1973-1978</v>
      </c>
      <c r="Q1407" s="1">
        <f ca="1">INDEX(VpD!$C$3:$I$27,MATCH(F1407,VpD!$B$3:$B$27,0),MATCH(P1407,VpD!$C$2:$I$2,0))</f>
        <v>117</v>
      </c>
      <c r="R1407" s="16">
        <f t="shared" ca="1" si="282"/>
        <v>12.753</v>
      </c>
      <c r="S1407" s="14">
        <f t="shared" ca="1" si="283"/>
        <v>710774.37</v>
      </c>
      <c r="T1407" s="14">
        <f t="shared" ca="1" si="284"/>
        <v>6171945.9400000004</v>
      </c>
      <c r="U1407" s="14" t="str">
        <f t="shared" ca="1" si="285"/>
        <v>0A3F507E-2045-32B8-E044-0003BA298018</v>
      </c>
    </row>
    <row r="1408" spans="1:21" s="14" customFormat="1" x14ac:dyDescent="0.25">
      <c r="A1408" s="14">
        <f t="shared" si="273"/>
        <v>1408</v>
      </c>
      <c r="B1408" s="14" t="str">
        <f t="shared" ca="1" si="274"/>
        <v>6694F7C5-A016-4909-859C-F049D8E7DA31</v>
      </c>
      <c r="C1408" s="14" t="str">
        <f t="shared" ca="1" si="275"/>
        <v>Kløverbo</v>
      </c>
      <c r="D1408" s="14" t="str">
        <f t="shared" ca="1" si="276"/>
        <v>1</v>
      </c>
      <c r="E1408" s="14" t="str">
        <f t="shared" ca="1" si="277"/>
        <v>6yb</v>
      </c>
      <c r="F1408" s="1">
        <f t="shared" ca="1" si="278"/>
        <v>130</v>
      </c>
      <c r="G1408" s="1">
        <f t="shared" ca="1" si="279"/>
        <v>112</v>
      </c>
      <c r="H1408" s="1">
        <f t="shared" ca="1" si="280"/>
        <v>1978</v>
      </c>
      <c r="I1408" s="1" t="str">
        <f ca="1">INDEX(Relationstabel!$C$3:$K$10,MATCH(INDIRECT($A$1&amp;"J"&amp;A1408),Relationstabel!$A$3:$A$10,0),MATCH(IFERROR(VALUE(INDIRECT($A$1&amp;"K"&amp;A1408)),0),Relationstabel!$C$1:$K$1,0))</f>
        <v>Fjernvarme/ Blokvarme</v>
      </c>
      <c r="J1408" s="1" t="str">
        <f ca="1">INDEX(Anvendelseskode!B:B,MATCH($F1408,Anvendelseskode!$A:$A,0))</f>
        <v>Række-, kæde-, dobbelthus (lodret adskillelse mellem enhederne)</v>
      </c>
      <c r="K1408" s="1" t="str">
        <f ca="1">INDEX(Anvendelseskode!C:C,MATCH($F1408,Anvendelseskode!$A:$A,0))</f>
        <v>Række-, kæde og dobbelthuse</v>
      </c>
      <c r="L1408" s="1" t="str">
        <f ca="1">INDEX(Anvendelseskode!D:D,MATCH($F1408,Anvendelseskode!$A:$A,0))</f>
        <v>Private husholdninger</v>
      </c>
      <c r="M1408" s="1" t="str">
        <f ca="1">IFERROR(INDEX(SBi!$2:$2,MATCH(H1408,SBi!$1:$1,1)),SBi!$K$2)</f>
        <v>1973-1978</v>
      </c>
      <c r="N1408" s="1">
        <f ca="1">INDEX(SBi!$C$3:$K$28,MATCH(F1408,SBi!$B$3:$B$28,0),MATCH(M1408,SBi!$C$2:$K$2,0))</f>
        <v>112.6</v>
      </c>
      <c r="O1408" s="16">
        <f t="shared" ca="1" si="281"/>
        <v>12.611199999999998</v>
      </c>
      <c r="P1408" s="16" t="str">
        <f ca="1">IFERROR(INDEX(VpD!$2:$2,MATCH(H1408,VpD!$1:$1,1)),VpD!$I$2)</f>
        <v>1973-1978</v>
      </c>
      <c r="Q1408" s="1">
        <f ca="1">INDEX(VpD!$C$3:$I$27,MATCH(F1408,VpD!$B$3:$B$27,0),MATCH(P1408,VpD!$C$2:$I$2,0))</f>
        <v>98</v>
      </c>
      <c r="R1408" s="16">
        <f t="shared" ca="1" si="282"/>
        <v>10.976000000000001</v>
      </c>
      <c r="S1408" s="14">
        <f t="shared" ca="1" si="283"/>
        <v>713455.38</v>
      </c>
      <c r="T1408" s="14">
        <f t="shared" ca="1" si="284"/>
        <v>6169777.1500000004</v>
      </c>
      <c r="U1408" s="14" t="str">
        <f t="shared" ca="1" si="285"/>
        <v>0A3F507E-1B51-32B8-E044-0003BA298018</v>
      </c>
    </row>
    <row r="1409" spans="1:21" s="14" customFormat="1" x14ac:dyDescent="0.25">
      <c r="A1409" s="14">
        <f t="shared" si="273"/>
        <v>1409</v>
      </c>
      <c r="B1409" s="14" t="str">
        <f t="shared" ca="1" si="274"/>
        <v>1E8602FF-8CA7-4947-B020-5154929E97BF</v>
      </c>
      <c r="C1409" s="14" t="str">
        <f t="shared" ca="1" si="275"/>
        <v>Møllestensvej</v>
      </c>
      <c r="D1409" s="14" t="str">
        <f t="shared" ca="1" si="276"/>
        <v>2</v>
      </c>
      <c r="E1409" s="14" t="str">
        <f t="shared" ca="1" si="277"/>
        <v>7en</v>
      </c>
      <c r="F1409" s="1">
        <f t="shared" ca="1" si="278"/>
        <v>120</v>
      </c>
      <c r="G1409" s="1">
        <f t="shared" ca="1" si="279"/>
        <v>139</v>
      </c>
      <c r="H1409" s="1">
        <f t="shared" ca="1" si="280"/>
        <v>1987</v>
      </c>
      <c r="I1409" s="1" t="str">
        <f ca="1">INDEX(Relationstabel!$C$3:$K$10,MATCH(INDIRECT($A$1&amp;"J"&amp;A1409),Relationstabel!$A$3:$A$10,0),MATCH(IFERROR(VALUE(INDIRECT($A$1&amp;"K"&amp;A1409)),0),Relationstabel!$C$1:$K$1,0))</f>
        <v>Naturgas</v>
      </c>
      <c r="J1409" s="1" t="str">
        <f ca="1">INDEX(Anvendelseskode!B:B,MATCH($F1409,Anvendelseskode!$A:$A,0))</f>
        <v>Fritliggende enfamilieshus (parcelhus)</v>
      </c>
      <c r="K1409" s="1" t="str">
        <f ca="1">INDEX(Anvendelseskode!C:C,MATCH($F1409,Anvendelseskode!$A:$A,0))</f>
        <v>Parcelhuse</v>
      </c>
      <c r="L1409" s="1" t="str">
        <f ca="1">INDEX(Anvendelseskode!D:D,MATCH($F1409,Anvendelseskode!$A:$A,0))</f>
        <v>Private husholdninger</v>
      </c>
      <c r="M1409" s="1" t="str">
        <f ca="1">IFERROR(INDEX(SBi!$2:$2,MATCH(H1409,SBi!$1:$1,1)),SBi!$K$2)</f>
        <v>1979-1998</v>
      </c>
      <c r="N1409" s="1">
        <f ca="1">INDEX(SBi!$C$3:$K$28,MATCH(F1409,SBi!$B$3:$B$28,0),MATCH(M1409,SBi!$C$2:$K$2,0))</f>
        <v>105.4</v>
      </c>
      <c r="O1409" s="16">
        <f t="shared" ca="1" si="281"/>
        <v>14.650600000000001</v>
      </c>
      <c r="P1409" s="16" t="str">
        <f ca="1">IFERROR(INDEX(VpD!$2:$2,MATCH(H1409,VpD!$1:$1,1)),VpD!$I$2)</f>
        <v>1979-1998</v>
      </c>
      <c r="Q1409" s="1">
        <f ca="1">INDEX(VpD!$C$3:$I$27,MATCH(F1409,VpD!$B$3:$B$27,0),MATCH(P1409,VpD!$C$2:$I$2,0))</f>
        <v>90</v>
      </c>
      <c r="R1409" s="16">
        <f t="shared" ca="1" si="282"/>
        <v>12.51</v>
      </c>
      <c r="S1409" s="14">
        <f t="shared" ca="1" si="283"/>
        <v>711857.95</v>
      </c>
      <c r="T1409" s="14">
        <f t="shared" ca="1" si="284"/>
        <v>6170316.25</v>
      </c>
      <c r="U1409" s="14" t="str">
        <f t="shared" ca="1" si="285"/>
        <v>0A3F507E-1D51-32B8-E044-0003BA298018</v>
      </c>
    </row>
    <row r="1410" spans="1:21" s="14" customFormat="1" x14ac:dyDescent="0.25">
      <c r="A1410" s="14">
        <f t="shared" si="273"/>
        <v>1410</v>
      </c>
      <c r="B1410" s="14" t="str">
        <f t="shared" ca="1" si="274"/>
        <v>19D94AB7-2CF1-4204-B975-F8436F31134E</v>
      </c>
      <c r="C1410" s="14" t="str">
        <f t="shared" ca="1" si="275"/>
        <v>Nørrebred</v>
      </c>
      <c r="D1410" s="14" t="str">
        <f t="shared" ca="1" si="276"/>
        <v>33</v>
      </c>
      <c r="E1410" s="14" t="str">
        <f t="shared" ca="1" si="277"/>
        <v>13ez</v>
      </c>
      <c r="F1410" s="1">
        <f t="shared" ca="1" si="278"/>
        <v>120</v>
      </c>
      <c r="G1410" s="1">
        <f t="shared" ca="1" si="279"/>
        <v>114</v>
      </c>
      <c r="H1410" s="1">
        <f t="shared" ca="1" si="280"/>
        <v>1969</v>
      </c>
      <c r="I1410" s="1" t="str">
        <f ca="1">INDEX(Relationstabel!$C$3:$K$10,MATCH(INDIRECT($A$1&amp;"J"&amp;A1410),Relationstabel!$A$3:$A$10,0),MATCH(IFERROR(VALUE(INDIRECT($A$1&amp;"K"&amp;A1410)),0),Relationstabel!$C$1:$K$1,0))</f>
        <v>Naturgas</v>
      </c>
      <c r="J1410" s="1" t="str">
        <f ca="1">INDEX(Anvendelseskode!B:B,MATCH($F1410,Anvendelseskode!$A:$A,0))</f>
        <v>Fritliggende enfamilieshus (parcelhus)</v>
      </c>
      <c r="K1410" s="1" t="str">
        <f ca="1">INDEX(Anvendelseskode!C:C,MATCH($F1410,Anvendelseskode!$A:$A,0))</f>
        <v>Parcelhuse</v>
      </c>
      <c r="L1410" s="1" t="str">
        <f ca="1">INDEX(Anvendelseskode!D:D,MATCH($F1410,Anvendelseskode!$A:$A,0))</f>
        <v>Private husholdninger</v>
      </c>
      <c r="M1410" s="1" t="str">
        <f ca="1">IFERROR(INDEX(SBi!$2:$2,MATCH(H1410,SBi!$1:$1,1)),SBi!$K$2)</f>
        <v>1961-1972</v>
      </c>
      <c r="N1410" s="1">
        <f ca="1">INDEX(SBi!$C$3:$K$28,MATCH(F1410,SBi!$B$3:$B$28,0),MATCH(M1410,SBi!$C$2:$K$2,0))</f>
        <v>134.30000000000001</v>
      </c>
      <c r="O1410" s="16">
        <f t="shared" ca="1" si="281"/>
        <v>15.3102</v>
      </c>
      <c r="P1410" s="16" t="str">
        <f ca="1">IFERROR(INDEX(VpD!$2:$2,MATCH(H1410,VpD!$1:$1,1)),VpD!$I$2)</f>
        <v>1961-1972</v>
      </c>
      <c r="Q1410" s="1">
        <f ca="1">INDEX(VpD!$C$3:$I$27,MATCH(F1410,VpD!$B$3:$B$27,0),MATCH(P1410,VpD!$C$2:$I$2,0))</f>
        <v>143</v>
      </c>
      <c r="R1410" s="16">
        <f t="shared" ca="1" si="282"/>
        <v>16.302</v>
      </c>
      <c r="S1410" s="14">
        <f t="shared" ca="1" si="283"/>
        <v>711587.62</v>
      </c>
      <c r="T1410" s="14">
        <f t="shared" ca="1" si="284"/>
        <v>6171705.6500000004</v>
      </c>
      <c r="U1410" s="14" t="str">
        <f t="shared" ca="1" si="285"/>
        <v>0A3F507E-1E51-32B8-E044-0003BA298018</v>
      </c>
    </row>
    <row r="1411" spans="1:21" s="14" customFormat="1" x14ac:dyDescent="0.25">
      <c r="A1411" s="14">
        <f t="shared" ref="A1411:A1474" si="286">ROW(B1411)</f>
        <v>1411</v>
      </c>
      <c r="B1411" s="14" t="str">
        <f t="shared" ref="B1411:B1474" ca="1" si="287">INDIRECT($A$1&amp;"b"&amp;A1411)</f>
        <v>CC9B93ED-00A7-4C99-AC86-D7AA3195A1B1</v>
      </c>
      <c r="C1411" s="14" t="str">
        <f t="shared" ref="C1411:C1474" ca="1" si="288">INDIRECT($A$1&amp;"V"&amp;A1411)</f>
        <v>Kirkebakke Alle</v>
      </c>
      <c r="D1411" s="14" t="str">
        <f t="shared" ref="D1411:D1474" ca="1" si="289">INDIRECT($A$1&amp;"W"&amp;A1411)</f>
        <v>14</v>
      </c>
      <c r="E1411" s="14" t="str">
        <f t="shared" ref="E1411:E1474" ca="1" si="290">INDIRECT($A$1&amp;"AB"&amp;A1411)</f>
        <v>16a</v>
      </c>
      <c r="F1411" s="1">
        <f t="shared" ref="F1411:F1474" ca="1" si="291">ROUNDDOWN(INDIRECT($A$1&amp;"C"&amp;A1411),-1)</f>
        <v>320</v>
      </c>
      <c r="G1411" s="1">
        <f t="shared" ref="G1411:G1474" ca="1" si="292">INDIRECT($A$1&amp;"P"&amp;A1411)+INDIRECT($A$1&amp;"Q"&amp;A1411)+INDIRECT($A$1&amp;"R"&amp;A1411)*0.5</f>
        <v>296</v>
      </c>
      <c r="H1411" s="1">
        <f t="shared" ref="H1411:H1474" ca="1" si="293">MAX(INDIRECT($A$1&amp;"E"&amp;A1411),INDIRECT($A$1&amp;"D"&amp;A1411))</f>
        <v>2001</v>
      </c>
      <c r="I1411" s="1" t="str">
        <f ca="1">INDEX(Relationstabel!$C$3:$K$10,MATCH(INDIRECT($A$1&amp;"J"&amp;A1411),Relationstabel!$A$3:$A$10,0),MATCH(IFERROR(VALUE(INDIRECT($A$1&amp;"K"&amp;A1411)),0),Relationstabel!$C$1:$K$1,0))</f>
        <v>Naturgas</v>
      </c>
      <c r="J1411" s="1" t="str">
        <f ca="1">INDEX(Anvendelseskode!B:B,MATCH($F1411,Anvendelseskode!$A:$A,0))</f>
        <v>Bygning til kontor, handel, lager herunder offentlig administration</v>
      </c>
      <c r="K1411" s="1" t="str">
        <f ca="1">INDEX(Anvendelseskode!C:C,MATCH($F1411,Anvendelseskode!$A:$A,0))</f>
        <v>Kontor, handel, lager, off. adm.</v>
      </c>
      <c r="L1411" s="1" t="str">
        <f ca="1">INDEX(Anvendelseskode!D:D,MATCH($F1411,Anvendelseskode!$A:$A,0))</f>
        <v>Handel og servicevirksomheder</v>
      </c>
      <c r="M1411" s="1" t="str">
        <f ca="1">IFERROR(INDEX(SBi!$2:$2,MATCH(H1411,SBi!$1:$1,1)),SBi!$K$2)</f>
        <v>1999-2006</v>
      </c>
      <c r="N1411" s="1">
        <f ca="1">INDEX(SBi!$C$3:$K$28,MATCH(F1411,SBi!$B$3:$B$28,0),MATCH(M1411,SBi!$C$2:$K$2,0))</f>
        <v>89.6</v>
      </c>
      <c r="O1411" s="16">
        <f t="shared" ref="O1411:O1474" ca="1" si="294">N1411*G1411/1000</f>
        <v>26.521599999999999</v>
      </c>
      <c r="P1411" s="16" t="str">
        <f ca="1">IFERROR(INDEX(VpD!$2:$2,MATCH(H1411,VpD!$1:$1,1)),VpD!$I$2)</f>
        <v>&gt;1998</v>
      </c>
      <c r="Q1411" s="1">
        <f ca="1">INDEX(VpD!$C$3:$I$27,MATCH(F1411,VpD!$B$3:$B$27,0),MATCH(P1411,VpD!$C$2:$I$2,0))</f>
        <v>77</v>
      </c>
      <c r="R1411" s="16">
        <f t="shared" ref="R1411:R1474" ca="1" si="295">Q1411*G1411/1000</f>
        <v>22.792000000000002</v>
      </c>
      <c r="S1411" s="14">
        <f t="shared" ref="S1411:S1474" ca="1" si="296">INDIRECT($A$1&amp;"AE"&amp;A1411)</f>
        <v>711867.74</v>
      </c>
      <c r="T1411" s="14">
        <f t="shared" ref="T1411:T1474" ca="1" si="297">INDIRECT($A$1&amp;"AF"&amp;A1411)</f>
        <v>6171128.0199999996</v>
      </c>
      <c r="U1411" s="14" t="str">
        <f t="shared" ref="U1411:U1474" ca="1" si="298">INDIRECT($A$1&amp;"AC"&amp;A1411)</f>
        <v>0A3F507E-1B42-32B8-E044-0003BA298018</v>
      </c>
    </row>
    <row r="1412" spans="1:21" s="14" customFormat="1" x14ac:dyDescent="0.25">
      <c r="A1412" s="14">
        <f t="shared" si="286"/>
        <v>1412</v>
      </c>
      <c r="B1412" s="14" t="str">
        <f t="shared" ca="1" si="287"/>
        <v>297FC50A-275D-47C9-833D-D53DE067E626</v>
      </c>
      <c r="C1412" s="14" t="str">
        <f t="shared" ca="1" si="288"/>
        <v>Bøgstedvej</v>
      </c>
      <c r="D1412" s="14" t="str">
        <f t="shared" ca="1" si="289"/>
        <v>12</v>
      </c>
      <c r="E1412" s="14" t="str">
        <f t="shared" ca="1" si="290"/>
        <v>24ih</v>
      </c>
      <c r="F1412" s="1">
        <f t="shared" ca="1" si="291"/>
        <v>130</v>
      </c>
      <c r="G1412" s="1">
        <f t="shared" ca="1" si="292"/>
        <v>124</v>
      </c>
      <c r="H1412" s="1">
        <f t="shared" ca="1" si="293"/>
        <v>1979</v>
      </c>
      <c r="I1412" s="1" t="str">
        <f ca="1">INDEX(Relationstabel!$C$3:$K$10,MATCH(INDIRECT($A$1&amp;"J"&amp;A1412),Relationstabel!$A$3:$A$10,0),MATCH(IFERROR(VALUE(INDIRECT($A$1&amp;"K"&amp;A1412)),0),Relationstabel!$C$1:$K$1,0))</f>
        <v>Naturgas</v>
      </c>
      <c r="J1412" s="1" t="str">
        <f ca="1">INDEX(Anvendelseskode!B:B,MATCH($F1412,Anvendelseskode!$A:$A,0))</f>
        <v>Række-, kæde-, dobbelthus (lodret adskillelse mellem enhederne)</v>
      </c>
      <c r="K1412" s="1" t="str">
        <f ca="1">INDEX(Anvendelseskode!C:C,MATCH($F1412,Anvendelseskode!$A:$A,0))</f>
        <v>Række-, kæde og dobbelthuse</v>
      </c>
      <c r="L1412" s="1" t="str">
        <f ca="1">INDEX(Anvendelseskode!D:D,MATCH($F1412,Anvendelseskode!$A:$A,0))</f>
        <v>Private husholdninger</v>
      </c>
      <c r="M1412" s="1" t="str">
        <f ca="1">IFERROR(INDEX(SBi!$2:$2,MATCH(H1412,SBi!$1:$1,1)),SBi!$K$2)</f>
        <v>1979-1998</v>
      </c>
      <c r="N1412" s="1">
        <f ca="1">INDEX(SBi!$C$3:$K$28,MATCH(F1412,SBi!$B$3:$B$28,0),MATCH(M1412,SBi!$C$2:$K$2,0))</f>
        <v>96.8</v>
      </c>
      <c r="O1412" s="16">
        <f t="shared" ca="1" si="294"/>
        <v>12.0032</v>
      </c>
      <c r="P1412" s="16" t="str">
        <f ca="1">IFERROR(INDEX(VpD!$2:$2,MATCH(H1412,VpD!$1:$1,1)),VpD!$I$2)</f>
        <v>1979-1998</v>
      </c>
      <c r="Q1412" s="1">
        <f ca="1">INDEX(VpD!$C$3:$I$27,MATCH(F1412,VpD!$B$3:$B$27,0),MATCH(P1412,VpD!$C$2:$I$2,0))</f>
        <v>74</v>
      </c>
      <c r="R1412" s="16">
        <f t="shared" ca="1" si="295"/>
        <v>9.1760000000000002</v>
      </c>
      <c r="S1412" s="14">
        <f t="shared" ca="1" si="296"/>
        <v>714166.01</v>
      </c>
      <c r="T1412" s="14">
        <f t="shared" ca="1" si="297"/>
        <v>6168757.7300000004</v>
      </c>
      <c r="U1412" s="14" t="str">
        <f t="shared" ca="1" si="298"/>
        <v>0A3F507E-164C-32B8-E044-0003BA298018</v>
      </c>
    </row>
    <row r="1413" spans="1:21" s="14" customFormat="1" x14ac:dyDescent="0.25">
      <c r="A1413" s="14">
        <f t="shared" si="286"/>
        <v>1413</v>
      </c>
      <c r="B1413" s="14" t="str">
        <f t="shared" ca="1" si="287"/>
        <v>0BD82CC0-942B-4851-9093-63C9A6132220</v>
      </c>
      <c r="C1413" s="14" t="str">
        <f t="shared" ca="1" si="288"/>
        <v>Mejsebo</v>
      </c>
      <c r="D1413" s="14" t="str">
        <f t="shared" ca="1" si="289"/>
        <v>18</v>
      </c>
      <c r="E1413" s="14" t="str">
        <f t="shared" ca="1" si="290"/>
        <v>6rh</v>
      </c>
      <c r="F1413" s="1">
        <f t="shared" ca="1" si="291"/>
        <v>130</v>
      </c>
      <c r="G1413" s="1">
        <f t="shared" ca="1" si="292"/>
        <v>109</v>
      </c>
      <c r="H1413" s="1">
        <f t="shared" ca="1" si="293"/>
        <v>1978</v>
      </c>
      <c r="I1413" s="1" t="str">
        <f ca="1">INDEX(Relationstabel!$C$3:$K$10,MATCH(INDIRECT($A$1&amp;"J"&amp;A1413),Relationstabel!$A$3:$A$10,0),MATCH(IFERROR(VALUE(INDIRECT($A$1&amp;"K"&amp;A1413)),0),Relationstabel!$C$1:$K$1,0))</f>
        <v>Fjernvarme/ Blokvarme</v>
      </c>
      <c r="J1413" s="1" t="str">
        <f ca="1">INDEX(Anvendelseskode!B:B,MATCH($F1413,Anvendelseskode!$A:$A,0))</f>
        <v>Række-, kæde-, dobbelthus (lodret adskillelse mellem enhederne)</v>
      </c>
      <c r="K1413" s="1" t="str">
        <f ca="1">INDEX(Anvendelseskode!C:C,MATCH($F1413,Anvendelseskode!$A:$A,0))</f>
        <v>Række-, kæde og dobbelthuse</v>
      </c>
      <c r="L1413" s="1" t="str">
        <f ca="1">INDEX(Anvendelseskode!D:D,MATCH($F1413,Anvendelseskode!$A:$A,0))</f>
        <v>Private husholdninger</v>
      </c>
      <c r="M1413" s="1" t="str">
        <f ca="1">IFERROR(INDEX(SBi!$2:$2,MATCH(H1413,SBi!$1:$1,1)),SBi!$K$2)</f>
        <v>1973-1978</v>
      </c>
      <c r="N1413" s="1">
        <f ca="1">INDEX(SBi!$C$3:$K$28,MATCH(F1413,SBi!$B$3:$B$28,0),MATCH(M1413,SBi!$C$2:$K$2,0))</f>
        <v>112.6</v>
      </c>
      <c r="O1413" s="16">
        <f t="shared" ca="1" si="294"/>
        <v>12.273399999999999</v>
      </c>
      <c r="P1413" s="16" t="str">
        <f ca="1">IFERROR(INDEX(VpD!$2:$2,MATCH(H1413,VpD!$1:$1,1)),VpD!$I$2)</f>
        <v>1973-1978</v>
      </c>
      <c r="Q1413" s="1">
        <f ca="1">INDEX(VpD!$C$3:$I$27,MATCH(F1413,VpD!$B$3:$B$27,0),MATCH(P1413,VpD!$C$2:$I$2,0))</f>
        <v>98</v>
      </c>
      <c r="R1413" s="16">
        <f t="shared" ca="1" si="295"/>
        <v>10.682</v>
      </c>
      <c r="S1413" s="14">
        <f t="shared" ca="1" si="296"/>
        <v>713624.21</v>
      </c>
      <c r="T1413" s="14">
        <f t="shared" ca="1" si="297"/>
        <v>6169631.2599999998</v>
      </c>
      <c r="U1413" s="14" t="str">
        <f t="shared" ca="1" si="298"/>
        <v>0A3F507E-1D3D-32B8-E044-0003BA298018</v>
      </c>
    </row>
    <row r="1414" spans="1:21" s="14" customFormat="1" x14ac:dyDescent="0.25">
      <c r="A1414" s="14">
        <f t="shared" si="286"/>
        <v>1414</v>
      </c>
      <c r="B1414" s="14" t="str">
        <f t="shared" ca="1" si="287"/>
        <v>F9C15ACF-5F4E-4345-BC0F-65FAD5A8F84C</v>
      </c>
      <c r="C1414" s="14" t="str">
        <f t="shared" ca="1" si="288"/>
        <v>Nørrebred</v>
      </c>
      <c r="D1414" s="14" t="str">
        <f t="shared" ca="1" si="289"/>
        <v>11</v>
      </c>
      <c r="E1414" s="14" t="str">
        <f t="shared" ca="1" si="290"/>
        <v>12dæ</v>
      </c>
      <c r="F1414" s="1">
        <f t="shared" ca="1" si="291"/>
        <v>120</v>
      </c>
      <c r="G1414" s="1">
        <f t="shared" ca="1" si="292"/>
        <v>138</v>
      </c>
      <c r="H1414" s="1">
        <f t="shared" ca="1" si="293"/>
        <v>1972</v>
      </c>
      <c r="I1414" s="1" t="str">
        <f ca="1">INDEX(Relationstabel!$C$3:$K$10,MATCH(INDIRECT($A$1&amp;"J"&amp;A1414),Relationstabel!$A$3:$A$10,0),MATCH(IFERROR(VALUE(INDIRECT($A$1&amp;"K"&amp;A1414)),0),Relationstabel!$C$1:$K$1,0))</f>
        <v>Elvarme</v>
      </c>
      <c r="J1414" s="1" t="str">
        <f ca="1">INDEX(Anvendelseskode!B:B,MATCH($F1414,Anvendelseskode!$A:$A,0))</f>
        <v>Fritliggende enfamilieshus (parcelhus)</v>
      </c>
      <c r="K1414" s="1" t="str">
        <f ca="1">INDEX(Anvendelseskode!C:C,MATCH($F1414,Anvendelseskode!$A:$A,0))</f>
        <v>Parcelhuse</v>
      </c>
      <c r="L1414" s="1" t="str">
        <f ca="1">INDEX(Anvendelseskode!D:D,MATCH($F1414,Anvendelseskode!$A:$A,0))</f>
        <v>Private husholdninger</v>
      </c>
      <c r="M1414" s="1" t="str">
        <f ca="1">IFERROR(INDEX(SBi!$2:$2,MATCH(H1414,SBi!$1:$1,1)),SBi!$K$2)</f>
        <v>1961-1972</v>
      </c>
      <c r="N1414" s="1">
        <f ca="1">INDEX(SBi!$C$3:$K$28,MATCH(F1414,SBi!$B$3:$B$28,0),MATCH(M1414,SBi!$C$2:$K$2,0))</f>
        <v>134.30000000000001</v>
      </c>
      <c r="O1414" s="16">
        <f t="shared" ca="1" si="294"/>
        <v>18.5334</v>
      </c>
      <c r="P1414" s="16" t="str">
        <f ca="1">IFERROR(INDEX(VpD!$2:$2,MATCH(H1414,VpD!$1:$1,1)),VpD!$I$2)</f>
        <v>1961-1972</v>
      </c>
      <c r="Q1414" s="1">
        <f ca="1">INDEX(VpD!$C$3:$I$27,MATCH(F1414,VpD!$B$3:$B$27,0),MATCH(P1414,VpD!$C$2:$I$2,0))</f>
        <v>143</v>
      </c>
      <c r="R1414" s="16">
        <f t="shared" ca="1" si="295"/>
        <v>19.734000000000002</v>
      </c>
      <c r="S1414" s="14">
        <f t="shared" ca="1" si="296"/>
        <v>711550.65</v>
      </c>
      <c r="T1414" s="14">
        <f t="shared" ca="1" si="297"/>
        <v>6171620.3200000003</v>
      </c>
      <c r="U1414" s="14" t="str">
        <f t="shared" ca="1" si="298"/>
        <v>0A3F507E-1E3D-32B8-E044-0003BA298018</v>
      </c>
    </row>
    <row r="1415" spans="1:21" s="14" customFormat="1" x14ac:dyDescent="0.25">
      <c r="A1415" s="14">
        <f t="shared" si="286"/>
        <v>1415</v>
      </c>
      <c r="B1415" s="14" t="str">
        <f t="shared" ca="1" si="287"/>
        <v>CB26D9DA-9A69-418E-BBE6-0BB4E4722800</v>
      </c>
      <c r="C1415" s="14" t="str">
        <f t="shared" ca="1" si="288"/>
        <v>Søvej</v>
      </c>
      <c r="D1415" s="14" t="str">
        <f t="shared" ca="1" si="289"/>
        <v>3</v>
      </c>
      <c r="E1415" s="14" t="str">
        <f t="shared" ca="1" si="290"/>
        <v>9am</v>
      </c>
      <c r="F1415" s="1">
        <f t="shared" ca="1" si="291"/>
        <v>120</v>
      </c>
      <c r="G1415" s="1">
        <f t="shared" ca="1" si="292"/>
        <v>158</v>
      </c>
      <c r="H1415" s="1">
        <f t="shared" ca="1" si="293"/>
        <v>1997</v>
      </c>
      <c r="I1415" s="1" t="str">
        <f ca="1">INDEX(Relationstabel!$C$3:$K$10,MATCH(INDIRECT($A$1&amp;"J"&amp;A1415),Relationstabel!$A$3:$A$10,0),MATCH(IFERROR(VALUE(INDIRECT($A$1&amp;"K"&amp;A1415)),0),Relationstabel!$C$1:$K$1,0))</f>
        <v>Naturgas</v>
      </c>
      <c r="J1415" s="1" t="str">
        <f ca="1">INDEX(Anvendelseskode!B:B,MATCH($F1415,Anvendelseskode!$A:$A,0))</f>
        <v>Fritliggende enfamilieshus (parcelhus)</v>
      </c>
      <c r="K1415" s="1" t="str">
        <f ca="1">INDEX(Anvendelseskode!C:C,MATCH($F1415,Anvendelseskode!$A:$A,0))</f>
        <v>Parcelhuse</v>
      </c>
      <c r="L1415" s="1" t="str">
        <f ca="1">INDEX(Anvendelseskode!D:D,MATCH($F1415,Anvendelseskode!$A:$A,0))</f>
        <v>Private husholdninger</v>
      </c>
      <c r="M1415" s="1" t="str">
        <f ca="1">IFERROR(INDEX(SBi!$2:$2,MATCH(H1415,SBi!$1:$1,1)),SBi!$K$2)</f>
        <v>1979-1998</v>
      </c>
      <c r="N1415" s="1">
        <f ca="1">INDEX(SBi!$C$3:$K$28,MATCH(F1415,SBi!$B$3:$B$28,0),MATCH(M1415,SBi!$C$2:$K$2,0))</f>
        <v>105.4</v>
      </c>
      <c r="O1415" s="16">
        <f t="shared" ca="1" si="294"/>
        <v>16.653200000000002</v>
      </c>
      <c r="P1415" s="16" t="str">
        <f ca="1">IFERROR(INDEX(VpD!$2:$2,MATCH(H1415,VpD!$1:$1,1)),VpD!$I$2)</f>
        <v>1979-1998</v>
      </c>
      <c r="Q1415" s="1">
        <f ca="1">INDEX(VpD!$C$3:$I$27,MATCH(F1415,VpD!$B$3:$B$27,0),MATCH(P1415,VpD!$C$2:$I$2,0))</f>
        <v>90</v>
      </c>
      <c r="R1415" s="16">
        <f t="shared" ca="1" si="295"/>
        <v>14.22</v>
      </c>
      <c r="S1415" s="14">
        <f t="shared" ca="1" si="296"/>
        <v>713573.7</v>
      </c>
      <c r="T1415" s="14">
        <f t="shared" ca="1" si="297"/>
        <v>6168771.3700000001</v>
      </c>
      <c r="U1415" s="14" t="str">
        <f t="shared" ca="1" si="298"/>
        <v>0A3F507E-233D-32B8-E044-0003BA298018</v>
      </c>
    </row>
    <row r="1416" spans="1:21" s="14" customFormat="1" x14ac:dyDescent="0.25">
      <c r="A1416" s="14">
        <f t="shared" si="286"/>
        <v>1416</v>
      </c>
      <c r="B1416" s="14" t="str">
        <f t="shared" ca="1" si="287"/>
        <v>128DB8FA-403E-4FD8-A0F8-0AB8EE551A81</v>
      </c>
      <c r="C1416" s="14" t="str">
        <f t="shared" ca="1" si="288"/>
        <v>Skærsøvej</v>
      </c>
      <c r="D1416" s="14" t="str">
        <f t="shared" ca="1" si="289"/>
        <v>12</v>
      </c>
      <c r="E1416" s="14" t="str">
        <f t="shared" ca="1" si="290"/>
        <v>18ni</v>
      </c>
      <c r="F1416" s="1">
        <f t="shared" ca="1" si="291"/>
        <v>120</v>
      </c>
      <c r="G1416" s="1">
        <f t="shared" ca="1" si="292"/>
        <v>128</v>
      </c>
      <c r="H1416" s="1">
        <f t="shared" ca="1" si="293"/>
        <v>1968</v>
      </c>
      <c r="I1416" s="1" t="str">
        <f ca="1">INDEX(Relationstabel!$C$3:$K$10,MATCH(INDIRECT($A$1&amp;"J"&amp;A1416),Relationstabel!$A$3:$A$10,0),MATCH(IFERROR(VALUE(INDIRECT($A$1&amp;"K"&amp;A1416)),0),Relationstabel!$C$1:$K$1,0))</f>
        <v>Naturgas</v>
      </c>
      <c r="J1416" s="1" t="str">
        <f ca="1">INDEX(Anvendelseskode!B:B,MATCH($F1416,Anvendelseskode!$A:$A,0))</f>
        <v>Fritliggende enfamilieshus (parcelhus)</v>
      </c>
      <c r="K1416" s="1" t="str">
        <f ca="1">INDEX(Anvendelseskode!C:C,MATCH($F1416,Anvendelseskode!$A:$A,0))</f>
        <v>Parcelhuse</v>
      </c>
      <c r="L1416" s="1" t="str">
        <f ca="1">INDEX(Anvendelseskode!D:D,MATCH($F1416,Anvendelseskode!$A:$A,0))</f>
        <v>Private husholdninger</v>
      </c>
      <c r="M1416" s="1" t="str">
        <f ca="1">IFERROR(INDEX(SBi!$2:$2,MATCH(H1416,SBi!$1:$1,1)),SBi!$K$2)</f>
        <v>1961-1972</v>
      </c>
      <c r="N1416" s="1">
        <f ca="1">INDEX(SBi!$C$3:$K$28,MATCH(F1416,SBi!$B$3:$B$28,0),MATCH(M1416,SBi!$C$2:$K$2,0))</f>
        <v>134.30000000000001</v>
      </c>
      <c r="O1416" s="16">
        <f t="shared" ca="1" si="294"/>
        <v>17.1904</v>
      </c>
      <c r="P1416" s="16" t="str">
        <f ca="1">IFERROR(INDEX(VpD!$2:$2,MATCH(H1416,VpD!$1:$1,1)),VpD!$I$2)</f>
        <v>1961-1972</v>
      </c>
      <c r="Q1416" s="1">
        <f ca="1">INDEX(VpD!$C$3:$I$27,MATCH(F1416,VpD!$B$3:$B$27,0),MATCH(P1416,VpD!$C$2:$I$2,0))</f>
        <v>143</v>
      </c>
      <c r="R1416" s="16">
        <f t="shared" ca="1" si="295"/>
        <v>18.303999999999998</v>
      </c>
      <c r="S1416" s="14">
        <f t="shared" ca="1" si="296"/>
        <v>713557.25</v>
      </c>
      <c r="T1416" s="14">
        <f t="shared" ca="1" si="297"/>
        <v>6168937.0499999998</v>
      </c>
      <c r="U1416" s="14" t="str">
        <f t="shared" ca="1" si="298"/>
        <v>0A3F507E-2148-32B8-E044-0003BA298018</v>
      </c>
    </row>
    <row r="1417" spans="1:21" s="14" customFormat="1" x14ac:dyDescent="0.25">
      <c r="A1417" s="14">
        <f t="shared" si="286"/>
        <v>1417</v>
      </c>
      <c r="B1417" s="14" t="str">
        <f t="shared" ca="1" si="287"/>
        <v>0294C5AB-F180-4290-A7F9-096DA55BA006</v>
      </c>
      <c r="C1417" s="14" t="str">
        <f t="shared" ca="1" si="288"/>
        <v>Syvhøjvænge</v>
      </c>
      <c r="D1417" s="14" t="str">
        <f t="shared" ca="1" si="289"/>
        <v>19</v>
      </c>
      <c r="E1417" s="14" t="str">
        <f t="shared" ca="1" si="290"/>
        <v>12ff</v>
      </c>
      <c r="F1417" s="1">
        <f t="shared" ca="1" si="291"/>
        <v>120</v>
      </c>
      <c r="G1417" s="1">
        <f t="shared" ca="1" si="292"/>
        <v>122</v>
      </c>
      <c r="H1417" s="1">
        <f t="shared" ca="1" si="293"/>
        <v>1970</v>
      </c>
      <c r="I1417" s="1" t="str">
        <f ca="1">INDEX(Relationstabel!$C$3:$K$10,MATCH(INDIRECT($A$1&amp;"J"&amp;A1417),Relationstabel!$A$3:$A$10,0),MATCH(IFERROR(VALUE(INDIRECT($A$1&amp;"K"&amp;A1417)),0),Relationstabel!$C$1:$K$1,0))</f>
        <v>Naturgas</v>
      </c>
      <c r="J1417" s="1" t="str">
        <f ca="1">INDEX(Anvendelseskode!B:B,MATCH($F1417,Anvendelseskode!$A:$A,0))</f>
        <v>Fritliggende enfamilieshus (parcelhus)</v>
      </c>
      <c r="K1417" s="1" t="str">
        <f ca="1">INDEX(Anvendelseskode!C:C,MATCH($F1417,Anvendelseskode!$A:$A,0))</f>
        <v>Parcelhuse</v>
      </c>
      <c r="L1417" s="1" t="str">
        <f ca="1">INDEX(Anvendelseskode!D:D,MATCH($F1417,Anvendelseskode!$A:$A,0))</f>
        <v>Private husholdninger</v>
      </c>
      <c r="M1417" s="1" t="str">
        <f ca="1">IFERROR(INDEX(SBi!$2:$2,MATCH(H1417,SBi!$1:$1,1)),SBi!$K$2)</f>
        <v>1961-1972</v>
      </c>
      <c r="N1417" s="1">
        <f ca="1">INDEX(SBi!$C$3:$K$28,MATCH(F1417,SBi!$B$3:$B$28,0),MATCH(M1417,SBi!$C$2:$K$2,0))</f>
        <v>134.30000000000001</v>
      </c>
      <c r="O1417" s="16">
        <f t="shared" ca="1" si="294"/>
        <v>16.384600000000002</v>
      </c>
      <c r="P1417" s="16" t="str">
        <f ca="1">IFERROR(INDEX(VpD!$2:$2,MATCH(H1417,VpD!$1:$1,1)),VpD!$I$2)</f>
        <v>1961-1972</v>
      </c>
      <c r="Q1417" s="1">
        <f ca="1">INDEX(VpD!$C$3:$I$27,MATCH(F1417,VpD!$B$3:$B$27,0),MATCH(P1417,VpD!$C$2:$I$2,0))</f>
        <v>143</v>
      </c>
      <c r="R1417" s="16">
        <f t="shared" ca="1" si="295"/>
        <v>17.446000000000002</v>
      </c>
      <c r="S1417" s="14">
        <f t="shared" ca="1" si="296"/>
        <v>711849.3</v>
      </c>
      <c r="T1417" s="14">
        <f t="shared" ca="1" si="297"/>
        <v>6171647.8899999997</v>
      </c>
      <c r="U1417" s="14" t="str">
        <f t="shared" ca="1" si="298"/>
        <v>0A3F507E-2248-32B8-E044-0003BA298018</v>
      </c>
    </row>
    <row r="1418" spans="1:21" s="14" customFormat="1" x14ac:dyDescent="0.25">
      <c r="A1418" s="14">
        <f t="shared" si="286"/>
        <v>1418</v>
      </c>
      <c r="B1418" s="14" t="str">
        <f t="shared" ca="1" si="287"/>
        <v>882C89FD-74B5-4E51-A90F-2D0485FE313A</v>
      </c>
      <c r="C1418" s="14" t="str">
        <f t="shared" ca="1" si="288"/>
        <v>Hasselbo</v>
      </c>
      <c r="D1418" s="14" t="str">
        <f t="shared" ca="1" si="289"/>
        <v>19</v>
      </c>
      <c r="E1418" s="14" t="str">
        <f t="shared" ca="1" si="290"/>
        <v>6vx</v>
      </c>
      <c r="F1418" s="1">
        <f t="shared" ca="1" si="291"/>
        <v>130</v>
      </c>
      <c r="G1418" s="1">
        <f t="shared" ca="1" si="292"/>
        <v>109</v>
      </c>
      <c r="H1418" s="1">
        <f t="shared" ca="1" si="293"/>
        <v>1978</v>
      </c>
      <c r="I1418" s="1" t="str">
        <f ca="1">INDEX(Relationstabel!$C$3:$K$10,MATCH(INDIRECT($A$1&amp;"J"&amp;A1418),Relationstabel!$A$3:$A$10,0),MATCH(IFERROR(VALUE(INDIRECT($A$1&amp;"K"&amp;A1418)),0),Relationstabel!$C$1:$K$1,0))</f>
        <v>Fjernvarme/ Blokvarme</v>
      </c>
      <c r="J1418" s="1" t="str">
        <f ca="1">INDEX(Anvendelseskode!B:B,MATCH($F1418,Anvendelseskode!$A:$A,0))</f>
        <v>Række-, kæde-, dobbelthus (lodret adskillelse mellem enhederne)</v>
      </c>
      <c r="K1418" s="1" t="str">
        <f ca="1">INDEX(Anvendelseskode!C:C,MATCH($F1418,Anvendelseskode!$A:$A,0))</f>
        <v>Række-, kæde og dobbelthuse</v>
      </c>
      <c r="L1418" s="1" t="str">
        <f ca="1">INDEX(Anvendelseskode!D:D,MATCH($F1418,Anvendelseskode!$A:$A,0))</f>
        <v>Private husholdninger</v>
      </c>
      <c r="M1418" s="1" t="str">
        <f ca="1">IFERROR(INDEX(SBi!$2:$2,MATCH(H1418,SBi!$1:$1,1)),SBi!$K$2)</f>
        <v>1973-1978</v>
      </c>
      <c r="N1418" s="1">
        <f ca="1">INDEX(SBi!$C$3:$K$28,MATCH(F1418,SBi!$B$3:$B$28,0),MATCH(M1418,SBi!$C$2:$K$2,0))</f>
        <v>112.6</v>
      </c>
      <c r="O1418" s="16">
        <f t="shared" ca="1" si="294"/>
        <v>12.273399999999999</v>
      </c>
      <c r="P1418" s="16" t="str">
        <f ca="1">IFERROR(INDEX(VpD!$2:$2,MATCH(H1418,VpD!$1:$1,1)),VpD!$I$2)</f>
        <v>1973-1978</v>
      </c>
      <c r="Q1418" s="1">
        <f ca="1">INDEX(VpD!$C$3:$I$27,MATCH(F1418,VpD!$B$3:$B$27,0),MATCH(P1418,VpD!$C$2:$I$2,0))</f>
        <v>98</v>
      </c>
      <c r="R1418" s="16">
        <f t="shared" ca="1" si="295"/>
        <v>10.682</v>
      </c>
      <c r="S1418" s="14">
        <f t="shared" ca="1" si="296"/>
        <v>713441.5</v>
      </c>
      <c r="T1418" s="14">
        <f t="shared" ca="1" si="297"/>
        <v>6169663.9699999997</v>
      </c>
      <c r="U1418" s="14" t="str">
        <f t="shared" ca="1" si="298"/>
        <v>0A3F507E-1849-32B8-E044-0003BA298018</v>
      </c>
    </row>
    <row r="1419" spans="1:21" s="14" customFormat="1" x14ac:dyDescent="0.25">
      <c r="A1419" s="14">
        <f t="shared" si="286"/>
        <v>1419</v>
      </c>
      <c r="B1419" s="14" t="str">
        <f t="shared" ca="1" si="287"/>
        <v>A4282039-EB69-4287-BCF7-4D20AAB3D75C</v>
      </c>
      <c r="C1419" s="14" t="str">
        <f t="shared" ca="1" si="288"/>
        <v>Pilehavevænge</v>
      </c>
      <c r="D1419" s="14" t="str">
        <f t="shared" ca="1" si="289"/>
        <v>71</v>
      </c>
      <c r="E1419" s="14" t="str">
        <f t="shared" ca="1" si="290"/>
        <v>10cp</v>
      </c>
      <c r="F1419" s="1">
        <f t="shared" ca="1" si="291"/>
        <v>120</v>
      </c>
      <c r="G1419" s="1">
        <f t="shared" ca="1" si="292"/>
        <v>148</v>
      </c>
      <c r="H1419" s="1">
        <f t="shared" ca="1" si="293"/>
        <v>1974</v>
      </c>
      <c r="I1419" s="1" t="str">
        <f ca="1">INDEX(Relationstabel!$C$3:$K$10,MATCH(INDIRECT($A$1&amp;"J"&amp;A1419),Relationstabel!$A$3:$A$10,0),MATCH(IFERROR(VALUE(INDIRECT($A$1&amp;"K"&amp;A1419)),0),Relationstabel!$C$1:$K$1,0))</f>
        <v>Fjernvarme/ Blokvarme</v>
      </c>
      <c r="J1419" s="1" t="str">
        <f ca="1">INDEX(Anvendelseskode!B:B,MATCH($F1419,Anvendelseskode!$A:$A,0))</f>
        <v>Fritliggende enfamilieshus (parcelhus)</v>
      </c>
      <c r="K1419" s="1" t="str">
        <f ca="1">INDEX(Anvendelseskode!C:C,MATCH($F1419,Anvendelseskode!$A:$A,0))</f>
        <v>Parcelhuse</v>
      </c>
      <c r="L1419" s="1" t="str">
        <f ca="1">INDEX(Anvendelseskode!D:D,MATCH($F1419,Anvendelseskode!$A:$A,0))</f>
        <v>Private husholdninger</v>
      </c>
      <c r="M1419" s="1" t="str">
        <f ca="1">IFERROR(INDEX(SBi!$2:$2,MATCH(H1419,SBi!$1:$1,1)),SBi!$K$2)</f>
        <v>1973-1978</v>
      </c>
      <c r="N1419" s="1">
        <f ca="1">INDEX(SBi!$C$3:$K$28,MATCH(F1419,SBi!$B$3:$B$28,0),MATCH(M1419,SBi!$C$2:$K$2,0))</f>
        <v>119.8</v>
      </c>
      <c r="O1419" s="16">
        <f t="shared" ca="1" si="294"/>
        <v>17.730399999999999</v>
      </c>
      <c r="P1419" s="16" t="str">
        <f ca="1">IFERROR(INDEX(VpD!$2:$2,MATCH(H1419,VpD!$1:$1,1)),VpD!$I$2)</f>
        <v>1973-1978</v>
      </c>
      <c r="Q1419" s="1">
        <f ca="1">INDEX(VpD!$C$3:$I$27,MATCH(F1419,VpD!$B$3:$B$27,0),MATCH(P1419,VpD!$C$2:$I$2,0))</f>
        <v>117</v>
      </c>
      <c r="R1419" s="16">
        <f t="shared" ca="1" si="295"/>
        <v>17.315999999999999</v>
      </c>
      <c r="S1419" s="14">
        <f t="shared" ca="1" si="296"/>
        <v>711202.04</v>
      </c>
      <c r="T1419" s="14">
        <f t="shared" ca="1" si="297"/>
        <v>6172104.71</v>
      </c>
      <c r="U1419" s="14" t="str">
        <f t="shared" ca="1" si="298"/>
        <v>0A3F507E-1F49-32B8-E044-0003BA298018</v>
      </c>
    </row>
    <row r="1420" spans="1:21" s="14" customFormat="1" x14ac:dyDescent="0.25">
      <c r="A1420" s="14">
        <f t="shared" si="286"/>
        <v>1420</v>
      </c>
      <c r="B1420" s="14" t="str">
        <f t="shared" ca="1" si="287"/>
        <v>8179784C-3DFC-4991-A057-DF6E6A5C1BC8</v>
      </c>
      <c r="C1420" s="14" t="str">
        <f t="shared" ca="1" si="288"/>
        <v>Pilehavevænge</v>
      </c>
      <c r="D1420" s="14" t="str">
        <f t="shared" ca="1" si="289"/>
        <v>49</v>
      </c>
      <c r="E1420" s="14" t="str">
        <f t="shared" ca="1" si="290"/>
        <v>10dp</v>
      </c>
      <c r="F1420" s="1">
        <f t="shared" ca="1" si="291"/>
        <v>120</v>
      </c>
      <c r="G1420" s="1">
        <f t="shared" ca="1" si="292"/>
        <v>138</v>
      </c>
      <c r="H1420" s="1">
        <f t="shared" ca="1" si="293"/>
        <v>1967</v>
      </c>
      <c r="I1420" s="1" t="str">
        <f ca="1">INDEX(Relationstabel!$C$3:$K$10,MATCH(INDIRECT($A$1&amp;"J"&amp;A1420),Relationstabel!$A$3:$A$10,0),MATCH(IFERROR(VALUE(INDIRECT($A$1&amp;"K"&amp;A1420)),0),Relationstabel!$C$1:$K$1,0))</f>
        <v>Fjernvarme/ Blokvarme</v>
      </c>
      <c r="J1420" s="1" t="str">
        <f ca="1">INDEX(Anvendelseskode!B:B,MATCH($F1420,Anvendelseskode!$A:$A,0))</f>
        <v>Fritliggende enfamilieshus (parcelhus)</v>
      </c>
      <c r="K1420" s="1" t="str">
        <f ca="1">INDEX(Anvendelseskode!C:C,MATCH($F1420,Anvendelseskode!$A:$A,0))</f>
        <v>Parcelhuse</v>
      </c>
      <c r="L1420" s="1" t="str">
        <f ca="1">INDEX(Anvendelseskode!D:D,MATCH($F1420,Anvendelseskode!$A:$A,0))</f>
        <v>Private husholdninger</v>
      </c>
      <c r="M1420" s="1" t="str">
        <f ca="1">IFERROR(INDEX(SBi!$2:$2,MATCH(H1420,SBi!$1:$1,1)),SBi!$K$2)</f>
        <v>1961-1972</v>
      </c>
      <c r="N1420" s="1">
        <f ca="1">INDEX(SBi!$C$3:$K$28,MATCH(F1420,SBi!$B$3:$B$28,0),MATCH(M1420,SBi!$C$2:$K$2,0))</f>
        <v>134.30000000000001</v>
      </c>
      <c r="O1420" s="16">
        <f t="shared" ca="1" si="294"/>
        <v>18.5334</v>
      </c>
      <c r="P1420" s="16" t="str">
        <f ca="1">IFERROR(INDEX(VpD!$2:$2,MATCH(H1420,VpD!$1:$1,1)),VpD!$I$2)</f>
        <v>1961-1972</v>
      </c>
      <c r="Q1420" s="1">
        <f ca="1">INDEX(VpD!$C$3:$I$27,MATCH(F1420,VpD!$B$3:$B$27,0),MATCH(P1420,VpD!$C$2:$I$2,0))</f>
        <v>143</v>
      </c>
      <c r="R1420" s="16">
        <f t="shared" ca="1" si="295"/>
        <v>19.734000000000002</v>
      </c>
      <c r="S1420" s="14">
        <f t="shared" ca="1" si="296"/>
        <v>711122.29</v>
      </c>
      <c r="T1420" s="14">
        <f t="shared" ca="1" si="297"/>
        <v>6172223.5800000001</v>
      </c>
      <c r="U1420" s="14" t="str">
        <f t="shared" ca="1" si="298"/>
        <v>0A3F507E-1F35-32B8-E044-0003BA298018</v>
      </c>
    </row>
    <row r="1421" spans="1:21" s="14" customFormat="1" x14ac:dyDescent="0.25">
      <c r="A1421" s="14">
        <f t="shared" si="286"/>
        <v>1421</v>
      </c>
      <c r="B1421" s="14" t="str">
        <f t="shared" ca="1" si="287"/>
        <v>AF35E2DC-0566-44B4-9F5C-8A581E56C57A</v>
      </c>
      <c r="C1421" s="14" t="str">
        <f t="shared" ca="1" si="288"/>
        <v>Rendsagervej</v>
      </c>
      <c r="D1421" s="14" t="str">
        <f t="shared" ca="1" si="289"/>
        <v>199</v>
      </c>
      <c r="E1421" s="14" t="str">
        <f t="shared" ca="1" si="290"/>
        <v>9lt</v>
      </c>
      <c r="F1421" s="1">
        <f t="shared" ca="1" si="291"/>
        <v>120</v>
      </c>
      <c r="G1421" s="1">
        <f t="shared" ca="1" si="292"/>
        <v>109</v>
      </c>
      <c r="H1421" s="1">
        <f t="shared" ca="1" si="293"/>
        <v>1985</v>
      </c>
      <c r="I1421" s="1" t="str">
        <f ca="1">INDEX(Relationstabel!$C$3:$K$10,MATCH(INDIRECT($A$1&amp;"J"&amp;A1421),Relationstabel!$A$3:$A$10,0),MATCH(IFERROR(VALUE(INDIRECT($A$1&amp;"K"&amp;A1421)),0),Relationstabel!$C$1:$K$1,0))</f>
        <v>Naturgas</v>
      </c>
      <c r="J1421" s="1" t="str">
        <f ca="1">INDEX(Anvendelseskode!B:B,MATCH($F1421,Anvendelseskode!$A:$A,0))</f>
        <v>Fritliggende enfamilieshus (parcelhus)</v>
      </c>
      <c r="K1421" s="1" t="str">
        <f ca="1">INDEX(Anvendelseskode!C:C,MATCH($F1421,Anvendelseskode!$A:$A,0))</f>
        <v>Parcelhuse</v>
      </c>
      <c r="L1421" s="1" t="str">
        <f ca="1">INDEX(Anvendelseskode!D:D,MATCH($F1421,Anvendelseskode!$A:$A,0))</f>
        <v>Private husholdninger</v>
      </c>
      <c r="M1421" s="1" t="str">
        <f ca="1">IFERROR(INDEX(SBi!$2:$2,MATCH(H1421,SBi!$1:$1,1)),SBi!$K$2)</f>
        <v>1979-1998</v>
      </c>
      <c r="N1421" s="1">
        <f ca="1">INDEX(SBi!$C$3:$K$28,MATCH(F1421,SBi!$B$3:$B$28,0),MATCH(M1421,SBi!$C$2:$K$2,0))</f>
        <v>105.4</v>
      </c>
      <c r="O1421" s="16">
        <f t="shared" ca="1" si="294"/>
        <v>11.4886</v>
      </c>
      <c r="P1421" s="16" t="str">
        <f ca="1">IFERROR(INDEX(VpD!$2:$2,MATCH(H1421,VpD!$1:$1,1)),VpD!$I$2)</f>
        <v>1979-1998</v>
      </c>
      <c r="Q1421" s="1">
        <f ca="1">INDEX(VpD!$C$3:$I$27,MATCH(F1421,VpD!$B$3:$B$27,0),MATCH(P1421,VpD!$C$2:$I$2,0))</f>
        <v>90</v>
      </c>
      <c r="R1421" s="16">
        <f t="shared" ca="1" si="295"/>
        <v>9.81</v>
      </c>
      <c r="S1421" s="14">
        <f t="shared" ca="1" si="296"/>
        <v>710805.71</v>
      </c>
      <c r="T1421" s="14">
        <f t="shared" ca="1" si="297"/>
        <v>6171916.4299999997</v>
      </c>
      <c r="U1421" s="14" t="str">
        <f t="shared" ca="1" si="298"/>
        <v>0A3F507E-2035-32B8-E044-0003BA298018</v>
      </c>
    </row>
    <row r="1422" spans="1:21" s="14" customFormat="1" x14ac:dyDescent="0.25">
      <c r="A1422" s="14">
        <f t="shared" si="286"/>
        <v>1422</v>
      </c>
      <c r="B1422" s="14" t="str">
        <f t="shared" ca="1" si="287"/>
        <v>D38DF899-1FFC-49DD-A2C3-B5D2F8DDE18C</v>
      </c>
      <c r="C1422" s="14" t="str">
        <f t="shared" ca="1" si="288"/>
        <v>Kollerupvej</v>
      </c>
      <c r="D1422" s="14" t="str">
        <f t="shared" ca="1" si="289"/>
        <v>23</v>
      </c>
      <c r="E1422" s="14" t="str">
        <f t="shared" ca="1" si="290"/>
        <v>6dd</v>
      </c>
      <c r="F1422" s="1">
        <f t="shared" ca="1" si="291"/>
        <v>120</v>
      </c>
      <c r="G1422" s="1">
        <f t="shared" ca="1" si="292"/>
        <v>138</v>
      </c>
      <c r="H1422" s="1">
        <f t="shared" ca="1" si="293"/>
        <v>1978</v>
      </c>
      <c r="I1422" s="1" t="str">
        <f ca="1">INDEX(Relationstabel!$C$3:$K$10,MATCH(INDIRECT($A$1&amp;"J"&amp;A1422),Relationstabel!$A$3:$A$10,0),MATCH(IFERROR(VALUE(INDIRECT($A$1&amp;"K"&amp;A1422)),0),Relationstabel!$C$1:$K$1,0))</f>
        <v>Naturgas</v>
      </c>
      <c r="J1422" s="1" t="str">
        <f ca="1">INDEX(Anvendelseskode!B:B,MATCH($F1422,Anvendelseskode!$A:$A,0))</f>
        <v>Fritliggende enfamilieshus (parcelhus)</v>
      </c>
      <c r="K1422" s="1" t="str">
        <f ca="1">INDEX(Anvendelseskode!C:C,MATCH($F1422,Anvendelseskode!$A:$A,0))</f>
        <v>Parcelhuse</v>
      </c>
      <c r="L1422" s="1" t="str">
        <f ca="1">INDEX(Anvendelseskode!D:D,MATCH($F1422,Anvendelseskode!$A:$A,0))</f>
        <v>Private husholdninger</v>
      </c>
      <c r="M1422" s="1" t="str">
        <f ca="1">IFERROR(INDEX(SBi!$2:$2,MATCH(H1422,SBi!$1:$1,1)),SBi!$K$2)</f>
        <v>1973-1978</v>
      </c>
      <c r="N1422" s="1">
        <f ca="1">INDEX(SBi!$C$3:$K$28,MATCH(F1422,SBi!$B$3:$B$28,0),MATCH(M1422,SBi!$C$2:$K$2,0))</f>
        <v>119.8</v>
      </c>
      <c r="O1422" s="16">
        <f t="shared" ca="1" si="294"/>
        <v>16.532399999999999</v>
      </c>
      <c r="P1422" s="16" t="str">
        <f ca="1">IFERROR(INDEX(VpD!$2:$2,MATCH(H1422,VpD!$1:$1,1)),VpD!$I$2)</f>
        <v>1973-1978</v>
      </c>
      <c r="Q1422" s="1">
        <f ca="1">INDEX(VpD!$C$3:$I$27,MATCH(F1422,VpD!$B$3:$B$27,0),MATCH(P1422,VpD!$C$2:$I$2,0))</f>
        <v>117</v>
      </c>
      <c r="R1422" s="16">
        <f t="shared" ca="1" si="295"/>
        <v>16.146000000000001</v>
      </c>
      <c r="S1422" s="14">
        <f t="shared" ca="1" si="296"/>
        <v>713856.99</v>
      </c>
      <c r="T1422" s="14">
        <f t="shared" ca="1" si="297"/>
        <v>6169183.0199999996</v>
      </c>
      <c r="U1422" s="14" t="str">
        <f t="shared" ca="1" si="298"/>
        <v>0A3F507E-1C28-32B8-E044-0003BA298018</v>
      </c>
    </row>
    <row r="1423" spans="1:21" s="14" customFormat="1" x14ac:dyDescent="0.25">
      <c r="A1423" s="14">
        <f t="shared" si="286"/>
        <v>1423</v>
      </c>
      <c r="B1423" s="14" t="str">
        <f t="shared" ca="1" si="287"/>
        <v>EE46A810-AC1C-4E61-8C6C-56EB5FBEED12</v>
      </c>
      <c r="C1423" s="14" t="str">
        <f t="shared" ca="1" si="288"/>
        <v>Pilehavevænge</v>
      </c>
      <c r="D1423" s="14" t="str">
        <f t="shared" ca="1" si="289"/>
        <v>66</v>
      </c>
      <c r="E1423" s="14" t="str">
        <f t="shared" ca="1" si="290"/>
        <v>10bx</v>
      </c>
      <c r="F1423" s="1">
        <f t="shared" ca="1" si="291"/>
        <v>120</v>
      </c>
      <c r="G1423" s="1">
        <f t="shared" ca="1" si="292"/>
        <v>123</v>
      </c>
      <c r="H1423" s="1">
        <f t="shared" ca="1" si="293"/>
        <v>1966</v>
      </c>
      <c r="I1423" s="1" t="str">
        <f ca="1">INDEX(Relationstabel!$C$3:$K$10,MATCH(INDIRECT($A$1&amp;"J"&amp;A1423),Relationstabel!$A$3:$A$10,0),MATCH(IFERROR(VALUE(INDIRECT($A$1&amp;"K"&amp;A1423)),0),Relationstabel!$C$1:$K$1,0))</f>
        <v>Fjernvarme/ Blokvarme</v>
      </c>
      <c r="J1423" s="1" t="str">
        <f ca="1">INDEX(Anvendelseskode!B:B,MATCH($F1423,Anvendelseskode!$A:$A,0))</f>
        <v>Fritliggende enfamilieshus (parcelhus)</v>
      </c>
      <c r="K1423" s="1" t="str">
        <f ca="1">INDEX(Anvendelseskode!C:C,MATCH($F1423,Anvendelseskode!$A:$A,0))</f>
        <v>Parcelhuse</v>
      </c>
      <c r="L1423" s="1" t="str">
        <f ca="1">INDEX(Anvendelseskode!D:D,MATCH($F1423,Anvendelseskode!$A:$A,0))</f>
        <v>Private husholdninger</v>
      </c>
      <c r="M1423" s="1" t="str">
        <f ca="1">IFERROR(INDEX(SBi!$2:$2,MATCH(H1423,SBi!$1:$1,1)),SBi!$K$2)</f>
        <v>1961-1972</v>
      </c>
      <c r="N1423" s="1">
        <f ca="1">INDEX(SBi!$C$3:$K$28,MATCH(F1423,SBi!$B$3:$B$28,0),MATCH(M1423,SBi!$C$2:$K$2,0))</f>
        <v>134.30000000000001</v>
      </c>
      <c r="O1423" s="16">
        <f t="shared" ca="1" si="294"/>
        <v>16.518900000000002</v>
      </c>
      <c r="P1423" s="16" t="str">
        <f ca="1">IFERROR(INDEX(VpD!$2:$2,MATCH(H1423,VpD!$1:$1,1)),VpD!$I$2)</f>
        <v>1961-1972</v>
      </c>
      <c r="Q1423" s="1">
        <f ca="1">INDEX(VpD!$C$3:$I$27,MATCH(F1423,VpD!$B$3:$B$27,0),MATCH(P1423,VpD!$C$2:$I$2,0))</f>
        <v>143</v>
      </c>
      <c r="R1423" s="16">
        <f t="shared" ca="1" si="295"/>
        <v>17.588999999999999</v>
      </c>
      <c r="S1423" s="14">
        <f t="shared" ca="1" si="296"/>
        <v>711286.87</v>
      </c>
      <c r="T1423" s="14">
        <f t="shared" ca="1" si="297"/>
        <v>6171628.1699999999</v>
      </c>
      <c r="U1423" s="14" t="str">
        <f t="shared" ca="1" si="298"/>
        <v>0A3F507E-1F44-32B8-E044-0003BA298018</v>
      </c>
    </row>
    <row r="1424" spans="1:21" s="14" customFormat="1" x14ac:dyDescent="0.25">
      <c r="A1424" s="14">
        <f t="shared" si="286"/>
        <v>1424</v>
      </c>
      <c r="B1424" s="14" t="str">
        <f t="shared" ca="1" si="287"/>
        <v>EDBEEA8E-A2D7-4266-A3E5-2EA055803942</v>
      </c>
      <c r="C1424" s="14" t="str">
        <f t="shared" ca="1" si="288"/>
        <v>Klintsøvej</v>
      </c>
      <c r="D1424" s="14" t="str">
        <f t="shared" ca="1" si="289"/>
        <v>4</v>
      </c>
      <c r="E1424" s="14" t="str">
        <f t="shared" ca="1" si="290"/>
        <v>4cp</v>
      </c>
      <c r="F1424" s="1">
        <f t="shared" ca="1" si="291"/>
        <v>120</v>
      </c>
      <c r="G1424" s="1">
        <f t="shared" ca="1" si="292"/>
        <v>130</v>
      </c>
      <c r="H1424" s="1">
        <f t="shared" ca="1" si="293"/>
        <v>1981</v>
      </c>
      <c r="I1424" s="1" t="str">
        <f ca="1">INDEX(Relationstabel!$C$3:$K$10,MATCH(INDIRECT($A$1&amp;"J"&amp;A1424),Relationstabel!$A$3:$A$10,0),MATCH(IFERROR(VALUE(INDIRECT($A$1&amp;"K"&amp;A1424)),0),Relationstabel!$C$1:$K$1,0))</f>
        <v>Naturgas</v>
      </c>
      <c r="J1424" s="1" t="str">
        <f ca="1">INDEX(Anvendelseskode!B:B,MATCH($F1424,Anvendelseskode!$A:$A,0))</f>
        <v>Fritliggende enfamilieshus (parcelhus)</v>
      </c>
      <c r="K1424" s="1" t="str">
        <f ca="1">INDEX(Anvendelseskode!C:C,MATCH($F1424,Anvendelseskode!$A:$A,0))</f>
        <v>Parcelhuse</v>
      </c>
      <c r="L1424" s="1" t="str">
        <f ca="1">INDEX(Anvendelseskode!D:D,MATCH($F1424,Anvendelseskode!$A:$A,0))</f>
        <v>Private husholdninger</v>
      </c>
      <c r="M1424" s="1" t="str">
        <f ca="1">IFERROR(INDEX(SBi!$2:$2,MATCH(H1424,SBi!$1:$1,1)),SBi!$K$2)</f>
        <v>1979-1998</v>
      </c>
      <c r="N1424" s="1">
        <f ca="1">INDEX(SBi!$C$3:$K$28,MATCH(F1424,SBi!$B$3:$B$28,0),MATCH(M1424,SBi!$C$2:$K$2,0))</f>
        <v>105.4</v>
      </c>
      <c r="O1424" s="16">
        <f t="shared" ca="1" si="294"/>
        <v>13.702</v>
      </c>
      <c r="P1424" s="16" t="str">
        <f ca="1">IFERROR(INDEX(VpD!$2:$2,MATCH(H1424,VpD!$1:$1,1)),VpD!$I$2)</f>
        <v>1979-1998</v>
      </c>
      <c r="Q1424" s="1">
        <f ca="1">INDEX(VpD!$C$3:$I$27,MATCH(F1424,VpD!$B$3:$B$27,0),MATCH(P1424,VpD!$C$2:$I$2,0))</f>
        <v>90</v>
      </c>
      <c r="R1424" s="16">
        <f t="shared" ca="1" si="295"/>
        <v>11.7</v>
      </c>
      <c r="S1424" s="14">
        <f t="shared" ca="1" si="296"/>
        <v>713136.79</v>
      </c>
      <c r="T1424" s="14">
        <f t="shared" ca="1" si="297"/>
        <v>6168669.0800000001</v>
      </c>
      <c r="U1424" s="14" t="str">
        <f t="shared" ca="1" si="298"/>
        <v>0A3F507E-1B47-32B8-E044-0003BA298018</v>
      </c>
    </row>
    <row r="1425" spans="1:21" s="14" customFormat="1" x14ac:dyDescent="0.25">
      <c r="A1425" s="14">
        <f t="shared" si="286"/>
        <v>1425</v>
      </c>
      <c r="B1425" s="14" t="str">
        <f t="shared" ca="1" si="287"/>
        <v>284EDE01-D320-4874-BE6F-079B6D21DB51</v>
      </c>
      <c r="C1425" s="14" t="str">
        <f t="shared" ca="1" si="288"/>
        <v>Skærsøvej</v>
      </c>
      <c r="D1425" s="14" t="str">
        <f t="shared" ca="1" si="289"/>
        <v>11</v>
      </c>
      <c r="E1425" s="14" t="str">
        <f t="shared" ca="1" si="290"/>
        <v>18no</v>
      </c>
      <c r="F1425" s="1">
        <f t="shared" ca="1" si="291"/>
        <v>130</v>
      </c>
      <c r="G1425" s="1">
        <f t="shared" ca="1" si="292"/>
        <v>117</v>
      </c>
      <c r="H1425" s="1">
        <f t="shared" ca="1" si="293"/>
        <v>2011</v>
      </c>
      <c r="I1425" s="1" t="str">
        <f ca="1">INDEX(Relationstabel!$C$3:$K$10,MATCH(INDIRECT($A$1&amp;"J"&amp;A1425),Relationstabel!$A$3:$A$10,0),MATCH(IFERROR(VALUE(INDIRECT($A$1&amp;"K"&amp;A1425)),0),Relationstabel!$C$1:$K$1,0))</f>
        <v>Naturgas</v>
      </c>
      <c r="J1425" s="1" t="str">
        <f ca="1">INDEX(Anvendelseskode!B:B,MATCH($F1425,Anvendelseskode!$A:$A,0))</f>
        <v>Række-, kæde-, dobbelthus (lodret adskillelse mellem enhederne)</v>
      </c>
      <c r="K1425" s="1" t="str">
        <f ca="1">INDEX(Anvendelseskode!C:C,MATCH($F1425,Anvendelseskode!$A:$A,0))</f>
        <v>Række-, kæde og dobbelthuse</v>
      </c>
      <c r="L1425" s="1" t="str">
        <f ca="1">INDEX(Anvendelseskode!D:D,MATCH($F1425,Anvendelseskode!$A:$A,0))</f>
        <v>Private husholdninger</v>
      </c>
      <c r="M1425" s="1" t="str">
        <f ca="1">IFERROR(INDEX(SBi!$2:$2,MATCH(H1425,SBi!$1:$1,1)),SBi!$K$2)</f>
        <v>Efter 2006</v>
      </c>
      <c r="N1425" s="1">
        <f ca="1">INDEX(SBi!$C$3:$K$28,MATCH(F1425,SBi!$B$3:$B$28,0),MATCH(M1425,SBi!$C$2:$K$2,0))</f>
        <v>66.400000000000006</v>
      </c>
      <c r="O1425" s="16">
        <f t="shared" ca="1" si="294"/>
        <v>7.7688000000000015</v>
      </c>
      <c r="P1425" s="16" t="str">
        <f ca="1">IFERROR(INDEX(VpD!$2:$2,MATCH(H1425,VpD!$1:$1,1)),VpD!$I$2)</f>
        <v>&gt;1998</v>
      </c>
      <c r="Q1425" s="1">
        <f ca="1">INDEX(VpD!$C$3:$I$27,MATCH(F1425,VpD!$B$3:$B$27,0),MATCH(P1425,VpD!$C$2:$I$2,0))</f>
        <v>65</v>
      </c>
      <c r="R1425" s="16">
        <f t="shared" ca="1" si="295"/>
        <v>7.6050000000000004</v>
      </c>
      <c r="S1425" s="14">
        <f t="shared" ca="1" si="296"/>
        <v>713570.17</v>
      </c>
      <c r="T1425" s="14">
        <f t="shared" ca="1" si="297"/>
        <v>6168911.7000000002</v>
      </c>
      <c r="U1425" s="14" t="str">
        <f t="shared" ca="1" si="298"/>
        <v>0A3F507E-2147-32B8-E044-0003BA298018</v>
      </c>
    </row>
    <row r="1426" spans="1:21" s="14" customFormat="1" x14ac:dyDescent="0.25">
      <c r="A1426" s="14">
        <f t="shared" si="286"/>
        <v>1426</v>
      </c>
      <c r="B1426" s="14" t="str">
        <f t="shared" ca="1" si="287"/>
        <v>4CA1EABB-CFDE-4FD3-ADEF-DC8CB046605B</v>
      </c>
      <c r="C1426" s="14" t="str">
        <f t="shared" ca="1" si="288"/>
        <v>Syvhøjvænge</v>
      </c>
      <c r="D1426" s="14" t="str">
        <f t="shared" ca="1" si="289"/>
        <v>18</v>
      </c>
      <c r="E1426" s="14" t="str">
        <f t="shared" ca="1" si="290"/>
        <v>15æ</v>
      </c>
      <c r="F1426" s="1">
        <f t="shared" ca="1" si="291"/>
        <v>120</v>
      </c>
      <c r="G1426" s="1">
        <f t="shared" ca="1" si="292"/>
        <v>156</v>
      </c>
      <c r="H1426" s="1">
        <f t="shared" ca="1" si="293"/>
        <v>1988</v>
      </c>
      <c r="I1426" s="1" t="str">
        <f ca="1">INDEX(Relationstabel!$C$3:$K$10,MATCH(INDIRECT($A$1&amp;"J"&amp;A1426),Relationstabel!$A$3:$A$10,0),MATCH(IFERROR(VALUE(INDIRECT($A$1&amp;"K"&amp;A1426)),0),Relationstabel!$C$1:$K$1,0))</f>
        <v>Naturgas</v>
      </c>
      <c r="J1426" s="1" t="str">
        <f ca="1">INDEX(Anvendelseskode!B:B,MATCH($F1426,Anvendelseskode!$A:$A,0))</f>
        <v>Fritliggende enfamilieshus (parcelhus)</v>
      </c>
      <c r="K1426" s="1" t="str">
        <f ca="1">INDEX(Anvendelseskode!C:C,MATCH($F1426,Anvendelseskode!$A:$A,0))</f>
        <v>Parcelhuse</v>
      </c>
      <c r="L1426" s="1" t="str">
        <f ca="1">INDEX(Anvendelseskode!D:D,MATCH($F1426,Anvendelseskode!$A:$A,0))</f>
        <v>Private husholdninger</v>
      </c>
      <c r="M1426" s="1" t="str">
        <f ca="1">IFERROR(INDEX(SBi!$2:$2,MATCH(H1426,SBi!$1:$1,1)),SBi!$K$2)</f>
        <v>1979-1998</v>
      </c>
      <c r="N1426" s="1">
        <f ca="1">INDEX(SBi!$C$3:$K$28,MATCH(F1426,SBi!$B$3:$B$28,0),MATCH(M1426,SBi!$C$2:$K$2,0))</f>
        <v>105.4</v>
      </c>
      <c r="O1426" s="16">
        <f t="shared" ca="1" si="294"/>
        <v>16.442400000000003</v>
      </c>
      <c r="P1426" s="16" t="str">
        <f ca="1">IFERROR(INDEX(VpD!$2:$2,MATCH(H1426,VpD!$1:$1,1)),VpD!$I$2)</f>
        <v>1979-1998</v>
      </c>
      <c r="Q1426" s="1">
        <f ca="1">INDEX(VpD!$C$3:$I$27,MATCH(F1426,VpD!$B$3:$B$27,0),MATCH(P1426,VpD!$C$2:$I$2,0))</f>
        <v>90</v>
      </c>
      <c r="R1426" s="16">
        <f t="shared" ca="1" si="295"/>
        <v>14.04</v>
      </c>
      <c r="S1426" s="14">
        <f t="shared" ca="1" si="296"/>
        <v>712087.97</v>
      </c>
      <c r="T1426" s="14">
        <f t="shared" ca="1" si="297"/>
        <v>6171666.8899999997</v>
      </c>
      <c r="U1426" s="14" t="str">
        <f t="shared" ca="1" si="298"/>
        <v>0A3F507E-2247-32B8-E044-0003BA298018</v>
      </c>
    </row>
    <row r="1427" spans="1:21" s="14" customFormat="1" x14ac:dyDescent="0.25">
      <c r="A1427" s="14">
        <f t="shared" si="286"/>
        <v>1427</v>
      </c>
      <c r="B1427" s="14" t="str">
        <f t="shared" ca="1" si="287"/>
        <v>A3DBA3A3-C247-4561-AEC4-DD479633764F</v>
      </c>
      <c r="C1427" s="14" t="str">
        <f t="shared" ca="1" si="288"/>
        <v>Vejlegårdsparken</v>
      </c>
      <c r="D1427" s="14" t="str">
        <f t="shared" ca="1" si="289"/>
        <v>26</v>
      </c>
      <c r="E1427" s="14" t="str">
        <f t="shared" ca="1" si="290"/>
        <v>3æ</v>
      </c>
      <c r="F1427" s="1">
        <f t="shared" ca="1" si="291"/>
        <v>140</v>
      </c>
      <c r="G1427" s="1">
        <f t="shared" ca="1" si="292"/>
        <v>1578</v>
      </c>
      <c r="H1427" s="1">
        <f t="shared" ca="1" si="293"/>
        <v>1966</v>
      </c>
      <c r="I1427" s="1" t="str">
        <f ca="1">INDEX(Relationstabel!$C$3:$K$10,MATCH(INDIRECT($A$1&amp;"J"&amp;A1427),Relationstabel!$A$3:$A$10,0),MATCH(IFERROR(VALUE(INDIRECT($A$1&amp;"K"&amp;A1427)),0),Relationstabel!$C$1:$K$1,0))</f>
        <v>Fjernvarme/ Blokvarme</v>
      </c>
      <c r="J1427" s="1" t="str">
        <f ca="1">INDEX(Anvendelseskode!B:B,MATCH($F1427,Anvendelseskode!$A:$A,0))</f>
        <v>Etageboligbebyggelse</v>
      </c>
      <c r="K1427" s="1" t="str">
        <f ca="1">INDEX(Anvendelseskode!C:C,MATCH($F1427,Anvendelseskode!$A:$A,0))</f>
        <v>Etageboligbebyggelse</v>
      </c>
      <c r="L1427" s="1" t="str">
        <f ca="1">INDEX(Anvendelseskode!D:D,MATCH($F1427,Anvendelseskode!$A:$A,0))</f>
        <v>Private husholdninger</v>
      </c>
      <c r="M1427" s="1" t="str">
        <f ca="1">IFERROR(INDEX(SBi!$2:$2,MATCH(H1427,SBi!$1:$1,1)),SBi!$K$2)</f>
        <v>1961-1972</v>
      </c>
      <c r="N1427" s="1">
        <f ca="1">INDEX(SBi!$C$3:$K$28,MATCH(F1427,SBi!$B$3:$B$28,0),MATCH(M1427,SBi!$C$2:$K$2,0))</f>
        <v>132.30000000000001</v>
      </c>
      <c r="O1427" s="16">
        <f t="shared" ca="1" si="294"/>
        <v>208.76940000000002</v>
      </c>
      <c r="P1427" s="16" t="str">
        <f ca="1">IFERROR(INDEX(VpD!$2:$2,MATCH(H1427,VpD!$1:$1,1)),VpD!$I$2)</f>
        <v>1961-1972</v>
      </c>
      <c r="Q1427" s="1">
        <f ca="1">INDEX(VpD!$C$3:$I$27,MATCH(F1427,VpD!$B$3:$B$27,0),MATCH(P1427,VpD!$C$2:$I$2,0))</f>
        <v>126</v>
      </c>
      <c r="R1427" s="16">
        <f t="shared" ca="1" si="295"/>
        <v>198.828</v>
      </c>
      <c r="S1427" s="14">
        <f t="shared" ca="1" si="296"/>
        <v>712971.87</v>
      </c>
      <c r="T1427" s="14">
        <f t="shared" ca="1" si="297"/>
        <v>6169476.7300000004</v>
      </c>
      <c r="U1427" s="14" t="str">
        <f t="shared" ca="1" si="298"/>
        <v>0A3F507E-2447-32B8-E044-0003BA298018</v>
      </c>
    </row>
    <row r="1428" spans="1:21" s="14" customFormat="1" x14ac:dyDescent="0.25">
      <c r="A1428" s="14">
        <f t="shared" si="286"/>
        <v>1428</v>
      </c>
      <c r="B1428" s="14" t="str">
        <f t="shared" ca="1" si="287"/>
        <v>F0274EAB-1DDB-4015-9A5F-666A102BA43A</v>
      </c>
      <c r="C1428" s="14" t="str">
        <f t="shared" ca="1" si="288"/>
        <v>Søvej</v>
      </c>
      <c r="D1428" s="14" t="str">
        <f t="shared" ca="1" si="289"/>
        <v>6</v>
      </c>
      <c r="E1428" s="14" t="str">
        <f t="shared" ca="1" si="290"/>
        <v>9af</v>
      </c>
      <c r="F1428" s="1">
        <f t="shared" ca="1" si="291"/>
        <v>120</v>
      </c>
      <c r="G1428" s="1">
        <f t="shared" ca="1" si="292"/>
        <v>157</v>
      </c>
      <c r="H1428" s="1">
        <f t="shared" ca="1" si="293"/>
        <v>2011</v>
      </c>
      <c r="I1428" s="1" t="str">
        <f ca="1">INDEX(Relationstabel!$C$3:$K$10,MATCH(INDIRECT($A$1&amp;"J"&amp;A1428),Relationstabel!$A$3:$A$10,0),MATCH(IFERROR(VALUE(INDIRECT($A$1&amp;"K"&amp;A1428)),0),Relationstabel!$C$1:$K$1,0))</f>
        <v>Naturgas</v>
      </c>
      <c r="J1428" s="1" t="str">
        <f ca="1">INDEX(Anvendelseskode!B:B,MATCH($F1428,Anvendelseskode!$A:$A,0))</f>
        <v>Fritliggende enfamilieshus (parcelhus)</v>
      </c>
      <c r="K1428" s="1" t="str">
        <f ca="1">INDEX(Anvendelseskode!C:C,MATCH($F1428,Anvendelseskode!$A:$A,0))</f>
        <v>Parcelhuse</v>
      </c>
      <c r="L1428" s="1" t="str">
        <f ca="1">INDEX(Anvendelseskode!D:D,MATCH($F1428,Anvendelseskode!$A:$A,0))</f>
        <v>Private husholdninger</v>
      </c>
      <c r="M1428" s="1" t="str">
        <f ca="1">IFERROR(INDEX(SBi!$2:$2,MATCH(H1428,SBi!$1:$1,1)),SBi!$K$2)</f>
        <v>Efter 2006</v>
      </c>
      <c r="N1428" s="1">
        <f ca="1">INDEX(SBi!$C$3:$K$28,MATCH(F1428,SBi!$B$3:$B$28,0),MATCH(M1428,SBi!$C$2:$K$2,0))</f>
        <v>67.3</v>
      </c>
      <c r="O1428" s="16">
        <f t="shared" ca="1" si="294"/>
        <v>10.5661</v>
      </c>
      <c r="P1428" s="16" t="str">
        <f ca="1">IFERROR(INDEX(VpD!$2:$2,MATCH(H1428,VpD!$1:$1,1)),VpD!$I$2)</f>
        <v>&gt;1998</v>
      </c>
      <c r="Q1428" s="1">
        <f ca="1">INDEX(VpD!$C$3:$I$27,MATCH(F1428,VpD!$B$3:$B$27,0),MATCH(P1428,VpD!$C$2:$I$2,0))</f>
        <v>72</v>
      </c>
      <c r="R1428" s="16">
        <f t="shared" ca="1" si="295"/>
        <v>11.304</v>
      </c>
      <c r="S1428" s="14">
        <f t="shared" ca="1" si="296"/>
        <v>713565.77</v>
      </c>
      <c r="T1428" s="14">
        <f t="shared" ca="1" si="297"/>
        <v>6168707.54</v>
      </c>
      <c r="U1428" s="14" t="str">
        <f t="shared" ca="1" si="298"/>
        <v>0A3F507E-2340-32B8-E044-0003BA298018</v>
      </c>
    </row>
    <row r="1429" spans="1:21" s="14" customFormat="1" x14ac:dyDescent="0.25">
      <c r="A1429" s="14">
        <f t="shared" si="286"/>
        <v>1429</v>
      </c>
      <c r="B1429" s="14" t="str">
        <f t="shared" ca="1" si="287"/>
        <v>AC074E54-5381-44C5-A2DB-E6ABC4BF2AA3</v>
      </c>
      <c r="C1429" s="14" t="str">
        <f t="shared" ca="1" si="288"/>
        <v>Golfsvinget</v>
      </c>
      <c r="D1429" s="14" t="str">
        <f t="shared" ca="1" si="289"/>
        <v>12</v>
      </c>
      <c r="E1429" s="14" t="str">
        <f t="shared" ca="1" si="290"/>
        <v>6cm</v>
      </c>
      <c r="F1429" s="1">
        <f t="shared" ca="1" si="291"/>
        <v>590</v>
      </c>
      <c r="G1429" s="1">
        <f t="shared" ca="1" si="292"/>
        <v>45</v>
      </c>
      <c r="H1429" s="1">
        <f t="shared" ca="1" si="293"/>
        <v>1996</v>
      </c>
      <c r="I1429" s="1" t="str">
        <f ca="1">INDEX(Relationstabel!$C$3:$K$10,MATCH(INDIRECT($A$1&amp;"J"&amp;A1429),Relationstabel!$A$3:$A$10,0),MATCH(IFERROR(VALUE(INDIRECT($A$1&amp;"K"&amp;A1429)),0),Relationstabel!$C$1:$K$1,0))</f>
        <v>Elvarme</v>
      </c>
      <c r="J1429" s="1" t="str">
        <f ca="1">INDEX(Anvendelseskode!B:B,MATCH($F1429,Anvendelseskode!$A:$A,0))</f>
        <v>Uspecificeret fritidsformål</v>
      </c>
      <c r="K1429" s="1" t="str">
        <f ca="1">INDEX(Anvendelseskode!C:C,MATCH($F1429,Anvendelseskode!$A:$A,0))</f>
        <v>Anden bygning til fritidsformål</v>
      </c>
      <c r="L1429" s="1" t="str">
        <f ca="1">INDEX(Anvendelseskode!D:D,MATCH($F1429,Anvendelseskode!$A:$A,0))</f>
        <v>Kommunale og andre offentlige institutioner</v>
      </c>
      <c r="M1429" s="1" t="str">
        <f ca="1">IFERROR(INDEX(SBi!$2:$2,MATCH(H1429,SBi!$1:$1,1)),SBi!$K$2)</f>
        <v>1979-1998</v>
      </c>
      <c r="N1429" s="1">
        <f ca="1">INDEX(SBi!$C$3:$K$28,MATCH(F1429,SBi!$B$3:$B$28,0),MATCH(M1429,SBi!$C$2:$K$2,0))</f>
        <v>115</v>
      </c>
      <c r="O1429" s="16">
        <f t="shared" ca="1" si="294"/>
        <v>5.1749999999999998</v>
      </c>
      <c r="P1429" s="16" t="str">
        <f ca="1">IFERROR(INDEX(VpD!$2:$2,MATCH(H1429,VpD!$1:$1,1)),VpD!$I$2)</f>
        <v>1979-1998</v>
      </c>
      <c r="Q1429" s="1">
        <f ca="1">INDEX(VpD!$C$3:$I$27,MATCH(F1429,VpD!$B$3:$B$27,0),MATCH(P1429,VpD!$C$2:$I$2,0))</f>
        <v>26</v>
      </c>
      <c r="R1429" s="16">
        <f t="shared" ca="1" si="295"/>
        <v>1.17</v>
      </c>
      <c r="S1429" s="14">
        <f t="shared" ca="1" si="296"/>
        <v>712889.89</v>
      </c>
      <c r="T1429" s="14">
        <f t="shared" ca="1" si="297"/>
        <v>6170261.9699999997</v>
      </c>
      <c r="U1429" s="14" t="str">
        <f t="shared" ca="1" si="298"/>
        <v>0A3F507E-182D-32B8-E044-0003BA298018</v>
      </c>
    </row>
    <row r="1430" spans="1:21" s="14" customFormat="1" x14ac:dyDescent="0.25">
      <c r="A1430" s="14">
        <f t="shared" si="286"/>
        <v>1430</v>
      </c>
      <c r="B1430" s="14" t="str">
        <f t="shared" ca="1" si="287"/>
        <v>483603DF-3490-4B4C-A7D4-35C9D46CE2C9</v>
      </c>
      <c r="C1430" s="14" t="str">
        <f t="shared" ca="1" si="288"/>
        <v>Golfsvinget</v>
      </c>
      <c r="D1430" s="14" t="str">
        <f t="shared" ca="1" si="289"/>
        <v>12</v>
      </c>
      <c r="E1430" s="14" t="str">
        <f t="shared" ca="1" si="290"/>
        <v>6cm</v>
      </c>
      <c r="F1430" s="1">
        <f t="shared" ca="1" si="291"/>
        <v>590</v>
      </c>
      <c r="G1430" s="1">
        <f t="shared" ca="1" si="292"/>
        <v>165</v>
      </c>
      <c r="H1430" s="1">
        <f t="shared" ca="1" si="293"/>
        <v>1973</v>
      </c>
      <c r="I1430" s="1" t="str">
        <f ca="1">INDEX(Relationstabel!$C$3:$K$10,MATCH(INDIRECT($A$1&amp;"J"&amp;A1430),Relationstabel!$A$3:$A$10,0),MATCH(IFERROR(VALUE(INDIRECT($A$1&amp;"K"&amp;A1430)),0),Relationstabel!$C$1:$K$1,0))</f>
        <v>Elvarme</v>
      </c>
      <c r="J1430" s="1" t="str">
        <f ca="1">INDEX(Anvendelseskode!B:B,MATCH($F1430,Anvendelseskode!$A:$A,0))</f>
        <v>Uspecificeret fritidsformål</v>
      </c>
      <c r="K1430" s="1" t="str">
        <f ca="1">INDEX(Anvendelseskode!C:C,MATCH($F1430,Anvendelseskode!$A:$A,0))</f>
        <v>Anden bygning til fritidsformål</v>
      </c>
      <c r="L1430" s="1" t="str">
        <f ca="1">INDEX(Anvendelseskode!D:D,MATCH($F1430,Anvendelseskode!$A:$A,0))</f>
        <v>Kommunale og andre offentlige institutioner</v>
      </c>
      <c r="M1430" s="1" t="str">
        <f ca="1">IFERROR(INDEX(SBi!$2:$2,MATCH(H1430,SBi!$1:$1,1)),SBi!$K$2)</f>
        <v>1973-1978</v>
      </c>
      <c r="N1430" s="1">
        <f ca="1">INDEX(SBi!$C$3:$K$28,MATCH(F1430,SBi!$B$3:$B$28,0),MATCH(M1430,SBi!$C$2:$K$2,0))</f>
        <v>129</v>
      </c>
      <c r="O1430" s="16">
        <f t="shared" ca="1" si="294"/>
        <v>21.285</v>
      </c>
      <c r="P1430" s="16" t="str">
        <f ca="1">IFERROR(INDEX(VpD!$2:$2,MATCH(H1430,VpD!$1:$1,1)),VpD!$I$2)</f>
        <v>1973-1978</v>
      </c>
      <c r="Q1430" s="1">
        <f ca="1">INDEX(VpD!$C$3:$I$27,MATCH(F1430,VpD!$B$3:$B$27,0),MATCH(P1430,VpD!$C$2:$I$2,0))</f>
        <v>42</v>
      </c>
      <c r="R1430" s="16">
        <f t="shared" ca="1" si="295"/>
        <v>6.93</v>
      </c>
      <c r="S1430" s="14">
        <f t="shared" ca="1" si="296"/>
        <v>712889.89</v>
      </c>
      <c r="T1430" s="14">
        <f t="shared" ca="1" si="297"/>
        <v>6170261.9699999997</v>
      </c>
      <c r="U1430" s="14" t="str">
        <f t="shared" ca="1" si="298"/>
        <v>0A3F507E-182D-32B8-E044-0003BA298018</v>
      </c>
    </row>
    <row r="1431" spans="1:21" s="14" customFormat="1" x14ac:dyDescent="0.25">
      <c r="A1431" s="14">
        <f t="shared" si="286"/>
        <v>1431</v>
      </c>
      <c r="B1431" s="14" t="str">
        <f t="shared" ca="1" si="287"/>
        <v>840A6D1A-964E-464D-BC71-5F5106C7C9B9</v>
      </c>
      <c r="C1431" s="14" t="str">
        <f t="shared" ca="1" si="288"/>
        <v>Pilehavevænge</v>
      </c>
      <c r="D1431" s="14" t="str">
        <f t="shared" ca="1" si="289"/>
        <v>41</v>
      </c>
      <c r="E1431" s="14" t="str">
        <f t="shared" ca="1" si="290"/>
        <v>10dt</v>
      </c>
      <c r="F1431" s="1">
        <f t="shared" ca="1" si="291"/>
        <v>120</v>
      </c>
      <c r="G1431" s="1">
        <f t="shared" ca="1" si="292"/>
        <v>132</v>
      </c>
      <c r="H1431" s="1">
        <f t="shared" ca="1" si="293"/>
        <v>1968</v>
      </c>
      <c r="I1431" s="1" t="str">
        <f ca="1">INDEX(Relationstabel!$C$3:$K$10,MATCH(INDIRECT($A$1&amp;"J"&amp;A1431),Relationstabel!$A$3:$A$10,0),MATCH(IFERROR(VALUE(INDIRECT($A$1&amp;"K"&amp;A1431)),0),Relationstabel!$C$1:$K$1,0))</f>
        <v>Fjernvarme/ Blokvarme</v>
      </c>
      <c r="J1431" s="1" t="str">
        <f ca="1">INDEX(Anvendelseskode!B:B,MATCH($F1431,Anvendelseskode!$A:$A,0))</f>
        <v>Fritliggende enfamilieshus (parcelhus)</v>
      </c>
      <c r="K1431" s="1" t="str">
        <f ca="1">INDEX(Anvendelseskode!C:C,MATCH($F1431,Anvendelseskode!$A:$A,0))</f>
        <v>Parcelhuse</v>
      </c>
      <c r="L1431" s="1" t="str">
        <f ca="1">INDEX(Anvendelseskode!D:D,MATCH($F1431,Anvendelseskode!$A:$A,0))</f>
        <v>Private husholdninger</v>
      </c>
      <c r="M1431" s="1" t="str">
        <f ca="1">IFERROR(INDEX(SBi!$2:$2,MATCH(H1431,SBi!$1:$1,1)),SBi!$K$2)</f>
        <v>1961-1972</v>
      </c>
      <c r="N1431" s="1">
        <f ca="1">INDEX(SBi!$C$3:$K$28,MATCH(F1431,SBi!$B$3:$B$28,0),MATCH(M1431,SBi!$C$2:$K$2,0))</f>
        <v>134.30000000000001</v>
      </c>
      <c r="O1431" s="16">
        <f t="shared" ca="1" si="294"/>
        <v>17.727600000000002</v>
      </c>
      <c r="P1431" s="16" t="str">
        <f ca="1">IFERROR(INDEX(VpD!$2:$2,MATCH(H1431,VpD!$1:$1,1)),VpD!$I$2)</f>
        <v>1961-1972</v>
      </c>
      <c r="Q1431" s="1">
        <f ca="1">INDEX(VpD!$C$3:$I$27,MATCH(F1431,VpD!$B$3:$B$27,0),MATCH(P1431,VpD!$C$2:$I$2,0))</f>
        <v>143</v>
      </c>
      <c r="R1431" s="16">
        <f t="shared" ca="1" si="295"/>
        <v>18.876000000000001</v>
      </c>
      <c r="S1431" s="14">
        <f t="shared" ca="1" si="296"/>
        <v>711160.47</v>
      </c>
      <c r="T1431" s="14">
        <f t="shared" ca="1" si="297"/>
        <v>6172268.9800000004</v>
      </c>
      <c r="U1431" s="14" t="str">
        <f t="shared" ca="1" si="298"/>
        <v>0A3F507E-1F2D-32B8-E044-0003BA298018</v>
      </c>
    </row>
    <row r="1432" spans="1:21" s="14" customFormat="1" x14ac:dyDescent="0.25">
      <c r="A1432" s="14">
        <f t="shared" si="286"/>
        <v>1432</v>
      </c>
      <c r="B1432" s="14" t="str">
        <f t="shared" ca="1" si="287"/>
        <v>7AB0E7AC-89EE-4FBD-927E-A3446339C5FC</v>
      </c>
      <c r="C1432" s="14" t="str">
        <f t="shared" ca="1" si="288"/>
        <v>Hyttebovej</v>
      </c>
      <c r="D1432" s="14" t="str">
        <f t="shared" ca="1" si="289"/>
        <v>60</v>
      </c>
      <c r="E1432" s="14" t="str">
        <f t="shared" ca="1" si="290"/>
        <v>24ec</v>
      </c>
      <c r="F1432" s="1">
        <f t="shared" ca="1" si="291"/>
        <v>120</v>
      </c>
      <c r="G1432" s="1">
        <f t="shared" ca="1" si="292"/>
        <v>115</v>
      </c>
      <c r="H1432" s="1">
        <f t="shared" ca="1" si="293"/>
        <v>1964</v>
      </c>
      <c r="I1432" s="1" t="str">
        <f ca="1">INDEX(Relationstabel!$C$3:$K$10,MATCH(INDIRECT($A$1&amp;"J"&amp;A1432),Relationstabel!$A$3:$A$10,0),MATCH(IFERROR(VALUE(INDIRECT($A$1&amp;"K"&amp;A1432)),0),Relationstabel!$C$1:$K$1,0))</f>
        <v>Varmepumpe</v>
      </c>
      <c r="J1432" s="1" t="str">
        <f ca="1">INDEX(Anvendelseskode!B:B,MATCH($F1432,Anvendelseskode!$A:$A,0))</f>
        <v>Fritliggende enfamilieshus (parcelhus)</v>
      </c>
      <c r="K1432" s="1" t="str">
        <f ca="1">INDEX(Anvendelseskode!C:C,MATCH($F1432,Anvendelseskode!$A:$A,0))</f>
        <v>Parcelhuse</v>
      </c>
      <c r="L1432" s="1" t="str">
        <f ca="1">INDEX(Anvendelseskode!D:D,MATCH($F1432,Anvendelseskode!$A:$A,0))</f>
        <v>Private husholdninger</v>
      </c>
      <c r="M1432" s="1" t="str">
        <f ca="1">IFERROR(INDEX(SBi!$2:$2,MATCH(H1432,SBi!$1:$1,1)),SBi!$K$2)</f>
        <v>1961-1972</v>
      </c>
      <c r="N1432" s="1">
        <f ca="1">INDEX(SBi!$C$3:$K$28,MATCH(F1432,SBi!$B$3:$B$28,0),MATCH(M1432,SBi!$C$2:$K$2,0))</f>
        <v>134.30000000000001</v>
      </c>
      <c r="O1432" s="16">
        <f t="shared" ca="1" si="294"/>
        <v>15.444500000000001</v>
      </c>
      <c r="P1432" s="16" t="str">
        <f ca="1">IFERROR(INDEX(VpD!$2:$2,MATCH(H1432,VpD!$1:$1,1)),VpD!$I$2)</f>
        <v>1961-1972</v>
      </c>
      <c r="Q1432" s="1">
        <f ca="1">INDEX(VpD!$C$3:$I$27,MATCH(F1432,VpD!$B$3:$B$27,0),MATCH(P1432,VpD!$C$2:$I$2,0))</f>
        <v>143</v>
      </c>
      <c r="R1432" s="16">
        <f t="shared" ca="1" si="295"/>
        <v>16.445</v>
      </c>
      <c r="S1432" s="14">
        <f t="shared" ca="1" si="296"/>
        <v>713776.1</v>
      </c>
      <c r="T1432" s="14">
        <f t="shared" ca="1" si="297"/>
        <v>6169056.5999999996</v>
      </c>
      <c r="U1432" s="14" t="str">
        <f t="shared" ca="1" si="298"/>
        <v>0A3F507E-1A3C-32B8-E044-0003BA298018</v>
      </c>
    </row>
    <row r="1433" spans="1:21" s="14" customFormat="1" x14ac:dyDescent="0.25">
      <c r="A1433" s="14">
        <f t="shared" si="286"/>
        <v>1433</v>
      </c>
      <c r="B1433" s="14" t="str">
        <f t="shared" ca="1" si="287"/>
        <v>B9E40BCF-50B6-4BBC-B1AE-D9685E8A8FD1</v>
      </c>
      <c r="C1433" s="14" t="str">
        <f t="shared" ca="1" si="288"/>
        <v>Havbovej</v>
      </c>
      <c r="D1433" s="14" t="str">
        <f t="shared" ca="1" si="289"/>
        <v>1</v>
      </c>
      <c r="E1433" s="14" t="str">
        <f t="shared" ca="1" si="290"/>
        <v>6am</v>
      </c>
      <c r="F1433" s="1">
        <f t="shared" ca="1" si="291"/>
        <v>120</v>
      </c>
      <c r="G1433" s="1">
        <f t="shared" ca="1" si="292"/>
        <v>122</v>
      </c>
      <c r="H1433" s="1">
        <f t="shared" ca="1" si="293"/>
        <v>1962</v>
      </c>
      <c r="I1433" s="1" t="str">
        <f ca="1">INDEX(Relationstabel!$C$3:$K$10,MATCH(INDIRECT($A$1&amp;"J"&amp;A1433),Relationstabel!$A$3:$A$10,0),MATCH(IFERROR(VALUE(INDIRECT($A$1&amp;"K"&amp;A1433)),0),Relationstabel!$C$1:$K$1,0))</f>
        <v>Naturgas</v>
      </c>
      <c r="J1433" s="1" t="str">
        <f ca="1">INDEX(Anvendelseskode!B:B,MATCH($F1433,Anvendelseskode!$A:$A,0))</f>
        <v>Fritliggende enfamilieshus (parcelhus)</v>
      </c>
      <c r="K1433" s="1" t="str">
        <f ca="1">INDEX(Anvendelseskode!C:C,MATCH($F1433,Anvendelseskode!$A:$A,0))</f>
        <v>Parcelhuse</v>
      </c>
      <c r="L1433" s="1" t="str">
        <f ca="1">INDEX(Anvendelseskode!D:D,MATCH($F1433,Anvendelseskode!$A:$A,0))</f>
        <v>Private husholdninger</v>
      </c>
      <c r="M1433" s="1" t="str">
        <f ca="1">IFERROR(INDEX(SBi!$2:$2,MATCH(H1433,SBi!$1:$1,1)),SBi!$K$2)</f>
        <v>1961-1972</v>
      </c>
      <c r="N1433" s="1">
        <f ca="1">INDEX(SBi!$C$3:$K$28,MATCH(F1433,SBi!$B$3:$B$28,0),MATCH(M1433,SBi!$C$2:$K$2,0))</f>
        <v>134.30000000000001</v>
      </c>
      <c r="O1433" s="16">
        <f t="shared" ca="1" si="294"/>
        <v>16.384600000000002</v>
      </c>
      <c r="P1433" s="16" t="str">
        <f ca="1">IFERROR(INDEX(VpD!$2:$2,MATCH(H1433,VpD!$1:$1,1)),VpD!$I$2)</f>
        <v>1961-1972</v>
      </c>
      <c r="Q1433" s="1">
        <f ca="1">INDEX(VpD!$C$3:$I$27,MATCH(F1433,VpD!$B$3:$B$27,0),MATCH(P1433,VpD!$C$2:$I$2,0))</f>
        <v>143</v>
      </c>
      <c r="R1433" s="16">
        <f t="shared" ca="1" si="295"/>
        <v>17.446000000000002</v>
      </c>
      <c r="S1433" s="14">
        <f t="shared" ca="1" si="296"/>
        <v>713284.6</v>
      </c>
      <c r="T1433" s="14">
        <f t="shared" ca="1" si="297"/>
        <v>6168785.4699999997</v>
      </c>
      <c r="U1433" s="14" t="str">
        <f t="shared" ca="1" si="298"/>
        <v>0A3F507E-1851-32B8-E044-0003BA298018</v>
      </c>
    </row>
    <row r="1434" spans="1:21" s="14" customFormat="1" x14ac:dyDescent="0.25">
      <c r="A1434" s="14">
        <f t="shared" si="286"/>
        <v>1434</v>
      </c>
      <c r="B1434" s="14" t="str">
        <f t="shared" ca="1" si="287"/>
        <v>AFE98372-D88D-4CB3-9640-B69E2693F7E9</v>
      </c>
      <c r="C1434" s="14" t="str">
        <f t="shared" ca="1" si="288"/>
        <v>Pilehavevænge</v>
      </c>
      <c r="D1434" s="14" t="str">
        <f t="shared" ca="1" si="289"/>
        <v>79</v>
      </c>
      <c r="E1434" s="14" t="str">
        <f t="shared" ca="1" si="290"/>
        <v>10cy</v>
      </c>
      <c r="F1434" s="1">
        <f t="shared" ca="1" si="291"/>
        <v>120</v>
      </c>
      <c r="G1434" s="1">
        <f t="shared" ca="1" si="292"/>
        <v>130</v>
      </c>
      <c r="H1434" s="1">
        <f t="shared" ca="1" si="293"/>
        <v>1999</v>
      </c>
      <c r="I1434" s="1" t="str">
        <f ca="1">INDEX(Relationstabel!$C$3:$K$10,MATCH(INDIRECT($A$1&amp;"J"&amp;A1434),Relationstabel!$A$3:$A$10,0),MATCH(IFERROR(VALUE(INDIRECT($A$1&amp;"K"&amp;A1434)),0),Relationstabel!$C$1:$K$1,0))</f>
        <v>Fjernvarme/ Blokvarme</v>
      </c>
      <c r="J1434" s="1" t="str">
        <f ca="1">INDEX(Anvendelseskode!B:B,MATCH($F1434,Anvendelseskode!$A:$A,0))</f>
        <v>Fritliggende enfamilieshus (parcelhus)</v>
      </c>
      <c r="K1434" s="1" t="str">
        <f ca="1">INDEX(Anvendelseskode!C:C,MATCH($F1434,Anvendelseskode!$A:$A,0))</f>
        <v>Parcelhuse</v>
      </c>
      <c r="L1434" s="1" t="str">
        <f ca="1">INDEX(Anvendelseskode!D:D,MATCH($F1434,Anvendelseskode!$A:$A,0))</f>
        <v>Private husholdninger</v>
      </c>
      <c r="M1434" s="1" t="str">
        <f ca="1">IFERROR(INDEX(SBi!$2:$2,MATCH(H1434,SBi!$1:$1,1)),SBi!$K$2)</f>
        <v>1999-2006</v>
      </c>
      <c r="N1434" s="1">
        <f ca="1">INDEX(SBi!$C$3:$K$28,MATCH(F1434,SBi!$B$3:$B$28,0),MATCH(M1434,SBi!$C$2:$K$2,0))</f>
        <v>83.9</v>
      </c>
      <c r="O1434" s="16">
        <f t="shared" ca="1" si="294"/>
        <v>10.907</v>
      </c>
      <c r="P1434" s="16" t="str">
        <f ca="1">IFERROR(INDEX(VpD!$2:$2,MATCH(H1434,VpD!$1:$1,1)),VpD!$I$2)</f>
        <v>&gt;1998</v>
      </c>
      <c r="Q1434" s="1">
        <f ca="1">INDEX(VpD!$C$3:$I$27,MATCH(F1434,VpD!$B$3:$B$27,0),MATCH(P1434,VpD!$C$2:$I$2,0))</f>
        <v>72</v>
      </c>
      <c r="R1434" s="16">
        <f t="shared" ca="1" si="295"/>
        <v>9.36</v>
      </c>
      <c r="S1434" s="14">
        <f t="shared" ca="1" si="296"/>
        <v>711153.53</v>
      </c>
      <c r="T1434" s="14">
        <f t="shared" ca="1" si="297"/>
        <v>6172069.25</v>
      </c>
      <c r="U1434" s="14" t="str">
        <f t="shared" ca="1" si="298"/>
        <v>0A3F507E-1F51-32B8-E044-0003BA298018</v>
      </c>
    </row>
    <row r="1435" spans="1:21" s="14" customFormat="1" x14ac:dyDescent="0.25">
      <c r="A1435" s="14">
        <f t="shared" si="286"/>
        <v>1435</v>
      </c>
      <c r="B1435" s="14" t="str">
        <f t="shared" ca="1" si="287"/>
        <v>2791BE24-F40A-40E8-AFDF-8FA8C5CED203</v>
      </c>
      <c r="C1435" s="14" t="str">
        <f t="shared" ca="1" si="288"/>
        <v>Rendsagervej</v>
      </c>
      <c r="D1435" s="14" t="str">
        <f t="shared" ca="1" si="289"/>
        <v>255</v>
      </c>
      <c r="E1435" s="14" t="str">
        <f t="shared" ca="1" si="290"/>
        <v>9kr</v>
      </c>
      <c r="F1435" s="1">
        <f t="shared" ca="1" si="291"/>
        <v>120</v>
      </c>
      <c r="G1435" s="1">
        <f t="shared" ca="1" si="292"/>
        <v>109</v>
      </c>
      <c r="H1435" s="1">
        <f t="shared" ca="1" si="293"/>
        <v>1973</v>
      </c>
      <c r="I1435" s="1" t="str">
        <f ca="1">INDEX(Relationstabel!$C$3:$K$10,MATCH(INDIRECT($A$1&amp;"J"&amp;A1435),Relationstabel!$A$3:$A$10,0),MATCH(IFERROR(VALUE(INDIRECT($A$1&amp;"K"&amp;A1435)),0),Relationstabel!$C$1:$K$1,0))</f>
        <v>Naturgas</v>
      </c>
      <c r="J1435" s="1" t="str">
        <f ca="1">INDEX(Anvendelseskode!B:B,MATCH($F1435,Anvendelseskode!$A:$A,0))</f>
        <v>Fritliggende enfamilieshus (parcelhus)</v>
      </c>
      <c r="K1435" s="1" t="str">
        <f ca="1">INDEX(Anvendelseskode!C:C,MATCH($F1435,Anvendelseskode!$A:$A,0))</f>
        <v>Parcelhuse</v>
      </c>
      <c r="L1435" s="1" t="str">
        <f ca="1">INDEX(Anvendelseskode!D:D,MATCH($F1435,Anvendelseskode!$A:$A,0))</f>
        <v>Private husholdninger</v>
      </c>
      <c r="M1435" s="1" t="str">
        <f ca="1">IFERROR(INDEX(SBi!$2:$2,MATCH(H1435,SBi!$1:$1,1)),SBi!$K$2)</f>
        <v>1973-1978</v>
      </c>
      <c r="N1435" s="1">
        <f ca="1">INDEX(SBi!$C$3:$K$28,MATCH(F1435,SBi!$B$3:$B$28,0),MATCH(M1435,SBi!$C$2:$K$2,0))</f>
        <v>119.8</v>
      </c>
      <c r="O1435" s="16">
        <f t="shared" ca="1" si="294"/>
        <v>13.058199999999999</v>
      </c>
      <c r="P1435" s="16" t="str">
        <f ca="1">IFERROR(INDEX(VpD!$2:$2,MATCH(H1435,VpD!$1:$1,1)),VpD!$I$2)</f>
        <v>1973-1978</v>
      </c>
      <c r="Q1435" s="1">
        <f ca="1">INDEX(VpD!$C$3:$I$27,MATCH(F1435,VpD!$B$3:$B$27,0),MATCH(P1435,VpD!$C$2:$I$2,0))</f>
        <v>117</v>
      </c>
      <c r="R1435" s="16">
        <f t="shared" ca="1" si="295"/>
        <v>12.753</v>
      </c>
      <c r="S1435" s="14">
        <f t="shared" ca="1" si="296"/>
        <v>710642.86</v>
      </c>
      <c r="T1435" s="14">
        <f t="shared" ca="1" si="297"/>
        <v>6171947.96</v>
      </c>
      <c r="U1435" s="14" t="str">
        <f t="shared" ca="1" si="298"/>
        <v>0A3F507E-2051-32B8-E044-0003BA298018</v>
      </c>
    </row>
    <row r="1436" spans="1:21" s="14" customFormat="1" x14ac:dyDescent="0.25">
      <c r="A1436" s="14">
        <f t="shared" si="286"/>
        <v>1436</v>
      </c>
      <c r="B1436" s="14" t="str">
        <f t="shared" ca="1" si="287"/>
        <v>E95AEE88-1EBC-48C4-87BA-E61D1BF71A5E</v>
      </c>
      <c r="C1436" s="14" t="str">
        <f t="shared" ca="1" si="288"/>
        <v>Klintsøvej</v>
      </c>
      <c r="D1436" s="14" t="str">
        <f t="shared" ca="1" si="289"/>
        <v>7</v>
      </c>
      <c r="E1436" s="14" t="str">
        <f t="shared" ca="1" si="290"/>
        <v>4bd</v>
      </c>
      <c r="F1436" s="1">
        <f t="shared" ca="1" si="291"/>
        <v>120</v>
      </c>
      <c r="G1436" s="1">
        <f t="shared" ca="1" si="292"/>
        <v>155</v>
      </c>
      <c r="H1436" s="1">
        <f t="shared" ca="1" si="293"/>
        <v>1982</v>
      </c>
      <c r="I1436" s="1" t="str">
        <f ca="1">INDEX(Relationstabel!$C$3:$K$10,MATCH(INDIRECT($A$1&amp;"J"&amp;A1436),Relationstabel!$A$3:$A$10,0),MATCH(IFERROR(VALUE(INDIRECT($A$1&amp;"K"&amp;A1436)),0),Relationstabel!$C$1:$K$1,0))</f>
        <v>Naturgas</v>
      </c>
      <c r="J1436" s="1" t="str">
        <f ca="1">INDEX(Anvendelseskode!B:B,MATCH($F1436,Anvendelseskode!$A:$A,0))</f>
        <v>Fritliggende enfamilieshus (parcelhus)</v>
      </c>
      <c r="K1436" s="1" t="str">
        <f ca="1">INDEX(Anvendelseskode!C:C,MATCH($F1436,Anvendelseskode!$A:$A,0))</f>
        <v>Parcelhuse</v>
      </c>
      <c r="L1436" s="1" t="str">
        <f ca="1">INDEX(Anvendelseskode!D:D,MATCH($F1436,Anvendelseskode!$A:$A,0))</f>
        <v>Private husholdninger</v>
      </c>
      <c r="M1436" s="1" t="str">
        <f ca="1">IFERROR(INDEX(SBi!$2:$2,MATCH(H1436,SBi!$1:$1,1)),SBi!$K$2)</f>
        <v>1979-1998</v>
      </c>
      <c r="N1436" s="1">
        <f ca="1">INDEX(SBi!$C$3:$K$28,MATCH(F1436,SBi!$B$3:$B$28,0),MATCH(M1436,SBi!$C$2:$K$2,0))</f>
        <v>105.4</v>
      </c>
      <c r="O1436" s="16">
        <f t="shared" ca="1" si="294"/>
        <v>16.337</v>
      </c>
      <c r="P1436" s="16" t="str">
        <f ca="1">IFERROR(INDEX(VpD!$2:$2,MATCH(H1436,VpD!$1:$1,1)),VpD!$I$2)</f>
        <v>1979-1998</v>
      </c>
      <c r="Q1436" s="1">
        <f ca="1">INDEX(VpD!$C$3:$I$27,MATCH(F1436,VpD!$B$3:$B$27,0),MATCH(P1436,VpD!$C$2:$I$2,0))</f>
        <v>90</v>
      </c>
      <c r="R1436" s="16">
        <f t="shared" ca="1" si="295"/>
        <v>13.95</v>
      </c>
      <c r="S1436" s="14">
        <f t="shared" ca="1" si="296"/>
        <v>713153.07</v>
      </c>
      <c r="T1436" s="14">
        <f t="shared" ca="1" si="297"/>
        <v>6168707.6500000004</v>
      </c>
      <c r="U1436" s="14" t="str">
        <f t="shared" ca="1" si="298"/>
        <v>0A3F507E-1B4A-32B8-E044-0003BA298018</v>
      </c>
    </row>
    <row r="1437" spans="1:21" s="14" customFormat="1" x14ac:dyDescent="0.25">
      <c r="A1437" s="14">
        <f t="shared" si="286"/>
        <v>1437</v>
      </c>
      <c r="B1437" s="14" t="str">
        <f t="shared" ca="1" si="287"/>
        <v>B7084BF8-546E-4C20-A45A-308DDF314867</v>
      </c>
      <c r="C1437" s="14" t="str">
        <f t="shared" ca="1" si="288"/>
        <v>Nørrebred</v>
      </c>
      <c r="D1437" s="14" t="str">
        <f t="shared" ca="1" si="289"/>
        <v>24</v>
      </c>
      <c r="E1437" s="14" t="str">
        <f t="shared" ca="1" si="290"/>
        <v>12go</v>
      </c>
      <c r="F1437" s="1">
        <f t="shared" ca="1" si="291"/>
        <v>120</v>
      </c>
      <c r="G1437" s="1">
        <f t="shared" ca="1" si="292"/>
        <v>154</v>
      </c>
      <c r="H1437" s="1">
        <f t="shared" ca="1" si="293"/>
        <v>1971</v>
      </c>
      <c r="I1437" s="1" t="str">
        <f ca="1">INDEX(Relationstabel!$C$3:$K$10,MATCH(INDIRECT($A$1&amp;"J"&amp;A1437),Relationstabel!$A$3:$A$10,0),MATCH(IFERROR(VALUE(INDIRECT($A$1&amp;"K"&amp;A1437)),0),Relationstabel!$C$1:$K$1,0))</f>
        <v>Naturgas</v>
      </c>
      <c r="J1437" s="1" t="str">
        <f ca="1">INDEX(Anvendelseskode!B:B,MATCH($F1437,Anvendelseskode!$A:$A,0))</f>
        <v>Fritliggende enfamilieshus (parcelhus)</v>
      </c>
      <c r="K1437" s="1" t="str">
        <f ca="1">INDEX(Anvendelseskode!C:C,MATCH($F1437,Anvendelseskode!$A:$A,0))</f>
        <v>Parcelhuse</v>
      </c>
      <c r="L1437" s="1" t="str">
        <f ca="1">INDEX(Anvendelseskode!D:D,MATCH($F1437,Anvendelseskode!$A:$A,0))</f>
        <v>Private husholdninger</v>
      </c>
      <c r="M1437" s="1" t="str">
        <f ca="1">IFERROR(INDEX(SBi!$2:$2,MATCH(H1437,SBi!$1:$1,1)),SBi!$K$2)</f>
        <v>1961-1972</v>
      </c>
      <c r="N1437" s="1">
        <f ca="1">INDEX(SBi!$C$3:$K$28,MATCH(F1437,SBi!$B$3:$B$28,0),MATCH(M1437,SBi!$C$2:$K$2,0))</f>
        <v>134.30000000000001</v>
      </c>
      <c r="O1437" s="16">
        <f t="shared" ca="1" si="294"/>
        <v>20.682200000000002</v>
      </c>
      <c r="P1437" s="16" t="str">
        <f ca="1">IFERROR(INDEX(VpD!$2:$2,MATCH(H1437,VpD!$1:$1,1)),VpD!$I$2)</f>
        <v>1961-1972</v>
      </c>
      <c r="Q1437" s="1">
        <f ca="1">INDEX(VpD!$C$3:$I$27,MATCH(F1437,VpD!$B$3:$B$27,0),MATCH(P1437,VpD!$C$2:$I$2,0))</f>
        <v>143</v>
      </c>
      <c r="R1437" s="16">
        <f t="shared" ca="1" si="295"/>
        <v>22.021999999999998</v>
      </c>
      <c r="S1437" s="14">
        <f t="shared" ca="1" si="296"/>
        <v>711692.7</v>
      </c>
      <c r="T1437" s="14">
        <f t="shared" ca="1" si="297"/>
        <v>6171628.1799999997</v>
      </c>
      <c r="U1437" s="14" t="str">
        <f t="shared" ca="1" si="298"/>
        <v>0A3F507E-1E4A-32B8-E044-0003BA298018</v>
      </c>
    </row>
    <row r="1438" spans="1:21" s="14" customFormat="1" x14ac:dyDescent="0.25">
      <c r="A1438" s="14">
        <f t="shared" si="286"/>
        <v>1438</v>
      </c>
      <c r="B1438" s="14" t="str">
        <f t="shared" ca="1" si="287"/>
        <v>AB3465A4-8E4E-4099-86F5-8C8FE3132A69</v>
      </c>
      <c r="C1438" s="14" t="str">
        <f t="shared" ca="1" si="288"/>
        <v>Skærsøvej</v>
      </c>
      <c r="D1438" s="14" t="str">
        <f t="shared" ca="1" si="289"/>
        <v>14</v>
      </c>
      <c r="E1438" s="14" t="str">
        <f t="shared" ca="1" si="290"/>
        <v>18nh</v>
      </c>
      <c r="F1438" s="1">
        <f t="shared" ca="1" si="291"/>
        <v>120</v>
      </c>
      <c r="G1438" s="1">
        <f t="shared" ca="1" si="292"/>
        <v>118</v>
      </c>
      <c r="H1438" s="1">
        <f t="shared" ca="1" si="293"/>
        <v>1978</v>
      </c>
      <c r="I1438" s="1" t="str">
        <f ca="1">INDEX(Relationstabel!$C$3:$K$10,MATCH(INDIRECT($A$1&amp;"J"&amp;A1438),Relationstabel!$A$3:$A$10,0),MATCH(IFERROR(VALUE(INDIRECT($A$1&amp;"K"&amp;A1438)),0),Relationstabel!$C$1:$K$1,0))</f>
        <v>Naturgas</v>
      </c>
      <c r="J1438" s="1" t="str">
        <f ca="1">INDEX(Anvendelseskode!B:B,MATCH($F1438,Anvendelseskode!$A:$A,0))</f>
        <v>Fritliggende enfamilieshus (parcelhus)</v>
      </c>
      <c r="K1438" s="1" t="str">
        <f ca="1">INDEX(Anvendelseskode!C:C,MATCH($F1438,Anvendelseskode!$A:$A,0))</f>
        <v>Parcelhuse</v>
      </c>
      <c r="L1438" s="1" t="str">
        <f ca="1">INDEX(Anvendelseskode!D:D,MATCH($F1438,Anvendelseskode!$A:$A,0))</f>
        <v>Private husholdninger</v>
      </c>
      <c r="M1438" s="1" t="str">
        <f ca="1">IFERROR(INDEX(SBi!$2:$2,MATCH(H1438,SBi!$1:$1,1)),SBi!$K$2)</f>
        <v>1973-1978</v>
      </c>
      <c r="N1438" s="1">
        <f ca="1">INDEX(SBi!$C$3:$K$28,MATCH(F1438,SBi!$B$3:$B$28,0),MATCH(M1438,SBi!$C$2:$K$2,0))</f>
        <v>119.8</v>
      </c>
      <c r="O1438" s="16">
        <f t="shared" ca="1" si="294"/>
        <v>14.1364</v>
      </c>
      <c r="P1438" s="16" t="str">
        <f ca="1">IFERROR(INDEX(VpD!$2:$2,MATCH(H1438,VpD!$1:$1,1)),VpD!$I$2)</f>
        <v>1973-1978</v>
      </c>
      <c r="Q1438" s="1">
        <f ca="1">INDEX(VpD!$C$3:$I$27,MATCH(F1438,VpD!$B$3:$B$27,0),MATCH(P1438,VpD!$C$2:$I$2,0))</f>
        <v>117</v>
      </c>
      <c r="R1438" s="16">
        <f t="shared" ca="1" si="295"/>
        <v>13.805999999999999</v>
      </c>
      <c r="S1438" s="14">
        <f t="shared" ca="1" si="296"/>
        <v>713542.18</v>
      </c>
      <c r="T1438" s="14">
        <f t="shared" ca="1" si="297"/>
        <v>6168949.9299999997</v>
      </c>
      <c r="U1438" s="14" t="str">
        <f t="shared" ca="1" si="298"/>
        <v>0A3F507E-214A-32B8-E044-0003BA298018</v>
      </c>
    </row>
    <row r="1439" spans="1:21" s="14" customFormat="1" x14ac:dyDescent="0.25">
      <c r="A1439" s="14">
        <f t="shared" si="286"/>
        <v>1439</v>
      </c>
      <c r="B1439" s="14" t="str">
        <f t="shared" ca="1" si="287"/>
        <v>1D8EA89E-E666-4321-9A0B-6F28DC2E7812</v>
      </c>
      <c r="C1439" s="14" t="str">
        <f t="shared" ca="1" si="288"/>
        <v>Syvhøjvænge</v>
      </c>
      <c r="D1439" s="14" t="str">
        <f t="shared" ca="1" si="289"/>
        <v>21</v>
      </c>
      <c r="E1439" s="14" t="str">
        <f t="shared" ca="1" si="290"/>
        <v>12fe</v>
      </c>
      <c r="F1439" s="1">
        <f t="shared" ca="1" si="291"/>
        <v>120</v>
      </c>
      <c r="G1439" s="1">
        <f t="shared" ca="1" si="292"/>
        <v>166</v>
      </c>
      <c r="H1439" s="1">
        <f t="shared" ca="1" si="293"/>
        <v>1977</v>
      </c>
      <c r="I1439" s="1" t="str">
        <f ca="1">INDEX(Relationstabel!$C$3:$K$10,MATCH(INDIRECT($A$1&amp;"J"&amp;A1439),Relationstabel!$A$3:$A$10,0),MATCH(IFERROR(VALUE(INDIRECT($A$1&amp;"K"&amp;A1439)),0),Relationstabel!$C$1:$K$1,0))</f>
        <v>Naturgas</v>
      </c>
      <c r="J1439" s="1" t="str">
        <f ca="1">INDEX(Anvendelseskode!B:B,MATCH($F1439,Anvendelseskode!$A:$A,0))</f>
        <v>Fritliggende enfamilieshus (parcelhus)</v>
      </c>
      <c r="K1439" s="1" t="str">
        <f ca="1">INDEX(Anvendelseskode!C:C,MATCH($F1439,Anvendelseskode!$A:$A,0))</f>
        <v>Parcelhuse</v>
      </c>
      <c r="L1439" s="1" t="str">
        <f ca="1">INDEX(Anvendelseskode!D:D,MATCH($F1439,Anvendelseskode!$A:$A,0))</f>
        <v>Private husholdninger</v>
      </c>
      <c r="M1439" s="1" t="str">
        <f ca="1">IFERROR(INDEX(SBi!$2:$2,MATCH(H1439,SBi!$1:$1,1)),SBi!$K$2)</f>
        <v>1973-1978</v>
      </c>
      <c r="N1439" s="1">
        <f ca="1">INDEX(SBi!$C$3:$K$28,MATCH(F1439,SBi!$B$3:$B$28,0),MATCH(M1439,SBi!$C$2:$K$2,0))</f>
        <v>119.8</v>
      </c>
      <c r="O1439" s="16">
        <f t="shared" ca="1" si="294"/>
        <v>19.886800000000001</v>
      </c>
      <c r="P1439" s="16" t="str">
        <f ca="1">IFERROR(INDEX(VpD!$2:$2,MATCH(H1439,VpD!$1:$1,1)),VpD!$I$2)</f>
        <v>1973-1978</v>
      </c>
      <c r="Q1439" s="1">
        <f ca="1">INDEX(VpD!$C$3:$I$27,MATCH(F1439,VpD!$B$3:$B$27,0),MATCH(P1439,VpD!$C$2:$I$2,0))</f>
        <v>117</v>
      </c>
      <c r="R1439" s="16">
        <f t="shared" ca="1" si="295"/>
        <v>19.422000000000001</v>
      </c>
      <c r="S1439" s="14">
        <f t="shared" ca="1" si="296"/>
        <v>711872.69</v>
      </c>
      <c r="T1439" s="14">
        <f t="shared" ca="1" si="297"/>
        <v>6171645.3499999996</v>
      </c>
      <c r="U1439" s="14" t="str">
        <f t="shared" ca="1" si="298"/>
        <v>0A3F507E-224A-32B8-E044-0003BA298018</v>
      </c>
    </row>
    <row r="1440" spans="1:21" s="14" customFormat="1" x14ac:dyDescent="0.25">
      <c r="A1440" s="14">
        <f t="shared" si="286"/>
        <v>1440</v>
      </c>
      <c r="B1440" s="14" t="str">
        <f t="shared" ca="1" si="287"/>
        <v>2E910074-5068-48AA-AB53-BB2B7FDCAB6E</v>
      </c>
      <c r="C1440" s="14" t="str">
        <f t="shared" ca="1" si="288"/>
        <v>Kløverbo</v>
      </c>
      <c r="D1440" s="14" t="str">
        <f t="shared" ca="1" si="289"/>
        <v>9</v>
      </c>
      <c r="E1440" s="14" t="str">
        <f t="shared" ca="1" si="290"/>
        <v>6yf</v>
      </c>
      <c r="F1440" s="1">
        <f t="shared" ca="1" si="291"/>
        <v>130</v>
      </c>
      <c r="G1440" s="1">
        <f t="shared" ca="1" si="292"/>
        <v>109</v>
      </c>
      <c r="H1440" s="1">
        <f t="shared" ca="1" si="293"/>
        <v>1978</v>
      </c>
      <c r="I1440" s="1" t="str">
        <f ca="1">INDEX(Relationstabel!$C$3:$K$10,MATCH(INDIRECT($A$1&amp;"J"&amp;A1440),Relationstabel!$A$3:$A$10,0),MATCH(IFERROR(VALUE(INDIRECT($A$1&amp;"K"&amp;A1440)),0),Relationstabel!$C$1:$K$1,0))</f>
        <v>Fjernvarme/ Blokvarme</v>
      </c>
      <c r="J1440" s="1" t="str">
        <f ca="1">INDEX(Anvendelseskode!B:B,MATCH($F1440,Anvendelseskode!$A:$A,0))</f>
        <v>Række-, kæde-, dobbelthus (lodret adskillelse mellem enhederne)</v>
      </c>
      <c r="K1440" s="1" t="str">
        <f ca="1">INDEX(Anvendelseskode!C:C,MATCH($F1440,Anvendelseskode!$A:$A,0))</f>
        <v>Række-, kæde og dobbelthuse</v>
      </c>
      <c r="L1440" s="1" t="str">
        <f ca="1">INDEX(Anvendelseskode!D:D,MATCH($F1440,Anvendelseskode!$A:$A,0))</f>
        <v>Private husholdninger</v>
      </c>
      <c r="M1440" s="1" t="str">
        <f ca="1">IFERROR(INDEX(SBi!$2:$2,MATCH(H1440,SBi!$1:$1,1)),SBi!$K$2)</f>
        <v>1973-1978</v>
      </c>
      <c r="N1440" s="1">
        <f ca="1">INDEX(SBi!$C$3:$K$28,MATCH(F1440,SBi!$B$3:$B$28,0),MATCH(M1440,SBi!$C$2:$K$2,0))</f>
        <v>112.6</v>
      </c>
      <c r="O1440" s="16">
        <f t="shared" ca="1" si="294"/>
        <v>12.273399999999999</v>
      </c>
      <c r="P1440" s="16" t="str">
        <f ca="1">IFERROR(INDEX(VpD!$2:$2,MATCH(H1440,VpD!$1:$1,1)),VpD!$I$2)</f>
        <v>1973-1978</v>
      </c>
      <c r="Q1440" s="1">
        <f ca="1">INDEX(VpD!$C$3:$I$27,MATCH(F1440,VpD!$B$3:$B$27,0),MATCH(P1440,VpD!$C$2:$I$2,0))</f>
        <v>98</v>
      </c>
      <c r="R1440" s="16">
        <f t="shared" ca="1" si="295"/>
        <v>10.682</v>
      </c>
      <c r="S1440" s="14">
        <f t="shared" ca="1" si="296"/>
        <v>713468.75</v>
      </c>
      <c r="T1440" s="14">
        <f t="shared" ca="1" si="297"/>
        <v>6169754.8499999996</v>
      </c>
      <c r="U1440" s="14" t="str">
        <f t="shared" ca="1" si="298"/>
        <v>0A3F507E-1B59-32B8-E044-0003BA298018</v>
      </c>
    </row>
    <row r="1441" spans="1:21" s="14" customFormat="1" x14ac:dyDescent="0.25">
      <c r="A1441" s="14">
        <f t="shared" si="286"/>
        <v>1441</v>
      </c>
      <c r="B1441" s="14" t="str">
        <f t="shared" ca="1" si="287"/>
        <v>2AAC6D52-53E0-46FB-A2CB-1EB89BE9DB7D</v>
      </c>
      <c r="C1441" s="14" t="str">
        <f t="shared" ca="1" si="288"/>
        <v>Møllestensvej</v>
      </c>
      <c r="D1441" s="14" t="str">
        <f t="shared" ca="1" si="289"/>
        <v>10</v>
      </c>
      <c r="E1441" s="14" t="str">
        <f t="shared" ca="1" si="290"/>
        <v>7ez</v>
      </c>
      <c r="F1441" s="1">
        <f t="shared" ca="1" si="291"/>
        <v>120</v>
      </c>
      <c r="G1441" s="1">
        <f t="shared" ca="1" si="292"/>
        <v>170</v>
      </c>
      <c r="H1441" s="1">
        <f t="shared" ca="1" si="293"/>
        <v>1990</v>
      </c>
      <c r="I1441" s="1" t="str">
        <f ca="1">INDEX(Relationstabel!$C$3:$K$10,MATCH(INDIRECT($A$1&amp;"J"&amp;A1441),Relationstabel!$A$3:$A$10,0),MATCH(IFERROR(VALUE(INDIRECT($A$1&amp;"K"&amp;A1441)),0),Relationstabel!$C$1:$K$1,0))</f>
        <v>Naturgas</v>
      </c>
      <c r="J1441" s="1" t="str">
        <f ca="1">INDEX(Anvendelseskode!B:B,MATCH($F1441,Anvendelseskode!$A:$A,0))</f>
        <v>Fritliggende enfamilieshus (parcelhus)</v>
      </c>
      <c r="K1441" s="1" t="str">
        <f ca="1">INDEX(Anvendelseskode!C:C,MATCH($F1441,Anvendelseskode!$A:$A,0))</f>
        <v>Parcelhuse</v>
      </c>
      <c r="L1441" s="1" t="str">
        <f ca="1">INDEX(Anvendelseskode!D:D,MATCH($F1441,Anvendelseskode!$A:$A,0))</f>
        <v>Private husholdninger</v>
      </c>
      <c r="M1441" s="1" t="str">
        <f ca="1">IFERROR(INDEX(SBi!$2:$2,MATCH(H1441,SBi!$1:$1,1)),SBi!$K$2)</f>
        <v>1979-1998</v>
      </c>
      <c r="N1441" s="1">
        <f ca="1">INDEX(SBi!$C$3:$K$28,MATCH(F1441,SBi!$B$3:$B$28,0),MATCH(M1441,SBi!$C$2:$K$2,0))</f>
        <v>105.4</v>
      </c>
      <c r="O1441" s="16">
        <f t="shared" ca="1" si="294"/>
        <v>17.917999999999999</v>
      </c>
      <c r="P1441" s="16" t="str">
        <f ca="1">IFERROR(INDEX(VpD!$2:$2,MATCH(H1441,VpD!$1:$1,1)),VpD!$I$2)</f>
        <v>1979-1998</v>
      </c>
      <c r="Q1441" s="1">
        <f ca="1">INDEX(VpD!$C$3:$I$27,MATCH(F1441,VpD!$B$3:$B$27,0),MATCH(P1441,VpD!$C$2:$I$2,0))</f>
        <v>90</v>
      </c>
      <c r="R1441" s="16">
        <f t="shared" ca="1" si="295"/>
        <v>15.3</v>
      </c>
      <c r="S1441" s="14">
        <f t="shared" ca="1" si="296"/>
        <v>711900.13</v>
      </c>
      <c r="T1441" s="14">
        <f t="shared" ca="1" si="297"/>
        <v>6170406.4000000004</v>
      </c>
      <c r="U1441" s="14" t="str">
        <f t="shared" ca="1" si="298"/>
        <v>0A3F507E-1D59-32B8-E044-0003BA298018</v>
      </c>
    </row>
    <row r="1442" spans="1:21" s="14" customFormat="1" x14ac:dyDescent="0.25">
      <c r="A1442" s="14">
        <f t="shared" si="286"/>
        <v>1442</v>
      </c>
      <c r="B1442" s="14" t="str">
        <f t="shared" ca="1" si="287"/>
        <v>950B2BD0-8E8D-4140-AB43-CAFC68510D58</v>
      </c>
      <c r="C1442" s="14" t="str">
        <f t="shared" ca="1" si="288"/>
        <v>Hyttebovej</v>
      </c>
      <c r="D1442" s="14" t="str">
        <f t="shared" ca="1" si="289"/>
        <v>66</v>
      </c>
      <c r="E1442" s="14" t="str">
        <f t="shared" ca="1" si="290"/>
        <v>24ef</v>
      </c>
      <c r="F1442" s="1">
        <f t="shared" ca="1" si="291"/>
        <v>120</v>
      </c>
      <c r="G1442" s="1">
        <f t="shared" ca="1" si="292"/>
        <v>169</v>
      </c>
      <c r="H1442" s="1">
        <f t="shared" ca="1" si="293"/>
        <v>2011</v>
      </c>
      <c r="I1442" s="1" t="str">
        <f ca="1">INDEX(Relationstabel!$C$3:$K$10,MATCH(INDIRECT($A$1&amp;"J"&amp;A1442),Relationstabel!$A$3:$A$10,0),MATCH(IFERROR(VALUE(INDIRECT($A$1&amp;"K"&amp;A1442)),0),Relationstabel!$C$1:$K$1,0))</f>
        <v>Naturgas</v>
      </c>
      <c r="J1442" s="1" t="str">
        <f ca="1">INDEX(Anvendelseskode!B:B,MATCH($F1442,Anvendelseskode!$A:$A,0))</f>
        <v>Fritliggende enfamilieshus (parcelhus)</v>
      </c>
      <c r="K1442" s="1" t="str">
        <f ca="1">INDEX(Anvendelseskode!C:C,MATCH($F1442,Anvendelseskode!$A:$A,0))</f>
        <v>Parcelhuse</v>
      </c>
      <c r="L1442" s="1" t="str">
        <f ca="1">INDEX(Anvendelseskode!D:D,MATCH($F1442,Anvendelseskode!$A:$A,0))</f>
        <v>Private husholdninger</v>
      </c>
      <c r="M1442" s="1" t="str">
        <f ca="1">IFERROR(INDEX(SBi!$2:$2,MATCH(H1442,SBi!$1:$1,1)),SBi!$K$2)</f>
        <v>Efter 2006</v>
      </c>
      <c r="N1442" s="1">
        <f ca="1">INDEX(SBi!$C$3:$K$28,MATCH(F1442,SBi!$B$3:$B$28,0),MATCH(M1442,SBi!$C$2:$K$2,0))</f>
        <v>67.3</v>
      </c>
      <c r="O1442" s="16">
        <f t="shared" ca="1" si="294"/>
        <v>11.373699999999999</v>
      </c>
      <c r="P1442" s="16" t="str">
        <f ca="1">IFERROR(INDEX(VpD!$2:$2,MATCH(H1442,VpD!$1:$1,1)),VpD!$I$2)</f>
        <v>&gt;1998</v>
      </c>
      <c r="Q1442" s="1">
        <f ca="1">INDEX(VpD!$C$3:$I$27,MATCH(F1442,VpD!$B$3:$B$27,0),MATCH(P1442,VpD!$C$2:$I$2,0))</f>
        <v>72</v>
      </c>
      <c r="R1442" s="16">
        <f t="shared" ca="1" si="295"/>
        <v>12.167999999999999</v>
      </c>
      <c r="S1442" s="14">
        <f t="shared" ca="1" si="296"/>
        <v>713724.3</v>
      </c>
      <c r="T1442" s="14">
        <f t="shared" ca="1" si="297"/>
        <v>6169025.3399999999</v>
      </c>
      <c r="U1442" s="14" t="str">
        <f t="shared" ca="1" si="298"/>
        <v>0A3F507E-1A42-32B8-E044-0003BA298018</v>
      </c>
    </row>
    <row r="1443" spans="1:21" s="14" customFormat="1" x14ac:dyDescent="0.25">
      <c r="A1443" s="14">
        <f t="shared" si="286"/>
        <v>1443</v>
      </c>
      <c r="B1443" s="14" t="str">
        <f t="shared" ca="1" si="287"/>
        <v>18666C8D-2E9A-438E-B642-6B80BAD539BA</v>
      </c>
      <c r="C1443" s="14" t="str">
        <f t="shared" ca="1" si="288"/>
        <v>Kollerupvej</v>
      </c>
      <c r="D1443" s="14" t="str">
        <f t="shared" ca="1" si="289"/>
        <v>85</v>
      </c>
      <c r="E1443" s="14" t="str">
        <f t="shared" ca="1" si="290"/>
        <v>1ay</v>
      </c>
      <c r="F1443" s="1">
        <f t="shared" ca="1" si="291"/>
        <v>130</v>
      </c>
      <c r="G1443" s="1">
        <f t="shared" ca="1" si="292"/>
        <v>113</v>
      </c>
      <c r="H1443" s="1">
        <f t="shared" ca="1" si="293"/>
        <v>1974</v>
      </c>
      <c r="I1443" s="1" t="str">
        <f ca="1">INDEX(Relationstabel!$C$3:$K$10,MATCH(INDIRECT($A$1&amp;"J"&amp;A1443),Relationstabel!$A$3:$A$10,0),MATCH(IFERROR(VALUE(INDIRECT($A$1&amp;"K"&amp;A1443)),0),Relationstabel!$C$1:$K$1,0))</f>
        <v>Fjernvarme/ Blokvarme</v>
      </c>
      <c r="J1443" s="1" t="str">
        <f ca="1">INDEX(Anvendelseskode!B:B,MATCH($F1443,Anvendelseskode!$A:$A,0))</f>
        <v>Række-, kæde-, dobbelthus (lodret adskillelse mellem enhederne)</v>
      </c>
      <c r="K1443" s="1" t="str">
        <f ca="1">INDEX(Anvendelseskode!C:C,MATCH($F1443,Anvendelseskode!$A:$A,0))</f>
        <v>Række-, kæde og dobbelthuse</v>
      </c>
      <c r="L1443" s="1" t="str">
        <f ca="1">INDEX(Anvendelseskode!D:D,MATCH($F1443,Anvendelseskode!$A:$A,0))</f>
        <v>Private husholdninger</v>
      </c>
      <c r="M1443" s="1" t="str">
        <f ca="1">IFERROR(INDEX(SBi!$2:$2,MATCH(H1443,SBi!$1:$1,1)),SBi!$K$2)</f>
        <v>1973-1978</v>
      </c>
      <c r="N1443" s="1">
        <f ca="1">INDEX(SBi!$C$3:$K$28,MATCH(F1443,SBi!$B$3:$B$28,0),MATCH(M1443,SBi!$C$2:$K$2,0))</f>
        <v>112.6</v>
      </c>
      <c r="O1443" s="16">
        <f t="shared" ca="1" si="294"/>
        <v>12.723799999999999</v>
      </c>
      <c r="P1443" s="16" t="str">
        <f ca="1">IFERROR(INDEX(VpD!$2:$2,MATCH(H1443,VpD!$1:$1,1)),VpD!$I$2)</f>
        <v>1973-1978</v>
      </c>
      <c r="Q1443" s="1">
        <f ca="1">INDEX(VpD!$C$3:$I$27,MATCH(F1443,VpD!$B$3:$B$27,0),MATCH(P1443,VpD!$C$2:$I$2,0))</f>
        <v>98</v>
      </c>
      <c r="R1443" s="16">
        <f t="shared" ca="1" si="295"/>
        <v>11.074</v>
      </c>
      <c r="S1443" s="14">
        <f t="shared" ca="1" si="296"/>
        <v>713634.41</v>
      </c>
      <c r="T1443" s="14">
        <f t="shared" ca="1" si="297"/>
        <v>6169072.1500000004</v>
      </c>
      <c r="U1443" s="14" t="str">
        <f t="shared" ca="1" si="298"/>
        <v>0A3F507E-1C42-32B8-E044-0003BA298018</v>
      </c>
    </row>
    <row r="1444" spans="1:21" s="14" customFormat="1" x14ac:dyDescent="0.25">
      <c r="A1444" s="14">
        <f t="shared" si="286"/>
        <v>1444</v>
      </c>
      <c r="B1444" s="14" t="str">
        <f t="shared" ca="1" si="287"/>
        <v>4E99EF31-19D9-4EFC-9797-72B1E4729EB8</v>
      </c>
      <c r="C1444" s="14" t="str">
        <f t="shared" ca="1" si="288"/>
        <v>Kløverbo</v>
      </c>
      <c r="D1444" s="14" t="str">
        <f t="shared" ca="1" si="289"/>
        <v>5</v>
      </c>
      <c r="E1444" s="14" t="str">
        <f t="shared" ca="1" si="290"/>
        <v>6yd</v>
      </c>
      <c r="F1444" s="1">
        <f t="shared" ca="1" si="291"/>
        <v>130</v>
      </c>
      <c r="G1444" s="1">
        <f t="shared" ca="1" si="292"/>
        <v>112</v>
      </c>
      <c r="H1444" s="1">
        <f t="shared" ca="1" si="293"/>
        <v>1978</v>
      </c>
      <c r="I1444" s="1" t="str">
        <f ca="1">INDEX(Relationstabel!$C$3:$K$10,MATCH(INDIRECT($A$1&amp;"J"&amp;A1444),Relationstabel!$A$3:$A$10,0),MATCH(IFERROR(VALUE(INDIRECT($A$1&amp;"K"&amp;A1444)),0),Relationstabel!$C$1:$K$1,0))</f>
        <v>Fjernvarme/ Blokvarme</v>
      </c>
      <c r="J1444" s="1" t="str">
        <f ca="1">INDEX(Anvendelseskode!B:B,MATCH($F1444,Anvendelseskode!$A:$A,0))</f>
        <v>Række-, kæde-, dobbelthus (lodret adskillelse mellem enhederne)</v>
      </c>
      <c r="K1444" s="1" t="str">
        <f ca="1">INDEX(Anvendelseskode!C:C,MATCH($F1444,Anvendelseskode!$A:$A,0))</f>
        <v>Række-, kæde og dobbelthuse</v>
      </c>
      <c r="L1444" s="1" t="str">
        <f ca="1">INDEX(Anvendelseskode!D:D,MATCH($F1444,Anvendelseskode!$A:$A,0))</f>
        <v>Private husholdninger</v>
      </c>
      <c r="M1444" s="1" t="str">
        <f ca="1">IFERROR(INDEX(SBi!$2:$2,MATCH(H1444,SBi!$1:$1,1)),SBi!$K$2)</f>
        <v>1973-1978</v>
      </c>
      <c r="N1444" s="1">
        <f ca="1">INDEX(SBi!$C$3:$K$28,MATCH(F1444,SBi!$B$3:$B$28,0),MATCH(M1444,SBi!$C$2:$K$2,0))</f>
        <v>112.6</v>
      </c>
      <c r="O1444" s="16">
        <f t="shared" ca="1" si="294"/>
        <v>12.611199999999998</v>
      </c>
      <c r="P1444" s="16" t="str">
        <f ca="1">IFERROR(INDEX(VpD!$2:$2,MATCH(H1444,VpD!$1:$1,1)),VpD!$I$2)</f>
        <v>1973-1978</v>
      </c>
      <c r="Q1444" s="1">
        <f ca="1">INDEX(VpD!$C$3:$I$27,MATCH(F1444,VpD!$B$3:$B$27,0),MATCH(P1444,VpD!$C$2:$I$2,0))</f>
        <v>98</v>
      </c>
      <c r="R1444" s="16">
        <f t="shared" ca="1" si="295"/>
        <v>10.976000000000001</v>
      </c>
      <c r="S1444" s="14">
        <f t="shared" ca="1" si="296"/>
        <v>713461.45</v>
      </c>
      <c r="T1444" s="14">
        <f t="shared" ca="1" si="297"/>
        <v>6169767.2699999996</v>
      </c>
      <c r="U1444" s="14" t="str">
        <f t="shared" ca="1" si="298"/>
        <v>0A3F507E-1B55-32B8-E044-0003BA298018</v>
      </c>
    </row>
    <row r="1445" spans="1:21" s="14" customFormat="1" x14ac:dyDescent="0.25">
      <c r="A1445" s="14">
        <f t="shared" si="286"/>
        <v>1445</v>
      </c>
      <c r="B1445" s="14" t="str">
        <f t="shared" ca="1" si="287"/>
        <v>4884682C-441C-46E5-9A39-AE8DB8294424</v>
      </c>
      <c r="C1445" s="14" t="str">
        <f t="shared" ca="1" si="288"/>
        <v>Klintsøvej</v>
      </c>
      <c r="D1445" s="14" t="str">
        <f t="shared" ca="1" si="289"/>
        <v>13</v>
      </c>
      <c r="E1445" s="14" t="str">
        <f t="shared" ca="1" si="290"/>
        <v>4ba</v>
      </c>
      <c r="F1445" s="1">
        <f t="shared" ca="1" si="291"/>
        <v>120</v>
      </c>
      <c r="G1445" s="1">
        <f t="shared" ca="1" si="292"/>
        <v>140</v>
      </c>
      <c r="H1445" s="1">
        <f t="shared" ca="1" si="293"/>
        <v>1979</v>
      </c>
      <c r="I1445" s="1" t="str">
        <f ca="1">INDEX(Relationstabel!$C$3:$K$10,MATCH(INDIRECT($A$1&amp;"J"&amp;A1445),Relationstabel!$A$3:$A$10,0),MATCH(IFERROR(VALUE(INDIRECT($A$1&amp;"K"&amp;A1445)),0),Relationstabel!$C$1:$K$1,0))</f>
        <v>Elvarme</v>
      </c>
      <c r="J1445" s="1" t="str">
        <f ca="1">INDEX(Anvendelseskode!B:B,MATCH($F1445,Anvendelseskode!$A:$A,0))</f>
        <v>Fritliggende enfamilieshus (parcelhus)</v>
      </c>
      <c r="K1445" s="1" t="str">
        <f ca="1">INDEX(Anvendelseskode!C:C,MATCH($F1445,Anvendelseskode!$A:$A,0))</f>
        <v>Parcelhuse</v>
      </c>
      <c r="L1445" s="1" t="str">
        <f ca="1">INDEX(Anvendelseskode!D:D,MATCH($F1445,Anvendelseskode!$A:$A,0))</f>
        <v>Private husholdninger</v>
      </c>
      <c r="M1445" s="1" t="str">
        <f ca="1">IFERROR(INDEX(SBi!$2:$2,MATCH(H1445,SBi!$1:$1,1)),SBi!$K$2)</f>
        <v>1979-1998</v>
      </c>
      <c r="N1445" s="1">
        <f ca="1">INDEX(SBi!$C$3:$K$28,MATCH(F1445,SBi!$B$3:$B$28,0),MATCH(M1445,SBi!$C$2:$K$2,0))</f>
        <v>105.4</v>
      </c>
      <c r="O1445" s="16">
        <f t="shared" ca="1" si="294"/>
        <v>14.756</v>
      </c>
      <c r="P1445" s="16" t="str">
        <f ca="1">IFERROR(INDEX(VpD!$2:$2,MATCH(H1445,VpD!$1:$1,1)),VpD!$I$2)</f>
        <v>1979-1998</v>
      </c>
      <c r="Q1445" s="1">
        <f ca="1">INDEX(VpD!$C$3:$I$27,MATCH(F1445,VpD!$B$3:$B$27,0),MATCH(P1445,VpD!$C$2:$I$2,0))</f>
        <v>90</v>
      </c>
      <c r="R1445" s="16">
        <f t="shared" ca="1" si="295"/>
        <v>12.6</v>
      </c>
      <c r="S1445" s="14">
        <f t="shared" ca="1" si="296"/>
        <v>713204.14</v>
      </c>
      <c r="T1445" s="14">
        <f t="shared" ca="1" si="297"/>
        <v>6168720.7000000002</v>
      </c>
      <c r="U1445" s="14" t="str">
        <f t="shared" ca="1" si="298"/>
        <v>0A3F507E-1B4F-32B8-E044-0003BA298018</v>
      </c>
    </row>
    <row r="1446" spans="1:21" s="14" customFormat="1" x14ac:dyDescent="0.25">
      <c r="A1446" s="14">
        <f t="shared" si="286"/>
        <v>1446</v>
      </c>
      <c r="B1446" s="14" t="str">
        <f t="shared" ca="1" si="287"/>
        <v>4AC77071-142C-421C-B783-0FE30261C877</v>
      </c>
      <c r="C1446" s="14" t="str">
        <f t="shared" ca="1" si="288"/>
        <v>Mejsebo</v>
      </c>
      <c r="D1446" s="14" t="str">
        <f t="shared" ca="1" si="289"/>
        <v>36</v>
      </c>
      <c r="E1446" s="14" t="str">
        <f t="shared" ca="1" si="290"/>
        <v>6va</v>
      </c>
      <c r="F1446" s="1">
        <f t="shared" ca="1" si="291"/>
        <v>130</v>
      </c>
      <c r="G1446" s="1">
        <f t="shared" ca="1" si="292"/>
        <v>112</v>
      </c>
      <c r="H1446" s="1">
        <f t="shared" ca="1" si="293"/>
        <v>1978</v>
      </c>
      <c r="I1446" s="1" t="str">
        <f ca="1">INDEX(Relationstabel!$C$3:$K$10,MATCH(INDIRECT($A$1&amp;"J"&amp;A1446),Relationstabel!$A$3:$A$10,0),MATCH(IFERROR(VALUE(INDIRECT($A$1&amp;"K"&amp;A1446)),0),Relationstabel!$C$1:$K$1,0))</f>
        <v>Fjernvarme/ Blokvarme</v>
      </c>
      <c r="J1446" s="1" t="str">
        <f ca="1">INDEX(Anvendelseskode!B:B,MATCH($F1446,Anvendelseskode!$A:$A,0))</f>
        <v>Række-, kæde-, dobbelthus (lodret adskillelse mellem enhederne)</v>
      </c>
      <c r="K1446" s="1" t="str">
        <f ca="1">INDEX(Anvendelseskode!C:C,MATCH($F1446,Anvendelseskode!$A:$A,0))</f>
        <v>Række-, kæde og dobbelthuse</v>
      </c>
      <c r="L1446" s="1" t="str">
        <f ca="1">INDEX(Anvendelseskode!D:D,MATCH($F1446,Anvendelseskode!$A:$A,0))</f>
        <v>Private husholdninger</v>
      </c>
      <c r="M1446" s="1" t="str">
        <f ca="1">IFERROR(INDEX(SBi!$2:$2,MATCH(H1446,SBi!$1:$1,1)),SBi!$K$2)</f>
        <v>1973-1978</v>
      </c>
      <c r="N1446" s="1">
        <f ca="1">INDEX(SBi!$C$3:$K$28,MATCH(F1446,SBi!$B$3:$B$28,0),MATCH(M1446,SBi!$C$2:$K$2,0))</f>
        <v>112.6</v>
      </c>
      <c r="O1446" s="16">
        <f t="shared" ca="1" si="294"/>
        <v>12.611199999999998</v>
      </c>
      <c r="P1446" s="16" t="str">
        <f ca="1">IFERROR(INDEX(VpD!$2:$2,MATCH(H1446,VpD!$1:$1,1)),VpD!$I$2)</f>
        <v>1973-1978</v>
      </c>
      <c r="Q1446" s="1">
        <f ca="1">INDEX(VpD!$C$3:$I$27,MATCH(F1446,VpD!$B$3:$B$27,0),MATCH(P1446,VpD!$C$2:$I$2,0))</f>
        <v>98</v>
      </c>
      <c r="R1446" s="16">
        <f t="shared" ca="1" si="295"/>
        <v>10.976000000000001</v>
      </c>
      <c r="S1446" s="14">
        <f t="shared" ca="1" si="296"/>
        <v>713651.61</v>
      </c>
      <c r="T1446" s="14">
        <f t="shared" ca="1" si="297"/>
        <v>6169586.6500000004</v>
      </c>
      <c r="U1446" s="14" t="str">
        <f t="shared" ca="1" si="298"/>
        <v>0A3F507E-1D4F-32B8-E044-0003BA298018</v>
      </c>
    </row>
    <row r="1447" spans="1:21" s="14" customFormat="1" x14ac:dyDescent="0.25">
      <c r="A1447" s="14">
        <f t="shared" si="286"/>
        <v>1447</v>
      </c>
      <c r="B1447" s="14" t="str">
        <f t="shared" ca="1" si="287"/>
        <v>F6A63803-AA90-4DDF-9CF7-157E7E13A966</v>
      </c>
      <c r="C1447" s="14" t="str">
        <f t="shared" ca="1" si="288"/>
        <v>Nørrebred</v>
      </c>
      <c r="D1447" s="14" t="str">
        <f t="shared" ca="1" si="289"/>
        <v>29</v>
      </c>
      <c r="E1447" s="14" t="str">
        <f t="shared" ca="1" si="290"/>
        <v>13ex</v>
      </c>
      <c r="F1447" s="1">
        <f t="shared" ca="1" si="291"/>
        <v>120</v>
      </c>
      <c r="G1447" s="1">
        <f t="shared" ca="1" si="292"/>
        <v>154</v>
      </c>
      <c r="H1447" s="1">
        <f t="shared" ca="1" si="293"/>
        <v>1969</v>
      </c>
      <c r="I1447" s="1" t="str">
        <f ca="1">INDEX(Relationstabel!$C$3:$K$10,MATCH(INDIRECT($A$1&amp;"J"&amp;A1447),Relationstabel!$A$3:$A$10,0),MATCH(IFERROR(VALUE(INDIRECT($A$1&amp;"K"&amp;A1447)),0),Relationstabel!$C$1:$K$1,0))</f>
        <v>Naturgas</v>
      </c>
      <c r="J1447" s="1" t="str">
        <f ca="1">INDEX(Anvendelseskode!B:B,MATCH($F1447,Anvendelseskode!$A:$A,0))</f>
        <v>Fritliggende enfamilieshus (parcelhus)</v>
      </c>
      <c r="K1447" s="1" t="str">
        <f ca="1">INDEX(Anvendelseskode!C:C,MATCH($F1447,Anvendelseskode!$A:$A,0))</f>
        <v>Parcelhuse</v>
      </c>
      <c r="L1447" s="1" t="str">
        <f ca="1">INDEX(Anvendelseskode!D:D,MATCH($F1447,Anvendelseskode!$A:$A,0))</f>
        <v>Private husholdninger</v>
      </c>
      <c r="M1447" s="1" t="str">
        <f ca="1">IFERROR(INDEX(SBi!$2:$2,MATCH(H1447,SBi!$1:$1,1)),SBi!$K$2)</f>
        <v>1961-1972</v>
      </c>
      <c r="N1447" s="1">
        <f ca="1">INDEX(SBi!$C$3:$K$28,MATCH(F1447,SBi!$B$3:$B$28,0),MATCH(M1447,SBi!$C$2:$K$2,0))</f>
        <v>134.30000000000001</v>
      </c>
      <c r="O1447" s="16">
        <f t="shared" ca="1" si="294"/>
        <v>20.682200000000002</v>
      </c>
      <c r="P1447" s="16" t="str">
        <f ca="1">IFERROR(INDEX(VpD!$2:$2,MATCH(H1447,VpD!$1:$1,1)),VpD!$I$2)</f>
        <v>1961-1972</v>
      </c>
      <c r="Q1447" s="1">
        <f ca="1">INDEX(VpD!$C$3:$I$27,MATCH(F1447,VpD!$B$3:$B$27,0),MATCH(P1447,VpD!$C$2:$I$2,0))</f>
        <v>143</v>
      </c>
      <c r="R1447" s="16">
        <f t="shared" ca="1" si="295"/>
        <v>22.021999999999998</v>
      </c>
      <c r="S1447" s="14">
        <f t="shared" ca="1" si="296"/>
        <v>711547.63</v>
      </c>
      <c r="T1447" s="14">
        <f t="shared" ca="1" si="297"/>
        <v>6171705.0300000003</v>
      </c>
      <c r="U1447" s="14" t="str">
        <f t="shared" ca="1" si="298"/>
        <v>0A3F507E-1E4F-32B8-E044-0003BA298018</v>
      </c>
    </row>
    <row r="1448" spans="1:21" s="14" customFormat="1" x14ac:dyDescent="0.25">
      <c r="A1448" s="14">
        <f t="shared" si="286"/>
        <v>1448</v>
      </c>
      <c r="B1448" s="14" t="str">
        <f t="shared" ca="1" si="287"/>
        <v>F944BC22-0CE1-4516-9F3F-703A6907FCF5</v>
      </c>
      <c r="C1448" s="14" t="str">
        <f t="shared" ca="1" si="288"/>
        <v>Skærsøvej</v>
      </c>
      <c r="D1448" s="14" t="str">
        <f t="shared" ca="1" si="289"/>
        <v>19</v>
      </c>
      <c r="E1448" s="14" t="str">
        <f t="shared" ca="1" si="290"/>
        <v>18nb</v>
      </c>
      <c r="F1448" s="1">
        <f t="shared" ca="1" si="291"/>
        <v>130</v>
      </c>
      <c r="G1448" s="1">
        <f t="shared" ca="1" si="292"/>
        <v>113</v>
      </c>
      <c r="H1448" s="1">
        <f t="shared" ca="1" si="293"/>
        <v>1981</v>
      </c>
      <c r="I1448" s="1" t="str">
        <f ca="1">INDEX(Relationstabel!$C$3:$K$10,MATCH(INDIRECT($A$1&amp;"J"&amp;A1448),Relationstabel!$A$3:$A$10,0),MATCH(IFERROR(VALUE(INDIRECT($A$1&amp;"K"&amp;A1448)),0),Relationstabel!$C$1:$K$1,0))</f>
        <v>Naturgas</v>
      </c>
      <c r="J1448" s="1" t="str">
        <f ca="1">INDEX(Anvendelseskode!B:B,MATCH($F1448,Anvendelseskode!$A:$A,0))</f>
        <v>Række-, kæde-, dobbelthus (lodret adskillelse mellem enhederne)</v>
      </c>
      <c r="K1448" s="1" t="str">
        <f ca="1">INDEX(Anvendelseskode!C:C,MATCH($F1448,Anvendelseskode!$A:$A,0))</f>
        <v>Række-, kæde og dobbelthuse</v>
      </c>
      <c r="L1448" s="1" t="str">
        <f ca="1">INDEX(Anvendelseskode!D:D,MATCH($F1448,Anvendelseskode!$A:$A,0))</f>
        <v>Private husholdninger</v>
      </c>
      <c r="M1448" s="1" t="str">
        <f ca="1">IFERROR(INDEX(SBi!$2:$2,MATCH(H1448,SBi!$1:$1,1)),SBi!$K$2)</f>
        <v>1979-1998</v>
      </c>
      <c r="N1448" s="1">
        <f ca="1">INDEX(SBi!$C$3:$K$28,MATCH(F1448,SBi!$B$3:$B$28,0),MATCH(M1448,SBi!$C$2:$K$2,0))</f>
        <v>96.8</v>
      </c>
      <c r="O1448" s="16">
        <f t="shared" ca="1" si="294"/>
        <v>10.9384</v>
      </c>
      <c r="P1448" s="16" t="str">
        <f ca="1">IFERROR(INDEX(VpD!$2:$2,MATCH(H1448,VpD!$1:$1,1)),VpD!$I$2)</f>
        <v>1979-1998</v>
      </c>
      <c r="Q1448" s="1">
        <f ca="1">INDEX(VpD!$C$3:$I$27,MATCH(F1448,VpD!$B$3:$B$27,0),MATCH(P1448,VpD!$C$2:$I$2,0))</f>
        <v>74</v>
      </c>
      <c r="R1448" s="16">
        <f t="shared" ca="1" si="295"/>
        <v>8.3620000000000001</v>
      </c>
      <c r="S1448" s="14">
        <f t="shared" ca="1" si="296"/>
        <v>713510.43</v>
      </c>
      <c r="T1448" s="14">
        <f t="shared" ca="1" si="297"/>
        <v>6168911.9400000004</v>
      </c>
      <c r="U1448" s="14" t="str">
        <f t="shared" ca="1" si="298"/>
        <v>0A3F507E-214F-32B8-E044-0003BA298018</v>
      </c>
    </row>
    <row r="1449" spans="1:21" s="14" customFormat="1" x14ac:dyDescent="0.25">
      <c r="A1449" s="14">
        <f t="shared" si="286"/>
        <v>1449</v>
      </c>
      <c r="B1449" s="14" t="str">
        <f t="shared" ca="1" si="287"/>
        <v>516EB4EC-1135-450D-98EC-1AAC4A4D5EFF</v>
      </c>
      <c r="C1449" s="14" t="str">
        <f t="shared" ca="1" si="288"/>
        <v>Syvhøjvænge</v>
      </c>
      <c r="D1449" s="14" t="str">
        <f t="shared" ca="1" si="289"/>
        <v>26</v>
      </c>
      <c r="E1449" s="14" t="str">
        <f t="shared" ca="1" si="290"/>
        <v>15ad</v>
      </c>
      <c r="F1449" s="1">
        <f t="shared" ca="1" si="291"/>
        <v>120</v>
      </c>
      <c r="G1449" s="1">
        <f t="shared" ca="1" si="292"/>
        <v>157</v>
      </c>
      <c r="H1449" s="1">
        <f t="shared" ca="1" si="293"/>
        <v>1977</v>
      </c>
      <c r="I1449" s="1" t="str">
        <f ca="1">INDEX(Relationstabel!$C$3:$K$10,MATCH(INDIRECT($A$1&amp;"J"&amp;A1449),Relationstabel!$A$3:$A$10,0),MATCH(IFERROR(VALUE(INDIRECT($A$1&amp;"K"&amp;A1449)),0),Relationstabel!$C$1:$K$1,0))</f>
        <v>Naturgas</v>
      </c>
      <c r="J1449" s="1" t="str">
        <f ca="1">INDEX(Anvendelseskode!B:B,MATCH($F1449,Anvendelseskode!$A:$A,0))</f>
        <v>Fritliggende enfamilieshus (parcelhus)</v>
      </c>
      <c r="K1449" s="1" t="str">
        <f ca="1">INDEX(Anvendelseskode!C:C,MATCH($F1449,Anvendelseskode!$A:$A,0))</f>
        <v>Parcelhuse</v>
      </c>
      <c r="L1449" s="1" t="str">
        <f ca="1">INDEX(Anvendelseskode!D:D,MATCH($F1449,Anvendelseskode!$A:$A,0))</f>
        <v>Private husholdninger</v>
      </c>
      <c r="M1449" s="1" t="str">
        <f ca="1">IFERROR(INDEX(SBi!$2:$2,MATCH(H1449,SBi!$1:$1,1)),SBi!$K$2)</f>
        <v>1973-1978</v>
      </c>
      <c r="N1449" s="1">
        <f ca="1">INDEX(SBi!$C$3:$K$28,MATCH(F1449,SBi!$B$3:$B$28,0),MATCH(M1449,SBi!$C$2:$K$2,0))</f>
        <v>119.8</v>
      </c>
      <c r="O1449" s="16">
        <f t="shared" ca="1" si="294"/>
        <v>18.808599999999998</v>
      </c>
      <c r="P1449" s="16" t="str">
        <f ca="1">IFERROR(INDEX(VpD!$2:$2,MATCH(H1449,VpD!$1:$1,1)),VpD!$I$2)</f>
        <v>1973-1978</v>
      </c>
      <c r="Q1449" s="1">
        <f ca="1">INDEX(VpD!$C$3:$I$27,MATCH(F1449,VpD!$B$3:$B$27,0),MATCH(P1449,VpD!$C$2:$I$2,0))</f>
        <v>117</v>
      </c>
      <c r="R1449" s="16">
        <f t="shared" ca="1" si="295"/>
        <v>18.369</v>
      </c>
      <c r="S1449" s="14">
        <f t="shared" ca="1" si="296"/>
        <v>712102.6</v>
      </c>
      <c r="T1449" s="14">
        <f t="shared" ca="1" si="297"/>
        <v>6171708.8200000003</v>
      </c>
      <c r="U1449" s="14" t="str">
        <f t="shared" ca="1" si="298"/>
        <v>0A3F507E-224F-32B8-E044-0003BA298018</v>
      </c>
    </row>
    <row r="1450" spans="1:21" s="14" customFormat="1" x14ac:dyDescent="0.25">
      <c r="A1450" s="14">
        <f t="shared" si="286"/>
        <v>1450</v>
      </c>
      <c r="B1450" s="14" t="str">
        <f t="shared" ca="1" si="287"/>
        <v>A8792F76-68A0-45DF-9959-B7FA7C89B617</v>
      </c>
      <c r="C1450" s="14" t="str">
        <f t="shared" ca="1" si="288"/>
        <v>Vejlegårdsparken</v>
      </c>
      <c r="D1450" s="14" t="str">
        <f t="shared" ca="1" si="289"/>
        <v>40</v>
      </c>
      <c r="E1450" s="14" t="str">
        <f t="shared" ca="1" si="290"/>
        <v>3æ</v>
      </c>
      <c r="F1450" s="1">
        <f t="shared" ca="1" si="291"/>
        <v>140</v>
      </c>
      <c r="G1450" s="1">
        <f t="shared" ca="1" si="292"/>
        <v>1578</v>
      </c>
      <c r="H1450" s="1">
        <f t="shared" ca="1" si="293"/>
        <v>1966</v>
      </c>
      <c r="I1450" s="1" t="str">
        <f ca="1">INDEX(Relationstabel!$C$3:$K$10,MATCH(INDIRECT($A$1&amp;"J"&amp;A1450),Relationstabel!$A$3:$A$10,0),MATCH(IFERROR(VALUE(INDIRECT($A$1&amp;"K"&amp;A1450)),0),Relationstabel!$C$1:$K$1,0))</f>
        <v>Fjernvarme/ Blokvarme</v>
      </c>
      <c r="J1450" s="1" t="str">
        <f ca="1">INDEX(Anvendelseskode!B:B,MATCH($F1450,Anvendelseskode!$A:$A,0))</f>
        <v>Etageboligbebyggelse</v>
      </c>
      <c r="K1450" s="1" t="str">
        <f ca="1">INDEX(Anvendelseskode!C:C,MATCH($F1450,Anvendelseskode!$A:$A,0))</f>
        <v>Etageboligbebyggelse</v>
      </c>
      <c r="L1450" s="1" t="str">
        <f ca="1">INDEX(Anvendelseskode!D:D,MATCH($F1450,Anvendelseskode!$A:$A,0))</f>
        <v>Private husholdninger</v>
      </c>
      <c r="M1450" s="1" t="str">
        <f ca="1">IFERROR(INDEX(SBi!$2:$2,MATCH(H1450,SBi!$1:$1,1)),SBi!$K$2)</f>
        <v>1961-1972</v>
      </c>
      <c r="N1450" s="1">
        <f ca="1">INDEX(SBi!$C$3:$K$28,MATCH(F1450,SBi!$B$3:$B$28,0),MATCH(M1450,SBi!$C$2:$K$2,0))</f>
        <v>132.30000000000001</v>
      </c>
      <c r="O1450" s="16">
        <f t="shared" ca="1" si="294"/>
        <v>208.76940000000002</v>
      </c>
      <c r="P1450" s="16" t="str">
        <f ca="1">IFERROR(INDEX(VpD!$2:$2,MATCH(H1450,VpD!$1:$1,1)),VpD!$I$2)</f>
        <v>1961-1972</v>
      </c>
      <c r="Q1450" s="1">
        <f ca="1">INDEX(VpD!$C$3:$I$27,MATCH(F1450,VpD!$B$3:$B$27,0),MATCH(P1450,VpD!$C$2:$I$2,0))</f>
        <v>126</v>
      </c>
      <c r="R1450" s="16">
        <f t="shared" ca="1" si="295"/>
        <v>198.828</v>
      </c>
      <c r="S1450" s="14">
        <f t="shared" ca="1" si="296"/>
        <v>712921.35</v>
      </c>
      <c r="T1450" s="14">
        <f t="shared" ca="1" si="297"/>
        <v>6169448.3099999996</v>
      </c>
      <c r="U1450" s="14" t="str">
        <f t="shared" ca="1" si="298"/>
        <v>0A3F507E-244F-32B8-E044-0003BA298018</v>
      </c>
    </row>
    <row r="1451" spans="1:21" s="14" customFormat="1" x14ac:dyDescent="0.25">
      <c r="A1451" s="14">
        <f t="shared" si="286"/>
        <v>1451</v>
      </c>
      <c r="B1451" s="14" t="str">
        <f t="shared" ca="1" si="287"/>
        <v>89F70C2B-288E-4671-94C8-5204E8475392</v>
      </c>
      <c r="C1451" s="14" t="str">
        <f t="shared" ca="1" si="288"/>
        <v>Havbovej</v>
      </c>
      <c r="D1451" s="14" t="str">
        <f t="shared" ca="1" si="289"/>
        <v>2</v>
      </c>
      <c r="E1451" s="14" t="str">
        <f t="shared" ca="1" si="290"/>
        <v>6ae</v>
      </c>
      <c r="F1451" s="1">
        <f t="shared" ca="1" si="291"/>
        <v>120</v>
      </c>
      <c r="G1451" s="1">
        <f t="shared" ca="1" si="292"/>
        <v>122</v>
      </c>
      <c r="H1451" s="1">
        <f t="shared" ca="1" si="293"/>
        <v>1965</v>
      </c>
      <c r="I1451" s="1" t="str">
        <f ca="1">INDEX(Relationstabel!$C$3:$K$10,MATCH(INDIRECT($A$1&amp;"J"&amp;A1451),Relationstabel!$A$3:$A$10,0),MATCH(IFERROR(VALUE(INDIRECT($A$1&amp;"K"&amp;A1451)),0),Relationstabel!$C$1:$K$1,0))</f>
        <v>Naturgas</v>
      </c>
      <c r="J1451" s="1" t="str">
        <f ca="1">INDEX(Anvendelseskode!B:B,MATCH($F1451,Anvendelseskode!$A:$A,0))</f>
        <v>Fritliggende enfamilieshus (parcelhus)</v>
      </c>
      <c r="K1451" s="1" t="str">
        <f ca="1">INDEX(Anvendelseskode!C:C,MATCH($F1451,Anvendelseskode!$A:$A,0))</f>
        <v>Parcelhuse</v>
      </c>
      <c r="L1451" s="1" t="str">
        <f ca="1">INDEX(Anvendelseskode!D:D,MATCH($F1451,Anvendelseskode!$A:$A,0))</f>
        <v>Private husholdninger</v>
      </c>
      <c r="M1451" s="1" t="str">
        <f ca="1">IFERROR(INDEX(SBi!$2:$2,MATCH(H1451,SBi!$1:$1,1)),SBi!$K$2)</f>
        <v>1961-1972</v>
      </c>
      <c r="N1451" s="1">
        <f ca="1">INDEX(SBi!$C$3:$K$28,MATCH(F1451,SBi!$B$3:$B$28,0),MATCH(M1451,SBi!$C$2:$K$2,0))</f>
        <v>134.30000000000001</v>
      </c>
      <c r="O1451" s="16">
        <f t="shared" ca="1" si="294"/>
        <v>16.384600000000002</v>
      </c>
      <c r="P1451" s="16" t="str">
        <f ca="1">IFERROR(INDEX(VpD!$2:$2,MATCH(H1451,VpD!$1:$1,1)),VpD!$I$2)</f>
        <v>1961-1972</v>
      </c>
      <c r="Q1451" s="1">
        <f ca="1">INDEX(VpD!$C$3:$I$27,MATCH(F1451,VpD!$B$3:$B$27,0),MATCH(P1451,VpD!$C$2:$I$2,0))</f>
        <v>143</v>
      </c>
      <c r="R1451" s="16">
        <f t="shared" ca="1" si="295"/>
        <v>17.446000000000002</v>
      </c>
      <c r="S1451" s="14">
        <f t="shared" ca="1" si="296"/>
        <v>713250.52</v>
      </c>
      <c r="T1451" s="14">
        <f t="shared" ca="1" si="297"/>
        <v>6168767.8399999999</v>
      </c>
      <c r="U1451" s="14" t="str">
        <f t="shared" ca="1" si="298"/>
        <v>0A3F507E-1852-32B8-E044-0003BA298018</v>
      </c>
    </row>
    <row r="1452" spans="1:21" s="14" customFormat="1" x14ac:dyDescent="0.25">
      <c r="A1452" s="14">
        <f t="shared" si="286"/>
        <v>1452</v>
      </c>
      <c r="B1452" s="14" t="str">
        <f t="shared" ca="1" si="287"/>
        <v>38427C53-CAEA-48A2-9EF6-4463F9011B83</v>
      </c>
      <c r="C1452" s="14" t="str">
        <f t="shared" ca="1" si="288"/>
        <v>Pilehavevænge</v>
      </c>
      <c r="D1452" s="14" t="str">
        <f t="shared" ca="1" si="289"/>
        <v>80</v>
      </c>
      <c r="E1452" s="14" t="str">
        <f t="shared" ca="1" si="290"/>
        <v>10bn</v>
      </c>
      <c r="F1452" s="1">
        <f t="shared" ca="1" si="291"/>
        <v>120</v>
      </c>
      <c r="G1452" s="1">
        <f t="shared" ca="1" si="292"/>
        <v>178</v>
      </c>
      <c r="H1452" s="1">
        <f t="shared" ca="1" si="293"/>
        <v>1976</v>
      </c>
      <c r="I1452" s="1" t="str">
        <f ca="1">INDEX(Relationstabel!$C$3:$K$10,MATCH(INDIRECT($A$1&amp;"J"&amp;A1452),Relationstabel!$A$3:$A$10,0),MATCH(IFERROR(VALUE(INDIRECT($A$1&amp;"K"&amp;A1452)),0),Relationstabel!$C$1:$K$1,0))</f>
        <v>Fjernvarme/ Blokvarme</v>
      </c>
      <c r="J1452" s="1" t="str">
        <f ca="1">INDEX(Anvendelseskode!B:B,MATCH($F1452,Anvendelseskode!$A:$A,0))</f>
        <v>Fritliggende enfamilieshus (parcelhus)</v>
      </c>
      <c r="K1452" s="1" t="str">
        <f ca="1">INDEX(Anvendelseskode!C:C,MATCH($F1452,Anvendelseskode!$A:$A,0))</f>
        <v>Parcelhuse</v>
      </c>
      <c r="L1452" s="1" t="str">
        <f ca="1">INDEX(Anvendelseskode!D:D,MATCH($F1452,Anvendelseskode!$A:$A,0))</f>
        <v>Private husholdninger</v>
      </c>
      <c r="M1452" s="1" t="str">
        <f ca="1">IFERROR(INDEX(SBi!$2:$2,MATCH(H1452,SBi!$1:$1,1)),SBi!$K$2)</f>
        <v>1973-1978</v>
      </c>
      <c r="N1452" s="1">
        <f ca="1">INDEX(SBi!$C$3:$K$28,MATCH(F1452,SBi!$B$3:$B$28,0),MATCH(M1452,SBi!$C$2:$K$2,0))</f>
        <v>119.8</v>
      </c>
      <c r="O1452" s="16">
        <f t="shared" ca="1" si="294"/>
        <v>21.324399999999997</v>
      </c>
      <c r="P1452" s="16" t="str">
        <f ca="1">IFERROR(INDEX(VpD!$2:$2,MATCH(H1452,VpD!$1:$1,1)),VpD!$I$2)</f>
        <v>1973-1978</v>
      </c>
      <c r="Q1452" s="1">
        <f ca="1">INDEX(VpD!$C$3:$I$27,MATCH(F1452,VpD!$B$3:$B$27,0),MATCH(P1452,VpD!$C$2:$I$2,0))</f>
        <v>117</v>
      </c>
      <c r="R1452" s="16">
        <f t="shared" ca="1" si="295"/>
        <v>20.826000000000001</v>
      </c>
      <c r="S1452" s="14">
        <f t="shared" ca="1" si="296"/>
        <v>711238.98</v>
      </c>
      <c r="T1452" s="14">
        <f t="shared" ca="1" si="297"/>
        <v>6171725.3700000001</v>
      </c>
      <c r="U1452" s="14" t="str">
        <f t="shared" ca="1" si="298"/>
        <v>0A3F507E-1F52-32B8-E044-0003BA298018</v>
      </c>
    </row>
    <row r="1453" spans="1:21" s="14" customFormat="1" x14ac:dyDescent="0.25">
      <c r="A1453" s="14">
        <f t="shared" si="286"/>
        <v>1453</v>
      </c>
      <c r="B1453" s="14" t="str">
        <f t="shared" ca="1" si="287"/>
        <v>77A1DD4D-3CFD-4650-93F6-C3224375F2A8</v>
      </c>
      <c r="C1453" s="14" t="str">
        <f t="shared" ca="1" si="288"/>
        <v>Tandrupvej</v>
      </c>
      <c r="D1453" s="14" t="str">
        <f t="shared" ca="1" si="289"/>
        <v>13</v>
      </c>
      <c r="E1453" s="14" t="str">
        <f t="shared" ca="1" si="290"/>
        <v>18ff</v>
      </c>
      <c r="F1453" s="1">
        <f t="shared" ca="1" si="291"/>
        <v>120</v>
      </c>
      <c r="G1453" s="1">
        <f t="shared" ca="1" si="292"/>
        <v>275</v>
      </c>
      <c r="H1453" s="1">
        <f t="shared" ca="1" si="293"/>
        <v>2006</v>
      </c>
      <c r="I1453" s="1" t="str">
        <f ca="1">INDEX(Relationstabel!$C$3:$K$10,MATCH(INDIRECT($A$1&amp;"J"&amp;A1453),Relationstabel!$A$3:$A$10,0),MATCH(IFERROR(VALUE(INDIRECT($A$1&amp;"K"&amp;A1453)),0),Relationstabel!$C$1:$K$1,0))</f>
        <v>Varmepumpe</v>
      </c>
      <c r="J1453" s="1" t="str">
        <f ca="1">INDEX(Anvendelseskode!B:B,MATCH($F1453,Anvendelseskode!$A:$A,0))</f>
        <v>Fritliggende enfamilieshus (parcelhus)</v>
      </c>
      <c r="K1453" s="1" t="str">
        <f ca="1">INDEX(Anvendelseskode!C:C,MATCH($F1453,Anvendelseskode!$A:$A,0))</f>
        <v>Parcelhuse</v>
      </c>
      <c r="L1453" s="1" t="str">
        <f ca="1">INDEX(Anvendelseskode!D:D,MATCH($F1453,Anvendelseskode!$A:$A,0))</f>
        <v>Private husholdninger</v>
      </c>
      <c r="M1453" s="1" t="str">
        <f ca="1">IFERROR(INDEX(SBi!$2:$2,MATCH(H1453,SBi!$1:$1,1)),SBi!$K$2)</f>
        <v>1999-2006</v>
      </c>
      <c r="N1453" s="1">
        <f ca="1">INDEX(SBi!$C$3:$K$28,MATCH(F1453,SBi!$B$3:$B$28,0),MATCH(M1453,SBi!$C$2:$K$2,0))</f>
        <v>83.9</v>
      </c>
      <c r="O1453" s="16">
        <f t="shared" ca="1" si="294"/>
        <v>23.072500000000002</v>
      </c>
      <c r="P1453" s="16" t="str">
        <f ca="1">IFERROR(INDEX(VpD!$2:$2,MATCH(H1453,VpD!$1:$1,1)),VpD!$I$2)</f>
        <v>&gt;1998</v>
      </c>
      <c r="Q1453" s="1">
        <f ca="1">INDEX(VpD!$C$3:$I$27,MATCH(F1453,VpD!$B$3:$B$27,0),MATCH(P1453,VpD!$C$2:$I$2,0))</f>
        <v>72</v>
      </c>
      <c r="R1453" s="16">
        <f t="shared" ca="1" si="295"/>
        <v>19.8</v>
      </c>
      <c r="S1453" s="14">
        <f t="shared" ca="1" si="296"/>
        <v>712318.19</v>
      </c>
      <c r="T1453" s="14">
        <f t="shared" ca="1" si="297"/>
        <v>6169051.2800000003</v>
      </c>
      <c r="U1453" s="14" t="str">
        <f t="shared" ca="1" si="298"/>
        <v>0A3F507E-2352-32B8-E044-0003BA298018</v>
      </c>
    </row>
    <row r="1454" spans="1:21" s="14" customFormat="1" x14ac:dyDescent="0.25">
      <c r="A1454" s="14">
        <f t="shared" si="286"/>
        <v>1454</v>
      </c>
      <c r="B1454" s="14" t="str">
        <f t="shared" ca="1" si="287"/>
        <v>1E2C5666-C617-438B-A84C-CBFDBAC92F8D</v>
      </c>
      <c r="C1454" s="14" t="str">
        <f t="shared" ca="1" si="288"/>
        <v>Pilehavevænge</v>
      </c>
      <c r="D1454" s="14" t="str">
        <f t="shared" ca="1" si="289"/>
        <v>100</v>
      </c>
      <c r="E1454" s="14" t="str">
        <f t="shared" ca="1" si="290"/>
        <v>10cg</v>
      </c>
      <c r="F1454" s="1">
        <f t="shared" ca="1" si="291"/>
        <v>120</v>
      </c>
      <c r="G1454" s="1">
        <f t="shared" ca="1" si="292"/>
        <v>163</v>
      </c>
      <c r="H1454" s="1">
        <f t="shared" ca="1" si="293"/>
        <v>1970</v>
      </c>
      <c r="I1454" s="1" t="str">
        <f ca="1">INDEX(Relationstabel!$C$3:$K$10,MATCH(INDIRECT($A$1&amp;"J"&amp;A1454),Relationstabel!$A$3:$A$10,0),MATCH(IFERROR(VALUE(INDIRECT($A$1&amp;"K"&amp;A1454)),0),Relationstabel!$C$1:$K$1,0))</f>
        <v>Fjernvarme/ Blokvarme</v>
      </c>
      <c r="J1454" s="1" t="str">
        <f ca="1">INDEX(Anvendelseskode!B:B,MATCH($F1454,Anvendelseskode!$A:$A,0))</f>
        <v>Fritliggende enfamilieshus (parcelhus)</v>
      </c>
      <c r="K1454" s="1" t="str">
        <f ca="1">INDEX(Anvendelseskode!C:C,MATCH($F1454,Anvendelseskode!$A:$A,0))</f>
        <v>Parcelhuse</v>
      </c>
      <c r="L1454" s="1" t="str">
        <f ca="1">INDEX(Anvendelseskode!D:D,MATCH($F1454,Anvendelseskode!$A:$A,0))</f>
        <v>Private husholdninger</v>
      </c>
      <c r="M1454" s="1" t="str">
        <f ca="1">IFERROR(INDEX(SBi!$2:$2,MATCH(H1454,SBi!$1:$1,1)),SBi!$K$2)</f>
        <v>1961-1972</v>
      </c>
      <c r="N1454" s="1">
        <f ca="1">INDEX(SBi!$C$3:$K$28,MATCH(F1454,SBi!$B$3:$B$28,0),MATCH(M1454,SBi!$C$2:$K$2,0))</f>
        <v>134.30000000000001</v>
      </c>
      <c r="O1454" s="16">
        <f t="shared" ca="1" si="294"/>
        <v>21.890900000000002</v>
      </c>
      <c r="P1454" s="16" t="str">
        <f ca="1">IFERROR(INDEX(VpD!$2:$2,MATCH(H1454,VpD!$1:$1,1)),VpD!$I$2)</f>
        <v>1961-1972</v>
      </c>
      <c r="Q1454" s="1">
        <f ca="1">INDEX(VpD!$C$3:$I$27,MATCH(F1454,VpD!$B$3:$B$27,0),MATCH(P1454,VpD!$C$2:$I$2,0))</f>
        <v>143</v>
      </c>
      <c r="R1454" s="16">
        <f t="shared" ca="1" si="295"/>
        <v>23.309000000000001</v>
      </c>
      <c r="S1454" s="14">
        <f t="shared" ca="1" si="296"/>
        <v>711268.68</v>
      </c>
      <c r="T1454" s="14">
        <f t="shared" ca="1" si="297"/>
        <v>6171813.6799999997</v>
      </c>
      <c r="U1454" s="14" t="str">
        <f t="shared" ca="1" si="298"/>
        <v>0A3F507E-1F64-32B8-E044-0003BA298018</v>
      </c>
    </row>
    <row r="1455" spans="1:21" s="14" customFormat="1" x14ac:dyDescent="0.25">
      <c r="A1455" s="14">
        <f t="shared" si="286"/>
        <v>1455</v>
      </c>
      <c r="B1455" s="14" t="str">
        <f t="shared" ca="1" si="287"/>
        <v>A5C078D9-9F63-44B3-92F5-65BAF6439B68</v>
      </c>
      <c r="C1455" s="14" t="str">
        <f t="shared" ca="1" si="288"/>
        <v>Kløverbo</v>
      </c>
      <c r="D1455" s="14" t="str">
        <f t="shared" ca="1" si="289"/>
        <v>26</v>
      </c>
      <c r="E1455" s="14" t="str">
        <f t="shared" ca="1" si="290"/>
        <v>6xn</v>
      </c>
      <c r="F1455" s="1">
        <f t="shared" ca="1" si="291"/>
        <v>130</v>
      </c>
      <c r="G1455" s="1">
        <f t="shared" ca="1" si="292"/>
        <v>109</v>
      </c>
      <c r="H1455" s="1">
        <f t="shared" ca="1" si="293"/>
        <v>1978</v>
      </c>
      <c r="I1455" s="1" t="str">
        <f ca="1">INDEX(Relationstabel!$C$3:$K$10,MATCH(INDIRECT($A$1&amp;"J"&amp;A1455),Relationstabel!$A$3:$A$10,0),MATCH(IFERROR(VALUE(INDIRECT($A$1&amp;"K"&amp;A1455)),0),Relationstabel!$C$1:$K$1,0))</f>
        <v>Fjernvarme/ Blokvarme</v>
      </c>
      <c r="J1455" s="1" t="str">
        <f ca="1">INDEX(Anvendelseskode!B:B,MATCH($F1455,Anvendelseskode!$A:$A,0))</f>
        <v>Række-, kæde-, dobbelthus (lodret adskillelse mellem enhederne)</v>
      </c>
      <c r="K1455" s="1" t="str">
        <f ca="1">INDEX(Anvendelseskode!C:C,MATCH($F1455,Anvendelseskode!$A:$A,0))</f>
        <v>Række-, kæde og dobbelthuse</v>
      </c>
      <c r="L1455" s="1" t="str">
        <f ca="1">INDEX(Anvendelseskode!D:D,MATCH($F1455,Anvendelseskode!$A:$A,0))</f>
        <v>Private husholdninger</v>
      </c>
      <c r="M1455" s="1" t="str">
        <f ca="1">IFERROR(INDEX(SBi!$2:$2,MATCH(H1455,SBi!$1:$1,1)),SBi!$K$2)</f>
        <v>1973-1978</v>
      </c>
      <c r="N1455" s="1">
        <f ca="1">INDEX(SBi!$C$3:$K$28,MATCH(F1455,SBi!$B$3:$B$28,0),MATCH(M1455,SBi!$C$2:$K$2,0))</f>
        <v>112.6</v>
      </c>
      <c r="O1455" s="16">
        <f t="shared" ca="1" si="294"/>
        <v>12.273399999999999</v>
      </c>
      <c r="P1455" s="16" t="str">
        <f ca="1">IFERROR(INDEX(VpD!$2:$2,MATCH(H1455,VpD!$1:$1,1)),VpD!$I$2)</f>
        <v>1973-1978</v>
      </c>
      <c r="Q1455" s="1">
        <f ca="1">INDEX(VpD!$C$3:$I$27,MATCH(F1455,VpD!$B$3:$B$27,0),MATCH(P1455,VpD!$C$2:$I$2,0))</f>
        <v>98</v>
      </c>
      <c r="R1455" s="16">
        <f t="shared" ca="1" si="295"/>
        <v>10.682</v>
      </c>
      <c r="S1455" s="14">
        <f t="shared" ca="1" si="296"/>
        <v>713466.74</v>
      </c>
      <c r="T1455" s="14">
        <f t="shared" ca="1" si="297"/>
        <v>6169683.9299999997</v>
      </c>
      <c r="U1455" s="14" t="str">
        <f t="shared" ca="1" si="298"/>
        <v>0A3F507E-1B6A-32B8-E044-0003BA298018</v>
      </c>
    </row>
    <row r="1456" spans="1:21" s="14" customFormat="1" x14ac:dyDescent="0.25">
      <c r="A1456" s="14">
        <f t="shared" si="286"/>
        <v>1456</v>
      </c>
      <c r="B1456" s="14" t="str">
        <f t="shared" ca="1" si="287"/>
        <v>3F70C006-38BF-4040-B59D-43F66FC208D3</v>
      </c>
      <c r="C1456" s="14" t="str">
        <f t="shared" ca="1" si="288"/>
        <v>Nørrebred</v>
      </c>
      <c r="D1456" s="14" t="str">
        <f t="shared" ca="1" si="289"/>
        <v>64</v>
      </c>
      <c r="E1456" s="14" t="str">
        <f t="shared" ca="1" si="290"/>
        <v>12gi</v>
      </c>
      <c r="F1456" s="1">
        <f t="shared" ca="1" si="291"/>
        <v>120</v>
      </c>
      <c r="G1456" s="1">
        <f t="shared" ca="1" si="292"/>
        <v>154</v>
      </c>
      <c r="H1456" s="1">
        <f t="shared" ca="1" si="293"/>
        <v>1971</v>
      </c>
      <c r="I1456" s="1" t="str">
        <f ca="1">INDEX(Relationstabel!$C$3:$K$10,MATCH(INDIRECT($A$1&amp;"J"&amp;A1456),Relationstabel!$A$3:$A$10,0),MATCH(IFERROR(VALUE(INDIRECT($A$1&amp;"K"&amp;A1456)),0),Relationstabel!$C$1:$K$1,0))</f>
        <v>Biomasse</v>
      </c>
      <c r="J1456" s="1" t="str">
        <f ca="1">INDEX(Anvendelseskode!B:B,MATCH($F1456,Anvendelseskode!$A:$A,0))</f>
        <v>Fritliggende enfamilieshus (parcelhus)</v>
      </c>
      <c r="K1456" s="1" t="str">
        <f ca="1">INDEX(Anvendelseskode!C:C,MATCH($F1456,Anvendelseskode!$A:$A,0))</f>
        <v>Parcelhuse</v>
      </c>
      <c r="L1456" s="1" t="str">
        <f ca="1">INDEX(Anvendelseskode!D:D,MATCH($F1456,Anvendelseskode!$A:$A,0))</f>
        <v>Private husholdninger</v>
      </c>
      <c r="M1456" s="1" t="str">
        <f ca="1">IFERROR(INDEX(SBi!$2:$2,MATCH(H1456,SBi!$1:$1,1)),SBi!$K$2)</f>
        <v>1961-1972</v>
      </c>
      <c r="N1456" s="1">
        <f ca="1">INDEX(SBi!$C$3:$K$28,MATCH(F1456,SBi!$B$3:$B$28,0),MATCH(M1456,SBi!$C$2:$K$2,0))</f>
        <v>134.30000000000001</v>
      </c>
      <c r="O1456" s="16">
        <f t="shared" ca="1" si="294"/>
        <v>20.682200000000002</v>
      </c>
      <c r="P1456" s="16" t="str">
        <f ca="1">IFERROR(INDEX(VpD!$2:$2,MATCH(H1456,VpD!$1:$1,1)),VpD!$I$2)</f>
        <v>1961-1972</v>
      </c>
      <c r="Q1456" s="1">
        <f ca="1">INDEX(VpD!$C$3:$I$27,MATCH(F1456,VpD!$B$3:$B$27,0),MATCH(P1456,VpD!$C$2:$I$2,0))</f>
        <v>143</v>
      </c>
      <c r="R1456" s="16">
        <f t="shared" ca="1" si="295"/>
        <v>22.021999999999998</v>
      </c>
      <c r="S1456" s="14">
        <f t="shared" ca="1" si="296"/>
        <v>711709.3</v>
      </c>
      <c r="T1456" s="14">
        <f t="shared" ca="1" si="297"/>
        <v>6171707.3099999996</v>
      </c>
      <c r="U1456" s="14" t="str">
        <f t="shared" ca="1" si="298"/>
        <v>0A3F507E-1E6A-32B8-E044-0003BA298018</v>
      </c>
    </row>
    <row r="1457" spans="1:21" s="14" customFormat="1" x14ac:dyDescent="0.25">
      <c r="A1457" s="14">
        <f t="shared" si="286"/>
        <v>1457</v>
      </c>
      <c r="B1457" s="14" t="str">
        <f t="shared" ca="1" si="287"/>
        <v>13C6E201-06F6-4962-8117-2F83877A451C</v>
      </c>
      <c r="C1457" s="14" t="str">
        <f t="shared" ca="1" si="288"/>
        <v>Syvhøjvænge</v>
      </c>
      <c r="D1457" s="14" t="str">
        <f t="shared" ca="1" si="289"/>
        <v>53</v>
      </c>
      <c r="E1457" s="14" t="str">
        <f t="shared" ca="1" si="290"/>
        <v>12bø</v>
      </c>
      <c r="F1457" s="1">
        <f t="shared" ca="1" si="291"/>
        <v>120</v>
      </c>
      <c r="G1457" s="1">
        <f t="shared" ca="1" si="292"/>
        <v>143</v>
      </c>
      <c r="H1457" s="1">
        <f t="shared" ca="1" si="293"/>
        <v>1969</v>
      </c>
      <c r="I1457" s="1" t="str">
        <f ca="1">INDEX(Relationstabel!$C$3:$K$10,MATCH(INDIRECT($A$1&amp;"J"&amp;A1457),Relationstabel!$A$3:$A$10,0),MATCH(IFERROR(VALUE(INDIRECT($A$1&amp;"K"&amp;A1457)),0),Relationstabel!$C$1:$K$1,0))</f>
        <v>Naturgas</v>
      </c>
      <c r="J1457" s="1" t="str">
        <f ca="1">INDEX(Anvendelseskode!B:B,MATCH($F1457,Anvendelseskode!$A:$A,0))</f>
        <v>Fritliggende enfamilieshus (parcelhus)</v>
      </c>
      <c r="K1457" s="1" t="str">
        <f ca="1">INDEX(Anvendelseskode!C:C,MATCH($F1457,Anvendelseskode!$A:$A,0))</f>
        <v>Parcelhuse</v>
      </c>
      <c r="L1457" s="1" t="str">
        <f ca="1">INDEX(Anvendelseskode!D:D,MATCH($F1457,Anvendelseskode!$A:$A,0))</f>
        <v>Private husholdninger</v>
      </c>
      <c r="M1457" s="1" t="str">
        <f ca="1">IFERROR(INDEX(SBi!$2:$2,MATCH(H1457,SBi!$1:$1,1)),SBi!$K$2)</f>
        <v>1961-1972</v>
      </c>
      <c r="N1457" s="1">
        <f ca="1">INDEX(SBi!$C$3:$K$28,MATCH(F1457,SBi!$B$3:$B$28,0),MATCH(M1457,SBi!$C$2:$K$2,0))</f>
        <v>134.30000000000001</v>
      </c>
      <c r="O1457" s="16">
        <f t="shared" ca="1" si="294"/>
        <v>19.204900000000002</v>
      </c>
      <c r="P1457" s="16" t="str">
        <f ca="1">IFERROR(INDEX(VpD!$2:$2,MATCH(H1457,VpD!$1:$1,1)),VpD!$I$2)</f>
        <v>1961-1972</v>
      </c>
      <c r="Q1457" s="1">
        <f ca="1">INDEX(VpD!$C$3:$I$27,MATCH(F1457,VpD!$B$3:$B$27,0),MATCH(P1457,VpD!$C$2:$I$2,0))</f>
        <v>143</v>
      </c>
      <c r="R1457" s="16">
        <f t="shared" ca="1" si="295"/>
        <v>20.449000000000002</v>
      </c>
      <c r="S1457" s="14">
        <f t="shared" ca="1" si="296"/>
        <v>711901.55</v>
      </c>
      <c r="T1457" s="14">
        <f t="shared" ca="1" si="297"/>
        <v>6171741.3799999999</v>
      </c>
      <c r="U1457" s="14" t="str">
        <f t="shared" ca="1" si="298"/>
        <v>0A3F507E-226A-32B8-E044-0003BA298018</v>
      </c>
    </row>
    <row r="1458" spans="1:21" s="14" customFormat="1" x14ac:dyDescent="0.25">
      <c r="A1458" s="14">
        <f t="shared" si="286"/>
        <v>1458</v>
      </c>
      <c r="B1458" s="14" t="str">
        <f t="shared" ca="1" si="287"/>
        <v>0CB6A13E-A8E6-48F5-921E-FD715DFB1100</v>
      </c>
      <c r="C1458" s="14" t="str">
        <f t="shared" ca="1" si="288"/>
        <v>Kløverbo</v>
      </c>
      <c r="D1458" s="14" t="str">
        <f t="shared" ca="1" si="289"/>
        <v>28</v>
      </c>
      <c r="E1458" s="14" t="str">
        <f t="shared" ca="1" si="290"/>
        <v>6xo</v>
      </c>
      <c r="F1458" s="1">
        <f t="shared" ca="1" si="291"/>
        <v>130</v>
      </c>
      <c r="G1458" s="1">
        <f t="shared" ca="1" si="292"/>
        <v>109</v>
      </c>
      <c r="H1458" s="1">
        <f t="shared" ca="1" si="293"/>
        <v>1978</v>
      </c>
      <c r="I1458" s="1" t="str">
        <f ca="1">INDEX(Relationstabel!$C$3:$K$10,MATCH(INDIRECT($A$1&amp;"J"&amp;A1458),Relationstabel!$A$3:$A$10,0),MATCH(IFERROR(VALUE(INDIRECT($A$1&amp;"K"&amp;A1458)),0),Relationstabel!$C$1:$K$1,0))</f>
        <v>Fjernvarme/ Blokvarme</v>
      </c>
      <c r="J1458" s="1" t="str">
        <f ca="1">INDEX(Anvendelseskode!B:B,MATCH($F1458,Anvendelseskode!$A:$A,0))</f>
        <v>Række-, kæde-, dobbelthus (lodret adskillelse mellem enhederne)</v>
      </c>
      <c r="K1458" s="1" t="str">
        <f ca="1">INDEX(Anvendelseskode!C:C,MATCH($F1458,Anvendelseskode!$A:$A,0))</f>
        <v>Række-, kæde og dobbelthuse</v>
      </c>
      <c r="L1458" s="1" t="str">
        <f ca="1">INDEX(Anvendelseskode!D:D,MATCH($F1458,Anvendelseskode!$A:$A,0))</f>
        <v>Private husholdninger</v>
      </c>
      <c r="M1458" s="1" t="str">
        <f ca="1">IFERROR(INDEX(SBi!$2:$2,MATCH(H1458,SBi!$1:$1,1)),SBi!$K$2)</f>
        <v>1973-1978</v>
      </c>
      <c r="N1458" s="1">
        <f ca="1">INDEX(SBi!$C$3:$K$28,MATCH(F1458,SBi!$B$3:$B$28,0),MATCH(M1458,SBi!$C$2:$K$2,0))</f>
        <v>112.6</v>
      </c>
      <c r="O1458" s="16">
        <f t="shared" ca="1" si="294"/>
        <v>12.273399999999999</v>
      </c>
      <c r="P1458" s="16" t="str">
        <f ca="1">IFERROR(INDEX(VpD!$2:$2,MATCH(H1458,VpD!$1:$1,1)),VpD!$I$2)</f>
        <v>1973-1978</v>
      </c>
      <c r="Q1458" s="1">
        <f ca="1">INDEX(VpD!$C$3:$I$27,MATCH(F1458,VpD!$B$3:$B$27,0),MATCH(P1458,VpD!$C$2:$I$2,0))</f>
        <v>98</v>
      </c>
      <c r="R1458" s="16">
        <f t="shared" ca="1" si="295"/>
        <v>10.682</v>
      </c>
      <c r="S1458" s="14">
        <f t="shared" ca="1" si="296"/>
        <v>713470.02</v>
      </c>
      <c r="T1458" s="14">
        <f t="shared" ca="1" si="297"/>
        <v>6169679.1500000004</v>
      </c>
      <c r="U1458" s="14" t="str">
        <f t="shared" ca="1" si="298"/>
        <v>0A3F507E-1B6C-32B8-E044-0003BA298018</v>
      </c>
    </row>
    <row r="1459" spans="1:21" s="14" customFormat="1" x14ac:dyDescent="0.25">
      <c r="A1459" s="14">
        <f t="shared" si="286"/>
        <v>1459</v>
      </c>
      <c r="B1459" s="14" t="str">
        <f t="shared" ca="1" si="287"/>
        <v>A2CE7827-C11F-4B9E-BE78-085C7BACFF14</v>
      </c>
      <c r="C1459" s="14" t="str">
        <f t="shared" ca="1" si="288"/>
        <v>Møllestensvej</v>
      </c>
      <c r="D1459" s="14" t="str">
        <f t="shared" ca="1" si="289"/>
        <v>36</v>
      </c>
      <c r="E1459" s="14" t="str">
        <f t="shared" ca="1" si="290"/>
        <v>7er</v>
      </c>
      <c r="F1459" s="1">
        <f t="shared" ca="1" si="291"/>
        <v>120</v>
      </c>
      <c r="G1459" s="1">
        <f t="shared" ca="1" si="292"/>
        <v>193</v>
      </c>
      <c r="H1459" s="1">
        <f t="shared" ca="1" si="293"/>
        <v>1992</v>
      </c>
      <c r="I1459" s="1" t="str">
        <f ca="1">INDEX(Relationstabel!$C$3:$K$10,MATCH(INDIRECT($A$1&amp;"J"&amp;A1459),Relationstabel!$A$3:$A$10,0),MATCH(IFERROR(VALUE(INDIRECT($A$1&amp;"K"&amp;A1459)),0),Relationstabel!$C$1:$K$1,0))</f>
        <v>Naturgas</v>
      </c>
      <c r="J1459" s="1" t="str">
        <f ca="1">INDEX(Anvendelseskode!B:B,MATCH($F1459,Anvendelseskode!$A:$A,0))</f>
        <v>Fritliggende enfamilieshus (parcelhus)</v>
      </c>
      <c r="K1459" s="1" t="str">
        <f ca="1">INDEX(Anvendelseskode!C:C,MATCH($F1459,Anvendelseskode!$A:$A,0))</f>
        <v>Parcelhuse</v>
      </c>
      <c r="L1459" s="1" t="str">
        <f ca="1">INDEX(Anvendelseskode!D:D,MATCH($F1459,Anvendelseskode!$A:$A,0))</f>
        <v>Private husholdninger</v>
      </c>
      <c r="M1459" s="1" t="str">
        <f ca="1">IFERROR(INDEX(SBi!$2:$2,MATCH(H1459,SBi!$1:$1,1)),SBi!$K$2)</f>
        <v>1979-1998</v>
      </c>
      <c r="N1459" s="1">
        <f ca="1">INDEX(SBi!$C$3:$K$28,MATCH(F1459,SBi!$B$3:$B$28,0),MATCH(M1459,SBi!$C$2:$K$2,0))</f>
        <v>105.4</v>
      </c>
      <c r="O1459" s="16">
        <f t="shared" ca="1" si="294"/>
        <v>20.342200000000002</v>
      </c>
      <c r="P1459" s="16" t="str">
        <f ca="1">IFERROR(INDEX(VpD!$2:$2,MATCH(H1459,VpD!$1:$1,1)),VpD!$I$2)</f>
        <v>1979-1998</v>
      </c>
      <c r="Q1459" s="1">
        <f ca="1">INDEX(VpD!$C$3:$I$27,MATCH(F1459,VpD!$B$3:$B$27,0),MATCH(P1459,VpD!$C$2:$I$2,0))</f>
        <v>90</v>
      </c>
      <c r="R1459" s="16">
        <f t="shared" ca="1" si="295"/>
        <v>17.37</v>
      </c>
      <c r="S1459" s="14">
        <f t="shared" ca="1" si="296"/>
        <v>711873.73</v>
      </c>
      <c r="T1459" s="14">
        <f t="shared" ca="1" si="297"/>
        <v>6170382.5899999999</v>
      </c>
      <c r="U1459" s="14" t="str">
        <f t="shared" ca="1" si="298"/>
        <v>0A3F507E-1D6C-32B8-E044-0003BA298018</v>
      </c>
    </row>
    <row r="1460" spans="1:21" s="14" customFormat="1" x14ac:dyDescent="0.25">
      <c r="A1460" s="14">
        <f t="shared" si="286"/>
        <v>1460</v>
      </c>
      <c r="B1460" s="14" t="str">
        <f t="shared" ca="1" si="287"/>
        <v>1CB3B63F-F06B-4CFC-9384-644CE4B27783</v>
      </c>
      <c r="C1460" s="14" t="str">
        <f t="shared" ca="1" si="288"/>
        <v>Nørrebred</v>
      </c>
      <c r="D1460" s="14" t="str">
        <f t="shared" ca="1" si="289"/>
        <v>66</v>
      </c>
      <c r="E1460" s="14" t="str">
        <f t="shared" ca="1" si="290"/>
        <v>12gh</v>
      </c>
      <c r="F1460" s="1">
        <f t="shared" ca="1" si="291"/>
        <v>120</v>
      </c>
      <c r="G1460" s="1">
        <f t="shared" ca="1" si="292"/>
        <v>154</v>
      </c>
      <c r="H1460" s="1">
        <f t="shared" ca="1" si="293"/>
        <v>1972</v>
      </c>
      <c r="I1460" s="1" t="str">
        <f ca="1">INDEX(Relationstabel!$C$3:$K$10,MATCH(INDIRECT($A$1&amp;"J"&amp;A1460),Relationstabel!$A$3:$A$10,0),MATCH(IFERROR(VALUE(INDIRECT($A$1&amp;"K"&amp;A1460)),0),Relationstabel!$C$1:$K$1,0))</f>
        <v>Naturgas</v>
      </c>
      <c r="J1460" s="1" t="str">
        <f ca="1">INDEX(Anvendelseskode!B:B,MATCH($F1460,Anvendelseskode!$A:$A,0))</f>
        <v>Fritliggende enfamilieshus (parcelhus)</v>
      </c>
      <c r="K1460" s="1" t="str">
        <f ca="1">INDEX(Anvendelseskode!C:C,MATCH($F1460,Anvendelseskode!$A:$A,0))</f>
        <v>Parcelhuse</v>
      </c>
      <c r="L1460" s="1" t="str">
        <f ca="1">INDEX(Anvendelseskode!D:D,MATCH($F1460,Anvendelseskode!$A:$A,0))</f>
        <v>Private husholdninger</v>
      </c>
      <c r="M1460" s="1" t="str">
        <f ca="1">IFERROR(INDEX(SBi!$2:$2,MATCH(H1460,SBi!$1:$1,1)),SBi!$K$2)</f>
        <v>1961-1972</v>
      </c>
      <c r="N1460" s="1">
        <f ca="1">INDEX(SBi!$C$3:$K$28,MATCH(F1460,SBi!$B$3:$B$28,0),MATCH(M1460,SBi!$C$2:$K$2,0))</f>
        <v>134.30000000000001</v>
      </c>
      <c r="O1460" s="16">
        <f t="shared" ca="1" si="294"/>
        <v>20.682200000000002</v>
      </c>
      <c r="P1460" s="16" t="str">
        <f ca="1">IFERROR(INDEX(VpD!$2:$2,MATCH(H1460,VpD!$1:$1,1)),VpD!$I$2)</f>
        <v>1961-1972</v>
      </c>
      <c r="Q1460" s="1">
        <f ca="1">INDEX(VpD!$C$3:$I$27,MATCH(F1460,VpD!$B$3:$B$27,0),MATCH(P1460,VpD!$C$2:$I$2,0))</f>
        <v>143</v>
      </c>
      <c r="R1460" s="16">
        <f t="shared" ca="1" si="295"/>
        <v>22.021999999999998</v>
      </c>
      <c r="S1460" s="14">
        <f t="shared" ca="1" si="296"/>
        <v>711689.32</v>
      </c>
      <c r="T1460" s="14">
        <f t="shared" ca="1" si="297"/>
        <v>6171704.4400000004</v>
      </c>
      <c r="U1460" s="14" t="str">
        <f t="shared" ca="1" si="298"/>
        <v>0A3F507E-1E6C-32B8-E044-0003BA298018</v>
      </c>
    </row>
    <row r="1461" spans="1:21" s="14" customFormat="1" x14ac:dyDescent="0.25">
      <c r="A1461" s="14">
        <f t="shared" si="286"/>
        <v>1461</v>
      </c>
      <c r="B1461" s="14" t="str">
        <f t="shared" ca="1" si="287"/>
        <v>7127F7BC-9596-4AA0-B747-E91714D09D73</v>
      </c>
      <c r="C1461" s="14" t="str">
        <f t="shared" ca="1" si="288"/>
        <v>Pilehavevænge</v>
      </c>
      <c r="D1461" s="14" t="str">
        <f t="shared" ca="1" si="289"/>
        <v>87</v>
      </c>
      <c r="E1461" s="14" t="str">
        <f t="shared" ca="1" si="290"/>
        <v>10co</v>
      </c>
      <c r="F1461" s="1">
        <f t="shared" ca="1" si="291"/>
        <v>120</v>
      </c>
      <c r="G1461" s="1">
        <f t="shared" ca="1" si="292"/>
        <v>149</v>
      </c>
      <c r="H1461" s="1">
        <f t="shared" ca="1" si="293"/>
        <v>2009</v>
      </c>
      <c r="I1461" s="1" t="str">
        <f ca="1">INDEX(Relationstabel!$C$3:$K$10,MATCH(INDIRECT($A$1&amp;"J"&amp;A1461),Relationstabel!$A$3:$A$10,0),MATCH(IFERROR(VALUE(INDIRECT($A$1&amp;"K"&amp;A1461)),0),Relationstabel!$C$1:$K$1,0))</f>
        <v>Fjernvarme/ Blokvarme</v>
      </c>
      <c r="J1461" s="1" t="str">
        <f ca="1">INDEX(Anvendelseskode!B:B,MATCH($F1461,Anvendelseskode!$A:$A,0))</f>
        <v>Fritliggende enfamilieshus (parcelhus)</v>
      </c>
      <c r="K1461" s="1" t="str">
        <f ca="1">INDEX(Anvendelseskode!C:C,MATCH($F1461,Anvendelseskode!$A:$A,0))</f>
        <v>Parcelhuse</v>
      </c>
      <c r="L1461" s="1" t="str">
        <f ca="1">INDEX(Anvendelseskode!D:D,MATCH($F1461,Anvendelseskode!$A:$A,0))</f>
        <v>Private husholdninger</v>
      </c>
      <c r="M1461" s="1" t="str">
        <f ca="1">IFERROR(INDEX(SBi!$2:$2,MATCH(H1461,SBi!$1:$1,1)),SBi!$K$2)</f>
        <v>Efter 2006</v>
      </c>
      <c r="N1461" s="1">
        <f ca="1">INDEX(SBi!$C$3:$K$28,MATCH(F1461,SBi!$B$3:$B$28,0),MATCH(M1461,SBi!$C$2:$K$2,0))</f>
        <v>67.3</v>
      </c>
      <c r="O1461" s="16">
        <f t="shared" ca="1" si="294"/>
        <v>10.027699999999999</v>
      </c>
      <c r="P1461" s="16" t="str">
        <f ca="1">IFERROR(INDEX(VpD!$2:$2,MATCH(H1461,VpD!$1:$1,1)),VpD!$I$2)</f>
        <v>&gt;1998</v>
      </c>
      <c r="Q1461" s="1">
        <f ca="1">INDEX(VpD!$C$3:$I$27,MATCH(F1461,VpD!$B$3:$B$27,0),MATCH(P1461,VpD!$C$2:$I$2,0))</f>
        <v>72</v>
      </c>
      <c r="R1461" s="16">
        <f t="shared" ca="1" si="295"/>
        <v>10.728</v>
      </c>
      <c r="S1461" s="14">
        <f t="shared" ca="1" si="296"/>
        <v>711212.48</v>
      </c>
      <c r="T1461" s="14">
        <f t="shared" ca="1" si="297"/>
        <v>6172053.71</v>
      </c>
      <c r="U1461" s="14" t="str">
        <f t="shared" ca="1" si="298"/>
        <v>0A3F507E-1F59-32B8-E044-0003BA298018</v>
      </c>
    </row>
    <row r="1462" spans="1:21" s="14" customFormat="1" x14ac:dyDescent="0.25">
      <c r="A1462" s="14">
        <f t="shared" si="286"/>
        <v>1462</v>
      </c>
      <c r="B1462" s="14" t="str">
        <f t="shared" ca="1" si="287"/>
        <v>6123221E-60A7-4F4E-821F-6AF56368A013</v>
      </c>
      <c r="C1462" s="14" t="str">
        <f t="shared" ca="1" si="288"/>
        <v>Rendsagervej</v>
      </c>
      <c r="D1462" s="14" t="str">
        <f t="shared" ca="1" si="289"/>
        <v>271</v>
      </c>
      <c r="E1462" s="14" t="str">
        <f t="shared" ca="1" si="290"/>
        <v>9kg</v>
      </c>
      <c r="F1462" s="1">
        <f t="shared" ca="1" si="291"/>
        <v>120</v>
      </c>
      <c r="G1462" s="1">
        <f t="shared" ca="1" si="292"/>
        <v>109</v>
      </c>
      <c r="H1462" s="1">
        <f t="shared" ca="1" si="293"/>
        <v>1973</v>
      </c>
      <c r="I1462" s="1" t="str">
        <f ca="1">INDEX(Relationstabel!$C$3:$K$10,MATCH(INDIRECT($A$1&amp;"J"&amp;A1462),Relationstabel!$A$3:$A$10,0),MATCH(IFERROR(VALUE(INDIRECT($A$1&amp;"K"&amp;A1462)),0),Relationstabel!$C$1:$K$1,0))</f>
        <v>Naturgas</v>
      </c>
      <c r="J1462" s="1" t="str">
        <f ca="1">INDEX(Anvendelseskode!B:B,MATCH($F1462,Anvendelseskode!$A:$A,0))</f>
        <v>Fritliggende enfamilieshus (parcelhus)</v>
      </c>
      <c r="K1462" s="1" t="str">
        <f ca="1">INDEX(Anvendelseskode!C:C,MATCH($F1462,Anvendelseskode!$A:$A,0))</f>
        <v>Parcelhuse</v>
      </c>
      <c r="L1462" s="1" t="str">
        <f ca="1">INDEX(Anvendelseskode!D:D,MATCH($F1462,Anvendelseskode!$A:$A,0))</f>
        <v>Private husholdninger</v>
      </c>
      <c r="M1462" s="1" t="str">
        <f ca="1">IFERROR(INDEX(SBi!$2:$2,MATCH(H1462,SBi!$1:$1,1)),SBi!$K$2)</f>
        <v>1973-1978</v>
      </c>
      <c r="N1462" s="1">
        <f ca="1">INDEX(SBi!$C$3:$K$28,MATCH(F1462,SBi!$B$3:$B$28,0),MATCH(M1462,SBi!$C$2:$K$2,0))</f>
        <v>119.8</v>
      </c>
      <c r="O1462" s="16">
        <f t="shared" ca="1" si="294"/>
        <v>13.058199999999999</v>
      </c>
      <c r="P1462" s="16" t="str">
        <f ca="1">IFERROR(INDEX(VpD!$2:$2,MATCH(H1462,VpD!$1:$1,1)),VpD!$I$2)</f>
        <v>1973-1978</v>
      </c>
      <c r="Q1462" s="1">
        <f ca="1">INDEX(VpD!$C$3:$I$27,MATCH(F1462,VpD!$B$3:$B$27,0),MATCH(P1462,VpD!$C$2:$I$2,0))</f>
        <v>117</v>
      </c>
      <c r="R1462" s="16">
        <f t="shared" ca="1" si="295"/>
        <v>12.753</v>
      </c>
      <c r="S1462" s="14">
        <f t="shared" ca="1" si="296"/>
        <v>710707.87</v>
      </c>
      <c r="T1462" s="14">
        <f t="shared" ca="1" si="297"/>
        <v>6172020.1299999999</v>
      </c>
      <c r="U1462" s="14" t="str">
        <f t="shared" ca="1" si="298"/>
        <v>0A3F507E-2059-32B8-E044-0003BA298018</v>
      </c>
    </row>
    <row r="1463" spans="1:21" s="14" customFormat="1" x14ac:dyDescent="0.25">
      <c r="A1463" s="14">
        <f t="shared" si="286"/>
        <v>1463</v>
      </c>
      <c r="B1463" s="14" t="str">
        <f t="shared" ca="1" si="287"/>
        <v>D1F4CD71-4611-45E0-A0B3-EB40F015C6C1</v>
      </c>
      <c r="C1463" s="14" t="str">
        <f t="shared" ca="1" si="288"/>
        <v>Kløverbo</v>
      </c>
      <c r="D1463" s="14" t="str">
        <f t="shared" ca="1" si="289"/>
        <v>10</v>
      </c>
      <c r="E1463" s="14" t="str">
        <f t="shared" ca="1" si="290"/>
        <v>6xe</v>
      </c>
      <c r="F1463" s="1">
        <f t="shared" ca="1" si="291"/>
        <v>130</v>
      </c>
      <c r="G1463" s="1">
        <f t="shared" ca="1" si="292"/>
        <v>109</v>
      </c>
      <c r="H1463" s="1">
        <f t="shared" ca="1" si="293"/>
        <v>1978</v>
      </c>
      <c r="I1463" s="1" t="str">
        <f ca="1">INDEX(Relationstabel!$C$3:$K$10,MATCH(INDIRECT($A$1&amp;"J"&amp;A1463),Relationstabel!$A$3:$A$10,0),MATCH(IFERROR(VALUE(INDIRECT($A$1&amp;"K"&amp;A1463)),0),Relationstabel!$C$1:$K$1,0))</f>
        <v>Fjernvarme/ Blokvarme</v>
      </c>
      <c r="J1463" s="1" t="str">
        <f ca="1">INDEX(Anvendelseskode!B:B,MATCH($F1463,Anvendelseskode!$A:$A,0))</f>
        <v>Række-, kæde-, dobbelthus (lodret adskillelse mellem enhederne)</v>
      </c>
      <c r="K1463" s="1" t="str">
        <f ca="1">INDEX(Anvendelseskode!C:C,MATCH($F1463,Anvendelseskode!$A:$A,0))</f>
        <v>Række-, kæde og dobbelthuse</v>
      </c>
      <c r="L1463" s="1" t="str">
        <f ca="1">INDEX(Anvendelseskode!D:D,MATCH($F1463,Anvendelseskode!$A:$A,0))</f>
        <v>Private husholdninger</v>
      </c>
      <c r="M1463" s="1" t="str">
        <f ca="1">IFERROR(INDEX(SBi!$2:$2,MATCH(H1463,SBi!$1:$1,1)),SBi!$K$2)</f>
        <v>1973-1978</v>
      </c>
      <c r="N1463" s="1">
        <f ca="1">INDEX(SBi!$C$3:$K$28,MATCH(F1463,SBi!$B$3:$B$28,0),MATCH(M1463,SBi!$C$2:$K$2,0))</f>
        <v>112.6</v>
      </c>
      <c r="O1463" s="16">
        <f t="shared" ca="1" si="294"/>
        <v>12.273399999999999</v>
      </c>
      <c r="P1463" s="16" t="str">
        <f ca="1">IFERROR(INDEX(VpD!$2:$2,MATCH(H1463,VpD!$1:$1,1)),VpD!$I$2)</f>
        <v>1973-1978</v>
      </c>
      <c r="Q1463" s="1">
        <f ca="1">INDEX(VpD!$C$3:$I$27,MATCH(F1463,VpD!$B$3:$B$27,0),MATCH(P1463,VpD!$C$2:$I$2,0))</f>
        <v>98</v>
      </c>
      <c r="R1463" s="16">
        <f t="shared" ca="1" si="295"/>
        <v>10.682</v>
      </c>
      <c r="S1463" s="14">
        <f t="shared" ca="1" si="296"/>
        <v>713440.98</v>
      </c>
      <c r="T1463" s="14">
        <f t="shared" ca="1" si="297"/>
        <v>6169726.54</v>
      </c>
      <c r="U1463" s="14" t="str">
        <f t="shared" ca="1" si="298"/>
        <v>0A3F507E-1B5A-32B8-E044-0003BA298018</v>
      </c>
    </row>
    <row r="1464" spans="1:21" s="14" customFormat="1" x14ac:dyDescent="0.25">
      <c r="A1464" s="14">
        <f t="shared" si="286"/>
        <v>1464</v>
      </c>
      <c r="B1464" s="14" t="str">
        <f t="shared" ca="1" si="287"/>
        <v>3470437F-B778-4115-AE5B-BB65EAE42598</v>
      </c>
      <c r="C1464" s="14" t="str">
        <f t="shared" ca="1" si="288"/>
        <v>Møllestensvej</v>
      </c>
      <c r="D1464" s="14" t="str">
        <f t="shared" ca="1" si="289"/>
        <v>11</v>
      </c>
      <c r="E1464" s="14" t="str">
        <f t="shared" ca="1" si="290"/>
        <v>7eh</v>
      </c>
      <c r="F1464" s="1">
        <f t="shared" ca="1" si="291"/>
        <v>120</v>
      </c>
      <c r="G1464" s="1">
        <f t="shared" ca="1" si="292"/>
        <v>148</v>
      </c>
      <c r="H1464" s="1">
        <f t="shared" ca="1" si="293"/>
        <v>1988</v>
      </c>
      <c r="I1464" s="1" t="str">
        <f ca="1">INDEX(Relationstabel!$C$3:$K$10,MATCH(INDIRECT($A$1&amp;"J"&amp;A1464),Relationstabel!$A$3:$A$10,0),MATCH(IFERROR(VALUE(INDIRECT($A$1&amp;"K"&amp;A1464)),0),Relationstabel!$C$1:$K$1,0))</f>
        <v>Naturgas</v>
      </c>
      <c r="J1464" s="1" t="str">
        <f ca="1">INDEX(Anvendelseskode!B:B,MATCH($F1464,Anvendelseskode!$A:$A,0))</f>
        <v>Fritliggende enfamilieshus (parcelhus)</v>
      </c>
      <c r="K1464" s="1" t="str">
        <f ca="1">INDEX(Anvendelseskode!C:C,MATCH($F1464,Anvendelseskode!$A:$A,0))</f>
        <v>Parcelhuse</v>
      </c>
      <c r="L1464" s="1" t="str">
        <f ca="1">INDEX(Anvendelseskode!D:D,MATCH($F1464,Anvendelseskode!$A:$A,0))</f>
        <v>Private husholdninger</v>
      </c>
      <c r="M1464" s="1" t="str">
        <f ca="1">IFERROR(INDEX(SBi!$2:$2,MATCH(H1464,SBi!$1:$1,1)),SBi!$K$2)</f>
        <v>1979-1998</v>
      </c>
      <c r="N1464" s="1">
        <f ca="1">INDEX(SBi!$C$3:$K$28,MATCH(F1464,SBi!$B$3:$B$28,0),MATCH(M1464,SBi!$C$2:$K$2,0))</f>
        <v>105.4</v>
      </c>
      <c r="O1464" s="16">
        <f t="shared" ca="1" si="294"/>
        <v>15.599200000000002</v>
      </c>
      <c r="P1464" s="16" t="str">
        <f ca="1">IFERROR(INDEX(VpD!$2:$2,MATCH(H1464,VpD!$1:$1,1)),VpD!$I$2)</f>
        <v>1979-1998</v>
      </c>
      <c r="Q1464" s="1">
        <f ca="1">INDEX(VpD!$C$3:$I$27,MATCH(F1464,VpD!$B$3:$B$27,0),MATCH(P1464,VpD!$C$2:$I$2,0))</f>
        <v>90</v>
      </c>
      <c r="R1464" s="16">
        <f t="shared" ca="1" si="295"/>
        <v>13.32</v>
      </c>
      <c r="S1464" s="14">
        <f t="shared" ca="1" si="296"/>
        <v>711738.79</v>
      </c>
      <c r="T1464" s="14">
        <f t="shared" ca="1" si="297"/>
        <v>6170360.7400000002</v>
      </c>
      <c r="U1464" s="14" t="str">
        <f t="shared" ca="1" si="298"/>
        <v>0A3F507E-1D5A-32B8-E044-0003BA298018</v>
      </c>
    </row>
    <row r="1465" spans="1:21" s="14" customFormat="1" x14ac:dyDescent="0.25">
      <c r="A1465" s="14">
        <f t="shared" si="286"/>
        <v>1465</v>
      </c>
      <c r="B1465" s="14" t="str">
        <f t="shared" ca="1" si="287"/>
        <v>9ABEA650-4310-446B-A5C6-BB1235C99449</v>
      </c>
      <c r="C1465" s="14" t="str">
        <f t="shared" ca="1" si="288"/>
        <v>Nørrebred</v>
      </c>
      <c r="D1465" s="14" t="str">
        <f t="shared" ca="1" si="289"/>
        <v>48</v>
      </c>
      <c r="E1465" s="14" t="str">
        <f t="shared" ca="1" si="290"/>
        <v>13eo</v>
      </c>
      <c r="F1465" s="1">
        <f t="shared" ca="1" si="291"/>
        <v>120</v>
      </c>
      <c r="G1465" s="1">
        <f t="shared" ca="1" si="292"/>
        <v>114</v>
      </c>
      <c r="H1465" s="1">
        <f t="shared" ca="1" si="293"/>
        <v>1970</v>
      </c>
      <c r="I1465" s="1" t="str">
        <f ca="1">INDEX(Relationstabel!$C$3:$K$10,MATCH(INDIRECT($A$1&amp;"J"&amp;A1465),Relationstabel!$A$3:$A$10,0),MATCH(IFERROR(VALUE(INDIRECT($A$1&amp;"K"&amp;A1465)),0),Relationstabel!$C$1:$K$1,0))</f>
        <v>Naturgas</v>
      </c>
      <c r="J1465" s="1" t="str">
        <f ca="1">INDEX(Anvendelseskode!B:B,MATCH($F1465,Anvendelseskode!$A:$A,0))</f>
        <v>Fritliggende enfamilieshus (parcelhus)</v>
      </c>
      <c r="K1465" s="1" t="str">
        <f ca="1">INDEX(Anvendelseskode!C:C,MATCH($F1465,Anvendelseskode!$A:$A,0))</f>
        <v>Parcelhuse</v>
      </c>
      <c r="L1465" s="1" t="str">
        <f ca="1">INDEX(Anvendelseskode!D:D,MATCH($F1465,Anvendelseskode!$A:$A,0))</f>
        <v>Private husholdninger</v>
      </c>
      <c r="M1465" s="1" t="str">
        <f ca="1">IFERROR(INDEX(SBi!$2:$2,MATCH(H1465,SBi!$1:$1,1)),SBi!$K$2)</f>
        <v>1961-1972</v>
      </c>
      <c r="N1465" s="1">
        <f ca="1">INDEX(SBi!$C$3:$K$28,MATCH(F1465,SBi!$B$3:$B$28,0),MATCH(M1465,SBi!$C$2:$K$2,0))</f>
        <v>134.30000000000001</v>
      </c>
      <c r="O1465" s="16">
        <f t="shared" ca="1" si="294"/>
        <v>15.3102</v>
      </c>
      <c r="P1465" s="16" t="str">
        <f ca="1">IFERROR(INDEX(VpD!$2:$2,MATCH(H1465,VpD!$1:$1,1)),VpD!$I$2)</f>
        <v>1961-1972</v>
      </c>
      <c r="Q1465" s="1">
        <f ca="1">INDEX(VpD!$C$3:$I$27,MATCH(F1465,VpD!$B$3:$B$27,0),MATCH(P1465,VpD!$C$2:$I$2,0))</f>
        <v>143</v>
      </c>
      <c r="R1465" s="16">
        <f t="shared" ca="1" si="295"/>
        <v>16.302</v>
      </c>
      <c r="S1465" s="14">
        <f t="shared" ca="1" si="296"/>
        <v>711673.52</v>
      </c>
      <c r="T1465" s="14">
        <f t="shared" ca="1" si="297"/>
        <v>6171670.5</v>
      </c>
      <c r="U1465" s="14" t="str">
        <f t="shared" ca="1" si="298"/>
        <v>0A3F507E-1E5A-32B8-E044-0003BA298018</v>
      </c>
    </row>
    <row r="1466" spans="1:21" s="14" customFormat="1" x14ac:dyDescent="0.25">
      <c r="A1466" s="14">
        <f t="shared" si="286"/>
        <v>1466</v>
      </c>
      <c r="B1466" s="14" t="str">
        <f t="shared" ca="1" si="287"/>
        <v>EFB24274-2C5A-4027-A72A-B955112442DB</v>
      </c>
      <c r="C1466" s="14" t="str">
        <f t="shared" ca="1" si="288"/>
        <v>Sneglebo</v>
      </c>
      <c r="D1466" s="14" t="str">
        <f t="shared" ca="1" si="289"/>
        <v>2</v>
      </c>
      <c r="E1466" s="14" t="str">
        <f t="shared" ca="1" si="290"/>
        <v>6sø</v>
      </c>
      <c r="F1466" s="1">
        <f t="shared" ca="1" si="291"/>
        <v>130</v>
      </c>
      <c r="G1466" s="1">
        <f t="shared" ca="1" si="292"/>
        <v>112</v>
      </c>
      <c r="H1466" s="1">
        <f t="shared" ca="1" si="293"/>
        <v>1978</v>
      </c>
      <c r="I1466" s="1" t="str">
        <f ca="1">INDEX(Relationstabel!$C$3:$K$10,MATCH(INDIRECT($A$1&amp;"J"&amp;A1466),Relationstabel!$A$3:$A$10,0),MATCH(IFERROR(VALUE(INDIRECT($A$1&amp;"K"&amp;A1466)),0),Relationstabel!$C$1:$K$1,0))</f>
        <v>Fjernvarme/ Blokvarme</v>
      </c>
      <c r="J1466" s="1" t="str">
        <f ca="1">INDEX(Anvendelseskode!B:B,MATCH($F1466,Anvendelseskode!$A:$A,0))</f>
        <v>Række-, kæde-, dobbelthus (lodret adskillelse mellem enhederne)</v>
      </c>
      <c r="K1466" s="1" t="str">
        <f ca="1">INDEX(Anvendelseskode!C:C,MATCH($F1466,Anvendelseskode!$A:$A,0))</f>
        <v>Række-, kæde og dobbelthuse</v>
      </c>
      <c r="L1466" s="1" t="str">
        <f ca="1">INDEX(Anvendelseskode!D:D,MATCH($F1466,Anvendelseskode!$A:$A,0))</f>
        <v>Private husholdninger</v>
      </c>
      <c r="M1466" s="1" t="str">
        <f ca="1">IFERROR(INDEX(SBi!$2:$2,MATCH(H1466,SBi!$1:$1,1)),SBi!$K$2)</f>
        <v>1973-1978</v>
      </c>
      <c r="N1466" s="1">
        <f ca="1">INDEX(SBi!$C$3:$K$28,MATCH(F1466,SBi!$B$3:$B$28,0),MATCH(M1466,SBi!$C$2:$K$2,0))</f>
        <v>112.6</v>
      </c>
      <c r="O1466" s="16">
        <f t="shared" ca="1" si="294"/>
        <v>12.611199999999998</v>
      </c>
      <c r="P1466" s="16" t="str">
        <f ca="1">IFERROR(INDEX(VpD!$2:$2,MATCH(H1466,VpD!$1:$1,1)),VpD!$I$2)</f>
        <v>1973-1978</v>
      </c>
      <c r="Q1466" s="1">
        <f ca="1">INDEX(VpD!$C$3:$I$27,MATCH(F1466,VpD!$B$3:$B$27,0),MATCH(P1466,VpD!$C$2:$I$2,0))</f>
        <v>98</v>
      </c>
      <c r="R1466" s="16">
        <f t="shared" ca="1" si="295"/>
        <v>10.976000000000001</v>
      </c>
      <c r="S1466" s="14">
        <f t="shared" ca="1" si="296"/>
        <v>713780.7</v>
      </c>
      <c r="T1466" s="14">
        <f t="shared" ca="1" si="297"/>
        <v>6169526.2599999998</v>
      </c>
      <c r="U1466" s="14" t="str">
        <f t="shared" ca="1" si="298"/>
        <v>0A3F507E-215A-32B8-E044-0003BA298018</v>
      </c>
    </row>
    <row r="1467" spans="1:21" s="14" customFormat="1" x14ac:dyDescent="0.25">
      <c r="A1467" s="14">
        <f t="shared" si="286"/>
        <v>1467</v>
      </c>
      <c r="B1467" s="14" t="str">
        <f t="shared" ca="1" si="287"/>
        <v>57E8243B-337D-44CC-B2C4-C70FABDB0D8E</v>
      </c>
      <c r="C1467" s="14" t="str">
        <f t="shared" ca="1" si="288"/>
        <v>Syvhøjvænge</v>
      </c>
      <c r="D1467" s="14" t="str">
        <f t="shared" ca="1" si="289"/>
        <v>37</v>
      </c>
      <c r="E1467" s="14" t="str">
        <f t="shared" ca="1" si="290"/>
        <v>12ey</v>
      </c>
      <c r="F1467" s="1">
        <f t="shared" ca="1" si="291"/>
        <v>120</v>
      </c>
      <c r="G1467" s="1">
        <f t="shared" ca="1" si="292"/>
        <v>161</v>
      </c>
      <c r="H1467" s="1">
        <f t="shared" ca="1" si="293"/>
        <v>1973</v>
      </c>
      <c r="I1467" s="1" t="str">
        <f ca="1">INDEX(Relationstabel!$C$3:$K$10,MATCH(INDIRECT($A$1&amp;"J"&amp;A1467),Relationstabel!$A$3:$A$10,0),MATCH(IFERROR(VALUE(INDIRECT($A$1&amp;"K"&amp;A1467)),0),Relationstabel!$C$1:$K$1,0))</f>
        <v>Naturgas</v>
      </c>
      <c r="J1467" s="1" t="str">
        <f ca="1">INDEX(Anvendelseskode!B:B,MATCH($F1467,Anvendelseskode!$A:$A,0))</f>
        <v>Fritliggende enfamilieshus (parcelhus)</v>
      </c>
      <c r="K1467" s="1" t="str">
        <f ca="1">INDEX(Anvendelseskode!C:C,MATCH($F1467,Anvendelseskode!$A:$A,0))</f>
        <v>Parcelhuse</v>
      </c>
      <c r="L1467" s="1" t="str">
        <f ca="1">INDEX(Anvendelseskode!D:D,MATCH($F1467,Anvendelseskode!$A:$A,0))</f>
        <v>Private husholdninger</v>
      </c>
      <c r="M1467" s="1" t="str">
        <f ca="1">IFERROR(INDEX(SBi!$2:$2,MATCH(H1467,SBi!$1:$1,1)),SBi!$K$2)</f>
        <v>1973-1978</v>
      </c>
      <c r="N1467" s="1">
        <f ca="1">INDEX(SBi!$C$3:$K$28,MATCH(F1467,SBi!$B$3:$B$28,0),MATCH(M1467,SBi!$C$2:$K$2,0))</f>
        <v>119.8</v>
      </c>
      <c r="O1467" s="16">
        <f t="shared" ca="1" si="294"/>
        <v>19.287800000000001</v>
      </c>
      <c r="P1467" s="16" t="str">
        <f ca="1">IFERROR(INDEX(VpD!$2:$2,MATCH(H1467,VpD!$1:$1,1)),VpD!$I$2)</f>
        <v>1973-1978</v>
      </c>
      <c r="Q1467" s="1">
        <f ca="1">INDEX(VpD!$C$3:$I$27,MATCH(F1467,VpD!$B$3:$B$27,0),MATCH(P1467,VpD!$C$2:$I$2,0))</f>
        <v>117</v>
      </c>
      <c r="R1467" s="16">
        <f t="shared" ca="1" si="295"/>
        <v>18.837</v>
      </c>
      <c r="S1467" s="14">
        <f t="shared" ca="1" si="296"/>
        <v>711846.71</v>
      </c>
      <c r="T1467" s="14">
        <f t="shared" ca="1" si="297"/>
        <v>6171695.1299999999</v>
      </c>
      <c r="U1467" s="14" t="str">
        <f t="shared" ca="1" si="298"/>
        <v>0A3F507E-225A-32B8-E044-0003BA298018</v>
      </c>
    </row>
    <row r="1468" spans="1:21" s="14" customFormat="1" x14ac:dyDescent="0.25">
      <c r="A1468" s="14">
        <f t="shared" si="286"/>
        <v>1468</v>
      </c>
      <c r="B1468" s="14" t="str">
        <f t="shared" ca="1" si="287"/>
        <v>FDB7CB9B-8C64-4035-B002-538CE6CF0AC0</v>
      </c>
      <c r="C1468" s="14" t="str">
        <f t="shared" ca="1" si="288"/>
        <v>Vejlegårdsparken</v>
      </c>
      <c r="D1468" s="14" t="str">
        <f t="shared" ca="1" si="289"/>
        <v>62</v>
      </c>
      <c r="E1468" s="14" t="str">
        <f t="shared" ca="1" si="290"/>
        <v>3æ</v>
      </c>
      <c r="F1468" s="1">
        <f t="shared" ca="1" si="291"/>
        <v>140</v>
      </c>
      <c r="G1468" s="1">
        <f t="shared" ca="1" si="292"/>
        <v>1578</v>
      </c>
      <c r="H1468" s="1">
        <f t="shared" ca="1" si="293"/>
        <v>1966</v>
      </c>
      <c r="I1468" s="1" t="str">
        <f ca="1">INDEX(Relationstabel!$C$3:$K$10,MATCH(INDIRECT($A$1&amp;"J"&amp;A1468),Relationstabel!$A$3:$A$10,0),MATCH(IFERROR(VALUE(INDIRECT($A$1&amp;"K"&amp;A1468)),0),Relationstabel!$C$1:$K$1,0))</f>
        <v>Fjernvarme/ Blokvarme</v>
      </c>
      <c r="J1468" s="1" t="str">
        <f ca="1">INDEX(Anvendelseskode!B:B,MATCH($F1468,Anvendelseskode!$A:$A,0))</f>
        <v>Etageboligbebyggelse</v>
      </c>
      <c r="K1468" s="1" t="str">
        <f ca="1">INDEX(Anvendelseskode!C:C,MATCH($F1468,Anvendelseskode!$A:$A,0))</f>
        <v>Etageboligbebyggelse</v>
      </c>
      <c r="L1468" s="1" t="str">
        <f ca="1">INDEX(Anvendelseskode!D:D,MATCH($F1468,Anvendelseskode!$A:$A,0))</f>
        <v>Private husholdninger</v>
      </c>
      <c r="M1468" s="1" t="str">
        <f ca="1">IFERROR(INDEX(SBi!$2:$2,MATCH(H1468,SBi!$1:$1,1)),SBi!$K$2)</f>
        <v>1961-1972</v>
      </c>
      <c r="N1468" s="1">
        <f ca="1">INDEX(SBi!$C$3:$K$28,MATCH(F1468,SBi!$B$3:$B$28,0),MATCH(M1468,SBi!$C$2:$K$2,0))</f>
        <v>132.30000000000001</v>
      </c>
      <c r="O1468" s="16">
        <f t="shared" ca="1" si="294"/>
        <v>208.76940000000002</v>
      </c>
      <c r="P1468" s="16" t="str">
        <f ca="1">IFERROR(INDEX(VpD!$2:$2,MATCH(H1468,VpD!$1:$1,1)),VpD!$I$2)</f>
        <v>1961-1972</v>
      </c>
      <c r="Q1468" s="1">
        <f ca="1">INDEX(VpD!$C$3:$I$27,MATCH(F1468,VpD!$B$3:$B$27,0),MATCH(P1468,VpD!$C$2:$I$2,0))</f>
        <v>126</v>
      </c>
      <c r="R1468" s="16">
        <f t="shared" ca="1" si="295"/>
        <v>198.828</v>
      </c>
      <c r="S1468" s="14">
        <f t="shared" ca="1" si="296"/>
        <v>712780.96</v>
      </c>
      <c r="T1468" s="14">
        <f t="shared" ca="1" si="297"/>
        <v>6169527.7000000002</v>
      </c>
      <c r="U1468" s="14" t="str">
        <f t="shared" ca="1" si="298"/>
        <v>0A3F507E-245A-32B8-E044-0003BA298018</v>
      </c>
    </row>
    <row r="1469" spans="1:21" s="14" customFormat="1" x14ac:dyDescent="0.25">
      <c r="A1469" s="14">
        <f t="shared" si="286"/>
        <v>1469</v>
      </c>
      <c r="B1469" s="14" t="str">
        <f t="shared" ca="1" si="287"/>
        <v>5E586524-B317-498D-8C02-0CD08B7B9235</v>
      </c>
      <c r="C1469" s="14" t="str">
        <f t="shared" ca="1" si="288"/>
        <v>Egernbo</v>
      </c>
      <c r="D1469" s="14" t="str">
        <f t="shared" ca="1" si="289"/>
        <v>8</v>
      </c>
      <c r="E1469" s="14" t="str">
        <f t="shared" ca="1" si="290"/>
        <v>6qo</v>
      </c>
      <c r="F1469" s="1">
        <f t="shared" ca="1" si="291"/>
        <v>130</v>
      </c>
      <c r="G1469" s="1">
        <f t="shared" ca="1" si="292"/>
        <v>104</v>
      </c>
      <c r="H1469" s="1">
        <f t="shared" ca="1" si="293"/>
        <v>1978</v>
      </c>
      <c r="I1469" s="1" t="str">
        <f ca="1">INDEX(Relationstabel!$C$3:$K$10,MATCH(INDIRECT($A$1&amp;"J"&amp;A1469),Relationstabel!$A$3:$A$10,0),MATCH(IFERROR(VALUE(INDIRECT($A$1&amp;"K"&amp;A1469)),0),Relationstabel!$C$1:$K$1,0))</f>
        <v>Fjernvarme/ Blokvarme</v>
      </c>
      <c r="J1469" s="1" t="str">
        <f ca="1">INDEX(Anvendelseskode!B:B,MATCH($F1469,Anvendelseskode!$A:$A,0))</f>
        <v>Række-, kæde-, dobbelthus (lodret adskillelse mellem enhederne)</v>
      </c>
      <c r="K1469" s="1" t="str">
        <f ca="1">INDEX(Anvendelseskode!C:C,MATCH($F1469,Anvendelseskode!$A:$A,0))</f>
        <v>Række-, kæde og dobbelthuse</v>
      </c>
      <c r="L1469" s="1" t="str">
        <f ca="1">INDEX(Anvendelseskode!D:D,MATCH($F1469,Anvendelseskode!$A:$A,0))</f>
        <v>Private husholdninger</v>
      </c>
      <c r="M1469" s="1" t="str">
        <f ca="1">IFERROR(INDEX(SBi!$2:$2,MATCH(H1469,SBi!$1:$1,1)),SBi!$K$2)</f>
        <v>1973-1978</v>
      </c>
      <c r="N1469" s="1">
        <f ca="1">INDEX(SBi!$C$3:$K$28,MATCH(F1469,SBi!$B$3:$B$28,0),MATCH(M1469,SBi!$C$2:$K$2,0))</f>
        <v>112.6</v>
      </c>
      <c r="O1469" s="16">
        <f t="shared" ca="1" si="294"/>
        <v>11.7104</v>
      </c>
      <c r="P1469" s="16" t="str">
        <f ca="1">IFERROR(INDEX(VpD!$2:$2,MATCH(H1469,VpD!$1:$1,1)),VpD!$I$2)</f>
        <v>1973-1978</v>
      </c>
      <c r="Q1469" s="1">
        <f ca="1">INDEX(VpD!$C$3:$I$27,MATCH(F1469,VpD!$B$3:$B$27,0),MATCH(P1469,VpD!$C$2:$I$2,0))</f>
        <v>98</v>
      </c>
      <c r="R1469" s="16">
        <f t="shared" ca="1" si="295"/>
        <v>10.192</v>
      </c>
      <c r="S1469" s="14">
        <f t="shared" ca="1" si="296"/>
        <v>713643.81</v>
      </c>
      <c r="T1469" s="14">
        <f t="shared" ca="1" si="297"/>
        <v>6169478.8399999999</v>
      </c>
      <c r="U1469" s="14" t="str">
        <f t="shared" ca="1" si="298"/>
        <v>0A3F507E-1661-32B8-E044-0003BA298018</v>
      </c>
    </row>
    <row r="1470" spans="1:21" s="14" customFormat="1" x14ac:dyDescent="0.25">
      <c r="A1470" s="14">
        <f t="shared" si="286"/>
        <v>1470</v>
      </c>
      <c r="B1470" s="14" t="str">
        <f t="shared" ca="1" si="287"/>
        <v>8BB703CF-E156-4220-9437-AD42F35CCD57</v>
      </c>
      <c r="C1470" s="14" t="str">
        <f t="shared" ca="1" si="288"/>
        <v>Nørrebred</v>
      </c>
      <c r="D1470" s="14" t="str">
        <f t="shared" ca="1" si="289"/>
        <v>43</v>
      </c>
      <c r="E1470" s="14" t="str">
        <f t="shared" ca="1" si="290"/>
        <v>13fc</v>
      </c>
      <c r="F1470" s="1">
        <f t="shared" ca="1" si="291"/>
        <v>120</v>
      </c>
      <c r="G1470" s="1">
        <f t="shared" ca="1" si="292"/>
        <v>140</v>
      </c>
      <c r="H1470" s="1">
        <f t="shared" ca="1" si="293"/>
        <v>1970</v>
      </c>
      <c r="I1470" s="1" t="str">
        <f ca="1">INDEX(Relationstabel!$C$3:$K$10,MATCH(INDIRECT($A$1&amp;"J"&amp;A1470),Relationstabel!$A$3:$A$10,0),MATCH(IFERROR(VALUE(INDIRECT($A$1&amp;"K"&amp;A1470)),0),Relationstabel!$C$1:$K$1,0))</f>
        <v>Naturgas</v>
      </c>
      <c r="J1470" s="1" t="str">
        <f ca="1">INDEX(Anvendelseskode!B:B,MATCH($F1470,Anvendelseskode!$A:$A,0))</f>
        <v>Fritliggende enfamilieshus (parcelhus)</v>
      </c>
      <c r="K1470" s="1" t="str">
        <f ca="1">INDEX(Anvendelseskode!C:C,MATCH($F1470,Anvendelseskode!$A:$A,0))</f>
        <v>Parcelhuse</v>
      </c>
      <c r="L1470" s="1" t="str">
        <f ca="1">INDEX(Anvendelseskode!D:D,MATCH($F1470,Anvendelseskode!$A:$A,0))</f>
        <v>Private husholdninger</v>
      </c>
      <c r="M1470" s="1" t="str">
        <f ca="1">IFERROR(INDEX(SBi!$2:$2,MATCH(H1470,SBi!$1:$1,1)),SBi!$K$2)</f>
        <v>1961-1972</v>
      </c>
      <c r="N1470" s="1">
        <f ca="1">INDEX(SBi!$C$3:$K$28,MATCH(F1470,SBi!$B$3:$B$28,0),MATCH(M1470,SBi!$C$2:$K$2,0))</f>
        <v>134.30000000000001</v>
      </c>
      <c r="O1470" s="16">
        <f t="shared" ca="1" si="294"/>
        <v>18.802</v>
      </c>
      <c r="P1470" s="16" t="str">
        <f ca="1">IFERROR(INDEX(VpD!$2:$2,MATCH(H1470,VpD!$1:$1,1)),VpD!$I$2)</f>
        <v>1961-1972</v>
      </c>
      <c r="Q1470" s="1">
        <f ca="1">INDEX(VpD!$C$3:$I$27,MATCH(F1470,VpD!$B$3:$B$27,0),MATCH(P1470,VpD!$C$2:$I$2,0))</f>
        <v>143</v>
      </c>
      <c r="R1470" s="16">
        <f t="shared" ca="1" si="295"/>
        <v>20.02</v>
      </c>
      <c r="S1470" s="14">
        <f t="shared" ca="1" si="296"/>
        <v>711547.52</v>
      </c>
      <c r="T1470" s="14">
        <f t="shared" ca="1" si="297"/>
        <v>6171761.54</v>
      </c>
      <c r="U1470" s="14" t="str">
        <f t="shared" ca="1" si="298"/>
        <v>0A3F507E-1E56-32B8-E044-0003BA298018</v>
      </c>
    </row>
    <row r="1471" spans="1:21" s="14" customFormat="1" x14ac:dyDescent="0.25">
      <c r="A1471" s="14">
        <f t="shared" si="286"/>
        <v>1471</v>
      </c>
      <c r="B1471" s="14" t="str">
        <f t="shared" ca="1" si="287"/>
        <v>EAEFA36B-3CB8-4AAF-B1EB-1948C817BAFF</v>
      </c>
      <c r="C1471" s="14" t="str">
        <f t="shared" ca="1" si="288"/>
        <v>Skærsøvej</v>
      </c>
      <c r="D1471" s="14" t="str">
        <f t="shared" ca="1" si="289"/>
        <v>27</v>
      </c>
      <c r="E1471" s="14" t="str">
        <f t="shared" ca="1" si="290"/>
        <v>18mz</v>
      </c>
      <c r="F1471" s="1">
        <f t="shared" ca="1" si="291"/>
        <v>130</v>
      </c>
      <c r="G1471" s="1">
        <f t="shared" ca="1" si="292"/>
        <v>125</v>
      </c>
      <c r="H1471" s="1">
        <f t="shared" ca="1" si="293"/>
        <v>1976</v>
      </c>
      <c r="I1471" s="1" t="str">
        <f ca="1">INDEX(Relationstabel!$C$3:$K$10,MATCH(INDIRECT($A$1&amp;"J"&amp;A1471),Relationstabel!$A$3:$A$10,0),MATCH(IFERROR(VALUE(INDIRECT($A$1&amp;"K"&amp;A1471)),0),Relationstabel!$C$1:$K$1,0))</f>
        <v>Olie</v>
      </c>
      <c r="J1471" s="1" t="str">
        <f ca="1">INDEX(Anvendelseskode!B:B,MATCH($F1471,Anvendelseskode!$A:$A,0))</f>
        <v>Række-, kæde-, dobbelthus (lodret adskillelse mellem enhederne)</v>
      </c>
      <c r="K1471" s="1" t="str">
        <f ca="1">INDEX(Anvendelseskode!C:C,MATCH($F1471,Anvendelseskode!$A:$A,0))</f>
        <v>Række-, kæde og dobbelthuse</v>
      </c>
      <c r="L1471" s="1" t="str">
        <f ca="1">INDEX(Anvendelseskode!D:D,MATCH($F1471,Anvendelseskode!$A:$A,0))</f>
        <v>Private husholdninger</v>
      </c>
      <c r="M1471" s="1" t="str">
        <f ca="1">IFERROR(INDEX(SBi!$2:$2,MATCH(H1471,SBi!$1:$1,1)),SBi!$K$2)</f>
        <v>1973-1978</v>
      </c>
      <c r="N1471" s="1">
        <f ca="1">INDEX(SBi!$C$3:$K$28,MATCH(F1471,SBi!$B$3:$B$28,0),MATCH(M1471,SBi!$C$2:$K$2,0))</f>
        <v>112.6</v>
      </c>
      <c r="O1471" s="16">
        <f t="shared" ca="1" si="294"/>
        <v>14.074999999999999</v>
      </c>
      <c r="P1471" s="16" t="str">
        <f ca="1">IFERROR(INDEX(VpD!$2:$2,MATCH(H1471,VpD!$1:$1,1)),VpD!$I$2)</f>
        <v>1973-1978</v>
      </c>
      <c r="Q1471" s="1">
        <f ca="1">INDEX(VpD!$C$3:$I$27,MATCH(F1471,VpD!$B$3:$B$27,0),MATCH(P1471,VpD!$C$2:$I$2,0))</f>
        <v>98</v>
      </c>
      <c r="R1471" s="16">
        <f t="shared" ca="1" si="295"/>
        <v>12.25</v>
      </c>
      <c r="S1471" s="14">
        <f t="shared" ca="1" si="296"/>
        <v>713453.11</v>
      </c>
      <c r="T1471" s="14">
        <f t="shared" ca="1" si="297"/>
        <v>6168902.0499999998</v>
      </c>
      <c r="U1471" s="14" t="str">
        <f t="shared" ca="1" si="298"/>
        <v>0A3F507E-2156-32B8-E044-0003BA298018</v>
      </c>
    </row>
    <row r="1472" spans="1:21" s="14" customFormat="1" x14ac:dyDescent="0.25">
      <c r="A1472" s="14">
        <f t="shared" si="286"/>
        <v>1472</v>
      </c>
      <c r="B1472" s="14" t="str">
        <f t="shared" ca="1" si="287"/>
        <v>30C16AFD-3289-4226-AAF3-714C0DDB9E1C</v>
      </c>
      <c r="C1472" s="14" t="str">
        <f t="shared" ca="1" si="288"/>
        <v>Syvhøjvænge</v>
      </c>
      <c r="D1472" s="14" t="str">
        <f t="shared" ca="1" si="289"/>
        <v>33</v>
      </c>
      <c r="E1472" s="14" t="str">
        <f t="shared" ca="1" si="290"/>
        <v>12eæ</v>
      </c>
      <c r="F1472" s="1">
        <f t="shared" ca="1" si="291"/>
        <v>120</v>
      </c>
      <c r="G1472" s="1">
        <f t="shared" ca="1" si="292"/>
        <v>161</v>
      </c>
      <c r="H1472" s="1">
        <f t="shared" ca="1" si="293"/>
        <v>1980</v>
      </c>
      <c r="I1472" s="1" t="str">
        <f ca="1">INDEX(Relationstabel!$C$3:$K$10,MATCH(INDIRECT($A$1&amp;"J"&amp;A1472),Relationstabel!$A$3:$A$10,0),MATCH(IFERROR(VALUE(INDIRECT($A$1&amp;"K"&amp;A1472)),0),Relationstabel!$C$1:$K$1,0))</f>
        <v>Naturgas</v>
      </c>
      <c r="J1472" s="1" t="str">
        <f ca="1">INDEX(Anvendelseskode!B:B,MATCH($F1472,Anvendelseskode!$A:$A,0))</f>
        <v>Fritliggende enfamilieshus (parcelhus)</v>
      </c>
      <c r="K1472" s="1" t="str">
        <f ca="1">INDEX(Anvendelseskode!C:C,MATCH($F1472,Anvendelseskode!$A:$A,0))</f>
        <v>Parcelhuse</v>
      </c>
      <c r="L1472" s="1" t="str">
        <f ca="1">INDEX(Anvendelseskode!D:D,MATCH($F1472,Anvendelseskode!$A:$A,0))</f>
        <v>Private husholdninger</v>
      </c>
      <c r="M1472" s="1" t="str">
        <f ca="1">IFERROR(INDEX(SBi!$2:$2,MATCH(H1472,SBi!$1:$1,1)),SBi!$K$2)</f>
        <v>1979-1998</v>
      </c>
      <c r="N1472" s="1">
        <f ca="1">INDEX(SBi!$C$3:$K$28,MATCH(F1472,SBi!$B$3:$B$28,0),MATCH(M1472,SBi!$C$2:$K$2,0))</f>
        <v>105.4</v>
      </c>
      <c r="O1472" s="16">
        <f t="shared" ca="1" si="294"/>
        <v>16.9694</v>
      </c>
      <c r="P1472" s="16" t="str">
        <f ca="1">IFERROR(INDEX(VpD!$2:$2,MATCH(H1472,VpD!$1:$1,1)),VpD!$I$2)</f>
        <v>1979-1998</v>
      </c>
      <c r="Q1472" s="1">
        <f ca="1">INDEX(VpD!$C$3:$I$27,MATCH(F1472,VpD!$B$3:$B$27,0),MATCH(P1472,VpD!$C$2:$I$2,0))</f>
        <v>90</v>
      </c>
      <c r="R1472" s="16">
        <f t="shared" ca="1" si="295"/>
        <v>14.49</v>
      </c>
      <c r="S1472" s="14">
        <f t="shared" ca="1" si="296"/>
        <v>711886.94</v>
      </c>
      <c r="T1472" s="14">
        <f t="shared" ca="1" si="297"/>
        <v>6171703.6799999997</v>
      </c>
      <c r="U1472" s="14" t="str">
        <f t="shared" ca="1" si="298"/>
        <v>0A3F507E-2256-32B8-E044-0003BA298018</v>
      </c>
    </row>
    <row r="1473" spans="1:21" s="14" customFormat="1" x14ac:dyDescent="0.25">
      <c r="A1473" s="14">
        <f t="shared" si="286"/>
        <v>1473</v>
      </c>
      <c r="B1473" s="14" t="str">
        <f t="shared" ca="1" si="287"/>
        <v>DF3A305F-7725-4AFD-A184-252FDC3241EA</v>
      </c>
      <c r="C1473" s="14" t="str">
        <f t="shared" ca="1" si="288"/>
        <v>Vejlegårdsparken</v>
      </c>
      <c r="D1473" s="14" t="str">
        <f t="shared" ca="1" si="289"/>
        <v>54</v>
      </c>
      <c r="E1473" s="14" t="str">
        <f t="shared" ca="1" si="290"/>
        <v>3æ</v>
      </c>
      <c r="F1473" s="1">
        <f t="shared" ca="1" si="291"/>
        <v>140</v>
      </c>
      <c r="G1473" s="1">
        <f t="shared" ca="1" si="292"/>
        <v>1578</v>
      </c>
      <c r="H1473" s="1">
        <f t="shared" ca="1" si="293"/>
        <v>1966</v>
      </c>
      <c r="I1473" s="1" t="str">
        <f ca="1">INDEX(Relationstabel!$C$3:$K$10,MATCH(INDIRECT($A$1&amp;"J"&amp;A1473),Relationstabel!$A$3:$A$10,0),MATCH(IFERROR(VALUE(INDIRECT($A$1&amp;"K"&amp;A1473)),0),Relationstabel!$C$1:$K$1,0))</f>
        <v>Fjernvarme/ Blokvarme</v>
      </c>
      <c r="J1473" s="1" t="str">
        <f ca="1">INDEX(Anvendelseskode!B:B,MATCH($F1473,Anvendelseskode!$A:$A,0))</f>
        <v>Etageboligbebyggelse</v>
      </c>
      <c r="K1473" s="1" t="str">
        <f ca="1">INDEX(Anvendelseskode!C:C,MATCH($F1473,Anvendelseskode!$A:$A,0))</f>
        <v>Etageboligbebyggelse</v>
      </c>
      <c r="L1473" s="1" t="str">
        <f ca="1">INDEX(Anvendelseskode!D:D,MATCH($F1473,Anvendelseskode!$A:$A,0))</f>
        <v>Private husholdninger</v>
      </c>
      <c r="M1473" s="1" t="str">
        <f ca="1">IFERROR(INDEX(SBi!$2:$2,MATCH(H1473,SBi!$1:$1,1)),SBi!$K$2)</f>
        <v>1961-1972</v>
      </c>
      <c r="N1473" s="1">
        <f ca="1">INDEX(SBi!$C$3:$K$28,MATCH(F1473,SBi!$B$3:$B$28,0),MATCH(M1473,SBi!$C$2:$K$2,0))</f>
        <v>132.30000000000001</v>
      </c>
      <c r="O1473" s="16">
        <f t="shared" ca="1" si="294"/>
        <v>208.76940000000002</v>
      </c>
      <c r="P1473" s="16" t="str">
        <f ca="1">IFERROR(INDEX(VpD!$2:$2,MATCH(H1473,VpD!$1:$1,1)),VpD!$I$2)</f>
        <v>1961-1972</v>
      </c>
      <c r="Q1473" s="1">
        <f ca="1">INDEX(VpD!$C$3:$I$27,MATCH(F1473,VpD!$B$3:$B$27,0),MATCH(P1473,VpD!$C$2:$I$2,0))</f>
        <v>126</v>
      </c>
      <c r="R1473" s="16">
        <f t="shared" ca="1" si="295"/>
        <v>198.828</v>
      </c>
      <c r="S1473" s="14">
        <f t="shared" ca="1" si="296"/>
        <v>712824.46</v>
      </c>
      <c r="T1473" s="14">
        <f t="shared" ca="1" si="297"/>
        <v>6169469.4800000004</v>
      </c>
      <c r="U1473" s="14" t="str">
        <f t="shared" ca="1" si="298"/>
        <v>0A3F507E-2456-32B8-E044-0003BA298018</v>
      </c>
    </row>
    <row r="1474" spans="1:21" s="14" customFormat="1" x14ac:dyDescent="0.25">
      <c r="A1474" s="14">
        <f t="shared" si="286"/>
        <v>1474</v>
      </c>
      <c r="B1474" s="14" t="str">
        <f t="shared" ca="1" si="287"/>
        <v>D7CC8758-CE6C-4629-9A65-1AF7BA235546</v>
      </c>
      <c r="C1474" s="14" t="str">
        <f t="shared" ca="1" si="288"/>
        <v>Kløverbo</v>
      </c>
      <c r="D1474" s="14" t="str">
        <f t="shared" ca="1" si="289"/>
        <v>11</v>
      </c>
      <c r="E1474" s="14" t="str">
        <f t="shared" ca="1" si="290"/>
        <v>6yg</v>
      </c>
      <c r="F1474" s="1">
        <f t="shared" ca="1" si="291"/>
        <v>130</v>
      </c>
      <c r="G1474" s="1">
        <f t="shared" ca="1" si="292"/>
        <v>109</v>
      </c>
      <c r="H1474" s="1">
        <f t="shared" ca="1" si="293"/>
        <v>1978</v>
      </c>
      <c r="I1474" s="1" t="str">
        <f ca="1">INDEX(Relationstabel!$C$3:$K$10,MATCH(INDIRECT($A$1&amp;"J"&amp;A1474),Relationstabel!$A$3:$A$10,0),MATCH(IFERROR(VALUE(INDIRECT($A$1&amp;"K"&amp;A1474)),0),Relationstabel!$C$1:$K$1,0))</f>
        <v>Fjernvarme/ Blokvarme</v>
      </c>
      <c r="J1474" s="1" t="str">
        <f ca="1">INDEX(Anvendelseskode!B:B,MATCH($F1474,Anvendelseskode!$A:$A,0))</f>
        <v>Række-, kæde-, dobbelthus (lodret adskillelse mellem enhederne)</v>
      </c>
      <c r="K1474" s="1" t="str">
        <f ca="1">INDEX(Anvendelseskode!C:C,MATCH($F1474,Anvendelseskode!$A:$A,0))</f>
        <v>Række-, kæde og dobbelthuse</v>
      </c>
      <c r="L1474" s="1" t="str">
        <f ca="1">INDEX(Anvendelseskode!D:D,MATCH($F1474,Anvendelseskode!$A:$A,0))</f>
        <v>Private husholdninger</v>
      </c>
      <c r="M1474" s="1" t="str">
        <f ca="1">IFERROR(INDEX(SBi!$2:$2,MATCH(H1474,SBi!$1:$1,1)),SBi!$K$2)</f>
        <v>1973-1978</v>
      </c>
      <c r="N1474" s="1">
        <f ca="1">INDEX(SBi!$C$3:$K$28,MATCH(F1474,SBi!$B$3:$B$28,0),MATCH(M1474,SBi!$C$2:$K$2,0))</f>
        <v>112.6</v>
      </c>
      <c r="O1474" s="16">
        <f t="shared" ca="1" si="294"/>
        <v>12.273399999999999</v>
      </c>
      <c r="P1474" s="16" t="str">
        <f ca="1">IFERROR(INDEX(VpD!$2:$2,MATCH(H1474,VpD!$1:$1,1)),VpD!$I$2)</f>
        <v>1973-1978</v>
      </c>
      <c r="Q1474" s="1">
        <f ca="1">INDEX(VpD!$C$3:$I$27,MATCH(F1474,VpD!$B$3:$B$27,0),MATCH(P1474,VpD!$C$2:$I$2,0))</f>
        <v>98</v>
      </c>
      <c r="R1474" s="16">
        <f t="shared" ca="1" si="295"/>
        <v>10.682</v>
      </c>
      <c r="S1474" s="14">
        <f t="shared" ca="1" si="296"/>
        <v>713471.99</v>
      </c>
      <c r="T1474" s="14">
        <f t="shared" ca="1" si="297"/>
        <v>6169750.1200000001</v>
      </c>
      <c r="U1474" s="14" t="str">
        <f t="shared" ca="1" si="298"/>
        <v>0A3F507E-1B5B-32B8-E044-0003BA298018</v>
      </c>
    </row>
    <row r="1475" spans="1:21" s="14" customFormat="1" x14ac:dyDescent="0.25">
      <c r="A1475" s="14">
        <f t="shared" ref="A1475:A1538" si="299">ROW(B1475)</f>
        <v>1475</v>
      </c>
      <c r="B1475" s="14" t="str">
        <f t="shared" ref="B1475:B1538" ca="1" si="300">INDIRECT($A$1&amp;"b"&amp;A1475)</f>
        <v>A08FB28F-57E7-4F4C-AAD7-23EAF2638BF1</v>
      </c>
      <c r="C1475" s="14" t="str">
        <f t="shared" ref="C1475:C1538" ca="1" si="301">INDIRECT($A$1&amp;"V"&amp;A1475)</f>
        <v>Møllestensvej</v>
      </c>
      <c r="D1475" s="14" t="str">
        <f t="shared" ref="D1475:D1538" ca="1" si="302">INDIRECT($A$1&amp;"W"&amp;A1475)</f>
        <v>12</v>
      </c>
      <c r="E1475" s="14" t="str">
        <f t="shared" ref="E1475:E1538" ca="1" si="303">INDIRECT($A$1&amp;"AB"&amp;A1475)</f>
        <v>7eæ</v>
      </c>
      <c r="F1475" s="1">
        <f t="shared" ref="F1475:F1538" ca="1" si="304">ROUNDDOWN(INDIRECT($A$1&amp;"C"&amp;A1475),-1)</f>
        <v>120</v>
      </c>
      <c r="G1475" s="1">
        <f t="shared" ref="G1475:G1538" ca="1" si="305">INDIRECT($A$1&amp;"P"&amp;A1475)+INDIRECT($A$1&amp;"Q"&amp;A1475)+INDIRECT($A$1&amp;"R"&amp;A1475)*0.5</f>
        <v>141</v>
      </c>
      <c r="H1475" s="1">
        <f t="shared" ref="H1475:H1538" ca="1" si="306">MAX(INDIRECT($A$1&amp;"E"&amp;A1475),INDIRECT($A$1&amp;"D"&amp;A1475))</f>
        <v>1987</v>
      </c>
      <c r="I1475" s="1" t="str">
        <f ca="1">INDEX(Relationstabel!$C$3:$K$10,MATCH(INDIRECT($A$1&amp;"J"&amp;A1475),Relationstabel!$A$3:$A$10,0),MATCH(IFERROR(VALUE(INDIRECT($A$1&amp;"K"&amp;A1475)),0),Relationstabel!$C$1:$K$1,0))</f>
        <v>Naturgas</v>
      </c>
      <c r="J1475" s="1" t="str">
        <f ca="1">INDEX(Anvendelseskode!B:B,MATCH($F1475,Anvendelseskode!$A:$A,0))</f>
        <v>Fritliggende enfamilieshus (parcelhus)</v>
      </c>
      <c r="K1475" s="1" t="str">
        <f ca="1">INDEX(Anvendelseskode!C:C,MATCH($F1475,Anvendelseskode!$A:$A,0))</f>
        <v>Parcelhuse</v>
      </c>
      <c r="L1475" s="1" t="str">
        <f ca="1">INDEX(Anvendelseskode!D:D,MATCH($F1475,Anvendelseskode!$A:$A,0))</f>
        <v>Private husholdninger</v>
      </c>
      <c r="M1475" s="1" t="str">
        <f ca="1">IFERROR(INDEX(SBi!$2:$2,MATCH(H1475,SBi!$1:$1,1)),SBi!$K$2)</f>
        <v>1979-1998</v>
      </c>
      <c r="N1475" s="1">
        <f ca="1">INDEX(SBi!$C$3:$K$28,MATCH(F1475,SBi!$B$3:$B$28,0),MATCH(M1475,SBi!$C$2:$K$2,0))</f>
        <v>105.4</v>
      </c>
      <c r="O1475" s="16">
        <f t="shared" ref="O1475:O1538" ca="1" si="307">N1475*G1475/1000</f>
        <v>14.861400000000001</v>
      </c>
      <c r="P1475" s="16" t="str">
        <f ca="1">IFERROR(INDEX(VpD!$2:$2,MATCH(H1475,VpD!$1:$1,1)),VpD!$I$2)</f>
        <v>1979-1998</v>
      </c>
      <c r="Q1475" s="1">
        <f ca="1">INDEX(VpD!$C$3:$I$27,MATCH(F1475,VpD!$B$3:$B$27,0),MATCH(P1475,VpD!$C$2:$I$2,0))</f>
        <v>90</v>
      </c>
      <c r="R1475" s="16">
        <f t="shared" ref="R1475:R1538" ca="1" si="308">Q1475*G1475/1000</f>
        <v>12.69</v>
      </c>
      <c r="S1475" s="14">
        <f t="shared" ref="S1475:S1538" ca="1" si="309">INDIRECT($A$1&amp;"AE"&amp;A1475)</f>
        <v>711901.36</v>
      </c>
      <c r="T1475" s="14">
        <f t="shared" ref="T1475:T1538" ca="1" si="310">INDIRECT($A$1&amp;"AF"&amp;A1475)</f>
        <v>6170434.3499999996</v>
      </c>
      <c r="U1475" s="14" t="str">
        <f t="shared" ref="U1475:U1538" ca="1" si="311">INDIRECT($A$1&amp;"AC"&amp;A1475)</f>
        <v>0A3F507E-1D5B-32B8-E044-0003BA298018</v>
      </c>
    </row>
    <row r="1476" spans="1:21" s="14" customFormat="1" x14ac:dyDescent="0.25">
      <c r="A1476" s="14">
        <f t="shared" si="299"/>
        <v>1476</v>
      </c>
      <c r="B1476" s="14" t="str">
        <f t="shared" ca="1" si="300"/>
        <v>8199369B-890F-43C6-AC52-39D1C25FC72E</v>
      </c>
      <c r="C1476" s="14" t="str">
        <f t="shared" ca="1" si="301"/>
        <v>Nørrebred</v>
      </c>
      <c r="D1476" s="14" t="str">
        <f t="shared" ca="1" si="302"/>
        <v>49</v>
      </c>
      <c r="E1476" s="14" t="str">
        <f t="shared" ca="1" si="303"/>
        <v>13ff</v>
      </c>
      <c r="F1476" s="1">
        <f t="shared" ca="1" si="304"/>
        <v>120</v>
      </c>
      <c r="G1476" s="1">
        <f t="shared" ca="1" si="305"/>
        <v>143</v>
      </c>
      <c r="H1476" s="1">
        <f t="shared" ca="1" si="306"/>
        <v>1971</v>
      </c>
      <c r="I1476" s="1" t="str">
        <f ca="1">INDEX(Relationstabel!$C$3:$K$10,MATCH(INDIRECT($A$1&amp;"J"&amp;A1476),Relationstabel!$A$3:$A$10,0),MATCH(IFERROR(VALUE(INDIRECT($A$1&amp;"K"&amp;A1476)),0),Relationstabel!$C$1:$K$1,0))</f>
        <v>Naturgas</v>
      </c>
      <c r="J1476" s="1" t="str">
        <f ca="1">INDEX(Anvendelseskode!B:B,MATCH($F1476,Anvendelseskode!$A:$A,0))</f>
        <v>Fritliggende enfamilieshus (parcelhus)</v>
      </c>
      <c r="K1476" s="1" t="str">
        <f ca="1">INDEX(Anvendelseskode!C:C,MATCH($F1476,Anvendelseskode!$A:$A,0))</f>
        <v>Parcelhuse</v>
      </c>
      <c r="L1476" s="1" t="str">
        <f ca="1">INDEX(Anvendelseskode!D:D,MATCH($F1476,Anvendelseskode!$A:$A,0))</f>
        <v>Private husholdninger</v>
      </c>
      <c r="M1476" s="1" t="str">
        <f ca="1">IFERROR(INDEX(SBi!$2:$2,MATCH(H1476,SBi!$1:$1,1)),SBi!$K$2)</f>
        <v>1961-1972</v>
      </c>
      <c r="N1476" s="1">
        <f ca="1">INDEX(SBi!$C$3:$K$28,MATCH(F1476,SBi!$B$3:$B$28,0),MATCH(M1476,SBi!$C$2:$K$2,0))</f>
        <v>134.30000000000001</v>
      </c>
      <c r="O1476" s="16">
        <f t="shared" ca="1" si="307"/>
        <v>19.204900000000002</v>
      </c>
      <c r="P1476" s="16" t="str">
        <f ca="1">IFERROR(INDEX(VpD!$2:$2,MATCH(H1476,VpD!$1:$1,1)),VpD!$I$2)</f>
        <v>1961-1972</v>
      </c>
      <c r="Q1476" s="1">
        <f ca="1">INDEX(VpD!$C$3:$I$27,MATCH(F1476,VpD!$B$3:$B$27,0),MATCH(P1476,VpD!$C$2:$I$2,0))</f>
        <v>143</v>
      </c>
      <c r="R1476" s="16">
        <f t="shared" ca="1" si="308"/>
        <v>20.449000000000002</v>
      </c>
      <c r="S1476" s="14">
        <f t="shared" ca="1" si="309"/>
        <v>711586.54</v>
      </c>
      <c r="T1476" s="14">
        <f t="shared" ca="1" si="310"/>
        <v>6171801.6299999999</v>
      </c>
      <c r="U1476" s="14" t="str">
        <f t="shared" ca="1" si="311"/>
        <v>0A3F507E-1E5B-32B8-E044-0003BA298018</v>
      </c>
    </row>
    <row r="1477" spans="1:21" s="14" customFormat="1" x14ac:dyDescent="0.25">
      <c r="A1477" s="14">
        <f t="shared" si="299"/>
        <v>1477</v>
      </c>
      <c r="B1477" s="14" t="str">
        <f t="shared" ca="1" si="300"/>
        <v>1ACC33DE-8955-4E42-97AA-7244343F0C2B</v>
      </c>
      <c r="C1477" s="14" t="str">
        <f t="shared" ca="1" si="301"/>
        <v>Sneglebo</v>
      </c>
      <c r="D1477" s="14" t="str">
        <f t="shared" ca="1" si="302"/>
        <v>3</v>
      </c>
      <c r="E1477" s="14" t="str">
        <f t="shared" ca="1" si="303"/>
        <v>6ss</v>
      </c>
      <c r="F1477" s="1">
        <f t="shared" ca="1" si="304"/>
        <v>130</v>
      </c>
      <c r="G1477" s="1">
        <f t="shared" ca="1" si="305"/>
        <v>109</v>
      </c>
      <c r="H1477" s="1">
        <f t="shared" ca="1" si="306"/>
        <v>1978</v>
      </c>
      <c r="I1477" s="1" t="str">
        <f ca="1">INDEX(Relationstabel!$C$3:$K$10,MATCH(INDIRECT($A$1&amp;"J"&amp;A1477),Relationstabel!$A$3:$A$10,0),MATCH(IFERROR(VALUE(INDIRECT($A$1&amp;"K"&amp;A1477)),0),Relationstabel!$C$1:$K$1,0))</f>
        <v>Fjernvarme/ Blokvarme</v>
      </c>
      <c r="J1477" s="1" t="str">
        <f ca="1">INDEX(Anvendelseskode!B:B,MATCH($F1477,Anvendelseskode!$A:$A,0))</f>
        <v>Række-, kæde-, dobbelthus (lodret adskillelse mellem enhederne)</v>
      </c>
      <c r="K1477" s="1" t="str">
        <f ca="1">INDEX(Anvendelseskode!C:C,MATCH($F1477,Anvendelseskode!$A:$A,0))</f>
        <v>Række-, kæde og dobbelthuse</v>
      </c>
      <c r="L1477" s="1" t="str">
        <f ca="1">INDEX(Anvendelseskode!D:D,MATCH($F1477,Anvendelseskode!$A:$A,0))</f>
        <v>Private husholdninger</v>
      </c>
      <c r="M1477" s="1" t="str">
        <f ca="1">IFERROR(INDEX(SBi!$2:$2,MATCH(H1477,SBi!$1:$1,1)),SBi!$K$2)</f>
        <v>1973-1978</v>
      </c>
      <c r="N1477" s="1">
        <f ca="1">INDEX(SBi!$C$3:$K$28,MATCH(F1477,SBi!$B$3:$B$28,0),MATCH(M1477,SBi!$C$2:$K$2,0))</f>
        <v>112.6</v>
      </c>
      <c r="O1477" s="16">
        <f t="shared" ca="1" si="307"/>
        <v>12.273399999999999</v>
      </c>
      <c r="P1477" s="16" t="str">
        <f ca="1">IFERROR(INDEX(VpD!$2:$2,MATCH(H1477,VpD!$1:$1,1)),VpD!$I$2)</f>
        <v>1973-1978</v>
      </c>
      <c r="Q1477" s="1">
        <f ca="1">INDEX(VpD!$C$3:$I$27,MATCH(F1477,VpD!$B$3:$B$27,0),MATCH(P1477,VpD!$C$2:$I$2,0))</f>
        <v>98</v>
      </c>
      <c r="R1477" s="16">
        <f t="shared" ca="1" si="308"/>
        <v>10.682</v>
      </c>
      <c r="S1477" s="14">
        <f t="shared" ca="1" si="309"/>
        <v>713752.86</v>
      </c>
      <c r="T1477" s="14">
        <f t="shared" ca="1" si="310"/>
        <v>6169497.5499999998</v>
      </c>
      <c r="U1477" s="14" t="str">
        <f t="shared" ca="1" si="311"/>
        <v>0A3F507E-215B-32B8-E044-0003BA298018</v>
      </c>
    </row>
    <row r="1478" spans="1:21" s="14" customFormat="1" x14ac:dyDescent="0.25">
      <c r="A1478" s="14">
        <f t="shared" si="299"/>
        <v>1478</v>
      </c>
      <c r="B1478" s="14" t="str">
        <f t="shared" ca="1" si="300"/>
        <v>2AF8AD18-1A50-406C-AB06-8623DA988B8D</v>
      </c>
      <c r="C1478" s="14" t="str">
        <f t="shared" ca="1" si="301"/>
        <v>Bjørnebo</v>
      </c>
      <c r="D1478" s="14" t="str">
        <f t="shared" ca="1" si="302"/>
        <v>39</v>
      </c>
      <c r="E1478" s="14" t="str">
        <f t="shared" ca="1" si="303"/>
        <v>6nb</v>
      </c>
      <c r="F1478" s="1">
        <f t="shared" ca="1" si="304"/>
        <v>130</v>
      </c>
      <c r="G1478" s="1">
        <f t="shared" ca="1" si="305"/>
        <v>104</v>
      </c>
      <c r="H1478" s="1">
        <f t="shared" ca="1" si="306"/>
        <v>1977</v>
      </c>
      <c r="I1478" s="1" t="str">
        <f ca="1">INDEX(Relationstabel!$C$3:$K$10,MATCH(INDIRECT($A$1&amp;"J"&amp;A1478),Relationstabel!$A$3:$A$10,0),MATCH(IFERROR(VALUE(INDIRECT($A$1&amp;"K"&amp;A1478)),0),Relationstabel!$C$1:$K$1,0))</f>
        <v>Fjernvarme/ Blokvarme</v>
      </c>
      <c r="J1478" s="1" t="str">
        <f ca="1">INDEX(Anvendelseskode!B:B,MATCH($F1478,Anvendelseskode!$A:$A,0))</f>
        <v>Række-, kæde-, dobbelthus (lodret adskillelse mellem enhederne)</v>
      </c>
      <c r="K1478" s="1" t="str">
        <f ca="1">INDEX(Anvendelseskode!C:C,MATCH($F1478,Anvendelseskode!$A:$A,0))</f>
        <v>Række-, kæde og dobbelthuse</v>
      </c>
      <c r="L1478" s="1" t="str">
        <f ca="1">INDEX(Anvendelseskode!D:D,MATCH($F1478,Anvendelseskode!$A:$A,0))</f>
        <v>Private husholdninger</v>
      </c>
      <c r="M1478" s="1" t="str">
        <f ca="1">IFERROR(INDEX(SBi!$2:$2,MATCH(H1478,SBi!$1:$1,1)),SBi!$K$2)</f>
        <v>1973-1978</v>
      </c>
      <c r="N1478" s="1">
        <f ca="1">INDEX(SBi!$C$3:$K$28,MATCH(F1478,SBi!$B$3:$B$28,0),MATCH(M1478,SBi!$C$2:$K$2,0))</f>
        <v>112.6</v>
      </c>
      <c r="O1478" s="16">
        <f t="shared" ca="1" si="307"/>
        <v>11.7104</v>
      </c>
      <c r="P1478" s="16" t="str">
        <f ca="1">IFERROR(INDEX(VpD!$2:$2,MATCH(H1478,VpD!$1:$1,1)),VpD!$I$2)</f>
        <v>1973-1978</v>
      </c>
      <c r="Q1478" s="1">
        <f ca="1">INDEX(VpD!$C$3:$I$27,MATCH(F1478,VpD!$B$3:$B$27,0),MATCH(P1478,VpD!$C$2:$I$2,0))</f>
        <v>98</v>
      </c>
      <c r="R1478" s="16">
        <f t="shared" ca="1" si="308"/>
        <v>10.192</v>
      </c>
      <c r="S1478" s="14">
        <f t="shared" ca="1" si="309"/>
        <v>713474.29</v>
      </c>
      <c r="T1478" s="14">
        <f t="shared" ca="1" si="310"/>
        <v>6169550.6699999999</v>
      </c>
      <c r="U1478" s="14" t="str">
        <f t="shared" ca="1" si="311"/>
        <v>0A3F507E-155E-32B8-E044-0003BA298018</v>
      </c>
    </row>
    <row r="1479" spans="1:21" s="14" customFormat="1" x14ac:dyDescent="0.25">
      <c r="A1479" s="14">
        <f t="shared" si="299"/>
        <v>1479</v>
      </c>
      <c r="B1479" s="14" t="str">
        <f t="shared" ca="1" si="300"/>
        <v>3489B822-FE28-48C4-B8A7-16D574432078</v>
      </c>
      <c r="C1479" s="14" t="str">
        <f t="shared" ca="1" si="301"/>
        <v>Egernbo</v>
      </c>
      <c r="D1479" s="14" t="str">
        <f t="shared" ca="1" si="302"/>
        <v>5</v>
      </c>
      <c r="E1479" s="14" t="str">
        <f t="shared" ca="1" si="303"/>
        <v>6pq</v>
      </c>
      <c r="F1479" s="1">
        <f t="shared" ca="1" si="304"/>
        <v>130</v>
      </c>
      <c r="G1479" s="1">
        <f t="shared" ca="1" si="305"/>
        <v>102</v>
      </c>
      <c r="H1479" s="1">
        <f t="shared" ca="1" si="306"/>
        <v>1977</v>
      </c>
      <c r="I1479" s="1" t="str">
        <f ca="1">INDEX(Relationstabel!$C$3:$K$10,MATCH(INDIRECT($A$1&amp;"J"&amp;A1479),Relationstabel!$A$3:$A$10,0),MATCH(IFERROR(VALUE(INDIRECT($A$1&amp;"K"&amp;A1479)),0),Relationstabel!$C$1:$K$1,0))</f>
        <v>Fjernvarme/ Blokvarme</v>
      </c>
      <c r="J1479" s="1" t="str">
        <f ca="1">INDEX(Anvendelseskode!B:B,MATCH($F1479,Anvendelseskode!$A:$A,0))</f>
        <v>Række-, kæde-, dobbelthus (lodret adskillelse mellem enhederne)</v>
      </c>
      <c r="K1479" s="1" t="str">
        <f ca="1">INDEX(Anvendelseskode!C:C,MATCH($F1479,Anvendelseskode!$A:$A,0))</f>
        <v>Række-, kæde og dobbelthuse</v>
      </c>
      <c r="L1479" s="1" t="str">
        <f ca="1">INDEX(Anvendelseskode!D:D,MATCH($F1479,Anvendelseskode!$A:$A,0))</f>
        <v>Private husholdninger</v>
      </c>
      <c r="M1479" s="1" t="str">
        <f ca="1">IFERROR(INDEX(SBi!$2:$2,MATCH(H1479,SBi!$1:$1,1)),SBi!$K$2)</f>
        <v>1973-1978</v>
      </c>
      <c r="N1479" s="1">
        <f ca="1">INDEX(SBi!$C$3:$K$28,MATCH(F1479,SBi!$B$3:$B$28,0),MATCH(M1479,SBi!$C$2:$K$2,0))</f>
        <v>112.6</v>
      </c>
      <c r="O1479" s="16">
        <f t="shared" ca="1" si="307"/>
        <v>11.485199999999999</v>
      </c>
      <c r="P1479" s="16" t="str">
        <f ca="1">IFERROR(INDEX(VpD!$2:$2,MATCH(H1479,VpD!$1:$1,1)),VpD!$I$2)</f>
        <v>1973-1978</v>
      </c>
      <c r="Q1479" s="1">
        <f ca="1">INDEX(VpD!$C$3:$I$27,MATCH(F1479,VpD!$B$3:$B$27,0),MATCH(P1479,VpD!$C$2:$I$2,0))</f>
        <v>98</v>
      </c>
      <c r="R1479" s="16">
        <f t="shared" ca="1" si="308"/>
        <v>9.9960000000000004</v>
      </c>
      <c r="S1479" s="14">
        <f t="shared" ca="1" si="309"/>
        <v>713606.06</v>
      </c>
      <c r="T1479" s="14">
        <f t="shared" ca="1" si="310"/>
        <v>6169465.1200000001</v>
      </c>
      <c r="U1479" s="14" t="str">
        <f t="shared" ca="1" si="311"/>
        <v>0A3F507E-165E-32B8-E044-0003BA298018</v>
      </c>
    </row>
    <row r="1480" spans="1:21" s="14" customFormat="1" x14ac:dyDescent="0.25">
      <c r="A1480" s="14">
        <f t="shared" si="299"/>
        <v>1480</v>
      </c>
      <c r="B1480" s="14" t="str">
        <f t="shared" ca="1" si="300"/>
        <v>F0B57D35-3310-4DA1-8354-8D499EFD3B58</v>
      </c>
      <c r="C1480" s="14" t="str">
        <f t="shared" ca="1" si="301"/>
        <v>Hyrdeengen</v>
      </c>
      <c r="D1480" s="14" t="str">
        <f t="shared" ca="1" si="302"/>
        <v>27</v>
      </c>
      <c r="E1480" s="14" t="str">
        <f t="shared" ca="1" si="303"/>
        <v>16el</v>
      </c>
      <c r="F1480" s="1">
        <f t="shared" ca="1" si="304"/>
        <v>130</v>
      </c>
      <c r="G1480" s="1">
        <f t="shared" ca="1" si="305"/>
        <v>125</v>
      </c>
      <c r="H1480" s="1">
        <f t="shared" ca="1" si="306"/>
        <v>1978</v>
      </c>
      <c r="I1480" s="1" t="str">
        <f ca="1">INDEX(Relationstabel!$C$3:$K$10,MATCH(INDIRECT($A$1&amp;"J"&amp;A1480),Relationstabel!$A$3:$A$10,0),MATCH(IFERROR(VALUE(INDIRECT($A$1&amp;"K"&amp;A1480)),0),Relationstabel!$C$1:$K$1,0))</f>
        <v>Fjernvarme/ Blokvarme</v>
      </c>
      <c r="J1480" s="1" t="str">
        <f ca="1">INDEX(Anvendelseskode!B:B,MATCH($F1480,Anvendelseskode!$A:$A,0))</f>
        <v>Række-, kæde-, dobbelthus (lodret adskillelse mellem enhederne)</v>
      </c>
      <c r="K1480" s="1" t="str">
        <f ca="1">INDEX(Anvendelseskode!C:C,MATCH($F1480,Anvendelseskode!$A:$A,0))</f>
        <v>Række-, kæde og dobbelthuse</v>
      </c>
      <c r="L1480" s="1" t="str">
        <f ca="1">INDEX(Anvendelseskode!D:D,MATCH($F1480,Anvendelseskode!$A:$A,0))</f>
        <v>Private husholdninger</v>
      </c>
      <c r="M1480" s="1" t="str">
        <f ca="1">IFERROR(INDEX(SBi!$2:$2,MATCH(H1480,SBi!$1:$1,1)),SBi!$K$2)</f>
        <v>1973-1978</v>
      </c>
      <c r="N1480" s="1">
        <f ca="1">INDEX(SBi!$C$3:$K$28,MATCH(F1480,SBi!$B$3:$B$28,0),MATCH(M1480,SBi!$C$2:$K$2,0))</f>
        <v>112.6</v>
      </c>
      <c r="O1480" s="16">
        <f t="shared" ca="1" si="307"/>
        <v>14.074999999999999</v>
      </c>
      <c r="P1480" s="16" t="str">
        <f ca="1">IFERROR(INDEX(VpD!$2:$2,MATCH(H1480,VpD!$1:$1,1)),VpD!$I$2)</f>
        <v>1973-1978</v>
      </c>
      <c r="Q1480" s="1">
        <f ca="1">INDEX(VpD!$C$3:$I$27,MATCH(F1480,VpD!$B$3:$B$27,0),MATCH(P1480,VpD!$C$2:$I$2,0))</f>
        <v>98</v>
      </c>
      <c r="R1480" s="16">
        <f t="shared" ca="1" si="308"/>
        <v>12.25</v>
      </c>
      <c r="S1480" s="14">
        <f t="shared" ca="1" si="309"/>
        <v>711766.12</v>
      </c>
      <c r="T1480" s="14">
        <f t="shared" ca="1" si="310"/>
        <v>6172566.5899999999</v>
      </c>
      <c r="U1480" s="14" t="str">
        <f t="shared" ca="1" si="311"/>
        <v>0A3F507E-195E-32B8-E044-0003BA298018</v>
      </c>
    </row>
    <row r="1481" spans="1:21" s="14" customFormat="1" x14ac:dyDescent="0.25">
      <c r="A1481" s="14">
        <f t="shared" si="299"/>
        <v>1481</v>
      </c>
      <c r="B1481" s="14" t="str">
        <f t="shared" ca="1" si="300"/>
        <v>903C2E56-CC6F-4892-ABF7-A09E1047F372</v>
      </c>
      <c r="C1481" s="14" t="str">
        <f t="shared" ca="1" si="301"/>
        <v>Rendsagervej</v>
      </c>
      <c r="D1481" s="14" t="str">
        <f t="shared" ca="1" si="302"/>
        <v>281</v>
      </c>
      <c r="E1481" s="14" t="str">
        <f t="shared" ca="1" si="303"/>
        <v>9kd</v>
      </c>
      <c r="F1481" s="1">
        <f t="shared" ca="1" si="304"/>
        <v>120</v>
      </c>
      <c r="G1481" s="1">
        <f t="shared" ca="1" si="305"/>
        <v>109</v>
      </c>
      <c r="H1481" s="1">
        <f t="shared" ca="1" si="306"/>
        <v>1973</v>
      </c>
      <c r="I1481" s="1" t="str">
        <f ca="1">INDEX(Relationstabel!$C$3:$K$10,MATCH(INDIRECT($A$1&amp;"J"&amp;A1481),Relationstabel!$A$3:$A$10,0),MATCH(IFERROR(VALUE(INDIRECT($A$1&amp;"K"&amp;A1481)),0),Relationstabel!$C$1:$K$1,0))</f>
        <v>Naturgas</v>
      </c>
      <c r="J1481" s="1" t="str">
        <f ca="1">INDEX(Anvendelseskode!B:B,MATCH($F1481,Anvendelseskode!$A:$A,0))</f>
        <v>Fritliggende enfamilieshus (parcelhus)</v>
      </c>
      <c r="K1481" s="1" t="str">
        <f ca="1">INDEX(Anvendelseskode!C:C,MATCH($F1481,Anvendelseskode!$A:$A,0))</f>
        <v>Parcelhuse</v>
      </c>
      <c r="L1481" s="1" t="str">
        <f ca="1">INDEX(Anvendelseskode!D:D,MATCH($F1481,Anvendelseskode!$A:$A,0))</f>
        <v>Private husholdninger</v>
      </c>
      <c r="M1481" s="1" t="str">
        <f ca="1">IFERROR(INDEX(SBi!$2:$2,MATCH(H1481,SBi!$1:$1,1)),SBi!$K$2)</f>
        <v>1973-1978</v>
      </c>
      <c r="N1481" s="1">
        <f ca="1">INDEX(SBi!$C$3:$K$28,MATCH(F1481,SBi!$B$3:$B$28,0),MATCH(M1481,SBi!$C$2:$K$2,0))</f>
        <v>119.8</v>
      </c>
      <c r="O1481" s="16">
        <f t="shared" ca="1" si="307"/>
        <v>13.058199999999999</v>
      </c>
      <c r="P1481" s="16" t="str">
        <f ca="1">IFERROR(INDEX(VpD!$2:$2,MATCH(H1481,VpD!$1:$1,1)),VpD!$I$2)</f>
        <v>1973-1978</v>
      </c>
      <c r="Q1481" s="1">
        <f ca="1">INDEX(VpD!$C$3:$I$27,MATCH(F1481,VpD!$B$3:$B$27,0),MATCH(P1481,VpD!$C$2:$I$2,0))</f>
        <v>117</v>
      </c>
      <c r="R1481" s="16">
        <f t="shared" ca="1" si="308"/>
        <v>12.753</v>
      </c>
      <c r="S1481" s="14">
        <f t="shared" ca="1" si="309"/>
        <v>710748.81</v>
      </c>
      <c r="T1481" s="14">
        <f t="shared" ca="1" si="310"/>
        <v>6172036.0300000003</v>
      </c>
      <c r="U1481" s="14" t="str">
        <f t="shared" ca="1" si="311"/>
        <v>0A3F507E-205E-32B8-E044-0003BA298018</v>
      </c>
    </row>
    <row r="1482" spans="1:21" s="14" customFormat="1" x14ac:dyDescent="0.25">
      <c r="A1482" s="14">
        <f t="shared" si="299"/>
        <v>1482</v>
      </c>
      <c r="B1482" s="14" t="str">
        <f t="shared" ca="1" si="300"/>
        <v>7F3ED0D6-EC2C-4E0E-8B09-0095897DF506</v>
      </c>
      <c r="C1482" s="14" t="str">
        <f t="shared" ca="1" si="301"/>
        <v>Bjørnebo</v>
      </c>
      <c r="D1482" s="14" t="str">
        <f t="shared" ca="1" si="302"/>
        <v>41</v>
      </c>
      <c r="E1482" s="14" t="str">
        <f t="shared" ca="1" si="303"/>
        <v>6nx</v>
      </c>
      <c r="F1482" s="1">
        <f t="shared" ca="1" si="304"/>
        <v>130</v>
      </c>
      <c r="G1482" s="1">
        <f t="shared" ca="1" si="305"/>
        <v>104</v>
      </c>
      <c r="H1482" s="1">
        <f t="shared" ca="1" si="306"/>
        <v>1977</v>
      </c>
      <c r="I1482" s="1" t="str">
        <f ca="1">INDEX(Relationstabel!$C$3:$K$10,MATCH(INDIRECT($A$1&amp;"J"&amp;A1482),Relationstabel!$A$3:$A$10,0),MATCH(IFERROR(VALUE(INDIRECT($A$1&amp;"K"&amp;A1482)),0),Relationstabel!$C$1:$K$1,0))</f>
        <v>Fjernvarme/ Blokvarme</v>
      </c>
      <c r="J1482" s="1" t="str">
        <f ca="1">INDEX(Anvendelseskode!B:B,MATCH($F1482,Anvendelseskode!$A:$A,0))</f>
        <v>Række-, kæde-, dobbelthus (lodret adskillelse mellem enhederne)</v>
      </c>
      <c r="K1482" s="1" t="str">
        <f ca="1">INDEX(Anvendelseskode!C:C,MATCH($F1482,Anvendelseskode!$A:$A,0))</f>
        <v>Række-, kæde og dobbelthuse</v>
      </c>
      <c r="L1482" s="1" t="str">
        <f ca="1">INDEX(Anvendelseskode!D:D,MATCH($F1482,Anvendelseskode!$A:$A,0))</f>
        <v>Private husholdninger</v>
      </c>
      <c r="M1482" s="1" t="str">
        <f ca="1">IFERROR(INDEX(SBi!$2:$2,MATCH(H1482,SBi!$1:$1,1)),SBi!$K$2)</f>
        <v>1973-1978</v>
      </c>
      <c r="N1482" s="1">
        <f ca="1">INDEX(SBi!$C$3:$K$28,MATCH(F1482,SBi!$B$3:$B$28,0),MATCH(M1482,SBi!$C$2:$K$2,0))</f>
        <v>112.6</v>
      </c>
      <c r="O1482" s="16">
        <f t="shared" ca="1" si="307"/>
        <v>11.7104</v>
      </c>
      <c r="P1482" s="16" t="str">
        <f ca="1">IFERROR(INDEX(VpD!$2:$2,MATCH(H1482,VpD!$1:$1,1)),VpD!$I$2)</f>
        <v>1973-1978</v>
      </c>
      <c r="Q1482" s="1">
        <f ca="1">INDEX(VpD!$C$3:$I$27,MATCH(F1482,VpD!$B$3:$B$27,0),MATCH(P1482,VpD!$C$2:$I$2,0))</f>
        <v>98</v>
      </c>
      <c r="R1482" s="16">
        <f t="shared" ca="1" si="308"/>
        <v>10.192</v>
      </c>
      <c r="S1482" s="14">
        <f t="shared" ca="1" si="309"/>
        <v>713500.35</v>
      </c>
      <c r="T1482" s="14">
        <f t="shared" ca="1" si="310"/>
        <v>6169559.2999999998</v>
      </c>
      <c r="U1482" s="14" t="str">
        <f t="shared" ca="1" si="311"/>
        <v>0A3F507E-1560-32B8-E044-0003BA298018</v>
      </c>
    </row>
    <row r="1483" spans="1:21" s="14" customFormat="1" x14ac:dyDescent="0.25">
      <c r="A1483" s="14">
        <f t="shared" si="299"/>
        <v>1483</v>
      </c>
      <c r="B1483" s="14" t="str">
        <f t="shared" ca="1" si="300"/>
        <v>5E6F1F0F-3FC1-4242-9A28-391200259AE9</v>
      </c>
      <c r="C1483" s="14" t="str">
        <f t="shared" ca="1" si="301"/>
        <v>Egernbo</v>
      </c>
      <c r="D1483" s="14" t="str">
        <f t="shared" ca="1" si="302"/>
        <v>7</v>
      </c>
      <c r="E1483" s="14" t="str">
        <f t="shared" ca="1" si="303"/>
        <v>6pp</v>
      </c>
      <c r="F1483" s="1">
        <f t="shared" ca="1" si="304"/>
        <v>130</v>
      </c>
      <c r="G1483" s="1">
        <f t="shared" ca="1" si="305"/>
        <v>102</v>
      </c>
      <c r="H1483" s="1">
        <f t="shared" ca="1" si="306"/>
        <v>1977</v>
      </c>
      <c r="I1483" s="1" t="str">
        <f ca="1">INDEX(Relationstabel!$C$3:$K$10,MATCH(INDIRECT($A$1&amp;"J"&amp;A1483),Relationstabel!$A$3:$A$10,0),MATCH(IFERROR(VALUE(INDIRECT($A$1&amp;"K"&amp;A1483)),0),Relationstabel!$C$1:$K$1,0))</f>
        <v>Fjernvarme/ Blokvarme</v>
      </c>
      <c r="J1483" s="1" t="str">
        <f ca="1">INDEX(Anvendelseskode!B:B,MATCH($F1483,Anvendelseskode!$A:$A,0))</f>
        <v>Række-, kæde-, dobbelthus (lodret adskillelse mellem enhederne)</v>
      </c>
      <c r="K1483" s="1" t="str">
        <f ca="1">INDEX(Anvendelseskode!C:C,MATCH($F1483,Anvendelseskode!$A:$A,0))</f>
        <v>Række-, kæde og dobbelthuse</v>
      </c>
      <c r="L1483" s="1" t="str">
        <f ca="1">INDEX(Anvendelseskode!D:D,MATCH($F1483,Anvendelseskode!$A:$A,0))</f>
        <v>Private husholdninger</v>
      </c>
      <c r="M1483" s="1" t="str">
        <f ca="1">IFERROR(INDEX(SBi!$2:$2,MATCH(H1483,SBi!$1:$1,1)),SBi!$K$2)</f>
        <v>1973-1978</v>
      </c>
      <c r="N1483" s="1">
        <f ca="1">INDEX(SBi!$C$3:$K$28,MATCH(F1483,SBi!$B$3:$B$28,0),MATCH(M1483,SBi!$C$2:$K$2,0))</f>
        <v>112.6</v>
      </c>
      <c r="O1483" s="16">
        <f t="shared" ca="1" si="307"/>
        <v>11.485199999999999</v>
      </c>
      <c r="P1483" s="16" t="str">
        <f ca="1">IFERROR(INDEX(VpD!$2:$2,MATCH(H1483,VpD!$1:$1,1)),VpD!$I$2)</f>
        <v>1973-1978</v>
      </c>
      <c r="Q1483" s="1">
        <f ca="1">INDEX(VpD!$C$3:$I$27,MATCH(F1483,VpD!$B$3:$B$27,0),MATCH(P1483,VpD!$C$2:$I$2,0))</f>
        <v>98</v>
      </c>
      <c r="R1483" s="16">
        <f t="shared" ca="1" si="308"/>
        <v>9.9960000000000004</v>
      </c>
      <c r="S1483" s="14">
        <f t="shared" ca="1" si="309"/>
        <v>713603.11</v>
      </c>
      <c r="T1483" s="14">
        <f t="shared" ca="1" si="310"/>
        <v>6169469.9199999999</v>
      </c>
      <c r="U1483" s="14" t="str">
        <f t="shared" ca="1" si="311"/>
        <v>0A3F507E-1660-32B8-E044-0003BA298018</v>
      </c>
    </row>
    <row r="1484" spans="1:21" s="14" customFormat="1" x14ac:dyDescent="0.25">
      <c r="A1484" s="14">
        <f t="shared" si="299"/>
        <v>1484</v>
      </c>
      <c r="B1484" s="14" t="str">
        <f t="shared" ca="1" si="300"/>
        <v>E5D322A9-A313-4430-A11B-6288198C81CD</v>
      </c>
      <c r="C1484" s="14" t="str">
        <f t="shared" ca="1" si="301"/>
        <v>Hyrdeengen</v>
      </c>
      <c r="D1484" s="14" t="str">
        <f t="shared" ca="1" si="302"/>
        <v>31</v>
      </c>
      <c r="E1484" s="14" t="str">
        <f t="shared" ca="1" si="303"/>
        <v>16ei</v>
      </c>
      <c r="F1484" s="1">
        <f t="shared" ca="1" si="304"/>
        <v>130</v>
      </c>
      <c r="G1484" s="1">
        <f t="shared" ca="1" si="305"/>
        <v>125</v>
      </c>
      <c r="H1484" s="1">
        <f t="shared" ca="1" si="306"/>
        <v>1978</v>
      </c>
      <c r="I1484" s="1" t="str">
        <f ca="1">INDEX(Relationstabel!$C$3:$K$10,MATCH(INDIRECT($A$1&amp;"J"&amp;A1484),Relationstabel!$A$3:$A$10,0),MATCH(IFERROR(VALUE(INDIRECT($A$1&amp;"K"&amp;A1484)),0),Relationstabel!$C$1:$K$1,0))</f>
        <v>Elvarme</v>
      </c>
      <c r="J1484" s="1" t="str">
        <f ca="1">INDEX(Anvendelseskode!B:B,MATCH($F1484,Anvendelseskode!$A:$A,0))</f>
        <v>Række-, kæde-, dobbelthus (lodret adskillelse mellem enhederne)</v>
      </c>
      <c r="K1484" s="1" t="str">
        <f ca="1">INDEX(Anvendelseskode!C:C,MATCH($F1484,Anvendelseskode!$A:$A,0))</f>
        <v>Række-, kæde og dobbelthuse</v>
      </c>
      <c r="L1484" s="1" t="str">
        <f ca="1">INDEX(Anvendelseskode!D:D,MATCH($F1484,Anvendelseskode!$A:$A,0))</f>
        <v>Private husholdninger</v>
      </c>
      <c r="M1484" s="1" t="str">
        <f ca="1">IFERROR(INDEX(SBi!$2:$2,MATCH(H1484,SBi!$1:$1,1)),SBi!$K$2)</f>
        <v>1973-1978</v>
      </c>
      <c r="N1484" s="1">
        <f ca="1">INDEX(SBi!$C$3:$K$28,MATCH(F1484,SBi!$B$3:$B$28,0),MATCH(M1484,SBi!$C$2:$K$2,0))</f>
        <v>112.6</v>
      </c>
      <c r="O1484" s="16">
        <f t="shared" ca="1" si="307"/>
        <v>14.074999999999999</v>
      </c>
      <c r="P1484" s="16" t="str">
        <f ca="1">IFERROR(INDEX(VpD!$2:$2,MATCH(H1484,VpD!$1:$1,1)),VpD!$I$2)</f>
        <v>1973-1978</v>
      </c>
      <c r="Q1484" s="1">
        <f ca="1">INDEX(VpD!$C$3:$I$27,MATCH(F1484,VpD!$B$3:$B$27,0),MATCH(P1484,VpD!$C$2:$I$2,0))</f>
        <v>98</v>
      </c>
      <c r="R1484" s="16">
        <f t="shared" ca="1" si="308"/>
        <v>12.25</v>
      </c>
      <c r="S1484" s="14">
        <f t="shared" ca="1" si="309"/>
        <v>711755.05</v>
      </c>
      <c r="T1484" s="14">
        <f t="shared" ca="1" si="310"/>
        <v>6172563.8499999996</v>
      </c>
      <c r="U1484" s="14" t="str">
        <f t="shared" ca="1" si="311"/>
        <v>0A3F507E-1960-32B8-E044-0003BA298018</v>
      </c>
    </row>
    <row r="1485" spans="1:21" s="14" customFormat="1" x14ac:dyDescent="0.25">
      <c r="A1485" s="14">
        <f t="shared" si="299"/>
        <v>1485</v>
      </c>
      <c r="B1485" s="14" t="str">
        <f t="shared" ca="1" si="300"/>
        <v>4CCFE4F8-924D-4DF7-8163-63EC3F93918E</v>
      </c>
      <c r="C1485" s="14" t="str">
        <f t="shared" ca="1" si="301"/>
        <v>Liljeparken</v>
      </c>
      <c r="D1485" s="14" t="str">
        <f t="shared" ca="1" si="302"/>
        <v>1</v>
      </c>
      <c r="E1485" s="14" t="str">
        <f t="shared" ca="1" si="303"/>
        <v>27g</v>
      </c>
      <c r="F1485" s="1">
        <f t="shared" ca="1" si="304"/>
        <v>140</v>
      </c>
      <c r="G1485" s="1">
        <f t="shared" ca="1" si="305"/>
        <v>80</v>
      </c>
      <c r="H1485" s="1">
        <f t="shared" ca="1" si="306"/>
        <v>1992</v>
      </c>
      <c r="I1485" s="1" t="str">
        <f ca="1">INDEX(Relationstabel!$C$3:$K$10,MATCH(INDIRECT($A$1&amp;"J"&amp;A1485),Relationstabel!$A$3:$A$10,0),MATCH(IFERROR(VALUE(INDIRECT($A$1&amp;"K"&amp;A1485)),0),Relationstabel!$C$1:$K$1,0))</f>
        <v>Fjernvarme/ Blokvarme</v>
      </c>
      <c r="J1485" s="1" t="str">
        <f ca="1">INDEX(Anvendelseskode!B:B,MATCH($F1485,Anvendelseskode!$A:$A,0))</f>
        <v>Etageboligbebyggelse</v>
      </c>
      <c r="K1485" s="1" t="str">
        <f ca="1">INDEX(Anvendelseskode!C:C,MATCH($F1485,Anvendelseskode!$A:$A,0))</f>
        <v>Etageboligbebyggelse</v>
      </c>
      <c r="L1485" s="1" t="str">
        <f ca="1">INDEX(Anvendelseskode!D:D,MATCH($F1485,Anvendelseskode!$A:$A,0))</f>
        <v>Private husholdninger</v>
      </c>
      <c r="M1485" s="1" t="str">
        <f ca="1">IFERROR(INDEX(SBi!$2:$2,MATCH(H1485,SBi!$1:$1,1)),SBi!$K$2)</f>
        <v>1979-1998</v>
      </c>
      <c r="N1485" s="1">
        <f ca="1">INDEX(SBi!$C$3:$K$28,MATCH(F1485,SBi!$B$3:$B$28,0),MATCH(M1485,SBi!$C$2:$K$2,0))</f>
        <v>108.5</v>
      </c>
      <c r="O1485" s="16">
        <f t="shared" ca="1" si="307"/>
        <v>8.68</v>
      </c>
      <c r="P1485" s="16" t="str">
        <f ca="1">IFERROR(INDEX(VpD!$2:$2,MATCH(H1485,VpD!$1:$1,1)),VpD!$I$2)</f>
        <v>1979-1998</v>
      </c>
      <c r="Q1485" s="1">
        <f ca="1">INDEX(VpD!$C$3:$I$27,MATCH(F1485,VpD!$B$3:$B$27,0),MATCH(P1485,VpD!$C$2:$I$2,0))</f>
        <v>80</v>
      </c>
      <c r="R1485" s="16">
        <f t="shared" ca="1" si="308"/>
        <v>6.4</v>
      </c>
      <c r="S1485" s="14">
        <f t="shared" ca="1" si="309"/>
        <v>711605.08</v>
      </c>
      <c r="T1485" s="14">
        <f t="shared" ca="1" si="310"/>
        <v>6172608.8899999997</v>
      </c>
      <c r="U1485" s="14" t="str">
        <f t="shared" ca="1" si="311"/>
        <v>0A3F507E-1C60-32B8-E044-0003BA298018</v>
      </c>
    </row>
    <row r="1486" spans="1:21" s="14" customFormat="1" x14ac:dyDescent="0.25">
      <c r="A1486" s="14">
        <f t="shared" si="299"/>
        <v>1486</v>
      </c>
      <c r="B1486" s="14" t="str">
        <f t="shared" ca="1" si="300"/>
        <v>2518F950-4462-458F-AF2A-129346DFA4A8</v>
      </c>
      <c r="C1486" s="14" t="str">
        <f t="shared" ca="1" si="301"/>
        <v>Hasselbo</v>
      </c>
      <c r="D1486" s="14" t="str">
        <f t="shared" ca="1" si="302"/>
        <v>21</v>
      </c>
      <c r="E1486" s="14" t="str">
        <f t="shared" ca="1" si="303"/>
        <v>6vy</v>
      </c>
      <c r="F1486" s="1">
        <f t="shared" ca="1" si="304"/>
        <v>130</v>
      </c>
      <c r="G1486" s="1">
        <f t="shared" ca="1" si="305"/>
        <v>109</v>
      </c>
      <c r="H1486" s="1">
        <f t="shared" ca="1" si="306"/>
        <v>1978</v>
      </c>
      <c r="I1486" s="1" t="str">
        <f ca="1">INDEX(Relationstabel!$C$3:$K$10,MATCH(INDIRECT($A$1&amp;"J"&amp;A1486),Relationstabel!$A$3:$A$10,0),MATCH(IFERROR(VALUE(INDIRECT($A$1&amp;"K"&amp;A1486)),0),Relationstabel!$C$1:$K$1,0))</f>
        <v>Fjernvarme/ Blokvarme</v>
      </c>
      <c r="J1486" s="1" t="str">
        <f ca="1">INDEX(Anvendelseskode!B:B,MATCH($F1486,Anvendelseskode!$A:$A,0))</f>
        <v>Række-, kæde-, dobbelthus (lodret adskillelse mellem enhederne)</v>
      </c>
      <c r="K1486" s="1" t="str">
        <f ca="1">INDEX(Anvendelseskode!C:C,MATCH($F1486,Anvendelseskode!$A:$A,0))</f>
        <v>Række-, kæde og dobbelthuse</v>
      </c>
      <c r="L1486" s="1" t="str">
        <f ca="1">INDEX(Anvendelseskode!D:D,MATCH($F1486,Anvendelseskode!$A:$A,0))</f>
        <v>Private husholdninger</v>
      </c>
      <c r="M1486" s="1" t="str">
        <f ca="1">IFERROR(INDEX(SBi!$2:$2,MATCH(H1486,SBi!$1:$1,1)),SBi!$K$2)</f>
        <v>1973-1978</v>
      </c>
      <c r="N1486" s="1">
        <f ca="1">INDEX(SBi!$C$3:$K$28,MATCH(F1486,SBi!$B$3:$B$28,0),MATCH(M1486,SBi!$C$2:$K$2,0))</f>
        <v>112.6</v>
      </c>
      <c r="O1486" s="16">
        <f t="shared" ca="1" si="307"/>
        <v>12.273399999999999</v>
      </c>
      <c r="P1486" s="16" t="str">
        <f ca="1">IFERROR(INDEX(VpD!$2:$2,MATCH(H1486,VpD!$1:$1,1)),VpD!$I$2)</f>
        <v>1973-1978</v>
      </c>
      <c r="Q1486" s="1">
        <f ca="1">INDEX(VpD!$C$3:$I$27,MATCH(F1486,VpD!$B$3:$B$27,0),MATCH(P1486,VpD!$C$2:$I$2,0))</f>
        <v>98</v>
      </c>
      <c r="R1486" s="16">
        <f t="shared" ca="1" si="308"/>
        <v>10.682</v>
      </c>
      <c r="S1486" s="14">
        <f t="shared" ca="1" si="309"/>
        <v>713444.37</v>
      </c>
      <c r="T1486" s="14">
        <f t="shared" ca="1" si="310"/>
        <v>6169659.25</v>
      </c>
      <c r="U1486" s="14" t="str">
        <f t="shared" ca="1" si="311"/>
        <v>0A3F507E-184B-32B8-E044-0003BA298018</v>
      </c>
    </row>
    <row r="1487" spans="1:21" s="14" customFormat="1" x14ac:dyDescent="0.25">
      <c r="A1487" s="14">
        <f t="shared" si="299"/>
        <v>1487</v>
      </c>
      <c r="B1487" s="14" t="str">
        <f t="shared" ca="1" si="300"/>
        <v>1D5E07F7-1033-4B47-9DD8-C6D3E2E1D1E8</v>
      </c>
      <c r="C1487" s="14" t="str">
        <f t="shared" ca="1" si="301"/>
        <v>Pilehavevænge</v>
      </c>
      <c r="D1487" s="14" t="str">
        <f t="shared" ca="1" si="302"/>
        <v>73</v>
      </c>
      <c r="E1487" s="14" t="str">
        <f t="shared" ca="1" si="303"/>
        <v>10cq</v>
      </c>
      <c r="F1487" s="1">
        <f t="shared" ca="1" si="304"/>
        <v>120</v>
      </c>
      <c r="G1487" s="1">
        <f t="shared" ca="1" si="305"/>
        <v>157</v>
      </c>
      <c r="H1487" s="1">
        <f t="shared" ca="1" si="306"/>
        <v>1970</v>
      </c>
      <c r="I1487" s="1" t="str">
        <f ca="1">INDEX(Relationstabel!$C$3:$K$10,MATCH(INDIRECT($A$1&amp;"J"&amp;A1487),Relationstabel!$A$3:$A$10,0),MATCH(IFERROR(VALUE(INDIRECT($A$1&amp;"K"&amp;A1487)),0),Relationstabel!$C$1:$K$1,0))</f>
        <v>Fjernvarme/ Blokvarme</v>
      </c>
      <c r="J1487" s="1" t="str">
        <f ca="1">INDEX(Anvendelseskode!B:B,MATCH($F1487,Anvendelseskode!$A:$A,0))</f>
        <v>Fritliggende enfamilieshus (parcelhus)</v>
      </c>
      <c r="K1487" s="1" t="str">
        <f ca="1">INDEX(Anvendelseskode!C:C,MATCH($F1487,Anvendelseskode!$A:$A,0))</f>
        <v>Parcelhuse</v>
      </c>
      <c r="L1487" s="1" t="str">
        <f ca="1">INDEX(Anvendelseskode!D:D,MATCH($F1487,Anvendelseskode!$A:$A,0))</f>
        <v>Private husholdninger</v>
      </c>
      <c r="M1487" s="1" t="str">
        <f ca="1">IFERROR(INDEX(SBi!$2:$2,MATCH(H1487,SBi!$1:$1,1)),SBi!$K$2)</f>
        <v>1961-1972</v>
      </c>
      <c r="N1487" s="1">
        <f ca="1">INDEX(SBi!$C$3:$K$28,MATCH(F1487,SBi!$B$3:$B$28,0),MATCH(M1487,SBi!$C$2:$K$2,0))</f>
        <v>134.30000000000001</v>
      </c>
      <c r="O1487" s="16">
        <f t="shared" ca="1" si="307"/>
        <v>21.085100000000001</v>
      </c>
      <c r="P1487" s="16" t="str">
        <f ca="1">IFERROR(INDEX(VpD!$2:$2,MATCH(H1487,VpD!$1:$1,1)),VpD!$I$2)</f>
        <v>1961-1972</v>
      </c>
      <c r="Q1487" s="1">
        <f ca="1">INDEX(VpD!$C$3:$I$27,MATCH(F1487,VpD!$B$3:$B$27,0),MATCH(P1487,VpD!$C$2:$I$2,0))</f>
        <v>143</v>
      </c>
      <c r="R1487" s="16">
        <f t="shared" ca="1" si="308"/>
        <v>22.451000000000001</v>
      </c>
      <c r="S1487" s="14">
        <f t="shared" ca="1" si="309"/>
        <v>711175.67</v>
      </c>
      <c r="T1487" s="14">
        <f t="shared" ca="1" si="310"/>
        <v>6172106.4100000001</v>
      </c>
      <c r="U1487" s="14" t="str">
        <f t="shared" ca="1" si="311"/>
        <v>0A3F507E-1F4B-32B8-E044-0003BA298018</v>
      </c>
    </row>
    <row r="1488" spans="1:21" s="14" customFormat="1" x14ac:dyDescent="0.25">
      <c r="A1488" s="14">
        <f t="shared" si="299"/>
        <v>1488</v>
      </c>
      <c r="B1488" s="14" t="str">
        <f t="shared" ca="1" si="300"/>
        <v>8E949FBE-47AC-4A11-AE07-1A27337D6028</v>
      </c>
      <c r="C1488" s="14" t="str">
        <f t="shared" ca="1" si="301"/>
        <v>Tandrupvej</v>
      </c>
      <c r="D1488" s="14" t="str">
        <f t="shared" ca="1" si="302"/>
        <v>5</v>
      </c>
      <c r="E1488" s="14" t="str">
        <f t="shared" ca="1" si="303"/>
        <v>18he</v>
      </c>
      <c r="F1488" s="1">
        <f t="shared" ca="1" si="304"/>
        <v>120</v>
      </c>
      <c r="G1488" s="1">
        <f t="shared" ca="1" si="305"/>
        <v>152</v>
      </c>
      <c r="H1488" s="1">
        <f t="shared" ca="1" si="306"/>
        <v>2002</v>
      </c>
      <c r="I1488" s="1" t="str">
        <f ca="1">INDEX(Relationstabel!$C$3:$K$10,MATCH(INDIRECT($A$1&amp;"J"&amp;A1488),Relationstabel!$A$3:$A$10,0),MATCH(IFERROR(VALUE(INDIRECT($A$1&amp;"K"&amp;A1488)),0),Relationstabel!$C$1:$K$1,0))</f>
        <v>Naturgas</v>
      </c>
      <c r="J1488" s="1" t="str">
        <f ca="1">INDEX(Anvendelseskode!B:B,MATCH($F1488,Anvendelseskode!$A:$A,0))</f>
        <v>Fritliggende enfamilieshus (parcelhus)</v>
      </c>
      <c r="K1488" s="1" t="str">
        <f ca="1">INDEX(Anvendelseskode!C:C,MATCH($F1488,Anvendelseskode!$A:$A,0))</f>
        <v>Parcelhuse</v>
      </c>
      <c r="L1488" s="1" t="str">
        <f ca="1">INDEX(Anvendelseskode!D:D,MATCH($F1488,Anvendelseskode!$A:$A,0))</f>
        <v>Private husholdninger</v>
      </c>
      <c r="M1488" s="1" t="str">
        <f ca="1">IFERROR(INDEX(SBi!$2:$2,MATCH(H1488,SBi!$1:$1,1)),SBi!$K$2)</f>
        <v>1999-2006</v>
      </c>
      <c r="N1488" s="1">
        <f ca="1">INDEX(SBi!$C$3:$K$28,MATCH(F1488,SBi!$B$3:$B$28,0),MATCH(M1488,SBi!$C$2:$K$2,0))</f>
        <v>83.9</v>
      </c>
      <c r="O1488" s="16">
        <f t="shared" ca="1" si="307"/>
        <v>12.752800000000001</v>
      </c>
      <c r="P1488" s="16" t="str">
        <f ca="1">IFERROR(INDEX(VpD!$2:$2,MATCH(H1488,VpD!$1:$1,1)),VpD!$I$2)</f>
        <v>&gt;1998</v>
      </c>
      <c r="Q1488" s="1">
        <f ca="1">INDEX(VpD!$C$3:$I$27,MATCH(F1488,VpD!$B$3:$B$27,0),MATCH(P1488,VpD!$C$2:$I$2,0))</f>
        <v>72</v>
      </c>
      <c r="R1488" s="16">
        <f t="shared" ca="1" si="308"/>
        <v>10.944000000000001</v>
      </c>
      <c r="S1488" s="14">
        <f t="shared" ca="1" si="309"/>
        <v>712373.74</v>
      </c>
      <c r="T1488" s="14">
        <f t="shared" ca="1" si="310"/>
        <v>6168995.5099999998</v>
      </c>
      <c r="U1488" s="14" t="str">
        <f t="shared" ca="1" si="311"/>
        <v>0A3F507E-234B-32B8-E044-0003BA298018</v>
      </c>
    </row>
    <row r="1489" spans="1:21" s="14" customFormat="1" x14ac:dyDescent="0.25">
      <c r="A1489" s="14">
        <f t="shared" si="299"/>
        <v>1489</v>
      </c>
      <c r="B1489" s="14" t="str">
        <f t="shared" ca="1" si="300"/>
        <v>9497C9CA-8A79-4A9B-AAF4-5C31C0CA6CD5</v>
      </c>
      <c r="C1489" s="14" t="str">
        <f t="shared" ca="1" si="301"/>
        <v>Møllestensvej</v>
      </c>
      <c r="D1489" s="14" t="str">
        <f t="shared" ca="1" si="302"/>
        <v>14</v>
      </c>
      <c r="E1489" s="14" t="str">
        <f t="shared" ca="1" si="303"/>
        <v>7eø</v>
      </c>
      <c r="F1489" s="1">
        <f t="shared" ca="1" si="304"/>
        <v>120</v>
      </c>
      <c r="G1489" s="1">
        <f t="shared" ca="1" si="305"/>
        <v>170</v>
      </c>
      <c r="H1489" s="1">
        <f t="shared" ca="1" si="306"/>
        <v>2006</v>
      </c>
      <c r="I1489" s="1" t="str">
        <f ca="1">INDEX(Relationstabel!$C$3:$K$10,MATCH(INDIRECT($A$1&amp;"J"&amp;A1489),Relationstabel!$A$3:$A$10,0),MATCH(IFERROR(VALUE(INDIRECT($A$1&amp;"K"&amp;A1489)),0),Relationstabel!$C$1:$K$1,0))</f>
        <v>Naturgas</v>
      </c>
      <c r="J1489" s="1" t="str">
        <f ca="1">INDEX(Anvendelseskode!B:B,MATCH($F1489,Anvendelseskode!$A:$A,0))</f>
        <v>Fritliggende enfamilieshus (parcelhus)</v>
      </c>
      <c r="K1489" s="1" t="str">
        <f ca="1">INDEX(Anvendelseskode!C:C,MATCH($F1489,Anvendelseskode!$A:$A,0))</f>
        <v>Parcelhuse</v>
      </c>
      <c r="L1489" s="1" t="str">
        <f ca="1">INDEX(Anvendelseskode!D:D,MATCH($F1489,Anvendelseskode!$A:$A,0))</f>
        <v>Private husholdninger</v>
      </c>
      <c r="M1489" s="1" t="str">
        <f ca="1">IFERROR(INDEX(SBi!$2:$2,MATCH(H1489,SBi!$1:$1,1)),SBi!$K$2)</f>
        <v>1999-2006</v>
      </c>
      <c r="N1489" s="1">
        <f ca="1">INDEX(SBi!$C$3:$K$28,MATCH(F1489,SBi!$B$3:$B$28,0),MATCH(M1489,SBi!$C$2:$K$2,0))</f>
        <v>83.9</v>
      </c>
      <c r="O1489" s="16">
        <f t="shared" ca="1" si="307"/>
        <v>14.263000000000002</v>
      </c>
      <c r="P1489" s="16" t="str">
        <f ca="1">IFERROR(INDEX(VpD!$2:$2,MATCH(H1489,VpD!$1:$1,1)),VpD!$I$2)</f>
        <v>&gt;1998</v>
      </c>
      <c r="Q1489" s="1">
        <f ca="1">INDEX(VpD!$C$3:$I$27,MATCH(F1489,VpD!$B$3:$B$27,0),MATCH(P1489,VpD!$C$2:$I$2,0))</f>
        <v>72</v>
      </c>
      <c r="R1489" s="16">
        <f t="shared" ca="1" si="308"/>
        <v>12.24</v>
      </c>
      <c r="S1489" s="14">
        <f t="shared" ca="1" si="309"/>
        <v>711886.24</v>
      </c>
      <c r="T1489" s="14">
        <f t="shared" ca="1" si="310"/>
        <v>6170459.0300000003</v>
      </c>
      <c r="U1489" s="14" t="str">
        <f t="shared" ca="1" si="311"/>
        <v>0A3F507E-1D5D-32B8-E044-0003BA298018</v>
      </c>
    </row>
    <row r="1490" spans="1:21" s="14" customFormat="1" x14ac:dyDescent="0.25">
      <c r="A1490" s="14">
        <f t="shared" si="299"/>
        <v>1490</v>
      </c>
      <c r="B1490" s="14" t="str">
        <f t="shared" ca="1" si="300"/>
        <v>5A7EE3DE-143E-402A-93A4-FC7F43838805</v>
      </c>
      <c r="C1490" s="14" t="str">
        <f t="shared" ca="1" si="301"/>
        <v>Torbenfeldvej</v>
      </c>
      <c r="D1490" s="14" t="str">
        <f t="shared" ca="1" si="302"/>
        <v>5</v>
      </c>
      <c r="E1490" s="14" t="str">
        <f t="shared" ca="1" si="303"/>
        <v>4eb</v>
      </c>
      <c r="F1490" s="1">
        <f t="shared" ca="1" si="304"/>
        <v>220</v>
      </c>
      <c r="G1490" s="1">
        <f t="shared" ca="1" si="305"/>
        <v>626</v>
      </c>
      <c r="H1490" s="1">
        <f t="shared" ca="1" si="306"/>
        <v>1999</v>
      </c>
      <c r="I1490" s="1" t="str">
        <f ca="1">INDEX(Relationstabel!$C$3:$K$10,MATCH(INDIRECT($A$1&amp;"J"&amp;A1490),Relationstabel!$A$3:$A$10,0),MATCH(IFERROR(VALUE(INDIRECT($A$1&amp;"K"&amp;A1490)),0),Relationstabel!$C$1:$K$1,0))</f>
        <v>Naturgas</v>
      </c>
      <c r="J1490" s="1" t="str">
        <f ca="1">INDEX(Anvendelseskode!B:B,MATCH($F1490,Anvendelseskode!$A:$A,0))</f>
        <v>Bygning til erhvervsmæssig produktion vedrørende industri, håndværk m.v. (fabrik, værksted o.lign.)</v>
      </c>
      <c r="K1490" s="1" t="str">
        <f ca="1">INDEX(Anvendelseskode!C:C,MATCH($F1490,Anvendelseskode!$A:$A,0))</f>
        <v>Fabrikker, værksteder o.l.</v>
      </c>
      <c r="L1490" s="1" t="str">
        <f ca="1">INDEX(Anvendelseskode!D:D,MATCH($F1490,Anvendelseskode!$A:$A,0))</f>
        <v>Industri</v>
      </c>
      <c r="M1490" s="1" t="str">
        <f ca="1">IFERROR(INDEX(SBi!$2:$2,MATCH(H1490,SBi!$1:$1,1)),SBi!$K$2)</f>
        <v>1999-2006</v>
      </c>
      <c r="N1490" s="1">
        <f ca="1">INDEX(SBi!$C$3:$K$28,MATCH(F1490,SBi!$B$3:$B$28,0),MATCH(M1490,SBi!$C$2:$K$2,0))</f>
        <v>66</v>
      </c>
      <c r="O1490" s="16">
        <f t="shared" ca="1" si="307"/>
        <v>41.316000000000003</v>
      </c>
      <c r="P1490" s="16" t="str">
        <f ca="1">IFERROR(INDEX(VpD!$2:$2,MATCH(H1490,VpD!$1:$1,1)),VpD!$I$2)</f>
        <v>&gt;1998</v>
      </c>
      <c r="Q1490" s="1">
        <f ca="1">INDEX(VpD!$C$3:$I$27,MATCH(F1490,VpD!$B$3:$B$27,0),MATCH(P1490,VpD!$C$2:$I$2,0))</f>
        <v>66</v>
      </c>
      <c r="R1490" s="16">
        <f t="shared" ca="1" si="308"/>
        <v>41.316000000000003</v>
      </c>
      <c r="S1490" s="14">
        <f t="shared" ca="1" si="309"/>
        <v>712350.05</v>
      </c>
      <c r="T1490" s="14">
        <f t="shared" ca="1" si="310"/>
        <v>6169405.4400000004</v>
      </c>
      <c r="U1490" s="14" t="str">
        <f t="shared" ca="1" si="311"/>
        <v>0A3F507E-235D-32B8-E044-0003BA298018</v>
      </c>
    </row>
    <row r="1491" spans="1:21" s="14" customFormat="1" x14ac:dyDescent="0.25">
      <c r="A1491" s="14">
        <f t="shared" si="299"/>
        <v>1491</v>
      </c>
      <c r="B1491" s="14" t="str">
        <f t="shared" ca="1" si="300"/>
        <v>7D381A13-7BC7-485D-9AF1-56A0DFDF484E</v>
      </c>
      <c r="C1491" s="14" t="str">
        <f t="shared" ca="1" si="301"/>
        <v>Bjørnebo</v>
      </c>
      <c r="D1491" s="14" t="str">
        <f t="shared" ca="1" si="302"/>
        <v>43</v>
      </c>
      <c r="E1491" s="14" t="str">
        <f t="shared" ca="1" si="303"/>
        <v>6ny</v>
      </c>
      <c r="F1491" s="1">
        <f t="shared" ca="1" si="304"/>
        <v>130</v>
      </c>
      <c r="G1491" s="1">
        <f t="shared" ca="1" si="305"/>
        <v>102</v>
      </c>
      <c r="H1491" s="1">
        <f t="shared" ca="1" si="306"/>
        <v>1977</v>
      </c>
      <c r="I1491" s="1" t="str">
        <f ca="1">INDEX(Relationstabel!$C$3:$K$10,MATCH(INDIRECT($A$1&amp;"J"&amp;A1491),Relationstabel!$A$3:$A$10,0),MATCH(IFERROR(VALUE(INDIRECT($A$1&amp;"K"&amp;A1491)),0),Relationstabel!$C$1:$K$1,0))</f>
        <v>Fjernvarme/ Blokvarme</v>
      </c>
      <c r="J1491" s="1" t="str">
        <f ca="1">INDEX(Anvendelseskode!B:B,MATCH($F1491,Anvendelseskode!$A:$A,0))</f>
        <v>Række-, kæde-, dobbelthus (lodret adskillelse mellem enhederne)</v>
      </c>
      <c r="K1491" s="1" t="str">
        <f ca="1">INDEX(Anvendelseskode!C:C,MATCH($F1491,Anvendelseskode!$A:$A,0))</f>
        <v>Række-, kæde og dobbelthuse</v>
      </c>
      <c r="L1491" s="1" t="str">
        <f ca="1">INDEX(Anvendelseskode!D:D,MATCH($F1491,Anvendelseskode!$A:$A,0))</f>
        <v>Private husholdninger</v>
      </c>
      <c r="M1491" s="1" t="str">
        <f ca="1">IFERROR(INDEX(SBi!$2:$2,MATCH(H1491,SBi!$1:$1,1)),SBi!$K$2)</f>
        <v>1973-1978</v>
      </c>
      <c r="N1491" s="1">
        <f ca="1">INDEX(SBi!$C$3:$K$28,MATCH(F1491,SBi!$B$3:$B$28,0),MATCH(M1491,SBi!$C$2:$K$2,0))</f>
        <v>112.6</v>
      </c>
      <c r="O1491" s="16">
        <f t="shared" ca="1" si="307"/>
        <v>11.485199999999999</v>
      </c>
      <c r="P1491" s="16" t="str">
        <f ca="1">IFERROR(INDEX(VpD!$2:$2,MATCH(H1491,VpD!$1:$1,1)),VpD!$I$2)</f>
        <v>1973-1978</v>
      </c>
      <c r="Q1491" s="1">
        <f ca="1">INDEX(VpD!$C$3:$I$27,MATCH(F1491,VpD!$B$3:$B$27,0),MATCH(P1491,VpD!$C$2:$I$2,0))</f>
        <v>98</v>
      </c>
      <c r="R1491" s="16">
        <f t="shared" ca="1" si="308"/>
        <v>9.9960000000000004</v>
      </c>
      <c r="S1491" s="14">
        <f t="shared" ca="1" si="309"/>
        <v>713504.59</v>
      </c>
      <c r="T1491" s="14">
        <f t="shared" ca="1" si="310"/>
        <v>6169561.8799999999</v>
      </c>
      <c r="U1491" s="14" t="str">
        <f t="shared" ca="1" si="311"/>
        <v>0A3F507E-1562-32B8-E044-0003BA298018</v>
      </c>
    </row>
    <row r="1492" spans="1:21" s="14" customFormat="1" x14ac:dyDescent="0.25">
      <c r="A1492" s="14">
        <f t="shared" si="299"/>
        <v>1492</v>
      </c>
      <c r="B1492" s="14" t="str">
        <f t="shared" ca="1" si="300"/>
        <v>DD9E240C-10E3-48AD-95BE-1DF0F5EA135B</v>
      </c>
      <c r="C1492" s="14" t="str">
        <f t="shared" ca="1" si="301"/>
        <v>Torbenfeldvej</v>
      </c>
      <c r="D1492" s="14" t="str">
        <f t="shared" ca="1" si="302"/>
        <v>11</v>
      </c>
      <c r="E1492" s="14" t="str">
        <f t="shared" ca="1" si="303"/>
        <v>4ed</v>
      </c>
      <c r="F1492" s="1">
        <f t="shared" ca="1" si="304"/>
        <v>120</v>
      </c>
      <c r="G1492" s="1">
        <f t="shared" ca="1" si="305"/>
        <v>187</v>
      </c>
      <c r="H1492" s="1">
        <f t="shared" ca="1" si="306"/>
        <v>1971</v>
      </c>
      <c r="I1492" s="1" t="str">
        <f ca="1">INDEX(Relationstabel!$C$3:$K$10,MATCH(INDIRECT($A$1&amp;"J"&amp;A1492),Relationstabel!$A$3:$A$10,0),MATCH(IFERROR(VALUE(INDIRECT($A$1&amp;"K"&amp;A1492)),0),Relationstabel!$C$1:$K$1,0))</f>
        <v>Olie</v>
      </c>
      <c r="J1492" s="1" t="str">
        <f ca="1">INDEX(Anvendelseskode!B:B,MATCH($F1492,Anvendelseskode!$A:$A,0))</f>
        <v>Fritliggende enfamilieshus (parcelhus)</v>
      </c>
      <c r="K1492" s="1" t="str">
        <f ca="1">INDEX(Anvendelseskode!C:C,MATCH($F1492,Anvendelseskode!$A:$A,0))</f>
        <v>Parcelhuse</v>
      </c>
      <c r="L1492" s="1" t="str">
        <f ca="1">INDEX(Anvendelseskode!D:D,MATCH($F1492,Anvendelseskode!$A:$A,0))</f>
        <v>Private husholdninger</v>
      </c>
      <c r="M1492" s="1" t="str">
        <f ca="1">IFERROR(INDEX(SBi!$2:$2,MATCH(H1492,SBi!$1:$1,1)),SBi!$K$2)</f>
        <v>1961-1972</v>
      </c>
      <c r="N1492" s="1">
        <f ca="1">INDEX(SBi!$C$3:$K$28,MATCH(F1492,SBi!$B$3:$B$28,0),MATCH(M1492,SBi!$C$2:$K$2,0))</f>
        <v>134.30000000000001</v>
      </c>
      <c r="O1492" s="16">
        <f t="shared" ca="1" si="307"/>
        <v>25.114100000000001</v>
      </c>
      <c r="P1492" s="16" t="str">
        <f ca="1">IFERROR(INDEX(VpD!$2:$2,MATCH(H1492,VpD!$1:$1,1)),VpD!$I$2)</f>
        <v>1961-1972</v>
      </c>
      <c r="Q1492" s="1">
        <f ca="1">INDEX(VpD!$C$3:$I$27,MATCH(F1492,VpD!$B$3:$B$27,0),MATCH(P1492,VpD!$C$2:$I$2,0))</f>
        <v>143</v>
      </c>
      <c r="R1492" s="16">
        <f t="shared" ca="1" si="308"/>
        <v>26.741</v>
      </c>
      <c r="S1492" s="14">
        <f t="shared" ca="1" si="309"/>
        <v>712266.73</v>
      </c>
      <c r="T1492" s="14">
        <f t="shared" ca="1" si="310"/>
        <v>6169395.1399999997</v>
      </c>
      <c r="U1492" s="14" t="str">
        <f t="shared" ca="1" si="311"/>
        <v>0A3F507E-2363-32B8-E044-0003BA298018</v>
      </c>
    </row>
    <row r="1493" spans="1:21" s="14" customFormat="1" x14ac:dyDescent="0.25">
      <c r="A1493" s="14">
        <f t="shared" si="299"/>
        <v>1493</v>
      </c>
      <c r="B1493" s="14" t="str">
        <f t="shared" ca="1" si="300"/>
        <v>FAAFB780-8FA9-42F0-A5EA-D04294589C21</v>
      </c>
      <c r="C1493" s="14" t="str">
        <f t="shared" ca="1" si="301"/>
        <v>Rendsagervej</v>
      </c>
      <c r="D1493" s="14" t="str">
        <f t="shared" ca="1" si="302"/>
        <v>247</v>
      </c>
      <c r="E1493" s="14" t="str">
        <f t="shared" ca="1" si="303"/>
        <v>9kv</v>
      </c>
      <c r="F1493" s="1">
        <f t="shared" ca="1" si="304"/>
        <v>120</v>
      </c>
      <c r="G1493" s="1">
        <f t="shared" ca="1" si="305"/>
        <v>109</v>
      </c>
      <c r="H1493" s="1">
        <f t="shared" ca="1" si="306"/>
        <v>1993</v>
      </c>
      <c r="I1493" s="1" t="str">
        <f ca="1">INDEX(Relationstabel!$C$3:$K$10,MATCH(INDIRECT($A$1&amp;"J"&amp;A1493),Relationstabel!$A$3:$A$10,0),MATCH(IFERROR(VALUE(INDIRECT($A$1&amp;"K"&amp;A1493)),0),Relationstabel!$C$1:$K$1,0))</f>
        <v>Naturgas</v>
      </c>
      <c r="J1493" s="1" t="str">
        <f ca="1">INDEX(Anvendelseskode!B:B,MATCH($F1493,Anvendelseskode!$A:$A,0))</f>
        <v>Fritliggende enfamilieshus (parcelhus)</v>
      </c>
      <c r="K1493" s="1" t="str">
        <f ca="1">INDEX(Anvendelseskode!C:C,MATCH($F1493,Anvendelseskode!$A:$A,0))</f>
        <v>Parcelhuse</v>
      </c>
      <c r="L1493" s="1" t="str">
        <f ca="1">INDEX(Anvendelseskode!D:D,MATCH($F1493,Anvendelseskode!$A:$A,0))</f>
        <v>Private husholdninger</v>
      </c>
      <c r="M1493" s="1" t="str">
        <f ca="1">IFERROR(INDEX(SBi!$2:$2,MATCH(H1493,SBi!$1:$1,1)),SBi!$K$2)</f>
        <v>1979-1998</v>
      </c>
      <c r="N1493" s="1">
        <f ca="1">INDEX(SBi!$C$3:$K$28,MATCH(F1493,SBi!$B$3:$B$28,0),MATCH(M1493,SBi!$C$2:$K$2,0))</f>
        <v>105.4</v>
      </c>
      <c r="O1493" s="16">
        <f t="shared" ca="1" si="307"/>
        <v>11.4886</v>
      </c>
      <c r="P1493" s="16" t="str">
        <f ca="1">IFERROR(INDEX(VpD!$2:$2,MATCH(H1493,VpD!$1:$1,1)),VpD!$I$2)</f>
        <v>1979-1998</v>
      </c>
      <c r="Q1493" s="1">
        <f ca="1">INDEX(VpD!$C$3:$I$27,MATCH(F1493,VpD!$B$3:$B$27,0),MATCH(P1493,VpD!$C$2:$I$2,0))</f>
        <v>90</v>
      </c>
      <c r="R1493" s="16">
        <f t="shared" ca="1" si="308"/>
        <v>9.81</v>
      </c>
      <c r="S1493" s="14">
        <f t="shared" ca="1" si="309"/>
        <v>710693.15</v>
      </c>
      <c r="T1493" s="14">
        <f t="shared" ca="1" si="310"/>
        <v>6171934.5700000003</v>
      </c>
      <c r="U1493" s="14" t="str">
        <f t="shared" ca="1" si="311"/>
        <v>0A3F507E-204D-32B8-E044-0003BA298018</v>
      </c>
    </row>
    <row r="1494" spans="1:21" s="14" customFormat="1" x14ac:dyDescent="0.25">
      <c r="A1494" s="14">
        <f t="shared" si="299"/>
        <v>1494</v>
      </c>
      <c r="B1494" s="14" t="str">
        <f t="shared" ca="1" si="300"/>
        <v>26760D61-BF5F-4340-8BB8-523BCA32CE69</v>
      </c>
      <c r="C1494" s="14" t="str">
        <f t="shared" ca="1" si="301"/>
        <v>Rendsagervej</v>
      </c>
      <c r="D1494" s="14" t="str">
        <f t="shared" ca="1" si="302"/>
        <v>269</v>
      </c>
      <c r="E1494" s="14" t="str">
        <f t="shared" ca="1" si="303"/>
        <v>9kk</v>
      </c>
      <c r="F1494" s="1">
        <f t="shared" ca="1" si="304"/>
        <v>120</v>
      </c>
      <c r="G1494" s="1">
        <f t="shared" ca="1" si="305"/>
        <v>109</v>
      </c>
      <c r="H1494" s="1">
        <f t="shared" ca="1" si="306"/>
        <v>1991</v>
      </c>
      <c r="I1494" s="1" t="str">
        <f ca="1">INDEX(Relationstabel!$C$3:$K$10,MATCH(INDIRECT($A$1&amp;"J"&amp;A1494),Relationstabel!$A$3:$A$10,0),MATCH(IFERROR(VALUE(INDIRECT($A$1&amp;"K"&amp;A1494)),0),Relationstabel!$C$1:$K$1,0))</f>
        <v>Naturgas</v>
      </c>
      <c r="J1494" s="1" t="str">
        <f ca="1">INDEX(Anvendelseskode!B:B,MATCH($F1494,Anvendelseskode!$A:$A,0))</f>
        <v>Fritliggende enfamilieshus (parcelhus)</v>
      </c>
      <c r="K1494" s="1" t="str">
        <f ca="1">INDEX(Anvendelseskode!C:C,MATCH($F1494,Anvendelseskode!$A:$A,0))</f>
        <v>Parcelhuse</v>
      </c>
      <c r="L1494" s="1" t="str">
        <f ca="1">INDEX(Anvendelseskode!D:D,MATCH($F1494,Anvendelseskode!$A:$A,0))</f>
        <v>Private husholdninger</v>
      </c>
      <c r="M1494" s="1" t="str">
        <f ca="1">IFERROR(INDEX(SBi!$2:$2,MATCH(H1494,SBi!$1:$1,1)),SBi!$K$2)</f>
        <v>1979-1998</v>
      </c>
      <c r="N1494" s="1">
        <f ca="1">INDEX(SBi!$C$3:$K$28,MATCH(F1494,SBi!$B$3:$B$28,0),MATCH(M1494,SBi!$C$2:$K$2,0))</f>
        <v>105.4</v>
      </c>
      <c r="O1494" s="16">
        <f t="shared" ca="1" si="307"/>
        <v>11.4886</v>
      </c>
      <c r="P1494" s="16" t="str">
        <f ca="1">IFERROR(INDEX(VpD!$2:$2,MATCH(H1494,VpD!$1:$1,1)),VpD!$I$2)</f>
        <v>1979-1998</v>
      </c>
      <c r="Q1494" s="1">
        <f ca="1">INDEX(VpD!$C$3:$I$27,MATCH(F1494,VpD!$B$3:$B$27,0),MATCH(P1494,VpD!$C$2:$I$2,0))</f>
        <v>90</v>
      </c>
      <c r="R1494" s="16">
        <f t="shared" ca="1" si="308"/>
        <v>9.81</v>
      </c>
      <c r="S1494" s="14">
        <f t="shared" ca="1" si="309"/>
        <v>710688.31</v>
      </c>
      <c r="T1494" s="14">
        <f t="shared" ca="1" si="310"/>
        <v>6172001.6699999999</v>
      </c>
      <c r="U1494" s="14" t="str">
        <f t="shared" ca="1" si="311"/>
        <v>0A3F507E-2058-32B8-E044-0003BA298018</v>
      </c>
    </row>
    <row r="1495" spans="1:21" s="14" customFormat="1" x14ac:dyDescent="0.25">
      <c r="A1495" s="14">
        <f t="shared" si="299"/>
        <v>1495</v>
      </c>
      <c r="B1495" s="14" t="str">
        <f t="shared" ca="1" si="300"/>
        <v>A64D8BB0-3762-4885-8DD8-842FC707B7C6</v>
      </c>
      <c r="C1495" s="14" t="str">
        <f t="shared" ca="1" si="301"/>
        <v>Hyrdeengen</v>
      </c>
      <c r="D1495" s="14" t="str">
        <f t="shared" ca="1" si="302"/>
        <v>23</v>
      </c>
      <c r="E1495" s="14" t="str">
        <f t="shared" ca="1" si="303"/>
        <v>16en</v>
      </c>
      <c r="F1495" s="1">
        <f t="shared" ca="1" si="304"/>
        <v>130</v>
      </c>
      <c r="G1495" s="1">
        <f t="shared" ca="1" si="305"/>
        <v>125</v>
      </c>
      <c r="H1495" s="1">
        <f t="shared" ca="1" si="306"/>
        <v>1978</v>
      </c>
      <c r="I1495" s="1" t="str">
        <f ca="1">INDEX(Relationstabel!$C$3:$K$10,MATCH(INDIRECT($A$1&amp;"J"&amp;A1495),Relationstabel!$A$3:$A$10,0),MATCH(IFERROR(VALUE(INDIRECT($A$1&amp;"K"&amp;A1495)),0),Relationstabel!$C$1:$K$1,0))</f>
        <v>Fjernvarme/ Blokvarme</v>
      </c>
      <c r="J1495" s="1" t="str">
        <f ca="1">INDEX(Anvendelseskode!B:B,MATCH($F1495,Anvendelseskode!$A:$A,0))</f>
        <v>Række-, kæde-, dobbelthus (lodret adskillelse mellem enhederne)</v>
      </c>
      <c r="K1495" s="1" t="str">
        <f ca="1">INDEX(Anvendelseskode!C:C,MATCH($F1495,Anvendelseskode!$A:$A,0))</f>
        <v>Række-, kæde og dobbelthuse</v>
      </c>
      <c r="L1495" s="1" t="str">
        <f ca="1">INDEX(Anvendelseskode!D:D,MATCH($F1495,Anvendelseskode!$A:$A,0))</f>
        <v>Private husholdninger</v>
      </c>
      <c r="M1495" s="1" t="str">
        <f ca="1">IFERROR(INDEX(SBi!$2:$2,MATCH(H1495,SBi!$1:$1,1)),SBi!$K$2)</f>
        <v>1973-1978</v>
      </c>
      <c r="N1495" s="1">
        <f ca="1">INDEX(SBi!$C$3:$K$28,MATCH(F1495,SBi!$B$3:$B$28,0),MATCH(M1495,SBi!$C$2:$K$2,0))</f>
        <v>112.6</v>
      </c>
      <c r="O1495" s="16">
        <f t="shared" ca="1" si="307"/>
        <v>14.074999999999999</v>
      </c>
      <c r="P1495" s="16" t="str">
        <f ca="1">IFERROR(INDEX(VpD!$2:$2,MATCH(H1495,VpD!$1:$1,1)),VpD!$I$2)</f>
        <v>1973-1978</v>
      </c>
      <c r="Q1495" s="1">
        <f ca="1">INDEX(VpD!$C$3:$I$27,MATCH(F1495,VpD!$B$3:$B$27,0),MATCH(P1495,VpD!$C$2:$I$2,0))</f>
        <v>98</v>
      </c>
      <c r="R1495" s="16">
        <f t="shared" ca="1" si="308"/>
        <v>12.25</v>
      </c>
      <c r="S1495" s="14">
        <f t="shared" ca="1" si="309"/>
        <v>711776.85</v>
      </c>
      <c r="T1495" s="14">
        <f t="shared" ca="1" si="310"/>
        <v>6172569.1100000003</v>
      </c>
      <c r="U1495" s="14" t="str">
        <f t="shared" ca="1" si="311"/>
        <v>0A3F507E-195C-32B8-E044-0003BA298018</v>
      </c>
    </row>
    <row r="1496" spans="1:21" s="14" customFormat="1" x14ac:dyDescent="0.25">
      <c r="A1496" s="14">
        <f t="shared" si="299"/>
        <v>1496</v>
      </c>
      <c r="B1496" s="14" t="str">
        <f t="shared" ca="1" si="300"/>
        <v>76F91D67-90CA-45C4-9455-D37881F2164B</v>
      </c>
      <c r="C1496" s="14" t="str">
        <f t="shared" ca="1" si="301"/>
        <v>Hyttekrogen</v>
      </c>
      <c r="D1496" s="14" t="str">
        <f t="shared" ca="1" si="302"/>
        <v>24</v>
      </c>
      <c r="E1496" s="14" t="str">
        <f t="shared" ca="1" si="303"/>
        <v>24ci</v>
      </c>
      <c r="F1496" s="1">
        <f t="shared" ca="1" si="304"/>
        <v>120</v>
      </c>
      <c r="G1496" s="1">
        <f t="shared" ca="1" si="305"/>
        <v>136</v>
      </c>
      <c r="H1496" s="1">
        <f t="shared" ca="1" si="306"/>
        <v>1998</v>
      </c>
      <c r="I1496" s="1" t="str">
        <f ca="1">INDEX(Relationstabel!$C$3:$K$10,MATCH(INDIRECT($A$1&amp;"J"&amp;A1496),Relationstabel!$A$3:$A$10,0),MATCH(IFERROR(VALUE(INDIRECT($A$1&amp;"K"&amp;A1496)),0),Relationstabel!$C$1:$K$1,0))</f>
        <v>Elvarme</v>
      </c>
      <c r="J1496" s="1" t="str">
        <f ca="1">INDEX(Anvendelseskode!B:B,MATCH($F1496,Anvendelseskode!$A:$A,0))</f>
        <v>Fritliggende enfamilieshus (parcelhus)</v>
      </c>
      <c r="K1496" s="1" t="str">
        <f ca="1">INDEX(Anvendelseskode!C:C,MATCH($F1496,Anvendelseskode!$A:$A,0))</f>
        <v>Parcelhuse</v>
      </c>
      <c r="L1496" s="1" t="str">
        <f ca="1">INDEX(Anvendelseskode!D:D,MATCH($F1496,Anvendelseskode!$A:$A,0))</f>
        <v>Private husholdninger</v>
      </c>
      <c r="M1496" s="1" t="str">
        <f ca="1">IFERROR(INDEX(SBi!$2:$2,MATCH(H1496,SBi!$1:$1,1)),SBi!$K$2)</f>
        <v>1979-1998</v>
      </c>
      <c r="N1496" s="1">
        <f ca="1">INDEX(SBi!$C$3:$K$28,MATCH(F1496,SBi!$B$3:$B$28,0),MATCH(M1496,SBi!$C$2:$K$2,0))</f>
        <v>105.4</v>
      </c>
      <c r="O1496" s="16">
        <f t="shared" ca="1" si="307"/>
        <v>14.334400000000002</v>
      </c>
      <c r="P1496" s="16" t="str">
        <f ca="1">IFERROR(INDEX(VpD!$2:$2,MATCH(H1496,VpD!$1:$1,1)),VpD!$I$2)</f>
        <v>1979-1998</v>
      </c>
      <c r="Q1496" s="1">
        <f ca="1">INDEX(VpD!$C$3:$I$27,MATCH(F1496,VpD!$B$3:$B$27,0),MATCH(P1496,VpD!$C$2:$I$2,0))</f>
        <v>90</v>
      </c>
      <c r="R1496" s="16">
        <f t="shared" ca="1" si="308"/>
        <v>12.24</v>
      </c>
      <c r="S1496" s="14">
        <f t="shared" ca="1" si="309"/>
        <v>714069.81</v>
      </c>
      <c r="T1496" s="14">
        <f t="shared" ca="1" si="310"/>
        <v>6169110.1500000004</v>
      </c>
      <c r="U1496" s="14" t="str">
        <f t="shared" ca="1" si="311"/>
        <v>0A3F507E-1A5C-32B8-E044-0003BA298018</v>
      </c>
    </row>
    <row r="1497" spans="1:21" s="14" customFormat="1" x14ac:dyDescent="0.25">
      <c r="A1497" s="14">
        <f t="shared" si="299"/>
        <v>1497</v>
      </c>
      <c r="B1497" s="14" t="str">
        <f t="shared" ca="1" si="300"/>
        <v>E87C475A-E3A2-4D47-8E7F-8CE3A5067A7D</v>
      </c>
      <c r="C1497" s="14" t="str">
        <f t="shared" ca="1" si="301"/>
        <v>Havbovej</v>
      </c>
      <c r="D1497" s="14" t="str">
        <f t="shared" ca="1" si="302"/>
        <v>22</v>
      </c>
      <c r="E1497" s="14" t="str">
        <f t="shared" ca="1" si="303"/>
        <v>6ah</v>
      </c>
      <c r="F1497" s="1">
        <f t="shared" ca="1" si="304"/>
        <v>120</v>
      </c>
      <c r="G1497" s="1">
        <f t="shared" ca="1" si="305"/>
        <v>161</v>
      </c>
      <c r="H1497" s="1">
        <f t="shared" ca="1" si="306"/>
        <v>1991</v>
      </c>
      <c r="I1497" s="1" t="str">
        <f ca="1">INDEX(Relationstabel!$C$3:$K$10,MATCH(INDIRECT($A$1&amp;"J"&amp;A1497),Relationstabel!$A$3:$A$10,0),MATCH(IFERROR(VALUE(INDIRECT($A$1&amp;"K"&amp;A1497)),0),Relationstabel!$C$1:$K$1,0))</f>
        <v>Naturgas</v>
      </c>
      <c r="J1497" s="1" t="str">
        <f ca="1">INDEX(Anvendelseskode!B:B,MATCH($F1497,Anvendelseskode!$A:$A,0))</f>
        <v>Fritliggende enfamilieshus (parcelhus)</v>
      </c>
      <c r="K1497" s="1" t="str">
        <f ca="1">INDEX(Anvendelseskode!C:C,MATCH($F1497,Anvendelseskode!$A:$A,0))</f>
        <v>Parcelhuse</v>
      </c>
      <c r="L1497" s="1" t="str">
        <f ca="1">INDEX(Anvendelseskode!D:D,MATCH($F1497,Anvendelseskode!$A:$A,0))</f>
        <v>Private husholdninger</v>
      </c>
      <c r="M1497" s="1" t="str">
        <f ca="1">IFERROR(INDEX(SBi!$2:$2,MATCH(H1497,SBi!$1:$1,1)),SBi!$K$2)</f>
        <v>1979-1998</v>
      </c>
      <c r="N1497" s="1">
        <f ca="1">INDEX(SBi!$C$3:$K$28,MATCH(F1497,SBi!$B$3:$B$28,0),MATCH(M1497,SBi!$C$2:$K$2,0))</f>
        <v>105.4</v>
      </c>
      <c r="O1497" s="16">
        <f t="shared" ca="1" si="307"/>
        <v>16.9694</v>
      </c>
      <c r="P1497" s="16" t="str">
        <f ca="1">IFERROR(INDEX(VpD!$2:$2,MATCH(H1497,VpD!$1:$1,1)),VpD!$I$2)</f>
        <v>1979-1998</v>
      </c>
      <c r="Q1497" s="1">
        <f ca="1">INDEX(VpD!$C$3:$I$27,MATCH(F1497,VpD!$B$3:$B$27,0),MATCH(P1497,VpD!$C$2:$I$2,0))</f>
        <v>90</v>
      </c>
      <c r="R1497" s="16">
        <f t="shared" ca="1" si="308"/>
        <v>14.49</v>
      </c>
      <c r="S1497" s="14">
        <f t="shared" ca="1" si="309"/>
        <v>713308.52</v>
      </c>
      <c r="T1497" s="14">
        <f t="shared" ca="1" si="310"/>
        <v>6168558.7000000002</v>
      </c>
      <c r="U1497" s="14" t="str">
        <f t="shared" ca="1" si="311"/>
        <v>0A3F507E-1865-32B8-E044-0003BA298018</v>
      </c>
    </row>
    <row r="1498" spans="1:21" s="14" customFormat="1" x14ac:dyDescent="0.25">
      <c r="A1498" s="14">
        <f t="shared" si="299"/>
        <v>1498</v>
      </c>
      <c r="B1498" s="14" t="str">
        <f t="shared" ca="1" si="300"/>
        <v>B5BB4131-5B3A-4CD9-98B6-5D9EB34B49E5</v>
      </c>
      <c r="C1498" s="14" t="str">
        <f t="shared" ca="1" si="301"/>
        <v>Bjørnebo</v>
      </c>
      <c r="D1498" s="14" t="str">
        <f t="shared" ca="1" si="302"/>
        <v>15</v>
      </c>
      <c r="E1498" s="14" t="str">
        <f t="shared" ca="1" si="303"/>
        <v>6no</v>
      </c>
      <c r="F1498" s="1">
        <f t="shared" ca="1" si="304"/>
        <v>130</v>
      </c>
      <c r="G1498" s="1">
        <f t="shared" ca="1" si="305"/>
        <v>102</v>
      </c>
      <c r="H1498" s="1">
        <f t="shared" ca="1" si="306"/>
        <v>1977</v>
      </c>
      <c r="I1498" s="1" t="str">
        <f ca="1">INDEX(Relationstabel!$C$3:$K$10,MATCH(INDIRECT($A$1&amp;"J"&amp;A1498),Relationstabel!$A$3:$A$10,0),MATCH(IFERROR(VALUE(INDIRECT($A$1&amp;"K"&amp;A1498)),0),Relationstabel!$C$1:$K$1,0))</f>
        <v>Fjernvarme/ Blokvarme</v>
      </c>
      <c r="J1498" s="1" t="str">
        <f ca="1">INDEX(Anvendelseskode!B:B,MATCH($F1498,Anvendelseskode!$A:$A,0))</f>
        <v>Række-, kæde-, dobbelthus (lodret adskillelse mellem enhederne)</v>
      </c>
      <c r="K1498" s="1" t="str">
        <f ca="1">INDEX(Anvendelseskode!C:C,MATCH($F1498,Anvendelseskode!$A:$A,0))</f>
        <v>Række-, kæde og dobbelthuse</v>
      </c>
      <c r="L1498" s="1" t="str">
        <f ca="1">INDEX(Anvendelseskode!D:D,MATCH($F1498,Anvendelseskode!$A:$A,0))</f>
        <v>Private husholdninger</v>
      </c>
      <c r="M1498" s="1" t="str">
        <f ca="1">IFERROR(INDEX(SBi!$2:$2,MATCH(H1498,SBi!$1:$1,1)),SBi!$K$2)</f>
        <v>1973-1978</v>
      </c>
      <c r="N1498" s="1">
        <f ca="1">INDEX(SBi!$C$3:$K$28,MATCH(F1498,SBi!$B$3:$B$28,0),MATCH(M1498,SBi!$C$2:$K$2,0))</f>
        <v>112.6</v>
      </c>
      <c r="O1498" s="16">
        <f t="shared" ca="1" si="307"/>
        <v>11.485199999999999</v>
      </c>
      <c r="P1498" s="16" t="str">
        <f ca="1">IFERROR(INDEX(VpD!$2:$2,MATCH(H1498,VpD!$1:$1,1)),VpD!$I$2)</f>
        <v>1973-1978</v>
      </c>
      <c r="Q1498" s="1">
        <f ca="1">INDEX(VpD!$C$3:$I$27,MATCH(F1498,VpD!$B$3:$B$27,0),MATCH(P1498,VpD!$C$2:$I$2,0))</f>
        <v>98</v>
      </c>
      <c r="R1498" s="16">
        <f t="shared" ca="1" si="308"/>
        <v>9.9960000000000004</v>
      </c>
      <c r="S1498" s="14">
        <f t="shared" ca="1" si="309"/>
        <v>713512.42</v>
      </c>
      <c r="T1498" s="14">
        <f t="shared" ca="1" si="310"/>
        <v>6169481.9500000002</v>
      </c>
      <c r="U1498" s="14" t="str">
        <f t="shared" ca="1" si="311"/>
        <v>0A3F507E-1546-32B8-E044-0003BA298018</v>
      </c>
    </row>
    <row r="1499" spans="1:21" s="14" customFormat="1" x14ac:dyDescent="0.25">
      <c r="A1499" s="14">
        <f t="shared" si="299"/>
        <v>1499</v>
      </c>
      <c r="B1499" s="14" t="str">
        <f t="shared" ca="1" si="300"/>
        <v>9301CA4C-2C79-4994-A6C4-3340DB912777</v>
      </c>
      <c r="C1499" s="14" t="str">
        <f t="shared" ca="1" si="301"/>
        <v>Bæverbo</v>
      </c>
      <c r="D1499" s="14" t="str">
        <f t="shared" ca="1" si="302"/>
        <v>34</v>
      </c>
      <c r="E1499" s="14" t="str">
        <f t="shared" ca="1" si="303"/>
        <v>6rr</v>
      </c>
      <c r="F1499" s="1">
        <f t="shared" ca="1" si="304"/>
        <v>130</v>
      </c>
      <c r="G1499" s="1">
        <f t="shared" ca="1" si="305"/>
        <v>109</v>
      </c>
      <c r="H1499" s="1">
        <f t="shared" ca="1" si="306"/>
        <v>1978</v>
      </c>
      <c r="I1499" s="1" t="str">
        <f ca="1">INDEX(Relationstabel!$C$3:$K$10,MATCH(INDIRECT($A$1&amp;"J"&amp;A1499),Relationstabel!$A$3:$A$10,0),MATCH(IFERROR(VALUE(INDIRECT($A$1&amp;"K"&amp;A1499)),0),Relationstabel!$C$1:$K$1,0))</f>
        <v>Fjernvarme/ Blokvarme</v>
      </c>
      <c r="J1499" s="1" t="str">
        <f ca="1">INDEX(Anvendelseskode!B:B,MATCH($F1499,Anvendelseskode!$A:$A,0))</f>
        <v>Række-, kæde-, dobbelthus (lodret adskillelse mellem enhederne)</v>
      </c>
      <c r="K1499" s="1" t="str">
        <f ca="1">INDEX(Anvendelseskode!C:C,MATCH($F1499,Anvendelseskode!$A:$A,0))</f>
        <v>Række-, kæde og dobbelthuse</v>
      </c>
      <c r="L1499" s="1" t="str">
        <f ca="1">INDEX(Anvendelseskode!D:D,MATCH($F1499,Anvendelseskode!$A:$A,0))</f>
        <v>Private husholdninger</v>
      </c>
      <c r="M1499" s="1" t="str">
        <f ca="1">IFERROR(INDEX(SBi!$2:$2,MATCH(H1499,SBi!$1:$1,1)),SBi!$K$2)</f>
        <v>1973-1978</v>
      </c>
      <c r="N1499" s="1">
        <f ca="1">INDEX(SBi!$C$3:$K$28,MATCH(F1499,SBi!$B$3:$B$28,0),MATCH(M1499,SBi!$C$2:$K$2,0))</f>
        <v>112.6</v>
      </c>
      <c r="O1499" s="16">
        <f t="shared" ca="1" si="307"/>
        <v>12.273399999999999</v>
      </c>
      <c r="P1499" s="16" t="str">
        <f ca="1">IFERROR(INDEX(VpD!$2:$2,MATCH(H1499,VpD!$1:$1,1)),VpD!$I$2)</f>
        <v>1973-1978</v>
      </c>
      <c r="Q1499" s="1">
        <f ca="1">INDEX(VpD!$C$3:$I$27,MATCH(F1499,VpD!$B$3:$B$27,0),MATCH(P1499,VpD!$C$2:$I$2,0))</f>
        <v>98</v>
      </c>
      <c r="R1499" s="16">
        <f t="shared" ca="1" si="308"/>
        <v>10.682</v>
      </c>
      <c r="S1499" s="14">
        <f t="shared" ca="1" si="309"/>
        <v>713678.82</v>
      </c>
      <c r="T1499" s="14">
        <f t="shared" ca="1" si="310"/>
        <v>6169556.4699999997</v>
      </c>
      <c r="U1499" s="14" t="str">
        <f t="shared" ca="1" si="311"/>
        <v>0A3F507E-1646-32B8-E044-0003BA298018</v>
      </c>
    </row>
    <row r="1500" spans="1:21" s="14" customFormat="1" x14ac:dyDescent="0.25">
      <c r="A1500" s="14">
        <f t="shared" si="299"/>
        <v>1500</v>
      </c>
      <c r="B1500" s="14" t="str">
        <f t="shared" ca="1" si="300"/>
        <v>41E75E28-E14D-4076-96EA-11907E7A7239</v>
      </c>
      <c r="C1500" s="14" t="str">
        <f t="shared" ca="1" si="301"/>
        <v>Rendsagervej</v>
      </c>
      <c r="D1500" s="14" t="str">
        <f t="shared" ca="1" si="302"/>
        <v>233</v>
      </c>
      <c r="E1500" s="14" t="str">
        <f t="shared" ca="1" si="303"/>
        <v>9lb</v>
      </c>
      <c r="F1500" s="1">
        <f t="shared" ca="1" si="304"/>
        <v>120</v>
      </c>
      <c r="G1500" s="1">
        <f t="shared" ca="1" si="305"/>
        <v>109</v>
      </c>
      <c r="H1500" s="1">
        <f t="shared" ca="1" si="306"/>
        <v>1973</v>
      </c>
      <c r="I1500" s="1" t="str">
        <f ca="1">INDEX(Relationstabel!$C$3:$K$10,MATCH(INDIRECT($A$1&amp;"J"&amp;A1500),Relationstabel!$A$3:$A$10,0),MATCH(IFERROR(VALUE(INDIRECT($A$1&amp;"K"&amp;A1500)),0),Relationstabel!$C$1:$K$1,0))</f>
        <v>Naturgas</v>
      </c>
      <c r="J1500" s="1" t="str">
        <f ca="1">INDEX(Anvendelseskode!B:B,MATCH($F1500,Anvendelseskode!$A:$A,0))</f>
        <v>Fritliggende enfamilieshus (parcelhus)</v>
      </c>
      <c r="K1500" s="1" t="str">
        <f ca="1">INDEX(Anvendelseskode!C:C,MATCH($F1500,Anvendelseskode!$A:$A,0))</f>
        <v>Parcelhuse</v>
      </c>
      <c r="L1500" s="1" t="str">
        <f ca="1">INDEX(Anvendelseskode!D:D,MATCH($F1500,Anvendelseskode!$A:$A,0))</f>
        <v>Private husholdninger</v>
      </c>
      <c r="M1500" s="1" t="str">
        <f ca="1">IFERROR(INDEX(SBi!$2:$2,MATCH(H1500,SBi!$1:$1,1)),SBi!$K$2)</f>
        <v>1973-1978</v>
      </c>
      <c r="N1500" s="1">
        <f ca="1">INDEX(SBi!$C$3:$K$28,MATCH(F1500,SBi!$B$3:$B$28,0),MATCH(M1500,SBi!$C$2:$K$2,0))</f>
        <v>119.8</v>
      </c>
      <c r="O1500" s="16">
        <f t="shared" ca="1" si="307"/>
        <v>13.058199999999999</v>
      </c>
      <c r="P1500" s="16" t="str">
        <f ca="1">IFERROR(INDEX(VpD!$2:$2,MATCH(H1500,VpD!$1:$1,1)),VpD!$I$2)</f>
        <v>1973-1978</v>
      </c>
      <c r="Q1500" s="1">
        <f ca="1">INDEX(VpD!$C$3:$I$27,MATCH(F1500,VpD!$B$3:$B$27,0),MATCH(P1500,VpD!$C$2:$I$2,0))</f>
        <v>117</v>
      </c>
      <c r="R1500" s="16">
        <f t="shared" ca="1" si="308"/>
        <v>12.753</v>
      </c>
      <c r="S1500" s="14">
        <f t="shared" ca="1" si="309"/>
        <v>710787.63</v>
      </c>
      <c r="T1500" s="14">
        <f t="shared" ca="1" si="310"/>
        <v>6171954.5199999996</v>
      </c>
      <c r="U1500" s="14" t="str">
        <f t="shared" ca="1" si="311"/>
        <v>0A3F507E-2046-32B8-E044-0003BA298018</v>
      </c>
    </row>
    <row r="1501" spans="1:21" s="14" customFormat="1" x14ac:dyDescent="0.25">
      <c r="A1501" s="14">
        <f t="shared" si="299"/>
        <v>1501</v>
      </c>
      <c r="B1501" s="14" t="str">
        <f t="shared" ca="1" si="300"/>
        <v>D1063734-D782-48C5-AEB9-E7C0129B1181</v>
      </c>
      <c r="C1501" s="14" t="str">
        <f t="shared" ca="1" si="301"/>
        <v>Hasselbo</v>
      </c>
      <c r="D1501" s="14" t="str">
        <f t="shared" ca="1" si="302"/>
        <v>22</v>
      </c>
      <c r="E1501" s="14" t="str">
        <f t="shared" ca="1" si="303"/>
        <v>6vm</v>
      </c>
      <c r="F1501" s="1">
        <f t="shared" ca="1" si="304"/>
        <v>130</v>
      </c>
      <c r="G1501" s="1">
        <f t="shared" ca="1" si="305"/>
        <v>112</v>
      </c>
      <c r="H1501" s="1">
        <f t="shared" ca="1" si="306"/>
        <v>1978</v>
      </c>
      <c r="I1501" s="1" t="str">
        <f ca="1">INDEX(Relationstabel!$C$3:$K$10,MATCH(INDIRECT($A$1&amp;"J"&amp;A1501),Relationstabel!$A$3:$A$10,0),MATCH(IFERROR(VALUE(INDIRECT($A$1&amp;"K"&amp;A1501)),0),Relationstabel!$C$1:$K$1,0))</f>
        <v>Fjernvarme/ Blokvarme</v>
      </c>
      <c r="J1501" s="1" t="str">
        <f ca="1">INDEX(Anvendelseskode!B:B,MATCH($F1501,Anvendelseskode!$A:$A,0))</f>
        <v>Række-, kæde-, dobbelthus (lodret adskillelse mellem enhederne)</v>
      </c>
      <c r="K1501" s="1" t="str">
        <f ca="1">INDEX(Anvendelseskode!C:C,MATCH($F1501,Anvendelseskode!$A:$A,0))</f>
        <v>Række-, kæde og dobbelthuse</v>
      </c>
      <c r="L1501" s="1" t="str">
        <f ca="1">INDEX(Anvendelseskode!D:D,MATCH($F1501,Anvendelseskode!$A:$A,0))</f>
        <v>Private husholdninger</v>
      </c>
      <c r="M1501" s="1" t="str">
        <f ca="1">IFERROR(INDEX(SBi!$2:$2,MATCH(H1501,SBi!$1:$1,1)),SBi!$K$2)</f>
        <v>1973-1978</v>
      </c>
      <c r="N1501" s="1">
        <f ca="1">INDEX(SBi!$C$3:$K$28,MATCH(F1501,SBi!$B$3:$B$28,0),MATCH(M1501,SBi!$C$2:$K$2,0))</f>
        <v>112.6</v>
      </c>
      <c r="O1501" s="16">
        <f t="shared" ca="1" si="307"/>
        <v>12.611199999999998</v>
      </c>
      <c r="P1501" s="16" t="str">
        <f ca="1">IFERROR(INDEX(VpD!$2:$2,MATCH(H1501,VpD!$1:$1,1)),VpD!$I$2)</f>
        <v>1973-1978</v>
      </c>
      <c r="Q1501" s="1">
        <f ca="1">INDEX(VpD!$C$3:$I$27,MATCH(F1501,VpD!$B$3:$B$27,0),MATCH(P1501,VpD!$C$2:$I$2,0))</f>
        <v>98</v>
      </c>
      <c r="R1501" s="16">
        <f t="shared" ca="1" si="308"/>
        <v>10.976000000000001</v>
      </c>
      <c r="S1501" s="14">
        <f t="shared" ca="1" si="309"/>
        <v>713411.41</v>
      </c>
      <c r="T1501" s="14">
        <f t="shared" ca="1" si="310"/>
        <v>6169638.8600000003</v>
      </c>
      <c r="U1501" s="14" t="str">
        <f t="shared" ca="1" si="311"/>
        <v>0A3F507E-184C-32B8-E044-0003BA298018</v>
      </c>
    </row>
    <row r="1502" spans="1:21" s="14" customFormat="1" x14ac:dyDescent="0.25">
      <c r="A1502" s="14">
        <f t="shared" si="299"/>
        <v>1502</v>
      </c>
      <c r="B1502" s="14" t="str">
        <f t="shared" ca="1" si="300"/>
        <v>4630AC43-0916-434A-A3ED-609F3CC78201</v>
      </c>
      <c r="C1502" s="14" t="str">
        <f t="shared" ca="1" si="301"/>
        <v>Pilehavevænge</v>
      </c>
      <c r="D1502" s="14" t="str">
        <f t="shared" ca="1" si="302"/>
        <v>74</v>
      </c>
      <c r="E1502" s="14" t="str">
        <f t="shared" ca="1" si="303"/>
        <v>10bq</v>
      </c>
      <c r="F1502" s="1">
        <f t="shared" ca="1" si="304"/>
        <v>120</v>
      </c>
      <c r="G1502" s="1">
        <f t="shared" ca="1" si="305"/>
        <v>134</v>
      </c>
      <c r="H1502" s="1">
        <f t="shared" ca="1" si="306"/>
        <v>1976</v>
      </c>
      <c r="I1502" s="1" t="str">
        <f ca="1">INDEX(Relationstabel!$C$3:$K$10,MATCH(INDIRECT($A$1&amp;"J"&amp;A1502),Relationstabel!$A$3:$A$10,0),MATCH(IFERROR(VALUE(INDIRECT($A$1&amp;"K"&amp;A1502)),0),Relationstabel!$C$1:$K$1,0))</f>
        <v>Fjernvarme/ Blokvarme</v>
      </c>
      <c r="J1502" s="1" t="str">
        <f ca="1">INDEX(Anvendelseskode!B:B,MATCH($F1502,Anvendelseskode!$A:$A,0))</f>
        <v>Fritliggende enfamilieshus (parcelhus)</v>
      </c>
      <c r="K1502" s="1" t="str">
        <f ca="1">INDEX(Anvendelseskode!C:C,MATCH($F1502,Anvendelseskode!$A:$A,0))</f>
        <v>Parcelhuse</v>
      </c>
      <c r="L1502" s="1" t="str">
        <f ca="1">INDEX(Anvendelseskode!D:D,MATCH($F1502,Anvendelseskode!$A:$A,0))</f>
        <v>Private husholdninger</v>
      </c>
      <c r="M1502" s="1" t="str">
        <f ca="1">IFERROR(INDEX(SBi!$2:$2,MATCH(H1502,SBi!$1:$1,1)),SBi!$K$2)</f>
        <v>1973-1978</v>
      </c>
      <c r="N1502" s="1">
        <f ca="1">INDEX(SBi!$C$3:$K$28,MATCH(F1502,SBi!$B$3:$B$28,0),MATCH(M1502,SBi!$C$2:$K$2,0))</f>
        <v>119.8</v>
      </c>
      <c r="O1502" s="16">
        <f t="shared" ca="1" si="307"/>
        <v>16.0532</v>
      </c>
      <c r="P1502" s="16" t="str">
        <f ca="1">IFERROR(INDEX(VpD!$2:$2,MATCH(H1502,VpD!$1:$1,1)),VpD!$I$2)</f>
        <v>1973-1978</v>
      </c>
      <c r="Q1502" s="1">
        <f ca="1">INDEX(VpD!$C$3:$I$27,MATCH(F1502,VpD!$B$3:$B$27,0),MATCH(P1502,VpD!$C$2:$I$2,0))</f>
        <v>117</v>
      </c>
      <c r="R1502" s="16">
        <f t="shared" ca="1" si="308"/>
        <v>15.678000000000001</v>
      </c>
      <c r="S1502" s="14">
        <f t="shared" ca="1" si="309"/>
        <v>711246.34</v>
      </c>
      <c r="T1502" s="14">
        <f t="shared" ca="1" si="310"/>
        <v>6171657.4299999997</v>
      </c>
      <c r="U1502" s="14" t="str">
        <f t="shared" ca="1" si="311"/>
        <v>0A3F507E-1F4C-32B8-E044-0003BA298018</v>
      </c>
    </row>
    <row r="1503" spans="1:21" s="14" customFormat="1" x14ac:dyDescent="0.25">
      <c r="A1503" s="14">
        <f t="shared" si="299"/>
        <v>1503</v>
      </c>
      <c r="B1503" s="14" t="str">
        <f t="shared" ca="1" si="300"/>
        <v>DFE49104-77E4-4D8D-B029-32D7257977F5</v>
      </c>
      <c r="C1503" s="14" t="str">
        <f t="shared" ca="1" si="301"/>
        <v>Skærsøvej</v>
      </c>
      <c r="D1503" s="14" t="str">
        <f t="shared" ca="1" si="302"/>
        <v>25</v>
      </c>
      <c r="E1503" s="14" t="str">
        <f t="shared" ca="1" si="303"/>
        <v>18mæ</v>
      </c>
      <c r="F1503" s="1">
        <f t="shared" ca="1" si="304"/>
        <v>130</v>
      </c>
      <c r="G1503" s="1">
        <f t="shared" ca="1" si="305"/>
        <v>70</v>
      </c>
      <c r="H1503" s="1">
        <f t="shared" ca="1" si="306"/>
        <v>1959</v>
      </c>
      <c r="I1503" s="1" t="str">
        <f ca="1">INDEX(Relationstabel!$C$3:$K$10,MATCH(INDIRECT($A$1&amp;"J"&amp;A1503),Relationstabel!$A$3:$A$10,0),MATCH(IFERROR(VALUE(INDIRECT($A$1&amp;"K"&amp;A1503)),0),Relationstabel!$C$1:$K$1,0))</f>
        <v>Olie</v>
      </c>
      <c r="J1503" s="1" t="str">
        <f ca="1">INDEX(Anvendelseskode!B:B,MATCH($F1503,Anvendelseskode!$A:$A,0))</f>
        <v>Række-, kæde-, dobbelthus (lodret adskillelse mellem enhederne)</v>
      </c>
      <c r="K1503" s="1" t="str">
        <f ca="1">INDEX(Anvendelseskode!C:C,MATCH($F1503,Anvendelseskode!$A:$A,0))</f>
        <v>Række-, kæde og dobbelthuse</v>
      </c>
      <c r="L1503" s="1" t="str">
        <f ca="1">INDEX(Anvendelseskode!D:D,MATCH($F1503,Anvendelseskode!$A:$A,0))</f>
        <v>Private husholdninger</v>
      </c>
      <c r="M1503" s="1" t="str">
        <f ca="1">IFERROR(INDEX(SBi!$2:$2,MATCH(H1503,SBi!$1:$1,1)),SBi!$K$2)</f>
        <v>1951-1960</v>
      </c>
      <c r="N1503" s="1">
        <f ca="1">INDEX(SBi!$C$3:$K$28,MATCH(F1503,SBi!$B$3:$B$28,0),MATCH(M1503,SBi!$C$2:$K$2,0))</f>
        <v>142.80000000000001</v>
      </c>
      <c r="O1503" s="16">
        <f t="shared" ca="1" si="307"/>
        <v>9.9960000000000004</v>
      </c>
      <c r="P1503" s="16" t="str">
        <f ca="1">IFERROR(INDEX(VpD!$2:$2,MATCH(H1503,VpD!$1:$1,1)),VpD!$I$2)</f>
        <v>1951-1960</v>
      </c>
      <c r="Q1503" s="1">
        <f ca="1">INDEX(VpD!$C$3:$I$27,MATCH(F1503,VpD!$B$3:$B$27,0),MATCH(P1503,VpD!$C$2:$I$2,0))</f>
        <v>162</v>
      </c>
      <c r="R1503" s="16">
        <f t="shared" ca="1" si="308"/>
        <v>11.34</v>
      </c>
      <c r="S1503" s="14">
        <f t="shared" ca="1" si="309"/>
        <v>713469.42</v>
      </c>
      <c r="T1503" s="14">
        <f t="shared" ca="1" si="310"/>
        <v>6168911.8499999996</v>
      </c>
      <c r="U1503" s="14" t="str">
        <f t="shared" ca="1" si="311"/>
        <v>0A3F507E-2155-32B8-E044-0003BA298018</v>
      </c>
    </row>
    <row r="1504" spans="1:21" s="14" customFormat="1" x14ac:dyDescent="0.25">
      <c r="A1504" s="14">
        <f t="shared" si="299"/>
        <v>1504</v>
      </c>
      <c r="B1504" s="14" t="str">
        <f t="shared" ca="1" si="300"/>
        <v>5B967E4E-E7F1-4697-A7A3-A56E8014E53D</v>
      </c>
      <c r="C1504" s="14" t="str">
        <f t="shared" ca="1" si="301"/>
        <v>Syvhøjvænge</v>
      </c>
      <c r="D1504" s="14" t="str">
        <f t="shared" ca="1" si="302"/>
        <v>32</v>
      </c>
      <c r="E1504" s="14" t="str">
        <f t="shared" ca="1" si="303"/>
        <v>15bf</v>
      </c>
      <c r="F1504" s="1">
        <f t="shared" ca="1" si="304"/>
        <v>120</v>
      </c>
      <c r="G1504" s="1">
        <f t="shared" ca="1" si="305"/>
        <v>154</v>
      </c>
      <c r="H1504" s="1">
        <f t="shared" ca="1" si="306"/>
        <v>1972</v>
      </c>
      <c r="I1504" s="1" t="str">
        <f ca="1">INDEX(Relationstabel!$C$3:$K$10,MATCH(INDIRECT($A$1&amp;"J"&amp;A1504),Relationstabel!$A$3:$A$10,0),MATCH(IFERROR(VALUE(INDIRECT($A$1&amp;"K"&amp;A1504)),0),Relationstabel!$C$1:$K$1,0))</f>
        <v>Olie</v>
      </c>
      <c r="J1504" s="1" t="str">
        <f ca="1">INDEX(Anvendelseskode!B:B,MATCH($F1504,Anvendelseskode!$A:$A,0))</f>
        <v>Fritliggende enfamilieshus (parcelhus)</v>
      </c>
      <c r="K1504" s="1" t="str">
        <f ca="1">INDEX(Anvendelseskode!C:C,MATCH($F1504,Anvendelseskode!$A:$A,0))</f>
        <v>Parcelhuse</v>
      </c>
      <c r="L1504" s="1" t="str">
        <f ca="1">INDEX(Anvendelseskode!D:D,MATCH($F1504,Anvendelseskode!$A:$A,0))</f>
        <v>Private husholdninger</v>
      </c>
      <c r="M1504" s="1" t="str">
        <f ca="1">IFERROR(INDEX(SBi!$2:$2,MATCH(H1504,SBi!$1:$1,1)),SBi!$K$2)</f>
        <v>1961-1972</v>
      </c>
      <c r="N1504" s="1">
        <f ca="1">INDEX(SBi!$C$3:$K$28,MATCH(F1504,SBi!$B$3:$B$28,0),MATCH(M1504,SBi!$C$2:$K$2,0))</f>
        <v>134.30000000000001</v>
      </c>
      <c r="O1504" s="16">
        <f t="shared" ca="1" si="307"/>
        <v>20.682200000000002</v>
      </c>
      <c r="P1504" s="16" t="str">
        <f ca="1">IFERROR(INDEX(VpD!$2:$2,MATCH(H1504,VpD!$1:$1,1)),VpD!$I$2)</f>
        <v>1961-1972</v>
      </c>
      <c r="Q1504" s="1">
        <f ca="1">INDEX(VpD!$C$3:$I$27,MATCH(F1504,VpD!$B$3:$B$27,0),MATCH(P1504,VpD!$C$2:$I$2,0))</f>
        <v>143</v>
      </c>
      <c r="R1504" s="16">
        <f t="shared" ca="1" si="308"/>
        <v>22.021999999999998</v>
      </c>
      <c r="S1504" s="14">
        <f t="shared" ca="1" si="309"/>
        <v>712032.45</v>
      </c>
      <c r="T1504" s="14">
        <f t="shared" ca="1" si="310"/>
        <v>6171721.5599999996</v>
      </c>
      <c r="U1504" s="14" t="str">
        <f t="shared" ca="1" si="311"/>
        <v>0A3F507E-2255-32B8-E044-0003BA298018</v>
      </c>
    </row>
    <row r="1505" spans="1:21" s="14" customFormat="1" x14ac:dyDescent="0.25">
      <c r="A1505" s="14">
        <f t="shared" si="299"/>
        <v>1505</v>
      </c>
      <c r="B1505" s="14" t="str">
        <f t="shared" ca="1" si="300"/>
        <v>A0780A6E-7598-4114-B155-D89D2BBD08C2</v>
      </c>
      <c r="C1505" s="14" t="str">
        <f t="shared" ca="1" si="301"/>
        <v>Vejlegårdsparken</v>
      </c>
      <c r="D1505" s="14" t="str">
        <f t="shared" ca="1" si="302"/>
        <v>52</v>
      </c>
      <c r="E1505" s="14" t="str">
        <f t="shared" ca="1" si="303"/>
        <v>3æ</v>
      </c>
      <c r="F1505" s="1">
        <f t="shared" ca="1" si="304"/>
        <v>140</v>
      </c>
      <c r="G1505" s="1">
        <f t="shared" ca="1" si="305"/>
        <v>1583</v>
      </c>
      <c r="H1505" s="1">
        <f t="shared" ca="1" si="306"/>
        <v>1966</v>
      </c>
      <c r="I1505" s="1" t="str">
        <f ca="1">INDEX(Relationstabel!$C$3:$K$10,MATCH(INDIRECT($A$1&amp;"J"&amp;A1505),Relationstabel!$A$3:$A$10,0),MATCH(IFERROR(VALUE(INDIRECT($A$1&amp;"K"&amp;A1505)),0),Relationstabel!$C$1:$K$1,0))</f>
        <v>Fjernvarme/ Blokvarme</v>
      </c>
      <c r="J1505" s="1" t="str">
        <f ca="1">INDEX(Anvendelseskode!B:B,MATCH($F1505,Anvendelseskode!$A:$A,0))</f>
        <v>Etageboligbebyggelse</v>
      </c>
      <c r="K1505" s="1" t="str">
        <f ca="1">INDEX(Anvendelseskode!C:C,MATCH($F1505,Anvendelseskode!$A:$A,0))</f>
        <v>Etageboligbebyggelse</v>
      </c>
      <c r="L1505" s="1" t="str">
        <f ca="1">INDEX(Anvendelseskode!D:D,MATCH($F1505,Anvendelseskode!$A:$A,0))</f>
        <v>Private husholdninger</v>
      </c>
      <c r="M1505" s="1" t="str">
        <f ca="1">IFERROR(INDEX(SBi!$2:$2,MATCH(H1505,SBi!$1:$1,1)),SBi!$K$2)</f>
        <v>1961-1972</v>
      </c>
      <c r="N1505" s="1">
        <f ca="1">INDEX(SBi!$C$3:$K$28,MATCH(F1505,SBi!$B$3:$B$28,0),MATCH(M1505,SBi!$C$2:$K$2,0))</f>
        <v>132.30000000000001</v>
      </c>
      <c r="O1505" s="16">
        <f t="shared" ca="1" si="307"/>
        <v>209.43090000000004</v>
      </c>
      <c r="P1505" s="16" t="str">
        <f ca="1">IFERROR(INDEX(VpD!$2:$2,MATCH(H1505,VpD!$1:$1,1)),VpD!$I$2)</f>
        <v>1961-1972</v>
      </c>
      <c r="Q1505" s="1">
        <f ca="1">INDEX(VpD!$C$3:$I$27,MATCH(F1505,VpD!$B$3:$B$27,0),MATCH(P1505,VpD!$C$2:$I$2,0))</f>
        <v>126</v>
      </c>
      <c r="R1505" s="16">
        <f t="shared" ca="1" si="308"/>
        <v>199.458</v>
      </c>
      <c r="S1505" s="14">
        <f t="shared" ca="1" si="309"/>
        <v>712859.54</v>
      </c>
      <c r="T1505" s="14">
        <f t="shared" ca="1" si="310"/>
        <v>6169478.0999999996</v>
      </c>
      <c r="U1505" s="14" t="str">
        <f t="shared" ca="1" si="311"/>
        <v>0A3F507E-2455-32B8-E044-0003BA298018</v>
      </c>
    </row>
    <row r="1506" spans="1:21" s="14" customFormat="1" x14ac:dyDescent="0.25">
      <c r="A1506" s="14">
        <f t="shared" si="299"/>
        <v>1506</v>
      </c>
      <c r="B1506" s="14" t="str">
        <f t="shared" ca="1" si="300"/>
        <v>82030805-295A-4562-8BF2-FDC42683364C</v>
      </c>
      <c r="C1506" s="14" t="str">
        <f t="shared" ca="1" si="301"/>
        <v>Mejsebo</v>
      </c>
      <c r="D1506" s="14" t="str">
        <f t="shared" ca="1" si="302"/>
        <v>24</v>
      </c>
      <c r="E1506" s="14" t="str">
        <f t="shared" ca="1" si="303"/>
        <v>6rl</v>
      </c>
      <c r="F1506" s="1">
        <f t="shared" ca="1" si="304"/>
        <v>130</v>
      </c>
      <c r="G1506" s="1">
        <f t="shared" ca="1" si="305"/>
        <v>109</v>
      </c>
      <c r="H1506" s="1">
        <f t="shared" ca="1" si="306"/>
        <v>1978</v>
      </c>
      <c r="I1506" s="1" t="str">
        <f ca="1">INDEX(Relationstabel!$C$3:$K$10,MATCH(INDIRECT($A$1&amp;"J"&amp;A1506),Relationstabel!$A$3:$A$10,0),MATCH(IFERROR(VALUE(INDIRECT($A$1&amp;"K"&amp;A1506)),0),Relationstabel!$C$1:$K$1,0))</f>
        <v>Fjernvarme/ Blokvarme</v>
      </c>
      <c r="J1506" s="1" t="str">
        <f ca="1">INDEX(Anvendelseskode!B:B,MATCH($F1506,Anvendelseskode!$A:$A,0))</f>
        <v>Række-, kæde-, dobbelthus (lodret adskillelse mellem enhederne)</v>
      </c>
      <c r="K1506" s="1" t="str">
        <f ca="1">INDEX(Anvendelseskode!C:C,MATCH($F1506,Anvendelseskode!$A:$A,0))</f>
        <v>Række-, kæde og dobbelthuse</v>
      </c>
      <c r="L1506" s="1" t="str">
        <f ca="1">INDEX(Anvendelseskode!D:D,MATCH($F1506,Anvendelseskode!$A:$A,0))</f>
        <v>Private husholdninger</v>
      </c>
      <c r="M1506" s="1" t="str">
        <f ca="1">IFERROR(INDEX(SBi!$2:$2,MATCH(H1506,SBi!$1:$1,1)),SBi!$K$2)</f>
        <v>1973-1978</v>
      </c>
      <c r="N1506" s="1">
        <f ca="1">INDEX(SBi!$C$3:$K$28,MATCH(F1506,SBi!$B$3:$B$28,0),MATCH(M1506,SBi!$C$2:$K$2,0))</f>
        <v>112.6</v>
      </c>
      <c r="O1506" s="16">
        <f t="shared" ca="1" si="307"/>
        <v>12.273399999999999</v>
      </c>
      <c r="P1506" s="16" t="str">
        <f ca="1">IFERROR(INDEX(VpD!$2:$2,MATCH(H1506,VpD!$1:$1,1)),VpD!$I$2)</f>
        <v>1973-1978</v>
      </c>
      <c r="Q1506" s="1">
        <f ca="1">INDEX(VpD!$C$3:$I$27,MATCH(F1506,VpD!$B$3:$B$27,0),MATCH(P1506,VpD!$C$2:$I$2,0))</f>
        <v>98</v>
      </c>
      <c r="R1506" s="16">
        <f t="shared" ca="1" si="308"/>
        <v>10.682</v>
      </c>
      <c r="S1506" s="14">
        <f t="shared" ca="1" si="309"/>
        <v>713634.69</v>
      </c>
      <c r="T1506" s="14">
        <f t="shared" ca="1" si="310"/>
        <v>6169614.1799999997</v>
      </c>
      <c r="U1506" s="14" t="str">
        <f t="shared" ca="1" si="311"/>
        <v>0A3F507E-1D43-32B8-E044-0003BA298018</v>
      </c>
    </row>
    <row r="1507" spans="1:21" s="14" customFormat="1" x14ac:dyDescent="0.25">
      <c r="A1507" s="14">
        <f t="shared" si="299"/>
        <v>1507</v>
      </c>
      <c r="B1507" s="14" t="str">
        <f t="shared" ca="1" si="300"/>
        <v>C8BFA06F-BBA3-4258-8F81-944EECA780C7</v>
      </c>
      <c r="C1507" s="14" t="str">
        <f t="shared" ca="1" si="301"/>
        <v>Nørrebred</v>
      </c>
      <c r="D1507" s="14" t="str">
        <f t="shared" ca="1" si="302"/>
        <v>17</v>
      </c>
      <c r="E1507" s="14" t="str">
        <f t="shared" ca="1" si="303"/>
        <v>12ek</v>
      </c>
      <c r="F1507" s="1">
        <f t="shared" ca="1" si="304"/>
        <v>120</v>
      </c>
      <c r="G1507" s="1">
        <f t="shared" ca="1" si="305"/>
        <v>138</v>
      </c>
      <c r="H1507" s="1">
        <f t="shared" ca="1" si="306"/>
        <v>1972</v>
      </c>
      <c r="I1507" s="1" t="str">
        <f ca="1">INDEX(Relationstabel!$C$3:$K$10,MATCH(INDIRECT($A$1&amp;"J"&amp;A1507),Relationstabel!$A$3:$A$10,0),MATCH(IFERROR(VALUE(INDIRECT($A$1&amp;"K"&amp;A1507)),0),Relationstabel!$C$1:$K$1,0))</f>
        <v>Elvarme</v>
      </c>
      <c r="J1507" s="1" t="str">
        <f ca="1">INDEX(Anvendelseskode!B:B,MATCH($F1507,Anvendelseskode!$A:$A,0))</f>
        <v>Fritliggende enfamilieshus (parcelhus)</v>
      </c>
      <c r="K1507" s="1" t="str">
        <f ca="1">INDEX(Anvendelseskode!C:C,MATCH($F1507,Anvendelseskode!$A:$A,0))</f>
        <v>Parcelhuse</v>
      </c>
      <c r="L1507" s="1" t="str">
        <f ca="1">INDEX(Anvendelseskode!D:D,MATCH($F1507,Anvendelseskode!$A:$A,0))</f>
        <v>Private husholdninger</v>
      </c>
      <c r="M1507" s="1" t="str">
        <f ca="1">IFERROR(INDEX(SBi!$2:$2,MATCH(H1507,SBi!$1:$1,1)),SBi!$K$2)</f>
        <v>1961-1972</v>
      </c>
      <c r="N1507" s="1">
        <f ca="1">INDEX(SBi!$C$3:$K$28,MATCH(F1507,SBi!$B$3:$B$28,0),MATCH(M1507,SBi!$C$2:$K$2,0))</f>
        <v>134.30000000000001</v>
      </c>
      <c r="O1507" s="16">
        <f t="shared" ca="1" si="307"/>
        <v>18.5334</v>
      </c>
      <c r="P1507" s="16" t="str">
        <f ca="1">IFERROR(INDEX(VpD!$2:$2,MATCH(H1507,VpD!$1:$1,1)),VpD!$I$2)</f>
        <v>1961-1972</v>
      </c>
      <c r="Q1507" s="1">
        <f ca="1">INDEX(VpD!$C$3:$I$27,MATCH(F1507,VpD!$B$3:$B$27,0),MATCH(P1507,VpD!$C$2:$I$2,0))</f>
        <v>143</v>
      </c>
      <c r="R1507" s="16">
        <f t="shared" ca="1" si="308"/>
        <v>19.734000000000002</v>
      </c>
      <c r="S1507" s="14">
        <f t="shared" ca="1" si="309"/>
        <v>711590.58</v>
      </c>
      <c r="T1507" s="14">
        <f t="shared" ca="1" si="310"/>
        <v>6171601.46</v>
      </c>
      <c r="U1507" s="14" t="str">
        <f t="shared" ca="1" si="311"/>
        <v>0A3F507E-1E43-32B8-E044-0003BA298018</v>
      </c>
    </row>
    <row r="1508" spans="1:21" s="14" customFormat="1" x14ac:dyDescent="0.25">
      <c r="A1508" s="14">
        <f t="shared" si="299"/>
        <v>1508</v>
      </c>
      <c r="B1508" s="14" t="str">
        <f t="shared" ca="1" si="300"/>
        <v>8F6DDBF5-F6A8-4FF7-95D7-C4E6FD81C0F3</v>
      </c>
      <c r="C1508" s="14" t="str">
        <f t="shared" ca="1" si="301"/>
        <v>Havbovej</v>
      </c>
      <c r="D1508" s="14" t="str">
        <f t="shared" ca="1" si="302"/>
        <v>12</v>
      </c>
      <c r="E1508" s="14" t="str">
        <f t="shared" ca="1" si="303"/>
        <v>6e</v>
      </c>
      <c r="F1508" s="1">
        <f t="shared" ca="1" si="304"/>
        <v>120</v>
      </c>
      <c r="G1508" s="1">
        <f t="shared" ca="1" si="305"/>
        <v>172</v>
      </c>
      <c r="H1508" s="1">
        <f t="shared" ca="1" si="306"/>
        <v>1976</v>
      </c>
      <c r="I1508" s="1" t="str">
        <f ca="1">INDEX(Relationstabel!$C$3:$K$10,MATCH(INDIRECT($A$1&amp;"J"&amp;A1508),Relationstabel!$A$3:$A$10,0),MATCH(IFERROR(VALUE(INDIRECT($A$1&amp;"K"&amp;A1508)),0),Relationstabel!$C$1:$K$1,0))</f>
        <v>Naturgas</v>
      </c>
      <c r="J1508" s="1" t="str">
        <f ca="1">INDEX(Anvendelseskode!B:B,MATCH($F1508,Anvendelseskode!$A:$A,0))</f>
        <v>Fritliggende enfamilieshus (parcelhus)</v>
      </c>
      <c r="K1508" s="1" t="str">
        <f ca="1">INDEX(Anvendelseskode!C:C,MATCH($F1508,Anvendelseskode!$A:$A,0))</f>
        <v>Parcelhuse</v>
      </c>
      <c r="L1508" s="1" t="str">
        <f ca="1">INDEX(Anvendelseskode!D:D,MATCH($F1508,Anvendelseskode!$A:$A,0))</f>
        <v>Private husholdninger</v>
      </c>
      <c r="M1508" s="1" t="str">
        <f ca="1">IFERROR(INDEX(SBi!$2:$2,MATCH(H1508,SBi!$1:$1,1)),SBi!$K$2)</f>
        <v>1973-1978</v>
      </c>
      <c r="N1508" s="1">
        <f ca="1">INDEX(SBi!$C$3:$K$28,MATCH(F1508,SBi!$B$3:$B$28,0),MATCH(M1508,SBi!$C$2:$K$2,0))</f>
        <v>119.8</v>
      </c>
      <c r="O1508" s="16">
        <f t="shared" ca="1" si="307"/>
        <v>20.605599999999999</v>
      </c>
      <c r="P1508" s="16" t="str">
        <f ca="1">IFERROR(INDEX(VpD!$2:$2,MATCH(H1508,VpD!$1:$1,1)),VpD!$I$2)</f>
        <v>1973-1978</v>
      </c>
      <c r="Q1508" s="1">
        <f ca="1">INDEX(VpD!$C$3:$I$27,MATCH(F1508,VpD!$B$3:$B$27,0),MATCH(P1508,VpD!$C$2:$I$2,0))</f>
        <v>117</v>
      </c>
      <c r="R1508" s="16">
        <f t="shared" ca="1" si="308"/>
        <v>20.123999999999999</v>
      </c>
      <c r="S1508" s="14">
        <f t="shared" ca="1" si="309"/>
        <v>713280.17</v>
      </c>
      <c r="T1508" s="14">
        <f t="shared" ca="1" si="310"/>
        <v>6168658.5899999999</v>
      </c>
      <c r="U1508" s="14" t="str">
        <f t="shared" ca="1" si="311"/>
        <v>0A3F507E-185B-32B8-E044-0003BA298018</v>
      </c>
    </row>
    <row r="1509" spans="1:21" s="14" customFormat="1" x14ac:dyDescent="0.25">
      <c r="A1509" s="14">
        <f t="shared" si="299"/>
        <v>1509</v>
      </c>
      <c r="B1509" s="14" t="str">
        <f t="shared" ca="1" si="300"/>
        <v>11E6B89A-14D3-49A7-AF0F-77CF3A703426</v>
      </c>
      <c r="C1509" s="14" t="str">
        <f t="shared" ca="1" si="301"/>
        <v>Pilehavevænge</v>
      </c>
      <c r="D1509" s="14" t="str">
        <f t="shared" ca="1" si="302"/>
        <v>89</v>
      </c>
      <c r="E1509" s="14" t="str">
        <f t="shared" ca="1" si="303"/>
        <v>10cn</v>
      </c>
      <c r="F1509" s="1">
        <f t="shared" ca="1" si="304"/>
        <v>120</v>
      </c>
      <c r="G1509" s="1">
        <f t="shared" ca="1" si="305"/>
        <v>125</v>
      </c>
      <c r="H1509" s="1">
        <f t="shared" ca="1" si="306"/>
        <v>1969</v>
      </c>
      <c r="I1509" s="1" t="str">
        <f ca="1">INDEX(Relationstabel!$C$3:$K$10,MATCH(INDIRECT($A$1&amp;"J"&amp;A1509),Relationstabel!$A$3:$A$10,0),MATCH(IFERROR(VALUE(INDIRECT($A$1&amp;"K"&amp;A1509)),0),Relationstabel!$C$1:$K$1,0))</f>
        <v>Fjernvarme/ Blokvarme</v>
      </c>
      <c r="J1509" s="1" t="str">
        <f ca="1">INDEX(Anvendelseskode!B:B,MATCH($F1509,Anvendelseskode!$A:$A,0))</f>
        <v>Fritliggende enfamilieshus (parcelhus)</v>
      </c>
      <c r="K1509" s="1" t="str">
        <f ca="1">INDEX(Anvendelseskode!C:C,MATCH($F1509,Anvendelseskode!$A:$A,0))</f>
        <v>Parcelhuse</v>
      </c>
      <c r="L1509" s="1" t="str">
        <f ca="1">INDEX(Anvendelseskode!D:D,MATCH($F1509,Anvendelseskode!$A:$A,0))</f>
        <v>Private husholdninger</v>
      </c>
      <c r="M1509" s="1" t="str">
        <f ca="1">IFERROR(INDEX(SBi!$2:$2,MATCH(H1509,SBi!$1:$1,1)),SBi!$K$2)</f>
        <v>1961-1972</v>
      </c>
      <c r="N1509" s="1">
        <f ca="1">INDEX(SBi!$C$3:$K$28,MATCH(F1509,SBi!$B$3:$B$28,0),MATCH(M1509,SBi!$C$2:$K$2,0))</f>
        <v>134.30000000000001</v>
      </c>
      <c r="O1509" s="16">
        <f t="shared" ca="1" si="307"/>
        <v>16.787500000000001</v>
      </c>
      <c r="P1509" s="16" t="str">
        <f ca="1">IFERROR(INDEX(VpD!$2:$2,MATCH(H1509,VpD!$1:$1,1)),VpD!$I$2)</f>
        <v>1961-1972</v>
      </c>
      <c r="Q1509" s="1">
        <f ca="1">INDEX(VpD!$C$3:$I$27,MATCH(F1509,VpD!$B$3:$B$27,0),MATCH(P1509,VpD!$C$2:$I$2,0))</f>
        <v>143</v>
      </c>
      <c r="R1509" s="16">
        <f t="shared" ca="1" si="308"/>
        <v>17.875</v>
      </c>
      <c r="S1509" s="14">
        <f t="shared" ca="1" si="309"/>
        <v>711219.95</v>
      </c>
      <c r="T1509" s="14">
        <f t="shared" ca="1" si="310"/>
        <v>6172016.8499999996</v>
      </c>
      <c r="U1509" s="14" t="str">
        <f t="shared" ca="1" si="311"/>
        <v>0A3F507E-1F5B-32B8-E044-0003BA298018</v>
      </c>
    </row>
    <row r="1510" spans="1:21" s="14" customFormat="1" x14ac:dyDescent="0.25">
      <c r="A1510" s="14">
        <f t="shared" si="299"/>
        <v>1510</v>
      </c>
      <c r="B1510" s="14" t="str">
        <f t="shared" ca="1" si="300"/>
        <v>00158EBD-FCCC-4850-A78F-2EFB864F91C1</v>
      </c>
      <c r="C1510" s="14" t="str">
        <f t="shared" ca="1" si="301"/>
        <v>Møllestensvej</v>
      </c>
      <c r="D1510" s="14" t="str">
        <f t="shared" ca="1" si="302"/>
        <v>13</v>
      </c>
      <c r="E1510" s="14" t="str">
        <f t="shared" ca="1" si="303"/>
        <v>7ei</v>
      </c>
      <c r="F1510" s="1">
        <f t="shared" ca="1" si="304"/>
        <v>120</v>
      </c>
      <c r="G1510" s="1">
        <f t="shared" ca="1" si="305"/>
        <v>152</v>
      </c>
      <c r="H1510" s="1">
        <f t="shared" ca="1" si="306"/>
        <v>2015</v>
      </c>
      <c r="I1510" s="1" t="str">
        <f ca="1">INDEX(Relationstabel!$C$3:$K$10,MATCH(INDIRECT($A$1&amp;"J"&amp;A1510),Relationstabel!$A$3:$A$10,0),MATCH(IFERROR(VALUE(INDIRECT($A$1&amp;"K"&amp;A1510)),0),Relationstabel!$C$1:$K$1,0))</f>
        <v>Naturgas</v>
      </c>
      <c r="J1510" s="1" t="str">
        <f ca="1">INDEX(Anvendelseskode!B:B,MATCH($F1510,Anvendelseskode!$A:$A,0))</f>
        <v>Fritliggende enfamilieshus (parcelhus)</v>
      </c>
      <c r="K1510" s="1" t="str">
        <f ca="1">INDEX(Anvendelseskode!C:C,MATCH($F1510,Anvendelseskode!$A:$A,0))</f>
        <v>Parcelhuse</v>
      </c>
      <c r="L1510" s="1" t="str">
        <f ca="1">INDEX(Anvendelseskode!D:D,MATCH($F1510,Anvendelseskode!$A:$A,0))</f>
        <v>Private husholdninger</v>
      </c>
      <c r="M1510" s="1" t="str">
        <f ca="1">IFERROR(INDEX(SBi!$2:$2,MATCH(H1510,SBi!$1:$1,1)),SBi!$K$2)</f>
        <v>Efter 2006</v>
      </c>
      <c r="N1510" s="1">
        <f ca="1">INDEX(SBi!$C$3:$K$28,MATCH(F1510,SBi!$B$3:$B$28,0),MATCH(M1510,SBi!$C$2:$K$2,0))</f>
        <v>67.3</v>
      </c>
      <c r="O1510" s="16">
        <f t="shared" ca="1" si="307"/>
        <v>10.2296</v>
      </c>
      <c r="P1510" s="16" t="str">
        <f ca="1">IFERROR(INDEX(VpD!$2:$2,MATCH(H1510,VpD!$1:$1,1)),VpD!$I$2)</f>
        <v>&gt;1998</v>
      </c>
      <c r="Q1510" s="1">
        <f ca="1">INDEX(VpD!$C$3:$I$27,MATCH(F1510,VpD!$B$3:$B$27,0),MATCH(P1510,VpD!$C$2:$I$2,0))</f>
        <v>72</v>
      </c>
      <c r="R1510" s="16">
        <f t="shared" ca="1" si="308"/>
        <v>10.944000000000001</v>
      </c>
      <c r="S1510" s="14">
        <f t="shared" ca="1" si="309"/>
        <v>711760.02</v>
      </c>
      <c r="T1510" s="14">
        <f t="shared" ca="1" si="310"/>
        <v>6170387.6900000004</v>
      </c>
      <c r="U1510" s="14" t="str">
        <f t="shared" ca="1" si="311"/>
        <v>0A3F507E-1D5C-32B8-E044-0003BA298018</v>
      </c>
    </row>
    <row r="1511" spans="1:21" s="14" customFormat="1" x14ac:dyDescent="0.25">
      <c r="A1511" s="14">
        <f t="shared" si="299"/>
        <v>1511</v>
      </c>
      <c r="B1511" s="14" t="str">
        <f t="shared" ca="1" si="300"/>
        <v>AE9893EE-F778-4073-8C6F-19ADE2C4A35D</v>
      </c>
      <c r="C1511" s="14" t="str">
        <f t="shared" ca="1" si="301"/>
        <v>Nørrebred</v>
      </c>
      <c r="D1511" s="14" t="str">
        <f t="shared" ca="1" si="302"/>
        <v>50</v>
      </c>
      <c r="E1511" s="14" t="str">
        <f t="shared" ca="1" si="303"/>
        <v>12fz</v>
      </c>
      <c r="F1511" s="1">
        <f t="shared" ca="1" si="304"/>
        <v>120</v>
      </c>
      <c r="G1511" s="1">
        <f t="shared" ca="1" si="305"/>
        <v>154</v>
      </c>
      <c r="H1511" s="1">
        <f t="shared" ca="1" si="306"/>
        <v>1971</v>
      </c>
      <c r="I1511" s="1" t="str">
        <f ca="1">INDEX(Relationstabel!$C$3:$K$10,MATCH(INDIRECT($A$1&amp;"J"&amp;A1511),Relationstabel!$A$3:$A$10,0),MATCH(IFERROR(VALUE(INDIRECT($A$1&amp;"K"&amp;A1511)),0),Relationstabel!$C$1:$K$1,0))</f>
        <v>Naturgas</v>
      </c>
      <c r="J1511" s="1" t="str">
        <f ca="1">INDEX(Anvendelseskode!B:B,MATCH($F1511,Anvendelseskode!$A:$A,0))</f>
        <v>Fritliggende enfamilieshus (parcelhus)</v>
      </c>
      <c r="K1511" s="1" t="str">
        <f ca="1">INDEX(Anvendelseskode!C:C,MATCH($F1511,Anvendelseskode!$A:$A,0))</f>
        <v>Parcelhuse</v>
      </c>
      <c r="L1511" s="1" t="str">
        <f ca="1">INDEX(Anvendelseskode!D:D,MATCH($F1511,Anvendelseskode!$A:$A,0))</f>
        <v>Private husholdninger</v>
      </c>
      <c r="M1511" s="1" t="str">
        <f ca="1">IFERROR(INDEX(SBi!$2:$2,MATCH(H1511,SBi!$1:$1,1)),SBi!$K$2)</f>
        <v>1961-1972</v>
      </c>
      <c r="N1511" s="1">
        <f ca="1">INDEX(SBi!$C$3:$K$28,MATCH(F1511,SBi!$B$3:$B$28,0),MATCH(M1511,SBi!$C$2:$K$2,0))</f>
        <v>134.30000000000001</v>
      </c>
      <c r="O1511" s="16">
        <f t="shared" ca="1" si="307"/>
        <v>20.682200000000002</v>
      </c>
      <c r="P1511" s="16" t="str">
        <f ca="1">IFERROR(INDEX(VpD!$2:$2,MATCH(H1511,VpD!$1:$1,1)),VpD!$I$2)</f>
        <v>1961-1972</v>
      </c>
      <c r="Q1511" s="1">
        <f ca="1">INDEX(VpD!$C$3:$I$27,MATCH(F1511,VpD!$B$3:$B$27,0),MATCH(P1511,VpD!$C$2:$I$2,0))</f>
        <v>143</v>
      </c>
      <c r="R1511" s="16">
        <f t="shared" ca="1" si="308"/>
        <v>22.021999999999998</v>
      </c>
      <c r="S1511" s="14">
        <f t="shared" ca="1" si="309"/>
        <v>711693.68</v>
      </c>
      <c r="T1511" s="14">
        <f t="shared" ca="1" si="310"/>
        <v>6171675.7300000004</v>
      </c>
      <c r="U1511" s="14" t="str">
        <f t="shared" ca="1" si="311"/>
        <v>0A3F507E-1E5C-32B8-E044-0003BA298018</v>
      </c>
    </row>
    <row r="1512" spans="1:21" s="14" customFormat="1" x14ac:dyDescent="0.25">
      <c r="A1512" s="14">
        <f t="shared" si="299"/>
        <v>1512</v>
      </c>
      <c r="B1512" s="14" t="str">
        <f t="shared" ca="1" si="300"/>
        <v>2D5E66F4-C753-4A81-A76F-21DD5D96B379</v>
      </c>
      <c r="C1512" s="14" t="str">
        <f t="shared" ca="1" si="301"/>
        <v>Møllestensvej</v>
      </c>
      <c r="D1512" s="14" t="str">
        <f t="shared" ca="1" si="302"/>
        <v>15</v>
      </c>
      <c r="E1512" s="14" t="str">
        <f t="shared" ca="1" si="303"/>
        <v>7ek</v>
      </c>
      <c r="F1512" s="1">
        <f t="shared" ca="1" si="304"/>
        <v>120</v>
      </c>
      <c r="G1512" s="1">
        <f t="shared" ca="1" si="305"/>
        <v>150</v>
      </c>
      <c r="H1512" s="1">
        <f t="shared" ca="1" si="306"/>
        <v>1996</v>
      </c>
      <c r="I1512" s="1" t="str">
        <f ca="1">INDEX(Relationstabel!$C$3:$K$10,MATCH(INDIRECT($A$1&amp;"J"&amp;A1512),Relationstabel!$A$3:$A$10,0),MATCH(IFERROR(VALUE(INDIRECT($A$1&amp;"K"&amp;A1512)),0),Relationstabel!$C$1:$K$1,0))</f>
        <v>Naturgas</v>
      </c>
      <c r="J1512" s="1" t="str">
        <f ca="1">INDEX(Anvendelseskode!B:B,MATCH($F1512,Anvendelseskode!$A:$A,0))</f>
        <v>Fritliggende enfamilieshus (parcelhus)</v>
      </c>
      <c r="K1512" s="1" t="str">
        <f ca="1">INDEX(Anvendelseskode!C:C,MATCH($F1512,Anvendelseskode!$A:$A,0))</f>
        <v>Parcelhuse</v>
      </c>
      <c r="L1512" s="1" t="str">
        <f ca="1">INDEX(Anvendelseskode!D:D,MATCH($F1512,Anvendelseskode!$A:$A,0))</f>
        <v>Private husholdninger</v>
      </c>
      <c r="M1512" s="1" t="str">
        <f ca="1">IFERROR(INDEX(SBi!$2:$2,MATCH(H1512,SBi!$1:$1,1)),SBi!$K$2)</f>
        <v>1979-1998</v>
      </c>
      <c r="N1512" s="1">
        <f ca="1">INDEX(SBi!$C$3:$K$28,MATCH(F1512,SBi!$B$3:$B$28,0),MATCH(M1512,SBi!$C$2:$K$2,0))</f>
        <v>105.4</v>
      </c>
      <c r="O1512" s="16">
        <f t="shared" ca="1" si="307"/>
        <v>15.81</v>
      </c>
      <c r="P1512" s="16" t="str">
        <f ca="1">IFERROR(INDEX(VpD!$2:$2,MATCH(H1512,VpD!$1:$1,1)),VpD!$I$2)</f>
        <v>1979-1998</v>
      </c>
      <c r="Q1512" s="1">
        <f ca="1">INDEX(VpD!$C$3:$I$27,MATCH(F1512,VpD!$B$3:$B$27,0),MATCH(P1512,VpD!$C$2:$I$2,0))</f>
        <v>90</v>
      </c>
      <c r="R1512" s="16">
        <f t="shared" ca="1" si="308"/>
        <v>13.5</v>
      </c>
      <c r="S1512" s="14">
        <f t="shared" ca="1" si="309"/>
        <v>711777.69</v>
      </c>
      <c r="T1512" s="14">
        <f t="shared" ca="1" si="310"/>
        <v>6170363.0599999996</v>
      </c>
      <c r="U1512" s="14" t="str">
        <f t="shared" ca="1" si="311"/>
        <v>0A3F507E-1D5E-32B8-E044-0003BA298018</v>
      </c>
    </row>
    <row r="1513" spans="1:21" s="14" customFormat="1" x14ac:dyDescent="0.25">
      <c r="A1513" s="14">
        <f t="shared" si="299"/>
        <v>1513</v>
      </c>
      <c r="B1513" s="14" t="str">
        <f t="shared" ca="1" si="300"/>
        <v>785CD20B-351C-43DA-8A1F-DCE840D54798</v>
      </c>
      <c r="C1513" s="14" t="str">
        <f t="shared" ca="1" si="301"/>
        <v>Sneglebo</v>
      </c>
      <c r="D1513" s="14" t="str">
        <f t="shared" ca="1" si="302"/>
        <v>6</v>
      </c>
      <c r="E1513" s="14" t="str">
        <f t="shared" ca="1" si="303"/>
        <v>6sz</v>
      </c>
      <c r="F1513" s="1">
        <f t="shared" ca="1" si="304"/>
        <v>130</v>
      </c>
      <c r="G1513" s="1">
        <f t="shared" ca="1" si="305"/>
        <v>112</v>
      </c>
      <c r="H1513" s="1">
        <f t="shared" ca="1" si="306"/>
        <v>1978</v>
      </c>
      <c r="I1513" s="1" t="str">
        <f ca="1">INDEX(Relationstabel!$C$3:$K$10,MATCH(INDIRECT($A$1&amp;"J"&amp;A1513),Relationstabel!$A$3:$A$10,0),MATCH(IFERROR(VALUE(INDIRECT($A$1&amp;"K"&amp;A1513)),0),Relationstabel!$C$1:$K$1,0))</f>
        <v>Fjernvarme/ Blokvarme</v>
      </c>
      <c r="J1513" s="1" t="str">
        <f ca="1">INDEX(Anvendelseskode!B:B,MATCH($F1513,Anvendelseskode!$A:$A,0))</f>
        <v>Række-, kæde-, dobbelthus (lodret adskillelse mellem enhederne)</v>
      </c>
      <c r="K1513" s="1" t="str">
        <f ca="1">INDEX(Anvendelseskode!C:C,MATCH($F1513,Anvendelseskode!$A:$A,0))</f>
        <v>Række-, kæde og dobbelthuse</v>
      </c>
      <c r="L1513" s="1" t="str">
        <f ca="1">INDEX(Anvendelseskode!D:D,MATCH($F1513,Anvendelseskode!$A:$A,0))</f>
        <v>Private husholdninger</v>
      </c>
      <c r="M1513" s="1" t="str">
        <f ca="1">IFERROR(INDEX(SBi!$2:$2,MATCH(H1513,SBi!$1:$1,1)),SBi!$K$2)</f>
        <v>1973-1978</v>
      </c>
      <c r="N1513" s="1">
        <f ca="1">INDEX(SBi!$C$3:$K$28,MATCH(F1513,SBi!$B$3:$B$28,0),MATCH(M1513,SBi!$C$2:$K$2,0))</f>
        <v>112.6</v>
      </c>
      <c r="O1513" s="16">
        <f t="shared" ca="1" si="307"/>
        <v>12.611199999999998</v>
      </c>
      <c r="P1513" s="16" t="str">
        <f ca="1">IFERROR(INDEX(VpD!$2:$2,MATCH(H1513,VpD!$1:$1,1)),VpD!$I$2)</f>
        <v>1973-1978</v>
      </c>
      <c r="Q1513" s="1">
        <f ca="1">INDEX(VpD!$C$3:$I$27,MATCH(F1513,VpD!$B$3:$B$27,0),MATCH(P1513,VpD!$C$2:$I$2,0))</f>
        <v>98</v>
      </c>
      <c r="R1513" s="16">
        <f t="shared" ca="1" si="308"/>
        <v>10.976000000000001</v>
      </c>
      <c r="S1513" s="14">
        <f t="shared" ca="1" si="309"/>
        <v>713774.97</v>
      </c>
      <c r="T1513" s="14">
        <f t="shared" ca="1" si="310"/>
        <v>6169535.75</v>
      </c>
      <c r="U1513" s="14" t="str">
        <f t="shared" ca="1" si="311"/>
        <v>0A3F507E-215E-32B8-E044-0003BA298018</v>
      </c>
    </row>
    <row r="1514" spans="1:21" s="14" customFormat="1" x14ac:dyDescent="0.25">
      <c r="A1514" s="14">
        <f t="shared" si="299"/>
        <v>1514</v>
      </c>
      <c r="B1514" s="14" t="str">
        <f t="shared" ca="1" si="300"/>
        <v>7ECA701A-2EF1-4F70-841A-246BC4DCB83B</v>
      </c>
      <c r="C1514" s="14" t="str">
        <f t="shared" ca="1" si="301"/>
        <v>Vejlegårdsparken</v>
      </c>
      <c r="D1514" s="14" t="str">
        <f t="shared" ca="1" si="302"/>
        <v>70</v>
      </c>
      <c r="E1514" s="14" t="str">
        <f t="shared" ca="1" si="303"/>
        <v>3æ</v>
      </c>
      <c r="F1514" s="1">
        <f t="shared" ca="1" si="304"/>
        <v>140</v>
      </c>
      <c r="G1514" s="1">
        <f t="shared" ca="1" si="305"/>
        <v>1578</v>
      </c>
      <c r="H1514" s="1">
        <f t="shared" ca="1" si="306"/>
        <v>1966</v>
      </c>
      <c r="I1514" s="1" t="str">
        <f ca="1">INDEX(Relationstabel!$C$3:$K$10,MATCH(INDIRECT($A$1&amp;"J"&amp;A1514),Relationstabel!$A$3:$A$10,0),MATCH(IFERROR(VALUE(INDIRECT($A$1&amp;"K"&amp;A1514)),0),Relationstabel!$C$1:$K$1,0))</f>
        <v>Fjernvarme/ Blokvarme</v>
      </c>
      <c r="J1514" s="1" t="str">
        <f ca="1">INDEX(Anvendelseskode!B:B,MATCH($F1514,Anvendelseskode!$A:$A,0))</f>
        <v>Etageboligbebyggelse</v>
      </c>
      <c r="K1514" s="1" t="str">
        <f ca="1">INDEX(Anvendelseskode!C:C,MATCH($F1514,Anvendelseskode!$A:$A,0))</f>
        <v>Etageboligbebyggelse</v>
      </c>
      <c r="L1514" s="1" t="str">
        <f ca="1">INDEX(Anvendelseskode!D:D,MATCH($F1514,Anvendelseskode!$A:$A,0))</f>
        <v>Private husholdninger</v>
      </c>
      <c r="M1514" s="1" t="str">
        <f ca="1">IFERROR(INDEX(SBi!$2:$2,MATCH(H1514,SBi!$1:$1,1)),SBi!$K$2)</f>
        <v>1961-1972</v>
      </c>
      <c r="N1514" s="1">
        <f ca="1">INDEX(SBi!$C$3:$K$28,MATCH(F1514,SBi!$B$3:$B$28,0),MATCH(M1514,SBi!$C$2:$K$2,0))</f>
        <v>132.30000000000001</v>
      </c>
      <c r="O1514" s="16">
        <f t="shared" ca="1" si="307"/>
        <v>208.76940000000002</v>
      </c>
      <c r="P1514" s="16" t="str">
        <f ca="1">IFERROR(INDEX(VpD!$2:$2,MATCH(H1514,VpD!$1:$1,1)),VpD!$I$2)</f>
        <v>1961-1972</v>
      </c>
      <c r="Q1514" s="1">
        <f ca="1">INDEX(VpD!$C$3:$I$27,MATCH(F1514,VpD!$B$3:$B$27,0),MATCH(P1514,VpD!$C$2:$I$2,0))</f>
        <v>126</v>
      </c>
      <c r="R1514" s="16">
        <f t="shared" ca="1" si="308"/>
        <v>198.828</v>
      </c>
      <c r="S1514" s="14">
        <f t="shared" ca="1" si="309"/>
        <v>712839.85</v>
      </c>
      <c r="T1514" s="14">
        <f t="shared" ca="1" si="310"/>
        <v>6169499.9800000004</v>
      </c>
      <c r="U1514" s="14" t="str">
        <f t="shared" ca="1" si="311"/>
        <v>0A3F507E-245E-32B8-E044-0003BA298018</v>
      </c>
    </row>
    <row r="1515" spans="1:21" s="14" customFormat="1" x14ac:dyDescent="0.25">
      <c r="A1515" s="14">
        <f t="shared" si="299"/>
        <v>1515</v>
      </c>
      <c r="B1515" s="14" t="str">
        <f t="shared" ca="1" si="300"/>
        <v>87C48A91-62B6-48DD-B40A-A4C40129615A</v>
      </c>
      <c r="C1515" s="14" t="str">
        <f t="shared" ca="1" si="301"/>
        <v>Skærsøvej</v>
      </c>
      <c r="D1515" s="14" t="str">
        <f t="shared" ca="1" si="302"/>
        <v>17</v>
      </c>
      <c r="E1515" s="14" t="str">
        <f t="shared" ca="1" si="303"/>
        <v>18nl</v>
      </c>
      <c r="F1515" s="1">
        <f t="shared" ca="1" si="304"/>
        <v>130</v>
      </c>
      <c r="G1515" s="1">
        <f t="shared" ca="1" si="305"/>
        <v>88</v>
      </c>
      <c r="H1515" s="1">
        <f t="shared" ca="1" si="306"/>
        <v>1982</v>
      </c>
      <c r="I1515" s="1" t="str">
        <f ca="1">INDEX(Relationstabel!$C$3:$K$10,MATCH(INDIRECT($A$1&amp;"J"&amp;A1515),Relationstabel!$A$3:$A$10,0),MATCH(IFERROR(VALUE(INDIRECT($A$1&amp;"K"&amp;A1515)),0),Relationstabel!$C$1:$K$1,0))</f>
        <v>Naturgas</v>
      </c>
      <c r="J1515" s="1" t="str">
        <f ca="1">INDEX(Anvendelseskode!B:B,MATCH($F1515,Anvendelseskode!$A:$A,0))</f>
        <v>Række-, kæde-, dobbelthus (lodret adskillelse mellem enhederne)</v>
      </c>
      <c r="K1515" s="1" t="str">
        <f ca="1">INDEX(Anvendelseskode!C:C,MATCH($F1515,Anvendelseskode!$A:$A,0))</f>
        <v>Række-, kæde og dobbelthuse</v>
      </c>
      <c r="L1515" s="1" t="str">
        <f ca="1">INDEX(Anvendelseskode!D:D,MATCH($F1515,Anvendelseskode!$A:$A,0))</f>
        <v>Private husholdninger</v>
      </c>
      <c r="M1515" s="1" t="str">
        <f ca="1">IFERROR(INDEX(SBi!$2:$2,MATCH(H1515,SBi!$1:$1,1)),SBi!$K$2)</f>
        <v>1979-1998</v>
      </c>
      <c r="N1515" s="1">
        <f ca="1">INDEX(SBi!$C$3:$K$28,MATCH(F1515,SBi!$B$3:$B$28,0),MATCH(M1515,SBi!$C$2:$K$2,0))</f>
        <v>96.8</v>
      </c>
      <c r="O1515" s="16">
        <f t="shared" ca="1" si="307"/>
        <v>8.5183999999999997</v>
      </c>
      <c r="P1515" s="16" t="str">
        <f ca="1">IFERROR(INDEX(VpD!$2:$2,MATCH(H1515,VpD!$1:$1,1)),VpD!$I$2)</f>
        <v>1979-1998</v>
      </c>
      <c r="Q1515" s="1">
        <f ca="1">INDEX(VpD!$C$3:$I$27,MATCH(F1515,VpD!$B$3:$B$27,0),MATCH(P1515,VpD!$C$2:$I$2,0))</f>
        <v>74</v>
      </c>
      <c r="R1515" s="16">
        <f t="shared" ca="1" si="308"/>
        <v>6.5119999999999996</v>
      </c>
      <c r="S1515" s="14">
        <f t="shared" ca="1" si="309"/>
        <v>713530.31</v>
      </c>
      <c r="T1515" s="14">
        <f t="shared" ca="1" si="310"/>
        <v>6168911.9100000001</v>
      </c>
      <c r="U1515" s="14" t="str">
        <f t="shared" ca="1" si="311"/>
        <v>0A3F507E-214D-32B8-E044-0003BA298018</v>
      </c>
    </row>
    <row r="1516" spans="1:21" s="14" customFormat="1" x14ac:dyDescent="0.25">
      <c r="A1516" s="14">
        <f t="shared" si="299"/>
        <v>1516</v>
      </c>
      <c r="B1516" s="14" t="str">
        <f t="shared" ca="1" si="300"/>
        <v>A46943CF-7733-494D-B7FA-01A77897AB61</v>
      </c>
      <c r="C1516" s="14" t="str">
        <f t="shared" ca="1" si="301"/>
        <v>Syvhøjvænge</v>
      </c>
      <c r="D1516" s="14" t="str">
        <f t="shared" ca="1" si="302"/>
        <v>24</v>
      </c>
      <c r="E1516" s="14" t="str">
        <f t="shared" ca="1" si="303"/>
        <v>16bm</v>
      </c>
      <c r="F1516" s="1">
        <f t="shared" ca="1" si="304"/>
        <v>120</v>
      </c>
      <c r="G1516" s="1">
        <f t="shared" ca="1" si="305"/>
        <v>135</v>
      </c>
      <c r="H1516" s="1">
        <f t="shared" ca="1" si="306"/>
        <v>1989</v>
      </c>
      <c r="I1516" s="1" t="str">
        <f ca="1">INDEX(Relationstabel!$C$3:$K$10,MATCH(INDIRECT($A$1&amp;"J"&amp;A1516),Relationstabel!$A$3:$A$10,0),MATCH(IFERROR(VALUE(INDIRECT($A$1&amp;"K"&amp;A1516)),0),Relationstabel!$C$1:$K$1,0))</f>
        <v>Naturgas</v>
      </c>
      <c r="J1516" s="1" t="str">
        <f ca="1">INDEX(Anvendelseskode!B:B,MATCH($F1516,Anvendelseskode!$A:$A,0))</f>
        <v>Fritliggende enfamilieshus (parcelhus)</v>
      </c>
      <c r="K1516" s="1" t="str">
        <f ca="1">INDEX(Anvendelseskode!C:C,MATCH($F1516,Anvendelseskode!$A:$A,0))</f>
        <v>Parcelhuse</v>
      </c>
      <c r="L1516" s="1" t="str">
        <f ca="1">INDEX(Anvendelseskode!D:D,MATCH($F1516,Anvendelseskode!$A:$A,0))</f>
        <v>Private husholdninger</v>
      </c>
      <c r="M1516" s="1" t="str">
        <f ca="1">IFERROR(INDEX(SBi!$2:$2,MATCH(H1516,SBi!$1:$1,1)),SBi!$K$2)</f>
        <v>1979-1998</v>
      </c>
      <c r="N1516" s="1">
        <f ca="1">INDEX(SBi!$C$3:$K$28,MATCH(F1516,SBi!$B$3:$B$28,0),MATCH(M1516,SBi!$C$2:$K$2,0))</f>
        <v>105.4</v>
      </c>
      <c r="O1516" s="16">
        <f t="shared" ca="1" si="307"/>
        <v>14.228999999999999</v>
      </c>
      <c r="P1516" s="16" t="str">
        <f ca="1">IFERROR(INDEX(VpD!$2:$2,MATCH(H1516,VpD!$1:$1,1)),VpD!$I$2)</f>
        <v>1979-1998</v>
      </c>
      <c r="Q1516" s="1">
        <f ca="1">INDEX(VpD!$C$3:$I$27,MATCH(F1516,VpD!$B$3:$B$27,0),MATCH(P1516,VpD!$C$2:$I$2,0))</f>
        <v>90</v>
      </c>
      <c r="R1516" s="16">
        <f t="shared" ca="1" si="308"/>
        <v>12.15</v>
      </c>
      <c r="S1516" s="14">
        <f t="shared" ca="1" si="309"/>
        <v>712106.52</v>
      </c>
      <c r="T1516" s="14">
        <f t="shared" ca="1" si="310"/>
        <v>6171683.4699999997</v>
      </c>
      <c r="U1516" s="14" t="str">
        <f t="shared" ca="1" si="311"/>
        <v>0A3F507E-224D-32B8-E044-0003BA298018</v>
      </c>
    </row>
    <row r="1517" spans="1:21" s="14" customFormat="1" x14ac:dyDescent="0.25">
      <c r="A1517" s="14">
        <f t="shared" si="299"/>
        <v>1517</v>
      </c>
      <c r="B1517" s="14" t="str">
        <f t="shared" ca="1" si="300"/>
        <v>365D8970-BC8F-45B8-8F94-F1FB221749BA</v>
      </c>
      <c r="C1517" s="14" t="str">
        <f t="shared" ca="1" si="301"/>
        <v>Skærsøvej</v>
      </c>
      <c r="D1517" s="14" t="str">
        <f t="shared" ca="1" si="302"/>
        <v>31</v>
      </c>
      <c r="E1517" s="14" t="str">
        <f t="shared" ca="1" si="303"/>
        <v>18mt</v>
      </c>
      <c r="F1517" s="1">
        <f t="shared" ca="1" si="304"/>
        <v>120</v>
      </c>
      <c r="G1517" s="1">
        <f t="shared" ca="1" si="305"/>
        <v>145</v>
      </c>
      <c r="H1517" s="1">
        <f t="shared" ca="1" si="306"/>
        <v>1999</v>
      </c>
      <c r="I1517" s="1" t="str">
        <f ca="1">INDEX(Relationstabel!$C$3:$K$10,MATCH(INDIRECT($A$1&amp;"J"&amp;A1517),Relationstabel!$A$3:$A$10,0),MATCH(IFERROR(VALUE(INDIRECT($A$1&amp;"K"&amp;A1517)),0),Relationstabel!$C$1:$K$1,0))</f>
        <v>Naturgas</v>
      </c>
      <c r="J1517" s="1" t="str">
        <f ca="1">INDEX(Anvendelseskode!B:B,MATCH($F1517,Anvendelseskode!$A:$A,0))</f>
        <v>Fritliggende enfamilieshus (parcelhus)</v>
      </c>
      <c r="K1517" s="1" t="str">
        <f ca="1">INDEX(Anvendelseskode!C:C,MATCH($F1517,Anvendelseskode!$A:$A,0))</f>
        <v>Parcelhuse</v>
      </c>
      <c r="L1517" s="1" t="str">
        <f ca="1">INDEX(Anvendelseskode!D:D,MATCH($F1517,Anvendelseskode!$A:$A,0))</f>
        <v>Private husholdninger</v>
      </c>
      <c r="M1517" s="1" t="str">
        <f ca="1">IFERROR(INDEX(SBi!$2:$2,MATCH(H1517,SBi!$1:$1,1)),SBi!$K$2)</f>
        <v>1999-2006</v>
      </c>
      <c r="N1517" s="1">
        <f ca="1">INDEX(SBi!$C$3:$K$28,MATCH(F1517,SBi!$B$3:$B$28,0),MATCH(M1517,SBi!$C$2:$K$2,0))</f>
        <v>83.9</v>
      </c>
      <c r="O1517" s="16">
        <f t="shared" ca="1" si="307"/>
        <v>12.1655</v>
      </c>
      <c r="P1517" s="16" t="str">
        <f ca="1">IFERROR(INDEX(VpD!$2:$2,MATCH(H1517,VpD!$1:$1,1)),VpD!$I$2)</f>
        <v>&gt;1998</v>
      </c>
      <c r="Q1517" s="1">
        <f ca="1">INDEX(VpD!$C$3:$I$27,MATCH(F1517,VpD!$B$3:$B$27,0),MATCH(P1517,VpD!$C$2:$I$2,0))</f>
        <v>72</v>
      </c>
      <c r="R1517" s="16">
        <f t="shared" ca="1" si="308"/>
        <v>10.44</v>
      </c>
      <c r="S1517" s="14">
        <f t="shared" ca="1" si="309"/>
        <v>713444.29</v>
      </c>
      <c r="T1517" s="14">
        <f t="shared" ca="1" si="310"/>
        <v>6168959.9299999997</v>
      </c>
      <c r="U1517" s="14" t="str">
        <f t="shared" ca="1" si="311"/>
        <v>0A3F507E-2158-32B8-E044-0003BA298018</v>
      </c>
    </row>
    <row r="1518" spans="1:21" s="14" customFormat="1" x14ac:dyDescent="0.25">
      <c r="A1518" s="14">
        <f t="shared" si="299"/>
        <v>1518</v>
      </c>
      <c r="B1518" s="14" t="str">
        <f t="shared" ca="1" si="300"/>
        <v>B82731DD-CE99-42E8-83F0-B86112BAF4BC</v>
      </c>
      <c r="C1518" s="14" t="str">
        <f t="shared" ca="1" si="301"/>
        <v>Syvhøjvænge</v>
      </c>
      <c r="D1518" s="14" t="str">
        <f t="shared" ca="1" si="302"/>
        <v>35</v>
      </c>
      <c r="E1518" s="14" t="str">
        <f t="shared" ca="1" si="303"/>
        <v>12ez</v>
      </c>
      <c r="F1518" s="1">
        <f t="shared" ca="1" si="304"/>
        <v>120</v>
      </c>
      <c r="G1518" s="1">
        <f t="shared" ca="1" si="305"/>
        <v>152</v>
      </c>
      <c r="H1518" s="1">
        <f t="shared" ca="1" si="306"/>
        <v>1970</v>
      </c>
      <c r="I1518" s="1" t="str">
        <f ca="1">INDEX(Relationstabel!$C$3:$K$10,MATCH(INDIRECT($A$1&amp;"J"&amp;A1518),Relationstabel!$A$3:$A$10,0),MATCH(IFERROR(VALUE(INDIRECT($A$1&amp;"K"&amp;A1518)),0),Relationstabel!$C$1:$K$1,0))</f>
        <v>Naturgas</v>
      </c>
      <c r="J1518" s="1" t="str">
        <f ca="1">INDEX(Anvendelseskode!B:B,MATCH($F1518,Anvendelseskode!$A:$A,0))</f>
        <v>Fritliggende enfamilieshus (parcelhus)</v>
      </c>
      <c r="K1518" s="1" t="str">
        <f ca="1">INDEX(Anvendelseskode!C:C,MATCH($F1518,Anvendelseskode!$A:$A,0))</f>
        <v>Parcelhuse</v>
      </c>
      <c r="L1518" s="1" t="str">
        <f ca="1">INDEX(Anvendelseskode!D:D,MATCH($F1518,Anvendelseskode!$A:$A,0))</f>
        <v>Private husholdninger</v>
      </c>
      <c r="M1518" s="1" t="str">
        <f ca="1">IFERROR(INDEX(SBi!$2:$2,MATCH(H1518,SBi!$1:$1,1)),SBi!$K$2)</f>
        <v>1961-1972</v>
      </c>
      <c r="N1518" s="1">
        <f ca="1">INDEX(SBi!$C$3:$K$28,MATCH(F1518,SBi!$B$3:$B$28,0),MATCH(M1518,SBi!$C$2:$K$2,0))</f>
        <v>134.30000000000001</v>
      </c>
      <c r="O1518" s="16">
        <f t="shared" ca="1" si="307"/>
        <v>20.413600000000002</v>
      </c>
      <c r="P1518" s="16" t="str">
        <f ca="1">IFERROR(INDEX(VpD!$2:$2,MATCH(H1518,VpD!$1:$1,1)),VpD!$I$2)</f>
        <v>1961-1972</v>
      </c>
      <c r="Q1518" s="1">
        <f ca="1">INDEX(VpD!$C$3:$I$27,MATCH(F1518,VpD!$B$3:$B$27,0),MATCH(P1518,VpD!$C$2:$I$2,0))</f>
        <v>143</v>
      </c>
      <c r="R1518" s="16">
        <f t="shared" ca="1" si="308"/>
        <v>21.736000000000001</v>
      </c>
      <c r="S1518" s="14">
        <f t="shared" ca="1" si="309"/>
        <v>711860.05</v>
      </c>
      <c r="T1518" s="14">
        <f t="shared" ca="1" si="310"/>
        <v>6171700.3099999996</v>
      </c>
      <c r="U1518" s="14" t="str">
        <f t="shared" ca="1" si="311"/>
        <v>0A3F507E-2258-32B8-E044-0003BA298018</v>
      </c>
    </row>
    <row r="1519" spans="1:21" s="14" customFormat="1" x14ac:dyDescent="0.25">
      <c r="A1519" s="14">
        <f t="shared" si="299"/>
        <v>1519</v>
      </c>
      <c r="B1519" s="14" t="str">
        <f t="shared" ca="1" si="300"/>
        <v>61712DE3-3EBD-48B5-9BCD-B24CE277836E</v>
      </c>
      <c r="C1519" s="14" t="str">
        <f t="shared" ca="1" si="301"/>
        <v>Kløverbo</v>
      </c>
      <c r="D1519" s="14" t="str">
        <f t="shared" ca="1" si="302"/>
        <v>12</v>
      </c>
      <c r="E1519" s="14" t="str">
        <f t="shared" ca="1" si="303"/>
        <v>6xf</v>
      </c>
      <c r="F1519" s="1">
        <f t="shared" ca="1" si="304"/>
        <v>130</v>
      </c>
      <c r="G1519" s="1">
        <f t="shared" ca="1" si="305"/>
        <v>109</v>
      </c>
      <c r="H1519" s="1">
        <f t="shared" ca="1" si="306"/>
        <v>1978</v>
      </c>
      <c r="I1519" s="1" t="str">
        <f ca="1">INDEX(Relationstabel!$C$3:$K$10,MATCH(INDIRECT($A$1&amp;"J"&amp;A1519),Relationstabel!$A$3:$A$10,0),MATCH(IFERROR(VALUE(INDIRECT($A$1&amp;"K"&amp;A1519)),0),Relationstabel!$C$1:$K$1,0))</f>
        <v>Fjernvarme/ Blokvarme</v>
      </c>
      <c r="J1519" s="1" t="str">
        <f ca="1">INDEX(Anvendelseskode!B:B,MATCH($F1519,Anvendelseskode!$A:$A,0))</f>
        <v>Række-, kæde-, dobbelthus (lodret adskillelse mellem enhederne)</v>
      </c>
      <c r="K1519" s="1" t="str">
        <f ca="1">INDEX(Anvendelseskode!C:C,MATCH($F1519,Anvendelseskode!$A:$A,0))</f>
        <v>Række-, kæde og dobbelthuse</v>
      </c>
      <c r="L1519" s="1" t="str">
        <f ca="1">INDEX(Anvendelseskode!D:D,MATCH($F1519,Anvendelseskode!$A:$A,0))</f>
        <v>Private husholdninger</v>
      </c>
      <c r="M1519" s="1" t="str">
        <f ca="1">IFERROR(INDEX(SBi!$2:$2,MATCH(H1519,SBi!$1:$1,1)),SBi!$K$2)</f>
        <v>1973-1978</v>
      </c>
      <c r="N1519" s="1">
        <f ca="1">INDEX(SBi!$C$3:$K$28,MATCH(F1519,SBi!$B$3:$B$28,0),MATCH(M1519,SBi!$C$2:$K$2,0))</f>
        <v>112.6</v>
      </c>
      <c r="O1519" s="16">
        <f t="shared" ca="1" si="307"/>
        <v>12.273399999999999</v>
      </c>
      <c r="P1519" s="16" t="str">
        <f ca="1">IFERROR(INDEX(VpD!$2:$2,MATCH(H1519,VpD!$1:$1,1)),VpD!$I$2)</f>
        <v>1973-1978</v>
      </c>
      <c r="Q1519" s="1">
        <f ca="1">INDEX(VpD!$C$3:$I$27,MATCH(F1519,VpD!$B$3:$B$27,0),MATCH(P1519,VpD!$C$2:$I$2,0))</f>
        <v>98</v>
      </c>
      <c r="R1519" s="16">
        <f t="shared" ca="1" si="308"/>
        <v>10.682</v>
      </c>
      <c r="S1519" s="14">
        <f t="shared" ca="1" si="309"/>
        <v>713443.9</v>
      </c>
      <c r="T1519" s="14">
        <f t="shared" ca="1" si="310"/>
        <v>6169721.7800000003</v>
      </c>
      <c r="U1519" s="14" t="str">
        <f t="shared" ca="1" si="311"/>
        <v>0A3F507E-1B5C-32B8-E044-0003BA298018</v>
      </c>
    </row>
    <row r="1520" spans="1:21" s="14" customFormat="1" x14ac:dyDescent="0.25">
      <c r="A1520" s="14">
        <f t="shared" si="299"/>
        <v>1520</v>
      </c>
      <c r="B1520" s="14" t="str">
        <f t="shared" ca="1" si="300"/>
        <v>13564BAC-28CA-43E3-A05F-5C783F0F3904</v>
      </c>
      <c r="C1520" s="14" t="str">
        <f t="shared" ca="1" si="301"/>
        <v>Rendsagervej</v>
      </c>
      <c r="D1520" s="14" t="str">
        <f t="shared" ca="1" si="302"/>
        <v>283</v>
      </c>
      <c r="E1520" s="14" t="str">
        <f t="shared" ca="1" si="303"/>
        <v>9kc</v>
      </c>
      <c r="F1520" s="1">
        <f t="shared" ca="1" si="304"/>
        <v>120</v>
      </c>
      <c r="G1520" s="1">
        <f t="shared" ca="1" si="305"/>
        <v>109</v>
      </c>
      <c r="H1520" s="1">
        <f t="shared" ca="1" si="306"/>
        <v>1973</v>
      </c>
      <c r="I1520" s="1" t="str">
        <f ca="1">INDEX(Relationstabel!$C$3:$K$10,MATCH(INDIRECT($A$1&amp;"J"&amp;A1520),Relationstabel!$A$3:$A$10,0),MATCH(IFERROR(VALUE(INDIRECT($A$1&amp;"K"&amp;A1520)),0),Relationstabel!$C$1:$K$1,0))</f>
        <v>Naturgas</v>
      </c>
      <c r="J1520" s="1" t="str">
        <f ca="1">INDEX(Anvendelseskode!B:B,MATCH($F1520,Anvendelseskode!$A:$A,0))</f>
        <v>Fritliggende enfamilieshus (parcelhus)</v>
      </c>
      <c r="K1520" s="1" t="str">
        <f ca="1">INDEX(Anvendelseskode!C:C,MATCH($F1520,Anvendelseskode!$A:$A,0))</f>
        <v>Parcelhuse</v>
      </c>
      <c r="L1520" s="1" t="str">
        <f ca="1">INDEX(Anvendelseskode!D:D,MATCH($F1520,Anvendelseskode!$A:$A,0))</f>
        <v>Private husholdninger</v>
      </c>
      <c r="M1520" s="1" t="str">
        <f ca="1">IFERROR(INDEX(SBi!$2:$2,MATCH(H1520,SBi!$1:$1,1)),SBi!$K$2)</f>
        <v>1973-1978</v>
      </c>
      <c r="N1520" s="1">
        <f ca="1">INDEX(SBi!$C$3:$K$28,MATCH(F1520,SBi!$B$3:$B$28,0),MATCH(M1520,SBi!$C$2:$K$2,0))</f>
        <v>119.8</v>
      </c>
      <c r="O1520" s="16">
        <f t="shared" ca="1" si="307"/>
        <v>13.058199999999999</v>
      </c>
      <c r="P1520" s="16" t="str">
        <f ca="1">IFERROR(INDEX(VpD!$2:$2,MATCH(H1520,VpD!$1:$1,1)),VpD!$I$2)</f>
        <v>1973-1978</v>
      </c>
      <c r="Q1520" s="1">
        <f ca="1">INDEX(VpD!$C$3:$I$27,MATCH(F1520,VpD!$B$3:$B$27,0),MATCH(P1520,VpD!$C$2:$I$2,0))</f>
        <v>117</v>
      </c>
      <c r="R1520" s="16">
        <f t="shared" ca="1" si="308"/>
        <v>12.753</v>
      </c>
      <c r="S1520" s="14">
        <f t="shared" ca="1" si="309"/>
        <v>710740.03</v>
      </c>
      <c r="T1520" s="14">
        <f t="shared" ca="1" si="310"/>
        <v>6172049.2999999998</v>
      </c>
      <c r="U1520" s="14" t="str">
        <f t="shared" ca="1" si="311"/>
        <v>0A3F507E-205F-32B8-E044-0003BA298018</v>
      </c>
    </row>
    <row r="1521" spans="1:21" s="14" customFormat="1" x14ac:dyDescent="0.25">
      <c r="A1521" s="14">
        <f t="shared" si="299"/>
        <v>1521</v>
      </c>
      <c r="B1521" s="14" t="str">
        <f t="shared" ca="1" si="300"/>
        <v>F5B9E186-5987-4E7B-8673-7A9059F9D482</v>
      </c>
      <c r="C1521" s="14" t="str">
        <f t="shared" ca="1" si="301"/>
        <v>Bjørnebo</v>
      </c>
      <c r="D1521" s="14" t="str">
        <f t="shared" ca="1" si="302"/>
        <v>47</v>
      </c>
      <c r="E1521" s="14" t="str">
        <f t="shared" ca="1" si="303"/>
        <v>6næ</v>
      </c>
      <c r="F1521" s="1">
        <f t="shared" ca="1" si="304"/>
        <v>130</v>
      </c>
      <c r="G1521" s="1">
        <f t="shared" ca="1" si="305"/>
        <v>102</v>
      </c>
      <c r="H1521" s="1">
        <f t="shared" ca="1" si="306"/>
        <v>1977</v>
      </c>
      <c r="I1521" s="1" t="str">
        <f ca="1">INDEX(Relationstabel!$C$3:$K$10,MATCH(INDIRECT($A$1&amp;"J"&amp;A1521),Relationstabel!$A$3:$A$10,0),MATCH(IFERROR(VALUE(INDIRECT($A$1&amp;"K"&amp;A1521)),0),Relationstabel!$C$1:$K$1,0))</f>
        <v>Fjernvarme/ Blokvarme</v>
      </c>
      <c r="J1521" s="1" t="str">
        <f ca="1">INDEX(Anvendelseskode!B:B,MATCH($F1521,Anvendelseskode!$A:$A,0))</f>
        <v>Række-, kæde-, dobbelthus (lodret adskillelse mellem enhederne)</v>
      </c>
      <c r="K1521" s="1" t="str">
        <f ca="1">INDEX(Anvendelseskode!C:C,MATCH($F1521,Anvendelseskode!$A:$A,0))</f>
        <v>Række-, kæde og dobbelthuse</v>
      </c>
      <c r="L1521" s="1" t="str">
        <f ca="1">INDEX(Anvendelseskode!D:D,MATCH($F1521,Anvendelseskode!$A:$A,0))</f>
        <v>Private husholdninger</v>
      </c>
      <c r="M1521" s="1" t="str">
        <f ca="1">IFERROR(INDEX(SBi!$2:$2,MATCH(H1521,SBi!$1:$1,1)),SBi!$K$2)</f>
        <v>1973-1978</v>
      </c>
      <c r="N1521" s="1">
        <f ca="1">INDEX(SBi!$C$3:$K$28,MATCH(F1521,SBi!$B$3:$B$28,0),MATCH(M1521,SBi!$C$2:$K$2,0))</f>
        <v>112.6</v>
      </c>
      <c r="O1521" s="16">
        <f t="shared" ca="1" si="307"/>
        <v>11.485199999999999</v>
      </c>
      <c r="P1521" s="16" t="str">
        <f ca="1">IFERROR(INDEX(VpD!$2:$2,MATCH(H1521,VpD!$1:$1,1)),VpD!$I$2)</f>
        <v>1973-1978</v>
      </c>
      <c r="Q1521" s="1">
        <f ca="1">INDEX(VpD!$C$3:$I$27,MATCH(F1521,VpD!$B$3:$B$27,0),MATCH(P1521,VpD!$C$2:$I$2,0))</f>
        <v>98</v>
      </c>
      <c r="R1521" s="16">
        <f t="shared" ca="1" si="308"/>
        <v>9.9960000000000004</v>
      </c>
      <c r="S1521" s="14">
        <f t="shared" ca="1" si="309"/>
        <v>713513.96</v>
      </c>
      <c r="T1521" s="14">
        <f t="shared" ca="1" si="310"/>
        <v>6169567.5800000001</v>
      </c>
      <c r="U1521" s="14" t="str">
        <f t="shared" ca="1" si="311"/>
        <v>0A3F507E-1565-32B8-E044-0003BA298018</v>
      </c>
    </row>
    <row r="1522" spans="1:21" s="14" customFormat="1" x14ac:dyDescent="0.25">
      <c r="A1522" s="14">
        <f t="shared" si="299"/>
        <v>1522</v>
      </c>
      <c r="B1522" s="14" t="str">
        <f t="shared" ca="1" si="300"/>
        <v>53FE972A-D2BE-4521-A39C-502B0390E7FD</v>
      </c>
      <c r="C1522" s="14" t="str">
        <f t="shared" ca="1" si="301"/>
        <v>Egernbo</v>
      </c>
      <c r="D1522" s="14" t="str">
        <f t="shared" ca="1" si="302"/>
        <v>12</v>
      </c>
      <c r="E1522" s="14" t="str">
        <f t="shared" ca="1" si="303"/>
        <v>6qm</v>
      </c>
      <c r="F1522" s="1">
        <f t="shared" ca="1" si="304"/>
        <v>130</v>
      </c>
      <c r="G1522" s="1">
        <f t="shared" ca="1" si="305"/>
        <v>102</v>
      </c>
      <c r="H1522" s="1">
        <f t="shared" ca="1" si="306"/>
        <v>1977</v>
      </c>
      <c r="I1522" s="1" t="str">
        <f ca="1">INDEX(Relationstabel!$C$3:$K$10,MATCH(INDIRECT($A$1&amp;"J"&amp;A1522),Relationstabel!$A$3:$A$10,0),MATCH(IFERROR(VALUE(INDIRECT($A$1&amp;"K"&amp;A1522)),0),Relationstabel!$C$1:$K$1,0))</f>
        <v>Fjernvarme/ Blokvarme</v>
      </c>
      <c r="J1522" s="1" t="str">
        <f ca="1">INDEX(Anvendelseskode!B:B,MATCH($F1522,Anvendelseskode!$A:$A,0))</f>
        <v>Række-, kæde-, dobbelthus (lodret adskillelse mellem enhederne)</v>
      </c>
      <c r="K1522" s="1" t="str">
        <f ca="1">INDEX(Anvendelseskode!C:C,MATCH($F1522,Anvendelseskode!$A:$A,0))</f>
        <v>Række-, kæde og dobbelthuse</v>
      </c>
      <c r="L1522" s="1" t="str">
        <f ca="1">INDEX(Anvendelseskode!D:D,MATCH($F1522,Anvendelseskode!$A:$A,0))</f>
        <v>Private husholdninger</v>
      </c>
      <c r="M1522" s="1" t="str">
        <f ca="1">IFERROR(INDEX(SBi!$2:$2,MATCH(H1522,SBi!$1:$1,1)),SBi!$K$2)</f>
        <v>1973-1978</v>
      </c>
      <c r="N1522" s="1">
        <f ca="1">INDEX(SBi!$C$3:$K$28,MATCH(F1522,SBi!$B$3:$B$28,0),MATCH(M1522,SBi!$C$2:$K$2,0))</f>
        <v>112.6</v>
      </c>
      <c r="O1522" s="16">
        <f t="shared" ca="1" si="307"/>
        <v>11.485199999999999</v>
      </c>
      <c r="P1522" s="16" t="str">
        <f ca="1">IFERROR(INDEX(VpD!$2:$2,MATCH(H1522,VpD!$1:$1,1)),VpD!$I$2)</f>
        <v>1973-1978</v>
      </c>
      <c r="Q1522" s="1">
        <f ca="1">INDEX(VpD!$C$3:$I$27,MATCH(F1522,VpD!$B$3:$B$27,0),MATCH(P1522,VpD!$C$2:$I$2,0))</f>
        <v>98</v>
      </c>
      <c r="R1522" s="16">
        <f t="shared" ca="1" si="308"/>
        <v>9.9960000000000004</v>
      </c>
      <c r="S1522" s="14">
        <f t="shared" ca="1" si="309"/>
        <v>713638</v>
      </c>
      <c r="T1522" s="14">
        <f t="shared" ca="1" si="310"/>
        <v>6169488.29</v>
      </c>
      <c r="U1522" s="14" t="str">
        <f t="shared" ca="1" si="311"/>
        <v>0A3F507E-1665-32B8-E044-0003BA298018</v>
      </c>
    </row>
    <row r="1523" spans="1:21" s="14" customFormat="1" x14ac:dyDescent="0.25">
      <c r="A1523" s="14">
        <f t="shared" si="299"/>
        <v>1523</v>
      </c>
      <c r="B1523" s="14" t="str">
        <f t="shared" ca="1" si="300"/>
        <v>3FF35D85-62F5-443A-9692-E892596D7D9A</v>
      </c>
      <c r="C1523" s="14" t="str">
        <f t="shared" ca="1" si="301"/>
        <v>Hyrdeengen</v>
      </c>
      <c r="D1523" s="14" t="str">
        <f t="shared" ca="1" si="302"/>
        <v>41</v>
      </c>
      <c r="E1523" s="14" t="str">
        <f t="shared" ca="1" si="303"/>
        <v>16ef</v>
      </c>
      <c r="F1523" s="1">
        <f t="shared" ca="1" si="304"/>
        <v>130</v>
      </c>
      <c r="G1523" s="1">
        <f t="shared" ca="1" si="305"/>
        <v>101</v>
      </c>
      <c r="H1523" s="1">
        <f t="shared" ca="1" si="306"/>
        <v>1978</v>
      </c>
      <c r="I1523" s="1" t="str">
        <f ca="1">INDEX(Relationstabel!$C$3:$K$10,MATCH(INDIRECT($A$1&amp;"J"&amp;A1523),Relationstabel!$A$3:$A$10,0),MATCH(IFERROR(VALUE(INDIRECT($A$1&amp;"K"&amp;A1523)),0),Relationstabel!$C$1:$K$1,0))</f>
        <v>Fjernvarme/ Blokvarme</v>
      </c>
      <c r="J1523" s="1" t="str">
        <f ca="1">INDEX(Anvendelseskode!B:B,MATCH($F1523,Anvendelseskode!$A:$A,0))</f>
        <v>Række-, kæde-, dobbelthus (lodret adskillelse mellem enhederne)</v>
      </c>
      <c r="K1523" s="1" t="str">
        <f ca="1">INDEX(Anvendelseskode!C:C,MATCH($F1523,Anvendelseskode!$A:$A,0))</f>
        <v>Række-, kæde og dobbelthuse</v>
      </c>
      <c r="L1523" s="1" t="str">
        <f ca="1">INDEX(Anvendelseskode!D:D,MATCH($F1523,Anvendelseskode!$A:$A,0))</f>
        <v>Private husholdninger</v>
      </c>
      <c r="M1523" s="1" t="str">
        <f ca="1">IFERROR(INDEX(SBi!$2:$2,MATCH(H1523,SBi!$1:$1,1)),SBi!$K$2)</f>
        <v>1973-1978</v>
      </c>
      <c r="N1523" s="1">
        <f ca="1">INDEX(SBi!$C$3:$K$28,MATCH(F1523,SBi!$B$3:$B$28,0),MATCH(M1523,SBi!$C$2:$K$2,0))</f>
        <v>112.6</v>
      </c>
      <c r="O1523" s="16">
        <f t="shared" ca="1" si="307"/>
        <v>11.372599999999998</v>
      </c>
      <c r="P1523" s="16" t="str">
        <f ca="1">IFERROR(INDEX(VpD!$2:$2,MATCH(H1523,VpD!$1:$1,1)),VpD!$I$2)</f>
        <v>1973-1978</v>
      </c>
      <c r="Q1523" s="1">
        <f ca="1">INDEX(VpD!$C$3:$I$27,MATCH(F1523,VpD!$B$3:$B$27,0),MATCH(P1523,VpD!$C$2:$I$2,0))</f>
        <v>98</v>
      </c>
      <c r="R1523" s="16">
        <f t="shared" ca="1" si="308"/>
        <v>9.8979999999999997</v>
      </c>
      <c r="S1523" s="14">
        <f t="shared" ca="1" si="309"/>
        <v>711790.02</v>
      </c>
      <c r="T1523" s="14">
        <f t="shared" ca="1" si="310"/>
        <v>6172530.2699999996</v>
      </c>
      <c r="U1523" s="14" t="str">
        <f t="shared" ca="1" si="311"/>
        <v>0A3F507E-1965-32B8-E044-0003BA298018</v>
      </c>
    </row>
    <row r="1524" spans="1:21" s="14" customFormat="1" x14ac:dyDescent="0.25">
      <c r="A1524" s="14">
        <f t="shared" si="299"/>
        <v>1524</v>
      </c>
      <c r="B1524" s="14" t="str">
        <f t="shared" ca="1" si="300"/>
        <v>96CFF0DA-F506-4EDE-A0AA-A5F9121FCAD5</v>
      </c>
      <c r="C1524" s="14" t="str">
        <f t="shared" ca="1" si="301"/>
        <v>Bjørnebo</v>
      </c>
      <c r="D1524" s="14" t="str">
        <f t="shared" ca="1" si="302"/>
        <v>51</v>
      </c>
      <c r="E1524" s="14" t="str">
        <f t="shared" ca="1" si="303"/>
        <v>6oa</v>
      </c>
      <c r="F1524" s="1">
        <f t="shared" ca="1" si="304"/>
        <v>130</v>
      </c>
      <c r="G1524" s="1">
        <f t="shared" ca="1" si="305"/>
        <v>102</v>
      </c>
      <c r="H1524" s="1">
        <f t="shared" ca="1" si="306"/>
        <v>1977</v>
      </c>
      <c r="I1524" s="1" t="str">
        <f ca="1">INDEX(Relationstabel!$C$3:$K$10,MATCH(INDIRECT($A$1&amp;"J"&amp;A1524),Relationstabel!$A$3:$A$10,0),MATCH(IFERROR(VALUE(INDIRECT($A$1&amp;"K"&amp;A1524)),0),Relationstabel!$C$1:$K$1,0))</f>
        <v>Fjernvarme/ Blokvarme</v>
      </c>
      <c r="J1524" s="1" t="str">
        <f ca="1">INDEX(Anvendelseskode!B:B,MATCH($F1524,Anvendelseskode!$A:$A,0))</f>
        <v>Række-, kæde-, dobbelthus (lodret adskillelse mellem enhederne)</v>
      </c>
      <c r="K1524" s="1" t="str">
        <f ca="1">INDEX(Anvendelseskode!C:C,MATCH($F1524,Anvendelseskode!$A:$A,0))</f>
        <v>Række-, kæde og dobbelthuse</v>
      </c>
      <c r="L1524" s="1" t="str">
        <f ca="1">INDEX(Anvendelseskode!D:D,MATCH($F1524,Anvendelseskode!$A:$A,0))</f>
        <v>Private husholdninger</v>
      </c>
      <c r="M1524" s="1" t="str">
        <f ca="1">IFERROR(INDEX(SBi!$2:$2,MATCH(H1524,SBi!$1:$1,1)),SBi!$K$2)</f>
        <v>1973-1978</v>
      </c>
      <c r="N1524" s="1">
        <f ca="1">INDEX(SBi!$C$3:$K$28,MATCH(F1524,SBi!$B$3:$B$28,0),MATCH(M1524,SBi!$C$2:$K$2,0))</f>
        <v>112.6</v>
      </c>
      <c r="O1524" s="16">
        <f t="shared" ca="1" si="307"/>
        <v>11.485199999999999</v>
      </c>
      <c r="P1524" s="16" t="str">
        <f ca="1">IFERROR(INDEX(VpD!$2:$2,MATCH(H1524,VpD!$1:$1,1)),VpD!$I$2)</f>
        <v>1973-1978</v>
      </c>
      <c r="Q1524" s="1">
        <f ca="1">INDEX(VpD!$C$3:$I$27,MATCH(F1524,VpD!$B$3:$B$27,0),MATCH(P1524,VpD!$C$2:$I$2,0))</f>
        <v>98</v>
      </c>
      <c r="R1524" s="16">
        <f t="shared" ca="1" si="308"/>
        <v>9.9960000000000004</v>
      </c>
      <c r="S1524" s="14">
        <f t="shared" ca="1" si="309"/>
        <v>713524.13</v>
      </c>
      <c r="T1524" s="14">
        <f t="shared" ca="1" si="310"/>
        <v>6169574.0300000003</v>
      </c>
      <c r="U1524" s="14" t="str">
        <f t="shared" ca="1" si="311"/>
        <v>0A3F507E-1567-32B8-E044-0003BA298018</v>
      </c>
    </row>
    <row r="1525" spans="1:21" s="14" customFormat="1" x14ac:dyDescent="0.25">
      <c r="A1525" s="14">
        <f t="shared" si="299"/>
        <v>1525</v>
      </c>
      <c r="B1525" s="14" t="str">
        <f t="shared" ca="1" si="300"/>
        <v>4DAB02A1-DF0C-4954-81E0-808897BF69E9</v>
      </c>
      <c r="C1525" s="14" t="str">
        <f t="shared" ca="1" si="301"/>
        <v>Havbovej</v>
      </c>
      <c r="D1525" s="14" t="str">
        <f t="shared" ca="1" si="302"/>
        <v>29</v>
      </c>
      <c r="E1525" s="14" t="str">
        <f t="shared" ca="1" si="303"/>
        <v>6br</v>
      </c>
      <c r="F1525" s="1">
        <f t="shared" ca="1" si="304"/>
        <v>120</v>
      </c>
      <c r="G1525" s="1">
        <f t="shared" ca="1" si="305"/>
        <v>181</v>
      </c>
      <c r="H1525" s="1">
        <f t="shared" ca="1" si="306"/>
        <v>1989</v>
      </c>
      <c r="I1525" s="1" t="str">
        <f ca="1">INDEX(Relationstabel!$C$3:$K$10,MATCH(INDIRECT($A$1&amp;"J"&amp;A1525),Relationstabel!$A$3:$A$10,0),MATCH(IFERROR(VALUE(INDIRECT($A$1&amp;"K"&amp;A1525)),0),Relationstabel!$C$1:$K$1,0))</f>
        <v>Naturgas</v>
      </c>
      <c r="J1525" s="1" t="str">
        <f ca="1">INDEX(Anvendelseskode!B:B,MATCH($F1525,Anvendelseskode!$A:$A,0))</f>
        <v>Fritliggende enfamilieshus (parcelhus)</v>
      </c>
      <c r="K1525" s="1" t="str">
        <f ca="1">INDEX(Anvendelseskode!C:C,MATCH($F1525,Anvendelseskode!$A:$A,0))</f>
        <v>Parcelhuse</v>
      </c>
      <c r="L1525" s="1" t="str">
        <f ca="1">INDEX(Anvendelseskode!D:D,MATCH($F1525,Anvendelseskode!$A:$A,0))</f>
        <v>Private husholdninger</v>
      </c>
      <c r="M1525" s="1" t="str">
        <f ca="1">IFERROR(INDEX(SBi!$2:$2,MATCH(H1525,SBi!$1:$1,1)),SBi!$K$2)</f>
        <v>1979-1998</v>
      </c>
      <c r="N1525" s="1">
        <f ca="1">INDEX(SBi!$C$3:$K$28,MATCH(F1525,SBi!$B$3:$B$28,0),MATCH(M1525,SBi!$C$2:$K$2,0))</f>
        <v>105.4</v>
      </c>
      <c r="O1525" s="16">
        <f t="shared" ca="1" si="307"/>
        <v>19.077400000000001</v>
      </c>
      <c r="P1525" s="16" t="str">
        <f ca="1">IFERROR(INDEX(VpD!$2:$2,MATCH(H1525,VpD!$1:$1,1)),VpD!$I$2)</f>
        <v>1979-1998</v>
      </c>
      <c r="Q1525" s="1">
        <f ca="1">INDEX(VpD!$C$3:$I$27,MATCH(F1525,VpD!$B$3:$B$27,0),MATCH(P1525,VpD!$C$2:$I$2,0))</f>
        <v>90</v>
      </c>
      <c r="R1525" s="16">
        <f t="shared" ca="1" si="308"/>
        <v>16.29</v>
      </c>
      <c r="S1525" s="14">
        <f t="shared" ca="1" si="309"/>
        <v>713352.85</v>
      </c>
      <c r="T1525" s="14">
        <f t="shared" ca="1" si="310"/>
        <v>6168491</v>
      </c>
      <c r="U1525" s="14" t="str">
        <f t="shared" ca="1" si="311"/>
        <v>0A3F507E-186B-32B8-E044-0003BA298018</v>
      </c>
    </row>
    <row r="1526" spans="1:21" s="14" customFormat="1" x14ac:dyDescent="0.25">
      <c r="A1526" s="14">
        <f t="shared" si="299"/>
        <v>1526</v>
      </c>
      <c r="B1526" s="14" t="str">
        <f t="shared" ca="1" si="300"/>
        <v>DF7E5F53-30B3-4BBD-96A0-6B51ED350361</v>
      </c>
      <c r="C1526" s="14" t="str">
        <f t="shared" ca="1" si="301"/>
        <v>Pilehavevænge</v>
      </c>
      <c r="D1526" s="14" t="str">
        <f t="shared" ca="1" si="302"/>
        <v>114</v>
      </c>
      <c r="E1526" s="14" t="str">
        <f t="shared" ca="1" si="303"/>
        <v>10cb</v>
      </c>
      <c r="F1526" s="1">
        <f t="shared" ca="1" si="304"/>
        <v>120</v>
      </c>
      <c r="G1526" s="1">
        <f t="shared" ca="1" si="305"/>
        <v>136</v>
      </c>
      <c r="H1526" s="1">
        <f t="shared" ca="1" si="306"/>
        <v>1966</v>
      </c>
      <c r="I1526" s="1" t="str">
        <f ca="1">INDEX(Relationstabel!$C$3:$K$10,MATCH(INDIRECT($A$1&amp;"J"&amp;A1526),Relationstabel!$A$3:$A$10,0),MATCH(IFERROR(VALUE(INDIRECT($A$1&amp;"K"&amp;A1526)),0),Relationstabel!$C$1:$K$1,0))</f>
        <v>Fjernvarme/ Blokvarme</v>
      </c>
      <c r="J1526" s="1" t="str">
        <f ca="1">INDEX(Anvendelseskode!B:B,MATCH($F1526,Anvendelseskode!$A:$A,0))</f>
        <v>Fritliggende enfamilieshus (parcelhus)</v>
      </c>
      <c r="K1526" s="1" t="str">
        <f ca="1">INDEX(Anvendelseskode!C:C,MATCH($F1526,Anvendelseskode!$A:$A,0))</f>
        <v>Parcelhuse</v>
      </c>
      <c r="L1526" s="1" t="str">
        <f ca="1">INDEX(Anvendelseskode!D:D,MATCH($F1526,Anvendelseskode!$A:$A,0))</f>
        <v>Private husholdninger</v>
      </c>
      <c r="M1526" s="1" t="str">
        <f ca="1">IFERROR(INDEX(SBi!$2:$2,MATCH(H1526,SBi!$1:$1,1)),SBi!$K$2)</f>
        <v>1961-1972</v>
      </c>
      <c r="N1526" s="1">
        <f ca="1">INDEX(SBi!$C$3:$K$28,MATCH(F1526,SBi!$B$3:$B$28,0),MATCH(M1526,SBi!$C$2:$K$2,0))</f>
        <v>134.30000000000001</v>
      </c>
      <c r="O1526" s="16">
        <f t="shared" ca="1" si="307"/>
        <v>18.264800000000005</v>
      </c>
      <c r="P1526" s="16" t="str">
        <f ca="1">IFERROR(INDEX(VpD!$2:$2,MATCH(H1526,VpD!$1:$1,1)),VpD!$I$2)</f>
        <v>1961-1972</v>
      </c>
      <c r="Q1526" s="1">
        <f ca="1">INDEX(VpD!$C$3:$I$27,MATCH(F1526,VpD!$B$3:$B$27,0),MATCH(P1526,VpD!$C$2:$I$2,0))</f>
        <v>143</v>
      </c>
      <c r="R1526" s="16">
        <f t="shared" ca="1" si="308"/>
        <v>19.448</v>
      </c>
      <c r="S1526" s="14">
        <f t="shared" ca="1" si="309"/>
        <v>711226.74</v>
      </c>
      <c r="T1526" s="14">
        <f t="shared" ca="1" si="310"/>
        <v>6171896.9400000004</v>
      </c>
      <c r="U1526" s="14" t="str">
        <f t="shared" ca="1" si="311"/>
        <v>0A3F507E-1F6B-32B8-E044-0003BA298018</v>
      </c>
    </row>
    <row r="1527" spans="1:21" s="14" customFormat="1" x14ac:dyDescent="0.25">
      <c r="A1527" s="14">
        <f t="shared" si="299"/>
        <v>1527</v>
      </c>
      <c r="B1527" s="14" t="str">
        <f t="shared" ca="1" si="300"/>
        <v>1644CA33-0493-4BCC-B971-927814CF729D</v>
      </c>
      <c r="C1527" s="14" t="str">
        <f t="shared" ca="1" si="301"/>
        <v>Nørrebred</v>
      </c>
      <c r="D1527" s="14" t="str">
        <f t="shared" ca="1" si="302"/>
        <v>47</v>
      </c>
      <c r="E1527" s="14" t="str">
        <f t="shared" ca="1" si="303"/>
        <v>13fe</v>
      </c>
      <c r="F1527" s="1">
        <f t="shared" ca="1" si="304"/>
        <v>120</v>
      </c>
      <c r="G1527" s="1">
        <f t="shared" ca="1" si="305"/>
        <v>138</v>
      </c>
      <c r="H1527" s="1">
        <f t="shared" ca="1" si="306"/>
        <v>1970</v>
      </c>
      <c r="I1527" s="1" t="str">
        <f ca="1">INDEX(Relationstabel!$C$3:$K$10,MATCH(INDIRECT($A$1&amp;"J"&amp;A1527),Relationstabel!$A$3:$A$10,0),MATCH(IFERROR(VALUE(INDIRECT($A$1&amp;"K"&amp;A1527)),0),Relationstabel!$C$1:$K$1,0))</f>
        <v>Naturgas</v>
      </c>
      <c r="J1527" s="1" t="str">
        <f ca="1">INDEX(Anvendelseskode!B:B,MATCH($F1527,Anvendelseskode!$A:$A,0))</f>
        <v>Fritliggende enfamilieshus (parcelhus)</v>
      </c>
      <c r="K1527" s="1" t="str">
        <f ca="1">INDEX(Anvendelseskode!C:C,MATCH($F1527,Anvendelseskode!$A:$A,0))</f>
        <v>Parcelhuse</v>
      </c>
      <c r="L1527" s="1" t="str">
        <f ca="1">INDEX(Anvendelseskode!D:D,MATCH($F1527,Anvendelseskode!$A:$A,0))</f>
        <v>Private husholdninger</v>
      </c>
      <c r="M1527" s="1" t="str">
        <f ca="1">IFERROR(INDEX(SBi!$2:$2,MATCH(H1527,SBi!$1:$1,1)),SBi!$K$2)</f>
        <v>1961-1972</v>
      </c>
      <c r="N1527" s="1">
        <f ca="1">INDEX(SBi!$C$3:$K$28,MATCH(F1527,SBi!$B$3:$B$28,0),MATCH(M1527,SBi!$C$2:$K$2,0))</f>
        <v>134.30000000000001</v>
      </c>
      <c r="O1527" s="16">
        <f t="shared" ca="1" si="307"/>
        <v>18.5334</v>
      </c>
      <c r="P1527" s="16" t="str">
        <f ca="1">IFERROR(INDEX(VpD!$2:$2,MATCH(H1527,VpD!$1:$1,1)),VpD!$I$2)</f>
        <v>1961-1972</v>
      </c>
      <c r="Q1527" s="1">
        <f ca="1">INDEX(VpD!$C$3:$I$27,MATCH(F1527,VpD!$B$3:$B$27,0),MATCH(P1527,VpD!$C$2:$I$2,0))</f>
        <v>143</v>
      </c>
      <c r="R1527" s="16">
        <f t="shared" ca="1" si="308"/>
        <v>19.734000000000002</v>
      </c>
      <c r="S1527" s="14">
        <f t="shared" ca="1" si="309"/>
        <v>711567.06</v>
      </c>
      <c r="T1527" s="14">
        <f t="shared" ca="1" si="310"/>
        <v>6171791.0599999996</v>
      </c>
      <c r="U1527" s="14" t="str">
        <f t="shared" ca="1" si="311"/>
        <v>0A3F507E-1E59-32B8-E044-0003BA298018</v>
      </c>
    </row>
    <row r="1528" spans="1:21" s="14" customFormat="1" x14ac:dyDescent="0.25">
      <c r="A1528" s="14">
        <f t="shared" si="299"/>
        <v>1528</v>
      </c>
      <c r="B1528" s="14" t="str">
        <f t="shared" ca="1" si="300"/>
        <v>4833130C-58E4-466E-A7E3-2D4A88F7351E</v>
      </c>
      <c r="C1528" s="14" t="str">
        <f t="shared" ca="1" si="301"/>
        <v>Torbenfeldvej</v>
      </c>
      <c r="D1528" s="14" t="str">
        <f t="shared" ca="1" si="302"/>
        <v>1</v>
      </c>
      <c r="E1528" s="14" t="str">
        <f t="shared" ca="1" si="303"/>
        <v>4e</v>
      </c>
      <c r="F1528" s="1">
        <f t="shared" ca="1" si="304"/>
        <v>120</v>
      </c>
      <c r="G1528" s="1">
        <f t="shared" ca="1" si="305"/>
        <v>120</v>
      </c>
      <c r="H1528" s="1">
        <f t="shared" ca="1" si="306"/>
        <v>1912</v>
      </c>
      <c r="I1528" s="1" t="str">
        <f ca="1">INDEX(Relationstabel!$C$3:$K$10,MATCH(INDIRECT($A$1&amp;"J"&amp;A1528),Relationstabel!$A$3:$A$10,0),MATCH(IFERROR(VALUE(INDIRECT($A$1&amp;"K"&amp;A1528)),0),Relationstabel!$C$1:$K$1,0))</f>
        <v>Olie</v>
      </c>
      <c r="J1528" s="1" t="str">
        <f ca="1">INDEX(Anvendelseskode!B:B,MATCH($F1528,Anvendelseskode!$A:$A,0))</f>
        <v>Fritliggende enfamilieshus (parcelhus)</v>
      </c>
      <c r="K1528" s="1" t="str">
        <f ca="1">INDEX(Anvendelseskode!C:C,MATCH($F1528,Anvendelseskode!$A:$A,0))</f>
        <v>Parcelhuse</v>
      </c>
      <c r="L1528" s="1" t="str">
        <f ca="1">INDEX(Anvendelseskode!D:D,MATCH($F1528,Anvendelseskode!$A:$A,0))</f>
        <v>Private husholdninger</v>
      </c>
      <c r="M1528" s="1" t="str">
        <f ca="1">IFERROR(INDEX(SBi!$2:$2,MATCH(H1528,SBi!$1:$1,1)),SBi!$K$2)</f>
        <v>1890-1930</v>
      </c>
      <c r="N1528" s="1">
        <f ca="1">INDEX(SBi!$C$3:$K$28,MATCH(F1528,SBi!$B$3:$B$28,0),MATCH(M1528,SBi!$C$2:$K$2,0))</f>
        <v>164.7</v>
      </c>
      <c r="O1528" s="16">
        <f t="shared" ca="1" si="307"/>
        <v>19.763999999999999</v>
      </c>
      <c r="P1528" s="16" t="str">
        <f ca="1">IFERROR(INDEX(VpD!$2:$2,MATCH(H1528,VpD!$1:$1,1)),VpD!$I$2)</f>
        <v>&lt;1930</v>
      </c>
      <c r="Q1528" s="1">
        <f ca="1">INDEX(VpD!$C$3:$I$27,MATCH(F1528,VpD!$B$3:$B$27,0),MATCH(P1528,VpD!$C$2:$I$2,0))</f>
        <v>209</v>
      </c>
      <c r="R1528" s="16">
        <f t="shared" ca="1" si="308"/>
        <v>25.08</v>
      </c>
      <c r="S1528" s="14">
        <f t="shared" ca="1" si="309"/>
        <v>712415.44</v>
      </c>
      <c r="T1528" s="14">
        <f t="shared" ca="1" si="310"/>
        <v>6169414.7199999997</v>
      </c>
      <c r="U1528" s="14" t="str">
        <f t="shared" ca="1" si="311"/>
        <v>0A3F507E-2359-32B8-E044-0003BA298018</v>
      </c>
    </row>
    <row r="1529" spans="1:21" s="14" customFormat="1" x14ac:dyDescent="0.25">
      <c r="A1529" s="14">
        <f t="shared" si="299"/>
        <v>1529</v>
      </c>
      <c r="B1529" s="14" t="str">
        <f t="shared" ca="1" si="300"/>
        <v>E0BEC835-AF4D-4A62-9C78-716136054964</v>
      </c>
      <c r="C1529" s="14" t="str">
        <f t="shared" ca="1" si="301"/>
        <v>Torbenfeldvej</v>
      </c>
      <c r="D1529" s="14" t="str">
        <f t="shared" ca="1" si="302"/>
        <v>1</v>
      </c>
      <c r="E1529" s="14" t="str">
        <f t="shared" ca="1" si="303"/>
        <v>4e</v>
      </c>
      <c r="F1529" s="1">
        <f t="shared" ca="1" si="304"/>
        <v>320</v>
      </c>
      <c r="G1529" s="1">
        <f t="shared" ca="1" si="305"/>
        <v>45</v>
      </c>
      <c r="H1529" s="1">
        <f t="shared" ca="1" si="306"/>
        <v>1912</v>
      </c>
      <c r="I1529" s="1" t="str">
        <f ca="1">INDEX(Relationstabel!$C$3:$K$10,MATCH(INDIRECT($A$1&amp;"J"&amp;A1529),Relationstabel!$A$3:$A$10,0),MATCH(IFERROR(VALUE(INDIRECT($A$1&amp;"K"&amp;A1529)),0),Relationstabel!$C$1:$K$1,0))</f>
        <v>Olie</v>
      </c>
      <c r="J1529" s="1" t="str">
        <f ca="1">INDEX(Anvendelseskode!B:B,MATCH($F1529,Anvendelseskode!$A:$A,0))</f>
        <v>Bygning til kontor, handel, lager herunder offentlig administration</v>
      </c>
      <c r="K1529" s="1" t="str">
        <f ca="1">INDEX(Anvendelseskode!C:C,MATCH($F1529,Anvendelseskode!$A:$A,0))</f>
        <v>Kontor, handel, lager, off. adm.</v>
      </c>
      <c r="L1529" s="1" t="str">
        <f ca="1">INDEX(Anvendelseskode!D:D,MATCH($F1529,Anvendelseskode!$A:$A,0))</f>
        <v>Handel og servicevirksomheder</v>
      </c>
      <c r="M1529" s="1" t="str">
        <f ca="1">IFERROR(INDEX(SBi!$2:$2,MATCH(H1529,SBi!$1:$1,1)),SBi!$K$2)</f>
        <v>1890-1930</v>
      </c>
      <c r="N1529" s="1">
        <f ca="1">INDEX(SBi!$C$3:$K$28,MATCH(F1529,SBi!$B$3:$B$28,0),MATCH(M1529,SBi!$C$2:$K$2,0))</f>
        <v>125.2</v>
      </c>
      <c r="O1529" s="16">
        <f t="shared" ca="1" si="307"/>
        <v>5.6340000000000003</v>
      </c>
      <c r="P1529" s="16" t="str">
        <f ca="1">IFERROR(INDEX(VpD!$2:$2,MATCH(H1529,VpD!$1:$1,1)),VpD!$I$2)</f>
        <v>&lt;1930</v>
      </c>
      <c r="Q1529" s="1">
        <f ca="1">INDEX(VpD!$C$3:$I$27,MATCH(F1529,VpD!$B$3:$B$27,0),MATCH(P1529,VpD!$C$2:$I$2,0))</f>
        <v>126</v>
      </c>
      <c r="R1529" s="16">
        <f t="shared" ca="1" si="308"/>
        <v>5.67</v>
      </c>
      <c r="S1529" s="14">
        <f t="shared" ca="1" si="309"/>
        <v>712415.44</v>
      </c>
      <c r="T1529" s="14">
        <f t="shared" ca="1" si="310"/>
        <v>6169414.7199999997</v>
      </c>
      <c r="U1529" s="14" t="str">
        <f t="shared" ca="1" si="311"/>
        <v>0A3F507E-2359-32B8-E044-0003BA298018</v>
      </c>
    </row>
    <row r="1530" spans="1:21" s="14" customFormat="1" x14ac:dyDescent="0.25">
      <c r="A1530" s="14">
        <f t="shared" si="299"/>
        <v>1530</v>
      </c>
      <c r="B1530" s="14" t="str">
        <f t="shared" ca="1" si="300"/>
        <v>B7E82AFB-9BEF-4D47-9A2D-0DD74B484B38</v>
      </c>
      <c r="C1530" s="14" t="str">
        <f t="shared" ca="1" si="301"/>
        <v>Torbenfeldvej</v>
      </c>
      <c r="D1530" s="14" t="str">
        <f t="shared" ca="1" si="302"/>
        <v>1</v>
      </c>
      <c r="E1530" s="14" t="str">
        <f t="shared" ca="1" si="303"/>
        <v>4e</v>
      </c>
      <c r="F1530" s="1">
        <f t="shared" ca="1" si="304"/>
        <v>220</v>
      </c>
      <c r="G1530" s="1">
        <f t="shared" ca="1" si="305"/>
        <v>302</v>
      </c>
      <c r="H1530" s="1">
        <f t="shared" ca="1" si="306"/>
        <v>1957</v>
      </c>
      <c r="I1530" s="1" t="str">
        <f ca="1">INDEX(Relationstabel!$C$3:$K$10,MATCH(INDIRECT($A$1&amp;"J"&amp;A1530),Relationstabel!$A$3:$A$10,0),MATCH(IFERROR(VALUE(INDIRECT($A$1&amp;"K"&amp;A1530)),0),Relationstabel!$C$1:$K$1,0))</f>
        <v>Olie</v>
      </c>
      <c r="J1530" s="1" t="str">
        <f ca="1">INDEX(Anvendelseskode!B:B,MATCH($F1530,Anvendelseskode!$A:$A,0))</f>
        <v>Bygning til erhvervsmæssig produktion vedrørende industri, håndværk m.v. (fabrik, værksted o.lign.)</v>
      </c>
      <c r="K1530" s="1" t="str">
        <f ca="1">INDEX(Anvendelseskode!C:C,MATCH($F1530,Anvendelseskode!$A:$A,0))</f>
        <v>Fabrikker, værksteder o.l.</v>
      </c>
      <c r="L1530" s="1" t="str">
        <f ca="1">INDEX(Anvendelseskode!D:D,MATCH($F1530,Anvendelseskode!$A:$A,0))</f>
        <v>Industri</v>
      </c>
      <c r="M1530" s="1" t="str">
        <f ca="1">IFERROR(INDEX(SBi!$2:$2,MATCH(H1530,SBi!$1:$1,1)),SBi!$K$2)</f>
        <v>1951-1960</v>
      </c>
      <c r="N1530" s="1">
        <f ca="1">INDEX(SBi!$C$3:$K$28,MATCH(F1530,SBi!$B$3:$B$28,0),MATCH(M1530,SBi!$C$2:$K$2,0))</f>
        <v>120</v>
      </c>
      <c r="O1530" s="16">
        <f t="shared" ca="1" si="307"/>
        <v>36.24</v>
      </c>
      <c r="P1530" s="16" t="str">
        <f ca="1">IFERROR(INDEX(VpD!$2:$2,MATCH(H1530,VpD!$1:$1,1)),VpD!$I$2)</f>
        <v>1951-1960</v>
      </c>
      <c r="Q1530" s="1">
        <f ca="1">INDEX(VpD!$C$3:$I$27,MATCH(F1530,VpD!$B$3:$B$27,0),MATCH(P1530,VpD!$C$2:$I$2,0))</f>
        <v>120</v>
      </c>
      <c r="R1530" s="16">
        <f t="shared" ca="1" si="308"/>
        <v>36.24</v>
      </c>
      <c r="S1530" s="14">
        <f t="shared" ca="1" si="309"/>
        <v>712415.44</v>
      </c>
      <c r="T1530" s="14">
        <f t="shared" ca="1" si="310"/>
        <v>6169414.7199999997</v>
      </c>
      <c r="U1530" s="14" t="str">
        <f t="shared" ca="1" si="311"/>
        <v>0A3F507E-2359-32B8-E044-0003BA298018</v>
      </c>
    </row>
    <row r="1531" spans="1:21" s="14" customFormat="1" x14ac:dyDescent="0.25">
      <c r="A1531" s="14">
        <f t="shared" si="299"/>
        <v>1531</v>
      </c>
      <c r="B1531" s="14" t="str">
        <f t="shared" ca="1" si="300"/>
        <v>67750101-8D37-4B0B-BAFF-57C9D0DDE64A</v>
      </c>
      <c r="C1531" s="14" t="str">
        <f t="shared" ca="1" si="301"/>
        <v>Hyrdeengen</v>
      </c>
      <c r="D1531" s="14" t="str">
        <f t="shared" ca="1" si="302"/>
        <v>19</v>
      </c>
      <c r="E1531" s="14" t="str">
        <f t="shared" ca="1" si="303"/>
        <v>16ep</v>
      </c>
      <c r="F1531" s="1">
        <f t="shared" ca="1" si="304"/>
        <v>130</v>
      </c>
      <c r="G1531" s="1">
        <f t="shared" ca="1" si="305"/>
        <v>125</v>
      </c>
      <c r="H1531" s="1">
        <f t="shared" ca="1" si="306"/>
        <v>1978</v>
      </c>
      <c r="I1531" s="1" t="str">
        <f ca="1">INDEX(Relationstabel!$C$3:$K$10,MATCH(INDIRECT($A$1&amp;"J"&amp;A1531),Relationstabel!$A$3:$A$10,0),MATCH(IFERROR(VALUE(INDIRECT($A$1&amp;"K"&amp;A1531)),0),Relationstabel!$C$1:$K$1,0))</f>
        <v>Fjernvarme/ Blokvarme</v>
      </c>
      <c r="J1531" s="1" t="str">
        <f ca="1">INDEX(Anvendelseskode!B:B,MATCH($F1531,Anvendelseskode!$A:$A,0))</f>
        <v>Række-, kæde-, dobbelthus (lodret adskillelse mellem enhederne)</v>
      </c>
      <c r="K1531" s="1" t="str">
        <f ca="1">INDEX(Anvendelseskode!C:C,MATCH($F1531,Anvendelseskode!$A:$A,0))</f>
        <v>Række-, kæde og dobbelthuse</v>
      </c>
      <c r="L1531" s="1" t="str">
        <f ca="1">INDEX(Anvendelseskode!D:D,MATCH($F1531,Anvendelseskode!$A:$A,0))</f>
        <v>Private husholdninger</v>
      </c>
      <c r="M1531" s="1" t="str">
        <f ca="1">IFERROR(INDEX(SBi!$2:$2,MATCH(H1531,SBi!$1:$1,1)),SBi!$K$2)</f>
        <v>1973-1978</v>
      </c>
      <c r="N1531" s="1">
        <f ca="1">INDEX(SBi!$C$3:$K$28,MATCH(F1531,SBi!$B$3:$B$28,0),MATCH(M1531,SBi!$C$2:$K$2,0))</f>
        <v>112.6</v>
      </c>
      <c r="O1531" s="16">
        <f t="shared" ca="1" si="307"/>
        <v>14.074999999999999</v>
      </c>
      <c r="P1531" s="16" t="str">
        <f ca="1">IFERROR(INDEX(VpD!$2:$2,MATCH(H1531,VpD!$1:$1,1)),VpD!$I$2)</f>
        <v>1973-1978</v>
      </c>
      <c r="Q1531" s="1">
        <f ca="1">INDEX(VpD!$C$3:$I$27,MATCH(F1531,VpD!$B$3:$B$27,0),MATCH(P1531,VpD!$C$2:$I$2,0))</f>
        <v>98</v>
      </c>
      <c r="R1531" s="16">
        <f t="shared" ca="1" si="308"/>
        <v>12.25</v>
      </c>
      <c r="S1531" s="14">
        <f t="shared" ca="1" si="309"/>
        <v>711788.11</v>
      </c>
      <c r="T1531" s="14">
        <f t="shared" ca="1" si="310"/>
        <v>6172571.9699999997</v>
      </c>
      <c r="U1531" s="14" t="str">
        <f t="shared" ca="1" si="311"/>
        <v>0A3F507E-195A-32B8-E044-0003BA298018</v>
      </c>
    </row>
    <row r="1532" spans="1:21" s="14" customFormat="1" x14ac:dyDescent="0.25">
      <c r="A1532" s="14">
        <f t="shared" si="299"/>
        <v>1532</v>
      </c>
      <c r="B1532" s="14" t="str">
        <f t="shared" ca="1" si="300"/>
        <v>9E5D369D-71FC-41B8-9186-766D8C43C9A1</v>
      </c>
      <c r="C1532" s="14" t="str">
        <f t="shared" ca="1" si="301"/>
        <v>Hyttekrogen</v>
      </c>
      <c r="D1532" s="14" t="str">
        <f t="shared" ca="1" si="302"/>
        <v>22</v>
      </c>
      <c r="E1532" s="14" t="str">
        <f t="shared" ca="1" si="303"/>
        <v>24ch</v>
      </c>
      <c r="F1532" s="1">
        <f t="shared" ca="1" si="304"/>
        <v>120</v>
      </c>
      <c r="G1532" s="1">
        <f t="shared" ca="1" si="305"/>
        <v>182</v>
      </c>
      <c r="H1532" s="1">
        <f t="shared" ca="1" si="306"/>
        <v>1976</v>
      </c>
      <c r="I1532" s="1" t="str">
        <f ca="1">INDEX(Relationstabel!$C$3:$K$10,MATCH(INDIRECT($A$1&amp;"J"&amp;A1532),Relationstabel!$A$3:$A$10,0),MATCH(IFERROR(VALUE(INDIRECT($A$1&amp;"K"&amp;A1532)),0),Relationstabel!$C$1:$K$1,0))</f>
        <v>Naturgas</v>
      </c>
      <c r="J1532" s="1" t="str">
        <f ca="1">INDEX(Anvendelseskode!B:B,MATCH($F1532,Anvendelseskode!$A:$A,0))</f>
        <v>Fritliggende enfamilieshus (parcelhus)</v>
      </c>
      <c r="K1532" s="1" t="str">
        <f ca="1">INDEX(Anvendelseskode!C:C,MATCH($F1532,Anvendelseskode!$A:$A,0))</f>
        <v>Parcelhuse</v>
      </c>
      <c r="L1532" s="1" t="str">
        <f ca="1">INDEX(Anvendelseskode!D:D,MATCH($F1532,Anvendelseskode!$A:$A,0))</f>
        <v>Private husholdninger</v>
      </c>
      <c r="M1532" s="1" t="str">
        <f ca="1">IFERROR(INDEX(SBi!$2:$2,MATCH(H1532,SBi!$1:$1,1)),SBi!$K$2)</f>
        <v>1973-1978</v>
      </c>
      <c r="N1532" s="1">
        <f ca="1">INDEX(SBi!$C$3:$K$28,MATCH(F1532,SBi!$B$3:$B$28,0),MATCH(M1532,SBi!$C$2:$K$2,0))</f>
        <v>119.8</v>
      </c>
      <c r="O1532" s="16">
        <f t="shared" ca="1" si="307"/>
        <v>21.803599999999999</v>
      </c>
      <c r="P1532" s="16" t="str">
        <f ca="1">IFERROR(INDEX(VpD!$2:$2,MATCH(H1532,VpD!$1:$1,1)),VpD!$I$2)</f>
        <v>1973-1978</v>
      </c>
      <c r="Q1532" s="1">
        <f ca="1">INDEX(VpD!$C$3:$I$27,MATCH(F1532,VpD!$B$3:$B$27,0),MATCH(P1532,VpD!$C$2:$I$2,0))</f>
        <v>117</v>
      </c>
      <c r="R1532" s="16">
        <f t="shared" ca="1" si="308"/>
        <v>21.294</v>
      </c>
      <c r="S1532" s="14">
        <f t="shared" ca="1" si="309"/>
        <v>714055</v>
      </c>
      <c r="T1532" s="14">
        <f t="shared" ca="1" si="310"/>
        <v>6169101.8700000001</v>
      </c>
      <c r="U1532" s="14" t="str">
        <f t="shared" ca="1" si="311"/>
        <v>0A3F507E-1A5A-32B8-E044-0003BA298018</v>
      </c>
    </row>
    <row r="1533" spans="1:21" s="14" customFormat="1" x14ac:dyDescent="0.25">
      <c r="A1533" s="14">
        <f t="shared" si="299"/>
        <v>1533</v>
      </c>
      <c r="B1533" s="14" t="str">
        <f t="shared" ca="1" si="300"/>
        <v>840FA858-9447-4F7B-B1CD-ADBD8CABF0FD</v>
      </c>
      <c r="C1533" s="14" t="str">
        <f t="shared" ca="1" si="301"/>
        <v>Lerchenborgvej</v>
      </c>
      <c r="D1533" s="14" t="str">
        <f t="shared" ca="1" si="302"/>
        <v>10</v>
      </c>
      <c r="E1533" s="14" t="str">
        <f t="shared" ca="1" si="303"/>
        <v>24ha</v>
      </c>
      <c r="F1533" s="1">
        <f t="shared" ca="1" si="304"/>
        <v>120</v>
      </c>
      <c r="G1533" s="1">
        <f t="shared" ca="1" si="305"/>
        <v>145</v>
      </c>
      <c r="H1533" s="1">
        <f t="shared" ca="1" si="306"/>
        <v>2001</v>
      </c>
      <c r="I1533" s="1" t="str">
        <f ca="1">INDEX(Relationstabel!$C$3:$K$10,MATCH(INDIRECT($A$1&amp;"J"&amp;A1533),Relationstabel!$A$3:$A$10,0),MATCH(IFERROR(VALUE(INDIRECT($A$1&amp;"K"&amp;A1533)),0),Relationstabel!$C$1:$K$1,0))</f>
        <v>Naturgas</v>
      </c>
      <c r="J1533" s="1" t="str">
        <f ca="1">INDEX(Anvendelseskode!B:B,MATCH($F1533,Anvendelseskode!$A:$A,0))</f>
        <v>Fritliggende enfamilieshus (parcelhus)</v>
      </c>
      <c r="K1533" s="1" t="str">
        <f ca="1">INDEX(Anvendelseskode!C:C,MATCH($F1533,Anvendelseskode!$A:$A,0))</f>
        <v>Parcelhuse</v>
      </c>
      <c r="L1533" s="1" t="str">
        <f ca="1">INDEX(Anvendelseskode!D:D,MATCH($F1533,Anvendelseskode!$A:$A,0))</f>
        <v>Private husholdninger</v>
      </c>
      <c r="M1533" s="1" t="str">
        <f ca="1">IFERROR(INDEX(SBi!$2:$2,MATCH(H1533,SBi!$1:$1,1)),SBi!$K$2)</f>
        <v>1999-2006</v>
      </c>
      <c r="N1533" s="1">
        <f ca="1">INDEX(SBi!$C$3:$K$28,MATCH(F1533,SBi!$B$3:$B$28,0),MATCH(M1533,SBi!$C$2:$K$2,0))</f>
        <v>83.9</v>
      </c>
      <c r="O1533" s="16">
        <f t="shared" ca="1" si="307"/>
        <v>12.1655</v>
      </c>
      <c r="P1533" s="16" t="str">
        <f ca="1">IFERROR(INDEX(VpD!$2:$2,MATCH(H1533,VpD!$1:$1,1)),VpD!$I$2)</f>
        <v>&gt;1998</v>
      </c>
      <c r="Q1533" s="1">
        <f ca="1">INDEX(VpD!$C$3:$I$27,MATCH(F1533,VpD!$B$3:$B$27,0),MATCH(P1533,VpD!$C$2:$I$2,0))</f>
        <v>72</v>
      </c>
      <c r="R1533" s="16">
        <f t="shared" ca="1" si="308"/>
        <v>10.44</v>
      </c>
      <c r="S1533" s="14">
        <f t="shared" ca="1" si="309"/>
        <v>714220.66</v>
      </c>
      <c r="T1533" s="14">
        <f t="shared" ca="1" si="310"/>
        <v>6168706.1500000004</v>
      </c>
      <c r="U1533" s="14" t="str">
        <f t="shared" ca="1" si="311"/>
        <v>0A3F507E-1C5A-32B8-E044-0003BA298018</v>
      </c>
    </row>
    <row r="1534" spans="1:21" s="14" customFormat="1" x14ac:dyDescent="0.25">
      <c r="A1534" s="14">
        <f t="shared" si="299"/>
        <v>1534</v>
      </c>
      <c r="B1534" s="14" t="str">
        <f t="shared" ca="1" si="300"/>
        <v>0C881930-5CF4-4BC3-B711-220DB757F6F6</v>
      </c>
      <c r="C1534" s="14" t="str">
        <f t="shared" ca="1" si="301"/>
        <v>Rendsagervej</v>
      </c>
      <c r="D1534" s="14" t="str">
        <f t="shared" ca="1" si="302"/>
        <v>273</v>
      </c>
      <c r="E1534" s="14" t="str">
        <f t="shared" ca="1" si="303"/>
        <v>9kh</v>
      </c>
      <c r="F1534" s="1">
        <f t="shared" ca="1" si="304"/>
        <v>120</v>
      </c>
      <c r="G1534" s="1">
        <f t="shared" ca="1" si="305"/>
        <v>109</v>
      </c>
      <c r="H1534" s="1">
        <f t="shared" ca="1" si="306"/>
        <v>1973</v>
      </c>
      <c r="I1534" s="1" t="str">
        <f ca="1">INDEX(Relationstabel!$C$3:$K$10,MATCH(INDIRECT($A$1&amp;"J"&amp;A1534),Relationstabel!$A$3:$A$10,0),MATCH(IFERROR(VALUE(INDIRECT($A$1&amp;"K"&amp;A1534)),0),Relationstabel!$C$1:$K$1,0))</f>
        <v>Naturgas</v>
      </c>
      <c r="J1534" s="1" t="str">
        <f ca="1">INDEX(Anvendelseskode!B:B,MATCH($F1534,Anvendelseskode!$A:$A,0))</f>
        <v>Fritliggende enfamilieshus (parcelhus)</v>
      </c>
      <c r="K1534" s="1" t="str">
        <f ca="1">INDEX(Anvendelseskode!C:C,MATCH($F1534,Anvendelseskode!$A:$A,0))</f>
        <v>Parcelhuse</v>
      </c>
      <c r="L1534" s="1" t="str">
        <f ca="1">INDEX(Anvendelseskode!D:D,MATCH($F1534,Anvendelseskode!$A:$A,0))</f>
        <v>Private husholdninger</v>
      </c>
      <c r="M1534" s="1" t="str">
        <f ca="1">IFERROR(INDEX(SBi!$2:$2,MATCH(H1534,SBi!$1:$1,1)),SBi!$K$2)</f>
        <v>1973-1978</v>
      </c>
      <c r="N1534" s="1">
        <f ca="1">INDEX(SBi!$C$3:$K$28,MATCH(F1534,SBi!$B$3:$B$28,0),MATCH(M1534,SBi!$C$2:$K$2,0))</f>
        <v>119.8</v>
      </c>
      <c r="O1534" s="16">
        <f t="shared" ca="1" si="307"/>
        <v>13.058199999999999</v>
      </c>
      <c r="P1534" s="16" t="str">
        <f ca="1">IFERROR(INDEX(VpD!$2:$2,MATCH(H1534,VpD!$1:$1,1)),VpD!$I$2)</f>
        <v>1973-1978</v>
      </c>
      <c r="Q1534" s="1">
        <f ca="1">INDEX(VpD!$C$3:$I$27,MATCH(F1534,VpD!$B$3:$B$27,0),MATCH(P1534,VpD!$C$2:$I$2,0))</f>
        <v>117</v>
      </c>
      <c r="R1534" s="16">
        <f t="shared" ca="1" si="308"/>
        <v>12.753</v>
      </c>
      <c r="S1534" s="14">
        <f t="shared" ca="1" si="309"/>
        <v>710718.1</v>
      </c>
      <c r="T1534" s="14">
        <f t="shared" ca="1" si="310"/>
        <v>6172006.6799999997</v>
      </c>
      <c r="U1534" s="14" t="str">
        <f t="shared" ca="1" si="311"/>
        <v>0A3F507E-205A-32B8-E044-0003BA298018</v>
      </c>
    </row>
    <row r="1535" spans="1:21" s="14" customFormat="1" x14ac:dyDescent="0.25">
      <c r="A1535" s="14">
        <f t="shared" si="299"/>
        <v>1535</v>
      </c>
      <c r="B1535" s="14" t="str">
        <f t="shared" ca="1" si="300"/>
        <v>E829A220-9605-4A1B-9A9D-2B866BE3F7EE</v>
      </c>
      <c r="C1535" s="14" t="str">
        <f t="shared" ca="1" si="301"/>
        <v>Havbovej</v>
      </c>
      <c r="D1535" s="14" t="str">
        <f t="shared" ca="1" si="302"/>
        <v>18</v>
      </c>
      <c r="E1535" s="14" t="str">
        <f t="shared" ca="1" si="303"/>
        <v>6ay</v>
      </c>
      <c r="F1535" s="1">
        <f t="shared" ca="1" si="304"/>
        <v>120</v>
      </c>
      <c r="G1535" s="1">
        <f t="shared" ca="1" si="305"/>
        <v>143</v>
      </c>
      <c r="H1535" s="1">
        <f t="shared" ca="1" si="306"/>
        <v>1995</v>
      </c>
      <c r="I1535" s="1" t="str">
        <f ca="1">INDEX(Relationstabel!$C$3:$K$10,MATCH(INDIRECT($A$1&amp;"J"&amp;A1535),Relationstabel!$A$3:$A$10,0),MATCH(IFERROR(VALUE(INDIRECT($A$1&amp;"K"&amp;A1535)),0),Relationstabel!$C$1:$K$1,0))</f>
        <v>Naturgas</v>
      </c>
      <c r="J1535" s="1" t="str">
        <f ca="1">INDEX(Anvendelseskode!B:B,MATCH($F1535,Anvendelseskode!$A:$A,0))</f>
        <v>Fritliggende enfamilieshus (parcelhus)</v>
      </c>
      <c r="K1535" s="1" t="str">
        <f ca="1">INDEX(Anvendelseskode!C:C,MATCH($F1535,Anvendelseskode!$A:$A,0))</f>
        <v>Parcelhuse</v>
      </c>
      <c r="L1535" s="1" t="str">
        <f ca="1">INDEX(Anvendelseskode!D:D,MATCH($F1535,Anvendelseskode!$A:$A,0))</f>
        <v>Private husholdninger</v>
      </c>
      <c r="M1535" s="1" t="str">
        <f ca="1">IFERROR(INDEX(SBi!$2:$2,MATCH(H1535,SBi!$1:$1,1)),SBi!$K$2)</f>
        <v>1979-1998</v>
      </c>
      <c r="N1535" s="1">
        <f ca="1">INDEX(SBi!$C$3:$K$28,MATCH(F1535,SBi!$B$3:$B$28,0),MATCH(M1535,SBi!$C$2:$K$2,0))</f>
        <v>105.4</v>
      </c>
      <c r="O1535" s="16">
        <f t="shared" ca="1" si="307"/>
        <v>15.0722</v>
      </c>
      <c r="P1535" s="16" t="str">
        <f ca="1">IFERROR(INDEX(VpD!$2:$2,MATCH(H1535,VpD!$1:$1,1)),VpD!$I$2)</f>
        <v>1979-1998</v>
      </c>
      <c r="Q1535" s="1">
        <f ca="1">INDEX(VpD!$C$3:$I$27,MATCH(F1535,VpD!$B$3:$B$27,0),MATCH(P1535,VpD!$C$2:$I$2,0))</f>
        <v>90</v>
      </c>
      <c r="R1535" s="16">
        <f t="shared" ca="1" si="308"/>
        <v>12.87</v>
      </c>
      <c r="S1535" s="14">
        <f t="shared" ca="1" si="309"/>
        <v>713296.82</v>
      </c>
      <c r="T1535" s="14">
        <f t="shared" ca="1" si="310"/>
        <v>6168602.3300000001</v>
      </c>
      <c r="U1535" s="14" t="str">
        <f t="shared" ca="1" si="311"/>
        <v>0A3F507E-1861-32B8-E044-0003BA298018</v>
      </c>
    </row>
    <row r="1536" spans="1:21" s="14" customFormat="1" x14ac:dyDescent="0.25">
      <c r="A1536" s="14">
        <f t="shared" si="299"/>
        <v>1536</v>
      </c>
      <c r="B1536" s="14" t="str">
        <f t="shared" ca="1" si="300"/>
        <v>15436A5B-935F-4381-8C8B-0CD73E81E6A3</v>
      </c>
      <c r="C1536" s="14" t="str">
        <f t="shared" ca="1" si="301"/>
        <v>Pilehavevænge</v>
      </c>
      <c r="D1536" s="14" t="str">
        <f t="shared" ca="1" si="302"/>
        <v>95</v>
      </c>
      <c r="E1536" s="14" t="str">
        <f t="shared" ca="1" si="303"/>
        <v>10ct</v>
      </c>
      <c r="F1536" s="1">
        <f t="shared" ca="1" si="304"/>
        <v>120</v>
      </c>
      <c r="G1536" s="1">
        <f t="shared" ca="1" si="305"/>
        <v>167</v>
      </c>
      <c r="H1536" s="1">
        <f t="shared" ca="1" si="306"/>
        <v>1985</v>
      </c>
      <c r="I1536" s="1" t="str">
        <f ca="1">INDEX(Relationstabel!$C$3:$K$10,MATCH(INDIRECT($A$1&amp;"J"&amp;A1536),Relationstabel!$A$3:$A$10,0),MATCH(IFERROR(VALUE(INDIRECT($A$1&amp;"K"&amp;A1536)),0),Relationstabel!$C$1:$K$1,0))</f>
        <v>Fjernvarme/ Blokvarme</v>
      </c>
      <c r="J1536" s="1" t="str">
        <f ca="1">INDEX(Anvendelseskode!B:B,MATCH($F1536,Anvendelseskode!$A:$A,0))</f>
        <v>Fritliggende enfamilieshus (parcelhus)</v>
      </c>
      <c r="K1536" s="1" t="str">
        <f ca="1">INDEX(Anvendelseskode!C:C,MATCH($F1536,Anvendelseskode!$A:$A,0))</f>
        <v>Parcelhuse</v>
      </c>
      <c r="L1536" s="1" t="str">
        <f ca="1">INDEX(Anvendelseskode!D:D,MATCH($F1536,Anvendelseskode!$A:$A,0))</f>
        <v>Private husholdninger</v>
      </c>
      <c r="M1536" s="1" t="str">
        <f ca="1">IFERROR(INDEX(SBi!$2:$2,MATCH(H1536,SBi!$1:$1,1)),SBi!$K$2)</f>
        <v>1979-1998</v>
      </c>
      <c r="N1536" s="1">
        <f ca="1">INDEX(SBi!$C$3:$K$28,MATCH(F1536,SBi!$B$3:$B$28,0),MATCH(M1536,SBi!$C$2:$K$2,0))</f>
        <v>105.4</v>
      </c>
      <c r="O1536" s="16">
        <f t="shared" ca="1" si="307"/>
        <v>17.601800000000001</v>
      </c>
      <c r="P1536" s="16" t="str">
        <f ca="1">IFERROR(INDEX(VpD!$2:$2,MATCH(H1536,VpD!$1:$1,1)),VpD!$I$2)</f>
        <v>1979-1998</v>
      </c>
      <c r="Q1536" s="1">
        <f ca="1">INDEX(VpD!$C$3:$I$27,MATCH(F1536,VpD!$B$3:$B$27,0),MATCH(P1536,VpD!$C$2:$I$2,0))</f>
        <v>90</v>
      </c>
      <c r="R1536" s="16">
        <f t="shared" ca="1" si="308"/>
        <v>15.03</v>
      </c>
      <c r="S1536" s="14">
        <f t="shared" ca="1" si="309"/>
        <v>711164.73</v>
      </c>
      <c r="T1536" s="14">
        <f t="shared" ca="1" si="310"/>
        <v>6171980.3099999996</v>
      </c>
      <c r="U1536" s="14" t="str">
        <f t="shared" ca="1" si="311"/>
        <v>0A3F507E-1F61-32B8-E044-0003BA298018</v>
      </c>
    </row>
    <row r="1537" spans="1:21" s="14" customFormat="1" x14ac:dyDescent="0.25">
      <c r="A1537" s="14">
        <f t="shared" si="299"/>
        <v>1537</v>
      </c>
      <c r="B1537" s="14" t="str">
        <f t="shared" ca="1" si="300"/>
        <v>78D11F1B-5FF4-43A7-8363-59396DB1A964</v>
      </c>
      <c r="C1537" s="14" t="str">
        <f t="shared" ca="1" si="301"/>
        <v>Kløverbo</v>
      </c>
      <c r="D1537" s="14" t="str">
        <f t="shared" ca="1" si="302"/>
        <v>18</v>
      </c>
      <c r="E1537" s="14" t="str">
        <f t="shared" ca="1" si="303"/>
        <v>6xi</v>
      </c>
      <c r="F1537" s="1">
        <f t="shared" ca="1" si="304"/>
        <v>130</v>
      </c>
      <c r="G1537" s="1">
        <f t="shared" ca="1" si="305"/>
        <v>109</v>
      </c>
      <c r="H1537" s="1">
        <f t="shared" ca="1" si="306"/>
        <v>1978</v>
      </c>
      <c r="I1537" s="1" t="str">
        <f ca="1">INDEX(Relationstabel!$C$3:$K$10,MATCH(INDIRECT($A$1&amp;"J"&amp;A1537),Relationstabel!$A$3:$A$10,0),MATCH(IFERROR(VALUE(INDIRECT($A$1&amp;"K"&amp;A1537)),0),Relationstabel!$C$1:$K$1,0))</f>
        <v>Fjernvarme/ Blokvarme</v>
      </c>
      <c r="J1537" s="1" t="str">
        <f ca="1">INDEX(Anvendelseskode!B:B,MATCH($F1537,Anvendelseskode!$A:$A,0))</f>
        <v>Række-, kæde-, dobbelthus (lodret adskillelse mellem enhederne)</v>
      </c>
      <c r="K1537" s="1" t="str">
        <f ca="1">INDEX(Anvendelseskode!C:C,MATCH($F1537,Anvendelseskode!$A:$A,0))</f>
        <v>Række-, kæde og dobbelthuse</v>
      </c>
      <c r="L1537" s="1" t="str">
        <f ca="1">INDEX(Anvendelseskode!D:D,MATCH($F1537,Anvendelseskode!$A:$A,0))</f>
        <v>Private husholdninger</v>
      </c>
      <c r="M1537" s="1" t="str">
        <f ca="1">IFERROR(INDEX(SBi!$2:$2,MATCH(H1537,SBi!$1:$1,1)),SBi!$K$2)</f>
        <v>1973-1978</v>
      </c>
      <c r="N1537" s="1">
        <f ca="1">INDEX(SBi!$C$3:$K$28,MATCH(F1537,SBi!$B$3:$B$28,0),MATCH(M1537,SBi!$C$2:$K$2,0))</f>
        <v>112.6</v>
      </c>
      <c r="O1537" s="16">
        <f t="shared" ca="1" si="307"/>
        <v>12.273399999999999</v>
      </c>
      <c r="P1537" s="16" t="str">
        <f ca="1">IFERROR(INDEX(VpD!$2:$2,MATCH(H1537,VpD!$1:$1,1)),VpD!$I$2)</f>
        <v>1973-1978</v>
      </c>
      <c r="Q1537" s="1">
        <f ca="1">INDEX(VpD!$C$3:$I$27,MATCH(F1537,VpD!$B$3:$B$27,0),MATCH(P1537,VpD!$C$2:$I$2,0))</f>
        <v>98</v>
      </c>
      <c r="R1537" s="16">
        <f t="shared" ca="1" si="308"/>
        <v>10.682</v>
      </c>
      <c r="S1537" s="14">
        <f t="shared" ca="1" si="309"/>
        <v>713455.6</v>
      </c>
      <c r="T1537" s="14">
        <f t="shared" ca="1" si="310"/>
        <v>6169702.4900000002</v>
      </c>
      <c r="U1537" s="14" t="str">
        <f t="shared" ca="1" si="311"/>
        <v>0A3F507E-1B62-32B8-E044-0003BA298018</v>
      </c>
    </row>
    <row r="1538" spans="1:21" s="14" customFormat="1" x14ac:dyDescent="0.25">
      <c r="A1538" s="14">
        <f t="shared" si="299"/>
        <v>1538</v>
      </c>
      <c r="B1538" s="14" t="str">
        <f t="shared" ca="1" si="300"/>
        <v>D396BC73-803D-4384-8767-FFE73A6BE408</v>
      </c>
      <c r="C1538" s="14" t="str">
        <f t="shared" ca="1" si="301"/>
        <v>Hyttekrogen</v>
      </c>
      <c r="D1538" s="14" t="str">
        <f t="shared" ca="1" si="302"/>
        <v>11</v>
      </c>
      <c r="E1538" s="14" t="str">
        <f t="shared" ca="1" si="303"/>
        <v>24cv</v>
      </c>
      <c r="F1538" s="1">
        <f t="shared" ca="1" si="304"/>
        <v>120</v>
      </c>
      <c r="G1538" s="1">
        <f t="shared" ca="1" si="305"/>
        <v>131</v>
      </c>
      <c r="H1538" s="1">
        <f t="shared" ca="1" si="306"/>
        <v>1965</v>
      </c>
      <c r="I1538" s="1" t="str">
        <f ca="1">INDEX(Relationstabel!$C$3:$K$10,MATCH(INDIRECT($A$1&amp;"J"&amp;A1538),Relationstabel!$A$3:$A$10,0),MATCH(IFERROR(VALUE(INDIRECT($A$1&amp;"K"&amp;A1538)),0),Relationstabel!$C$1:$K$1,0))</f>
        <v>Naturgas</v>
      </c>
      <c r="J1538" s="1" t="str">
        <f ca="1">INDEX(Anvendelseskode!B:B,MATCH($F1538,Anvendelseskode!$A:$A,0))</f>
        <v>Fritliggende enfamilieshus (parcelhus)</v>
      </c>
      <c r="K1538" s="1" t="str">
        <f ca="1">INDEX(Anvendelseskode!C:C,MATCH($F1538,Anvendelseskode!$A:$A,0))</f>
        <v>Parcelhuse</v>
      </c>
      <c r="L1538" s="1" t="str">
        <f ca="1">INDEX(Anvendelseskode!D:D,MATCH($F1538,Anvendelseskode!$A:$A,0))</f>
        <v>Private husholdninger</v>
      </c>
      <c r="M1538" s="1" t="str">
        <f ca="1">IFERROR(INDEX(SBi!$2:$2,MATCH(H1538,SBi!$1:$1,1)),SBi!$K$2)</f>
        <v>1961-1972</v>
      </c>
      <c r="N1538" s="1">
        <f ca="1">INDEX(SBi!$C$3:$K$28,MATCH(F1538,SBi!$B$3:$B$28,0),MATCH(M1538,SBi!$C$2:$K$2,0))</f>
        <v>134.30000000000001</v>
      </c>
      <c r="O1538" s="16">
        <f t="shared" ca="1" si="307"/>
        <v>17.593300000000003</v>
      </c>
      <c r="P1538" s="16" t="str">
        <f ca="1">IFERROR(INDEX(VpD!$2:$2,MATCH(H1538,VpD!$1:$1,1)),VpD!$I$2)</f>
        <v>1961-1972</v>
      </c>
      <c r="Q1538" s="1">
        <f ca="1">INDEX(VpD!$C$3:$I$27,MATCH(F1538,VpD!$B$3:$B$27,0),MATCH(P1538,VpD!$C$2:$I$2,0))</f>
        <v>143</v>
      </c>
      <c r="R1538" s="16">
        <f t="shared" ca="1" si="308"/>
        <v>18.733000000000001</v>
      </c>
      <c r="S1538" s="14">
        <f t="shared" ca="1" si="309"/>
        <v>713966.76</v>
      </c>
      <c r="T1538" s="14">
        <f t="shared" ca="1" si="310"/>
        <v>6169075.2000000002</v>
      </c>
      <c r="U1538" s="14" t="str">
        <f t="shared" ca="1" si="311"/>
        <v>0A3F507E-1A4F-32B8-E044-0003BA298018</v>
      </c>
    </row>
    <row r="1539" spans="1:21" s="14" customFormat="1" x14ac:dyDescent="0.25">
      <c r="A1539" s="14">
        <f t="shared" ref="A1539:A1602" si="312">ROW(B1539)</f>
        <v>1539</v>
      </c>
      <c r="B1539" s="14" t="str">
        <f t="shared" ref="B1539:B1602" ca="1" si="313">INDIRECT($A$1&amp;"b"&amp;A1539)</f>
        <v>372D298C-73A5-41B0-984B-F1DAA8CE97A1</v>
      </c>
      <c r="C1539" s="14" t="str">
        <f t="shared" ref="C1539:C1602" ca="1" si="314">INDIRECT($A$1&amp;"V"&amp;A1539)</f>
        <v>Rendsagervej</v>
      </c>
      <c r="D1539" s="14" t="str">
        <f t="shared" ref="D1539:D1602" ca="1" si="315">INDIRECT($A$1&amp;"W"&amp;A1539)</f>
        <v>251</v>
      </c>
      <c r="E1539" s="14" t="str">
        <f t="shared" ref="E1539:E1602" ca="1" si="316">INDIRECT($A$1&amp;"AB"&amp;A1539)</f>
        <v>9kt</v>
      </c>
      <c r="F1539" s="1">
        <f t="shared" ref="F1539:F1602" ca="1" si="317">ROUNDDOWN(INDIRECT($A$1&amp;"C"&amp;A1539),-1)</f>
        <v>120</v>
      </c>
      <c r="G1539" s="1">
        <f t="shared" ref="G1539:G1602" ca="1" si="318">INDIRECT($A$1&amp;"P"&amp;A1539)+INDIRECT($A$1&amp;"Q"&amp;A1539)+INDIRECT($A$1&amp;"R"&amp;A1539)*0.5</f>
        <v>109</v>
      </c>
      <c r="H1539" s="1">
        <f t="shared" ref="H1539:H1602" ca="1" si="319">MAX(INDIRECT($A$1&amp;"E"&amp;A1539),INDIRECT($A$1&amp;"D"&amp;A1539))</f>
        <v>1973</v>
      </c>
      <c r="I1539" s="1" t="str">
        <f ca="1">INDEX(Relationstabel!$C$3:$K$10,MATCH(INDIRECT($A$1&amp;"J"&amp;A1539),Relationstabel!$A$3:$A$10,0),MATCH(IFERROR(VALUE(INDIRECT($A$1&amp;"K"&amp;A1539)),0),Relationstabel!$C$1:$K$1,0))</f>
        <v>Naturgas</v>
      </c>
      <c r="J1539" s="1" t="str">
        <f ca="1">INDEX(Anvendelseskode!B:B,MATCH($F1539,Anvendelseskode!$A:$A,0))</f>
        <v>Fritliggende enfamilieshus (parcelhus)</v>
      </c>
      <c r="K1539" s="1" t="str">
        <f ca="1">INDEX(Anvendelseskode!C:C,MATCH($F1539,Anvendelseskode!$A:$A,0))</f>
        <v>Parcelhuse</v>
      </c>
      <c r="L1539" s="1" t="str">
        <f ca="1">INDEX(Anvendelseskode!D:D,MATCH($F1539,Anvendelseskode!$A:$A,0))</f>
        <v>Private husholdninger</v>
      </c>
      <c r="M1539" s="1" t="str">
        <f ca="1">IFERROR(INDEX(SBi!$2:$2,MATCH(H1539,SBi!$1:$1,1)),SBi!$K$2)</f>
        <v>1973-1978</v>
      </c>
      <c r="N1539" s="1">
        <f ca="1">INDEX(SBi!$C$3:$K$28,MATCH(F1539,SBi!$B$3:$B$28,0),MATCH(M1539,SBi!$C$2:$K$2,0))</f>
        <v>119.8</v>
      </c>
      <c r="O1539" s="16">
        <f t="shared" ref="O1539:O1602" ca="1" si="320">N1539*G1539/1000</f>
        <v>13.058199999999999</v>
      </c>
      <c r="P1539" s="16" t="str">
        <f ca="1">IFERROR(INDEX(VpD!$2:$2,MATCH(H1539,VpD!$1:$1,1)),VpD!$I$2)</f>
        <v>1973-1978</v>
      </c>
      <c r="Q1539" s="1">
        <f ca="1">INDEX(VpD!$C$3:$I$27,MATCH(F1539,VpD!$B$3:$B$27,0),MATCH(P1539,VpD!$C$2:$I$2,0))</f>
        <v>117</v>
      </c>
      <c r="R1539" s="16">
        <f t="shared" ref="R1539:R1602" ca="1" si="321">Q1539*G1539/1000</f>
        <v>12.753</v>
      </c>
      <c r="S1539" s="14">
        <f t="shared" ref="S1539:S1602" ca="1" si="322">INDIRECT($A$1&amp;"AE"&amp;A1539)</f>
        <v>710665.37</v>
      </c>
      <c r="T1539" s="14">
        <f t="shared" ref="T1539:T1602" ca="1" si="323">INDIRECT($A$1&amp;"AF"&amp;A1539)</f>
        <v>6171922.1600000001</v>
      </c>
      <c r="U1539" s="14" t="str">
        <f t="shared" ref="U1539:U1602" ca="1" si="324">INDIRECT($A$1&amp;"AC"&amp;A1539)</f>
        <v>0A3F507E-204F-32B8-E044-0003BA298018</v>
      </c>
    </row>
    <row r="1540" spans="1:21" s="14" customFormat="1" x14ac:dyDescent="0.25">
      <c r="A1540" s="14">
        <f t="shared" si="312"/>
        <v>1540</v>
      </c>
      <c r="B1540" s="14" t="str">
        <f t="shared" ca="1" si="313"/>
        <v>95D92B8E-A2C7-4AA3-834C-75A4FBE7AAB3</v>
      </c>
      <c r="C1540" s="14" t="str">
        <f t="shared" ca="1" si="314"/>
        <v>Kløverbo</v>
      </c>
      <c r="D1540" s="14" t="str">
        <f t="shared" ca="1" si="315"/>
        <v>2</v>
      </c>
      <c r="E1540" s="14" t="str">
        <f t="shared" ca="1" si="316"/>
        <v>6xa</v>
      </c>
      <c r="F1540" s="1">
        <f t="shared" ca="1" si="317"/>
        <v>130</v>
      </c>
      <c r="G1540" s="1">
        <f t="shared" ca="1" si="318"/>
        <v>112</v>
      </c>
      <c r="H1540" s="1">
        <f t="shared" ca="1" si="319"/>
        <v>1978</v>
      </c>
      <c r="I1540" s="1" t="str">
        <f ca="1">INDEX(Relationstabel!$C$3:$K$10,MATCH(INDIRECT($A$1&amp;"J"&amp;A1540),Relationstabel!$A$3:$A$10,0),MATCH(IFERROR(VALUE(INDIRECT($A$1&amp;"K"&amp;A1540)),0),Relationstabel!$C$1:$K$1,0))</f>
        <v>Fjernvarme/ Blokvarme</v>
      </c>
      <c r="J1540" s="1" t="str">
        <f ca="1">INDEX(Anvendelseskode!B:B,MATCH($F1540,Anvendelseskode!$A:$A,0))</f>
        <v>Række-, kæde-, dobbelthus (lodret adskillelse mellem enhederne)</v>
      </c>
      <c r="K1540" s="1" t="str">
        <f ca="1">INDEX(Anvendelseskode!C:C,MATCH($F1540,Anvendelseskode!$A:$A,0))</f>
        <v>Række-, kæde og dobbelthuse</v>
      </c>
      <c r="L1540" s="1" t="str">
        <f ca="1">INDEX(Anvendelseskode!D:D,MATCH($F1540,Anvendelseskode!$A:$A,0))</f>
        <v>Private husholdninger</v>
      </c>
      <c r="M1540" s="1" t="str">
        <f ca="1">IFERROR(INDEX(SBi!$2:$2,MATCH(H1540,SBi!$1:$1,1)),SBi!$K$2)</f>
        <v>1973-1978</v>
      </c>
      <c r="N1540" s="1">
        <f ca="1">INDEX(SBi!$C$3:$K$28,MATCH(F1540,SBi!$B$3:$B$28,0),MATCH(M1540,SBi!$C$2:$K$2,0))</f>
        <v>112.6</v>
      </c>
      <c r="O1540" s="16">
        <f t="shared" ca="1" si="320"/>
        <v>12.611199999999998</v>
      </c>
      <c r="P1540" s="16" t="str">
        <f ca="1">IFERROR(INDEX(VpD!$2:$2,MATCH(H1540,VpD!$1:$1,1)),VpD!$I$2)</f>
        <v>1973-1978</v>
      </c>
      <c r="Q1540" s="1">
        <f ca="1">INDEX(VpD!$C$3:$I$27,MATCH(F1540,VpD!$B$3:$B$27,0),MATCH(P1540,VpD!$C$2:$I$2,0))</f>
        <v>98</v>
      </c>
      <c r="R1540" s="16">
        <f t="shared" ca="1" si="321"/>
        <v>10.976000000000001</v>
      </c>
      <c r="S1540" s="14">
        <f t="shared" ca="1" si="322"/>
        <v>713429.99</v>
      </c>
      <c r="T1540" s="14">
        <f t="shared" ca="1" si="323"/>
        <v>6169744.3300000001</v>
      </c>
      <c r="U1540" s="14" t="str">
        <f t="shared" ca="1" si="324"/>
        <v>0A3F507E-1B52-32B8-E044-0003BA298018</v>
      </c>
    </row>
    <row r="1541" spans="1:21" s="14" customFormat="1" x14ac:dyDescent="0.25">
      <c r="A1541" s="14">
        <f t="shared" si="312"/>
        <v>1541</v>
      </c>
      <c r="B1541" s="14" t="str">
        <f t="shared" ca="1" si="313"/>
        <v>E6EBE94A-AD98-4F62-8199-441548566E10</v>
      </c>
      <c r="C1541" s="14" t="str">
        <f t="shared" ca="1" si="314"/>
        <v>Møllestensvej</v>
      </c>
      <c r="D1541" s="14" t="str">
        <f t="shared" ca="1" si="315"/>
        <v>3</v>
      </c>
      <c r="E1541" s="14" t="str">
        <f t="shared" ca="1" si="316"/>
        <v>7ed</v>
      </c>
      <c r="F1541" s="1">
        <f t="shared" ca="1" si="317"/>
        <v>120</v>
      </c>
      <c r="G1541" s="1">
        <f t="shared" ca="1" si="318"/>
        <v>148</v>
      </c>
      <c r="H1541" s="1">
        <f t="shared" ca="1" si="319"/>
        <v>1988</v>
      </c>
      <c r="I1541" s="1" t="str">
        <f ca="1">INDEX(Relationstabel!$C$3:$K$10,MATCH(INDIRECT($A$1&amp;"J"&amp;A1541),Relationstabel!$A$3:$A$10,0),MATCH(IFERROR(VALUE(INDIRECT($A$1&amp;"K"&amp;A1541)),0),Relationstabel!$C$1:$K$1,0))</f>
        <v>Naturgas</v>
      </c>
      <c r="J1541" s="1" t="str">
        <f ca="1">INDEX(Anvendelseskode!B:B,MATCH($F1541,Anvendelseskode!$A:$A,0))</f>
        <v>Fritliggende enfamilieshus (parcelhus)</v>
      </c>
      <c r="K1541" s="1" t="str">
        <f ca="1">INDEX(Anvendelseskode!C:C,MATCH($F1541,Anvendelseskode!$A:$A,0))</f>
        <v>Parcelhuse</v>
      </c>
      <c r="L1541" s="1" t="str">
        <f ca="1">INDEX(Anvendelseskode!D:D,MATCH($F1541,Anvendelseskode!$A:$A,0))</f>
        <v>Private husholdninger</v>
      </c>
      <c r="M1541" s="1" t="str">
        <f ca="1">IFERROR(INDEX(SBi!$2:$2,MATCH(H1541,SBi!$1:$1,1)),SBi!$K$2)</f>
        <v>1979-1998</v>
      </c>
      <c r="N1541" s="1">
        <f ca="1">INDEX(SBi!$C$3:$K$28,MATCH(F1541,SBi!$B$3:$B$28,0),MATCH(M1541,SBi!$C$2:$K$2,0))</f>
        <v>105.4</v>
      </c>
      <c r="O1541" s="16">
        <f t="shared" ca="1" si="320"/>
        <v>15.599200000000002</v>
      </c>
      <c r="P1541" s="16" t="str">
        <f ca="1">IFERROR(INDEX(VpD!$2:$2,MATCH(H1541,VpD!$1:$1,1)),VpD!$I$2)</f>
        <v>1979-1998</v>
      </c>
      <c r="Q1541" s="1">
        <f ca="1">INDEX(VpD!$C$3:$I$27,MATCH(F1541,VpD!$B$3:$B$27,0),MATCH(P1541,VpD!$C$2:$I$2,0))</f>
        <v>90</v>
      </c>
      <c r="R1541" s="16">
        <f t="shared" ca="1" si="321"/>
        <v>13.32</v>
      </c>
      <c r="S1541" s="14">
        <f t="shared" ca="1" si="322"/>
        <v>711824.11</v>
      </c>
      <c r="T1541" s="14">
        <f t="shared" ca="1" si="323"/>
        <v>6170301.6100000003</v>
      </c>
      <c r="U1541" s="14" t="str">
        <f t="shared" ca="1" si="324"/>
        <v>0A3F507E-1D52-32B8-E044-0003BA298018</v>
      </c>
    </row>
    <row r="1542" spans="1:21" s="14" customFormat="1" x14ac:dyDescent="0.25">
      <c r="A1542" s="14">
        <f t="shared" si="312"/>
        <v>1542</v>
      </c>
      <c r="B1542" s="14" t="str">
        <f t="shared" ca="1" si="313"/>
        <v>B9FD0938-B0C1-4222-B3FC-84FAD4342E14</v>
      </c>
      <c r="C1542" s="14" t="str">
        <f t="shared" ca="1" si="314"/>
        <v>Nørrebred</v>
      </c>
      <c r="D1542" s="14" t="str">
        <f t="shared" ca="1" si="315"/>
        <v>35</v>
      </c>
      <c r="E1542" s="14" t="str">
        <f t="shared" ca="1" si="316"/>
        <v>13eæ</v>
      </c>
      <c r="F1542" s="1">
        <f t="shared" ca="1" si="317"/>
        <v>120</v>
      </c>
      <c r="G1542" s="1">
        <f t="shared" ca="1" si="318"/>
        <v>114</v>
      </c>
      <c r="H1542" s="1">
        <f t="shared" ca="1" si="319"/>
        <v>1969</v>
      </c>
      <c r="I1542" s="1" t="str">
        <f ca="1">INDEX(Relationstabel!$C$3:$K$10,MATCH(INDIRECT($A$1&amp;"J"&amp;A1542),Relationstabel!$A$3:$A$10,0),MATCH(IFERROR(VALUE(INDIRECT($A$1&amp;"K"&amp;A1542)),0),Relationstabel!$C$1:$K$1,0))</f>
        <v>Naturgas</v>
      </c>
      <c r="J1542" s="1" t="str">
        <f ca="1">INDEX(Anvendelseskode!B:B,MATCH($F1542,Anvendelseskode!$A:$A,0))</f>
        <v>Fritliggende enfamilieshus (parcelhus)</v>
      </c>
      <c r="K1542" s="1" t="str">
        <f ca="1">INDEX(Anvendelseskode!C:C,MATCH($F1542,Anvendelseskode!$A:$A,0))</f>
        <v>Parcelhuse</v>
      </c>
      <c r="L1542" s="1" t="str">
        <f ca="1">INDEX(Anvendelseskode!D:D,MATCH($F1542,Anvendelseskode!$A:$A,0))</f>
        <v>Private husholdninger</v>
      </c>
      <c r="M1542" s="1" t="str">
        <f ca="1">IFERROR(INDEX(SBi!$2:$2,MATCH(H1542,SBi!$1:$1,1)),SBi!$K$2)</f>
        <v>1961-1972</v>
      </c>
      <c r="N1542" s="1">
        <f ca="1">INDEX(SBi!$C$3:$K$28,MATCH(F1542,SBi!$B$3:$B$28,0),MATCH(M1542,SBi!$C$2:$K$2,0))</f>
        <v>134.30000000000001</v>
      </c>
      <c r="O1542" s="16">
        <f t="shared" ca="1" si="320"/>
        <v>15.3102</v>
      </c>
      <c r="P1542" s="16" t="str">
        <f ca="1">IFERROR(INDEX(VpD!$2:$2,MATCH(H1542,VpD!$1:$1,1)),VpD!$I$2)</f>
        <v>1961-1972</v>
      </c>
      <c r="Q1542" s="1">
        <f ca="1">INDEX(VpD!$C$3:$I$27,MATCH(F1542,VpD!$B$3:$B$27,0),MATCH(P1542,VpD!$C$2:$I$2,0))</f>
        <v>143</v>
      </c>
      <c r="R1542" s="16">
        <f t="shared" ca="1" si="321"/>
        <v>16.302</v>
      </c>
      <c r="S1542" s="14">
        <f t="shared" ca="1" si="322"/>
        <v>711607.66</v>
      </c>
      <c r="T1542" s="14">
        <f t="shared" ca="1" si="323"/>
        <v>6171724.71</v>
      </c>
      <c r="U1542" s="14" t="str">
        <f t="shared" ca="1" si="324"/>
        <v>0A3F507E-1E52-32B8-E044-0003BA298018</v>
      </c>
    </row>
    <row r="1543" spans="1:21" s="14" customFormat="1" x14ac:dyDescent="0.25">
      <c r="A1543" s="14">
        <f t="shared" si="312"/>
        <v>1543</v>
      </c>
      <c r="B1543" s="14" t="str">
        <f t="shared" ca="1" si="313"/>
        <v>1C98275F-0E2A-49E3-882D-CEA2598D9A1C</v>
      </c>
      <c r="C1543" s="14" t="str">
        <f t="shared" ca="1" si="314"/>
        <v>Skærsøvej</v>
      </c>
      <c r="D1543" s="14" t="str">
        <f t="shared" ca="1" si="315"/>
        <v>22</v>
      </c>
      <c r="E1543" s="14" t="str">
        <f t="shared" ca="1" si="316"/>
        <v>18mv</v>
      </c>
      <c r="F1543" s="1">
        <f t="shared" ca="1" si="317"/>
        <v>130</v>
      </c>
      <c r="G1543" s="1">
        <f t="shared" ca="1" si="318"/>
        <v>118</v>
      </c>
      <c r="H1543" s="1">
        <f t="shared" ca="1" si="319"/>
        <v>1977</v>
      </c>
      <c r="I1543" s="1" t="str">
        <f ca="1">INDEX(Relationstabel!$C$3:$K$10,MATCH(INDIRECT($A$1&amp;"J"&amp;A1543),Relationstabel!$A$3:$A$10,0),MATCH(IFERROR(VALUE(INDIRECT($A$1&amp;"K"&amp;A1543)),0),Relationstabel!$C$1:$K$1,0))</f>
        <v>Olie</v>
      </c>
      <c r="J1543" s="1" t="str">
        <f ca="1">INDEX(Anvendelseskode!B:B,MATCH($F1543,Anvendelseskode!$A:$A,0))</f>
        <v>Række-, kæde-, dobbelthus (lodret adskillelse mellem enhederne)</v>
      </c>
      <c r="K1543" s="1" t="str">
        <f ca="1">INDEX(Anvendelseskode!C:C,MATCH($F1543,Anvendelseskode!$A:$A,0))</f>
        <v>Række-, kæde og dobbelthuse</v>
      </c>
      <c r="L1543" s="1" t="str">
        <f ca="1">INDEX(Anvendelseskode!D:D,MATCH($F1543,Anvendelseskode!$A:$A,0))</f>
        <v>Private husholdninger</v>
      </c>
      <c r="M1543" s="1" t="str">
        <f ca="1">IFERROR(INDEX(SBi!$2:$2,MATCH(H1543,SBi!$1:$1,1)),SBi!$K$2)</f>
        <v>1973-1978</v>
      </c>
      <c r="N1543" s="1">
        <f ca="1">INDEX(SBi!$C$3:$K$28,MATCH(F1543,SBi!$B$3:$B$28,0),MATCH(M1543,SBi!$C$2:$K$2,0))</f>
        <v>112.6</v>
      </c>
      <c r="O1543" s="16">
        <f t="shared" ca="1" si="320"/>
        <v>13.286799999999999</v>
      </c>
      <c r="P1543" s="16" t="str">
        <f ca="1">IFERROR(INDEX(VpD!$2:$2,MATCH(H1543,VpD!$1:$1,1)),VpD!$I$2)</f>
        <v>1973-1978</v>
      </c>
      <c r="Q1543" s="1">
        <f ca="1">INDEX(VpD!$C$3:$I$27,MATCH(F1543,VpD!$B$3:$B$27,0),MATCH(P1543,VpD!$C$2:$I$2,0))</f>
        <v>98</v>
      </c>
      <c r="R1543" s="16">
        <f t="shared" ca="1" si="321"/>
        <v>11.564</v>
      </c>
      <c r="S1543" s="14">
        <f t="shared" ca="1" si="322"/>
        <v>713483.74</v>
      </c>
      <c r="T1543" s="14">
        <f t="shared" ca="1" si="323"/>
        <v>6168951.7199999997</v>
      </c>
      <c r="U1543" s="14" t="str">
        <f t="shared" ca="1" si="324"/>
        <v>0A3F507E-2152-32B8-E044-0003BA298018</v>
      </c>
    </row>
    <row r="1544" spans="1:21" s="14" customFormat="1" x14ac:dyDescent="0.25">
      <c r="A1544" s="14">
        <f t="shared" si="312"/>
        <v>1544</v>
      </c>
      <c r="B1544" s="14" t="str">
        <f t="shared" ca="1" si="313"/>
        <v>12F14B70-2CD9-4FBB-8319-5613D409F566</v>
      </c>
      <c r="C1544" s="14" t="str">
        <f t="shared" ca="1" si="314"/>
        <v>Syvhøjvænge</v>
      </c>
      <c r="D1544" s="14" t="str">
        <f t="shared" ca="1" si="315"/>
        <v>29</v>
      </c>
      <c r="E1544" s="14" t="str">
        <f t="shared" ca="1" si="316"/>
        <v>12fa</v>
      </c>
      <c r="F1544" s="1">
        <f t="shared" ca="1" si="317"/>
        <v>120</v>
      </c>
      <c r="G1544" s="1">
        <f t="shared" ca="1" si="318"/>
        <v>154</v>
      </c>
      <c r="H1544" s="1">
        <f t="shared" ca="1" si="319"/>
        <v>1992</v>
      </c>
      <c r="I1544" s="1" t="str">
        <f ca="1">INDEX(Relationstabel!$C$3:$K$10,MATCH(INDIRECT($A$1&amp;"J"&amp;A1544),Relationstabel!$A$3:$A$10,0),MATCH(IFERROR(VALUE(INDIRECT($A$1&amp;"K"&amp;A1544)),0),Relationstabel!$C$1:$K$1,0))</f>
        <v>Naturgas</v>
      </c>
      <c r="J1544" s="1" t="str">
        <f ca="1">INDEX(Anvendelseskode!B:B,MATCH($F1544,Anvendelseskode!$A:$A,0))</f>
        <v>Fritliggende enfamilieshus (parcelhus)</v>
      </c>
      <c r="K1544" s="1" t="str">
        <f ca="1">INDEX(Anvendelseskode!C:C,MATCH($F1544,Anvendelseskode!$A:$A,0))</f>
        <v>Parcelhuse</v>
      </c>
      <c r="L1544" s="1" t="str">
        <f ca="1">INDEX(Anvendelseskode!D:D,MATCH($F1544,Anvendelseskode!$A:$A,0))</f>
        <v>Private husholdninger</v>
      </c>
      <c r="M1544" s="1" t="str">
        <f ca="1">IFERROR(INDEX(SBi!$2:$2,MATCH(H1544,SBi!$1:$1,1)),SBi!$K$2)</f>
        <v>1979-1998</v>
      </c>
      <c r="N1544" s="1">
        <f ca="1">INDEX(SBi!$C$3:$K$28,MATCH(F1544,SBi!$B$3:$B$28,0),MATCH(M1544,SBi!$C$2:$K$2,0))</f>
        <v>105.4</v>
      </c>
      <c r="O1544" s="16">
        <f t="shared" ca="1" si="320"/>
        <v>16.2316</v>
      </c>
      <c r="P1544" s="16" t="str">
        <f ca="1">IFERROR(INDEX(VpD!$2:$2,MATCH(H1544,VpD!$1:$1,1)),VpD!$I$2)</f>
        <v>1979-1998</v>
      </c>
      <c r="Q1544" s="1">
        <f ca="1">INDEX(VpD!$C$3:$I$27,MATCH(F1544,VpD!$B$3:$B$27,0),MATCH(P1544,VpD!$C$2:$I$2,0))</f>
        <v>90</v>
      </c>
      <c r="R1544" s="16">
        <f t="shared" ca="1" si="321"/>
        <v>13.86</v>
      </c>
      <c r="S1544" s="14">
        <f t="shared" ca="1" si="322"/>
        <v>711928.22</v>
      </c>
      <c r="T1544" s="14">
        <f t="shared" ca="1" si="323"/>
        <v>6171710.0199999996</v>
      </c>
      <c r="U1544" s="14" t="str">
        <f t="shared" ca="1" si="324"/>
        <v>0A3F507E-2252-32B8-E044-0003BA298018</v>
      </c>
    </row>
    <row r="1545" spans="1:21" s="14" customFormat="1" x14ac:dyDescent="0.25">
      <c r="A1545" s="14">
        <f t="shared" si="312"/>
        <v>1545</v>
      </c>
      <c r="B1545" s="14" t="str">
        <f t="shared" ca="1" si="313"/>
        <v>E5BD6C68-AB79-4E04-ADD7-AED3B74F6B21</v>
      </c>
      <c r="C1545" s="14" t="str">
        <f t="shared" ca="1" si="314"/>
        <v>Kløverbo</v>
      </c>
      <c r="D1545" s="14" t="str">
        <f t="shared" ca="1" si="315"/>
        <v>20</v>
      </c>
      <c r="E1545" s="14" t="str">
        <f t="shared" ca="1" si="316"/>
        <v>6xk</v>
      </c>
      <c r="F1545" s="1">
        <f t="shared" ca="1" si="317"/>
        <v>130</v>
      </c>
      <c r="G1545" s="1">
        <f t="shared" ca="1" si="318"/>
        <v>109</v>
      </c>
      <c r="H1545" s="1">
        <f t="shared" ca="1" si="319"/>
        <v>1978</v>
      </c>
      <c r="I1545" s="1" t="str">
        <f ca="1">INDEX(Relationstabel!$C$3:$K$10,MATCH(INDIRECT($A$1&amp;"J"&amp;A1545),Relationstabel!$A$3:$A$10,0),MATCH(IFERROR(VALUE(INDIRECT($A$1&amp;"K"&amp;A1545)),0),Relationstabel!$C$1:$K$1,0))</f>
        <v>Fjernvarme/ Blokvarme</v>
      </c>
      <c r="J1545" s="1" t="str">
        <f ca="1">INDEX(Anvendelseskode!B:B,MATCH($F1545,Anvendelseskode!$A:$A,0))</f>
        <v>Række-, kæde-, dobbelthus (lodret adskillelse mellem enhederne)</v>
      </c>
      <c r="K1545" s="1" t="str">
        <f ca="1">INDEX(Anvendelseskode!C:C,MATCH($F1545,Anvendelseskode!$A:$A,0))</f>
        <v>Række-, kæde og dobbelthuse</v>
      </c>
      <c r="L1545" s="1" t="str">
        <f ca="1">INDEX(Anvendelseskode!D:D,MATCH($F1545,Anvendelseskode!$A:$A,0))</f>
        <v>Private husholdninger</v>
      </c>
      <c r="M1545" s="1" t="str">
        <f ca="1">IFERROR(INDEX(SBi!$2:$2,MATCH(H1545,SBi!$1:$1,1)),SBi!$K$2)</f>
        <v>1973-1978</v>
      </c>
      <c r="N1545" s="1">
        <f ca="1">INDEX(SBi!$C$3:$K$28,MATCH(F1545,SBi!$B$3:$B$28,0),MATCH(M1545,SBi!$C$2:$K$2,0))</f>
        <v>112.6</v>
      </c>
      <c r="O1545" s="16">
        <f t="shared" ca="1" si="320"/>
        <v>12.273399999999999</v>
      </c>
      <c r="P1545" s="16" t="str">
        <f ca="1">IFERROR(INDEX(VpD!$2:$2,MATCH(H1545,VpD!$1:$1,1)),VpD!$I$2)</f>
        <v>1973-1978</v>
      </c>
      <c r="Q1545" s="1">
        <f ca="1">INDEX(VpD!$C$3:$I$27,MATCH(F1545,VpD!$B$3:$B$27,0),MATCH(P1545,VpD!$C$2:$I$2,0))</f>
        <v>98</v>
      </c>
      <c r="R1545" s="16">
        <f t="shared" ca="1" si="321"/>
        <v>10.682</v>
      </c>
      <c r="S1545" s="14">
        <f t="shared" ca="1" si="322"/>
        <v>713458.18</v>
      </c>
      <c r="T1545" s="14">
        <f t="shared" ca="1" si="323"/>
        <v>6169698.5199999996</v>
      </c>
      <c r="U1545" s="14" t="str">
        <f t="shared" ca="1" si="324"/>
        <v>0A3F507E-1B64-32B8-E044-0003BA298018</v>
      </c>
    </row>
    <row r="1546" spans="1:21" s="14" customFormat="1" x14ac:dyDescent="0.25">
      <c r="A1546" s="14">
        <f t="shared" si="312"/>
        <v>1546</v>
      </c>
      <c r="B1546" s="14" t="str">
        <f t="shared" ca="1" si="313"/>
        <v>AE8828C8-1AA1-40A9-9B93-22366F6E22E0</v>
      </c>
      <c r="C1546" s="14" t="str">
        <f t="shared" ca="1" si="314"/>
        <v>Møllestensvej</v>
      </c>
      <c r="D1546" s="14" t="str">
        <f t="shared" ca="1" si="315"/>
        <v>22</v>
      </c>
      <c r="E1546" s="14" t="str">
        <f t="shared" ca="1" si="316"/>
        <v>7fd</v>
      </c>
      <c r="F1546" s="1">
        <f t="shared" ca="1" si="317"/>
        <v>120</v>
      </c>
      <c r="G1546" s="1">
        <f t="shared" ca="1" si="318"/>
        <v>158</v>
      </c>
      <c r="H1546" s="1">
        <f t="shared" ca="1" si="319"/>
        <v>1986</v>
      </c>
      <c r="I1546" s="1" t="str">
        <f ca="1">INDEX(Relationstabel!$C$3:$K$10,MATCH(INDIRECT($A$1&amp;"J"&amp;A1546),Relationstabel!$A$3:$A$10,0),MATCH(IFERROR(VALUE(INDIRECT($A$1&amp;"K"&amp;A1546)),0),Relationstabel!$C$1:$K$1,0))</f>
        <v>Naturgas</v>
      </c>
      <c r="J1546" s="1" t="str">
        <f ca="1">INDEX(Anvendelseskode!B:B,MATCH($F1546,Anvendelseskode!$A:$A,0))</f>
        <v>Fritliggende enfamilieshus (parcelhus)</v>
      </c>
      <c r="K1546" s="1" t="str">
        <f ca="1">INDEX(Anvendelseskode!C:C,MATCH($F1546,Anvendelseskode!$A:$A,0))</f>
        <v>Parcelhuse</v>
      </c>
      <c r="L1546" s="1" t="str">
        <f ca="1">INDEX(Anvendelseskode!D:D,MATCH($F1546,Anvendelseskode!$A:$A,0))</f>
        <v>Private husholdninger</v>
      </c>
      <c r="M1546" s="1" t="str">
        <f ca="1">IFERROR(INDEX(SBi!$2:$2,MATCH(H1546,SBi!$1:$1,1)),SBi!$K$2)</f>
        <v>1979-1998</v>
      </c>
      <c r="N1546" s="1">
        <f ca="1">INDEX(SBi!$C$3:$K$28,MATCH(F1546,SBi!$B$3:$B$28,0),MATCH(M1546,SBi!$C$2:$K$2,0))</f>
        <v>105.4</v>
      </c>
      <c r="O1546" s="16">
        <f t="shared" ca="1" si="320"/>
        <v>16.653200000000002</v>
      </c>
      <c r="P1546" s="16" t="str">
        <f ca="1">IFERROR(INDEX(VpD!$2:$2,MATCH(H1546,VpD!$1:$1,1)),VpD!$I$2)</f>
        <v>1979-1998</v>
      </c>
      <c r="Q1546" s="1">
        <f ca="1">INDEX(VpD!$C$3:$I$27,MATCH(F1546,VpD!$B$3:$B$27,0),MATCH(P1546,VpD!$C$2:$I$2,0))</f>
        <v>90</v>
      </c>
      <c r="R1546" s="16">
        <f t="shared" ca="1" si="321"/>
        <v>14.22</v>
      </c>
      <c r="S1546" s="14">
        <f t="shared" ca="1" si="322"/>
        <v>711860.66</v>
      </c>
      <c r="T1546" s="14">
        <f t="shared" ca="1" si="323"/>
        <v>6170454.6100000003</v>
      </c>
      <c r="U1546" s="14" t="str">
        <f t="shared" ca="1" si="324"/>
        <v>0A3F507E-1D64-32B8-E044-0003BA298018</v>
      </c>
    </row>
    <row r="1547" spans="1:21" s="14" customFormat="1" x14ac:dyDescent="0.25">
      <c r="A1547" s="14">
        <f t="shared" si="312"/>
        <v>1547</v>
      </c>
      <c r="B1547" s="14" t="str">
        <f t="shared" ca="1" si="313"/>
        <v>D0486797-83C1-4D3B-A3FC-96EAFBC16F71</v>
      </c>
      <c r="C1547" s="14" t="str">
        <f t="shared" ca="1" si="314"/>
        <v>Nørrebred</v>
      </c>
      <c r="D1547" s="14" t="str">
        <f t="shared" ca="1" si="315"/>
        <v>58</v>
      </c>
      <c r="E1547" s="14" t="str">
        <f t="shared" ca="1" si="316"/>
        <v>12gm</v>
      </c>
      <c r="F1547" s="1">
        <f t="shared" ca="1" si="317"/>
        <v>120</v>
      </c>
      <c r="G1547" s="1">
        <f t="shared" ca="1" si="318"/>
        <v>154</v>
      </c>
      <c r="H1547" s="1">
        <f t="shared" ca="1" si="319"/>
        <v>1972</v>
      </c>
      <c r="I1547" s="1" t="str">
        <f ca="1">INDEX(Relationstabel!$C$3:$K$10,MATCH(INDIRECT($A$1&amp;"J"&amp;A1547),Relationstabel!$A$3:$A$10,0),MATCH(IFERROR(VALUE(INDIRECT($A$1&amp;"K"&amp;A1547)),0),Relationstabel!$C$1:$K$1,0))</f>
        <v>Naturgas</v>
      </c>
      <c r="J1547" s="1" t="str">
        <f ca="1">INDEX(Anvendelseskode!B:B,MATCH($F1547,Anvendelseskode!$A:$A,0))</f>
        <v>Fritliggende enfamilieshus (parcelhus)</v>
      </c>
      <c r="K1547" s="1" t="str">
        <f ca="1">INDEX(Anvendelseskode!C:C,MATCH($F1547,Anvendelseskode!$A:$A,0))</f>
        <v>Parcelhuse</v>
      </c>
      <c r="L1547" s="1" t="str">
        <f ca="1">INDEX(Anvendelseskode!D:D,MATCH($F1547,Anvendelseskode!$A:$A,0))</f>
        <v>Private husholdninger</v>
      </c>
      <c r="M1547" s="1" t="str">
        <f ca="1">IFERROR(INDEX(SBi!$2:$2,MATCH(H1547,SBi!$1:$1,1)),SBi!$K$2)</f>
        <v>1961-1972</v>
      </c>
      <c r="N1547" s="1">
        <f ca="1">INDEX(SBi!$C$3:$K$28,MATCH(F1547,SBi!$B$3:$B$28,0),MATCH(M1547,SBi!$C$2:$K$2,0))</f>
        <v>134.30000000000001</v>
      </c>
      <c r="O1547" s="16">
        <f t="shared" ca="1" si="320"/>
        <v>20.682200000000002</v>
      </c>
      <c r="P1547" s="16" t="str">
        <f ca="1">IFERROR(INDEX(VpD!$2:$2,MATCH(H1547,VpD!$1:$1,1)),VpD!$I$2)</f>
        <v>1961-1972</v>
      </c>
      <c r="Q1547" s="1">
        <f ca="1">INDEX(VpD!$C$3:$I$27,MATCH(F1547,VpD!$B$3:$B$27,0),MATCH(P1547,VpD!$C$2:$I$2,0))</f>
        <v>143</v>
      </c>
      <c r="R1547" s="16">
        <f t="shared" ca="1" si="321"/>
        <v>22.021999999999998</v>
      </c>
      <c r="S1547" s="14">
        <f t="shared" ca="1" si="322"/>
        <v>711770.3</v>
      </c>
      <c r="T1547" s="14">
        <f t="shared" ca="1" si="323"/>
        <v>6171720.8600000003</v>
      </c>
      <c r="U1547" s="14" t="str">
        <f t="shared" ca="1" si="324"/>
        <v>0A3F507E-1E64-32B8-E044-0003BA298018</v>
      </c>
    </row>
    <row r="1548" spans="1:21" s="14" customFormat="1" x14ac:dyDescent="0.25">
      <c r="A1548" s="14">
        <f t="shared" si="312"/>
        <v>1548</v>
      </c>
      <c r="B1548" s="14" t="str">
        <f t="shared" ca="1" si="313"/>
        <v>FA6A9D6A-36E7-4FE5-AB8E-17F3B3E60C80</v>
      </c>
      <c r="C1548" s="14" t="str">
        <f t="shared" ca="1" si="314"/>
        <v>Hyttelunden</v>
      </c>
      <c r="D1548" s="14" t="str">
        <f t="shared" ca="1" si="315"/>
        <v>9</v>
      </c>
      <c r="E1548" s="14" t="str">
        <f t="shared" ca="1" si="316"/>
        <v>26s</v>
      </c>
      <c r="F1548" s="1">
        <f t="shared" ca="1" si="317"/>
        <v>120</v>
      </c>
      <c r="G1548" s="1">
        <f t="shared" ca="1" si="318"/>
        <v>194</v>
      </c>
      <c r="H1548" s="1">
        <f t="shared" ca="1" si="319"/>
        <v>1974</v>
      </c>
      <c r="I1548" s="1" t="str">
        <f ca="1">INDEX(Relationstabel!$C$3:$K$10,MATCH(INDIRECT($A$1&amp;"J"&amp;A1548),Relationstabel!$A$3:$A$10,0),MATCH(IFERROR(VALUE(INDIRECT($A$1&amp;"K"&amp;A1548)),0),Relationstabel!$C$1:$K$1,0))</f>
        <v>Naturgas</v>
      </c>
      <c r="J1548" s="1" t="str">
        <f ca="1">INDEX(Anvendelseskode!B:B,MATCH($F1548,Anvendelseskode!$A:$A,0))</f>
        <v>Fritliggende enfamilieshus (parcelhus)</v>
      </c>
      <c r="K1548" s="1" t="str">
        <f ca="1">INDEX(Anvendelseskode!C:C,MATCH($F1548,Anvendelseskode!$A:$A,0))</f>
        <v>Parcelhuse</v>
      </c>
      <c r="L1548" s="1" t="str">
        <f ca="1">INDEX(Anvendelseskode!D:D,MATCH($F1548,Anvendelseskode!$A:$A,0))</f>
        <v>Private husholdninger</v>
      </c>
      <c r="M1548" s="1" t="str">
        <f ca="1">IFERROR(INDEX(SBi!$2:$2,MATCH(H1548,SBi!$1:$1,1)),SBi!$K$2)</f>
        <v>1973-1978</v>
      </c>
      <c r="N1548" s="1">
        <f ca="1">INDEX(SBi!$C$3:$K$28,MATCH(F1548,SBi!$B$3:$B$28,0),MATCH(M1548,SBi!$C$2:$K$2,0))</f>
        <v>119.8</v>
      </c>
      <c r="O1548" s="16">
        <f t="shared" ca="1" si="320"/>
        <v>23.241199999999999</v>
      </c>
      <c r="P1548" s="16" t="str">
        <f ca="1">IFERROR(INDEX(VpD!$2:$2,MATCH(H1548,VpD!$1:$1,1)),VpD!$I$2)</f>
        <v>1973-1978</v>
      </c>
      <c r="Q1548" s="1">
        <f ca="1">INDEX(VpD!$C$3:$I$27,MATCH(F1548,VpD!$B$3:$B$27,0),MATCH(P1548,VpD!$C$2:$I$2,0))</f>
        <v>117</v>
      </c>
      <c r="R1548" s="16">
        <f t="shared" ca="1" si="321"/>
        <v>22.698</v>
      </c>
      <c r="S1548" s="14">
        <f t="shared" ca="1" si="322"/>
        <v>714122.6</v>
      </c>
      <c r="T1548" s="14">
        <f t="shared" ca="1" si="323"/>
        <v>6169041.21</v>
      </c>
      <c r="U1548" s="14" t="str">
        <f t="shared" ca="1" si="324"/>
        <v>0A3F507E-1A6A-32B8-E044-0003BA298018</v>
      </c>
    </row>
    <row r="1549" spans="1:21" s="14" customFormat="1" x14ac:dyDescent="0.25">
      <c r="A1549" s="14">
        <f t="shared" si="312"/>
        <v>1549</v>
      </c>
      <c r="B1549" s="14" t="str">
        <f t="shared" ca="1" si="313"/>
        <v>DFEC8F6E-82C0-44BD-97A8-018F236AAA5D</v>
      </c>
      <c r="C1549" s="14" t="str">
        <f t="shared" ca="1" si="314"/>
        <v>Hyrdeengen</v>
      </c>
      <c r="D1549" s="14" t="str">
        <f t="shared" ca="1" si="315"/>
        <v>53</v>
      </c>
      <c r="E1549" s="14" t="str">
        <f t="shared" ca="1" si="316"/>
        <v>16dz</v>
      </c>
      <c r="F1549" s="1">
        <f t="shared" ca="1" si="317"/>
        <v>130</v>
      </c>
      <c r="G1549" s="1">
        <f t="shared" ca="1" si="318"/>
        <v>129</v>
      </c>
      <c r="H1549" s="1">
        <f t="shared" ca="1" si="319"/>
        <v>1978</v>
      </c>
      <c r="I1549" s="1" t="str">
        <f ca="1">INDEX(Relationstabel!$C$3:$K$10,MATCH(INDIRECT($A$1&amp;"J"&amp;A1549),Relationstabel!$A$3:$A$10,0),MATCH(IFERROR(VALUE(INDIRECT($A$1&amp;"K"&amp;A1549)),0),Relationstabel!$C$1:$K$1,0))</f>
        <v>Fjernvarme/ Blokvarme</v>
      </c>
      <c r="J1549" s="1" t="str">
        <f ca="1">INDEX(Anvendelseskode!B:B,MATCH($F1549,Anvendelseskode!$A:$A,0))</f>
        <v>Række-, kæde-, dobbelthus (lodret adskillelse mellem enhederne)</v>
      </c>
      <c r="K1549" s="1" t="str">
        <f ca="1">INDEX(Anvendelseskode!C:C,MATCH($F1549,Anvendelseskode!$A:$A,0))</f>
        <v>Række-, kæde og dobbelthuse</v>
      </c>
      <c r="L1549" s="1" t="str">
        <f ca="1">INDEX(Anvendelseskode!D:D,MATCH($F1549,Anvendelseskode!$A:$A,0))</f>
        <v>Private husholdninger</v>
      </c>
      <c r="M1549" s="1" t="str">
        <f ca="1">IFERROR(INDEX(SBi!$2:$2,MATCH(H1549,SBi!$1:$1,1)),SBi!$K$2)</f>
        <v>1973-1978</v>
      </c>
      <c r="N1549" s="1">
        <f ca="1">INDEX(SBi!$C$3:$K$28,MATCH(F1549,SBi!$B$3:$B$28,0),MATCH(M1549,SBi!$C$2:$K$2,0))</f>
        <v>112.6</v>
      </c>
      <c r="O1549" s="16">
        <f t="shared" ca="1" si="320"/>
        <v>14.525399999999999</v>
      </c>
      <c r="P1549" s="16" t="str">
        <f ca="1">IFERROR(INDEX(VpD!$2:$2,MATCH(H1549,VpD!$1:$1,1)),VpD!$I$2)</f>
        <v>1973-1978</v>
      </c>
      <c r="Q1549" s="1">
        <f ca="1">INDEX(VpD!$C$3:$I$27,MATCH(F1549,VpD!$B$3:$B$27,0),MATCH(P1549,VpD!$C$2:$I$2,0))</f>
        <v>98</v>
      </c>
      <c r="R1549" s="16">
        <f t="shared" ca="1" si="321"/>
        <v>12.641999999999999</v>
      </c>
      <c r="S1549" s="14">
        <f t="shared" ca="1" si="322"/>
        <v>711879.26</v>
      </c>
      <c r="T1549" s="14">
        <f t="shared" ca="1" si="323"/>
        <v>6172519.0599999996</v>
      </c>
      <c r="U1549" s="14" t="str">
        <f t="shared" ca="1" si="324"/>
        <v>0A3F507E-196C-32B8-E044-0003BA298018</v>
      </c>
    </row>
    <row r="1550" spans="1:21" s="14" customFormat="1" x14ac:dyDescent="0.25">
      <c r="A1550" s="14">
        <f t="shared" si="312"/>
        <v>1550</v>
      </c>
      <c r="B1550" s="14" t="str">
        <f t="shared" ca="1" si="313"/>
        <v>DB553C36-EAE9-4B84-9480-EC6AA873727B</v>
      </c>
      <c r="C1550" s="14" t="str">
        <f t="shared" ca="1" si="314"/>
        <v>Hyttelunden</v>
      </c>
      <c r="D1550" s="14" t="str">
        <f t="shared" ca="1" si="315"/>
        <v>11</v>
      </c>
      <c r="E1550" s="14" t="str">
        <f t="shared" ca="1" si="316"/>
        <v>26r</v>
      </c>
      <c r="F1550" s="1">
        <f t="shared" ca="1" si="317"/>
        <v>120</v>
      </c>
      <c r="G1550" s="1">
        <f t="shared" ca="1" si="318"/>
        <v>160</v>
      </c>
      <c r="H1550" s="1">
        <f t="shared" ca="1" si="319"/>
        <v>1966</v>
      </c>
      <c r="I1550" s="1" t="str">
        <f ca="1">INDEX(Relationstabel!$C$3:$K$10,MATCH(INDIRECT($A$1&amp;"J"&amp;A1550),Relationstabel!$A$3:$A$10,0),MATCH(IFERROR(VALUE(INDIRECT($A$1&amp;"K"&amp;A1550)),0),Relationstabel!$C$1:$K$1,0))</f>
        <v>Naturgas</v>
      </c>
      <c r="J1550" s="1" t="str">
        <f ca="1">INDEX(Anvendelseskode!B:B,MATCH($F1550,Anvendelseskode!$A:$A,0))</f>
        <v>Fritliggende enfamilieshus (parcelhus)</v>
      </c>
      <c r="K1550" s="1" t="str">
        <f ca="1">INDEX(Anvendelseskode!C:C,MATCH($F1550,Anvendelseskode!$A:$A,0))</f>
        <v>Parcelhuse</v>
      </c>
      <c r="L1550" s="1" t="str">
        <f ca="1">INDEX(Anvendelseskode!D:D,MATCH($F1550,Anvendelseskode!$A:$A,0))</f>
        <v>Private husholdninger</v>
      </c>
      <c r="M1550" s="1" t="str">
        <f ca="1">IFERROR(INDEX(SBi!$2:$2,MATCH(H1550,SBi!$1:$1,1)),SBi!$K$2)</f>
        <v>1961-1972</v>
      </c>
      <c r="N1550" s="1">
        <f ca="1">INDEX(SBi!$C$3:$K$28,MATCH(F1550,SBi!$B$3:$B$28,0),MATCH(M1550,SBi!$C$2:$K$2,0))</f>
        <v>134.30000000000001</v>
      </c>
      <c r="O1550" s="16">
        <f t="shared" ca="1" si="320"/>
        <v>21.488</v>
      </c>
      <c r="P1550" s="16" t="str">
        <f ca="1">IFERROR(INDEX(VpD!$2:$2,MATCH(H1550,VpD!$1:$1,1)),VpD!$I$2)</f>
        <v>1961-1972</v>
      </c>
      <c r="Q1550" s="1">
        <f ca="1">INDEX(VpD!$C$3:$I$27,MATCH(F1550,VpD!$B$3:$B$27,0),MATCH(P1550,VpD!$C$2:$I$2,0))</f>
        <v>143</v>
      </c>
      <c r="R1550" s="16">
        <f t="shared" ca="1" si="321"/>
        <v>22.88</v>
      </c>
      <c r="S1550" s="14">
        <f t="shared" ca="1" si="322"/>
        <v>714109.02</v>
      </c>
      <c r="T1550" s="14">
        <f t="shared" ca="1" si="323"/>
        <v>6169057.8200000003</v>
      </c>
      <c r="U1550" s="14" t="str">
        <f t="shared" ca="1" si="324"/>
        <v>0A3F507E-1A6C-32B8-E044-0003BA298018</v>
      </c>
    </row>
    <row r="1551" spans="1:21" s="14" customFormat="1" x14ac:dyDescent="0.25">
      <c r="A1551" s="14">
        <f t="shared" si="312"/>
        <v>1551</v>
      </c>
      <c r="B1551" s="14" t="str">
        <f t="shared" ca="1" si="313"/>
        <v>1ACE710D-5900-452E-9BCB-A47FE0B7D527</v>
      </c>
      <c r="C1551" s="14" t="str">
        <f t="shared" ca="1" si="314"/>
        <v>Torbenfeldvej</v>
      </c>
      <c r="D1551" s="14" t="str">
        <f t="shared" ca="1" si="315"/>
        <v>29</v>
      </c>
      <c r="E1551" s="14" t="str">
        <f t="shared" ca="1" si="316"/>
        <v>4en</v>
      </c>
      <c r="F1551" s="1">
        <f t="shared" ca="1" si="317"/>
        <v>120</v>
      </c>
      <c r="G1551" s="1">
        <f t="shared" ca="1" si="318"/>
        <v>144</v>
      </c>
      <c r="H1551" s="1">
        <f t="shared" ca="1" si="319"/>
        <v>1970</v>
      </c>
      <c r="I1551" s="1" t="str">
        <f ca="1">INDEX(Relationstabel!$C$3:$K$10,MATCH(INDIRECT($A$1&amp;"J"&amp;A1551),Relationstabel!$A$3:$A$10,0),MATCH(IFERROR(VALUE(INDIRECT($A$1&amp;"K"&amp;A1551)),0),Relationstabel!$C$1:$K$1,0))</f>
        <v>Naturgas</v>
      </c>
      <c r="J1551" s="1" t="str">
        <f ca="1">INDEX(Anvendelseskode!B:B,MATCH($F1551,Anvendelseskode!$A:$A,0))</f>
        <v>Fritliggende enfamilieshus (parcelhus)</v>
      </c>
      <c r="K1551" s="1" t="str">
        <f ca="1">INDEX(Anvendelseskode!C:C,MATCH($F1551,Anvendelseskode!$A:$A,0))</f>
        <v>Parcelhuse</v>
      </c>
      <c r="L1551" s="1" t="str">
        <f ca="1">INDEX(Anvendelseskode!D:D,MATCH($F1551,Anvendelseskode!$A:$A,0))</f>
        <v>Private husholdninger</v>
      </c>
      <c r="M1551" s="1" t="str">
        <f ca="1">IFERROR(INDEX(SBi!$2:$2,MATCH(H1551,SBi!$1:$1,1)),SBi!$K$2)</f>
        <v>1961-1972</v>
      </c>
      <c r="N1551" s="1">
        <f ca="1">INDEX(SBi!$C$3:$K$28,MATCH(F1551,SBi!$B$3:$B$28,0),MATCH(M1551,SBi!$C$2:$K$2,0))</f>
        <v>134.30000000000001</v>
      </c>
      <c r="O1551" s="16">
        <f t="shared" ca="1" si="320"/>
        <v>19.339200000000002</v>
      </c>
      <c r="P1551" s="16" t="str">
        <f ca="1">IFERROR(INDEX(VpD!$2:$2,MATCH(H1551,VpD!$1:$1,1)),VpD!$I$2)</f>
        <v>1961-1972</v>
      </c>
      <c r="Q1551" s="1">
        <f ca="1">INDEX(VpD!$C$3:$I$27,MATCH(F1551,VpD!$B$3:$B$27,0),MATCH(P1551,VpD!$C$2:$I$2,0))</f>
        <v>143</v>
      </c>
      <c r="R1551" s="16">
        <f t="shared" ca="1" si="321"/>
        <v>20.591999999999999</v>
      </c>
      <c r="S1551" s="14">
        <f t="shared" ca="1" si="322"/>
        <v>712087.02</v>
      </c>
      <c r="T1551" s="14">
        <f t="shared" ca="1" si="323"/>
        <v>6169370.8399999999</v>
      </c>
      <c r="U1551" s="14" t="str">
        <f t="shared" ca="1" si="324"/>
        <v>0A3F507E-236F-32B8-E044-0003BA298018</v>
      </c>
    </row>
    <row r="1552" spans="1:21" s="14" customFormat="1" x14ac:dyDescent="0.25">
      <c r="A1552" s="14">
        <f t="shared" si="312"/>
        <v>1552</v>
      </c>
      <c r="B1552" s="14" t="str">
        <f t="shared" ca="1" si="313"/>
        <v>C9826D5B-8D12-4117-A7F1-31B907F8923D</v>
      </c>
      <c r="C1552" s="14" t="str">
        <f t="shared" ca="1" si="314"/>
        <v>Bjørnebo</v>
      </c>
      <c r="D1552" s="14" t="str">
        <f t="shared" ca="1" si="315"/>
        <v>12</v>
      </c>
      <c r="E1552" s="14" t="str">
        <f t="shared" ca="1" si="316"/>
        <v>6oy</v>
      </c>
      <c r="F1552" s="1">
        <f t="shared" ca="1" si="317"/>
        <v>130</v>
      </c>
      <c r="G1552" s="1">
        <f t="shared" ca="1" si="318"/>
        <v>102</v>
      </c>
      <c r="H1552" s="1">
        <f t="shared" ca="1" si="319"/>
        <v>1977</v>
      </c>
      <c r="I1552" s="1" t="str">
        <f ca="1">INDEX(Relationstabel!$C$3:$K$10,MATCH(INDIRECT($A$1&amp;"J"&amp;A1552),Relationstabel!$A$3:$A$10,0),MATCH(IFERROR(VALUE(INDIRECT($A$1&amp;"K"&amp;A1552)),0),Relationstabel!$C$1:$K$1,0))</f>
        <v>Fjernvarme/ Blokvarme</v>
      </c>
      <c r="J1552" s="1" t="str">
        <f ca="1">INDEX(Anvendelseskode!B:B,MATCH($F1552,Anvendelseskode!$A:$A,0))</f>
        <v>Række-, kæde-, dobbelthus (lodret adskillelse mellem enhederne)</v>
      </c>
      <c r="K1552" s="1" t="str">
        <f ca="1">INDEX(Anvendelseskode!C:C,MATCH($F1552,Anvendelseskode!$A:$A,0))</f>
        <v>Række-, kæde og dobbelthuse</v>
      </c>
      <c r="L1552" s="1" t="str">
        <f ca="1">INDEX(Anvendelseskode!D:D,MATCH($F1552,Anvendelseskode!$A:$A,0))</f>
        <v>Private husholdninger</v>
      </c>
      <c r="M1552" s="1" t="str">
        <f ca="1">IFERROR(INDEX(SBi!$2:$2,MATCH(H1552,SBi!$1:$1,1)),SBi!$K$2)</f>
        <v>1973-1978</v>
      </c>
      <c r="N1552" s="1">
        <f ca="1">INDEX(SBi!$C$3:$K$28,MATCH(F1552,SBi!$B$3:$B$28,0),MATCH(M1552,SBi!$C$2:$K$2,0))</f>
        <v>112.6</v>
      </c>
      <c r="O1552" s="16">
        <f t="shared" ca="1" si="320"/>
        <v>11.485199999999999</v>
      </c>
      <c r="P1552" s="16" t="str">
        <f ca="1">IFERROR(INDEX(VpD!$2:$2,MATCH(H1552,VpD!$1:$1,1)),VpD!$I$2)</f>
        <v>1973-1978</v>
      </c>
      <c r="Q1552" s="1">
        <f ca="1">INDEX(VpD!$C$3:$I$27,MATCH(F1552,VpD!$B$3:$B$27,0),MATCH(P1552,VpD!$C$2:$I$2,0))</f>
        <v>98</v>
      </c>
      <c r="R1552" s="16">
        <f t="shared" ca="1" si="321"/>
        <v>9.9960000000000004</v>
      </c>
      <c r="S1552" s="14">
        <f t="shared" ca="1" si="322"/>
        <v>713560.73</v>
      </c>
      <c r="T1552" s="14">
        <f t="shared" ca="1" si="323"/>
        <v>6169478.2699999996</v>
      </c>
      <c r="U1552" s="14" t="str">
        <f t="shared" ca="1" si="324"/>
        <v>0A3F507E-1543-32B8-E044-0003BA298018</v>
      </c>
    </row>
    <row r="1553" spans="1:21" s="14" customFormat="1" x14ac:dyDescent="0.25">
      <c r="A1553" s="14">
        <f t="shared" si="312"/>
        <v>1553</v>
      </c>
      <c r="B1553" s="14" t="str">
        <f t="shared" ca="1" si="313"/>
        <v>AC3B248A-47BF-4556-88D5-7DF9DB90F1D9</v>
      </c>
      <c r="C1553" s="14" t="str">
        <f t="shared" ca="1" si="314"/>
        <v>Bæverbo</v>
      </c>
      <c r="D1553" s="14" t="str">
        <f t="shared" ca="1" si="315"/>
        <v>28</v>
      </c>
      <c r="E1553" s="14" t="str">
        <f t="shared" ca="1" si="316"/>
        <v>6ru</v>
      </c>
      <c r="F1553" s="1">
        <f t="shared" ca="1" si="317"/>
        <v>130</v>
      </c>
      <c r="G1553" s="1">
        <f t="shared" ca="1" si="318"/>
        <v>109</v>
      </c>
      <c r="H1553" s="1">
        <f t="shared" ca="1" si="319"/>
        <v>1978</v>
      </c>
      <c r="I1553" s="1" t="str">
        <f ca="1">INDEX(Relationstabel!$C$3:$K$10,MATCH(INDIRECT($A$1&amp;"J"&amp;A1553),Relationstabel!$A$3:$A$10,0),MATCH(IFERROR(VALUE(INDIRECT($A$1&amp;"K"&amp;A1553)),0),Relationstabel!$C$1:$K$1,0))</f>
        <v>Fjernvarme/ Blokvarme</v>
      </c>
      <c r="J1553" s="1" t="str">
        <f ca="1">INDEX(Anvendelseskode!B:B,MATCH($F1553,Anvendelseskode!$A:$A,0))</f>
        <v>Række-, kæde-, dobbelthus (lodret adskillelse mellem enhederne)</v>
      </c>
      <c r="K1553" s="1" t="str">
        <f ca="1">INDEX(Anvendelseskode!C:C,MATCH($F1553,Anvendelseskode!$A:$A,0))</f>
        <v>Række-, kæde og dobbelthuse</v>
      </c>
      <c r="L1553" s="1" t="str">
        <f ca="1">INDEX(Anvendelseskode!D:D,MATCH($F1553,Anvendelseskode!$A:$A,0))</f>
        <v>Private husholdninger</v>
      </c>
      <c r="M1553" s="1" t="str">
        <f ca="1">IFERROR(INDEX(SBi!$2:$2,MATCH(H1553,SBi!$1:$1,1)),SBi!$K$2)</f>
        <v>1973-1978</v>
      </c>
      <c r="N1553" s="1">
        <f ca="1">INDEX(SBi!$C$3:$K$28,MATCH(F1553,SBi!$B$3:$B$28,0),MATCH(M1553,SBi!$C$2:$K$2,0))</f>
        <v>112.6</v>
      </c>
      <c r="O1553" s="16">
        <f t="shared" ca="1" si="320"/>
        <v>12.273399999999999</v>
      </c>
      <c r="P1553" s="16" t="str">
        <f ca="1">IFERROR(INDEX(VpD!$2:$2,MATCH(H1553,VpD!$1:$1,1)),VpD!$I$2)</f>
        <v>1973-1978</v>
      </c>
      <c r="Q1553" s="1">
        <f ca="1">INDEX(VpD!$C$3:$I$27,MATCH(F1553,VpD!$B$3:$B$27,0),MATCH(P1553,VpD!$C$2:$I$2,0))</f>
        <v>98</v>
      </c>
      <c r="R1553" s="16">
        <f t="shared" ca="1" si="321"/>
        <v>10.682</v>
      </c>
      <c r="S1553" s="14">
        <f t="shared" ca="1" si="322"/>
        <v>713687.57</v>
      </c>
      <c r="T1553" s="14">
        <f t="shared" ca="1" si="323"/>
        <v>6169542.1500000004</v>
      </c>
      <c r="U1553" s="14" t="str">
        <f t="shared" ca="1" si="324"/>
        <v>0A3F507E-1643-32B8-E044-0003BA298018</v>
      </c>
    </row>
    <row r="1554" spans="1:21" s="14" customFormat="1" x14ac:dyDescent="0.25">
      <c r="A1554" s="14">
        <f t="shared" si="312"/>
        <v>1554</v>
      </c>
      <c r="B1554" s="14" t="str">
        <f t="shared" ca="1" si="313"/>
        <v>D0A8356C-AB39-4B80-8F69-FB9A436E7F0B</v>
      </c>
      <c r="C1554" s="14" t="str">
        <f t="shared" ca="1" si="314"/>
        <v>Lerchenborgvej</v>
      </c>
      <c r="D1554" s="14" t="str">
        <f t="shared" ca="1" si="315"/>
        <v>12</v>
      </c>
      <c r="E1554" s="14" t="str">
        <f t="shared" ca="1" si="316"/>
        <v>24hc</v>
      </c>
      <c r="F1554" s="1">
        <f t="shared" ca="1" si="317"/>
        <v>120</v>
      </c>
      <c r="G1554" s="1">
        <f t="shared" ca="1" si="318"/>
        <v>142</v>
      </c>
      <c r="H1554" s="1">
        <f t="shared" ca="1" si="319"/>
        <v>1986</v>
      </c>
      <c r="I1554" s="1" t="str">
        <f ca="1">INDEX(Relationstabel!$C$3:$K$10,MATCH(INDIRECT($A$1&amp;"J"&amp;A1554),Relationstabel!$A$3:$A$10,0),MATCH(IFERROR(VALUE(INDIRECT($A$1&amp;"K"&amp;A1554)),0),Relationstabel!$C$1:$K$1,0))</f>
        <v>Elvarme</v>
      </c>
      <c r="J1554" s="1" t="str">
        <f ca="1">INDEX(Anvendelseskode!B:B,MATCH($F1554,Anvendelseskode!$A:$A,0))</f>
        <v>Fritliggende enfamilieshus (parcelhus)</v>
      </c>
      <c r="K1554" s="1" t="str">
        <f ca="1">INDEX(Anvendelseskode!C:C,MATCH($F1554,Anvendelseskode!$A:$A,0))</f>
        <v>Parcelhuse</v>
      </c>
      <c r="L1554" s="1" t="str">
        <f ca="1">INDEX(Anvendelseskode!D:D,MATCH($F1554,Anvendelseskode!$A:$A,0))</f>
        <v>Private husholdninger</v>
      </c>
      <c r="M1554" s="1" t="str">
        <f ca="1">IFERROR(INDEX(SBi!$2:$2,MATCH(H1554,SBi!$1:$1,1)),SBi!$K$2)</f>
        <v>1979-1998</v>
      </c>
      <c r="N1554" s="1">
        <f ca="1">INDEX(SBi!$C$3:$K$28,MATCH(F1554,SBi!$B$3:$B$28,0),MATCH(M1554,SBi!$C$2:$K$2,0))</f>
        <v>105.4</v>
      </c>
      <c r="O1554" s="16">
        <f t="shared" ca="1" si="320"/>
        <v>14.966800000000001</v>
      </c>
      <c r="P1554" s="16" t="str">
        <f ca="1">IFERROR(INDEX(VpD!$2:$2,MATCH(H1554,VpD!$1:$1,1)),VpD!$I$2)</f>
        <v>1979-1998</v>
      </c>
      <c r="Q1554" s="1">
        <f ca="1">INDEX(VpD!$C$3:$I$27,MATCH(F1554,VpD!$B$3:$B$27,0),MATCH(P1554,VpD!$C$2:$I$2,0))</f>
        <v>90</v>
      </c>
      <c r="R1554" s="16">
        <f t="shared" ca="1" si="321"/>
        <v>12.78</v>
      </c>
      <c r="S1554" s="14">
        <f t="shared" ca="1" si="322"/>
        <v>714223.47</v>
      </c>
      <c r="T1554" s="14">
        <f t="shared" ca="1" si="323"/>
        <v>6168686.2000000002</v>
      </c>
      <c r="U1554" s="14" t="str">
        <f t="shared" ca="1" si="324"/>
        <v>0A3F507E-1C5C-32B8-E044-0003BA298018</v>
      </c>
    </row>
    <row r="1555" spans="1:21" s="14" customFormat="1" x14ac:dyDescent="0.25">
      <c r="A1555" s="14">
        <f t="shared" si="312"/>
        <v>1555</v>
      </c>
      <c r="B1555" s="14" t="str">
        <f t="shared" ca="1" si="313"/>
        <v>50079BC2-AC17-49E0-ACB9-D4D849F83BEC</v>
      </c>
      <c r="C1555" s="14" t="str">
        <f t="shared" ca="1" si="314"/>
        <v>Pilehavevænge</v>
      </c>
      <c r="D1555" s="14" t="str">
        <f t="shared" ca="1" si="315"/>
        <v>77</v>
      </c>
      <c r="E1555" s="14" t="str">
        <f t="shared" ca="1" si="316"/>
        <v>10cz</v>
      </c>
      <c r="F1555" s="1">
        <f t="shared" ca="1" si="317"/>
        <v>120</v>
      </c>
      <c r="G1555" s="1">
        <f t="shared" ca="1" si="318"/>
        <v>140</v>
      </c>
      <c r="H1555" s="1">
        <f t="shared" ca="1" si="319"/>
        <v>1967</v>
      </c>
      <c r="I1555" s="1" t="str">
        <f ca="1">INDEX(Relationstabel!$C$3:$K$10,MATCH(INDIRECT($A$1&amp;"J"&amp;A1555),Relationstabel!$A$3:$A$10,0),MATCH(IFERROR(VALUE(INDIRECT($A$1&amp;"K"&amp;A1555)),0),Relationstabel!$C$1:$K$1,0))</f>
        <v>Fjernvarme/ Blokvarme</v>
      </c>
      <c r="J1555" s="1" t="str">
        <f ca="1">INDEX(Anvendelseskode!B:B,MATCH($F1555,Anvendelseskode!$A:$A,0))</f>
        <v>Fritliggende enfamilieshus (parcelhus)</v>
      </c>
      <c r="K1555" s="1" t="str">
        <f ca="1">INDEX(Anvendelseskode!C:C,MATCH($F1555,Anvendelseskode!$A:$A,0))</f>
        <v>Parcelhuse</v>
      </c>
      <c r="L1555" s="1" t="str">
        <f ca="1">INDEX(Anvendelseskode!D:D,MATCH($F1555,Anvendelseskode!$A:$A,0))</f>
        <v>Private husholdninger</v>
      </c>
      <c r="M1555" s="1" t="str">
        <f ca="1">IFERROR(INDEX(SBi!$2:$2,MATCH(H1555,SBi!$1:$1,1)),SBi!$K$2)</f>
        <v>1961-1972</v>
      </c>
      <c r="N1555" s="1">
        <f ca="1">INDEX(SBi!$C$3:$K$28,MATCH(F1555,SBi!$B$3:$B$28,0),MATCH(M1555,SBi!$C$2:$K$2,0))</f>
        <v>134.30000000000001</v>
      </c>
      <c r="O1555" s="16">
        <f t="shared" ca="1" si="320"/>
        <v>18.802</v>
      </c>
      <c r="P1555" s="16" t="str">
        <f ca="1">IFERROR(INDEX(VpD!$2:$2,MATCH(H1555,VpD!$1:$1,1)),VpD!$I$2)</f>
        <v>1961-1972</v>
      </c>
      <c r="Q1555" s="1">
        <f ca="1">INDEX(VpD!$C$3:$I$27,MATCH(F1555,VpD!$B$3:$B$27,0),MATCH(P1555,VpD!$C$2:$I$2,0))</f>
        <v>143</v>
      </c>
      <c r="R1555" s="16">
        <f t="shared" ca="1" si="321"/>
        <v>20.02</v>
      </c>
      <c r="S1555" s="14">
        <f t="shared" ca="1" si="322"/>
        <v>711138.89</v>
      </c>
      <c r="T1555" s="14">
        <f t="shared" ca="1" si="323"/>
        <v>6172085.0099999998</v>
      </c>
      <c r="U1555" s="14" t="str">
        <f t="shared" ca="1" si="324"/>
        <v>0A3F507E-1F4F-32B8-E044-0003BA298018</v>
      </c>
    </row>
    <row r="1556" spans="1:21" s="14" customFormat="1" x14ac:dyDescent="0.25">
      <c r="A1556" s="14">
        <f t="shared" si="312"/>
        <v>1556</v>
      </c>
      <c r="B1556" s="14" t="str">
        <f t="shared" ca="1" si="313"/>
        <v>D296CA8B-C719-476B-BEE6-4A925A3CE79D</v>
      </c>
      <c r="C1556" s="14" t="str">
        <f t="shared" ca="1" si="314"/>
        <v>Bjørnebo</v>
      </c>
      <c r="D1556" s="14" t="str">
        <f t="shared" ca="1" si="315"/>
        <v>27</v>
      </c>
      <c r="E1556" s="14" t="str">
        <f t="shared" ca="1" si="316"/>
        <v>6nh</v>
      </c>
      <c r="F1556" s="1">
        <f t="shared" ca="1" si="317"/>
        <v>130</v>
      </c>
      <c r="G1556" s="1">
        <f t="shared" ca="1" si="318"/>
        <v>102</v>
      </c>
      <c r="H1556" s="1">
        <f t="shared" ca="1" si="319"/>
        <v>1977</v>
      </c>
      <c r="I1556" s="1" t="str">
        <f ca="1">INDEX(Relationstabel!$C$3:$K$10,MATCH(INDIRECT($A$1&amp;"J"&amp;A1556),Relationstabel!$A$3:$A$10,0),MATCH(IFERROR(VALUE(INDIRECT($A$1&amp;"K"&amp;A1556)),0),Relationstabel!$C$1:$K$1,0))</f>
        <v>Fjernvarme/ Blokvarme</v>
      </c>
      <c r="J1556" s="1" t="str">
        <f ca="1">INDEX(Anvendelseskode!B:B,MATCH($F1556,Anvendelseskode!$A:$A,0))</f>
        <v>Række-, kæde-, dobbelthus (lodret adskillelse mellem enhederne)</v>
      </c>
      <c r="K1556" s="1" t="str">
        <f ca="1">INDEX(Anvendelseskode!C:C,MATCH($F1556,Anvendelseskode!$A:$A,0))</f>
        <v>Række-, kæde og dobbelthuse</v>
      </c>
      <c r="L1556" s="1" t="str">
        <f ca="1">INDEX(Anvendelseskode!D:D,MATCH($F1556,Anvendelseskode!$A:$A,0))</f>
        <v>Private husholdninger</v>
      </c>
      <c r="M1556" s="1" t="str">
        <f ca="1">IFERROR(INDEX(SBi!$2:$2,MATCH(H1556,SBi!$1:$1,1)),SBi!$K$2)</f>
        <v>1973-1978</v>
      </c>
      <c r="N1556" s="1">
        <f ca="1">INDEX(SBi!$C$3:$K$28,MATCH(F1556,SBi!$B$3:$B$28,0),MATCH(M1556,SBi!$C$2:$K$2,0))</f>
        <v>112.6</v>
      </c>
      <c r="O1556" s="16">
        <f t="shared" ca="1" si="320"/>
        <v>11.485199999999999</v>
      </c>
      <c r="P1556" s="16" t="str">
        <f ca="1">IFERROR(INDEX(VpD!$2:$2,MATCH(H1556,VpD!$1:$1,1)),VpD!$I$2)</f>
        <v>1973-1978</v>
      </c>
      <c r="Q1556" s="1">
        <f ca="1">INDEX(VpD!$C$3:$I$27,MATCH(F1556,VpD!$B$3:$B$27,0),MATCH(P1556,VpD!$C$2:$I$2,0))</f>
        <v>98</v>
      </c>
      <c r="R1556" s="16">
        <f t="shared" ca="1" si="321"/>
        <v>9.9960000000000004</v>
      </c>
      <c r="S1556" s="14">
        <f t="shared" ca="1" si="322"/>
        <v>713492</v>
      </c>
      <c r="T1556" s="14">
        <f t="shared" ca="1" si="323"/>
        <v>6169521.8300000001</v>
      </c>
      <c r="U1556" s="14" t="str">
        <f t="shared" ca="1" si="324"/>
        <v>0A3F507E-1552-32B8-E044-0003BA298018</v>
      </c>
    </row>
    <row r="1557" spans="1:21" s="14" customFormat="1" x14ac:dyDescent="0.25">
      <c r="A1557" s="14">
        <f t="shared" si="312"/>
        <v>1557</v>
      </c>
      <c r="B1557" s="14" t="str">
        <f t="shared" ca="1" si="313"/>
        <v>0C0A7C23-C068-4641-B729-EFF837150128</v>
      </c>
      <c r="C1557" s="14" t="str">
        <f t="shared" ca="1" si="314"/>
        <v>Bøgstedvej</v>
      </c>
      <c r="D1557" s="14" t="str">
        <f t="shared" ca="1" si="315"/>
        <v>24</v>
      </c>
      <c r="E1557" s="14" t="str">
        <f t="shared" ca="1" si="316"/>
        <v>24io</v>
      </c>
      <c r="F1557" s="1">
        <f t="shared" ca="1" si="317"/>
        <v>130</v>
      </c>
      <c r="G1557" s="1">
        <f t="shared" ca="1" si="318"/>
        <v>122</v>
      </c>
      <c r="H1557" s="1">
        <f t="shared" ca="1" si="319"/>
        <v>1980</v>
      </c>
      <c r="I1557" s="1" t="str">
        <f ca="1">INDEX(Relationstabel!$C$3:$K$10,MATCH(INDIRECT($A$1&amp;"J"&amp;A1557),Relationstabel!$A$3:$A$10,0),MATCH(IFERROR(VALUE(INDIRECT($A$1&amp;"K"&amp;A1557)),0),Relationstabel!$C$1:$K$1,0))</f>
        <v>Naturgas</v>
      </c>
      <c r="J1557" s="1" t="str">
        <f ca="1">INDEX(Anvendelseskode!B:B,MATCH($F1557,Anvendelseskode!$A:$A,0))</f>
        <v>Række-, kæde-, dobbelthus (lodret adskillelse mellem enhederne)</v>
      </c>
      <c r="K1557" s="1" t="str">
        <f ca="1">INDEX(Anvendelseskode!C:C,MATCH($F1557,Anvendelseskode!$A:$A,0))</f>
        <v>Række-, kæde og dobbelthuse</v>
      </c>
      <c r="L1557" s="1" t="str">
        <f ca="1">INDEX(Anvendelseskode!D:D,MATCH($F1557,Anvendelseskode!$A:$A,0))</f>
        <v>Private husholdninger</v>
      </c>
      <c r="M1557" s="1" t="str">
        <f ca="1">IFERROR(INDEX(SBi!$2:$2,MATCH(H1557,SBi!$1:$1,1)),SBi!$K$2)</f>
        <v>1979-1998</v>
      </c>
      <c r="N1557" s="1">
        <f ca="1">INDEX(SBi!$C$3:$K$28,MATCH(F1557,SBi!$B$3:$B$28,0),MATCH(M1557,SBi!$C$2:$K$2,0))</f>
        <v>96.8</v>
      </c>
      <c r="O1557" s="16">
        <f t="shared" ca="1" si="320"/>
        <v>11.8096</v>
      </c>
      <c r="P1557" s="16" t="str">
        <f ca="1">IFERROR(INDEX(VpD!$2:$2,MATCH(H1557,VpD!$1:$1,1)),VpD!$I$2)</f>
        <v>1979-1998</v>
      </c>
      <c r="Q1557" s="1">
        <f ca="1">INDEX(VpD!$C$3:$I$27,MATCH(F1557,VpD!$B$3:$B$27,0),MATCH(P1557,VpD!$C$2:$I$2,0))</f>
        <v>74</v>
      </c>
      <c r="R1557" s="16">
        <f t="shared" ca="1" si="321"/>
        <v>9.0280000000000005</v>
      </c>
      <c r="S1557" s="14">
        <f t="shared" ca="1" si="322"/>
        <v>714181.9</v>
      </c>
      <c r="T1557" s="14">
        <f t="shared" ca="1" si="323"/>
        <v>6168689.3200000003</v>
      </c>
      <c r="U1557" s="14" t="str">
        <f t="shared" ca="1" si="324"/>
        <v>0A3F507E-1652-32B8-E044-0003BA298018</v>
      </c>
    </row>
    <row r="1558" spans="1:21" s="14" customFormat="1" x14ac:dyDescent="0.25">
      <c r="A1558" s="14">
        <f t="shared" si="312"/>
        <v>1558</v>
      </c>
      <c r="B1558" s="14" t="str">
        <f t="shared" ca="1" si="313"/>
        <v>B0CAFE4A-6CBC-4A5B-88C6-7450A162AC26</v>
      </c>
      <c r="C1558" s="14" t="str">
        <f t="shared" ca="1" si="314"/>
        <v>Bjørnebo</v>
      </c>
      <c r="D1558" s="14" t="str">
        <f t="shared" ca="1" si="315"/>
        <v>45</v>
      </c>
      <c r="E1558" s="14" t="str">
        <f t="shared" ca="1" si="316"/>
        <v>6nz</v>
      </c>
      <c r="F1558" s="1">
        <f t="shared" ca="1" si="317"/>
        <v>130</v>
      </c>
      <c r="G1558" s="1">
        <f t="shared" ca="1" si="318"/>
        <v>102</v>
      </c>
      <c r="H1558" s="1">
        <f t="shared" ca="1" si="319"/>
        <v>1977</v>
      </c>
      <c r="I1558" s="1" t="str">
        <f ca="1">INDEX(Relationstabel!$C$3:$K$10,MATCH(INDIRECT($A$1&amp;"J"&amp;A1558),Relationstabel!$A$3:$A$10,0),MATCH(IFERROR(VALUE(INDIRECT($A$1&amp;"K"&amp;A1558)),0),Relationstabel!$C$1:$K$1,0))</f>
        <v>Fjernvarme/ Blokvarme</v>
      </c>
      <c r="J1558" s="1" t="str">
        <f ca="1">INDEX(Anvendelseskode!B:B,MATCH($F1558,Anvendelseskode!$A:$A,0))</f>
        <v>Række-, kæde-, dobbelthus (lodret adskillelse mellem enhederne)</v>
      </c>
      <c r="K1558" s="1" t="str">
        <f ca="1">INDEX(Anvendelseskode!C:C,MATCH($F1558,Anvendelseskode!$A:$A,0))</f>
        <v>Række-, kæde og dobbelthuse</v>
      </c>
      <c r="L1558" s="1" t="str">
        <f ca="1">INDEX(Anvendelseskode!D:D,MATCH($F1558,Anvendelseskode!$A:$A,0))</f>
        <v>Private husholdninger</v>
      </c>
      <c r="M1558" s="1" t="str">
        <f ca="1">IFERROR(INDEX(SBi!$2:$2,MATCH(H1558,SBi!$1:$1,1)),SBi!$K$2)</f>
        <v>1973-1978</v>
      </c>
      <c r="N1558" s="1">
        <f ca="1">INDEX(SBi!$C$3:$K$28,MATCH(F1558,SBi!$B$3:$B$28,0),MATCH(M1558,SBi!$C$2:$K$2,0))</f>
        <v>112.6</v>
      </c>
      <c r="O1558" s="16">
        <f t="shared" ca="1" si="320"/>
        <v>11.485199999999999</v>
      </c>
      <c r="P1558" s="16" t="str">
        <f ca="1">IFERROR(INDEX(VpD!$2:$2,MATCH(H1558,VpD!$1:$1,1)),VpD!$I$2)</f>
        <v>1973-1978</v>
      </c>
      <c r="Q1558" s="1">
        <f ca="1">INDEX(VpD!$C$3:$I$27,MATCH(F1558,VpD!$B$3:$B$27,0),MATCH(P1558,VpD!$C$2:$I$2,0))</f>
        <v>98</v>
      </c>
      <c r="R1558" s="16">
        <f t="shared" ca="1" si="321"/>
        <v>9.9960000000000004</v>
      </c>
      <c r="S1558" s="14">
        <f t="shared" ca="1" si="322"/>
        <v>713509.45</v>
      </c>
      <c r="T1558" s="14">
        <f t="shared" ca="1" si="323"/>
        <v>6169564.71</v>
      </c>
      <c r="U1558" s="14" t="str">
        <f t="shared" ca="1" si="324"/>
        <v>0A3F507E-1564-32B8-E044-0003BA298018</v>
      </c>
    </row>
    <row r="1559" spans="1:21" s="14" customFormat="1" x14ac:dyDescent="0.25">
      <c r="A1559" s="14">
        <f t="shared" si="312"/>
        <v>1559</v>
      </c>
      <c r="B1559" s="14" t="str">
        <f t="shared" ca="1" si="313"/>
        <v>F2937D10-C2F0-4C7C-9DED-5128D1BE47A1</v>
      </c>
      <c r="C1559" s="14" t="str">
        <f t="shared" ca="1" si="314"/>
        <v>Egernbo</v>
      </c>
      <c r="D1559" s="14" t="str">
        <f t="shared" ca="1" si="315"/>
        <v>11</v>
      </c>
      <c r="E1559" s="14" t="str">
        <f t="shared" ca="1" si="316"/>
        <v>6pn</v>
      </c>
      <c r="F1559" s="1">
        <f t="shared" ca="1" si="317"/>
        <v>130</v>
      </c>
      <c r="G1559" s="1">
        <f t="shared" ca="1" si="318"/>
        <v>102</v>
      </c>
      <c r="H1559" s="1">
        <f t="shared" ca="1" si="319"/>
        <v>1977</v>
      </c>
      <c r="I1559" s="1" t="str">
        <f ca="1">INDEX(Relationstabel!$C$3:$K$10,MATCH(INDIRECT($A$1&amp;"J"&amp;A1559),Relationstabel!$A$3:$A$10,0),MATCH(IFERROR(VALUE(INDIRECT($A$1&amp;"K"&amp;A1559)),0),Relationstabel!$C$1:$K$1,0))</f>
        <v>Fjernvarme/ Blokvarme</v>
      </c>
      <c r="J1559" s="1" t="str">
        <f ca="1">INDEX(Anvendelseskode!B:B,MATCH($F1559,Anvendelseskode!$A:$A,0))</f>
        <v>Række-, kæde-, dobbelthus (lodret adskillelse mellem enhederne)</v>
      </c>
      <c r="K1559" s="1" t="str">
        <f ca="1">INDEX(Anvendelseskode!C:C,MATCH($F1559,Anvendelseskode!$A:$A,0))</f>
        <v>Række-, kæde og dobbelthuse</v>
      </c>
      <c r="L1559" s="1" t="str">
        <f ca="1">INDEX(Anvendelseskode!D:D,MATCH($F1559,Anvendelseskode!$A:$A,0))</f>
        <v>Private husholdninger</v>
      </c>
      <c r="M1559" s="1" t="str">
        <f ca="1">IFERROR(INDEX(SBi!$2:$2,MATCH(H1559,SBi!$1:$1,1)),SBi!$K$2)</f>
        <v>1973-1978</v>
      </c>
      <c r="N1559" s="1">
        <f ca="1">INDEX(SBi!$C$3:$K$28,MATCH(F1559,SBi!$B$3:$B$28,0),MATCH(M1559,SBi!$C$2:$K$2,0))</f>
        <v>112.6</v>
      </c>
      <c r="O1559" s="16">
        <f t="shared" ca="1" si="320"/>
        <v>11.485199999999999</v>
      </c>
      <c r="P1559" s="16" t="str">
        <f ca="1">IFERROR(INDEX(VpD!$2:$2,MATCH(H1559,VpD!$1:$1,1)),VpD!$I$2)</f>
        <v>1973-1978</v>
      </c>
      <c r="Q1559" s="1">
        <f ca="1">INDEX(VpD!$C$3:$I$27,MATCH(F1559,VpD!$B$3:$B$27,0),MATCH(P1559,VpD!$C$2:$I$2,0))</f>
        <v>98</v>
      </c>
      <c r="R1559" s="16">
        <f t="shared" ca="1" si="321"/>
        <v>9.9960000000000004</v>
      </c>
      <c r="S1559" s="14">
        <f t="shared" ca="1" si="322"/>
        <v>713597.3</v>
      </c>
      <c r="T1559" s="14">
        <f t="shared" ca="1" si="323"/>
        <v>6169479.4000000004</v>
      </c>
      <c r="U1559" s="14" t="str">
        <f t="shared" ca="1" si="324"/>
        <v>0A3F507E-1664-32B8-E044-0003BA298018</v>
      </c>
    </row>
    <row r="1560" spans="1:21" s="14" customFormat="1" x14ac:dyDescent="0.25">
      <c r="A1560" s="14">
        <f t="shared" si="312"/>
        <v>1560</v>
      </c>
      <c r="B1560" s="14" t="str">
        <f t="shared" ca="1" si="313"/>
        <v>B010F62C-387B-4246-90B3-E099FE27B3BB</v>
      </c>
      <c r="C1560" s="14" t="str">
        <f t="shared" ca="1" si="314"/>
        <v>Syvhøjvænge</v>
      </c>
      <c r="D1560" s="14" t="str">
        <f t="shared" ca="1" si="315"/>
        <v>47</v>
      </c>
      <c r="E1560" s="14" t="str">
        <f t="shared" ca="1" si="316"/>
        <v>12ce</v>
      </c>
      <c r="F1560" s="1">
        <f t="shared" ca="1" si="317"/>
        <v>120</v>
      </c>
      <c r="G1560" s="1">
        <f t="shared" ca="1" si="318"/>
        <v>143</v>
      </c>
      <c r="H1560" s="1">
        <f t="shared" ca="1" si="319"/>
        <v>1970</v>
      </c>
      <c r="I1560" s="1" t="str">
        <f ca="1">INDEX(Relationstabel!$C$3:$K$10,MATCH(INDIRECT($A$1&amp;"J"&amp;A1560),Relationstabel!$A$3:$A$10,0),MATCH(IFERROR(VALUE(INDIRECT($A$1&amp;"K"&amp;A1560)),0),Relationstabel!$C$1:$K$1,0))</f>
        <v>Naturgas</v>
      </c>
      <c r="J1560" s="1" t="str">
        <f ca="1">INDEX(Anvendelseskode!B:B,MATCH($F1560,Anvendelseskode!$A:$A,0))</f>
        <v>Fritliggende enfamilieshus (parcelhus)</v>
      </c>
      <c r="K1560" s="1" t="str">
        <f ca="1">INDEX(Anvendelseskode!C:C,MATCH($F1560,Anvendelseskode!$A:$A,0))</f>
        <v>Parcelhuse</v>
      </c>
      <c r="L1560" s="1" t="str">
        <f ca="1">INDEX(Anvendelseskode!D:D,MATCH($F1560,Anvendelseskode!$A:$A,0))</f>
        <v>Private husholdninger</v>
      </c>
      <c r="M1560" s="1" t="str">
        <f ca="1">IFERROR(INDEX(SBi!$2:$2,MATCH(H1560,SBi!$1:$1,1)),SBi!$K$2)</f>
        <v>1961-1972</v>
      </c>
      <c r="N1560" s="1">
        <f ca="1">INDEX(SBi!$C$3:$K$28,MATCH(F1560,SBi!$B$3:$B$28,0),MATCH(M1560,SBi!$C$2:$K$2,0))</f>
        <v>134.30000000000001</v>
      </c>
      <c r="O1560" s="16">
        <f t="shared" ca="1" si="320"/>
        <v>19.204900000000002</v>
      </c>
      <c r="P1560" s="16" t="str">
        <f ca="1">IFERROR(INDEX(VpD!$2:$2,MATCH(H1560,VpD!$1:$1,1)),VpD!$I$2)</f>
        <v>1961-1972</v>
      </c>
      <c r="Q1560" s="1">
        <f ca="1">INDEX(VpD!$C$3:$I$27,MATCH(F1560,VpD!$B$3:$B$27,0),MATCH(P1560,VpD!$C$2:$I$2,0))</f>
        <v>143</v>
      </c>
      <c r="R1560" s="16">
        <f t="shared" ca="1" si="321"/>
        <v>20.449000000000002</v>
      </c>
      <c r="S1560" s="14">
        <f t="shared" ca="1" si="322"/>
        <v>711840.69</v>
      </c>
      <c r="T1560" s="14">
        <f t="shared" ca="1" si="323"/>
        <v>6171730.4000000004</v>
      </c>
      <c r="U1560" s="14" t="str">
        <f t="shared" ca="1" si="324"/>
        <v>0A3F507E-2264-32B8-E044-0003BA298018</v>
      </c>
    </row>
    <row r="1561" spans="1:21" s="14" customFormat="1" x14ac:dyDescent="0.25">
      <c r="A1561" s="14">
        <f t="shared" si="312"/>
        <v>1561</v>
      </c>
      <c r="B1561" s="14" t="str">
        <f t="shared" ca="1" si="313"/>
        <v>B6F22695-DFFC-4877-8D9D-5A256C207C83</v>
      </c>
      <c r="C1561" s="14" t="str">
        <f t="shared" ca="1" si="314"/>
        <v>Bjørnebo</v>
      </c>
      <c r="D1561" s="14" t="str">
        <f t="shared" ca="1" si="315"/>
        <v>55</v>
      </c>
      <c r="E1561" s="14" t="str">
        <f t="shared" ca="1" si="316"/>
        <v>6oc</v>
      </c>
      <c r="F1561" s="1">
        <f t="shared" ca="1" si="317"/>
        <v>130</v>
      </c>
      <c r="G1561" s="1">
        <f t="shared" ca="1" si="318"/>
        <v>102</v>
      </c>
      <c r="H1561" s="1">
        <f t="shared" ca="1" si="319"/>
        <v>1977</v>
      </c>
      <c r="I1561" s="1" t="str">
        <f ca="1">INDEX(Relationstabel!$C$3:$K$10,MATCH(INDIRECT($A$1&amp;"J"&amp;A1561),Relationstabel!$A$3:$A$10,0),MATCH(IFERROR(VALUE(INDIRECT($A$1&amp;"K"&amp;A1561)),0),Relationstabel!$C$1:$K$1,0))</f>
        <v>Fjernvarme/ Blokvarme</v>
      </c>
      <c r="J1561" s="1" t="str">
        <f ca="1">INDEX(Anvendelseskode!B:B,MATCH($F1561,Anvendelseskode!$A:$A,0))</f>
        <v>Række-, kæde-, dobbelthus (lodret adskillelse mellem enhederne)</v>
      </c>
      <c r="K1561" s="1" t="str">
        <f ca="1">INDEX(Anvendelseskode!C:C,MATCH($F1561,Anvendelseskode!$A:$A,0))</f>
        <v>Række-, kæde og dobbelthuse</v>
      </c>
      <c r="L1561" s="1" t="str">
        <f ca="1">INDEX(Anvendelseskode!D:D,MATCH($F1561,Anvendelseskode!$A:$A,0))</f>
        <v>Private husholdninger</v>
      </c>
      <c r="M1561" s="1" t="str">
        <f ca="1">IFERROR(INDEX(SBi!$2:$2,MATCH(H1561,SBi!$1:$1,1)),SBi!$K$2)</f>
        <v>1973-1978</v>
      </c>
      <c r="N1561" s="1">
        <f ca="1">INDEX(SBi!$C$3:$K$28,MATCH(F1561,SBi!$B$3:$B$28,0),MATCH(M1561,SBi!$C$2:$K$2,0))</f>
        <v>112.6</v>
      </c>
      <c r="O1561" s="16">
        <f t="shared" ca="1" si="320"/>
        <v>11.485199999999999</v>
      </c>
      <c r="P1561" s="16" t="str">
        <f ca="1">IFERROR(INDEX(VpD!$2:$2,MATCH(H1561,VpD!$1:$1,1)),VpD!$I$2)</f>
        <v>1973-1978</v>
      </c>
      <c r="Q1561" s="1">
        <f ca="1">INDEX(VpD!$C$3:$I$27,MATCH(F1561,VpD!$B$3:$B$27,0),MATCH(P1561,VpD!$C$2:$I$2,0))</f>
        <v>98</v>
      </c>
      <c r="R1561" s="16">
        <f t="shared" ca="1" si="321"/>
        <v>9.9960000000000004</v>
      </c>
      <c r="S1561" s="14">
        <f t="shared" ca="1" si="322"/>
        <v>713534.41</v>
      </c>
      <c r="T1561" s="14">
        <f t="shared" ca="1" si="323"/>
        <v>6169580.3099999996</v>
      </c>
      <c r="U1561" s="14" t="str">
        <f t="shared" ca="1" si="324"/>
        <v>0A3F507E-1569-32B8-E044-0003BA298018</v>
      </c>
    </row>
    <row r="1562" spans="1:21" s="14" customFormat="1" x14ac:dyDescent="0.25">
      <c r="A1562" s="14">
        <f t="shared" si="312"/>
        <v>1562</v>
      </c>
      <c r="B1562" s="14" t="str">
        <f t="shared" ca="1" si="313"/>
        <v>8EA1D4B9-3E54-4DA2-ADBB-A4B18F732452</v>
      </c>
      <c r="C1562" s="14" t="str">
        <f t="shared" ca="1" si="314"/>
        <v>Egernbo</v>
      </c>
      <c r="D1562" s="14" t="str">
        <f t="shared" ca="1" si="315"/>
        <v>16</v>
      </c>
      <c r="E1562" s="14" t="str">
        <f t="shared" ca="1" si="316"/>
        <v>6qk</v>
      </c>
      <c r="F1562" s="1">
        <f t="shared" ca="1" si="317"/>
        <v>130</v>
      </c>
      <c r="G1562" s="1">
        <f t="shared" ca="1" si="318"/>
        <v>102</v>
      </c>
      <c r="H1562" s="1">
        <f t="shared" ca="1" si="319"/>
        <v>1977</v>
      </c>
      <c r="I1562" s="1" t="str">
        <f ca="1">INDEX(Relationstabel!$C$3:$K$10,MATCH(INDIRECT($A$1&amp;"J"&amp;A1562),Relationstabel!$A$3:$A$10,0),MATCH(IFERROR(VALUE(INDIRECT($A$1&amp;"K"&amp;A1562)),0),Relationstabel!$C$1:$K$1,0))</f>
        <v>Fjernvarme/ Blokvarme</v>
      </c>
      <c r="J1562" s="1" t="str">
        <f ca="1">INDEX(Anvendelseskode!B:B,MATCH($F1562,Anvendelseskode!$A:$A,0))</f>
        <v>Række-, kæde-, dobbelthus (lodret adskillelse mellem enhederne)</v>
      </c>
      <c r="K1562" s="1" t="str">
        <f ca="1">INDEX(Anvendelseskode!C:C,MATCH($F1562,Anvendelseskode!$A:$A,0))</f>
        <v>Række-, kæde og dobbelthuse</v>
      </c>
      <c r="L1562" s="1" t="str">
        <f ca="1">INDEX(Anvendelseskode!D:D,MATCH($F1562,Anvendelseskode!$A:$A,0))</f>
        <v>Private husholdninger</v>
      </c>
      <c r="M1562" s="1" t="str">
        <f ca="1">IFERROR(INDEX(SBi!$2:$2,MATCH(H1562,SBi!$1:$1,1)),SBi!$K$2)</f>
        <v>1973-1978</v>
      </c>
      <c r="N1562" s="1">
        <f ca="1">INDEX(SBi!$C$3:$K$28,MATCH(F1562,SBi!$B$3:$B$28,0),MATCH(M1562,SBi!$C$2:$K$2,0))</f>
        <v>112.6</v>
      </c>
      <c r="O1562" s="16">
        <f t="shared" ca="1" si="320"/>
        <v>11.485199999999999</v>
      </c>
      <c r="P1562" s="16" t="str">
        <f ca="1">IFERROR(INDEX(VpD!$2:$2,MATCH(H1562,VpD!$1:$1,1)),VpD!$I$2)</f>
        <v>1973-1978</v>
      </c>
      <c r="Q1562" s="1">
        <f ca="1">INDEX(VpD!$C$3:$I$27,MATCH(F1562,VpD!$B$3:$B$27,0),MATCH(P1562,VpD!$C$2:$I$2,0))</f>
        <v>98</v>
      </c>
      <c r="R1562" s="16">
        <f t="shared" ca="1" si="321"/>
        <v>9.9960000000000004</v>
      </c>
      <c r="S1562" s="14">
        <f t="shared" ca="1" si="322"/>
        <v>713632.17</v>
      </c>
      <c r="T1562" s="14">
        <f t="shared" ca="1" si="323"/>
        <v>6169497.7599999998</v>
      </c>
      <c r="U1562" s="14" t="str">
        <f t="shared" ca="1" si="324"/>
        <v>0A3F507E-1669-32B8-E044-0003BA298018</v>
      </c>
    </row>
    <row r="1563" spans="1:21" s="14" customFormat="1" x14ac:dyDescent="0.25">
      <c r="A1563" s="14">
        <f t="shared" si="312"/>
        <v>1563</v>
      </c>
      <c r="B1563" s="14" t="str">
        <f t="shared" ca="1" si="313"/>
        <v>83B93C9E-B5DD-47CD-B8A6-A376C08E8260</v>
      </c>
      <c r="C1563" s="14" t="str">
        <f t="shared" ca="1" si="314"/>
        <v>Havbovej</v>
      </c>
      <c r="D1563" s="14" t="str">
        <f t="shared" ca="1" si="315"/>
        <v>28</v>
      </c>
      <c r="E1563" s="14" t="str">
        <f t="shared" ca="1" si="316"/>
        <v>6aø</v>
      </c>
      <c r="F1563" s="1">
        <f t="shared" ca="1" si="317"/>
        <v>120</v>
      </c>
      <c r="G1563" s="1">
        <f t="shared" ca="1" si="318"/>
        <v>197</v>
      </c>
      <c r="H1563" s="1">
        <f t="shared" ca="1" si="319"/>
        <v>1995</v>
      </c>
      <c r="I1563" s="1" t="str">
        <f ca="1">INDEX(Relationstabel!$C$3:$K$10,MATCH(INDIRECT($A$1&amp;"J"&amp;A1563),Relationstabel!$A$3:$A$10,0),MATCH(IFERROR(VALUE(INDIRECT($A$1&amp;"K"&amp;A1563)),0),Relationstabel!$C$1:$K$1,0))</f>
        <v>Elvarme</v>
      </c>
      <c r="J1563" s="1" t="str">
        <f ca="1">INDEX(Anvendelseskode!B:B,MATCH($F1563,Anvendelseskode!$A:$A,0))</f>
        <v>Fritliggende enfamilieshus (parcelhus)</v>
      </c>
      <c r="K1563" s="1" t="str">
        <f ca="1">INDEX(Anvendelseskode!C:C,MATCH($F1563,Anvendelseskode!$A:$A,0))</f>
        <v>Parcelhuse</v>
      </c>
      <c r="L1563" s="1" t="str">
        <f ca="1">INDEX(Anvendelseskode!D:D,MATCH($F1563,Anvendelseskode!$A:$A,0))</f>
        <v>Private husholdninger</v>
      </c>
      <c r="M1563" s="1" t="str">
        <f ca="1">IFERROR(INDEX(SBi!$2:$2,MATCH(H1563,SBi!$1:$1,1)),SBi!$K$2)</f>
        <v>1979-1998</v>
      </c>
      <c r="N1563" s="1">
        <f ca="1">INDEX(SBi!$C$3:$K$28,MATCH(F1563,SBi!$B$3:$B$28,0),MATCH(M1563,SBi!$C$2:$K$2,0))</f>
        <v>105.4</v>
      </c>
      <c r="O1563" s="16">
        <f t="shared" ca="1" si="320"/>
        <v>20.763800000000003</v>
      </c>
      <c r="P1563" s="16" t="str">
        <f ca="1">IFERROR(INDEX(VpD!$2:$2,MATCH(H1563,VpD!$1:$1,1)),VpD!$I$2)</f>
        <v>1979-1998</v>
      </c>
      <c r="Q1563" s="1">
        <f ca="1">INDEX(VpD!$C$3:$I$27,MATCH(F1563,VpD!$B$3:$B$27,0),MATCH(P1563,VpD!$C$2:$I$2,0))</f>
        <v>90</v>
      </c>
      <c r="R1563" s="16">
        <f t="shared" ca="1" si="321"/>
        <v>17.73</v>
      </c>
      <c r="S1563" s="14">
        <f t="shared" ca="1" si="322"/>
        <v>713317.86</v>
      </c>
      <c r="T1563" s="14">
        <f t="shared" ca="1" si="323"/>
        <v>6168473.1299999999</v>
      </c>
      <c r="U1563" s="14" t="str">
        <f t="shared" ca="1" si="324"/>
        <v>0A3F507E-186A-32B8-E044-0003BA298018</v>
      </c>
    </row>
    <row r="1564" spans="1:21" s="14" customFormat="1" x14ac:dyDescent="0.25">
      <c r="A1564" s="14">
        <f t="shared" si="312"/>
        <v>1564</v>
      </c>
      <c r="B1564" s="14" t="str">
        <f t="shared" ca="1" si="313"/>
        <v>BB9A10DE-55A6-48CE-9D20-A493A65E0AA2</v>
      </c>
      <c r="C1564" s="14" t="str">
        <f t="shared" ca="1" si="314"/>
        <v>Rendsagervej</v>
      </c>
      <c r="D1564" s="14" t="str">
        <f t="shared" ca="1" si="315"/>
        <v>223</v>
      </c>
      <c r="E1564" s="14" t="str">
        <f t="shared" ca="1" si="316"/>
        <v>9lg</v>
      </c>
      <c r="F1564" s="1">
        <f t="shared" ca="1" si="317"/>
        <v>120</v>
      </c>
      <c r="G1564" s="1">
        <f t="shared" ca="1" si="318"/>
        <v>109</v>
      </c>
      <c r="H1564" s="1">
        <f t="shared" ca="1" si="319"/>
        <v>1973</v>
      </c>
      <c r="I1564" s="1" t="str">
        <f ca="1">INDEX(Relationstabel!$C$3:$K$10,MATCH(INDIRECT($A$1&amp;"J"&amp;A1564),Relationstabel!$A$3:$A$10,0),MATCH(IFERROR(VALUE(INDIRECT($A$1&amp;"K"&amp;A1564)),0),Relationstabel!$C$1:$K$1,0))</f>
        <v>Olie</v>
      </c>
      <c r="J1564" s="1" t="str">
        <f ca="1">INDEX(Anvendelseskode!B:B,MATCH($F1564,Anvendelseskode!$A:$A,0))</f>
        <v>Fritliggende enfamilieshus (parcelhus)</v>
      </c>
      <c r="K1564" s="1" t="str">
        <f ca="1">INDEX(Anvendelseskode!C:C,MATCH($F1564,Anvendelseskode!$A:$A,0))</f>
        <v>Parcelhuse</v>
      </c>
      <c r="L1564" s="1" t="str">
        <f ca="1">INDEX(Anvendelseskode!D:D,MATCH($F1564,Anvendelseskode!$A:$A,0))</f>
        <v>Private husholdninger</v>
      </c>
      <c r="M1564" s="1" t="str">
        <f ca="1">IFERROR(INDEX(SBi!$2:$2,MATCH(H1564,SBi!$1:$1,1)),SBi!$K$2)</f>
        <v>1973-1978</v>
      </c>
      <c r="N1564" s="1">
        <f ca="1">INDEX(SBi!$C$3:$K$28,MATCH(F1564,SBi!$B$3:$B$28,0),MATCH(M1564,SBi!$C$2:$K$2,0))</f>
        <v>119.8</v>
      </c>
      <c r="O1564" s="16">
        <f t="shared" ca="1" si="320"/>
        <v>13.058199999999999</v>
      </c>
      <c r="P1564" s="16" t="str">
        <f ca="1">IFERROR(INDEX(VpD!$2:$2,MATCH(H1564,VpD!$1:$1,1)),VpD!$I$2)</f>
        <v>1973-1978</v>
      </c>
      <c r="Q1564" s="1">
        <f ca="1">INDEX(VpD!$C$3:$I$27,MATCH(F1564,VpD!$B$3:$B$27,0),MATCH(P1564,VpD!$C$2:$I$2,0))</f>
        <v>117</v>
      </c>
      <c r="R1564" s="16">
        <f t="shared" ca="1" si="321"/>
        <v>12.753</v>
      </c>
      <c r="S1564" s="14">
        <f t="shared" ca="1" si="322"/>
        <v>710728.29</v>
      </c>
      <c r="T1564" s="14">
        <f t="shared" ca="1" si="323"/>
        <v>6171906.8899999997</v>
      </c>
      <c r="U1564" s="14" t="str">
        <f t="shared" ca="1" si="324"/>
        <v>0A3F507E-2041-32B8-E044-0003BA298018</v>
      </c>
    </row>
    <row r="1565" spans="1:21" s="14" customFormat="1" x14ac:dyDescent="0.25">
      <c r="A1565" s="14">
        <f t="shared" si="312"/>
        <v>1565</v>
      </c>
      <c r="B1565" s="14" t="str">
        <f t="shared" ca="1" si="313"/>
        <v>53E1EF71-B2B8-42E4-8854-D062A8E9AAAE</v>
      </c>
      <c r="C1565" s="14" t="str">
        <f t="shared" ca="1" si="314"/>
        <v>Humlebo</v>
      </c>
      <c r="D1565" s="14" t="str">
        <f t="shared" ca="1" si="315"/>
        <v>23</v>
      </c>
      <c r="E1565" s="14" t="str">
        <f t="shared" ca="1" si="316"/>
        <v>6æf</v>
      </c>
      <c r="F1565" s="1">
        <f t="shared" ca="1" si="317"/>
        <v>130</v>
      </c>
      <c r="G1565" s="1">
        <f t="shared" ca="1" si="318"/>
        <v>109</v>
      </c>
      <c r="H1565" s="1">
        <f t="shared" ca="1" si="319"/>
        <v>1978</v>
      </c>
      <c r="I1565" s="1" t="str">
        <f ca="1">INDEX(Relationstabel!$C$3:$K$10,MATCH(INDIRECT($A$1&amp;"J"&amp;A1565),Relationstabel!$A$3:$A$10,0),MATCH(IFERROR(VALUE(INDIRECT($A$1&amp;"K"&amp;A1565)),0),Relationstabel!$C$1:$K$1,0))</f>
        <v>Fjernvarme/ Blokvarme</v>
      </c>
      <c r="J1565" s="1" t="str">
        <f ca="1">INDEX(Anvendelseskode!B:B,MATCH($F1565,Anvendelseskode!$A:$A,0))</f>
        <v>Række-, kæde-, dobbelthus (lodret adskillelse mellem enhederne)</v>
      </c>
      <c r="K1565" s="1" t="str">
        <f ca="1">INDEX(Anvendelseskode!C:C,MATCH($F1565,Anvendelseskode!$A:$A,0))</f>
        <v>Række-, kæde og dobbelthuse</v>
      </c>
      <c r="L1565" s="1" t="str">
        <f ca="1">INDEX(Anvendelseskode!D:D,MATCH($F1565,Anvendelseskode!$A:$A,0))</f>
        <v>Private husholdninger</v>
      </c>
      <c r="M1565" s="1" t="str">
        <f ca="1">IFERROR(INDEX(SBi!$2:$2,MATCH(H1565,SBi!$1:$1,1)),SBi!$K$2)</f>
        <v>1973-1978</v>
      </c>
      <c r="N1565" s="1">
        <f ca="1">INDEX(SBi!$C$3:$K$28,MATCH(F1565,SBi!$B$3:$B$28,0),MATCH(M1565,SBi!$C$2:$K$2,0))</f>
        <v>112.6</v>
      </c>
      <c r="O1565" s="16">
        <f t="shared" ca="1" si="320"/>
        <v>12.273399999999999</v>
      </c>
      <c r="P1565" s="16" t="str">
        <f ca="1">IFERROR(INDEX(VpD!$2:$2,MATCH(H1565,VpD!$1:$1,1)),VpD!$I$2)</f>
        <v>1973-1978</v>
      </c>
      <c r="Q1565" s="1">
        <f ca="1">INDEX(VpD!$C$3:$I$27,MATCH(F1565,VpD!$B$3:$B$27,0),MATCH(P1565,VpD!$C$2:$I$2,0))</f>
        <v>98</v>
      </c>
      <c r="R1565" s="16">
        <f t="shared" ca="1" si="321"/>
        <v>10.682</v>
      </c>
      <c r="S1565" s="14">
        <f t="shared" ca="1" si="322"/>
        <v>713538.06</v>
      </c>
      <c r="T1565" s="14">
        <f t="shared" ca="1" si="323"/>
        <v>6169778.2999999998</v>
      </c>
      <c r="U1565" s="14" t="str">
        <f t="shared" ca="1" si="324"/>
        <v>0A3F507E-1948-32B8-E044-0003BA298018</v>
      </c>
    </row>
    <row r="1566" spans="1:21" s="14" customFormat="1" x14ac:dyDescent="0.25">
      <c r="A1566" s="14">
        <f t="shared" si="312"/>
        <v>1566</v>
      </c>
      <c r="B1566" s="14" t="str">
        <f t="shared" ca="1" si="313"/>
        <v>7480EEAF-5952-4780-A81D-C61AC74601EC</v>
      </c>
      <c r="C1566" s="14" t="str">
        <f t="shared" ca="1" si="314"/>
        <v>Hyttekrogen</v>
      </c>
      <c r="D1566" s="14" t="str">
        <f t="shared" ca="1" si="315"/>
        <v>4</v>
      </c>
      <c r="E1566" s="14" t="str">
        <f t="shared" ca="1" si="316"/>
        <v>24bz</v>
      </c>
      <c r="F1566" s="1">
        <f t="shared" ca="1" si="317"/>
        <v>120</v>
      </c>
      <c r="G1566" s="1">
        <f t="shared" ca="1" si="318"/>
        <v>115</v>
      </c>
      <c r="H1566" s="1">
        <f t="shared" ca="1" si="319"/>
        <v>2016</v>
      </c>
      <c r="I1566" s="1" t="str">
        <f ca="1">INDEX(Relationstabel!$C$3:$K$10,MATCH(INDIRECT($A$1&amp;"J"&amp;A1566),Relationstabel!$A$3:$A$10,0),MATCH(IFERROR(VALUE(INDIRECT($A$1&amp;"K"&amp;A1566)),0),Relationstabel!$C$1:$K$1,0))</f>
        <v>Naturgas</v>
      </c>
      <c r="J1566" s="1" t="str">
        <f ca="1">INDEX(Anvendelseskode!B:B,MATCH($F1566,Anvendelseskode!$A:$A,0))</f>
        <v>Fritliggende enfamilieshus (parcelhus)</v>
      </c>
      <c r="K1566" s="1" t="str">
        <f ca="1">INDEX(Anvendelseskode!C:C,MATCH($F1566,Anvendelseskode!$A:$A,0))</f>
        <v>Parcelhuse</v>
      </c>
      <c r="L1566" s="1" t="str">
        <f ca="1">INDEX(Anvendelseskode!D:D,MATCH($F1566,Anvendelseskode!$A:$A,0))</f>
        <v>Private husholdninger</v>
      </c>
      <c r="M1566" s="1" t="str">
        <f ca="1">IFERROR(INDEX(SBi!$2:$2,MATCH(H1566,SBi!$1:$1,1)),SBi!$K$2)</f>
        <v>Efter 2006</v>
      </c>
      <c r="N1566" s="1">
        <f ca="1">INDEX(SBi!$C$3:$K$28,MATCH(F1566,SBi!$B$3:$B$28,0),MATCH(M1566,SBi!$C$2:$K$2,0))</f>
        <v>67.3</v>
      </c>
      <c r="O1566" s="16">
        <f t="shared" ca="1" si="320"/>
        <v>7.7394999999999996</v>
      </c>
      <c r="P1566" s="16" t="str">
        <f ca="1">IFERROR(INDEX(VpD!$2:$2,MATCH(H1566,VpD!$1:$1,1)),VpD!$I$2)</f>
        <v>&gt;1998</v>
      </c>
      <c r="Q1566" s="1">
        <f ca="1">INDEX(VpD!$C$3:$I$27,MATCH(F1566,VpD!$B$3:$B$27,0),MATCH(P1566,VpD!$C$2:$I$2,0))</f>
        <v>72</v>
      </c>
      <c r="R1566" s="16">
        <f t="shared" ca="1" si="321"/>
        <v>8.2799999999999994</v>
      </c>
      <c r="S1566" s="14">
        <f t="shared" ca="1" si="322"/>
        <v>713901.76</v>
      </c>
      <c r="T1566" s="14">
        <f t="shared" ca="1" si="323"/>
        <v>6168999.5700000003</v>
      </c>
      <c r="U1566" s="14" t="str">
        <f t="shared" ca="1" si="324"/>
        <v>0A3F507E-1A48-32B8-E044-0003BA298018</v>
      </c>
    </row>
    <row r="1567" spans="1:21" s="14" customFormat="1" x14ac:dyDescent="0.25">
      <c r="A1567" s="14">
        <f t="shared" si="312"/>
        <v>1567</v>
      </c>
      <c r="B1567" s="14" t="str">
        <f t="shared" ca="1" si="313"/>
        <v>EF440873-8D42-4D39-8FBA-D90231077C33</v>
      </c>
      <c r="C1567" s="14" t="str">
        <f t="shared" ca="1" si="314"/>
        <v>Tandrupvej</v>
      </c>
      <c r="D1567" s="14" t="str">
        <f t="shared" ca="1" si="315"/>
        <v>11</v>
      </c>
      <c r="E1567" s="14" t="str">
        <f t="shared" ca="1" si="316"/>
        <v>18fe</v>
      </c>
      <c r="F1567" s="1">
        <f t="shared" ca="1" si="317"/>
        <v>120</v>
      </c>
      <c r="G1567" s="1">
        <f t="shared" ca="1" si="318"/>
        <v>152</v>
      </c>
      <c r="H1567" s="1">
        <f t="shared" ca="1" si="319"/>
        <v>2006</v>
      </c>
      <c r="I1567" s="1" t="str">
        <f ca="1">INDEX(Relationstabel!$C$3:$K$10,MATCH(INDIRECT($A$1&amp;"J"&amp;A1567),Relationstabel!$A$3:$A$10,0),MATCH(IFERROR(VALUE(INDIRECT($A$1&amp;"K"&amp;A1567)),0),Relationstabel!$C$1:$K$1,0))</f>
        <v>Naturgas</v>
      </c>
      <c r="J1567" s="1" t="str">
        <f ca="1">INDEX(Anvendelseskode!B:B,MATCH($F1567,Anvendelseskode!$A:$A,0))</f>
        <v>Fritliggende enfamilieshus (parcelhus)</v>
      </c>
      <c r="K1567" s="1" t="str">
        <f ca="1">INDEX(Anvendelseskode!C:C,MATCH($F1567,Anvendelseskode!$A:$A,0))</f>
        <v>Parcelhuse</v>
      </c>
      <c r="L1567" s="1" t="str">
        <f ca="1">INDEX(Anvendelseskode!D:D,MATCH($F1567,Anvendelseskode!$A:$A,0))</f>
        <v>Private husholdninger</v>
      </c>
      <c r="M1567" s="1" t="str">
        <f ca="1">IFERROR(INDEX(SBi!$2:$2,MATCH(H1567,SBi!$1:$1,1)),SBi!$K$2)</f>
        <v>1999-2006</v>
      </c>
      <c r="N1567" s="1">
        <f ca="1">INDEX(SBi!$C$3:$K$28,MATCH(F1567,SBi!$B$3:$B$28,0),MATCH(M1567,SBi!$C$2:$K$2,0))</f>
        <v>83.9</v>
      </c>
      <c r="O1567" s="16">
        <f t="shared" ca="1" si="320"/>
        <v>12.752800000000001</v>
      </c>
      <c r="P1567" s="16" t="str">
        <f ca="1">IFERROR(INDEX(VpD!$2:$2,MATCH(H1567,VpD!$1:$1,1)),VpD!$I$2)</f>
        <v>&gt;1998</v>
      </c>
      <c r="Q1567" s="1">
        <f ca="1">INDEX(VpD!$C$3:$I$27,MATCH(F1567,VpD!$B$3:$B$27,0),MATCH(P1567,VpD!$C$2:$I$2,0))</f>
        <v>72</v>
      </c>
      <c r="R1567" s="16">
        <f t="shared" ca="1" si="321"/>
        <v>10.944000000000001</v>
      </c>
      <c r="S1567" s="14">
        <f t="shared" ca="1" si="322"/>
        <v>712336.88</v>
      </c>
      <c r="T1567" s="14">
        <f t="shared" ca="1" si="323"/>
        <v>6169036</v>
      </c>
      <c r="U1567" s="14" t="str">
        <f t="shared" ca="1" si="324"/>
        <v>0A3F507E-2351-32B8-E044-0003BA298018</v>
      </c>
    </row>
    <row r="1568" spans="1:21" s="14" customFormat="1" x14ac:dyDescent="0.25">
      <c r="A1568" s="14">
        <f t="shared" si="312"/>
        <v>1568</v>
      </c>
      <c r="B1568" s="14" t="str">
        <f t="shared" ca="1" si="313"/>
        <v>92F6F249-1CD2-44E5-BFE4-4125AE35E39D</v>
      </c>
      <c r="C1568" s="14" t="str">
        <f t="shared" ca="1" si="314"/>
        <v>Kløverbo</v>
      </c>
      <c r="D1568" s="14" t="str">
        <f t="shared" ca="1" si="315"/>
        <v>6</v>
      </c>
      <c r="E1568" s="14" t="str">
        <f t="shared" ca="1" si="316"/>
        <v>6xc</v>
      </c>
      <c r="F1568" s="1">
        <f t="shared" ca="1" si="317"/>
        <v>130</v>
      </c>
      <c r="G1568" s="1">
        <f t="shared" ca="1" si="318"/>
        <v>109</v>
      </c>
      <c r="H1568" s="1">
        <f t="shared" ca="1" si="319"/>
        <v>1978</v>
      </c>
      <c r="I1568" s="1" t="str">
        <f ca="1">INDEX(Relationstabel!$C$3:$K$10,MATCH(INDIRECT($A$1&amp;"J"&amp;A1568),Relationstabel!$A$3:$A$10,0),MATCH(IFERROR(VALUE(INDIRECT($A$1&amp;"K"&amp;A1568)),0),Relationstabel!$C$1:$K$1,0))</f>
        <v>Fjernvarme/ Blokvarme</v>
      </c>
      <c r="J1568" s="1" t="str">
        <f ca="1">INDEX(Anvendelseskode!B:B,MATCH($F1568,Anvendelseskode!$A:$A,0))</f>
        <v>Række-, kæde-, dobbelthus (lodret adskillelse mellem enhederne)</v>
      </c>
      <c r="K1568" s="1" t="str">
        <f ca="1">INDEX(Anvendelseskode!C:C,MATCH($F1568,Anvendelseskode!$A:$A,0))</f>
        <v>Række-, kæde og dobbelthuse</v>
      </c>
      <c r="L1568" s="1" t="str">
        <f ca="1">INDEX(Anvendelseskode!D:D,MATCH($F1568,Anvendelseskode!$A:$A,0))</f>
        <v>Private husholdninger</v>
      </c>
      <c r="M1568" s="1" t="str">
        <f ca="1">IFERROR(INDEX(SBi!$2:$2,MATCH(H1568,SBi!$1:$1,1)),SBi!$K$2)</f>
        <v>1973-1978</v>
      </c>
      <c r="N1568" s="1">
        <f ca="1">INDEX(SBi!$C$3:$K$28,MATCH(F1568,SBi!$B$3:$B$28,0),MATCH(M1568,SBi!$C$2:$K$2,0))</f>
        <v>112.6</v>
      </c>
      <c r="O1568" s="16">
        <f t="shared" ca="1" si="320"/>
        <v>12.273399999999999</v>
      </c>
      <c r="P1568" s="16" t="str">
        <f ca="1">IFERROR(INDEX(VpD!$2:$2,MATCH(H1568,VpD!$1:$1,1)),VpD!$I$2)</f>
        <v>1973-1978</v>
      </c>
      <c r="Q1568" s="1">
        <f ca="1">INDEX(VpD!$C$3:$I$27,MATCH(F1568,VpD!$B$3:$B$27,0),MATCH(P1568,VpD!$C$2:$I$2,0))</f>
        <v>98</v>
      </c>
      <c r="R1568" s="16">
        <f t="shared" ca="1" si="321"/>
        <v>10.682</v>
      </c>
      <c r="S1568" s="14">
        <f t="shared" ca="1" si="322"/>
        <v>713435.85</v>
      </c>
      <c r="T1568" s="14">
        <f t="shared" ca="1" si="323"/>
        <v>6169734.7699999996</v>
      </c>
      <c r="U1568" s="14" t="str">
        <f t="shared" ca="1" si="324"/>
        <v>0A3F507E-1B56-32B8-E044-0003BA298018</v>
      </c>
    </row>
    <row r="1569" spans="1:21" s="14" customFormat="1" x14ac:dyDescent="0.25">
      <c r="A1569" s="14">
        <f t="shared" si="312"/>
        <v>1569</v>
      </c>
      <c r="B1569" s="14" t="str">
        <f t="shared" ca="1" si="313"/>
        <v>39CF85C5-640A-4F74-8D6C-D8693C2224E0</v>
      </c>
      <c r="C1569" s="14" t="str">
        <f t="shared" ca="1" si="314"/>
        <v>Syvhøjvænge</v>
      </c>
      <c r="D1569" s="14" t="str">
        <f t="shared" ca="1" si="315"/>
        <v>38</v>
      </c>
      <c r="E1569" s="14" t="str">
        <f t="shared" ca="1" si="316"/>
        <v>15be</v>
      </c>
      <c r="F1569" s="1">
        <f t="shared" ca="1" si="317"/>
        <v>120</v>
      </c>
      <c r="G1569" s="1">
        <f t="shared" ca="1" si="318"/>
        <v>154</v>
      </c>
      <c r="H1569" s="1">
        <f t="shared" ca="1" si="319"/>
        <v>1983</v>
      </c>
      <c r="I1569" s="1" t="str">
        <f ca="1">INDEX(Relationstabel!$C$3:$K$10,MATCH(INDIRECT($A$1&amp;"J"&amp;A1569),Relationstabel!$A$3:$A$10,0),MATCH(IFERROR(VALUE(INDIRECT($A$1&amp;"K"&amp;A1569)),0),Relationstabel!$C$1:$K$1,0))</f>
        <v>Naturgas</v>
      </c>
      <c r="J1569" s="1" t="str">
        <f ca="1">INDEX(Anvendelseskode!B:B,MATCH($F1569,Anvendelseskode!$A:$A,0))</f>
        <v>Fritliggende enfamilieshus (parcelhus)</v>
      </c>
      <c r="K1569" s="1" t="str">
        <f ca="1">INDEX(Anvendelseskode!C:C,MATCH($F1569,Anvendelseskode!$A:$A,0))</f>
        <v>Parcelhuse</v>
      </c>
      <c r="L1569" s="1" t="str">
        <f ca="1">INDEX(Anvendelseskode!D:D,MATCH($F1569,Anvendelseskode!$A:$A,0))</f>
        <v>Private husholdninger</v>
      </c>
      <c r="M1569" s="1" t="str">
        <f ca="1">IFERROR(INDEX(SBi!$2:$2,MATCH(H1569,SBi!$1:$1,1)),SBi!$K$2)</f>
        <v>1979-1998</v>
      </c>
      <c r="N1569" s="1">
        <f ca="1">INDEX(SBi!$C$3:$K$28,MATCH(F1569,SBi!$B$3:$B$28,0),MATCH(M1569,SBi!$C$2:$K$2,0))</f>
        <v>105.4</v>
      </c>
      <c r="O1569" s="16">
        <f t="shared" ca="1" si="320"/>
        <v>16.2316</v>
      </c>
      <c r="P1569" s="16" t="str">
        <f ca="1">IFERROR(INDEX(VpD!$2:$2,MATCH(H1569,VpD!$1:$1,1)),VpD!$I$2)</f>
        <v>1979-1998</v>
      </c>
      <c r="Q1569" s="1">
        <f ca="1">INDEX(VpD!$C$3:$I$27,MATCH(F1569,VpD!$B$3:$B$27,0),MATCH(P1569,VpD!$C$2:$I$2,0))</f>
        <v>90</v>
      </c>
      <c r="R1569" s="16">
        <f t="shared" ca="1" si="321"/>
        <v>13.86</v>
      </c>
      <c r="S1569" s="14">
        <f t="shared" ca="1" si="322"/>
        <v>712030.65</v>
      </c>
      <c r="T1569" s="14">
        <f t="shared" ca="1" si="323"/>
        <v>6171697.9900000002</v>
      </c>
      <c r="U1569" s="14" t="str">
        <f t="shared" ca="1" si="324"/>
        <v>0A3F507E-225B-32B8-E044-0003BA298018</v>
      </c>
    </row>
    <row r="1570" spans="1:21" s="14" customFormat="1" x14ac:dyDescent="0.25">
      <c r="A1570" s="14">
        <f t="shared" si="312"/>
        <v>1570</v>
      </c>
      <c r="B1570" s="14" t="str">
        <f t="shared" ca="1" si="313"/>
        <v>0D5E7654-D258-4CE9-A845-2579F8AB46F3</v>
      </c>
      <c r="C1570" s="14" t="str">
        <f t="shared" ca="1" si="314"/>
        <v>Rendsagervej</v>
      </c>
      <c r="D1570" s="14" t="str">
        <f t="shared" ca="1" si="315"/>
        <v>277</v>
      </c>
      <c r="E1570" s="14" t="str">
        <f t="shared" ca="1" si="316"/>
        <v>9kf</v>
      </c>
      <c r="F1570" s="1">
        <f t="shared" ca="1" si="317"/>
        <v>120</v>
      </c>
      <c r="G1570" s="1">
        <f t="shared" ca="1" si="318"/>
        <v>109</v>
      </c>
      <c r="H1570" s="1">
        <f t="shared" ca="1" si="319"/>
        <v>1994</v>
      </c>
      <c r="I1570" s="1" t="str">
        <f ca="1">INDEX(Relationstabel!$C$3:$K$10,MATCH(INDIRECT($A$1&amp;"J"&amp;A1570),Relationstabel!$A$3:$A$10,0),MATCH(IFERROR(VALUE(INDIRECT($A$1&amp;"K"&amp;A1570)),0),Relationstabel!$C$1:$K$1,0))</f>
        <v>Naturgas</v>
      </c>
      <c r="J1570" s="1" t="str">
        <f ca="1">INDEX(Anvendelseskode!B:B,MATCH($F1570,Anvendelseskode!$A:$A,0))</f>
        <v>Fritliggende enfamilieshus (parcelhus)</v>
      </c>
      <c r="K1570" s="1" t="str">
        <f ca="1">INDEX(Anvendelseskode!C:C,MATCH($F1570,Anvendelseskode!$A:$A,0))</f>
        <v>Parcelhuse</v>
      </c>
      <c r="L1570" s="1" t="str">
        <f ca="1">INDEX(Anvendelseskode!D:D,MATCH($F1570,Anvendelseskode!$A:$A,0))</f>
        <v>Private husholdninger</v>
      </c>
      <c r="M1570" s="1" t="str">
        <f ca="1">IFERROR(INDEX(SBi!$2:$2,MATCH(H1570,SBi!$1:$1,1)),SBi!$K$2)</f>
        <v>1979-1998</v>
      </c>
      <c r="N1570" s="1">
        <f ca="1">INDEX(SBi!$C$3:$K$28,MATCH(F1570,SBi!$B$3:$B$28,0),MATCH(M1570,SBi!$C$2:$K$2,0))</f>
        <v>105.4</v>
      </c>
      <c r="O1570" s="16">
        <f t="shared" ca="1" si="320"/>
        <v>11.4886</v>
      </c>
      <c r="P1570" s="16" t="str">
        <f ca="1">IFERROR(INDEX(VpD!$2:$2,MATCH(H1570,VpD!$1:$1,1)),VpD!$I$2)</f>
        <v>1979-1998</v>
      </c>
      <c r="Q1570" s="1">
        <f ca="1">INDEX(VpD!$C$3:$I$27,MATCH(F1570,VpD!$B$3:$B$27,0),MATCH(P1570,VpD!$C$2:$I$2,0))</f>
        <v>90</v>
      </c>
      <c r="R1570" s="16">
        <f t="shared" ca="1" si="321"/>
        <v>9.81</v>
      </c>
      <c r="S1570" s="14">
        <f t="shared" ca="1" si="322"/>
        <v>710763.72</v>
      </c>
      <c r="T1570" s="14">
        <f t="shared" ca="1" si="323"/>
        <v>6172009.9000000004</v>
      </c>
      <c r="U1570" s="14" t="str">
        <f t="shared" ca="1" si="324"/>
        <v>0A3F507E-205C-32B8-E044-0003BA298018</v>
      </c>
    </row>
    <row r="1571" spans="1:21" s="14" customFormat="1" x14ac:dyDescent="0.25">
      <c r="A1571" s="14">
        <f t="shared" si="312"/>
        <v>1571</v>
      </c>
      <c r="B1571" s="14" t="str">
        <f t="shared" ca="1" si="313"/>
        <v>58BE7C79-3D3E-49A6-A665-33E43BE722E3</v>
      </c>
      <c r="C1571" s="14" t="str">
        <f t="shared" ca="1" si="314"/>
        <v>Hyttekrogen</v>
      </c>
      <c r="D1571" s="14" t="str">
        <f t="shared" ca="1" si="315"/>
        <v>26</v>
      </c>
      <c r="E1571" s="14" t="str">
        <f t="shared" ca="1" si="316"/>
        <v>24ck</v>
      </c>
      <c r="F1571" s="1">
        <f t="shared" ca="1" si="317"/>
        <v>120</v>
      </c>
      <c r="G1571" s="1">
        <f t="shared" ca="1" si="318"/>
        <v>141</v>
      </c>
      <c r="H1571" s="1">
        <f t="shared" ca="1" si="319"/>
        <v>1966</v>
      </c>
      <c r="I1571" s="1" t="str">
        <f ca="1">INDEX(Relationstabel!$C$3:$K$10,MATCH(INDIRECT($A$1&amp;"J"&amp;A1571),Relationstabel!$A$3:$A$10,0),MATCH(IFERROR(VALUE(INDIRECT($A$1&amp;"K"&amp;A1571)),0),Relationstabel!$C$1:$K$1,0))</f>
        <v>Naturgas</v>
      </c>
      <c r="J1571" s="1" t="str">
        <f ca="1">INDEX(Anvendelseskode!B:B,MATCH($F1571,Anvendelseskode!$A:$A,0))</f>
        <v>Fritliggende enfamilieshus (parcelhus)</v>
      </c>
      <c r="K1571" s="1" t="str">
        <f ca="1">INDEX(Anvendelseskode!C:C,MATCH($F1571,Anvendelseskode!$A:$A,0))</f>
        <v>Parcelhuse</v>
      </c>
      <c r="L1571" s="1" t="str">
        <f ca="1">INDEX(Anvendelseskode!D:D,MATCH($F1571,Anvendelseskode!$A:$A,0))</f>
        <v>Private husholdninger</v>
      </c>
      <c r="M1571" s="1" t="str">
        <f ca="1">IFERROR(INDEX(SBi!$2:$2,MATCH(H1571,SBi!$1:$1,1)),SBi!$K$2)</f>
        <v>1961-1972</v>
      </c>
      <c r="N1571" s="1">
        <f ca="1">INDEX(SBi!$C$3:$K$28,MATCH(F1571,SBi!$B$3:$B$28,0),MATCH(M1571,SBi!$C$2:$K$2,0))</f>
        <v>134.30000000000001</v>
      </c>
      <c r="O1571" s="16">
        <f t="shared" ca="1" si="320"/>
        <v>18.936300000000003</v>
      </c>
      <c r="P1571" s="16" t="str">
        <f ca="1">IFERROR(INDEX(VpD!$2:$2,MATCH(H1571,VpD!$1:$1,1)),VpD!$I$2)</f>
        <v>1961-1972</v>
      </c>
      <c r="Q1571" s="1">
        <f ca="1">INDEX(VpD!$C$3:$I$27,MATCH(F1571,VpD!$B$3:$B$27,0),MATCH(P1571,VpD!$C$2:$I$2,0))</f>
        <v>143</v>
      </c>
      <c r="R1571" s="16">
        <f t="shared" ca="1" si="321"/>
        <v>20.163</v>
      </c>
      <c r="S1571" s="14">
        <f t="shared" ca="1" si="322"/>
        <v>714082.08</v>
      </c>
      <c r="T1571" s="14">
        <f t="shared" ca="1" si="323"/>
        <v>6169122.3399999999</v>
      </c>
      <c r="U1571" s="14" t="str">
        <f t="shared" ca="1" si="324"/>
        <v>0A3F507E-1A5E-32B8-E044-0003BA298018</v>
      </c>
    </row>
    <row r="1572" spans="1:21" s="14" customFormat="1" x14ac:dyDescent="0.25">
      <c r="A1572" s="14">
        <f t="shared" si="312"/>
        <v>1572</v>
      </c>
      <c r="B1572" s="14" t="str">
        <f t="shared" ca="1" si="313"/>
        <v>55B73965-58A8-471E-B9AC-231BFA607B55</v>
      </c>
      <c r="C1572" s="14" t="str">
        <f t="shared" ca="1" si="314"/>
        <v>Hyttekrogen</v>
      </c>
      <c r="D1572" s="14" t="str">
        <f t="shared" ca="1" si="315"/>
        <v>28</v>
      </c>
      <c r="E1572" s="14" t="str">
        <f t="shared" ca="1" si="316"/>
        <v>24cl</v>
      </c>
      <c r="F1572" s="1">
        <f t="shared" ca="1" si="317"/>
        <v>120</v>
      </c>
      <c r="G1572" s="1">
        <f t="shared" ca="1" si="318"/>
        <v>160</v>
      </c>
      <c r="H1572" s="1">
        <f t="shared" ca="1" si="319"/>
        <v>1970</v>
      </c>
      <c r="I1572" s="1" t="str">
        <f ca="1">INDEX(Relationstabel!$C$3:$K$10,MATCH(INDIRECT($A$1&amp;"J"&amp;A1572),Relationstabel!$A$3:$A$10,0),MATCH(IFERROR(VALUE(INDIRECT($A$1&amp;"K"&amp;A1572)),0),Relationstabel!$C$1:$K$1,0))</f>
        <v>Olie</v>
      </c>
      <c r="J1572" s="1" t="str">
        <f ca="1">INDEX(Anvendelseskode!B:B,MATCH($F1572,Anvendelseskode!$A:$A,0))</f>
        <v>Fritliggende enfamilieshus (parcelhus)</v>
      </c>
      <c r="K1572" s="1" t="str">
        <f ca="1">INDEX(Anvendelseskode!C:C,MATCH($F1572,Anvendelseskode!$A:$A,0))</f>
        <v>Parcelhuse</v>
      </c>
      <c r="L1572" s="1" t="str">
        <f ca="1">INDEX(Anvendelseskode!D:D,MATCH($F1572,Anvendelseskode!$A:$A,0))</f>
        <v>Private husholdninger</v>
      </c>
      <c r="M1572" s="1" t="str">
        <f ca="1">IFERROR(INDEX(SBi!$2:$2,MATCH(H1572,SBi!$1:$1,1)),SBi!$K$2)</f>
        <v>1961-1972</v>
      </c>
      <c r="N1572" s="1">
        <f ca="1">INDEX(SBi!$C$3:$K$28,MATCH(F1572,SBi!$B$3:$B$28,0),MATCH(M1572,SBi!$C$2:$K$2,0))</f>
        <v>134.30000000000001</v>
      </c>
      <c r="O1572" s="16">
        <f t="shared" ca="1" si="320"/>
        <v>21.488</v>
      </c>
      <c r="P1572" s="16" t="str">
        <f ca="1">IFERROR(INDEX(VpD!$2:$2,MATCH(H1572,VpD!$1:$1,1)),VpD!$I$2)</f>
        <v>1961-1972</v>
      </c>
      <c r="Q1572" s="1">
        <f ca="1">INDEX(VpD!$C$3:$I$27,MATCH(F1572,VpD!$B$3:$B$27,0),MATCH(P1572,VpD!$C$2:$I$2,0))</f>
        <v>143</v>
      </c>
      <c r="R1572" s="16">
        <f t="shared" ca="1" si="321"/>
        <v>22.88</v>
      </c>
      <c r="S1572" s="14">
        <f t="shared" ca="1" si="322"/>
        <v>714118.24</v>
      </c>
      <c r="T1572" s="14">
        <f t="shared" ca="1" si="323"/>
        <v>6169126.7199999997</v>
      </c>
      <c r="U1572" s="14" t="str">
        <f t="shared" ca="1" si="324"/>
        <v>0A3F507E-1A60-32B8-E044-0003BA298018</v>
      </c>
    </row>
    <row r="1573" spans="1:21" s="14" customFormat="1" x14ac:dyDescent="0.25">
      <c r="A1573" s="14">
        <f t="shared" si="312"/>
        <v>1573</v>
      </c>
      <c r="B1573" s="14" t="str">
        <f t="shared" ca="1" si="313"/>
        <v>011FBFB0-0926-4A84-8BEE-B56BCDC54902</v>
      </c>
      <c r="C1573" s="14" t="str">
        <f t="shared" ca="1" si="314"/>
        <v>Skærsøvej</v>
      </c>
      <c r="D1573" s="14" t="str">
        <f t="shared" ca="1" si="315"/>
        <v>24</v>
      </c>
      <c r="E1573" s="14" t="str">
        <f t="shared" ca="1" si="316"/>
        <v>18mu</v>
      </c>
      <c r="F1573" s="1">
        <f t="shared" ca="1" si="317"/>
        <v>130</v>
      </c>
      <c r="G1573" s="1">
        <f t="shared" ca="1" si="318"/>
        <v>109</v>
      </c>
      <c r="H1573" s="1">
        <f t="shared" ca="1" si="319"/>
        <v>1975</v>
      </c>
      <c r="I1573" s="1" t="str">
        <f ca="1">INDEX(Relationstabel!$C$3:$K$10,MATCH(INDIRECT($A$1&amp;"J"&amp;A1573),Relationstabel!$A$3:$A$10,0),MATCH(IFERROR(VALUE(INDIRECT($A$1&amp;"K"&amp;A1573)),0),Relationstabel!$C$1:$K$1,0))</f>
        <v>Naturgas</v>
      </c>
      <c r="J1573" s="1" t="str">
        <f ca="1">INDEX(Anvendelseskode!B:B,MATCH($F1573,Anvendelseskode!$A:$A,0))</f>
        <v>Række-, kæde-, dobbelthus (lodret adskillelse mellem enhederne)</v>
      </c>
      <c r="K1573" s="1" t="str">
        <f ca="1">INDEX(Anvendelseskode!C:C,MATCH($F1573,Anvendelseskode!$A:$A,0))</f>
        <v>Række-, kæde og dobbelthuse</v>
      </c>
      <c r="L1573" s="1" t="str">
        <f ca="1">INDEX(Anvendelseskode!D:D,MATCH($F1573,Anvendelseskode!$A:$A,0))</f>
        <v>Private husholdninger</v>
      </c>
      <c r="M1573" s="1" t="str">
        <f ca="1">IFERROR(INDEX(SBi!$2:$2,MATCH(H1573,SBi!$1:$1,1)),SBi!$K$2)</f>
        <v>1973-1978</v>
      </c>
      <c r="N1573" s="1">
        <f ca="1">INDEX(SBi!$C$3:$K$28,MATCH(F1573,SBi!$B$3:$B$28,0),MATCH(M1573,SBi!$C$2:$K$2,0))</f>
        <v>112.6</v>
      </c>
      <c r="O1573" s="16">
        <f t="shared" ca="1" si="320"/>
        <v>12.273399999999999</v>
      </c>
      <c r="P1573" s="16" t="str">
        <f ca="1">IFERROR(INDEX(VpD!$2:$2,MATCH(H1573,VpD!$1:$1,1)),VpD!$I$2)</f>
        <v>1973-1978</v>
      </c>
      <c r="Q1573" s="1">
        <f ca="1">INDEX(VpD!$C$3:$I$27,MATCH(F1573,VpD!$B$3:$B$27,0),MATCH(P1573,VpD!$C$2:$I$2,0))</f>
        <v>98</v>
      </c>
      <c r="R1573" s="16">
        <f t="shared" ca="1" si="321"/>
        <v>10.682</v>
      </c>
      <c r="S1573" s="14">
        <f t="shared" ca="1" si="322"/>
        <v>713470.75</v>
      </c>
      <c r="T1573" s="14">
        <f t="shared" ca="1" si="323"/>
        <v>6168961.3499999996</v>
      </c>
      <c r="U1573" s="14" t="str">
        <f t="shared" ca="1" si="324"/>
        <v>0A3F507E-2154-32B8-E044-0003BA298018</v>
      </c>
    </row>
    <row r="1574" spans="1:21" s="14" customFormat="1" x14ac:dyDescent="0.25">
      <c r="A1574" s="14">
        <f t="shared" si="312"/>
        <v>1574</v>
      </c>
      <c r="B1574" s="14" t="str">
        <f t="shared" ca="1" si="313"/>
        <v>8624F88C-BA08-47A3-B54B-E1317B159A36</v>
      </c>
      <c r="C1574" s="14" t="str">
        <f t="shared" ca="1" si="314"/>
        <v>Syvhøjvænge</v>
      </c>
      <c r="D1574" s="14" t="str">
        <f t="shared" ca="1" si="315"/>
        <v>31</v>
      </c>
      <c r="E1574" s="14" t="str">
        <f t="shared" ca="1" si="316"/>
        <v>12eø</v>
      </c>
      <c r="F1574" s="1">
        <f t="shared" ca="1" si="317"/>
        <v>120</v>
      </c>
      <c r="G1574" s="1">
        <f t="shared" ca="1" si="318"/>
        <v>153</v>
      </c>
      <c r="H1574" s="1">
        <f t="shared" ca="1" si="319"/>
        <v>1986</v>
      </c>
      <c r="I1574" s="1" t="str">
        <f ca="1">INDEX(Relationstabel!$C$3:$K$10,MATCH(INDIRECT($A$1&amp;"J"&amp;A1574),Relationstabel!$A$3:$A$10,0),MATCH(IFERROR(VALUE(INDIRECT($A$1&amp;"K"&amp;A1574)),0),Relationstabel!$C$1:$K$1,0))</f>
        <v>Naturgas</v>
      </c>
      <c r="J1574" s="1" t="str">
        <f ca="1">INDEX(Anvendelseskode!B:B,MATCH($F1574,Anvendelseskode!$A:$A,0))</f>
        <v>Fritliggende enfamilieshus (parcelhus)</v>
      </c>
      <c r="K1574" s="1" t="str">
        <f ca="1">INDEX(Anvendelseskode!C:C,MATCH($F1574,Anvendelseskode!$A:$A,0))</f>
        <v>Parcelhuse</v>
      </c>
      <c r="L1574" s="1" t="str">
        <f ca="1">INDEX(Anvendelseskode!D:D,MATCH($F1574,Anvendelseskode!$A:$A,0))</f>
        <v>Private husholdninger</v>
      </c>
      <c r="M1574" s="1" t="str">
        <f ca="1">IFERROR(INDEX(SBi!$2:$2,MATCH(H1574,SBi!$1:$1,1)),SBi!$K$2)</f>
        <v>1979-1998</v>
      </c>
      <c r="N1574" s="1">
        <f ca="1">INDEX(SBi!$C$3:$K$28,MATCH(F1574,SBi!$B$3:$B$28,0),MATCH(M1574,SBi!$C$2:$K$2,0))</f>
        <v>105.4</v>
      </c>
      <c r="O1574" s="16">
        <f t="shared" ca="1" si="320"/>
        <v>16.126200000000001</v>
      </c>
      <c r="P1574" s="16" t="str">
        <f ca="1">IFERROR(INDEX(VpD!$2:$2,MATCH(H1574,VpD!$1:$1,1)),VpD!$I$2)</f>
        <v>1979-1998</v>
      </c>
      <c r="Q1574" s="1">
        <f ca="1">INDEX(VpD!$C$3:$I$27,MATCH(F1574,VpD!$B$3:$B$27,0),MATCH(P1574,VpD!$C$2:$I$2,0))</f>
        <v>90</v>
      </c>
      <c r="R1574" s="16">
        <f t="shared" ca="1" si="321"/>
        <v>13.77</v>
      </c>
      <c r="S1574" s="14">
        <f t="shared" ca="1" si="322"/>
        <v>711907.88</v>
      </c>
      <c r="T1574" s="14">
        <f t="shared" ca="1" si="323"/>
        <v>6171708.6299999999</v>
      </c>
      <c r="U1574" s="14" t="str">
        <f t="shared" ca="1" si="324"/>
        <v>0A3F507E-2254-32B8-E044-0003BA298018</v>
      </c>
    </row>
    <row r="1575" spans="1:21" s="14" customFormat="1" x14ac:dyDescent="0.25">
      <c r="A1575" s="14">
        <f t="shared" si="312"/>
        <v>1575</v>
      </c>
      <c r="B1575" s="14" t="str">
        <f t="shared" ca="1" si="313"/>
        <v>A76FDDF1-038F-4B2E-B8C4-25C5F0707EDA</v>
      </c>
      <c r="C1575" s="14" t="str">
        <f t="shared" ca="1" si="314"/>
        <v>Vejlegårdsparken</v>
      </c>
      <c r="D1575" s="14" t="str">
        <f t="shared" ca="1" si="315"/>
        <v>50</v>
      </c>
      <c r="E1575" s="14" t="str">
        <f t="shared" ca="1" si="316"/>
        <v>3æ</v>
      </c>
      <c r="F1575" s="1">
        <f t="shared" ca="1" si="317"/>
        <v>140</v>
      </c>
      <c r="G1575" s="1">
        <f t="shared" ca="1" si="318"/>
        <v>1578</v>
      </c>
      <c r="H1575" s="1">
        <f t="shared" ca="1" si="319"/>
        <v>1966</v>
      </c>
      <c r="I1575" s="1" t="str">
        <f ca="1">INDEX(Relationstabel!$C$3:$K$10,MATCH(INDIRECT($A$1&amp;"J"&amp;A1575),Relationstabel!$A$3:$A$10,0),MATCH(IFERROR(VALUE(INDIRECT($A$1&amp;"K"&amp;A1575)),0),Relationstabel!$C$1:$K$1,0))</f>
        <v>Fjernvarme/ Blokvarme</v>
      </c>
      <c r="J1575" s="1" t="str">
        <f ca="1">INDEX(Anvendelseskode!B:B,MATCH($F1575,Anvendelseskode!$A:$A,0))</f>
        <v>Etageboligbebyggelse</v>
      </c>
      <c r="K1575" s="1" t="str">
        <f ca="1">INDEX(Anvendelseskode!C:C,MATCH($F1575,Anvendelseskode!$A:$A,0))</f>
        <v>Etageboligbebyggelse</v>
      </c>
      <c r="L1575" s="1" t="str">
        <f ca="1">INDEX(Anvendelseskode!D:D,MATCH($F1575,Anvendelseskode!$A:$A,0))</f>
        <v>Private husholdninger</v>
      </c>
      <c r="M1575" s="1" t="str">
        <f ca="1">IFERROR(INDEX(SBi!$2:$2,MATCH(H1575,SBi!$1:$1,1)),SBi!$K$2)</f>
        <v>1961-1972</v>
      </c>
      <c r="N1575" s="1">
        <f ca="1">INDEX(SBi!$C$3:$K$28,MATCH(F1575,SBi!$B$3:$B$28,0),MATCH(M1575,SBi!$C$2:$K$2,0))</f>
        <v>132.30000000000001</v>
      </c>
      <c r="O1575" s="16">
        <f t="shared" ca="1" si="320"/>
        <v>208.76940000000002</v>
      </c>
      <c r="P1575" s="16" t="str">
        <f ca="1">IFERROR(INDEX(VpD!$2:$2,MATCH(H1575,VpD!$1:$1,1)),VpD!$I$2)</f>
        <v>1961-1972</v>
      </c>
      <c r="Q1575" s="1">
        <f ca="1">INDEX(VpD!$C$3:$I$27,MATCH(F1575,VpD!$B$3:$B$27,0),MATCH(P1575,VpD!$C$2:$I$2,0))</f>
        <v>126</v>
      </c>
      <c r="R1575" s="16">
        <f t="shared" ca="1" si="321"/>
        <v>198.828</v>
      </c>
      <c r="S1575" s="14">
        <f t="shared" ca="1" si="322"/>
        <v>712834.31</v>
      </c>
      <c r="T1575" s="14">
        <f t="shared" ca="1" si="323"/>
        <v>6169412.1900000004</v>
      </c>
      <c r="U1575" s="14" t="str">
        <f t="shared" ca="1" si="324"/>
        <v>0A3F507E-2454-32B8-E044-0003BA298018</v>
      </c>
    </row>
    <row r="1576" spans="1:21" s="14" customFormat="1" x14ac:dyDescent="0.25">
      <c r="A1576" s="14">
        <f t="shared" si="312"/>
        <v>1576</v>
      </c>
      <c r="B1576" s="14" t="str">
        <f t="shared" ca="1" si="313"/>
        <v>4CE278F9-9D58-4EE2-91E9-69FF442319D3</v>
      </c>
      <c r="C1576" s="14" t="str">
        <f t="shared" ca="1" si="314"/>
        <v>Hyrdeengen</v>
      </c>
      <c r="D1576" s="14" t="str">
        <f t="shared" ca="1" si="315"/>
        <v>49</v>
      </c>
      <c r="E1576" s="14" t="str">
        <f t="shared" ca="1" si="316"/>
        <v>16dø</v>
      </c>
      <c r="F1576" s="1">
        <f t="shared" ca="1" si="317"/>
        <v>130</v>
      </c>
      <c r="G1576" s="1">
        <f t="shared" ca="1" si="318"/>
        <v>101</v>
      </c>
      <c r="H1576" s="1">
        <f t="shared" ca="1" si="319"/>
        <v>1978</v>
      </c>
      <c r="I1576" s="1" t="str">
        <f ca="1">INDEX(Relationstabel!$C$3:$K$10,MATCH(INDIRECT($A$1&amp;"J"&amp;A1576),Relationstabel!$A$3:$A$10,0),MATCH(IFERROR(VALUE(INDIRECT($A$1&amp;"K"&amp;A1576)),0),Relationstabel!$C$1:$K$1,0))</f>
        <v>Fjernvarme/ Blokvarme</v>
      </c>
      <c r="J1576" s="1" t="str">
        <f ca="1">INDEX(Anvendelseskode!B:B,MATCH($F1576,Anvendelseskode!$A:$A,0))</f>
        <v>Række-, kæde-, dobbelthus (lodret adskillelse mellem enhederne)</v>
      </c>
      <c r="K1576" s="1" t="str">
        <f ca="1">INDEX(Anvendelseskode!C:C,MATCH($F1576,Anvendelseskode!$A:$A,0))</f>
        <v>Række-, kæde og dobbelthuse</v>
      </c>
      <c r="L1576" s="1" t="str">
        <f ca="1">INDEX(Anvendelseskode!D:D,MATCH($F1576,Anvendelseskode!$A:$A,0))</f>
        <v>Private husholdninger</v>
      </c>
      <c r="M1576" s="1" t="str">
        <f ca="1">IFERROR(INDEX(SBi!$2:$2,MATCH(H1576,SBi!$1:$1,1)),SBi!$K$2)</f>
        <v>1973-1978</v>
      </c>
      <c r="N1576" s="1">
        <f ca="1">INDEX(SBi!$C$3:$K$28,MATCH(F1576,SBi!$B$3:$B$28,0),MATCH(M1576,SBi!$C$2:$K$2,0))</f>
        <v>112.6</v>
      </c>
      <c r="O1576" s="16">
        <f t="shared" ca="1" si="320"/>
        <v>11.372599999999998</v>
      </c>
      <c r="P1576" s="16" t="str">
        <f ca="1">IFERROR(INDEX(VpD!$2:$2,MATCH(H1576,VpD!$1:$1,1)),VpD!$I$2)</f>
        <v>1973-1978</v>
      </c>
      <c r="Q1576" s="1">
        <f ca="1">INDEX(VpD!$C$3:$I$27,MATCH(F1576,VpD!$B$3:$B$27,0),MATCH(P1576,VpD!$C$2:$I$2,0))</f>
        <v>98</v>
      </c>
      <c r="R1576" s="16">
        <f t="shared" ca="1" si="321"/>
        <v>9.8979999999999997</v>
      </c>
      <c r="S1576" s="14">
        <f t="shared" ca="1" si="322"/>
        <v>711849.76</v>
      </c>
      <c r="T1576" s="14">
        <f t="shared" ca="1" si="323"/>
        <v>6172539.54</v>
      </c>
      <c r="U1576" s="14" t="str">
        <f t="shared" ca="1" si="324"/>
        <v>0A3F507E-1969-32B8-E044-0003BA298018</v>
      </c>
    </row>
    <row r="1577" spans="1:21" s="14" customFormat="1" x14ac:dyDescent="0.25">
      <c r="A1577" s="14">
        <f t="shared" si="312"/>
        <v>1577</v>
      </c>
      <c r="B1577" s="14" t="str">
        <f t="shared" ca="1" si="313"/>
        <v>10F241AB-A1F8-42FD-B276-367100DDCDE0</v>
      </c>
      <c r="C1577" s="14" t="str">
        <f t="shared" ca="1" si="314"/>
        <v>Hyttelunden</v>
      </c>
      <c r="D1577" s="14" t="str">
        <f t="shared" ca="1" si="315"/>
        <v>8</v>
      </c>
      <c r="E1577" s="14" t="str">
        <f t="shared" ca="1" si="316"/>
        <v>26l</v>
      </c>
      <c r="F1577" s="1">
        <f t="shared" ca="1" si="317"/>
        <v>120</v>
      </c>
      <c r="G1577" s="1">
        <f t="shared" ca="1" si="318"/>
        <v>142</v>
      </c>
      <c r="H1577" s="1">
        <f t="shared" ca="1" si="319"/>
        <v>1982</v>
      </c>
      <c r="I1577" s="1" t="str">
        <f ca="1">INDEX(Relationstabel!$C$3:$K$10,MATCH(INDIRECT($A$1&amp;"J"&amp;A1577),Relationstabel!$A$3:$A$10,0),MATCH(IFERROR(VALUE(INDIRECT($A$1&amp;"K"&amp;A1577)),0),Relationstabel!$C$1:$K$1,0))</f>
        <v>Naturgas</v>
      </c>
      <c r="J1577" s="1" t="str">
        <f ca="1">INDEX(Anvendelseskode!B:B,MATCH($F1577,Anvendelseskode!$A:$A,0))</f>
        <v>Fritliggende enfamilieshus (parcelhus)</v>
      </c>
      <c r="K1577" s="1" t="str">
        <f ca="1">INDEX(Anvendelseskode!C:C,MATCH($F1577,Anvendelseskode!$A:$A,0))</f>
        <v>Parcelhuse</v>
      </c>
      <c r="L1577" s="1" t="str">
        <f ca="1">INDEX(Anvendelseskode!D:D,MATCH($F1577,Anvendelseskode!$A:$A,0))</f>
        <v>Private husholdninger</v>
      </c>
      <c r="M1577" s="1" t="str">
        <f ca="1">IFERROR(INDEX(SBi!$2:$2,MATCH(H1577,SBi!$1:$1,1)),SBi!$K$2)</f>
        <v>1979-1998</v>
      </c>
      <c r="N1577" s="1">
        <f ca="1">INDEX(SBi!$C$3:$K$28,MATCH(F1577,SBi!$B$3:$B$28,0),MATCH(M1577,SBi!$C$2:$K$2,0))</f>
        <v>105.4</v>
      </c>
      <c r="O1577" s="16">
        <f t="shared" ca="1" si="320"/>
        <v>14.966800000000001</v>
      </c>
      <c r="P1577" s="16" t="str">
        <f ca="1">IFERROR(INDEX(VpD!$2:$2,MATCH(H1577,VpD!$1:$1,1)),VpD!$I$2)</f>
        <v>1979-1998</v>
      </c>
      <c r="Q1577" s="1">
        <f ca="1">INDEX(VpD!$C$3:$I$27,MATCH(F1577,VpD!$B$3:$B$27,0),MATCH(P1577,VpD!$C$2:$I$2,0))</f>
        <v>90</v>
      </c>
      <c r="R1577" s="16">
        <f t="shared" ca="1" si="321"/>
        <v>12.78</v>
      </c>
      <c r="S1577" s="14">
        <f t="shared" ca="1" si="322"/>
        <v>714159.29</v>
      </c>
      <c r="T1577" s="14">
        <f t="shared" ca="1" si="323"/>
        <v>6169042.2800000003</v>
      </c>
      <c r="U1577" s="14" t="str">
        <f t="shared" ca="1" si="324"/>
        <v>0A3F507E-1A69-32B8-E044-0003BA298018</v>
      </c>
    </row>
    <row r="1578" spans="1:21" s="14" customFormat="1" x14ac:dyDescent="0.25">
      <c r="A1578" s="14">
        <f t="shared" si="312"/>
        <v>1578</v>
      </c>
      <c r="B1578" s="14" t="str">
        <f t="shared" ca="1" si="313"/>
        <v>EBAF8BC2-FFEE-4100-ADC9-2314D7166BDB</v>
      </c>
      <c r="C1578" s="14" t="str">
        <f t="shared" ca="1" si="314"/>
        <v>Sneglebo</v>
      </c>
      <c r="D1578" s="14" t="str">
        <f t="shared" ca="1" si="315"/>
        <v>19</v>
      </c>
      <c r="E1578" s="14" t="str">
        <f t="shared" ca="1" si="316"/>
        <v>6sk</v>
      </c>
      <c r="F1578" s="1">
        <f t="shared" ca="1" si="317"/>
        <v>130</v>
      </c>
      <c r="G1578" s="1">
        <f t="shared" ca="1" si="318"/>
        <v>109</v>
      </c>
      <c r="H1578" s="1">
        <f t="shared" ca="1" si="319"/>
        <v>1978</v>
      </c>
      <c r="I1578" s="1" t="str">
        <f ca="1">INDEX(Relationstabel!$C$3:$K$10,MATCH(INDIRECT($A$1&amp;"J"&amp;A1578),Relationstabel!$A$3:$A$10,0),MATCH(IFERROR(VALUE(INDIRECT($A$1&amp;"K"&amp;A1578)),0),Relationstabel!$C$1:$K$1,0))</f>
        <v>Fjernvarme/ Blokvarme</v>
      </c>
      <c r="J1578" s="1" t="str">
        <f ca="1">INDEX(Anvendelseskode!B:B,MATCH($F1578,Anvendelseskode!$A:$A,0))</f>
        <v>Række-, kæde-, dobbelthus (lodret adskillelse mellem enhederne)</v>
      </c>
      <c r="K1578" s="1" t="str">
        <f ca="1">INDEX(Anvendelseskode!C:C,MATCH($F1578,Anvendelseskode!$A:$A,0))</f>
        <v>Række-, kæde og dobbelthuse</v>
      </c>
      <c r="L1578" s="1" t="str">
        <f ca="1">INDEX(Anvendelseskode!D:D,MATCH($F1578,Anvendelseskode!$A:$A,0))</f>
        <v>Private husholdninger</v>
      </c>
      <c r="M1578" s="1" t="str">
        <f ca="1">IFERROR(INDEX(SBi!$2:$2,MATCH(H1578,SBi!$1:$1,1)),SBi!$K$2)</f>
        <v>1973-1978</v>
      </c>
      <c r="N1578" s="1">
        <f ca="1">INDEX(SBi!$C$3:$K$28,MATCH(F1578,SBi!$B$3:$B$28,0),MATCH(M1578,SBi!$C$2:$K$2,0))</f>
        <v>112.6</v>
      </c>
      <c r="O1578" s="16">
        <f t="shared" ca="1" si="320"/>
        <v>12.273399999999999</v>
      </c>
      <c r="P1578" s="16" t="str">
        <f ca="1">IFERROR(INDEX(VpD!$2:$2,MATCH(H1578,VpD!$1:$1,1)),VpD!$I$2)</f>
        <v>1973-1978</v>
      </c>
      <c r="Q1578" s="1">
        <f ca="1">INDEX(VpD!$C$3:$I$27,MATCH(F1578,VpD!$B$3:$B$27,0),MATCH(P1578,VpD!$C$2:$I$2,0))</f>
        <v>98</v>
      </c>
      <c r="R1578" s="16">
        <f t="shared" ca="1" si="321"/>
        <v>10.682</v>
      </c>
      <c r="S1578" s="14">
        <f t="shared" ca="1" si="322"/>
        <v>713727.85</v>
      </c>
      <c r="T1578" s="14">
        <f t="shared" ca="1" si="323"/>
        <v>6169538.3300000001</v>
      </c>
      <c r="U1578" s="14" t="str">
        <f t="shared" ca="1" si="324"/>
        <v>0A3F507E-2169-32B8-E044-0003BA298018</v>
      </c>
    </row>
    <row r="1579" spans="1:21" s="14" customFormat="1" x14ac:dyDescent="0.25">
      <c r="A1579" s="14">
        <f t="shared" si="312"/>
        <v>1579</v>
      </c>
      <c r="B1579" s="14" t="str">
        <f t="shared" ca="1" si="313"/>
        <v>F92663C7-C1C5-4CBA-9792-CE321228C497</v>
      </c>
      <c r="C1579" s="14" t="str">
        <f t="shared" ca="1" si="314"/>
        <v>Syvhøjvænge</v>
      </c>
      <c r="D1579" s="14" t="str">
        <f t="shared" ca="1" si="315"/>
        <v>52</v>
      </c>
      <c r="E1579" s="14" t="str">
        <f t="shared" ca="1" si="316"/>
        <v>12en</v>
      </c>
      <c r="F1579" s="1">
        <f t="shared" ca="1" si="317"/>
        <v>120</v>
      </c>
      <c r="G1579" s="1">
        <f t="shared" ca="1" si="318"/>
        <v>154</v>
      </c>
      <c r="H1579" s="1">
        <f t="shared" ca="1" si="319"/>
        <v>1970</v>
      </c>
      <c r="I1579" s="1" t="str">
        <f ca="1">INDEX(Relationstabel!$C$3:$K$10,MATCH(INDIRECT($A$1&amp;"J"&amp;A1579),Relationstabel!$A$3:$A$10,0),MATCH(IFERROR(VALUE(INDIRECT($A$1&amp;"K"&amp;A1579)),0),Relationstabel!$C$1:$K$1,0))</f>
        <v>Naturgas</v>
      </c>
      <c r="J1579" s="1" t="str">
        <f ca="1">INDEX(Anvendelseskode!B:B,MATCH($F1579,Anvendelseskode!$A:$A,0))</f>
        <v>Fritliggende enfamilieshus (parcelhus)</v>
      </c>
      <c r="K1579" s="1" t="str">
        <f ca="1">INDEX(Anvendelseskode!C:C,MATCH($F1579,Anvendelseskode!$A:$A,0))</f>
        <v>Parcelhuse</v>
      </c>
      <c r="L1579" s="1" t="str">
        <f ca="1">INDEX(Anvendelseskode!D:D,MATCH($F1579,Anvendelseskode!$A:$A,0))</f>
        <v>Private husholdninger</v>
      </c>
      <c r="M1579" s="1" t="str">
        <f ca="1">IFERROR(INDEX(SBi!$2:$2,MATCH(H1579,SBi!$1:$1,1)),SBi!$K$2)</f>
        <v>1961-1972</v>
      </c>
      <c r="N1579" s="1">
        <f ca="1">INDEX(SBi!$C$3:$K$28,MATCH(F1579,SBi!$B$3:$B$28,0),MATCH(M1579,SBi!$C$2:$K$2,0))</f>
        <v>134.30000000000001</v>
      </c>
      <c r="O1579" s="16">
        <f t="shared" ca="1" si="320"/>
        <v>20.682200000000002</v>
      </c>
      <c r="P1579" s="16" t="str">
        <f ca="1">IFERROR(INDEX(VpD!$2:$2,MATCH(H1579,VpD!$1:$1,1)),VpD!$I$2)</f>
        <v>1961-1972</v>
      </c>
      <c r="Q1579" s="1">
        <f ca="1">INDEX(VpD!$C$3:$I$27,MATCH(F1579,VpD!$B$3:$B$27,0),MATCH(P1579,VpD!$C$2:$I$2,0))</f>
        <v>143</v>
      </c>
      <c r="R1579" s="16">
        <f t="shared" ca="1" si="321"/>
        <v>22.021999999999998</v>
      </c>
      <c r="S1579" s="14">
        <f t="shared" ca="1" si="322"/>
        <v>711991.94</v>
      </c>
      <c r="T1579" s="14">
        <f t="shared" ca="1" si="323"/>
        <v>6171745.04</v>
      </c>
      <c r="U1579" s="14" t="str">
        <f t="shared" ca="1" si="324"/>
        <v>0A3F507E-2269-32B8-E044-0003BA298018</v>
      </c>
    </row>
    <row r="1580" spans="1:21" s="14" customFormat="1" x14ac:dyDescent="0.25">
      <c r="A1580" s="14">
        <f t="shared" si="312"/>
        <v>1580</v>
      </c>
      <c r="B1580" s="14" t="str">
        <f t="shared" ca="1" si="313"/>
        <v>6A681F3F-872A-43CA-BF7A-3AF49EF1B758</v>
      </c>
      <c r="C1580" s="14" t="str">
        <f t="shared" ca="1" si="314"/>
        <v>Bonderupvej</v>
      </c>
      <c r="D1580" s="14" t="str">
        <f t="shared" ca="1" si="315"/>
        <v>8</v>
      </c>
      <c r="E1580" s="14" t="str">
        <f t="shared" ca="1" si="316"/>
        <v>6dz</v>
      </c>
      <c r="F1580" s="1">
        <f t="shared" ca="1" si="317"/>
        <v>120</v>
      </c>
      <c r="G1580" s="1">
        <f t="shared" ca="1" si="318"/>
        <v>120</v>
      </c>
      <c r="H1580" s="1">
        <f t="shared" ca="1" si="319"/>
        <v>1978</v>
      </c>
      <c r="I1580" s="1" t="str">
        <f ca="1">INDEX(Relationstabel!$C$3:$K$10,MATCH(INDIRECT($A$1&amp;"J"&amp;A1580),Relationstabel!$A$3:$A$10,0),MATCH(IFERROR(VALUE(INDIRECT($A$1&amp;"K"&amp;A1580)),0),Relationstabel!$C$1:$K$1,0))</f>
        <v>Naturgas</v>
      </c>
      <c r="J1580" s="1" t="str">
        <f ca="1">INDEX(Anvendelseskode!B:B,MATCH($F1580,Anvendelseskode!$A:$A,0))</f>
        <v>Fritliggende enfamilieshus (parcelhus)</v>
      </c>
      <c r="K1580" s="1" t="str">
        <f ca="1">INDEX(Anvendelseskode!C:C,MATCH($F1580,Anvendelseskode!$A:$A,0))</f>
        <v>Parcelhuse</v>
      </c>
      <c r="L1580" s="1" t="str">
        <f ca="1">INDEX(Anvendelseskode!D:D,MATCH($F1580,Anvendelseskode!$A:$A,0))</f>
        <v>Private husholdninger</v>
      </c>
      <c r="M1580" s="1" t="str">
        <f ca="1">IFERROR(INDEX(SBi!$2:$2,MATCH(H1580,SBi!$1:$1,1)),SBi!$K$2)</f>
        <v>1973-1978</v>
      </c>
      <c r="N1580" s="1">
        <f ca="1">INDEX(SBi!$C$3:$K$28,MATCH(F1580,SBi!$B$3:$B$28,0),MATCH(M1580,SBi!$C$2:$K$2,0))</f>
        <v>119.8</v>
      </c>
      <c r="O1580" s="16">
        <f t="shared" ca="1" si="320"/>
        <v>14.375999999999999</v>
      </c>
      <c r="P1580" s="16" t="str">
        <f ca="1">IFERROR(INDEX(VpD!$2:$2,MATCH(H1580,VpD!$1:$1,1)),VpD!$I$2)</f>
        <v>1973-1978</v>
      </c>
      <c r="Q1580" s="1">
        <f ca="1">INDEX(VpD!$C$3:$I$27,MATCH(F1580,VpD!$B$3:$B$27,0),MATCH(P1580,VpD!$C$2:$I$2,0))</f>
        <v>117</v>
      </c>
      <c r="R1580" s="16">
        <f t="shared" ca="1" si="321"/>
        <v>14.04</v>
      </c>
      <c r="S1580" s="14">
        <f t="shared" ca="1" si="322"/>
        <v>713879.07</v>
      </c>
      <c r="T1580" s="14">
        <f t="shared" ca="1" si="323"/>
        <v>6169305.9500000002</v>
      </c>
      <c r="U1580" s="14" t="str">
        <f t="shared" ca="1" si="324"/>
        <v>0A3F507E-1571-32B8-E044-0003BA298018</v>
      </c>
    </row>
    <row r="1581" spans="1:21" s="14" customFormat="1" x14ac:dyDescent="0.25">
      <c r="A1581" s="14">
        <f t="shared" si="312"/>
        <v>1581</v>
      </c>
      <c r="B1581" s="14" t="str">
        <f t="shared" ca="1" si="313"/>
        <v>F374CEAE-ECCB-4336-9C59-BE7D730FCDBD</v>
      </c>
      <c r="C1581" s="14" t="str">
        <f t="shared" ca="1" si="314"/>
        <v>Egernbo</v>
      </c>
      <c r="D1581" s="14" t="str">
        <f t="shared" ca="1" si="315"/>
        <v>24</v>
      </c>
      <c r="E1581" s="14" t="str">
        <f t="shared" ca="1" si="316"/>
        <v>6qc</v>
      </c>
      <c r="F1581" s="1">
        <f t="shared" ca="1" si="317"/>
        <v>130</v>
      </c>
      <c r="G1581" s="1">
        <f t="shared" ca="1" si="318"/>
        <v>102</v>
      </c>
      <c r="H1581" s="1">
        <f t="shared" ca="1" si="319"/>
        <v>1978</v>
      </c>
      <c r="I1581" s="1" t="str">
        <f ca="1">INDEX(Relationstabel!$C$3:$K$10,MATCH(INDIRECT($A$1&amp;"J"&amp;A1581),Relationstabel!$A$3:$A$10,0),MATCH(IFERROR(VALUE(INDIRECT($A$1&amp;"K"&amp;A1581)),0),Relationstabel!$C$1:$K$1,0))</f>
        <v>Fjernvarme/ Blokvarme</v>
      </c>
      <c r="J1581" s="1" t="str">
        <f ca="1">INDEX(Anvendelseskode!B:B,MATCH($F1581,Anvendelseskode!$A:$A,0))</f>
        <v>Række-, kæde-, dobbelthus (lodret adskillelse mellem enhederne)</v>
      </c>
      <c r="K1581" s="1" t="str">
        <f ca="1">INDEX(Anvendelseskode!C:C,MATCH($F1581,Anvendelseskode!$A:$A,0))</f>
        <v>Række-, kæde og dobbelthuse</v>
      </c>
      <c r="L1581" s="1" t="str">
        <f ca="1">INDEX(Anvendelseskode!D:D,MATCH($F1581,Anvendelseskode!$A:$A,0))</f>
        <v>Private husholdninger</v>
      </c>
      <c r="M1581" s="1" t="str">
        <f ca="1">IFERROR(INDEX(SBi!$2:$2,MATCH(H1581,SBi!$1:$1,1)),SBi!$K$2)</f>
        <v>1973-1978</v>
      </c>
      <c r="N1581" s="1">
        <f ca="1">INDEX(SBi!$C$3:$K$28,MATCH(F1581,SBi!$B$3:$B$28,0),MATCH(M1581,SBi!$C$2:$K$2,0))</f>
        <v>112.6</v>
      </c>
      <c r="O1581" s="16">
        <f t="shared" ca="1" si="320"/>
        <v>11.485199999999999</v>
      </c>
      <c r="P1581" s="16" t="str">
        <f ca="1">IFERROR(INDEX(VpD!$2:$2,MATCH(H1581,VpD!$1:$1,1)),VpD!$I$2)</f>
        <v>1973-1978</v>
      </c>
      <c r="Q1581" s="1">
        <f ca="1">INDEX(VpD!$C$3:$I$27,MATCH(F1581,VpD!$B$3:$B$27,0),MATCH(P1581,VpD!$C$2:$I$2,0))</f>
        <v>98</v>
      </c>
      <c r="R1581" s="16">
        <f t="shared" ca="1" si="321"/>
        <v>9.9960000000000004</v>
      </c>
      <c r="S1581" s="14">
        <f t="shared" ca="1" si="322"/>
        <v>713607.35</v>
      </c>
      <c r="T1581" s="14">
        <f t="shared" ca="1" si="323"/>
        <v>6169535.8099999996</v>
      </c>
      <c r="U1581" s="14" t="str">
        <f t="shared" ca="1" si="324"/>
        <v>0A3F507E-1671-32B8-E044-0003BA298018</v>
      </c>
    </row>
    <row r="1582" spans="1:21" s="14" customFormat="1" x14ac:dyDescent="0.25">
      <c r="A1582" s="14">
        <f t="shared" si="312"/>
        <v>1582</v>
      </c>
      <c r="B1582" s="14" t="str">
        <f t="shared" ca="1" si="313"/>
        <v>16588D1B-43CB-44B8-8553-2071A405BA3B</v>
      </c>
      <c r="C1582" s="14" t="str">
        <f t="shared" ca="1" si="314"/>
        <v>Spættebo</v>
      </c>
      <c r="D1582" s="14" t="str">
        <f t="shared" ca="1" si="315"/>
        <v>6</v>
      </c>
      <c r="E1582" s="14" t="str">
        <f t="shared" ca="1" si="316"/>
        <v>6uh</v>
      </c>
      <c r="F1582" s="1">
        <f t="shared" ca="1" si="317"/>
        <v>130</v>
      </c>
      <c r="G1582" s="1">
        <f t="shared" ca="1" si="318"/>
        <v>109</v>
      </c>
      <c r="H1582" s="1">
        <f t="shared" ca="1" si="319"/>
        <v>1978</v>
      </c>
      <c r="I1582" s="1" t="str">
        <f ca="1">INDEX(Relationstabel!$C$3:$K$10,MATCH(INDIRECT($A$1&amp;"J"&amp;A1582),Relationstabel!$A$3:$A$10,0),MATCH(IFERROR(VALUE(INDIRECT($A$1&amp;"K"&amp;A1582)),0),Relationstabel!$C$1:$K$1,0))</f>
        <v>Fjernvarme/ Blokvarme</v>
      </c>
      <c r="J1582" s="1" t="str">
        <f ca="1">INDEX(Anvendelseskode!B:B,MATCH($F1582,Anvendelseskode!$A:$A,0))</f>
        <v>Række-, kæde-, dobbelthus (lodret adskillelse mellem enhederne)</v>
      </c>
      <c r="K1582" s="1" t="str">
        <f ca="1">INDEX(Anvendelseskode!C:C,MATCH($F1582,Anvendelseskode!$A:$A,0))</f>
        <v>Række-, kæde og dobbelthuse</v>
      </c>
      <c r="L1582" s="1" t="str">
        <f ca="1">INDEX(Anvendelseskode!D:D,MATCH($F1582,Anvendelseskode!$A:$A,0))</f>
        <v>Private husholdninger</v>
      </c>
      <c r="M1582" s="1" t="str">
        <f ca="1">IFERROR(INDEX(SBi!$2:$2,MATCH(H1582,SBi!$1:$1,1)),SBi!$K$2)</f>
        <v>1973-1978</v>
      </c>
      <c r="N1582" s="1">
        <f ca="1">INDEX(SBi!$C$3:$K$28,MATCH(F1582,SBi!$B$3:$B$28,0),MATCH(M1582,SBi!$C$2:$K$2,0))</f>
        <v>112.6</v>
      </c>
      <c r="O1582" s="16">
        <f t="shared" ca="1" si="320"/>
        <v>12.273399999999999</v>
      </c>
      <c r="P1582" s="16" t="str">
        <f ca="1">IFERROR(INDEX(VpD!$2:$2,MATCH(H1582,VpD!$1:$1,1)),VpD!$I$2)</f>
        <v>1973-1978</v>
      </c>
      <c r="Q1582" s="1">
        <f ca="1">INDEX(VpD!$C$3:$I$27,MATCH(F1582,VpD!$B$3:$B$27,0),MATCH(P1582,VpD!$C$2:$I$2,0))</f>
        <v>98</v>
      </c>
      <c r="R1582" s="16">
        <f t="shared" ca="1" si="321"/>
        <v>10.682</v>
      </c>
      <c r="S1582" s="14">
        <f t="shared" ca="1" si="322"/>
        <v>713755.86</v>
      </c>
      <c r="T1582" s="14">
        <f t="shared" ca="1" si="323"/>
        <v>6169643.2400000002</v>
      </c>
      <c r="U1582" s="14" t="str">
        <f t="shared" ca="1" si="324"/>
        <v>0A3F507E-2171-32B8-E044-0003BA298018</v>
      </c>
    </row>
    <row r="1583" spans="1:21" s="14" customFormat="1" x14ac:dyDescent="0.25">
      <c r="A1583" s="14">
        <f t="shared" si="312"/>
        <v>1583</v>
      </c>
      <c r="B1583" s="14" t="str">
        <f t="shared" ca="1" si="313"/>
        <v>43DD4360-CE9D-4FA6-A344-7031AB77633C</v>
      </c>
      <c r="C1583" s="14" t="str">
        <f t="shared" ca="1" si="314"/>
        <v>Humlebo</v>
      </c>
      <c r="D1583" s="14" t="str">
        <f t="shared" ca="1" si="315"/>
        <v>27</v>
      </c>
      <c r="E1583" s="14" t="str">
        <f t="shared" ca="1" si="316"/>
        <v>6æh</v>
      </c>
      <c r="F1583" s="1">
        <f t="shared" ca="1" si="317"/>
        <v>130</v>
      </c>
      <c r="G1583" s="1">
        <f t="shared" ca="1" si="318"/>
        <v>109</v>
      </c>
      <c r="H1583" s="1">
        <f t="shared" ca="1" si="319"/>
        <v>1978</v>
      </c>
      <c r="I1583" s="1" t="str">
        <f ca="1">INDEX(Relationstabel!$C$3:$K$10,MATCH(INDIRECT($A$1&amp;"J"&amp;A1583),Relationstabel!$A$3:$A$10,0),MATCH(IFERROR(VALUE(INDIRECT($A$1&amp;"K"&amp;A1583)),0),Relationstabel!$C$1:$K$1,0))</f>
        <v>Fjernvarme/ Blokvarme</v>
      </c>
      <c r="J1583" s="1" t="str">
        <f ca="1">INDEX(Anvendelseskode!B:B,MATCH($F1583,Anvendelseskode!$A:$A,0))</f>
        <v>Række-, kæde-, dobbelthus (lodret adskillelse mellem enhederne)</v>
      </c>
      <c r="K1583" s="1" t="str">
        <f ca="1">INDEX(Anvendelseskode!C:C,MATCH($F1583,Anvendelseskode!$A:$A,0))</f>
        <v>Række-, kæde og dobbelthuse</v>
      </c>
      <c r="L1583" s="1" t="str">
        <f ca="1">INDEX(Anvendelseskode!D:D,MATCH($F1583,Anvendelseskode!$A:$A,0))</f>
        <v>Private husholdninger</v>
      </c>
      <c r="M1583" s="1" t="str">
        <f ca="1">IFERROR(INDEX(SBi!$2:$2,MATCH(H1583,SBi!$1:$1,1)),SBi!$K$2)</f>
        <v>1973-1978</v>
      </c>
      <c r="N1583" s="1">
        <f ca="1">INDEX(SBi!$C$3:$K$28,MATCH(F1583,SBi!$B$3:$B$28,0),MATCH(M1583,SBi!$C$2:$K$2,0))</f>
        <v>112.6</v>
      </c>
      <c r="O1583" s="16">
        <f t="shared" ca="1" si="320"/>
        <v>12.273399999999999</v>
      </c>
      <c r="P1583" s="16" t="str">
        <f ca="1">IFERROR(INDEX(VpD!$2:$2,MATCH(H1583,VpD!$1:$1,1)),VpD!$I$2)</f>
        <v>1973-1978</v>
      </c>
      <c r="Q1583" s="1">
        <f ca="1">INDEX(VpD!$C$3:$I$27,MATCH(F1583,VpD!$B$3:$B$27,0),MATCH(P1583,VpD!$C$2:$I$2,0))</f>
        <v>98</v>
      </c>
      <c r="R1583" s="16">
        <f t="shared" ca="1" si="321"/>
        <v>10.682</v>
      </c>
      <c r="S1583" s="14">
        <f t="shared" ca="1" si="322"/>
        <v>713543.94</v>
      </c>
      <c r="T1583" s="14">
        <f t="shared" ca="1" si="323"/>
        <v>6169768.7400000002</v>
      </c>
      <c r="U1583" s="14" t="str">
        <f t="shared" ca="1" si="324"/>
        <v>0A3F507E-194C-32B8-E044-0003BA298018</v>
      </c>
    </row>
    <row r="1584" spans="1:21" s="14" customFormat="1" x14ac:dyDescent="0.25">
      <c r="A1584" s="14">
        <f t="shared" si="312"/>
        <v>1584</v>
      </c>
      <c r="B1584" s="14" t="str">
        <f t="shared" ca="1" si="313"/>
        <v>8CF45B4B-F0B6-454F-AAC5-84822902BAAA</v>
      </c>
      <c r="C1584" s="14" t="str">
        <f t="shared" ca="1" si="314"/>
        <v>Hyttekrogen</v>
      </c>
      <c r="D1584" s="14" t="str">
        <f t="shared" ca="1" si="315"/>
        <v>8</v>
      </c>
      <c r="E1584" s="14" t="str">
        <f t="shared" ca="1" si="316"/>
        <v>24bø</v>
      </c>
      <c r="F1584" s="1">
        <f t="shared" ca="1" si="317"/>
        <v>120</v>
      </c>
      <c r="G1584" s="1">
        <f t="shared" ca="1" si="318"/>
        <v>110</v>
      </c>
      <c r="H1584" s="1">
        <f t="shared" ca="1" si="319"/>
        <v>1951</v>
      </c>
      <c r="I1584" s="1" t="str">
        <f ca="1">INDEX(Relationstabel!$C$3:$K$10,MATCH(INDIRECT($A$1&amp;"J"&amp;A1584),Relationstabel!$A$3:$A$10,0),MATCH(IFERROR(VALUE(INDIRECT($A$1&amp;"K"&amp;A1584)),0),Relationstabel!$C$1:$K$1,0))</f>
        <v>Naturgas</v>
      </c>
      <c r="J1584" s="1" t="str">
        <f ca="1">INDEX(Anvendelseskode!B:B,MATCH($F1584,Anvendelseskode!$A:$A,0))</f>
        <v>Fritliggende enfamilieshus (parcelhus)</v>
      </c>
      <c r="K1584" s="1" t="str">
        <f ca="1">INDEX(Anvendelseskode!C:C,MATCH($F1584,Anvendelseskode!$A:$A,0))</f>
        <v>Parcelhuse</v>
      </c>
      <c r="L1584" s="1" t="str">
        <f ca="1">INDEX(Anvendelseskode!D:D,MATCH($F1584,Anvendelseskode!$A:$A,0))</f>
        <v>Private husholdninger</v>
      </c>
      <c r="M1584" s="1" t="str">
        <f ca="1">IFERROR(INDEX(SBi!$2:$2,MATCH(H1584,SBi!$1:$1,1)),SBi!$K$2)</f>
        <v>1951-1960</v>
      </c>
      <c r="N1584" s="1">
        <f ca="1">INDEX(SBi!$C$3:$K$28,MATCH(F1584,SBi!$B$3:$B$28,0),MATCH(M1584,SBi!$C$2:$K$2,0))</f>
        <v>154.9</v>
      </c>
      <c r="O1584" s="16">
        <f t="shared" ca="1" si="320"/>
        <v>17.039000000000001</v>
      </c>
      <c r="P1584" s="16" t="str">
        <f ca="1">IFERROR(INDEX(VpD!$2:$2,MATCH(H1584,VpD!$1:$1,1)),VpD!$I$2)</f>
        <v>1951-1960</v>
      </c>
      <c r="Q1584" s="1">
        <f ca="1">INDEX(VpD!$C$3:$I$27,MATCH(F1584,VpD!$B$3:$B$27,0),MATCH(P1584,VpD!$C$2:$I$2,0))</f>
        <v>204</v>
      </c>
      <c r="R1584" s="16">
        <f t="shared" ca="1" si="321"/>
        <v>22.44</v>
      </c>
      <c r="S1584" s="14">
        <f t="shared" ca="1" si="322"/>
        <v>713935.65</v>
      </c>
      <c r="T1584" s="14">
        <f t="shared" ca="1" si="323"/>
        <v>6169024.0999999996</v>
      </c>
      <c r="U1584" s="14" t="str">
        <f t="shared" ca="1" si="324"/>
        <v>0A3F507E-1A4C-32B8-E044-0003BA298018</v>
      </c>
    </row>
    <row r="1585" spans="1:21" s="14" customFormat="1" x14ac:dyDescent="0.25">
      <c r="A1585" s="14">
        <f t="shared" si="312"/>
        <v>1585</v>
      </c>
      <c r="B1585" s="14" t="str">
        <f t="shared" ca="1" si="313"/>
        <v>2FCFEFEA-60D9-4446-9BE4-A35897D73603</v>
      </c>
      <c r="C1585" s="14" t="str">
        <f t="shared" ca="1" si="314"/>
        <v>Kærupvej</v>
      </c>
      <c r="D1585" s="14" t="str">
        <f t="shared" ca="1" si="315"/>
        <v>5</v>
      </c>
      <c r="E1585" s="14" t="str">
        <f t="shared" ca="1" si="316"/>
        <v>4ag</v>
      </c>
      <c r="F1585" s="1">
        <f t="shared" ca="1" si="317"/>
        <v>120</v>
      </c>
      <c r="G1585" s="1">
        <f t="shared" ca="1" si="318"/>
        <v>130</v>
      </c>
      <c r="H1585" s="1">
        <f t="shared" ca="1" si="319"/>
        <v>1979</v>
      </c>
      <c r="I1585" s="1" t="str">
        <f ca="1">INDEX(Relationstabel!$C$3:$K$10,MATCH(INDIRECT($A$1&amp;"J"&amp;A1585),Relationstabel!$A$3:$A$10,0),MATCH(IFERROR(VALUE(INDIRECT($A$1&amp;"K"&amp;A1585)),0),Relationstabel!$C$1:$K$1,0))</f>
        <v>Naturgas</v>
      </c>
      <c r="J1585" s="1" t="str">
        <f ca="1">INDEX(Anvendelseskode!B:B,MATCH($F1585,Anvendelseskode!$A:$A,0))</f>
        <v>Fritliggende enfamilieshus (parcelhus)</v>
      </c>
      <c r="K1585" s="1" t="str">
        <f ca="1">INDEX(Anvendelseskode!C:C,MATCH($F1585,Anvendelseskode!$A:$A,0))</f>
        <v>Parcelhuse</v>
      </c>
      <c r="L1585" s="1" t="str">
        <f ca="1">INDEX(Anvendelseskode!D:D,MATCH($F1585,Anvendelseskode!$A:$A,0))</f>
        <v>Private husholdninger</v>
      </c>
      <c r="M1585" s="1" t="str">
        <f ca="1">IFERROR(INDEX(SBi!$2:$2,MATCH(H1585,SBi!$1:$1,1)),SBi!$K$2)</f>
        <v>1979-1998</v>
      </c>
      <c r="N1585" s="1">
        <f ca="1">INDEX(SBi!$C$3:$K$28,MATCH(F1585,SBi!$B$3:$B$28,0),MATCH(M1585,SBi!$C$2:$K$2,0))</f>
        <v>105.4</v>
      </c>
      <c r="O1585" s="16">
        <f t="shared" ca="1" si="320"/>
        <v>13.702</v>
      </c>
      <c r="P1585" s="16" t="str">
        <f ca="1">IFERROR(INDEX(VpD!$2:$2,MATCH(H1585,VpD!$1:$1,1)),VpD!$I$2)</f>
        <v>1979-1998</v>
      </c>
      <c r="Q1585" s="1">
        <f ca="1">INDEX(VpD!$C$3:$I$27,MATCH(F1585,VpD!$B$3:$B$27,0),MATCH(P1585,VpD!$C$2:$I$2,0))</f>
        <v>90</v>
      </c>
      <c r="R1585" s="16">
        <f t="shared" ca="1" si="321"/>
        <v>11.7</v>
      </c>
      <c r="S1585" s="14">
        <f t="shared" ca="1" si="322"/>
        <v>713227.97</v>
      </c>
      <c r="T1585" s="14">
        <f t="shared" ca="1" si="323"/>
        <v>6168459.0300000003</v>
      </c>
      <c r="U1585" s="14" t="str">
        <f t="shared" ca="1" si="324"/>
        <v>0A3F507E-1C4C-32B8-E044-0003BA298018</v>
      </c>
    </row>
    <row r="1586" spans="1:21" s="14" customFormat="1" x14ac:dyDescent="0.25">
      <c r="A1586" s="14">
        <f t="shared" si="312"/>
        <v>1586</v>
      </c>
      <c r="B1586" s="14" t="str">
        <f t="shared" ca="1" si="313"/>
        <v>372186E3-BDA1-4D35-96D8-013C0435E728</v>
      </c>
      <c r="C1586" s="14" t="str">
        <f t="shared" ca="1" si="314"/>
        <v>Pilehavevænge</v>
      </c>
      <c r="D1586" s="14" t="str">
        <f t="shared" ca="1" si="315"/>
        <v>65</v>
      </c>
      <c r="E1586" s="14" t="str">
        <f t="shared" ca="1" si="316"/>
        <v>10dg</v>
      </c>
      <c r="F1586" s="1">
        <f t="shared" ca="1" si="317"/>
        <v>120</v>
      </c>
      <c r="G1586" s="1">
        <f t="shared" ca="1" si="318"/>
        <v>193</v>
      </c>
      <c r="H1586" s="1">
        <f t="shared" ca="1" si="319"/>
        <v>1981</v>
      </c>
      <c r="I1586" s="1" t="str">
        <f ca="1">INDEX(Relationstabel!$C$3:$K$10,MATCH(INDIRECT($A$1&amp;"J"&amp;A1586),Relationstabel!$A$3:$A$10,0),MATCH(IFERROR(VALUE(INDIRECT($A$1&amp;"K"&amp;A1586)),0),Relationstabel!$C$1:$K$1,0))</f>
        <v>Fjernvarme/ Blokvarme</v>
      </c>
      <c r="J1586" s="1" t="str">
        <f ca="1">INDEX(Anvendelseskode!B:B,MATCH($F1586,Anvendelseskode!$A:$A,0))</f>
        <v>Fritliggende enfamilieshus (parcelhus)</v>
      </c>
      <c r="K1586" s="1" t="str">
        <f ca="1">INDEX(Anvendelseskode!C:C,MATCH($F1586,Anvendelseskode!$A:$A,0))</f>
        <v>Parcelhuse</v>
      </c>
      <c r="L1586" s="1" t="str">
        <f ca="1">INDEX(Anvendelseskode!D:D,MATCH($F1586,Anvendelseskode!$A:$A,0))</f>
        <v>Private husholdninger</v>
      </c>
      <c r="M1586" s="1" t="str">
        <f ca="1">IFERROR(INDEX(SBi!$2:$2,MATCH(H1586,SBi!$1:$1,1)),SBi!$K$2)</f>
        <v>1979-1998</v>
      </c>
      <c r="N1586" s="1">
        <f ca="1">INDEX(SBi!$C$3:$K$28,MATCH(F1586,SBi!$B$3:$B$28,0),MATCH(M1586,SBi!$C$2:$K$2,0))</f>
        <v>105.4</v>
      </c>
      <c r="O1586" s="16">
        <f t="shared" ca="1" si="320"/>
        <v>20.342200000000002</v>
      </c>
      <c r="P1586" s="16" t="str">
        <f ca="1">IFERROR(INDEX(VpD!$2:$2,MATCH(H1586,VpD!$1:$1,1)),VpD!$I$2)</f>
        <v>1979-1998</v>
      </c>
      <c r="Q1586" s="1">
        <f ca="1">INDEX(VpD!$C$3:$I$27,MATCH(F1586,VpD!$B$3:$B$27,0),MATCH(P1586,VpD!$C$2:$I$2,0))</f>
        <v>90</v>
      </c>
      <c r="R1586" s="16">
        <f t="shared" ca="1" si="321"/>
        <v>17.37</v>
      </c>
      <c r="S1586" s="14">
        <f t="shared" ca="1" si="322"/>
        <v>711146.34</v>
      </c>
      <c r="T1586" s="14">
        <f t="shared" ca="1" si="323"/>
        <v>6172134.4100000001</v>
      </c>
      <c r="U1586" s="14" t="str">
        <f t="shared" ca="1" si="324"/>
        <v>0A3F507E-1F43-32B8-E044-0003BA298018</v>
      </c>
    </row>
    <row r="1587" spans="1:21" s="14" customFormat="1" x14ac:dyDescent="0.25">
      <c r="A1587" s="14">
        <f t="shared" si="312"/>
        <v>1587</v>
      </c>
      <c r="B1587" s="14" t="str">
        <f t="shared" ca="1" si="313"/>
        <v>112C8E05-6564-4AA9-B82E-A037400BB2C1</v>
      </c>
      <c r="C1587" s="14" t="str">
        <f t="shared" ca="1" si="314"/>
        <v>Bjørnebo</v>
      </c>
      <c r="D1587" s="14" t="str">
        <f t="shared" ca="1" si="315"/>
        <v>31</v>
      </c>
      <c r="E1587" s="14" t="str">
        <f t="shared" ca="1" si="316"/>
        <v>6nf</v>
      </c>
      <c r="F1587" s="1">
        <f t="shared" ca="1" si="317"/>
        <v>130</v>
      </c>
      <c r="G1587" s="1">
        <f t="shared" ca="1" si="318"/>
        <v>102</v>
      </c>
      <c r="H1587" s="1">
        <f t="shared" ca="1" si="319"/>
        <v>1977</v>
      </c>
      <c r="I1587" s="1" t="str">
        <f ca="1">INDEX(Relationstabel!$C$3:$K$10,MATCH(INDIRECT($A$1&amp;"J"&amp;A1587),Relationstabel!$A$3:$A$10,0),MATCH(IFERROR(VALUE(INDIRECT($A$1&amp;"K"&amp;A1587)),0),Relationstabel!$C$1:$K$1,0))</f>
        <v>Fjernvarme/ Blokvarme</v>
      </c>
      <c r="J1587" s="1" t="str">
        <f ca="1">INDEX(Anvendelseskode!B:B,MATCH($F1587,Anvendelseskode!$A:$A,0))</f>
        <v>Række-, kæde-, dobbelthus (lodret adskillelse mellem enhederne)</v>
      </c>
      <c r="K1587" s="1" t="str">
        <f ca="1">INDEX(Anvendelseskode!C:C,MATCH($F1587,Anvendelseskode!$A:$A,0))</f>
        <v>Række-, kæde og dobbelthuse</v>
      </c>
      <c r="L1587" s="1" t="str">
        <f ca="1">INDEX(Anvendelseskode!D:D,MATCH($F1587,Anvendelseskode!$A:$A,0))</f>
        <v>Private husholdninger</v>
      </c>
      <c r="M1587" s="1" t="str">
        <f ca="1">IFERROR(INDEX(SBi!$2:$2,MATCH(H1587,SBi!$1:$1,1)),SBi!$K$2)</f>
        <v>1973-1978</v>
      </c>
      <c r="N1587" s="1">
        <f ca="1">INDEX(SBi!$C$3:$K$28,MATCH(F1587,SBi!$B$3:$B$28,0),MATCH(M1587,SBi!$C$2:$K$2,0))</f>
        <v>112.6</v>
      </c>
      <c r="O1587" s="16">
        <f t="shared" ca="1" si="320"/>
        <v>11.485199999999999</v>
      </c>
      <c r="P1587" s="16" t="str">
        <f ca="1">IFERROR(INDEX(VpD!$2:$2,MATCH(H1587,VpD!$1:$1,1)),VpD!$I$2)</f>
        <v>1973-1978</v>
      </c>
      <c r="Q1587" s="1">
        <f ca="1">INDEX(VpD!$C$3:$I$27,MATCH(F1587,VpD!$B$3:$B$27,0),MATCH(P1587,VpD!$C$2:$I$2,0))</f>
        <v>98</v>
      </c>
      <c r="R1587" s="16">
        <f t="shared" ca="1" si="321"/>
        <v>9.9960000000000004</v>
      </c>
      <c r="S1587" s="14">
        <f t="shared" ca="1" si="322"/>
        <v>713486.17</v>
      </c>
      <c r="T1587" s="14">
        <f t="shared" ca="1" si="323"/>
        <v>6169531.2999999998</v>
      </c>
      <c r="U1587" s="14" t="str">
        <f t="shared" ca="1" si="324"/>
        <v>0A3F507E-1556-32B8-E044-0003BA298018</v>
      </c>
    </row>
    <row r="1588" spans="1:21" s="14" customFormat="1" x14ac:dyDescent="0.25">
      <c r="A1588" s="14">
        <f t="shared" si="312"/>
        <v>1588</v>
      </c>
      <c r="B1588" s="14" t="str">
        <f t="shared" ca="1" si="313"/>
        <v>A8D4C7AE-0035-47C2-875A-A2159CB919A6</v>
      </c>
      <c r="C1588" s="14" t="str">
        <f t="shared" ca="1" si="314"/>
        <v>Bjørnebo</v>
      </c>
      <c r="D1588" s="14" t="str">
        <f t="shared" ca="1" si="315"/>
        <v>36</v>
      </c>
      <c r="E1588" s="14" t="str">
        <f t="shared" ca="1" si="316"/>
        <v>6ol</v>
      </c>
      <c r="F1588" s="1">
        <f t="shared" ca="1" si="317"/>
        <v>130</v>
      </c>
      <c r="G1588" s="1">
        <f t="shared" ca="1" si="318"/>
        <v>102</v>
      </c>
      <c r="H1588" s="1">
        <f t="shared" ca="1" si="319"/>
        <v>1977</v>
      </c>
      <c r="I1588" s="1" t="str">
        <f ca="1">INDEX(Relationstabel!$C$3:$K$10,MATCH(INDIRECT($A$1&amp;"J"&amp;A1588),Relationstabel!$A$3:$A$10,0),MATCH(IFERROR(VALUE(INDIRECT($A$1&amp;"K"&amp;A1588)),0),Relationstabel!$C$1:$K$1,0))</f>
        <v>Fjernvarme/ Blokvarme</v>
      </c>
      <c r="J1588" s="1" t="str">
        <f ca="1">INDEX(Anvendelseskode!B:B,MATCH($F1588,Anvendelseskode!$A:$A,0))</f>
        <v>Række-, kæde-, dobbelthus (lodret adskillelse mellem enhederne)</v>
      </c>
      <c r="K1588" s="1" t="str">
        <f ca="1">INDEX(Anvendelseskode!C:C,MATCH($F1588,Anvendelseskode!$A:$A,0))</f>
        <v>Række-, kæde og dobbelthuse</v>
      </c>
      <c r="L1588" s="1" t="str">
        <f ca="1">INDEX(Anvendelseskode!D:D,MATCH($F1588,Anvendelseskode!$A:$A,0))</f>
        <v>Private husholdninger</v>
      </c>
      <c r="M1588" s="1" t="str">
        <f ca="1">IFERROR(INDEX(SBi!$2:$2,MATCH(H1588,SBi!$1:$1,1)),SBi!$K$2)</f>
        <v>1973-1978</v>
      </c>
      <c r="N1588" s="1">
        <f ca="1">INDEX(SBi!$C$3:$K$28,MATCH(F1588,SBi!$B$3:$B$28,0),MATCH(M1588,SBi!$C$2:$K$2,0))</f>
        <v>112.6</v>
      </c>
      <c r="O1588" s="16">
        <f t="shared" ca="1" si="320"/>
        <v>11.485199999999999</v>
      </c>
      <c r="P1588" s="16" t="str">
        <f ca="1">IFERROR(INDEX(VpD!$2:$2,MATCH(H1588,VpD!$1:$1,1)),VpD!$I$2)</f>
        <v>1973-1978</v>
      </c>
      <c r="Q1588" s="1">
        <f ca="1">INDEX(VpD!$C$3:$I$27,MATCH(F1588,VpD!$B$3:$B$27,0),MATCH(P1588,VpD!$C$2:$I$2,0))</f>
        <v>98</v>
      </c>
      <c r="R1588" s="16">
        <f t="shared" ca="1" si="321"/>
        <v>9.9960000000000004</v>
      </c>
      <c r="S1588" s="14">
        <f t="shared" ca="1" si="322"/>
        <v>713538.01</v>
      </c>
      <c r="T1588" s="14">
        <f t="shared" ca="1" si="323"/>
        <v>6169542.3600000003</v>
      </c>
      <c r="U1588" s="14" t="str">
        <f t="shared" ca="1" si="324"/>
        <v>0A3F507E-155B-32B8-E044-0003BA298018</v>
      </c>
    </row>
    <row r="1589" spans="1:21" s="14" customFormat="1" x14ac:dyDescent="0.25">
      <c r="A1589" s="14">
        <f t="shared" si="312"/>
        <v>1589</v>
      </c>
      <c r="B1589" s="14" t="str">
        <f t="shared" ca="1" si="313"/>
        <v>56DD34AA-9386-4063-8D17-FE281C6DC14A</v>
      </c>
      <c r="C1589" s="14" t="str">
        <f t="shared" ca="1" si="314"/>
        <v>Egernbo</v>
      </c>
      <c r="D1589" s="14" t="str">
        <f t="shared" ca="1" si="315"/>
        <v>2</v>
      </c>
      <c r="E1589" s="14" t="str">
        <f t="shared" ca="1" si="316"/>
        <v>6qr</v>
      </c>
      <c r="F1589" s="1">
        <f t="shared" ca="1" si="317"/>
        <v>130</v>
      </c>
      <c r="G1589" s="1">
        <f t="shared" ca="1" si="318"/>
        <v>104</v>
      </c>
      <c r="H1589" s="1">
        <f t="shared" ca="1" si="319"/>
        <v>1978</v>
      </c>
      <c r="I1589" s="1" t="str">
        <f ca="1">INDEX(Relationstabel!$C$3:$K$10,MATCH(INDIRECT($A$1&amp;"J"&amp;A1589),Relationstabel!$A$3:$A$10,0),MATCH(IFERROR(VALUE(INDIRECT($A$1&amp;"K"&amp;A1589)),0),Relationstabel!$C$1:$K$1,0))</f>
        <v>Fjernvarme/ Blokvarme</v>
      </c>
      <c r="J1589" s="1" t="str">
        <f ca="1">INDEX(Anvendelseskode!B:B,MATCH($F1589,Anvendelseskode!$A:$A,0))</f>
        <v>Række-, kæde-, dobbelthus (lodret adskillelse mellem enhederne)</v>
      </c>
      <c r="K1589" s="1" t="str">
        <f ca="1">INDEX(Anvendelseskode!C:C,MATCH($F1589,Anvendelseskode!$A:$A,0))</f>
        <v>Række-, kæde og dobbelthuse</v>
      </c>
      <c r="L1589" s="1" t="str">
        <f ca="1">INDEX(Anvendelseskode!D:D,MATCH($F1589,Anvendelseskode!$A:$A,0))</f>
        <v>Private husholdninger</v>
      </c>
      <c r="M1589" s="1" t="str">
        <f ca="1">IFERROR(INDEX(SBi!$2:$2,MATCH(H1589,SBi!$1:$1,1)),SBi!$K$2)</f>
        <v>1973-1978</v>
      </c>
      <c r="N1589" s="1">
        <f ca="1">INDEX(SBi!$C$3:$K$28,MATCH(F1589,SBi!$B$3:$B$28,0),MATCH(M1589,SBi!$C$2:$K$2,0))</f>
        <v>112.6</v>
      </c>
      <c r="O1589" s="16">
        <f t="shared" ca="1" si="320"/>
        <v>11.7104</v>
      </c>
      <c r="P1589" s="16" t="str">
        <f ca="1">IFERROR(INDEX(VpD!$2:$2,MATCH(H1589,VpD!$1:$1,1)),VpD!$I$2)</f>
        <v>1973-1978</v>
      </c>
      <c r="Q1589" s="1">
        <f ca="1">INDEX(VpD!$C$3:$I$27,MATCH(F1589,VpD!$B$3:$B$27,0),MATCH(P1589,VpD!$C$2:$I$2,0))</f>
        <v>98</v>
      </c>
      <c r="R1589" s="16">
        <f t="shared" ca="1" si="321"/>
        <v>10.192</v>
      </c>
      <c r="S1589" s="14">
        <f t="shared" ca="1" si="322"/>
        <v>713654.31</v>
      </c>
      <c r="T1589" s="14">
        <f t="shared" ca="1" si="323"/>
        <v>6169461.6299999999</v>
      </c>
      <c r="U1589" s="14" t="str">
        <f t="shared" ca="1" si="324"/>
        <v>0A3F507E-165B-32B8-E044-0003BA298018</v>
      </c>
    </row>
    <row r="1590" spans="1:21" s="14" customFormat="1" x14ac:dyDescent="0.25">
      <c r="A1590" s="14">
        <f t="shared" si="312"/>
        <v>1590</v>
      </c>
      <c r="B1590" s="14" t="str">
        <f t="shared" ca="1" si="313"/>
        <v>6D762094-0F88-4179-BD39-164EC8E06DFC</v>
      </c>
      <c r="C1590" s="14" t="str">
        <f t="shared" ca="1" si="314"/>
        <v>Lerchenborgvej</v>
      </c>
      <c r="D1590" s="14" t="str">
        <f t="shared" ca="1" si="315"/>
        <v>11</v>
      </c>
      <c r="E1590" s="14" t="str">
        <f t="shared" ca="1" si="316"/>
        <v>24gb</v>
      </c>
      <c r="F1590" s="1">
        <f t="shared" ca="1" si="317"/>
        <v>120</v>
      </c>
      <c r="G1590" s="1">
        <f t="shared" ca="1" si="318"/>
        <v>158</v>
      </c>
      <c r="H1590" s="1">
        <f t="shared" ca="1" si="319"/>
        <v>2015</v>
      </c>
      <c r="I1590" s="1" t="str">
        <f ca="1">INDEX(Relationstabel!$C$3:$K$10,MATCH(INDIRECT($A$1&amp;"J"&amp;A1590),Relationstabel!$A$3:$A$10,0),MATCH(IFERROR(VALUE(INDIRECT($A$1&amp;"K"&amp;A1590)),0),Relationstabel!$C$1:$K$1,0))</f>
        <v>Naturgas</v>
      </c>
      <c r="J1590" s="1" t="str">
        <f ca="1">INDEX(Anvendelseskode!B:B,MATCH($F1590,Anvendelseskode!$A:$A,0))</f>
        <v>Fritliggende enfamilieshus (parcelhus)</v>
      </c>
      <c r="K1590" s="1" t="str">
        <f ca="1">INDEX(Anvendelseskode!C:C,MATCH($F1590,Anvendelseskode!$A:$A,0))</f>
        <v>Parcelhuse</v>
      </c>
      <c r="L1590" s="1" t="str">
        <f ca="1">INDEX(Anvendelseskode!D:D,MATCH($F1590,Anvendelseskode!$A:$A,0))</f>
        <v>Private husholdninger</v>
      </c>
      <c r="M1590" s="1" t="str">
        <f ca="1">IFERROR(INDEX(SBi!$2:$2,MATCH(H1590,SBi!$1:$1,1)),SBi!$K$2)</f>
        <v>Efter 2006</v>
      </c>
      <c r="N1590" s="1">
        <f ca="1">INDEX(SBi!$C$3:$K$28,MATCH(F1590,SBi!$B$3:$B$28,0),MATCH(M1590,SBi!$C$2:$K$2,0))</f>
        <v>67.3</v>
      </c>
      <c r="O1590" s="16">
        <f t="shared" ca="1" si="320"/>
        <v>10.6334</v>
      </c>
      <c r="P1590" s="16" t="str">
        <f ca="1">IFERROR(INDEX(VpD!$2:$2,MATCH(H1590,VpD!$1:$1,1)),VpD!$I$2)</f>
        <v>&gt;1998</v>
      </c>
      <c r="Q1590" s="1">
        <f ca="1">INDEX(VpD!$C$3:$I$27,MATCH(F1590,VpD!$B$3:$B$27,0),MATCH(P1590,VpD!$C$2:$I$2,0))</f>
        <v>72</v>
      </c>
      <c r="R1590" s="16">
        <f t="shared" ca="1" si="321"/>
        <v>11.375999999999999</v>
      </c>
      <c r="S1590" s="14">
        <f t="shared" ca="1" si="322"/>
        <v>714249.72</v>
      </c>
      <c r="T1590" s="14">
        <f t="shared" ca="1" si="323"/>
        <v>6168711.6100000003</v>
      </c>
      <c r="U1590" s="14" t="str">
        <f t="shared" ca="1" si="324"/>
        <v>0A3F507E-1C5B-32B8-E044-0003BA298018</v>
      </c>
    </row>
    <row r="1591" spans="1:21" s="14" customFormat="1" x14ac:dyDescent="0.25">
      <c r="A1591" s="14">
        <f t="shared" si="312"/>
        <v>1591</v>
      </c>
      <c r="B1591" s="14" t="str">
        <f t="shared" ca="1" si="313"/>
        <v>E58CA2CD-634A-467C-8B58-429CC372BE40</v>
      </c>
      <c r="C1591" s="14" t="str">
        <f t="shared" ca="1" si="314"/>
        <v>Pilehavevænge</v>
      </c>
      <c r="D1591" s="14" t="str">
        <f t="shared" ca="1" si="315"/>
        <v>90</v>
      </c>
      <c r="E1591" s="14" t="str">
        <f t="shared" ca="1" si="316"/>
        <v>10bm</v>
      </c>
      <c r="F1591" s="1">
        <f t="shared" ca="1" si="317"/>
        <v>120</v>
      </c>
      <c r="G1591" s="1">
        <f t="shared" ca="1" si="318"/>
        <v>170</v>
      </c>
      <c r="H1591" s="1">
        <f t="shared" ca="1" si="319"/>
        <v>1968</v>
      </c>
      <c r="I1591" s="1" t="str">
        <f ca="1">INDEX(Relationstabel!$C$3:$K$10,MATCH(INDIRECT($A$1&amp;"J"&amp;A1591),Relationstabel!$A$3:$A$10,0),MATCH(IFERROR(VALUE(INDIRECT($A$1&amp;"K"&amp;A1591)),0),Relationstabel!$C$1:$K$1,0))</f>
        <v>Fjernvarme/ Blokvarme</v>
      </c>
      <c r="J1591" s="1" t="str">
        <f ca="1">INDEX(Anvendelseskode!B:B,MATCH($F1591,Anvendelseskode!$A:$A,0))</f>
        <v>Fritliggende enfamilieshus (parcelhus)</v>
      </c>
      <c r="K1591" s="1" t="str">
        <f ca="1">INDEX(Anvendelseskode!C:C,MATCH($F1591,Anvendelseskode!$A:$A,0))</f>
        <v>Parcelhuse</v>
      </c>
      <c r="L1591" s="1" t="str">
        <f ca="1">INDEX(Anvendelseskode!D:D,MATCH($F1591,Anvendelseskode!$A:$A,0))</f>
        <v>Private husholdninger</v>
      </c>
      <c r="M1591" s="1" t="str">
        <f ca="1">IFERROR(INDEX(SBi!$2:$2,MATCH(H1591,SBi!$1:$1,1)),SBi!$K$2)</f>
        <v>1961-1972</v>
      </c>
      <c r="N1591" s="1">
        <f ca="1">INDEX(SBi!$C$3:$K$28,MATCH(F1591,SBi!$B$3:$B$28,0),MATCH(M1591,SBi!$C$2:$K$2,0))</f>
        <v>134.30000000000001</v>
      </c>
      <c r="O1591" s="16">
        <f t="shared" ca="1" si="320"/>
        <v>22.831000000000003</v>
      </c>
      <c r="P1591" s="16" t="str">
        <f ca="1">IFERROR(INDEX(VpD!$2:$2,MATCH(H1591,VpD!$1:$1,1)),VpD!$I$2)</f>
        <v>1961-1972</v>
      </c>
      <c r="Q1591" s="1">
        <f ca="1">INDEX(VpD!$C$3:$I$27,MATCH(F1591,VpD!$B$3:$B$27,0),MATCH(P1591,VpD!$C$2:$I$2,0))</f>
        <v>143</v>
      </c>
      <c r="R1591" s="16">
        <f t="shared" ca="1" si="321"/>
        <v>24.31</v>
      </c>
      <c r="S1591" s="14">
        <f t="shared" ca="1" si="322"/>
        <v>711240.35</v>
      </c>
      <c r="T1591" s="14">
        <f t="shared" ca="1" si="323"/>
        <v>6171746.4299999997</v>
      </c>
      <c r="U1591" s="14" t="str">
        <f t="shared" ca="1" si="324"/>
        <v>0A3F507E-1F5C-32B8-E044-0003BA298018</v>
      </c>
    </row>
    <row r="1592" spans="1:21" s="14" customFormat="1" x14ac:dyDescent="0.25">
      <c r="A1592" s="14">
        <f t="shared" si="312"/>
        <v>1592</v>
      </c>
      <c r="B1592" s="14" t="str">
        <f t="shared" ca="1" si="313"/>
        <v>1C77B22E-17DD-4CB4-9F43-196C7E438AB0</v>
      </c>
      <c r="C1592" s="14" t="str">
        <f t="shared" ca="1" si="314"/>
        <v>Toftevej</v>
      </c>
      <c r="D1592" s="14" t="str">
        <f t="shared" ca="1" si="315"/>
        <v>14</v>
      </c>
      <c r="E1592" s="14" t="str">
        <f t="shared" ca="1" si="316"/>
        <v>6a</v>
      </c>
      <c r="F1592" s="1">
        <f t="shared" ca="1" si="317"/>
        <v>210</v>
      </c>
      <c r="G1592" s="1">
        <f t="shared" ca="1" si="318"/>
        <v>200</v>
      </c>
      <c r="H1592" s="1">
        <f t="shared" ca="1" si="319"/>
        <v>1976</v>
      </c>
      <c r="I1592" s="1" t="str">
        <f ca="1">INDEX(Relationstabel!$C$3:$K$10,MATCH(INDIRECT($A$1&amp;"J"&amp;A1592),Relationstabel!$A$3:$A$10,0),MATCH(IFERROR(VALUE(INDIRECT($A$1&amp;"K"&amp;A1592)),0),Relationstabel!$C$1:$K$1,0))</f>
        <v>Ingen varmeinstallation</v>
      </c>
      <c r="J1592" s="1" t="str">
        <f ca="1">INDEX(Anvendelseskode!B:B,MATCH($F1592,Anvendelseskode!$A:$A,0))</f>
        <v>Bygning til erhvervsmæssig produktion vedrørende landbrug, gartneri, råstofudvinding o.lign</v>
      </c>
      <c r="K1592" s="1" t="str">
        <f ca="1">INDEX(Anvendelseskode!C:C,MATCH($F1592,Anvendelseskode!$A:$A,0))</f>
        <v>Avls- og driftsbygning</v>
      </c>
      <c r="L1592" s="1" t="str">
        <f ca="1">INDEX(Anvendelseskode!D:D,MATCH($F1592,Anvendelseskode!$A:$A,0))</f>
        <v>Landbrug og gartneri</v>
      </c>
      <c r="M1592" s="1" t="str">
        <f ca="1">IFERROR(INDEX(SBi!$2:$2,MATCH(H1592,SBi!$1:$1,1)),SBi!$K$2)</f>
        <v>1973-1978</v>
      </c>
      <c r="N1592" s="1">
        <f ca="1">INDEX(SBi!$C$3:$K$28,MATCH(F1592,SBi!$B$3:$B$28,0),MATCH(M1592,SBi!$C$2:$K$2,0))</f>
        <v>33</v>
      </c>
      <c r="O1592" s="16">
        <f t="shared" ca="1" si="320"/>
        <v>6.6</v>
      </c>
      <c r="P1592" s="16" t="str">
        <f ca="1">IFERROR(INDEX(VpD!$2:$2,MATCH(H1592,VpD!$1:$1,1)),VpD!$I$2)</f>
        <v>1973-1978</v>
      </c>
      <c r="Q1592" s="1">
        <f ca="1">INDEX(VpD!$C$3:$I$27,MATCH(F1592,VpD!$B$3:$B$27,0),MATCH(P1592,VpD!$C$2:$I$2,0))</f>
        <v>33</v>
      </c>
      <c r="R1592" s="16">
        <f t="shared" ca="1" si="321"/>
        <v>6.6</v>
      </c>
      <c r="S1592" s="14">
        <f t="shared" ca="1" si="322"/>
        <v>712463.35</v>
      </c>
      <c r="T1592" s="14">
        <f t="shared" ca="1" si="323"/>
        <v>6170386.1100000003</v>
      </c>
      <c r="U1592" s="14" t="str">
        <f t="shared" ca="1" si="324"/>
        <v>0A3F507E-2358-32B8-E044-0003BA298018</v>
      </c>
    </row>
    <row r="1593" spans="1:21" s="14" customFormat="1" x14ac:dyDescent="0.25">
      <c r="A1593" s="14">
        <f t="shared" si="312"/>
        <v>1593</v>
      </c>
      <c r="B1593" s="14" t="str">
        <f t="shared" ca="1" si="313"/>
        <v>867CFF41-F23B-4FE1-937B-90DA505868B9</v>
      </c>
      <c r="C1593" s="14" t="str">
        <f t="shared" ca="1" si="314"/>
        <v>Toftevej</v>
      </c>
      <c r="D1593" s="14" t="str">
        <f t="shared" ca="1" si="315"/>
        <v>14</v>
      </c>
      <c r="E1593" s="14" t="str">
        <f t="shared" ca="1" si="316"/>
        <v>6a</v>
      </c>
      <c r="F1593" s="1">
        <f t="shared" ca="1" si="317"/>
        <v>120</v>
      </c>
      <c r="G1593" s="1">
        <f t="shared" ca="1" si="318"/>
        <v>284</v>
      </c>
      <c r="H1593" s="1">
        <f t="shared" ca="1" si="319"/>
        <v>1984</v>
      </c>
      <c r="I1593" s="1" t="str">
        <f ca="1">INDEX(Relationstabel!$C$3:$K$10,MATCH(INDIRECT($A$1&amp;"J"&amp;A1593),Relationstabel!$A$3:$A$10,0),MATCH(IFERROR(VALUE(INDIRECT($A$1&amp;"K"&amp;A1593)),0),Relationstabel!$C$1:$K$1,0))</f>
        <v>Elvarme</v>
      </c>
      <c r="J1593" s="1" t="str">
        <f ca="1">INDEX(Anvendelseskode!B:B,MATCH($F1593,Anvendelseskode!$A:$A,0))</f>
        <v>Fritliggende enfamilieshus (parcelhus)</v>
      </c>
      <c r="K1593" s="1" t="str">
        <f ca="1">INDEX(Anvendelseskode!C:C,MATCH($F1593,Anvendelseskode!$A:$A,0))</f>
        <v>Parcelhuse</v>
      </c>
      <c r="L1593" s="1" t="str">
        <f ca="1">INDEX(Anvendelseskode!D:D,MATCH($F1593,Anvendelseskode!$A:$A,0))</f>
        <v>Private husholdninger</v>
      </c>
      <c r="M1593" s="1" t="str">
        <f ca="1">IFERROR(INDEX(SBi!$2:$2,MATCH(H1593,SBi!$1:$1,1)),SBi!$K$2)</f>
        <v>1979-1998</v>
      </c>
      <c r="N1593" s="1">
        <f ca="1">INDEX(SBi!$C$3:$K$28,MATCH(F1593,SBi!$B$3:$B$28,0),MATCH(M1593,SBi!$C$2:$K$2,0))</f>
        <v>105.4</v>
      </c>
      <c r="O1593" s="16">
        <f t="shared" ca="1" si="320"/>
        <v>29.933600000000002</v>
      </c>
      <c r="P1593" s="16" t="str">
        <f ca="1">IFERROR(INDEX(VpD!$2:$2,MATCH(H1593,VpD!$1:$1,1)),VpD!$I$2)</f>
        <v>1979-1998</v>
      </c>
      <c r="Q1593" s="1">
        <f ca="1">INDEX(VpD!$C$3:$I$27,MATCH(F1593,VpD!$B$3:$B$27,0),MATCH(P1593,VpD!$C$2:$I$2,0))</f>
        <v>90</v>
      </c>
      <c r="R1593" s="16">
        <f t="shared" ca="1" si="321"/>
        <v>25.56</v>
      </c>
      <c r="S1593" s="14">
        <f t="shared" ca="1" si="322"/>
        <v>712463.35</v>
      </c>
      <c r="T1593" s="14">
        <f t="shared" ca="1" si="323"/>
        <v>6170386.1100000003</v>
      </c>
      <c r="U1593" s="14" t="str">
        <f t="shared" ca="1" si="324"/>
        <v>0A3F507E-2358-32B8-E044-0003BA298018</v>
      </c>
    </row>
    <row r="1594" spans="1:21" s="14" customFormat="1" x14ac:dyDescent="0.25">
      <c r="A1594" s="14">
        <f t="shared" si="312"/>
        <v>1594</v>
      </c>
      <c r="B1594" s="14" t="str">
        <f t="shared" ca="1" si="313"/>
        <v>DD599528-1512-4AFE-89C1-327B9B5B407F</v>
      </c>
      <c r="C1594" s="14" t="str">
        <f t="shared" ca="1" si="314"/>
        <v>Toftevej</v>
      </c>
      <c r="D1594" s="14" t="str">
        <f t="shared" ca="1" si="315"/>
        <v>14</v>
      </c>
      <c r="E1594" s="14" t="str">
        <f t="shared" ca="1" si="316"/>
        <v>6a</v>
      </c>
      <c r="F1594" s="1">
        <f t="shared" ca="1" si="317"/>
        <v>210</v>
      </c>
      <c r="G1594" s="1">
        <f t="shared" ca="1" si="318"/>
        <v>175</v>
      </c>
      <c r="H1594" s="1">
        <f t="shared" ca="1" si="319"/>
        <v>1881</v>
      </c>
      <c r="I1594" s="1" t="str">
        <f ca="1">INDEX(Relationstabel!$C$3:$K$10,MATCH(INDIRECT($A$1&amp;"J"&amp;A1594),Relationstabel!$A$3:$A$10,0),MATCH(IFERROR(VALUE(INDIRECT($A$1&amp;"K"&amp;A1594)),0),Relationstabel!$C$1:$K$1,0))</f>
        <v>Ingen varmeinstallation</v>
      </c>
      <c r="J1594" s="1" t="str">
        <f ca="1">INDEX(Anvendelseskode!B:B,MATCH($F1594,Anvendelseskode!$A:$A,0))</f>
        <v>Bygning til erhvervsmæssig produktion vedrørende landbrug, gartneri, råstofudvinding o.lign</v>
      </c>
      <c r="K1594" s="1" t="str">
        <f ca="1">INDEX(Anvendelseskode!C:C,MATCH($F1594,Anvendelseskode!$A:$A,0))</f>
        <v>Avls- og driftsbygning</v>
      </c>
      <c r="L1594" s="1" t="str">
        <f ca="1">INDEX(Anvendelseskode!D:D,MATCH($F1594,Anvendelseskode!$A:$A,0))</f>
        <v>Landbrug og gartneri</v>
      </c>
      <c r="M1594" s="1" t="str">
        <f ca="1">IFERROR(INDEX(SBi!$2:$2,MATCH(H1594,SBi!$1:$1,1)),SBi!$K$2)</f>
        <v>Før 1890</v>
      </c>
      <c r="N1594" s="1">
        <f ca="1">INDEX(SBi!$C$3:$K$28,MATCH(F1594,SBi!$B$3:$B$28,0),MATCH(M1594,SBi!$C$2:$K$2,0))</f>
        <v>45</v>
      </c>
      <c r="O1594" s="16">
        <f t="shared" ca="1" si="320"/>
        <v>7.875</v>
      </c>
      <c r="P1594" s="16" t="str">
        <f ca="1">IFERROR(INDEX(VpD!$2:$2,MATCH(H1594,VpD!$1:$1,1)),VpD!$I$2)</f>
        <v>&lt;1930</v>
      </c>
      <c r="Q1594" s="1">
        <f ca="1">INDEX(VpD!$C$3:$I$27,MATCH(F1594,VpD!$B$3:$B$27,0),MATCH(P1594,VpD!$C$2:$I$2,0))</f>
        <v>45</v>
      </c>
      <c r="R1594" s="16">
        <f t="shared" ca="1" si="321"/>
        <v>7.875</v>
      </c>
      <c r="S1594" s="14">
        <f t="shared" ca="1" si="322"/>
        <v>712463.35</v>
      </c>
      <c r="T1594" s="14">
        <f t="shared" ca="1" si="323"/>
        <v>6170386.1100000003</v>
      </c>
      <c r="U1594" s="14" t="str">
        <f t="shared" ca="1" si="324"/>
        <v>0A3F507E-2358-32B8-E044-0003BA298018</v>
      </c>
    </row>
    <row r="1595" spans="1:21" s="14" customFormat="1" x14ac:dyDescent="0.25">
      <c r="A1595" s="14">
        <f t="shared" si="312"/>
        <v>1595</v>
      </c>
      <c r="B1595" s="14" t="str">
        <f t="shared" ca="1" si="313"/>
        <v>4FE7A7FE-BA33-405B-8FCB-A94F57F54B00</v>
      </c>
      <c r="C1595" s="14" t="str">
        <f t="shared" ca="1" si="314"/>
        <v>Toftevej</v>
      </c>
      <c r="D1595" s="14" t="str">
        <f t="shared" ca="1" si="315"/>
        <v>14</v>
      </c>
      <c r="E1595" s="14" t="str">
        <f t="shared" ca="1" si="316"/>
        <v>6a</v>
      </c>
      <c r="F1595" s="1">
        <f t="shared" ca="1" si="317"/>
        <v>210</v>
      </c>
      <c r="G1595" s="1">
        <f t="shared" ca="1" si="318"/>
        <v>150</v>
      </c>
      <c r="H1595" s="1">
        <f t="shared" ca="1" si="319"/>
        <v>1976</v>
      </c>
      <c r="I1595" s="1" t="str">
        <f ca="1">INDEX(Relationstabel!$C$3:$K$10,MATCH(INDIRECT($A$1&amp;"J"&amp;A1595),Relationstabel!$A$3:$A$10,0),MATCH(IFERROR(VALUE(INDIRECT($A$1&amp;"K"&amp;A1595)),0),Relationstabel!$C$1:$K$1,0))</f>
        <v>Ingen varmeinstallation</v>
      </c>
      <c r="J1595" s="1" t="str">
        <f ca="1">INDEX(Anvendelseskode!B:B,MATCH($F1595,Anvendelseskode!$A:$A,0))</f>
        <v>Bygning til erhvervsmæssig produktion vedrørende landbrug, gartneri, råstofudvinding o.lign</v>
      </c>
      <c r="K1595" s="1" t="str">
        <f ca="1">INDEX(Anvendelseskode!C:C,MATCH($F1595,Anvendelseskode!$A:$A,0))</f>
        <v>Avls- og driftsbygning</v>
      </c>
      <c r="L1595" s="1" t="str">
        <f ca="1">INDEX(Anvendelseskode!D:D,MATCH($F1595,Anvendelseskode!$A:$A,0))</f>
        <v>Landbrug og gartneri</v>
      </c>
      <c r="M1595" s="1" t="str">
        <f ca="1">IFERROR(INDEX(SBi!$2:$2,MATCH(H1595,SBi!$1:$1,1)),SBi!$K$2)</f>
        <v>1973-1978</v>
      </c>
      <c r="N1595" s="1">
        <f ca="1">INDEX(SBi!$C$3:$K$28,MATCH(F1595,SBi!$B$3:$B$28,0),MATCH(M1595,SBi!$C$2:$K$2,0))</f>
        <v>33</v>
      </c>
      <c r="O1595" s="16">
        <f t="shared" ca="1" si="320"/>
        <v>4.95</v>
      </c>
      <c r="P1595" s="16" t="str">
        <f ca="1">IFERROR(INDEX(VpD!$2:$2,MATCH(H1595,VpD!$1:$1,1)),VpD!$I$2)</f>
        <v>1973-1978</v>
      </c>
      <c r="Q1595" s="1">
        <f ca="1">INDEX(VpD!$C$3:$I$27,MATCH(F1595,VpD!$B$3:$B$27,0),MATCH(P1595,VpD!$C$2:$I$2,0))</f>
        <v>33</v>
      </c>
      <c r="R1595" s="16">
        <f t="shared" ca="1" si="321"/>
        <v>4.95</v>
      </c>
      <c r="S1595" s="14">
        <f t="shared" ca="1" si="322"/>
        <v>712463.35</v>
      </c>
      <c r="T1595" s="14">
        <f t="shared" ca="1" si="323"/>
        <v>6170386.1100000003</v>
      </c>
      <c r="U1595" s="14" t="str">
        <f t="shared" ca="1" si="324"/>
        <v>0A3F507E-2358-32B8-E044-0003BA298018</v>
      </c>
    </row>
    <row r="1596" spans="1:21" s="14" customFormat="1" x14ac:dyDescent="0.25">
      <c r="A1596" s="14">
        <f t="shared" si="312"/>
        <v>1596</v>
      </c>
      <c r="B1596" s="14" t="str">
        <f t="shared" ca="1" si="313"/>
        <v>D6E79CA6-B72F-460F-B4EA-083273BE582C</v>
      </c>
      <c r="C1596" s="14" t="str">
        <f t="shared" ca="1" si="314"/>
        <v>Havbovej</v>
      </c>
      <c r="D1596" s="14" t="str">
        <f t="shared" ca="1" si="315"/>
        <v>13</v>
      </c>
      <c r="E1596" s="14" t="str">
        <f t="shared" ca="1" si="316"/>
        <v>6cæ</v>
      </c>
      <c r="F1596" s="1">
        <f t="shared" ca="1" si="317"/>
        <v>120</v>
      </c>
      <c r="G1596" s="1">
        <f t="shared" ca="1" si="318"/>
        <v>133</v>
      </c>
      <c r="H1596" s="1">
        <f t="shared" ca="1" si="319"/>
        <v>1983</v>
      </c>
      <c r="I1596" s="1" t="str">
        <f ca="1">INDEX(Relationstabel!$C$3:$K$10,MATCH(INDIRECT($A$1&amp;"J"&amp;A1596),Relationstabel!$A$3:$A$10,0),MATCH(IFERROR(VALUE(INDIRECT($A$1&amp;"K"&amp;A1596)),0),Relationstabel!$C$1:$K$1,0))</f>
        <v>Elvarme</v>
      </c>
      <c r="J1596" s="1" t="str">
        <f ca="1">INDEX(Anvendelseskode!B:B,MATCH($F1596,Anvendelseskode!$A:$A,0))</f>
        <v>Fritliggende enfamilieshus (parcelhus)</v>
      </c>
      <c r="K1596" s="1" t="str">
        <f ca="1">INDEX(Anvendelseskode!C:C,MATCH($F1596,Anvendelseskode!$A:$A,0))</f>
        <v>Parcelhuse</v>
      </c>
      <c r="L1596" s="1" t="str">
        <f ca="1">INDEX(Anvendelseskode!D:D,MATCH($F1596,Anvendelseskode!$A:$A,0))</f>
        <v>Private husholdninger</v>
      </c>
      <c r="M1596" s="1" t="str">
        <f ca="1">IFERROR(INDEX(SBi!$2:$2,MATCH(H1596,SBi!$1:$1,1)),SBi!$K$2)</f>
        <v>1979-1998</v>
      </c>
      <c r="N1596" s="1">
        <f ca="1">INDEX(SBi!$C$3:$K$28,MATCH(F1596,SBi!$B$3:$B$28,0),MATCH(M1596,SBi!$C$2:$K$2,0))</f>
        <v>105.4</v>
      </c>
      <c r="O1596" s="16">
        <f t="shared" ca="1" si="320"/>
        <v>14.0182</v>
      </c>
      <c r="P1596" s="16" t="str">
        <f ca="1">IFERROR(INDEX(VpD!$2:$2,MATCH(H1596,VpD!$1:$1,1)),VpD!$I$2)</f>
        <v>1979-1998</v>
      </c>
      <c r="Q1596" s="1">
        <f ca="1">INDEX(VpD!$C$3:$I$27,MATCH(F1596,VpD!$B$3:$B$27,0),MATCH(P1596,VpD!$C$2:$I$2,0))</f>
        <v>90</v>
      </c>
      <c r="R1596" s="16">
        <f t="shared" ca="1" si="321"/>
        <v>11.97</v>
      </c>
      <c r="S1596" s="14">
        <f t="shared" ca="1" si="322"/>
        <v>713307.52</v>
      </c>
      <c r="T1596" s="14">
        <f t="shared" ca="1" si="323"/>
        <v>6168679.8200000003</v>
      </c>
      <c r="U1596" s="14" t="str">
        <f t="shared" ca="1" si="324"/>
        <v>0A3F507E-185C-32B8-E044-0003BA298018</v>
      </c>
    </row>
    <row r="1597" spans="1:21" s="14" customFormat="1" x14ac:dyDescent="0.25">
      <c r="A1597" s="14">
        <f t="shared" si="312"/>
        <v>1597</v>
      </c>
      <c r="B1597" s="14" t="str">
        <f t="shared" ca="1" si="313"/>
        <v>915FBE47-D348-4101-89F5-AF7C2AB7F615</v>
      </c>
      <c r="C1597" s="14" t="str">
        <f t="shared" ca="1" si="314"/>
        <v>Sneglebo</v>
      </c>
      <c r="D1597" s="14" t="str">
        <f t="shared" ca="1" si="315"/>
        <v>7</v>
      </c>
      <c r="E1597" s="14" t="str">
        <f t="shared" ca="1" si="316"/>
        <v>6sq</v>
      </c>
      <c r="F1597" s="1">
        <f t="shared" ca="1" si="317"/>
        <v>130</v>
      </c>
      <c r="G1597" s="1">
        <f t="shared" ca="1" si="318"/>
        <v>109</v>
      </c>
      <c r="H1597" s="1">
        <f t="shared" ca="1" si="319"/>
        <v>1978</v>
      </c>
      <c r="I1597" s="1" t="str">
        <f ca="1">INDEX(Relationstabel!$C$3:$K$10,MATCH(INDIRECT($A$1&amp;"J"&amp;A1597),Relationstabel!$A$3:$A$10,0),MATCH(IFERROR(VALUE(INDIRECT($A$1&amp;"K"&amp;A1597)),0),Relationstabel!$C$1:$K$1,0))</f>
        <v>Fjernvarme/ Blokvarme</v>
      </c>
      <c r="J1597" s="1" t="str">
        <f ca="1">INDEX(Anvendelseskode!B:B,MATCH($F1597,Anvendelseskode!$A:$A,0))</f>
        <v>Række-, kæde-, dobbelthus (lodret adskillelse mellem enhederne)</v>
      </c>
      <c r="K1597" s="1" t="str">
        <f ca="1">INDEX(Anvendelseskode!C:C,MATCH($F1597,Anvendelseskode!$A:$A,0))</f>
        <v>Række-, kæde og dobbelthuse</v>
      </c>
      <c r="L1597" s="1" t="str">
        <f ca="1">INDEX(Anvendelseskode!D:D,MATCH($F1597,Anvendelseskode!$A:$A,0))</f>
        <v>Private husholdninger</v>
      </c>
      <c r="M1597" s="1" t="str">
        <f ca="1">IFERROR(INDEX(SBi!$2:$2,MATCH(H1597,SBi!$1:$1,1)),SBi!$K$2)</f>
        <v>1973-1978</v>
      </c>
      <c r="N1597" s="1">
        <f ca="1">INDEX(SBi!$C$3:$K$28,MATCH(F1597,SBi!$B$3:$B$28,0),MATCH(M1597,SBi!$C$2:$K$2,0))</f>
        <v>112.6</v>
      </c>
      <c r="O1597" s="16">
        <f t="shared" ca="1" si="320"/>
        <v>12.273399999999999</v>
      </c>
      <c r="P1597" s="16" t="str">
        <f ca="1">IFERROR(INDEX(VpD!$2:$2,MATCH(H1597,VpD!$1:$1,1)),VpD!$I$2)</f>
        <v>1973-1978</v>
      </c>
      <c r="Q1597" s="1">
        <f ca="1">INDEX(VpD!$C$3:$I$27,MATCH(F1597,VpD!$B$3:$B$27,0),MATCH(P1597,VpD!$C$2:$I$2,0))</f>
        <v>98</v>
      </c>
      <c r="R1597" s="16">
        <f t="shared" ca="1" si="321"/>
        <v>10.682</v>
      </c>
      <c r="S1597" s="14">
        <f t="shared" ca="1" si="322"/>
        <v>713747.06</v>
      </c>
      <c r="T1597" s="14">
        <f t="shared" ca="1" si="323"/>
        <v>6169506.9800000004</v>
      </c>
      <c r="U1597" s="14" t="str">
        <f t="shared" ca="1" si="324"/>
        <v>0A3F507E-215F-32B8-E044-0003BA298018</v>
      </c>
    </row>
    <row r="1598" spans="1:21" s="14" customFormat="1" x14ac:dyDescent="0.25">
      <c r="A1598" s="14">
        <f t="shared" si="312"/>
        <v>1598</v>
      </c>
      <c r="B1598" s="14" t="str">
        <f t="shared" ca="1" si="313"/>
        <v>CDE946B4-B0DB-40B9-B7CD-33DB709EEAD3</v>
      </c>
      <c r="C1598" s="14" t="str">
        <f t="shared" ca="1" si="314"/>
        <v>Syvhøjvænge</v>
      </c>
      <c r="D1598" s="14" t="str">
        <f t="shared" ca="1" si="315"/>
        <v>42</v>
      </c>
      <c r="E1598" s="14" t="str">
        <f t="shared" ca="1" si="316"/>
        <v>15bc</v>
      </c>
      <c r="F1598" s="1">
        <f t="shared" ca="1" si="317"/>
        <v>120</v>
      </c>
      <c r="G1598" s="1">
        <f t="shared" ca="1" si="318"/>
        <v>154</v>
      </c>
      <c r="H1598" s="1">
        <f t="shared" ca="1" si="319"/>
        <v>1970</v>
      </c>
      <c r="I1598" s="1" t="str">
        <f ca="1">INDEX(Relationstabel!$C$3:$K$10,MATCH(INDIRECT($A$1&amp;"J"&amp;A1598),Relationstabel!$A$3:$A$10,0),MATCH(IFERROR(VALUE(INDIRECT($A$1&amp;"K"&amp;A1598)),0),Relationstabel!$C$1:$K$1,0))</f>
        <v>Naturgas</v>
      </c>
      <c r="J1598" s="1" t="str">
        <f ca="1">INDEX(Anvendelseskode!B:B,MATCH($F1598,Anvendelseskode!$A:$A,0))</f>
        <v>Fritliggende enfamilieshus (parcelhus)</v>
      </c>
      <c r="K1598" s="1" t="str">
        <f ca="1">INDEX(Anvendelseskode!C:C,MATCH($F1598,Anvendelseskode!$A:$A,0))</f>
        <v>Parcelhuse</v>
      </c>
      <c r="L1598" s="1" t="str">
        <f ca="1">INDEX(Anvendelseskode!D:D,MATCH($F1598,Anvendelseskode!$A:$A,0))</f>
        <v>Private husholdninger</v>
      </c>
      <c r="M1598" s="1" t="str">
        <f ca="1">IFERROR(INDEX(SBi!$2:$2,MATCH(H1598,SBi!$1:$1,1)),SBi!$K$2)</f>
        <v>1961-1972</v>
      </c>
      <c r="N1598" s="1">
        <f ca="1">INDEX(SBi!$C$3:$K$28,MATCH(F1598,SBi!$B$3:$B$28,0),MATCH(M1598,SBi!$C$2:$K$2,0))</f>
        <v>134.30000000000001</v>
      </c>
      <c r="O1598" s="16">
        <f t="shared" ca="1" si="320"/>
        <v>20.682200000000002</v>
      </c>
      <c r="P1598" s="16" t="str">
        <f ca="1">IFERROR(INDEX(VpD!$2:$2,MATCH(H1598,VpD!$1:$1,1)),VpD!$I$2)</f>
        <v>1961-1972</v>
      </c>
      <c r="Q1598" s="1">
        <f ca="1">INDEX(VpD!$C$3:$I$27,MATCH(F1598,VpD!$B$3:$B$27,0),MATCH(P1598,VpD!$C$2:$I$2,0))</f>
        <v>143</v>
      </c>
      <c r="R1598" s="16">
        <f t="shared" ca="1" si="321"/>
        <v>22.021999999999998</v>
      </c>
      <c r="S1598" s="14">
        <f t="shared" ca="1" si="322"/>
        <v>711999.18</v>
      </c>
      <c r="T1598" s="14">
        <f t="shared" ca="1" si="323"/>
        <v>6171717.4199999999</v>
      </c>
      <c r="U1598" s="14" t="str">
        <f t="shared" ca="1" si="324"/>
        <v>0A3F507E-225F-32B8-E044-0003BA298018</v>
      </c>
    </row>
    <row r="1599" spans="1:21" s="14" customFormat="1" x14ac:dyDescent="0.25">
      <c r="A1599" s="14">
        <f t="shared" si="312"/>
        <v>1599</v>
      </c>
      <c r="B1599" s="14" t="str">
        <f t="shared" ca="1" si="313"/>
        <v>D730D78E-64F7-4EAD-BB2C-0E4B3357F4D8</v>
      </c>
      <c r="C1599" s="14" t="str">
        <f t="shared" ca="1" si="314"/>
        <v>Torbenfeldvej</v>
      </c>
      <c r="D1599" s="14" t="str">
        <f t="shared" ca="1" si="315"/>
        <v>17</v>
      </c>
      <c r="E1599" s="14" t="str">
        <f t="shared" ca="1" si="316"/>
        <v>4eg</v>
      </c>
      <c r="F1599" s="1">
        <f t="shared" ca="1" si="317"/>
        <v>120</v>
      </c>
      <c r="G1599" s="1">
        <f t="shared" ca="1" si="318"/>
        <v>154</v>
      </c>
      <c r="H1599" s="1">
        <f t="shared" ca="1" si="319"/>
        <v>1977</v>
      </c>
      <c r="I1599" s="1" t="str">
        <f ca="1">INDEX(Relationstabel!$C$3:$K$10,MATCH(INDIRECT($A$1&amp;"J"&amp;A1599),Relationstabel!$A$3:$A$10,0),MATCH(IFERROR(VALUE(INDIRECT($A$1&amp;"K"&amp;A1599)),0),Relationstabel!$C$1:$K$1,0))</f>
        <v>Naturgas</v>
      </c>
      <c r="J1599" s="1" t="str">
        <f ca="1">INDEX(Anvendelseskode!B:B,MATCH($F1599,Anvendelseskode!$A:$A,0))</f>
        <v>Fritliggende enfamilieshus (parcelhus)</v>
      </c>
      <c r="K1599" s="1" t="str">
        <f ca="1">INDEX(Anvendelseskode!C:C,MATCH($F1599,Anvendelseskode!$A:$A,0))</f>
        <v>Parcelhuse</v>
      </c>
      <c r="L1599" s="1" t="str">
        <f ca="1">INDEX(Anvendelseskode!D:D,MATCH($F1599,Anvendelseskode!$A:$A,0))</f>
        <v>Private husholdninger</v>
      </c>
      <c r="M1599" s="1" t="str">
        <f ca="1">IFERROR(INDEX(SBi!$2:$2,MATCH(H1599,SBi!$1:$1,1)),SBi!$K$2)</f>
        <v>1973-1978</v>
      </c>
      <c r="N1599" s="1">
        <f ca="1">INDEX(SBi!$C$3:$K$28,MATCH(F1599,SBi!$B$3:$B$28,0),MATCH(M1599,SBi!$C$2:$K$2,0))</f>
        <v>119.8</v>
      </c>
      <c r="O1599" s="16">
        <f t="shared" ca="1" si="320"/>
        <v>18.449200000000001</v>
      </c>
      <c r="P1599" s="16" t="str">
        <f ca="1">IFERROR(INDEX(VpD!$2:$2,MATCH(H1599,VpD!$1:$1,1)),VpD!$I$2)</f>
        <v>1973-1978</v>
      </c>
      <c r="Q1599" s="1">
        <f ca="1">INDEX(VpD!$C$3:$I$27,MATCH(F1599,VpD!$B$3:$B$27,0),MATCH(P1599,VpD!$C$2:$I$2,0))</f>
        <v>117</v>
      </c>
      <c r="R1599" s="16">
        <f t="shared" ca="1" si="321"/>
        <v>18.018000000000001</v>
      </c>
      <c r="S1599" s="14">
        <f t="shared" ca="1" si="322"/>
        <v>712205.87</v>
      </c>
      <c r="T1599" s="14">
        <f t="shared" ca="1" si="323"/>
        <v>6169386.4699999997</v>
      </c>
      <c r="U1599" s="14" t="str">
        <f t="shared" ca="1" si="324"/>
        <v>0A3F507E-2368-32B8-E044-0003BA298018</v>
      </c>
    </row>
    <row r="1600" spans="1:21" s="14" customFormat="1" x14ac:dyDescent="0.25">
      <c r="A1600" s="14">
        <f t="shared" si="312"/>
        <v>1600</v>
      </c>
      <c r="B1600" s="14" t="str">
        <f t="shared" ca="1" si="313"/>
        <v>1092A47E-1049-4F40-8880-E68028957235</v>
      </c>
      <c r="C1600" s="14" t="str">
        <f t="shared" ca="1" si="314"/>
        <v>Hyrdeengen</v>
      </c>
      <c r="D1600" s="14" t="str">
        <f t="shared" ca="1" si="315"/>
        <v>51</v>
      </c>
      <c r="E1600" s="14" t="str">
        <f t="shared" ca="1" si="316"/>
        <v>16dæ</v>
      </c>
      <c r="F1600" s="1">
        <f t="shared" ca="1" si="317"/>
        <v>130</v>
      </c>
      <c r="G1600" s="1">
        <f t="shared" ca="1" si="318"/>
        <v>103</v>
      </c>
      <c r="H1600" s="1">
        <f t="shared" ca="1" si="319"/>
        <v>1978</v>
      </c>
      <c r="I1600" s="1" t="str">
        <f ca="1">INDEX(Relationstabel!$C$3:$K$10,MATCH(INDIRECT($A$1&amp;"J"&amp;A1600),Relationstabel!$A$3:$A$10,0),MATCH(IFERROR(VALUE(INDIRECT($A$1&amp;"K"&amp;A1600)),0),Relationstabel!$C$1:$K$1,0))</f>
        <v>Fjernvarme/ Blokvarme</v>
      </c>
      <c r="J1600" s="1" t="str">
        <f ca="1">INDEX(Anvendelseskode!B:B,MATCH($F1600,Anvendelseskode!$A:$A,0))</f>
        <v>Række-, kæde-, dobbelthus (lodret adskillelse mellem enhederne)</v>
      </c>
      <c r="K1600" s="1" t="str">
        <f ca="1">INDEX(Anvendelseskode!C:C,MATCH($F1600,Anvendelseskode!$A:$A,0))</f>
        <v>Række-, kæde og dobbelthuse</v>
      </c>
      <c r="L1600" s="1" t="str">
        <f ca="1">INDEX(Anvendelseskode!D:D,MATCH($F1600,Anvendelseskode!$A:$A,0))</f>
        <v>Private husholdninger</v>
      </c>
      <c r="M1600" s="1" t="str">
        <f ca="1">IFERROR(INDEX(SBi!$2:$2,MATCH(H1600,SBi!$1:$1,1)),SBi!$K$2)</f>
        <v>1973-1978</v>
      </c>
      <c r="N1600" s="1">
        <f ca="1">INDEX(SBi!$C$3:$K$28,MATCH(F1600,SBi!$B$3:$B$28,0),MATCH(M1600,SBi!$C$2:$K$2,0))</f>
        <v>112.6</v>
      </c>
      <c r="O1600" s="16">
        <f t="shared" ca="1" si="320"/>
        <v>11.597799999999999</v>
      </c>
      <c r="P1600" s="16" t="str">
        <f ca="1">IFERROR(INDEX(VpD!$2:$2,MATCH(H1600,VpD!$1:$1,1)),VpD!$I$2)</f>
        <v>1973-1978</v>
      </c>
      <c r="Q1600" s="1">
        <f ca="1">INDEX(VpD!$C$3:$I$27,MATCH(F1600,VpD!$B$3:$B$27,0),MATCH(P1600,VpD!$C$2:$I$2,0))</f>
        <v>98</v>
      </c>
      <c r="R1600" s="16">
        <f t="shared" ca="1" si="321"/>
        <v>10.093999999999999</v>
      </c>
      <c r="S1600" s="14">
        <f t="shared" ca="1" si="322"/>
        <v>711835.71</v>
      </c>
      <c r="T1600" s="14">
        <f t="shared" ca="1" si="323"/>
        <v>6172536.3099999996</v>
      </c>
      <c r="U1600" s="14" t="str">
        <f t="shared" ca="1" si="324"/>
        <v>0A3F507E-196B-32B8-E044-0003BA298018</v>
      </c>
    </row>
    <row r="1601" spans="1:21" s="14" customFormat="1" x14ac:dyDescent="0.25">
      <c r="A1601" s="14">
        <f t="shared" si="312"/>
        <v>1601</v>
      </c>
      <c r="B1601" s="14" t="str">
        <f t="shared" ca="1" si="313"/>
        <v>756FF4B5-9A24-4BD0-B9AB-9DD088114529</v>
      </c>
      <c r="C1601" s="14" t="str">
        <f t="shared" ca="1" si="314"/>
        <v>Hyttelunden</v>
      </c>
      <c r="D1601" s="14" t="str">
        <f t="shared" ca="1" si="315"/>
        <v>10</v>
      </c>
      <c r="E1601" s="14" t="str">
        <f t="shared" ca="1" si="316"/>
        <v>26m</v>
      </c>
      <c r="F1601" s="1">
        <f t="shared" ca="1" si="317"/>
        <v>120</v>
      </c>
      <c r="G1601" s="1">
        <f t="shared" ca="1" si="318"/>
        <v>186</v>
      </c>
      <c r="H1601" s="1">
        <f t="shared" ca="1" si="319"/>
        <v>2008</v>
      </c>
      <c r="I1601" s="1" t="str">
        <f ca="1">INDEX(Relationstabel!$C$3:$K$10,MATCH(INDIRECT($A$1&amp;"J"&amp;A1601),Relationstabel!$A$3:$A$10,0),MATCH(IFERROR(VALUE(INDIRECT($A$1&amp;"K"&amp;A1601)),0),Relationstabel!$C$1:$K$1,0))</f>
        <v>Naturgas</v>
      </c>
      <c r="J1601" s="1" t="str">
        <f ca="1">INDEX(Anvendelseskode!B:B,MATCH($F1601,Anvendelseskode!$A:$A,0))</f>
        <v>Fritliggende enfamilieshus (parcelhus)</v>
      </c>
      <c r="K1601" s="1" t="str">
        <f ca="1">INDEX(Anvendelseskode!C:C,MATCH($F1601,Anvendelseskode!$A:$A,0))</f>
        <v>Parcelhuse</v>
      </c>
      <c r="L1601" s="1" t="str">
        <f ca="1">INDEX(Anvendelseskode!D:D,MATCH($F1601,Anvendelseskode!$A:$A,0))</f>
        <v>Private husholdninger</v>
      </c>
      <c r="M1601" s="1" t="str">
        <f ca="1">IFERROR(INDEX(SBi!$2:$2,MATCH(H1601,SBi!$1:$1,1)),SBi!$K$2)</f>
        <v>Efter 2006</v>
      </c>
      <c r="N1601" s="1">
        <f ca="1">INDEX(SBi!$C$3:$K$28,MATCH(F1601,SBi!$B$3:$B$28,0),MATCH(M1601,SBi!$C$2:$K$2,0))</f>
        <v>67.3</v>
      </c>
      <c r="O1601" s="16">
        <f t="shared" ca="1" si="320"/>
        <v>12.517799999999999</v>
      </c>
      <c r="P1601" s="16" t="str">
        <f ca="1">IFERROR(INDEX(VpD!$2:$2,MATCH(H1601,VpD!$1:$1,1)),VpD!$I$2)</f>
        <v>&gt;1998</v>
      </c>
      <c r="Q1601" s="1">
        <f ca="1">INDEX(VpD!$C$3:$I$27,MATCH(F1601,VpD!$B$3:$B$27,0),MATCH(P1601,VpD!$C$2:$I$2,0))</f>
        <v>72</v>
      </c>
      <c r="R1601" s="16">
        <f t="shared" ca="1" si="321"/>
        <v>13.391999999999999</v>
      </c>
      <c r="S1601" s="14">
        <f t="shared" ca="1" si="322"/>
        <v>714152.22</v>
      </c>
      <c r="T1601" s="14">
        <f t="shared" ca="1" si="323"/>
        <v>6169061.5700000003</v>
      </c>
      <c r="U1601" s="14" t="str">
        <f t="shared" ca="1" si="324"/>
        <v>0A3F507E-1A6B-32B8-E044-0003BA298018</v>
      </c>
    </row>
    <row r="1602" spans="1:21" s="14" customFormat="1" x14ac:dyDescent="0.25">
      <c r="A1602" s="14">
        <f t="shared" si="312"/>
        <v>1602</v>
      </c>
      <c r="B1602" s="14" t="str">
        <f t="shared" ca="1" si="313"/>
        <v>3606A3B9-0E2C-4FFB-99DA-D613FA2C90AE</v>
      </c>
      <c r="C1602" s="14" t="str">
        <f t="shared" ca="1" si="314"/>
        <v>Bjørnebo</v>
      </c>
      <c r="D1602" s="14" t="str">
        <f t="shared" ca="1" si="315"/>
        <v>63</v>
      </c>
      <c r="E1602" s="14" t="str">
        <f t="shared" ca="1" si="316"/>
        <v>6uø</v>
      </c>
      <c r="F1602" s="1">
        <f t="shared" ca="1" si="317"/>
        <v>130</v>
      </c>
      <c r="G1602" s="1">
        <f t="shared" ca="1" si="318"/>
        <v>104</v>
      </c>
      <c r="H1602" s="1">
        <f t="shared" ca="1" si="319"/>
        <v>1977</v>
      </c>
      <c r="I1602" s="1" t="str">
        <f ca="1">INDEX(Relationstabel!$C$3:$K$10,MATCH(INDIRECT($A$1&amp;"J"&amp;A1602),Relationstabel!$A$3:$A$10,0),MATCH(IFERROR(VALUE(INDIRECT($A$1&amp;"K"&amp;A1602)),0),Relationstabel!$C$1:$K$1,0))</f>
        <v>Fjernvarme/ Blokvarme</v>
      </c>
      <c r="J1602" s="1" t="str">
        <f ca="1">INDEX(Anvendelseskode!B:B,MATCH($F1602,Anvendelseskode!$A:$A,0))</f>
        <v>Række-, kæde-, dobbelthus (lodret adskillelse mellem enhederne)</v>
      </c>
      <c r="K1602" s="1" t="str">
        <f ca="1">INDEX(Anvendelseskode!C:C,MATCH($F1602,Anvendelseskode!$A:$A,0))</f>
        <v>Række-, kæde og dobbelthuse</v>
      </c>
      <c r="L1602" s="1" t="str">
        <f ca="1">INDEX(Anvendelseskode!D:D,MATCH($F1602,Anvendelseskode!$A:$A,0))</f>
        <v>Private husholdninger</v>
      </c>
      <c r="M1602" s="1" t="str">
        <f ca="1">IFERROR(INDEX(SBi!$2:$2,MATCH(H1602,SBi!$1:$1,1)),SBi!$K$2)</f>
        <v>1973-1978</v>
      </c>
      <c r="N1602" s="1">
        <f ca="1">INDEX(SBi!$C$3:$K$28,MATCH(F1602,SBi!$B$3:$B$28,0),MATCH(M1602,SBi!$C$2:$K$2,0))</f>
        <v>112.6</v>
      </c>
      <c r="O1602" s="16">
        <f t="shared" ca="1" si="320"/>
        <v>11.7104</v>
      </c>
      <c r="P1602" s="16" t="str">
        <f ca="1">IFERROR(INDEX(VpD!$2:$2,MATCH(H1602,VpD!$1:$1,1)),VpD!$I$2)</f>
        <v>1973-1978</v>
      </c>
      <c r="Q1602" s="1">
        <f ca="1">INDEX(VpD!$C$3:$I$27,MATCH(F1602,VpD!$B$3:$B$27,0),MATCH(P1602,VpD!$C$2:$I$2,0))</f>
        <v>98</v>
      </c>
      <c r="R1602" s="16">
        <f t="shared" ca="1" si="321"/>
        <v>10.192</v>
      </c>
      <c r="S1602" s="14">
        <f t="shared" ca="1" si="322"/>
        <v>713553.34</v>
      </c>
      <c r="T1602" s="14">
        <f t="shared" ca="1" si="323"/>
        <v>6169591.8899999997</v>
      </c>
      <c r="U1602" s="14" t="str">
        <f t="shared" ca="1" si="324"/>
        <v>0A3F507E-156D-32B8-E044-0003BA298018</v>
      </c>
    </row>
    <row r="1603" spans="1:21" s="14" customFormat="1" x14ac:dyDescent="0.25">
      <c r="A1603" s="14">
        <f t="shared" ref="A1603:A1666" si="325">ROW(B1603)</f>
        <v>1603</v>
      </c>
      <c r="B1603" s="14" t="str">
        <f t="shared" ref="B1603:B1666" ca="1" si="326">INDIRECT($A$1&amp;"b"&amp;A1603)</f>
        <v>02BABEE5-F19E-493E-90D2-6937E0BED3AE</v>
      </c>
      <c r="C1603" s="14" t="str">
        <f t="shared" ref="C1603:C1666" ca="1" si="327">INDIRECT($A$1&amp;"V"&amp;A1603)</f>
        <v>Egernbo</v>
      </c>
      <c r="D1603" s="14" t="str">
        <f t="shared" ref="D1603:D1666" ca="1" si="328">INDIRECT($A$1&amp;"W"&amp;A1603)</f>
        <v>20</v>
      </c>
      <c r="E1603" s="14" t="str">
        <f t="shared" ref="E1603:E1666" ca="1" si="329">INDIRECT($A$1&amp;"AB"&amp;A1603)</f>
        <v>6qh</v>
      </c>
      <c r="F1603" s="1">
        <f t="shared" ref="F1603:F1666" ca="1" si="330">ROUNDDOWN(INDIRECT($A$1&amp;"C"&amp;A1603),-1)</f>
        <v>130</v>
      </c>
      <c r="G1603" s="1">
        <f t="shared" ref="G1603:G1666" ca="1" si="331">INDIRECT($A$1&amp;"P"&amp;A1603)+INDIRECT($A$1&amp;"Q"&amp;A1603)+INDIRECT($A$1&amp;"R"&amp;A1603)*0.5</f>
        <v>104</v>
      </c>
      <c r="H1603" s="1">
        <f t="shared" ref="H1603:H1666" ca="1" si="332">MAX(INDIRECT($A$1&amp;"E"&amp;A1603),INDIRECT($A$1&amp;"D"&amp;A1603))</f>
        <v>1978</v>
      </c>
      <c r="I1603" s="1" t="str">
        <f ca="1">INDEX(Relationstabel!$C$3:$K$10,MATCH(INDIRECT($A$1&amp;"J"&amp;A1603),Relationstabel!$A$3:$A$10,0),MATCH(IFERROR(VALUE(INDIRECT($A$1&amp;"K"&amp;A1603)),0),Relationstabel!$C$1:$K$1,0))</f>
        <v>Fjernvarme/ Blokvarme</v>
      </c>
      <c r="J1603" s="1" t="str">
        <f ca="1">INDEX(Anvendelseskode!B:B,MATCH($F1603,Anvendelseskode!$A:$A,0))</f>
        <v>Række-, kæde-, dobbelthus (lodret adskillelse mellem enhederne)</v>
      </c>
      <c r="K1603" s="1" t="str">
        <f ca="1">INDEX(Anvendelseskode!C:C,MATCH($F1603,Anvendelseskode!$A:$A,0))</f>
        <v>Række-, kæde og dobbelthuse</v>
      </c>
      <c r="L1603" s="1" t="str">
        <f ca="1">INDEX(Anvendelseskode!D:D,MATCH($F1603,Anvendelseskode!$A:$A,0))</f>
        <v>Private husholdninger</v>
      </c>
      <c r="M1603" s="1" t="str">
        <f ca="1">IFERROR(INDEX(SBi!$2:$2,MATCH(H1603,SBi!$1:$1,1)),SBi!$K$2)</f>
        <v>1973-1978</v>
      </c>
      <c r="N1603" s="1">
        <f ca="1">INDEX(SBi!$C$3:$K$28,MATCH(F1603,SBi!$B$3:$B$28,0),MATCH(M1603,SBi!$C$2:$K$2,0))</f>
        <v>112.6</v>
      </c>
      <c r="O1603" s="16">
        <f t="shared" ref="O1603:O1666" ca="1" si="333">N1603*G1603/1000</f>
        <v>11.7104</v>
      </c>
      <c r="P1603" s="16" t="str">
        <f ca="1">IFERROR(INDEX(VpD!$2:$2,MATCH(H1603,VpD!$1:$1,1)),VpD!$I$2)</f>
        <v>1973-1978</v>
      </c>
      <c r="Q1603" s="1">
        <f ca="1">INDEX(VpD!$C$3:$I$27,MATCH(F1603,VpD!$B$3:$B$27,0),MATCH(P1603,VpD!$C$2:$I$2,0))</f>
        <v>98</v>
      </c>
      <c r="R1603" s="16">
        <f t="shared" ref="R1603:R1666" ca="1" si="334">Q1603*G1603/1000</f>
        <v>10.192</v>
      </c>
      <c r="S1603" s="14">
        <f t="shared" ref="S1603:S1666" ca="1" si="335">INDIRECT($A$1&amp;"AE"&amp;A1603)</f>
        <v>713626.26</v>
      </c>
      <c r="T1603" s="14">
        <f t="shared" ref="T1603:T1666" ca="1" si="336">INDIRECT($A$1&amp;"AF"&amp;A1603)</f>
        <v>6169507.3899999997</v>
      </c>
      <c r="U1603" s="14" t="str">
        <f t="shared" ref="U1603:U1666" ca="1" si="337">INDIRECT($A$1&amp;"AC"&amp;A1603)</f>
        <v>0A3F507E-166D-32B8-E044-0003BA298018</v>
      </c>
    </row>
    <row r="1604" spans="1:21" s="14" customFormat="1" x14ac:dyDescent="0.25">
      <c r="A1604" s="14">
        <f t="shared" si="325"/>
        <v>1604</v>
      </c>
      <c r="B1604" s="14" t="str">
        <f t="shared" ca="1" si="326"/>
        <v>B0FFA24C-A89F-4F00-84F5-B7C62F24FD3A</v>
      </c>
      <c r="C1604" s="14" t="str">
        <f t="shared" ca="1" si="327"/>
        <v>Spættebo</v>
      </c>
      <c r="D1604" s="14" t="str">
        <f t="shared" ca="1" si="328"/>
        <v>2</v>
      </c>
      <c r="E1604" s="14" t="str">
        <f t="shared" ca="1" si="329"/>
        <v>6uk</v>
      </c>
      <c r="F1604" s="1">
        <f t="shared" ca="1" si="330"/>
        <v>130</v>
      </c>
      <c r="G1604" s="1">
        <f t="shared" ca="1" si="331"/>
        <v>112</v>
      </c>
      <c r="H1604" s="1">
        <f t="shared" ca="1" si="332"/>
        <v>1978</v>
      </c>
      <c r="I1604" s="1" t="str">
        <f ca="1">INDEX(Relationstabel!$C$3:$K$10,MATCH(INDIRECT($A$1&amp;"J"&amp;A1604),Relationstabel!$A$3:$A$10,0),MATCH(IFERROR(VALUE(INDIRECT($A$1&amp;"K"&amp;A1604)),0),Relationstabel!$C$1:$K$1,0))</f>
        <v>Fjernvarme/ Blokvarme</v>
      </c>
      <c r="J1604" s="1" t="str">
        <f ca="1">INDEX(Anvendelseskode!B:B,MATCH($F1604,Anvendelseskode!$A:$A,0))</f>
        <v>Række-, kæde-, dobbelthus (lodret adskillelse mellem enhederne)</v>
      </c>
      <c r="K1604" s="1" t="str">
        <f ca="1">INDEX(Anvendelseskode!C:C,MATCH($F1604,Anvendelseskode!$A:$A,0))</f>
        <v>Række-, kæde og dobbelthuse</v>
      </c>
      <c r="L1604" s="1" t="str">
        <f ca="1">INDEX(Anvendelseskode!D:D,MATCH($F1604,Anvendelseskode!$A:$A,0))</f>
        <v>Private husholdninger</v>
      </c>
      <c r="M1604" s="1" t="str">
        <f ca="1">IFERROR(INDEX(SBi!$2:$2,MATCH(H1604,SBi!$1:$1,1)),SBi!$K$2)</f>
        <v>1973-1978</v>
      </c>
      <c r="N1604" s="1">
        <f ca="1">INDEX(SBi!$C$3:$K$28,MATCH(F1604,SBi!$B$3:$B$28,0),MATCH(M1604,SBi!$C$2:$K$2,0))</f>
        <v>112.6</v>
      </c>
      <c r="O1604" s="16">
        <f t="shared" ca="1" si="333"/>
        <v>12.611199999999998</v>
      </c>
      <c r="P1604" s="16" t="str">
        <f ca="1">IFERROR(INDEX(VpD!$2:$2,MATCH(H1604,VpD!$1:$1,1)),VpD!$I$2)</f>
        <v>1973-1978</v>
      </c>
      <c r="Q1604" s="1">
        <f ca="1">INDEX(VpD!$C$3:$I$27,MATCH(F1604,VpD!$B$3:$B$27,0),MATCH(P1604,VpD!$C$2:$I$2,0))</f>
        <v>98</v>
      </c>
      <c r="R1604" s="16">
        <f t="shared" ca="1" si="334"/>
        <v>10.976000000000001</v>
      </c>
      <c r="S1604" s="14">
        <f t="shared" ca="1" si="335"/>
        <v>713765.14</v>
      </c>
      <c r="T1604" s="14">
        <f t="shared" ca="1" si="336"/>
        <v>6169648.9400000004</v>
      </c>
      <c r="U1604" s="14" t="str">
        <f t="shared" ca="1" si="337"/>
        <v>0A3F507E-216D-32B8-E044-0003BA298018</v>
      </c>
    </row>
    <row r="1605" spans="1:21" s="14" customFormat="1" x14ac:dyDescent="0.25">
      <c r="A1605" s="14">
        <f t="shared" si="325"/>
        <v>1605</v>
      </c>
      <c r="B1605" s="14" t="str">
        <f t="shared" ca="1" si="326"/>
        <v>10BC71D2-3167-4E1A-9E21-21B8230A26BA</v>
      </c>
      <c r="C1605" s="14" t="str">
        <f t="shared" ca="1" si="327"/>
        <v>Syvhøjvænge</v>
      </c>
      <c r="D1605" s="14" t="str">
        <f t="shared" ca="1" si="328"/>
        <v>56</v>
      </c>
      <c r="E1605" s="14" t="str">
        <f t="shared" ca="1" si="329"/>
        <v>15an</v>
      </c>
      <c r="F1605" s="1">
        <f t="shared" ca="1" si="330"/>
        <v>120</v>
      </c>
      <c r="G1605" s="1">
        <f t="shared" ca="1" si="331"/>
        <v>154</v>
      </c>
      <c r="H1605" s="1">
        <f t="shared" ca="1" si="332"/>
        <v>1970</v>
      </c>
      <c r="I1605" s="1" t="str">
        <f ca="1">INDEX(Relationstabel!$C$3:$K$10,MATCH(INDIRECT($A$1&amp;"J"&amp;A1605),Relationstabel!$A$3:$A$10,0),MATCH(IFERROR(VALUE(INDIRECT($A$1&amp;"K"&amp;A1605)),0),Relationstabel!$C$1:$K$1,0))</f>
        <v>Naturgas</v>
      </c>
      <c r="J1605" s="1" t="str">
        <f ca="1">INDEX(Anvendelseskode!B:B,MATCH($F1605,Anvendelseskode!$A:$A,0))</f>
        <v>Fritliggende enfamilieshus (parcelhus)</v>
      </c>
      <c r="K1605" s="1" t="str">
        <f ca="1">INDEX(Anvendelseskode!C:C,MATCH($F1605,Anvendelseskode!$A:$A,0))</f>
        <v>Parcelhuse</v>
      </c>
      <c r="L1605" s="1" t="str">
        <f ca="1">INDEX(Anvendelseskode!D:D,MATCH($F1605,Anvendelseskode!$A:$A,0))</f>
        <v>Private husholdninger</v>
      </c>
      <c r="M1605" s="1" t="str">
        <f ca="1">IFERROR(INDEX(SBi!$2:$2,MATCH(H1605,SBi!$1:$1,1)),SBi!$K$2)</f>
        <v>1961-1972</v>
      </c>
      <c r="N1605" s="1">
        <f ca="1">INDEX(SBi!$C$3:$K$28,MATCH(F1605,SBi!$B$3:$B$28,0),MATCH(M1605,SBi!$C$2:$K$2,0))</f>
        <v>134.30000000000001</v>
      </c>
      <c r="O1605" s="16">
        <f t="shared" ca="1" si="333"/>
        <v>20.682200000000002</v>
      </c>
      <c r="P1605" s="16" t="str">
        <f ca="1">IFERROR(INDEX(VpD!$2:$2,MATCH(H1605,VpD!$1:$1,1)),VpD!$I$2)</f>
        <v>1961-1972</v>
      </c>
      <c r="Q1605" s="1">
        <f ca="1">INDEX(VpD!$C$3:$I$27,MATCH(F1605,VpD!$B$3:$B$27,0),MATCH(P1605,VpD!$C$2:$I$2,0))</f>
        <v>143</v>
      </c>
      <c r="R1605" s="16">
        <f t="shared" ca="1" si="334"/>
        <v>22.021999999999998</v>
      </c>
      <c r="S1605" s="14">
        <f t="shared" ca="1" si="335"/>
        <v>712011.24</v>
      </c>
      <c r="T1605" s="14">
        <f t="shared" ca="1" si="336"/>
        <v>6171779.3799999999</v>
      </c>
      <c r="U1605" s="14" t="str">
        <f t="shared" ca="1" si="337"/>
        <v>0A3F507E-226D-32B8-E044-0003BA298018</v>
      </c>
    </row>
    <row r="1606" spans="1:21" s="14" customFormat="1" x14ac:dyDescent="0.25">
      <c r="A1606" s="14">
        <f t="shared" si="325"/>
        <v>1606</v>
      </c>
      <c r="B1606" s="14" t="str">
        <f t="shared" ca="1" si="326"/>
        <v>8E5AD578-5D5D-46A5-A86D-86D93B8059EE</v>
      </c>
      <c r="C1606" s="14" t="str">
        <f t="shared" ca="1" si="327"/>
        <v>Hyttekrogen</v>
      </c>
      <c r="D1606" s="14" t="str">
        <f t="shared" ca="1" si="328"/>
        <v>6</v>
      </c>
      <c r="E1606" s="14" t="str">
        <f t="shared" ca="1" si="329"/>
        <v>24bæ</v>
      </c>
      <c r="F1606" s="1">
        <f t="shared" ca="1" si="330"/>
        <v>120</v>
      </c>
      <c r="G1606" s="1">
        <f t="shared" ca="1" si="331"/>
        <v>180</v>
      </c>
      <c r="H1606" s="1">
        <f t="shared" ca="1" si="332"/>
        <v>1984</v>
      </c>
      <c r="I1606" s="1" t="str">
        <f ca="1">INDEX(Relationstabel!$C$3:$K$10,MATCH(INDIRECT($A$1&amp;"J"&amp;A1606),Relationstabel!$A$3:$A$10,0),MATCH(IFERROR(VALUE(INDIRECT($A$1&amp;"K"&amp;A1606)),0),Relationstabel!$C$1:$K$1,0))</f>
        <v>Naturgas</v>
      </c>
      <c r="J1606" s="1" t="str">
        <f ca="1">INDEX(Anvendelseskode!B:B,MATCH($F1606,Anvendelseskode!$A:$A,0))</f>
        <v>Fritliggende enfamilieshus (parcelhus)</v>
      </c>
      <c r="K1606" s="1" t="str">
        <f ca="1">INDEX(Anvendelseskode!C:C,MATCH($F1606,Anvendelseskode!$A:$A,0))</f>
        <v>Parcelhuse</v>
      </c>
      <c r="L1606" s="1" t="str">
        <f ca="1">INDEX(Anvendelseskode!D:D,MATCH($F1606,Anvendelseskode!$A:$A,0))</f>
        <v>Private husholdninger</v>
      </c>
      <c r="M1606" s="1" t="str">
        <f ca="1">IFERROR(INDEX(SBi!$2:$2,MATCH(H1606,SBi!$1:$1,1)),SBi!$K$2)</f>
        <v>1979-1998</v>
      </c>
      <c r="N1606" s="1">
        <f ca="1">INDEX(SBi!$C$3:$K$28,MATCH(F1606,SBi!$B$3:$B$28,0),MATCH(M1606,SBi!$C$2:$K$2,0))</f>
        <v>105.4</v>
      </c>
      <c r="O1606" s="16">
        <f t="shared" ca="1" si="333"/>
        <v>18.972000000000001</v>
      </c>
      <c r="P1606" s="16" t="str">
        <f ca="1">IFERROR(INDEX(VpD!$2:$2,MATCH(H1606,VpD!$1:$1,1)),VpD!$I$2)</f>
        <v>1979-1998</v>
      </c>
      <c r="Q1606" s="1">
        <f ca="1">INDEX(VpD!$C$3:$I$27,MATCH(F1606,VpD!$B$3:$B$27,0),MATCH(P1606,VpD!$C$2:$I$2,0))</f>
        <v>90</v>
      </c>
      <c r="R1606" s="16">
        <f t="shared" ca="1" si="334"/>
        <v>16.2</v>
      </c>
      <c r="S1606" s="14">
        <f t="shared" ca="1" si="335"/>
        <v>713920.61</v>
      </c>
      <c r="T1606" s="14">
        <f t="shared" ca="1" si="336"/>
        <v>6169013</v>
      </c>
      <c r="U1606" s="14" t="str">
        <f t="shared" ca="1" si="337"/>
        <v>0A3F507E-1A4A-32B8-E044-0003BA298018</v>
      </c>
    </row>
    <row r="1607" spans="1:21" s="14" customFormat="1" x14ac:dyDescent="0.25">
      <c r="A1607" s="14">
        <f t="shared" si="325"/>
        <v>1607</v>
      </c>
      <c r="B1607" s="14" t="str">
        <f t="shared" ca="1" si="326"/>
        <v>1464C1A5-4C75-4F11-A7C8-25DCDBF8291D</v>
      </c>
      <c r="C1607" s="14" t="str">
        <f t="shared" ca="1" si="327"/>
        <v>Mejsebo</v>
      </c>
      <c r="D1607" s="14" t="str">
        <f t="shared" ca="1" si="328"/>
        <v>32</v>
      </c>
      <c r="E1607" s="14" t="str">
        <f t="shared" ca="1" si="329"/>
        <v>6rp</v>
      </c>
      <c r="F1607" s="1">
        <f t="shared" ca="1" si="330"/>
        <v>130</v>
      </c>
      <c r="G1607" s="1">
        <f t="shared" ca="1" si="331"/>
        <v>109</v>
      </c>
      <c r="H1607" s="1">
        <f t="shared" ca="1" si="332"/>
        <v>1978</v>
      </c>
      <c r="I1607" s="1" t="str">
        <f ca="1">INDEX(Relationstabel!$C$3:$K$10,MATCH(INDIRECT($A$1&amp;"J"&amp;A1607),Relationstabel!$A$3:$A$10,0),MATCH(IFERROR(VALUE(INDIRECT($A$1&amp;"K"&amp;A1607)),0),Relationstabel!$C$1:$K$1,0))</f>
        <v>Fjernvarme/ Blokvarme</v>
      </c>
      <c r="J1607" s="1" t="str">
        <f ca="1">INDEX(Anvendelseskode!B:B,MATCH($F1607,Anvendelseskode!$A:$A,0))</f>
        <v>Række-, kæde-, dobbelthus (lodret adskillelse mellem enhederne)</v>
      </c>
      <c r="K1607" s="1" t="str">
        <f ca="1">INDEX(Anvendelseskode!C:C,MATCH($F1607,Anvendelseskode!$A:$A,0))</f>
        <v>Række-, kæde og dobbelthuse</v>
      </c>
      <c r="L1607" s="1" t="str">
        <f ca="1">INDEX(Anvendelseskode!D:D,MATCH($F1607,Anvendelseskode!$A:$A,0))</f>
        <v>Private husholdninger</v>
      </c>
      <c r="M1607" s="1" t="str">
        <f ca="1">IFERROR(INDEX(SBi!$2:$2,MATCH(H1607,SBi!$1:$1,1)),SBi!$K$2)</f>
        <v>1973-1978</v>
      </c>
      <c r="N1607" s="1">
        <f ca="1">INDEX(SBi!$C$3:$K$28,MATCH(F1607,SBi!$B$3:$B$28,0),MATCH(M1607,SBi!$C$2:$K$2,0))</f>
        <v>112.6</v>
      </c>
      <c r="O1607" s="16">
        <f t="shared" ca="1" si="333"/>
        <v>12.273399999999999</v>
      </c>
      <c r="P1607" s="16" t="str">
        <f ca="1">IFERROR(INDEX(VpD!$2:$2,MATCH(H1607,VpD!$1:$1,1)),VpD!$I$2)</f>
        <v>1973-1978</v>
      </c>
      <c r="Q1607" s="1">
        <f ca="1">INDEX(VpD!$C$3:$I$27,MATCH(F1607,VpD!$B$3:$B$27,0),MATCH(P1607,VpD!$C$2:$I$2,0))</f>
        <v>98</v>
      </c>
      <c r="R1607" s="16">
        <f t="shared" ca="1" si="334"/>
        <v>10.682</v>
      </c>
      <c r="S1607" s="14">
        <f t="shared" ca="1" si="335"/>
        <v>713645.74</v>
      </c>
      <c r="T1607" s="14">
        <f t="shared" ca="1" si="336"/>
        <v>6169596.2000000002</v>
      </c>
      <c r="U1607" s="14" t="str">
        <f t="shared" ca="1" si="337"/>
        <v>0A3F507E-1D4B-32B8-E044-0003BA298018</v>
      </c>
    </row>
    <row r="1608" spans="1:21" s="14" customFormat="1" x14ac:dyDescent="0.25">
      <c r="A1608" s="14">
        <f t="shared" si="325"/>
        <v>1608</v>
      </c>
      <c r="B1608" s="14" t="str">
        <f t="shared" ca="1" si="326"/>
        <v>5E7EF20D-204F-4E97-A129-A2D13E6B2FC0</v>
      </c>
      <c r="C1608" s="14" t="str">
        <f t="shared" ca="1" si="327"/>
        <v>Nørrebred</v>
      </c>
      <c r="D1608" s="14" t="str">
        <f t="shared" ca="1" si="328"/>
        <v>25</v>
      </c>
      <c r="E1608" s="14" t="str">
        <f t="shared" ca="1" si="329"/>
        <v>13eu</v>
      </c>
      <c r="F1608" s="1">
        <f t="shared" ca="1" si="330"/>
        <v>120</v>
      </c>
      <c r="G1608" s="1">
        <f t="shared" ca="1" si="331"/>
        <v>140</v>
      </c>
      <c r="H1608" s="1">
        <f t="shared" ca="1" si="332"/>
        <v>1973</v>
      </c>
      <c r="I1608" s="1" t="str">
        <f ca="1">INDEX(Relationstabel!$C$3:$K$10,MATCH(INDIRECT($A$1&amp;"J"&amp;A1608),Relationstabel!$A$3:$A$10,0),MATCH(IFERROR(VALUE(INDIRECT($A$1&amp;"K"&amp;A1608)),0),Relationstabel!$C$1:$K$1,0))</f>
        <v>Naturgas</v>
      </c>
      <c r="J1608" s="1" t="str">
        <f ca="1">INDEX(Anvendelseskode!B:B,MATCH($F1608,Anvendelseskode!$A:$A,0))</f>
        <v>Fritliggende enfamilieshus (parcelhus)</v>
      </c>
      <c r="K1608" s="1" t="str">
        <f ca="1">INDEX(Anvendelseskode!C:C,MATCH($F1608,Anvendelseskode!$A:$A,0))</f>
        <v>Parcelhuse</v>
      </c>
      <c r="L1608" s="1" t="str">
        <f ca="1">INDEX(Anvendelseskode!D:D,MATCH($F1608,Anvendelseskode!$A:$A,0))</f>
        <v>Private husholdninger</v>
      </c>
      <c r="M1608" s="1" t="str">
        <f ca="1">IFERROR(INDEX(SBi!$2:$2,MATCH(H1608,SBi!$1:$1,1)),SBi!$K$2)</f>
        <v>1973-1978</v>
      </c>
      <c r="N1608" s="1">
        <f ca="1">INDEX(SBi!$C$3:$K$28,MATCH(F1608,SBi!$B$3:$B$28,0),MATCH(M1608,SBi!$C$2:$K$2,0))</f>
        <v>119.8</v>
      </c>
      <c r="O1608" s="16">
        <f t="shared" ca="1" si="333"/>
        <v>16.771999999999998</v>
      </c>
      <c r="P1608" s="16" t="str">
        <f ca="1">IFERROR(INDEX(VpD!$2:$2,MATCH(H1608,VpD!$1:$1,1)),VpD!$I$2)</f>
        <v>1973-1978</v>
      </c>
      <c r="Q1608" s="1">
        <f ca="1">INDEX(VpD!$C$3:$I$27,MATCH(F1608,VpD!$B$3:$B$27,0),MATCH(P1608,VpD!$C$2:$I$2,0))</f>
        <v>117</v>
      </c>
      <c r="R1608" s="16">
        <f t="shared" ca="1" si="334"/>
        <v>16.38</v>
      </c>
      <c r="S1608" s="14">
        <f t="shared" ca="1" si="335"/>
        <v>711567.45</v>
      </c>
      <c r="T1608" s="14">
        <f t="shared" ca="1" si="336"/>
        <v>6171678.8799999999</v>
      </c>
      <c r="U1608" s="14" t="str">
        <f t="shared" ca="1" si="337"/>
        <v>0A3F507E-1E4B-32B8-E044-0003BA298018</v>
      </c>
    </row>
    <row r="1609" spans="1:21" s="14" customFormat="1" x14ac:dyDescent="0.25">
      <c r="A1609" s="14">
        <f t="shared" si="325"/>
        <v>1609</v>
      </c>
      <c r="B1609" s="14" t="str">
        <f t="shared" ca="1" si="326"/>
        <v>DB188D81-07F8-4F1C-9C87-AF0229BFF818</v>
      </c>
      <c r="C1609" s="14" t="str">
        <f t="shared" ca="1" si="327"/>
        <v>Hyrdeengen</v>
      </c>
      <c r="D1609" s="14" t="str">
        <f t="shared" ca="1" si="328"/>
        <v>17</v>
      </c>
      <c r="E1609" s="14" t="str">
        <f t="shared" ca="1" si="329"/>
        <v>16eq</v>
      </c>
      <c r="F1609" s="1">
        <f t="shared" ca="1" si="330"/>
        <v>130</v>
      </c>
      <c r="G1609" s="1">
        <f t="shared" ca="1" si="331"/>
        <v>125</v>
      </c>
      <c r="H1609" s="1">
        <f t="shared" ca="1" si="332"/>
        <v>1978</v>
      </c>
      <c r="I1609" s="1" t="str">
        <f ca="1">INDEX(Relationstabel!$C$3:$K$10,MATCH(INDIRECT($A$1&amp;"J"&amp;A1609),Relationstabel!$A$3:$A$10,0),MATCH(IFERROR(VALUE(INDIRECT($A$1&amp;"K"&amp;A1609)),0),Relationstabel!$C$1:$K$1,0))</f>
        <v>Fjernvarme/ Blokvarme</v>
      </c>
      <c r="J1609" s="1" t="str">
        <f ca="1">INDEX(Anvendelseskode!B:B,MATCH($F1609,Anvendelseskode!$A:$A,0))</f>
        <v>Række-, kæde-, dobbelthus (lodret adskillelse mellem enhederne)</v>
      </c>
      <c r="K1609" s="1" t="str">
        <f ca="1">INDEX(Anvendelseskode!C:C,MATCH($F1609,Anvendelseskode!$A:$A,0))</f>
        <v>Række-, kæde og dobbelthuse</v>
      </c>
      <c r="L1609" s="1" t="str">
        <f ca="1">INDEX(Anvendelseskode!D:D,MATCH($F1609,Anvendelseskode!$A:$A,0))</f>
        <v>Private husholdninger</v>
      </c>
      <c r="M1609" s="1" t="str">
        <f ca="1">IFERROR(INDEX(SBi!$2:$2,MATCH(H1609,SBi!$1:$1,1)),SBi!$K$2)</f>
        <v>1973-1978</v>
      </c>
      <c r="N1609" s="1">
        <f ca="1">INDEX(SBi!$C$3:$K$28,MATCH(F1609,SBi!$B$3:$B$28,0),MATCH(M1609,SBi!$C$2:$K$2,0))</f>
        <v>112.6</v>
      </c>
      <c r="O1609" s="16">
        <f t="shared" ca="1" si="333"/>
        <v>14.074999999999999</v>
      </c>
      <c r="P1609" s="16" t="str">
        <f ca="1">IFERROR(INDEX(VpD!$2:$2,MATCH(H1609,VpD!$1:$1,1)),VpD!$I$2)</f>
        <v>1973-1978</v>
      </c>
      <c r="Q1609" s="1">
        <f ca="1">INDEX(VpD!$C$3:$I$27,MATCH(F1609,VpD!$B$3:$B$27,0),MATCH(P1609,VpD!$C$2:$I$2,0))</f>
        <v>98</v>
      </c>
      <c r="R1609" s="16">
        <f t="shared" ca="1" si="334"/>
        <v>12.25</v>
      </c>
      <c r="S1609" s="14">
        <f t="shared" ca="1" si="335"/>
        <v>711793.85</v>
      </c>
      <c r="T1609" s="14">
        <f t="shared" ca="1" si="336"/>
        <v>6172573.4100000001</v>
      </c>
      <c r="U1609" s="14" t="str">
        <f t="shared" ca="1" si="337"/>
        <v>0A3F507E-1959-32B8-E044-0003BA298018</v>
      </c>
    </row>
    <row r="1610" spans="1:21" s="14" customFormat="1" x14ac:dyDescent="0.25">
      <c r="A1610" s="14">
        <f t="shared" si="325"/>
        <v>1610</v>
      </c>
      <c r="B1610" s="14" t="str">
        <f t="shared" ca="1" si="326"/>
        <v>FF5A3AA3-2ED0-458F-BE41-0CBB5D79628E</v>
      </c>
      <c r="C1610" s="14" t="str">
        <f t="shared" ca="1" si="327"/>
        <v>Hyttekrogen</v>
      </c>
      <c r="D1610" s="14" t="str">
        <f t="shared" ca="1" si="328"/>
        <v>21</v>
      </c>
      <c r="E1610" s="14" t="str">
        <f t="shared" ca="1" si="329"/>
        <v>24cq</v>
      </c>
      <c r="F1610" s="1">
        <f t="shared" ca="1" si="330"/>
        <v>120</v>
      </c>
      <c r="G1610" s="1">
        <f t="shared" ca="1" si="331"/>
        <v>172</v>
      </c>
      <c r="H1610" s="1">
        <f t="shared" ca="1" si="332"/>
        <v>2015</v>
      </c>
      <c r="I1610" s="1" t="str">
        <f ca="1">INDEX(Relationstabel!$C$3:$K$10,MATCH(INDIRECT($A$1&amp;"J"&amp;A1610),Relationstabel!$A$3:$A$10,0),MATCH(IFERROR(VALUE(INDIRECT($A$1&amp;"K"&amp;A1610)),0),Relationstabel!$C$1:$K$1,0))</f>
        <v>Naturgas</v>
      </c>
      <c r="J1610" s="1" t="str">
        <f ca="1">INDEX(Anvendelseskode!B:B,MATCH($F1610,Anvendelseskode!$A:$A,0))</f>
        <v>Fritliggende enfamilieshus (parcelhus)</v>
      </c>
      <c r="K1610" s="1" t="str">
        <f ca="1">INDEX(Anvendelseskode!C:C,MATCH($F1610,Anvendelseskode!$A:$A,0))</f>
        <v>Parcelhuse</v>
      </c>
      <c r="L1610" s="1" t="str">
        <f ca="1">INDEX(Anvendelseskode!D:D,MATCH($F1610,Anvendelseskode!$A:$A,0))</f>
        <v>Private husholdninger</v>
      </c>
      <c r="M1610" s="1" t="str">
        <f ca="1">IFERROR(INDEX(SBi!$2:$2,MATCH(H1610,SBi!$1:$1,1)),SBi!$K$2)</f>
        <v>Efter 2006</v>
      </c>
      <c r="N1610" s="1">
        <f ca="1">INDEX(SBi!$C$3:$K$28,MATCH(F1610,SBi!$B$3:$B$28,0),MATCH(M1610,SBi!$C$2:$K$2,0))</f>
        <v>67.3</v>
      </c>
      <c r="O1610" s="16">
        <f t="shared" ca="1" si="333"/>
        <v>11.5756</v>
      </c>
      <c r="P1610" s="16" t="str">
        <f ca="1">IFERROR(INDEX(VpD!$2:$2,MATCH(H1610,VpD!$1:$1,1)),VpD!$I$2)</f>
        <v>&gt;1998</v>
      </c>
      <c r="Q1610" s="1">
        <f ca="1">INDEX(VpD!$C$3:$I$27,MATCH(F1610,VpD!$B$3:$B$27,0),MATCH(P1610,VpD!$C$2:$I$2,0))</f>
        <v>72</v>
      </c>
      <c r="R1610" s="16">
        <f t="shared" ca="1" si="334"/>
        <v>12.384</v>
      </c>
      <c r="S1610" s="14">
        <f t="shared" ca="1" si="335"/>
        <v>714036.18</v>
      </c>
      <c r="T1610" s="14">
        <f t="shared" ca="1" si="336"/>
        <v>6169136.1500000004</v>
      </c>
      <c r="U1610" s="14" t="str">
        <f t="shared" ca="1" si="337"/>
        <v>0A3F507E-1A59-32B8-E044-0003BA298018</v>
      </c>
    </row>
    <row r="1611" spans="1:21" s="14" customFormat="1" x14ac:dyDescent="0.25">
      <c r="A1611" s="14">
        <f t="shared" si="325"/>
        <v>1611</v>
      </c>
      <c r="B1611" s="14" t="str">
        <f t="shared" ca="1" si="326"/>
        <v>D0A74B1E-351C-494E-A2E0-CD83611BA4F5</v>
      </c>
      <c r="C1611" s="14" t="str">
        <f t="shared" ca="1" si="327"/>
        <v>Lerchenborgvej</v>
      </c>
      <c r="D1611" s="14" t="str">
        <f t="shared" ca="1" si="328"/>
        <v>9</v>
      </c>
      <c r="E1611" s="14" t="str">
        <f t="shared" ca="1" si="329"/>
        <v>24ga</v>
      </c>
      <c r="F1611" s="1">
        <f t="shared" ca="1" si="330"/>
        <v>120</v>
      </c>
      <c r="G1611" s="1">
        <f t="shared" ca="1" si="331"/>
        <v>126</v>
      </c>
      <c r="H1611" s="1">
        <f t="shared" ca="1" si="332"/>
        <v>1979</v>
      </c>
      <c r="I1611" s="1" t="str">
        <f ca="1">INDEX(Relationstabel!$C$3:$K$10,MATCH(INDIRECT($A$1&amp;"J"&amp;A1611),Relationstabel!$A$3:$A$10,0),MATCH(IFERROR(VALUE(INDIRECT($A$1&amp;"K"&amp;A1611)),0),Relationstabel!$C$1:$K$1,0))</f>
        <v>Naturgas</v>
      </c>
      <c r="J1611" s="1" t="str">
        <f ca="1">INDEX(Anvendelseskode!B:B,MATCH($F1611,Anvendelseskode!$A:$A,0))</f>
        <v>Fritliggende enfamilieshus (parcelhus)</v>
      </c>
      <c r="K1611" s="1" t="str">
        <f ca="1">INDEX(Anvendelseskode!C:C,MATCH($F1611,Anvendelseskode!$A:$A,0))</f>
        <v>Parcelhuse</v>
      </c>
      <c r="L1611" s="1" t="str">
        <f ca="1">INDEX(Anvendelseskode!D:D,MATCH($F1611,Anvendelseskode!$A:$A,0))</f>
        <v>Private husholdninger</v>
      </c>
      <c r="M1611" s="1" t="str">
        <f ca="1">IFERROR(INDEX(SBi!$2:$2,MATCH(H1611,SBi!$1:$1,1)),SBi!$K$2)</f>
        <v>1979-1998</v>
      </c>
      <c r="N1611" s="1">
        <f ca="1">INDEX(SBi!$C$3:$K$28,MATCH(F1611,SBi!$B$3:$B$28,0),MATCH(M1611,SBi!$C$2:$K$2,0))</f>
        <v>105.4</v>
      </c>
      <c r="O1611" s="16">
        <f t="shared" ca="1" si="333"/>
        <v>13.280400000000002</v>
      </c>
      <c r="P1611" s="16" t="str">
        <f ca="1">IFERROR(INDEX(VpD!$2:$2,MATCH(H1611,VpD!$1:$1,1)),VpD!$I$2)</f>
        <v>1979-1998</v>
      </c>
      <c r="Q1611" s="1">
        <f ca="1">INDEX(VpD!$C$3:$I$27,MATCH(F1611,VpD!$B$3:$B$27,0),MATCH(P1611,VpD!$C$2:$I$2,0))</f>
        <v>90</v>
      </c>
      <c r="R1611" s="16">
        <f t="shared" ca="1" si="334"/>
        <v>11.34</v>
      </c>
      <c r="S1611" s="14">
        <f t="shared" ca="1" si="335"/>
        <v>714241.06</v>
      </c>
      <c r="T1611" s="14">
        <f t="shared" ca="1" si="336"/>
        <v>6168731.0300000003</v>
      </c>
      <c r="U1611" s="14" t="str">
        <f t="shared" ca="1" si="337"/>
        <v>0A3F507E-1C59-32B8-E044-0003BA298018</v>
      </c>
    </row>
    <row r="1612" spans="1:21" s="14" customFormat="1" x14ac:dyDescent="0.25">
      <c r="A1612" s="14">
        <f t="shared" si="325"/>
        <v>1612</v>
      </c>
      <c r="B1612" s="14" t="str">
        <f t="shared" ca="1" si="326"/>
        <v>42B2A580-5B31-4D4C-8338-B8CF8E179053</v>
      </c>
      <c r="C1612" s="14" t="str">
        <f t="shared" ca="1" si="327"/>
        <v>Hyrdeengen</v>
      </c>
      <c r="D1612" s="14" t="str">
        <f t="shared" ca="1" si="328"/>
        <v>33</v>
      </c>
      <c r="E1612" s="14" t="str">
        <f t="shared" ca="1" si="329"/>
        <v>16eh</v>
      </c>
      <c r="F1612" s="1">
        <f t="shared" ca="1" si="330"/>
        <v>130</v>
      </c>
      <c r="G1612" s="1">
        <f t="shared" ca="1" si="331"/>
        <v>131</v>
      </c>
      <c r="H1612" s="1">
        <f t="shared" ca="1" si="332"/>
        <v>1978</v>
      </c>
      <c r="I1612" s="1" t="str">
        <f ca="1">INDEX(Relationstabel!$C$3:$K$10,MATCH(INDIRECT($A$1&amp;"J"&amp;A1612),Relationstabel!$A$3:$A$10,0),MATCH(IFERROR(VALUE(INDIRECT($A$1&amp;"K"&amp;A1612)),0),Relationstabel!$C$1:$K$1,0))</f>
        <v>Fjernvarme/ Blokvarme</v>
      </c>
      <c r="J1612" s="1" t="str">
        <f ca="1">INDEX(Anvendelseskode!B:B,MATCH($F1612,Anvendelseskode!$A:$A,0))</f>
        <v>Række-, kæde-, dobbelthus (lodret adskillelse mellem enhederne)</v>
      </c>
      <c r="K1612" s="1" t="str">
        <f ca="1">INDEX(Anvendelseskode!C:C,MATCH($F1612,Anvendelseskode!$A:$A,0))</f>
        <v>Række-, kæde og dobbelthuse</v>
      </c>
      <c r="L1612" s="1" t="str">
        <f ca="1">INDEX(Anvendelseskode!D:D,MATCH($F1612,Anvendelseskode!$A:$A,0))</f>
        <v>Private husholdninger</v>
      </c>
      <c r="M1612" s="1" t="str">
        <f ca="1">IFERROR(INDEX(SBi!$2:$2,MATCH(H1612,SBi!$1:$1,1)),SBi!$K$2)</f>
        <v>1973-1978</v>
      </c>
      <c r="N1612" s="1">
        <f ca="1">INDEX(SBi!$C$3:$K$28,MATCH(F1612,SBi!$B$3:$B$28,0),MATCH(M1612,SBi!$C$2:$K$2,0))</f>
        <v>112.6</v>
      </c>
      <c r="O1612" s="16">
        <f t="shared" ca="1" si="333"/>
        <v>14.750599999999999</v>
      </c>
      <c r="P1612" s="16" t="str">
        <f ca="1">IFERROR(INDEX(VpD!$2:$2,MATCH(H1612,VpD!$1:$1,1)),VpD!$I$2)</f>
        <v>1973-1978</v>
      </c>
      <c r="Q1612" s="1">
        <f ca="1">INDEX(VpD!$C$3:$I$27,MATCH(F1612,VpD!$B$3:$B$27,0),MATCH(P1612,VpD!$C$2:$I$2,0))</f>
        <v>98</v>
      </c>
      <c r="R1612" s="16">
        <f t="shared" ca="1" si="334"/>
        <v>12.837999999999999</v>
      </c>
      <c r="S1612" s="14">
        <f t="shared" ca="1" si="335"/>
        <v>711749.68</v>
      </c>
      <c r="T1612" s="14">
        <f t="shared" ca="1" si="336"/>
        <v>6172562.5499999998</v>
      </c>
      <c r="U1612" s="14" t="str">
        <f t="shared" ca="1" si="337"/>
        <v>0A3F507E-1961-32B8-E044-0003BA298018</v>
      </c>
    </row>
    <row r="1613" spans="1:21" s="14" customFormat="1" x14ac:dyDescent="0.25">
      <c r="A1613" s="14">
        <f t="shared" si="325"/>
        <v>1613</v>
      </c>
      <c r="B1613" s="14" t="str">
        <f t="shared" ca="1" si="326"/>
        <v>AE308F21-DB8E-4DFF-9E67-81C7A2420DC7</v>
      </c>
      <c r="C1613" s="14" t="str">
        <f t="shared" ca="1" si="327"/>
        <v>Hyttekrogen</v>
      </c>
      <c r="D1613" s="14" t="str">
        <f t="shared" ca="1" si="328"/>
        <v>29</v>
      </c>
      <c r="E1613" s="14" t="str">
        <f t="shared" ca="1" si="329"/>
        <v>24cm</v>
      </c>
      <c r="F1613" s="1">
        <f t="shared" ca="1" si="330"/>
        <v>120</v>
      </c>
      <c r="G1613" s="1">
        <f t="shared" ca="1" si="331"/>
        <v>122</v>
      </c>
      <c r="H1613" s="1">
        <f t="shared" ca="1" si="332"/>
        <v>1971</v>
      </c>
      <c r="I1613" s="1" t="str">
        <f ca="1">INDEX(Relationstabel!$C$3:$K$10,MATCH(INDIRECT($A$1&amp;"J"&amp;A1613),Relationstabel!$A$3:$A$10,0),MATCH(IFERROR(VALUE(INDIRECT($A$1&amp;"K"&amp;A1613)),0),Relationstabel!$C$1:$K$1,0))</f>
        <v>Naturgas</v>
      </c>
      <c r="J1613" s="1" t="str">
        <f ca="1">INDEX(Anvendelseskode!B:B,MATCH($F1613,Anvendelseskode!$A:$A,0))</f>
        <v>Fritliggende enfamilieshus (parcelhus)</v>
      </c>
      <c r="K1613" s="1" t="str">
        <f ca="1">INDEX(Anvendelseskode!C:C,MATCH($F1613,Anvendelseskode!$A:$A,0))</f>
        <v>Parcelhuse</v>
      </c>
      <c r="L1613" s="1" t="str">
        <f ca="1">INDEX(Anvendelseskode!D:D,MATCH($F1613,Anvendelseskode!$A:$A,0))</f>
        <v>Private husholdninger</v>
      </c>
      <c r="M1613" s="1" t="str">
        <f ca="1">IFERROR(INDEX(SBi!$2:$2,MATCH(H1613,SBi!$1:$1,1)),SBi!$K$2)</f>
        <v>1961-1972</v>
      </c>
      <c r="N1613" s="1">
        <f ca="1">INDEX(SBi!$C$3:$K$28,MATCH(F1613,SBi!$B$3:$B$28,0),MATCH(M1613,SBi!$C$2:$K$2,0))</f>
        <v>134.30000000000001</v>
      </c>
      <c r="O1613" s="16">
        <f t="shared" ca="1" si="333"/>
        <v>16.384600000000002</v>
      </c>
      <c r="P1613" s="16" t="str">
        <f ca="1">IFERROR(INDEX(VpD!$2:$2,MATCH(H1613,VpD!$1:$1,1)),VpD!$I$2)</f>
        <v>1961-1972</v>
      </c>
      <c r="Q1613" s="1">
        <f ca="1">INDEX(VpD!$C$3:$I$27,MATCH(F1613,VpD!$B$3:$B$27,0),MATCH(P1613,VpD!$C$2:$I$2,0))</f>
        <v>143</v>
      </c>
      <c r="R1613" s="16">
        <f t="shared" ca="1" si="334"/>
        <v>17.446000000000002</v>
      </c>
      <c r="S1613" s="14">
        <f t="shared" ca="1" si="335"/>
        <v>714101.64</v>
      </c>
      <c r="T1613" s="14">
        <f t="shared" ca="1" si="336"/>
        <v>6169168.0700000003</v>
      </c>
      <c r="U1613" s="14" t="str">
        <f t="shared" ca="1" si="337"/>
        <v>0A3F507E-1A61-32B8-E044-0003BA298018</v>
      </c>
    </row>
    <row r="1614" spans="1:21" s="14" customFormat="1" x14ac:dyDescent="0.25">
      <c r="A1614" s="14">
        <f t="shared" si="325"/>
        <v>1614</v>
      </c>
      <c r="B1614" s="14" t="str">
        <f t="shared" ca="1" si="326"/>
        <v>AC7C58BC-A601-4535-958E-1B6434B5B27A</v>
      </c>
      <c r="C1614" s="14" t="str">
        <f t="shared" ca="1" si="327"/>
        <v>Liljeparken</v>
      </c>
      <c r="D1614" s="14" t="str">
        <f t="shared" ca="1" si="328"/>
        <v>3</v>
      </c>
      <c r="E1614" s="14" t="str">
        <f t="shared" ca="1" si="329"/>
        <v>27g</v>
      </c>
      <c r="F1614" s="1">
        <f t="shared" ca="1" si="330"/>
        <v>140</v>
      </c>
      <c r="G1614" s="1">
        <f t="shared" ca="1" si="331"/>
        <v>468</v>
      </c>
      <c r="H1614" s="1">
        <f t="shared" ca="1" si="332"/>
        <v>1992</v>
      </c>
      <c r="I1614" s="1" t="str">
        <f ca="1">INDEX(Relationstabel!$C$3:$K$10,MATCH(INDIRECT($A$1&amp;"J"&amp;A1614),Relationstabel!$A$3:$A$10,0),MATCH(IFERROR(VALUE(INDIRECT($A$1&amp;"K"&amp;A1614)),0),Relationstabel!$C$1:$K$1,0))</f>
        <v>Fjernvarme/ Blokvarme</v>
      </c>
      <c r="J1614" s="1" t="str">
        <f ca="1">INDEX(Anvendelseskode!B:B,MATCH($F1614,Anvendelseskode!$A:$A,0))</f>
        <v>Etageboligbebyggelse</v>
      </c>
      <c r="K1614" s="1" t="str">
        <f ca="1">INDEX(Anvendelseskode!C:C,MATCH($F1614,Anvendelseskode!$A:$A,0))</f>
        <v>Etageboligbebyggelse</v>
      </c>
      <c r="L1614" s="1" t="str">
        <f ca="1">INDEX(Anvendelseskode!D:D,MATCH($F1614,Anvendelseskode!$A:$A,0))</f>
        <v>Private husholdninger</v>
      </c>
      <c r="M1614" s="1" t="str">
        <f ca="1">IFERROR(INDEX(SBi!$2:$2,MATCH(H1614,SBi!$1:$1,1)),SBi!$K$2)</f>
        <v>1979-1998</v>
      </c>
      <c r="N1614" s="1">
        <f ca="1">INDEX(SBi!$C$3:$K$28,MATCH(F1614,SBi!$B$3:$B$28,0),MATCH(M1614,SBi!$C$2:$K$2,0))</f>
        <v>108.5</v>
      </c>
      <c r="O1614" s="16">
        <f t="shared" ca="1" si="333"/>
        <v>50.777999999999999</v>
      </c>
      <c r="P1614" s="16" t="str">
        <f ca="1">IFERROR(INDEX(VpD!$2:$2,MATCH(H1614,VpD!$1:$1,1)),VpD!$I$2)</f>
        <v>1979-1998</v>
      </c>
      <c r="Q1614" s="1">
        <f ca="1">INDEX(VpD!$C$3:$I$27,MATCH(F1614,VpD!$B$3:$B$27,0),MATCH(P1614,VpD!$C$2:$I$2,0))</f>
        <v>80</v>
      </c>
      <c r="R1614" s="16">
        <f t="shared" ca="1" si="334"/>
        <v>37.44</v>
      </c>
      <c r="S1614" s="14">
        <f t="shared" ca="1" si="335"/>
        <v>711607.38</v>
      </c>
      <c r="T1614" s="14">
        <f t="shared" ca="1" si="336"/>
        <v>6172580.0999999996</v>
      </c>
      <c r="U1614" s="14" t="str">
        <f t="shared" ca="1" si="337"/>
        <v>0A3F507E-1C61-32B8-E044-0003BA298018</v>
      </c>
    </row>
    <row r="1615" spans="1:21" s="14" customFormat="1" x14ac:dyDescent="0.25">
      <c r="A1615" s="14">
        <f t="shared" si="325"/>
        <v>1615</v>
      </c>
      <c r="B1615" s="14" t="str">
        <f t="shared" ca="1" si="326"/>
        <v>3569E52B-DB57-4D12-8394-3F5BCBCC7F21</v>
      </c>
      <c r="C1615" s="14" t="str">
        <f t="shared" ca="1" si="327"/>
        <v>Havbovej</v>
      </c>
      <c r="D1615" s="14" t="str">
        <f t="shared" ca="1" si="328"/>
        <v>19</v>
      </c>
      <c r="E1615" s="14" t="str">
        <f t="shared" ca="1" si="329"/>
        <v>6bm</v>
      </c>
      <c r="F1615" s="1">
        <f t="shared" ca="1" si="330"/>
        <v>120</v>
      </c>
      <c r="G1615" s="1">
        <f t="shared" ca="1" si="331"/>
        <v>150</v>
      </c>
      <c r="H1615" s="1">
        <f t="shared" ca="1" si="332"/>
        <v>1992</v>
      </c>
      <c r="I1615" s="1" t="str">
        <f ca="1">INDEX(Relationstabel!$C$3:$K$10,MATCH(INDIRECT($A$1&amp;"J"&amp;A1615),Relationstabel!$A$3:$A$10,0),MATCH(IFERROR(VALUE(INDIRECT($A$1&amp;"K"&amp;A1615)),0),Relationstabel!$C$1:$K$1,0))</f>
        <v>Elvarme</v>
      </c>
      <c r="J1615" s="1" t="str">
        <f ca="1">INDEX(Anvendelseskode!B:B,MATCH($F1615,Anvendelseskode!$A:$A,0))</f>
        <v>Fritliggende enfamilieshus (parcelhus)</v>
      </c>
      <c r="K1615" s="1" t="str">
        <f ca="1">INDEX(Anvendelseskode!C:C,MATCH($F1615,Anvendelseskode!$A:$A,0))</f>
        <v>Parcelhuse</v>
      </c>
      <c r="L1615" s="1" t="str">
        <f ca="1">INDEX(Anvendelseskode!D:D,MATCH($F1615,Anvendelseskode!$A:$A,0))</f>
        <v>Private husholdninger</v>
      </c>
      <c r="M1615" s="1" t="str">
        <f ca="1">IFERROR(INDEX(SBi!$2:$2,MATCH(H1615,SBi!$1:$1,1)),SBi!$K$2)</f>
        <v>1979-1998</v>
      </c>
      <c r="N1615" s="1">
        <f ca="1">INDEX(SBi!$C$3:$K$28,MATCH(F1615,SBi!$B$3:$B$28,0),MATCH(M1615,SBi!$C$2:$K$2,0))</f>
        <v>105.4</v>
      </c>
      <c r="O1615" s="16">
        <f t="shared" ca="1" si="333"/>
        <v>15.81</v>
      </c>
      <c r="P1615" s="16" t="str">
        <f ca="1">IFERROR(INDEX(VpD!$2:$2,MATCH(H1615,VpD!$1:$1,1)),VpD!$I$2)</f>
        <v>1979-1998</v>
      </c>
      <c r="Q1615" s="1">
        <f ca="1">INDEX(VpD!$C$3:$I$27,MATCH(F1615,VpD!$B$3:$B$27,0),MATCH(P1615,VpD!$C$2:$I$2,0))</f>
        <v>90</v>
      </c>
      <c r="R1615" s="16">
        <f t="shared" ca="1" si="334"/>
        <v>13.5</v>
      </c>
      <c r="S1615" s="14">
        <f t="shared" ca="1" si="335"/>
        <v>713332.33</v>
      </c>
      <c r="T1615" s="14">
        <f t="shared" ca="1" si="336"/>
        <v>6168623.0599999996</v>
      </c>
      <c r="U1615" s="14" t="str">
        <f t="shared" ca="1" si="337"/>
        <v>0A3F507E-1862-32B8-E044-0003BA298018</v>
      </c>
    </row>
    <row r="1616" spans="1:21" s="14" customFormat="1" x14ac:dyDescent="0.25">
      <c r="A1616" s="14">
        <f t="shared" si="325"/>
        <v>1616</v>
      </c>
      <c r="B1616" s="14" t="str">
        <f t="shared" ca="1" si="326"/>
        <v>DB64D0BB-4D3F-41B9-B3D4-2C6D30647669</v>
      </c>
      <c r="C1616" s="14" t="str">
        <f t="shared" ca="1" si="327"/>
        <v>Pilehavevænge</v>
      </c>
      <c r="D1616" s="14" t="str">
        <f t="shared" ca="1" si="328"/>
        <v>96</v>
      </c>
      <c r="E1616" s="14" t="str">
        <f t="shared" ca="1" si="329"/>
        <v>10bi</v>
      </c>
      <c r="F1616" s="1">
        <f t="shared" ca="1" si="330"/>
        <v>120</v>
      </c>
      <c r="G1616" s="1">
        <f t="shared" ca="1" si="331"/>
        <v>119</v>
      </c>
      <c r="H1616" s="1">
        <f t="shared" ca="1" si="332"/>
        <v>1966</v>
      </c>
      <c r="I1616" s="1" t="str">
        <f ca="1">INDEX(Relationstabel!$C$3:$K$10,MATCH(INDIRECT($A$1&amp;"J"&amp;A1616),Relationstabel!$A$3:$A$10,0),MATCH(IFERROR(VALUE(INDIRECT($A$1&amp;"K"&amp;A1616)),0),Relationstabel!$C$1:$K$1,0))</f>
        <v>Fjernvarme/ Blokvarme</v>
      </c>
      <c r="J1616" s="1" t="str">
        <f ca="1">INDEX(Anvendelseskode!B:B,MATCH($F1616,Anvendelseskode!$A:$A,0))</f>
        <v>Fritliggende enfamilieshus (parcelhus)</v>
      </c>
      <c r="K1616" s="1" t="str">
        <f ca="1">INDEX(Anvendelseskode!C:C,MATCH($F1616,Anvendelseskode!$A:$A,0))</f>
        <v>Parcelhuse</v>
      </c>
      <c r="L1616" s="1" t="str">
        <f ca="1">INDEX(Anvendelseskode!D:D,MATCH($F1616,Anvendelseskode!$A:$A,0))</f>
        <v>Private husholdninger</v>
      </c>
      <c r="M1616" s="1" t="str">
        <f ca="1">IFERROR(INDEX(SBi!$2:$2,MATCH(H1616,SBi!$1:$1,1)),SBi!$K$2)</f>
        <v>1961-1972</v>
      </c>
      <c r="N1616" s="1">
        <f ca="1">INDEX(SBi!$C$3:$K$28,MATCH(F1616,SBi!$B$3:$B$28,0),MATCH(M1616,SBi!$C$2:$K$2,0))</f>
        <v>134.30000000000001</v>
      </c>
      <c r="O1616" s="16">
        <f t="shared" ca="1" si="333"/>
        <v>15.9817</v>
      </c>
      <c r="P1616" s="16" t="str">
        <f ca="1">IFERROR(INDEX(VpD!$2:$2,MATCH(H1616,VpD!$1:$1,1)),VpD!$I$2)</f>
        <v>1961-1972</v>
      </c>
      <c r="Q1616" s="1">
        <f ca="1">INDEX(VpD!$C$3:$I$27,MATCH(F1616,VpD!$B$3:$B$27,0),MATCH(P1616,VpD!$C$2:$I$2,0))</f>
        <v>143</v>
      </c>
      <c r="R1616" s="16">
        <f t="shared" ca="1" si="334"/>
        <v>17.016999999999999</v>
      </c>
      <c r="S1616" s="14">
        <f t="shared" ca="1" si="335"/>
        <v>711221.86</v>
      </c>
      <c r="T1616" s="14">
        <f t="shared" ca="1" si="336"/>
        <v>6171812.4699999997</v>
      </c>
      <c r="U1616" s="14" t="str">
        <f t="shared" ca="1" si="337"/>
        <v>0A3F507E-1F62-32B8-E044-0003BA298018</v>
      </c>
    </row>
    <row r="1617" spans="1:21" s="14" customFormat="1" x14ac:dyDescent="0.25">
      <c r="A1617" s="14">
        <f t="shared" si="325"/>
        <v>1617</v>
      </c>
      <c r="B1617" s="14" t="str">
        <f t="shared" ca="1" si="326"/>
        <v>488D0F5A-4028-4A87-9570-46530FDF516F</v>
      </c>
      <c r="C1617" s="14" t="str">
        <f t="shared" ca="1" si="327"/>
        <v>Torbenfeldvej</v>
      </c>
      <c r="D1617" s="14" t="str">
        <f t="shared" ca="1" si="328"/>
        <v>10</v>
      </c>
      <c r="E1617" s="14" t="str">
        <f t="shared" ca="1" si="329"/>
        <v>7cv</v>
      </c>
      <c r="F1617" s="1">
        <f t="shared" ca="1" si="330"/>
        <v>120</v>
      </c>
      <c r="G1617" s="1">
        <f t="shared" ca="1" si="331"/>
        <v>147</v>
      </c>
      <c r="H1617" s="1">
        <f t="shared" ca="1" si="332"/>
        <v>1981</v>
      </c>
      <c r="I1617" s="1" t="str">
        <f ca="1">INDEX(Relationstabel!$C$3:$K$10,MATCH(INDIRECT($A$1&amp;"J"&amp;A1617),Relationstabel!$A$3:$A$10,0),MATCH(IFERROR(VALUE(INDIRECT($A$1&amp;"K"&amp;A1617)),0),Relationstabel!$C$1:$K$1,0))</f>
        <v>Naturgas</v>
      </c>
      <c r="J1617" s="1" t="str">
        <f ca="1">INDEX(Anvendelseskode!B:B,MATCH($F1617,Anvendelseskode!$A:$A,0))</f>
        <v>Fritliggende enfamilieshus (parcelhus)</v>
      </c>
      <c r="K1617" s="1" t="str">
        <f ca="1">INDEX(Anvendelseskode!C:C,MATCH($F1617,Anvendelseskode!$A:$A,0))</f>
        <v>Parcelhuse</v>
      </c>
      <c r="L1617" s="1" t="str">
        <f ca="1">INDEX(Anvendelseskode!D:D,MATCH($F1617,Anvendelseskode!$A:$A,0))</f>
        <v>Private husholdninger</v>
      </c>
      <c r="M1617" s="1" t="str">
        <f ca="1">IFERROR(INDEX(SBi!$2:$2,MATCH(H1617,SBi!$1:$1,1)),SBi!$K$2)</f>
        <v>1979-1998</v>
      </c>
      <c r="N1617" s="1">
        <f ca="1">INDEX(SBi!$C$3:$K$28,MATCH(F1617,SBi!$B$3:$B$28,0),MATCH(M1617,SBi!$C$2:$K$2,0))</f>
        <v>105.4</v>
      </c>
      <c r="O1617" s="16">
        <f t="shared" ca="1" si="333"/>
        <v>15.4938</v>
      </c>
      <c r="P1617" s="16" t="str">
        <f ca="1">IFERROR(INDEX(VpD!$2:$2,MATCH(H1617,VpD!$1:$1,1)),VpD!$I$2)</f>
        <v>1979-1998</v>
      </c>
      <c r="Q1617" s="1">
        <f ca="1">INDEX(VpD!$C$3:$I$27,MATCH(F1617,VpD!$B$3:$B$27,0),MATCH(P1617,VpD!$C$2:$I$2,0))</f>
        <v>90</v>
      </c>
      <c r="R1617" s="16">
        <f t="shared" ca="1" si="334"/>
        <v>13.23</v>
      </c>
      <c r="S1617" s="14">
        <f t="shared" ca="1" si="335"/>
        <v>712248.91</v>
      </c>
      <c r="T1617" s="14">
        <f t="shared" ca="1" si="336"/>
        <v>6169422.4000000004</v>
      </c>
      <c r="U1617" s="14" t="str">
        <f t="shared" ca="1" si="337"/>
        <v>0A3F507E-2362-32B8-E044-0003BA298018</v>
      </c>
    </row>
    <row r="1618" spans="1:21" s="14" customFormat="1" x14ac:dyDescent="0.25">
      <c r="A1618" s="14">
        <f t="shared" si="325"/>
        <v>1618</v>
      </c>
      <c r="B1618" s="14" t="str">
        <f t="shared" ca="1" si="326"/>
        <v>0D585404-2229-4861-BFE8-D88A88ED00AD</v>
      </c>
      <c r="C1618" s="14" t="str">
        <f t="shared" ca="1" si="327"/>
        <v>Torbenfeldvej</v>
      </c>
      <c r="D1618" s="14" t="str">
        <f t="shared" ca="1" si="328"/>
        <v>10</v>
      </c>
      <c r="E1618" s="14" t="str">
        <f t="shared" ca="1" si="329"/>
        <v>7cv</v>
      </c>
      <c r="F1618" s="1">
        <f t="shared" ca="1" si="330"/>
        <v>220</v>
      </c>
      <c r="G1618" s="1">
        <f t="shared" ca="1" si="331"/>
        <v>360</v>
      </c>
      <c r="H1618" s="1">
        <f t="shared" ca="1" si="332"/>
        <v>1967</v>
      </c>
      <c r="I1618" s="1" t="str">
        <f ca="1">INDEX(Relationstabel!$C$3:$K$10,MATCH(INDIRECT($A$1&amp;"J"&amp;A1618),Relationstabel!$A$3:$A$10,0),MATCH(IFERROR(VALUE(INDIRECT($A$1&amp;"K"&amp;A1618)),0),Relationstabel!$C$1:$K$1,0))</f>
        <v>Naturgas</v>
      </c>
      <c r="J1618" s="1" t="str">
        <f ca="1">INDEX(Anvendelseskode!B:B,MATCH($F1618,Anvendelseskode!$A:$A,0))</f>
        <v>Bygning til erhvervsmæssig produktion vedrørende industri, håndværk m.v. (fabrik, værksted o.lign.)</v>
      </c>
      <c r="K1618" s="1" t="str">
        <f ca="1">INDEX(Anvendelseskode!C:C,MATCH($F1618,Anvendelseskode!$A:$A,0))</f>
        <v>Fabrikker, værksteder o.l.</v>
      </c>
      <c r="L1618" s="1" t="str">
        <f ca="1">INDEX(Anvendelseskode!D:D,MATCH($F1618,Anvendelseskode!$A:$A,0))</f>
        <v>Industri</v>
      </c>
      <c r="M1618" s="1" t="str">
        <f ca="1">IFERROR(INDEX(SBi!$2:$2,MATCH(H1618,SBi!$1:$1,1)),SBi!$K$2)</f>
        <v>1961-1972</v>
      </c>
      <c r="N1618" s="1">
        <f ca="1">INDEX(SBi!$C$3:$K$28,MATCH(F1618,SBi!$B$3:$B$28,0),MATCH(M1618,SBi!$C$2:$K$2,0))</f>
        <v>97</v>
      </c>
      <c r="O1618" s="16">
        <f t="shared" ca="1" si="333"/>
        <v>34.92</v>
      </c>
      <c r="P1618" s="16" t="str">
        <f ca="1">IFERROR(INDEX(VpD!$2:$2,MATCH(H1618,VpD!$1:$1,1)),VpD!$I$2)</f>
        <v>1961-1972</v>
      </c>
      <c r="Q1618" s="1">
        <f ca="1">INDEX(VpD!$C$3:$I$27,MATCH(F1618,VpD!$B$3:$B$27,0),MATCH(P1618,VpD!$C$2:$I$2,0))</f>
        <v>97</v>
      </c>
      <c r="R1618" s="16">
        <f t="shared" ca="1" si="334"/>
        <v>34.92</v>
      </c>
      <c r="S1618" s="14">
        <f t="shared" ca="1" si="335"/>
        <v>712248.91</v>
      </c>
      <c r="T1618" s="14">
        <f t="shared" ca="1" si="336"/>
        <v>6169422.4000000004</v>
      </c>
      <c r="U1618" s="14" t="str">
        <f t="shared" ca="1" si="337"/>
        <v>0A3F507E-2362-32B8-E044-0003BA298018</v>
      </c>
    </row>
    <row r="1619" spans="1:21" s="14" customFormat="1" x14ac:dyDescent="0.25">
      <c r="A1619" s="14">
        <f t="shared" si="325"/>
        <v>1619</v>
      </c>
      <c r="B1619" s="14" t="str">
        <f t="shared" ca="1" si="326"/>
        <v>29D8AFFB-E670-409C-AEAB-EDD3D5B14A5F</v>
      </c>
      <c r="C1619" s="14" t="str">
        <f t="shared" ca="1" si="327"/>
        <v>Torbenfeldvej</v>
      </c>
      <c r="D1619" s="14" t="str">
        <f t="shared" ca="1" si="328"/>
        <v>10</v>
      </c>
      <c r="E1619" s="14" t="str">
        <f t="shared" ca="1" si="329"/>
        <v>7cv</v>
      </c>
      <c r="F1619" s="1">
        <f t="shared" ca="1" si="330"/>
        <v>220</v>
      </c>
      <c r="G1619" s="1">
        <f t="shared" ca="1" si="331"/>
        <v>108</v>
      </c>
      <c r="H1619" s="1">
        <f t="shared" ca="1" si="332"/>
        <v>1969</v>
      </c>
      <c r="I1619" s="1" t="str">
        <f ca="1">INDEX(Relationstabel!$C$3:$K$10,MATCH(INDIRECT($A$1&amp;"J"&amp;A1619),Relationstabel!$A$3:$A$10,0),MATCH(IFERROR(VALUE(INDIRECT($A$1&amp;"K"&amp;A1619)),0),Relationstabel!$C$1:$K$1,0))</f>
        <v>Olie</v>
      </c>
      <c r="J1619" s="1" t="str">
        <f ca="1">INDEX(Anvendelseskode!B:B,MATCH($F1619,Anvendelseskode!$A:$A,0))</f>
        <v>Bygning til erhvervsmæssig produktion vedrørende industri, håndværk m.v. (fabrik, værksted o.lign.)</v>
      </c>
      <c r="K1619" s="1" t="str">
        <f ca="1">INDEX(Anvendelseskode!C:C,MATCH($F1619,Anvendelseskode!$A:$A,0))</f>
        <v>Fabrikker, værksteder o.l.</v>
      </c>
      <c r="L1619" s="1" t="str">
        <f ca="1">INDEX(Anvendelseskode!D:D,MATCH($F1619,Anvendelseskode!$A:$A,0))</f>
        <v>Industri</v>
      </c>
      <c r="M1619" s="1" t="str">
        <f ca="1">IFERROR(INDEX(SBi!$2:$2,MATCH(H1619,SBi!$1:$1,1)),SBi!$K$2)</f>
        <v>1961-1972</v>
      </c>
      <c r="N1619" s="1">
        <f ca="1">INDEX(SBi!$C$3:$K$28,MATCH(F1619,SBi!$B$3:$B$28,0),MATCH(M1619,SBi!$C$2:$K$2,0))</f>
        <v>97</v>
      </c>
      <c r="O1619" s="16">
        <f t="shared" ca="1" si="333"/>
        <v>10.476000000000001</v>
      </c>
      <c r="P1619" s="16" t="str">
        <f ca="1">IFERROR(INDEX(VpD!$2:$2,MATCH(H1619,VpD!$1:$1,1)),VpD!$I$2)</f>
        <v>1961-1972</v>
      </c>
      <c r="Q1619" s="1">
        <f ca="1">INDEX(VpD!$C$3:$I$27,MATCH(F1619,VpD!$B$3:$B$27,0),MATCH(P1619,VpD!$C$2:$I$2,0))</f>
        <v>97</v>
      </c>
      <c r="R1619" s="16">
        <f t="shared" ca="1" si="334"/>
        <v>10.476000000000001</v>
      </c>
      <c r="S1619" s="14">
        <f t="shared" ca="1" si="335"/>
        <v>712248.91</v>
      </c>
      <c r="T1619" s="14">
        <f t="shared" ca="1" si="336"/>
        <v>6169422.4000000004</v>
      </c>
      <c r="U1619" s="14" t="str">
        <f t="shared" ca="1" si="337"/>
        <v>0A3F507E-2362-32B8-E044-0003BA298018</v>
      </c>
    </row>
    <row r="1620" spans="1:21" s="14" customFormat="1" x14ac:dyDescent="0.25">
      <c r="A1620" s="14">
        <f t="shared" si="325"/>
        <v>1620</v>
      </c>
      <c r="B1620" s="14" t="str">
        <f t="shared" ca="1" si="326"/>
        <v>7597A1DC-BE3B-4B3C-BE18-0A9EAA71DD11</v>
      </c>
      <c r="C1620" s="14" t="str">
        <f t="shared" ca="1" si="327"/>
        <v>Rendsagervej</v>
      </c>
      <c r="D1620" s="14" t="str">
        <f t="shared" ca="1" si="328"/>
        <v>261</v>
      </c>
      <c r="E1620" s="14" t="str">
        <f t="shared" ca="1" si="329"/>
        <v>9ko</v>
      </c>
      <c r="F1620" s="1">
        <f t="shared" ca="1" si="330"/>
        <v>120</v>
      </c>
      <c r="G1620" s="1">
        <f t="shared" ca="1" si="331"/>
        <v>109</v>
      </c>
      <c r="H1620" s="1">
        <f t="shared" ca="1" si="332"/>
        <v>1973</v>
      </c>
      <c r="I1620" s="1" t="str">
        <f ca="1">INDEX(Relationstabel!$C$3:$K$10,MATCH(INDIRECT($A$1&amp;"J"&amp;A1620),Relationstabel!$A$3:$A$10,0),MATCH(IFERROR(VALUE(INDIRECT($A$1&amp;"K"&amp;A1620)),0),Relationstabel!$C$1:$K$1,0))</f>
        <v>Naturgas</v>
      </c>
      <c r="J1620" s="1" t="str">
        <f ca="1">INDEX(Anvendelseskode!B:B,MATCH($F1620,Anvendelseskode!$A:$A,0))</f>
        <v>Fritliggende enfamilieshus (parcelhus)</v>
      </c>
      <c r="K1620" s="1" t="str">
        <f ca="1">INDEX(Anvendelseskode!C:C,MATCH($F1620,Anvendelseskode!$A:$A,0))</f>
        <v>Parcelhuse</v>
      </c>
      <c r="L1620" s="1" t="str">
        <f ca="1">INDEX(Anvendelseskode!D:D,MATCH($F1620,Anvendelseskode!$A:$A,0))</f>
        <v>Private husholdninger</v>
      </c>
      <c r="M1620" s="1" t="str">
        <f ca="1">IFERROR(INDEX(SBi!$2:$2,MATCH(H1620,SBi!$1:$1,1)),SBi!$K$2)</f>
        <v>1973-1978</v>
      </c>
      <c r="N1620" s="1">
        <f ca="1">INDEX(SBi!$C$3:$K$28,MATCH(F1620,SBi!$B$3:$B$28,0),MATCH(M1620,SBi!$C$2:$K$2,0))</f>
        <v>119.8</v>
      </c>
      <c r="O1620" s="16">
        <f t="shared" ca="1" si="333"/>
        <v>13.058199999999999</v>
      </c>
      <c r="P1620" s="16" t="str">
        <f ca="1">IFERROR(INDEX(VpD!$2:$2,MATCH(H1620,VpD!$1:$1,1)),VpD!$I$2)</f>
        <v>1973-1978</v>
      </c>
      <c r="Q1620" s="1">
        <f ca="1">INDEX(VpD!$C$3:$I$27,MATCH(F1620,VpD!$B$3:$B$27,0),MATCH(P1620,VpD!$C$2:$I$2,0))</f>
        <v>117</v>
      </c>
      <c r="R1620" s="16">
        <f t="shared" ca="1" si="334"/>
        <v>12.753</v>
      </c>
      <c r="S1620" s="14">
        <f t="shared" ca="1" si="335"/>
        <v>710664.61</v>
      </c>
      <c r="T1620" s="14">
        <f t="shared" ca="1" si="336"/>
        <v>6171965.1200000001</v>
      </c>
      <c r="U1620" s="14" t="str">
        <f t="shared" ca="1" si="337"/>
        <v>0A3F507E-2054-32B8-E044-0003BA298018</v>
      </c>
    </row>
    <row r="1621" spans="1:21" s="14" customFormat="1" x14ac:dyDescent="0.25">
      <c r="A1621" s="14">
        <f t="shared" si="325"/>
        <v>1621</v>
      </c>
      <c r="B1621" s="14" t="str">
        <f t="shared" ca="1" si="326"/>
        <v>1985F255-22C3-402F-8370-1BC20D91A590</v>
      </c>
      <c r="C1621" s="14" t="str">
        <f t="shared" ca="1" si="327"/>
        <v>Bjørnebo</v>
      </c>
      <c r="D1621" s="14" t="str">
        <f t="shared" ca="1" si="328"/>
        <v>44</v>
      </c>
      <c r="E1621" s="14" t="str">
        <f t="shared" ca="1" si="329"/>
        <v>6op</v>
      </c>
      <c r="F1621" s="1">
        <f t="shared" ca="1" si="330"/>
        <v>130</v>
      </c>
      <c r="G1621" s="1">
        <f t="shared" ca="1" si="331"/>
        <v>104</v>
      </c>
      <c r="H1621" s="1">
        <f t="shared" ca="1" si="332"/>
        <v>1977</v>
      </c>
      <c r="I1621" s="1" t="str">
        <f ca="1">INDEX(Relationstabel!$C$3:$K$10,MATCH(INDIRECT($A$1&amp;"J"&amp;A1621),Relationstabel!$A$3:$A$10,0),MATCH(IFERROR(VALUE(INDIRECT($A$1&amp;"K"&amp;A1621)),0),Relationstabel!$C$1:$K$1,0))</f>
        <v>Fjernvarme/ Blokvarme</v>
      </c>
      <c r="J1621" s="1" t="str">
        <f ca="1">INDEX(Anvendelseskode!B:B,MATCH($F1621,Anvendelseskode!$A:$A,0))</f>
        <v>Række-, kæde-, dobbelthus (lodret adskillelse mellem enhederne)</v>
      </c>
      <c r="K1621" s="1" t="str">
        <f ca="1">INDEX(Anvendelseskode!C:C,MATCH($F1621,Anvendelseskode!$A:$A,0))</f>
        <v>Række-, kæde og dobbelthuse</v>
      </c>
      <c r="L1621" s="1" t="str">
        <f ca="1">INDEX(Anvendelseskode!D:D,MATCH($F1621,Anvendelseskode!$A:$A,0))</f>
        <v>Private husholdninger</v>
      </c>
      <c r="M1621" s="1" t="str">
        <f ca="1">IFERROR(INDEX(SBi!$2:$2,MATCH(H1621,SBi!$1:$1,1)),SBi!$K$2)</f>
        <v>1973-1978</v>
      </c>
      <c r="N1621" s="1">
        <f ca="1">INDEX(SBi!$C$3:$K$28,MATCH(F1621,SBi!$B$3:$B$28,0),MATCH(M1621,SBi!$C$2:$K$2,0))</f>
        <v>112.6</v>
      </c>
      <c r="O1621" s="16">
        <f t="shared" ca="1" si="333"/>
        <v>11.7104</v>
      </c>
      <c r="P1621" s="16" t="str">
        <f ca="1">IFERROR(INDEX(VpD!$2:$2,MATCH(H1621,VpD!$1:$1,1)),VpD!$I$2)</f>
        <v>1973-1978</v>
      </c>
      <c r="Q1621" s="1">
        <f ca="1">INDEX(VpD!$C$3:$I$27,MATCH(F1621,VpD!$B$3:$B$27,0),MATCH(P1621,VpD!$C$2:$I$2,0))</f>
        <v>98</v>
      </c>
      <c r="R1621" s="16">
        <f t="shared" ca="1" si="334"/>
        <v>10.192</v>
      </c>
      <c r="S1621" s="14">
        <f t="shared" ca="1" si="335"/>
        <v>713556.83</v>
      </c>
      <c r="T1621" s="14">
        <f t="shared" ca="1" si="336"/>
        <v>6169553.9000000004</v>
      </c>
      <c r="U1621" s="14" t="str">
        <f t="shared" ca="1" si="337"/>
        <v>0A3F507E-1563-32B8-E044-0003BA298018</v>
      </c>
    </row>
    <row r="1622" spans="1:21" s="14" customFormat="1" x14ac:dyDescent="0.25">
      <c r="A1622" s="14">
        <f t="shared" si="325"/>
        <v>1622</v>
      </c>
      <c r="B1622" s="14" t="str">
        <f t="shared" ca="1" si="326"/>
        <v>FB837468-6376-48FF-83FB-71972C229759</v>
      </c>
      <c r="C1622" s="14" t="str">
        <f t="shared" ca="1" si="327"/>
        <v>Egernbo</v>
      </c>
      <c r="D1622" s="14" t="str">
        <f t="shared" ca="1" si="328"/>
        <v>10</v>
      </c>
      <c r="E1622" s="14" t="str">
        <f t="shared" ca="1" si="329"/>
        <v>6qn</v>
      </c>
      <c r="F1622" s="1">
        <f t="shared" ca="1" si="330"/>
        <v>130</v>
      </c>
      <c r="G1622" s="1">
        <f t="shared" ca="1" si="331"/>
        <v>102</v>
      </c>
      <c r="H1622" s="1">
        <f t="shared" ca="1" si="332"/>
        <v>1977</v>
      </c>
      <c r="I1622" s="1" t="str">
        <f ca="1">INDEX(Relationstabel!$C$3:$K$10,MATCH(INDIRECT($A$1&amp;"J"&amp;A1622),Relationstabel!$A$3:$A$10,0),MATCH(IFERROR(VALUE(INDIRECT($A$1&amp;"K"&amp;A1622)),0),Relationstabel!$C$1:$K$1,0))</f>
        <v>Fjernvarme/ Blokvarme</v>
      </c>
      <c r="J1622" s="1" t="str">
        <f ca="1">INDEX(Anvendelseskode!B:B,MATCH($F1622,Anvendelseskode!$A:$A,0))</f>
        <v>Række-, kæde-, dobbelthus (lodret adskillelse mellem enhederne)</v>
      </c>
      <c r="K1622" s="1" t="str">
        <f ca="1">INDEX(Anvendelseskode!C:C,MATCH($F1622,Anvendelseskode!$A:$A,0))</f>
        <v>Række-, kæde og dobbelthuse</v>
      </c>
      <c r="L1622" s="1" t="str">
        <f ca="1">INDEX(Anvendelseskode!D:D,MATCH($F1622,Anvendelseskode!$A:$A,0))</f>
        <v>Private husholdninger</v>
      </c>
      <c r="M1622" s="1" t="str">
        <f ca="1">IFERROR(INDEX(SBi!$2:$2,MATCH(H1622,SBi!$1:$1,1)),SBi!$K$2)</f>
        <v>1973-1978</v>
      </c>
      <c r="N1622" s="1">
        <f ca="1">INDEX(SBi!$C$3:$K$28,MATCH(F1622,SBi!$B$3:$B$28,0),MATCH(M1622,SBi!$C$2:$K$2,0))</f>
        <v>112.6</v>
      </c>
      <c r="O1622" s="16">
        <f t="shared" ca="1" si="333"/>
        <v>11.485199999999999</v>
      </c>
      <c r="P1622" s="16" t="str">
        <f ca="1">IFERROR(INDEX(VpD!$2:$2,MATCH(H1622,VpD!$1:$1,1)),VpD!$I$2)</f>
        <v>1973-1978</v>
      </c>
      <c r="Q1622" s="1">
        <f ca="1">INDEX(VpD!$C$3:$I$27,MATCH(F1622,VpD!$B$3:$B$27,0),MATCH(P1622,VpD!$C$2:$I$2,0))</f>
        <v>98</v>
      </c>
      <c r="R1622" s="16">
        <f t="shared" ca="1" si="334"/>
        <v>9.9960000000000004</v>
      </c>
      <c r="S1622" s="14">
        <f t="shared" ca="1" si="335"/>
        <v>713640.78</v>
      </c>
      <c r="T1622" s="14">
        <f t="shared" ca="1" si="336"/>
        <v>6169483.7699999996</v>
      </c>
      <c r="U1622" s="14" t="str">
        <f t="shared" ca="1" si="337"/>
        <v>0A3F507E-1663-32B8-E044-0003BA298018</v>
      </c>
    </row>
    <row r="1623" spans="1:21" s="14" customFormat="1" x14ac:dyDescent="0.25">
      <c r="A1623" s="14">
        <f t="shared" si="325"/>
        <v>1623</v>
      </c>
      <c r="B1623" s="14" t="str">
        <f t="shared" ca="1" si="326"/>
        <v>8474086F-E2BF-4E17-90AE-3C9886BBE8EA</v>
      </c>
      <c r="C1623" s="14" t="str">
        <f t="shared" ca="1" si="327"/>
        <v>Havbovej</v>
      </c>
      <c r="D1623" s="14" t="str">
        <f t="shared" ca="1" si="328"/>
        <v>27</v>
      </c>
      <c r="E1623" s="14" t="str">
        <f t="shared" ca="1" si="329"/>
        <v>6z</v>
      </c>
      <c r="F1623" s="1">
        <f t="shared" ca="1" si="330"/>
        <v>120</v>
      </c>
      <c r="G1623" s="1">
        <f t="shared" ca="1" si="331"/>
        <v>163</v>
      </c>
      <c r="H1623" s="1">
        <f t="shared" ca="1" si="332"/>
        <v>2006</v>
      </c>
      <c r="I1623" s="1" t="str">
        <f ca="1">INDEX(Relationstabel!$C$3:$K$10,MATCH(INDIRECT($A$1&amp;"J"&amp;A1623),Relationstabel!$A$3:$A$10,0),MATCH(IFERROR(VALUE(INDIRECT($A$1&amp;"K"&amp;A1623)),0),Relationstabel!$C$1:$K$1,0))</f>
        <v>Naturgas</v>
      </c>
      <c r="J1623" s="1" t="str">
        <f ca="1">INDEX(Anvendelseskode!B:B,MATCH($F1623,Anvendelseskode!$A:$A,0))</f>
        <v>Fritliggende enfamilieshus (parcelhus)</v>
      </c>
      <c r="K1623" s="1" t="str">
        <f ca="1">INDEX(Anvendelseskode!C:C,MATCH($F1623,Anvendelseskode!$A:$A,0))</f>
        <v>Parcelhuse</v>
      </c>
      <c r="L1623" s="1" t="str">
        <f ca="1">INDEX(Anvendelseskode!D:D,MATCH($F1623,Anvendelseskode!$A:$A,0))</f>
        <v>Private husholdninger</v>
      </c>
      <c r="M1623" s="1" t="str">
        <f ca="1">IFERROR(INDEX(SBi!$2:$2,MATCH(H1623,SBi!$1:$1,1)),SBi!$K$2)</f>
        <v>1999-2006</v>
      </c>
      <c r="N1623" s="1">
        <f ca="1">INDEX(SBi!$C$3:$K$28,MATCH(F1623,SBi!$B$3:$B$28,0),MATCH(M1623,SBi!$C$2:$K$2,0))</f>
        <v>83.9</v>
      </c>
      <c r="O1623" s="16">
        <f t="shared" ca="1" si="333"/>
        <v>13.675700000000001</v>
      </c>
      <c r="P1623" s="16" t="str">
        <f ca="1">IFERROR(INDEX(VpD!$2:$2,MATCH(H1623,VpD!$1:$1,1)),VpD!$I$2)</f>
        <v>&gt;1998</v>
      </c>
      <c r="Q1623" s="1">
        <f ca="1">INDEX(VpD!$C$3:$I$27,MATCH(F1623,VpD!$B$3:$B$27,0),MATCH(P1623,VpD!$C$2:$I$2,0))</f>
        <v>72</v>
      </c>
      <c r="R1623" s="16">
        <f t="shared" ca="1" si="334"/>
        <v>11.736000000000001</v>
      </c>
      <c r="S1623" s="14">
        <f t="shared" ca="1" si="335"/>
        <v>713368.35</v>
      </c>
      <c r="T1623" s="14">
        <f t="shared" ca="1" si="336"/>
        <v>6168508.0199999996</v>
      </c>
      <c r="U1623" s="14" t="str">
        <f t="shared" ca="1" si="337"/>
        <v>0A3F507E-1869-32B8-E044-0003BA298018</v>
      </c>
    </row>
    <row r="1624" spans="1:21" s="14" customFormat="1" x14ac:dyDescent="0.25">
      <c r="A1624" s="14">
        <f t="shared" si="325"/>
        <v>1624</v>
      </c>
      <c r="B1624" s="14" t="str">
        <f t="shared" ca="1" si="326"/>
        <v>2D6FB1FE-3198-4265-B924-CA0C1CA5ABD4</v>
      </c>
      <c r="C1624" s="14" t="str">
        <f t="shared" ca="1" si="327"/>
        <v>Pilehavevænge</v>
      </c>
      <c r="D1624" s="14" t="str">
        <f t="shared" ca="1" si="328"/>
        <v>110</v>
      </c>
      <c r="E1624" s="14" t="str">
        <f t="shared" ca="1" si="329"/>
        <v>10bf</v>
      </c>
      <c r="F1624" s="1">
        <f t="shared" ca="1" si="330"/>
        <v>120</v>
      </c>
      <c r="G1624" s="1">
        <f t="shared" ca="1" si="331"/>
        <v>114</v>
      </c>
      <c r="H1624" s="1">
        <f t="shared" ca="1" si="332"/>
        <v>1966</v>
      </c>
      <c r="I1624" s="1" t="str">
        <f ca="1">INDEX(Relationstabel!$C$3:$K$10,MATCH(INDIRECT($A$1&amp;"J"&amp;A1624),Relationstabel!$A$3:$A$10,0),MATCH(IFERROR(VALUE(INDIRECT($A$1&amp;"K"&amp;A1624)),0),Relationstabel!$C$1:$K$1,0))</f>
        <v>Fjernvarme/ Blokvarme</v>
      </c>
      <c r="J1624" s="1" t="str">
        <f ca="1">INDEX(Anvendelseskode!B:B,MATCH($F1624,Anvendelseskode!$A:$A,0))</f>
        <v>Fritliggende enfamilieshus (parcelhus)</v>
      </c>
      <c r="K1624" s="1" t="str">
        <f ca="1">INDEX(Anvendelseskode!C:C,MATCH($F1624,Anvendelseskode!$A:$A,0))</f>
        <v>Parcelhuse</v>
      </c>
      <c r="L1624" s="1" t="str">
        <f ca="1">INDEX(Anvendelseskode!D:D,MATCH($F1624,Anvendelseskode!$A:$A,0))</f>
        <v>Private husholdninger</v>
      </c>
      <c r="M1624" s="1" t="str">
        <f ca="1">IFERROR(INDEX(SBi!$2:$2,MATCH(H1624,SBi!$1:$1,1)),SBi!$K$2)</f>
        <v>1961-1972</v>
      </c>
      <c r="N1624" s="1">
        <f ca="1">INDEX(SBi!$C$3:$K$28,MATCH(F1624,SBi!$B$3:$B$28,0),MATCH(M1624,SBi!$C$2:$K$2,0))</f>
        <v>134.30000000000001</v>
      </c>
      <c r="O1624" s="16">
        <f t="shared" ca="1" si="333"/>
        <v>15.3102</v>
      </c>
      <c r="P1624" s="16" t="str">
        <f ca="1">IFERROR(INDEX(VpD!$2:$2,MATCH(H1624,VpD!$1:$1,1)),VpD!$I$2)</f>
        <v>1961-1972</v>
      </c>
      <c r="Q1624" s="1">
        <f ca="1">INDEX(VpD!$C$3:$I$27,MATCH(F1624,VpD!$B$3:$B$27,0),MATCH(P1624,VpD!$C$2:$I$2,0))</f>
        <v>143</v>
      </c>
      <c r="R1624" s="16">
        <f t="shared" ca="1" si="334"/>
        <v>16.302</v>
      </c>
      <c r="S1624" s="14">
        <f t="shared" ca="1" si="335"/>
        <v>711190.68</v>
      </c>
      <c r="T1624" s="14">
        <f t="shared" ca="1" si="336"/>
        <v>6171875.7400000002</v>
      </c>
      <c r="U1624" s="14" t="str">
        <f t="shared" ca="1" si="337"/>
        <v>0A3F507E-1F69-32B8-E044-0003BA298018</v>
      </c>
    </row>
    <row r="1625" spans="1:21" s="14" customFormat="1" x14ac:dyDescent="0.25">
      <c r="A1625" s="14">
        <f t="shared" si="325"/>
        <v>1625</v>
      </c>
      <c r="B1625" s="14" t="str">
        <f t="shared" ca="1" si="326"/>
        <v>90059A35-0D69-4B9E-8390-DAB4D3034204</v>
      </c>
      <c r="C1625" s="14" t="str">
        <f t="shared" ca="1" si="327"/>
        <v>Holmegårdsvej</v>
      </c>
      <c r="D1625" s="14" t="str">
        <f t="shared" ca="1" si="328"/>
        <v>5</v>
      </c>
      <c r="E1625" s="14" t="str">
        <f t="shared" ca="1" si="329"/>
        <v>24he</v>
      </c>
      <c r="F1625" s="1">
        <f t="shared" ca="1" si="330"/>
        <v>120</v>
      </c>
      <c r="G1625" s="1">
        <f t="shared" ca="1" si="331"/>
        <v>141</v>
      </c>
      <c r="H1625" s="1">
        <f t="shared" ca="1" si="332"/>
        <v>1994</v>
      </c>
      <c r="I1625" s="1" t="str">
        <f ca="1">INDEX(Relationstabel!$C$3:$K$10,MATCH(INDIRECT($A$1&amp;"J"&amp;A1625),Relationstabel!$A$3:$A$10,0),MATCH(IFERROR(VALUE(INDIRECT($A$1&amp;"K"&amp;A1625)),0),Relationstabel!$C$1:$K$1,0))</f>
        <v>Naturgas</v>
      </c>
      <c r="J1625" s="1" t="str">
        <f ca="1">INDEX(Anvendelseskode!B:B,MATCH($F1625,Anvendelseskode!$A:$A,0))</f>
        <v>Fritliggende enfamilieshus (parcelhus)</v>
      </c>
      <c r="K1625" s="1" t="str">
        <f ca="1">INDEX(Anvendelseskode!C:C,MATCH($F1625,Anvendelseskode!$A:$A,0))</f>
        <v>Parcelhuse</v>
      </c>
      <c r="L1625" s="1" t="str">
        <f ca="1">INDEX(Anvendelseskode!D:D,MATCH($F1625,Anvendelseskode!$A:$A,0))</f>
        <v>Private husholdninger</v>
      </c>
      <c r="M1625" s="1" t="str">
        <f ca="1">IFERROR(INDEX(SBi!$2:$2,MATCH(H1625,SBi!$1:$1,1)),SBi!$K$2)</f>
        <v>1979-1998</v>
      </c>
      <c r="N1625" s="1">
        <f ca="1">INDEX(SBi!$C$3:$K$28,MATCH(F1625,SBi!$B$3:$B$28,0),MATCH(M1625,SBi!$C$2:$K$2,0))</f>
        <v>105.4</v>
      </c>
      <c r="O1625" s="16">
        <f t="shared" ca="1" si="333"/>
        <v>14.861400000000001</v>
      </c>
      <c r="P1625" s="16" t="str">
        <f ca="1">IFERROR(INDEX(VpD!$2:$2,MATCH(H1625,VpD!$1:$1,1)),VpD!$I$2)</f>
        <v>1979-1998</v>
      </c>
      <c r="Q1625" s="1">
        <f ca="1">INDEX(VpD!$C$3:$I$27,MATCH(F1625,VpD!$B$3:$B$27,0),MATCH(P1625,VpD!$C$2:$I$2,0))</f>
        <v>90</v>
      </c>
      <c r="R1625" s="16">
        <f t="shared" ca="1" si="334"/>
        <v>12.69</v>
      </c>
      <c r="S1625" s="14">
        <f t="shared" ca="1" si="335"/>
        <v>714081.43</v>
      </c>
      <c r="T1625" s="14">
        <f t="shared" ca="1" si="336"/>
        <v>6168765.1100000003</v>
      </c>
      <c r="U1625" s="14" t="str">
        <f t="shared" ca="1" si="337"/>
        <v>0A3F507E-1871-32B8-E044-0003BA298018</v>
      </c>
    </row>
    <row r="1626" spans="1:21" s="14" customFormat="1" x14ac:dyDescent="0.25">
      <c r="A1626" s="14">
        <f t="shared" si="325"/>
        <v>1626</v>
      </c>
      <c r="B1626" s="14" t="str">
        <f t="shared" ca="1" si="326"/>
        <v>C26F4D3A-9342-41A9-BEDB-A262BC562CC9</v>
      </c>
      <c r="C1626" s="14" t="str">
        <f t="shared" ca="1" si="327"/>
        <v>Plantagevej</v>
      </c>
      <c r="D1626" s="14" t="str">
        <f t="shared" ca="1" si="328"/>
        <v>1</v>
      </c>
      <c r="E1626" s="14" t="str">
        <f t="shared" ca="1" si="329"/>
        <v>24av</v>
      </c>
      <c r="F1626" s="1">
        <f t="shared" ca="1" si="330"/>
        <v>120</v>
      </c>
      <c r="G1626" s="1">
        <f t="shared" ca="1" si="331"/>
        <v>152</v>
      </c>
      <c r="H1626" s="1">
        <f t="shared" ca="1" si="332"/>
        <v>1937</v>
      </c>
      <c r="I1626" s="1" t="str">
        <f ca="1">INDEX(Relationstabel!$C$3:$K$10,MATCH(INDIRECT($A$1&amp;"J"&amp;A1626),Relationstabel!$A$3:$A$10,0),MATCH(IFERROR(VALUE(INDIRECT($A$1&amp;"K"&amp;A1626)),0),Relationstabel!$C$1:$K$1,0))</f>
        <v>Naturgas</v>
      </c>
      <c r="J1626" s="1" t="str">
        <f ca="1">INDEX(Anvendelseskode!B:B,MATCH($F1626,Anvendelseskode!$A:$A,0))</f>
        <v>Fritliggende enfamilieshus (parcelhus)</v>
      </c>
      <c r="K1626" s="1" t="str">
        <f ca="1">INDEX(Anvendelseskode!C:C,MATCH($F1626,Anvendelseskode!$A:$A,0))</f>
        <v>Parcelhuse</v>
      </c>
      <c r="L1626" s="1" t="str">
        <f ca="1">INDEX(Anvendelseskode!D:D,MATCH($F1626,Anvendelseskode!$A:$A,0))</f>
        <v>Private husholdninger</v>
      </c>
      <c r="M1626" s="1" t="str">
        <f ca="1">IFERROR(INDEX(SBi!$2:$2,MATCH(H1626,SBi!$1:$1,1)),SBi!$K$2)</f>
        <v>1931-1950</v>
      </c>
      <c r="N1626" s="1">
        <f ca="1">INDEX(SBi!$C$3:$K$28,MATCH(F1626,SBi!$B$3:$B$28,0),MATCH(M1626,SBi!$C$2:$K$2,0))</f>
        <v>164.1</v>
      </c>
      <c r="O1626" s="16">
        <f t="shared" ca="1" si="333"/>
        <v>24.943200000000001</v>
      </c>
      <c r="P1626" s="16" t="str">
        <f ca="1">IFERROR(INDEX(VpD!$2:$2,MATCH(H1626,VpD!$1:$1,1)),VpD!$I$2)</f>
        <v>1931-1950</v>
      </c>
      <c r="Q1626" s="1">
        <f ca="1">INDEX(VpD!$C$3:$I$27,MATCH(F1626,VpD!$B$3:$B$27,0),MATCH(P1626,VpD!$C$2:$I$2,0))</f>
        <v>217</v>
      </c>
      <c r="R1626" s="16">
        <f t="shared" ca="1" si="334"/>
        <v>32.984000000000002</v>
      </c>
      <c r="S1626" s="14">
        <f t="shared" ca="1" si="335"/>
        <v>713929.61</v>
      </c>
      <c r="T1626" s="14">
        <f t="shared" ca="1" si="336"/>
        <v>6168817.4400000004</v>
      </c>
      <c r="U1626" s="14" t="str">
        <f t="shared" ca="1" si="337"/>
        <v>0A3F507E-1F71-32B8-E044-0003BA298018</v>
      </c>
    </row>
    <row r="1627" spans="1:21" s="14" customFormat="1" x14ac:dyDescent="0.25">
      <c r="A1627" s="14">
        <f t="shared" si="325"/>
        <v>1627</v>
      </c>
      <c r="B1627" s="14" t="str">
        <f t="shared" ca="1" si="326"/>
        <v>4CE4A59A-8CAD-4BF0-8B4A-A53D08B96FBA</v>
      </c>
      <c r="C1627" s="14" t="str">
        <f t="shared" ca="1" si="327"/>
        <v>Risingevej</v>
      </c>
      <c r="D1627" s="14" t="str">
        <f t="shared" ca="1" si="328"/>
        <v>39</v>
      </c>
      <c r="E1627" s="14" t="str">
        <f t="shared" ca="1" si="329"/>
        <v>16q</v>
      </c>
      <c r="F1627" s="1">
        <f t="shared" ca="1" si="330"/>
        <v>120</v>
      </c>
      <c r="G1627" s="1">
        <f t="shared" ca="1" si="331"/>
        <v>106</v>
      </c>
      <c r="H1627" s="1">
        <f t="shared" ca="1" si="332"/>
        <v>1974</v>
      </c>
      <c r="I1627" s="1" t="str">
        <f ca="1">INDEX(Relationstabel!$C$3:$K$10,MATCH(INDIRECT($A$1&amp;"J"&amp;A1627),Relationstabel!$A$3:$A$10,0),MATCH(IFERROR(VALUE(INDIRECT($A$1&amp;"K"&amp;A1627)),0),Relationstabel!$C$1:$K$1,0))</f>
        <v>Elvarme</v>
      </c>
      <c r="J1627" s="1" t="str">
        <f ca="1">INDEX(Anvendelseskode!B:B,MATCH($F1627,Anvendelseskode!$A:$A,0))</f>
        <v>Fritliggende enfamilieshus (parcelhus)</v>
      </c>
      <c r="K1627" s="1" t="str">
        <f ca="1">INDEX(Anvendelseskode!C:C,MATCH($F1627,Anvendelseskode!$A:$A,0))</f>
        <v>Parcelhuse</v>
      </c>
      <c r="L1627" s="1" t="str">
        <f ca="1">INDEX(Anvendelseskode!D:D,MATCH($F1627,Anvendelseskode!$A:$A,0))</f>
        <v>Private husholdninger</v>
      </c>
      <c r="M1627" s="1" t="str">
        <f ca="1">IFERROR(INDEX(SBi!$2:$2,MATCH(H1627,SBi!$1:$1,1)),SBi!$K$2)</f>
        <v>1973-1978</v>
      </c>
      <c r="N1627" s="1">
        <f ca="1">INDEX(SBi!$C$3:$K$28,MATCH(F1627,SBi!$B$3:$B$28,0),MATCH(M1627,SBi!$C$2:$K$2,0))</f>
        <v>119.8</v>
      </c>
      <c r="O1627" s="16">
        <f t="shared" ca="1" si="333"/>
        <v>12.698799999999999</v>
      </c>
      <c r="P1627" s="16" t="str">
        <f ca="1">IFERROR(INDEX(VpD!$2:$2,MATCH(H1627,VpD!$1:$1,1)),VpD!$I$2)</f>
        <v>1973-1978</v>
      </c>
      <c r="Q1627" s="1">
        <f ca="1">INDEX(VpD!$C$3:$I$27,MATCH(F1627,VpD!$B$3:$B$27,0),MATCH(P1627,VpD!$C$2:$I$2,0))</f>
        <v>117</v>
      </c>
      <c r="R1627" s="16">
        <f t="shared" ca="1" si="334"/>
        <v>12.401999999999999</v>
      </c>
      <c r="S1627" s="14">
        <f t="shared" ca="1" si="335"/>
        <v>712444.98</v>
      </c>
      <c r="T1627" s="14">
        <f t="shared" ca="1" si="336"/>
        <v>6168939.4000000004</v>
      </c>
      <c r="U1627" s="14" t="str">
        <f t="shared" ca="1" si="337"/>
        <v>0A3F507E-2071-32B8-E044-0003BA298018</v>
      </c>
    </row>
    <row r="1628" spans="1:21" s="14" customFormat="1" x14ac:dyDescent="0.25">
      <c r="A1628" s="14">
        <f t="shared" si="325"/>
        <v>1628</v>
      </c>
      <c r="B1628" s="14" t="str">
        <f t="shared" ca="1" si="326"/>
        <v>75EC2E16-E956-4D76-997E-760FCE987AC0</v>
      </c>
      <c r="C1628" s="14" t="str">
        <f t="shared" ca="1" si="327"/>
        <v>Kløverbo</v>
      </c>
      <c r="D1628" s="14" t="str">
        <f t="shared" ca="1" si="328"/>
        <v>34</v>
      </c>
      <c r="E1628" s="14" t="str">
        <f t="shared" ca="1" si="329"/>
        <v>6xr</v>
      </c>
      <c r="F1628" s="1">
        <f t="shared" ca="1" si="330"/>
        <v>130</v>
      </c>
      <c r="G1628" s="1">
        <f t="shared" ca="1" si="331"/>
        <v>112</v>
      </c>
      <c r="H1628" s="1">
        <f t="shared" ca="1" si="332"/>
        <v>1978</v>
      </c>
      <c r="I1628" s="1" t="str">
        <f ca="1">INDEX(Relationstabel!$C$3:$K$10,MATCH(INDIRECT($A$1&amp;"J"&amp;A1628),Relationstabel!$A$3:$A$10,0),MATCH(IFERROR(VALUE(INDIRECT($A$1&amp;"K"&amp;A1628)),0),Relationstabel!$C$1:$K$1,0))</f>
        <v>Fjernvarme/ Blokvarme</v>
      </c>
      <c r="J1628" s="1" t="str">
        <f ca="1">INDEX(Anvendelseskode!B:B,MATCH($F1628,Anvendelseskode!$A:$A,0))</f>
        <v>Række-, kæde-, dobbelthus (lodret adskillelse mellem enhederne)</v>
      </c>
      <c r="K1628" s="1" t="str">
        <f ca="1">INDEX(Anvendelseskode!C:C,MATCH($F1628,Anvendelseskode!$A:$A,0))</f>
        <v>Række-, kæde og dobbelthuse</v>
      </c>
      <c r="L1628" s="1" t="str">
        <f ca="1">INDEX(Anvendelseskode!D:D,MATCH($F1628,Anvendelseskode!$A:$A,0))</f>
        <v>Private husholdninger</v>
      </c>
      <c r="M1628" s="1" t="str">
        <f ca="1">IFERROR(INDEX(SBi!$2:$2,MATCH(H1628,SBi!$1:$1,1)),SBi!$K$2)</f>
        <v>1973-1978</v>
      </c>
      <c r="N1628" s="1">
        <f ca="1">INDEX(SBi!$C$3:$K$28,MATCH(F1628,SBi!$B$3:$B$28,0),MATCH(M1628,SBi!$C$2:$K$2,0))</f>
        <v>112.6</v>
      </c>
      <c r="O1628" s="16">
        <f t="shared" ca="1" si="333"/>
        <v>12.611199999999998</v>
      </c>
      <c r="P1628" s="16" t="str">
        <f ca="1">IFERROR(INDEX(VpD!$2:$2,MATCH(H1628,VpD!$1:$1,1)),VpD!$I$2)</f>
        <v>1973-1978</v>
      </c>
      <c r="Q1628" s="1">
        <f ca="1">INDEX(VpD!$C$3:$I$27,MATCH(F1628,VpD!$B$3:$B$27,0),MATCH(P1628,VpD!$C$2:$I$2,0))</f>
        <v>98</v>
      </c>
      <c r="R1628" s="16">
        <f t="shared" ca="1" si="334"/>
        <v>10.976000000000001</v>
      </c>
      <c r="S1628" s="14">
        <f t="shared" ca="1" si="335"/>
        <v>713478.38</v>
      </c>
      <c r="T1628" s="14">
        <f t="shared" ca="1" si="336"/>
        <v>6169665.54</v>
      </c>
      <c r="U1628" s="14" t="str">
        <f t="shared" ca="1" si="337"/>
        <v>0A3F507E-1B72-32B8-E044-0003BA298018</v>
      </c>
    </row>
    <row r="1629" spans="1:21" s="14" customFormat="1" x14ac:dyDescent="0.25">
      <c r="A1629" s="14">
        <f t="shared" si="325"/>
        <v>1629</v>
      </c>
      <c r="B1629" s="14" t="str">
        <f t="shared" ca="1" si="326"/>
        <v>CCE987B2-169E-4D40-9585-44B40554A1F5</v>
      </c>
      <c r="C1629" s="14" t="str">
        <f t="shared" ca="1" si="327"/>
        <v>Nellikevænget</v>
      </c>
      <c r="D1629" s="14" t="str">
        <f t="shared" ca="1" si="328"/>
        <v>5</v>
      </c>
      <c r="E1629" s="14" t="str">
        <f t="shared" ca="1" si="329"/>
        <v>23aq</v>
      </c>
      <c r="F1629" s="1">
        <f t="shared" ca="1" si="330"/>
        <v>120</v>
      </c>
      <c r="G1629" s="1">
        <f t="shared" ca="1" si="331"/>
        <v>147</v>
      </c>
      <c r="H1629" s="1">
        <f t="shared" ca="1" si="332"/>
        <v>1999</v>
      </c>
      <c r="I1629" s="1" t="str">
        <f ca="1">INDEX(Relationstabel!$C$3:$K$10,MATCH(INDIRECT($A$1&amp;"J"&amp;A1629),Relationstabel!$A$3:$A$10,0),MATCH(IFERROR(VALUE(INDIRECT($A$1&amp;"K"&amp;A1629)),0),Relationstabel!$C$1:$K$1,0))</f>
        <v>Fjernvarme/ Blokvarme</v>
      </c>
      <c r="J1629" s="1" t="str">
        <f ca="1">INDEX(Anvendelseskode!B:B,MATCH($F1629,Anvendelseskode!$A:$A,0))</f>
        <v>Fritliggende enfamilieshus (parcelhus)</v>
      </c>
      <c r="K1629" s="1" t="str">
        <f ca="1">INDEX(Anvendelseskode!C:C,MATCH($F1629,Anvendelseskode!$A:$A,0))</f>
        <v>Parcelhuse</v>
      </c>
      <c r="L1629" s="1" t="str">
        <f ca="1">INDEX(Anvendelseskode!D:D,MATCH($F1629,Anvendelseskode!$A:$A,0))</f>
        <v>Private husholdninger</v>
      </c>
      <c r="M1629" s="1" t="str">
        <f ca="1">IFERROR(INDEX(SBi!$2:$2,MATCH(H1629,SBi!$1:$1,1)),SBi!$K$2)</f>
        <v>1999-2006</v>
      </c>
      <c r="N1629" s="1">
        <f ca="1">INDEX(SBi!$C$3:$K$28,MATCH(F1629,SBi!$B$3:$B$28,0),MATCH(M1629,SBi!$C$2:$K$2,0))</f>
        <v>83.9</v>
      </c>
      <c r="O1629" s="16">
        <f t="shared" ca="1" si="333"/>
        <v>12.333300000000001</v>
      </c>
      <c r="P1629" s="16" t="str">
        <f ca="1">IFERROR(INDEX(VpD!$2:$2,MATCH(H1629,VpD!$1:$1,1)),VpD!$I$2)</f>
        <v>&gt;1998</v>
      </c>
      <c r="Q1629" s="1">
        <f ca="1">INDEX(VpD!$C$3:$I$27,MATCH(F1629,VpD!$B$3:$B$27,0),MATCH(P1629,VpD!$C$2:$I$2,0))</f>
        <v>72</v>
      </c>
      <c r="R1629" s="16">
        <f t="shared" ca="1" si="334"/>
        <v>10.584</v>
      </c>
      <c r="S1629" s="14">
        <f t="shared" ca="1" si="335"/>
        <v>711633.5</v>
      </c>
      <c r="T1629" s="14">
        <f t="shared" ca="1" si="336"/>
        <v>6172609.9000000004</v>
      </c>
      <c r="U1629" s="14" t="str">
        <f t="shared" ca="1" si="337"/>
        <v>0A3F507E-1D72-32B8-E044-0003BA298018</v>
      </c>
    </row>
    <row r="1630" spans="1:21" s="14" customFormat="1" x14ac:dyDescent="0.25">
      <c r="A1630" s="14">
        <f t="shared" si="325"/>
        <v>1630</v>
      </c>
      <c r="B1630" s="14" t="str">
        <f t="shared" ca="1" si="326"/>
        <v>DC57A3FE-052D-4513-BB96-D8F3F2808AD4</v>
      </c>
      <c r="C1630" s="14" t="str">
        <f t="shared" ca="1" si="327"/>
        <v>Nørrebred</v>
      </c>
      <c r="D1630" s="14" t="str">
        <f t="shared" ca="1" si="328"/>
        <v>72</v>
      </c>
      <c r="E1630" s="14" t="str">
        <f t="shared" ca="1" si="329"/>
        <v>12aæ</v>
      </c>
      <c r="F1630" s="1">
        <f t="shared" ca="1" si="330"/>
        <v>120</v>
      </c>
      <c r="G1630" s="1">
        <f t="shared" ca="1" si="331"/>
        <v>143</v>
      </c>
      <c r="H1630" s="1">
        <f t="shared" ca="1" si="332"/>
        <v>1987</v>
      </c>
      <c r="I1630" s="1" t="str">
        <f ca="1">INDEX(Relationstabel!$C$3:$K$10,MATCH(INDIRECT($A$1&amp;"J"&amp;A1630),Relationstabel!$A$3:$A$10,0),MATCH(IFERROR(VALUE(INDIRECT($A$1&amp;"K"&amp;A1630)),0),Relationstabel!$C$1:$K$1,0))</f>
        <v>Naturgas</v>
      </c>
      <c r="J1630" s="1" t="str">
        <f ca="1">INDEX(Anvendelseskode!B:B,MATCH($F1630,Anvendelseskode!$A:$A,0))</f>
        <v>Fritliggende enfamilieshus (parcelhus)</v>
      </c>
      <c r="K1630" s="1" t="str">
        <f ca="1">INDEX(Anvendelseskode!C:C,MATCH($F1630,Anvendelseskode!$A:$A,0))</f>
        <v>Parcelhuse</v>
      </c>
      <c r="L1630" s="1" t="str">
        <f ca="1">INDEX(Anvendelseskode!D:D,MATCH($F1630,Anvendelseskode!$A:$A,0))</f>
        <v>Private husholdninger</v>
      </c>
      <c r="M1630" s="1" t="str">
        <f ca="1">IFERROR(INDEX(SBi!$2:$2,MATCH(H1630,SBi!$1:$1,1)),SBi!$K$2)</f>
        <v>1979-1998</v>
      </c>
      <c r="N1630" s="1">
        <f ca="1">INDEX(SBi!$C$3:$K$28,MATCH(F1630,SBi!$B$3:$B$28,0),MATCH(M1630,SBi!$C$2:$K$2,0))</f>
        <v>105.4</v>
      </c>
      <c r="O1630" s="16">
        <f t="shared" ca="1" si="333"/>
        <v>15.0722</v>
      </c>
      <c r="P1630" s="16" t="str">
        <f ca="1">IFERROR(INDEX(VpD!$2:$2,MATCH(H1630,VpD!$1:$1,1)),VpD!$I$2)</f>
        <v>1979-1998</v>
      </c>
      <c r="Q1630" s="1">
        <f ca="1">INDEX(VpD!$C$3:$I$27,MATCH(F1630,VpD!$B$3:$B$27,0),MATCH(P1630,VpD!$C$2:$I$2,0))</f>
        <v>90</v>
      </c>
      <c r="R1630" s="16">
        <f t="shared" ca="1" si="334"/>
        <v>12.87</v>
      </c>
      <c r="S1630" s="14">
        <f t="shared" ca="1" si="335"/>
        <v>711648.75</v>
      </c>
      <c r="T1630" s="14">
        <f t="shared" ca="1" si="336"/>
        <v>6171749.7999999998</v>
      </c>
      <c r="U1630" s="14" t="str">
        <f t="shared" ca="1" si="337"/>
        <v>0A3F507E-1E72-32B8-E044-0003BA298018</v>
      </c>
    </row>
    <row r="1631" spans="1:21" s="14" customFormat="1" x14ac:dyDescent="0.25">
      <c r="A1631" s="14">
        <f t="shared" si="325"/>
        <v>1631</v>
      </c>
      <c r="B1631" s="14" t="str">
        <f t="shared" ca="1" si="326"/>
        <v>FE0C418B-6525-43B1-A7AA-10DA68E48B14</v>
      </c>
      <c r="C1631" s="14" t="str">
        <f t="shared" ca="1" si="327"/>
        <v>Spættebo</v>
      </c>
      <c r="D1631" s="14" t="str">
        <f t="shared" ca="1" si="328"/>
        <v>7</v>
      </c>
      <c r="E1631" s="14" t="str">
        <f t="shared" ca="1" si="329"/>
        <v>6ux</v>
      </c>
      <c r="F1631" s="1">
        <f t="shared" ca="1" si="330"/>
        <v>130</v>
      </c>
      <c r="G1631" s="1">
        <f t="shared" ca="1" si="331"/>
        <v>109</v>
      </c>
      <c r="H1631" s="1">
        <f t="shared" ca="1" si="332"/>
        <v>1978</v>
      </c>
      <c r="I1631" s="1" t="str">
        <f ca="1">INDEX(Relationstabel!$C$3:$K$10,MATCH(INDIRECT($A$1&amp;"J"&amp;A1631),Relationstabel!$A$3:$A$10,0),MATCH(IFERROR(VALUE(INDIRECT($A$1&amp;"K"&amp;A1631)),0),Relationstabel!$C$1:$K$1,0))</f>
        <v>Fjernvarme/ Blokvarme</v>
      </c>
      <c r="J1631" s="1" t="str">
        <f ca="1">INDEX(Anvendelseskode!B:B,MATCH($F1631,Anvendelseskode!$A:$A,0))</f>
        <v>Række-, kæde-, dobbelthus (lodret adskillelse mellem enhederne)</v>
      </c>
      <c r="K1631" s="1" t="str">
        <f ca="1">INDEX(Anvendelseskode!C:C,MATCH($F1631,Anvendelseskode!$A:$A,0))</f>
        <v>Række-, kæde og dobbelthuse</v>
      </c>
      <c r="L1631" s="1" t="str">
        <f ca="1">INDEX(Anvendelseskode!D:D,MATCH($F1631,Anvendelseskode!$A:$A,0))</f>
        <v>Private husholdninger</v>
      </c>
      <c r="M1631" s="1" t="str">
        <f ca="1">IFERROR(INDEX(SBi!$2:$2,MATCH(H1631,SBi!$1:$1,1)),SBi!$K$2)</f>
        <v>1973-1978</v>
      </c>
      <c r="N1631" s="1">
        <f ca="1">INDEX(SBi!$C$3:$K$28,MATCH(F1631,SBi!$B$3:$B$28,0),MATCH(M1631,SBi!$C$2:$K$2,0))</f>
        <v>112.6</v>
      </c>
      <c r="O1631" s="16">
        <f t="shared" ca="1" si="333"/>
        <v>12.273399999999999</v>
      </c>
      <c r="P1631" s="16" t="str">
        <f ca="1">IFERROR(INDEX(VpD!$2:$2,MATCH(H1631,VpD!$1:$1,1)),VpD!$I$2)</f>
        <v>1973-1978</v>
      </c>
      <c r="Q1631" s="1">
        <f ca="1">INDEX(VpD!$C$3:$I$27,MATCH(F1631,VpD!$B$3:$B$27,0),MATCH(P1631,VpD!$C$2:$I$2,0))</f>
        <v>98</v>
      </c>
      <c r="R1631" s="16">
        <f t="shared" ca="1" si="334"/>
        <v>10.682</v>
      </c>
      <c r="S1631" s="14">
        <f t="shared" ca="1" si="335"/>
        <v>713768.77</v>
      </c>
      <c r="T1631" s="14">
        <f t="shared" ca="1" si="336"/>
        <v>6169611.1200000001</v>
      </c>
      <c r="U1631" s="14" t="str">
        <f t="shared" ca="1" si="337"/>
        <v>0A3F507E-2172-32B8-E044-0003BA298018</v>
      </c>
    </row>
    <row r="1632" spans="1:21" s="14" customFormat="1" x14ac:dyDescent="0.25">
      <c r="A1632" s="14">
        <f t="shared" si="325"/>
        <v>1632</v>
      </c>
      <c r="B1632" s="14" t="str">
        <f t="shared" ca="1" si="326"/>
        <v>1DDF423B-BF09-4EB6-BBB0-34EACD82E8FC</v>
      </c>
      <c r="C1632" s="14" t="str">
        <f t="shared" ca="1" si="327"/>
        <v>Syvhøjvænge</v>
      </c>
      <c r="D1632" s="14" t="str">
        <f t="shared" ca="1" si="328"/>
        <v>61</v>
      </c>
      <c r="E1632" s="14" t="str">
        <f t="shared" ca="1" si="329"/>
        <v>12ck</v>
      </c>
      <c r="F1632" s="1">
        <f t="shared" ca="1" si="330"/>
        <v>120</v>
      </c>
      <c r="G1632" s="1">
        <f t="shared" ca="1" si="331"/>
        <v>143</v>
      </c>
      <c r="H1632" s="1">
        <f t="shared" ca="1" si="332"/>
        <v>1970</v>
      </c>
      <c r="I1632" s="1" t="str">
        <f ca="1">INDEX(Relationstabel!$C$3:$K$10,MATCH(INDIRECT($A$1&amp;"J"&amp;A1632),Relationstabel!$A$3:$A$10,0),MATCH(IFERROR(VALUE(INDIRECT($A$1&amp;"K"&amp;A1632)),0),Relationstabel!$C$1:$K$1,0))</f>
        <v>Naturgas</v>
      </c>
      <c r="J1632" s="1" t="str">
        <f ca="1">INDEX(Anvendelseskode!B:B,MATCH($F1632,Anvendelseskode!$A:$A,0))</f>
        <v>Fritliggende enfamilieshus (parcelhus)</v>
      </c>
      <c r="K1632" s="1" t="str">
        <f ca="1">INDEX(Anvendelseskode!C:C,MATCH($F1632,Anvendelseskode!$A:$A,0))</f>
        <v>Parcelhuse</v>
      </c>
      <c r="L1632" s="1" t="str">
        <f ca="1">INDEX(Anvendelseskode!D:D,MATCH($F1632,Anvendelseskode!$A:$A,0))</f>
        <v>Private husholdninger</v>
      </c>
      <c r="M1632" s="1" t="str">
        <f ca="1">IFERROR(INDEX(SBi!$2:$2,MATCH(H1632,SBi!$1:$1,1)),SBi!$K$2)</f>
        <v>1961-1972</v>
      </c>
      <c r="N1632" s="1">
        <f ca="1">INDEX(SBi!$C$3:$K$28,MATCH(F1632,SBi!$B$3:$B$28,0),MATCH(M1632,SBi!$C$2:$K$2,0))</f>
        <v>134.30000000000001</v>
      </c>
      <c r="O1632" s="16">
        <f t="shared" ca="1" si="333"/>
        <v>19.204900000000002</v>
      </c>
      <c r="P1632" s="16" t="str">
        <f ca="1">IFERROR(INDEX(VpD!$2:$2,MATCH(H1632,VpD!$1:$1,1)),VpD!$I$2)</f>
        <v>1961-1972</v>
      </c>
      <c r="Q1632" s="1">
        <f ca="1">INDEX(VpD!$C$3:$I$27,MATCH(F1632,VpD!$B$3:$B$27,0),MATCH(P1632,VpD!$C$2:$I$2,0))</f>
        <v>143</v>
      </c>
      <c r="R1632" s="16">
        <f t="shared" ca="1" si="334"/>
        <v>20.449000000000002</v>
      </c>
      <c r="S1632" s="14">
        <f t="shared" ca="1" si="335"/>
        <v>711876.15</v>
      </c>
      <c r="T1632" s="14">
        <f t="shared" ca="1" si="336"/>
        <v>6171784.6200000001</v>
      </c>
      <c r="U1632" s="14" t="str">
        <f t="shared" ca="1" si="337"/>
        <v>0A3F507E-2272-32B8-E044-0003BA298018</v>
      </c>
    </row>
    <row r="1633" spans="1:21" s="14" customFormat="1" x14ac:dyDescent="0.25">
      <c r="A1633" s="14">
        <f t="shared" si="325"/>
        <v>1633</v>
      </c>
      <c r="B1633" s="14" t="str">
        <f t="shared" ca="1" si="326"/>
        <v>4C7A7AAB-F189-4C38-80A3-867EE9DC5728</v>
      </c>
      <c r="C1633" s="14" t="str">
        <f t="shared" ca="1" si="327"/>
        <v>Vejlegårdsvej</v>
      </c>
      <c r="D1633" s="14" t="str">
        <f t="shared" ca="1" si="328"/>
        <v>24</v>
      </c>
      <c r="E1633" s="14" t="str">
        <f t="shared" ca="1" si="329"/>
        <v>18ho</v>
      </c>
      <c r="F1633" s="1">
        <f t="shared" ca="1" si="330"/>
        <v>120</v>
      </c>
      <c r="G1633" s="1">
        <f t="shared" ca="1" si="331"/>
        <v>104</v>
      </c>
      <c r="H1633" s="1">
        <f t="shared" ca="1" si="332"/>
        <v>1961</v>
      </c>
      <c r="I1633" s="1" t="str">
        <f ca="1">INDEX(Relationstabel!$C$3:$K$10,MATCH(INDIRECT($A$1&amp;"J"&amp;A1633),Relationstabel!$A$3:$A$10,0),MATCH(IFERROR(VALUE(INDIRECT($A$1&amp;"K"&amp;A1633)),0),Relationstabel!$C$1:$K$1,0))</f>
        <v>Naturgas</v>
      </c>
      <c r="J1633" s="1" t="str">
        <f ca="1">INDEX(Anvendelseskode!B:B,MATCH($F1633,Anvendelseskode!$A:$A,0))</f>
        <v>Fritliggende enfamilieshus (parcelhus)</v>
      </c>
      <c r="K1633" s="1" t="str">
        <f ca="1">INDEX(Anvendelseskode!C:C,MATCH($F1633,Anvendelseskode!$A:$A,0))</f>
        <v>Parcelhuse</v>
      </c>
      <c r="L1633" s="1" t="str">
        <f ca="1">INDEX(Anvendelseskode!D:D,MATCH($F1633,Anvendelseskode!$A:$A,0))</f>
        <v>Private husholdninger</v>
      </c>
      <c r="M1633" s="1" t="str">
        <f ca="1">IFERROR(INDEX(SBi!$2:$2,MATCH(H1633,SBi!$1:$1,1)),SBi!$K$2)</f>
        <v>1961-1972</v>
      </c>
      <c r="N1633" s="1">
        <f ca="1">INDEX(SBi!$C$3:$K$28,MATCH(F1633,SBi!$B$3:$B$28,0),MATCH(M1633,SBi!$C$2:$K$2,0))</f>
        <v>134.30000000000001</v>
      </c>
      <c r="O1633" s="16">
        <f t="shared" ca="1" si="333"/>
        <v>13.9672</v>
      </c>
      <c r="P1633" s="16" t="str">
        <f ca="1">IFERROR(INDEX(VpD!$2:$2,MATCH(H1633,VpD!$1:$1,1)),VpD!$I$2)</f>
        <v>1961-1972</v>
      </c>
      <c r="Q1633" s="1">
        <f ca="1">INDEX(VpD!$C$3:$I$27,MATCH(F1633,VpD!$B$3:$B$27,0),MATCH(P1633,VpD!$C$2:$I$2,0))</f>
        <v>143</v>
      </c>
      <c r="R1633" s="16">
        <f t="shared" ca="1" si="334"/>
        <v>14.872</v>
      </c>
      <c r="S1633" s="14">
        <f t="shared" ca="1" si="335"/>
        <v>712657.24</v>
      </c>
      <c r="T1633" s="14">
        <f t="shared" ca="1" si="336"/>
        <v>6169183.1699999999</v>
      </c>
      <c r="U1633" s="14" t="str">
        <f t="shared" ca="1" si="337"/>
        <v>0A3F507E-2472-32B8-E044-0003BA298018</v>
      </c>
    </row>
    <row r="1634" spans="1:21" s="14" customFormat="1" x14ac:dyDescent="0.25">
      <c r="A1634" s="14">
        <f t="shared" si="325"/>
        <v>1634</v>
      </c>
      <c r="B1634" s="14" t="str">
        <f t="shared" ca="1" si="326"/>
        <v>1D60BEEC-C040-4E3D-AA37-1BB096AADE86</v>
      </c>
      <c r="C1634" s="14" t="str">
        <f t="shared" ca="1" si="327"/>
        <v>Syvhøjvænge</v>
      </c>
      <c r="D1634" s="14" t="str">
        <f t="shared" ca="1" si="328"/>
        <v>28</v>
      </c>
      <c r="E1634" s="14" t="str">
        <f t="shared" ca="1" si="329"/>
        <v>15ae</v>
      </c>
      <c r="F1634" s="1">
        <f t="shared" ca="1" si="330"/>
        <v>120</v>
      </c>
      <c r="G1634" s="1">
        <f t="shared" ca="1" si="331"/>
        <v>154</v>
      </c>
      <c r="H1634" s="1">
        <f t="shared" ca="1" si="332"/>
        <v>1970</v>
      </c>
      <c r="I1634" s="1" t="str">
        <f ca="1">INDEX(Relationstabel!$C$3:$K$10,MATCH(INDIRECT($A$1&amp;"J"&amp;A1634),Relationstabel!$A$3:$A$10,0),MATCH(IFERROR(VALUE(INDIRECT($A$1&amp;"K"&amp;A1634)),0),Relationstabel!$C$1:$K$1,0))</f>
        <v>Naturgas</v>
      </c>
      <c r="J1634" s="1" t="str">
        <f ca="1">INDEX(Anvendelseskode!B:B,MATCH($F1634,Anvendelseskode!$A:$A,0))</f>
        <v>Fritliggende enfamilieshus (parcelhus)</v>
      </c>
      <c r="K1634" s="1" t="str">
        <f ca="1">INDEX(Anvendelseskode!C:C,MATCH($F1634,Anvendelseskode!$A:$A,0))</f>
        <v>Parcelhuse</v>
      </c>
      <c r="L1634" s="1" t="str">
        <f ca="1">INDEX(Anvendelseskode!D:D,MATCH($F1634,Anvendelseskode!$A:$A,0))</f>
        <v>Private husholdninger</v>
      </c>
      <c r="M1634" s="1" t="str">
        <f ca="1">IFERROR(INDEX(SBi!$2:$2,MATCH(H1634,SBi!$1:$1,1)),SBi!$K$2)</f>
        <v>1961-1972</v>
      </c>
      <c r="N1634" s="1">
        <f ca="1">INDEX(SBi!$C$3:$K$28,MATCH(F1634,SBi!$B$3:$B$28,0),MATCH(M1634,SBi!$C$2:$K$2,0))</f>
        <v>134.30000000000001</v>
      </c>
      <c r="O1634" s="16">
        <f t="shared" ca="1" si="333"/>
        <v>20.682200000000002</v>
      </c>
      <c r="P1634" s="16" t="str">
        <f ca="1">IFERROR(INDEX(VpD!$2:$2,MATCH(H1634,VpD!$1:$1,1)),VpD!$I$2)</f>
        <v>1961-1972</v>
      </c>
      <c r="Q1634" s="1">
        <f ca="1">INDEX(VpD!$C$3:$I$27,MATCH(F1634,VpD!$B$3:$B$27,0),MATCH(P1634,VpD!$C$2:$I$2,0))</f>
        <v>143</v>
      </c>
      <c r="R1634" s="16">
        <f t="shared" ca="1" si="334"/>
        <v>22.021999999999998</v>
      </c>
      <c r="S1634" s="14">
        <f t="shared" ca="1" si="335"/>
        <v>712085.74</v>
      </c>
      <c r="T1634" s="14">
        <f t="shared" ca="1" si="336"/>
        <v>6171728.7000000002</v>
      </c>
      <c r="U1634" s="14" t="str">
        <f t="shared" ca="1" si="337"/>
        <v>0A3F507E-2251-32B8-E044-0003BA298018</v>
      </c>
    </row>
    <row r="1635" spans="1:21" s="14" customFormat="1" x14ac:dyDescent="0.25">
      <c r="A1635" s="14">
        <f t="shared" si="325"/>
        <v>1635</v>
      </c>
      <c r="B1635" s="14" t="str">
        <f t="shared" ca="1" si="326"/>
        <v>4A50D6E4-FC68-4F02-8B80-DF71A9A8B2E9</v>
      </c>
      <c r="C1635" s="14" t="str">
        <f t="shared" ca="1" si="327"/>
        <v>Torbenfeldvej</v>
      </c>
      <c r="D1635" s="14" t="str">
        <f t="shared" ca="1" si="328"/>
        <v>4</v>
      </c>
      <c r="E1635" s="14" t="str">
        <f t="shared" ca="1" si="329"/>
        <v>7cs</v>
      </c>
      <c r="F1635" s="1">
        <f t="shared" ca="1" si="330"/>
        <v>320</v>
      </c>
      <c r="G1635" s="1">
        <f t="shared" ca="1" si="331"/>
        <v>135</v>
      </c>
      <c r="H1635" s="1">
        <f t="shared" ca="1" si="332"/>
        <v>2009</v>
      </c>
      <c r="I1635" s="1" t="str">
        <f ca="1">INDEX(Relationstabel!$C$3:$K$10,MATCH(INDIRECT($A$1&amp;"J"&amp;A1635),Relationstabel!$A$3:$A$10,0),MATCH(IFERROR(VALUE(INDIRECT($A$1&amp;"K"&amp;A1635)),0),Relationstabel!$C$1:$K$1,0))</f>
        <v>Ingen varmeinstallation</v>
      </c>
      <c r="J1635" s="1" t="str">
        <f ca="1">INDEX(Anvendelseskode!B:B,MATCH($F1635,Anvendelseskode!$A:$A,0))</f>
        <v>Bygning til kontor, handel, lager herunder offentlig administration</v>
      </c>
      <c r="K1635" s="1" t="str">
        <f ca="1">INDEX(Anvendelseskode!C:C,MATCH($F1635,Anvendelseskode!$A:$A,0))</f>
        <v>Kontor, handel, lager, off. adm.</v>
      </c>
      <c r="L1635" s="1" t="str">
        <f ca="1">INDEX(Anvendelseskode!D:D,MATCH($F1635,Anvendelseskode!$A:$A,0))</f>
        <v>Handel og servicevirksomheder</v>
      </c>
      <c r="M1635" s="1" t="str">
        <f ca="1">IFERROR(INDEX(SBi!$2:$2,MATCH(H1635,SBi!$1:$1,1)),SBi!$K$2)</f>
        <v>Efter 2006</v>
      </c>
      <c r="N1635" s="1">
        <f ca="1">INDEX(SBi!$C$3:$K$28,MATCH(F1635,SBi!$B$3:$B$28,0),MATCH(M1635,SBi!$C$2:$K$2,0))</f>
        <v>82.8</v>
      </c>
      <c r="O1635" s="16">
        <f t="shared" ca="1" si="333"/>
        <v>11.178000000000001</v>
      </c>
      <c r="P1635" s="16" t="str">
        <f ca="1">IFERROR(INDEX(VpD!$2:$2,MATCH(H1635,VpD!$1:$1,1)),VpD!$I$2)</f>
        <v>&gt;1998</v>
      </c>
      <c r="Q1635" s="1">
        <f ca="1">INDEX(VpD!$C$3:$I$27,MATCH(F1635,VpD!$B$3:$B$27,0),MATCH(P1635,VpD!$C$2:$I$2,0))</f>
        <v>77</v>
      </c>
      <c r="R1635" s="16">
        <f t="shared" ca="1" si="334"/>
        <v>10.395</v>
      </c>
      <c r="S1635" s="14">
        <f t="shared" ca="1" si="335"/>
        <v>712325.43</v>
      </c>
      <c r="T1635" s="14">
        <f t="shared" ca="1" si="336"/>
        <v>6169431.0599999996</v>
      </c>
      <c r="U1635" s="14" t="str">
        <f t="shared" ca="1" si="337"/>
        <v>0A3F507E-235C-32B8-E044-0003BA298018</v>
      </c>
    </row>
    <row r="1636" spans="1:21" s="14" customFormat="1" x14ac:dyDescent="0.25">
      <c r="A1636" s="14">
        <f t="shared" si="325"/>
        <v>1636</v>
      </c>
      <c r="B1636" s="14" t="str">
        <f t="shared" ca="1" si="326"/>
        <v>F0D69E12-99A5-4F13-8434-E214ACEDC15D</v>
      </c>
      <c r="C1636" s="14" t="str">
        <f t="shared" ca="1" si="327"/>
        <v>Torbenfeldvej</v>
      </c>
      <c r="D1636" s="14" t="str">
        <f t="shared" ca="1" si="328"/>
        <v>4</v>
      </c>
      <c r="E1636" s="14" t="str">
        <f t="shared" ca="1" si="329"/>
        <v>7cs</v>
      </c>
      <c r="F1636" s="1">
        <f t="shared" ca="1" si="330"/>
        <v>220</v>
      </c>
      <c r="G1636" s="1">
        <f t="shared" ca="1" si="331"/>
        <v>699</v>
      </c>
      <c r="H1636" s="1">
        <f t="shared" ca="1" si="332"/>
        <v>1962</v>
      </c>
      <c r="I1636" s="1" t="str">
        <f ca="1">INDEX(Relationstabel!$C$3:$K$10,MATCH(INDIRECT($A$1&amp;"J"&amp;A1636),Relationstabel!$A$3:$A$10,0),MATCH(IFERROR(VALUE(INDIRECT($A$1&amp;"K"&amp;A1636)),0),Relationstabel!$C$1:$K$1,0))</f>
        <v>Olie</v>
      </c>
      <c r="J1636" s="1" t="str">
        <f ca="1">INDEX(Anvendelseskode!B:B,MATCH($F1636,Anvendelseskode!$A:$A,0))</f>
        <v>Bygning til erhvervsmæssig produktion vedrørende industri, håndværk m.v. (fabrik, værksted o.lign.)</v>
      </c>
      <c r="K1636" s="1" t="str">
        <f ca="1">INDEX(Anvendelseskode!C:C,MATCH($F1636,Anvendelseskode!$A:$A,0))</f>
        <v>Fabrikker, værksteder o.l.</v>
      </c>
      <c r="L1636" s="1" t="str">
        <f ca="1">INDEX(Anvendelseskode!D:D,MATCH($F1636,Anvendelseskode!$A:$A,0))</f>
        <v>Industri</v>
      </c>
      <c r="M1636" s="1" t="str">
        <f ca="1">IFERROR(INDEX(SBi!$2:$2,MATCH(H1636,SBi!$1:$1,1)),SBi!$K$2)</f>
        <v>1961-1972</v>
      </c>
      <c r="N1636" s="1">
        <f ca="1">INDEX(SBi!$C$3:$K$28,MATCH(F1636,SBi!$B$3:$B$28,0),MATCH(M1636,SBi!$C$2:$K$2,0))</f>
        <v>97</v>
      </c>
      <c r="O1636" s="16">
        <f t="shared" ca="1" si="333"/>
        <v>67.802999999999997</v>
      </c>
      <c r="P1636" s="16" t="str">
        <f ca="1">IFERROR(INDEX(VpD!$2:$2,MATCH(H1636,VpD!$1:$1,1)),VpD!$I$2)</f>
        <v>1961-1972</v>
      </c>
      <c r="Q1636" s="1">
        <f ca="1">INDEX(VpD!$C$3:$I$27,MATCH(F1636,VpD!$B$3:$B$27,0),MATCH(P1636,VpD!$C$2:$I$2,0))</f>
        <v>97</v>
      </c>
      <c r="R1636" s="16">
        <f t="shared" ca="1" si="334"/>
        <v>67.802999999999997</v>
      </c>
      <c r="S1636" s="14">
        <f t="shared" ca="1" si="335"/>
        <v>712325.43</v>
      </c>
      <c r="T1636" s="14">
        <f t="shared" ca="1" si="336"/>
        <v>6169431.0599999996</v>
      </c>
      <c r="U1636" s="14" t="str">
        <f t="shared" ca="1" si="337"/>
        <v>0A3F507E-235C-32B8-E044-0003BA298018</v>
      </c>
    </row>
    <row r="1637" spans="1:21" s="14" customFormat="1" x14ac:dyDescent="0.25">
      <c r="A1637" s="14">
        <f t="shared" si="325"/>
        <v>1637</v>
      </c>
      <c r="B1637" s="14" t="str">
        <f t="shared" ca="1" si="326"/>
        <v>0A2F22CE-113F-4B38-8A0D-9E6C9CFA4085</v>
      </c>
      <c r="C1637" s="14" t="str">
        <f t="shared" ca="1" si="327"/>
        <v>Torbenfeldvej</v>
      </c>
      <c r="D1637" s="14" t="str">
        <f t="shared" ca="1" si="328"/>
        <v>8</v>
      </c>
      <c r="E1637" s="14" t="str">
        <f t="shared" ca="1" si="329"/>
        <v>7cu</v>
      </c>
      <c r="F1637" s="1">
        <f t="shared" ca="1" si="330"/>
        <v>120</v>
      </c>
      <c r="G1637" s="1">
        <f t="shared" ca="1" si="331"/>
        <v>190</v>
      </c>
      <c r="H1637" s="1">
        <f t="shared" ca="1" si="332"/>
        <v>2007</v>
      </c>
      <c r="I1637" s="1" t="str">
        <f ca="1">INDEX(Relationstabel!$C$3:$K$10,MATCH(INDIRECT($A$1&amp;"J"&amp;A1637),Relationstabel!$A$3:$A$10,0),MATCH(IFERROR(VALUE(INDIRECT($A$1&amp;"K"&amp;A1637)),0),Relationstabel!$C$1:$K$1,0))</f>
        <v>Naturgas</v>
      </c>
      <c r="J1637" s="1" t="str">
        <f ca="1">INDEX(Anvendelseskode!B:B,MATCH($F1637,Anvendelseskode!$A:$A,0))</f>
        <v>Fritliggende enfamilieshus (parcelhus)</v>
      </c>
      <c r="K1637" s="1" t="str">
        <f ca="1">INDEX(Anvendelseskode!C:C,MATCH($F1637,Anvendelseskode!$A:$A,0))</f>
        <v>Parcelhuse</v>
      </c>
      <c r="L1637" s="1" t="str">
        <f ca="1">INDEX(Anvendelseskode!D:D,MATCH($F1637,Anvendelseskode!$A:$A,0))</f>
        <v>Private husholdninger</v>
      </c>
      <c r="M1637" s="1" t="str">
        <f ca="1">IFERROR(INDEX(SBi!$2:$2,MATCH(H1637,SBi!$1:$1,1)),SBi!$K$2)</f>
        <v>Efter 2006</v>
      </c>
      <c r="N1637" s="1">
        <f ca="1">INDEX(SBi!$C$3:$K$28,MATCH(F1637,SBi!$B$3:$B$28,0),MATCH(M1637,SBi!$C$2:$K$2,0))</f>
        <v>67.3</v>
      </c>
      <c r="O1637" s="16">
        <f t="shared" ca="1" si="333"/>
        <v>12.787000000000001</v>
      </c>
      <c r="P1637" s="16" t="str">
        <f ca="1">IFERROR(INDEX(VpD!$2:$2,MATCH(H1637,VpD!$1:$1,1)),VpD!$I$2)</f>
        <v>&gt;1998</v>
      </c>
      <c r="Q1637" s="1">
        <f ca="1">INDEX(VpD!$C$3:$I$27,MATCH(F1637,VpD!$B$3:$B$27,0),MATCH(P1637,VpD!$C$2:$I$2,0))</f>
        <v>72</v>
      </c>
      <c r="R1637" s="16">
        <f t="shared" ca="1" si="334"/>
        <v>13.68</v>
      </c>
      <c r="S1637" s="14">
        <f t="shared" ca="1" si="335"/>
        <v>712276.93</v>
      </c>
      <c r="T1637" s="14">
        <f t="shared" ca="1" si="336"/>
        <v>6169429.6799999997</v>
      </c>
      <c r="U1637" s="14" t="str">
        <f t="shared" ca="1" si="337"/>
        <v>0A3F507E-2360-32B8-E044-0003BA298018</v>
      </c>
    </row>
    <row r="1638" spans="1:21" s="14" customFormat="1" x14ac:dyDescent="0.25">
      <c r="A1638" s="14">
        <f t="shared" si="325"/>
        <v>1638</v>
      </c>
      <c r="B1638" s="14" t="str">
        <f t="shared" ca="1" si="326"/>
        <v>9A984A4F-2C41-449A-98B9-CDA9C0F0AAA7</v>
      </c>
      <c r="C1638" s="14" t="str">
        <f t="shared" ca="1" si="327"/>
        <v>Torbenfeldvej</v>
      </c>
      <c r="D1638" s="14" t="str">
        <f t="shared" ca="1" si="328"/>
        <v>8</v>
      </c>
      <c r="E1638" s="14" t="str">
        <f t="shared" ca="1" si="329"/>
        <v>7cu</v>
      </c>
      <c r="F1638" s="1">
        <f t="shared" ca="1" si="330"/>
        <v>320</v>
      </c>
      <c r="G1638" s="1">
        <f t="shared" ca="1" si="331"/>
        <v>190</v>
      </c>
      <c r="H1638" s="1">
        <f t="shared" ca="1" si="332"/>
        <v>1991</v>
      </c>
      <c r="I1638" s="1" t="str">
        <f ca="1">INDEX(Relationstabel!$C$3:$K$10,MATCH(INDIRECT($A$1&amp;"J"&amp;A1638),Relationstabel!$A$3:$A$10,0),MATCH(IFERROR(VALUE(INDIRECT($A$1&amp;"K"&amp;A1638)),0),Relationstabel!$C$1:$K$1,0))</f>
        <v>Ingen varmeinstallation</v>
      </c>
      <c r="J1638" s="1" t="str">
        <f ca="1">INDEX(Anvendelseskode!B:B,MATCH($F1638,Anvendelseskode!$A:$A,0))</f>
        <v>Bygning til kontor, handel, lager herunder offentlig administration</v>
      </c>
      <c r="K1638" s="1" t="str">
        <f ca="1">INDEX(Anvendelseskode!C:C,MATCH($F1638,Anvendelseskode!$A:$A,0))</f>
        <v>Kontor, handel, lager, off. adm.</v>
      </c>
      <c r="L1638" s="1" t="str">
        <f ca="1">INDEX(Anvendelseskode!D:D,MATCH($F1638,Anvendelseskode!$A:$A,0))</f>
        <v>Handel og servicevirksomheder</v>
      </c>
      <c r="M1638" s="1" t="str">
        <f ca="1">IFERROR(INDEX(SBi!$2:$2,MATCH(H1638,SBi!$1:$1,1)),SBi!$K$2)</f>
        <v>1979-1998</v>
      </c>
      <c r="N1638" s="1">
        <f ca="1">INDEX(SBi!$C$3:$K$28,MATCH(F1638,SBi!$B$3:$B$28,0),MATCH(M1638,SBi!$C$2:$K$2,0))</f>
        <v>103.3</v>
      </c>
      <c r="O1638" s="16">
        <f t="shared" ca="1" si="333"/>
        <v>19.626999999999999</v>
      </c>
      <c r="P1638" s="16" t="str">
        <f ca="1">IFERROR(INDEX(VpD!$2:$2,MATCH(H1638,VpD!$1:$1,1)),VpD!$I$2)</f>
        <v>1979-1998</v>
      </c>
      <c r="Q1638" s="1">
        <f ca="1">INDEX(VpD!$C$3:$I$27,MATCH(F1638,VpD!$B$3:$B$27,0),MATCH(P1638,VpD!$C$2:$I$2,0))</f>
        <v>77</v>
      </c>
      <c r="R1638" s="16">
        <f t="shared" ca="1" si="334"/>
        <v>14.63</v>
      </c>
      <c r="S1638" s="14">
        <f t="shared" ca="1" si="335"/>
        <v>712276.93</v>
      </c>
      <c r="T1638" s="14">
        <f t="shared" ca="1" si="336"/>
        <v>6169429.6799999997</v>
      </c>
      <c r="U1638" s="14" t="str">
        <f t="shared" ca="1" si="337"/>
        <v>0A3F507E-2360-32B8-E044-0003BA298018</v>
      </c>
    </row>
    <row r="1639" spans="1:21" s="14" customFormat="1" x14ac:dyDescent="0.25">
      <c r="A1639" s="14">
        <f t="shared" si="325"/>
        <v>1639</v>
      </c>
      <c r="B1639" s="14" t="str">
        <f t="shared" ca="1" si="326"/>
        <v>65057B29-1491-44E8-87A0-476A4ACCA0C6</v>
      </c>
      <c r="C1639" s="14" t="str">
        <f t="shared" ca="1" si="327"/>
        <v>Kløverbo</v>
      </c>
      <c r="D1639" s="14" t="str">
        <f t="shared" ca="1" si="328"/>
        <v>8</v>
      </c>
      <c r="E1639" s="14" t="str">
        <f t="shared" ca="1" si="329"/>
        <v>6xd</v>
      </c>
      <c r="F1639" s="1">
        <f t="shared" ca="1" si="330"/>
        <v>130</v>
      </c>
      <c r="G1639" s="1">
        <f t="shared" ca="1" si="331"/>
        <v>109</v>
      </c>
      <c r="H1639" s="1">
        <f t="shared" ca="1" si="332"/>
        <v>1978</v>
      </c>
      <c r="I1639" s="1" t="str">
        <f ca="1">INDEX(Relationstabel!$C$3:$K$10,MATCH(INDIRECT($A$1&amp;"J"&amp;A1639),Relationstabel!$A$3:$A$10,0),MATCH(IFERROR(VALUE(INDIRECT($A$1&amp;"K"&amp;A1639)),0),Relationstabel!$C$1:$K$1,0))</f>
        <v>Fjernvarme/ Blokvarme</v>
      </c>
      <c r="J1639" s="1" t="str">
        <f ca="1">INDEX(Anvendelseskode!B:B,MATCH($F1639,Anvendelseskode!$A:$A,0))</f>
        <v>Række-, kæde-, dobbelthus (lodret adskillelse mellem enhederne)</v>
      </c>
      <c r="K1639" s="1" t="str">
        <f ca="1">INDEX(Anvendelseskode!C:C,MATCH($F1639,Anvendelseskode!$A:$A,0))</f>
        <v>Række-, kæde og dobbelthuse</v>
      </c>
      <c r="L1639" s="1" t="str">
        <f ca="1">INDEX(Anvendelseskode!D:D,MATCH($F1639,Anvendelseskode!$A:$A,0))</f>
        <v>Private husholdninger</v>
      </c>
      <c r="M1639" s="1" t="str">
        <f ca="1">IFERROR(INDEX(SBi!$2:$2,MATCH(H1639,SBi!$1:$1,1)),SBi!$K$2)</f>
        <v>1973-1978</v>
      </c>
      <c r="N1639" s="1">
        <f ca="1">INDEX(SBi!$C$3:$K$28,MATCH(F1639,SBi!$B$3:$B$28,0),MATCH(M1639,SBi!$C$2:$K$2,0))</f>
        <v>112.6</v>
      </c>
      <c r="O1639" s="16">
        <f t="shared" ca="1" si="333"/>
        <v>12.273399999999999</v>
      </c>
      <c r="P1639" s="16" t="str">
        <f ca="1">IFERROR(INDEX(VpD!$2:$2,MATCH(H1639,VpD!$1:$1,1)),VpD!$I$2)</f>
        <v>1973-1978</v>
      </c>
      <c r="Q1639" s="1">
        <f ca="1">INDEX(VpD!$C$3:$I$27,MATCH(F1639,VpD!$B$3:$B$27,0),MATCH(P1639,VpD!$C$2:$I$2,0))</f>
        <v>98</v>
      </c>
      <c r="R1639" s="16">
        <f t="shared" ca="1" si="334"/>
        <v>10.682</v>
      </c>
      <c r="S1639" s="14">
        <f t="shared" ca="1" si="335"/>
        <v>713438.04</v>
      </c>
      <c r="T1639" s="14">
        <f t="shared" ca="1" si="336"/>
        <v>6169731.2300000004</v>
      </c>
      <c r="U1639" s="14" t="str">
        <f t="shared" ca="1" si="337"/>
        <v>0A3F507E-1B58-32B8-E044-0003BA298018</v>
      </c>
    </row>
    <row r="1640" spans="1:21" s="14" customFormat="1" x14ac:dyDescent="0.25">
      <c r="A1640" s="14">
        <f t="shared" si="325"/>
        <v>1640</v>
      </c>
      <c r="B1640" s="14" t="str">
        <f t="shared" ca="1" si="326"/>
        <v>8BE86E60-3288-464C-B5C2-C0051F58A6AA</v>
      </c>
      <c r="C1640" s="14" t="str">
        <f t="shared" ca="1" si="327"/>
        <v>Pilehavevænge</v>
      </c>
      <c r="D1640" s="14" t="str">
        <f t="shared" ca="1" si="328"/>
        <v>70</v>
      </c>
      <c r="E1640" s="14" t="str">
        <f t="shared" ca="1" si="329"/>
        <v>10ck</v>
      </c>
      <c r="F1640" s="1">
        <f t="shared" ca="1" si="330"/>
        <v>120</v>
      </c>
      <c r="G1640" s="1">
        <f t="shared" ca="1" si="331"/>
        <v>123</v>
      </c>
      <c r="H1640" s="1">
        <f t="shared" ca="1" si="332"/>
        <v>1966</v>
      </c>
      <c r="I1640" s="1" t="str">
        <f ca="1">INDEX(Relationstabel!$C$3:$K$10,MATCH(INDIRECT($A$1&amp;"J"&amp;A1640),Relationstabel!$A$3:$A$10,0),MATCH(IFERROR(VALUE(INDIRECT($A$1&amp;"K"&amp;A1640)),0),Relationstabel!$C$1:$K$1,0))</f>
        <v>Fjernvarme/ Blokvarme</v>
      </c>
      <c r="J1640" s="1" t="str">
        <f ca="1">INDEX(Anvendelseskode!B:B,MATCH($F1640,Anvendelseskode!$A:$A,0))</f>
        <v>Fritliggende enfamilieshus (parcelhus)</v>
      </c>
      <c r="K1640" s="1" t="str">
        <f ca="1">INDEX(Anvendelseskode!C:C,MATCH($F1640,Anvendelseskode!$A:$A,0))</f>
        <v>Parcelhuse</v>
      </c>
      <c r="L1640" s="1" t="str">
        <f ca="1">INDEX(Anvendelseskode!D:D,MATCH($F1640,Anvendelseskode!$A:$A,0))</f>
        <v>Private husholdninger</v>
      </c>
      <c r="M1640" s="1" t="str">
        <f ca="1">IFERROR(INDEX(SBi!$2:$2,MATCH(H1640,SBi!$1:$1,1)),SBi!$K$2)</f>
        <v>1961-1972</v>
      </c>
      <c r="N1640" s="1">
        <f ca="1">INDEX(SBi!$C$3:$K$28,MATCH(F1640,SBi!$B$3:$B$28,0),MATCH(M1640,SBi!$C$2:$K$2,0))</f>
        <v>134.30000000000001</v>
      </c>
      <c r="O1640" s="16">
        <f t="shared" ca="1" si="333"/>
        <v>16.518900000000002</v>
      </c>
      <c r="P1640" s="16" t="str">
        <f ca="1">IFERROR(INDEX(VpD!$2:$2,MATCH(H1640,VpD!$1:$1,1)),VpD!$I$2)</f>
        <v>1961-1972</v>
      </c>
      <c r="Q1640" s="1">
        <f ca="1">INDEX(VpD!$C$3:$I$27,MATCH(F1640,VpD!$B$3:$B$27,0),MATCH(P1640,VpD!$C$2:$I$2,0))</f>
        <v>143</v>
      </c>
      <c r="R1640" s="16">
        <f t="shared" ca="1" si="334"/>
        <v>17.588999999999999</v>
      </c>
      <c r="S1640" s="14">
        <f t="shared" ca="1" si="335"/>
        <v>711300.19</v>
      </c>
      <c r="T1640" s="14">
        <f t="shared" ca="1" si="336"/>
        <v>6171675.6200000001</v>
      </c>
      <c r="U1640" s="14" t="str">
        <f t="shared" ca="1" si="337"/>
        <v>0A3F507E-1F48-32B8-E044-0003BA298018</v>
      </c>
    </row>
    <row r="1641" spans="1:21" s="14" customFormat="1" x14ac:dyDescent="0.25">
      <c r="A1641" s="14">
        <f t="shared" si="325"/>
        <v>1641</v>
      </c>
      <c r="B1641" s="14" t="str">
        <f t="shared" ca="1" si="326"/>
        <v>2F0FC750-0376-414C-AC7B-11A0CD88BE42</v>
      </c>
      <c r="C1641" s="14" t="str">
        <f t="shared" ca="1" si="327"/>
        <v>Møllestensvej</v>
      </c>
      <c r="D1641" s="14" t="str">
        <f t="shared" ca="1" si="328"/>
        <v>9</v>
      </c>
      <c r="E1641" s="14" t="str">
        <f t="shared" ca="1" si="329"/>
        <v>7eg</v>
      </c>
      <c r="F1641" s="1">
        <f t="shared" ca="1" si="330"/>
        <v>120</v>
      </c>
      <c r="G1641" s="1">
        <f t="shared" ca="1" si="331"/>
        <v>127</v>
      </c>
      <c r="H1641" s="1">
        <f t="shared" ca="1" si="332"/>
        <v>1988</v>
      </c>
      <c r="I1641" s="1" t="str">
        <f ca="1">INDEX(Relationstabel!$C$3:$K$10,MATCH(INDIRECT($A$1&amp;"J"&amp;A1641),Relationstabel!$A$3:$A$10,0),MATCH(IFERROR(VALUE(INDIRECT($A$1&amp;"K"&amp;A1641)),0),Relationstabel!$C$1:$K$1,0))</f>
        <v>Naturgas</v>
      </c>
      <c r="J1641" s="1" t="str">
        <f ca="1">INDEX(Anvendelseskode!B:B,MATCH($F1641,Anvendelseskode!$A:$A,0))</f>
        <v>Fritliggende enfamilieshus (parcelhus)</v>
      </c>
      <c r="K1641" s="1" t="str">
        <f ca="1">INDEX(Anvendelseskode!C:C,MATCH($F1641,Anvendelseskode!$A:$A,0))</f>
        <v>Parcelhuse</v>
      </c>
      <c r="L1641" s="1" t="str">
        <f ca="1">INDEX(Anvendelseskode!D:D,MATCH($F1641,Anvendelseskode!$A:$A,0))</f>
        <v>Private husholdninger</v>
      </c>
      <c r="M1641" s="1" t="str">
        <f ca="1">IFERROR(INDEX(SBi!$2:$2,MATCH(H1641,SBi!$1:$1,1)),SBi!$K$2)</f>
        <v>1979-1998</v>
      </c>
      <c r="N1641" s="1">
        <f ca="1">INDEX(SBi!$C$3:$K$28,MATCH(F1641,SBi!$B$3:$B$28,0),MATCH(M1641,SBi!$C$2:$K$2,0))</f>
        <v>105.4</v>
      </c>
      <c r="O1641" s="16">
        <f t="shared" ca="1" si="333"/>
        <v>13.385800000000001</v>
      </c>
      <c r="P1641" s="16" t="str">
        <f ca="1">IFERROR(INDEX(VpD!$2:$2,MATCH(H1641,VpD!$1:$1,1)),VpD!$I$2)</f>
        <v>1979-1998</v>
      </c>
      <c r="Q1641" s="1">
        <f ca="1">INDEX(VpD!$C$3:$I$27,MATCH(F1641,VpD!$B$3:$B$27,0),MATCH(P1641,VpD!$C$2:$I$2,0))</f>
        <v>90</v>
      </c>
      <c r="R1641" s="16">
        <f t="shared" ca="1" si="334"/>
        <v>11.43</v>
      </c>
      <c r="S1641" s="14">
        <f t="shared" ca="1" si="335"/>
        <v>711756.47</v>
      </c>
      <c r="T1641" s="14">
        <f t="shared" ca="1" si="336"/>
        <v>6170345.3099999996</v>
      </c>
      <c r="U1641" s="14" t="str">
        <f t="shared" ca="1" si="337"/>
        <v>0A3F507E-1D58-32B8-E044-0003BA298018</v>
      </c>
    </row>
    <row r="1642" spans="1:21" s="14" customFormat="1" x14ac:dyDescent="0.25">
      <c r="A1642" s="14">
        <f t="shared" si="325"/>
        <v>1642</v>
      </c>
      <c r="B1642" s="14" t="str">
        <f t="shared" ca="1" si="326"/>
        <v>BF6C655F-BC04-419F-AD95-D16623D109B1</v>
      </c>
      <c r="C1642" s="14" t="str">
        <f t="shared" ca="1" si="327"/>
        <v>Bjørnebo</v>
      </c>
      <c r="D1642" s="14" t="str">
        <f t="shared" ca="1" si="328"/>
        <v>40</v>
      </c>
      <c r="E1642" s="14" t="str">
        <f t="shared" ca="1" si="329"/>
        <v>6on</v>
      </c>
      <c r="F1642" s="1">
        <f t="shared" ca="1" si="330"/>
        <v>130</v>
      </c>
      <c r="G1642" s="1">
        <f t="shared" ca="1" si="331"/>
        <v>102</v>
      </c>
      <c r="H1642" s="1">
        <f t="shared" ca="1" si="332"/>
        <v>1977</v>
      </c>
      <c r="I1642" s="1" t="str">
        <f ca="1">INDEX(Relationstabel!$C$3:$K$10,MATCH(INDIRECT($A$1&amp;"J"&amp;A1642),Relationstabel!$A$3:$A$10,0),MATCH(IFERROR(VALUE(INDIRECT($A$1&amp;"K"&amp;A1642)),0),Relationstabel!$C$1:$K$1,0))</f>
        <v>Fjernvarme/ Blokvarme</v>
      </c>
      <c r="J1642" s="1" t="str">
        <f ca="1">INDEX(Anvendelseskode!B:B,MATCH($F1642,Anvendelseskode!$A:$A,0))</f>
        <v>Række-, kæde-, dobbelthus (lodret adskillelse mellem enhederne)</v>
      </c>
      <c r="K1642" s="1" t="str">
        <f ca="1">INDEX(Anvendelseskode!C:C,MATCH($F1642,Anvendelseskode!$A:$A,0))</f>
        <v>Række-, kæde og dobbelthuse</v>
      </c>
      <c r="L1642" s="1" t="str">
        <f ca="1">INDEX(Anvendelseskode!D:D,MATCH($F1642,Anvendelseskode!$A:$A,0))</f>
        <v>Private husholdninger</v>
      </c>
      <c r="M1642" s="1" t="str">
        <f ca="1">IFERROR(INDEX(SBi!$2:$2,MATCH(H1642,SBi!$1:$1,1)),SBi!$K$2)</f>
        <v>1973-1978</v>
      </c>
      <c r="N1642" s="1">
        <f ca="1">INDEX(SBi!$C$3:$K$28,MATCH(F1642,SBi!$B$3:$B$28,0),MATCH(M1642,SBi!$C$2:$K$2,0))</f>
        <v>112.6</v>
      </c>
      <c r="O1642" s="16">
        <f t="shared" ca="1" si="333"/>
        <v>11.485199999999999</v>
      </c>
      <c r="P1642" s="16" t="str">
        <f ca="1">IFERROR(INDEX(VpD!$2:$2,MATCH(H1642,VpD!$1:$1,1)),VpD!$I$2)</f>
        <v>1973-1978</v>
      </c>
      <c r="Q1642" s="1">
        <f ca="1">INDEX(VpD!$C$3:$I$27,MATCH(F1642,VpD!$B$3:$B$27,0),MATCH(P1642,VpD!$C$2:$I$2,0))</f>
        <v>98</v>
      </c>
      <c r="R1642" s="16">
        <f t="shared" ca="1" si="334"/>
        <v>9.9960000000000004</v>
      </c>
      <c r="S1642" s="14">
        <f t="shared" ca="1" si="335"/>
        <v>713547.57</v>
      </c>
      <c r="T1642" s="14">
        <f t="shared" ca="1" si="336"/>
        <v>6169548.2000000002</v>
      </c>
      <c r="U1642" s="14" t="str">
        <f t="shared" ca="1" si="337"/>
        <v>0A3F507E-155F-32B8-E044-0003BA298018</v>
      </c>
    </row>
    <row r="1643" spans="1:21" s="14" customFormat="1" x14ac:dyDescent="0.25">
      <c r="A1643" s="14">
        <f t="shared" si="325"/>
        <v>1643</v>
      </c>
      <c r="B1643" s="14" t="str">
        <f t="shared" ca="1" si="326"/>
        <v>190516E4-A839-4FB6-A419-EB06CD92CFF1</v>
      </c>
      <c r="C1643" s="14" t="str">
        <f t="shared" ca="1" si="327"/>
        <v>Egernbo</v>
      </c>
      <c r="D1643" s="14" t="str">
        <f t="shared" ca="1" si="328"/>
        <v>6</v>
      </c>
      <c r="E1643" s="14" t="str">
        <f t="shared" ca="1" si="329"/>
        <v>6qp</v>
      </c>
      <c r="F1643" s="1">
        <f t="shared" ca="1" si="330"/>
        <v>130</v>
      </c>
      <c r="G1643" s="1">
        <f t="shared" ca="1" si="331"/>
        <v>104</v>
      </c>
      <c r="H1643" s="1">
        <f t="shared" ca="1" si="332"/>
        <v>1978</v>
      </c>
      <c r="I1643" s="1" t="str">
        <f ca="1">INDEX(Relationstabel!$C$3:$K$10,MATCH(INDIRECT($A$1&amp;"J"&amp;A1643),Relationstabel!$A$3:$A$10,0),MATCH(IFERROR(VALUE(INDIRECT($A$1&amp;"K"&amp;A1643)),0),Relationstabel!$C$1:$K$1,0))</f>
        <v>Fjernvarme/ Blokvarme</v>
      </c>
      <c r="J1643" s="1" t="str">
        <f ca="1">INDEX(Anvendelseskode!B:B,MATCH($F1643,Anvendelseskode!$A:$A,0))</f>
        <v>Række-, kæde-, dobbelthus (lodret adskillelse mellem enhederne)</v>
      </c>
      <c r="K1643" s="1" t="str">
        <f ca="1">INDEX(Anvendelseskode!C:C,MATCH($F1643,Anvendelseskode!$A:$A,0))</f>
        <v>Række-, kæde og dobbelthuse</v>
      </c>
      <c r="L1643" s="1" t="str">
        <f ca="1">INDEX(Anvendelseskode!D:D,MATCH($F1643,Anvendelseskode!$A:$A,0))</f>
        <v>Private husholdninger</v>
      </c>
      <c r="M1643" s="1" t="str">
        <f ca="1">IFERROR(INDEX(SBi!$2:$2,MATCH(H1643,SBi!$1:$1,1)),SBi!$K$2)</f>
        <v>1973-1978</v>
      </c>
      <c r="N1643" s="1">
        <f ca="1">INDEX(SBi!$C$3:$K$28,MATCH(F1643,SBi!$B$3:$B$28,0),MATCH(M1643,SBi!$C$2:$K$2,0))</f>
        <v>112.6</v>
      </c>
      <c r="O1643" s="16">
        <f t="shared" ca="1" si="333"/>
        <v>11.7104</v>
      </c>
      <c r="P1643" s="16" t="str">
        <f ca="1">IFERROR(INDEX(VpD!$2:$2,MATCH(H1643,VpD!$1:$1,1)),VpD!$I$2)</f>
        <v>1973-1978</v>
      </c>
      <c r="Q1643" s="1">
        <f ca="1">INDEX(VpD!$C$3:$I$27,MATCH(F1643,VpD!$B$3:$B$27,0),MATCH(P1643,VpD!$C$2:$I$2,0))</f>
        <v>98</v>
      </c>
      <c r="R1643" s="16">
        <f t="shared" ca="1" si="334"/>
        <v>10.192</v>
      </c>
      <c r="S1643" s="14">
        <f t="shared" ca="1" si="335"/>
        <v>713648.24</v>
      </c>
      <c r="T1643" s="14">
        <f t="shared" ca="1" si="336"/>
        <v>6169471.4800000004</v>
      </c>
      <c r="U1643" s="14" t="str">
        <f t="shared" ca="1" si="337"/>
        <v>0A3F507E-165F-32B8-E044-0003BA298018</v>
      </c>
    </row>
    <row r="1644" spans="1:21" s="14" customFormat="1" x14ac:dyDescent="0.25">
      <c r="A1644" s="14">
        <f t="shared" si="325"/>
        <v>1644</v>
      </c>
      <c r="B1644" s="14" t="str">
        <f t="shared" ca="1" si="326"/>
        <v>3179D14B-5660-4F43-93D4-89F43655F1C4</v>
      </c>
      <c r="C1644" s="14" t="str">
        <f t="shared" ca="1" si="327"/>
        <v>Kløverbo</v>
      </c>
      <c r="D1644" s="14" t="str">
        <f t="shared" ca="1" si="328"/>
        <v>21</v>
      </c>
      <c r="E1644" s="14" t="str">
        <f t="shared" ca="1" si="329"/>
        <v>6ym</v>
      </c>
      <c r="F1644" s="1">
        <f t="shared" ca="1" si="330"/>
        <v>130</v>
      </c>
      <c r="G1644" s="1">
        <f t="shared" ca="1" si="331"/>
        <v>112</v>
      </c>
      <c r="H1644" s="1">
        <f t="shared" ca="1" si="332"/>
        <v>1978</v>
      </c>
      <c r="I1644" s="1" t="str">
        <f ca="1">INDEX(Relationstabel!$C$3:$K$10,MATCH(INDIRECT($A$1&amp;"J"&amp;A1644),Relationstabel!$A$3:$A$10,0),MATCH(IFERROR(VALUE(INDIRECT($A$1&amp;"K"&amp;A1644)),0),Relationstabel!$C$1:$K$1,0))</f>
        <v>Fjernvarme/ Blokvarme</v>
      </c>
      <c r="J1644" s="1" t="str">
        <f ca="1">INDEX(Anvendelseskode!B:B,MATCH($F1644,Anvendelseskode!$A:$A,0))</f>
        <v>Række-, kæde-, dobbelthus (lodret adskillelse mellem enhederne)</v>
      </c>
      <c r="K1644" s="1" t="str">
        <f ca="1">INDEX(Anvendelseskode!C:C,MATCH($F1644,Anvendelseskode!$A:$A,0))</f>
        <v>Række-, kæde og dobbelthuse</v>
      </c>
      <c r="L1644" s="1" t="str">
        <f ca="1">INDEX(Anvendelseskode!D:D,MATCH($F1644,Anvendelseskode!$A:$A,0))</f>
        <v>Private husholdninger</v>
      </c>
      <c r="M1644" s="1" t="str">
        <f ca="1">IFERROR(INDEX(SBi!$2:$2,MATCH(H1644,SBi!$1:$1,1)),SBi!$K$2)</f>
        <v>1973-1978</v>
      </c>
      <c r="N1644" s="1">
        <f ca="1">INDEX(SBi!$C$3:$K$28,MATCH(F1644,SBi!$B$3:$B$28,0),MATCH(M1644,SBi!$C$2:$K$2,0))</f>
        <v>112.6</v>
      </c>
      <c r="O1644" s="16">
        <f t="shared" ca="1" si="333"/>
        <v>12.611199999999998</v>
      </c>
      <c r="P1644" s="16" t="str">
        <f ca="1">IFERROR(INDEX(VpD!$2:$2,MATCH(H1644,VpD!$1:$1,1)),VpD!$I$2)</f>
        <v>1973-1978</v>
      </c>
      <c r="Q1644" s="1">
        <f ca="1">INDEX(VpD!$C$3:$I$27,MATCH(F1644,VpD!$B$3:$B$27,0),MATCH(P1644,VpD!$C$2:$I$2,0))</f>
        <v>98</v>
      </c>
      <c r="R1644" s="16">
        <f t="shared" ca="1" si="334"/>
        <v>10.976000000000001</v>
      </c>
      <c r="S1644" s="14">
        <f t="shared" ca="1" si="335"/>
        <v>713486.53</v>
      </c>
      <c r="T1644" s="14">
        <f t="shared" ca="1" si="336"/>
        <v>6169726.4699999997</v>
      </c>
      <c r="U1644" s="14" t="str">
        <f t="shared" ca="1" si="337"/>
        <v>0A3F507E-1B65-32B8-E044-0003BA298018</v>
      </c>
    </row>
    <row r="1645" spans="1:21" s="14" customFormat="1" x14ac:dyDescent="0.25">
      <c r="A1645" s="14">
        <f t="shared" si="325"/>
        <v>1645</v>
      </c>
      <c r="B1645" s="14" t="str">
        <f t="shared" ca="1" si="326"/>
        <v>46B101FD-06EF-4A03-B33B-FC45DA9F1C95</v>
      </c>
      <c r="C1645" s="14" t="str">
        <f t="shared" ca="1" si="327"/>
        <v>Møllestensvej</v>
      </c>
      <c r="D1645" s="14" t="str">
        <f t="shared" ca="1" si="328"/>
        <v>26</v>
      </c>
      <c r="E1645" s="14" t="str">
        <f t="shared" ca="1" si="329"/>
        <v>7ex</v>
      </c>
      <c r="F1645" s="1">
        <f t="shared" ca="1" si="330"/>
        <v>120</v>
      </c>
      <c r="G1645" s="1">
        <f t="shared" ca="1" si="331"/>
        <v>158</v>
      </c>
      <c r="H1645" s="1">
        <f t="shared" ca="1" si="332"/>
        <v>1988</v>
      </c>
      <c r="I1645" s="1" t="str">
        <f ca="1">INDEX(Relationstabel!$C$3:$K$10,MATCH(INDIRECT($A$1&amp;"J"&amp;A1645),Relationstabel!$A$3:$A$10,0),MATCH(IFERROR(VALUE(INDIRECT($A$1&amp;"K"&amp;A1645)),0),Relationstabel!$C$1:$K$1,0))</f>
        <v>Naturgas</v>
      </c>
      <c r="J1645" s="1" t="str">
        <f ca="1">INDEX(Anvendelseskode!B:B,MATCH($F1645,Anvendelseskode!$A:$A,0))</f>
        <v>Fritliggende enfamilieshus (parcelhus)</v>
      </c>
      <c r="K1645" s="1" t="str">
        <f ca="1">INDEX(Anvendelseskode!C:C,MATCH($F1645,Anvendelseskode!$A:$A,0))</f>
        <v>Parcelhuse</v>
      </c>
      <c r="L1645" s="1" t="str">
        <f ca="1">INDEX(Anvendelseskode!D:D,MATCH($F1645,Anvendelseskode!$A:$A,0))</f>
        <v>Private husholdninger</v>
      </c>
      <c r="M1645" s="1" t="str">
        <f ca="1">IFERROR(INDEX(SBi!$2:$2,MATCH(H1645,SBi!$1:$1,1)),SBi!$K$2)</f>
        <v>1979-1998</v>
      </c>
      <c r="N1645" s="1">
        <f ca="1">INDEX(SBi!$C$3:$K$28,MATCH(F1645,SBi!$B$3:$B$28,0),MATCH(M1645,SBi!$C$2:$K$2,0))</f>
        <v>105.4</v>
      </c>
      <c r="O1645" s="16">
        <f t="shared" ca="1" si="333"/>
        <v>16.653200000000002</v>
      </c>
      <c r="P1645" s="16" t="str">
        <f ca="1">IFERROR(INDEX(VpD!$2:$2,MATCH(H1645,VpD!$1:$1,1)),VpD!$I$2)</f>
        <v>1979-1998</v>
      </c>
      <c r="Q1645" s="1">
        <f ca="1">INDEX(VpD!$C$3:$I$27,MATCH(F1645,VpD!$B$3:$B$27,0),MATCH(P1645,VpD!$C$2:$I$2,0))</f>
        <v>90</v>
      </c>
      <c r="R1645" s="16">
        <f t="shared" ca="1" si="334"/>
        <v>14.22</v>
      </c>
      <c r="S1645" s="14">
        <f t="shared" ca="1" si="335"/>
        <v>711828.82</v>
      </c>
      <c r="T1645" s="14">
        <f t="shared" ca="1" si="336"/>
        <v>6170409.5899999999</v>
      </c>
      <c r="U1645" s="14" t="str">
        <f t="shared" ca="1" si="337"/>
        <v>0A3F507E-1D67-32B8-E044-0003BA298018</v>
      </c>
    </row>
    <row r="1646" spans="1:21" s="14" customFormat="1" x14ac:dyDescent="0.25">
      <c r="A1646" s="14">
        <f t="shared" si="325"/>
        <v>1646</v>
      </c>
      <c r="B1646" s="14" t="str">
        <f t="shared" ca="1" si="326"/>
        <v>956AB07C-DDAA-4A62-A67F-C54E90C9FC80</v>
      </c>
      <c r="C1646" s="14" t="str">
        <f t="shared" ca="1" si="327"/>
        <v>Nørrebred</v>
      </c>
      <c r="D1646" s="14" t="str">
        <f t="shared" ca="1" si="328"/>
        <v>61</v>
      </c>
      <c r="E1646" s="14" t="str">
        <f t="shared" ca="1" si="329"/>
        <v>13fm</v>
      </c>
      <c r="F1646" s="1">
        <f t="shared" ca="1" si="330"/>
        <v>120</v>
      </c>
      <c r="G1646" s="1">
        <f t="shared" ca="1" si="331"/>
        <v>141</v>
      </c>
      <c r="H1646" s="1">
        <f t="shared" ca="1" si="332"/>
        <v>1973</v>
      </c>
      <c r="I1646" s="1" t="str">
        <f ca="1">INDEX(Relationstabel!$C$3:$K$10,MATCH(INDIRECT($A$1&amp;"J"&amp;A1646),Relationstabel!$A$3:$A$10,0),MATCH(IFERROR(VALUE(INDIRECT($A$1&amp;"K"&amp;A1646)),0),Relationstabel!$C$1:$K$1,0))</f>
        <v>Naturgas</v>
      </c>
      <c r="J1646" s="1" t="str">
        <f ca="1">INDEX(Anvendelseskode!B:B,MATCH($F1646,Anvendelseskode!$A:$A,0))</f>
        <v>Fritliggende enfamilieshus (parcelhus)</v>
      </c>
      <c r="K1646" s="1" t="str">
        <f ca="1">INDEX(Anvendelseskode!C:C,MATCH($F1646,Anvendelseskode!$A:$A,0))</f>
        <v>Parcelhuse</v>
      </c>
      <c r="L1646" s="1" t="str">
        <f ca="1">INDEX(Anvendelseskode!D:D,MATCH($F1646,Anvendelseskode!$A:$A,0))</f>
        <v>Private husholdninger</v>
      </c>
      <c r="M1646" s="1" t="str">
        <f ca="1">IFERROR(INDEX(SBi!$2:$2,MATCH(H1646,SBi!$1:$1,1)),SBi!$K$2)</f>
        <v>1973-1978</v>
      </c>
      <c r="N1646" s="1">
        <f ca="1">INDEX(SBi!$C$3:$K$28,MATCH(F1646,SBi!$B$3:$B$28,0),MATCH(M1646,SBi!$C$2:$K$2,0))</f>
        <v>119.8</v>
      </c>
      <c r="O1646" s="16">
        <f t="shared" ca="1" si="333"/>
        <v>16.8918</v>
      </c>
      <c r="P1646" s="16" t="str">
        <f ca="1">IFERROR(INDEX(VpD!$2:$2,MATCH(H1646,VpD!$1:$1,1)),VpD!$I$2)</f>
        <v>1973-1978</v>
      </c>
      <c r="Q1646" s="1">
        <f ca="1">INDEX(VpD!$C$3:$I$27,MATCH(F1646,VpD!$B$3:$B$27,0),MATCH(P1646,VpD!$C$2:$I$2,0))</f>
        <v>117</v>
      </c>
      <c r="R1646" s="16">
        <f t="shared" ca="1" si="334"/>
        <v>16.497</v>
      </c>
      <c r="S1646" s="14">
        <f t="shared" ca="1" si="335"/>
        <v>711526.34</v>
      </c>
      <c r="T1646" s="14">
        <f t="shared" ca="1" si="336"/>
        <v>6171886.0300000003</v>
      </c>
      <c r="U1646" s="14" t="str">
        <f t="shared" ca="1" si="337"/>
        <v>0A3F507E-1E67-32B8-E044-0003BA298018</v>
      </c>
    </row>
    <row r="1647" spans="1:21" s="14" customFormat="1" x14ac:dyDescent="0.25">
      <c r="A1647" s="14">
        <f t="shared" si="325"/>
        <v>1647</v>
      </c>
      <c r="B1647" s="14" t="str">
        <f t="shared" ca="1" si="326"/>
        <v>2E545122-7515-4D54-B4A0-F8257BB6B7C9</v>
      </c>
      <c r="C1647" s="14" t="str">
        <f t="shared" ca="1" si="327"/>
        <v>Hyrdeengen</v>
      </c>
      <c r="D1647" s="14" t="str">
        <f t="shared" ca="1" si="328"/>
        <v>55</v>
      </c>
      <c r="E1647" s="14" t="str">
        <f t="shared" ca="1" si="329"/>
        <v>16dy</v>
      </c>
      <c r="F1647" s="1">
        <f t="shared" ca="1" si="330"/>
        <v>130</v>
      </c>
      <c r="G1647" s="1">
        <f t="shared" ca="1" si="331"/>
        <v>128</v>
      </c>
      <c r="H1647" s="1">
        <f t="shared" ca="1" si="332"/>
        <v>1978</v>
      </c>
      <c r="I1647" s="1" t="str">
        <f ca="1">INDEX(Relationstabel!$C$3:$K$10,MATCH(INDIRECT($A$1&amp;"J"&amp;A1647),Relationstabel!$A$3:$A$10,0),MATCH(IFERROR(VALUE(INDIRECT($A$1&amp;"K"&amp;A1647)),0),Relationstabel!$C$1:$K$1,0))</f>
        <v>Fjernvarme/ Blokvarme</v>
      </c>
      <c r="J1647" s="1" t="str">
        <f ca="1">INDEX(Anvendelseskode!B:B,MATCH($F1647,Anvendelseskode!$A:$A,0))</f>
        <v>Række-, kæde-, dobbelthus (lodret adskillelse mellem enhederne)</v>
      </c>
      <c r="K1647" s="1" t="str">
        <f ca="1">INDEX(Anvendelseskode!C:C,MATCH($F1647,Anvendelseskode!$A:$A,0))</f>
        <v>Række-, kæde og dobbelthuse</v>
      </c>
      <c r="L1647" s="1" t="str">
        <f ca="1">INDEX(Anvendelseskode!D:D,MATCH($F1647,Anvendelseskode!$A:$A,0))</f>
        <v>Private husholdninger</v>
      </c>
      <c r="M1647" s="1" t="str">
        <f ca="1">IFERROR(INDEX(SBi!$2:$2,MATCH(H1647,SBi!$1:$1,1)),SBi!$K$2)</f>
        <v>1973-1978</v>
      </c>
      <c r="N1647" s="1">
        <f ca="1">INDEX(SBi!$C$3:$K$28,MATCH(F1647,SBi!$B$3:$B$28,0),MATCH(M1647,SBi!$C$2:$K$2,0))</f>
        <v>112.6</v>
      </c>
      <c r="O1647" s="16">
        <f t="shared" ca="1" si="333"/>
        <v>14.412799999999999</v>
      </c>
      <c r="P1647" s="16" t="str">
        <f ca="1">IFERROR(INDEX(VpD!$2:$2,MATCH(H1647,VpD!$1:$1,1)),VpD!$I$2)</f>
        <v>1973-1978</v>
      </c>
      <c r="Q1647" s="1">
        <f ca="1">INDEX(VpD!$C$3:$I$27,MATCH(F1647,VpD!$B$3:$B$27,0),MATCH(P1647,VpD!$C$2:$I$2,0))</f>
        <v>98</v>
      </c>
      <c r="R1647" s="16">
        <f t="shared" ca="1" si="334"/>
        <v>12.544</v>
      </c>
      <c r="S1647" s="14">
        <f t="shared" ca="1" si="335"/>
        <v>711863.21</v>
      </c>
      <c r="T1647" s="14">
        <f t="shared" ca="1" si="336"/>
        <v>6172515.3399999999</v>
      </c>
      <c r="U1647" s="14" t="str">
        <f t="shared" ca="1" si="337"/>
        <v>0A3F507E-196D-32B8-E044-0003BA298018</v>
      </c>
    </row>
    <row r="1648" spans="1:21" s="14" customFormat="1" x14ac:dyDescent="0.25">
      <c r="A1648" s="14">
        <f t="shared" si="325"/>
        <v>1648</v>
      </c>
      <c r="B1648" s="14" t="str">
        <f t="shared" ca="1" si="326"/>
        <v>68B35CC9-CE30-4A88-BFBA-5B6A62E712AE</v>
      </c>
      <c r="C1648" s="14" t="str">
        <f t="shared" ca="1" si="327"/>
        <v>Hyttelunden</v>
      </c>
      <c r="D1648" s="14" t="str">
        <f t="shared" ca="1" si="328"/>
        <v>12</v>
      </c>
      <c r="E1648" s="14" t="str">
        <f t="shared" ca="1" si="329"/>
        <v>26n</v>
      </c>
      <c r="F1648" s="1">
        <f t="shared" ca="1" si="330"/>
        <v>120</v>
      </c>
      <c r="G1648" s="1">
        <f t="shared" ca="1" si="331"/>
        <v>147</v>
      </c>
      <c r="H1648" s="1">
        <f t="shared" ca="1" si="332"/>
        <v>1995</v>
      </c>
      <c r="I1648" s="1" t="str">
        <f ca="1">INDEX(Relationstabel!$C$3:$K$10,MATCH(INDIRECT($A$1&amp;"J"&amp;A1648),Relationstabel!$A$3:$A$10,0),MATCH(IFERROR(VALUE(INDIRECT($A$1&amp;"K"&amp;A1648)),0),Relationstabel!$C$1:$K$1,0))</f>
        <v>Olie</v>
      </c>
      <c r="J1648" s="1" t="str">
        <f ca="1">INDEX(Anvendelseskode!B:B,MATCH($F1648,Anvendelseskode!$A:$A,0))</f>
        <v>Fritliggende enfamilieshus (parcelhus)</v>
      </c>
      <c r="K1648" s="1" t="str">
        <f ca="1">INDEX(Anvendelseskode!C:C,MATCH($F1648,Anvendelseskode!$A:$A,0))</f>
        <v>Parcelhuse</v>
      </c>
      <c r="L1648" s="1" t="str">
        <f ca="1">INDEX(Anvendelseskode!D:D,MATCH($F1648,Anvendelseskode!$A:$A,0))</f>
        <v>Private husholdninger</v>
      </c>
      <c r="M1648" s="1" t="str">
        <f ca="1">IFERROR(INDEX(SBi!$2:$2,MATCH(H1648,SBi!$1:$1,1)),SBi!$K$2)</f>
        <v>1979-1998</v>
      </c>
      <c r="N1648" s="1">
        <f ca="1">INDEX(SBi!$C$3:$K$28,MATCH(F1648,SBi!$B$3:$B$28,0),MATCH(M1648,SBi!$C$2:$K$2,0))</f>
        <v>105.4</v>
      </c>
      <c r="O1648" s="16">
        <f t="shared" ca="1" si="333"/>
        <v>15.4938</v>
      </c>
      <c r="P1648" s="16" t="str">
        <f ca="1">IFERROR(INDEX(VpD!$2:$2,MATCH(H1648,VpD!$1:$1,1)),VpD!$I$2)</f>
        <v>1979-1998</v>
      </c>
      <c r="Q1648" s="1">
        <f ca="1">INDEX(VpD!$C$3:$I$27,MATCH(F1648,VpD!$B$3:$B$27,0),MATCH(P1648,VpD!$C$2:$I$2,0))</f>
        <v>90</v>
      </c>
      <c r="R1648" s="16">
        <f t="shared" ca="1" si="334"/>
        <v>13.23</v>
      </c>
      <c r="S1648" s="14">
        <f t="shared" ca="1" si="335"/>
        <v>714138.11</v>
      </c>
      <c r="T1648" s="14">
        <f t="shared" ca="1" si="336"/>
        <v>6169076.3600000003</v>
      </c>
      <c r="U1648" s="14" t="str">
        <f t="shared" ca="1" si="337"/>
        <v>0A3F507E-1A6D-32B8-E044-0003BA298018</v>
      </c>
    </row>
    <row r="1649" spans="1:21" s="14" customFormat="1" x14ac:dyDescent="0.25">
      <c r="A1649" s="14">
        <f t="shared" si="325"/>
        <v>1649</v>
      </c>
      <c r="B1649" s="14" t="str">
        <f t="shared" ca="1" si="326"/>
        <v>60AF6615-EB1C-4A20-9722-3D1E12F5F913</v>
      </c>
      <c r="C1649" s="14" t="str">
        <f t="shared" ca="1" si="327"/>
        <v>Risingevej</v>
      </c>
      <c r="D1649" s="14" t="str">
        <f t="shared" ca="1" si="328"/>
        <v>15</v>
      </c>
      <c r="E1649" s="14" t="str">
        <f t="shared" ca="1" si="329"/>
        <v>16ab</v>
      </c>
      <c r="F1649" s="1">
        <f t="shared" ca="1" si="330"/>
        <v>120</v>
      </c>
      <c r="G1649" s="1">
        <f t="shared" ca="1" si="331"/>
        <v>109</v>
      </c>
      <c r="H1649" s="1">
        <f t="shared" ca="1" si="332"/>
        <v>1961</v>
      </c>
      <c r="I1649" s="1" t="str">
        <f ca="1">INDEX(Relationstabel!$C$3:$K$10,MATCH(INDIRECT($A$1&amp;"J"&amp;A1649),Relationstabel!$A$3:$A$10,0),MATCH(IFERROR(VALUE(INDIRECT($A$1&amp;"K"&amp;A1649)),0),Relationstabel!$C$1:$K$1,0))</f>
        <v>Naturgas</v>
      </c>
      <c r="J1649" s="1" t="str">
        <f ca="1">INDEX(Anvendelseskode!B:B,MATCH($F1649,Anvendelseskode!$A:$A,0))</f>
        <v>Fritliggende enfamilieshus (parcelhus)</v>
      </c>
      <c r="K1649" s="1" t="str">
        <f ca="1">INDEX(Anvendelseskode!C:C,MATCH($F1649,Anvendelseskode!$A:$A,0))</f>
        <v>Parcelhuse</v>
      </c>
      <c r="L1649" s="1" t="str">
        <f ca="1">INDEX(Anvendelseskode!D:D,MATCH($F1649,Anvendelseskode!$A:$A,0))</f>
        <v>Private husholdninger</v>
      </c>
      <c r="M1649" s="1" t="str">
        <f ca="1">IFERROR(INDEX(SBi!$2:$2,MATCH(H1649,SBi!$1:$1,1)),SBi!$K$2)</f>
        <v>1961-1972</v>
      </c>
      <c r="N1649" s="1">
        <f ca="1">INDEX(SBi!$C$3:$K$28,MATCH(F1649,SBi!$B$3:$B$28,0),MATCH(M1649,SBi!$C$2:$K$2,0))</f>
        <v>134.30000000000001</v>
      </c>
      <c r="O1649" s="16">
        <f t="shared" ca="1" si="333"/>
        <v>14.6387</v>
      </c>
      <c r="P1649" s="16" t="str">
        <f ca="1">IFERROR(INDEX(VpD!$2:$2,MATCH(H1649,VpD!$1:$1,1)),VpD!$I$2)</f>
        <v>1961-1972</v>
      </c>
      <c r="Q1649" s="1">
        <f ca="1">INDEX(VpD!$C$3:$I$27,MATCH(F1649,VpD!$B$3:$B$27,0),MATCH(P1649,VpD!$C$2:$I$2,0))</f>
        <v>143</v>
      </c>
      <c r="R1649" s="16">
        <f t="shared" ca="1" si="334"/>
        <v>15.587</v>
      </c>
      <c r="S1649" s="14">
        <f t="shared" ca="1" si="335"/>
        <v>712637.07</v>
      </c>
      <c r="T1649" s="14">
        <f t="shared" ca="1" si="336"/>
        <v>6168941.6900000004</v>
      </c>
      <c r="U1649" s="14" t="str">
        <f t="shared" ca="1" si="337"/>
        <v>0A3F507E-2064-32B8-E044-0003BA298018</v>
      </c>
    </row>
    <row r="1650" spans="1:21" s="14" customFormat="1" x14ac:dyDescent="0.25">
      <c r="A1650" s="14">
        <f t="shared" si="325"/>
        <v>1650</v>
      </c>
      <c r="B1650" s="14" t="str">
        <f t="shared" ca="1" si="326"/>
        <v>86B794F0-BA8A-4777-8D57-55C11C82D798</v>
      </c>
      <c r="C1650" s="14" t="str">
        <f t="shared" ca="1" si="327"/>
        <v>Møllestensvej</v>
      </c>
      <c r="D1650" s="14" t="str">
        <f t="shared" ca="1" si="328"/>
        <v>32</v>
      </c>
      <c r="E1650" s="14" t="str">
        <f t="shared" ca="1" si="329"/>
        <v>7et</v>
      </c>
      <c r="F1650" s="1">
        <f t="shared" ca="1" si="330"/>
        <v>120</v>
      </c>
      <c r="G1650" s="1">
        <f t="shared" ca="1" si="331"/>
        <v>134</v>
      </c>
      <c r="H1650" s="1">
        <f t="shared" ca="1" si="332"/>
        <v>1988</v>
      </c>
      <c r="I1650" s="1" t="str">
        <f ca="1">INDEX(Relationstabel!$C$3:$K$10,MATCH(INDIRECT($A$1&amp;"J"&amp;A1650),Relationstabel!$A$3:$A$10,0),MATCH(IFERROR(VALUE(INDIRECT($A$1&amp;"K"&amp;A1650)),0),Relationstabel!$C$1:$K$1,0))</f>
        <v>Elvarme</v>
      </c>
      <c r="J1650" s="1" t="str">
        <f ca="1">INDEX(Anvendelseskode!B:B,MATCH($F1650,Anvendelseskode!$A:$A,0))</f>
        <v>Fritliggende enfamilieshus (parcelhus)</v>
      </c>
      <c r="K1650" s="1" t="str">
        <f ca="1">INDEX(Anvendelseskode!C:C,MATCH($F1650,Anvendelseskode!$A:$A,0))</f>
        <v>Parcelhuse</v>
      </c>
      <c r="L1650" s="1" t="str">
        <f ca="1">INDEX(Anvendelseskode!D:D,MATCH($F1650,Anvendelseskode!$A:$A,0))</f>
        <v>Private husholdninger</v>
      </c>
      <c r="M1650" s="1" t="str">
        <f ca="1">IFERROR(INDEX(SBi!$2:$2,MATCH(H1650,SBi!$1:$1,1)),SBi!$K$2)</f>
        <v>1979-1998</v>
      </c>
      <c r="N1650" s="1">
        <f ca="1">INDEX(SBi!$C$3:$K$28,MATCH(F1650,SBi!$B$3:$B$28,0),MATCH(M1650,SBi!$C$2:$K$2,0))</f>
        <v>105.4</v>
      </c>
      <c r="O1650" s="16">
        <f t="shared" ca="1" si="333"/>
        <v>14.1236</v>
      </c>
      <c r="P1650" s="16" t="str">
        <f ca="1">IFERROR(INDEX(VpD!$2:$2,MATCH(H1650,VpD!$1:$1,1)),VpD!$I$2)</f>
        <v>1979-1998</v>
      </c>
      <c r="Q1650" s="1">
        <f ca="1">INDEX(VpD!$C$3:$I$27,MATCH(F1650,VpD!$B$3:$B$27,0),MATCH(P1650,VpD!$C$2:$I$2,0))</f>
        <v>90</v>
      </c>
      <c r="R1650" s="16">
        <f t="shared" ca="1" si="334"/>
        <v>12.06</v>
      </c>
      <c r="S1650" s="14">
        <f t="shared" ca="1" si="335"/>
        <v>711809.51</v>
      </c>
      <c r="T1650" s="14">
        <f t="shared" ca="1" si="336"/>
        <v>6170389.9800000004</v>
      </c>
      <c r="U1650" s="14" t="str">
        <f t="shared" ca="1" si="337"/>
        <v>0A3F507E-1D6A-32B8-E044-0003BA298018</v>
      </c>
    </row>
    <row r="1651" spans="1:21" s="14" customFormat="1" x14ac:dyDescent="0.25">
      <c r="A1651" s="14">
        <f t="shared" si="325"/>
        <v>1651</v>
      </c>
      <c r="B1651" s="14" t="str">
        <f t="shared" ca="1" si="326"/>
        <v>695D546B-73A5-425B-A2A2-125A5EA0F96F</v>
      </c>
      <c r="C1651" s="14" t="str">
        <f t="shared" ca="1" si="327"/>
        <v>Sneglebo</v>
      </c>
      <c r="D1651" s="14" t="str">
        <f t="shared" ca="1" si="328"/>
        <v>21</v>
      </c>
      <c r="E1651" s="14" t="str">
        <f t="shared" ca="1" si="329"/>
        <v>6si</v>
      </c>
      <c r="F1651" s="1">
        <f t="shared" ca="1" si="330"/>
        <v>130</v>
      </c>
      <c r="G1651" s="1">
        <f t="shared" ca="1" si="331"/>
        <v>109</v>
      </c>
      <c r="H1651" s="1">
        <f t="shared" ca="1" si="332"/>
        <v>1978</v>
      </c>
      <c r="I1651" s="1" t="str">
        <f ca="1">INDEX(Relationstabel!$C$3:$K$10,MATCH(INDIRECT($A$1&amp;"J"&amp;A1651),Relationstabel!$A$3:$A$10,0),MATCH(IFERROR(VALUE(INDIRECT($A$1&amp;"K"&amp;A1651)),0),Relationstabel!$C$1:$K$1,0))</f>
        <v>Fjernvarme/ Blokvarme</v>
      </c>
      <c r="J1651" s="1" t="str">
        <f ca="1">INDEX(Anvendelseskode!B:B,MATCH($F1651,Anvendelseskode!$A:$A,0))</f>
        <v>Række-, kæde-, dobbelthus (lodret adskillelse mellem enhederne)</v>
      </c>
      <c r="K1651" s="1" t="str">
        <f ca="1">INDEX(Anvendelseskode!C:C,MATCH($F1651,Anvendelseskode!$A:$A,0))</f>
        <v>Række-, kæde og dobbelthuse</v>
      </c>
      <c r="L1651" s="1" t="str">
        <f ca="1">INDEX(Anvendelseskode!D:D,MATCH($F1651,Anvendelseskode!$A:$A,0))</f>
        <v>Private husholdninger</v>
      </c>
      <c r="M1651" s="1" t="str">
        <f ca="1">IFERROR(INDEX(SBi!$2:$2,MATCH(H1651,SBi!$1:$1,1)),SBi!$K$2)</f>
        <v>1973-1978</v>
      </c>
      <c r="N1651" s="1">
        <f ca="1">INDEX(SBi!$C$3:$K$28,MATCH(F1651,SBi!$B$3:$B$28,0),MATCH(M1651,SBi!$C$2:$K$2,0))</f>
        <v>112.6</v>
      </c>
      <c r="O1651" s="16">
        <f t="shared" ca="1" si="333"/>
        <v>12.273399999999999</v>
      </c>
      <c r="P1651" s="16" t="str">
        <f ca="1">IFERROR(INDEX(VpD!$2:$2,MATCH(H1651,VpD!$1:$1,1)),VpD!$I$2)</f>
        <v>1973-1978</v>
      </c>
      <c r="Q1651" s="1">
        <f ca="1">INDEX(VpD!$C$3:$I$27,MATCH(F1651,VpD!$B$3:$B$27,0),MATCH(P1651,VpD!$C$2:$I$2,0))</f>
        <v>98</v>
      </c>
      <c r="R1651" s="16">
        <f t="shared" ca="1" si="334"/>
        <v>10.682</v>
      </c>
      <c r="S1651" s="14">
        <f t="shared" ca="1" si="335"/>
        <v>713724.91</v>
      </c>
      <c r="T1651" s="14">
        <f t="shared" ca="1" si="336"/>
        <v>6169543.0700000003</v>
      </c>
      <c r="U1651" s="14" t="str">
        <f t="shared" ca="1" si="337"/>
        <v>0A3F507E-216A-32B8-E044-0003BA298018</v>
      </c>
    </row>
    <row r="1652" spans="1:21" s="14" customFormat="1" x14ac:dyDescent="0.25">
      <c r="A1652" s="14">
        <f t="shared" si="325"/>
        <v>1652</v>
      </c>
      <c r="B1652" s="14" t="str">
        <f t="shared" ca="1" si="326"/>
        <v>739AAE27-D27B-482E-9A31-27F784BDDA06</v>
      </c>
      <c r="C1652" s="14" t="str">
        <f t="shared" ca="1" si="327"/>
        <v>Torbenfeldvej</v>
      </c>
      <c r="D1652" s="14" t="str">
        <f t="shared" ca="1" si="328"/>
        <v>23</v>
      </c>
      <c r="E1652" s="14" t="str">
        <f t="shared" ca="1" si="329"/>
        <v>4ek</v>
      </c>
      <c r="F1652" s="1">
        <f t="shared" ca="1" si="330"/>
        <v>120</v>
      </c>
      <c r="G1652" s="1">
        <f t="shared" ca="1" si="331"/>
        <v>128</v>
      </c>
      <c r="H1652" s="1">
        <f t="shared" ca="1" si="332"/>
        <v>1980</v>
      </c>
      <c r="I1652" s="1" t="str">
        <f ca="1">INDEX(Relationstabel!$C$3:$K$10,MATCH(INDIRECT($A$1&amp;"J"&amp;A1652),Relationstabel!$A$3:$A$10,0),MATCH(IFERROR(VALUE(INDIRECT($A$1&amp;"K"&amp;A1652)),0),Relationstabel!$C$1:$K$1,0))</f>
        <v>Naturgas</v>
      </c>
      <c r="J1652" s="1" t="str">
        <f ca="1">INDEX(Anvendelseskode!B:B,MATCH($F1652,Anvendelseskode!$A:$A,0))</f>
        <v>Fritliggende enfamilieshus (parcelhus)</v>
      </c>
      <c r="K1652" s="1" t="str">
        <f ca="1">INDEX(Anvendelseskode!C:C,MATCH($F1652,Anvendelseskode!$A:$A,0))</f>
        <v>Parcelhuse</v>
      </c>
      <c r="L1652" s="1" t="str">
        <f ca="1">INDEX(Anvendelseskode!D:D,MATCH($F1652,Anvendelseskode!$A:$A,0))</f>
        <v>Private husholdninger</v>
      </c>
      <c r="M1652" s="1" t="str">
        <f ca="1">IFERROR(INDEX(SBi!$2:$2,MATCH(H1652,SBi!$1:$1,1)),SBi!$K$2)</f>
        <v>1979-1998</v>
      </c>
      <c r="N1652" s="1">
        <f ca="1">INDEX(SBi!$C$3:$K$28,MATCH(F1652,SBi!$B$3:$B$28,0),MATCH(M1652,SBi!$C$2:$K$2,0))</f>
        <v>105.4</v>
      </c>
      <c r="O1652" s="16">
        <f t="shared" ca="1" si="333"/>
        <v>13.491200000000001</v>
      </c>
      <c r="P1652" s="16" t="str">
        <f ca="1">IFERROR(INDEX(VpD!$2:$2,MATCH(H1652,VpD!$1:$1,1)),VpD!$I$2)</f>
        <v>1979-1998</v>
      </c>
      <c r="Q1652" s="1">
        <f ca="1">INDEX(VpD!$C$3:$I$27,MATCH(F1652,VpD!$B$3:$B$27,0),MATCH(P1652,VpD!$C$2:$I$2,0))</f>
        <v>90</v>
      </c>
      <c r="R1652" s="16">
        <f t="shared" ca="1" si="334"/>
        <v>11.52</v>
      </c>
      <c r="S1652" s="14">
        <f t="shared" ca="1" si="335"/>
        <v>712150.3</v>
      </c>
      <c r="T1652" s="14">
        <f t="shared" ca="1" si="336"/>
        <v>6169379.5199999996</v>
      </c>
      <c r="U1652" s="14" t="str">
        <f t="shared" ca="1" si="337"/>
        <v>0A3F507E-236C-32B8-E044-0003BA298018</v>
      </c>
    </row>
    <row r="1653" spans="1:21" s="14" customFormat="1" x14ac:dyDescent="0.25">
      <c r="A1653" s="14">
        <f t="shared" si="325"/>
        <v>1653</v>
      </c>
      <c r="B1653" s="14" t="str">
        <f t="shared" ca="1" si="326"/>
        <v>2A2E131A-649F-4906-87CD-A2CA4654B3B3</v>
      </c>
      <c r="C1653" s="14" t="str">
        <f t="shared" ca="1" si="327"/>
        <v>Liljeparken</v>
      </c>
      <c r="D1653" s="14" t="str">
        <f t="shared" ca="1" si="328"/>
        <v>17</v>
      </c>
      <c r="E1653" s="14" t="str">
        <f t="shared" ca="1" si="329"/>
        <v>27g</v>
      </c>
      <c r="F1653" s="1">
        <f t="shared" ca="1" si="330"/>
        <v>140</v>
      </c>
      <c r="G1653" s="1">
        <f t="shared" ca="1" si="331"/>
        <v>916</v>
      </c>
      <c r="H1653" s="1">
        <f t="shared" ca="1" si="332"/>
        <v>1992</v>
      </c>
      <c r="I1653" s="1" t="str">
        <f ca="1">INDEX(Relationstabel!$C$3:$K$10,MATCH(INDIRECT($A$1&amp;"J"&amp;A1653),Relationstabel!$A$3:$A$10,0),MATCH(IFERROR(VALUE(INDIRECT($A$1&amp;"K"&amp;A1653)),0),Relationstabel!$C$1:$K$1,0))</f>
        <v>Fjernvarme/ Blokvarme</v>
      </c>
      <c r="J1653" s="1" t="str">
        <f ca="1">INDEX(Anvendelseskode!B:B,MATCH($F1653,Anvendelseskode!$A:$A,0))</f>
        <v>Etageboligbebyggelse</v>
      </c>
      <c r="K1653" s="1" t="str">
        <f ca="1">INDEX(Anvendelseskode!C:C,MATCH($F1653,Anvendelseskode!$A:$A,0))</f>
        <v>Etageboligbebyggelse</v>
      </c>
      <c r="L1653" s="1" t="str">
        <f ca="1">INDEX(Anvendelseskode!D:D,MATCH($F1653,Anvendelseskode!$A:$A,0))</f>
        <v>Private husholdninger</v>
      </c>
      <c r="M1653" s="1" t="str">
        <f ca="1">IFERROR(INDEX(SBi!$2:$2,MATCH(H1653,SBi!$1:$1,1)),SBi!$K$2)</f>
        <v>1979-1998</v>
      </c>
      <c r="N1653" s="1">
        <f ca="1">INDEX(SBi!$C$3:$K$28,MATCH(F1653,SBi!$B$3:$B$28,0),MATCH(M1653,SBi!$C$2:$K$2,0))</f>
        <v>108.5</v>
      </c>
      <c r="O1653" s="16">
        <f t="shared" ca="1" si="333"/>
        <v>99.385999999999996</v>
      </c>
      <c r="P1653" s="16" t="str">
        <f ca="1">IFERROR(INDEX(VpD!$2:$2,MATCH(H1653,VpD!$1:$1,1)),VpD!$I$2)</f>
        <v>1979-1998</v>
      </c>
      <c r="Q1653" s="1">
        <f ca="1">INDEX(VpD!$C$3:$I$27,MATCH(F1653,VpD!$B$3:$B$27,0),MATCH(P1653,VpD!$C$2:$I$2,0))</f>
        <v>80</v>
      </c>
      <c r="R1653" s="16">
        <f t="shared" ca="1" si="334"/>
        <v>73.28</v>
      </c>
      <c r="S1653" s="14">
        <f t="shared" ca="1" si="335"/>
        <v>711573.24</v>
      </c>
      <c r="T1653" s="14">
        <f t="shared" ca="1" si="336"/>
        <v>6172633.9900000002</v>
      </c>
      <c r="U1653" s="14" t="str">
        <f t="shared" ca="1" si="337"/>
        <v>0A3F507E-1C6F-32B8-E044-0003BA298018</v>
      </c>
    </row>
    <row r="1654" spans="1:21" s="14" customFormat="1" x14ac:dyDescent="0.25">
      <c r="A1654" s="14">
        <f t="shared" si="325"/>
        <v>1654</v>
      </c>
      <c r="B1654" s="14" t="str">
        <f t="shared" ca="1" si="326"/>
        <v>FCAF0884-E1F4-4BD7-9528-9E33C7890B7F</v>
      </c>
      <c r="C1654" s="14" t="str">
        <f t="shared" ca="1" si="327"/>
        <v>Kløverbo</v>
      </c>
      <c r="D1654" s="14" t="str">
        <f t="shared" ca="1" si="328"/>
        <v>3</v>
      </c>
      <c r="E1654" s="14" t="str">
        <f t="shared" ca="1" si="329"/>
        <v>6yc</v>
      </c>
      <c r="F1654" s="1">
        <f t="shared" ca="1" si="330"/>
        <v>130</v>
      </c>
      <c r="G1654" s="1">
        <f t="shared" ca="1" si="331"/>
        <v>109</v>
      </c>
      <c r="H1654" s="1">
        <f t="shared" ca="1" si="332"/>
        <v>1978</v>
      </c>
      <c r="I1654" s="1" t="str">
        <f ca="1">INDEX(Relationstabel!$C$3:$K$10,MATCH(INDIRECT($A$1&amp;"J"&amp;A1654),Relationstabel!$A$3:$A$10,0),MATCH(IFERROR(VALUE(INDIRECT($A$1&amp;"K"&amp;A1654)),0),Relationstabel!$C$1:$K$1,0))</f>
        <v>Fjernvarme/ Blokvarme</v>
      </c>
      <c r="J1654" s="1" t="str">
        <f ca="1">INDEX(Anvendelseskode!B:B,MATCH($F1654,Anvendelseskode!$A:$A,0))</f>
        <v>Række-, kæde-, dobbelthus (lodret adskillelse mellem enhederne)</v>
      </c>
      <c r="K1654" s="1" t="str">
        <f ca="1">INDEX(Anvendelseskode!C:C,MATCH($F1654,Anvendelseskode!$A:$A,0))</f>
        <v>Række-, kæde og dobbelthuse</v>
      </c>
      <c r="L1654" s="1" t="str">
        <f ca="1">INDEX(Anvendelseskode!D:D,MATCH($F1654,Anvendelseskode!$A:$A,0))</f>
        <v>Private husholdninger</v>
      </c>
      <c r="M1654" s="1" t="str">
        <f ca="1">IFERROR(INDEX(SBi!$2:$2,MATCH(H1654,SBi!$1:$1,1)),SBi!$K$2)</f>
        <v>1973-1978</v>
      </c>
      <c r="N1654" s="1">
        <f ca="1">INDEX(SBi!$C$3:$K$28,MATCH(F1654,SBi!$B$3:$B$28,0),MATCH(M1654,SBi!$C$2:$K$2,0))</f>
        <v>112.6</v>
      </c>
      <c r="O1654" s="16">
        <f t="shared" ca="1" si="333"/>
        <v>12.273399999999999</v>
      </c>
      <c r="P1654" s="16" t="str">
        <f ca="1">IFERROR(INDEX(VpD!$2:$2,MATCH(H1654,VpD!$1:$1,1)),VpD!$I$2)</f>
        <v>1973-1978</v>
      </c>
      <c r="Q1654" s="1">
        <f ca="1">INDEX(VpD!$C$3:$I$27,MATCH(F1654,VpD!$B$3:$B$27,0),MATCH(P1654,VpD!$C$2:$I$2,0))</f>
        <v>98</v>
      </c>
      <c r="R1654" s="16">
        <f t="shared" ca="1" si="334"/>
        <v>10.682</v>
      </c>
      <c r="S1654" s="14">
        <f t="shared" ca="1" si="335"/>
        <v>713458.51</v>
      </c>
      <c r="T1654" s="14">
        <f t="shared" ca="1" si="336"/>
        <v>6169772.0899999999</v>
      </c>
      <c r="U1654" s="14" t="str">
        <f t="shared" ca="1" si="337"/>
        <v>0A3F507E-1B53-32B8-E044-0003BA298018</v>
      </c>
    </row>
    <row r="1655" spans="1:21" s="14" customFormat="1" x14ac:dyDescent="0.25">
      <c r="A1655" s="14">
        <f t="shared" si="325"/>
        <v>1655</v>
      </c>
      <c r="B1655" s="14" t="str">
        <f t="shared" ca="1" si="326"/>
        <v>CDDF8B37-64D6-4C43-81B8-84CF4E247B06</v>
      </c>
      <c r="C1655" s="14" t="str">
        <f t="shared" ca="1" si="327"/>
        <v>Nørrebred</v>
      </c>
      <c r="D1655" s="14" t="str">
        <f t="shared" ca="1" si="328"/>
        <v>37</v>
      </c>
      <c r="E1655" s="14" t="str">
        <f t="shared" ca="1" si="329"/>
        <v>13eø</v>
      </c>
      <c r="F1655" s="1">
        <f t="shared" ca="1" si="330"/>
        <v>120</v>
      </c>
      <c r="G1655" s="1">
        <f t="shared" ca="1" si="331"/>
        <v>182</v>
      </c>
      <c r="H1655" s="1">
        <f t="shared" ca="1" si="332"/>
        <v>1971</v>
      </c>
      <c r="I1655" s="1" t="str">
        <f ca="1">INDEX(Relationstabel!$C$3:$K$10,MATCH(INDIRECT($A$1&amp;"J"&amp;A1655),Relationstabel!$A$3:$A$10,0),MATCH(IFERROR(VALUE(INDIRECT($A$1&amp;"K"&amp;A1655)),0),Relationstabel!$C$1:$K$1,0))</f>
        <v>Naturgas</v>
      </c>
      <c r="J1655" s="1" t="str">
        <f ca="1">INDEX(Anvendelseskode!B:B,MATCH($F1655,Anvendelseskode!$A:$A,0))</f>
        <v>Fritliggende enfamilieshus (parcelhus)</v>
      </c>
      <c r="K1655" s="1" t="str">
        <f ca="1">INDEX(Anvendelseskode!C:C,MATCH($F1655,Anvendelseskode!$A:$A,0))</f>
        <v>Parcelhuse</v>
      </c>
      <c r="L1655" s="1" t="str">
        <f ca="1">INDEX(Anvendelseskode!D:D,MATCH($F1655,Anvendelseskode!$A:$A,0))</f>
        <v>Private husholdninger</v>
      </c>
      <c r="M1655" s="1" t="str">
        <f ca="1">IFERROR(INDEX(SBi!$2:$2,MATCH(H1655,SBi!$1:$1,1)),SBi!$K$2)</f>
        <v>1961-1972</v>
      </c>
      <c r="N1655" s="1">
        <f ca="1">INDEX(SBi!$C$3:$K$28,MATCH(F1655,SBi!$B$3:$B$28,0),MATCH(M1655,SBi!$C$2:$K$2,0))</f>
        <v>134.30000000000001</v>
      </c>
      <c r="O1655" s="16">
        <f t="shared" ca="1" si="333"/>
        <v>24.442600000000002</v>
      </c>
      <c r="P1655" s="16" t="str">
        <f ca="1">IFERROR(INDEX(VpD!$2:$2,MATCH(H1655,VpD!$1:$1,1)),VpD!$I$2)</f>
        <v>1961-1972</v>
      </c>
      <c r="Q1655" s="1">
        <f ca="1">INDEX(VpD!$C$3:$I$27,MATCH(F1655,VpD!$B$3:$B$27,0),MATCH(P1655,VpD!$C$2:$I$2,0))</f>
        <v>143</v>
      </c>
      <c r="R1655" s="16">
        <f t="shared" ca="1" si="334"/>
        <v>26.026</v>
      </c>
      <c r="S1655" s="14">
        <f t="shared" ca="1" si="335"/>
        <v>711610.51</v>
      </c>
      <c r="T1655" s="14">
        <f t="shared" ca="1" si="336"/>
        <v>6171765.04</v>
      </c>
      <c r="U1655" s="14" t="str">
        <f t="shared" ca="1" si="337"/>
        <v>0A3F507E-1E53-32B8-E044-0003BA298018</v>
      </c>
    </row>
    <row r="1656" spans="1:21" s="14" customFormat="1" x14ac:dyDescent="0.25">
      <c r="A1656" s="14">
        <f t="shared" si="325"/>
        <v>1656</v>
      </c>
      <c r="B1656" s="14" t="str">
        <f t="shared" ca="1" si="326"/>
        <v>244D977C-6AFB-47BC-9FEC-F15998F09FE6</v>
      </c>
      <c r="C1656" s="14" t="str">
        <f t="shared" ca="1" si="327"/>
        <v>Skærsøvej</v>
      </c>
      <c r="D1656" s="14" t="str">
        <f t="shared" ca="1" si="328"/>
        <v>23</v>
      </c>
      <c r="E1656" s="14" t="str">
        <f t="shared" ca="1" si="329"/>
        <v>18mø</v>
      </c>
      <c r="F1656" s="1">
        <f t="shared" ca="1" si="330"/>
        <v>130</v>
      </c>
      <c r="G1656" s="1">
        <f t="shared" ca="1" si="331"/>
        <v>85</v>
      </c>
      <c r="H1656" s="1">
        <f t="shared" ca="1" si="332"/>
        <v>1962</v>
      </c>
      <c r="I1656" s="1" t="str">
        <f ca="1">INDEX(Relationstabel!$C$3:$K$10,MATCH(INDIRECT($A$1&amp;"J"&amp;A1656),Relationstabel!$A$3:$A$10,0),MATCH(IFERROR(VALUE(INDIRECT($A$1&amp;"K"&amp;A1656)),0),Relationstabel!$C$1:$K$1,0))</f>
        <v>Naturgas</v>
      </c>
      <c r="J1656" s="1" t="str">
        <f ca="1">INDEX(Anvendelseskode!B:B,MATCH($F1656,Anvendelseskode!$A:$A,0))</f>
        <v>Række-, kæde-, dobbelthus (lodret adskillelse mellem enhederne)</v>
      </c>
      <c r="K1656" s="1" t="str">
        <f ca="1">INDEX(Anvendelseskode!C:C,MATCH($F1656,Anvendelseskode!$A:$A,0))</f>
        <v>Række-, kæde og dobbelthuse</v>
      </c>
      <c r="L1656" s="1" t="str">
        <f ca="1">INDEX(Anvendelseskode!D:D,MATCH($F1656,Anvendelseskode!$A:$A,0))</f>
        <v>Private husholdninger</v>
      </c>
      <c r="M1656" s="1" t="str">
        <f ca="1">IFERROR(INDEX(SBi!$2:$2,MATCH(H1656,SBi!$1:$1,1)),SBi!$K$2)</f>
        <v>1961-1972</v>
      </c>
      <c r="N1656" s="1">
        <f ca="1">INDEX(SBi!$C$3:$K$28,MATCH(F1656,SBi!$B$3:$B$28,0),MATCH(M1656,SBi!$C$2:$K$2,0))</f>
        <v>119.9</v>
      </c>
      <c r="O1656" s="16">
        <f t="shared" ca="1" si="333"/>
        <v>10.1915</v>
      </c>
      <c r="P1656" s="16" t="str">
        <f ca="1">IFERROR(INDEX(VpD!$2:$2,MATCH(H1656,VpD!$1:$1,1)),VpD!$I$2)</f>
        <v>1961-1972</v>
      </c>
      <c r="Q1656" s="1">
        <f ca="1">INDEX(VpD!$C$3:$I$27,MATCH(F1656,VpD!$B$3:$B$27,0),MATCH(P1656,VpD!$C$2:$I$2,0))</f>
        <v>120</v>
      </c>
      <c r="R1656" s="16">
        <f t="shared" ca="1" si="334"/>
        <v>10.199999999999999</v>
      </c>
      <c r="S1656" s="14">
        <f t="shared" ca="1" si="335"/>
        <v>713481.7</v>
      </c>
      <c r="T1656" s="14">
        <f t="shared" ca="1" si="336"/>
        <v>6168911.9199999999</v>
      </c>
      <c r="U1656" s="14" t="str">
        <f t="shared" ca="1" si="337"/>
        <v>0A3F507E-2153-32B8-E044-0003BA298018</v>
      </c>
    </row>
    <row r="1657" spans="1:21" s="14" customFormat="1" x14ac:dyDescent="0.25">
      <c r="A1657" s="14">
        <f t="shared" si="325"/>
        <v>1657</v>
      </c>
      <c r="B1657" s="14" t="str">
        <f t="shared" ca="1" si="326"/>
        <v>79740EF4-2758-4CA7-A772-DA5E4390E748</v>
      </c>
      <c r="C1657" s="14" t="str">
        <f t="shared" ca="1" si="327"/>
        <v>Syvhøjvænge</v>
      </c>
      <c r="D1657" s="14" t="str">
        <f t="shared" ca="1" si="328"/>
        <v>30</v>
      </c>
      <c r="E1657" s="14" t="str">
        <f t="shared" ca="1" si="329"/>
        <v>15af</v>
      </c>
      <c r="F1657" s="1">
        <f t="shared" ca="1" si="330"/>
        <v>120</v>
      </c>
      <c r="G1657" s="1">
        <f t="shared" ca="1" si="331"/>
        <v>189</v>
      </c>
      <c r="H1657" s="1">
        <f t="shared" ca="1" si="332"/>
        <v>2006</v>
      </c>
      <c r="I1657" s="1" t="str">
        <f ca="1">INDEX(Relationstabel!$C$3:$K$10,MATCH(INDIRECT($A$1&amp;"J"&amp;A1657),Relationstabel!$A$3:$A$10,0),MATCH(IFERROR(VALUE(INDIRECT($A$1&amp;"K"&amp;A1657)),0),Relationstabel!$C$1:$K$1,0))</f>
        <v>Naturgas</v>
      </c>
      <c r="J1657" s="1" t="str">
        <f ca="1">INDEX(Anvendelseskode!B:B,MATCH($F1657,Anvendelseskode!$A:$A,0))</f>
        <v>Fritliggende enfamilieshus (parcelhus)</v>
      </c>
      <c r="K1657" s="1" t="str">
        <f ca="1">INDEX(Anvendelseskode!C:C,MATCH($F1657,Anvendelseskode!$A:$A,0))</f>
        <v>Parcelhuse</v>
      </c>
      <c r="L1657" s="1" t="str">
        <f ca="1">INDEX(Anvendelseskode!D:D,MATCH($F1657,Anvendelseskode!$A:$A,0))</f>
        <v>Private husholdninger</v>
      </c>
      <c r="M1657" s="1" t="str">
        <f ca="1">IFERROR(INDEX(SBi!$2:$2,MATCH(H1657,SBi!$1:$1,1)),SBi!$K$2)</f>
        <v>1999-2006</v>
      </c>
      <c r="N1657" s="1">
        <f ca="1">INDEX(SBi!$C$3:$K$28,MATCH(F1657,SBi!$B$3:$B$28,0),MATCH(M1657,SBi!$C$2:$K$2,0))</f>
        <v>83.9</v>
      </c>
      <c r="O1657" s="16">
        <f t="shared" ca="1" si="333"/>
        <v>15.857100000000001</v>
      </c>
      <c r="P1657" s="16" t="str">
        <f ca="1">IFERROR(INDEX(VpD!$2:$2,MATCH(H1657,VpD!$1:$1,1)),VpD!$I$2)</f>
        <v>&gt;1998</v>
      </c>
      <c r="Q1657" s="1">
        <f ca="1">INDEX(VpD!$C$3:$I$27,MATCH(F1657,VpD!$B$3:$B$27,0),MATCH(P1657,VpD!$C$2:$I$2,0))</f>
        <v>72</v>
      </c>
      <c r="R1657" s="16">
        <f t="shared" ca="1" si="334"/>
        <v>13.608000000000001</v>
      </c>
      <c r="S1657" s="14">
        <f t="shared" ca="1" si="335"/>
        <v>712080.56</v>
      </c>
      <c r="T1657" s="14">
        <f t="shared" ca="1" si="336"/>
        <v>6171750.0599999996</v>
      </c>
      <c r="U1657" s="14" t="str">
        <f t="shared" ca="1" si="337"/>
        <v>0A3F507E-2253-32B8-E044-0003BA298018</v>
      </c>
    </row>
    <row r="1658" spans="1:21" s="14" customFormat="1" x14ac:dyDescent="0.25">
      <c r="A1658" s="14">
        <f t="shared" si="325"/>
        <v>1658</v>
      </c>
      <c r="B1658" s="14" t="str">
        <f t="shared" ca="1" si="326"/>
        <v>31D1F24F-C9CB-45EA-93F1-737099424E2C</v>
      </c>
      <c r="C1658" s="14" t="str">
        <f t="shared" ca="1" si="327"/>
        <v>Humlebo</v>
      </c>
      <c r="D1658" s="14" t="str">
        <f t="shared" ca="1" si="328"/>
        <v>29</v>
      </c>
      <c r="E1658" s="14" t="str">
        <f t="shared" ca="1" si="329"/>
        <v>6æi</v>
      </c>
      <c r="F1658" s="1">
        <f t="shared" ca="1" si="330"/>
        <v>130</v>
      </c>
      <c r="G1658" s="1">
        <f t="shared" ca="1" si="331"/>
        <v>112</v>
      </c>
      <c r="H1658" s="1">
        <f t="shared" ca="1" si="332"/>
        <v>1978</v>
      </c>
      <c r="I1658" s="1" t="str">
        <f ca="1">INDEX(Relationstabel!$C$3:$K$10,MATCH(INDIRECT($A$1&amp;"J"&amp;A1658),Relationstabel!$A$3:$A$10,0),MATCH(IFERROR(VALUE(INDIRECT($A$1&amp;"K"&amp;A1658)),0),Relationstabel!$C$1:$K$1,0))</f>
        <v>Fjernvarme/ Blokvarme</v>
      </c>
      <c r="J1658" s="1" t="str">
        <f ca="1">INDEX(Anvendelseskode!B:B,MATCH($F1658,Anvendelseskode!$A:$A,0))</f>
        <v>Række-, kæde-, dobbelthus (lodret adskillelse mellem enhederne)</v>
      </c>
      <c r="K1658" s="1" t="str">
        <f ca="1">INDEX(Anvendelseskode!C:C,MATCH($F1658,Anvendelseskode!$A:$A,0))</f>
        <v>Række-, kæde og dobbelthuse</v>
      </c>
      <c r="L1658" s="1" t="str">
        <f ca="1">INDEX(Anvendelseskode!D:D,MATCH($F1658,Anvendelseskode!$A:$A,0))</f>
        <v>Private husholdninger</v>
      </c>
      <c r="M1658" s="1" t="str">
        <f ca="1">IFERROR(INDEX(SBi!$2:$2,MATCH(H1658,SBi!$1:$1,1)),SBi!$K$2)</f>
        <v>1973-1978</v>
      </c>
      <c r="N1658" s="1">
        <f ca="1">INDEX(SBi!$C$3:$K$28,MATCH(F1658,SBi!$B$3:$B$28,0),MATCH(M1658,SBi!$C$2:$K$2,0))</f>
        <v>112.6</v>
      </c>
      <c r="O1658" s="16">
        <f t="shared" ca="1" si="333"/>
        <v>12.611199999999998</v>
      </c>
      <c r="P1658" s="16" t="str">
        <f ca="1">IFERROR(INDEX(VpD!$2:$2,MATCH(H1658,VpD!$1:$1,1)),VpD!$I$2)</f>
        <v>1973-1978</v>
      </c>
      <c r="Q1658" s="1">
        <f ca="1">INDEX(VpD!$C$3:$I$27,MATCH(F1658,VpD!$B$3:$B$27,0),MATCH(P1658,VpD!$C$2:$I$2,0))</f>
        <v>98</v>
      </c>
      <c r="R1658" s="16">
        <f t="shared" ca="1" si="334"/>
        <v>10.976000000000001</v>
      </c>
      <c r="S1658" s="14">
        <f t="shared" ca="1" si="335"/>
        <v>713546.82</v>
      </c>
      <c r="T1658" s="14">
        <f t="shared" ca="1" si="336"/>
        <v>6169764.0300000003</v>
      </c>
      <c r="U1658" s="14" t="str">
        <f t="shared" ca="1" si="337"/>
        <v>0A3F507E-194E-32B8-E044-0003BA298018</v>
      </c>
    </row>
    <row r="1659" spans="1:21" s="14" customFormat="1" x14ac:dyDescent="0.25">
      <c r="A1659" s="14">
        <f t="shared" si="325"/>
        <v>1659</v>
      </c>
      <c r="B1659" s="14" t="str">
        <f t="shared" ca="1" si="326"/>
        <v>A59BB541-1C7C-46B2-8774-274AB1A071FF</v>
      </c>
      <c r="C1659" s="14" t="str">
        <f t="shared" ca="1" si="327"/>
        <v>Hyttekrogen</v>
      </c>
      <c r="D1659" s="14" t="str">
        <f t="shared" ca="1" si="328"/>
        <v>10</v>
      </c>
      <c r="E1659" s="14" t="str">
        <f t="shared" ca="1" si="329"/>
        <v>24ca</v>
      </c>
      <c r="F1659" s="1">
        <f t="shared" ca="1" si="330"/>
        <v>120</v>
      </c>
      <c r="G1659" s="1">
        <f t="shared" ca="1" si="331"/>
        <v>231</v>
      </c>
      <c r="H1659" s="1">
        <f t="shared" ca="1" si="332"/>
        <v>1970</v>
      </c>
      <c r="I1659" s="1" t="str">
        <f ca="1">INDEX(Relationstabel!$C$3:$K$10,MATCH(INDIRECT($A$1&amp;"J"&amp;A1659),Relationstabel!$A$3:$A$10,0),MATCH(IFERROR(VALUE(INDIRECT($A$1&amp;"K"&amp;A1659)),0),Relationstabel!$C$1:$K$1,0))</f>
        <v>Naturgas</v>
      </c>
      <c r="J1659" s="1" t="str">
        <f ca="1">INDEX(Anvendelseskode!B:B,MATCH($F1659,Anvendelseskode!$A:$A,0))</f>
        <v>Fritliggende enfamilieshus (parcelhus)</v>
      </c>
      <c r="K1659" s="1" t="str">
        <f ca="1">INDEX(Anvendelseskode!C:C,MATCH($F1659,Anvendelseskode!$A:$A,0))</f>
        <v>Parcelhuse</v>
      </c>
      <c r="L1659" s="1" t="str">
        <f ca="1">INDEX(Anvendelseskode!D:D,MATCH($F1659,Anvendelseskode!$A:$A,0))</f>
        <v>Private husholdninger</v>
      </c>
      <c r="M1659" s="1" t="str">
        <f ca="1">IFERROR(INDEX(SBi!$2:$2,MATCH(H1659,SBi!$1:$1,1)),SBi!$K$2)</f>
        <v>1961-1972</v>
      </c>
      <c r="N1659" s="1">
        <f ca="1">INDEX(SBi!$C$3:$K$28,MATCH(F1659,SBi!$B$3:$B$28,0),MATCH(M1659,SBi!$C$2:$K$2,0))</f>
        <v>134.30000000000001</v>
      </c>
      <c r="O1659" s="16">
        <f t="shared" ca="1" si="333"/>
        <v>31.023300000000003</v>
      </c>
      <c r="P1659" s="16" t="str">
        <f ca="1">IFERROR(INDEX(VpD!$2:$2,MATCH(H1659,VpD!$1:$1,1)),VpD!$I$2)</f>
        <v>1961-1972</v>
      </c>
      <c r="Q1659" s="1">
        <f ca="1">INDEX(VpD!$C$3:$I$27,MATCH(F1659,VpD!$B$3:$B$27,0),MATCH(P1659,VpD!$C$2:$I$2,0))</f>
        <v>143</v>
      </c>
      <c r="R1659" s="16">
        <f t="shared" ca="1" si="334"/>
        <v>33.033000000000001</v>
      </c>
      <c r="S1659" s="14">
        <f t="shared" ca="1" si="335"/>
        <v>713951.04</v>
      </c>
      <c r="T1659" s="14">
        <f t="shared" ca="1" si="336"/>
        <v>6169032.6600000001</v>
      </c>
      <c r="U1659" s="14" t="str">
        <f t="shared" ca="1" si="337"/>
        <v>0A3F507E-1A4E-32B8-E044-0003BA298018</v>
      </c>
    </row>
    <row r="1660" spans="1:21" s="14" customFormat="1" x14ac:dyDescent="0.25">
      <c r="A1660" s="14">
        <f t="shared" si="325"/>
        <v>1660</v>
      </c>
      <c r="B1660" s="14" t="str">
        <f t="shared" ca="1" si="326"/>
        <v>9DC84F56-78D4-42C3-B4FD-BBE0BE85EDDC</v>
      </c>
      <c r="C1660" s="14" t="str">
        <f t="shared" ca="1" si="327"/>
        <v>Kærupvej</v>
      </c>
      <c r="D1660" s="14" t="str">
        <f t="shared" ca="1" si="328"/>
        <v>8</v>
      </c>
      <c r="E1660" s="14" t="str">
        <f t="shared" ca="1" si="329"/>
        <v>4ay</v>
      </c>
      <c r="F1660" s="1">
        <f t="shared" ca="1" si="330"/>
        <v>120</v>
      </c>
      <c r="G1660" s="1">
        <f t="shared" ca="1" si="331"/>
        <v>173</v>
      </c>
      <c r="H1660" s="1">
        <f t="shared" ca="1" si="332"/>
        <v>1988</v>
      </c>
      <c r="I1660" s="1" t="str">
        <f ca="1">INDEX(Relationstabel!$C$3:$K$10,MATCH(INDIRECT($A$1&amp;"J"&amp;A1660),Relationstabel!$A$3:$A$10,0),MATCH(IFERROR(VALUE(INDIRECT($A$1&amp;"K"&amp;A1660)),0),Relationstabel!$C$1:$K$1,0))</f>
        <v>Elvarme</v>
      </c>
      <c r="J1660" s="1" t="str">
        <f ca="1">INDEX(Anvendelseskode!B:B,MATCH($F1660,Anvendelseskode!$A:$A,0))</f>
        <v>Fritliggende enfamilieshus (parcelhus)</v>
      </c>
      <c r="K1660" s="1" t="str">
        <f ca="1">INDEX(Anvendelseskode!C:C,MATCH($F1660,Anvendelseskode!$A:$A,0))</f>
        <v>Parcelhuse</v>
      </c>
      <c r="L1660" s="1" t="str">
        <f ca="1">INDEX(Anvendelseskode!D:D,MATCH($F1660,Anvendelseskode!$A:$A,0))</f>
        <v>Private husholdninger</v>
      </c>
      <c r="M1660" s="1" t="str">
        <f ca="1">IFERROR(INDEX(SBi!$2:$2,MATCH(H1660,SBi!$1:$1,1)),SBi!$K$2)</f>
        <v>1979-1998</v>
      </c>
      <c r="N1660" s="1">
        <f ca="1">INDEX(SBi!$C$3:$K$28,MATCH(F1660,SBi!$B$3:$B$28,0),MATCH(M1660,SBi!$C$2:$K$2,0))</f>
        <v>105.4</v>
      </c>
      <c r="O1660" s="16">
        <f t="shared" ca="1" si="333"/>
        <v>18.234200000000001</v>
      </c>
      <c r="P1660" s="16" t="str">
        <f ca="1">IFERROR(INDEX(VpD!$2:$2,MATCH(H1660,VpD!$1:$1,1)),VpD!$I$2)</f>
        <v>1979-1998</v>
      </c>
      <c r="Q1660" s="1">
        <f ca="1">INDEX(VpD!$C$3:$I$27,MATCH(F1660,VpD!$B$3:$B$27,0),MATCH(P1660,VpD!$C$2:$I$2,0))</f>
        <v>90</v>
      </c>
      <c r="R1660" s="16">
        <f t="shared" ca="1" si="334"/>
        <v>15.57</v>
      </c>
      <c r="S1660" s="14">
        <f t="shared" ca="1" si="335"/>
        <v>713221.3</v>
      </c>
      <c r="T1660" s="14">
        <f t="shared" ca="1" si="336"/>
        <v>6168433.5300000003</v>
      </c>
      <c r="U1660" s="14" t="str">
        <f t="shared" ca="1" si="337"/>
        <v>0A3F507E-1C4E-32B8-E044-0003BA298018</v>
      </c>
    </row>
    <row r="1661" spans="1:21" s="14" customFormat="1" x14ac:dyDescent="0.25">
      <c r="A1661" s="14">
        <f t="shared" si="325"/>
        <v>1661</v>
      </c>
      <c r="B1661" s="14" t="str">
        <f t="shared" ca="1" si="326"/>
        <v>BA0AF1F5-E9A7-42A2-9539-DC69CBC17E62</v>
      </c>
      <c r="C1661" s="14" t="str">
        <f t="shared" ca="1" si="327"/>
        <v>Rendsagervej</v>
      </c>
      <c r="D1661" s="14" t="str">
        <f t="shared" ca="1" si="328"/>
        <v>249</v>
      </c>
      <c r="E1661" s="14" t="str">
        <f t="shared" ca="1" si="329"/>
        <v>9ku</v>
      </c>
      <c r="F1661" s="1">
        <f t="shared" ca="1" si="330"/>
        <v>120</v>
      </c>
      <c r="G1661" s="1">
        <f t="shared" ca="1" si="331"/>
        <v>109</v>
      </c>
      <c r="H1661" s="1">
        <f t="shared" ca="1" si="332"/>
        <v>1973</v>
      </c>
      <c r="I1661" s="1" t="str">
        <f ca="1">INDEX(Relationstabel!$C$3:$K$10,MATCH(INDIRECT($A$1&amp;"J"&amp;A1661),Relationstabel!$A$3:$A$10,0),MATCH(IFERROR(VALUE(INDIRECT($A$1&amp;"K"&amp;A1661)),0),Relationstabel!$C$1:$K$1,0))</f>
        <v>Biomasse</v>
      </c>
      <c r="J1661" s="1" t="str">
        <f ca="1">INDEX(Anvendelseskode!B:B,MATCH($F1661,Anvendelseskode!$A:$A,0))</f>
        <v>Fritliggende enfamilieshus (parcelhus)</v>
      </c>
      <c r="K1661" s="1" t="str">
        <f ca="1">INDEX(Anvendelseskode!C:C,MATCH($F1661,Anvendelseskode!$A:$A,0))</f>
        <v>Parcelhuse</v>
      </c>
      <c r="L1661" s="1" t="str">
        <f ca="1">INDEX(Anvendelseskode!D:D,MATCH($F1661,Anvendelseskode!$A:$A,0))</f>
        <v>Private husholdninger</v>
      </c>
      <c r="M1661" s="1" t="str">
        <f ca="1">IFERROR(INDEX(SBi!$2:$2,MATCH(H1661,SBi!$1:$1,1)),SBi!$K$2)</f>
        <v>1973-1978</v>
      </c>
      <c r="N1661" s="1">
        <f ca="1">INDEX(SBi!$C$3:$K$28,MATCH(F1661,SBi!$B$3:$B$28,0),MATCH(M1661,SBi!$C$2:$K$2,0))</f>
        <v>119.8</v>
      </c>
      <c r="O1661" s="16">
        <f t="shared" ca="1" si="333"/>
        <v>13.058199999999999</v>
      </c>
      <c r="P1661" s="16" t="str">
        <f ca="1">IFERROR(INDEX(VpD!$2:$2,MATCH(H1661,VpD!$1:$1,1)),VpD!$I$2)</f>
        <v>1973-1978</v>
      </c>
      <c r="Q1661" s="1">
        <f ca="1">INDEX(VpD!$C$3:$I$27,MATCH(F1661,VpD!$B$3:$B$27,0),MATCH(P1661,VpD!$C$2:$I$2,0))</f>
        <v>117</v>
      </c>
      <c r="R1661" s="16">
        <f t="shared" ca="1" si="334"/>
        <v>12.753</v>
      </c>
      <c r="S1661" s="14">
        <f t="shared" ca="1" si="335"/>
        <v>710680.54</v>
      </c>
      <c r="T1661" s="14">
        <f t="shared" ca="1" si="336"/>
        <v>6171926.29</v>
      </c>
      <c r="U1661" s="14" t="str">
        <f t="shared" ca="1" si="337"/>
        <v>0A3F507E-204E-32B8-E044-0003BA298018</v>
      </c>
    </row>
    <row r="1662" spans="1:21" s="14" customFormat="1" x14ac:dyDescent="0.25">
      <c r="A1662" s="14">
        <f t="shared" si="325"/>
        <v>1662</v>
      </c>
      <c r="B1662" s="14" t="str">
        <f t="shared" ca="1" si="326"/>
        <v>120223F8-DBAE-4F29-A8FA-5BC455DE517C</v>
      </c>
      <c r="C1662" s="14" t="str">
        <f t="shared" ca="1" si="327"/>
        <v>Vejlegårdsparken</v>
      </c>
      <c r="D1662" s="14" t="str">
        <f t="shared" ca="1" si="328"/>
        <v>48</v>
      </c>
      <c r="E1662" s="14" t="str">
        <f t="shared" ca="1" si="329"/>
        <v>3æ</v>
      </c>
      <c r="F1662" s="1">
        <f t="shared" ca="1" si="330"/>
        <v>140</v>
      </c>
      <c r="G1662" s="1">
        <f t="shared" ca="1" si="331"/>
        <v>1578</v>
      </c>
      <c r="H1662" s="1">
        <f t="shared" ca="1" si="332"/>
        <v>1966</v>
      </c>
      <c r="I1662" s="1" t="str">
        <f ca="1">INDEX(Relationstabel!$C$3:$K$10,MATCH(INDIRECT($A$1&amp;"J"&amp;A1662),Relationstabel!$A$3:$A$10,0),MATCH(IFERROR(VALUE(INDIRECT($A$1&amp;"K"&amp;A1662)),0),Relationstabel!$C$1:$K$1,0))</f>
        <v>Fjernvarme/ Blokvarme</v>
      </c>
      <c r="J1662" s="1" t="str">
        <f ca="1">INDEX(Anvendelseskode!B:B,MATCH($F1662,Anvendelseskode!$A:$A,0))</f>
        <v>Etageboligbebyggelse</v>
      </c>
      <c r="K1662" s="1" t="str">
        <f ca="1">INDEX(Anvendelseskode!C:C,MATCH($F1662,Anvendelseskode!$A:$A,0))</f>
        <v>Etageboligbebyggelse</v>
      </c>
      <c r="L1662" s="1" t="str">
        <f ca="1">INDEX(Anvendelseskode!D:D,MATCH($F1662,Anvendelseskode!$A:$A,0))</f>
        <v>Private husholdninger</v>
      </c>
      <c r="M1662" s="1" t="str">
        <f ca="1">IFERROR(INDEX(SBi!$2:$2,MATCH(H1662,SBi!$1:$1,1)),SBi!$K$2)</f>
        <v>1961-1972</v>
      </c>
      <c r="N1662" s="1">
        <f ca="1">INDEX(SBi!$C$3:$K$28,MATCH(F1662,SBi!$B$3:$B$28,0),MATCH(M1662,SBi!$C$2:$K$2,0))</f>
        <v>132.30000000000001</v>
      </c>
      <c r="O1662" s="16">
        <f t="shared" ca="1" si="333"/>
        <v>208.76940000000002</v>
      </c>
      <c r="P1662" s="16" t="str">
        <f ca="1">IFERROR(INDEX(VpD!$2:$2,MATCH(H1662,VpD!$1:$1,1)),VpD!$I$2)</f>
        <v>1961-1972</v>
      </c>
      <c r="Q1662" s="1">
        <f ca="1">INDEX(VpD!$C$3:$I$27,MATCH(F1662,VpD!$B$3:$B$27,0),MATCH(P1662,VpD!$C$2:$I$2,0))</f>
        <v>126</v>
      </c>
      <c r="R1662" s="16">
        <f t="shared" ca="1" si="334"/>
        <v>198.828</v>
      </c>
      <c r="S1662" s="14">
        <f t="shared" ca="1" si="335"/>
        <v>712896.95</v>
      </c>
      <c r="T1662" s="14">
        <f t="shared" ca="1" si="336"/>
        <v>6169389.0599999996</v>
      </c>
      <c r="U1662" s="14" t="str">
        <f t="shared" ca="1" si="337"/>
        <v>0A3F507E-2453-32B8-E044-0003BA298018</v>
      </c>
    </row>
    <row r="1663" spans="1:21" s="14" customFormat="1" x14ac:dyDescent="0.25">
      <c r="A1663" s="14">
        <f t="shared" si="325"/>
        <v>1663</v>
      </c>
      <c r="B1663" s="14" t="str">
        <f t="shared" ca="1" si="326"/>
        <v>C11871D4-D24F-45D8-BC93-4C9018E31938</v>
      </c>
      <c r="C1663" s="14" t="str">
        <f t="shared" ca="1" si="327"/>
        <v>Hyttekrogen</v>
      </c>
      <c r="D1663" s="14" t="str">
        <f t="shared" ca="1" si="328"/>
        <v>16</v>
      </c>
      <c r="E1663" s="14" t="str">
        <f t="shared" ca="1" si="329"/>
        <v>24cd</v>
      </c>
      <c r="F1663" s="1">
        <f t="shared" ca="1" si="330"/>
        <v>120</v>
      </c>
      <c r="G1663" s="1">
        <f t="shared" ca="1" si="331"/>
        <v>158</v>
      </c>
      <c r="H1663" s="1">
        <f t="shared" ca="1" si="332"/>
        <v>1976</v>
      </c>
      <c r="I1663" s="1" t="str">
        <f ca="1">INDEX(Relationstabel!$C$3:$K$10,MATCH(INDIRECT($A$1&amp;"J"&amp;A1663),Relationstabel!$A$3:$A$10,0),MATCH(IFERROR(VALUE(INDIRECT($A$1&amp;"K"&amp;A1663)),0),Relationstabel!$C$1:$K$1,0))</f>
        <v>Naturgas</v>
      </c>
      <c r="J1663" s="1" t="str">
        <f ca="1">INDEX(Anvendelseskode!B:B,MATCH($F1663,Anvendelseskode!$A:$A,0))</f>
        <v>Fritliggende enfamilieshus (parcelhus)</v>
      </c>
      <c r="K1663" s="1" t="str">
        <f ca="1">INDEX(Anvendelseskode!C:C,MATCH($F1663,Anvendelseskode!$A:$A,0))</f>
        <v>Parcelhuse</v>
      </c>
      <c r="L1663" s="1" t="str">
        <f ca="1">INDEX(Anvendelseskode!D:D,MATCH($F1663,Anvendelseskode!$A:$A,0))</f>
        <v>Private husholdninger</v>
      </c>
      <c r="M1663" s="1" t="str">
        <f ca="1">IFERROR(INDEX(SBi!$2:$2,MATCH(H1663,SBi!$1:$1,1)),SBi!$K$2)</f>
        <v>1973-1978</v>
      </c>
      <c r="N1663" s="1">
        <f ca="1">INDEX(SBi!$C$3:$K$28,MATCH(F1663,SBi!$B$3:$B$28,0),MATCH(M1663,SBi!$C$2:$K$2,0))</f>
        <v>119.8</v>
      </c>
      <c r="O1663" s="16">
        <f t="shared" ca="1" si="333"/>
        <v>18.928399999999996</v>
      </c>
      <c r="P1663" s="16" t="str">
        <f ca="1">IFERROR(INDEX(VpD!$2:$2,MATCH(H1663,VpD!$1:$1,1)),VpD!$I$2)</f>
        <v>1973-1978</v>
      </c>
      <c r="Q1663" s="1">
        <f ca="1">INDEX(VpD!$C$3:$I$27,MATCH(F1663,VpD!$B$3:$B$27,0),MATCH(P1663,VpD!$C$2:$I$2,0))</f>
        <v>117</v>
      </c>
      <c r="R1663" s="16">
        <f t="shared" ca="1" si="334"/>
        <v>18.486000000000001</v>
      </c>
      <c r="S1663" s="14">
        <f t="shared" ca="1" si="335"/>
        <v>713993.16</v>
      </c>
      <c r="T1663" s="14">
        <f t="shared" ca="1" si="336"/>
        <v>6169061.7300000004</v>
      </c>
      <c r="U1663" s="14" t="str">
        <f t="shared" ca="1" si="337"/>
        <v>0A3F507E-1A54-32B8-E044-0003BA298018</v>
      </c>
    </row>
    <row r="1664" spans="1:21" s="14" customFormat="1" x14ac:dyDescent="0.25">
      <c r="A1664" s="14">
        <f t="shared" si="325"/>
        <v>1664</v>
      </c>
      <c r="B1664" s="14" t="str">
        <f t="shared" ca="1" si="326"/>
        <v>837A51D7-25B2-44F3-A09A-0EF175FB4036</v>
      </c>
      <c r="C1664" s="14" t="str">
        <f t="shared" ca="1" si="327"/>
        <v>Sneglebo</v>
      </c>
      <c r="D1664" s="14" t="str">
        <f t="shared" ca="1" si="328"/>
        <v>11</v>
      </c>
      <c r="E1664" s="14" t="str">
        <f t="shared" ca="1" si="329"/>
        <v>6so</v>
      </c>
      <c r="F1664" s="1">
        <f t="shared" ca="1" si="330"/>
        <v>130</v>
      </c>
      <c r="G1664" s="1">
        <f t="shared" ca="1" si="331"/>
        <v>109</v>
      </c>
      <c r="H1664" s="1">
        <f t="shared" ca="1" si="332"/>
        <v>1978</v>
      </c>
      <c r="I1664" s="1" t="str">
        <f ca="1">INDEX(Relationstabel!$C$3:$K$10,MATCH(INDIRECT($A$1&amp;"J"&amp;A1664),Relationstabel!$A$3:$A$10,0),MATCH(IFERROR(VALUE(INDIRECT($A$1&amp;"K"&amp;A1664)),0),Relationstabel!$C$1:$K$1,0))</f>
        <v>Fjernvarme/ Blokvarme</v>
      </c>
      <c r="J1664" s="1" t="str">
        <f ca="1">INDEX(Anvendelseskode!B:B,MATCH($F1664,Anvendelseskode!$A:$A,0))</f>
        <v>Række-, kæde-, dobbelthus (lodret adskillelse mellem enhederne)</v>
      </c>
      <c r="K1664" s="1" t="str">
        <f ca="1">INDEX(Anvendelseskode!C:C,MATCH($F1664,Anvendelseskode!$A:$A,0))</f>
        <v>Række-, kæde og dobbelthuse</v>
      </c>
      <c r="L1664" s="1" t="str">
        <f ca="1">INDEX(Anvendelseskode!D:D,MATCH($F1664,Anvendelseskode!$A:$A,0))</f>
        <v>Private husholdninger</v>
      </c>
      <c r="M1664" s="1" t="str">
        <f ca="1">IFERROR(INDEX(SBi!$2:$2,MATCH(H1664,SBi!$1:$1,1)),SBi!$K$2)</f>
        <v>1973-1978</v>
      </c>
      <c r="N1664" s="1">
        <f ca="1">INDEX(SBi!$C$3:$K$28,MATCH(F1664,SBi!$B$3:$B$28,0),MATCH(M1664,SBi!$C$2:$K$2,0))</f>
        <v>112.6</v>
      </c>
      <c r="O1664" s="16">
        <f t="shared" ca="1" si="333"/>
        <v>12.273399999999999</v>
      </c>
      <c r="P1664" s="16" t="str">
        <f ca="1">IFERROR(INDEX(VpD!$2:$2,MATCH(H1664,VpD!$1:$1,1)),VpD!$I$2)</f>
        <v>1973-1978</v>
      </c>
      <c r="Q1664" s="1">
        <f ca="1">INDEX(VpD!$C$3:$I$27,MATCH(F1664,VpD!$B$3:$B$27,0),MATCH(P1664,VpD!$C$2:$I$2,0))</f>
        <v>98</v>
      </c>
      <c r="R1664" s="16">
        <f t="shared" ca="1" si="334"/>
        <v>10.682</v>
      </c>
      <c r="S1664" s="14">
        <f t="shared" ca="1" si="335"/>
        <v>713741.13</v>
      </c>
      <c r="T1664" s="14">
        <f t="shared" ca="1" si="336"/>
        <v>6169516.54</v>
      </c>
      <c r="U1664" s="14" t="str">
        <f t="shared" ca="1" si="337"/>
        <v>0A3F507E-2163-32B8-E044-0003BA298018</v>
      </c>
    </row>
    <row r="1665" spans="1:21" s="14" customFormat="1" x14ac:dyDescent="0.25">
      <c r="A1665" s="14">
        <f t="shared" si="325"/>
        <v>1665</v>
      </c>
      <c r="B1665" s="14" t="str">
        <f t="shared" ca="1" si="326"/>
        <v>1410E03D-6B3F-4724-8D95-F1BCFB00E223</v>
      </c>
      <c r="C1665" s="14" t="str">
        <f t="shared" ca="1" si="327"/>
        <v>Risingevej</v>
      </c>
      <c r="D1665" s="14" t="str">
        <f t="shared" ca="1" si="328"/>
        <v>25</v>
      </c>
      <c r="E1665" s="14" t="str">
        <f t="shared" ca="1" si="329"/>
        <v>16y</v>
      </c>
      <c r="F1665" s="1">
        <f t="shared" ca="1" si="330"/>
        <v>120</v>
      </c>
      <c r="G1665" s="1">
        <f t="shared" ca="1" si="331"/>
        <v>149</v>
      </c>
      <c r="H1665" s="1">
        <f t="shared" ca="1" si="332"/>
        <v>1963</v>
      </c>
      <c r="I1665" s="1" t="str">
        <f ca="1">INDEX(Relationstabel!$C$3:$K$10,MATCH(INDIRECT($A$1&amp;"J"&amp;A1665),Relationstabel!$A$3:$A$10,0),MATCH(IFERROR(VALUE(INDIRECT($A$1&amp;"K"&amp;A1665)),0),Relationstabel!$C$1:$K$1,0))</f>
        <v>Naturgas</v>
      </c>
      <c r="J1665" s="1" t="str">
        <f ca="1">INDEX(Anvendelseskode!B:B,MATCH($F1665,Anvendelseskode!$A:$A,0))</f>
        <v>Fritliggende enfamilieshus (parcelhus)</v>
      </c>
      <c r="K1665" s="1" t="str">
        <f ca="1">INDEX(Anvendelseskode!C:C,MATCH($F1665,Anvendelseskode!$A:$A,0))</f>
        <v>Parcelhuse</v>
      </c>
      <c r="L1665" s="1" t="str">
        <f ca="1">INDEX(Anvendelseskode!D:D,MATCH($F1665,Anvendelseskode!$A:$A,0))</f>
        <v>Private husholdninger</v>
      </c>
      <c r="M1665" s="1" t="str">
        <f ca="1">IFERROR(INDEX(SBi!$2:$2,MATCH(H1665,SBi!$1:$1,1)),SBi!$K$2)</f>
        <v>1961-1972</v>
      </c>
      <c r="N1665" s="1">
        <f ca="1">INDEX(SBi!$C$3:$K$28,MATCH(F1665,SBi!$B$3:$B$28,0),MATCH(M1665,SBi!$C$2:$K$2,0))</f>
        <v>134.30000000000001</v>
      </c>
      <c r="O1665" s="16">
        <f t="shared" ca="1" si="333"/>
        <v>20.0107</v>
      </c>
      <c r="P1665" s="16" t="str">
        <f ca="1">IFERROR(INDEX(VpD!$2:$2,MATCH(H1665,VpD!$1:$1,1)),VpD!$I$2)</f>
        <v>1961-1972</v>
      </c>
      <c r="Q1665" s="1">
        <f ca="1">INDEX(VpD!$C$3:$I$27,MATCH(F1665,VpD!$B$3:$B$27,0),MATCH(P1665,VpD!$C$2:$I$2,0))</f>
        <v>143</v>
      </c>
      <c r="R1665" s="16">
        <f t="shared" ca="1" si="334"/>
        <v>21.306999999999999</v>
      </c>
      <c r="S1665" s="14">
        <f t="shared" ca="1" si="335"/>
        <v>712569.08</v>
      </c>
      <c r="T1665" s="14">
        <f t="shared" ca="1" si="336"/>
        <v>6168998.3200000003</v>
      </c>
      <c r="U1665" s="14" t="str">
        <f t="shared" ca="1" si="337"/>
        <v>0A3F507E-2069-32B8-E044-0003BA298018</v>
      </c>
    </row>
    <row r="1666" spans="1:21" s="14" customFormat="1" x14ac:dyDescent="0.25">
      <c r="A1666" s="14">
        <f t="shared" si="325"/>
        <v>1666</v>
      </c>
      <c r="B1666" s="14" t="str">
        <f t="shared" ca="1" si="326"/>
        <v>6D02AFFB-5AE1-4DFB-8C73-9F80E97DA608</v>
      </c>
      <c r="C1666" s="14" t="str">
        <f t="shared" ca="1" si="327"/>
        <v>Risingevej</v>
      </c>
      <c r="D1666" s="14" t="str">
        <f t="shared" ca="1" si="328"/>
        <v>29</v>
      </c>
      <c r="E1666" s="14" t="str">
        <f t="shared" ca="1" si="329"/>
        <v>16v</v>
      </c>
      <c r="F1666" s="1">
        <f t="shared" ca="1" si="330"/>
        <v>120</v>
      </c>
      <c r="G1666" s="1">
        <f t="shared" ca="1" si="331"/>
        <v>142</v>
      </c>
      <c r="H1666" s="1">
        <f t="shared" ca="1" si="332"/>
        <v>1955</v>
      </c>
      <c r="I1666" s="1" t="str">
        <f ca="1">INDEX(Relationstabel!$C$3:$K$10,MATCH(INDIRECT($A$1&amp;"J"&amp;A1666),Relationstabel!$A$3:$A$10,0),MATCH(IFERROR(VALUE(INDIRECT($A$1&amp;"K"&amp;A1666)),0),Relationstabel!$C$1:$K$1,0))</f>
        <v>Naturgas</v>
      </c>
      <c r="J1666" s="1" t="str">
        <f ca="1">INDEX(Anvendelseskode!B:B,MATCH($F1666,Anvendelseskode!$A:$A,0))</f>
        <v>Fritliggende enfamilieshus (parcelhus)</v>
      </c>
      <c r="K1666" s="1" t="str">
        <f ca="1">INDEX(Anvendelseskode!C:C,MATCH($F1666,Anvendelseskode!$A:$A,0))</f>
        <v>Parcelhuse</v>
      </c>
      <c r="L1666" s="1" t="str">
        <f ca="1">INDEX(Anvendelseskode!D:D,MATCH($F1666,Anvendelseskode!$A:$A,0))</f>
        <v>Private husholdninger</v>
      </c>
      <c r="M1666" s="1" t="str">
        <f ca="1">IFERROR(INDEX(SBi!$2:$2,MATCH(H1666,SBi!$1:$1,1)),SBi!$K$2)</f>
        <v>1951-1960</v>
      </c>
      <c r="N1666" s="1">
        <f ca="1">INDEX(SBi!$C$3:$K$28,MATCH(F1666,SBi!$B$3:$B$28,0),MATCH(M1666,SBi!$C$2:$K$2,0))</f>
        <v>154.9</v>
      </c>
      <c r="O1666" s="16">
        <f t="shared" ca="1" si="333"/>
        <v>21.995799999999999</v>
      </c>
      <c r="P1666" s="16" t="str">
        <f ca="1">IFERROR(INDEX(VpD!$2:$2,MATCH(H1666,VpD!$1:$1,1)),VpD!$I$2)</f>
        <v>1951-1960</v>
      </c>
      <c r="Q1666" s="1">
        <f ca="1">INDEX(VpD!$C$3:$I$27,MATCH(F1666,VpD!$B$3:$B$27,0),MATCH(P1666,VpD!$C$2:$I$2,0))</f>
        <v>204</v>
      </c>
      <c r="R1666" s="16">
        <f t="shared" ca="1" si="334"/>
        <v>28.968</v>
      </c>
      <c r="S1666" s="14">
        <f t="shared" ca="1" si="335"/>
        <v>712525.92</v>
      </c>
      <c r="T1666" s="14">
        <f t="shared" ca="1" si="336"/>
        <v>6168985.6399999997</v>
      </c>
      <c r="U1666" s="14" t="str">
        <f t="shared" ca="1" si="337"/>
        <v>0A3F507E-206B-32B8-E044-0003BA298018</v>
      </c>
    </row>
    <row r="1667" spans="1:21" s="14" customFormat="1" x14ac:dyDescent="0.25">
      <c r="A1667" s="14">
        <f t="shared" ref="A1667:A1730" si="338">ROW(B1667)</f>
        <v>1667</v>
      </c>
      <c r="B1667" s="14" t="str">
        <f t="shared" ref="B1667:B1730" ca="1" si="339">INDIRECT($A$1&amp;"b"&amp;A1667)</f>
        <v>7CE964DF-8128-4391-89DC-F94B1C9FBBD3</v>
      </c>
      <c r="C1667" s="14" t="str">
        <f t="shared" ref="C1667:C1730" ca="1" si="340">INDIRECT($A$1&amp;"V"&amp;A1667)</f>
        <v>Bjørnebo</v>
      </c>
      <c r="D1667" s="14" t="str">
        <f t="shared" ref="D1667:D1730" ca="1" si="341">INDIRECT($A$1&amp;"W"&amp;A1667)</f>
        <v>38</v>
      </c>
      <c r="E1667" s="14" t="str">
        <f t="shared" ref="E1667:E1730" ca="1" si="342">INDIRECT($A$1&amp;"AB"&amp;A1667)</f>
        <v>6om</v>
      </c>
      <c r="F1667" s="1">
        <f t="shared" ref="F1667:F1730" ca="1" si="343">ROUNDDOWN(INDIRECT($A$1&amp;"C"&amp;A1667),-1)</f>
        <v>130</v>
      </c>
      <c r="G1667" s="1">
        <f t="shared" ref="G1667:G1730" ca="1" si="344">INDIRECT($A$1&amp;"P"&amp;A1667)+INDIRECT($A$1&amp;"Q"&amp;A1667)+INDIRECT($A$1&amp;"R"&amp;A1667)*0.5</f>
        <v>102</v>
      </c>
      <c r="H1667" s="1">
        <f t="shared" ref="H1667:H1730" ca="1" si="345">MAX(INDIRECT($A$1&amp;"E"&amp;A1667),INDIRECT($A$1&amp;"D"&amp;A1667))</f>
        <v>1977</v>
      </c>
      <c r="I1667" s="1" t="str">
        <f ca="1">INDEX(Relationstabel!$C$3:$K$10,MATCH(INDIRECT($A$1&amp;"J"&amp;A1667),Relationstabel!$A$3:$A$10,0),MATCH(IFERROR(VALUE(INDIRECT($A$1&amp;"K"&amp;A1667)),0),Relationstabel!$C$1:$K$1,0))</f>
        <v>Fjernvarme/ Blokvarme</v>
      </c>
      <c r="J1667" s="1" t="str">
        <f ca="1">INDEX(Anvendelseskode!B:B,MATCH($F1667,Anvendelseskode!$A:$A,0))</f>
        <v>Række-, kæde-, dobbelthus (lodret adskillelse mellem enhederne)</v>
      </c>
      <c r="K1667" s="1" t="str">
        <f ca="1">INDEX(Anvendelseskode!C:C,MATCH($F1667,Anvendelseskode!$A:$A,0))</f>
        <v>Række-, kæde og dobbelthuse</v>
      </c>
      <c r="L1667" s="1" t="str">
        <f ca="1">INDEX(Anvendelseskode!D:D,MATCH($F1667,Anvendelseskode!$A:$A,0))</f>
        <v>Private husholdninger</v>
      </c>
      <c r="M1667" s="1" t="str">
        <f ca="1">IFERROR(INDEX(SBi!$2:$2,MATCH(H1667,SBi!$1:$1,1)),SBi!$K$2)</f>
        <v>1973-1978</v>
      </c>
      <c r="N1667" s="1">
        <f ca="1">INDEX(SBi!$C$3:$K$28,MATCH(F1667,SBi!$B$3:$B$28,0),MATCH(M1667,SBi!$C$2:$K$2,0))</f>
        <v>112.6</v>
      </c>
      <c r="O1667" s="16">
        <f t="shared" ref="O1667:O1730" ca="1" si="346">N1667*G1667/1000</f>
        <v>11.485199999999999</v>
      </c>
      <c r="P1667" s="16" t="str">
        <f ca="1">IFERROR(INDEX(VpD!$2:$2,MATCH(H1667,VpD!$1:$1,1)),VpD!$I$2)</f>
        <v>1973-1978</v>
      </c>
      <c r="Q1667" s="1">
        <f ca="1">INDEX(VpD!$C$3:$I$27,MATCH(F1667,VpD!$B$3:$B$27,0),MATCH(P1667,VpD!$C$2:$I$2,0))</f>
        <v>98</v>
      </c>
      <c r="R1667" s="16">
        <f t="shared" ref="R1667:R1730" ca="1" si="347">Q1667*G1667/1000</f>
        <v>9.9960000000000004</v>
      </c>
      <c r="S1667" s="14">
        <f t="shared" ref="S1667:S1730" ca="1" si="348">INDIRECT($A$1&amp;"AE"&amp;A1667)</f>
        <v>713542.8</v>
      </c>
      <c r="T1667" s="14">
        <f t="shared" ref="T1667:T1730" ca="1" si="349">INDIRECT($A$1&amp;"AF"&amp;A1667)</f>
        <v>6169545.2599999998</v>
      </c>
      <c r="U1667" s="14" t="str">
        <f t="shared" ref="U1667:U1730" ca="1" si="350">INDIRECT($A$1&amp;"AC"&amp;A1667)</f>
        <v>0A3F507E-155D-32B8-E044-0003BA298018</v>
      </c>
    </row>
    <row r="1668" spans="1:21" s="14" customFormat="1" x14ac:dyDescent="0.25">
      <c r="A1668" s="14">
        <f t="shared" si="338"/>
        <v>1668</v>
      </c>
      <c r="B1668" s="14" t="str">
        <f t="shared" ca="1" si="339"/>
        <v>98EFA7A0-8CF2-4F3B-ABDC-64DF96B541EF</v>
      </c>
      <c r="C1668" s="14" t="str">
        <f t="shared" ca="1" si="340"/>
        <v>Havbovej</v>
      </c>
      <c r="D1668" s="14" t="str">
        <f t="shared" ca="1" si="341"/>
        <v>10</v>
      </c>
      <c r="E1668" s="14" t="str">
        <f t="shared" ca="1" si="342"/>
        <v>6ao</v>
      </c>
      <c r="F1668" s="1">
        <f t="shared" ca="1" si="343"/>
        <v>120</v>
      </c>
      <c r="G1668" s="1">
        <f t="shared" ca="1" si="344"/>
        <v>153</v>
      </c>
      <c r="H1668" s="1">
        <f t="shared" ca="1" si="345"/>
        <v>1983</v>
      </c>
      <c r="I1668" s="1" t="str">
        <f ca="1">INDEX(Relationstabel!$C$3:$K$10,MATCH(INDIRECT($A$1&amp;"J"&amp;A1668),Relationstabel!$A$3:$A$10,0),MATCH(IFERROR(VALUE(INDIRECT($A$1&amp;"K"&amp;A1668)),0),Relationstabel!$C$1:$K$1,0))</f>
        <v>Olie</v>
      </c>
      <c r="J1668" s="1" t="str">
        <f ca="1">INDEX(Anvendelseskode!B:B,MATCH($F1668,Anvendelseskode!$A:$A,0))</f>
        <v>Fritliggende enfamilieshus (parcelhus)</v>
      </c>
      <c r="K1668" s="1" t="str">
        <f ca="1">INDEX(Anvendelseskode!C:C,MATCH($F1668,Anvendelseskode!$A:$A,0))</f>
        <v>Parcelhuse</v>
      </c>
      <c r="L1668" s="1" t="str">
        <f ca="1">INDEX(Anvendelseskode!D:D,MATCH($F1668,Anvendelseskode!$A:$A,0))</f>
        <v>Private husholdninger</v>
      </c>
      <c r="M1668" s="1" t="str">
        <f ca="1">IFERROR(INDEX(SBi!$2:$2,MATCH(H1668,SBi!$1:$1,1)),SBi!$K$2)</f>
        <v>1979-1998</v>
      </c>
      <c r="N1668" s="1">
        <f ca="1">INDEX(SBi!$C$3:$K$28,MATCH(F1668,SBi!$B$3:$B$28,0),MATCH(M1668,SBi!$C$2:$K$2,0))</f>
        <v>105.4</v>
      </c>
      <c r="O1668" s="16">
        <f t="shared" ca="1" si="346"/>
        <v>16.126200000000001</v>
      </c>
      <c r="P1668" s="16" t="str">
        <f ca="1">IFERROR(INDEX(VpD!$2:$2,MATCH(H1668,VpD!$1:$1,1)),VpD!$I$2)</f>
        <v>1979-1998</v>
      </c>
      <c r="Q1668" s="1">
        <f ca="1">INDEX(VpD!$C$3:$I$27,MATCH(F1668,VpD!$B$3:$B$27,0),MATCH(P1668,VpD!$C$2:$I$2,0))</f>
        <v>90</v>
      </c>
      <c r="R1668" s="16">
        <f t="shared" ca="1" si="347"/>
        <v>13.77</v>
      </c>
      <c r="S1668" s="14">
        <f t="shared" ca="1" si="348"/>
        <v>713274.8</v>
      </c>
      <c r="T1668" s="14">
        <f t="shared" ca="1" si="349"/>
        <v>6168676.8499999996</v>
      </c>
      <c r="U1668" s="14" t="str">
        <f t="shared" ca="1" si="350"/>
        <v>0A3F507E-185A-32B8-E044-0003BA298018</v>
      </c>
    </row>
    <row r="1669" spans="1:21" s="14" customFormat="1" x14ac:dyDescent="0.25">
      <c r="A1669" s="14">
        <f t="shared" si="338"/>
        <v>1669</v>
      </c>
      <c r="B1669" s="14" t="str">
        <f t="shared" ca="1" si="339"/>
        <v>E2F70547-8F40-493C-BE6D-316DA914F92A</v>
      </c>
      <c r="C1669" s="14" t="str">
        <f t="shared" ca="1" si="340"/>
        <v>Torbenfeldvej</v>
      </c>
      <c r="D1669" s="14" t="str">
        <f t="shared" ca="1" si="341"/>
        <v>2</v>
      </c>
      <c r="E1669" s="14" t="str">
        <f t="shared" ca="1" si="342"/>
        <v>7cr</v>
      </c>
      <c r="F1669" s="1">
        <f t="shared" ca="1" si="343"/>
        <v>320</v>
      </c>
      <c r="G1669" s="1">
        <f t="shared" ca="1" si="344"/>
        <v>831</v>
      </c>
      <c r="H1669" s="1">
        <f t="shared" ca="1" si="345"/>
        <v>1992</v>
      </c>
      <c r="I1669" s="1" t="str">
        <f ca="1">INDEX(Relationstabel!$C$3:$K$10,MATCH(INDIRECT($A$1&amp;"J"&amp;A1669),Relationstabel!$A$3:$A$10,0),MATCH(IFERROR(VALUE(INDIRECT($A$1&amp;"K"&amp;A1669)),0),Relationstabel!$C$1:$K$1,0))</f>
        <v>Naturgas</v>
      </c>
      <c r="J1669" s="1" t="str">
        <f ca="1">INDEX(Anvendelseskode!B:B,MATCH($F1669,Anvendelseskode!$A:$A,0))</f>
        <v>Bygning til kontor, handel, lager herunder offentlig administration</v>
      </c>
      <c r="K1669" s="1" t="str">
        <f ca="1">INDEX(Anvendelseskode!C:C,MATCH($F1669,Anvendelseskode!$A:$A,0))</f>
        <v>Kontor, handel, lager, off. adm.</v>
      </c>
      <c r="L1669" s="1" t="str">
        <f ca="1">INDEX(Anvendelseskode!D:D,MATCH($F1669,Anvendelseskode!$A:$A,0))</f>
        <v>Handel og servicevirksomheder</v>
      </c>
      <c r="M1669" s="1" t="str">
        <f ca="1">IFERROR(INDEX(SBi!$2:$2,MATCH(H1669,SBi!$1:$1,1)),SBi!$K$2)</f>
        <v>1979-1998</v>
      </c>
      <c r="N1669" s="1">
        <f ca="1">INDEX(SBi!$C$3:$K$28,MATCH(F1669,SBi!$B$3:$B$28,0),MATCH(M1669,SBi!$C$2:$K$2,0))</f>
        <v>103.3</v>
      </c>
      <c r="O1669" s="16">
        <f t="shared" ca="1" si="346"/>
        <v>85.842300000000009</v>
      </c>
      <c r="P1669" s="16" t="str">
        <f ca="1">IFERROR(INDEX(VpD!$2:$2,MATCH(H1669,VpD!$1:$1,1)),VpD!$I$2)</f>
        <v>1979-1998</v>
      </c>
      <c r="Q1669" s="1">
        <f ca="1">INDEX(VpD!$C$3:$I$27,MATCH(F1669,VpD!$B$3:$B$27,0),MATCH(P1669,VpD!$C$2:$I$2,0))</f>
        <v>77</v>
      </c>
      <c r="R1669" s="16">
        <f t="shared" ca="1" si="347"/>
        <v>63.987000000000002</v>
      </c>
      <c r="S1669" s="14">
        <f t="shared" ca="1" si="348"/>
        <v>712367.72</v>
      </c>
      <c r="T1669" s="14">
        <f t="shared" ca="1" si="349"/>
        <v>6169435.0499999998</v>
      </c>
      <c r="U1669" s="14" t="str">
        <f t="shared" ca="1" si="350"/>
        <v>0A3F507E-235A-32B8-E044-0003BA298018</v>
      </c>
    </row>
    <row r="1670" spans="1:21" s="14" customFormat="1" x14ac:dyDescent="0.25">
      <c r="A1670" s="14">
        <f t="shared" si="338"/>
        <v>1670</v>
      </c>
      <c r="B1670" s="14" t="str">
        <f t="shared" ca="1" si="339"/>
        <v>A6197FA6-A17D-423B-96A9-7A43457BCADD</v>
      </c>
      <c r="C1670" s="14" t="str">
        <f t="shared" ca="1" si="340"/>
        <v>Vejlegårdsparken</v>
      </c>
      <c r="D1670" s="14" t="str">
        <f t="shared" ca="1" si="341"/>
        <v>68</v>
      </c>
      <c r="E1670" s="14" t="str">
        <f t="shared" ca="1" si="342"/>
        <v>3æ</v>
      </c>
      <c r="F1670" s="1">
        <f t="shared" ca="1" si="343"/>
        <v>140</v>
      </c>
      <c r="G1670" s="1">
        <f t="shared" ca="1" si="344"/>
        <v>1578</v>
      </c>
      <c r="H1670" s="1">
        <f t="shared" ca="1" si="345"/>
        <v>1966</v>
      </c>
      <c r="I1670" s="1" t="str">
        <f ca="1">INDEX(Relationstabel!$C$3:$K$10,MATCH(INDIRECT($A$1&amp;"J"&amp;A1670),Relationstabel!$A$3:$A$10,0),MATCH(IFERROR(VALUE(INDIRECT($A$1&amp;"K"&amp;A1670)),0),Relationstabel!$C$1:$K$1,0))</f>
        <v>Fjernvarme/ Blokvarme</v>
      </c>
      <c r="J1670" s="1" t="str">
        <f ca="1">INDEX(Anvendelseskode!B:B,MATCH($F1670,Anvendelseskode!$A:$A,0))</f>
        <v>Etageboligbebyggelse</v>
      </c>
      <c r="K1670" s="1" t="str">
        <f ca="1">INDEX(Anvendelseskode!C:C,MATCH($F1670,Anvendelseskode!$A:$A,0))</f>
        <v>Etageboligbebyggelse</v>
      </c>
      <c r="L1670" s="1" t="str">
        <f ca="1">INDEX(Anvendelseskode!D:D,MATCH($F1670,Anvendelseskode!$A:$A,0))</f>
        <v>Private husholdninger</v>
      </c>
      <c r="M1670" s="1" t="str">
        <f ca="1">IFERROR(INDEX(SBi!$2:$2,MATCH(H1670,SBi!$1:$1,1)),SBi!$K$2)</f>
        <v>1961-1972</v>
      </c>
      <c r="N1670" s="1">
        <f ca="1">INDEX(SBi!$C$3:$K$28,MATCH(F1670,SBi!$B$3:$B$28,0),MATCH(M1670,SBi!$C$2:$K$2,0))</f>
        <v>132.30000000000001</v>
      </c>
      <c r="O1670" s="16">
        <f t="shared" ca="1" si="346"/>
        <v>208.76940000000002</v>
      </c>
      <c r="P1670" s="16" t="str">
        <f ca="1">IFERROR(INDEX(VpD!$2:$2,MATCH(H1670,VpD!$1:$1,1)),VpD!$I$2)</f>
        <v>1961-1972</v>
      </c>
      <c r="Q1670" s="1">
        <f ca="1">INDEX(VpD!$C$3:$I$27,MATCH(F1670,VpD!$B$3:$B$27,0),MATCH(P1670,VpD!$C$2:$I$2,0))</f>
        <v>126</v>
      </c>
      <c r="R1670" s="16">
        <f t="shared" ca="1" si="347"/>
        <v>198.828</v>
      </c>
      <c r="S1670" s="14">
        <f t="shared" ca="1" si="348"/>
        <v>712827.14</v>
      </c>
      <c r="T1670" s="14">
        <f t="shared" ca="1" si="349"/>
        <v>6169565.6600000001</v>
      </c>
      <c r="U1670" s="14" t="str">
        <f t="shared" ca="1" si="350"/>
        <v>0A3F507E-245D-32B8-E044-0003BA298018</v>
      </c>
    </row>
    <row r="1671" spans="1:21" s="14" customFormat="1" x14ac:dyDescent="0.25">
      <c r="A1671" s="14">
        <f t="shared" si="338"/>
        <v>1671</v>
      </c>
      <c r="B1671" s="14" t="str">
        <f t="shared" ca="1" si="339"/>
        <v>D0983604-0BAA-40E3-B699-BB4F1D45B71C</v>
      </c>
      <c r="C1671" s="14" t="str">
        <f t="shared" ca="1" si="340"/>
        <v>Kløverbo</v>
      </c>
      <c r="D1671" s="14" t="str">
        <f t="shared" ca="1" si="341"/>
        <v>17</v>
      </c>
      <c r="E1671" s="14" t="str">
        <f t="shared" ca="1" si="342"/>
        <v>6yk</v>
      </c>
      <c r="F1671" s="1">
        <f t="shared" ca="1" si="343"/>
        <v>130</v>
      </c>
      <c r="G1671" s="1">
        <f t="shared" ca="1" si="344"/>
        <v>109</v>
      </c>
      <c r="H1671" s="1">
        <f t="shared" ca="1" si="345"/>
        <v>1978</v>
      </c>
      <c r="I1671" s="1" t="str">
        <f ca="1">INDEX(Relationstabel!$C$3:$K$10,MATCH(INDIRECT($A$1&amp;"J"&amp;A1671),Relationstabel!$A$3:$A$10,0),MATCH(IFERROR(VALUE(INDIRECT($A$1&amp;"K"&amp;A1671)),0),Relationstabel!$C$1:$K$1,0))</f>
        <v>Fjernvarme/ Blokvarme</v>
      </c>
      <c r="J1671" s="1" t="str">
        <f ca="1">INDEX(Anvendelseskode!B:B,MATCH($F1671,Anvendelseskode!$A:$A,0))</f>
        <v>Række-, kæde-, dobbelthus (lodret adskillelse mellem enhederne)</v>
      </c>
      <c r="K1671" s="1" t="str">
        <f ca="1">INDEX(Anvendelseskode!C:C,MATCH($F1671,Anvendelseskode!$A:$A,0))</f>
        <v>Række-, kæde og dobbelthuse</v>
      </c>
      <c r="L1671" s="1" t="str">
        <f ca="1">INDEX(Anvendelseskode!D:D,MATCH($F1671,Anvendelseskode!$A:$A,0))</f>
        <v>Private husholdninger</v>
      </c>
      <c r="M1671" s="1" t="str">
        <f ca="1">IFERROR(INDEX(SBi!$2:$2,MATCH(H1671,SBi!$1:$1,1)),SBi!$K$2)</f>
        <v>1973-1978</v>
      </c>
      <c r="N1671" s="1">
        <f ca="1">INDEX(SBi!$C$3:$K$28,MATCH(F1671,SBi!$B$3:$B$28,0),MATCH(M1671,SBi!$C$2:$K$2,0))</f>
        <v>112.6</v>
      </c>
      <c r="O1671" s="16">
        <f t="shared" ca="1" si="346"/>
        <v>12.273399999999999</v>
      </c>
      <c r="P1671" s="16" t="str">
        <f ca="1">IFERROR(INDEX(VpD!$2:$2,MATCH(H1671,VpD!$1:$1,1)),VpD!$I$2)</f>
        <v>1973-1978</v>
      </c>
      <c r="Q1671" s="1">
        <f ca="1">INDEX(VpD!$C$3:$I$27,MATCH(F1671,VpD!$B$3:$B$27,0),MATCH(P1671,VpD!$C$2:$I$2,0))</f>
        <v>98</v>
      </c>
      <c r="R1671" s="16">
        <f t="shared" ca="1" si="347"/>
        <v>10.682</v>
      </c>
      <c r="S1671" s="14">
        <f t="shared" ca="1" si="348"/>
        <v>713480.64</v>
      </c>
      <c r="T1671" s="14">
        <f t="shared" ca="1" si="349"/>
        <v>6169736.0099999998</v>
      </c>
      <c r="U1671" s="14" t="str">
        <f t="shared" ca="1" si="350"/>
        <v>0A3F507E-1B61-32B8-E044-0003BA298018</v>
      </c>
    </row>
    <row r="1672" spans="1:21" s="14" customFormat="1" x14ac:dyDescent="0.25">
      <c r="A1672" s="14">
        <f t="shared" si="338"/>
        <v>1672</v>
      </c>
      <c r="B1672" s="14" t="str">
        <f t="shared" ca="1" si="339"/>
        <v>025FA8F4-91DE-4FEF-B611-526DE2D9396E</v>
      </c>
      <c r="C1672" s="14" t="str">
        <f t="shared" ca="1" si="340"/>
        <v>Vejlegårdsparken</v>
      </c>
      <c r="D1672" s="14" t="str">
        <f t="shared" ca="1" si="341"/>
        <v>80</v>
      </c>
      <c r="E1672" s="14" t="str">
        <f t="shared" ca="1" si="342"/>
        <v>3ø</v>
      </c>
      <c r="F1672" s="1">
        <f t="shared" ca="1" si="343"/>
        <v>440</v>
      </c>
      <c r="G1672" s="1">
        <f t="shared" ca="1" si="344"/>
        <v>1143</v>
      </c>
      <c r="H1672" s="1">
        <f t="shared" ca="1" si="345"/>
        <v>2013</v>
      </c>
      <c r="I1672" s="1" t="str">
        <f ca="1">INDEX(Relationstabel!$C$3:$K$10,MATCH(INDIRECT($A$1&amp;"J"&amp;A1672),Relationstabel!$A$3:$A$10,0),MATCH(IFERROR(VALUE(INDIRECT($A$1&amp;"K"&amp;A1672)),0),Relationstabel!$C$1:$K$1,0))</f>
        <v>Fjernvarme/ Blokvarme</v>
      </c>
      <c r="J1672" s="1" t="str">
        <f ca="1">INDEX(Anvendelseskode!B:B,MATCH($F1672,Anvendelseskode!$A:$A,0))</f>
        <v>Daginstitutioner</v>
      </c>
      <c r="K1672" s="1" t="str">
        <f ca="1">INDEX(Anvendelseskode!C:C,MATCH($F1672,Anvendelseskode!$A:$A,0))</f>
        <v>Daginstitutioner</v>
      </c>
      <c r="L1672" s="1" t="str">
        <f ca="1">INDEX(Anvendelseskode!D:D,MATCH($F1672,Anvendelseskode!$A:$A,0))</f>
        <v>Kommunale og andre offentlige institutioner</v>
      </c>
      <c r="M1672" s="1" t="str">
        <f ca="1">IFERROR(INDEX(SBi!$2:$2,MATCH(H1672,SBi!$1:$1,1)),SBi!$K$2)</f>
        <v>Efter 2006</v>
      </c>
      <c r="N1672" s="1">
        <f ca="1">INDEX(SBi!$C$3:$K$28,MATCH(F1672,SBi!$B$3:$B$28,0),MATCH(M1672,SBi!$C$2:$K$2,0))</f>
        <v>115.9</v>
      </c>
      <c r="O1672" s="16">
        <f t="shared" ca="1" si="346"/>
        <v>132.47370000000001</v>
      </c>
      <c r="P1672" s="16" t="str">
        <f ca="1">IFERROR(INDEX(VpD!$2:$2,MATCH(H1672,VpD!$1:$1,1)),VpD!$I$2)</f>
        <v>&gt;1998</v>
      </c>
      <c r="Q1672" s="1">
        <f ca="1">INDEX(VpD!$C$3:$I$27,MATCH(F1672,VpD!$B$3:$B$27,0),MATCH(P1672,VpD!$C$2:$I$2,0))</f>
        <v>129</v>
      </c>
      <c r="R1672" s="16">
        <f t="shared" ca="1" si="347"/>
        <v>147.447</v>
      </c>
      <c r="S1672" s="14">
        <f t="shared" ca="1" si="348"/>
        <v>712865.93</v>
      </c>
      <c r="T1672" s="14">
        <f t="shared" ca="1" si="349"/>
        <v>6169644.6699999999</v>
      </c>
      <c r="U1672" s="14" t="str">
        <f t="shared" ca="1" si="350"/>
        <v>0A3F507E-2463-32B8-E044-0003BA298018</v>
      </c>
    </row>
    <row r="1673" spans="1:21" s="14" customFormat="1" x14ac:dyDescent="0.25">
      <c r="A1673" s="14">
        <f t="shared" si="338"/>
        <v>1673</v>
      </c>
      <c r="B1673" s="14" t="str">
        <f t="shared" ca="1" si="339"/>
        <v>D4A3DAC0-2633-463F-97E0-B632957A5CBB</v>
      </c>
      <c r="C1673" s="14" t="str">
        <f t="shared" ca="1" si="340"/>
        <v>Holmegårdsvej</v>
      </c>
      <c r="D1673" s="14" t="str">
        <f t="shared" ca="1" si="341"/>
        <v>2</v>
      </c>
      <c r="E1673" s="14" t="str">
        <f t="shared" ca="1" si="342"/>
        <v>24gp</v>
      </c>
      <c r="F1673" s="1">
        <f t="shared" ca="1" si="343"/>
        <v>120</v>
      </c>
      <c r="G1673" s="1">
        <f t="shared" ca="1" si="344"/>
        <v>121</v>
      </c>
      <c r="H1673" s="1">
        <f t="shared" ca="1" si="345"/>
        <v>1983</v>
      </c>
      <c r="I1673" s="1" t="str">
        <f ca="1">INDEX(Relationstabel!$C$3:$K$10,MATCH(INDIRECT($A$1&amp;"J"&amp;A1673),Relationstabel!$A$3:$A$10,0),MATCH(IFERROR(VALUE(INDIRECT($A$1&amp;"K"&amp;A1673)),0),Relationstabel!$C$1:$K$1,0))</f>
        <v>Naturgas</v>
      </c>
      <c r="J1673" s="1" t="str">
        <f ca="1">INDEX(Anvendelseskode!B:B,MATCH($F1673,Anvendelseskode!$A:$A,0))</f>
        <v>Fritliggende enfamilieshus (parcelhus)</v>
      </c>
      <c r="K1673" s="1" t="str">
        <f ca="1">INDEX(Anvendelseskode!C:C,MATCH($F1673,Anvendelseskode!$A:$A,0))</f>
        <v>Parcelhuse</v>
      </c>
      <c r="L1673" s="1" t="str">
        <f ca="1">INDEX(Anvendelseskode!D:D,MATCH($F1673,Anvendelseskode!$A:$A,0))</f>
        <v>Private husholdninger</v>
      </c>
      <c r="M1673" s="1" t="str">
        <f ca="1">IFERROR(INDEX(SBi!$2:$2,MATCH(H1673,SBi!$1:$1,1)),SBi!$K$2)</f>
        <v>1979-1998</v>
      </c>
      <c r="N1673" s="1">
        <f ca="1">INDEX(SBi!$C$3:$K$28,MATCH(F1673,SBi!$B$3:$B$28,0),MATCH(M1673,SBi!$C$2:$K$2,0))</f>
        <v>105.4</v>
      </c>
      <c r="O1673" s="16">
        <f t="shared" ca="1" si="346"/>
        <v>12.753400000000001</v>
      </c>
      <c r="P1673" s="16" t="str">
        <f ca="1">IFERROR(INDEX(VpD!$2:$2,MATCH(H1673,VpD!$1:$1,1)),VpD!$I$2)</f>
        <v>1979-1998</v>
      </c>
      <c r="Q1673" s="1">
        <f ca="1">INDEX(VpD!$C$3:$I$27,MATCH(F1673,VpD!$B$3:$B$27,0),MATCH(P1673,VpD!$C$2:$I$2,0))</f>
        <v>90</v>
      </c>
      <c r="R1673" s="16">
        <f t="shared" ca="1" si="347"/>
        <v>10.89</v>
      </c>
      <c r="S1673" s="14">
        <f t="shared" ca="1" si="348"/>
        <v>714046.99</v>
      </c>
      <c r="T1673" s="14">
        <f t="shared" ca="1" si="349"/>
        <v>6168812.0300000003</v>
      </c>
      <c r="U1673" s="14" t="str">
        <f t="shared" ca="1" si="350"/>
        <v>0A3F507E-186E-32B8-E044-0003BA298018</v>
      </c>
    </row>
    <row r="1674" spans="1:21" s="14" customFormat="1" x14ac:dyDescent="0.25">
      <c r="A1674" s="14">
        <f t="shared" si="338"/>
        <v>1674</v>
      </c>
      <c r="B1674" s="14" t="str">
        <f t="shared" ca="1" si="339"/>
        <v>545677DE-4566-452F-8C44-B97F136FD8EC</v>
      </c>
      <c r="C1674" s="14" t="str">
        <f t="shared" ca="1" si="340"/>
        <v>Bonderupvej</v>
      </c>
      <c r="D1674" s="14" t="str">
        <f t="shared" ca="1" si="341"/>
        <v>12</v>
      </c>
      <c r="E1674" s="14" t="str">
        <f t="shared" ca="1" si="342"/>
        <v>6dø</v>
      </c>
      <c r="F1674" s="1">
        <f t="shared" ca="1" si="343"/>
        <v>120</v>
      </c>
      <c r="G1674" s="1">
        <f t="shared" ca="1" si="344"/>
        <v>183</v>
      </c>
      <c r="H1674" s="1">
        <f t="shared" ca="1" si="345"/>
        <v>2008</v>
      </c>
      <c r="I1674" s="1" t="str">
        <f ca="1">INDEX(Relationstabel!$C$3:$K$10,MATCH(INDIRECT($A$1&amp;"J"&amp;A1674),Relationstabel!$A$3:$A$10,0),MATCH(IFERROR(VALUE(INDIRECT($A$1&amp;"K"&amp;A1674)),0),Relationstabel!$C$1:$K$1,0))</f>
        <v>Naturgas</v>
      </c>
      <c r="J1674" s="1" t="str">
        <f ca="1">INDEX(Anvendelseskode!B:B,MATCH($F1674,Anvendelseskode!$A:$A,0))</f>
        <v>Fritliggende enfamilieshus (parcelhus)</v>
      </c>
      <c r="K1674" s="1" t="str">
        <f ca="1">INDEX(Anvendelseskode!C:C,MATCH($F1674,Anvendelseskode!$A:$A,0))</f>
        <v>Parcelhuse</v>
      </c>
      <c r="L1674" s="1" t="str">
        <f ca="1">INDEX(Anvendelseskode!D:D,MATCH($F1674,Anvendelseskode!$A:$A,0))</f>
        <v>Private husholdninger</v>
      </c>
      <c r="M1674" s="1" t="str">
        <f ca="1">IFERROR(INDEX(SBi!$2:$2,MATCH(H1674,SBi!$1:$1,1)),SBi!$K$2)</f>
        <v>Efter 2006</v>
      </c>
      <c r="N1674" s="1">
        <f ca="1">INDEX(SBi!$C$3:$K$28,MATCH(F1674,SBi!$B$3:$B$28,0),MATCH(M1674,SBi!$C$2:$K$2,0))</f>
        <v>67.3</v>
      </c>
      <c r="O1674" s="16">
        <f t="shared" ca="1" si="346"/>
        <v>12.315899999999999</v>
      </c>
      <c r="P1674" s="16" t="str">
        <f ca="1">IFERROR(INDEX(VpD!$2:$2,MATCH(H1674,VpD!$1:$1,1)),VpD!$I$2)</f>
        <v>&gt;1998</v>
      </c>
      <c r="Q1674" s="1">
        <f ca="1">INDEX(VpD!$C$3:$I$27,MATCH(F1674,VpD!$B$3:$B$27,0),MATCH(P1674,VpD!$C$2:$I$2,0))</f>
        <v>72</v>
      </c>
      <c r="R1674" s="16">
        <f t="shared" ca="1" si="347"/>
        <v>13.176</v>
      </c>
      <c r="S1674" s="14">
        <f t="shared" ca="1" si="348"/>
        <v>713868.81</v>
      </c>
      <c r="T1674" s="14">
        <f t="shared" ca="1" si="349"/>
        <v>6169344.8300000001</v>
      </c>
      <c r="U1674" s="14" t="str">
        <f t="shared" ca="1" si="350"/>
        <v>0A3F507E-1573-32B8-E044-0003BA298018</v>
      </c>
    </row>
    <row r="1675" spans="1:21" s="14" customFormat="1" x14ac:dyDescent="0.25">
      <c r="A1675" s="14">
        <f t="shared" si="338"/>
        <v>1675</v>
      </c>
      <c r="B1675" s="14" t="str">
        <f t="shared" ca="1" si="339"/>
        <v>5F2BC99D-EB27-44AC-A2B9-49EF91F5C871</v>
      </c>
      <c r="C1675" s="14" t="str">
        <f t="shared" ca="1" si="340"/>
        <v>Egernbo</v>
      </c>
      <c r="D1675" s="14" t="str">
        <f t="shared" ca="1" si="341"/>
        <v>26</v>
      </c>
      <c r="E1675" s="14" t="str">
        <f t="shared" ca="1" si="342"/>
        <v>6qd</v>
      </c>
      <c r="F1675" s="1">
        <f t="shared" ca="1" si="343"/>
        <v>130</v>
      </c>
      <c r="G1675" s="1">
        <f t="shared" ca="1" si="344"/>
        <v>102</v>
      </c>
      <c r="H1675" s="1">
        <f t="shared" ca="1" si="345"/>
        <v>1978</v>
      </c>
      <c r="I1675" s="1" t="str">
        <f ca="1">INDEX(Relationstabel!$C$3:$K$10,MATCH(INDIRECT($A$1&amp;"J"&amp;A1675),Relationstabel!$A$3:$A$10,0),MATCH(IFERROR(VALUE(INDIRECT($A$1&amp;"K"&amp;A1675)),0),Relationstabel!$C$1:$K$1,0))</f>
        <v>Fjernvarme/ Blokvarme</v>
      </c>
      <c r="J1675" s="1" t="str">
        <f ca="1">INDEX(Anvendelseskode!B:B,MATCH($F1675,Anvendelseskode!$A:$A,0))</f>
        <v>Række-, kæde-, dobbelthus (lodret adskillelse mellem enhederne)</v>
      </c>
      <c r="K1675" s="1" t="str">
        <f ca="1">INDEX(Anvendelseskode!C:C,MATCH($F1675,Anvendelseskode!$A:$A,0))</f>
        <v>Række-, kæde og dobbelthuse</v>
      </c>
      <c r="L1675" s="1" t="str">
        <f ca="1">INDEX(Anvendelseskode!D:D,MATCH($F1675,Anvendelseskode!$A:$A,0))</f>
        <v>Private husholdninger</v>
      </c>
      <c r="M1675" s="1" t="str">
        <f ca="1">IFERROR(INDEX(SBi!$2:$2,MATCH(H1675,SBi!$1:$1,1)),SBi!$K$2)</f>
        <v>1973-1978</v>
      </c>
      <c r="N1675" s="1">
        <f ca="1">INDEX(SBi!$C$3:$K$28,MATCH(F1675,SBi!$B$3:$B$28,0),MATCH(M1675,SBi!$C$2:$K$2,0))</f>
        <v>112.6</v>
      </c>
      <c r="O1675" s="16">
        <f t="shared" ca="1" si="346"/>
        <v>11.485199999999999</v>
      </c>
      <c r="P1675" s="16" t="str">
        <f ca="1">IFERROR(INDEX(VpD!$2:$2,MATCH(H1675,VpD!$1:$1,1)),VpD!$I$2)</f>
        <v>1973-1978</v>
      </c>
      <c r="Q1675" s="1">
        <f ca="1">INDEX(VpD!$C$3:$I$27,MATCH(F1675,VpD!$B$3:$B$27,0),MATCH(P1675,VpD!$C$2:$I$2,0))</f>
        <v>98</v>
      </c>
      <c r="R1675" s="16">
        <f t="shared" ca="1" si="347"/>
        <v>9.9960000000000004</v>
      </c>
      <c r="S1675" s="14">
        <f t="shared" ca="1" si="348"/>
        <v>713612.53</v>
      </c>
      <c r="T1675" s="14">
        <f t="shared" ca="1" si="349"/>
        <v>6169538.9800000004</v>
      </c>
      <c r="U1675" s="14" t="str">
        <f t="shared" ca="1" si="350"/>
        <v>0A3F507E-1673-32B8-E044-0003BA298018</v>
      </c>
    </row>
    <row r="1676" spans="1:21" s="14" customFormat="1" x14ac:dyDescent="0.25">
      <c r="A1676" s="14">
        <f t="shared" si="338"/>
        <v>1676</v>
      </c>
      <c r="B1676" s="14" t="str">
        <f t="shared" ca="1" si="339"/>
        <v>D0F9E8AB-1C64-4BC1-B8D9-10A6DDBC09E9</v>
      </c>
      <c r="C1676" s="14" t="str">
        <f t="shared" ca="1" si="340"/>
        <v>Hyrdeengen</v>
      </c>
      <c r="D1676" s="14" t="str">
        <f t="shared" ca="1" si="341"/>
        <v>67</v>
      </c>
      <c r="E1676" s="14" t="str">
        <f t="shared" ca="1" si="342"/>
        <v>16dr</v>
      </c>
      <c r="F1676" s="1">
        <f t="shared" ca="1" si="343"/>
        <v>130</v>
      </c>
      <c r="G1676" s="1">
        <f t="shared" ca="1" si="344"/>
        <v>125</v>
      </c>
      <c r="H1676" s="1">
        <f t="shared" ca="1" si="345"/>
        <v>1977</v>
      </c>
      <c r="I1676" s="1" t="str">
        <f ca="1">INDEX(Relationstabel!$C$3:$K$10,MATCH(INDIRECT($A$1&amp;"J"&amp;A1676),Relationstabel!$A$3:$A$10,0),MATCH(IFERROR(VALUE(INDIRECT($A$1&amp;"K"&amp;A1676)),0),Relationstabel!$C$1:$K$1,0))</f>
        <v>Elvarme</v>
      </c>
      <c r="J1676" s="1" t="str">
        <f ca="1">INDEX(Anvendelseskode!B:B,MATCH($F1676,Anvendelseskode!$A:$A,0))</f>
        <v>Række-, kæde-, dobbelthus (lodret adskillelse mellem enhederne)</v>
      </c>
      <c r="K1676" s="1" t="str">
        <f ca="1">INDEX(Anvendelseskode!C:C,MATCH($F1676,Anvendelseskode!$A:$A,0))</f>
        <v>Række-, kæde og dobbelthuse</v>
      </c>
      <c r="L1676" s="1" t="str">
        <f ca="1">INDEX(Anvendelseskode!D:D,MATCH($F1676,Anvendelseskode!$A:$A,0))</f>
        <v>Private husholdninger</v>
      </c>
      <c r="M1676" s="1" t="str">
        <f ca="1">IFERROR(INDEX(SBi!$2:$2,MATCH(H1676,SBi!$1:$1,1)),SBi!$K$2)</f>
        <v>1973-1978</v>
      </c>
      <c r="N1676" s="1">
        <f ca="1">INDEX(SBi!$C$3:$K$28,MATCH(F1676,SBi!$B$3:$B$28,0),MATCH(M1676,SBi!$C$2:$K$2,0))</f>
        <v>112.6</v>
      </c>
      <c r="O1676" s="16">
        <f t="shared" ca="1" si="346"/>
        <v>14.074999999999999</v>
      </c>
      <c r="P1676" s="16" t="str">
        <f ca="1">IFERROR(INDEX(VpD!$2:$2,MATCH(H1676,VpD!$1:$1,1)),VpD!$I$2)</f>
        <v>1973-1978</v>
      </c>
      <c r="Q1676" s="1">
        <f ca="1">INDEX(VpD!$C$3:$I$27,MATCH(F1676,VpD!$B$3:$B$27,0),MATCH(P1676,VpD!$C$2:$I$2,0))</f>
        <v>98</v>
      </c>
      <c r="R1676" s="16">
        <f t="shared" ca="1" si="347"/>
        <v>12.25</v>
      </c>
      <c r="S1676" s="14">
        <f t="shared" ca="1" si="348"/>
        <v>711818.28</v>
      </c>
      <c r="T1676" s="14">
        <f t="shared" ca="1" si="349"/>
        <v>6172497.3399999999</v>
      </c>
      <c r="U1676" s="14" t="str">
        <f t="shared" ca="1" si="350"/>
        <v>0A3F507E-1973-32B8-E044-0003BA298018</v>
      </c>
    </row>
    <row r="1677" spans="1:21" s="14" customFormat="1" x14ac:dyDescent="0.25">
      <c r="A1677" s="14">
        <f t="shared" si="338"/>
        <v>1677</v>
      </c>
      <c r="B1677" s="14" t="str">
        <f t="shared" ca="1" si="339"/>
        <v>A97CE370-6F56-41AA-911B-FC999496868F</v>
      </c>
      <c r="C1677" s="14" t="str">
        <f t="shared" ca="1" si="340"/>
        <v>Hyttesvinget</v>
      </c>
      <c r="D1677" s="14" t="str">
        <f t="shared" ca="1" si="341"/>
        <v>5</v>
      </c>
      <c r="E1677" s="14" t="str">
        <f t="shared" ca="1" si="342"/>
        <v>24es</v>
      </c>
      <c r="F1677" s="1">
        <f t="shared" ca="1" si="343"/>
        <v>120</v>
      </c>
      <c r="G1677" s="1">
        <f t="shared" ca="1" si="344"/>
        <v>174</v>
      </c>
      <c r="H1677" s="1">
        <f t="shared" ca="1" si="345"/>
        <v>1970</v>
      </c>
      <c r="I1677" s="1" t="str">
        <f ca="1">INDEX(Relationstabel!$C$3:$K$10,MATCH(INDIRECT($A$1&amp;"J"&amp;A1677),Relationstabel!$A$3:$A$10,0),MATCH(IFERROR(VALUE(INDIRECT($A$1&amp;"K"&amp;A1677)),0),Relationstabel!$C$1:$K$1,0))</f>
        <v>Naturgas</v>
      </c>
      <c r="J1677" s="1" t="str">
        <f ca="1">INDEX(Anvendelseskode!B:B,MATCH($F1677,Anvendelseskode!$A:$A,0))</f>
        <v>Fritliggende enfamilieshus (parcelhus)</v>
      </c>
      <c r="K1677" s="1" t="str">
        <f ca="1">INDEX(Anvendelseskode!C:C,MATCH($F1677,Anvendelseskode!$A:$A,0))</f>
        <v>Parcelhuse</v>
      </c>
      <c r="L1677" s="1" t="str">
        <f ca="1">INDEX(Anvendelseskode!D:D,MATCH($F1677,Anvendelseskode!$A:$A,0))</f>
        <v>Private husholdninger</v>
      </c>
      <c r="M1677" s="1" t="str">
        <f ca="1">IFERROR(INDEX(SBi!$2:$2,MATCH(H1677,SBi!$1:$1,1)),SBi!$K$2)</f>
        <v>1961-1972</v>
      </c>
      <c r="N1677" s="1">
        <f ca="1">INDEX(SBi!$C$3:$K$28,MATCH(F1677,SBi!$B$3:$B$28,0),MATCH(M1677,SBi!$C$2:$K$2,0))</f>
        <v>134.30000000000001</v>
      </c>
      <c r="O1677" s="16">
        <f t="shared" ca="1" si="346"/>
        <v>23.368200000000002</v>
      </c>
      <c r="P1677" s="16" t="str">
        <f ca="1">IFERROR(INDEX(VpD!$2:$2,MATCH(H1677,VpD!$1:$1,1)),VpD!$I$2)</f>
        <v>1961-1972</v>
      </c>
      <c r="Q1677" s="1">
        <f ca="1">INDEX(VpD!$C$3:$I$27,MATCH(F1677,VpD!$B$3:$B$27,0),MATCH(P1677,VpD!$C$2:$I$2,0))</f>
        <v>143</v>
      </c>
      <c r="R1677" s="16">
        <f t="shared" ca="1" si="347"/>
        <v>24.882000000000001</v>
      </c>
      <c r="S1677" s="14">
        <f t="shared" ca="1" si="348"/>
        <v>713791.14</v>
      </c>
      <c r="T1677" s="14">
        <f t="shared" ca="1" si="349"/>
        <v>6168965.9000000004</v>
      </c>
      <c r="U1677" s="14" t="str">
        <f t="shared" ca="1" si="350"/>
        <v>0A3F507E-1A73-32B8-E044-0003BA298018</v>
      </c>
    </row>
    <row r="1678" spans="1:21" s="14" customFormat="1" x14ac:dyDescent="0.25">
      <c r="A1678" s="14">
        <f t="shared" si="338"/>
        <v>1678</v>
      </c>
      <c r="B1678" s="14" t="str">
        <f t="shared" ca="1" si="339"/>
        <v>A335F364-1913-4435-A39D-88F3F0A4373B</v>
      </c>
      <c r="C1678" s="14" t="str">
        <f t="shared" ca="1" si="340"/>
        <v>Hyrdeengen</v>
      </c>
      <c r="D1678" s="14" t="str">
        <f t="shared" ca="1" si="341"/>
        <v>3</v>
      </c>
      <c r="E1678" s="14" t="str">
        <f t="shared" ca="1" si="342"/>
        <v>16ey</v>
      </c>
      <c r="F1678" s="1">
        <f t="shared" ca="1" si="343"/>
        <v>130</v>
      </c>
      <c r="G1678" s="1">
        <f t="shared" ca="1" si="344"/>
        <v>101</v>
      </c>
      <c r="H1678" s="1">
        <f t="shared" ca="1" si="345"/>
        <v>1978</v>
      </c>
      <c r="I1678" s="1" t="str">
        <f ca="1">INDEX(Relationstabel!$C$3:$K$10,MATCH(INDIRECT($A$1&amp;"J"&amp;A1678),Relationstabel!$A$3:$A$10,0),MATCH(IFERROR(VALUE(INDIRECT($A$1&amp;"K"&amp;A1678)),0),Relationstabel!$C$1:$K$1,0))</f>
        <v>Fjernvarme/ Blokvarme</v>
      </c>
      <c r="J1678" s="1" t="str">
        <f ca="1">INDEX(Anvendelseskode!B:B,MATCH($F1678,Anvendelseskode!$A:$A,0))</f>
        <v>Række-, kæde-, dobbelthus (lodret adskillelse mellem enhederne)</v>
      </c>
      <c r="K1678" s="1" t="str">
        <f ca="1">INDEX(Anvendelseskode!C:C,MATCH($F1678,Anvendelseskode!$A:$A,0))</f>
        <v>Række-, kæde og dobbelthuse</v>
      </c>
      <c r="L1678" s="1" t="str">
        <f ca="1">INDEX(Anvendelseskode!D:D,MATCH($F1678,Anvendelseskode!$A:$A,0))</f>
        <v>Private husholdninger</v>
      </c>
      <c r="M1678" s="1" t="str">
        <f ca="1">IFERROR(INDEX(SBi!$2:$2,MATCH(H1678,SBi!$1:$1,1)),SBi!$K$2)</f>
        <v>1973-1978</v>
      </c>
      <c r="N1678" s="1">
        <f ca="1">INDEX(SBi!$C$3:$K$28,MATCH(F1678,SBi!$B$3:$B$28,0),MATCH(M1678,SBi!$C$2:$K$2,0))</f>
        <v>112.6</v>
      </c>
      <c r="O1678" s="16">
        <f t="shared" ca="1" si="346"/>
        <v>11.372599999999998</v>
      </c>
      <c r="P1678" s="16" t="str">
        <f ca="1">IFERROR(INDEX(VpD!$2:$2,MATCH(H1678,VpD!$1:$1,1)),VpD!$I$2)</f>
        <v>1973-1978</v>
      </c>
      <c r="Q1678" s="1">
        <f ca="1">INDEX(VpD!$C$3:$I$27,MATCH(F1678,VpD!$B$3:$B$27,0),MATCH(P1678,VpD!$C$2:$I$2,0))</f>
        <v>98</v>
      </c>
      <c r="R1678" s="16">
        <f t="shared" ca="1" si="347"/>
        <v>9.8979999999999997</v>
      </c>
      <c r="S1678" s="14">
        <f t="shared" ca="1" si="348"/>
        <v>711845.78</v>
      </c>
      <c r="T1678" s="14">
        <f t="shared" ca="1" si="349"/>
        <v>6172583.9500000002</v>
      </c>
      <c r="U1678" s="14" t="str">
        <f t="shared" ca="1" si="350"/>
        <v>0A3F507E-1952-32B8-E044-0003BA298018</v>
      </c>
    </row>
    <row r="1679" spans="1:21" s="14" customFormat="1" x14ac:dyDescent="0.25">
      <c r="A1679" s="14">
        <f t="shared" si="338"/>
        <v>1679</v>
      </c>
      <c r="B1679" s="14" t="str">
        <f t="shared" ca="1" si="339"/>
        <v>D8B00979-6892-446B-82CB-433FF0FE2DC1</v>
      </c>
      <c r="C1679" s="14" t="str">
        <f t="shared" ca="1" si="340"/>
        <v>Hyttekrogen</v>
      </c>
      <c r="D1679" s="14" t="str">
        <f t="shared" ca="1" si="341"/>
        <v>14</v>
      </c>
      <c r="E1679" s="14" t="str">
        <f t="shared" ca="1" si="342"/>
        <v>24cc</v>
      </c>
      <c r="F1679" s="1">
        <f t="shared" ca="1" si="343"/>
        <v>120</v>
      </c>
      <c r="G1679" s="1">
        <f t="shared" ca="1" si="344"/>
        <v>183</v>
      </c>
      <c r="H1679" s="1">
        <f t="shared" ca="1" si="345"/>
        <v>1970</v>
      </c>
      <c r="I1679" s="1" t="str">
        <f ca="1">INDEX(Relationstabel!$C$3:$K$10,MATCH(INDIRECT($A$1&amp;"J"&amp;A1679),Relationstabel!$A$3:$A$10,0),MATCH(IFERROR(VALUE(INDIRECT($A$1&amp;"K"&amp;A1679)),0),Relationstabel!$C$1:$K$1,0))</f>
        <v>Naturgas</v>
      </c>
      <c r="J1679" s="1" t="str">
        <f ca="1">INDEX(Anvendelseskode!B:B,MATCH($F1679,Anvendelseskode!$A:$A,0))</f>
        <v>Fritliggende enfamilieshus (parcelhus)</v>
      </c>
      <c r="K1679" s="1" t="str">
        <f ca="1">INDEX(Anvendelseskode!C:C,MATCH($F1679,Anvendelseskode!$A:$A,0))</f>
        <v>Parcelhuse</v>
      </c>
      <c r="L1679" s="1" t="str">
        <f ca="1">INDEX(Anvendelseskode!D:D,MATCH($F1679,Anvendelseskode!$A:$A,0))</f>
        <v>Private husholdninger</v>
      </c>
      <c r="M1679" s="1" t="str">
        <f ca="1">IFERROR(INDEX(SBi!$2:$2,MATCH(H1679,SBi!$1:$1,1)),SBi!$K$2)</f>
        <v>1961-1972</v>
      </c>
      <c r="N1679" s="1">
        <f ca="1">INDEX(SBi!$C$3:$K$28,MATCH(F1679,SBi!$B$3:$B$28,0),MATCH(M1679,SBi!$C$2:$K$2,0))</f>
        <v>134.30000000000001</v>
      </c>
      <c r="O1679" s="16">
        <f t="shared" ca="1" si="346"/>
        <v>24.576900000000002</v>
      </c>
      <c r="P1679" s="16" t="str">
        <f ca="1">IFERROR(INDEX(VpD!$2:$2,MATCH(H1679,VpD!$1:$1,1)),VpD!$I$2)</f>
        <v>1961-1972</v>
      </c>
      <c r="Q1679" s="1">
        <f ca="1">INDEX(VpD!$C$3:$I$27,MATCH(F1679,VpD!$B$3:$B$27,0),MATCH(P1679,VpD!$C$2:$I$2,0))</f>
        <v>143</v>
      </c>
      <c r="R1679" s="16">
        <f t="shared" ca="1" si="347"/>
        <v>26.169</v>
      </c>
      <c r="S1679" s="14">
        <f t="shared" ca="1" si="348"/>
        <v>713978.29</v>
      </c>
      <c r="T1679" s="14">
        <f t="shared" ca="1" si="349"/>
        <v>6169049.3300000001</v>
      </c>
      <c r="U1679" s="14" t="str">
        <f t="shared" ca="1" si="350"/>
        <v>0A3F507E-1A52-32B8-E044-0003BA298018</v>
      </c>
    </row>
    <row r="1680" spans="1:21" s="14" customFormat="1" x14ac:dyDescent="0.25">
      <c r="A1680" s="14">
        <f t="shared" si="338"/>
        <v>1680</v>
      </c>
      <c r="B1680" s="14" t="str">
        <f t="shared" ca="1" si="339"/>
        <v>DB28A18D-2CA0-43DB-AB1D-FC07CC8FFEE3</v>
      </c>
      <c r="C1680" s="14" t="str">
        <f t="shared" ca="1" si="340"/>
        <v>Lerchenborgvej</v>
      </c>
      <c r="D1680" s="14" t="str">
        <f t="shared" ca="1" si="341"/>
        <v>1</v>
      </c>
      <c r="E1680" s="14" t="str">
        <f t="shared" ca="1" si="342"/>
        <v>24fp</v>
      </c>
      <c r="F1680" s="1">
        <f t="shared" ca="1" si="343"/>
        <v>120</v>
      </c>
      <c r="G1680" s="1">
        <f t="shared" ca="1" si="344"/>
        <v>188</v>
      </c>
      <c r="H1680" s="1">
        <f t="shared" ca="1" si="345"/>
        <v>1947</v>
      </c>
      <c r="I1680" s="1" t="str">
        <f ca="1">INDEX(Relationstabel!$C$3:$K$10,MATCH(INDIRECT($A$1&amp;"J"&amp;A1680),Relationstabel!$A$3:$A$10,0),MATCH(IFERROR(VALUE(INDIRECT($A$1&amp;"K"&amp;A1680)),0),Relationstabel!$C$1:$K$1,0))</f>
        <v>Naturgas</v>
      </c>
      <c r="J1680" s="1" t="str">
        <f ca="1">INDEX(Anvendelseskode!B:B,MATCH($F1680,Anvendelseskode!$A:$A,0))</f>
        <v>Fritliggende enfamilieshus (parcelhus)</v>
      </c>
      <c r="K1680" s="1" t="str">
        <f ca="1">INDEX(Anvendelseskode!C:C,MATCH($F1680,Anvendelseskode!$A:$A,0))</f>
        <v>Parcelhuse</v>
      </c>
      <c r="L1680" s="1" t="str">
        <f ca="1">INDEX(Anvendelseskode!D:D,MATCH($F1680,Anvendelseskode!$A:$A,0))</f>
        <v>Private husholdninger</v>
      </c>
      <c r="M1680" s="1" t="str">
        <f ca="1">IFERROR(INDEX(SBi!$2:$2,MATCH(H1680,SBi!$1:$1,1)),SBi!$K$2)</f>
        <v>1931-1950</v>
      </c>
      <c r="N1680" s="1">
        <f ca="1">INDEX(SBi!$C$3:$K$28,MATCH(F1680,SBi!$B$3:$B$28,0),MATCH(M1680,SBi!$C$2:$K$2,0))</f>
        <v>164.1</v>
      </c>
      <c r="O1680" s="16">
        <f t="shared" ca="1" si="346"/>
        <v>30.8508</v>
      </c>
      <c r="P1680" s="16" t="str">
        <f ca="1">IFERROR(INDEX(VpD!$2:$2,MATCH(H1680,VpD!$1:$1,1)),VpD!$I$2)</f>
        <v>1931-1950</v>
      </c>
      <c r="Q1680" s="1">
        <f ca="1">INDEX(VpD!$C$3:$I$27,MATCH(F1680,VpD!$B$3:$B$27,0),MATCH(P1680,VpD!$C$2:$I$2,0))</f>
        <v>217</v>
      </c>
      <c r="R1680" s="16">
        <f t="shared" ca="1" si="347"/>
        <v>40.795999999999999</v>
      </c>
      <c r="S1680" s="14">
        <f t="shared" ca="1" si="348"/>
        <v>714222.99</v>
      </c>
      <c r="T1680" s="14">
        <f t="shared" ca="1" si="349"/>
        <v>6168817.4199999999</v>
      </c>
      <c r="U1680" s="14" t="str">
        <f t="shared" ca="1" si="350"/>
        <v>0A3F507E-1C52-32B8-E044-0003BA298018</v>
      </c>
    </row>
    <row r="1681" spans="1:21" s="14" customFormat="1" x14ac:dyDescent="0.25">
      <c r="A1681" s="14">
        <f t="shared" si="338"/>
        <v>1681</v>
      </c>
      <c r="B1681" s="14" t="str">
        <f t="shared" ca="1" si="339"/>
        <v>6D0C0A4B-6A36-429E-8BE5-E1599992B07C</v>
      </c>
      <c r="C1681" s="14" t="str">
        <f t="shared" ca="1" si="340"/>
        <v>Rendsagervej</v>
      </c>
      <c r="D1681" s="14" t="str">
        <f t="shared" ca="1" si="341"/>
        <v>257</v>
      </c>
      <c r="E1681" s="14" t="str">
        <f t="shared" ca="1" si="342"/>
        <v>9kq</v>
      </c>
      <c r="F1681" s="1">
        <f t="shared" ca="1" si="343"/>
        <v>120</v>
      </c>
      <c r="G1681" s="1">
        <f t="shared" ca="1" si="344"/>
        <v>109</v>
      </c>
      <c r="H1681" s="1">
        <f t="shared" ca="1" si="345"/>
        <v>1973</v>
      </c>
      <c r="I1681" s="1" t="str">
        <f ca="1">INDEX(Relationstabel!$C$3:$K$10,MATCH(INDIRECT($A$1&amp;"J"&amp;A1681),Relationstabel!$A$3:$A$10,0),MATCH(IFERROR(VALUE(INDIRECT($A$1&amp;"K"&amp;A1681)),0),Relationstabel!$C$1:$K$1,0))</f>
        <v>Naturgas</v>
      </c>
      <c r="J1681" s="1" t="str">
        <f ca="1">INDEX(Anvendelseskode!B:B,MATCH($F1681,Anvendelseskode!$A:$A,0))</f>
        <v>Fritliggende enfamilieshus (parcelhus)</v>
      </c>
      <c r="K1681" s="1" t="str">
        <f ca="1">INDEX(Anvendelseskode!C:C,MATCH($F1681,Anvendelseskode!$A:$A,0))</f>
        <v>Parcelhuse</v>
      </c>
      <c r="L1681" s="1" t="str">
        <f ca="1">INDEX(Anvendelseskode!D:D,MATCH($F1681,Anvendelseskode!$A:$A,0))</f>
        <v>Private husholdninger</v>
      </c>
      <c r="M1681" s="1" t="str">
        <f ca="1">IFERROR(INDEX(SBi!$2:$2,MATCH(H1681,SBi!$1:$1,1)),SBi!$K$2)</f>
        <v>1973-1978</v>
      </c>
      <c r="N1681" s="1">
        <f ca="1">INDEX(SBi!$C$3:$K$28,MATCH(F1681,SBi!$B$3:$B$28,0),MATCH(M1681,SBi!$C$2:$K$2,0))</f>
        <v>119.8</v>
      </c>
      <c r="O1681" s="16">
        <f t="shared" ca="1" si="346"/>
        <v>13.058199999999999</v>
      </c>
      <c r="P1681" s="16" t="str">
        <f ca="1">IFERROR(INDEX(VpD!$2:$2,MATCH(H1681,VpD!$1:$1,1)),VpD!$I$2)</f>
        <v>1973-1978</v>
      </c>
      <c r="Q1681" s="1">
        <f ca="1">INDEX(VpD!$C$3:$I$27,MATCH(F1681,VpD!$B$3:$B$27,0),MATCH(P1681,VpD!$C$2:$I$2,0))</f>
        <v>117</v>
      </c>
      <c r="R1681" s="16">
        <f t="shared" ca="1" si="347"/>
        <v>12.753</v>
      </c>
      <c r="S1681" s="14">
        <f t="shared" ca="1" si="348"/>
        <v>710634.08</v>
      </c>
      <c r="T1681" s="14">
        <f t="shared" ca="1" si="349"/>
        <v>6171961.2599999998</v>
      </c>
      <c r="U1681" s="14" t="str">
        <f t="shared" ca="1" si="350"/>
        <v>0A3F507E-2052-32B8-E044-0003BA298018</v>
      </c>
    </row>
    <row r="1682" spans="1:21" s="14" customFormat="1" x14ac:dyDescent="0.25">
      <c r="A1682" s="14">
        <f t="shared" si="338"/>
        <v>1682</v>
      </c>
      <c r="B1682" s="14" t="str">
        <f t="shared" ca="1" si="339"/>
        <v>CCD4D9E9-337A-47D5-86DA-1AEAC646E2E2</v>
      </c>
      <c r="C1682" s="14" t="str">
        <f t="shared" ca="1" si="340"/>
        <v>Hyrdeengen</v>
      </c>
      <c r="D1682" s="14" t="str">
        <f t="shared" ca="1" si="341"/>
        <v>39</v>
      </c>
      <c r="E1682" s="14" t="str">
        <f t="shared" ca="1" si="342"/>
        <v>16ee</v>
      </c>
      <c r="F1682" s="1">
        <f t="shared" ca="1" si="343"/>
        <v>130</v>
      </c>
      <c r="G1682" s="1">
        <f t="shared" ca="1" si="344"/>
        <v>101</v>
      </c>
      <c r="H1682" s="1">
        <f t="shared" ca="1" si="345"/>
        <v>1977</v>
      </c>
      <c r="I1682" s="1" t="str">
        <f ca="1">INDEX(Relationstabel!$C$3:$K$10,MATCH(INDIRECT($A$1&amp;"J"&amp;A1682),Relationstabel!$A$3:$A$10,0),MATCH(IFERROR(VALUE(INDIRECT($A$1&amp;"K"&amp;A1682)),0),Relationstabel!$C$1:$K$1,0))</f>
        <v>Fjernvarme/ Blokvarme</v>
      </c>
      <c r="J1682" s="1" t="str">
        <f ca="1">INDEX(Anvendelseskode!B:B,MATCH($F1682,Anvendelseskode!$A:$A,0))</f>
        <v>Række-, kæde-, dobbelthus (lodret adskillelse mellem enhederne)</v>
      </c>
      <c r="K1682" s="1" t="str">
        <f ca="1">INDEX(Anvendelseskode!C:C,MATCH($F1682,Anvendelseskode!$A:$A,0))</f>
        <v>Række-, kæde og dobbelthuse</v>
      </c>
      <c r="L1682" s="1" t="str">
        <f ca="1">INDEX(Anvendelseskode!D:D,MATCH($F1682,Anvendelseskode!$A:$A,0))</f>
        <v>Private husholdninger</v>
      </c>
      <c r="M1682" s="1" t="str">
        <f ca="1">IFERROR(INDEX(SBi!$2:$2,MATCH(H1682,SBi!$1:$1,1)),SBi!$K$2)</f>
        <v>1973-1978</v>
      </c>
      <c r="N1682" s="1">
        <f ca="1">INDEX(SBi!$C$3:$K$28,MATCH(F1682,SBi!$B$3:$B$28,0),MATCH(M1682,SBi!$C$2:$K$2,0))</f>
        <v>112.6</v>
      </c>
      <c r="O1682" s="16">
        <f t="shared" ca="1" si="346"/>
        <v>11.372599999999998</v>
      </c>
      <c r="P1682" s="16" t="str">
        <f ca="1">IFERROR(INDEX(VpD!$2:$2,MATCH(H1682,VpD!$1:$1,1)),VpD!$I$2)</f>
        <v>1973-1978</v>
      </c>
      <c r="Q1682" s="1">
        <f ca="1">INDEX(VpD!$C$3:$I$27,MATCH(F1682,VpD!$B$3:$B$27,0),MATCH(P1682,VpD!$C$2:$I$2,0))</f>
        <v>98</v>
      </c>
      <c r="R1682" s="16">
        <f t="shared" ca="1" si="347"/>
        <v>9.8979999999999997</v>
      </c>
      <c r="S1682" s="14">
        <f t="shared" ca="1" si="348"/>
        <v>711777.84</v>
      </c>
      <c r="T1682" s="14">
        <f t="shared" ca="1" si="349"/>
        <v>6172527.0199999996</v>
      </c>
      <c r="U1682" s="14" t="str">
        <f t="shared" ca="1" si="350"/>
        <v>0A3F507E-1964-32B8-E044-0003BA298018</v>
      </c>
    </row>
    <row r="1683" spans="1:21" s="14" customFormat="1" x14ac:dyDescent="0.25">
      <c r="A1683" s="14">
        <f t="shared" si="338"/>
        <v>1683</v>
      </c>
      <c r="B1683" s="14" t="str">
        <f t="shared" ca="1" si="339"/>
        <v>88537F85-DBBB-4542-964B-F75DC626A252</v>
      </c>
      <c r="C1683" s="14" t="str">
        <f t="shared" ca="1" si="340"/>
        <v>Hyttelunden</v>
      </c>
      <c r="D1683" s="14" t="str">
        <f t="shared" ca="1" si="341"/>
        <v>3</v>
      </c>
      <c r="E1683" s="14" t="str">
        <f t="shared" ca="1" si="342"/>
        <v>26v</v>
      </c>
      <c r="F1683" s="1">
        <f t="shared" ca="1" si="343"/>
        <v>120</v>
      </c>
      <c r="G1683" s="1">
        <f t="shared" ca="1" si="344"/>
        <v>126</v>
      </c>
      <c r="H1683" s="1">
        <f t="shared" ca="1" si="345"/>
        <v>1972</v>
      </c>
      <c r="I1683" s="1" t="str">
        <f ca="1">INDEX(Relationstabel!$C$3:$K$10,MATCH(INDIRECT($A$1&amp;"J"&amp;A1683),Relationstabel!$A$3:$A$10,0),MATCH(IFERROR(VALUE(INDIRECT($A$1&amp;"K"&amp;A1683)),0),Relationstabel!$C$1:$K$1,0))</f>
        <v>Naturgas</v>
      </c>
      <c r="J1683" s="1" t="str">
        <f ca="1">INDEX(Anvendelseskode!B:B,MATCH($F1683,Anvendelseskode!$A:$A,0))</f>
        <v>Fritliggende enfamilieshus (parcelhus)</v>
      </c>
      <c r="K1683" s="1" t="str">
        <f ca="1">INDEX(Anvendelseskode!C:C,MATCH($F1683,Anvendelseskode!$A:$A,0))</f>
        <v>Parcelhuse</v>
      </c>
      <c r="L1683" s="1" t="str">
        <f ca="1">INDEX(Anvendelseskode!D:D,MATCH($F1683,Anvendelseskode!$A:$A,0))</f>
        <v>Private husholdninger</v>
      </c>
      <c r="M1683" s="1" t="str">
        <f ca="1">IFERROR(INDEX(SBi!$2:$2,MATCH(H1683,SBi!$1:$1,1)),SBi!$K$2)</f>
        <v>1961-1972</v>
      </c>
      <c r="N1683" s="1">
        <f ca="1">INDEX(SBi!$C$3:$K$28,MATCH(F1683,SBi!$B$3:$B$28,0),MATCH(M1683,SBi!$C$2:$K$2,0))</f>
        <v>134.30000000000001</v>
      </c>
      <c r="O1683" s="16">
        <f t="shared" ca="1" si="346"/>
        <v>16.921800000000005</v>
      </c>
      <c r="P1683" s="16" t="str">
        <f ca="1">IFERROR(INDEX(VpD!$2:$2,MATCH(H1683,VpD!$1:$1,1)),VpD!$I$2)</f>
        <v>1961-1972</v>
      </c>
      <c r="Q1683" s="1">
        <f ca="1">INDEX(VpD!$C$3:$I$27,MATCH(F1683,VpD!$B$3:$B$27,0),MATCH(P1683,VpD!$C$2:$I$2,0))</f>
        <v>143</v>
      </c>
      <c r="R1683" s="16">
        <f t="shared" ca="1" si="347"/>
        <v>18.018000000000001</v>
      </c>
      <c r="S1683" s="14">
        <f t="shared" ca="1" si="348"/>
        <v>714155.63</v>
      </c>
      <c r="T1683" s="14">
        <f t="shared" ca="1" si="349"/>
        <v>6168989.7199999997</v>
      </c>
      <c r="U1683" s="14" t="str">
        <f t="shared" ca="1" si="350"/>
        <v>0A3F507E-1A64-32B8-E044-0003BA298018</v>
      </c>
    </row>
    <row r="1684" spans="1:21" s="14" customFormat="1" x14ac:dyDescent="0.25">
      <c r="A1684" s="14">
        <f t="shared" si="338"/>
        <v>1684</v>
      </c>
      <c r="B1684" s="14" t="str">
        <f t="shared" ca="1" si="339"/>
        <v>9F7A64AB-A6FA-4784-90CA-3EB78577887C</v>
      </c>
      <c r="C1684" s="14" t="str">
        <f t="shared" ca="1" si="340"/>
        <v>Havbovej</v>
      </c>
      <c r="D1684" s="14" t="str">
        <f t="shared" ca="1" si="341"/>
        <v>30</v>
      </c>
      <c r="E1684" s="14" t="str">
        <f t="shared" ca="1" si="342"/>
        <v>6ba</v>
      </c>
      <c r="F1684" s="1">
        <f t="shared" ca="1" si="343"/>
        <v>120</v>
      </c>
      <c r="G1684" s="1">
        <f t="shared" ca="1" si="344"/>
        <v>202</v>
      </c>
      <c r="H1684" s="1">
        <f t="shared" ca="1" si="345"/>
        <v>2002</v>
      </c>
      <c r="I1684" s="1" t="str">
        <f ca="1">INDEX(Relationstabel!$C$3:$K$10,MATCH(INDIRECT($A$1&amp;"J"&amp;A1684),Relationstabel!$A$3:$A$10,0),MATCH(IFERROR(VALUE(INDIRECT($A$1&amp;"K"&amp;A1684)),0),Relationstabel!$C$1:$K$1,0))</f>
        <v>Naturgas</v>
      </c>
      <c r="J1684" s="1" t="str">
        <f ca="1">INDEX(Anvendelseskode!B:B,MATCH($F1684,Anvendelseskode!$A:$A,0))</f>
        <v>Fritliggende enfamilieshus (parcelhus)</v>
      </c>
      <c r="K1684" s="1" t="str">
        <f ca="1">INDEX(Anvendelseskode!C:C,MATCH($F1684,Anvendelseskode!$A:$A,0))</f>
        <v>Parcelhuse</v>
      </c>
      <c r="L1684" s="1" t="str">
        <f ca="1">INDEX(Anvendelseskode!D:D,MATCH($F1684,Anvendelseskode!$A:$A,0))</f>
        <v>Private husholdninger</v>
      </c>
      <c r="M1684" s="1" t="str">
        <f ca="1">IFERROR(INDEX(SBi!$2:$2,MATCH(H1684,SBi!$1:$1,1)),SBi!$K$2)</f>
        <v>1999-2006</v>
      </c>
      <c r="N1684" s="1">
        <f ca="1">INDEX(SBi!$C$3:$K$28,MATCH(F1684,SBi!$B$3:$B$28,0),MATCH(M1684,SBi!$C$2:$K$2,0))</f>
        <v>83.9</v>
      </c>
      <c r="O1684" s="16">
        <f t="shared" ca="1" si="346"/>
        <v>16.947800000000004</v>
      </c>
      <c r="P1684" s="16" t="str">
        <f ca="1">IFERROR(INDEX(VpD!$2:$2,MATCH(H1684,VpD!$1:$1,1)),VpD!$I$2)</f>
        <v>&gt;1998</v>
      </c>
      <c r="Q1684" s="1">
        <f ca="1">INDEX(VpD!$C$3:$I$27,MATCH(F1684,VpD!$B$3:$B$27,0),MATCH(P1684,VpD!$C$2:$I$2,0))</f>
        <v>72</v>
      </c>
      <c r="R1684" s="16">
        <f t="shared" ca="1" si="347"/>
        <v>14.544</v>
      </c>
      <c r="S1684" s="14">
        <f t="shared" ca="1" si="348"/>
        <v>713335.29</v>
      </c>
      <c r="T1684" s="14">
        <f t="shared" ca="1" si="349"/>
        <v>6168474.2199999997</v>
      </c>
      <c r="U1684" s="14" t="str">
        <f t="shared" ca="1" si="350"/>
        <v>0A3F507E-186C-32B8-E044-0003BA298018</v>
      </c>
    </row>
    <row r="1685" spans="1:21" s="14" customFormat="1" x14ac:dyDescent="0.25">
      <c r="A1685" s="14">
        <f t="shared" si="338"/>
        <v>1685</v>
      </c>
      <c r="B1685" s="14" t="str">
        <f t="shared" ca="1" si="339"/>
        <v>06805A79-BA39-4E22-8CB0-A5FACB3A6D98</v>
      </c>
      <c r="C1685" s="14" t="str">
        <f t="shared" ca="1" si="340"/>
        <v>Pilehavevænge</v>
      </c>
      <c r="D1685" s="14" t="str">
        <f t="shared" ca="1" si="341"/>
        <v>116</v>
      </c>
      <c r="E1685" s="14" t="str">
        <f t="shared" ca="1" si="342"/>
        <v>10ce</v>
      </c>
      <c r="F1685" s="1">
        <f t="shared" ca="1" si="343"/>
        <v>120</v>
      </c>
      <c r="G1685" s="1">
        <f t="shared" ca="1" si="344"/>
        <v>107</v>
      </c>
      <c r="H1685" s="1">
        <f t="shared" ca="1" si="345"/>
        <v>1990</v>
      </c>
      <c r="I1685" s="1" t="str">
        <f ca="1">INDEX(Relationstabel!$C$3:$K$10,MATCH(INDIRECT($A$1&amp;"J"&amp;A1685),Relationstabel!$A$3:$A$10,0),MATCH(IFERROR(VALUE(INDIRECT($A$1&amp;"K"&amp;A1685)),0),Relationstabel!$C$1:$K$1,0))</f>
        <v>Fjernvarme/ Blokvarme</v>
      </c>
      <c r="J1685" s="1" t="str">
        <f ca="1">INDEX(Anvendelseskode!B:B,MATCH($F1685,Anvendelseskode!$A:$A,0))</f>
        <v>Fritliggende enfamilieshus (parcelhus)</v>
      </c>
      <c r="K1685" s="1" t="str">
        <f ca="1">INDEX(Anvendelseskode!C:C,MATCH($F1685,Anvendelseskode!$A:$A,0))</f>
        <v>Parcelhuse</v>
      </c>
      <c r="L1685" s="1" t="str">
        <f ca="1">INDEX(Anvendelseskode!D:D,MATCH($F1685,Anvendelseskode!$A:$A,0))</f>
        <v>Private husholdninger</v>
      </c>
      <c r="M1685" s="1" t="str">
        <f ca="1">IFERROR(INDEX(SBi!$2:$2,MATCH(H1685,SBi!$1:$1,1)),SBi!$K$2)</f>
        <v>1979-1998</v>
      </c>
      <c r="N1685" s="1">
        <f ca="1">INDEX(SBi!$C$3:$K$28,MATCH(F1685,SBi!$B$3:$B$28,0),MATCH(M1685,SBi!$C$2:$K$2,0))</f>
        <v>105.4</v>
      </c>
      <c r="O1685" s="16">
        <f t="shared" ca="1" si="346"/>
        <v>11.277800000000001</v>
      </c>
      <c r="P1685" s="16" t="str">
        <f ca="1">IFERROR(INDEX(VpD!$2:$2,MATCH(H1685,VpD!$1:$1,1)),VpD!$I$2)</f>
        <v>1979-1998</v>
      </c>
      <c r="Q1685" s="1">
        <f ca="1">INDEX(VpD!$C$3:$I$27,MATCH(F1685,VpD!$B$3:$B$27,0),MATCH(P1685,VpD!$C$2:$I$2,0))</f>
        <v>90</v>
      </c>
      <c r="R1685" s="16">
        <f t="shared" ca="1" si="347"/>
        <v>9.6300000000000008</v>
      </c>
      <c r="S1685" s="14">
        <f t="shared" ca="1" si="348"/>
        <v>711243.49</v>
      </c>
      <c r="T1685" s="14">
        <f t="shared" ca="1" si="349"/>
        <v>6171902.29</v>
      </c>
      <c r="U1685" s="14" t="str">
        <f t="shared" ca="1" si="350"/>
        <v>0A3F507E-1F6C-32B8-E044-0003BA298018</v>
      </c>
    </row>
    <row r="1686" spans="1:21" s="14" customFormat="1" x14ac:dyDescent="0.25">
      <c r="A1686" s="14">
        <f t="shared" si="338"/>
        <v>1686</v>
      </c>
      <c r="B1686" s="14" t="str">
        <f t="shared" ca="1" si="339"/>
        <v>01837E9A-91F8-425E-9D2F-44F0780DBF6C</v>
      </c>
      <c r="C1686" s="14" t="str">
        <f t="shared" ca="1" si="340"/>
        <v>Spættebo</v>
      </c>
      <c r="D1686" s="14" t="str">
        <f t="shared" ca="1" si="341"/>
        <v>12</v>
      </c>
      <c r="E1686" s="14" t="str">
        <f t="shared" ca="1" si="342"/>
        <v>6ue</v>
      </c>
      <c r="F1686" s="1">
        <f t="shared" ca="1" si="343"/>
        <v>130</v>
      </c>
      <c r="G1686" s="1">
        <f t="shared" ca="1" si="344"/>
        <v>109</v>
      </c>
      <c r="H1686" s="1">
        <f t="shared" ca="1" si="345"/>
        <v>1978</v>
      </c>
      <c r="I1686" s="1" t="str">
        <f ca="1">INDEX(Relationstabel!$C$3:$K$10,MATCH(INDIRECT($A$1&amp;"J"&amp;A1686),Relationstabel!$A$3:$A$10,0),MATCH(IFERROR(VALUE(INDIRECT($A$1&amp;"K"&amp;A1686)),0),Relationstabel!$C$1:$K$1,0))</f>
        <v>Fjernvarme/ Blokvarme</v>
      </c>
      <c r="J1686" s="1" t="str">
        <f ca="1">INDEX(Anvendelseskode!B:B,MATCH($F1686,Anvendelseskode!$A:$A,0))</f>
        <v>Række-, kæde-, dobbelthus (lodret adskillelse mellem enhederne)</v>
      </c>
      <c r="K1686" s="1" t="str">
        <f ca="1">INDEX(Anvendelseskode!C:C,MATCH($F1686,Anvendelseskode!$A:$A,0))</f>
        <v>Række-, kæde og dobbelthuse</v>
      </c>
      <c r="L1686" s="1" t="str">
        <f ca="1">INDEX(Anvendelseskode!D:D,MATCH($F1686,Anvendelseskode!$A:$A,0))</f>
        <v>Private husholdninger</v>
      </c>
      <c r="M1686" s="1" t="str">
        <f ca="1">IFERROR(INDEX(SBi!$2:$2,MATCH(H1686,SBi!$1:$1,1)),SBi!$K$2)</f>
        <v>1973-1978</v>
      </c>
      <c r="N1686" s="1">
        <f ca="1">INDEX(SBi!$C$3:$K$28,MATCH(F1686,SBi!$B$3:$B$28,0),MATCH(M1686,SBi!$C$2:$K$2,0))</f>
        <v>112.6</v>
      </c>
      <c r="O1686" s="16">
        <f t="shared" ca="1" si="346"/>
        <v>12.273399999999999</v>
      </c>
      <c r="P1686" s="16" t="str">
        <f ca="1">IFERROR(INDEX(VpD!$2:$2,MATCH(H1686,VpD!$1:$1,1)),VpD!$I$2)</f>
        <v>1973-1978</v>
      </c>
      <c r="Q1686" s="1">
        <f ca="1">INDEX(VpD!$C$3:$I$27,MATCH(F1686,VpD!$B$3:$B$27,0),MATCH(P1686,VpD!$C$2:$I$2,0))</f>
        <v>98</v>
      </c>
      <c r="R1686" s="16">
        <f t="shared" ca="1" si="347"/>
        <v>10.682</v>
      </c>
      <c r="S1686" s="14">
        <f t="shared" ca="1" si="348"/>
        <v>713741.02</v>
      </c>
      <c r="T1686" s="14">
        <f t="shared" ca="1" si="349"/>
        <v>6169633.9900000002</v>
      </c>
      <c r="U1686" s="14" t="str">
        <f t="shared" ca="1" si="350"/>
        <v>0A3F507E-2177-32B8-E044-0003BA298018</v>
      </c>
    </row>
    <row r="1687" spans="1:21" s="14" customFormat="1" x14ac:dyDescent="0.25">
      <c r="A1687" s="14">
        <f t="shared" si="338"/>
        <v>1687</v>
      </c>
      <c r="B1687" s="14" t="str">
        <f t="shared" ca="1" si="339"/>
        <v>B9FA986F-47B3-4A06-8A47-9D7B623E95F0</v>
      </c>
      <c r="C1687" s="14" t="str">
        <f t="shared" ca="1" si="340"/>
        <v>Syvhøjvænge</v>
      </c>
      <c r="D1687" s="14" t="str">
        <f t="shared" ca="1" si="341"/>
        <v>66</v>
      </c>
      <c r="E1687" s="14" t="str">
        <f t="shared" ca="1" si="342"/>
        <v>15at</v>
      </c>
      <c r="F1687" s="1">
        <f t="shared" ca="1" si="343"/>
        <v>120</v>
      </c>
      <c r="G1687" s="1">
        <f t="shared" ca="1" si="344"/>
        <v>154</v>
      </c>
      <c r="H1687" s="1">
        <f t="shared" ca="1" si="345"/>
        <v>1985</v>
      </c>
      <c r="I1687" s="1" t="str">
        <f ca="1">INDEX(Relationstabel!$C$3:$K$10,MATCH(INDIRECT($A$1&amp;"J"&amp;A1687),Relationstabel!$A$3:$A$10,0),MATCH(IFERROR(VALUE(INDIRECT($A$1&amp;"K"&amp;A1687)),0),Relationstabel!$C$1:$K$1,0))</f>
        <v>Naturgas</v>
      </c>
      <c r="J1687" s="1" t="str">
        <f ca="1">INDEX(Anvendelseskode!B:B,MATCH($F1687,Anvendelseskode!$A:$A,0))</f>
        <v>Fritliggende enfamilieshus (parcelhus)</v>
      </c>
      <c r="K1687" s="1" t="str">
        <f ca="1">INDEX(Anvendelseskode!C:C,MATCH($F1687,Anvendelseskode!$A:$A,0))</f>
        <v>Parcelhuse</v>
      </c>
      <c r="L1687" s="1" t="str">
        <f ca="1">INDEX(Anvendelseskode!D:D,MATCH($F1687,Anvendelseskode!$A:$A,0))</f>
        <v>Private husholdninger</v>
      </c>
      <c r="M1687" s="1" t="str">
        <f ca="1">IFERROR(INDEX(SBi!$2:$2,MATCH(H1687,SBi!$1:$1,1)),SBi!$K$2)</f>
        <v>1979-1998</v>
      </c>
      <c r="N1687" s="1">
        <f ca="1">INDEX(SBi!$C$3:$K$28,MATCH(F1687,SBi!$B$3:$B$28,0),MATCH(M1687,SBi!$C$2:$K$2,0))</f>
        <v>105.4</v>
      </c>
      <c r="O1687" s="16">
        <f t="shared" ca="1" si="346"/>
        <v>16.2316</v>
      </c>
      <c r="P1687" s="16" t="str">
        <f ca="1">IFERROR(INDEX(VpD!$2:$2,MATCH(H1687,VpD!$1:$1,1)),VpD!$I$2)</f>
        <v>1979-1998</v>
      </c>
      <c r="Q1687" s="1">
        <f ca="1">INDEX(VpD!$C$3:$I$27,MATCH(F1687,VpD!$B$3:$B$27,0),MATCH(P1687,VpD!$C$2:$I$2,0))</f>
        <v>90</v>
      </c>
      <c r="R1687" s="16">
        <f t="shared" ca="1" si="347"/>
        <v>13.86</v>
      </c>
      <c r="S1687" s="14">
        <f t="shared" ca="1" si="348"/>
        <v>712069.93</v>
      </c>
      <c r="T1687" s="14">
        <f t="shared" ca="1" si="349"/>
        <v>6171793.6399999997</v>
      </c>
      <c r="U1687" s="14" t="str">
        <f t="shared" ca="1" si="350"/>
        <v>0A3F507E-2277-32B8-E044-0003BA298018</v>
      </c>
    </row>
    <row r="1688" spans="1:21" s="14" customFormat="1" x14ac:dyDescent="0.25">
      <c r="A1688" s="14">
        <f t="shared" si="338"/>
        <v>1688</v>
      </c>
      <c r="B1688" s="14" t="str">
        <f t="shared" ca="1" si="339"/>
        <v>429182D6-FDC4-4E72-BBEE-6D2425FC953D</v>
      </c>
      <c r="C1688" s="14" t="str">
        <f t="shared" ca="1" si="340"/>
        <v>Bjørnebo</v>
      </c>
      <c r="D1688" s="14" t="str">
        <f t="shared" ca="1" si="341"/>
        <v>23</v>
      </c>
      <c r="E1688" s="14" t="str">
        <f t="shared" ca="1" si="342"/>
        <v>6nk</v>
      </c>
      <c r="F1688" s="1">
        <f t="shared" ca="1" si="343"/>
        <v>130</v>
      </c>
      <c r="G1688" s="1">
        <f t="shared" ca="1" si="344"/>
        <v>104</v>
      </c>
      <c r="H1688" s="1">
        <f t="shared" ca="1" si="345"/>
        <v>1977</v>
      </c>
      <c r="I1688" s="1" t="str">
        <f ca="1">INDEX(Relationstabel!$C$3:$K$10,MATCH(INDIRECT($A$1&amp;"J"&amp;A1688),Relationstabel!$A$3:$A$10,0),MATCH(IFERROR(VALUE(INDIRECT($A$1&amp;"K"&amp;A1688)),0),Relationstabel!$C$1:$K$1,0))</f>
        <v>Fjernvarme/ Blokvarme</v>
      </c>
      <c r="J1688" s="1" t="str">
        <f ca="1">INDEX(Anvendelseskode!B:B,MATCH($F1688,Anvendelseskode!$A:$A,0))</f>
        <v>Række-, kæde-, dobbelthus (lodret adskillelse mellem enhederne)</v>
      </c>
      <c r="K1688" s="1" t="str">
        <f ca="1">INDEX(Anvendelseskode!C:C,MATCH($F1688,Anvendelseskode!$A:$A,0))</f>
        <v>Række-, kæde og dobbelthuse</v>
      </c>
      <c r="L1688" s="1" t="str">
        <f ca="1">INDEX(Anvendelseskode!D:D,MATCH($F1688,Anvendelseskode!$A:$A,0))</f>
        <v>Private husholdninger</v>
      </c>
      <c r="M1688" s="1" t="str">
        <f ca="1">IFERROR(INDEX(SBi!$2:$2,MATCH(H1688,SBi!$1:$1,1)),SBi!$K$2)</f>
        <v>1973-1978</v>
      </c>
      <c r="N1688" s="1">
        <f ca="1">INDEX(SBi!$C$3:$K$28,MATCH(F1688,SBi!$B$3:$B$28,0),MATCH(M1688,SBi!$C$2:$K$2,0))</f>
        <v>112.6</v>
      </c>
      <c r="O1688" s="16">
        <f t="shared" ca="1" si="346"/>
        <v>11.7104</v>
      </c>
      <c r="P1688" s="16" t="str">
        <f ca="1">IFERROR(INDEX(VpD!$2:$2,MATCH(H1688,VpD!$1:$1,1)),VpD!$I$2)</f>
        <v>1973-1978</v>
      </c>
      <c r="Q1688" s="1">
        <f ca="1">INDEX(VpD!$C$3:$I$27,MATCH(F1688,VpD!$B$3:$B$27,0),MATCH(P1688,VpD!$C$2:$I$2,0))</f>
        <v>98</v>
      </c>
      <c r="R1688" s="16">
        <f t="shared" ca="1" si="347"/>
        <v>10.192</v>
      </c>
      <c r="S1688" s="14">
        <f t="shared" ca="1" si="348"/>
        <v>713497.37</v>
      </c>
      <c r="T1688" s="14">
        <f t="shared" ca="1" si="349"/>
        <v>6169513.04</v>
      </c>
      <c r="U1688" s="14" t="str">
        <f t="shared" ca="1" si="350"/>
        <v>0A3F507E-154E-32B8-E044-0003BA298018</v>
      </c>
    </row>
    <row r="1689" spans="1:21" s="14" customFormat="1" x14ac:dyDescent="0.25">
      <c r="A1689" s="14">
        <f t="shared" si="338"/>
        <v>1689</v>
      </c>
      <c r="B1689" s="14" t="str">
        <f t="shared" ca="1" si="339"/>
        <v>D4B0A2AD-DE2B-4AE7-9E68-7E410BE6DD1D</v>
      </c>
      <c r="C1689" s="14" t="str">
        <f t="shared" ca="1" si="340"/>
        <v>Bøgstedvej</v>
      </c>
      <c r="D1689" s="14" t="str">
        <f t="shared" ca="1" si="341"/>
        <v>16</v>
      </c>
      <c r="E1689" s="14" t="str">
        <f t="shared" ca="1" si="342"/>
        <v>24ik</v>
      </c>
      <c r="F1689" s="1">
        <f t="shared" ca="1" si="343"/>
        <v>130</v>
      </c>
      <c r="G1689" s="1">
        <f t="shared" ca="1" si="344"/>
        <v>122</v>
      </c>
      <c r="H1689" s="1">
        <f t="shared" ca="1" si="345"/>
        <v>1979</v>
      </c>
      <c r="I1689" s="1" t="str">
        <f ca="1">INDEX(Relationstabel!$C$3:$K$10,MATCH(INDIRECT($A$1&amp;"J"&amp;A1689),Relationstabel!$A$3:$A$10,0),MATCH(IFERROR(VALUE(INDIRECT($A$1&amp;"K"&amp;A1689)),0),Relationstabel!$C$1:$K$1,0))</f>
        <v>Naturgas</v>
      </c>
      <c r="J1689" s="1" t="str">
        <f ca="1">INDEX(Anvendelseskode!B:B,MATCH($F1689,Anvendelseskode!$A:$A,0))</f>
        <v>Række-, kæde-, dobbelthus (lodret adskillelse mellem enhederne)</v>
      </c>
      <c r="K1689" s="1" t="str">
        <f ca="1">INDEX(Anvendelseskode!C:C,MATCH($F1689,Anvendelseskode!$A:$A,0))</f>
        <v>Række-, kæde og dobbelthuse</v>
      </c>
      <c r="L1689" s="1" t="str">
        <f ca="1">INDEX(Anvendelseskode!D:D,MATCH($F1689,Anvendelseskode!$A:$A,0))</f>
        <v>Private husholdninger</v>
      </c>
      <c r="M1689" s="1" t="str">
        <f ca="1">IFERROR(INDEX(SBi!$2:$2,MATCH(H1689,SBi!$1:$1,1)),SBi!$K$2)</f>
        <v>1979-1998</v>
      </c>
      <c r="N1689" s="1">
        <f ca="1">INDEX(SBi!$C$3:$K$28,MATCH(F1689,SBi!$B$3:$B$28,0),MATCH(M1689,SBi!$C$2:$K$2,0))</f>
        <v>96.8</v>
      </c>
      <c r="O1689" s="16">
        <f t="shared" ca="1" si="346"/>
        <v>11.8096</v>
      </c>
      <c r="P1689" s="16" t="str">
        <f ca="1">IFERROR(INDEX(VpD!$2:$2,MATCH(H1689,VpD!$1:$1,1)),VpD!$I$2)</f>
        <v>1979-1998</v>
      </c>
      <c r="Q1689" s="1">
        <f ca="1">INDEX(VpD!$C$3:$I$27,MATCH(F1689,VpD!$B$3:$B$27,0),MATCH(P1689,VpD!$C$2:$I$2,0))</f>
        <v>74</v>
      </c>
      <c r="R1689" s="16">
        <f t="shared" ca="1" si="347"/>
        <v>9.0280000000000005</v>
      </c>
      <c r="S1689" s="14">
        <f t="shared" ca="1" si="348"/>
        <v>714169.43</v>
      </c>
      <c r="T1689" s="14">
        <f t="shared" ca="1" si="349"/>
        <v>6168740.9299999997</v>
      </c>
      <c r="U1689" s="14" t="str">
        <f t="shared" ca="1" si="350"/>
        <v>0A3F507E-164E-32B8-E044-0003BA298018</v>
      </c>
    </row>
    <row r="1690" spans="1:21" s="14" customFormat="1" x14ac:dyDescent="0.25">
      <c r="A1690" s="14">
        <f t="shared" si="338"/>
        <v>1690</v>
      </c>
      <c r="B1690" s="14" t="str">
        <f t="shared" ca="1" si="339"/>
        <v>5B72C715-C337-47CD-BFCE-E6C642A96319</v>
      </c>
      <c r="C1690" s="14" t="str">
        <f t="shared" ca="1" si="340"/>
        <v>Rendsagervej</v>
      </c>
      <c r="D1690" s="14" t="str">
        <f t="shared" ca="1" si="341"/>
        <v>253</v>
      </c>
      <c r="E1690" s="14" t="str">
        <f t="shared" ca="1" si="342"/>
        <v>9ks</v>
      </c>
      <c r="F1690" s="1">
        <f t="shared" ca="1" si="343"/>
        <v>120</v>
      </c>
      <c r="G1690" s="1">
        <f t="shared" ca="1" si="344"/>
        <v>109</v>
      </c>
      <c r="H1690" s="1">
        <f t="shared" ca="1" si="345"/>
        <v>1985</v>
      </c>
      <c r="I1690" s="1" t="str">
        <f ca="1">INDEX(Relationstabel!$C$3:$K$10,MATCH(INDIRECT($A$1&amp;"J"&amp;A1690),Relationstabel!$A$3:$A$10,0),MATCH(IFERROR(VALUE(INDIRECT($A$1&amp;"K"&amp;A1690)),0),Relationstabel!$C$1:$K$1,0))</f>
        <v>Olie</v>
      </c>
      <c r="J1690" s="1" t="str">
        <f ca="1">INDEX(Anvendelseskode!B:B,MATCH($F1690,Anvendelseskode!$A:$A,0))</f>
        <v>Fritliggende enfamilieshus (parcelhus)</v>
      </c>
      <c r="K1690" s="1" t="str">
        <f ca="1">INDEX(Anvendelseskode!C:C,MATCH($F1690,Anvendelseskode!$A:$A,0))</f>
        <v>Parcelhuse</v>
      </c>
      <c r="L1690" s="1" t="str">
        <f ca="1">INDEX(Anvendelseskode!D:D,MATCH($F1690,Anvendelseskode!$A:$A,0))</f>
        <v>Private husholdninger</v>
      </c>
      <c r="M1690" s="1" t="str">
        <f ca="1">IFERROR(INDEX(SBi!$2:$2,MATCH(H1690,SBi!$1:$1,1)),SBi!$K$2)</f>
        <v>1979-1998</v>
      </c>
      <c r="N1690" s="1">
        <f ca="1">INDEX(SBi!$C$3:$K$28,MATCH(F1690,SBi!$B$3:$B$28,0),MATCH(M1690,SBi!$C$2:$K$2,0))</f>
        <v>105.4</v>
      </c>
      <c r="O1690" s="16">
        <f t="shared" ca="1" si="346"/>
        <v>11.4886</v>
      </c>
      <c r="P1690" s="16" t="str">
        <f ca="1">IFERROR(INDEX(VpD!$2:$2,MATCH(H1690,VpD!$1:$1,1)),VpD!$I$2)</f>
        <v>1979-1998</v>
      </c>
      <c r="Q1690" s="1">
        <f ca="1">INDEX(VpD!$C$3:$I$27,MATCH(F1690,VpD!$B$3:$B$27,0),MATCH(P1690,VpD!$C$2:$I$2,0))</f>
        <v>90</v>
      </c>
      <c r="R1690" s="16">
        <f t="shared" ca="1" si="347"/>
        <v>9.81</v>
      </c>
      <c r="S1690" s="14">
        <f t="shared" ca="1" si="348"/>
        <v>710654.47</v>
      </c>
      <c r="T1690" s="14">
        <f t="shared" ca="1" si="349"/>
        <v>6171937.6500000004</v>
      </c>
      <c r="U1690" s="14" t="str">
        <f t="shared" ca="1" si="350"/>
        <v>0A3F507E-2050-32B8-E044-0003BA298018</v>
      </c>
    </row>
    <row r="1691" spans="1:21" s="14" customFormat="1" x14ac:dyDescent="0.25">
      <c r="A1691" s="14">
        <f t="shared" si="338"/>
        <v>1691</v>
      </c>
      <c r="B1691" s="14" t="str">
        <f t="shared" ca="1" si="339"/>
        <v>08722338-B634-477B-9AEF-697132A4F528</v>
      </c>
      <c r="C1691" s="14" t="str">
        <f t="shared" ca="1" si="340"/>
        <v>Bjørnebo</v>
      </c>
      <c r="D1691" s="14" t="str">
        <f t="shared" ca="1" si="341"/>
        <v>29</v>
      </c>
      <c r="E1691" s="14" t="str">
        <f t="shared" ca="1" si="342"/>
        <v>6ng</v>
      </c>
      <c r="F1691" s="1">
        <f t="shared" ca="1" si="343"/>
        <v>130</v>
      </c>
      <c r="G1691" s="1">
        <f t="shared" ca="1" si="344"/>
        <v>102</v>
      </c>
      <c r="H1691" s="1">
        <f t="shared" ca="1" si="345"/>
        <v>1977</v>
      </c>
      <c r="I1691" s="1" t="str">
        <f ca="1">INDEX(Relationstabel!$C$3:$K$10,MATCH(INDIRECT($A$1&amp;"J"&amp;A1691),Relationstabel!$A$3:$A$10,0),MATCH(IFERROR(VALUE(INDIRECT($A$1&amp;"K"&amp;A1691)),0),Relationstabel!$C$1:$K$1,0))</f>
        <v>Fjernvarme/ Blokvarme</v>
      </c>
      <c r="J1691" s="1" t="str">
        <f ca="1">INDEX(Anvendelseskode!B:B,MATCH($F1691,Anvendelseskode!$A:$A,0))</f>
        <v>Række-, kæde-, dobbelthus (lodret adskillelse mellem enhederne)</v>
      </c>
      <c r="K1691" s="1" t="str">
        <f ca="1">INDEX(Anvendelseskode!C:C,MATCH($F1691,Anvendelseskode!$A:$A,0))</f>
        <v>Række-, kæde og dobbelthuse</v>
      </c>
      <c r="L1691" s="1" t="str">
        <f ca="1">INDEX(Anvendelseskode!D:D,MATCH($F1691,Anvendelseskode!$A:$A,0))</f>
        <v>Private husholdninger</v>
      </c>
      <c r="M1691" s="1" t="str">
        <f ca="1">IFERROR(INDEX(SBi!$2:$2,MATCH(H1691,SBi!$1:$1,1)),SBi!$K$2)</f>
        <v>1973-1978</v>
      </c>
      <c r="N1691" s="1">
        <f ca="1">INDEX(SBi!$C$3:$K$28,MATCH(F1691,SBi!$B$3:$B$28,0),MATCH(M1691,SBi!$C$2:$K$2,0))</f>
        <v>112.6</v>
      </c>
      <c r="O1691" s="16">
        <f t="shared" ca="1" si="346"/>
        <v>11.485199999999999</v>
      </c>
      <c r="P1691" s="16" t="str">
        <f ca="1">IFERROR(INDEX(VpD!$2:$2,MATCH(H1691,VpD!$1:$1,1)),VpD!$I$2)</f>
        <v>1973-1978</v>
      </c>
      <c r="Q1691" s="1">
        <f ca="1">INDEX(VpD!$C$3:$I$27,MATCH(F1691,VpD!$B$3:$B$27,0),MATCH(P1691,VpD!$C$2:$I$2,0))</f>
        <v>98</v>
      </c>
      <c r="R1691" s="16">
        <f t="shared" ca="1" si="347"/>
        <v>9.9960000000000004</v>
      </c>
      <c r="S1691" s="14">
        <f t="shared" ca="1" si="348"/>
        <v>713489.06</v>
      </c>
      <c r="T1691" s="14">
        <f t="shared" ca="1" si="349"/>
        <v>6169526.54</v>
      </c>
      <c r="U1691" s="14" t="str">
        <f t="shared" ca="1" si="350"/>
        <v>0A3F507E-1554-32B8-E044-0003BA298018</v>
      </c>
    </row>
    <row r="1692" spans="1:21" s="14" customFormat="1" x14ac:dyDescent="0.25">
      <c r="A1692" s="14">
        <f t="shared" si="338"/>
        <v>1692</v>
      </c>
      <c r="B1692" s="14" t="str">
        <f t="shared" ca="1" si="339"/>
        <v>11E53281-5379-4066-8FF6-CC229BB08C25</v>
      </c>
      <c r="C1692" s="14" t="str">
        <f t="shared" ca="1" si="340"/>
        <v>Bøgstedvej</v>
      </c>
      <c r="D1692" s="14" t="str">
        <f t="shared" ca="1" si="341"/>
        <v>28</v>
      </c>
      <c r="E1692" s="14" t="str">
        <f t="shared" ca="1" si="342"/>
        <v>24iq</v>
      </c>
      <c r="F1692" s="1">
        <f t="shared" ca="1" si="343"/>
        <v>130</v>
      </c>
      <c r="G1692" s="1">
        <f t="shared" ca="1" si="344"/>
        <v>124</v>
      </c>
      <c r="H1692" s="1">
        <f t="shared" ca="1" si="345"/>
        <v>1980</v>
      </c>
      <c r="I1692" s="1" t="str">
        <f ca="1">INDEX(Relationstabel!$C$3:$K$10,MATCH(INDIRECT($A$1&amp;"J"&amp;A1692),Relationstabel!$A$3:$A$10,0),MATCH(IFERROR(VALUE(INDIRECT($A$1&amp;"K"&amp;A1692)),0),Relationstabel!$C$1:$K$1,0))</f>
        <v>Naturgas</v>
      </c>
      <c r="J1692" s="1" t="str">
        <f ca="1">INDEX(Anvendelseskode!B:B,MATCH($F1692,Anvendelseskode!$A:$A,0))</f>
        <v>Række-, kæde-, dobbelthus (lodret adskillelse mellem enhederne)</v>
      </c>
      <c r="K1692" s="1" t="str">
        <f ca="1">INDEX(Anvendelseskode!C:C,MATCH($F1692,Anvendelseskode!$A:$A,0))</f>
        <v>Række-, kæde og dobbelthuse</v>
      </c>
      <c r="L1692" s="1" t="str">
        <f ca="1">INDEX(Anvendelseskode!D:D,MATCH($F1692,Anvendelseskode!$A:$A,0))</f>
        <v>Private husholdninger</v>
      </c>
      <c r="M1692" s="1" t="str">
        <f ca="1">IFERROR(INDEX(SBi!$2:$2,MATCH(H1692,SBi!$1:$1,1)),SBi!$K$2)</f>
        <v>1979-1998</v>
      </c>
      <c r="N1692" s="1">
        <f ca="1">INDEX(SBi!$C$3:$K$28,MATCH(F1692,SBi!$B$3:$B$28,0),MATCH(M1692,SBi!$C$2:$K$2,0))</f>
        <v>96.8</v>
      </c>
      <c r="O1692" s="16">
        <f t="shared" ca="1" si="346"/>
        <v>12.0032</v>
      </c>
      <c r="P1692" s="16" t="str">
        <f ca="1">IFERROR(INDEX(VpD!$2:$2,MATCH(H1692,VpD!$1:$1,1)),VpD!$I$2)</f>
        <v>1979-1998</v>
      </c>
      <c r="Q1692" s="1">
        <f ca="1">INDEX(VpD!$C$3:$I$27,MATCH(F1692,VpD!$B$3:$B$27,0),MATCH(P1692,VpD!$C$2:$I$2,0))</f>
        <v>74</v>
      </c>
      <c r="R1692" s="16">
        <f t="shared" ca="1" si="347"/>
        <v>9.1760000000000002</v>
      </c>
      <c r="S1692" s="14">
        <f t="shared" ca="1" si="348"/>
        <v>714185.53</v>
      </c>
      <c r="T1692" s="14">
        <f t="shared" ca="1" si="349"/>
        <v>6168671.0899999999</v>
      </c>
      <c r="U1692" s="14" t="str">
        <f t="shared" ca="1" si="350"/>
        <v>0A3F507E-1654-32B8-E044-0003BA298018</v>
      </c>
    </row>
    <row r="1693" spans="1:21" s="14" customFormat="1" x14ac:dyDescent="0.25">
      <c r="A1693" s="14">
        <f t="shared" si="338"/>
        <v>1693</v>
      </c>
      <c r="B1693" s="14" t="str">
        <f t="shared" ca="1" si="339"/>
        <v>AC4BCD80-8C8F-4A62-B364-FDF50E0F7BD0</v>
      </c>
      <c r="C1693" s="14" t="str">
        <f t="shared" ca="1" si="340"/>
        <v>Hyrdeengen</v>
      </c>
      <c r="D1693" s="14" t="str">
        <f t="shared" ca="1" si="341"/>
        <v>7</v>
      </c>
      <c r="E1693" s="14" t="str">
        <f t="shared" ca="1" si="342"/>
        <v>16ev</v>
      </c>
      <c r="F1693" s="1">
        <f t="shared" ca="1" si="343"/>
        <v>130</v>
      </c>
      <c r="G1693" s="1">
        <f t="shared" ca="1" si="344"/>
        <v>103</v>
      </c>
      <c r="H1693" s="1">
        <f t="shared" ca="1" si="345"/>
        <v>1978</v>
      </c>
      <c r="I1693" s="1" t="str">
        <f ca="1">INDEX(Relationstabel!$C$3:$K$10,MATCH(INDIRECT($A$1&amp;"J"&amp;A1693),Relationstabel!$A$3:$A$10,0),MATCH(IFERROR(VALUE(INDIRECT($A$1&amp;"K"&amp;A1693)),0),Relationstabel!$C$1:$K$1,0))</f>
        <v>Fjernvarme/ Blokvarme</v>
      </c>
      <c r="J1693" s="1" t="str">
        <f ca="1">INDEX(Anvendelseskode!B:B,MATCH($F1693,Anvendelseskode!$A:$A,0))</f>
        <v>Række-, kæde-, dobbelthus (lodret adskillelse mellem enhederne)</v>
      </c>
      <c r="K1693" s="1" t="str">
        <f ca="1">INDEX(Anvendelseskode!C:C,MATCH($F1693,Anvendelseskode!$A:$A,0))</f>
        <v>Række-, kæde og dobbelthuse</v>
      </c>
      <c r="L1693" s="1" t="str">
        <f ca="1">INDEX(Anvendelseskode!D:D,MATCH($F1693,Anvendelseskode!$A:$A,0))</f>
        <v>Private husholdninger</v>
      </c>
      <c r="M1693" s="1" t="str">
        <f ca="1">IFERROR(INDEX(SBi!$2:$2,MATCH(H1693,SBi!$1:$1,1)),SBi!$K$2)</f>
        <v>1973-1978</v>
      </c>
      <c r="N1693" s="1">
        <f ca="1">INDEX(SBi!$C$3:$K$28,MATCH(F1693,SBi!$B$3:$B$28,0),MATCH(M1693,SBi!$C$2:$K$2,0))</f>
        <v>112.6</v>
      </c>
      <c r="O1693" s="16">
        <f t="shared" ca="1" si="346"/>
        <v>11.597799999999999</v>
      </c>
      <c r="P1693" s="16" t="str">
        <f ca="1">IFERROR(INDEX(VpD!$2:$2,MATCH(H1693,VpD!$1:$1,1)),VpD!$I$2)</f>
        <v>1973-1978</v>
      </c>
      <c r="Q1693" s="1">
        <f ca="1">INDEX(VpD!$C$3:$I$27,MATCH(F1693,VpD!$B$3:$B$27,0),MATCH(P1693,VpD!$C$2:$I$2,0))</f>
        <v>98</v>
      </c>
      <c r="R1693" s="16">
        <f t="shared" ca="1" si="347"/>
        <v>10.093999999999999</v>
      </c>
      <c r="S1693" s="14">
        <f t="shared" ca="1" si="348"/>
        <v>711827.44</v>
      </c>
      <c r="T1693" s="14">
        <f t="shared" ca="1" si="349"/>
        <v>6172579.4100000001</v>
      </c>
      <c r="U1693" s="14" t="str">
        <f t="shared" ca="1" si="350"/>
        <v>0A3F507E-1954-32B8-E044-0003BA298018</v>
      </c>
    </row>
    <row r="1694" spans="1:21" s="14" customFormat="1" x14ac:dyDescent="0.25">
      <c r="A1694" s="14">
        <f t="shared" si="338"/>
        <v>1694</v>
      </c>
      <c r="B1694" s="14" t="str">
        <f t="shared" ca="1" si="339"/>
        <v>357E934B-EFA0-489F-A834-4484EABBEED1</v>
      </c>
      <c r="C1694" s="14" t="str">
        <f t="shared" ca="1" si="340"/>
        <v>Lerchenborgvej</v>
      </c>
      <c r="D1694" s="14" t="str">
        <f t="shared" ca="1" si="341"/>
        <v>3</v>
      </c>
      <c r="E1694" s="14" t="str">
        <f t="shared" ca="1" si="342"/>
        <v>24fr</v>
      </c>
      <c r="F1694" s="1">
        <f t="shared" ca="1" si="343"/>
        <v>120</v>
      </c>
      <c r="G1694" s="1">
        <f t="shared" ca="1" si="344"/>
        <v>134</v>
      </c>
      <c r="H1694" s="1">
        <f t="shared" ca="1" si="345"/>
        <v>1961</v>
      </c>
      <c r="I1694" s="1" t="str">
        <f ca="1">INDEX(Relationstabel!$C$3:$K$10,MATCH(INDIRECT($A$1&amp;"J"&amp;A1694),Relationstabel!$A$3:$A$10,0),MATCH(IFERROR(VALUE(INDIRECT($A$1&amp;"K"&amp;A1694)),0),Relationstabel!$C$1:$K$1,0))</f>
        <v>Naturgas</v>
      </c>
      <c r="J1694" s="1" t="str">
        <f ca="1">INDEX(Anvendelseskode!B:B,MATCH($F1694,Anvendelseskode!$A:$A,0))</f>
        <v>Fritliggende enfamilieshus (parcelhus)</v>
      </c>
      <c r="K1694" s="1" t="str">
        <f ca="1">INDEX(Anvendelseskode!C:C,MATCH($F1694,Anvendelseskode!$A:$A,0))</f>
        <v>Parcelhuse</v>
      </c>
      <c r="L1694" s="1" t="str">
        <f ca="1">INDEX(Anvendelseskode!D:D,MATCH($F1694,Anvendelseskode!$A:$A,0))</f>
        <v>Private husholdninger</v>
      </c>
      <c r="M1694" s="1" t="str">
        <f ca="1">IFERROR(INDEX(SBi!$2:$2,MATCH(H1694,SBi!$1:$1,1)),SBi!$K$2)</f>
        <v>1961-1972</v>
      </c>
      <c r="N1694" s="1">
        <f ca="1">INDEX(SBi!$C$3:$K$28,MATCH(F1694,SBi!$B$3:$B$28,0),MATCH(M1694,SBi!$C$2:$K$2,0))</f>
        <v>134.30000000000001</v>
      </c>
      <c r="O1694" s="16">
        <f t="shared" ca="1" si="346"/>
        <v>17.996200000000002</v>
      </c>
      <c r="P1694" s="16" t="str">
        <f ca="1">IFERROR(INDEX(VpD!$2:$2,MATCH(H1694,VpD!$1:$1,1)),VpD!$I$2)</f>
        <v>1961-1972</v>
      </c>
      <c r="Q1694" s="1">
        <f ca="1">INDEX(VpD!$C$3:$I$27,MATCH(F1694,VpD!$B$3:$B$27,0),MATCH(P1694,VpD!$C$2:$I$2,0))</f>
        <v>143</v>
      </c>
      <c r="R1694" s="16">
        <f t="shared" ca="1" si="347"/>
        <v>19.161999999999999</v>
      </c>
      <c r="S1694" s="14">
        <f t="shared" ca="1" si="348"/>
        <v>714225.41</v>
      </c>
      <c r="T1694" s="14">
        <f t="shared" ca="1" si="349"/>
        <v>6168782.1799999997</v>
      </c>
      <c r="U1694" s="14" t="str">
        <f t="shared" ca="1" si="350"/>
        <v>0A3F507E-1C54-32B8-E044-0003BA298018</v>
      </c>
    </row>
    <row r="1695" spans="1:21" s="14" customFormat="1" x14ac:dyDescent="0.25">
      <c r="A1695" s="14">
        <f t="shared" si="338"/>
        <v>1695</v>
      </c>
      <c r="B1695" s="14" t="str">
        <f t="shared" ca="1" si="339"/>
        <v>DD579EE0-9EE4-4F06-A258-2316D85E0B0B</v>
      </c>
      <c r="C1695" s="14" t="str">
        <f t="shared" ca="1" si="340"/>
        <v>Kløverbo</v>
      </c>
      <c r="D1695" s="14" t="str">
        <f t="shared" ca="1" si="341"/>
        <v>19</v>
      </c>
      <c r="E1695" s="14" t="str">
        <f t="shared" ca="1" si="342"/>
        <v>6yl</v>
      </c>
      <c r="F1695" s="1">
        <f t="shared" ca="1" si="343"/>
        <v>130</v>
      </c>
      <c r="G1695" s="1">
        <f t="shared" ca="1" si="344"/>
        <v>109</v>
      </c>
      <c r="H1695" s="1">
        <f t="shared" ca="1" si="345"/>
        <v>1978</v>
      </c>
      <c r="I1695" s="1" t="str">
        <f ca="1">INDEX(Relationstabel!$C$3:$K$10,MATCH(INDIRECT($A$1&amp;"J"&amp;A1695),Relationstabel!$A$3:$A$10,0),MATCH(IFERROR(VALUE(INDIRECT($A$1&amp;"K"&amp;A1695)),0),Relationstabel!$C$1:$K$1,0))</f>
        <v>Fjernvarme/ Blokvarme</v>
      </c>
      <c r="J1695" s="1" t="str">
        <f ca="1">INDEX(Anvendelseskode!B:B,MATCH($F1695,Anvendelseskode!$A:$A,0))</f>
        <v>Række-, kæde-, dobbelthus (lodret adskillelse mellem enhederne)</v>
      </c>
      <c r="K1695" s="1" t="str">
        <f ca="1">INDEX(Anvendelseskode!C:C,MATCH($F1695,Anvendelseskode!$A:$A,0))</f>
        <v>Række-, kæde og dobbelthuse</v>
      </c>
      <c r="L1695" s="1" t="str">
        <f ca="1">INDEX(Anvendelseskode!D:D,MATCH($F1695,Anvendelseskode!$A:$A,0))</f>
        <v>Private husholdninger</v>
      </c>
      <c r="M1695" s="1" t="str">
        <f ca="1">IFERROR(INDEX(SBi!$2:$2,MATCH(H1695,SBi!$1:$1,1)),SBi!$K$2)</f>
        <v>1973-1978</v>
      </c>
      <c r="N1695" s="1">
        <f ca="1">INDEX(SBi!$C$3:$K$28,MATCH(F1695,SBi!$B$3:$B$28,0),MATCH(M1695,SBi!$C$2:$K$2,0))</f>
        <v>112.6</v>
      </c>
      <c r="O1695" s="16">
        <f t="shared" ca="1" si="346"/>
        <v>12.273399999999999</v>
      </c>
      <c r="P1695" s="16" t="str">
        <f ca="1">IFERROR(INDEX(VpD!$2:$2,MATCH(H1695,VpD!$1:$1,1)),VpD!$I$2)</f>
        <v>1973-1978</v>
      </c>
      <c r="Q1695" s="1">
        <f ca="1">INDEX(VpD!$C$3:$I$27,MATCH(F1695,VpD!$B$3:$B$27,0),MATCH(P1695,VpD!$C$2:$I$2,0))</f>
        <v>98</v>
      </c>
      <c r="R1695" s="16">
        <f t="shared" ca="1" si="347"/>
        <v>10.682</v>
      </c>
      <c r="S1695" s="14">
        <f t="shared" ca="1" si="348"/>
        <v>713483.36</v>
      </c>
      <c r="T1695" s="14">
        <f t="shared" ca="1" si="349"/>
        <v>6169731.1200000001</v>
      </c>
      <c r="U1695" s="14" t="str">
        <f t="shared" ca="1" si="350"/>
        <v>0A3F507E-1B63-32B8-E044-0003BA298018</v>
      </c>
    </row>
    <row r="1696" spans="1:21" s="14" customFormat="1" x14ac:dyDescent="0.25">
      <c r="A1696" s="14">
        <f t="shared" si="338"/>
        <v>1696</v>
      </c>
      <c r="B1696" s="14" t="str">
        <f t="shared" ca="1" si="339"/>
        <v>86705185-08D5-4149-A12E-1F398B4CFE8E</v>
      </c>
      <c r="C1696" s="14" t="str">
        <f t="shared" ca="1" si="340"/>
        <v>Rendsagervej</v>
      </c>
      <c r="D1696" s="14" t="str">
        <f t="shared" ca="1" si="341"/>
        <v>243</v>
      </c>
      <c r="E1696" s="14" t="str">
        <f t="shared" ca="1" si="342"/>
        <v>9ky</v>
      </c>
      <c r="F1696" s="1">
        <f t="shared" ca="1" si="343"/>
        <v>120</v>
      </c>
      <c r="G1696" s="1">
        <f t="shared" ca="1" si="344"/>
        <v>109</v>
      </c>
      <c r="H1696" s="1">
        <f t="shared" ca="1" si="345"/>
        <v>1973</v>
      </c>
      <c r="I1696" s="1" t="str">
        <f ca="1">INDEX(Relationstabel!$C$3:$K$10,MATCH(INDIRECT($A$1&amp;"J"&amp;A1696),Relationstabel!$A$3:$A$10,0),MATCH(IFERROR(VALUE(INDIRECT($A$1&amp;"K"&amp;A1696)),0),Relationstabel!$C$1:$K$1,0))</f>
        <v>Naturgas</v>
      </c>
      <c r="J1696" s="1" t="str">
        <f ca="1">INDEX(Anvendelseskode!B:B,MATCH($F1696,Anvendelseskode!$A:$A,0))</f>
        <v>Fritliggende enfamilieshus (parcelhus)</v>
      </c>
      <c r="K1696" s="1" t="str">
        <f ca="1">INDEX(Anvendelseskode!C:C,MATCH($F1696,Anvendelseskode!$A:$A,0))</f>
        <v>Parcelhuse</v>
      </c>
      <c r="L1696" s="1" t="str">
        <f ca="1">INDEX(Anvendelseskode!D:D,MATCH($F1696,Anvendelseskode!$A:$A,0))</f>
        <v>Private husholdninger</v>
      </c>
      <c r="M1696" s="1" t="str">
        <f ca="1">IFERROR(INDEX(SBi!$2:$2,MATCH(H1696,SBi!$1:$1,1)),SBi!$K$2)</f>
        <v>1973-1978</v>
      </c>
      <c r="N1696" s="1">
        <f ca="1">INDEX(SBi!$C$3:$K$28,MATCH(F1696,SBi!$B$3:$B$28,0),MATCH(M1696,SBi!$C$2:$K$2,0))</f>
        <v>119.8</v>
      </c>
      <c r="O1696" s="16">
        <f t="shared" ca="1" si="346"/>
        <v>13.058199999999999</v>
      </c>
      <c r="P1696" s="16" t="str">
        <f ca="1">IFERROR(INDEX(VpD!$2:$2,MATCH(H1696,VpD!$1:$1,1)),VpD!$I$2)</f>
        <v>1973-1978</v>
      </c>
      <c r="Q1696" s="1">
        <f ca="1">INDEX(VpD!$C$3:$I$27,MATCH(F1696,VpD!$B$3:$B$27,0),MATCH(P1696,VpD!$C$2:$I$2,0))</f>
        <v>117</v>
      </c>
      <c r="R1696" s="16">
        <f t="shared" ca="1" si="347"/>
        <v>12.753</v>
      </c>
      <c r="S1696" s="14">
        <f t="shared" ca="1" si="348"/>
        <v>710715.46</v>
      </c>
      <c r="T1696" s="14">
        <f t="shared" ca="1" si="349"/>
        <v>6171955.2300000004</v>
      </c>
      <c r="U1696" s="14" t="str">
        <f t="shared" ca="1" si="350"/>
        <v>0A3F507E-204B-32B8-E044-0003BA298018</v>
      </c>
    </row>
    <row r="1697" spans="1:21" s="14" customFormat="1" x14ac:dyDescent="0.25">
      <c r="A1697" s="14">
        <f t="shared" si="338"/>
        <v>1697</v>
      </c>
      <c r="B1697" s="14" t="str">
        <f t="shared" ca="1" si="339"/>
        <v>336D3D83-5236-4489-87CF-79B25692B455</v>
      </c>
      <c r="C1697" s="14" t="str">
        <f t="shared" ca="1" si="340"/>
        <v>Bjørnebo</v>
      </c>
      <c r="D1697" s="14" t="str">
        <f t="shared" ca="1" si="341"/>
        <v>35</v>
      </c>
      <c r="E1697" s="14" t="str">
        <f t="shared" ca="1" si="342"/>
        <v>6nd</v>
      </c>
      <c r="F1697" s="1">
        <f t="shared" ca="1" si="343"/>
        <v>130</v>
      </c>
      <c r="G1697" s="1">
        <f t="shared" ca="1" si="344"/>
        <v>102</v>
      </c>
      <c r="H1697" s="1">
        <f t="shared" ca="1" si="345"/>
        <v>1977</v>
      </c>
      <c r="I1697" s="1" t="str">
        <f ca="1">INDEX(Relationstabel!$C$3:$K$10,MATCH(INDIRECT($A$1&amp;"J"&amp;A1697),Relationstabel!$A$3:$A$10,0),MATCH(IFERROR(VALUE(INDIRECT($A$1&amp;"K"&amp;A1697)),0),Relationstabel!$C$1:$K$1,0))</f>
        <v>Fjernvarme/ Blokvarme</v>
      </c>
      <c r="J1697" s="1" t="str">
        <f ca="1">INDEX(Anvendelseskode!B:B,MATCH($F1697,Anvendelseskode!$A:$A,0))</f>
        <v>Række-, kæde-, dobbelthus (lodret adskillelse mellem enhederne)</v>
      </c>
      <c r="K1697" s="1" t="str">
        <f ca="1">INDEX(Anvendelseskode!C:C,MATCH($F1697,Anvendelseskode!$A:$A,0))</f>
        <v>Række-, kæde og dobbelthuse</v>
      </c>
      <c r="L1697" s="1" t="str">
        <f ca="1">INDEX(Anvendelseskode!D:D,MATCH($F1697,Anvendelseskode!$A:$A,0))</f>
        <v>Private husholdninger</v>
      </c>
      <c r="M1697" s="1" t="str">
        <f ca="1">IFERROR(INDEX(SBi!$2:$2,MATCH(H1697,SBi!$1:$1,1)),SBi!$K$2)</f>
        <v>1973-1978</v>
      </c>
      <c r="N1697" s="1">
        <f ca="1">INDEX(SBi!$C$3:$K$28,MATCH(F1697,SBi!$B$3:$B$28,0),MATCH(M1697,SBi!$C$2:$K$2,0))</f>
        <v>112.6</v>
      </c>
      <c r="O1697" s="16">
        <f t="shared" ca="1" si="346"/>
        <v>11.485199999999999</v>
      </c>
      <c r="P1697" s="16" t="str">
        <f ca="1">IFERROR(INDEX(VpD!$2:$2,MATCH(H1697,VpD!$1:$1,1)),VpD!$I$2)</f>
        <v>1973-1978</v>
      </c>
      <c r="Q1697" s="1">
        <f ca="1">INDEX(VpD!$C$3:$I$27,MATCH(F1697,VpD!$B$3:$B$27,0),MATCH(P1697,VpD!$C$2:$I$2,0))</f>
        <v>98</v>
      </c>
      <c r="R1697" s="16">
        <f t="shared" ca="1" si="347"/>
        <v>9.9960000000000004</v>
      </c>
      <c r="S1697" s="14">
        <f t="shared" ca="1" si="348"/>
        <v>713480.3</v>
      </c>
      <c r="T1697" s="14">
        <f t="shared" ca="1" si="349"/>
        <v>6169540.8700000001</v>
      </c>
      <c r="U1697" s="14" t="str">
        <f t="shared" ca="1" si="350"/>
        <v>0A3F507E-155A-32B8-E044-0003BA298018</v>
      </c>
    </row>
    <row r="1698" spans="1:21" s="14" customFormat="1" x14ac:dyDescent="0.25">
      <c r="A1698" s="14">
        <f t="shared" si="338"/>
        <v>1698</v>
      </c>
      <c r="B1698" s="14" t="str">
        <f t="shared" ca="1" si="339"/>
        <v>DBEC0233-F669-4907-B9D6-CB374EA8E820</v>
      </c>
      <c r="C1698" s="14" t="str">
        <f t="shared" ca="1" si="340"/>
        <v>Egernbo</v>
      </c>
      <c r="D1698" s="14" t="str">
        <f t="shared" ca="1" si="341"/>
        <v>1</v>
      </c>
      <c r="E1698" s="14" t="str">
        <f t="shared" ca="1" si="342"/>
        <v>6ps</v>
      </c>
      <c r="F1698" s="1">
        <f t="shared" ca="1" si="343"/>
        <v>130</v>
      </c>
      <c r="G1698" s="1">
        <f t="shared" ca="1" si="344"/>
        <v>104</v>
      </c>
      <c r="H1698" s="1">
        <f t="shared" ca="1" si="345"/>
        <v>1977</v>
      </c>
      <c r="I1698" s="1" t="str">
        <f ca="1">INDEX(Relationstabel!$C$3:$K$10,MATCH(INDIRECT($A$1&amp;"J"&amp;A1698),Relationstabel!$A$3:$A$10,0),MATCH(IFERROR(VALUE(INDIRECT($A$1&amp;"K"&amp;A1698)),0),Relationstabel!$C$1:$K$1,0))</f>
        <v>Fjernvarme/ Blokvarme</v>
      </c>
      <c r="J1698" s="1" t="str">
        <f ca="1">INDEX(Anvendelseskode!B:B,MATCH($F1698,Anvendelseskode!$A:$A,0))</f>
        <v>Række-, kæde-, dobbelthus (lodret adskillelse mellem enhederne)</v>
      </c>
      <c r="K1698" s="1" t="str">
        <f ca="1">INDEX(Anvendelseskode!C:C,MATCH($F1698,Anvendelseskode!$A:$A,0))</f>
        <v>Række-, kæde og dobbelthuse</v>
      </c>
      <c r="L1698" s="1" t="str">
        <f ca="1">INDEX(Anvendelseskode!D:D,MATCH($F1698,Anvendelseskode!$A:$A,0))</f>
        <v>Private husholdninger</v>
      </c>
      <c r="M1698" s="1" t="str">
        <f ca="1">IFERROR(INDEX(SBi!$2:$2,MATCH(H1698,SBi!$1:$1,1)),SBi!$K$2)</f>
        <v>1973-1978</v>
      </c>
      <c r="N1698" s="1">
        <f ca="1">INDEX(SBi!$C$3:$K$28,MATCH(F1698,SBi!$B$3:$B$28,0),MATCH(M1698,SBi!$C$2:$K$2,0))</f>
        <v>112.6</v>
      </c>
      <c r="O1698" s="16">
        <f t="shared" ca="1" si="346"/>
        <v>11.7104</v>
      </c>
      <c r="P1698" s="16" t="str">
        <f ca="1">IFERROR(INDEX(VpD!$2:$2,MATCH(H1698,VpD!$1:$1,1)),VpD!$I$2)</f>
        <v>1973-1978</v>
      </c>
      <c r="Q1698" s="1">
        <f ca="1">INDEX(VpD!$C$3:$I$27,MATCH(F1698,VpD!$B$3:$B$27,0),MATCH(P1698,VpD!$C$2:$I$2,0))</f>
        <v>98</v>
      </c>
      <c r="R1698" s="16">
        <f t="shared" ca="1" si="347"/>
        <v>10.192</v>
      </c>
      <c r="S1698" s="14">
        <f t="shared" ca="1" si="348"/>
        <v>713611.81</v>
      </c>
      <c r="T1698" s="14">
        <f t="shared" ca="1" si="349"/>
        <v>6169455.6900000004</v>
      </c>
      <c r="U1698" s="14" t="str">
        <f t="shared" ca="1" si="350"/>
        <v>0A3F507E-165A-32B8-E044-0003BA298018</v>
      </c>
    </row>
    <row r="1699" spans="1:21" s="14" customFormat="1" x14ac:dyDescent="0.25">
      <c r="A1699" s="14">
        <f t="shared" si="338"/>
        <v>1699</v>
      </c>
      <c r="B1699" s="14" t="str">
        <f t="shared" ca="1" si="339"/>
        <v>796C9125-15CD-4F9C-B38C-C95F8A0381D5</v>
      </c>
      <c r="C1699" s="14" t="str">
        <f t="shared" ca="1" si="340"/>
        <v>Havbovej</v>
      </c>
      <c r="D1699" s="14" t="str">
        <f t="shared" ca="1" si="341"/>
        <v>14</v>
      </c>
      <c r="E1699" s="14" t="str">
        <f t="shared" ca="1" si="342"/>
        <v>6bk</v>
      </c>
      <c r="F1699" s="1">
        <f t="shared" ca="1" si="343"/>
        <v>120</v>
      </c>
      <c r="G1699" s="1">
        <f t="shared" ca="1" si="344"/>
        <v>164</v>
      </c>
      <c r="H1699" s="1">
        <f t="shared" ca="1" si="345"/>
        <v>1979</v>
      </c>
      <c r="I1699" s="1" t="str">
        <f ca="1">INDEX(Relationstabel!$C$3:$K$10,MATCH(INDIRECT($A$1&amp;"J"&amp;A1699),Relationstabel!$A$3:$A$10,0),MATCH(IFERROR(VALUE(INDIRECT($A$1&amp;"K"&amp;A1699)),0),Relationstabel!$C$1:$K$1,0))</f>
        <v>Elvarme</v>
      </c>
      <c r="J1699" s="1" t="str">
        <f ca="1">INDEX(Anvendelseskode!B:B,MATCH($F1699,Anvendelseskode!$A:$A,0))</f>
        <v>Fritliggende enfamilieshus (parcelhus)</v>
      </c>
      <c r="K1699" s="1" t="str">
        <f ca="1">INDEX(Anvendelseskode!C:C,MATCH($F1699,Anvendelseskode!$A:$A,0))</f>
        <v>Parcelhuse</v>
      </c>
      <c r="L1699" s="1" t="str">
        <f ca="1">INDEX(Anvendelseskode!D:D,MATCH($F1699,Anvendelseskode!$A:$A,0))</f>
        <v>Private husholdninger</v>
      </c>
      <c r="M1699" s="1" t="str">
        <f ca="1">IFERROR(INDEX(SBi!$2:$2,MATCH(H1699,SBi!$1:$1,1)),SBi!$K$2)</f>
        <v>1979-1998</v>
      </c>
      <c r="N1699" s="1">
        <f ca="1">INDEX(SBi!$C$3:$K$28,MATCH(F1699,SBi!$B$3:$B$28,0),MATCH(M1699,SBi!$C$2:$K$2,0))</f>
        <v>105.4</v>
      </c>
      <c r="O1699" s="16">
        <f t="shared" ca="1" si="346"/>
        <v>17.285600000000002</v>
      </c>
      <c r="P1699" s="16" t="str">
        <f ca="1">IFERROR(INDEX(VpD!$2:$2,MATCH(H1699,VpD!$1:$1,1)),VpD!$I$2)</f>
        <v>1979-1998</v>
      </c>
      <c r="Q1699" s="1">
        <f ca="1">INDEX(VpD!$C$3:$I$27,MATCH(F1699,VpD!$B$3:$B$27,0),MATCH(P1699,VpD!$C$2:$I$2,0))</f>
        <v>90</v>
      </c>
      <c r="R1699" s="16">
        <f t="shared" ca="1" si="347"/>
        <v>14.76</v>
      </c>
      <c r="S1699" s="14">
        <f t="shared" ca="1" si="348"/>
        <v>713285.76</v>
      </c>
      <c r="T1699" s="14">
        <f t="shared" ca="1" si="349"/>
        <v>6168641.1600000001</v>
      </c>
      <c r="U1699" s="14" t="str">
        <f t="shared" ca="1" si="350"/>
        <v>0A3F507E-185D-32B8-E044-0003BA298018</v>
      </c>
    </row>
    <row r="1700" spans="1:21" s="14" customFormat="1" x14ac:dyDescent="0.25">
      <c r="A1700" s="14">
        <f t="shared" si="338"/>
        <v>1700</v>
      </c>
      <c r="B1700" s="14" t="str">
        <f t="shared" ca="1" si="339"/>
        <v>18284369-1630-4785-9ED7-21E3FF1384F6</v>
      </c>
      <c r="C1700" s="14" t="str">
        <f t="shared" ca="1" si="340"/>
        <v>Pilehavevænge</v>
      </c>
      <c r="D1700" s="14" t="str">
        <f t="shared" ca="1" si="341"/>
        <v>91</v>
      </c>
      <c r="E1700" s="14" t="str">
        <f t="shared" ca="1" si="342"/>
        <v>10cs</v>
      </c>
      <c r="F1700" s="1">
        <f t="shared" ca="1" si="343"/>
        <v>120</v>
      </c>
      <c r="G1700" s="1">
        <f t="shared" ca="1" si="344"/>
        <v>141</v>
      </c>
      <c r="H1700" s="1">
        <f t="shared" ca="1" si="345"/>
        <v>1968</v>
      </c>
      <c r="I1700" s="1" t="str">
        <f ca="1">INDEX(Relationstabel!$C$3:$K$10,MATCH(INDIRECT($A$1&amp;"J"&amp;A1700),Relationstabel!$A$3:$A$10,0),MATCH(IFERROR(VALUE(INDIRECT($A$1&amp;"K"&amp;A1700)),0),Relationstabel!$C$1:$K$1,0))</f>
        <v>Fjernvarme/ Blokvarme</v>
      </c>
      <c r="J1700" s="1" t="str">
        <f ca="1">INDEX(Anvendelseskode!B:B,MATCH($F1700,Anvendelseskode!$A:$A,0))</f>
        <v>Fritliggende enfamilieshus (parcelhus)</v>
      </c>
      <c r="K1700" s="1" t="str">
        <f ca="1">INDEX(Anvendelseskode!C:C,MATCH($F1700,Anvendelseskode!$A:$A,0))</f>
        <v>Parcelhuse</v>
      </c>
      <c r="L1700" s="1" t="str">
        <f ca="1">INDEX(Anvendelseskode!D:D,MATCH($F1700,Anvendelseskode!$A:$A,0))</f>
        <v>Private husholdninger</v>
      </c>
      <c r="M1700" s="1" t="str">
        <f ca="1">IFERROR(INDEX(SBi!$2:$2,MATCH(H1700,SBi!$1:$1,1)),SBi!$K$2)</f>
        <v>1961-1972</v>
      </c>
      <c r="N1700" s="1">
        <f ca="1">INDEX(SBi!$C$3:$K$28,MATCH(F1700,SBi!$B$3:$B$28,0),MATCH(M1700,SBi!$C$2:$K$2,0))</f>
        <v>134.30000000000001</v>
      </c>
      <c r="O1700" s="16">
        <f t="shared" ca="1" si="346"/>
        <v>18.936300000000003</v>
      </c>
      <c r="P1700" s="16" t="str">
        <f ca="1">IFERROR(INDEX(VpD!$2:$2,MATCH(H1700,VpD!$1:$1,1)),VpD!$I$2)</f>
        <v>1961-1972</v>
      </c>
      <c r="Q1700" s="1">
        <f ca="1">INDEX(VpD!$C$3:$I$27,MATCH(F1700,VpD!$B$3:$B$27,0),MATCH(P1700,VpD!$C$2:$I$2,0))</f>
        <v>143</v>
      </c>
      <c r="R1700" s="16">
        <f t="shared" ca="1" si="347"/>
        <v>20.163</v>
      </c>
      <c r="S1700" s="14">
        <f t="shared" ca="1" si="348"/>
        <v>711199.26</v>
      </c>
      <c r="T1700" s="14">
        <f t="shared" ca="1" si="349"/>
        <v>6172011.5999999996</v>
      </c>
      <c r="U1700" s="14" t="str">
        <f t="shared" ca="1" si="350"/>
        <v>0A3F507E-1F5D-32B8-E044-0003BA298018</v>
      </c>
    </row>
    <row r="1701" spans="1:21" s="14" customFormat="1" x14ac:dyDescent="0.25">
      <c r="A1701" s="14">
        <f t="shared" si="338"/>
        <v>1701</v>
      </c>
      <c r="B1701" s="14" t="str">
        <f t="shared" ca="1" si="339"/>
        <v>1CAD17B6-B37D-4F06-B8A9-7C6E892F0CB2</v>
      </c>
      <c r="C1701" s="14" t="str">
        <f t="shared" ca="1" si="340"/>
        <v>Risingevej</v>
      </c>
      <c r="D1701" s="14" t="str">
        <f t="shared" ca="1" si="341"/>
        <v>2</v>
      </c>
      <c r="E1701" s="14" t="str">
        <f t="shared" ca="1" si="342"/>
        <v>68a</v>
      </c>
      <c r="F1701" s="1">
        <f t="shared" ca="1" si="343"/>
        <v>120</v>
      </c>
      <c r="G1701" s="1">
        <f t="shared" ca="1" si="344"/>
        <v>125</v>
      </c>
      <c r="H1701" s="1">
        <f t="shared" ca="1" si="345"/>
        <v>1981</v>
      </c>
      <c r="I1701" s="1" t="str">
        <f ca="1">INDEX(Relationstabel!$C$3:$K$10,MATCH(INDIRECT($A$1&amp;"J"&amp;A1701),Relationstabel!$A$3:$A$10,0),MATCH(IFERROR(VALUE(INDIRECT($A$1&amp;"K"&amp;A1701)),0),Relationstabel!$C$1:$K$1,0))</f>
        <v>Naturgas</v>
      </c>
      <c r="J1701" s="1" t="str">
        <f ca="1">INDEX(Anvendelseskode!B:B,MATCH($F1701,Anvendelseskode!$A:$A,0))</f>
        <v>Fritliggende enfamilieshus (parcelhus)</v>
      </c>
      <c r="K1701" s="1" t="str">
        <f ca="1">INDEX(Anvendelseskode!C:C,MATCH($F1701,Anvendelseskode!$A:$A,0))</f>
        <v>Parcelhuse</v>
      </c>
      <c r="L1701" s="1" t="str">
        <f ca="1">INDEX(Anvendelseskode!D:D,MATCH($F1701,Anvendelseskode!$A:$A,0))</f>
        <v>Private husholdninger</v>
      </c>
      <c r="M1701" s="1" t="str">
        <f ca="1">IFERROR(INDEX(SBi!$2:$2,MATCH(H1701,SBi!$1:$1,1)),SBi!$K$2)</f>
        <v>1979-1998</v>
      </c>
      <c r="N1701" s="1">
        <f ca="1">INDEX(SBi!$C$3:$K$28,MATCH(F1701,SBi!$B$3:$B$28,0),MATCH(M1701,SBi!$C$2:$K$2,0))</f>
        <v>105.4</v>
      </c>
      <c r="O1701" s="16">
        <f t="shared" ca="1" si="346"/>
        <v>13.175000000000001</v>
      </c>
      <c r="P1701" s="16" t="str">
        <f ca="1">IFERROR(INDEX(VpD!$2:$2,MATCH(H1701,VpD!$1:$1,1)),VpD!$I$2)</f>
        <v>1979-1998</v>
      </c>
      <c r="Q1701" s="1">
        <f ca="1">INDEX(VpD!$C$3:$I$27,MATCH(F1701,VpD!$B$3:$B$27,0),MATCH(P1701,VpD!$C$2:$I$2,0))</f>
        <v>90</v>
      </c>
      <c r="R1701" s="16">
        <f t="shared" ca="1" si="347"/>
        <v>11.25</v>
      </c>
      <c r="S1701" s="14">
        <f t="shared" ca="1" si="348"/>
        <v>712724.14</v>
      </c>
      <c r="T1701" s="14">
        <f t="shared" ca="1" si="349"/>
        <v>6168946.8399999999</v>
      </c>
      <c r="U1701" s="14" t="str">
        <f t="shared" ca="1" si="350"/>
        <v>0A3F507E-2061-32B8-E044-0003BA298018</v>
      </c>
    </row>
    <row r="1702" spans="1:21" s="14" customFormat="1" x14ac:dyDescent="0.25">
      <c r="A1702" s="14">
        <f t="shared" si="338"/>
        <v>1702</v>
      </c>
      <c r="B1702" s="14" t="str">
        <f t="shared" ca="1" si="339"/>
        <v>30FAE45A-D3CA-4074-8DD2-BCFD0B211E5F</v>
      </c>
      <c r="C1702" s="14" t="str">
        <f t="shared" ca="1" si="340"/>
        <v>Møllestensvej</v>
      </c>
      <c r="D1702" s="14" t="str">
        <f t="shared" ca="1" si="341"/>
        <v>20</v>
      </c>
      <c r="E1702" s="14" t="str">
        <f t="shared" ca="1" si="342"/>
        <v>7fc</v>
      </c>
      <c r="F1702" s="1">
        <f t="shared" ca="1" si="343"/>
        <v>120</v>
      </c>
      <c r="G1702" s="1">
        <f t="shared" ca="1" si="344"/>
        <v>217</v>
      </c>
      <c r="H1702" s="1">
        <f t="shared" ca="1" si="345"/>
        <v>1993</v>
      </c>
      <c r="I1702" s="1" t="str">
        <f ca="1">INDEX(Relationstabel!$C$3:$K$10,MATCH(INDIRECT($A$1&amp;"J"&amp;A1702),Relationstabel!$A$3:$A$10,0),MATCH(IFERROR(VALUE(INDIRECT($A$1&amp;"K"&amp;A1702)),0),Relationstabel!$C$1:$K$1,0))</f>
        <v>Elvarme</v>
      </c>
      <c r="J1702" s="1" t="str">
        <f ca="1">INDEX(Anvendelseskode!B:B,MATCH($F1702,Anvendelseskode!$A:$A,0))</f>
        <v>Fritliggende enfamilieshus (parcelhus)</v>
      </c>
      <c r="K1702" s="1" t="str">
        <f ca="1">INDEX(Anvendelseskode!C:C,MATCH($F1702,Anvendelseskode!$A:$A,0))</f>
        <v>Parcelhuse</v>
      </c>
      <c r="L1702" s="1" t="str">
        <f ca="1">INDEX(Anvendelseskode!D:D,MATCH($F1702,Anvendelseskode!$A:$A,0))</f>
        <v>Private husholdninger</v>
      </c>
      <c r="M1702" s="1" t="str">
        <f ca="1">IFERROR(INDEX(SBi!$2:$2,MATCH(H1702,SBi!$1:$1,1)),SBi!$K$2)</f>
        <v>1979-1998</v>
      </c>
      <c r="N1702" s="1">
        <f ca="1">INDEX(SBi!$C$3:$K$28,MATCH(F1702,SBi!$B$3:$B$28,0),MATCH(M1702,SBi!$C$2:$K$2,0))</f>
        <v>105.4</v>
      </c>
      <c r="O1702" s="16">
        <f t="shared" ca="1" si="346"/>
        <v>22.871800000000004</v>
      </c>
      <c r="P1702" s="16" t="str">
        <f ca="1">IFERROR(INDEX(VpD!$2:$2,MATCH(H1702,VpD!$1:$1,1)),VpD!$I$2)</f>
        <v>1979-1998</v>
      </c>
      <c r="Q1702" s="1">
        <f ca="1">INDEX(VpD!$C$3:$I$27,MATCH(F1702,VpD!$B$3:$B$27,0),MATCH(P1702,VpD!$C$2:$I$2,0))</f>
        <v>90</v>
      </c>
      <c r="R1702" s="16">
        <f t="shared" ca="1" si="347"/>
        <v>19.53</v>
      </c>
      <c r="S1702" s="14">
        <f t="shared" ca="1" si="348"/>
        <v>711833.78</v>
      </c>
      <c r="T1702" s="14">
        <f t="shared" ca="1" si="349"/>
        <v>6170458.1799999997</v>
      </c>
      <c r="U1702" s="14" t="str">
        <f t="shared" ca="1" si="350"/>
        <v>0A3F507E-1D62-32B8-E044-0003BA298018</v>
      </c>
    </row>
    <row r="1703" spans="1:21" s="14" customFormat="1" x14ac:dyDescent="0.25">
      <c r="A1703" s="14">
        <f t="shared" si="338"/>
        <v>1703</v>
      </c>
      <c r="B1703" s="14" t="str">
        <f t="shared" ca="1" si="339"/>
        <v>C5AAE43F-9496-494E-9DEB-968C9BE15249</v>
      </c>
      <c r="C1703" s="14" t="str">
        <f t="shared" ca="1" si="340"/>
        <v>Nørrebred</v>
      </c>
      <c r="D1703" s="14" t="str">
        <f t="shared" ca="1" si="341"/>
        <v>56</v>
      </c>
      <c r="E1703" s="14" t="str">
        <f t="shared" ca="1" si="342"/>
        <v>12ga</v>
      </c>
      <c r="F1703" s="1">
        <f t="shared" ca="1" si="343"/>
        <v>120</v>
      </c>
      <c r="G1703" s="1">
        <f t="shared" ca="1" si="344"/>
        <v>149</v>
      </c>
      <c r="H1703" s="1">
        <f t="shared" ca="1" si="345"/>
        <v>1972</v>
      </c>
      <c r="I1703" s="1" t="str">
        <f ca="1">INDEX(Relationstabel!$C$3:$K$10,MATCH(INDIRECT($A$1&amp;"J"&amp;A1703),Relationstabel!$A$3:$A$10,0),MATCH(IFERROR(VALUE(INDIRECT($A$1&amp;"K"&amp;A1703)),0),Relationstabel!$C$1:$K$1,0))</f>
        <v>Naturgas</v>
      </c>
      <c r="J1703" s="1" t="str">
        <f ca="1">INDEX(Anvendelseskode!B:B,MATCH($F1703,Anvendelseskode!$A:$A,0))</f>
        <v>Fritliggende enfamilieshus (parcelhus)</v>
      </c>
      <c r="K1703" s="1" t="str">
        <f ca="1">INDEX(Anvendelseskode!C:C,MATCH($F1703,Anvendelseskode!$A:$A,0))</f>
        <v>Parcelhuse</v>
      </c>
      <c r="L1703" s="1" t="str">
        <f ca="1">INDEX(Anvendelseskode!D:D,MATCH($F1703,Anvendelseskode!$A:$A,0))</f>
        <v>Private husholdninger</v>
      </c>
      <c r="M1703" s="1" t="str">
        <f ca="1">IFERROR(INDEX(SBi!$2:$2,MATCH(H1703,SBi!$1:$1,1)),SBi!$K$2)</f>
        <v>1961-1972</v>
      </c>
      <c r="N1703" s="1">
        <f ca="1">INDEX(SBi!$C$3:$K$28,MATCH(F1703,SBi!$B$3:$B$28,0),MATCH(M1703,SBi!$C$2:$K$2,0))</f>
        <v>134.30000000000001</v>
      </c>
      <c r="O1703" s="16">
        <f t="shared" ca="1" si="346"/>
        <v>20.0107</v>
      </c>
      <c r="P1703" s="16" t="str">
        <f ca="1">IFERROR(INDEX(VpD!$2:$2,MATCH(H1703,VpD!$1:$1,1)),VpD!$I$2)</f>
        <v>1961-1972</v>
      </c>
      <c r="Q1703" s="1">
        <f ca="1">INDEX(VpD!$C$3:$I$27,MATCH(F1703,VpD!$B$3:$B$27,0),MATCH(P1703,VpD!$C$2:$I$2,0))</f>
        <v>143</v>
      </c>
      <c r="R1703" s="16">
        <f t="shared" ca="1" si="347"/>
        <v>21.306999999999999</v>
      </c>
      <c r="S1703" s="14">
        <f t="shared" ca="1" si="348"/>
        <v>711774.27</v>
      </c>
      <c r="T1703" s="14">
        <f t="shared" ca="1" si="349"/>
        <v>6171675.9800000004</v>
      </c>
      <c r="U1703" s="14" t="str">
        <f t="shared" ca="1" si="350"/>
        <v>0A3F507E-1E62-32B8-E044-0003BA298018</v>
      </c>
    </row>
    <row r="1704" spans="1:21" s="14" customFormat="1" x14ac:dyDescent="0.25">
      <c r="A1704" s="14">
        <f t="shared" si="338"/>
        <v>1704</v>
      </c>
      <c r="B1704" s="14" t="str">
        <f t="shared" ca="1" si="339"/>
        <v>CFD21921-F274-475F-AAC9-A570AC815A5D</v>
      </c>
      <c r="C1704" s="14" t="str">
        <f t="shared" ca="1" si="340"/>
        <v>Sneglebo</v>
      </c>
      <c r="D1704" s="14" t="str">
        <f t="shared" ca="1" si="341"/>
        <v>10</v>
      </c>
      <c r="E1704" s="14" t="str">
        <f t="shared" ca="1" si="342"/>
        <v>6sx</v>
      </c>
      <c r="F1704" s="1">
        <f t="shared" ca="1" si="343"/>
        <v>130</v>
      </c>
      <c r="G1704" s="1">
        <f t="shared" ca="1" si="344"/>
        <v>109</v>
      </c>
      <c r="H1704" s="1">
        <f t="shared" ca="1" si="345"/>
        <v>1978</v>
      </c>
      <c r="I1704" s="1" t="str">
        <f ca="1">INDEX(Relationstabel!$C$3:$K$10,MATCH(INDIRECT($A$1&amp;"J"&amp;A1704),Relationstabel!$A$3:$A$10,0),MATCH(IFERROR(VALUE(INDIRECT($A$1&amp;"K"&amp;A1704)),0),Relationstabel!$C$1:$K$1,0))</f>
        <v>Fjernvarme/ Blokvarme</v>
      </c>
      <c r="J1704" s="1" t="str">
        <f ca="1">INDEX(Anvendelseskode!B:B,MATCH($F1704,Anvendelseskode!$A:$A,0))</f>
        <v>Række-, kæde-, dobbelthus (lodret adskillelse mellem enhederne)</v>
      </c>
      <c r="K1704" s="1" t="str">
        <f ca="1">INDEX(Anvendelseskode!C:C,MATCH($F1704,Anvendelseskode!$A:$A,0))</f>
        <v>Række-, kæde og dobbelthuse</v>
      </c>
      <c r="L1704" s="1" t="str">
        <f ca="1">INDEX(Anvendelseskode!D:D,MATCH($F1704,Anvendelseskode!$A:$A,0))</f>
        <v>Private husholdninger</v>
      </c>
      <c r="M1704" s="1" t="str">
        <f ca="1">IFERROR(INDEX(SBi!$2:$2,MATCH(H1704,SBi!$1:$1,1)),SBi!$K$2)</f>
        <v>1973-1978</v>
      </c>
      <c r="N1704" s="1">
        <f ca="1">INDEX(SBi!$C$3:$K$28,MATCH(F1704,SBi!$B$3:$B$28,0),MATCH(M1704,SBi!$C$2:$K$2,0))</f>
        <v>112.6</v>
      </c>
      <c r="O1704" s="16">
        <f t="shared" ca="1" si="346"/>
        <v>12.273399999999999</v>
      </c>
      <c r="P1704" s="16" t="str">
        <f ca="1">IFERROR(INDEX(VpD!$2:$2,MATCH(H1704,VpD!$1:$1,1)),VpD!$I$2)</f>
        <v>1973-1978</v>
      </c>
      <c r="Q1704" s="1">
        <f ca="1">INDEX(VpD!$C$3:$I$27,MATCH(F1704,VpD!$B$3:$B$27,0),MATCH(P1704,VpD!$C$2:$I$2,0))</f>
        <v>98</v>
      </c>
      <c r="R1704" s="16">
        <f t="shared" ca="1" si="347"/>
        <v>10.682</v>
      </c>
      <c r="S1704" s="14">
        <f t="shared" ca="1" si="348"/>
        <v>713767.32</v>
      </c>
      <c r="T1704" s="14">
        <f t="shared" ca="1" si="349"/>
        <v>6169548.1100000003</v>
      </c>
      <c r="U1704" s="14" t="str">
        <f t="shared" ca="1" si="350"/>
        <v>0A3F507E-2162-32B8-E044-0003BA298018</v>
      </c>
    </row>
    <row r="1705" spans="1:21" s="14" customFormat="1" x14ac:dyDescent="0.25">
      <c r="A1705" s="14">
        <f t="shared" si="338"/>
        <v>1705</v>
      </c>
      <c r="B1705" s="14" t="str">
        <f t="shared" ca="1" si="339"/>
        <v>5EE2B834-78E3-4A31-84F6-BCFB1DD91254</v>
      </c>
      <c r="C1705" s="14" t="str">
        <f t="shared" ca="1" si="340"/>
        <v>Syvhøjvænge</v>
      </c>
      <c r="D1705" s="14" t="str">
        <f t="shared" ca="1" si="341"/>
        <v>45</v>
      </c>
      <c r="E1705" s="14" t="str">
        <f t="shared" ca="1" si="342"/>
        <v>12cf</v>
      </c>
      <c r="F1705" s="1">
        <f t="shared" ca="1" si="343"/>
        <v>120</v>
      </c>
      <c r="G1705" s="1">
        <f t="shared" ca="1" si="344"/>
        <v>143</v>
      </c>
      <c r="H1705" s="1">
        <f t="shared" ca="1" si="345"/>
        <v>1970</v>
      </c>
      <c r="I1705" s="1" t="str">
        <f ca="1">INDEX(Relationstabel!$C$3:$K$10,MATCH(INDIRECT($A$1&amp;"J"&amp;A1705),Relationstabel!$A$3:$A$10,0),MATCH(IFERROR(VALUE(INDIRECT($A$1&amp;"K"&amp;A1705)),0),Relationstabel!$C$1:$K$1,0))</f>
        <v>Naturgas</v>
      </c>
      <c r="J1705" s="1" t="str">
        <f ca="1">INDEX(Anvendelseskode!B:B,MATCH($F1705,Anvendelseskode!$A:$A,0))</f>
        <v>Fritliggende enfamilieshus (parcelhus)</v>
      </c>
      <c r="K1705" s="1" t="str">
        <f ca="1">INDEX(Anvendelseskode!C:C,MATCH($F1705,Anvendelseskode!$A:$A,0))</f>
        <v>Parcelhuse</v>
      </c>
      <c r="L1705" s="1" t="str">
        <f ca="1">INDEX(Anvendelseskode!D:D,MATCH($F1705,Anvendelseskode!$A:$A,0))</f>
        <v>Private husholdninger</v>
      </c>
      <c r="M1705" s="1" t="str">
        <f ca="1">IFERROR(INDEX(SBi!$2:$2,MATCH(H1705,SBi!$1:$1,1)),SBi!$K$2)</f>
        <v>1961-1972</v>
      </c>
      <c r="N1705" s="1">
        <f ca="1">INDEX(SBi!$C$3:$K$28,MATCH(F1705,SBi!$B$3:$B$28,0),MATCH(M1705,SBi!$C$2:$K$2,0))</f>
        <v>134.30000000000001</v>
      </c>
      <c r="O1705" s="16">
        <f t="shared" ca="1" si="346"/>
        <v>19.204900000000002</v>
      </c>
      <c r="P1705" s="16" t="str">
        <f ca="1">IFERROR(INDEX(VpD!$2:$2,MATCH(H1705,VpD!$1:$1,1)),VpD!$I$2)</f>
        <v>1961-1972</v>
      </c>
      <c r="Q1705" s="1">
        <f ca="1">INDEX(VpD!$C$3:$I$27,MATCH(F1705,VpD!$B$3:$B$27,0),MATCH(P1705,VpD!$C$2:$I$2,0))</f>
        <v>143</v>
      </c>
      <c r="R1705" s="16">
        <f t="shared" ca="1" si="347"/>
        <v>20.449000000000002</v>
      </c>
      <c r="S1705" s="14">
        <f t="shared" ca="1" si="348"/>
        <v>711819.95</v>
      </c>
      <c r="T1705" s="14">
        <f t="shared" ca="1" si="349"/>
        <v>6171727.3399999999</v>
      </c>
      <c r="U1705" s="14" t="str">
        <f t="shared" ca="1" si="350"/>
        <v>0A3F507E-2262-32B8-E044-0003BA298018</v>
      </c>
    </row>
    <row r="1706" spans="1:21" s="14" customFormat="1" x14ac:dyDescent="0.25">
      <c r="A1706" s="14">
        <f t="shared" si="338"/>
        <v>1706</v>
      </c>
      <c r="B1706" s="14" t="str">
        <f t="shared" ca="1" si="339"/>
        <v>A3AFC3F7-ADE4-4224-9CF9-FABE70B91A30</v>
      </c>
      <c r="C1706" s="14" t="str">
        <f t="shared" ca="1" si="340"/>
        <v>Vejlegårdsparken</v>
      </c>
      <c r="D1706" s="14" t="str">
        <f t="shared" ca="1" si="341"/>
        <v>78</v>
      </c>
      <c r="E1706" s="14" t="str">
        <f t="shared" ca="1" si="342"/>
        <v>3ø</v>
      </c>
      <c r="F1706" s="1">
        <f t="shared" ca="1" si="343"/>
        <v>440</v>
      </c>
      <c r="G1706" s="1">
        <f t="shared" ca="1" si="344"/>
        <v>428</v>
      </c>
      <c r="H1706" s="1">
        <f t="shared" ca="1" si="345"/>
        <v>1969</v>
      </c>
      <c r="I1706" s="1" t="str">
        <f ca="1">INDEX(Relationstabel!$C$3:$K$10,MATCH(INDIRECT($A$1&amp;"J"&amp;A1706),Relationstabel!$A$3:$A$10,0),MATCH(IFERROR(VALUE(INDIRECT($A$1&amp;"K"&amp;A1706)),0),Relationstabel!$C$1:$K$1,0))</f>
        <v>Fjernvarme/ Blokvarme</v>
      </c>
      <c r="J1706" s="1" t="str">
        <f ca="1">INDEX(Anvendelseskode!B:B,MATCH($F1706,Anvendelseskode!$A:$A,0))</f>
        <v>Daginstitutioner</v>
      </c>
      <c r="K1706" s="1" t="str">
        <f ca="1">INDEX(Anvendelseskode!C:C,MATCH($F1706,Anvendelseskode!$A:$A,0))</f>
        <v>Daginstitutioner</v>
      </c>
      <c r="L1706" s="1" t="str">
        <f ca="1">INDEX(Anvendelseskode!D:D,MATCH($F1706,Anvendelseskode!$A:$A,0))</f>
        <v>Kommunale og andre offentlige institutioner</v>
      </c>
      <c r="M1706" s="1" t="str">
        <f ca="1">IFERROR(INDEX(SBi!$2:$2,MATCH(H1706,SBi!$1:$1,1)),SBi!$K$2)</f>
        <v>1961-1972</v>
      </c>
      <c r="N1706" s="1">
        <f ca="1">INDEX(SBi!$C$3:$K$28,MATCH(F1706,SBi!$B$3:$B$28,0),MATCH(M1706,SBi!$C$2:$K$2,0))</f>
        <v>172.8</v>
      </c>
      <c r="O1706" s="16">
        <f t="shared" ca="1" si="346"/>
        <v>73.958400000000012</v>
      </c>
      <c r="P1706" s="16" t="str">
        <f ca="1">IFERROR(INDEX(VpD!$2:$2,MATCH(H1706,VpD!$1:$1,1)),VpD!$I$2)</f>
        <v>1961-1972</v>
      </c>
      <c r="Q1706" s="1">
        <f ca="1">INDEX(VpD!$C$3:$I$27,MATCH(F1706,VpD!$B$3:$B$27,0),MATCH(P1706,VpD!$C$2:$I$2,0))</f>
        <v>186</v>
      </c>
      <c r="R1706" s="16">
        <f t="shared" ca="1" si="347"/>
        <v>79.608000000000004</v>
      </c>
      <c r="S1706" s="14">
        <f t="shared" ca="1" si="348"/>
        <v>712917.1</v>
      </c>
      <c r="T1706" s="14">
        <f t="shared" ca="1" si="349"/>
        <v>6169654.0800000001</v>
      </c>
      <c r="U1706" s="14" t="str">
        <f t="shared" ca="1" si="350"/>
        <v>0A3F507E-2462-32B8-E044-0003BA298018</v>
      </c>
    </row>
    <row r="1707" spans="1:21" s="14" customFormat="1" x14ac:dyDescent="0.25">
      <c r="A1707" s="14">
        <f t="shared" si="338"/>
        <v>1707</v>
      </c>
      <c r="B1707" s="14" t="str">
        <f t="shared" ca="1" si="339"/>
        <v>9C6CD37F-46F4-4513-B957-2C0D1FACC6EE</v>
      </c>
      <c r="C1707" s="14" t="str">
        <f t="shared" ca="1" si="340"/>
        <v>Bjørnebo</v>
      </c>
      <c r="D1707" s="14" t="str">
        <f t="shared" ca="1" si="341"/>
        <v>33</v>
      </c>
      <c r="E1707" s="14" t="str">
        <f t="shared" ca="1" si="342"/>
        <v>6ne</v>
      </c>
      <c r="F1707" s="1">
        <f t="shared" ca="1" si="343"/>
        <v>130</v>
      </c>
      <c r="G1707" s="1">
        <f t="shared" ca="1" si="344"/>
        <v>102</v>
      </c>
      <c r="H1707" s="1">
        <f t="shared" ca="1" si="345"/>
        <v>1977</v>
      </c>
      <c r="I1707" s="1" t="str">
        <f ca="1">INDEX(Relationstabel!$C$3:$K$10,MATCH(INDIRECT($A$1&amp;"J"&amp;A1707),Relationstabel!$A$3:$A$10,0),MATCH(IFERROR(VALUE(INDIRECT($A$1&amp;"K"&amp;A1707)),0),Relationstabel!$C$1:$K$1,0))</f>
        <v>Fjernvarme/ Blokvarme</v>
      </c>
      <c r="J1707" s="1" t="str">
        <f ca="1">INDEX(Anvendelseskode!B:B,MATCH($F1707,Anvendelseskode!$A:$A,0))</f>
        <v>Række-, kæde-, dobbelthus (lodret adskillelse mellem enhederne)</v>
      </c>
      <c r="K1707" s="1" t="str">
        <f ca="1">INDEX(Anvendelseskode!C:C,MATCH($F1707,Anvendelseskode!$A:$A,0))</f>
        <v>Række-, kæde og dobbelthuse</v>
      </c>
      <c r="L1707" s="1" t="str">
        <f ca="1">INDEX(Anvendelseskode!D:D,MATCH($F1707,Anvendelseskode!$A:$A,0))</f>
        <v>Private husholdninger</v>
      </c>
      <c r="M1707" s="1" t="str">
        <f ca="1">IFERROR(INDEX(SBi!$2:$2,MATCH(H1707,SBi!$1:$1,1)),SBi!$K$2)</f>
        <v>1973-1978</v>
      </c>
      <c r="N1707" s="1">
        <f ca="1">INDEX(SBi!$C$3:$K$28,MATCH(F1707,SBi!$B$3:$B$28,0),MATCH(M1707,SBi!$C$2:$K$2,0))</f>
        <v>112.6</v>
      </c>
      <c r="O1707" s="16">
        <f t="shared" ca="1" si="346"/>
        <v>11.485199999999999</v>
      </c>
      <c r="P1707" s="16" t="str">
        <f ca="1">IFERROR(INDEX(VpD!$2:$2,MATCH(H1707,VpD!$1:$1,1)),VpD!$I$2)</f>
        <v>1973-1978</v>
      </c>
      <c r="Q1707" s="1">
        <f ca="1">INDEX(VpD!$C$3:$I$27,MATCH(F1707,VpD!$B$3:$B$27,0),MATCH(P1707,VpD!$C$2:$I$2,0))</f>
        <v>98</v>
      </c>
      <c r="R1707" s="16">
        <f t="shared" ca="1" si="347"/>
        <v>9.9960000000000004</v>
      </c>
      <c r="S1707" s="14">
        <f t="shared" ca="1" si="348"/>
        <v>713483.19</v>
      </c>
      <c r="T1707" s="14">
        <f t="shared" ca="1" si="349"/>
        <v>6169536.1500000004</v>
      </c>
      <c r="U1707" s="14" t="str">
        <f t="shared" ca="1" si="350"/>
        <v>0A3F507E-1558-32B8-E044-0003BA298018</v>
      </c>
    </row>
    <row r="1708" spans="1:21" s="14" customFormat="1" x14ac:dyDescent="0.25">
      <c r="A1708" s="14">
        <f t="shared" si="338"/>
        <v>1708</v>
      </c>
      <c r="B1708" s="14" t="str">
        <f t="shared" ca="1" si="339"/>
        <v>C2FDD301-0E22-4AC9-B1E7-477D447E577B</v>
      </c>
      <c r="C1708" s="14" t="str">
        <f t="shared" ca="1" si="340"/>
        <v>Hyrdeengen</v>
      </c>
      <c r="D1708" s="14" t="str">
        <f t="shared" ca="1" si="341"/>
        <v>15</v>
      </c>
      <c r="E1708" s="14" t="str">
        <f t="shared" ca="1" si="342"/>
        <v>16er</v>
      </c>
      <c r="F1708" s="1">
        <f t="shared" ca="1" si="343"/>
        <v>130</v>
      </c>
      <c r="G1708" s="1">
        <f t="shared" ca="1" si="344"/>
        <v>125</v>
      </c>
      <c r="H1708" s="1">
        <f t="shared" ca="1" si="345"/>
        <v>1978</v>
      </c>
      <c r="I1708" s="1" t="str">
        <f ca="1">INDEX(Relationstabel!$C$3:$K$10,MATCH(INDIRECT($A$1&amp;"J"&amp;A1708),Relationstabel!$A$3:$A$10,0),MATCH(IFERROR(VALUE(INDIRECT($A$1&amp;"K"&amp;A1708)),0),Relationstabel!$C$1:$K$1,0))</f>
        <v>Elvarme</v>
      </c>
      <c r="J1708" s="1" t="str">
        <f ca="1">INDEX(Anvendelseskode!B:B,MATCH($F1708,Anvendelseskode!$A:$A,0))</f>
        <v>Række-, kæde-, dobbelthus (lodret adskillelse mellem enhederne)</v>
      </c>
      <c r="K1708" s="1" t="str">
        <f ca="1">INDEX(Anvendelseskode!C:C,MATCH($F1708,Anvendelseskode!$A:$A,0))</f>
        <v>Række-, kæde og dobbelthuse</v>
      </c>
      <c r="L1708" s="1" t="str">
        <f ca="1">INDEX(Anvendelseskode!D:D,MATCH($F1708,Anvendelseskode!$A:$A,0))</f>
        <v>Private husholdninger</v>
      </c>
      <c r="M1708" s="1" t="str">
        <f ca="1">IFERROR(INDEX(SBi!$2:$2,MATCH(H1708,SBi!$1:$1,1)),SBi!$K$2)</f>
        <v>1973-1978</v>
      </c>
      <c r="N1708" s="1">
        <f ca="1">INDEX(SBi!$C$3:$K$28,MATCH(F1708,SBi!$B$3:$B$28,0),MATCH(M1708,SBi!$C$2:$K$2,0))</f>
        <v>112.6</v>
      </c>
      <c r="O1708" s="16">
        <f t="shared" ca="1" si="346"/>
        <v>14.074999999999999</v>
      </c>
      <c r="P1708" s="16" t="str">
        <f ca="1">IFERROR(INDEX(VpD!$2:$2,MATCH(H1708,VpD!$1:$1,1)),VpD!$I$2)</f>
        <v>1973-1978</v>
      </c>
      <c r="Q1708" s="1">
        <f ca="1">INDEX(VpD!$C$3:$I$27,MATCH(F1708,VpD!$B$3:$B$27,0),MATCH(P1708,VpD!$C$2:$I$2,0))</f>
        <v>98</v>
      </c>
      <c r="R1708" s="16">
        <f t="shared" ca="1" si="347"/>
        <v>12.25</v>
      </c>
      <c r="S1708" s="14">
        <f t="shared" ca="1" si="348"/>
        <v>711799.08</v>
      </c>
      <c r="T1708" s="14">
        <f t="shared" ca="1" si="349"/>
        <v>6172574.6900000004</v>
      </c>
      <c r="U1708" s="14" t="str">
        <f t="shared" ca="1" si="350"/>
        <v>0A3F507E-1958-32B8-E044-0003BA298018</v>
      </c>
    </row>
    <row r="1709" spans="1:21" s="14" customFormat="1" x14ac:dyDescent="0.25">
      <c r="A1709" s="14">
        <f t="shared" si="338"/>
        <v>1709</v>
      </c>
      <c r="B1709" s="14" t="str">
        <f t="shared" ca="1" si="339"/>
        <v>3C29B7A2-FA54-4E82-A444-4FF2BA69CA2C</v>
      </c>
      <c r="C1709" s="14" t="str">
        <f t="shared" ca="1" si="340"/>
        <v>Hyttekrogen</v>
      </c>
      <c r="D1709" s="14" t="str">
        <f t="shared" ca="1" si="341"/>
        <v>20</v>
      </c>
      <c r="E1709" s="14" t="str">
        <f t="shared" ca="1" si="342"/>
        <v>24cg</v>
      </c>
      <c r="F1709" s="1">
        <f t="shared" ca="1" si="343"/>
        <v>120</v>
      </c>
      <c r="G1709" s="1">
        <f t="shared" ca="1" si="344"/>
        <v>170</v>
      </c>
      <c r="H1709" s="1">
        <f t="shared" ca="1" si="345"/>
        <v>2011</v>
      </c>
      <c r="I1709" s="1" t="str">
        <f ca="1">INDEX(Relationstabel!$C$3:$K$10,MATCH(INDIRECT($A$1&amp;"J"&amp;A1709),Relationstabel!$A$3:$A$10,0),MATCH(IFERROR(VALUE(INDIRECT($A$1&amp;"K"&amp;A1709)),0),Relationstabel!$C$1:$K$1,0))</f>
        <v>Naturgas</v>
      </c>
      <c r="J1709" s="1" t="str">
        <f ca="1">INDEX(Anvendelseskode!B:B,MATCH($F1709,Anvendelseskode!$A:$A,0))</f>
        <v>Fritliggende enfamilieshus (parcelhus)</v>
      </c>
      <c r="K1709" s="1" t="str">
        <f ca="1">INDEX(Anvendelseskode!C:C,MATCH($F1709,Anvendelseskode!$A:$A,0))</f>
        <v>Parcelhuse</v>
      </c>
      <c r="L1709" s="1" t="str">
        <f ca="1">INDEX(Anvendelseskode!D:D,MATCH($F1709,Anvendelseskode!$A:$A,0))</f>
        <v>Private husholdninger</v>
      </c>
      <c r="M1709" s="1" t="str">
        <f ca="1">IFERROR(INDEX(SBi!$2:$2,MATCH(H1709,SBi!$1:$1,1)),SBi!$K$2)</f>
        <v>Efter 2006</v>
      </c>
      <c r="N1709" s="1">
        <f ca="1">INDEX(SBi!$C$3:$K$28,MATCH(F1709,SBi!$B$3:$B$28,0),MATCH(M1709,SBi!$C$2:$K$2,0))</f>
        <v>67.3</v>
      </c>
      <c r="O1709" s="16">
        <f t="shared" ca="1" si="346"/>
        <v>11.441000000000001</v>
      </c>
      <c r="P1709" s="16" t="str">
        <f ca="1">IFERROR(INDEX(VpD!$2:$2,MATCH(H1709,VpD!$1:$1,1)),VpD!$I$2)</f>
        <v>&gt;1998</v>
      </c>
      <c r="Q1709" s="1">
        <f ca="1">INDEX(VpD!$C$3:$I$27,MATCH(F1709,VpD!$B$3:$B$27,0),MATCH(P1709,VpD!$C$2:$I$2,0))</f>
        <v>72</v>
      </c>
      <c r="R1709" s="16">
        <f t="shared" ca="1" si="347"/>
        <v>12.24</v>
      </c>
      <c r="S1709" s="14">
        <f t="shared" ca="1" si="348"/>
        <v>714034.7</v>
      </c>
      <c r="T1709" s="14">
        <f t="shared" ca="1" si="349"/>
        <v>6169086.6600000001</v>
      </c>
      <c r="U1709" s="14" t="str">
        <f t="shared" ca="1" si="350"/>
        <v>0A3F507E-1A58-32B8-E044-0003BA298018</v>
      </c>
    </row>
    <row r="1710" spans="1:21" s="14" customFormat="1" x14ac:dyDescent="0.25">
      <c r="A1710" s="14">
        <f t="shared" si="338"/>
        <v>1710</v>
      </c>
      <c r="B1710" s="14" t="str">
        <f t="shared" ca="1" si="339"/>
        <v>8D82EDCE-28FD-4787-8052-4894DB220B4E</v>
      </c>
      <c r="C1710" s="14" t="str">
        <f t="shared" ca="1" si="340"/>
        <v>Lerchenborgvej</v>
      </c>
      <c r="D1710" s="14" t="str">
        <f t="shared" ca="1" si="341"/>
        <v>8</v>
      </c>
      <c r="E1710" s="14" t="str">
        <f t="shared" ca="1" si="342"/>
        <v>24gø</v>
      </c>
      <c r="F1710" s="1">
        <f t="shared" ca="1" si="343"/>
        <v>120</v>
      </c>
      <c r="G1710" s="1">
        <f t="shared" ca="1" si="344"/>
        <v>138</v>
      </c>
      <c r="H1710" s="1">
        <f t="shared" ca="1" si="345"/>
        <v>1990</v>
      </c>
      <c r="I1710" s="1" t="str">
        <f ca="1">INDEX(Relationstabel!$C$3:$K$10,MATCH(INDIRECT($A$1&amp;"J"&amp;A1710),Relationstabel!$A$3:$A$10,0),MATCH(IFERROR(VALUE(INDIRECT($A$1&amp;"K"&amp;A1710)),0),Relationstabel!$C$1:$K$1,0))</f>
        <v>Naturgas</v>
      </c>
      <c r="J1710" s="1" t="str">
        <f ca="1">INDEX(Anvendelseskode!B:B,MATCH($F1710,Anvendelseskode!$A:$A,0))</f>
        <v>Fritliggende enfamilieshus (parcelhus)</v>
      </c>
      <c r="K1710" s="1" t="str">
        <f ca="1">INDEX(Anvendelseskode!C:C,MATCH($F1710,Anvendelseskode!$A:$A,0))</f>
        <v>Parcelhuse</v>
      </c>
      <c r="L1710" s="1" t="str">
        <f ca="1">INDEX(Anvendelseskode!D:D,MATCH($F1710,Anvendelseskode!$A:$A,0))</f>
        <v>Private husholdninger</v>
      </c>
      <c r="M1710" s="1" t="str">
        <f ca="1">IFERROR(INDEX(SBi!$2:$2,MATCH(H1710,SBi!$1:$1,1)),SBi!$K$2)</f>
        <v>1979-1998</v>
      </c>
      <c r="N1710" s="1">
        <f ca="1">INDEX(SBi!$C$3:$K$28,MATCH(F1710,SBi!$B$3:$B$28,0),MATCH(M1710,SBi!$C$2:$K$2,0))</f>
        <v>105.4</v>
      </c>
      <c r="O1710" s="16">
        <f t="shared" ca="1" si="346"/>
        <v>14.545200000000001</v>
      </c>
      <c r="P1710" s="16" t="str">
        <f ca="1">IFERROR(INDEX(VpD!$2:$2,MATCH(H1710,VpD!$1:$1,1)),VpD!$I$2)</f>
        <v>1979-1998</v>
      </c>
      <c r="Q1710" s="1">
        <f ca="1">INDEX(VpD!$C$3:$I$27,MATCH(F1710,VpD!$B$3:$B$27,0),MATCH(P1710,VpD!$C$2:$I$2,0))</f>
        <v>90</v>
      </c>
      <c r="R1710" s="16">
        <f t="shared" ca="1" si="347"/>
        <v>12.42</v>
      </c>
      <c r="S1710" s="14">
        <f t="shared" ca="1" si="348"/>
        <v>714215.78</v>
      </c>
      <c r="T1710" s="14">
        <f t="shared" ca="1" si="349"/>
        <v>6168729.5</v>
      </c>
      <c r="U1710" s="14" t="str">
        <f t="shared" ca="1" si="350"/>
        <v>0A3F507E-1C58-32B8-E044-0003BA298018</v>
      </c>
    </row>
    <row r="1711" spans="1:21" s="14" customFormat="1" x14ac:dyDescent="0.25">
      <c r="A1711" s="14">
        <f t="shared" si="338"/>
        <v>1711</v>
      </c>
      <c r="B1711" s="14" t="str">
        <f t="shared" ca="1" si="339"/>
        <v>AABC6CFF-DBFC-48B0-93C7-87458C0095CD</v>
      </c>
      <c r="C1711" s="14" t="str">
        <f t="shared" ca="1" si="340"/>
        <v>Hyttelunden</v>
      </c>
      <c r="D1711" s="14" t="str">
        <f t="shared" ca="1" si="341"/>
        <v>4</v>
      </c>
      <c r="E1711" s="14" t="str">
        <f t="shared" ca="1" si="342"/>
        <v>26i</v>
      </c>
      <c r="F1711" s="1">
        <f t="shared" ca="1" si="343"/>
        <v>120</v>
      </c>
      <c r="G1711" s="1">
        <f t="shared" ca="1" si="344"/>
        <v>201</v>
      </c>
      <c r="H1711" s="1">
        <f t="shared" ca="1" si="345"/>
        <v>1979</v>
      </c>
      <c r="I1711" s="1" t="str">
        <f ca="1">INDEX(Relationstabel!$C$3:$K$10,MATCH(INDIRECT($A$1&amp;"J"&amp;A1711),Relationstabel!$A$3:$A$10,0),MATCH(IFERROR(VALUE(INDIRECT($A$1&amp;"K"&amp;A1711)),0),Relationstabel!$C$1:$K$1,0))</f>
        <v>Olie</v>
      </c>
      <c r="J1711" s="1" t="str">
        <f ca="1">INDEX(Anvendelseskode!B:B,MATCH($F1711,Anvendelseskode!$A:$A,0))</f>
        <v>Fritliggende enfamilieshus (parcelhus)</v>
      </c>
      <c r="K1711" s="1" t="str">
        <f ca="1">INDEX(Anvendelseskode!C:C,MATCH($F1711,Anvendelseskode!$A:$A,0))</f>
        <v>Parcelhuse</v>
      </c>
      <c r="L1711" s="1" t="str">
        <f ca="1">INDEX(Anvendelseskode!D:D,MATCH($F1711,Anvendelseskode!$A:$A,0))</f>
        <v>Private husholdninger</v>
      </c>
      <c r="M1711" s="1" t="str">
        <f ca="1">IFERROR(INDEX(SBi!$2:$2,MATCH(H1711,SBi!$1:$1,1)),SBi!$K$2)</f>
        <v>1979-1998</v>
      </c>
      <c r="N1711" s="1">
        <f ca="1">INDEX(SBi!$C$3:$K$28,MATCH(F1711,SBi!$B$3:$B$28,0),MATCH(M1711,SBi!$C$2:$K$2,0))</f>
        <v>105.4</v>
      </c>
      <c r="O1711" s="16">
        <f t="shared" ca="1" si="346"/>
        <v>21.185400000000001</v>
      </c>
      <c r="P1711" s="16" t="str">
        <f ca="1">IFERROR(INDEX(VpD!$2:$2,MATCH(H1711,VpD!$1:$1,1)),VpD!$I$2)</f>
        <v>1979-1998</v>
      </c>
      <c r="Q1711" s="1">
        <f ca="1">INDEX(VpD!$C$3:$I$27,MATCH(F1711,VpD!$B$3:$B$27,0),MATCH(P1711,VpD!$C$2:$I$2,0))</f>
        <v>90</v>
      </c>
      <c r="R1711" s="16">
        <f t="shared" ca="1" si="347"/>
        <v>18.09</v>
      </c>
      <c r="S1711" s="14">
        <f t="shared" ca="1" si="348"/>
        <v>714176.27</v>
      </c>
      <c r="T1711" s="14">
        <f t="shared" ca="1" si="349"/>
        <v>6169004.3499999996</v>
      </c>
      <c r="U1711" s="14" t="str">
        <f t="shared" ca="1" si="350"/>
        <v>0A3F507E-1A65-32B8-E044-0003BA298018</v>
      </c>
    </row>
    <row r="1712" spans="1:21" s="14" customFormat="1" x14ac:dyDescent="0.25">
      <c r="A1712" s="14">
        <f t="shared" si="338"/>
        <v>1712</v>
      </c>
      <c r="B1712" s="14" t="str">
        <f t="shared" ca="1" si="339"/>
        <v>CA3E8C4C-16C6-4892-8399-7610D62CB1C7</v>
      </c>
      <c r="C1712" s="14" t="str">
        <f t="shared" ca="1" si="340"/>
        <v>Egernbo</v>
      </c>
      <c r="D1712" s="14" t="str">
        <f t="shared" ca="1" si="341"/>
        <v>14</v>
      </c>
      <c r="E1712" s="14" t="str">
        <f t="shared" ca="1" si="342"/>
        <v>6ql</v>
      </c>
      <c r="F1712" s="1">
        <f t="shared" ca="1" si="343"/>
        <v>130</v>
      </c>
      <c r="G1712" s="1">
        <f t="shared" ca="1" si="344"/>
        <v>102</v>
      </c>
      <c r="H1712" s="1">
        <f t="shared" ca="1" si="345"/>
        <v>1977</v>
      </c>
      <c r="I1712" s="1" t="str">
        <f ca="1">INDEX(Relationstabel!$C$3:$K$10,MATCH(INDIRECT($A$1&amp;"J"&amp;A1712),Relationstabel!$A$3:$A$10,0),MATCH(IFERROR(VALUE(INDIRECT($A$1&amp;"K"&amp;A1712)),0),Relationstabel!$C$1:$K$1,0))</f>
        <v>Fjernvarme/ Blokvarme</v>
      </c>
      <c r="J1712" s="1" t="str">
        <f ca="1">INDEX(Anvendelseskode!B:B,MATCH($F1712,Anvendelseskode!$A:$A,0))</f>
        <v>Række-, kæde-, dobbelthus (lodret adskillelse mellem enhederne)</v>
      </c>
      <c r="K1712" s="1" t="str">
        <f ca="1">INDEX(Anvendelseskode!C:C,MATCH($F1712,Anvendelseskode!$A:$A,0))</f>
        <v>Række-, kæde og dobbelthuse</v>
      </c>
      <c r="L1712" s="1" t="str">
        <f ca="1">INDEX(Anvendelseskode!D:D,MATCH($F1712,Anvendelseskode!$A:$A,0))</f>
        <v>Private husholdninger</v>
      </c>
      <c r="M1712" s="1" t="str">
        <f ca="1">IFERROR(INDEX(SBi!$2:$2,MATCH(H1712,SBi!$1:$1,1)),SBi!$K$2)</f>
        <v>1973-1978</v>
      </c>
      <c r="N1712" s="1">
        <f ca="1">INDEX(SBi!$C$3:$K$28,MATCH(F1712,SBi!$B$3:$B$28,0),MATCH(M1712,SBi!$C$2:$K$2,0))</f>
        <v>112.6</v>
      </c>
      <c r="O1712" s="16">
        <f t="shared" ca="1" si="346"/>
        <v>11.485199999999999</v>
      </c>
      <c r="P1712" s="16" t="str">
        <f ca="1">IFERROR(INDEX(VpD!$2:$2,MATCH(H1712,VpD!$1:$1,1)),VpD!$I$2)</f>
        <v>1973-1978</v>
      </c>
      <c r="Q1712" s="1">
        <f ca="1">INDEX(VpD!$C$3:$I$27,MATCH(F1712,VpD!$B$3:$B$27,0),MATCH(P1712,VpD!$C$2:$I$2,0))</f>
        <v>98</v>
      </c>
      <c r="R1712" s="16">
        <f t="shared" ca="1" si="347"/>
        <v>9.9960000000000004</v>
      </c>
      <c r="S1712" s="14">
        <f t="shared" ca="1" si="348"/>
        <v>713635.11</v>
      </c>
      <c r="T1712" s="14">
        <f t="shared" ca="1" si="349"/>
        <v>6169493.04</v>
      </c>
      <c r="U1712" s="14" t="str">
        <f t="shared" ca="1" si="350"/>
        <v>0A3F507E-1667-32B8-E044-0003BA298018</v>
      </c>
    </row>
    <row r="1713" spans="1:21" s="14" customFormat="1" x14ac:dyDescent="0.25">
      <c r="A1713" s="14">
        <f t="shared" si="338"/>
        <v>1713</v>
      </c>
      <c r="B1713" s="14" t="str">
        <f t="shared" ca="1" si="339"/>
        <v>5502B8E1-358B-4E3F-BF58-B2146081155A</v>
      </c>
      <c r="C1713" s="14" t="str">
        <f t="shared" ca="1" si="340"/>
        <v>Hyrdeengen</v>
      </c>
      <c r="D1713" s="14" t="str">
        <f t="shared" ca="1" si="341"/>
        <v>45</v>
      </c>
      <c r="E1713" s="14" t="str">
        <f t="shared" ca="1" si="342"/>
        <v>16eb</v>
      </c>
      <c r="F1713" s="1">
        <f t="shared" ca="1" si="343"/>
        <v>130</v>
      </c>
      <c r="G1713" s="1">
        <f t="shared" ca="1" si="344"/>
        <v>129</v>
      </c>
      <c r="H1713" s="1">
        <f t="shared" ca="1" si="345"/>
        <v>1978</v>
      </c>
      <c r="I1713" s="1" t="str">
        <f ca="1">INDEX(Relationstabel!$C$3:$K$10,MATCH(INDIRECT($A$1&amp;"J"&amp;A1713),Relationstabel!$A$3:$A$10,0),MATCH(IFERROR(VALUE(INDIRECT($A$1&amp;"K"&amp;A1713)),0),Relationstabel!$C$1:$K$1,0))</f>
        <v>Fjernvarme/ Blokvarme</v>
      </c>
      <c r="J1713" s="1" t="str">
        <f ca="1">INDEX(Anvendelseskode!B:B,MATCH($F1713,Anvendelseskode!$A:$A,0))</f>
        <v>Række-, kæde-, dobbelthus (lodret adskillelse mellem enhederne)</v>
      </c>
      <c r="K1713" s="1" t="str">
        <f ca="1">INDEX(Anvendelseskode!C:C,MATCH($F1713,Anvendelseskode!$A:$A,0))</f>
        <v>Række-, kæde og dobbelthuse</v>
      </c>
      <c r="L1713" s="1" t="str">
        <f ca="1">INDEX(Anvendelseskode!D:D,MATCH($F1713,Anvendelseskode!$A:$A,0))</f>
        <v>Private husholdninger</v>
      </c>
      <c r="M1713" s="1" t="str">
        <f ca="1">IFERROR(INDEX(SBi!$2:$2,MATCH(H1713,SBi!$1:$1,1)),SBi!$K$2)</f>
        <v>1973-1978</v>
      </c>
      <c r="N1713" s="1">
        <f ca="1">INDEX(SBi!$C$3:$K$28,MATCH(F1713,SBi!$B$3:$B$28,0),MATCH(M1713,SBi!$C$2:$K$2,0))</f>
        <v>112.6</v>
      </c>
      <c r="O1713" s="16">
        <f t="shared" ca="1" si="346"/>
        <v>14.525399999999999</v>
      </c>
      <c r="P1713" s="16" t="str">
        <f ca="1">IFERROR(INDEX(VpD!$2:$2,MATCH(H1713,VpD!$1:$1,1)),VpD!$I$2)</f>
        <v>1973-1978</v>
      </c>
      <c r="Q1713" s="1">
        <f ca="1">INDEX(VpD!$C$3:$I$27,MATCH(F1713,VpD!$B$3:$B$27,0),MATCH(P1713,VpD!$C$2:$I$2,0))</f>
        <v>98</v>
      </c>
      <c r="R1713" s="16">
        <f t="shared" ca="1" si="347"/>
        <v>12.641999999999999</v>
      </c>
      <c r="S1713" s="14">
        <f t="shared" ca="1" si="348"/>
        <v>711868.38</v>
      </c>
      <c r="T1713" s="14">
        <f t="shared" ca="1" si="349"/>
        <v>6172544.1799999997</v>
      </c>
      <c r="U1713" s="14" t="str">
        <f t="shared" ca="1" si="350"/>
        <v>0A3F507E-1967-32B8-E044-0003BA298018</v>
      </c>
    </row>
    <row r="1714" spans="1:21" s="14" customFormat="1" x14ac:dyDescent="0.25">
      <c r="A1714" s="14">
        <f t="shared" si="338"/>
        <v>1714</v>
      </c>
      <c r="B1714" s="14" t="str">
        <f t="shared" ca="1" si="339"/>
        <v>EFD54AD4-D360-4B01-9D9B-0B1F45E2A563</v>
      </c>
      <c r="C1714" s="14" t="str">
        <f t="shared" ca="1" si="340"/>
        <v>Hyttelunden</v>
      </c>
      <c r="D1714" s="14" t="str">
        <f t="shared" ca="1" si="341"/>
        <v>6</v>
      </c>
      <c r="E1714" s="14" t="str">
        <f t="shared" ca="1" si="342"/>
        <v>26k</v>
      </c>
      <c r="F1714" s="1">
        <f t="shared" ca="1" si="343"/>
        <v>120</v>
      </c>
      <c r="G1714" s="1">
        <f t="shared" ca="1" si="344"/>
        <v>159</v>
      </c>
      <c r="H1714" s="1">
        <f t="shared" ca="1" si="345"/>
        <v>2012</v>
      </c>
      <c r="I1714" s="1" t="str">
        <f ca="1">INDEX(Relationstabel!$C$3:$K$10,MATCH(INDIRECT($A$1&amp;"J"&amp;A1714),Relationstabel!$A$3:$A$10,0),MATCH(IFERROR(VALUE(INDIRECT($A$1&amp;"K"&amp;A1714)),0),Relationstabel!$C$1:$K$1,0))</f>
        <v>Naturgas</v>
      </c>
      <c r="J1714" s="1" t="str">
        <f ca="1">INDEX(Anvendelseskode!B:B,MATCH($F1714,Anvendelseskode!$A:$A,0))</f>
        <v>Fritliggende enfamilieshus (parcelhus)</v>
      </c>
      <c r="K1714" s="1" t="str">
        <f ca="1">INDEX(Anvendelseskode!C:C,MATCH($F1714,Anvendelseskode!$A:$A,0))</f>
        <v>Parcelhuse</v>
      </c>
      <c r="L1714" s="1" t="str">
        <f ca="1">INDEX(Anvendelseskode!D:D,MATCH($F1714,Anvendelseskode!$A:$A,0))</f>
        <v>Private husholdninger</v>
      </c>
      <c r="M1714" s="1" t="str">
        <f ca="1">IFERROR(INDEX(SBi!$2:$2,MATCH(H1714,SBi!$1:$1,1)),SBi!$K$2)</f>
        <v>Efter 2006</v>
      </c>
      <c r="N1714" s="1">
        <f ca="1">INDEX(SBi!$C$3:$K$28,MATCH(F1714,SBi!$B$3:$B$28,0),MATCH(M1714,SBi!$C$2:$K$2,0))</f>
        <v>67.3</v>
      </c>
      <c r="O1714" s="16">
        <f t="shared" ca="1" si="346"/>
        <v>10.700699999999999</v>
      </c>
      <c r="P1714" s="16" t="str">
        <f ca="1">IFERROR(INDEX(VpD!$2:$2,MATCH(H1714,VpD!$1:$1,1)),VpD!$I$2)</f>
        <v>&gt;1998</v>
      </c>
      <c r="Q1714" s="1">
        <f ca="1">INDEX(VpD!$C$3:$I$27,MATCH(F1714,VpD!$B$3:$B$27,0),MATCH(P1714,VpD!$C$2:$I$2,0))</f>
        <v>72</v>
      </c>
      <c r="R1714" s="16">
        <f t="shared" ca="1" si="347"/>
        <v>11.448</v>
      </c>
      <c r="S1714" s="14">
        <f t="shared" ca="1" si="348"/>
        <v>714173.58</v>
      </c>
      <c r="T1714" s="14">
        <f t="shared" ca="1" si="349"/>
        <v>6169027.6900000004</v>
      </c>
      <c r="U1714" s="14" t="str">
        <f t="shared" ca="1" si="350"/>
        <v>0A3F507E-1A67-32B8-E044-0003BA298018</v>
      </c>
    </row>
    <row r="1715" spans="1:21" s="14" customFormat="1" x14ac:dyDescent="0.25">
      <c r="A1715" s="14">
        <f t="shared" si="338"/>
        <v>1715</v>
      </c>
      <c r="B1715" s="14" t="str">
        <f t="shared" ca="1" si="339"/>
        <v>69ED6A51-165B-4897-8B49-DB246C080897</v>
      </c>
      <c r="C1715" s="14" t="str">
        <f t="shared" ca="1" si="340"/>
        <v>Liljeparken</v>
      </c>
      <c r="D1715" s="14" t="str">
        <f t="shared" ca="1" si="341"/>
        <v>9</v>
      </c>
      <c r="E1715" s="14" t="str">
        <f t="shared" ca="1" si="342"/>
        <v>27g</v>
      </c>
      <c r="F1715" s="1">
        <f t="shared" ca="1" si="343"/>
        <v>140</v>
      </c>
      <c r="G1715" s="1">
        <f t="shared" ca="1" si="344"/>
        <v>650</v>
      </c>
      <c r="H1715" s="1">
        <f t="shared" ca="1" si="345"/>
        <v>1992</v>
      </c>
      <c r="I1715" s="1" t="str">
        <f ca="1">INDEX(Relationstabel!$C$3:$K$10,MATCH(INDIRECT($A$1&amp;"J"&amp;A1715),Relationstabel!$A$3:$A$10,0),MATCH(IFERROR(VALUE(INDIRECT($A$1&amp;"K"&amp;A1715)),0),Relationstabel!$C$1:$K$1,0))</f>
        <v>Fjernvarme/ Blokvarme</v>
      </c>
      <c r="J1715" s="1" t="str">
        <f ca="1">INDEX(Anvendelseskode!B:B,MATCH($F1715,Anvendelseskode!$A:$A,0))</f>
        <v>Etageboligbebyggelse</v>
      </c>
      <c r="K1715" s="1" t="str">
        <f ca="1">INDEX(Anvendelseskode!C:C,MATCH($F1715,Anvendelseskode!$A:$A,0))</f>
        <v>Etageboligbebyggelse</v>
      </c>
      <c r="L1715" s="1" t="str">
        <f ca="1">INDEX(Anvendelseskode!D:D,MATCH($F1715,Anvendelseskode!$A:$A,0))</f>
        <v>Private husholdninger</v>
      </c>
      <c r="M1715" s="1" t="str">
        <f ca="1">IFERROR(INDEX(SBi!$2:$2,MATCH(H1715,SBi!$1:$1,1)),SBi!$K$2)</f>
        <v>1979-1998</v>
      </c>
      <c r="N1715" s="1">
        <f ca="1">INDEX(SBi!$C$3:$K$28,MATCH(F1715,SBi!$B$3:$B$28,0),MATCH(M1715,SBi!$C$2:$K$2,0))</f>
        <v>108.5</v>
      </c>
      <c r="O1715" s="16">
        <f t="shared" ca="1" si="346"/>
        <v>70.525000000000006</v>
      </c>
      <c r="P1715" s="16" t="str">
        <f ca="1">IFERROR(INDEX(VpD!$2:$2,MATCH(H1715,VpD!$1:$1,1)),VpD!$I$2)</f>
        <v>1979-1998</v>
      </c>
      <c r="Q1715" s="1">
        <f ca="1">INDEX(VpD!$C$3:$I$27,MATCH(F1715,VpD!$B$3:$B$27,0),MATCH(P1715,VpD!$C$2:$I$2,0))</f>
        <v>80</v>
      </c>
      <c r="R1715" s="16">
        <f t="shared" ca="1" si="347"/>
        <v>52</v>
      </c>
      <c r="S1715" s="14">
        <f t="shared" ca="1" si="348"/>
        <v>711584.59</v>
      </c>
      <c r="T1715" s="14">
        <f t="shared" ca="1" si="349"/>
        <v>6172588.2599999998</v>
      </c>
      <c r="U1715" s="14" t="str">
        <f t="shared" ca="1" si="350"/>
        <v>0A3F507E-1C67-32B8-E044-0003BA298018</v>
      </c>
    </row>
    <row r="1716" spans="1:21" s="14" customFormat="1" x14ac:dyDescent="0.25">
      <c r="A1716" s="14">
        <f t="shared" si="338"/>
        <v>1716</v>
      </c>
      <c r="B1716" s="14" t="str">
        <f t="shared" ca="1" si="339"/>
        <v>53CC29F5-14A4-452D-91D2-CE28042939D1</v>
      </c>
      <c r="C1716" s="14" t="str">
        <f t="shared" ca="1" si="340"/>
        <v>Bjørnebo</v>
      </c>
      <c r="D1716" s="14" t="str">
        <f t="shared" ca="1" si="341"/>
        <v>32</v>
      </c>
      <c r="E1716" s="14" t="str">
        <f t="shared" ca="1" si="342"/>
        <v>6oi</v>
      </c>
      <c r="F1716" s="1">
        <f t="shared" ca="1" si="343"/>
        <v>130</v>
      </c>
      <c r="G1716" s="1">
        <f t="shared" ca="1" si="344"/>
        <v>102</v>
      </c>
      <c r="H1716" s="1">
        <f t="shared" ca="1" si="345"/>
        <v>1977</v>
      </c>
      <c r="I1716" s="1" t="str">
        <f ca="1">INDEX(Relationstabel!$C$3:$K$10,MATCH(INDIRECT($A$1&amp;"J"&amp;A1716),Relationstabel!$A$3:$A$10,0),MATCH(IFERROR(VALUE(INDIRECT($A$1&amp;"K"&amp;A1716)),0),Relationstabel!$C$1:$K$1,0))</f>
        <v>Fjernvarme/ Blokvarme</v>
      </c>
      <c r="J1716" s="1" t="str">
        <f ca="1">INDEX(Anvendelseskode!B:B,MATCH($F1716,Anvendelseskode!$A:$A,0))</f>
        <v>Række-, kæde-, dobbelthus (lodret adskillelse mellem enhederne)</v>
      </c>
      <c r="K1716" s="1" t="str">
        <f ca="1">INDEX(Anvendelseskode!C:C,MATCH($F1716,Anvendelseskode!$A:$A,0))</f>
        <v>Række-, kæde og dobbelthuse</v>
      </c>
      <c r="L1716" s="1" t="str">
        <f ca="1">INDEX(Anvendelseskode!D:D,MATCH($F1716,Anvendelseskode!$A:$A,0))</f>
        <v>Private husholdninger</v>
      </c>
      <c r="M1716" s="1" t="str">
        <f ca="1">IFERROR(INDEX(SBi!$2:$2,MATCH(H1716,SBi!$1:$1,1)),SBi!$K$2)</f>
        <v>1973-1978</v>
      </c>
      <c r="N1716" s="1">
        <f ca="1">INDEX(SBi!$C$3:$K$28,MATCH(F1716,SBi!$B$3:$B$28,0),MATCH(M1716,SBi!$C$2:$K$2,0))</f>
        <v>112.6</v>
      </c>
      <c r="O1716" s="16">
        <f t="shared" ca="1" si="346"/>
        <v>11.485199999999999</v>
      </c>
      <c r="P1716" s="16" t="str">
        <f ca="1">IFERROR(INDEX(VpD!$2:$2,MATCH(H1716,VpD!$1:$1,1)),VpD!$I$2)</f>
        <v>1973-1978</v>
      </c>
      <c r="Q1716" s="1">
        <f ca="1">INDEX(VpD!$C$3:$I$27,MATCH(F1716,VpD!$B$3:$B$27,0),MATCH(P1716,VpD!$C$2:$I$2,0))</f>
        <v>98</v>
      </c>
      <c r="R1716" s="16">
        <f t="shared" ca="1" si="347"/>
        <v>9.9960000000000004</v>
      </c>
      <c r="S1716" s="14">
        <f t="shared" ca="1" si="348"/>
        <v>713528.49</v>
      </c>
      <c r="T1716" s="14">
        <f t="shared" ca="1" si="349"/>
        <v>6169536.54</v>
      </c>
      <c r="U1716" s="14" t="str">
        <f t="shared" ca="1" si="350"/>
        <v>0A3F507E-1557-32B8-E044-0003BA298018</v>
      </c>
    </row>
    <row r="1717" spans="1:21" s="14" customFormat="1" x14ac:dyDescent="0.25">
      <c r="A1717" s="14">
        <f t="shared" si="338"/>
        <v>1717</v>
      </c>
      <c r="B1717" s="14" t="str">
        <f t="shared" ca="1" si="339"/>
        <v>0198BE22-77D9-4977-9E87-AE07C9050F91</v>
      </c>
      <c r="C1717" s="14" t="str">
        <f t="shared" ca="1" si="340"/>
        <v>Hyrdeengen</v>
      </c>
      <c r="D1717" s="14" t="str">
        <f t="shared" ca="1" si="341"/>
        <v>47</v>
      </c>
      <c r="E1717" s="14" t="str">
        <f t="shared" ca="1" si="342"/>
        <v>16ea</v>
      </c>
      <c r="F1717" s="1">
        <f t="shared" ca="1" si="343"/>
        <v>130</v>
      </c>
      <c r="G1717" s="1">
        <f t="shared" ca="1" si="344"/>
        <v>101</v>
      </c>
      <c r="H1717" s="1">
        <f t="shared" ca="1" si="345"/>
        <v>1978</v>
      </c>
      <c r="I1717" s="1" t="str">
        <f ca="1">INDEX(Relationstabel!$C$3:$K$10,MATCH(INDIRECT($A$1&amp;"J"&amp;A1717),Relationstabel!$A$3:$A$10,0),MATCH(IFERROR(VALUE(INDIRECT($A$1&amp;"K"&amp;A1717)),0),Relationstabel!$C$1:$K$1,0))</f>
        <v>Fjernvarme/ Blokvarme</v>
      </c>
      <c r="J1717" s="1" t="str">
        <f ca="1">INDEX(Anvendelseskode!B:B,MATCH($F1717,Anvendelseskode!$A:$A,0))</f>
        <v>Række-, kæde-, dobbelthus (lodret adskillelse mellem enhederne)</v>
      </c>
      <c r="K1717" s="1" t="str">
        <f ca="1">INDEX(Anvendelseskode!C:C,MATCH($F1717,Anvendelseskode!$A:$A,0))</f>
        <v>Række-, kæde og dobbelthuse</v>
      </c>
      <c r="L1717" s="1" t="str">
        <f ca="1">INDEX(Anvendelseskode!D:D,MATCH($F1717,Anvendelseskode!$A:$A,0))</f>
        <v>Private husholdninger</v>
      </c>
      <c r="M1717" s="1" t="str">
        <f ca="1">IFERROR(INDEX(SBi!$2:$2,MATCH(H1717,SBi!$1:$1,1)),SBi!$K$2)</f>
        <v>1973-1978</v>
      </c>
      <c r="N1717" s="1">
        <f ca="1">INDEX(SBi!$C$3:$K$28,MATCH(F1717,SBi!$B$3:$B$28,0),MATCH(M1717,SBi!$C$2:$K$2,0))</f>
        <v>112.6</v>
      </c>
      <c r="O1717" s="16">
        <f t="shared" ca="1" si="346"/>
        <v>11.372599999999998</v>
      </c>
      <c r="P1717" s="16" t="str">
        <f ca="1">IFERROR(INDEX(VpD!$2:$2,MATCH(H1717,VpD!$1:$1,1)),VpD!$I$2)</f>
        <v>1973-1978</v>
      </c>
      <c r="Q1717" s="1">
        <f ca="1">INDEX(VpD!$C$3:$I$27,MATCH(F1717,VpD!$B$3:$B$27,0),MATCH(P1717,VpD!$C$2:$I$2,0))</f>
        <v>98</v>
      </c>
      <c r="R1717" s="16">
        <f t="shared" ca="1" si="347"/>
        <v>9.8979999999999997</v>
      </c>
      <c r="S1717" s="14">
        <f t="shared" ca="1" si="348"/>
        <v>711854.83</v>
      </c>
      <c r="T1717" s="14">
        <f t="shared" ca="1" si="349"/>
        <v>6172540.6299999999</v>
      </c>
      <c r="U1717" s="14" t="str">
        <f t="shared" ca="1" si="350"/>
        <v>0A3F507E-1968-32B8-E044-0003BA298018</v>
      </c>
    </row>
    <row r="1718" spans="1:21" s="14" customFormat="1" x14ac:dyDescent="0.25">
      <c r="A1718" s="14">
        <f t="shared" si="338"/>
        <v>1718</v>
      </c>
      <c r="B1718" s="14" t="str">
        <f t="shared" ca="1" si="339"/>
        <v>3153F089-B3CE-46FE-AA98-390586098C4C</v>
      </c>
      <c r="C1718" s="14" t="str">
        <f t="shared" ca="1" si="340"/>
        <v>Hyttelunden</v>
      </c>
      <c r="D1718" s="14" t="str">
        <f t="shared" ca="1" si="341"/>
        <v>7</v>
      </c>
      <c r="E1718" s="14" t="str">
        <f t="shared" ca="1" si="342"/>
        <v>26t</v>
      </c>
      <c r="F1718" s="1">
        <f t="shared" ca="1" si="343"/>
        <v>120</v>
      </c>
      <c r="G1718" s="1">
        <f t="shared" ca="1" si="344"/>
        <v>156</v>
      </c>
      <c r="H1718" s="1">
        <f t="shared" ca="1" si="345"/>
        <v>1977</v>
      </c>
      <c r="I1718" s="1" t="str">
        <f ca="1">INDEX(Relationstabel!$C$3:$K$10,MATCH(INDIRECT($A$1&amp;"J"&amp;A1718),Relationstabel!$A$3:$A$10,0),MATCH(IFERROR(VALUE(INDIRECT($A$1&amp;"K"&amp;A1718)),0),Relationstabel!$C$1:$K$1,0))</f>
        <v>Naturgas</v>
      </c>
      <c r="J1718" s="1" t="str">
        <f ca="1">INDEX(Anvendelseskode!B:B,MATCH($F1718,Anvendelseskode!$A:$A,0))</f>
        <v>Fritliggende enfamilieshus (parcelhus)</v>
      </c>
      <c r="K1718" s="1" t="str">
        <f ca="1">INDEX(Anvendelseskode!C:C,MATCH($F1718,Anvendelseskode!$A:$A,0))</f>
        <v>Parcelhuse</v>
      </c>
      <c r="L1718" s="1" t="str">
        <f ca="1">INDEX(Anvendelseskode!D:D,MATCH($F1718,Anvendelseskode!$A:$A,0))</f>
        <v>Private husholdninger</v>
      </c>
      <c r="M1718" s="1" t="str">
        <f ca="1">IFERROR(INDEX(SBi!$2:$2,MATCH(H1718,SBi!$1:$1,1)),SBi!$K$2)</f>
        <v>1973-1978</v>
      </c>
      <c r="N1718" s="1">
        <f ca="1">INDEX(SBi!$C$3:$K$28,MATCH(F1718,SBi!$B$3:$B$28,0),MATCH(M1718,SBi!$C$2:$K$2,0))</f>
        <v>119.8</v>
      </c>
      <c r="O1718" s="16">
        <f t="shared" ca="1" si="346"/>
        <v>18.688800000000001</v>
      </c>
      <c r="P1718" s="16" t="str">
        <f ca="1">IFERROR(INDEX(VpD!$2:$2,MATCH(H1718,VpD!$1:$1,1)),VpD!$I$2)</f>
        <v>1973-1978</v>
      </c>
      <c r="Q1718" s="1">
        <f ca="1">INDEX(VpD!$C$3:$I$27,MATCH(F1718,VpD!$B$3:$B$27,0),MATCH(P1718,VpD!$C$2:$I$2,0))</f>
        <v>117</v>
      </c>
      <c r="R1718" s="16">
        <f t="shared" ca="1" si="347"/>
        <v>18.251999999999999</v>
      </c>
      <c r="S1718" s="14">
        <f t="shared" ca="1" si="348"/>
        <v>714135.34</v>
      </c>
      <c r="T1718" s="14">
        <f t="shared" ca="1" si="349"/>
        <v>6169021.6100000003</v>
      </c>
      <c r="U1718" s="14" t="str">
        <f t="shared" ca="1" si="350"/>
        <v>0A3F507E-1A68-32B8-E044-0003BA298018</v>
      </c>
    </row>
    <row r="1719" spans="1:21" s="14" customFormat="1" x14ac:dyDescent="0.25">
      <c r="A1719" s="14">
        <f t="shared" si="338"/>
        <v>1719</v>
      </c>
      <c r="B1719" s="14" t="str">
        <f t="shared" ca="1" si="339"/>
        <v>C0B4AFBF-ADAF-4F3D-987C-3191E1B598DA</v>
      </c>
      <c r="C1719" s="14" t="str">
        <f t="shared" ca="1" si="340"/>
        <v>Hyrdeengen</v>
      </c>
      <c r="D1719" s="14" t="str">
        <f t="shared" ca="1" si="341"/>
        <v>61</v>
      </c>
      <c r="E1719" s="14" t="str">
        <f t="shared" ca="1" si="342"/>
        <v>16du</v>
      </c>
      <c r="F1719" s="1">
        <f t="shared" ca="1" si="343"/>
        <v>130</v>
      </c>
      <c r="G1719" s="1">
        <f t="shared" ca="1" si="344"/>
        <v>131</v>
      </c>
      <c r="H1719" s="1">
        <f t="shared" ca="1" si="345"/>
        <v>1977</v>
      </c>
      <c r="I1719" s="1" t="str">
        <f ca="1">INDEX(Relationstabel!$C$3:$K$10,MATCH(INDIRECT($A$1&amp;"J"&amp;A1719),Relationstabel!$A$3:$A$10,0),MATCH(IFERROR(VALUE(INDIRECT($A$1&amp;"K"&amp;A1719)),0),Relationstabel!$C$1:$K$1,0))</f>
        <v>Elvarme</v>
      </c>
      <c r="J1719" s="1" t="str">
        <f ca="1">INDEX(Anvendelseskode!B:B,MATCH($F1719,Anvendelseskode!$A:$A,0))</f>
        <v>Række-, kæde-, dobbelthus (lodret adskillelse mellem enhederne)</v>
      </c>
      <c r="K1719" s="1" t="str">
        <f ca="1">INDEX(Anvendelseskode!C:C,MATCH($F1719,Anvendelseskode!$A:$A,0))</f>
        <v>Række-, kæde og dobbelthuse</v>
      </c>
      <c r="L1719" s="1" t="str">
        <f ca="1">INDEX(Anvendelseskode!D:D,MATCH($F1719,Anvendelseskode!$A:$A,0))</f>
        <v>Private husholdninger</v>
      </c>
      <c r="M1719" s="1" t="str">
        <f ca="1">IFERROR(INDEX(SBi!$2:$2,MATCH(H1719,SBi!$1:$1,1)),SBi!$K$2)</f>
        <v>1973-1978</v>
      </c>
      <c r="N1719" s="1">
        <f ca="1">INDEX(SBi!$C$3:$K$28,MATCH(F1719,SBi!$B$3:$B$28,0),MATCH(M1719,SBi!$C$2:$K$2,0))</f>
        <v>112.6</v>
      </c>
      <c r="O1719" s="16">
        <f t="shared" ca="1" si="346"/>
        <v>14.750599999999999</v>
      </c>
      <c r="P1719" s="16" t="str">
        <f ca="1">IFERROR(INDEX(VpD!$2:$2,MATCH(H1719,VpD!$1:$1,1)),VpD!$I$2)</f>
        <v>1973-1978</v>
      </c>
      <c r="Q1719" s="1">
        <f ca="1">INDEX(VpD!$C$3:$I$27,MATCH(F1719,VpD!$B$3:$B$27,0),MATCH(P1719,VpD!$C$2:$I$2,0))</f>
        <v>98</v>
      </c>
      <c r="R1719" s="16">
        <f t="shared" ca="1" si="347"/>
        <v>12.837999999999999</v>
      </c>
      <c r="S1719" s="14">
        <f t="shared" ca="1" si="348"/>
        <v>711834.86</v>
      </c>
      <c r="T1719" s="14">
        <f t="shared" ca="1" si="349"/>
        <v>6172501.5800000001</v>
      </c>
      <c r="U1719" s="14" t="str">
        <f t="shared" ca="1" si="350"/>
        <v>0A3F507E-1970-32B8-E044-0003BA298018</v>
      </c>
    </row>
    <row r="1720" spans="1:21" s="14" customFormat="1" x14ac:dyDescent="0.25">
      <c r="A1720" s="14">
        <f t="shared" si="338"/>
        <v>1720</v>
      </c>
      <c r="B1720" s="14" t="str">
        <f t="shared" ca="1" si="339"/>
        <v>A58CF9A8-70E8-4E41-BF65-C32E265CC5E0</v>
      </c>
      <c r="C1720" s="14" t="str">
        <f t="shared" ca="1" si="340"/>
        <v>Hyttelunden</v>
      </c>
      <c r="D1720" s="14" t="str">
        <f t="shared" ca="1" si="341"/>
        <v>16</v>
      </c>
      <c r="E1720" s="14" t="str">
        <f t="shared" ca="1" si="342"/>
        <v>26p</v>
      </c>
      <c r="F1720" s="1">
        <f t="shared" ca="1" si="343"/>
        <v>120</v>
      </c>
      <c r="G1720" s="1">
        <f t="shared" ca="1" si="344"/>
        <v>149</v>
      </c>
      <c r="H1720" s="1">
        <f t="shared" ca="1" si="345"/>
        <v>1989</v>
      </c>
      <c r="I1720" s="1" t="str">
        <f ca="1">INDEX(Relationstabel!$C$3:$K$10,MATCH(INDIRECT($A$1&amp;"J"&amp;A1720),Relationstabel!$A$3:$A$10,0),MATCH(IFERROR(VALUE(INDIRECT($A$1&amp;"K"&amp;A1720)),0),Relationstabel!$C$1:$K$1,0))</f>
        <v>Olie</v>
      </c>
      <c r="J1720" s="1" t="str">
        <f ca="1">INDEX(Anvendelseskode!B:B,MATCH($F1720,Anvendelseskode!$A:$A,0))</f>
        <v>Fritliggende enfamilieshus (parcelhus)</v>
      </c>
      <c r="K1720" s="1" t="str">
        <f ca="1">INDEX(Anvendelseskode!C:C,MATCH($F1720,Anvendelseskode!$A:$A,0))</f>
        <v>Parcelhuse</v>
      </c>
      <c r="L1720" s="1" t="str">
        <f ca="1">INDEX(Anvendelseskode!D:D,MATCH($F1720,Anvendelseskode!$A:$A,0))</f>
        <v>Private husholdninger</v>
      </c>
      <c r="M1720" s="1" t="str">
        <f ca="1">IFERROR(INDEX(SBi!$2:$2,MATCH(H1720,SBi!$1:$1,1)),SBi!$K$2)</f>
        <v>1979-1998</v>
      </c>
      <c r="N1720" s="1">
        <f ca="1">INDEX(SBi!$C$3:$K$28,MATCH(F1720,SBi!$B$3:$B$28,0),MATCH(M1720,SBi!$C$2:$K$2,0))</f>
        <v>105.4</v>
      </c>
      <c r="O1720" s="16">
        <f t="shared" ca="1" si="346"/>
        <v>15.704600000000001</v>
      </c>
      <c r="P1720" s="16" t="str">
        <f ca="1">IFERROR(INDEX(VpD!$2:$2,MATCH(H1720,VpD!$1:$1,1)),VpD!$I$2)</f>
        <v>1979-1998</v>
      </c>
      <c r="Q1720" s="1">
        <f ca="1">INDEX(VpD!$C$3:$I$27,MATCH(F1720,VpD!$B$3:$B$27,0),MATCH(P1720,VpD!$C$2:$I$2,0))</f>
        <v>90</v>
      </c>
      <c r="R1720" s="16">
        <f t="shared" ca="1" si="347"/>
        <v>13.41</v>
      </c>
      <c r="S1720" s="14">
        <f t="shared" ca="1" si="348"/>
        <v>714116.24</v>
      </c>
      <c r="T1720" s="14">
        <f t="shared" ca="1" si="349"/>
        <v>6169086.8300000001</v>
      </c>
      <c r="U1720" s="14" t="str">
        <f t="shared" ca="1" si="350"/>
        <v>0A3F507E-1A70-32B8-E044-0003BA298018</v>
      </c>
    </row>
    <row r="1721" spans="1:21" s="14" customFormat="1" x14ac:dyDescent="0.25">
      <c r="A1721" s="14">
        <f t="shared" si="338"/>
        <v>1721</v>
      </c>
      <c r="B1721" s="14" t="str">
        <f t="shared" ca="1" si="339"/>
        <v>E793109D-2A26-48A8-A557-9290FDE23E50</v>
      </c>
      <c r="C1721" s="14" t="str">
        <f t="shared" ca="1" si="340"/>
        <v>Spættebo</v>
      </c>
      <c r="D1721" s="14" t="str">
        <f t="shared" ca="1" si="341"/>
        <v>9</v>
      </c>
      <c r="E1721" s="14" t="str">
        <f t="shared" ca="1" si="342"/>
        <v>6uv</v>
      </c>
      <c r="F1721" s="1">
        <f t="shared" ca="1" si="343"/>
        <v>130</v>
      </c>
      <c r="G1721" s="1">
        <f t="shared" ca="1" si="344"/>
        <v>109</v>
      </c>
      <c r="H1721" s="1">
        <f t="shared" ca="1" si="345"/>
        <v>1978</v>
      </c>
      <c r="I1721" s="1" t="str">
        <f ca="1">INDEX(Relationstabel!$C$3:$K$10,MATCH(INDIRECT($A$1&amp;"J"&amp;A1721),Relationstabel!$A$3:$A$10,0),MATCH(IFERROR(VALUE(INDIRECT($A$1&amp;"K"&amp;A1721)),0),Relationstabel!$C$1:$K$1,0))</f>
        <v>Fjernvarme/ Blokvarme</v>
      </c>
      <c r="J1721" s="1" t="str">
        <f ca="1">INDEX(Anvendelseskode!B:B,MATCH($F1721,Anvendelseskode!$A:$A,0))</f>
        <v>Række-, kæde-, dobbelthus (lodret adskillelse mellem enhederne)</v>
      </c>
      <c r="K1721" s="1" t="str">
        <f ca="1">INDEX(Anvendelseskode!C:C,MATCH($F1721,Anvendelseskode!$A:$A,0))</f>
        <v>Række-, kæde og dobbelthuse</v>
      </c>
      <c r="L1721" s="1" t="str">
        <f ca="1">INDEX(Anvendelseskode!D:D,MATCH($F1721,Anvendelseskode!$A:$A,0))</f>
        <v>Private husholdninger</v>
      </c>
      <c r="M1721" s="1" t="str">
        <f ca="1">IFERROR(INDEX(SBi!$2:$2,MATCH(H1721,SBi!$1:$1,1)),SBi!$K$2)</f>
        <v>1973-1978</v>
      </c>
      <c r="N1721" s="1">
        <f ca="1">INDEX(SBi!$C$3:$K$28,MATCH(F1721,SBi!$B$3:$B$28,0),MATCH(M1721,SBi!$C$2:$K$2,0))</f>
        <v>112.6</v>
      </c>
      <c r="O1721" s="16">
        <f t="shared" ca="1" si="346"/>
        <v>12.273399999999999</v>
      </c>
      <c r="P1721" s="16" t="str">
        <f ca="1">IFERROR(INDEX(VpD!$2:$2,MATCH(H1721,VpD!$1:$1,1)),VpD!$I$2)</f>
        <v>1973-1978</v>
      </c>
      <c r="Q1721" s="1">
        <f ca="1">INDEX(VpD!$C$3:$I$27,MATCH(F1721,VpD!$B$3:$B$27,0),MATCH(P1721,VpD!$C$2:$I$2,0))</f>
        <v>98</v>
      </c>
      <c r="R1721" s="16">
        <f t="shared" ca="1" si="347"/>
        <v>10.682</v>
      </c>
      <c r="S1721" s="14">
        <f t="shared" ca="1" si="348"/>
        <v>713763.97</v>
      </c>
      <c r="T1721" s="14">
        <f t="shared" ca="1" si="349"/>
        <v>6169608.1799999997</v>
      </c>
      <c r="U1721" s="14" t="str">
        <f t="shared" ca="1" si="350"/>
        <v>0A3F507E-2174-32B8-E044-0003BA298018</v>
      </c>
    </row>
    <row r="1722" spans="1:21" s="14" customFormat="1" x14ac:dyDescent="0.25">
      <c r="A1722" s="14">
        <f t="shared" si="338"/>
        <v>1722</v>
      </c>
      <c r="B1722" s="14" t="str">
        <f t="shared" ca="1" si="339"/>
        <v>5F8EBE48-D917-45F2-A888-985AF312DD0D</v>
      </c>
      <c r="C1722" s="14" t="str">
        <f t="shared" ca="1" si="340"/>
        <v>Syvhøjvænge</v>
      </c>
      <c r="D1722" s="14" t="str">
        <f t="shared" ca="1" si="341"/>
        <v>63</v>
      </c>
      <c r="E1722" s="14" t="str">
        <f t="shared" ca="1" si="342"/>
        <v>12cl</v>
      </c>
      <c r="F1722" s="1">
        <f t="shared" ca="1" si="343"/>
        <v>120</v>
      </c>
      <c r="G1722" s="1">
        <f t="shared" ca="1" si="344"/>
        <v>143</v>
      </c>
      <c r="H1722" s="1">
        <f t="shared" ca="1" si="345"/>
        <v>1970</v>
      </c>
      <c r="I1722" s="1" t="str">
        <f ca="1">INDEX(Relationstabel!$C$3:$K$10,MATCH(INDIRECT($A$1&amp;"J"&amp;A1722),Relationstabel!$A$3:$A$10,0),MATCH(IFERROR(VALUE(INDIRECT($A$1&amp;"K"&amp;A1722)),0),Relationstabel!$C$1:$K$1,0))</f>
        <v>Naturgas</v>
      </c>
      <c r="J1722" s="1" t="str">
        <f ca="1">INDEX(Anvendelseskode!B:B,MATCH($F1722,Anvendelseskode!$A:$A,0))</f>
        <v>Fritliggende enfamilieshus (parcelhus)</v>
      </c>
      <c r="K1722" s="1" t="str">
        <f ca="1">INDEX(Anvendelseskode!C:C,MATCH($F1722,Anvendelseskode!$A:$A,0))</f>
        <v>Parcelhuse</v>
      </c>
      <c r="L1722" s="1" t="str">
        <f ca="1">INDEX(Anvendelseskode!D:D,MATCH($F1722,Anvendelseskode!$A:$A,0))</f>
        <v>Private husholdninger</v>
      </c>
      <c r="M1722" s="1" t="str">
        <f ca="1">IFERROR(INDEX(SBi!$2:$2,MATCH(H1722,SBi!$1:$1,1)),SBi!$K$2)</f>
        <v>1961-1972</v>
      </c>
      <c r="N1722" s="1">
        <f ca="1">INDEX(SBi!$C$3:$K$28,MATCH(F1722,SBi!$B$3:$B$28,0),MATCH(M1722,SBi!$C$2:$K$2,0))</f>
        <v>134.30000000000001</v>
      </c>
      <c r="O1722" s="16">
        <f t="shared" ca="1" si="346"/>
        <v>19.204900000000002</v>
      </c>
      <c r="P1722" s="16" t="str">
        <f ca="1">IFERROR(INDEX(VpD!$2:$2,MATCH(H1722,VpD!$1:$1,1)),VpD!$I$2)</f>
        <v>1961-1972</v>
      </c>
      <c r="Q1722" s="1">
        <f ca="1">INDEX(VpD!$C$3:$I$27,MATCH(F1722,VpD!$B$3:$B$27,0),MATCH(P1722,VpD!$C$2:$I$2,0))</f>
        <v>143</v>
      </c>
      <c r="R1722" s="16">
        <f t="shared" ca="1" si="347"/>
        <v>20.449000000000002</v>
      </c>
      <c r="S1722" s="14">
        <f t="shared" ca="1" si="348"/>
        <v>711855.99</v>
      </c>
      <c r="T1722" s="14">
        <f t="shared" ca="1" si="349"/>
        <v>6171781.54</v>
      </c>
      <c r="U1722" s="14" t="str">
        <f t="shared" ca="1" si="350"/>
        <v>0A3F507E-2274-32B8-E044-0003BA298018</v>
      </c>
    </row>
    <row r="1723" spans="1:21" s="14" customFormat="1" x14ac:dyDescent="0.25">
      <c r="A1723" s="14">
        <f t="shared" si="338"/>
        <v>1723</v>
      </c>
      <c r="B1723" s="14" t="str">
        <f t="shared" ca="1" si="339"/>
        <v>389810AD-06B7-4647-8053-EA4F8CA0C3CF</v>
      </c>
      <c r="C1723" s="14" t="str">
        <f t="shared" ca="1" si="340"/>
        <v>Vejlegårdsvej</v>
      </c>
      <c r="D1723" s="14" t="str">
        <f t="shared" ca="1" si="341"/>
        <v>27</v>
      </c>
      <c r="E1723" s="14" t="str">
        <f t="shared" ca="1" si="342"/>
        <v>18ek</v>
      </c>
      <c r="F1723" s="1">
        <f t="shared" ca="1" si="343"/>
        <v>120</v>
      </c>
      <c r="G1723" s="1">
        <f t="shared" ca="1" si="344"/>
        <v>101</v>
      </c>
      <c r="H1723" s="1">
        <f t="shared" ca="1" si="345"/>
        <v>1966</v>
      </c>
      <c r="I1723" s="1" t="str">
        <f ca="1">INDEX(Relationstabel!$C$3:$K$10,MATCH(INDIRECT($A$1&amp;"J"&amp;A1723),Relationstabel!$A$3:$A$10,0),MATCH(IFERROR(VALUE(INDIRECT($A$1&amp;"K"&amp;A1723)),0),Relationstabel!$C$1:$K$1,0))</f>
        <v>Naturgas</v>
      </c>
      <c r="J1723" s="1" t="str">
        <f ca="1">INDEX(Anvendelseskode!B:B,MATCH($F1723,Anvendelseskode!$A:$A,0))</f>
        <v>Fritliggende enfamilieshus (parcelhus)</v>
      </c>
      <c r="K1723" s="1" t="str">
        <f ca="1">INDEX(Anvendelseskode!C:C,MATCH($F1723,Anvendelseskode!$A:$A,0))</f>
        <v>Parcelhuse</v>
      </c>
      <c r="L1723" s="1" t="str">
        <f ca="1">INDEX(Anvendelseskode!D:D,MATCH($F1723,Anvendelseskode!$A:$A,0))</f>
        <v>Private husholdninger</v>
      </c>
      <c r="M1723" s="1" t="str">
        <f ca="1">IFERROR(INDEX(SBi!$2:$2,MATCH(H1723,SBi!$1:$1,1)),SBi!$K$2)</f>
        <v>1961-1972</v>
      </c>
      <c r="N1723" s="1">
        <f ca="1">INDEX(SBi!$C$3:$K$28,MATCH(F1723,SBi!$B$3:$B$28,0),MATCH(M1723,SBi!$C$2:$K$2,0))</f>
        <v>134.30000000000001</v>
      </c>
      <c r="O1723" s="16">
        <f t="shared" ca="1" si="346"/>
        <v>13.564300000000001</v>
      </c>
      <c r="P1723" s="16" t="str">
        <f ca="1">IFERROR(INDEX(VpD!$2:$2,MATCH(H1723,VpD!$1:$1,1)),VpD!$I$2)</f>
        <v>1961-1972</v>
      </c>
      <c r="Q1723" s="1">
        <f ca="1">INDEX(VpD!$C$3:$I$27,MATCH(F1723,VpD!$B$3:$B$27,0),MATCH(P1723,VpD!$C$2:$I$2,0))</f>
        <v>143</v>
      </c>
      <c r="R1723" s="16">
        <f t="shared" ca="1" si="347"/>
        <v>14.443</v>
      </c>
      <c r="S1723" s="14">
        <f t="shared" ca="1" si="348"/>
        <v>712609</v>
      </c>
      <c r="T1723" s="14">
        <f t="shared" ca="1" si="349"/>
        <v>6169181.0499999998</v>
      </c>
      <c r="U1723" s="14" t="str">
        <f t="shared" ca="1" si="350"/>
        <v>0A3F507E-2474-32B8-E044-0003BA298018</v>
      </c>
    </row>
    <row r="1724" spans="1:21" s="14" customFormat="1" x14ac:dyDescent="0.25">
      <c r="A1724" s="14">
        <f t="shared" si="338"/>
        <v>1724</v>
      </c>
      <c r="B1724" s="14" t="str">
        <f t="shared" ca="1" si="339"/>
        <v>21CEBF5E-2AFE-4A96-87CB-3A6946834455</v>
      </c>
      <c r="C1724" s="14" t="str">
        <f t="shared" ca="1" si="340"/>
        <v>Sneglebo</v>
      </c>
      <c r="D1724" s="14" t="str">
        <f t="shared" ca="1" si="341"/>
        <v>8</v>
      </c>
      <c r="E1724" s="14" t="str">
        <f t="shared" ca="1" si="342"/>
        <v>6sy</v>
      </c>
      <c r="F1724" s="1">
        <f t="shared" ca="1" si="343"/>
        <v>130</v>
      </c>
      <c r="G1724" s="1">
        <f t="shared" ca="1" si="344"/>
        <v>112</v>
      </c>
      <c r="H1724" s="1">
        <f t="shared" ca="1" si="345"/>
        <v>1978</v>
      </c>
      <c r="I1724" s="1" t="str">
        <f ca="1">INDEX(Relationstabel!$C$3:$K$10,MATCH(INDIRECT($A$1&amp;"J"&amp;A1724),Relationstabel!$A$3:$A$10,0),MATCH(IFERROR(VALUE(INDIRECT($A$1&amp;"K"&amp;A1724)),0),Relationstabel!$C$1:$K$1,0))</f>
        <v>Fjernvarme/ Blokvarme</v>
      </c>
      <c r="J1724" s="1" t="str">
        <f ca="1">INDEX(Anvendelseskode!B:B,MATCH($F1724,Anvendelseskode!$A:$A,0))</f>
        <v>Række-, kæde-, dobbelthus (lodret adskillelse mellem enhederne)</v>
      </c>
      <c r="K1724" s="1" t="str">
        <f ca="1">INDEX(Anvendelseskode!C:C,MATCH($F1724,Anvendelseskode!$A:$A,0))</f>
        <v>Række-, kæde og dobbelthuse</v>
      </c>
      <c r="L1724" s="1" t="str">
        <f ca="1">INDEX(Anvendelseskode!D:D,MATCH($F1724,Anvendelseskode!$A:$A,0))</f>
        <v>Private husholdninger</v>
      </c>
      <c r="M1724" s="1" t="str">
        <f ca="1">IFERROR(INDEX(SBi!$2:$2,MATCH(H1724,SBi!$1:$1,1)),SBi!$K$2)</f>
        <v>1973-1978</v>
      </c>
      <c r="N1724" s="1">
        <f ca="1">INDEX(SBi!$C$3:$K$28,MATCH(F1724,SBi!$B$3:$B$28,0),MATCH(M1724,SBi!$C$2:$K$2,0))</f>
        <v>112.6</v>
      </c>
      <c r="O1724" s="16">
        <f t="shared" ca="1" si="346"/>
        <v>12.611199999999998</v>
      </c>
      <c r="P1724" s="16" t="str">
        <f ca="1">IFERROR(INDEX(VpD!$2:$2,MATCH(H1724,VpD!$1:$1,1)),VpD!$I$2)</f>
        <v>1973-1978</v>
      </c>
      <c r="Q1724" s="1">
        <f ca="1">INDEX(VpD!$C$3:$I$27,MATCH(F1724,VpD!$B$3:$B$27,0),MATCH(P1724,VpD!$C$2:$I$2,0))</f>
        <v>98</v>
      </c>
      <c r="R1724" s="16">
        <f t="shared" ca="1" si="347"/>
        <v>10.976000000000001</v>
      </c>
      <c r="S1724" s="14">
        <f t="shared" ca="1" si="348"/>
        <v>713770.21</v>
      </c>
      <c r="T1724" s="14">
        <f t="shared" ca="1" si="349"/>
        <v>6169543.3499999996</v>
      </c>
      <c r="U1724" s="14" t="str">
        <f t="shared" ca="1" si="350"/>
        <v>0A3F507E-2160-32B8-E044-0003BA298018</v>
      </c>
    </row>
    <row r="1725" spans="1:21" s="14" customFormat="1" x14ac:dyDescent="0.25">
      <c r="A1725" s="14">
        <f t="shared" si="338"/>
        <v>1725</v>
      </c>
      <c r="B1725" s="14" t="str">
        <f t="shared" ca="1" si="339"/>
        <v>DCC696E2-C95E-40E1-995A-2BCB4A2C3BA0</v>
      </c>
      <c r="C1725" s="14" t="str">
        <f t="shared" ca="1" si="340"/>
        <v>Syvhøjvænge</v>
      </c>
      <c r="D1725" s="14" t="str">
        <f t="shared" ca="1" si="341"/>
        <v>43</v>
      </c>
      <c r="E1725" s="14" t="str">
        <f t="shared" ca="1" si="342"/>
        <v>12cg</v>
      </c>
      <c r="F1725" s="1">
        <f t="shared" ca="1" si="343"/>
        <v>120</v>
      </c>
      <c r="G1725" s="1">
        <f t="shared" ca="1" si="344"/>
        <v>143</v>
      </c>
      <c r="H1725" s="1">
        <f t="shared" ca="1" si="345"/>
        <v>1970</v>
      </c>
      <c r="I1725" s="1" t="str">
        <f ca="1">INDEX(Relationstabel!$C$3:$K$10,MATCH(INDIRECT($A$1&amp;"J"&amp;A1725),Relationstabel!$A$3:$A$10,0),MATCH(IFERROR(VALUE(INDIRECT($A$1&amp;"K"&amp;A1725)),0),Relationstabel!$C$1:$K$1,0))</f>
        <v>Naturgas</v>
      </c>
      <c r="J1725" s="1" t="str">
        <f ca="1">INDEX(Anvendelseskode!B:B,MATCH($F1725,Anvendelseskode!$A:$A,0))</f>
        <v>Fritliggende enfamilieshus (parcelhus)</v>
      </c>
      <c r="K1725" s="1" t="str">
        <f ca="1">INDEX(Anvendelseskode!C:C,MATCH($F1725,Anvendelseskode!$A:$A,0))</f>
        <v>Parcelhuse</v>
      </c>
      <c r="L1725" s="1" t="str">
        <f ca="1">INDEX(Anvendelseskode!D:D,MATCH($F1725,Anvendelseskode!$A:$A,0))</f>
        <v>Private husholdninger</v>
      </c>
      <c r="M1725" s="1" t="str">
        <f ca="1">IFERROR(INDEX(SBi!$2:$2,MATCH(H1725,SBi!$1:$1,1)),SBi!$K$2)</f>
        <v>1961-1972</v>
      </c>
      <c r="N1725" s="1">
        <f ca="1">INDEX(SBi!$C$3:$K$28,MATCH(F1725,SBi!$B$3:$B$28,0),MATCH(M1725,SBi!$C$2:$K$2,0))</f>
        <v>134.30000000000001</v>
      </c>
      <c r="O1725" s="16">
        <f t="shared" ca="1" si="346"/>
        <v>19.204900000000002</v>
      </c>
      <c r="P1725" s="16" t="str">
        <f ca="1">IFERROR(INDEX(VpD!$2:$2,MATCH(H1725,VpD!$1:$1,1)),VpD!$I$2)</f>
        <v>1961-1972</v>
      </c>
      <c r="Q1725" s="1">
        <f ca="1">INDEX(VpD!$C$3:$I$27,MATCH(F1725,VpD!$B$3:$B$27,0),MATCH(P1725,VpD!$C$2:$I$2,0))</f>
        <v>143</v>
      </c>
      <c r="R1725" s="16">
        <f t="shared" ca="1" si="347"/>
        <v>20.449000000000002</v>
      </c>
      <c r="S1725" s="14">
        <f t="shared" ca="1" si="348"/>
        <v>711798.44</v>
      </c>
      <c r="T1725" s="14">
        <f t="shared" ca="1" si="349"/>
        <v>6171724.1200000001</v>
      </c>
      <c r="U1725" s="14" t="str">
        <f t="shared" ca="1" si="350"/>
        <v>0A3F507E-2260-32B8-E044-0003BA298018</v>
      </c>
    </row>
    <row r="1726" spans="1:21" s="14" customFormat="1" x14ac:dyDescent="0.25">
      <c r="A1726" s="14">
        <f t="shared" si="338"/>
        <v>1726</v>
      </c>
      <c r="B1726" s="14" t="str">
        <f t="shared" ca="1" si="339"/>
        <v>CADC7A3F-F335-4B92-91EF-9CC749D7BABE</v>
      </c>
      <c r="C1726" s="14" t="str">
        <f t="shared" ca="1" si="340"/>
        <v>Hasselbo</v>
      </c>
      <c r="D1726" s="14" t="str">
        <f t="shared" ca="1" si="341"/>
        <v>12</v>
      </c>
      <c r="E1726" s="14" t="str">
        <f t="shared" ca="1" si="342"/>
        <v>6vg</v>
      </c>
      <c r="F1726" s="1">
        <f t="shared" ca="1" si="343"/>
        <v>130</v>
      </c>
      <c r="G1726" s="1">
        <f t="shared" ca="1" si="344"/>
        <v>109</v>
      </c>
      <c r="H1726" s="1">
        <f t="shared" ca="1" si="345"/>
        <v>1978</v>
      </c>
      <c r="I1726" s="1" t="str">
        <f ca="1">INDEX(Relationstabel!$C$3:$K$10,MATCH(INDIRECT($A$1&amp;"J"&amp;A1726),Relationstabel!$A$3:$A$10,0),MATCH(IFERROR(VALUE(INDIRECT($A$1&amp;"K"&amp;A1726)),0),Relationstabel!$C$1:$K$1,0))</f>
        <v>Fjernvarme/ Blokvarme</v>
      </c>
      <c r="J1726" s="1" t="str">
        <f ca="1">INDEX(Anvendelseskode!B:B,MATCH($F1726,Anvendelseskode!$A:$A,0))</f>
        <v>Række-, kæde-, dobbelthus (lodret adskillelse mellem enhederne)</v>
      </c>
      <c r="K1726" s="1" t="str">
        <f ca="1">INDEX(Anvendelseskode!C:C,MATCH($F1726,Anvendelseskode!$A:$A,0))</f>
        <v>Række-, kæde og dobbelthuse</v>
      </c>
      <c r="L1726" s="1" t="str">
        <f ca="1">INDEX(Anvendelseskode!D:D,MATCH($F1726,Anvendelseskode!$A:$A,0))</f>
        <v>Private husholdninger</v>
      </c>
      <c r="M1726" s="1" t="str">
        <f ca="1">IFERROR(INDEX(SBi!$2:$2,MATCH(H1726,SBi!$1:$1,1)),SBi!$K$2)</f>
        <v>1973-1978</v>
      </c>
      <c r="N1726" s="1">
        <f ca="1">INDEX(SBi!$C$3:$K$28,MATCH(F1726,SBi!$B$3:$B$28,0),MATCH(M1726,SBi!$C$2:$K$2,0))</f>
        <v>112.6</v>
      </c>
      <c r="O1726" s="16">
        <f t="shared" ca="1" si="346"/>
        <v>12.273399999999999</v>
      </c>
      <c r="P1726" s="16" t="str">
        <f ca="1">IFERROR(INDEX(VpD!$2:$2,MATCH(H1726,VpD!$1:$1,1)),VpD!$I$2)</f>
        <v>1973-1978</v>
      </c>
      <c r="Q1726" s="1">
        <f ca="1">INDEX(VpD!$C$3:$I$27,MATCH(F1726,VpD!$B$3:$B$27,0),MATCH(P1726,VpD!$C$2:$I$2,0))</f>
        <v>98</v>
      </c>
      <c r="R1726" s="16">
        <f t="shared" ca="1" si="347"/>
        <v>10.682</v>
      </c>
      <c r="S1726" s="14">
        <f t="shared" ca="1" si="348"/>
        <v>713396.63</v>
      </c>
      <c r="T1726" s="14">
        <f t="shared" ca="1" si="349"/>
        <v>6169662.9800000004</v>
      </c>
      <c r="U1726" s="14" t="str">
        <f t="shared" ca="1" si="350"/>
        <v>0A3F507E-1842-32B8-E044-0003BA298018</v>
      </c>
    </row>
    <row r="1727" spans="1:21" s="14" customFormat="1" x14ac:dyDescent="0.25">
      <c r="A1727" s="14">
        <f t="shared" si="338"/>
        <v>1727</v>
      </c>
      <c r="B1727" s="14" t="str">
        <f t="shared" ca="1" si="339"/>
        <v>F4859CFC-0E3F-4B58-A07C-27D7CB43F5B3</v>
      </c>
      <c r="C1727" s="14" t="str">
        <f t="shared" ca="1" si="340"/>
        <v>Mejsebo</v>
      </c>
      <c r="D1727" s="14" t="str">
        <f t="shared" ca="1" si="341"/>
        <v>33</v>
      </c>
      <c r="E1727" s="14" t="str">
        <f t="shared" ca="1" si="342"/>
        <v>6tb</v>
      </c>
      <c r="F1727" s="1">
        <f t="shared" ca="1" si="343"/>
        <v>130</v>
      </c>
      <c r="G1727" s="1">
        <f t="shared" ca="1" si="344"/>
        <v>109</v>
      </c>
      <c r="H1727" s="1">
        <f t="shared" ca="1" si="345"/>
        <v>1978</v>
      </c>
      <c r="I1727" s="1" t="str">
        <f ca="1">INDEX(Relationstabel!$C$3:$K$10,MATCH(INDIRECT($A$1&amp;"J"&amp;A1727),Relationstabel!$A$3:$A$10,0),MATCH(IFERROR(VALUE(INDIRECT($A$1&amp;"K"&amp;A1727)),0),Relationstabel!$C$1:$K$1,0))</f>
        <v>Fjernvarme/ Blokvarme</v>
      </c>
      <c r="J1727" s="1" t="str">
        <f ca="1">INDEX(Anvendelseskode!B:B,MATCH($F1727,Anvendelseskode!$A:$A,0))</f>
        <v>Række-, kæde-, dobbelthus (lodret adskillelse mellem enhederne)</v>
      </c>
      <c r="K1727" s="1" t="str">
        <f ca="1">INDEX(Anvendelseskode!C:C,MATCH($F1727,Anvendelseskode!$A:$A,0))</f>
        <v>Række-, kæde og dobbelthuse</v>
      </c>
      <c r="L1727" s="1" t="str">
        <f ca="1">INDEX(Anvendelseskode!D:D,MATCH($F1727,Anvendelseskode!$A:$A,0))</f>
        <v>Private husholdninger</v>
      </c>
      <c r="M1727" s="1" t="str">
        <f ca="1">IFERROR(INDEX(SBi!$2:$2,MATCH(H1727,SBi!$1:$1,1)),SBi!$K$2)</f>
        <v>1973-1978</v>
      </c>
      <c r="N1727" s="1">
        <f ca="1">INDEX(SBi!$C$3:$K$28,MATCH(F1727,SBi!$B$3:$B$28,0),MATCH(M1727,SBi!$C$2:$K$2,0))</f>
        <v>112.6</v>
      </c>
      <c r="O1727" s="16">
        <f t="shared" ca="1" si="346"/>
        <v>12.273399999999999</v>
      </c>
      <c r="P1727" s="16" t="str">
        <f ca="1">IFERROR(INDEX(VpD!$2:$2,MATCH(H1727,VpD!$1:$1,1)),VpD!$I$2)</f>
        <v>1973-1978</v>
      </c>
      <c r="Q1727" s="1">
        <f ca="1">INDEX(VpD!$C$3:$I$27,MATCH(F1727,VpD!$B$3:$B$27,0),MATCH(P1727,VpD!$C$2:$I$2,0))</f>
        <v>98</v>
      </c>
      <c r="R1727" s="16">
        <f t="shared" ca="1" si="347"/>
        <v>10.682</v>
      </c>
      <c r="S1727" s="14">
        <f t="shared" ca="1" si="348"/>
        <v>713667.26</v>
      </c>
      <c r="T1727" s="14">
        <f t="shared" ca="1" si="349"/>
        <v>6169632.1900000004</v>
      </c>
      <c r="U1727" s="14" t="str">
        <f t="shared" ca="1" si="350"/>
        <v>0A3F507E-1D4C-32B8-E044-0003BA298018</v>
      </c>
    </row>
    <row r="1728" spans="1:21" s="14" customFormat="1" x14ac:dyDescent="0.25">
      <c r="A1728" s="14">
        <f t="shared" si="338"/>
        <v>1728</v>
      </c>
      <c r="B1728" s="14" t="str">
        <f t="shared" ca="1" si="339"/>
        <v>4416EAF3-A61D-4DF7-9032-DEEF65BBFCFA</v>
      </c>
      <c r="C1728" s="14" t="str">
        <f t="shared" ca="1" si="340"/>
        <v>Nørrebred</v>
      </c>
      <c r="D1728" s="14" t="str">
        <f t="shared" ca="1" si="341"/>
        <v>26</v>
      </c>
      <c r="E1728" s="14" t="str">
        <f t="shared" ca="1" si="342"/>
        <v>12gn</v>
      </c>
      <c r="F1728" s="1">
        <f t="shared" ca="1" si="343"/>
        <v>120</v>
      </c>
      <c r="G1728" s="1">
        <f t="shared" ca="1" si="344"/>
        <v>173</v>
      </c>
      <c r="H1728" s="1">
        <f t="shared" ca="1" si="345"/>
        <v>1984</v>
      </c>
      <c r="I1728" s="1" t="str">
        <f ca="1">INDEX(Relationstabel!$C$3:$K$10,MATCH(INDIRECT($A$1&amp;"J"&amp;A1728),Relationstabel!$A$3:$A$10,0),MATCH(IFERROR(VALUE(INDIRECT($A$1&amp;"K"&amp;A1728)),0),Relationstabel!$C$1:$K$1,0))</f>
        <v>Naturgas</v>
      </c>
      <c r="J1728" s="1" t="str">
        <f ca="1">INDEX(Anvendelseskode!B:B,MATCH($F1728,Anvendelseskode!$A:$A,0))</f>
        <v>Fritliggende enfamilieshus (parcelhus)</v>
      </c>
      <c r="K1728" s="1" t="str">
        <f ca="1">INDEX(Anvendelseskode!C:C,MATCH($F1728,Anvendelseskode!$A:$A,0))</f>
        <v>Parcelhuse</v>
      </c>
      <c r="L1728" s="1" t="str">
        <f ca="1">INDEX(Anvendelseskode!D:D,MATCH($F1728,Anvendelseskode!$A:$A,0))</f>
        <v>Private husholdninger</v>
      </c>
      <c r="M1728" s="1" t="str">
        <f ca="1">IFERROR(INDEX(SBi!$2:$2,MATCH(H1728,SBi!$1:$1,1)),SBi!$K$2)</f>
        <v>1979-1998</v>
      </c>
      <c r="N1728" s="1">
        <f ca="1">INDEX(SBi!$C$3:$K$28,MATCH(F1728,SBi!$B$3:$B$28,0),MATCH(M1728,SBi!$C$2:$K$2,0))</f>
        <v>105.4</v>
      </c>
      <c r="O1728" s="16">
        <f t="shared" ca="1" si="346"/>
        <v>18.234200000000001</v>
      </c>
      <c r="P1728" s="16" t="str">
        <f ca="1">IFERROR(INDEX(VpD!$2:$2,MATCH(H1728,VpD!$1:$1,1)),VpD!$I$2)</f>
        <v>1979-1998</v>
      </c>
      <c r="Q1728" s="1">
        <f ca="1">INDEX(VpD!$C$3:$I$27,MATCH(F1728,VpD!$B$3:$B$27,0),MATCH(P1728,VpD!$C$2:$I$2,0))</f>
        <v>90</v>
      </c>
      <c r="R1728" s="16">
        <f t="shared" ca="1" si="347"/>
        <v>15.57</v>
      </c>
      <c r="S1728" s="14">
        <f t="shared" ca="1" si="348"/>
        <v>711677.89</v>
      </c>
      <c r="T1728" s="14">
        <f t="shared" ca="1" si="349"/>
        <v>6171617.4400000004</v>
      </c>
      <c r="U1728" s="14" t="str">
        <f t="shared" ca="1" si="350"/>
        <v>0A3F507E-1E4C-32B8-E044-0003BA298018</v>
      </c>
    </row>
    <row r="1729" spans="1:21" s="14" customFormat="1" x14ac:dyDescent="0.25">
      <c r="A1729" s="14">
        <f t="shared" si="338"/>
        <v>1729</v>
      </c>
      <c r="B1729" s="14" t="str">
        <f t="shared" ca="1" si="339"/>
        <v>5D394DA8-F74F-4528-81D8-320ADD1440C0</v>
      </c>
      <c r="C1729" s="14" t="str">
        <f t="shared" ca="1" si="340"/>
        <v>Bjørnebo</v>
      </c>
      <c r="D1729" s="14" t="str">
        <f t="shared" ca="1" si="341"/>
        <v>37</v>
      </c>
      <c r="E1729" s="14" t="str">
        <f t="shared" ca="1" si="342"/>
        <v>6nc</v>
      </c>
      <c r="F1729" s="1">
        <f t="shared" ca="1" si="343"/>
        <v>130</v>
      </c>
      <c r="G1729" s="1">
        <f t="shared" ca="1" si="344"/>
        <v>102</v>
      </c>
      <c r="H1729" s="1">
        <f t="shared" ca="1" si="345"/>
        <v>1977</v>
      </c>
      <c r="I1729" s="1" t="str">
        <f ca="1">INDEX(Relationstabel!$C$3:$K$10,MATCH(INDIRECT($A$1&amp;"J"&amp;A1729),Relationstabel!$A$3:$A$10,0),MATCH(IFERROR(VALUE(INDIRECT($A$1&amp;"K"&amp;A1729)),0),Relationstabel!$C$1:$K$1,0))</f>
        <v>Fjernvarme/ Blokvarme</v>
      </c>
      <c r="J1729" s="1" t="str">
        <f ca="1">INDEX(Anvendelseskode!B:B,MATCH($F1729,Anvendelseskode!$A:$A,0))</f>
        <v>Række-, kæde-, dobbelthus (lodret adskillelse mellem enhederne)</v>
      </c>
      <c r="K1729" s="1" t="str">
        <f ca="1">INDEX(Anvendelseskode!C:C,MATCH($F1729,Anvendelseskode!$A:$A,0))</f>
        <v>Række-, kæde og dobbelthuse</v>
      </c>
      <c r="L1729" s="1" t="str">
        <f ca="1">INDEX(Anvendelseskode!D:D,MATCH($F1729,Anvendelseskode!$A:$A,0))</f>
        <v>Private husholdninger</v>
      </c>
      <c r="M1729" s="1" t="str">
        <f ca="1">IFERROR(INDEX(SBi!$2:$2,MATCH(H1729,SBi!$1:$1,1)),SBi!$K$2)</f>
        <v>1973-1978</v>
      </c>
      <c r="N1729" s="1">
        <f ca="1">INDEX(SBi!$C$3:$K$28,MATCH(F1729,SBi!$B$3:$B$28,0),MATCH(M1729,SBi!$C$2:$K$2,0))</f>
        <v>112.6</v>
      </c>
      <c r="O1729" s="16">
        <f t="shared" ca="1" si="346"/>
        <v>11.485199999999999</v>
      </c>
      <c r="P1729" s="16" t="str">
        <f ca="1">IFERROR(INDEX(VpD!$2:$2,MATCH(H1729,VpD!$1:$1,1)),VpD!$I$2)</f>
        <v>1973-1978</v>
      </c>
      <c r="Q1729" s="1">
        <f ca="1">INDEX(VpD!$C$3:$I$27,MATCH(F1729,VpD!$B$3:$B$27,0),MATCH(P1729,VpD!$C$2:$I$2,0))</f>
        <v>98</v>
      </c>
      <c r="R1729" s="16">
        <f t="shared" ca="1" si="347"/>
        <v>9.9960000000000004</v>
      </c>
      <c r="S1729" s="14">
        <f t="shared" ca="1" si="348"/>
        <v>713477.37</v>
      </c>
      <c r="T1729" s="14">
        <f t="shared" ca="1" si="349"/>
        <v>6169545.6399999997</v>
      </c>
      <c r="U1729" s="14" t="str">
        <f t="shared" ca="1" si="350"/>
        <v>0A3F507E-155C-32B8-E044-0003BA298018</v>
      </c>
    </row>
    <row r="1730" spans="1:21" s="14" customFormat="1" x14ac:dyDescent="0.25">
      <c r="A1730" s="14">
        <f t="shared" si="338"/>
        <v>1730</v>
      </c>
      <c r="B1730" s="14" t="str">
        <f t="shared" ca="1" si="339"/>
        <v>8C281AE6-4EAE-41BB-900A-82935744EB85</v>
      </c>
      <c r="C1730" s="14" t="str">
        <f t="shared" ca="1" si="340"/>
        <v>Egernbo</v>
      </c>
      <c r="D1730" s="14" t="str">
        <f t="shared" ca="1" si="341"/>
        <v>3</v>
      </c>
      <c r="E1730" s="14" t="str">
        <f t="shared" ca="1" si="342"/>
        <v>6pr</v>
      </c>
      <c r="F1730" s="1">
        <f t="shared" ca="1" si="343"/>
        <v>130</v>
      </c>
      <c r="G1730" s="1">
        <f t="shared" ca="1" si="344"/>
        <v>102</v>
      </c>
      <c r="H1730" s="1">
        <f t="shared" ca="1" si="345"/>
        <v>1977</v>
      </c>
      <c r="I1730" s="1" t="str">
        <f ca="1">INDEX(Relationstabel!$C$3:$K$10,MATCH(INDIRECT($A$1&amp;"J"&amp;A1730),Relationstabel!$A$3:$A$10,0),MATCH(IFERROR(VALUE(INDIRECT($A$1&amp;"K"&amp;A1730)),0),Relationstabel!$C$1:$K$1,0))</f>
        <v>Fjernvarme/ Blokvarme</v>
      </c>
      <c r="J1730" s="1" t="str">
        <f ca="1">INDEX(Anvendelseskode!B:B,MATCH($F1730,Anvendelseskode!$A:$A,0))</f>
        <v>Række-, kæde-, dobbelthus (lodret adskillelse mellem enhederne)</v>
      </c>
      <c r="K1730" s="1" t="str">
        <f ca="1">INDEX(Anvendelseskode!C:C,MATCH($F1730,Anvendelseskode!$A:$A,0))</f>
        <v>Række-, kæde og dobbelthuse</v>
      </c>
      <c r="L1730" s="1" t="str">
        <f ca="1">INDEX(Anvendelseskode!D:D,MATCH($F1730,Anvendelseskode!$A:$A,0))</f>
        <v>Private husholdninger</v>
      </c>
      <c r="M1730" s="1" t="str">
        <f ca="1">IFERROR(INDEX(SBi!$2:$2,MATCH(H1730,SBi!$1:$1,1)),SBi!$K$2)</f>
        <v>1973-1978</v>
      </c>
      <c r="N1730" s="1">
        <f ca="1">INDEX(SBi!$C$3:$K$28,MATCH(F1730,SBi!$B$3:$B$28,0),MATCH(M1730,SBi!$C$2:$K$2,0))</f>
        <v>112.6</v>
      </c>
      <c r="O1730" s="16">
        <f t="shared" ca="1" si="346"/>
        <v>11.485199999999999</v>
      </c>
      <c r="P1730" s="16" t="str">
        <f ca="1">IFERROR(INDEX(VpD!$2:$2,MATCH(H1730,VpD!$1:$1,1)),VpD!$I$2)</f>
        <v>1973-1978</v>
      </c>
      <c r="Q1730" s="1">
        <f ca="1">INDEX(VpD!$C$3:$I$27,MATCH(F1730,VpD!$B$3:$B$27,0),MATCH(P1730,VpD!$C$2:$I$2,0))</f>
        <v>98</v>
      </c>
      <c r="R1730" s="16">
        <f t="shared" ca="1" si="347"/>
        <v>9.9960000000000004</v>
      </c>
      <c r="S1730" s="14">
        <f t="shared" ca="1" si="348"/>
        <v>713608.94</v>
      </c>
      <c r="T1730" s="14">
        <f t="shared" ca="1" si="349"/>
        <v>6169460.4100000001</v>
      </c>
      <c r="U1730" s="14" t="str">
        <f t="shared" ca="1" si="350"/>
        <v>0A3F507E-165C-32B8-E044-0003BA298018</v>
      </c>
    </row>
    <row r="1731" spans="1:21" s="14" customFormat="1" x14ac:dyDescent="0.25">
      <c r="A1731" s="14">
        <f t="shared" ref="A1731:A1794" si="351">ROW(B1731)</f>
        <v>1731</v>
      </c>
      <c r="B1731" s="14" t="str">
        <f t="shared" ref="B1731:B1794" ca="1" si="352">INDIRECT($A$1&amp;"b"&amp;A1731)</f>
        <v>C386B7B0-0296-455B-8FE1-57986C3F45D1</v>
      </c>
      <c r="C1731" s="14" t="str">
        <f t="shared" ref="C1731:C1794" ca="1" si="353">INDIRECT($A$1&amp;"V"&amp;A1731)</f>
        <v>Havbovej</v>
      </c>
      <c r="D1731" s="14" t="str">
        <f t="shared" ref="D1731:D1794" ca="1" si="354">INDIRECT($A$1&amp;"W"&amp;A1731)</f>
        <v>16</v>
      </c>
      <c r="E1731" s="14" t="str">
        <f t="shared" ref="E1731:E1794" ca="1" si="355">INDIRECT($A$1&amp;"AB"&amp;A1731)</f>
        <v>6ax</v>
      </c>
      <c r="F1731" s="1">
        <f t="shared" ref="F1731:F1794" ca="1" si="356">ROUNDDOWN(INDIRECT($A$1&amp;"C"&amp;A1731),-1)</f>
        <v>120</v>
      </c>
      <c r="G1731" s="1">
        <f t="shared" ref="G1731:G1794" ca="1" si="357">INDIRECT($A$1&amp;"P"&amp;A1731)+INDIRECT($A$1&amp;"Q"&amp;A1731)+INDIRECT($A$1&amp;"R"&amp;A1731)*0.5</f>
        <v>122</v>
      </c>
      <c r="H1731" s="1">
        <f t="shared" ref="H1731:H1794" ca="1" si="358">MAX(INDIRECT($A$1&amp;"E"&amp;A1731),INDIRECT($A$1&amp;"D"&amp;A1731))</f>
        <v>1994</v>
      </c>
      <c r="I1731" s="1" t="str">
        <f ca="1">INDEX(Relationstabel!$C$3:$K$10,MATCH(INDIRECT($A$1&amp;"J"&amp;A1731),Relationstabel!$A$3:$A$10,0),MATCH(IFERROR(VALUE(INDIRECT($A$1&amp;"K"&amp;A1731)),0),Relationstabel!$C$1:$K$1,0))</f>
        <v>Naturgas</v>
      </c>
      <c r="J1731" s="1" t="str">
        <f ca="1">INDEX(Anvendelseskode!B:B,MATCH($F1731,Anvendelseskode!$A:$A,0))</f>
        <v>Fritliggende enfamilieshus (parcelhus)</v>
      </c>
      <c r="K1731" s="1" t="str">
        <f ca="1">INDEX(Anvendelseskode!C:C,MATCH($F1731,Anvendelseskode!$A:$A,0))</f>
        <v>Parcelhuse</v>
      </c>
      <c r="L1731" s="1" t="str">
        <f ca="1">INDEX(Anvendelseskode!D:D,MATCH($F1731,Anvendelseskode!$A:$A,0))</f>
        <v>Private husholdninger</v>
      </c>
      <c r="M1731" s="1" t="str">
        <f ca="1">IFERROR(INDEX(SBi!$2:$2,MATCH(H1731,SBi!$1:$1,1)),SBi!$K$2)</f>
        <v>1979-1998</v>
      </c>
      <c r="N1731" s="1">
        <f ca="1">INDEX(SBi!$C$3:$K$28,MATCH(F1731,SBi!$B$3:$B$28,0),MATCH(M1731,SBi!$C$2:$K$2,0))</f>
        <v>105.4</v>
      </c>
      <c r="O1731" s="16">
        <f t="shared" ref="O1731:O1794" ca="1" si="359">N1731*G1731/1000</f>
        <v>12.8588</v>
      </c>
      <c r="P1731" s="16" t="str">
        <f ca="1">IFERROR(INDEX(VpD!$2:$2,MATCH(H1731,VpD!$1:$1,1)),VpD!$I$2)</f>
        <v>1979-1998</v>
      </c>
      <c r="Q1731" s="1">
        <f ca="1">INDEX(VpD!$C$3:$I$27,MATCH(F1731,VpD!$B$3:$B$27,0),MATCH(P1731,VpD!$C$2:$I$2,0))</f>
        <v>90</v>
      </c>
      <c r="R1731" s="16">
        <f t="shared" ref="R1731:R1794" ca="1" si="360">Q1731*G1731/1000</f>
        <v>10.98</v>
      </c>
      <c r="S1731" s="14">
        <f t="shared" ref="S1731:S1794" ca="1" si="361">INDIRECT($A$1&amp;"AE"&amp;A1731)</f>
        <v>713290.77</v>
      </c>
      <c r="T1731" s="14">
        <f t="shared" ref="T1731:T1794" ca="1" si="362">INDIRECT($A$1&amp;"AF"&amp;A1731)</f>
        <v>6168623.5499999998</v>
      </c>
      <c r="U1731" s="14" t="str">
        <f t="shared" ref="U1731:U1794" ca="1" si="363">INDIRECT($A$1&amp;"AC"&amp;A1731)</f>
        <v>0A3F507E-185F-32B8-E044-0003BA298018</v>
      </c>
    </row>
    <row r="1732" spans="1:21" s="14" customFormat="1" x14ac:dyDescent="0.25">
      <c r="A1732" s="14">
        <f t="shared" si="351"/>
        <v>1732</v>
      </c>
      <c r="B1732" s="14" t="str">
        <f t="shared" ca="1" si="352"/>
        <v>06CD7BBD-AE07-45CA-9C59-42B038946782</v>
      </c>
      <c r="C1732" s="14" t="str">
        <f t="shared" ca="1" si="353"/>
        <v>Pilehavevænge</v>
      </c>
      <c r="D1732" s="14" t="str">
        <f t="shared" ca="1" si="354"/>
        <v>93</v>
      </c>
      <c r="E1732" s="14" t="str">
        <f t="shared" ca="1" si="355"/>
        <v>10cu</v>
      </c>
      <c r="F1732" s="1">
        <f t="shared" ca="1" si="356"/>
        <v>120</v>
      </c>
      <c r="G1732" s="1">
        <f t="shared" ca="1" si="357"/>
        <v>138</v>
      </c>
      <c r="H1732" s="1">
        <f t="shared" ca="1" si="358"/>
        <v>1966</v>
      </c>
      <c r="I1732" s="1" t="str">
        <f ca="1">INDEX(Relationstabel!$C$3:$K$10,MATCH(INDIRECT($A$1&amp;"J"&amp;A1732),Relationstabel!$A$3:$A$10,0),MATCH(IFERROR(VALUE(INDIRECT($A$1&amp;"K"&amp;A1732)),0),Relationstabel!$C$1:$K$1,0))</f>
        <v>Fjernvarme/ Blokvarme</v>
      </c>
      <c r="J1732" s="1" t="str">
        <f ca="1">INDEX(Anvendelseskode!B:B,MATCH($F1732,Anvendelseskode!$A:$A,0))</f>
        <v>Fritliggende enfamilieshus (parcelhus)</v>
      </c>
      <c r="K1732" s="1" t="str">
        <f ca="1">INDEX(Anvendelseskode!C:C,MATCH($F1732,Anvendelseskode!$A:$A,0))</f>
        <v>Parcelhuse</v>
      </c>
      <c r="L1732" s="1" t="str">
        <f ca="1">INDEX(Anvendelseskode!D:D,MATCH($F1732,Anvendelseskode!$A:$A,0))</f>
        <v>Private husholdninger</v>
      </c>
      <c r="M1732" s="1" t="str">
        <f ca="1">IFERROR(INDEX(SBi!$2:$2,MATCH(H1732,SBi!$1:$1,1)),SBi!$K$2)</f>
        <v>1961-1972</v>
      </c>
      <c r="N1732" s="1">
        <f ca="1">INDEX(SBi!$C$3:$K$28,MATCH(F1732,SBi!$B$3:$B$28,0),MATCH(M1732,SBi!$C$2:$K$2,0))</f>
        <v>134.30000000000001</v>
      </c>
      <c r="O1732" s="16">
        <f t="shared" ca="1" si="359"/>
        <v>18.5334</v>
      </c>
      <c r="P1732" s="16" t="str">
        <f ca="1">IFERROR(INDEX(VpD!$2:$2,MATCH(H1732,VpD!$1:$1,1)),VpD!$I$2)</f>
        <v>1961-1972</v>
      </c>
      <c r="Q1732" s="1">
        <f ca="1">INDEX(VpD!$C$3:$I$27,MATCH(F1732,VpD!$B$3:$B$27,0),MATCH(P1732,VpD!$C$2:$I$2,0))</f>
        <v>143</v>
      </c>
      <c r="R1732" s="16">
        <f t="shared" ca="1" si="360"/>
        <v>19.734000000000002</v>
      </c>
      <c r="S1732" s="14">
        <f t="shared" ca="1" si="361"/>
        <v>711170.77</v>
      </c>
      <c r="T1732" s="14">
        <f t="shared" ca="1" si="362"/>
        <v>6172005.75</v>
      </c>
      <c r="U1732" s="14" t="str">
        <f t="shared" ca="1" si="363"/>
        <v>0A3F507E-1F5F-32B8-E044-0003BA298018</v>
      </c>
    </row>
    <row r="1733" spans="1:21" s="14" customFormat="1" x14ac:dyDescent="0.25">
      <c r="A1733" s="14">
        <f t="shared" si="351"/>
        <v>1733</v>
      </c>
      <c r="B1733" s="14" t="str">
        <f t="shared" ca="1" si="352"/>
        <v>083CE543-6835-4EC7-847B-EECCDA87647E</v>
      </c>
      <c r="C1733" s="14" t="str">
        <f t="shared" ca="1" si="353"/>
        <v>Torbenfeldvej</v>
      </c>
      <c r="D1733" s="14" t="str">
        <f t="shared" ca="1" si="354"/>
        <v>7</v>
      </c>
      <c r="E1733" s="14" t="str">
        <f t="shared" ca="1" si="355"/>
        <v>4ev</v>
      </c>
      <c r="F1733" s="1">
        <f t="shared" ca="1" si="356"/>
        <v>120</v>
      </c>
      <c r="G1733" s="1">
        <f t="shared" ca="1" si="357"/>
        <v>108</v>
      </c>
      <c r="H1733" s="1">
        <f t="shared" ca="1" si="358"/>
        <v>1965</v>
      </c>
      <c r="I1733" s="1" t="str">
        <f ca="1">INDEX(Relationstabel!$C$3:$K$10,MATCH(INDIRECT($A$1&amp;"J"&amp;A1733),Relationstabel!$A$3:$A$10,0),MATCH(IFERROR(VALUE(INDIRECT($A$1&amp;"K"&amp;A1733)),0),Relationstabel!$C$1:$K$1,0))</f>
        <v>Olie</v>
      </c>
      <c r="J1733" s="1" t="str">
        <f ca="1">INDEX(Anvendelseskode!B:B,MATCH($F1733,Anvendelseskode!$A:$A,0))</f>
        <v>Fritliggende enfamilieshus (parcelhus)</v>
      </c>
      <c r="K1733" s="1" t="str">
        <f ca="1">INDEX(Anvendelseskode!C:C,MATCH($F1733,Anvendelseskode!$A:$A,0))</f>
        <v>Parcelhuse</v>
      </c>
      <c r="L1733" s="1" t="str">
        <f ca="1">INDEX(Anvendelseskode!D:D,MATCH($F1733,Anvendelseskode!$A:$A,0))</f>
        <v>Private husholdninger</v>
      </c>
      <c r="M1733" s="1" t="str">
        <f ca="1">IFERROR(INDEX(SBi!$2:$2,MATCH(H1733,SBi!$1:$1,1)),SBi!$K$2)</f>
        <v>1961-1972</v>
      </c>
      <c r="N1733" s="1">
        <f ca="1">INDEX(SBi!$C$3:$K$28,MATCH(F1733,SBi!$B$3:$B$28,0),MATCH(M1733,SBi!$C$2:$K$2,0))</f>
        <v>134.30000000000001</v>
      </c>
      <c r="O1733" s="16">
        <f t="shared" ca="1" si="359"/>
        <v>14.504400000000002</v>
      </c>
      <c r="P1733" s="16" t="str">
        <f ca="1">IFERROR(INDEX(VpD!$2:$2,MATCH(H1733,VpD!$1:$1,1)),VpD!$I$2)</f>
        <v>1961-1972</v>
      </c>
      <c r="Q1733" s="1">
        <f ca="1">INDEX(VpD!$C$3:$I$27,MATCH(F1733,VpD!$B$3:$B$27,0),MATCH(P1733,VpD!$C$2:$I$2,0))</f>
        <v>143</v>
      </c>
      <c r="R1733" s="16">
        <f t="shared" ca="1" si="360"/>
        <v>15.444000000000001</v>
      </c>
      <c r="S1733" s="14">
        <f t="shared" ca="1" si="361"/>
        <v>712311.3</v>
      </c>
      <c r="T1733" s="14">
        <f t="shared" ca="1" si="362"/>
        <v>6169400.71</v>
      </c>
      <c r="U1733" s="14" t="str">
        <f t="shared" ca="1" si="363"/>
        <v>0A3F507E-235F-32B8-E044-0003BA298018</v>
      </c>
    </row>
    <row r="1734" spans="1:21" s="14" customFormat="1" x14ac:dyDescent="0.25">
      <c r="A1734" s="14">
        <f t="shared" si="351"/>
        <v>1734</v>
      </c>
      <c r="B1734" s="14" t="str">
        <f t="shared" ca="1" si="352"/>
        <v>9ECCCDA5-C92D-4994-815C-F7CD2743825F</v>
      </c>
      <c r="C1734" s="14" t="str">
        <f t="shared" ca="1" si="353"/>
        <v>Risingevej</v>
      </c>
      <c r="D1734" s="14" t="str">
        <f t="shared" ca="1" si="354"/>
        <v>21</v>
      </c>
      <c r="E1734" s="14" t="str">
        <f t="shared" ca="1" si="355"/>
        <v>16æ</v>
      </c>
      <c r="F1734" s="1">
        <f t="shared" ca="1" si="356"/>
        <v>120</v>
      </c>
      <c r="G1734" s="1">
        <f t="shared" ca="1" si="357"/>
        <v>208</v>
      </c>
      <c r="H1734" s="1">
        <f t="shared" ca="1" si="358"/>
        <v>1971</v>
      </c>
      <c r="I1734" s="1" t="str">
        <f ca="1">INDEX(Relationstabel!$C$3:$K$10,MATCH(INDIRECT($A$1&amp;"J"&amp;A1734),Relationstabel!$A$3:$A$10,0),MATCH(IFERROR(VALUE(INDIRECT($A$1&amp;"K"&amp;A1734)),0),Relationstabel!$C$1:$K$1,0))</f>
        <v>Naturgas</v>
      </c>
      <c r="J1734" s="1" t="str">
        <f ca="1">INDEX(Anvendelseskode!B:B,MATCH($F1734,Anvendelseskode!$A:$A,0))</f>
        <v>Fritliggende enfamilieshus (parcelhus)</v>
      </c>
      <c r="K1734" s="1" t="str">
        <f ca="1">INDEX(Anvendelseskode!C:C,MATCH($F1734,Anvendelseskode!$A:$A,0))</f>
        <v>Parcelhuse</v>
      </c>
      <c r="L1734" s="1" t="str">
        <f ca="1">INDEX(Anvendelseskode!D:D,MATCH($F1734,Anvendelseskode!$A:$A,0))</f>
        <v>Private husholdninger</v>
      </c>
      <c r="M1734" s="1" t="str">
        <f ca="1">IFERROR(INDEX(SBi!$2:$2,MATCH(H1734,SBi!$1:$1,1)),SBi!$K$2)</f>
        <v>1961-1972</v>
      </c>
      <c r="N1734" s="1">
        <f ca="1">INDEX(SBi!$C$3:$K$28,MATCH(F1734,SBi!$B$3:$B$28,0),MATCH(M1734,SBi!$C$2:$K$2,0))</f>
        <v>134.30000000000001</v>
      </c>
      <c r="O1734" s="16">
        <f t="shared" ca="1" si="359"/>
        <v>27.9344</v>
      </c>
      <c r="P1734" s="16" t="str">
        <f ca="1">IFERROR(INDEX(VpD!$2:$2,MATCH(H1734,VpD!$1:$1,1)),VpD!$I$2)</f>
        <v>1961-1972</v>
      </c>
      <c r="Q1734" s="1">
        <f ca="1">INDEX(VpD!$C$3:$I$27,MATCH(F1734,VpD!$B$3:$B$27,0),MATCH(P1734,VpD!$C$2:$I$2,0))</f>
        <v>143</v>
      </c>
      <c r="R1734" s="16">
        <f t="shared" ca="1" si="360"/>
        <v>29.744</v>
      </c>
      <c r="S1734" s="14">
        <f t="shared" ca="1" si="361"/>
        <v>712594.62</v>
      </c>
      <c r="T1734" s="14">
        <f t="shared" ca="1" si="362"/>
        <v>6168977.8399999999</v>
      </c>
      <c r="U1734" s="14" t="str">
        <f t="shared" ca="1" si="363"/>
        <v>0A3F507E-2067-32B8-E044-0003BA298018</v>
      </c>
    </row>
    <row r="1735" spans="1:21" s="14" customFormat="1" x14ac:dyDescent="0.25">
      <c r="A1735" s="14">
        <f t="shared" si="351"/>
        <v>1735</v>
      </c>
      <c r="B1735" s="14" t="str">
        <f t="shared" ca="1" si="352"/>
        <v>88ABB392-6395-4505-8871-841CD3A3154F</v>
      </c>
      <c r="C1735" s="14" t="str">
        <f t="shared" ca="1" si="353"/>
        <v>Kløverbo</v>
      </c>
      <c r="D1735" s="14" t="str">
        <f t="shared" ca="1" si="354"/>
        <v>27</v>
      </c>
      <c r="E1735" s="14" t="str">
        <f t="shared" ca="1" si="355"/>
        <v>6ze</v>
      </c>
      <c r="F1735" s="1">
        <f t="shared" ca="1" si="356"/>
        <v>130</v>
      </c>
      <c r="G1735" s="1">
        <f t="shared" ca="1" si="357"/>
        <v>109</v>
      </c>
      <c r="H1735" s="1">
        <f t="shared" ca="1" si="358"/>
        <v>1978</v>
      </c>
      <c r="I1735" s="1" t="str">
        <f ca="1">INDEX(Relationstabel!$C$3:$K$10,MATCH(INDIRECT($A$1&amp;"J"&amp;A1735),Relationstabel!$A$3:$A$10,0),MATCH(IFERROR(VALUE(INDIRECT($A$1&amp;"K"&amp;A1735)),0),Relationstabel!$C$1:$K$1,0))</f>
        <v>Fjernvarme/ Blokvarme</v>
      </c>
      <c r="J1735" s="1" t="str">
        <f ca="1">INDEX(Anvendelseskode!B:B,MATCH($F1735,Anvendelseskode!$A:$A,0))</f>
        <v>Række-, kæde-, dobbelthus (lodret adskillelse mellem enhederne)</v>
      </c>
      <c r="K1735" s="1" t="str">
        <f ca="1">INDEX(Anvendelseskode!C:C,MATCH($F1735,Anvendelseskode!$A:$A,0))</f>
        <v>Række-, kæde og dobbelthuse</v>
      </c>
      <c r="L1735" s="1" t="str">
        <f ca="1">INDEX(Anvendelseskode!D:D,MATCH($F1735,Anvendelseskode!$A:$A,0))</f>
        <v>Private husholdninger</v>
      </c>
      <c r="M1735" s="1" t="str">
        <f ca="1">IFERROR(INDEX(SBi!$2:$2,MATCH(H1735,SBi!$1:$1,1)),SBi!$K$2)</f>
        <v>1973-1978</v>
      </c>
      <c r="N1735" s="1">
        <f ca="1">INDEX(SBi!$C$3:$K$28,MATCH(F1735,SBi!$B$3:$B$28,0),MATCH(M1735,SBi!$C$2:$K$2,0))</f>
        <v>112.6</v>
      </c>
      <c r="O1735" s="16">
        <f t="shared" ca="1" si="359"/>
        <v>12.273399999999999</v>
      </c>
      <c r="P1735" s="16" t="str">
        <f ca="1">IFERROR(INDEX(VpD!$2:$2,MATCH(H1735,VpD!$1:$1,1)),VpD!$I$2)</f>
        <v>1973-1978</v>
      </c>
      <c r="Q1735" s="1">
        <f ca="1">INDEX(VpD!$C$3:$I$27,MATCH(F1735,VpD!$B$3:$B$27,0),MATCH(P1735,VpD!$C$2:$I$2,0))</f>
        <v>98</v>
      </c>
      <c r="R1735" s="16">
        <f t="shared" ca="1" si="360"/>
        <v>10.682</v>
      </c>
      <c r="S1735" s="14">
        <f t="shared" ca="1" si="361"/>
        <v>713508.34</v>
      </c>
      <c r="T1735" s="14">
        <f t="shared" ca="1" si="362"/>
        <v>6169693.3799999999</v>
      </c>
      <c r="U1735" s="14" t="str">
        <f t="shared" ca="1" si="363"/>
        <v>0A3F507E-1B6B-32B8-E044-0003BA298018</v>
      </c>
    </row>
    <row r="1736" spans="1:21" s="14" customFormat="1" x14ac:dyDescent="0.25">
      <c r="A1736" s="14">
        <f t="shared" si="351"/>
        <v>1736</v>
      </c>
      <c r="B1736" s="14" t="str">
        <f t="shared" ca="1" si="352"/>
        <v>16F1C09A-D4A5-4A2B-ACBA-6CB08054B2E7</v>
      </c>
      <c r="C1736" s="14" t="str">
        <f t="shared" ca="1" si="353"/>
        <v>Møllestensvej</v>
      </c>
      <c r="D1736" s="14" t="str">
        <f t="shared" ca="1" si="354"/>
        <v>34</v>
      </c>
      <c r="E1736" s="14" t="str">
        <f t="shared" ca="1" si="355"/>
        <v>7es</v>
      </c>
      <c r="F1736" s="1">
        <f t="shared" ca="1" si="356"/>
        <v>120</v>
      </c>
      <c r="G1736" s="1">
        <f t="shared" ca="1" si="357"/>
        <v>185</v>
      </c>
      <c r="H1736" s="1">
        <f t="shared" ca="1" si="358"/>
        <v>1990</v>
      </c>
      <c r="I1736" s="1" t="str">
        <f ca="1">INDEX(Relationstabel!$C$3:$K$10,MATCH(INDIRECT($A$1&amp;"J"&amp;A1736),Relationstabel!$A$3:$A$10,0),MATCH(IFERROR(VALUE(INDIRECT($A$1&amp;"K"&amp;A1736)),0),Relationstabel!$C$1:$K$1,0))</f>
        <v>Elvarme</v>
      </c>
      <c r="J1736" s="1" t="str">
        <f ca="1">INDEX(Anvendelseskode!B:B,MATCH($F1736,Anvendelseskode!$A:$A,0))</f>
        <v>Fritliggende enfamilieshus (parcelhus)</v>
      </c>
      <c r="K1736" s="1" t="str">
        <f ca="1">INDEX(Anvendelseskode!C:C,MATCH($F1736,Anvendelseskode!$A:$A,0))</f>
        <v>Parcelhuse</v>
      </c>
      <c r="L1736" s="1" t="str">
        <f ca="1">INDEX(Anvendelseskode!D:D,MATCH($F1736,Anvendelseskode!$A:$A,0))</f>
        <v>Private husholdninger</v>
      </c>
      <c r="M1736" s="1" t="str">
        <f ca="1">IFERROR(INDEX(SBi!$2:$2,MATCH(H1736,SBi!$1:$1,1)),SBi!$K$2)</f>
        <v>1979-1998</v>
      </c>
      <c r="N1736" s="1">
        <f ca="1">INDEX(SBi!$C$3:$K$28,MATCH(F1736,SBi!$B$3:$B$28,0),MATCH(M1736,SBi!$C$2:$K$2,0))</f>
        <v>105.4</v>
      </c>
      <c r="O1736" s="16">
        <f t="shared" ca="1" si="359"/>
        <v>19.498999999999999</v>
      </c>
      <c r="P1736" s="16" t="str">
        <f ca="1">IFERROR(INDEX(VpD!$2:$2,MATCH(H1736,VpD!$1:$1,1)),VpD!$I$2)</f>
        <v>1979-1998</v>
      </c>
      <c r="Q1736" s="1">
        <f ca="1">INDEX(VpD!$C$3:$I$27,MATCH(F1736,VpD!$B$3:$B$27,0),MATCH(P1736,VpD!$C$2:$I$2,0))</f>
        <v>90</v>
      </c>
      <c r="R1736" s="16">
        <f t="shared" ca="1" si="360"/>
        <v>16.649999999999999</v>
      </c>
      <c r="S1736" s="14">
        <f t="shared" ca="1" si="361"/>
        <v>711832.87</v>
      </c>
      <c r="T1736" s="14">
        <f t="shared" ca="1" si="362"/>
        <v>6170374.9299999997</v>
      </c>
      <c r="U1736" s="14" t="str">
        <f t="shared" ca="1" si="363"/>
        <v>0A3F507E-1D6B-32B8-E044-0003BA298018</v>
      </c>
    </row>
    <row r="1737" spans="1:21" s="14" customFormat="1" x14ac:dyDescent="0.25">
      <c r="A1737" s="14">
        <f t="shared" si="351"/>
        <v>1737</v>
      </c>
      <c r="B1737" s="14" t="str">
        <f t="shared" ca="1" si="352"/>
        <v>72FF66DD-1297-4834-8F3F-BC0228DBD74D</v>
      </c>
      <c r="C1737" s="14" t="str">
        <f t="shared" ca="1" si="353"/>
        <v>Nørrebred</v>
      </c>
      <c r="D1737" s="14" t="str">
        <f t="shared" ca="1" si="354"/>
        <v>65</v>
      </c>
      <c r="E1737" s="14" t="str">
        <f t="shared" ca="1" si="355"/>
        <v>13fo</v>
      </c>
      <c r="F1737" s="1">
        <f t="shared" ca="1" si="356"/>
        <v>120</v>
      </c>
      <c r="G1737" s="1">
        <f t="shared" ca="1" si="357"/>
        <v>182</v>
      </c>
      <c r="H1737" s="1">
        <f t="shared" ca="1" si="358"/>
        <v>1981</v>
      </c>
      <c r="I1737" s="1" t="str">
        <f ca="1">INDEX(Relationstabel!$C$3:$K$10,MATCH(INDIRECT($A$1&amp;"J"&amp;A1737),Relationstabel!$A$3:$A$10,0),MATCH(IFERROR(VALUE(INDIRECT($A$1&amp;"K"&amp;A1737)),0),Relationstabel!$C$1:$K$1,0))</f>
        <v>Naturgas</v>
      </c>
      <c r="J1737" s="1" t="str">
        <f ca="1">INDEX(Anvendelseskode!B:B,MATCH($F1737,Anvendelseskode!$A:$A,0))</f>
        <v>Fritliggende enfamilieshus (parcelhus)</v>
      </c>
      <c r="K1737" s="1" t="str">
        <f ca="1">INDEX(Anvendelseskode!C:C,MATCH($F1737,Anvendelseskode!$A:$A,0))</f>
        <v>Parcelhuse</v>
      </c>
      <c r="L1737" s="1" t="str">
        <f ca="1">INDEX(Anvendelseskode!D:D,MATCH($F1737,Anvendelseskode!$A:$A,0))</f>
        <v>Private husholdninger</v>
      </c>
      <c r="M1737" s="1" t="str">
        <f ca="1">IFERROR(INDEX(SBi!$2:$2,MATCH(H1737,SBi!$1:$1,1)),SBi!$K$2)</f>
        <v>1979-1998</v>
      </c>
      <c r="N1737" s="1">
        <f ca="1">INDEX(SBi!$C$3:$K$28,MATCH(F1737,SBi!$B$3:$B$28,0),MATCH(M1737,SBi!$C$2:$K$2,0))</f>
        <v>105.4</v>
      </c>
      <c r="O1737" s="16">
        <f t="shared" ca="1" si="359"/>
        <v>19.1828</v>
      </c>
      <c r="P1737" s="16" t="str">
        <f ca="1">IFERROR(INDEX(VpD!$2:$2,MATCH(H1737,VpD!$1:$1,1)),VpD!$I$2)</f>
        <v>1979-1998</v>
      </c>
      <c r="Q1737" s="1">
        <f ca="1">INDEX(VpD!$C$3:$I$27,MATCH(F1737,VpD!$B$3:$B$27,0),MATCH(P1737,VpD!$C$2:$I$2,0))</f>
        <v>90</v>
      </c>
      <c r="R1737" s="16">
        <f t="shared" ca="1" si="360"/>
        <v>16.38</v>
      </c>
      <c r="S1737" s="14">
        <f t="shared" ca="1" si="361"/>
        <v>711564.97</v>
      </c>
      <c r="T1737" s="14">
        <f t="shared" ca="1" si="362"/>
        <v>6171887.46</v>
      </c>
      <c r="U1737" s="14" t="str">
        <f t="shared" ca="1" si="363"/>
        <v>0A3F507E-1E6B-32B8-E044-0003BA298018</v>
      </c>
    </row>
    <row r="1738" spans="1:21" s="14" customFormat="1" x14ac:dyDescent="0.25">
      <c r="A1738" s="14">
        <f t="shared" si="351"/>
        <v>1738</v>
      </c>
      <c r="B1738" s="14" t="str">
        <f t="shared" ca="1" si="352"/>
        <v>F5FFAC2A-55DF-45D8-8902-0D4DAFDD3D5D</v>
      </c>
      <c r="C1738" s="14" t="str">
        <f t="shared" ca="1" si="353"/>
        <v>Torbenfeldvej</v>
      </c>
      <c r="D1738" s="14" t="str">
        <f t="shared" ca="1" si="354"/>
        <v>25</v>
      </c>
      <c r="E1738" s="14" t="str">
        <f t="shared" ca="1" si="355"/>
        <v>4el</v>
      </c>
      <c r="F1738" s="1">
        <f t="shared" ca="1" si="356"/>
        <v>120</v>
      </c>
      <c r="G1738" s="1">
        <f t="shared" ca="1" si="357"/>
        <v>118</v>
      </c>
      <c r="H1738" s="1">
        <f t="shared" ca="1" si="358"/>
        <v>1960</v>
      </c>
      <c r="I1738" s="1" t="str">
        <f ca="1">INDEX(Relationstabel!$C$3:$K$10,MATCH(INDIRECT($A$1&amp;"J"&amp;A1738),Relationstabel!$A$3:$A$10,0),MATCH(IFERROR(VALUE(INDIRECT($A$1&amp;"K"&amp;A1738)),0),Relationstabel!$C$1:$K$1,0))</f>
        <v>Naturgas</v>
      </c>
      <c r="J1738" s="1" t="str">
        <f ca="1">INDEX(Anvendelseskode!B:B,MATCH($F1738,Anvendelseskode!$A:$A,0))</f>
        <v>Fritliggende enfamilieshus (parcelhus)</v>
      </c>
      <c r="K1738" s="1" t="str">
        <f ca="1">INDEX(Anvendelseskode!C:C,MATCH($F1738,Anvendelseskode!$A:$A,0))</f>
        <v>Parcelhuse</v>
      </c>
      <c r="L1738" s="1" t="str">
        <f ca="1">INDEX(Anvendelseskode!D:D,MATCH($F1738,Anvendelseskode!$A:$A,0))</f>
        <v>Private husholdninger</v>
      </c>
      <c r="M1738" s="1" t="str">
        <f ca="1">IFERROR(INDEX(SBi!$2:$2,MATCH(H1738,SBi!$1:$1,1)),SBi!$K$2)</f>
        <v>1951-1960</v>
      </c>
      <c r="N1738" s="1">
        <f ca="1">INDEX(SBi!$C$3:$K$28,MATCH(F1738,SBi!$B$3:$B$28,0),MATCH(M1738,SBi!$C$2:$K$2,0))</f>
        <v>154.9</v>
      </c>
      <c r="O1738" s="16">
        <f t="shared" ca="1" si="359"/>
        <v>18.278200000000002</v>
      </c>
      <c r="P1738" s="16" t="str">
        <f ca="1">IFERROR(INDEX(VpD!$2:$2,MATCH(H1738,VpD!$1:$1,1)),VpD!$I$2)</f>
        <v>1951-1960</v>
      </c>
      <c r="Q1738" s="1">
        <f ca="1">INDEX(VpD!$C$3:$I$27,MATCH(F1738,VpD!$B$3:$B$27,0),MATCH(P1738,VpD!$C$2:$I$2,0))</f>
        <v>204</v>
      </c>
      <c r="R1738" s="16">
        <f t="shared" ca="1" si="360"/>
        <v>24.071999999999999</v>
      </c>
      <c r="S1738" s="14">
        <f t="shared" ca="1" si="361"/>
        <v>712131.84</v>
      </c>
      <c r="T1738" s="14">
        <f t="shared" ca="1" si="362"/>
        <v>6169377.9900000002</v>
      </c>
      <c r="U1738" s="14" t="str">
        <f t="shared" ca="1" si="363"/>
        <v>0A3F507E-236D-32B8-E044-0003BA298018</v>
      </c>
    </row>
    <row r="1739" spans="1:21" s="14" customFormat="1" x14ac:dyDescent="0.25">
      <c r="A1739" s="14">
        <f t="shared" si="351"/>
        <v>1739</v>
      </c>
      <c r="B1739" s="14" t="str">
        <f t="shared" ca="1" si="352"/>
        <v>A34F9F63-A82A-4C3C-BBDB-6DEC0D8E9137</v>
      </c>
      <c r="C1739" s="14" t="str">
        <f t="shared" ca="1" si="353"/>
        <v>Vejlegårdsparken</v>
      </c>
      <c r="D1739" s="14" t="str">
        <f t="shared" ca="1" si="354"/>
        <v>42</v>
      </c>
      <c r="E1739" s="14" t="str">
        <f t="shared" ca="1" si="355"/>
        <v>3æ</v>
      </c>
      <c r="F1739" s="1">
        <f t="shared" ca="1" si="356"/>
        <v>140</v>
      </c>
      <c r="G1739" s="1">
        <f t="shared" ca="1" si="357"/>
        <v>1578</v>
      </c>
      <c r="H1739" s="1">
        <f t="shared" ca="1" si="358"/>
        <v>1966</v>
      </c>
      <c r="I1739" s="1" t="str">
        <f ca="1">INDEX(Relationstabel!$C$3:$K$10,MATCH(INDIRECT($A$1&amp;"J"&amp;A1739),Relationstabel!$A$3:$A$10,0),MATCH(IFERROR(VALUE(INDIRECT($A$1&amp;"K"&amp;A1739)),0),Relationstabel!$C$1:$K$1,0))</f>
        <v>Fjernvarme/ Blokvarme</v>
      </c>
      <c r="J1739" s="1" t="str">
        <f ca="1">INDEX(Anvendelseskode!B:B,MATCH($F1739,Anvendelseskode!$A:$A,0))</f>
        <v>Etageboligbebyggelse</v>
      </c>
      <c r="K1739" s="1" t="str">
        <f ca="1">INDEX(Anvendelseskode!C:C,MATCH($F1739,Anvendelseskode!$A:$A,0))</f>
        <v>Etageboligbebyggelse</v>
      </c>
      <c r="L1739" s="1" t="str">
        <f ca="1">INDEX(Anvendelseskode!D:D,MATCH($F1739,Anvendelseskode!$A:$A,0))</f>
        <v>Private husholdninger</v>
      </c>
      <c r="M1739" s="1" t="str">
        <f ca="1">IFERROR(INDEX(SBi!$2:$2,MATCH(H1739,SBi!$1:$1,1)),SBi!$K$2)</f>
        <v>1961-1972</v>
      </c>
      <c r="N1739" s="1">
        <f ca="1">INDEX(SBi!$C$3:$K$28,MATCH(F1739,SBi!$B$3:$B$28,0),MATCH(M1739,SBi!$C$2:$K$2,0))</f>
        <v>132.30000000000001</v>
      </c>
      <c r="O1739" s="16">
        <f t="shared" ca="1" si="359"/>
        <v>208.76940000000002</v>
      </c>
      <c r="P1739" s="16" t="str">
        <f ca="1">IFERROR(INDEX(VpD!$2:$2,MATCH(H1739,VpD!$1:$1,1)),VpD!$I$2)</f>
        <v>1961-1972</v>
      </c>
      <c r="Q1739" s="1">
        <f ca="1">INDEX(VpD!$C$3:$I$27,MATCH(F1739,VpD!$B$3:$B$27,0),MATCH(P1739,VpD!$C$2:$I$2,0))</f>
        <v>126</v>
      </c>
      <c r="R1739" s="16">
        <f t="shared" ca="1" si="360"/>
        <v>198.828</v>
      </c>
      <c r="S1739" s="14">
        <f t="shared" ca="1" si="361"/>
        <v>712883.41</v>
      </c>
      <c r="T1739" s="14">
        <f t="shared" ca="1" si="362"/>
        <v>6169441.6900000004</v>
      </c>
      <c r="U1739" s="14" t="str">
        <f t="shared" ca="1" si="363"/>
        <v>0A3F507E-2450-32B8-E044-0003BA298018</v>
      </c>
    </row>
    <row r="1740" spans="1:21" s="14" customFormat="1" x14ac:dyDescent="0.25">
      <c r="A1740" s="14">
        <f t="shared" si="351"/>
        <v>1740</v>
      </c>
      <c r="B1740" s="14" t="str">
        <f t="shared" ca="1" si="352"/>
        <v>602D45EE-9FA7-457F-8201-8EF7BBA60921</v>
      </c>
      <c r="C1740" s="14" t="str">
        <f t="shared" ca="1" si="353"/>
        <v>Møllestensvej</v>
      </c>
      <c r="D1740" s="14" t="str">
        <f t="shared" ca="1" si="354"/>
        <v>5</v>
      </c>
      <c r="E1740" s="14" t="str">
        <f t="shared" ca="1" si="355"/>
        <v>7ee</v>
      </c>
      <c r="F1740" s="1">
        <f t="shared" ca="1" si="356"/>
        <v>120</v>
      </c>
      <c r="G1740" s="1">
        <f t="shared" ca="1" si="357"/>
        <v>182</v>
      </c>
      <c r="H1740" s="1">
        <f t="shared" ca="1" si="358"/>
        <v>1997</v>
      </c>
      <c r="I1740" s="1" t="str">
        <f ca="1">INDEX(Relationstabel!$C$3:$K$10,MATCH(INDIRECT($A$1&amp;"J"&amp;A1740),Relationstabel!$A$3:$A$10,0),MATCH(IFERROR(VALUE(INDIRECT($A$1&amp;"K"&amp;A1740)),0),Relationstabel!$C$1:$K$1,0))</f>
        <v>Naturgas</v>
      </c>
      <c r="J1740" s="1" t="str">
        <f ca="1">INDEX(Anvendelseskode!B:B,MATCH($F1740,Anvendelseskode!$A:$A,0))</f>
        <v>Fritliggende enfamilieshus (parcelhus)</v>
      </c>
      <c r="K1740" s="1" t="str">
        <f ca="1">INDEX(Anvendelseskode!C:C,MATCH($F1740,Anvendelseskode!$A:$A,0))</f>
        <v>Parcelhuse</v>
      </c>
      <c r="L1740" s="1" t="str">
        <f ca="1">INDEX(Anvendelseskode!D:D,MATCH($F1740,Anvendelseskode!$A:$A,0))</f>
        <v>Private husholdninger</v>
      </c>
      <c r="M1740" s="1" t="str">
        <f ca="1">IFERROR(INDEX(SBi!$2:$2,MATCH(H1740,SBi!$1:$1,1)),SBi!$K$2)</f>
        <v>1979-1998</v>
      </c>
      <c r="N1740" s="1">
        <f ca="1">INDEX(SBi!$C$3:$K$28,MATCH(F1740,SBi!$B$3:$B$28,0),MATCH(M1740,SBi!$C$2:$K$2,0))</f>
        <v>105.4</v>
      </c>
      <c r="O1740" s="16">
        <f t="shared" ca="1" si="359"/>
        <v>19.1828</v>
      </c>
      <c r="P1740" s="16" t="str">
        <f ca="1">IFERROR(INDEX(VpD!$2:$2,MATCH(H1740,VpD!$1:$1,1)),VpD!$I$2)</f>
        <v>1979-1998</v>
      </c>
      <c r="Q1740" s="1">
        <f ca="1">INDEX(VpD!$C$3:$I$27,MATCH(F1740,VpD!$B$3:$B$27,0),MATCH(P1740,VpD!$C$2:$I$2,0))</f>
        <v>90</v>
      </c>
      <c r="R1740" s="16">
        <f t="shared" ca="1" si="360"/>
        <v>16.38</v>
      </c>
      <c r="S1740" s="14">
        <f t="shared" ca="1" si="361"/>
        <v>711795.36</v>
      </c>
      <c r="T1740" s="14">
        <f t="shared" ca="1" si="362"/>
        <v>6170314.3899999997</v>
      </c>
      <c r="U1740" s="14" t="str">
        <f t="shared" ca="1" si="363"/>
        <v>0A3F507E-1D54-32B8-E044-0003BA298018</v>
      </c>
    </row>
    <row r="1741" spans="1:21" s="14" customFormat="1" x14ac:dyDescent="0.25">
      <c r="A1741" s="14">
        <f t="shared" si="351"/>
        <v>1741</v>
      </c>
      <c r="B1741" s="14" t="str">
        <f t="shared" ca="1" si="352"/>
        <v>1F65A9E6-8CAB-468F-A71C-D59377EF58E4</v>
      </c>
      <c r="C1741" s="14" t="str">
        <f t="shared" ca="1" si="353"/>
        <v>Havbovej</v>
      </c>
      <c r="D1741" s="14" t="str">
        <f t="shared" ca="1" si="354"/>
        <v>20</v>
      </c>
      <c r="E1741" s="14" t="str">
        <f t="shared" ca="1" si="355"/>
        <v>6az</v>
      </c>
      <c r="F1741" s="1">
        <f t="shared" ca="1" si="356"/>
        <v>120</v>
      </c>
      <c r="G1741" s="1">
        <f t="shared" ca="1" si="357"/>
        <v>168</v>
      </c>
      <c r="H1741" s="1">
        <f t="shared" ca="1" si="358"/>
        <v>1982</v>
      </c>
      <c r="I1741" s="1" t="str">
        <f ca="1">INDEX(Relationstabel!$C$3:$K$10,MATCH(INDIRECT($A$1&amp;"J"&amp;A1741),Relationstabel!$A$3:$A$10,0),MATCH(IFERROR(VALUE(INDIRECT($A$1&amp;"K"&amp;A1741)),0),Relationstabel!$C$1:$K$1,0))</f>
        <v>Olie</v>
      </c>
      <c r="J1741" s="1" t="str">
        <f ca="1">INDEX(Anvendelseskode!B:B,MATCH($F1741,Anvendelseskode!$A:$A,0))</f>
        <v>Fritliggende enfamilieshus (parcelhus)</v>
      </c>
      <c r="K1741" s="1" t="str">
        <f ca="1">INDEX(Anvendelseskode!C:C,MATCH($F1741,Anvendelseskode!$A:$A,0))</f>
        <v>Parcelhuse</v>
      </c>
      <c r="L1741" s="1" t="str">
        <f ca="1">INDEX(Anvendelseskode!D:D,MATCH($F1741,Anvendelseskode!$A:$A,0))</f>
        <v>Private husholdninger</v>
      </c>
      <c r="M1741" s="1" t="str">
        <f ca="1">IFERROR(INDEX(SBi!$2:$2,MATCH(H1741,SBi!$1:$1,1)),SBi!$K$2)</f>
        <v>1979-1998</v>
      </c>
      <c r="N1741" s="1">
        <f ca="1">INDEX(SBi!$C$3:$K$28,MATCH(F1741,SBi!$B$3:$B$28,0),MATCH(M1741,SBi!$C$2:$K$2,0))</f>
        <v>105.4</v>
      </c>
      <c r="O1741" s="16">
        <f t="shared" ca="1" si="359"/>
        <v>17.7072</v>
      </c>
      <c r="P1741" s="16" t="str">
        <f ca="1">IFERROR(INDEX(VpD!$2:$2,MATCH(H1741,VpD!$1:$1,1)),VpD!$I$2)</f>
        <v>1979-1998</v>
      </c>
      <c r="Q1741" s="1">
        <f ca="1">INDEX(VpD!$C$3:$I$27,MATCH(F1741,VpD!$B$3:$B$27,0),MATCH(P1741,VpD!$C$2:$I$2,0))</f>
        <v>90</v>
      </c>
      <c r="R1741" s="16">
        <f t="shared" ca="1" si="360"/>
        <v>15.12</v>
      </c>
      <c r="S1741" s="14">
        <f t="shared" ca="1" si="361"/>
        <v>713303.54</v>
      </c>
      <c r="T1741" s="14">
        <f t="shared" ca="1" si="362"/>
        <v>6168576.8600000003</v>
      </c>
      <c r="U1741" s="14" t="str">
        <f t="shared" ca="1" si="363"/>
        <v>0A3F507E-1863-32B8-E044-0003BA298018</v>
      </c>
    </row>
    <row r="1742" spans="1:21" s="14" customFormat="1" x14ac:dyDescent="0.25">
      <c r="A1742" s="14">
        <f t="shared" si="351"/>
        <v>1742</v>
      </c>
      <c r="B1742" s="14" t="str">
        <f t="shared" ca="1" si="352"/>
        <v>C726AD2D-E75A-4150-BAE8-C3164D8CBF82</v>
      </c>
      <c r="C1742" s="14" t="str">
        <f t="shared" ca="1" si="353"/>
        <v>Pilehavevænge</v>
      </c>
      <c r="D1742" s="14" t="str">
        <f t="shared" ca="1" si="354"/>
        <v>98</v>
      </c>
      <c r="E1742" s="14" t="str">
        <f t="shared" ca="1" si="355"/>
        <v>10bø</v>
      </c>
      <c r="F1742" s="1">
        <f t="shared" ca="1" si="356"/>
        <v>120</v>
      </c>
      <c r="G1742" s="1">
        <f t="shared" ca="1" si="357"/>
        <v>227</v>
      </c>
      <c r="H1742" s="1">
        <f t="shared" ca="1" si="358"/>
        <v>1974</v>
      </c>
      <c r="I1742" s="1" t="str">
        <f ca="1">INDEX(Relationstabel!$C$3:$K$10,MATCH(INDIRECT($A$1&amp;"J"&amp;A1742),Relationstabel!$A$3:$A$10,0),MATCH(IFERROR(VALUE(INDIRECT($A$1&amp;"K"&amp;A1742)),0),Relationstabel!$C$1:$K$1,0))</f>
        <v>Fjernvarme/ Blokvarme</v>
      </c>
      <c r="J1742" s="1" t="str">
        <f ca="1">INDEX(Anvendelseskode!B:B,MATCH($F1742,Anvendelseskode!$A:$A,0))</f>
        <v>Fritliggende enfamilieshus (parcelhus)</v>
      </c>
      <c r="K1742" s="1" t="str">
        <f ca="1">INDEX(Anvendelseskode!C:C,MATCH($F1742,Anvendelseskode!$A:$A,0))</f>
        <v>Parcelhuse</v>
      </c>
      <c r="L1742" s="1" t="str">
        <f ca="1">INDEX(Anvendelseskode!D:D,MATCH($F1742,Anvendelseskode!$A:$A,0))</f>
        <v>Private husholdninger</v>
      </c>
      <c r="M1742" s="1" t="str">
        <f ca="1">IFERROR(INDEX(SBi!$2:$2,MATCH(H1742,SBi!$1:$1,1)),SBi!$K$2)</f>
        <v>1973-1978</v>
      </c>
      <c r="N1742" s="1">
        <f ca="1">INDEX(SBi!$C$3:$K$28,MATCH(F1742,SBi!$B$3:$B$28,0),MATCH(M1742,SBi!$C$2:$K$2,0))</f>
        <v>119.8</v>
      </c>
      <c r="O1742" s="16">
        <f t="shared" ca="1" si="359"/>
        <v>27.194599999999998</v>
      </c>
      <c r="P1742" s="16" t="str">
        <f ca="1">IFERROR(INDEX(VpD!$2:$2,MATCH(H1742,VpD!$1:$1,1)),VpD!$I$2)</f>
        <v>1973-1978</v>
      </c>
      <c r="Q1742" s="1">
        <f ca="1">INDEX(VpD!$C$3:$I$27,MATCH(F1742,VpD!$B$3:$B$27,0),MATCH(P1742,VpD!$C$2:$I$2,0))</f>
        <v>117</v>
      </c>
      <c r="R1742" s="16">
        <f t="shared" ca="1" si="360"/>
        <v>26.559000000000001</v>
      </c>
      <c r="S1742" s="14">
        <f t="shared" ca="1" si="361"/>
        <v>711246.18</v>
      </c>
      <c r="T1742" s="14">
        <f t="shared" ca="1" si="362"/>
        <v>6171810.0800000001</v>
      </c>
      <c r="U1742" s="14" t="str">
        <f t="shared" ca="1" si="363"/>
        <v>0A3F507E-1F63-32B8-E044-0003BA298018</v>
      </c>
    </row>
    <row r="1743" spans="1:21" s="14" customFormat="1" x14ac:dyDescent="0.25">
      <c r="A1743" s="14">
        <f t="shared" si="351"/>
        <v>1743</v>
      </c>
      <c r="B1743" s="14" t="str">
        <f t="shared" ca="1" si="352"/>
        <v>9B8AA3F7-F114-48C5-81D2-B1EA2DF4F819</v>
      </c>
      <c r="C1743" s="14" t="str">
        <f t="shared" ca="1" si="353"/>
        <v>Kløverbo</v>
      </c>
      <c r="D1743" s="14" t="str">
        <f t="shared" ca="1" si="354"/>
        <v>25</v>
      </c>
      <c r="E1743" s="14" t="str">
        <f t="shared" ca="1" si="355"/>
        <v>6zd</v>
      </c>
      <c r="F1743" s="1">
        <f t="shared" ca="1" si="356"/>
        <v>130</v>
      </c>
      <c r="G1743" s="1">
        <f t="shared" ca="1" si="357"/>
        <v>109</v>
      </c>
      <c r="H1743" s="1">
        <f t="shared" ca="1" si="358"/>
        <v>1978</v>
      </c>
      <c r="I1743" s="1" t="str">
        <f ca="1">INDEX(Relationstabel!$C$3:$K$10,MATCH(INDIRECT($A$1&amp;"J"&amp;A1743),Relationstabel!$A$3:$A$10,0),MATCH(IFERROR(VALUE(INDIRECT($A$1&amp;"K"&amp;A1743)),0),Relationstabel!$C$1:$K$1,0))</f>
        <v>Fjernvarme/ Blokvarme</v>
      </c>
      <c r="J1743" s="1" t="str">
        <f ca="1">INDEX(Anvendelseskode!B:B,MATCH($F1743,Anvendelseskode!$A:$A,0))</f>
        <v>Række-, kæde-, dobbelthus (lodret adskillelse mellem enhederne)</v>
      </c>
      <c r="K1743" s="1" t="str">
        <f ca="1">INDEX(Anvendelseskode!C:C,MATCH($F1743,Anvendelseskode!$A:$A,0))</f>
        <v>Række-, kæde og dobbelthuse</v>
      </c>
      <c r="L1743" s="1" t="str">
        <f ca="1">INDEX(Anvendelseskode!D:D,MATCH($F1743,Anvendelseskode!$A:$A,0))</f>
        <v>Private husholdninger</v>
      </c>
      <c r="M1743" s="1" t="str">
        <f ca="1">IFERROR(INDEX(SBi!$2:$2,MATCH(H1743,SBi!$1:$1,1)),SBi!$K$2)</f>
        <v>1973-1978</v>
      </c>
      <c r="N1743" s="1">
        <f ca="1">INDEX(SBi!$C$3:$K$28,MATCH(F1743,SBi!$B$3:$B$28,0),MATCH(M1743,SBi!$C$2:$K$2,0))</f>
        <v>112.6</v>
      </c>
      <c r="O1743" s="16">
        <f t="shared" ca="1" si="359"/>
        <v>12.273399999999999</v>
      </c>
      <c r="P1743" s="16" t="str">
        <f ca="1">IFERROR(INDEX(VpD!$2:$2,MATCH(H1743,VpD!$1:$1,1)),VpD!$I$2)</f>
        <v>1973-1978</v>
      </c>
      <c r="Q1743" s="1">
        <f ca="1">INDEX(VpD!$C$3:$I$27,MATCH(F1743,VpD!$B$3:$B$27,0),MATCH(P1743,VpD!$C$2:$I$2,0))</f>
        <v>98</v>
      </c>
      <c r="R1743" s="16">
        <f t="shared" ca="1" si="360"/>
        <v>10.682</v>
      </c>
      <c r="S1743" s="14">
        <f t="shared" ca="1" si="361"/>
        <v>713503.61</v>
      </c>
      <c r="T1743" s="14">
        <f t="shared" ca="1" si="362"/>
        <v>6169690.4699999997</v>
      </c>
      <c r="U1743" s="14" t="str">
        <f t="shared" ca="1" si="363"/>
        <v>0A3F507E-1B69-32B8-E044-0003BA298018</v>
      </c>
    </row>
    <row r="1744" spans="1:21" s="14" customFormat="1" x14ac:dyDescent="0.25">
      <c r="A1744" s="14">
        <f t="shared" si="351"/>
        <v>1744</v>
      </c>
      <c r="B1744" s="14" t="str">
        <f t="shared" ca="1" si="352"/>
        <v>254E705E-1EE8-4F55-8705-B1E32F4F0119</v>
      </c>
      <c r="C1744" s="14" t="str">
        <f t="shared" ca="1" si="353"/>
        <v>Nørrebred</v>
      </c>
      <c r="D1744" s="14" t="str">
        <f t="shared" ca="1" si="354"/>
        <v>63</v>
      </c>
      <c r="E1744" s="14" t="str">
        <f t="shared" ca="1" si="355"/>
        <v>13fn</v>
      </c>
      <c r="F1744" s="1">
        <f t="shared" ca="1" si="356"/>
        <v>120</v>
      </c>
      <c r="G1744" s="1">
        <f t="shared" ca="1" si="357"/>
        <v>143</v>
      </c>
      <c r="H1744" s="1">
        <f t="shared" ca="1" si="358"/>
        <v>1981</v>
      </c>
      <c r="I1744" s="1" t="str">
        <f ca="1">INDEX(Relationstabel!$C$3:$K$10,MATCH(INDIRECT($A$1&amp;"J"&amp;A1744),Relationstabel!$A$3:$A$10,0),MATCH(IFERROR(VALUE(INDIRECT($A$1&amp;"K"&amp;A1744)),0),Relationstabel!$C$1:$K$1,0))</f>
        <v>Varmepumpe</v>
      </c>
      <c r="J1744" s="1" t="str">
        <f ca="1">INDEX(Anvendelseskode!B:B,MATCH($F1744,Anvendelseskode!$A:$A,0))</f>
        <v>Fritliggende enfamilieshus (parcelhus)</v>
      </c>
      <c r="K1744" s="1" t="str">
        <f ca="1">INDEX(Anvendelseskode!C:C,MATCH($F1744,Anvendelseskode!$A:$A,0))</f>
        <v>Parcelhuse</v>
      </c>
      <c r="L1744" s="1" t="str">
        <f ca="1">INDEX(Anvendelseskode!D:D,MATCH($F1744,Anvendelseskode!$A:$A,0))</f>
        <v>Private husholdninger</v>
      </c>
      <c r="M1744" s="1" t="str">
        <f ca="1">IFERROR(INDEX(SBi!$2:$2,MATCH(H1744,SBi!$1:$1,1)),SBi!$K$2)</f>
        <v>1979-1998</v>
      </c>
      <c r="N1744" s="1">
        <f ca="1">INDEX(SBi!$C$3:$K$28,MATCH(F1744,SBi!$B$3:$B$28,0),MATCH(M1744,SBi!$C$2:$K$2,0))</f>
        <v>105.4</v>
      </c>
      <c r="O1744" s="16">
        <f t="shared" ca="1" si="359"/>
        <v>15.0722</v>
      </c>
      <c r="P1744" s="16" t="str">
        <f ca="1">IFERROR(INDEX(VpD!$2:$2,MATCH(H1744,VpD!$1:$1,1)),VpD!$I$2)</f>
        <v>1979-1998</v>
      </c>
      <c r="Q1744" s="1">
        <f ca="1">INDEX(VpD!$C$3:$I$27,MATCH(F1744,VpD!$B$3:$B$27,0),MATCH(P1744,VpD!$C$2:$I$2,0))</f>
        <v>90</v>
      </c>
      <c r="R1744" s="16">
        <f t="shared" ca="1" si="360"/>
        <v>12.87</v>
      </c>
      <c r="S1744" s="14">
        <f t="shared" ca="1" si="361"/>
        <v>711545.18</v>
      </c>
      <c r="T1744" s="14">
        <f t="shared" ca="1" si="362"/>
        <v>6171887.21</v>
      </c>
      <c r="U1744" s="14" t="str">
        <f t="shared" ca="1" si="363"/>
        <v>0A3F507E-1E69-32B8-E044-0003BA298018</v>
      </c>
    </row>
    <row r="1745" spans="1:21" s="14" customFormat="1" x14ac:dyDescent="0.25">
      <c r="A1745" s="14">
        <f t="shared" si="351"/>
        <v>1745</v>
      </c>
      <c r="B1745" s="14" t="str">
        <f t="shared" ca="1" si="352"/>
        <v>51202F15-5BD7-43F5-8C94-78A86601F164</v>
      </c>
      <c r="C1745" s="14" t="str">
        <f t="shared" ca="1" si="353"/>
        <v>Kløverbo</v>
      </c>
      <c r="D1745" s="14" t="str">
        <f t="shared" ca="1" si="354"/>
        <v>33</v>
      </c>
      <c r="E1745" s="14" t="str">
        <f t="shared" ca="1" si="355"/>
        <v>6zh</v>
      </c>
      <c r="F1745" s="1">
        <f t="shared" ca="1" si="356"/>
        <v>130</v>
      </c>
      <c r="G1745" s="1">
        <f t="shared" ca="1" si="357"/>
        <v>109</v>
      </c>
      <c r="H1745" s="1">
        <f t="shared" ca="1" si="358"/>
        <v>1978</v>
      </c>
      <c r="I1745" s="1" t="str">
        <f ca="1">INDEX(Relationstabel!$C$3:$K$10,MATCH(INDIRECT($A$1&amp;"J"&amp;A1745),Relationstabel!$A$3:$A$10,0),MATCH(IFERROR(VALUE(INDIRECT($A$1&amp;"K"&amp;A1745)),0),Relationstabel!$C$1:$K$1,0))</f>
        <v>Fjernvarme/ Blokvarme</v>
      </c>
      <c r="J1745" s="1" t="str">
        <f ca="1">INDEX(Anvendelseskode!B:B,MATCH($F1745,Anvendelseskode!$A:$A,0))</f>
        <v>Række-, kæde-, dobbelthus (lodret adskillelse mellem enhederne)</v>
      </c>
      <c r="K1745" s="1" t="str">
        <f ca="1">INDEX(Anvendelseskode!C:C,MATCH($F1745,Anvendelseskode!$A:$A,0))</f>
        <v>Række-, kæde og dobbelthuse</v>
      </c>
      <c r="L1745" s="1" t="str">
        <f ca="1">INDEX(Anvendelseskode!D:D,MATCH($F1745,Anvendelseskode!$A:$A,0))</f>
        <v>Private husholdninger</v>
      </c>
      <c r="M1745" s="1" t="str">
        <f ca="1">IFERROR(INDEX(SBi!$2:$2,MATCH(H1745,SBi!$1:$1,1)),SBi!$K$2)</f>
        <v>1973-1978</v>
      </c>
      <c r="N1745" s="1">
        <f ca="1">INDEX(SBi!$C$3:$K$28,MATCH(F1745,SBi!$B$3:$B$28,0),MATCH(M1745,SBi!$C$2:$K$2,0))</f>
        <v>112.6</v>
      </c>
      <c r="O1745" s="16">
        <f t="shared" ca="1" si="359"/>
        <v>12.273399999999999</v>
      </c>
      <c r="P1745" s="16" t="str">
        <f ca="1">IFERROR(INDEX(VpD!$2:$2,MATCH(H1745,VpD!$1:$1,1)),VpD!$I$2)</f>
        <v>1973-1978</v>
      </c>
      <c r="Q1745" s="1">
        <f ca="1">INDEX(VpD!$C$3:$I$27,MATCH(F1745,VpD!$B$3:$B$27,0),MATCH(P1745,VpD!$C$2:$I$2,0))</f>
        <v>98</v>
      </c>
      <c r="R1745" s="16">
        <f t="shared" ca="1" si="360"/>
        <v>10.682</v>
      </c>
      <c r="S1745" s="14">
        <f t="shared" ca="1" si="361"/>
        <v>713522.66</v>
      </c>
      <c r="T1745" s="14">
        <f t="shared" ca="1" si="362"/>
        <v>6169702.1699999999</v>
      </c>
      <c r="U1745" s="14" t="str">
        <f t="shared" ca="1" si="363"/>
        <v>0A3F507E-1B71-32B8-E044-0003BA298018</v>
      </c>
    </row>
    <row r="1746" spans="1:21" s="14" customFormat="1" x14ac:dyDescent="0.25">
      <c r="A1746" s="14">
        <f t="shared" si="351"/>
        <v>1746</v>
      </c>
      <c r="B1746" s="14" t="str">
        <f t="shared" ca="1" si="352"/>
        <v>33B24968-EBC6-462D-9330-D60C3CCDAC4C</v>
      </c>
      <c r="C1746" s="14" t="str">
        <f t="shared" ca="1" si="353"/>
        <v>Nellikevænget</v>
      </c>
      <c r="D1746" s="14" t="str">
        <f t="shared" ca="1" si="354"/>
        <v>4</v>
      </c>
      <c r="E1746" s="14" t="str">
        <f t="shared" ca="1" si="355"/>
        <v>23ap</v>
      </c>
      <c r="F1746" s="1">
        <f t="shared" ca="1" si="356"/>
        <v>130</v>
      </c>
      <c r="G1746" s="1">
        <f t="shared" ca="1" si="357"/>
        <v>124</v>
      </c>
      <c r="H1746" s="1">
        <f t="shared" ca="1" si="358"/>
        <v>1999</v>
      </c>
      <c r="I1746" s="1" t="str">
        <f ca="1">INDEX(Relationstabel!$C$3:$K$10,MATCH(INDIRECT($A$1&amp;"J"&amp;A1746),Relationstabel!$A$3:$A$10,0),MATCH(IFERROR(VALUE(INDIRECT($A$1&amp;"K"&amp;A1746)),0),Relationstabel!$C$1:$K$1,0))</f>
        <v>Fjernvarme/ Blokvarme</v>
      </c>
      <c r="J1746" s="1" t="str">
        <f ca="1">INDEX(Anvendelseskode!B:B,MATCH($F1746,Anvendelseskode!$A:$A,0))</f>
        <v>Række-, kæde-, dobbelthus (lodret adskillelse mellem enhederne)</v>
      </c>
      <c r="K1746" s="1" t="str">
        <f ca="1">INDEX(Anvendelseskode!C:C,MATCH($F1746,Anvendelseskode!$A:$A,0))</f>
        <v>Række-, kæde og dobbelthuse</v>
      </c>
      <c r="L1746" s="1" t="str">
        <f ca="1">INDEX(Anvendelseskode!D:D,MATCH($F1746,Anvendelseskode!$A:$A,0))</f>
        <v>Private husholdninger</v>
      </c>
      <c r="M1746" s="1" t="str">
        <f ca="1">IFERROR(INDEX(SBi!$2:$2,MATCH(H1746,SBi!$1:$1,1)),SBi!$K$2)</f>
        <v>1999-2006</v>
      </c>
      <c r="N1746" s="1">
        <f ca="1">INDEX(SBi!$C$3:$K$28,MATCH(F1746,SBi!$B$3:$B$28,0),MATCH(M1746,SBi!$C$2:$K$2,0))</f>
        <v>81.5</v>
      </c>
      <c r="O1746" s="16">
        <f t="shared" ca="1" si="359"/>
        <v>10.106</v>
      </c>
      <c r="P1746" s="16" t="str">
        <f ca="1">IFERROR(INDEX(VpD!$2:$2,MATCH(H1746,VpD!$1:$1,1)),VpD!$I$2)</f>
        <v>&gt;1998</v>
      </c>
      <c r="Q1746" s="1">
        <f ca="1">INDEX(VpD!$C$3:$I$27,MATCH(F1746,VpD!$B$3:$B$27,0),MATCH(P1746,VpD!$C$2:$I$2,0))</f>
        <v>65</v>
      </c>
      <c r="R1746" s="16">
        <f t="shared" ca="1" si="360"/>
        <v>8.06</v>
      </c>
      <c r="S1746" s="14">
        <f t="shared" ca="1" si="361"/>
        <v>711666.5</v>
      </c>
      <c r="T1746" s="14">
        <f t="shared" ca="1" si="362"/>
        <v>6172594.2999999998</v>
      </c>
      <c r="U1746" s="14" t="str">
        <f t="shared" ca="1" si="363"/>
        <v>0A3F507E-1D71-32B8-E044-0003BA298018</v>
      </c>
    </row>
    <row r="1747" spans="1:21" s="14" customFormat="1" x14ac:dyDescent="0.25">
      <c r="A1747" s="14">
        <f t="shared" si="351"/>
        <v>1747</v>
      </c>
      <c r="B1747" s="14" t="str">
        <f t="shared" ca="1" si="352"/>
        <v>F3135390-1C6E-45F7-810C-F29816D53573</v>
      </c>
      <c r="C1747" s="14" t="str">
        <f t="shared" ca="1" si="353"/>
        <v>Nørrebred</v>
      </c>
      <c r="D1747" s="14" t="str">
        <f t="shared" ca="1" si="354"/>
        <v>71</v>
      </c>
      <c r="E1747" s="14" t="str">
        <f t="shared" ca="1" si="355"/>
        <v>13fr</v>
      </c>
      <c r="F1747" s="1">
        <f t="shared" ca="1" si="356"/>
        <v>120</v>
      </c>
      <c r="G1747" s="1">
        <f t="shared" ca="1" si="357"/>
        <v>143</v>
      </c>
      <c r="H1747" s="1">
        <f t="shared" ca="1" si="358"/>
        <v>1993</v>
      </c>
      <c r="I1747" s="1" t="str">
        <f ca="1">INDEX(Relationstabel!$C$3:$K$10,MATCH(INDIRECT($A$1&amp;"J"&amp;A1747),Relationstabel!$A$3:$A$10,0),MATCH(IFERROR(VALUE(INDIRECT($A$1&amp;"K"&amp;A1747)),0),Relationstabel!$C$1:$K$1,0))</f>
        <v>Olie</v>
      </c>
      <c r="J1747" s="1" t="str">
        <f ca="1">INDEX(Anvendelseskode!B:B,MATCH($F1747,Anvendelseskode!$A:$A,0))</f>
        <v>Fritliggende enfamilieshus (parcelhus)</v>
      </c>
      <c r="K1747" s="1" t="str">
        <f ca="1">INDEX(Anvendelseskode!C:C,MATCH($F1747,Anvendelseskode!$A:$A,0))</f>
        <v>Parcelhuse</v>
      </c>
      <c r="L1747" s="1" t="str">
        <f ca="1">INDEX(Anvendelseskode!D:D,MATCH($F1747,Anvendelseskode!$A:$A,0))</f>
        <v>Private husholdninger</v>
      </c>
      <c r="M1747" s="1" t="str">
        <f ca="1">IFERROR(INDEX(SBi!$2:$2,MATCH(H1747,SBi!$1:$1,1)),SBi!$K$2)</f>
        <v>1979-1998</v>
      </c>
      <c r="N1747" s="1">
        <f ca="1">INDEX(SBi!$C$3:$K$28,MATCH(F1747,SBi!$B$3:$B$28,0),MATCH(M1747,SBi!$C$2:$K$2,0))</f>
        <v>105.4</v>
      </c>
      <c r="O1747" s="16">
        <f t="shared" ca="1" si="359"/>
        <v>15.0722</v>
      </c>
      <c r="P1747" s="16" t="str">
        <f ca="1">IFERROR(INDEX(VpD!$2:$2,MATCH(H1747,VpD!$1:$1,1)),VpD!$I$2)</f>
        <v>1979-1998</v>
      </c>
      <c r="Q1747" s="1">
        <f ca="1">INDEX(VpD!$C$3:$I$27,MATCH(F1747,VpD!$B$3:$B$27,0),MATCH(P1747,VpD!$C$2:$I$2,0))</f>
        <v>90</v>
      </c>
      <c r="R1747" s="16">
        <f t="shared" ca="1" si="360"/>
        <v>12.87</v>
      </c>
      <c r="S1747" s="14">
        <f t="shared" ca="1" si="361"/>
        <v>711607.13</v>
      </c>
      <c r="T1747" s="14">
        <f t="shared" ca="1" si="362"/>
        <v>6171936.6500000004</v>
      </c>
      <c r="U1747" s="14" t="str">
        <f t="shared" ca="1" si="363"/>
        <v>0A3F507E-1E71-32B8-E044-0003BA298018</v>
      </c>
    </row>
    <row r="1748" spans="1:21" s="14" customFormat="1" x14ac:dyDescent="0.25">
      <c r="A1748" s="14">
        <f t="shared" si="351"/>
        <v>1748</v>
      </c>
      <c r="B1748" s="14" t="str">
        <f t="shared" ca="1" si="352"/>
        <v>394C4A49-8C20-41EE-B922-4822064CDDB0</v>
      </c>
      <c r="C1748" s="14" t="str">
        <f t="shared" ca="1" si="353"/>
        <v>Hyrdeengen</v>
      </c>
      <c r="D1748" s="14" t="str">
        <f t="shared" ca="1" si="354"/>
        <v>65</v>
      </c>
      <c r="E1748" s="14" t="str">
        <f t="shared" ca="1" si="355"/>
        <v>16ds</v>
      </c>
      <c r="F1748" s="1">
        <f t="shared" ca="1" si="356"/>
        <v>130</v>
      </c>
      <c r="G1748" s="1">
        <f t="shared" ca="1" si="357"/>
        <v>125</v>
      </c>
      <c r="H1748" s="1">
        <f t="shared" ca="1" si="358"/>
        <v>1977</v>
      </c>
      <c r="I1748" s="1" t="str">
        <f ca="1">INDEX(Relationstabel!$C$3:$K$10,MATCH(INDIRECT($A$1&amp;"J"&amp;A1748),Relationstabel!$A$3:$A$10,0),MATCH(IFERROR(VALUE(INDIRECT($A$1&amp;"K"&amp;A1748)),0),Relationstabel!$C$1:$K$1,0))</f>
        <v>Elvarme</v>
      </c>
      <c r="J1748" s="1" t="str">
        <f ca="1">INDEX(Anvendelseskode!B:B,MATCH($F1748,Anvendelseskode!$A:$A,0))</f>
        <v>Række-, kæde-, dobbelthus (lodret adskillelse mellem enhederne)</v>
      </c>
      <c r="K1748" s="1" t="str">
        <f ca="1">INDEX(Anvendelseskode!C:C,MATCH($F1748,Anvendelseskode!$A:$A,0))</f>
        <v>Række-, kæde og dobbelthuse</v>
      </c>
      <c r="L1748" s="1" t="str">
        <f ca="1">INDEX(Anvendelseskode!D:D,MATCH($F1748,Anvendelseskode!$A:$A,0))</f>
        <v>Private husholdninger</v>
      </c>
      <c r="M1748" s="1" t="str">
        <f ca="1">IFERROR(INDEX(SBi!$2:$2,MATCH(H1748,SBi!$1:$1,1)),SBi!$K$2)</f>
        <v>1973-1978</v>
      </c>
      <c r="N1748" s="1">
        <f ca="1">INDEX(SBi!$C$3:$K$28,MATCH(F1748,SBi!$B$3:$B$28,0),MATCH(M1748,SBi!$C$2:$K$2,0))</f>
        <v>112.6</v>
      </c>
      <c r="O1748" s="16">
        <f t="shared" ca="1" si="359"/>
        <v>14.074999999999999</v>
      </c>
      <c r="P1748" s="16" t="str">
        <f ca="1">IFERROR(INDEX(VpD!$2:$2,MATCH(H1748,VpD!$1:$1,1)),VpD!$I$2)</f>
        <v>1973-1978</v>
      </c>
      <c r="Q1748" s="1">
        <f ca="1">INDEX(VpD!$C$3:$I$27,MATCH(F1748,VpD!$B$3:$B$27,0),MATCH(P1748,VpD!$C$2:$I$2,0))</f>
        <v>98</v>
      </c>
      <c r="R1748" s="16">
        <f t="shared" ca="1" si="360"/>
        <v>12.25</v>
      </c>
      <c r="S1748" s="14">
        <f t="shared" ca="1" si="361"/>
        <v>711823.91</v>
      </c>
      <c r="T1748" s="14">
        <f t="shared" ca="1" si="362"/>
        <v>6172498.5499999998</v>
      </c>
      <c r="U1748" s="14" t="str">
        <f t="shared" ca="1" si="363"/>
        <v>0A3F507E-1972-32B8-E044-0003BA298018</v>
      </c>
    </row>
    <row r="1749" spans="1:21" s="14" customFormat="1" x14ac:dyDescent="0.25">
      <c r="A1749" s="14">
        <f t="shared" si="351"/>
        <v>1749</v>
      </c>
      <c r="B1749" s="14" t="str">
        <f t="shared" ca="1" si="352"/>
        <v>D2BF88D0-1653-4562-A5F7-EF3A1E29176B</v>
      </c>
      <c r="C1749" s="14" t="str">
        <f t="shared" ca="1" si="353"/>
        <v>Hyttesvinget</v>
      </c>
      <c r="D1749" s="14" t="str">
        <f t="shared" ca="1" si="354"/>
        <v>4</v>
      </c>
      <c r="E1749" s="14" t="str">
        <f t="shared" ca="1" si="355"/>
        <v>24am</v>
      </c>
      <c r="F1749" s="1">
        <f t="shared" ca="1" si="356"/>
        <v>120</v>
      </c>
      <c r="G1749" s="1">
        <f t="shared" ca="1" si="357"/>
        <v>143</v>
      </c>
      <c r="H1749" s="1">
        <f t="shared" ca="1" si="358"/>
        <v>1988</v>
      </c>
      <c r="I1749" s="1" t="str">
        <f ca="1">INDEX(Relationstabel!$C$3:$K$10,MATCH(INDIRECT($A$1&amp;"J"&amp;A1749),Relationstabel!$A$3:$A$10,0),MATCH(IFERROR(VALUE(INDIRECT($A$1&amp;"K"&amp;A1749)),0),Relationstabel!$C$1:$K$1,0))</f>
        <v>Naturgas</v>
      </c>
      <c r="J1749" s="1" t="str">
        <f ca="1">INDEX(Anvendelseskode!B:B,MATCH($F1749,Anvendelseskode!$A:$A,0))</f>
        <v>Fritliggende enfamilieshus (parcelhus)</v>
      </c>
      <c r="K1749" s="1" t="str">
        <f ca="1">INDEX(Anvendelseskode!C:C,MATCH($F1749,Anvendelseskode!$A:$A,0))</f>
        <v>Parcelhuse</v>
      </c>
      <c r="L1749" s="1" t="str">
        <f ca="1">INDEX(Anvendelseskode!D:D,MATCH($F1749,Anvendelseskode!$A:$A,0))</f>
        <v>Private husholdninger</v>
      </c>
      <c r="M1749" s="1" t="str">
        <f ca="1">IFERROR(INDEX(SBi!$2:$2,MATCH(H1749,SBi!$1:$1,1)),SBi!$K$2)</f>
        <v>1979-1998</v>
      </c>
      <c r="N1749" s="1">
        <f ca="1">INDEX(SBi!$C$3:$K$28,MATCH(F1749,SBi!$B$3:$B$28,0),MATCH(M1749,SBi!$C$2:$K$2,0))</f>
        <v>105.4</v>
      </c>
      <c r="O1749" s="16">
        <f t="shared" ca="1" si="359"/>
        <v>15.0722</v>
      </c>
      <c r="P1749" s="16" t="str">
        <f ca="1">IFERROR(INDEX(VpD!$2:$2,MATCH(H1749,VpD!$1:$1,1)),VpD!$I$2)</f>
        <v>1979-1998</v>
      </c>
      <c r="Q1749" s="1">
        <f ca="1">INDEX(VpD!$C$3:$I$27,MATCH(F1749,VpD!$B$3:$B$27,0),MATCH(P1749,VpD!$C$2:$I$2,0))</f>
        <v>90</v>
      </c>
      <c r="R1749" s="16">
        <f t="shared" ca="1" si="360"/>
        <v>12.87</v>
      </c>
      <c r="S1749" s="14">
        <f t="shared" ca="1" si="361"/>
        <v>713761.6</v>
      </c>
      <c r="T1749" s="14">
        <f t="shared" ca="1" si="362"/>
        <v>6168961.8200000003</v>
      </c>
      <c r="U1749" s="14" t="str">
        <f t="shared" ca="1" si="363"/>
        <v>0A3F507E-1A72-32B8-E044-0003BA298018</v>
      </c>
    </row>
    <row r="1750" spans="1:21" s="14" customFormat="1" x14ac:dyDescent="0.25">
      <c r="A1750" s="14">
        <f t="shared" si="351"/>
        <v>1750</v>
      </c>
      <c r="B1750" s="14" t="str">
        <f t="shared" ca="1" si="352"/>
        <v>3CB3A51C-37E0-4A94-A3CB-C6DB123DC798</v>
      </c>
      <c r="C1750" s="14" t="str">
        <f t="shared" ca="1" si="353"/>
        <v>Bregentvedvej</v>
      </c>
      <c r="D1750" s="14" t="str">
        <f t="shared" ca="1" si="354"/>
        <v>1</v>
      </c>
      <c r="E1750" s="14" t="str">
        <f t="shared" ca="1" si="355"/>
        <v>9av</v>
      </c>
      <c r="F1750" s="1">
        <f t="shared" ca="1" si="356"/>
        <v>120</v>
      </c>
      <c r="G1750" s="1">
        <f t="shared" ca="1" si="357"/>
        <v>142</v>
      </c>
      <c r="H1750" s="1">
        <f t="shared" ca="1" si="358"/>
        <v>1947</v>
      </c>
      <c r="I1750" s="1" t="str">
        <f ca="1">INDEX(Relationstabel!$C$3:$K$10,MATCH(INDIRECT($A$1&amp;"J"&amp;A1750),Relationstabel!$A$3:$A$10,0),MATCH(IFERROR(VALUE(INDIRECT($A$1&amp;"K"&amp;A1750)),0),Relationstabel!$C$1:$K$1,0))</f>
        <v>Naturgas</v>
      </c>
      <c r="J1750" s="1" t="str">
        <f ca="1">INDEX(Anvendelseskode!B:B,MATCH($F1750,Anvendelseskode!$A:$A,0))</f>
        <v>Fritliggende enfamilieshus (parcelhus)</v>
      </c>
      <c r="K1750" s="1" t="str">
        <f ca="1">INDEX(Anvendelseskode!C:C,MATCH($F1750,Anvendelseskode!$A:$A,0))</f>
        <v>Parcelhuse</v>
      </c>
      <c r="L1750" s="1" t="str">
        <f ca="1">INDEX(Anvendelseskode!D:D,MATCH($F1750,Anvendelseskode!$A:$A,0))</f>
        <v>Private husholdninger</v>
      </c>
      <c r="M1750" s="1" t="str">
        <f ca="1">IFERROR(INDEX(SBi!$2:$2,MATCH(H1750,SBi!$1:$1,1)),SBi!$K$2)</f>
        <v>1931-1950</v>
      </c>
      <c r="N1750" s="1">
        <f ca="1">INDEX(SBi!$C$3:$K$28,MATCH(F1750,SBi!$B$3:$B$28,0),MATCH(M1750,SBi!$C$2:$K$2,0))</f>
        <v>164.1</v>
      </c>
      <c r="O1750" s="16">
        <f t="shared" ca="1" si="359"/>
        <v>23.302199999999999</v>
      </c>
      <c r="P1750" s="16" t="str">
        <f ca="1">IFERROR(INDEX(VpD!$2:$2,MATCH(H1750,VpD!$1:$1,1)),VpD!$I$2)</f>
        <v>1931-1950</v>
      </c>
      <c r="Q1750" s="1">
        <f ca="1">INDEX(VpD!$C$3:$I$27,MATCH(F1750,VpD!$B$3:$B$27,0),MATCH(P1750,VpD!$C$2:$I$2,0))</f>
        <v>217</v>
      </c>
      <c r="R1750" s="16">
        <f t="shared" ca="1" si="360"/>
        <v>30.814</v>
      </c>
      <c r="S1750" s="14">
        <f t="shared" ca="1" si="361"/>
        <v>713524.53</v>
      </c>
      <c r="T1750" s="14">
        <f t="shared" ca="1" si="362"/>
        <v>6168794.2400000002</v>
      </c>
      <c r="U1750" s="14" t="str">
        <f t="shared" ca="1" si="363"/>
        <v>0A3F507E-1574-32B8-E044-0003BA298018</v>
      </c>
    </row>
    <row r="1751" spans="1:21" s="14" customFormat="1" x14ac:dyDescent="0.25">
      <c r="A1751" s="14">
        <f t="shared" si="351"/>
        <v>1751</v>
      </c>
      <c r="B1751" s="14" t="str">
        <f t="shared" ca="1" si="352"/>
        <v>43875C4C-D083-44F7-AE04-8BBCF7EDEDB6</v>
      </c>
      <c r="C1751" s="14" t="str">
        <f t="shared" ca="1" si="353"/>
        <v>Hyrdeengen</v>
      </c>
      <c r="D1751" s="14" t="str">
        <f t="shared" ca="1" si="354"/>
        <v>79</v>
      </c>
      <c r="E1751" s="14" t="str">
        <f t="shared" ca="1" si="355"/>
        <v>16dl</v>
      </c>
      <c r="F1751" s="1">
        <f t="shared" ca="1" si="356"/>
        <v>130</v>
      </c>
      <c r="G1751" s="1">
        <f t="shared" ca="1" si="357"/>
        <v>125</v>
      </c>
      <c r="H1751" s="1">
        <f t="shared" ca="1" si="358"/>
        <v>1977</v>
      </c>
      <c r="I1751" s="1" t="str">
        <f ca="1">INDEX(Relationstabel!$C$3:$K$10,MATCH(INDIRECT($A$1&amp;"J"&amp;A1751),Relationstabel!$A$3:$A$10,0),MATCH(IFERROR(VALUE(INDIRECT($A$1&amp;"K"&amp;A1751)),0),Relationstabel!$C$1:$K$1,0))</f>
        <v>Elvarme</v>
      </c>
      <c r="J1751" s="1" t="str">
        <f ca="1">INDEX(Anvendelseskode!B:B,MATCH($F1751,Anvendelseskode!$A:$A,0))</f>
        <v>Række-, kæde-, dobbelthus (lodret adskillelse mellem enhederne)</v>
      </c>
      <c r="K1751" s="1" t="str">
        <f ca="1">INDEX(Anvendelseskode!C:C,MATCH($F1751,Anvendelseskode!$A:$A,0))</f>
        <v>Række-, kæde og dobbelthuse</v>
      </c>
      <c r="L1751" s="1" t="str">
        <f ca="1">INDEX(Anvendelseskode!D:D,MATCH($F1751,Anvendelseskode!$A:$A,0))</f>
        <v>Private husholdninger</v>
      </c>
      <c r="M1751" s="1" t="str">
        <f ca="1">IFERROR(INDEX(SBi!$2:$2,MATCH(H1751,SBi!$1:$1,1)),SBi!$K$2)</f>
        <v>1973-1978</v>
      </c>
      <c r="N1751" s="1">
        <f ca="1">INDEX(SBi!$C$3:$K$28,MATCH(F1751,SBi!$B$3:$B$28,0),MATCH(M1751,SBi!$C$2:$K$2,0))</f>
        <v>112.6</v>
      </c>
      <c r="O1751" s="16">
        <f t="shared" ca="1" si="359"/>
        <v>14.074999999999999</v>
      </c>
      <c r="P1751" s="16" t="str">
        <f ca="1">IFERROR(INDEX(VpD!$2:$2,MATCH(H1751,VpD!$1:$1,1)),VpD!$I$2)</f>
        <v>1973-1978</v>
      </c>
      <c r="Q1751" s="1">
        <f ca="1">INDEX(VpD!$C$3:$I$27,MATCH(F1751,VpD!$B$3:$B$27,0),MATCH(P1751,VpD!$C$2:$I$2,0))</f>
        <v>98</v>
      </c>
      <c r="R1751" s="16">
        <f t="shared" ca="1" si="360"/>
        <v>12.25</v>
      </c>
      <c r="S1751" s="14">
        <f t="shared" ca="1" si="361"/>
        <v>711785.06</v>
      </c>
      <c r="T1751" s="14">
        <f t="shared" ca="1" si="362"/>
        <v>6172489.7300000004</v>
      </c>
      <c r="U1751" s="14" t="str">
        <f t="shared" ca="1" si="363"/>
        <v>0A3F507E-1979-32B8-E044-0003BA298018</v>
      </c>
    </row>
    <row r="1752" spans="1:21" s="14" customFormat="1" x14ac:dyDescent="0.25">
      <c r="A1752" s="14">
        <f t="shared" si="351"/>
        <v>1752</v>
      </c>
      <c r="B1752" s="14" t="str">
        <f t="shared" ca="1" si="352"/>
        <v>849DD618-BB95-4FB4-B1DC-A9E56FEF00D0</v>
      </c>
      <c r="C1752" s="14" t="str">
        <f t="shared" ca="1" si="353"/>
        <v>Hyttesvinget</v>
      </c>
      <c r="D1752" s="14" t="str">
        <f t="shared" ca="1" si="354"/>
        <v>12</v>
      </c>
      <c r="E1752" s="14" t="str">
        <f t="shared" ca="1" si="355"/>
        <v>24bq</v>
      </c>
      <c r="F1752" s="1">
        <f t="shared" ca="1" si="356"/>
        <v>120</v>
      </c>
      <c r="G1752" s="1">
        <f t="shared" ca="1" si="357"/>
        <v>191</v>
      </c>
      <c r="H1752" s="1">
        <f t="shared" ca="1" si="358"/>
        <v>1978</v>
      </c>
      <c r="I1752" s="1" t="str">
        <f ca="1">INDEX(Relationstabel!$C$3:$K$10,MATCH(INDIRECT($A$1&amp;"J"&amp;A1752),Relationstabel!$A$3:$A$10,0),MATCH(IFERROR(VALUE(INDIRECT($A$1&amp;"K"&amp;A1752)),0),Relationstabel!$C$1:$K$1,0))</f>
        <v>Naturgas</v>
      </c>
      <c r="J1752" s="1" t="str">
        <f ca="1">INDEX(Anvendelseskode!B:B,MATCH($F1752,Anvendelseskode!$A:$A,0))</f>
        <v>Fritliggende enfamilieshus (parcelhus)</v>
      </c>
      <c r="K1752" s="1" t="str">
        <f ca="1">INDEX(Anvendelseskode!C:C,MATCH($F1752,Anvendelseskode!$A:$A,0))</f>
        <v>Parcelhuse</v>
      </c>
      <c r="L1752" s="1" t="str">
        <f ca="1">INDEX(Anvendelseskode!D:D,MATCH($F1752,Anvendelseskode!$A:$A,0))</f>
        <v>Private husholdninger</v>
      </c>
      <c r="M1752" s="1" t="str">
        <f ca="1">IFERROR(INDEX(SBi!$2:$2,MATCH(H1752,SBi!$1:$1,1)),SBi!$K$2)</f>
        <v>1973-1978</v>
      </c>
      <c r="N1752" s="1">
        <f ca="1">INDEX(SBi!$C$3:$K$28,MATCH(F1752,SBi!$B$3:$B$28,0),MATCH(M1752,SBi!$C$2:$K$2,0))</f>
        <v>119.8</v>
      </c>
      <c r="O1752" s="16">
        <f t="shared" ca="1" si="359"/>
        <v>22.881799999999998</v>
      </c>
      <c r="P1752" s="16" t="str">
        <f ca="1">IFERROR(INDEX(VpD!$2:$2,MATCH(H1752,VpD!$1:$1,1)),VpD!$I$2)</f>
        <v>1973-1978</v>
      </c>
      <c r="Q1752" s="1">
        <f ca="1">INDEX(VpD!$C$3:$I$27,MATCH(F1752,VpD!$B$3:$B$27,0),MATCH(P1752,VpD!$C$2:$I$2,0))</f>
        <v>117</v>
      </c>
      <c r="R1752" s="16">
        <f t="shared" ca="1" si="360"/>
        <v>22.347000000000001</v>
      </c>
      <c r="S1752" s="14">
        <f t="shared" ca="1" si="361"/>
        <v>713800.7</v>
      </c>
      <c r="T1752" s="14">
        <f t="shared" ca="1" si="362"/>
        <v>6168905.5</v>
      </c>
      <c r="U1752" s="14" t="str">
        <f t="shared" ca="1" si="363"/>
        <v>0A3F507E-1A79-32B8-E044-0003BA298018</v>
      </c>
    </row>
    <row r="1753" spans="1:21" s="14" customFormat="1" x14ac:dyDescent="0.25">
      <c r="A1753" s="14">
        <f t="shared" si="351"/>
        <v>1753</v>
      </c>
      <c r="B1753" s="14" t="str">
        <f t="shared" ca="1" si="352"/>
        <v>07239CF8-F710-4C87-947C-690168A11A65</v>
      </c>
      <c r="C1753" s="14" t="str">
        <f t="shared" ca="1" si="353"/>
        <v>Pilehavevænge</v>
      </c>
      <c r="D1753" s="14" t="str">
        <f t="shared" ca="1" si="354"/>
        <v>118</v>
      </c>
      <c r="E1753" s="14" t="str">
        <f t="shared" ca="1" si="355"/>
        <v>10cd</v>
      </c>
      <c r="F1753" s="1">
        <f t="shared" ca="1" si="356"/>
        <v>120</v>
      </c>
      <c r="G1753" s="1">
        <f t="shared" ca="1" si="357"/>
        <v>162</v>
      </c>
      <c r="H1753" s="1">
        <f t="shared" ca="1" si="358"/>
        <v>1967</v>
      </c>
      <c r="I1753" s="1" t="str">
        <f ca="1">INDEX(Relationstabel!$C$3:$K$10,MATCH(INDIRECT($A$1&amp;"J"&amp;A1753),Relationstabel!$A$3:$A$10,0),MATCH(IFERROR(VALUE(INDIRECT($A$1&amp;"K"&amp;A1753)),0),Relationstabel!$C$1:$K$1,0))</f>
        <v>Fjernvarme/ Blokvarme</v>
      </c>
      <c r="J1753" s="1" t="str">
        <f ca="1">INDEX(Anvendelseskode!B:B,MATCH($F1753,Anvendelseskode!$A:$A,0))</f>
        <v>Fritliggende enfamilieshus (parcelhus)</v>
      </c>
      <c r="K1753" s="1" t="str">
        <f ca="1">INDEX(Anvendelseskode!C:C,MATCH($F1753,Anvendelseskode!$A:$A,0))</f>
        <v>Parcelhuse</v>
      </c>
      <c r="L1753" s="1" t="str">
        <f ca="1">INDEX(Anvendelseskode!D:D,MATCH($F1753,Anvendelseskode!$A:$A,0))</f>
        <v>Private husholdninger</v>
      </c>
      <c r="M1753" s="1" t="str">
        <f ca="1">IFERROR(INDEX(SBi!$2:$2,MATCH(H1753,SBi!$1:$1,1)),SBi!$K$2)</f>
        <v>1961-1972</v>
      </c>
      <c r="N1753" s="1">
        <f ca="1">INDEX(SBi!$C$3:$K$28,MATCH(F1753,SBi!$B$3:$B$28,0),MATCH(M1753,SBi!$C$2:$K$2,0))</f>
        <v>134.30000000000001</v>
      </c>
      <c r="O1753" s="16">
        <f t="shared" ca="1" si="359"/>
        <v>21.756600000000002</v>
      </c>
      <c r="P1753" s="16" t="str">
        <f ca="1">IFERROR(INDEX(VpD!$2:$2,MATCH(H1753,VpD!$1:$1,1)),VpD!$I$2)</f>
        <v>1961-1972</v>
      </c>
      <c r="Q1753" s="1">
        <f ca="1">INDEX(VpD!$C$3:$I$27,MATCH(F1753,VpD!$B$3:$B$27,0),MATCH(P1753,VpD!$C$2:$I$2,0))</f>
        <v>143</v>
      </c>
      <c r="R1753" s="16">
        <f t="shared" ca="1" si="360"/>
        <v>23.166</v>
      </c>
      <c r="S1753" s="14">
        <f t="shared" ca="1" si="361"/>
        <v>711237.32</v>
      </c>
      <c r="T1753" s="14">
        <f t="shared" ca="1" si="362"/>
        <v>6171948.6699999999</v>
      </c>
      <c r="U1753" s="14" t="str">
        <f t="shared" ca="1" si="363"/>
        <v>0A3F507E-1F6D-32B8-E044-0003BA298018</v>
      </c>
    </row>
    <row r="1754" spans="1:21" s="14" customFormat="1" x14ac:dyDescent="0.25">
      <c r="A1754" s="14">
        <f t="shared" si="351"/>
        <v>1754</v>
      </c>
      <c r="B1754" s="14" t="str">
        <f t="shared" ca="1" si="352"/>
        <v>BE52CE98-1F16-4A47-BC16-960C729AA576</v>
      </c>
      <c r="C1754" s="14" t="str">
        <f t="shared" ca="1" si="353"/>
        <v>Risingevej</v>
      </c>
      <c r="D1754" s="14" t="str">
        <f t="shared" ca="1" si="354"/>
        <v>33</v>
      </c>
      <c r="E1754" s="14" t="str">
        <f t="shared" ca="1" si="355"/>
        <v>16t</v>
      </c>
      <c r="F1754" s="1">
        <f t="shared" ca="1" si="356"/>
        <v>220</v>
      </c>
      <c r="G1754" s="1">
        <f t="shared" ca="1" si="357"/>
        <v>84</v>
      </c>
      <c r="H1754" s="1">
        <f t="shared" ca="1" si="358"/>
        <v>1955</v>
      </c>
      <c r="I1754" s="1" t="str">
        <f ca="1">INDEX(Relationstabel!$C$3:$K$10,MATCH(INDIRECT($A$1&amp;"J"&amp;A1754),Relationstabel!$A$3:$A$10,0),MATCH(IFERROR(VALUE(INDIRECT($A$1&amp;"K"&amp;A1754)),0),Relationstabel!$C$1:$K$1,0))</f>
        <v>Olie</v>
      </c>
      <c r="J1754" s="1" t="str">
        <f ca="1">INDEX(Anvendelseskode!B:B,MATCH($F1754,Anvendelseskode!$A:$A,0))</f>
        <v>Bygning til erhvervsmæssig produktion vedrørende industri, håndværk m.v. (fabrik, værksted o.lign.)</v>
      </c>
      <c r="K1754" s="1" t="str">
        <f ca="1">INDEX(Anvendelseskode!C:C,MATCH($F1754,Anvendelseskode!$A:$A,0))</f>
        <v>Fabrikker, værksteder o.l.</v>
      </c>
      <c r="L1754" s="1" t="str">
        <f ca="1">INDEX(Anvendelseskode!D:D,MATCH($F1754,Anvendelseskode!$A:$A,0))</f>
        <v>Industri</v>
      </c>
      <c r="M1754" s="1" t="str">
        <f ca="1">IFERROR(INDEX(SBi!$2:$2,MATCH(H1754,SBi!$1:$1,1)),SBi!$K$2)</f>
        <v>1951-1960</v>
      </c>
      <c r="N1754" s="1">
        <f ca="1">INDEX(SBi!$C$3:$K$28,MATCH(F1754,SBi!$B$3:$B$28,0),MATCH(M1754,SBi!$C$2:$K$2,0))</f>
        <v>120</v>
      </c>
      <c r="O1754" s="16">
        <f t="shared" ca="1" si="359"/>
        <v>10.08</v>
      </c>
      <c r="P1754" s="16" t="str">
        <f ca="1">IFERROR(INDEX(VpD!$2:$2,MATCH(H1754,VpD!$1:$1,1)),VpD!$I$2)</f>
        <v>1951-1960</v>
      </c>
      <c r="Q1754" s="1">
        <f ca="1">INDEX(VpD!$C$3:$I$27,MATCH(F1754,VpD!$B$3:$B$27,0),MATCH(P1754,VpD!$C$2:$I$2,0))</f>
        <v>120</v>
      </c>
      <c r="R1754" s="16">
        <f t="shared" ca="1" si="360"/>
        <v>10.08</v>
      </c>
      <c r="S1754" s="14">
        <f t="shared" ca="1" si="361"/>
        <v>712492.6</v>
      </c>
      <c r="T1754" s="14">
        <f t="shared" ca="1" si="362"/>
        <v>6168965.6600000001</v>
      </c>
      <c r="U1754" s="14" t="str">
        <f t="shared" ca="1" si="363"/>
        <v>0A3F507E-206D-32B8-E044-0003BA298018</v>
      </c>
    </row>
    <row r="1755" spans="1:21" s="14" customFormat="1" x14ac:dyDescent="0.25">
      <c r="A1755" s="14">
        <f t="shared" si="351"/>
        <v>1755</v>
      </c>
      <c r="B1755" s="14" t="str">
        <f t="shared" ca="1" si="352"/>
        <v>1BCE2BC7-9D71-47C3-BEDE-79C70087F963</v>
      </c>
      <c r="C1755" s="14" t="str">
        <f t="shared" ca="1" si="353"/>
        <v>Risingevej</v>
      </c>
      <c r="D1755" s="14" t="str">
        <f t="shared" ca="1" si="354"/>
        <v>33</v>
      </c>
      <c r="E1755" s="14" t="str">
        <f t="shared" ca="1" si="355"/>
        <v>16t</v>
      </c>
      <c r="F1755" s="1">
        <f t="shared" ca="1" si="356"/>
        <v>120</v>
      </c>
      <c r="G1755" s="1">
        <f t="shared" ca="1" si="357"/>
        <v>86</v>
      </c>
      <c r="H1755" s="1">
        <f t="shared" ca="1" si="358"/>
        <v>1955</v>
      </c>
      <c r="I1755" s="1" t="str">
        <f ca="1">INDEX(Relationstabel!$C$3:$K$10,MATCH(INDIRECT($A$1&amp;"J"&amp;A1755),Relationstabel!$A$3:$A$10,0),MATCH(IFERROR(VALUE(INDIRECT($A$1&amp;"K"&amp;A1755)),0),Relationstabel!$C$1:$K$1,0))</f>
        <v>Olie</v>
      </c>
      <c r="J1755" s="1" t="str">
        <f ca="1">INDEX(Anvendelseskode!B:B,MATCH($F1755,Anvendelseskode!$A:$A,0))</f>
        <v>Fritliggende enfamilieshus (parcelhus)</v>
      </c>
      <c r="K1755" s="1" t="str">
        <f ca="1">INDEX(Anvendelseskode!C:C,MATCH($F1755,Anvendelseskode!$A:$A,0))</f>
        <v>Parcelhuse</v>
      </c>
      <c r="L1755" s="1" t="str">
        <f ca="1">INDEX(Anvendelseskode!D:D,MATCH($F1755,Anvendelseskode!$A:$A,0))</f>
        <v>Private husholdninger</v>
      </c>
      <c r="M1755" s="1" t="str">
        <f ca="1">IFERROR(INDEX(SBi!$2:$2,MATCH(H1755,SBi!$1:$1,1)),SBi!$K$2)</f>
        <v>1951-1960</v>
      </c>
      <c r="N1755" s="1">
        <f ca="1">INDEX(SBi!$C$3:$K$28,MATCH(F1755,SBi!$B$3:$B$28,0),MATCH(M1755,SBi!$C$2:$K$2,0))</f>
        <v>154.9</v>
      </c>
      <c r="O1755" s="16">
        <f t="shared" ca="1" si="359"/>
        <v>13.321399999999999</v>
      </c>
      <c r="P1755" s="16" t="str">
        <f ca="1">IFERROR(INDEX(VpD!$2:$2,MATCH(H1755,VpD!$1:$1,1)),VpD!$I$2)</f>
        <v>1951-1960</v>
      </c>
      <c r="Q1755" s="1">
        <f ca="1">INDEX(VpD!$C$3:$I$27,MATCH(F1755,VpD!$B$3:$B$27,0),MATCH(P1755,VpD!$C$2:$I$2,0))</f>
        <v>204</v>
      </c>
      <c r="R1755" s="16">
        <f t="shared" ca="1" si="360"/>
        <v>17.544</v>
      </c>
      <c r="S1755" s="14">
        <f t="shared" ca="1" si="361"/>
        <v>712492.6</v>
      </c>
      <c r="T1755" s="14">
        <f t="shared" ca="1" si="362"/>
        <v>6168965.6600000001</v>
      </c>
      <c r="U1755" s="14" t="str">
        <f t="shared" ca="1" si="363"/>
        <v>0A3F507E-206D-32B8-E044-0003BA298018</v>
      </c>
    </row>
    <row r="1756" spans="1:21" s="14" customFormat="1" x14ac:dyDescent="0.25">
      <c r="A1756" s="14">
        <f t="shared" si="351"/>
        <v>1756</v>
      </c>
      <c r="B1756" s="14" t="str">
        <f t="shared" ca="1" si="352"/>
        <v>3C16CB12-6A9A-4077-BBBF-D3C7674A1B9C</v>
      </c>
      <c r="C1756" s="14" t="str">
        <f t="shared" ca="1" si="353"/>
        <v>Pilehavevænge</v>
      </c>
      <c r="D1756" s="14" t="str">
        <f t="shared" ca="1" si="354"/>
        <v>76</v>
      </c>
      <c r="E1756" s="14" t="str">
        <f t="shared" ca="1" si="355"/>
        <v>10bp</v>
      </c>
      <c r="F1756" s="1">
        <f t="shared" ca="1" si="356"/>
        <v>120</v>
      </c>
      <c r="G1756" s="1">
        <f t="shared" ca="1" si="357"/>
        <v>155</v>
      </c>
      <c r="H1756" s="1">
        <f t="shared" ca="1" si="358"/>
        <v>2003</v>
      </c>
      <c r="I1756" s="1" t="str">
        <f ca="1">INDEX(Relationstabel!$C$3:$K$10,MATCH(INDIRECT($A$1&amp;"J"&amp;A1756),Relationstabel!$A$3:$A$10,0),MATCH(IFERROR(VALUE(INDIRECT($A$1&amp;"K"&amp;A1756)),0),Relationstabel!$C$1:$K$1,0))</f>
        <v>Fjernvarme/ Blokvarme</v>
      </c>
      <c r="J1756" s="1" t="str">
        <f ca="1">INDEX(Anvendelseskode!B:B,MATCH($F1756,Anvendelseskode!$A:$A,0))</f>
        <v>Fritliggende enfamilieshus (parcelhus)</v>
      </c>
      <c r="K1756" s="1" t="str">
        <f ca="1">INDEX(Anvendelseskode!C:C,MATCH($F1756,Anvendelseskode!$A:$A,0))</f>
        <v>Parcelhuse</v>
      </c>
      <c r="L1756" s="1" t="str">
        <f ca="1">INDEX(Anvendelseskode!D:D,MATCH($F1756,Anvendelseskode!$A:$A,0))</f>
        <v>Private husholdninger</v>
      </c>
      <c r="M1756" s="1" t="str">
        <f ca="1">IFERROR(INDEX(SBi!$2:$2,MATCH(H1756,SBi!$1:$1,1)),SBi!$K$2)</f>
        <v>1999-2006</v>
      </c>
      <c r="N1756" s="1">
        <f ca="1">INDEX(SBi!$C$3:$K$28,MATCH(F1756,SBi!$B$3:$B$28,0),MATCH(M1756,SBi!$C$2:$K$2,0))</f>
        <v>83.9</v>
      </c>
      <c r="O1756" s="16">
        <f t="shared" ca="1" si="359"/>
        <v>13.0045</v>
      </c>
      <c r="P1756" s="16" t="str">
        <f ca="1">IFERROR(INDEX(VpD!$2:$2,MATCH(H1756,VpD!$1:$1,1)),VpD!$I$2)</f>
        <v>&gt;1998</v>
      </c>
      <c r="Q1756" s="1">
        <f ca="1">INDEX(VpD!$C$3:$I$27,MATCH(F1756,VpD!$B$3:$B$27,0),MATCH(P1756,VpD!$C$2:$I$2,0))</f>
        <v>72</v>
      </c>
      <c r="R1756" s="16">
        <f t="shared" ca="1" si="360"/>
        <v>11.16</v>
      </c>
      <c r="S1756" s="14">
        <f t="shared" ca="1" si="361"/>
        <v>711239.04</v>
      </c>
      <c r="T1756" s="14">
        <f t="shared" ca="1" si="362"/>
        <v>6171678.7000000002</v>
      </c>
      <c r="U1756" s="14" t="str">
        <f t="shared" ca="1" si="363"/>
        <v>0A3F507E-1F4E-32B8-E044-0003BA298018</v>
      </c>
    </row>
    <row r="1757" spans="1:21" s="14" customFormat="1" x14ac:dyDescent="0.25">
      <c r="A1757" s="14">
        <f t="shared" si="351"/>
        <v>1757</v>
      </c>
      <c r="B1757" s="14" t="str">
        <f t="shared" ca="1" si="352"/>
        <v>D4DE2E38-8F83-4EA3-883E-23352E865890</v>
      </c>
      <c r="C1757" s="14" t="str">
        <f t="shared" ca="1" si="353"/>
        <v>Tandrupvej</v>
      </c>
      <c r="D1757" s="14" t="str">
        <f t="shared" ca="1" si="354"/>
        <v>8A</v>
      </c>
      <c r="E1757" s="14" t="str">
        <f t="shared" ca="1" si="355"/>
        <v>18fv</v>
      </c>
      <c r="F1757" s="1">
        <f t="shared" ca="1" si="356"/>
        <v>130</v>
      </c>
      <c r="G1757" s="1">
        <f t="shared" ca="1" si="357"/>
        <v>244</v>
      </c>
      <c r="H1757" s="1">
        <f t="shared" ca="1" si="358"/>
        <v>1968</v>
      </c>
      <c r="I1757" s="1" t="str">
        <f ca="1">INDEX(Relationstabel!$C$3:$K$10,MATCH(INDIRECT($A$1&amp;"J"&amp;A1757),Relationstabel!$A$3:$A$10,0),MATCH(IFERROR(VALUE(INDIRECT($A$1&amp;"K"&amp;A1757)),0),Relationstabel!$C$1:$K$1,0))</f>
        <v>Naturgas</v>
      </c>
      <c r="J1757" s="1" t="str">
        <f ca="1">INDEX(Anvendelseskode!B:B,MATCH($F1757,Anvendelseskode!$A:$A,0))</f>
        <v>Række-, kæde-, dobbelthus (lodret adskillelse mellem enhederne)</v>
      </c>
      <c r="K1757" s="1" t="str">
        <f ca="1">INDEX(Anvendelseskode!C:C,MATCH($F1757,Anvendelseskode!$A:$A,0))</f>
        <v>Række-, kæde og dobbelthuse</v>
      </c>
      <c r="L1757" s="1" t="str">
        <f ca="1">INDEX(Anvendelseskode!D:D,MATCH($F1757,Anvendelseskode!$A:$A,0))</f>
        <v>Private husholdninger</v>
      </c>
      <c r="M1757" s="1" t="str">
        <f ca="1">IFERROR(INDEX(SBi!$2:$2,MATCH(H1757,SBi!$1:$1,1)),SBi!$K$2)</f>
        <v>1961-1972</v>
      </c>
      <c r="N1757" s="1">
        <f ca="1">INDEX(SBi!$C$3:$K$28,MATCH(F1757,SBi!$B$3:$B$28,0),MATCH(M1757,SBi!$C$2:$K$2,0))</f>
        <v>119.9</v>
      </c>
      <c r="O1757" s="16">
        <f t="shared" ca="1" si="359"/>
        <v>29.255600000000001</v>
      </c>
      <c r="P1757" s="16" t="str">
        <f ca="1">IFERROR(INDEX(VpD!$2:$2,MATCH(H1757,VpD!$1:$1,1)),VpD!$I$2)</f>
        <v>1961-1972</v>
      </c>
      <c r="Q1757" s="1">
        <f ca="1">INDEX(VpD!$C$3:$I$27,MATCH(F1757,VpD!$B$3:$B$27,0),MATCH(P1757,VpD!$C$2:$I$2,0))</f>
        <v>120</v>
      </c>
      <c r="R1757" s="16">
        <f t="shared" ca="1" si="360"/>
        <v>29.28</v>
      </c>
      <c r="S1757" s="14">
        <f t="shared" ca="1" si="361"/>
        <v>712374.54</v>
      </c>
      <c r="T1757" s="14">
        <f t="shared" ca="1" si="362"/>
        <v>6169057.1399999997</v>
      </c>
      <c r="U1757" s="14" t="str">
        <f t="shared" ca="1" si="363"/>
        <v>0A3F507E-234E-32B8-E044-0003BA298018</v>
      </c>
    </row>
    <row r="1758" spans="1:21" s="14" customFormat="1" x14ac:dyDescent="0.25">
      <c r="A1758" s="14">
        <f t="shared" si="351"/>
        <v>1758</v>
      </c>
      <c r="B1758" s="14" t="str">
        <f t="shared" ca="1" si="352"/>
        <v>D4591F68-5CBC-4353-9282-9008A92290F7</v>
      </c>
      <c r="C1758" s="14" t="str">
        <f t="shared" ca="1" si="353"/>
        <v>Tandrupvej</v>
      </c>
      <c r="D1758" s="14" t="str">
        <f t="shared" ca="1" si="354"/>
        <v>9</v>
      </c>
      <c r="E1758" s="14" t="str">
        <f t="shared" ca="1" si="355"/>
        <v>18bl</v>
      </c>
      <c r="F1758" s="1">
        <f t="shared" ca="1" si="356"/>
        <v>120</v>
      </c>
      <c r="G1758" s="1">
        <f t="shared" ca="1" si="357"/>
        <v>142</v>
      </c>
      <c r="H1758" s="1">
        <f t="shared" ca="1" si="358"/>
        <v>1978</v>
      </c>
      <c r="I1758" s="1" t="str">
        <f ca="1">INDEX(Relationstabel!$C$3:$K$10,MATCH(INDIRECT($A$1&amp;"J"&amp;A1758),Relationstabel!$A$3:$A$10,0),MATCH(IFERROR(VALUE(INDIRECT($A$1&amp;"K"&amp;A1758)),0),Relationstabel!$C$1:$K$1,0))</f>
        <v>Biomasse</v>
      </c>
      <c r="J1758" s="1" t="str">
        <f ca="1">INDEX(Anvendelseskode!B:B,MATCH($F1758,Anvendelseskode!$A:$A,0))</f>
        <v>Fritliggende enfamilieshus (parcelhus)</v>
      </c>
      <c r="K1758" s="1" t="str">
        <f ca="1">INDEX(Anvendelseskode!C:C,MATCH($F1758,Anvendelseskode!$A:$A,0))</f>
        <v>Parcelhuse</v>
      </c>
      <c r="L1758" s="1" t="str">
        <f ca="1">INDEX(Anvendelseskode!D:D,MATCH($F1758,Anvendelseskode!$A:$A,0))</f>
        <v>Private husholdninger</v>
      </c>
      <c r="M1758" s="1" t="str">
        <f ca="1">IFERROR(INDEX(SBi!$2:$2,MATCH(H1758,SBi!$1:$1,1)),SBi!$K$2)</f>
        <v>1973-1978</v>
      </c>
      <c r="N1758" s="1">
        <f ca="1">INDEX(SBi!$C$3:$K$28,MATCH(F1758,SBi!$B$3:$B$28,0),MATCH(M1758,SBi!$C$2:$K$2,0))</f>
        <v>119.8</v>
      </c>
      <c r="O1758" s="16">
        <f t="shared" ca="1" si="359"/>
        <v>17.011599999999998</v>
      </c>
      <c r="P1758" s="16" t="str">
        <f ca="1">IFERROR(INDEX(VpD!$2:$2,MATCH(H1758,VpD!$1:$1,1)),VpD!$I$2)</f>
        <v>1973-1978</v>
      </c>
      <c r="Q1758" s="1">
        <f ca="1">INDEX(VpD!$C$3:$I$27,MATCH(F1758,VpD!$B$3:$B$27,0),MATCH(P1758,VpD!$C$2:$I$2,0))</f>
        <v>117</v>
      </c>
      <c r="R1758" s="16">
        <f t="shared" ca="1" si="360"/>
        <v>16.614000000000001</v>
      </c>
      <c r="S1758" s="14">
        <f t="shared" ca="1" si="361"/>
        <v>712345.89</v>
      </c>
      <c r="T1758" s="14">
        <f t="shared" ca="1" si="362"/>
        <v>6169025.79</v>
      </c>
      <c r="U1758" s="14" t="str">
        <f t="shared" ca="1" si="363"/>
        <v>0A3F507E-2350-32B8-E044-0003BA298018</v>
      </c>
    </row>
    <row r="1759" spans="1:21" s="14" customFormat="1" x14ac:dyDescent="0.25">
      <c r="A1759" s="14">
        <f t="shared" si="351"/>
        <v>1759</v>
      </c>
      <c r="B1759" s="14" t="str">
        <f t="shared" ca="1" si="352"/>
        <v>2B64C931-84F7-486A-9A14-368DA96EE94D</v>
      </c>
      <c r="C1759" s="14" t="str">
        <f t="shared" ca="1" si="353"/>
        <v>Havbovej</v>
      </c>
      <c r="D1759" s="14" t="str">
        <f t="shared" ca="1" si="354"/>
        <v>4</v>
      </c>
      <c r="E1759" s="14" t="str">
        <f t="shared" ca="1" si="355"/>
        <v>6x</v>
      </c>
      <c r="F1759" s="1">
        <f t="shared" ca="1" si="356"/>
        <v>120</v>
      </c>
      <c r="G1759" s="1">
        <f t="shared" ca="1" si="357"/>
        <v>136</v>
      </c>
      <c r="H1759" s="1">
        <f t="shared" ca="1" si="358"/>
        <v>1983</v>
      </c>
      <c r="I1759" s="1" t="str">
        <f ca="1">INDEX(Relationstabel!$C$3:$K$10,MATCH(INDIRECT($A$1&amp;"J"&amp;A1759),Relationstabel!$A$3:$A$10,0),MATCH(IFERROR(VALUE(INDIRECT($A$1&amp;"K"&amp;A1759)),0),Relationstabel!$C$1:$K$1,0))</f>
        <v>Olie</v>
      </c>
      <c r="J1759" s="1" t="str">
        <f ca="1">INDEX(Anvendelseskode!B:B,MATCH($F1759,Anvendelseskode!$A:$A,0))</f>
        <v>Fritliggende enfamilieshus (parcelhus)</v>
      </c>
      <c r="K1759" s="1" t="str">
        <f ca="1">INDEX(Anvendelseskode!C:C,MATCH($F1759,Anvendelseskode!$A:$A,0))</f>
        <v>Parcelhuse</v>
      </c>
      <c r="L1759" s="1" t="str">
        <f ca="1">INDEX(Anvendelseskode!D:D,MATCH($F1759,Anvendelseskode!$A:$A,0))</f>
        <v>Private husholdninger</v>
      </c>
      <c r="M1759" s="1" t="str">
        <f ca="1">IFERROR(INDEX(SBi!$2:$2,MATCH(H1759,SBi!$1:$1,1)),SBi!$K$2)</f>
        <v>1979-1998</v>
      </c>
      <c r="N1759" s="1">
        <f ca="1">INDEX(SBi!$C$3:$K$28,MATCH(F1759,SBi!$B$3:$B$28,0),MATCH(M1759,SBi!$C$2:$K$2,0))</f>
        <v>105.4</v>
      </c>
      <c r="O1759" s="16">
        <f t="shared" ca="1" si="359"/>
        <v>14.334400000000002</v>
      </c>
      <c r="P1759" s="16" t="str">
        <f ca="1">IFERROR(INDEX(VpD!$2:$2,MATCH(H1759,VpD!$1:$1,1)),VpD!$I$2)</f>
        <v>1979-1998</v>
      </c>
      <c r="Q1759" s="1">
        <f ca="1">INDEX(VpD!$C$3:$I$27,MATCH(F1759,VpD!$B$3:$B$27,0),MATCH(P1759,VpD!$C$2:$I$2,0))</f>
        <v>90</v>
      </c>
      <c r="R1759" s="16">
        <f t="shared" ca="1" si="360"/>
        <v>12.24</v>
      </c>
      <c r="S1759" s="14">
        <f t="shared" ca="1" si="361"/>
        <v>713258.76</v>
      </c>
      <c r="T1759" s="14">
        <f t="shared" ca="1" si="362"/>
        <v>6168738.8700000001</v>
      </c>
      <c r="U1759" s="14" t="str">
        <f t="shared" ca="1" si="363"/>
        <v>0A3F507E-1854-32B8-E044-0003BA298018</v>
      </c>
    </row>
    <row r="1760" spans="1:21" s="14" customFormat="1" x14ac:dyDescent="0.25">
      <c r="A1760" s="14">
        <f t="shared" si="351"/>
        <v>1760</v>
      </c>
      <c r="B1760" s="14" t="str">
        <f t="shared" ca="1" si="352"/>
        <v>294C4430-6079-4ED8-80FC-E781A6136215</v>
      </c>
      <c r="C1760" s="14" t="str">
        <f t="shared" ca="1" si="353"/>
        <v>Pilehavevænge</v>
      </c>
      <c r="D1760" s="14" t="str">
        <f t="shared" ca="1" si="354"/>
        <v>82</v>
      </c>
      <c r="E1760" s="14" t="str">
        <f t="shared" ca="1" si="355"/>
        <v>10bz</v>
      </c>
      <c r="F1760" s="1">
        <f t="shared" ca="1" si="356"/>
        <v>120</v>
      </c>
      <c r="G1760" s="1">
        <f t="shared" ca="1" si="357"/>
        <v>141</v>
      </c>
      <c r="H1760" s="1">
        <f t="shared" ca="1" si="358"/>
        <v>1967</v>
      </c>
      <c r="I1760" s="1" t="str">
        <f ca="1">INDEX(Relationstabel!$C$3:$K$10,MATCH(INDIRECT($A$1&amp;"J"&amp;A1760),Relationstabel!$A$3:$A$10,0),MATCH(IFERROR(VALUE(INDIRECT($A$1&amp;"K"&amp;A1760)),0),Relationstabel!$C$1:$K$1,0))</f>
        <v>Fjernvarme/ Blokvarme</v>
      </c>
      <c r="J1760" s="1" t="str">
        <f ca="1">INDEX(Anvendelseskode!B:B,MATCH($F1760,Anvendelseskode!$A:$A,0))</f>
        <v>Fritliggende enfamilieshus (parcelhus)</v>
      </c>
      <c r="K1760" s="1" t="str">
        <f ca="1">INDEX(Anvendelseskode!C:C,MATCH($F1760,Anvendelseskode!$A:$A,0))</f>
        <v>Parcelhuse</v>
      </c>
      <c r="L1760" s="1" t="str">
        <f ca="1">INDEX(Anvendelseskode!D:D,MATCH($F1760,Anvendelseskode!$A:$A,0))</f>
        <v>Private husholdninger</v>
      </c>
      <c r="M1760" s="1" t="str">
        <f ca="1">IFERROR(INDEX(SBi!$2:$2,MATCH(H1760,SBi!$1:$1,1)),SBi!$K$2)</f>
        <v>1961-1972</v>
      </c>
      <c r="N1760" s="1">
        <f ca="1">INDEX(SBi!$C$3:$K$28,MATCH(F1760,SBi!$B$3:$B$28,0),MATCH(M1760,SBi!$C$2:$K$2,0))</f>
        <v>134.30000000000001</v>
      </c>
      <c r="O1760" s="16">
        <f t="shared" ca="1" si="359"/>
        <v>18.936300000000003</v>
      </c>
      <c r="P1760" s="16" t="str">
        <f ca="1">IFERROR(INDEX(VpD!$2:$2,MATCH(H1760,VpD!$1:$1,1)),VpD!$I$2)</f>
        <v>1961-1972</v>
      </c>
      <c r="Q1760" s="1">
        <f ca="1">INDEX(VpD!$C$3:$I$27,MATCH(F1760,VpD!$B$3:$B$27,0),MATCH(P1760,VpD!$C$2:$I$2,0))</f>
        <v>143</v>
      </c>
      <c r="R1760" s="16">
        <f t="shared" ca="1" si="360"/>
        <v>20.163</v>
      </c>
      <c r="S1760" s="14">
        <f t="shared" ca="1" si="361"/>
        <v>711265.1</v>
      </c>
      <c r="T1760" s="14">
        <f t="shared" ca="1" si="362"/>
        <v>6171721.7699999996</v>
      </c>
      <c r="U1760" s="14" t="str">
        <f t="shared" ca="1" si="363"/>
        <v>0A3F507E-1F54-32B8-E044-0003BA298018</v>
      </c>
    </row>
    <row r="1761" spans="1:21" s="14" customFormat="1" x14ac:dyDescent="0.25">
      <c r="A1761" s="14">
        <f t="shared" si="351"/>
        <v>1761</v>
      </c>
      <c r="B1761" s="14" t="str">
        <f t="shared" ca="1" si="352"/>
        <v>5306DA20-5FE0-4EF9-904C-D38C47599B46</v>
      </c>
      <c r="C1761" s="14" t="str">
        <f t="shared" ca="1" si="353"/>
        <v>Hyrdeengen</v>
      </c>
      <c r="D1761" s="14" t="str">
        <f t="shared" ca="1" si="354"/>
        <v>37</v>
      </c>
      <c r="E1761" s="14" t="str">
        <f t="shared" ca="1" si="355"/>
        <v>16ed</v>
      </c>
      <c r="F1761" s="1">
        <f t="shared" ca="1" si="356"/>
        <v>130</v>
      </c>
      <c r="G1761" s="1">
        <f t="shared" ca="1" si="357"/>
        <v>101</v>
      </c>
      <c r="H1761" s="1">
        <f t="shared" ca="1" si="358"/>
        <v>1978</v>
      </c>
      <c r="I1761" s="1" t="str">
        <f ca="1">INDEX(Relationstabel!$C$3:$K$10,MATCH(INDIRECT($A$1&amp;"J"&amp;A1761),Relationstabel!$A$3:$A$10,0),MATCH(IFERROR(VALUE(INDIRECT($A$1&amp;"K"&amp;A1761)),0),Relationstabel!$C$1:$K$1,0))</f>
        <v>Elvarme</v>
      </c>
      <c r="J1761" s="1" t="str">
        <f ca="1">INDEX(Anvendelseskode!B:B,MATCH($F1761,Anvendelseskode!$A:$A,0))</f>
        <v>Række-, kæde-, dobbelthus (lodret adskillelse mellem enhederne)</v>
      </c>
      <c r="K1761" s="1" t="str">
        <f ca="1">INDEX(Anvendelseskode!C:C,MATCH($F1761,Anvendelseskode!$A:$A,0))</f>
        <v>Række-, kæde og dobbelthuse</v>
      </c>
      <c r="L1761" s="1" t="str">
        <f ca="1">INDEX(Anvendelseskode!D:D,MATCH($F1761,Anvendelseskode!$A:$A,0))</f>
        <v>Private husholdninger</v>
      </c>
      <c r="M1761" s="1" t="str">
        <f ca="1">IFERROR(INDEX(SBi!$2:$2,MATCH(H1761,SBi!$1:$1,1)),SBi!$K$2)</f>
        <v>1973-1978</v>
      </c>
      <c r="N1761" s="1">
        <f ca="1">INDEX(SBi!$C$3:$K$28,MATCH(F1761,SBi!$B$3:$B$28,0),MATCH(M1761,SBi!$C$2:$K$2,0))</f>
        <v>112.6</v>
      </c>
      <c r="O1761" s="16">
        <f t="shared" ca="1" si="359"/>
        <v>11.372599999999998</v>
      </c>
      <c r="P1761" s="16" t="str">
        <f ca="1">IFERROR(INDEX(VpD!$2:$2,MATCH(H1761,VpD!$1:$1,1)),VpD!$I$2)</f>
        <v>1973-1978</v>
      </c>
      <c r="Q1761" s="1">
        <f ca="1">INDEX(VpD!$C$3:$I$27,MATCH(F1761,VpD!$B$3:$B$27,0),MATCH(P1761,VpD!$C$2:$I$2,0))</f>
        <v>98</v>
      </c>
      <c r="R1761" s="16">
        <f t="shared" ca="1" si="360"/>
        <v>9.8979999999999997</v>
      </c>
      <c r="S1761" s="14">
        <f t="shared" ca="1" si="361"/>
        <v>711771.85</v>
      </c>
      <c r="T1761" s="14">
        <f t="shared" ca="1" si="362"/>
        <v>6172525.5999999996</v>
      </c>
      <c r="U1761" s="14" t="str">
        <f t="shared" ca="1" si="363"/>
        <v>0A3F507E-1963-32B8-E044-0003BA298018</v>
      </c>
    </row>
    <row r="1762" spans="1:21" s="14" customFormat="1" x14ac:dyDescent="0.25">
      <c r="A1762" s="14">
        <f t="shared" si="351"/>
        <v>1762</v>
      </c>
      <c r="B1762" s="14" t="str">
        <f t="shared" ca="1" si="352"/>
        <v>B230562A-0A37-4308-8E4D-5935B257EB0C</v>
      </c>
      <c r="C1762" s="14" t="str">
        <f t="shared" ca="1" si="353"/>
        <v>Hyttelunden</v>
      </c>
      <c r="D1762" s="14" t="str">
        <f t="shared" ca="1" si="354"/>
        <v>2</v>
      </c>
      <c r="E1762" s="14" t="str">
        <f t="shared" ca="1" si="355"/>
        <v>26h</v>
      </c>
      <c r="F1762" s="1">
        <f t="shared" ca="1" si="356"/>
        <v>120</v>
      </c>
      <c r="G1762" s="1">
        <f t="shared" ca="1" si="357"/>
        <v>150</v>
      </c>
      <c r="H1762" s="1">
        <f t="shared" ca="1" si="358"/>
        <v>2015</v>
      </c>
      <c r="I1762" s="1" t="str">
        <f ca="1">INDEX(Relationstabel!$C$3:$K$10,MATCH(INDIRECT($A$1&amp;"J"&amp;A1762),Relationstabel!$A$3:$A$10,0),MATCH(IFERROR(VALUE(INDIRECT($A$1&amp;"K"&amp;A1762)),0),Relationstabel!$C$1:$K$1,0))</f>
        <v>Naturgas</v>
      </c>
      <c r="J1762" s="1" t="str">
        <f ca="1">INDEX(Anvendelseskode!B:B,MATCH($F1762,Anvendelseskode!$A:$A,0))</f>
        <v>Fritliggende enfamilieshus (parcelhus)</v>
      </c>
      <c r="K1762" s="1" t="str">
        <f ca="1">INDEX(Anvendelseskode!C:C,MATCH($F1762,Anvendelseskode!$A:$A,0))</f>
        <v>Parcelhuse</v>
      </c>
      <c r="L1762" s="1" t="str">
        <f ca="1">INDEX(Anvendelseskode!D:D,MATCH($F1762,Anvendelseskode!$A:$A,0))</f>
        <v>Private husholdninger</v>
      </c>
      <c r="M1762" s="1" t="str">
        <f ca="1">IFERROR(INDEX(SBi!$2:$2,MATCH(H1762,SBi!$1:$1,1)),SBi!$K$2)</f>
        <v>Efter 2006</v>
      </c>
      <c r="N1762" s="1">
        <f ca="1">INDEX(SBi!$C$3:$K$28,MATCH(F1762,SBi!$B$3:$B$28,0),MATCH(M1762,SBi!$C$2:$K$2,0))</f>
        <v>67.3</v>
      </c>
      <c r="O1762" s="16">
        <f t="shared" ca="1" si="359"/>
        <v>10.095000000000001</v>
      </c>
      <c r="P1762" s="16" t="str">
        <f ca="1">IFERROR(INDEX(VpD!$2:$2,MATCH(H1762,VpD!$1:$1,1)),VpD!$I$2)</f>
        <v>&gt;1998</v>
      </c>
      <c r="Q1762" s="1">
        <f ca="1">INDEX(VpD!$C$3:$I$27,MATCH(F1762,VpD!$B$3:$B$27,0),MATCH(P1762,VpD!$C$2:$I$2,0))</f>
        <v>72</v>
      </c>
      <c r="R1762" s="16">
        <f t="shared" ca="1" si="360"/>
        <v>10.8</v>
      </c>
      <c r="S1762" s="14">
        <f t="shared" ca="1" si="361"/>
        <v>714187.07</v>
      </c>
      <c r="T1762" s="14">
        <f t="shared" ca="1" si="362"/>
        <v>6168988.9199999999</v>
      </c>
      <c r="U1762" s="14" t="str">
        <f t="shared" ca="1" si="363"/>
        <v>0A3F507E-1A63-32B8-E044-0003BA298018</v>
      </c>
    </row>
    <row r="1763" spans="1:21" s="14" customFormat="1" x14ac:dyDescent="0.25">
      <c r="A1763" s="14">
        <f t="shared" si="351"/>
        <v>1763</v>
      </c>
      <c r="B1763" s="14" t="str">
        <f t="shared" ca="1" si="352"/>
        <v>28AE0E5F-DA52-45AE-B979-4E819CFB9B59</v>
      </c>
      <c r="C1763" s="14" t="str">
        <f t="shared" ca="1" si="353"/>
        <v>Risingevej</v>
      </c>
      <c r="D1763" s="14" t="str">
        <f t="shared" ca="1" si="354"/>
        <v>13</v>
      </c>
      <c r="E1763" s="14" t="str">
        <f t="shared" ca="1" si="355"/>
        <v>16ac</v>
      </c>
      <c r="F1763" s="1">
        <f t="shared" ca="1" si="356"/>
        <v>120</v>
      </c>
      <c r="G1763" s="1">
        <f t="shared" ca="1" si="357"/>
        <v>130</v>
      </c>
      <c r="H1763" s="1">
        <f t="shared" ca="1" si="358"/>
        <v>1963</v>
      </c>
      <c r="I1763" s="1" t="str">
        <f ca="1">INDEX(Relationstabel!$C$3:$K$10,MATCH(INDIRECT($A$1&amp;"J"&amp;A1763),Relationstabel!$A$3:$A$10,0),MATCH(IFERROR(VALUE(INDIRECT($A$1&amp;"K"&amp;A1763)),0),Relationstabel!$C$1:$K$1,0))</f>
        <v>Naturgas</v>
      </c>
      <c r="J1763" s="1" t="str">
        <f ca="1">INDEX(Anvendelseskode!B:B,MATCH($F1763,Anvendelseskode!$A:$A,0))</f>
        <v>Fritliggende enfamilieshus (parcelhus)</v>
      </c>
      <c r="K1763" s="1" t="str">
        <f ca="1">INDEX(Anvendelseskode!C:C,MATCH($F1763,Anvendelseskode!$A:$A,0))</f>
        <v>Parcelhuse</v>
      </c>
      <c r="L1763" s="1" t="str">
        <f ca="1">INDEX(Anvendelseskode!D:D,MATCH($F1763,Anvendelseskode!$A:$A,0))</f>
        <v>Private husholdninger</v>
      </c>
      <c r="M1763" s="1" t="str">
        <f ca="1">IFERROR(INDEX(SBi!$2:$2,MATCH(H1763,SBi!$1:$1,1)),SBi!$K$2)</f>
        <v>1961-1972</v>
      </c>
      <c r="N1763" s="1">
        <f ca="1">INDEX(SBi!$C$3:$K$28,MATCH(F1763,SBi!$B$3:$B$28,0),MATCH(M1763,SBi!$C$2:$K$2,0))</f>
        <v>134.30000000000001</v>
      </c>
      <c r="O1763" s="16">
        <f t="shared" ca="1" si="359"/>
        <v>17.459</v>
      </c>
      <c r="P1763" s="16" t="str">
        <f ca="1">IFERROR(INDEX(VpD!$2:$2,MATCH(H1763,VpD!$1:$1,1)),VpD!$I$2)</f>
        <v>1961-1972</v>
      </c>
      <c r="Q1763" s="1">
        <f ca="1">INDEX(VpD!$C$3:$I$27,MATCH(F1763,VpD!$B$3:$B$27,0),MATCH(P1763,VpD!$C$2:$I$2,0))</f>
        <v>143</v>
      </c>
      <c r="R1763" s="16">
        <f t="shared" ca="1" si="360"/>
        <v>18.59</v>
      </c>
      <c r="S1763" s="14">
        <f t="shared" ca="1" si="361"/>
        <v>712658.88</v>
      </c>
      <c r="T1763" s="14">
        <f t="shared" ca="1" si="362"/>
        <v>6168933.9299999997</v>
      </c>
      <c r="U1763" s="14" t="str">
        <f t="shared" ca="1" si="363"/>
        <v>0A3F507E-2063-32B8-E044-0003BA298018</v>
      </c>
    </row>
    <row r="1764" spans="1:21" s="14" customFormat="1" x14ac:dyDescent="0.25">
      <c r="A1764" s="14">
        <f t="shared" si="351"/>
        <v>1764</v>
      </c>
      <c r="B1764" s="14" t="str">
        <f t="shared" ca="1" si="352"/>
        <v>4280F747-CE0E-4040-BA44-483761D544B8</v>
      </c>
      <c r="C1764" s="14" t="str">
        <f t="shared" ca="1" si="353"/>
        <v>Torbenfeldvej</v>
      </c>
      <c r="D1764" s="14" t="str">
        <f t="shared" ca="1" si="354"/>
        <v>21</v>
      </c>
      <c r="E1764" s="14" t="str">
        <f t="shared" ca="1" si="355"/>
        <v>4ei</v>
      </c>
      <c r="F1764" s="1">
        <f t="shared" ca="1" si="356"/>
        <v>120</v>
      </c>
      <c r="G1764" s="1">
        <f t="shared" ca="1" si="357"/>
        <v>140</v>
      </c>
      <c r="H1764" s="1">
        <f t="shared" ca="1" si="358"/>
        <v>1970</v>
      </c>
      <c r="I1764" s="1" t="str">
        <f ca="1">INDEX(Relationstabel!$C$3:$K$10,MATCH(INDIRECT($A$1&amp;"J"&amp;A1764),Relationstabel!$A$3:$A$10,0),MATCH(IFERROR(VALUE(INDIRECT($A$1&amp;"K"&amp;A1764)),0),Relationstabel!$C$1:$K$1,0))</f>
        <v>Naturgas</v>
      </c>
      <c r="J1764" s="1" t="str">
        <f ca="1">INDEX(Anvendelseskode!B:B,MATCH($F1764,Anvendelseskode!$A:$A,0))</f>
        <v>Fritliggende enfamilieshus (parcelhus)</v>
      </c>
      <c r="K1764" s="1" t="str">
        <f ca="1">INDEX(Anvendelseskode!C:C,MATCH($F1764,Anvendelseskode!$A:$A,0))</f>
        <v>Parcelhuse</v>
      </c>
      <c r="L1764" s="1" t="str">
        <f ca="1">INDEX(Anvendelseskode!D:D,MATCH($F1764,Anvendelseskode!$A:$A,0))</f>
        <v>Private husholdninger</v>
      </c>
      <c r="M1764" s="1" t="str">
        <f ca="1">IFERROR(INDEX(SBi!$2:$2,MATCH(H1764,SBi!$1:$1,1)),SBi!$K$2)</f>
        <v>1961-1972</v>
      </c>
      <c r="N1764" s="1">
        <f ca="1">INDEX(SBi!$C$3:$K$28,MATCH(F1764,SBi!$B$3:$B$28,0),MATCH(M1764,SBi!$C$2:$K$2,0))</f>
        <v>134.30000000000001</v>
      </c>
      <c r="O1764" s="16">
        <f t="shared" ca="1" si="359"/>
        <v>18.802</v>
      </c>
      <c r="P1764" s="16" t="str">
        <f ca="1">IFERROR(INDEX(VpD!$2:$2,MATCH(H1764,VpD!$1:$1,1)),VpD!$I$2)</f>
        <v>1961-1972</v>
      </c>
      <c r="Q1764" s="1">
        <f ca="1">INDEX(VpD!$C$3:$I$27,MATCH(F1764,VpD!$B$3:$B$27,0),MATCH(P1764,VpD!$C$2:$I$2,0))</f>
        <v>143</v>
      </c>
      <c r="R1764" s="16">
        <f t="shared" ca="1" si="360"/>
        <v>20.02</v>
      </c>
      <c r="S1764" s="14">
        <f t="shared" ca="1" si="361"/>
        <v>712170.52</v>
      </c>
      <c r="T1764" s="14">
        <f t="shared" ca="1" si="362"/>
        <v>6169381.8600000003</v>
      </c>
      <c r="U1764" s="14" t="str">
        <f t="shared" ca="1" si="363"/>
        <v>0A3F507E-236B-32B8-E044-0003BA298018</v>
      </c>
    </row>
    <row r="1765" spans="1:21" s="14" customFormat="1" x14ac:dyDescent="0.25">
      <c r="A1765" s="14">
        <f t="shared" si="351"/>
        <v>1765</v>
      </c>
      <c r="B1765" s="14" t="str">
        <f t="shared" ca="1" si="352"/>
        <v>BB33313B-8850-4F21-9EBB-28749BCE79B1</v>
      </c>
      <c r="C1765" s="14" t="str">
        <f t="shared" ca="1" si="353"/>
        <v>Bøgstedvej</v>
      </c>
      <c r="D1765" s="14" t="str">
        <f t="shared" ca="1" si="354"/>
        <v>10</v>
      </c>
      <c r="E1765" s="14" t="str">
        <f t="shared" ca="1" si="355"/>
        <v>24ig</v>
      </c>
      <c r="F1765" s="1">
        <f t="shared" ca="1" si="356"/>
        <v>130</v>
      </c>
      <c r="G1765" s="1">
        <f t="shared" ca="1" si="357"/>
        <v>124</v>
      </c>
      <c r="H1765" s="1">
        <f t="shared" ca="1" si="358"/>
        <v>1980</v>
      </c>
      <c r="I1765" s="1" t="str">
        <f ca="1">INDEX(Relationstabel!$C$3:$K$10,MATCH(INDIRECT($A$1&amp;"J"&amp;A1765),Relationstabel!$A$3:$A$10,0),MATCH(IFERROR(VALUE(INDIRECT($A$1&amp;"K"&amp;A1765)),0),Relationstabel!$C$1:$K$1,0))</f>
        <v>Naturgas</v>
      </c>
      <c r="J1765" s="1" t="str">
        <f ca="1">INDEX(Anvendelseskode!B:B,MATCH($F1765,Anvendelseskode!$A:$A,0))</f>
        <v>Række-, kæde-, dobbelthus (lodret adskillelse mellem enhederne)</v>
      </c>
      <c r="K1765" s="1" t="str">
        <f ca="1">INDEX(Anvendelseskode!C:C,MATCH($F1765,Anvendelseskode!$A:$A,0))</f>
        <v>Række-, kæde og dobbelthuse</v>
      </c>
      <c r="L1765" s="1" t="str">
        <f ca="1">INDEX(Anvendelseskode!D:D,MATCH($F1765,Anvendelseskode!$A:$A,0))</f>
        <v>Private husholdninger</v>
      </c>
      <c r="M1765" s="1" t="str">
        <f ca="1">IFERROR(INDEX(SBi!$2:$2,MATCH(H1765,SBi!$1:$1,1)),SBi!$K$2)</f>
        <v>1979-1998</v>
      </c>
      <c r="N1765" s="1">
        <f ca="1">INDEX(SBi!$C$3:$K$28,MATCH(F1765,SBi!$B$3:$B$28,0),MATCH(M1765,SBi!$C$2:$K$2,0))</f>
        <v>96.8</v>
      </c>
      <c r="O1765" s="16">
        <f t="shared" ca="1" si="359"/>
        <v>12.0032</v>
      </c>
      <c r="P1765" s="16" t="str">
        <f ca="1">IFERROR(INDEX(VpD!$2:$2,MATCH(H1765,VpD!$1:$1,1)),VpD!$I$2)</f>
        <v>1979-1998</v>
      </c>
      <c r="Q1765" s="1">
        <f ca="1">INDEX(VpD!$C$3:$I$27,MATCH(F1765,VpD!$B$3:$B$27,0),MATCH(P1765,VpD!$C$2:$I$2,0))</f>
        <v>74</v>
      </c>
      <c r="R1765" s="16">
        <f t="shared" ca="1" si="360"/>
        <v>9.1760000000000002</v>
      </c>
      <c r="S1765" s="14">
        <f t="shared" ca="1" si="361"/>
        <v>714163.11</v>
      </c>
      <c r="T1765" s="14">
        <f t="shared" ca="1" si="362"/>
        <v>6168782.5899999999</v>
      </c>
      <c r="U1765" s="14" t="str">
        <f t="shared" ca="1" si="363"/>
        <v>0A3F507E-164B-32B8-E044-0003BA298018</v>
      </c>
    </row>
    <row r="1766" spans="1:21" s="14" customFormat="1" x14ac:dyDescent="0.25">
      <c r="A1766" s="14">
        <f t="shared" si="351"/>
        <v>1766</v>
      </c>
      <c r="B1766" s="14" t="str">
        <f t="shared" ca="1" si="352"/>
        <v>697F5CFA-1BD8-43F4-9B20-E30360420E32</v>
      </c>
      <c r="C1766" s="14" t="str">
        <f t="shared" ca="1" si="353"/>
        <v>Humlebo</v>
      </c>
      <c r="D1766" s="14" t="str">
        <f t="shared" ca="1" si="354"/>
        <v>26</v>
      </c>
      <c r="E1766" s="14" t="str">
        <f t="shared" ca="1" si="355"/>
        <v>6yæ</v>
      </c>
      <c r="F1766" s="1">
        <f t="shared" ca="1" si="356"/>
        <v>130</v>
      </c>
      <c r="G1766" s="1">
        <f t="shared" ca="1" si="357"/>
        <v>109</v>
      </c>
      <c r="H1766" s="1">
        <f t="shared" ca="1" si="358"/>
        <v>1978</v>
      </c>
      <c r="I1766" s="1" t="str">
        <f ca="1">INDEX(Relationstabel!$C$3:$K$10,MATCH(INDIRECT($A$1&amp;"J"&amp;A1766),Relationstabel!$A$3:$A$10,0),MATCH(IFERROR(VALUE(INDIRECT($A$1&amp;"K"&amp;A1766)),0),Relationstabel!$C$1:$K$1,0))</f>
        <v>Fjernvarme/ Blokvarme</v>
      </c>
      <c r="J1766" s="1" t="str">
        <f ca="1">INDEX(Anvendelseskode!B:B,MATCH($F1766,Anvendelseskode!$A:$A,0))</f>
        <v>Række-, kæde-, dobbelthus (lodret adskillelse mellem enhederne)</v>
      </c>
      <c r="K1766" s="1" t="str">
        <f ca="1">INDEX(Anvendelseskode!C:C,MATCH($F1766,Anvendelseskode!$A:$A,0))</f>
        <v>Række-, kæde og dobbelthuse</v>
      </c>
      <c r="L1766" s="1" t="str">
        <f ca="1">INDEX(Anvendelseskode!D:D,MATCH($F1766,Anvendelseskode!$A:$A,0))</f>
        <v>Private husholdninger</v>
      </c>
      <c r="M1766" s="1" t="str">
        <f ca="1">IFERROR(INDEX(SBi!$2:$2,MATCH(H1766,SBi!$1:$1,1)),SBi!$K$2)</f>
        <v>1973-1978</v>
      </c>
      <c r="N1766" s="1">
        <f ca="1">INDEX(SBi!$C$3:$K$28,MATCH(F1766,SBi!$B$3:$B$28,0),MATCH(M1766,SBi!$C$2:$K$2,0))</f>
        <v>112.6</v>
      </c>
      <c r="O1766" s="16">
        <f t="shared" ca="1" si="359"/>
        <v>12.273399999999999</v>
      </c>
      <c r="P1766" s="16" t="str">
        <f ca="1">IFERROR(INDEX(VpD!$2:$2,MATCH(H1766,VpD!$1:$1,1)),VpD!$I$2)</f>
        <v>1973-1978</v>
      </c>
      <c r="Q1766" s="1">
        <f ca="1">INDEX(VpD!$C$3:$I$27,MATCH(F1766,VpD!$B$3:$B$27,0),MATCH(P1766,VpD!$C$2:$I$2,0))</f>
        <v>98</v>
      </c>
      <c r="R1766" s="16">
        <f t="shared" ca="1" si="360"/>
        <v>10.682</v>
      </c>
      <c r="S1766" s="14">
        <f t="shared" ca="1" si="361"/>
        <v>713511.23</v>
      </c>
      <c r="T1766" s="14">
        <f t="shared" ca="1" si="362"/>
        <v>6169747.8899999997</v>
      </c>
      <c r="U1766" s="14" t="str">
        <f t="shared" ca="1" si="363"/>
        <v>0A3F507E-194B-32B8-E044-0003BA298018</v>
      </c>
    </row>
    <row r="1767" spans="1:21" s="14" customFormat="1" x14ac:dyDescent="0.25">
      <c r="A1767" s="14">
        <f t="shared" si="351"/>
        <v>1767</v>
      </c>
      <c r="B1767" s="14" t="str">
        <f t="shared" ca="1" si="352"/>
        <v>367DADA5-1A71-40F0-BCC7-C65B2E0B8B1E</v>
      </c>
      <c r="C1767" s="14" t="str">
        <f t="shared" ca="1" si="353"/>
        <v>Hyttekrogen</v>
      </c>
      <c r="D1767" s="14" t="str">
        <f t="shared" ca="1" si="354"/>
        <v>7</v>
      </c>
      <c r="E1767" s="14" t="str">
        <f t="shared" ca="1" si="355"/>
        <v>24cy</v>
      </c>
      <c r="F1767" s="1">
        <f t="shared" ca="1" si="356"/>
        <v>120</v>
      </c>
      <c r="G1767" s="1">
        <f t="shared" ca="1" si="357"/>
        <v>139</v>
      </c>
      <c r="H1767" s="1">
        <f t="shared" ca="1" si="358"/>
        <v>1984</v>
      </c>
      <c r="I1767" s="1" t="str">
        <f ca="1">INDEX(Relationstabel!$C$3:$K$10,MATCH(INDIRECT($A$1&amp;"J"&amp;A1767),Relationstabel!$A$3:$A$10,0),MATCH(IFERROR(VALUE(INDIRECT($A$1&amp;"K"&amp;A1767)),0),Relationstabel!$C$1:$K$1,0))</f>
        <v>Naturgas</v>
      </c>
      <c r="J1767" s="1" t="str">
        <f ca="1">INDEX(Anvendelseskode!B:B,MATCH($F1767,Anvendelseskode!$A:$A,0))</f>
        <v>Fritliggende enfamilieshus (parcelhus)</v>
      </c>
      <c r="K1767" s="1" t="str">
        <f ca="1">INDEX(Anvendelseskode!C:C,MATCH($F1767,Anvendelseskode!$A:$A,0))</f>
        <v>Parcelhuse</v>
      </c>
      <c r="L1767" s="1" t="str">
        <f ca="1">INDEX(Anvendelseskode!D:D,MATCH($F1767,Anvendelseskode!$A:$A,0))</f>
        <v>Private husholdninger</v>
      </c>
      <c r="M1767" s="1" t="str">
        <f ca="1">IFERROR(INDEX(SBi!$2:$2,MATCH(H1767,SBi!$1:$1,1)),SBi!$K$2)</f>
        <v>1979-1998</v>
      </c>
      <c r="N1767" s="1">
        <f ca="1">INDEX(SBi!$C$3:$K$28,MATCH(F1767,SBi!$B$3:$B$28,0),MATCH(M1767,SBi!$C$2:$K$2,0))</f>
        <v>105.4</v>
      </c>
      <c r="O1767" s="16">
        <f t="shared" ca="1" si="359"/>
        <v>14.650600000000001</v>
      </c>
      <c r="P1767" s="16" t="str">
        <f ca="1">IFERROR(INDEX(VpD!$2:$2,MATCH(H1767,VpD!$1:$1,1)),VpD!$I$2)</f>
        <v>1979-1998</v>
      </c>
      <c r="Q1767" s="1">
        <f ca="1">INDEX(VpD!$C$3:$I$27,MATCH(F1767,VpD!$B$3:$B$27,0),MATCH(P1767,VpD!$C$2:$I$2,0))</f>
        <v>90</v>
      </c>
      <c r="R1767" s="16">
        <f t="shared" ca="1" si="360"/>
        <v>12.51</v>
      </c>
      <c r="S1767" s="14">
        <f t="shared" ca="1" si="361"/>
        <v>713930.75</v>
      </c>
      <c r="T1767" s="14">
        <f t="shared" ca="1" si="362"/>
        <v>6169055.5099999998</v>
      </c>
      <c r="U1767" s="14" t="str">
        <f t="shared" ca="1" si="363"/>
        <v>0A3F507E-1A4B-32B8-E044-0003BA298018</v>
      </c>
    </row>
    <row r="1768" spans="1:21" s="14" customFormat="1" x14ac:dyDescent="0.25">
      <c r="A1768" s="14">
        <f t="shared" si="351"/>
        <v>1768</v>
      </c>
      <c r="B1768" s="14" t="str">
        <f t="shared" ca="1" si="352"/>
        <v>FFE8CF34-6E56-488E-BD8B-A8B647277AB2</v>
      </c>
      <c r="C1768" s="14" t="str">
        <f t="shared" ca="1" si="353"/>
        <v>Kærupvej</v>
      </c>
      <c r="D1768" s="14" t="str">
        <f t="shared" ca="1" si="354"/>
        <v>4</v>
      </c>
      <c r="E1768" s="14" t="str">
        <f t="shared" ca="1" si="355"/>
        <v>4o</v>
      </c>
      <c r="F1768" s="1">
        <f t="shared" ca="1" si="356"/>
        <v>120</v>
      </c>
      <c r="G1768" s="1">
        <f t="shared" ca="1" si="357"/>
        <v>140</v>
      </c>
      <c r="H1768" s="1">
        <f t="shared" ca="1" si="358"/>
        <v>1984</v>
      </c>
      <c r="I1768" s="1" t="str">
        <f ca="1">INDEX(Relationstabel!$C$3:$K$10,MATCH(INDIRECT($A$1&amp;"J"&amp;A1768),Relationstabel!$A$3:$A$10,0),MATCH(IFERROR(VALUE(INDIRECT($A$1&amp;"K"&amp;A1768)),0),Relationstabel!$C$1:$K$1,0))</f>
        <v>Elvarme</v>
      </c>
      <c r="J1768" s="1" t="str">
        <f ca="1">INDEX(Anvendelseskode!B:B,MATCH($F1768,Anvendelseskode!$A:$A,0))</f>
        <v>Fritliggende enfamilieshus (parcelhus)</v>
      </c>
      <c r="K1768" s="1" t="str">
        <f ca="1">INDEX(Anvendelseskode!C:C,MATCH($F1768,Anvendelseskode!$A:$A,0))</f>
        <v>Parcelhuse</v>
      </c>
      <c r="L1768" s="1" t="str">
        <f ca="1">INDEX(Anvendelseskode!D:D,MATCH($F1768,Anvendelseskode!$A:$A,0))</f>
        <v>Private husholdninger</v>
      </c>
      <c r="M1768" s="1" t="str">
        <f ca="1">IFERROR(INDEX(SBi!$2:$2,MATCH(H1768,SBi!$1:$1,1)),SBi!$K$2)</f>
        <v>1979-1998</v>
      </c>
      <c r="N1768" s="1">
        <f ca="1">INDEX(SBi!$C$3:$K$28,MATCH(F1768,SBi!$B$3:$B$28,0),MATCH(M1768,SBi!$C$2:$K$2,0))</f>
        <v>105.4</v>
      </c>
      <c r="O1768" s="16">
        <f t="shared" ca="1" si="359"/>
        <v>14.756</v>
      </c>
      <c r="P1768" s="16" t="str">
        <f ca="1">IFERROR(INDEX(VpD!$2:$2,MATCH(H1768,VpD!$1:$1,1)),VpD!$I$2)</f>
        <v>1979-1998</v>
      </c>
      <c r="Q1768" s="1">
        <f ca="1">INDEX(VpD!$C$3:$I$27,MATCH(F1768,VpD!$B$3:$B$27,0),MATCH(P1768,VpD!$C$2:$I$2,0))</f>
        <v>90</v>
      </c>
      <c r="R1768" s="16">
        <f t="shared" ca="1" si="360"/>
        <v>12.6</v>
      </c>
      <c r="S1768" s="14">
        <f t="shared" ca="1" si="361"/>
        <v>713182.83</v>
      </c>
      <c r="T1768" s="14">
        <f t="shared" ca="1" si="362"/>
        <v>6168424.1900000004</v>
      </c>
      <c r="U1768" s="14" t="str">
        <f t="shared" ca="1" si="363"/>
        <v>0A3F507E-1C4B-32B8-E044-0003BA298018</v>
      </c>
    </row>
    <row r="1769" spans="1:21" s="14" customFormat="1" x14ac:dyDescent="0.25">
      <c r="A1769" s="14">
        <f t="shared" si="351"/>
        <v>1769</v>
      </c>
      <c r="B1769" s="14" t="str">
        <f t="shared" ca="1" si="352"/>
        <v>A7B77A9C-C037-46DF-BB17-0985838C6462</v>
      </c>
      <c r="C1769" s="14" t="str">
        <f t="shared" ca="1" si="353"/>
        <v>Havbovej</v>
      </c>
      <c r="D1769" s="14" t="str">
        <f t="shared" ca="1" si="354"/>
        <v>9</v>
      </c>
      <c r="E1769" s="14" t="str">
        <f t="shared" ca="1" si="355"/>
        <v>6cø</v>
      </c>
      <c r="F1769" s="1">
        <f t="shared" ca="1" si="356"/>
        <v>510</v>
      </c>
      <c r="G1769" s="1">
        <f t="shared" ca="1" si="357"/>
        <v>43</v>
      </c>
      <c r="H1769" s="1">
        <f t="shared" ca="1" si="358"/>
        <v>1958</v>
      </c>
      <c r="I1769" s="1" t="str">
        <f ca="1">INDEX(Relationstabel!$C$3:$K$10,MATCH(INDIRECT($A$1&amp;"J"&amp;A1769),Relationstabel!$A$3:$A$10,0),MATCH(IFERROR(VALUE(INDIRECT($A$1&amp;"K"&amp;A1769)),0),Relationstabel!$C$1:$K$1,0))</f>
        <v>Olie</v>
      </c>
      <c r="J1769" s="1" t="str">
        <f ca="1">INDEX(Anvendelseskode!B:B,MATCH($F1769,Anvendelseskode!$A:$A,0))</f>
        <v>Sommerhuse</v>
      </c>
      <c r="K1769" s="1" t="str">
        <f ca="1">INDEX(Anvendelseskode!C:C,MATCH($F1769,Anvendelseskode!$A:$A,0))</f>
        <v>Sommerhuse</v>
      </c>
      <c r="L1769" s="1" t="str">
        <f ca="1">INDEX(Anvendelseskode!D:D,MATCH($F1769,Anvendelseskode!$A:$A,0))</f>
        <v>Private husholdninger</v>
      </c>
      <c r="M1769" s="1" t="str">
        <f ca="1">IFERROR(INDEX(SBi!$2:$2,MATCH(H1769,SBi!$1:$1,1)),SBi!$K$2)</f>
        <v>1951-1960</v>
      </c>
      <c r="N1769" s="1">
        <f ca="1">INDEX(SBi!$C$3:$K$28,MATCH(F1769,SBi!$B$3:$B$28,0),MATCH(M1769,SBi!$C$2:$K$2,0))</f>
        <v>176.7</v>
      </c>
      <c r="O1769" s="16">
        <f t="shared" ca="1" si="359"/>
        <v>7.5980999999999996</v>
      </c>
      <c r="P1769" s="16" t="str">
        <f ca="1">IFERROR(INDEX(VpD!$2:$2,MATCH(H1769,VpD!$1:$1,1)),VpD!$I$2)</f>
        <v>1951-1960</v>
      </c>
      <c r="Q1769" s="1">
        <f ca="1">INDEX(VpD!$C$3:$I$27,MATCH(F1769,VpD!$B$3:$B$27,0),MATCH(P1769,VpD!$C$2:$I$2,0))</f>
        <v>74</v>
      </c>
      <c r="R1769" s="16">
        <f t="shared" ca="1" si="360"/>
        <v>3.1819999999999999</v>
      </c>
      <c r="S1769" s="14">
        <f t="shared" ca="1" si="361"/>
        <v>713321.17</v>
      </c>
      <c r="T1769" s="14">
        <f t="shared" ca="1" si="362"/>
        <v>6168713.5300000003</v>
      </c>
      <c r="U1769" s="14" t="str">
        <f t="shared" ca="1" si="363"/>
        <v>0A3F507E-1859-32B8-E044-0003BA298018</v>
      </c>
    </row>
    <row r="1770" spans="1:21" s="14" customFormat="1" x14ac:dyDescent="0.25">
      <c r="A1770" s="14">
        <f t="shared" si="351"/>
        <v>1770</v>
      </c>
      <c r="B1770" s="14" t="str">
        <f t="shared" ca="1" si="352"/>
        <v>A85DEF15-C701-41A8-B38E-CEA464D67FA3</v>
      </c>
      <c r="C1770" s="14" t="str">
        <f t="shared" ca="1" si="353"/>
        <v>Rendsagervej</v>
      </c>
      <c r="D1770" s="14" t="str">
        <f t="shared" ca="1" si="354"/>
        <v>279</v>
      </c>
      <c r="E1770" s="14" t="str">
        <f t="shared" ca="1" si="355"/>
        <v>9ke</v>
      </c>
      <c r="F1770" s="1">
        <f t="shared" ca="1" si="356"/>
        <v>120</v>
      </c>
      <c r="G1770" s="1">
        <f t="shared" ca="1" si="357"/>
        <v>109</v>
      </c>
      <c r="H1770" s="1">
        <f t="shared" ca="1" si="358"/>
        <v>1973</v>
      </c>
      <c r="I1770" s="1" t="str">
        <f ca="1">INDEX(Relationstabel!$C$3:$K$10,MATCH(INDIRECT($A$1&amp;"J"&amp;A1770),Relationstabel!$A$3:$A$10,0),MATCH(IFERROR(VALUE(INDIRECT($A$1&amp;"K"&amp;A1770)),0),Relationstabel!$C$1:$K$1,0))</f>
        <v>Naturgas</v>
      </c>
      <c r="J1770" s="1" t="str">
        <f ca="1">INDEX(Anvendelseskode!B:B,MATCH($F1770,Anvendelseskode!$A:$A,0))</f>
        <v>Fritliggende enfamilieshus (parcelhus)</v>
      </c>
      <c r="K1770" s="1" t="str">
        <f ca="1">INDEX(Anvendelseskode!C:C,MATCH($F1770,Anvendelseskode!$A:$A,0))</f>
        <v>Parcelhuse</v>
      </c>
      <c r="L1770" s="1" t="str">
        <f ca="1">INDEX(Anvendelseskode!D:D,MATCH($F1770,Anvendelseskode!$A:$A,0))</f>
        <v>Private husholdninger</v>
      </c>
      <c r="M1770" s="1" t="str">
        <f ca="1">IFERROR(INDEX(SBi!$2:$2,MATCH(H1770,SBi!$1:$1,1)),SBi!$K$2)</f>
        <v>1973-1978</v>
      </c>
      <c r="N1770" s="1">
        <f ca="1">INDEX(SBi!$C$3:$K$28,MATCH(F1770,SBi!$B$3:$B$28,0),MATCH(M1770,SBi!$C$2:$K$2,0))</f>
        <v>119.8</v>
      </c>
      <c r="O1770" s="16">
        <f t="shared" ca="1" si="359"/>
        <v>13.058199999999999</v>
      </c>
      <c r="P1770" s="16" t="str">
        <f ca="1">IFERROR(INDEX(VpD!$2:$2,MATCH(H1770,VpD!$1:$1,1)),VpD!$I$2)</f>
        <v>1973-1978</v>
      </c>
      <c r="Q1770" s="1">
        <f ca="1">INDEX(VpD!$C$3:$I$27,MATCH(F1770,VpD!$B$3:$B$27,0),MATCH(P1770,VpD!$C$2:$I$2,0))</f>
        <v>117</v>
      </c>
      <c r="R1770" s="16">
        <f t="shared" ca="1" si="360"/>
        <v>12.753</v>
      </c>
      <c r="S1770" s="14">
        <f t="shared" ca="1" si="361"/>
        <v>710752.11</v>
      </c>
      <c r="T1770" s="14">
        <f t="shared" ca="1" si="362"/>
        <v>6172020.2400000002</v>
      </c>
      <c r="U1770" s="14" t="str">
        <f t="shared" ca="1" si="363"/>
        <v>0A3F507E-205D-32B8-E044-0003BA298018</v>
      </c>
    </row>
    <row r="1771" spans="1:21" s="14" customFormat="1" x14ac:dyDescent="0.25">
      <c r="A1771" s="14">
        <f t="shared" si="351"/>
        <v>1771</v>
      </c>
      <c r="B1771" s="14" t="str">
        <f t="shared" ca="1" si="352"/>
        <v>FBCA1432-8E8A-413B-B62A-9DD3F616E90A</v>
      </c>
      <c r="C1771" s="14" t="str">
        <f t="shared" ca="1" si="353"/>
        <v>Kløverbo</v>
      </c>
      <c r="D1771" s="14" t="str">
        <f t="shared" ca="1" si="354"/>
        <v>30</v>
      </c>
      <c r="E1771" s="14" t="str">
        <f t="shared" ca="1" si="355"/>
        <v>6xp</v>
      </c>
      <c r="F1771" s="1">
        <f t="shared" ca="1" si="356"/>
        <v>130</v>
      </c>
      <c r="G1771" s="1">
        <f t="shared" ca="1" si="357"/>
        <v>109</v>
      </c>
      <c r="H1771" s="1">
        <f t="shared" ca="1" si="358"/>
        <v>1978</v>
      </c>
      <c r="I1771" s="1" t="str">
        <f ca="1">INDEX(Relationstabel!$C$3:$K$10,MATCH(INDIRECT($A$1&amp;"J"&amp;A1771),Relationstabel!$A$3:$A$10,0),MATCH(IFERROR(VALUE(INDIRECT($A$1&amp;"K"&amp;A1771)),0),Relationstabel!$C$1:$K$1,0))</f>
        <v>Fjernvarme/ Blokvarme</v>
      </c>
      <c r="J1771" s="1" t="str">
        <f ca="1">INDEX(Anvendelseskode!B:B,MATCH($F1771,Anvendelseskode!$A:$A,0))</f>
        <v>Række-, kæde-, dobbelthus (lodret adskillelse mellem enhederne)</v>
      </c>
      <c r="K1771" s="1" t="str">
        <f ca="1">INDEX(Anvendelseskode!C:C,MATCH($F1771,Anvendelseskode!$A:$A,0))</f>
        <v>Række-, kæde og dobbelthuse</v>
      </c>
      <c r="L1771" s="1" t="str">
        <f ca="1">INDEX(Anvendelseskode!D:D,MATCH($F1771,Anvendelseskode!$A:$A,0))</f>
        <v>Private husholdninger</v>
      </c>
      <c r="M1771" s="1" t="str">
        <f ca="1">IFERROR(INDEX(SBi!$2:$2,MATCH(H1771,SBi!$1:$1,1)),SBi!$K$2)</f>
        <v>1973-1978</v>
      </c>
      <c r="N1771" s="1">
        <f ca="1">INDEX(SBi!$C$3:$K$28,MATCH(F1771,SBi!$B$3:$B$28,0),MATCH(M1771,SBi!$C$2:$K$2,0))</f>
        <v>112.6</v>
      </c>
      <c r="O1771" s="16">
        <f t="shared" ca="1" si="359"/>
        <v>12.273399999999999</v>
      </c>
      <c r="P1771" s="16" t="str">
        <f ca="1">IFERROR(INDEX(VpD!$2:$2,MATCH(H1771,VpD!$1:$1,1)),VpD!$I$2)</f>
        <v>1973-1978</v>
      </c>
      <c r="Q1771" s="1">
        <f ca="1">INDEX(VpD!$C$3:$I$27,MATCH(F1771,VpD!$B$3:$B$27,0),MATCH(P1771,VpD!$C$2:$I$2,0))</f>
        <v>98</v>
      </c>
      <c r="R1771" s="16">
        <f t="shared" ca="1" si="360"/>
        <v>10.682</v>
      </c>
      <c r="S1771" s="14">
        <f t="shared" ca="1" si="361"/>
        <v>713472.86</v>
      </c>
      <c r="T1771" s="14">
        <f t="shared" ca="1" si="362"/>
        <v>6169674.5899999999</v>
      </c>
      <c r="U1771" s="14" t="str">
        <f t="shared" ca="1" si="363"/>
        <v>0A3F507E-1B6E-32B8-E044-0003BA298018</v>
      </c>
    </row>
    <row r="1772" spans="1:21" s="14" customFormat="1" x14ac:dyDescent="0.25">
      <c r="A1772" s="14">
        <f t="shared" si="351"/>
        <v>1772</v>
      </c>
      <c r="B1772" s="14" t="str">
        <f t="shared" ca="1" si="352"/>
        <v>9E58D465-CDF0-4EF4-A4DC-66FAB885688C</v>
      </c>
      <c r="C1772" s="14" t="str">
        <f t="shared" ca="1" si="353"/>
        <v>Holmegårdsvej</v>
      </c>
      <c r="D1772" s="14" t="str">
        <f t="shared" ca="1" si="354"/>
        <v>7</v>
      </c>
      <c r="E1772" s="14" t="str">
        <f t="shared" ca="1" si="355"/>
        <v>24hg</v>
      </c>
      <c r="F1772" s="1">
        <f t="shared" ca="1" si="356"/>
        <v>120</v>
      </c>
      <c r="G1772" s="1">
        <f t="shared" ca="1" si="357"/>
        <v>126</v>
      </c>
      <c r="H1772" s="1">
        <f t="shared" ca="1" si="358"/>
        <v>1983</v>
      </c>
      <c r="I1772" s="1" t="str">
        <f ca="1">INDEX(Relationstabel!$C$3:$K$10,MATCH(INDIRECT($A$1&amp;"J"&amp;A1772),Relationstabel!$A$3:$A$10,0),MATCH(IFERROR(VALUE(INDIRECT($A$1&amp;"K"&amp;A1772)),0),Relationstabel!$C$1:$K$1,0))</f>
        <v>Elvarme</v>
      </c>
      <c r="J1772" s="1" t="str">
        <f ca="1">INDEX(Anvendelseskode!B:B,MATCH($F1772,Anvendelseskode!$A:$A,0))</f>
        <v>Fritliggende enfamilieshus (parcelhus)</v>
      </c>
      <c r="K1772" s="1" t="str">
        <f ca="1">INDEX(Anvendelseskode!C:C,MATCH($F1772,Anvendelseskode!$A:$A,0))</f>
        <v>Parcelhuse</v>
      </c>
      <c r="L1772" s="1" t="str">
        <f ca="1">INDEX(Anvendelseskode!D:D,MATCH($F1772,Anvendelseskode!$A:$A,0))</f>
        <v>Private husholdninger</v>
      </c>
      <c r="M1772" s="1" t="str">
        <f ca="1">IFERROR(INDEX(SBi!$2:$2,MATCH(H1772,SBi!$1:$1,1)),SBi!$K$2)</f>
        <v>1979-1998</v>
      </c>
      <c r="N1772" s="1">
        <f ca="1">INDEX(SBi!$C$3:$K$28,MATCH(F1772,SBi!$B$3:$B$28,0),MATCH(M1772,SBi!$C$2:$K$2,0))</f>
        <v>105.4</v>
      </c>
      <c r="O1772" s="16">
        <f t="shared" ca="1" si="359"/>
        <v>13.280400000000002</v>
      </c>
      <c r="P1772" s="16" t="str">
        <f ca="1">IFERROR(INDEX(VpD!$2:$2,MATCH(H1772,VpD!$1:$1,1)),VpD!$I$2)</f>
        <v>1979-1998</v>
      </c>
      <c r="Q1772" s="1">
        <f ca="1">INDEX(VpD!$C$3:$I$27,MATCH(F1772,VpD!$B$3:$B$27,0),MATCH(P1772,VpD!$C$2:$I$2,0))</f>
        <v>90</v>
      </c>
      <c r="R1772" s="16">
        <f t="shared" ca="1" si="360"/>
        <v>11.34</v>
      </c>
      <c r="S1772" s="14">
        <f t="shared" ca="1" si="361"/>
        <v>714084.25</v>
      </c>
      <c r="T1772" s="14">
        <f t="shared" ca="1" si="362"/>
        <v>6168741.3600000003</v>
      </c>
      <c r="U1772" s="14" t="str">
        <f t="shared" ca="1" si="363"/>
        <v>0A3F507E-1873-32B8-E044-0003BA298018</v>
      </c>
    </row>
    <row r="1773" spans="1:21" s="14" customFormat="1" x14ac:dyDescent="0.25">
      <c r="A1773" s="14">
        <f t="shared" si="351"/>
        <v>1773</v>
      </c>
      <c r="B1773" s="14" t="str">
        <f t="shared" ca="1" si="352"/>
        <v>16E4B8E0-07BD-4785-94B6-E3C0FBC759E6</v>
      </c>
      <c r="C1773" s="14" t="str">
        <f t="shared" ca="1" si="353"/>
        <v>Plantagevej</v>
      </c>
      <c r="D1773" s="14" t="str">
        <f t="shared" ca="1" si="354"/>
        <v>3</v>
      </c>
      <c r="E1773" s="14" t="str">
        <f t="shared" ca="1" si="355"/>
        <v>24s</v>
      </c>
      <c r="F1773" s="1">
        <f t="shared" ca="1" si="356"/>
        <v>120</v>
      </c>
      <c r="G1773" s="1">
        <f t="shared" ca="1" si="357"/>
        <v>117</v>
      </c>
      <c r="H1773" s="1">
        <f t="shared" ca="1" si="358"/>
        <v>1995</v>
      </c>
      <c r="I1773" s="1" t="str">
        <f ca="1">INDEX(Relationstabel!$C$3:$K$10,MATCH(INDIRECT($A$1&amp;"J"&amp;A1773),Relationstabel!$A$3:$A$10,0),MATCH(IFERROR(VALUE(INDIRECT($A$1&amp;"K"&amp;A1773)),0),Relationstabel!$C$1:$K$1,0))</f>
        <v>Elvarme</v>
      </c>
      <c r="J1773" s="1" t="str">
        <f ca="1">INDEX(Anvendelseskode!B:B,MATCH($F1773,Anvendelseskode!$A:$A,0))</f>
        <v>Fritliggende enfamilieshus (parcelhus)</v>
      </c>
      <c r="K1773" s="1" t="str">
        <f ca="1">INDEX(Anvendelseskode!C:C,MATCH($F1773,Anvendelseskode!$A:$A,0))</f>
        <v>Parcelhuse</v>
      </c>
      <c r="L1773" s="1" t="str">
        <f ca="1">INDEX(Anvendelseskode!D:D,MATCH($F1773,Anvendelseskode!$A:$A,0))</f>
        <v>Private husholdninger</v>
      </c>
      <c r="M1773" s="1" t="str">
        <f ca="1">IFERROR(INDEX(SBi!$2:$2,MATCH(H1773,SBi!$1:$1,1)),SBi!$K$2)</f>
        <v>1979-1998</v>
      </c>
      <c r="N1773" s="1">
        <f ca="1">INDEX(SBi!$C$3:$K$28,MATCH(F1773,SBi!$B$3:$B$28,0),MATCH(M1773,SBi!$C$2:$K$2,0))</f>
        <v>105.4</v>
      </c>
      <c r="O1773" s="16">
        <f t="shared" ca="1" si="359"/>
        <v>12.331800000000001</v>
      </c>
      <c r="P1773" s="16" t="str">
        <f ca="1">IFERROR(INDEX(VpD!$2:$2,MATCH(H1773,VpD!$1:$1,1)),VpD!$I$2)</f>
        <v>1979-1998</v>
      </c>
      <c r="Q1773" s="1">
        <f ca="1">INDEX(VpD!$C$3:$I$27,MATCH(F1773,VpD!$B$3:$B$27,0),MATCH(P1773,VpD!$C$2:$I$2,0))</f>
        <v>90</v>
      </c>
      <c r="R1773" s="16">
        <f t="shared" ca="1" si="360"/>
        <v>10.53</v>
      </c>
      <c r="S1773" s="14">
        <f t="shared" ca="1" si="361"/>
        <v>713928.3</v>
      </c>
      <c r="T1773" s="14">
        <f t="shared" ca="1" si="362"/>
        <v>6168782.4900000002</v>
      </c>
      <c r="U1773" s="14" t="str">
        <f t="shared" ca="1" si="363"/>
        <v>0A3F507E-1F73-32B8-E044-0003BA298018</v>
      </c>
    </row>
    <row r="1774" spans="1:21" s="14" customFormat="1" x14ac:dyDescent="0.25">
      <c r="A1774" s="14">
        <f t="shared" si="351"/>
        <v>1774</v>
      </c>
      <c r="B1774" s="14" t="str">
        <f t="shared" ca="1" si="352"/>
        <v>B38E2A39-6A36-4238-9D87-8D777662DC67</v>
      </c>
      <c r="C1774" s="14" t="str">
        <f t="shared" ca="1" si="353"/>
        <v>Sneglebo</v>
      </c>
      <c r="D1774" s="14" t="str">
        <f t="shared" ca="1" si="354"/>
        <v>13</v>
      </c>
      <c r="E1774" s="14" t="str">
        <f t="shared" ca="1" si="355"/>
        <v>6sn</v>
      </c>
      <c r="F1774" s="1">
        <f t="shared" ca="1" si="356"/>
        <v>130</v>
      </c>
      <c r="G1774" s="1">
        <f t="shared" ca="1" si="357"/>
        <v>109</v>
      </c>
      <c r="H1774" s="1">
        <f t="shared" ca="1" si="358"/>
        <v>1978</v>
      </c>
      <c r="I1774" s="1" t="str">
        <f ca="1">INDEX(Relationstabel!$C$3:$K$10,MATCH(INDIRECT($A$1&amp;"J"&amp;A1774),Relationstabel!$A$3:$A$10,0),MATCH(IFERROR(VALUE(INDIRECT($A$1&amp;"K"&amp;A1774)),0),Relationstabel!$C$1:$K$1,0))</f>
        <v>Fjernvarme/ Blokvarme</v>
      </c>
      <c r="J1774" s="1" t="str">
        <f ca="1">INDEX(Anvendelseskode!B:B,MATCH($F1774,Anvendelseskode!$A:$A,0))</f>
        <v>Række-, kæde-, dobbelthus (lodret adskillelse mellem enhederne)</v>
      </c>
      <c r="K1774" s="1" t="str">
        <f ca="1">INDEX(Anvendelseskode!C:C,MATCH($F1774,Anvendelseskode!$A:$A,0))</f>
        <v>Række-, kæde og dobbelthuse</v>
      </c>
      <c r="L1774" s="1" t="str">
        <f ca="1">INDEX(Anvendelseskode!D:D,MATCH($F1774,Anvendelseskode!$A:$A,0))</f>
        <v>Private husholdninger</v>
      </c>
      <c r="M1774" s="1" t="str">
        <f ca="1">IFERROR(INDEX(SBi!$2:$2,MATCH(H1774,SBi!$1:$1,1)),SBi!$K$2)</f>
        <v>1973-1978</v>
      </c>
      <c r="N1774" s="1">
        <f ca="1">INDEX(SBi!$C$3:$K$28,MATCH(F1774,SBi!$B$3:$B$28,0),MATCH(M1774,SBi!$C$2:$K$2,0))</f>
        <v>112.6</v>
      </c>
      <c r="O1774" s="16">
        <f t="shared" ca="1" si="359"/>
        <v>12.273399999999999</v>
      </c>
      <c r="P1774" s="16" t="str">
        <f ca="1">IFERROR(INDEX(VpD!$2:$2,MATCH(H1774,VpD!$1:$1,1)),VpD!$I$2)</f>
        <v>1973-1978</v>
      </c>
      <c r="Q1774" s="1">
        <f ca="1">INDEX(VpD!$C$3:$I$27,MATCH(F1774,VpD!$B$3:$B$27,0),MATCH(P1774,VpD!$C$2:$I$2,0))</f>
        <v>98</v>
      </c>
      <c r="R1774" s="16">
        <f t="shared" ca="1" si="360"/>
        <v>10.682</v>
      </c>
      <c r="S1774" s="14">
        <f t="shared" ca="1" si="361"/>
        <v>713736.61</v>
      </c>
      <c r="T1774" s="14">
        <f t="shared" ca="1" si="362"/>
        <v>6169524.1399999997</v>
      </c>
      <c r="U1774" s="14" t="str">
        <f t="shared" ca="1" si="363"/>
        <v>0A3F507E-2165-32B8-E044-0003BA298018</v>
      </c>
    </row>
    <row r="1775" spans="1:21" s="14" customFormat="1" x14ac:dyDescent="0.25">
      <c r="A1775" s="14">
        <f t="shared" si="351"/>
        <v>1775</v>
      </c>
      <c r="B1775" s="14" t="str">
        <f t="shared" ca="1" si="352"/>
        <v>A220CD80-EC1A-4C02-A437-6114D5488426</v>
      </c>
      <c r="C1775" s="14" t="str">
        <f t="shared" ca="1" si="353"/>
        <v>Syvhøjvænge</v>
      </c>
      <c r="D1775" s="14" t="str">
        <f t="shared" ca="1" si="354"/>
        <v>48</v>
      </c>
      <c r="E1775" s="14" t="str">
        <f t="shared" ca="1" si="355"/>
        <v>12et</v>
      </c>
      <c r="F1775" s="1">
        <f t="shared" ca="1" si="356"/>
        <v>120</v>
      </c>
      <c r="G1775" s="1">
        <f t="shared" ca="1" si="357"/>
        <v>146</v>
      </c>
      <c r="H1775" s="1">
        <f t="shared" ca="1" si="358"/>
        <v>1972</v>
      </c>
      <c r="I1775" s="1" t="str">
        <f ca="1">INDEX(Relationstabel!$C$3:$K$10,MATCH(INDIRECT($A$1&amp;"J"&amp;A1775),Relationstabel!$A$3:$A$10,0),MATCH(IFERROR(VALUE(INDIRECT($A$1&amp;"K"&amp;A1775)),0),Relationstabel!$C$1:$K$1,0))</f>
        <v>Naturgas</v>
      </c>
      <c r="J1775" s="1" t="str">
        <f ca="1">INDEX(Anvendelseskode!B:B,MATCH($F1775,Anvendelseskode!$A:$A,0))</f>
        <v>Fritliggende enfamilieshus (parcelhus)</v>
      </c>
      <c r="K1775" s="1" t="str">
        <f ca="1">INDEX(Anvendelseskode!C:C,MATCH($F1775,Anvendelseskode!$A:$A,0))</f>
        <v>Parcelhuse</v>
      </c>
      <c r="L1775" s="1" t="str">
        <f ca="1">INDEX(Anvendelseskode!D:D,MATCH($F1775,Anvendelseskode!$A:$A,0))</f>
        <v>Private husholdninger</v>
      </c>
      <c r="M1775" s="1" t="str">
        <f ca="1">IFERROR(INDEX(SBi!$2:$2,MATCH(H1775,SBi!$1:$1,1)),SBi!$K$2)</f>
        <v>1961-1972</v>
      </c>
      <c r="N1775" s="1">
        <f ca="1">INDEX(SBi!$C$3:$K$28,MATCH(F1775,SBi!$B$3:$B$28,0),MATCH(M1775,SBi!$C$2:$K$2,0))</f>
        <v>134.30000000000001</v>
      </c>
      <c r="O1775" s="16">
        <f t="shared" ca="1" si="359"/>
        <v>19.607800000000005</v>
      </c>
      <c r="P1775" s="16" t="str">
        <f ca="1">IFERROR(INDEX(VpD!$2:$2,MATCH(H1775,VpD!$1:$1,1)),VpD!$I$2)</f>
        <v>1961-1972</v>
      </c>
      <c r="Q1775" s="1">
        <f ca="1">INDEX(VpD!$C$3:$I$27,MATCH(F1775,VpD!$B$3:$B$27,0),MATCH(P1775,VpD!$C$2:$I$2,0))</f>
        <v>143</v>
      </c>
      <c r="R1775" s="16">
        <f t="shared" ca="1" si="360"/>
        <v>20.878</v>
      </c>
      <c r="S1775" s="14">
        <f t="shared" ca="1" si="361"/>
        <v>711953.59</v>
      </c>
      <c r="T1775" s="14">
        <f t="shared" ca="1" si="362"/>
        <v>6171760.9500000002</v>
      </c>
      <c r="U1775" s="14" t="str">
        <f t="shared" ca="1" si="363"/>
        <v>0A3F507E-2265-32B8-E044-0003BA298018</v>
      </c>
    </row>
    <row r="1776" spans="1:21" s="14" customFormat="1" x14ac:dyDescent="0.25">
      <c r="A1776" s="14">
        <f t="shared" si="351"/>
        <v>1776</v>
      </c>
      <c r="B1776" s="14" t="str">
        <f t="shared" ca="1" si="352"/>
        <v>E475D7D2-A72E-47B4-8A93-8539CC85DF2A</v>
      </c>
      <c r="C1776" s="14" t="str">
        <f t="shared" ca="1" si="353"/>
        <v>Havbovej</v>
      </c>
      <c r="D1776" s="14" t="str">
        <f t="shared" ca="1" si="354"/>
        <v>23</v>
      </c>
      <c r="E1776" s="14" t="str">
        <f t="shared" ca="1" si="355"/>
        <v>6bo</v>
      </c>
      <c r="F1776" s="1">
        <f t="shared" ca="1" si="356"/>
        <v>120</v>
      </c>
      <c r="G1776" s="1">
        <f t="shared" ca="1" si="357"/>
        <v>152</v>
      </c>
      <c r="H1776" s="1">
        <f t="shared" ca="1" si="358"/>
        <v>1980</v>
      </c>
      <c r="I1776" s="1" t="str">
        <f ca="1">INDEX(Relationstabel!$C$3:$K$10,MATCH(INDIRECT($A$1&amp;"J"&amp;A1776),Relationstabel!$A$3:$A$10,0),MATCH(IFERROR(VALUE(INDIRECT($A$1&amp;"K"&amp;A1776)),0),Relationstabel!$C$1:$K$1,0))</f>
        <v>Elvarme</v>
      </c>
      <c r="J1776" s="1" t="str">
        <f ca="1">INDEX(Anvendelseskode!B:B,MATCH($F1776,Anvendelseskode!$A:$A,0))</f>
        <v>Fritliggende enfamilieshus (parcelhus)</v>
      </c>
      <c r="K1776" s="1" t="str">
        <f ca="1">INDEX(Anvendelseskode!C:C,MATCH($F1776,Anvendelseskode!$A:$A,0))</f>
        <v>Parcelhuse</v>
      </c>
      <c r="L1776" s="1" t="str">
        <f ca="1">INDEX(Anvendelseskode!D:D,MATCH($F1776,Anvendelseskode!$A:$A,0))</f>
        <v>Private husholdninger</v>
      </c>
      <c r="M1776" s="1" t="str">
        <f ca="1">IFERROR(INDEX(SBi!$2:$2,MATCH(H1776,SBi!$1:$1,1)),SBi!$K$2)</f>
        <v>1979-1998</v>
      </c>
      <c r="N1776" s="1">
        <f ca="1">INDEX(SBi!$C$3:$K$28,MATCH(F1776,SBi!$B$3:$B$28,0),MATCH(M1776,SBi!$C$2:$K$2,0))</f>
        <v>105.4</v>
      </c>
      <c r="O1776" s="16">
        <f t="shared" ca="1" si="359"/>
        <v>16.020800000000001</v>
      </c>
      <c r="P1776" s="16" t="str">
        <f ca="1">IFERROR(INDEX(VpD!$2:$2,MATCH(H1776,VpD!$1:$1,1)),VpD!$I$2)</f>
        <v>1979-1998</v>
      </c>
      <c r="Q1776" s="1">
        <f ca="1">INDEX(VpD!$C$3:$I$27,MATCH(F1776,VpD!$B$3:$B$27,0),MATCH(P1776,VpD!$C$2:$I$2,0))</f>
        <v>90</v>
      </c>
      <c r="R1776" s="16">
        <f t="shared" ca="1" si="360"/>
        <v>13.68</v>
      </c>
      <c r="S1776" s="14">
        <f t="shared" ca="1" si="361"/>
        <v>713333.58</v>
      </c>
      <c r="T1776" s="14">
        <f t="shared" ca="1" si="362"/>
        <v>6168577.0800000001</v>
      </c>
      <c r="U1776" s="14" t="str">
        <f t="shared" ca="1" si="363"/>
        <v>0A3F507E-1866-32B8-E044-0003BA298018</v>
      </c>
    </row>
    <row r="1777" spans="1:21" s="14" customFormat="1" x14ac:dyDescent="0.25">
      <c r="A1777" s="14">
        <f t="shared" si="351"/>
        <v>1777</v>
      </c>
      <c r="B1777" s="14" t="str">
        <f t="shared" ca="1" si="352"/>
        <v>E2B60707-19C6-4850-A4DA-DA0DB15A3893</v>
      </c>
      <c r="C1777" s="14" t="str">
        <f t="shared" ca="1" si="353"/>
        <v>Pilehavevænge</v>
      </c>
      <c r="D1777" s="14" t="str">
        <f t="shared" ca="1" si="354"/>
        <v>104</v>
      </c>
      <c r="E1777" s="14" t="str">
        <f t="shared" ca="1" si="355"/>
        <v>10ca</v>
      </c>
      <c r="F1777" s="1">
        <f t="shared" ca="1" si="356"/>
        <v>120</v>
      </c>
      <c r="G1777" s="1">
        <f t="shared" ca="1" si="357"/>
        <v>189</v>
      </c>
      <c r="H1777" s="1">
        <f t="shared" ca="1" si="358"/>
        <v>1978</v>
      </c>
      <c r="I1777" s="1" t="str">
        <f ca="1">INDEX(Relationstabel!$C$3:$K$10,MATCH(INDIRECT($A$1&amp;"J"&amp;A1777),Relationstabel!$A$3:$A$10,0),MATCH(IFERROR(VALUE(INDIRECT($A$1&amp;"K"&amp;A1777)),0),Relationstabel!$C$1:$K$1,0))</f>
        <v>Fjernvarme/ Blokvarme</v>
      </c>
      <c r="J1777" s="1" t="str">
        <f ca="1">INDEX(Anvendelseskode!B:B,MATCH($F1777,Anvendelseskode!$A:$A,0))</f>
        <v>Fritliggende enfamilieshus (parcelhus)</v>
      </c>
      <c r="K1777" s="1" t="str">
        <f ca="1">INDEX(Anvendelseskode!C:C,MATCH($F1777,Anvendelseskode!$A:$A,0))</f>
        <v>Parcelhuse</v>
      </c>
      <c r="L1777" s="1" t="str">
        <f ca="1">INDEX(Anvendelseskode!D:D,MATCH($F1777,Anvendelseskode!$A:$A,0))</f>
        <v>Private husholdninger</v>
      </c>
      <c r="M1777" s="1" t="str">
        <f ca="1">IFERROR(INDEX(SBi!$2:$2,MATCH(H1777,SBi!$1:$1,1)),SBi!$K$2)</f>
        <v>1973-1978</v>
      </c>
      <c r="N1777" s="1">
        <f ca="1">INDEX(SBi!$C$3:$K$28,MATCH(F1777,SBi!$B$3:$B$28,0),MATCH(M1777,SBi!$C$2:$K$2,0))</f>
        <v>119.8</v>
      </c>
      <c r="O1777" s="16">
        <f t="shared" ca="1" si="359"/>
        <v>22.642199999999999</v>
      </c>
      <c r="P1777" s="16" t="str">
        <f ca="1">IFERROR(INDEX(VpD!$2:$2,MATCH(H1777,VpD!$1:$1,1)),VpD!$I$2)</f>
        <v>1973-1978</v>
      </c>
      <c r="Q1777" s="1">
        <f ca="1">INDEX(VpD!$C$3:$I$27,MATCH(F1777,VpD!$B$3:$B$27,0),MATCH(P1777,VpD!$C$2:$I$2,0))</f>
        <v>117</v>
      </c>
      <c r="R1777" s="16">
        <f t="shared" ca="1" si="360"/>
        <v>22.113</v>
      </c>
      <c r="S1777" s="14">
        <f t="shared" ca="1" si="361"/>
        <v>711238.04</v>
      </c>
      <c r="T1777" s="14">
        <f t="shared" ca="1" si="362"/>
        <v>6171846.6900000004</v>
      </c>
      <c r="U1777" s="14" t="str">
        <f t="shared" ca="1" si="363"/>
        <v>0A3F507E-1F66-32B8-E044-0003BA298018</v>
      </c>
    </row>
    <row r="1778" spans="1:21" s="14" customFormat="1" x14ac:dyDescent="0.25">
      <c r="A1778" s="14">
        <f t="shared" si="351"/>
        <v>1778</v>
      </c>
      <c r="B1778" s="14" t="str">
        <f t="shared" ca="1" si="352"/>
        <v>1088E45C-649D-41F2-9C4F-40F45242B608</v>
      </c>
      <c r="C1778" s="14" t="str">
        <f t="shared" ca="1" si="353"/>
        <v>Torbenfeldvej</v>
      </c>
      <c r="D1778" s="14" t="str">
        <f t="shared" ca="1" si="354"/>
        <v>15</v>
      </c>
      <c r="E1778" s="14" t="str">
        <f t="shared" ca="1" si="355"/>
        <v>4ef</v>
      </c>
      <c r="F1778" s="1">
        <f t="shared" ca="1" si="356"/>
        <v>120</v>
      </c>
      <c r="G1778" s="1">
        <f t="shared" ca="1" si="357"/>
        <v>89</v>
      </c>
      <c r="H1778" s="1">
        <f t="shared" ca="1" si="358"/>
        <v>1964</v>
      </c>
      <c r="I1778" s="1" t="str">
        <f ca="1">INDEX(Relationstabel!$C$3:$K$10,MATCH(INDIRECT($A$1&amp;"J"&amp;A1778),Relationstabel!$A$3:$A$10,0),MATCH(IFERROR(VALUE(INDIRECT($A$1&amp;"K"&amp;A1778)),0),Relationstabel!$C$1:$K$1,0))</f>
        <v>Elvarme</v>
      </c>
      <c r="J1778" s="1" t="str">
        <f ca="1">INDEX(Anvendelseskode!B:B,MATCH($F1778,Anvendelseskode!$A:$A,0))</f>
        <v>Fritliggende enfamilieshus (parcelhus)</v>
      </c>
      <c r="K1778" s="1" t="str">
        <f ca="1">INDEX(Anvendelseskode!C:C,MATCH($F1778,Anvendelseskode!$A:$A,0))</f>
        <v>Parcelhuse</v>
      </c>
      <c r="L1778" s="1" t="str">
        <f ca="1">INDEX(Anvendelseskode!D:D,MATCH($F1778,Anvendelseskode!$A:$A,0))</f>
        <v>Private husholdninger</v>
      </c>
      <c r="M1778" s="1" t="str">
        <f ca="1">IFERROR(INDEX(SBi!$2:$2,MATCH(H1778,SBi!$1:$1,1)),SBi!$K$2)</f>
        <v>1961-1972</v>
      </c>
      <c r="N1778" s="1">
        <f ca="1">INDEX(SBi!$C$3:$K$28,MATCH(F1778,SBi!$B$3:$B$28,0),MATCH(M1778,SBi!$C$2:$K$2,0))</f>
        <v>134.30000000000001</v>
      </c>
      <c r="O1778" s="16">
        <f t="shared" ca="1" si="359"/>
        <v>11.9527</v>
      </c>
      <c r="P1778" s="16" t="str">
        <f ca="1">IFERROR(INDEX(VpD!$2:$2,MATCH(H1778,VpD!$1:$1,1)),VpD!$I$2)</f>
        <v>1961-1972</v>
      </c>
      <c r="Q1778" s="1">
        <f ca="1">INDEX(VpD!$C$3:$I$27,MATCH(F1778,VpD!$B$3:$B$27,0),MATCH(P1778,VpD!$C$2:$I$2,0))</f>
        <v>143</v>
      </c>
      <c r="R1778" s="16">
        <f t="shared" ca="1" si="360"/>
        <v>12.727</v>
      </c>
      <c r="S1778" s="14">
        <f t="shared" ca="1" si="361"/>
        <v>712227.4</v>
      </c>
      <c r="T1778" s="14">
        <f t="shared" ca="1" si="362"/>
        <v>6169387.9699999997</v>
      </c>
      <c r="U1778" s="14" t="str">
        <f t="shared" ca="1" si="363"/>
        <v>0A3F507E-2366-32B8-E044-0003BA298018</v>
      </c>
    </row>
    <row r="1779" spans="1:21" s="14" customFormat="1" x14ac:dyDescent="0.25">
      <c r="A1779" s="14">
        <f t="shared" si="351"/>
        <v>1779</v>
      </c>
      <c r="B1779" s="14" t="str">
        <f t="shared" ca="1" si="352"/>
        <v>32C6E772-1326-42F5-A6DB-90AAEE93422A</v>
      </c>
      <c r="C1779" s="14" t="str">
        <f t="shared" ca="1" si="353"/>
        <v>Bjørnebo</v>
      </c>
      <c r="D1779" s="14" t="str">
        <f t="shared" ca="1" si="354"/>
        <v>53</v>
      </c>
      <c r="E1779" s="14" t="str">
        <f t="shared" ca="1" si="355"/>
        <v>6ob</v>
      </c>
      <c r="F1779" s="1">
        <f t="shared" ca="1" si="356"/>
        <v>130</v>
      </c>
      <c r="G1779" s="1">
        <f t="shared" ca="1" si="357"/>
        <v>102</v>
      </c>
      <c r="H1779" s="1">
        <f t="shared" ca="1" si="358"/>
        <v>1977</v>
      </c>
      <c r="I1779" s="1" t="str">
        <f ca="1">INDEX(Relationstabel!$C$3:$K$10,MATCH(INDIRECT($A$1&amp;"J"&amp;A1779),Relationstabel!$A$3:$A$10,0),MATCH(IFERROR(VALUE(INDIRECT($A$1&amp;"K"&amp;A1779)),0),Relationstabel!$C$1:$K$1,0))</f>
        <v>Fjernvarme/ Blokvarme</v>
      </c>
      <c r="J1779" s="1" t="str">
        <f ca="1">INDEX(Anvendelseskode!B:B,MATCH($F1779,Anvendelseskode!$A:$A,0))</f>
        <v>Række-, kæde-, dobbelthus (lodret adskillelse mellem enhederne)</v>
      </c>
      <c r="K1779" s="1" t="str">
        <f ca="1">INDEX(Anvendelseskode!C:C,MATCH($F1779,Anvendelseskode!$A:$A,0))</f>
        <v>Række-, kæde og dobbelthuse</v>
      </c>
      <c r="L1779" s="1" t="str">
        <f ca="1">INDEX(Anvendelseskode!D:D,MATCH($F1779,Anvendelseskode!$A:$A,0))</f>
        <v>Private husholdninger</v>
      </c>
      <c r="M1779" s="1" t="str">
        <f ca="1">IFERROR(INDEX(SBi!$2:$2,MATCH(H1779,SBi!$1:$1,1)),SBi!$K$2)</f>
        <v>1973-1978</v>
      </c>
      <c r="N1779" s="1">
        <f ca="1">INDEX(SBi!$C$3:$K$28,MATCH(F1779,SBi!$B$3:$B$28,0),MATCH(M1779,SBi!$C$2:$K$2,0))</f>
        <v>112.6</v>
      </c>
      <c r="O1779" s="16">
        <f t="shared" ca="1" si="359"/>
        <v>11.485199999999999</v>
      </c>
      <c r="P1779" s="16" t="str">
        <f ca="1">IFERROR(INDEX(VpD!$2:$2,MATCH(H1779,VpD!$1:$1,1)),VpD!$I$2)</f>
        <v>1973-1978</v>
      </c>
      <c r="Q1779" s="1">
        <f ca="1">INDEX(VpD!$C$3:$I$27,MATCH(F1779,VpD!$B$3:$B$27,0),MATCH(P1779,VpD!$C$2:$I$2,0))</f>
        <v>98</v>
      </c>
      <c r="R1779" s="16">
        <f t="shared" ca="1" si="360"/>
        <v>9.9960000000000004</v>
      </c>
      <c r="S1779" s="14">
        <f t="shared" ca="1" si="361"/>
        <v>713529.42</v>
      </c>
      <c r="T1779" s="14">
        <f t="shared" ca="1" si="362"/>
        <v>6169577.2300000004</v>
      </c>
      <c r="U1779" s="14" t="str">
        <f t="shared" ca="1" si="363"/>
        <v>0A3F507E-1568-32B8-E044-0003BA298018</v>
      </c>
    </row>
    <row r="1780" spans="1:21" s="14" customFormat="1" x14ac:dyDescent="0.25">
      <c r="A1780" s="14">
        <f t="shared" si="351"/>
        <v>1780</v>
      </c>
      <c r="B1780" s="14" t="str">
        <f t="shared" ca="1" si="352"/>
        <v>68014149-6B24-4429-8082-B26A3350E22F</v>
      </c>
      <c r="C1780" s="14" t="str">
        <f t="shared" ca="1" si="353"/>
        <v>Egernbo</v>
      </c>
      <c r="D1780" s="14" t="str">
        <f t="shared" ca="1" si="354"/>
        <v>15</v>
      </c>
      <c r="E1780" s="14" t="str">
        <f t="shared" ca="1" si="355"/>
        <v>6pl</v>
      </c>
      <c r="F1780" s="1">
        <f t="shared" ca="1" si="356"/>
        <v>130</v>
      </c>
      <c r="G1780" s="1">
        <f t="shared" ca="1" si="357"/>
        <v>102</v>
      </c>
      <c r="H1780" s="1">
        <f t="shared" ca="1" si="358"/>
        <v>1977</v>
      </c>
      <c r="I1780" s="1" t="str">
        <f ca="1">INDEX(Relationstabel!$C$3:$K$10,MATCH(INDIRECT($A$1&amp;"J"&amp;A1780),Relationstabel!$A$3:$A$10,0),MATCH(IFERROR(VALUE(INDIRECT($A$1&amp;"K"&amp;A1780)),0),Relationstabel!$C$1:$K$1,0))</f>
        <v>Fjernvarme/ Blokvarme</v>
      </c>
      <c r="J1780" s="1" t="str">
        <f ca="1">INDEX(Anvendelseskode!B:B,MATCH($F1780,Anvendelseskode!$A:$A,0))</f>
        <v>Række-, kæde-, dobbelthus (lodret adskillelse mellem enhederne)</v>
      </c>
      <c r="K1780" s="1" t="str">
        <f ca="1">INDEX(Anvendelseskode!C:C,MATCH($F1780,Anvendelseskode!$A:$A,0))</f>
        <v>Række-, kæde og dobbelthuse</v>
      </c>
      <c r="L1780" s="1" t="str">
        <f ca="1">INDEX(Anvendelseskode!D:D,MATCH($F1780,Anvendelseskode!$A:$A,0))</f>
        <v>Private husholdninger</v>
      </c>
      <c r="M1780" s="1" t="str">
        <f ca="1">IFERROR(INDEX(SBi!$2:$2,MATCH(H1780,SBi!$1:$1,1)),SBi!$K$2)</f>
        <v>1973-1978</v>
      </c>
      <c r="N1780" s="1">
        <f ca="1">INDEX(SBi!$C$3:$K$28,MATCH(F1780,SBi!$B$3:$B$28,0),MATCH(M1780,SBi!$C$2:$K$2,0))</f>
        <v>112.6</v>
      </c>
      <c r="O1780" s="16">
        <f t="shared" ca="1" si="359"/>
        <v>11.485199999999999</v>
      </c>
      <c r="P1780" s="16" t="str">
        <f ca="1">IFERROR(INDEX(VpD!$2:$2,MATCH(H1780,VpD!$1:$1,1)),VpD!$I$2)</f>
        <v>1973-1978</v>
      </c>
      <c r="Q1780" s="1">
        <f ca="1">INDEX(VpD!$C$3:$I$27,MATCH(F1780,VpD!$B$3:$B$27,0),MATCH(P1780,VpD!$C$2:$I$2,0))</f>
        <v>98</v>
      </c>
      <c r="R1780" s="16">
        <f t="shared" ca="1" si="360"/>
        <v>9.9960000000000004</v>
      </c>
      <c r="S1780" s="14">
        <f t="shared" ca="1" si="361"/>
        <v>713591.43</v>
      </c>
      <c r="T1780" s="14">
        <f t="shared" ca="1" si="362"/>
        <v>6169488.9199999999</v>
      </c>
      <c r="U1780" s="14" t="str">
        <f t="shared" ca="1" si="363"/>
        <v>0A3F507E-1668-32B8-E044-0003BA298018</v>
      </c>
    </row>
    <row r="1781" spans="1:21" s="14" customFormat="1" x14ac:dyDescent="0.25">
      <c r="A1781" s="14">
        <f t="shared" si="351"/>
        <v>1781</v>
      </c>
      <c r="B1781" s="14" t="str">
        <f t="shared" ca="1" si="352"/>
        <v>1F907123-DC22-44E7-9824-A2F18A85C47D</v>
      </c>
      <c r="C1781" s="14" t="str">
        <f t="shared" ca="1" si="353"/>
        <v>Kløverbo</v>
      </c>
      <c r="D1781" s="14" t="str">
        <f t="shared" ca="1" si="354"/>
        <v>29</v>
      </c>
      <c r="E1781" s="14" t="str">
        <f t="shared" ca="1" si="355"/>
        <v>6zf</v>
      </c>
      <c r="F1781" s="1">
        <f t="shared" ca="1" si="356"/>
        <v>130</v>
      </c>
      <c r="G1781" s="1">
        <f t="shared" ca="1" si="357"/>
        <v>109</v>
      </c>
      <c r="H1781" s="1">
        <f t="shared" ca="1" si="358"/>
        <v>1978</v>
      </c>
      <c r="I1781" s="1" t="str">
        <f ca="1">INDEX(Relationstabel!$C$3:$K$10,MATCH(INDIRECT($A$1&amp;"J"&amp;A1781),Relationstabel!$A$3:$A$10,0),MATCH(IFERROR(VALUE(INDIRECT($A$1&amp;"K"&amp;A1781)),0),Relationstabel!$C$1:$K$1,0))</f>
        <v>Fjernvarme/ Blokvarme</v>
      </c>
      <c r="J1781" s="1" t="str">
        <f ca="1">INDEX(Anvendelseskode!B:B,MATCH($F1781,Anvendelseskode!$A:$A,0))</f>
        <v>Række-, kæde-, dobbelthus (lodret adskillelse mellem enhederne)</v>
      </c>
      <c r="K1781" s="1" t="str">
        <f ca="1">INDEX(Anvendelseskode!C:C,MATCH($F1781,Anvendelseskode!$A:$A,0))</f>
        <v>Række-, kæde og dobbelthuse</v>
      </c>
      <c r="L1781" s="1" t="str">
        <f ca="1">INDEX(Anvendelseskode!D:D,MATCH($F1781,Anvendelseskode!$A:$A,0))</f>
        <v>Private husholdninger</v>
      </c>
      <c r="M1781" s="1" t="str">
        <f ca="1">IFERROR(INDEX(SBi!$2:$2,MATCH(H1781,SBi!$1:$1,1)),SBi!$K$2)</f>
        <v>1973-1978</v>
      </c>
      <c r="N1781" s="1">
        <f ca="1">INDEX(SBi!$C$3:$K$28,MATCH(F1781,SBi!$B$3:$B$28,0),MATCH(M1781,SBi!$C$2:$K$2,0))</f>
        <v>112.6</v>
      </c>
      <c r="O1781" s="16">
        <f t="shared" ca="1" si="359"/>
        <v>12.273399999999999</v>
      </c>
      <c r="P1781" s="16" t="str">
        <f ca="1">IFERROR(INDEX(VpD!$2:$2,MATCH(H1781,VpD!$1:$1,1)),VpD!$I$2)</f>
        <v>1973-1978</v>
      </c>
      <c r="Q1781" s="1">
        <f ca="1">INDEX(VpD!$C$3:$I$27,MATCH(F1781,VpD!$B$3:$B$27,0),MATCH(P1781,VpD!$C$2:$I$2,0))</f>
        <v>98</v>
      </c>
      <c r="R1781" s="16">
        <f t="shared" ca="1" si="360"/>
        <v>10.682</v>
      </c>
      <c r="S1781" s="14">
        <f t="shared" ca="1" si="361"/>
        <v>713513.06</v>
      </c>
      <c r="T1781" s="14">
        <f t="shared" ca="1" si="362"/>
        <v>6169696.25</v>
      </c>
      <c r="U1781" s="14" t="str">
        <f t="shared" ca="1" si="363"/>
        <v>0A3F507E-1B6D-32B8-E044-0003BA298018</v>
      </c>
    </row>
    <row r="1782" spans="1:21" s="14" customFormat="1" x14ac:dyDescent="0.25">
      <c r="A1782" s="14">
        <f t="shared" si="351"/>
        <v>1782</v>
      </c>
      <c r="B1782" s="14" t="str">
        <f t="shared" ca="1" si="352"/>
        <v>65FE34B2-AE06-4E65-9594-FC4B5A61369D</v>
      </c>
      <c r="C1782" s="14" t="str">
        <f t="shared" ca="1" si="353"/>
        <v>Møllestensvej</v>
      </c>
      <c r="D1782" s="14" t="str">
        <f t="shared" ca="1" si="354"/>
        <v>38</v>
      </c>
      <c r="E1782" s="14" t="str">
        <f t="shared" ca="1" si="355"/>
        <v>7em</v>
      </c>
      <c r="F1782" s="1">
        <f t="shared" ca="1" si="356"/>
        <v>120</v>
      </c>
      <c r="G1782" s="1">
        <f t="shared" ca="1" si="357"/>
        <v>190</v>
      </c>
      <c r="H1782" s="1">
        <f t="shared" ca="1" si="358"/>
        <v>1992</v>
      </c>
      <c r="I1782" s="1" t="str">
        <f ca="1">INDEX(Relationstabel!$C$3:$K$10,MATCH(INDIRECT($A$1&amp;"J"&amp;A1782),Relationstabel!$A$3:$A$10,0),MATCH(IFERROR(VALUE(INDIRECT($A$1&amp;"K"&amp;A1782)),0),Relationstabel!$C$1:$K$1,0))</f>
        <v>Naturgas</v>
      </c>
      <c r="J1782" s="1" t="str">
        <f ca="1">INDEX(Anvendelseskode!B:B,MATCH($F1782,Anvendelseskode!$A:$A,0))</f>
        <v>Fritliggende enfamilieshus (parcelhus)</v>
      </c>
      <c r="K1782" s="1" t="str">
        <f ca="1">INDEX(Anvendelseskode!C:C,MATCH($F1782,Anvendelseskode!$A:$A,0))</f>
        <v>Parcelhuse</v>
      </c>
      <c r="L1782" s="1" t="str">
        <f ca="1">INDEX(Anvendelseskode!D:D,MATCH($F1782,Anvendelseskode!$A:$A,0))</f>
        <v>Private husholdninger</v>
      </c>
      <c r="M1782" s="1" t="str">
        <f ca="1">IFERROR(INDEX(SBi!$2:$2,MATCH(H1782,SBi!$1:$1,1)),SBi!$K$2)</f>
        <v>1979-1998</v>
      </c>
      <c r="N1782" s="1">
        <f ca="1">INDEX(SBi!$C$3:$K$28,MATCH(F1782,SBi!$B$3:$B$28,0),MATCH(M1782,SBi!$C$2:$K$2,0))</f>
        <v>105.4</v>
      </c>
      <c r="O1782" s="16">
        <f t="shared" ca="1" si="359"/>
        <v>20.026</v>
      </c>
      <c r="P1782" s="16" t="str">
        <f ca="1">IFERROR(INDEX(VpD!$2:$2,MATCH(H1782,VpD!$1:$1,1)),VpD!$I$2)</f>
        <v>1979-1998</v>
      </c>
      <c r="Q1782" s="1">
        <f ca="1">INDEX(VpD!$C$3:$I$27,MATCH(F1782,VpD!$B$3:$B$27,0),MATCH(P1782,VpD!$C$2:$I$2,0))</f>
        <v>90</v>
      </c>
      <c r="R1782" s="16">
        <f t="shared" ca="1" si="360"/>
        <v>17.100000000000001</v>
      </c>
      <c r="S1782" s="14">
        <f t="shared" ca="1" si="361"/>
        <v>711850.29</v>
      </c>
      <c r="T1782" s="14">
        <f t="shared" ca="1" si="362"/>
        <v>6170345.8499999996</v>
      </c>
      <c r="U1782" s="14" t="str">
        <f t="shared" ca="1" si="363"/>
        <v>0A3F507E-1D6D-32B8-E044-0003BA298018</v>
      </c>
    </row>
    <row r="1783" spans="1:21" s="14" customFormat="1" x14ac:dyDescent="0.25">
      <c r="A1783" s="14">
        <f t="shared" si="351"/>
        <v>1783</v>
      </c>
      <c r="B1783" s="14" t="str">
        <f t="shared" ca="1" si="352"/>
        <v>4F213C88-D090-4568-83C9-D3752C58F980</v>
      </c>
      <c r="C1783" s="14" t="str">
        <f t="shared" ca="1" si="353"/>
        <v>Nørrebred</v>
      </c>
      <c r="D1783" s="14" t="str">
        <f t="shared" ca="1" si="354"/>
        <v>67</v>
      </c>
      <c r="E1783" s="14" t="str">
        <f t="shared" ca="1" si="355"/>
        <v>13fp</v>
      </c>
      <c r="F1783" s="1">
        <f t="shared" ca="1" si="356"/>
        <v>120</v>
      </c>
      <c r="G1783" s="1">
        <f t="shared" ca="1" si="357"/>
        <v>170</v>
      </c>
      <c r="H1783" s="1">
        <f t="shared" ca="1" si="358"/>
        <v>1979</v>
      </c>
      <c r="I1783" s="1" t="str">
        <f ca="1">INDEX(Relationstabel!$C$3:$K$10,MATCH(INDIRECT($A$1&amp;"J"&amp;A1783),Relationstabel!$A$3:$A$10,0),MATCH(IFERROR(VALUE(INDIRECT($A$1&amp;"K"&amp;A1783)),0),Relationstabel!$C$1:$K$1,0))</f>
        <v>Naturgas</v>
      </c>
      <c r="J1783" s="1" t="str">
        <f ca="1">INDEX(Anvendelseskode!B:B,MATCH($F1783,Anvendelseskode!$A:$A,0))</f>
        <v>Fritliggende enfamilieshus (parcelhus)</v>
      </c>
      <c r="K1783" s="1" t="str">
        <f ca="1">INDEX(Anvendelseskode!C:C,MATCH($F1783,Anvendelseskode!$A:$A,0))</f>
        <v>Parcelhuse</v>
      </c>
      <c r="L1783" s="1" t="str">
        <f ca="1">INDEX(Anvendelseskode!D:D,MATCH($F1783,Anvendelseskode!$A:$A,0))</f>
        <v>Private husholdninger</v>
      </c>
      <c r="M1783" s="1" t="str">
        <f ca="1">IFERROR(INDEX(SBi!$2:$2,MATCH(H1783,SBi!$1:$1,1)),SBi!$K$2)</f>
        <v>1979-1998</v>
      </c>
      <c r="N1783" s="1">
        <f ca="1">INDEX(SBi!$C$3:$K$28,MATCH(F1783,SBi!$B$3:$B$28,0),MATCH(M1783,SBi!$C$2:$K$2,0))</f>
        <v>105.4</v>
      </c>
      <c r="O1783" s="16">
        <f t="shared" ca="1" si="359"/>
        <v>17.917999999999999</v>
      </c>
      <c r="P1783" s="16" t="str">
        <f ca="1">IFERROR(INDEX(VpD!$2:$2,MATCH(H1783,VpD!$1:$1,1)),VpD!$I$2)</f>
        <v>1979-1998</v>
      </c>
      <c r="Q1783" s="1">
        <f ca="1">INDEX(VpD!$C$3:$I$27,MATCH(F1783,VpD!$B$3:$B$27,0),MATCH(P1783,VpD!$C$2:$I$2,0))</f>
        <v>90</v>
      </c>
      <c r="R1783" s="16">
        <f t="shared" ca="1" si="360"/>
        <v>15.3</v>
      </c>
      <c r="S1783" s="14">
        <f t="shared" ca="1" si="361"/>
        <v>711583.01</v>
      </c>
      <c r="T1783" s="14">
        <f t="shared" ca="1" si="362"/>
        <v>6171887.96</v>
      </c>
      <c r="U1783" s="14" t="str">
        <f t="shared" ca="1" si="363"/>
        <v>0A3F507E-1E6D-32B8-E044-0003BA298018</v>
      </c>
    </row>
    <row r="1784" spans="1:21" s="14" customFormat="1" x14ac:dyDescent="0.25">
      <c r="A1784" s="14">
        <f t="shared" si="351"/>
        <v>1784</v>
      </c>
      <c r="B1784" s="14" t="str">
        <f t="shared" ca="1" si="352"/>
        <v>E6BBEC5E-6A0F-4291-B893-DA53283B8F55</v>
      </c>
      <c r="C1784" s="14" t="str">
        <f t="shared" ca="1" si="353"/>
        <v>Sneglebo</v>
      </c>
      <c r="D1784" s="14" t="str">
        <f t="shared" ca="1" si="354"/>
        <v>12</v>
      </c>
      <c r="E1784" s="14" t="str">
        <f t="shared" ca="1" si="355"/>
        <v>6sv</v>
      </c>
      <c r="F1784" s="1">
        <f t="shared" ca="1" si="356"/>
        <v>130</v>
      </c>
      <c r="G1784" s="1">
        <f t="shared" ca="1" si="357"/>
        <v>109</v>
      </c>
      <c r="H1784" s="1">
        <f t="shared" ca="1" si="358"/>
        <v>1978</v>
      </c>
      <c r="I1784" s="1" t="str">
        <f ca="1">INDEX(Relationstabel!$C$3:$K$10,MATCH(INDIRECT($A$1&amp;"J"&amp;A1784),Relationstabel!$A$3:$A$10,0),MATCH(IFERROR(VALUE(INDIRECT($A$1&amp;"K"&amp;A1784)),0),Relationstabel!$C$1:$K$1,0))</f>
        <v>Fjernvarme/ Blokvarme</v>
      </c>
      <c r="J1784" s="1" t="str">
        <f ca="1">INDEX(Anvendelseskode!B:B,MATCH($F1784,Anvendelseskode!$A:$A,0))</f>
        <v>Række-, kæde-, dobbelthus (lodret adskillelse mellem enhederne)</v>
      </c>
      <c r="K1784" s="1" t="str">
        <f ca="1">INDEX(Anvendelseskode!C:C,MATCH($F1784,Anvendelseskode!$A:$A,0))</f>
        <v>Række-, kæde og dobbelthuse</v>
      </c>
      <c r="L1784" s="1" t="str">
        <f ca="1">INDEX(Anvendelseskode!D:D,MATCH($F1784,Anvendelseskode!$A:$A,0))</f>
        <v>Private husholdninger</v>
      </c>
      <c r="M1784" s="1" t="str">
        <f ca="1">IFERROR(INDEX(SBi!$2:$2,MATCH(H1784,SBi!$1:$1,1)),SBi!$K$2)</f>
        <v>1973-1978</v>
      </c>
      <c r="N1784" s="1">
        <f ca="1">INDEX(SBi!$C$3:$K$28,MATCH(F1784,SBi!$B$3:$B$28,0),MATCH(M1784,SBi!$C$2:$K$2,0))</f>
        <v>112.6</v>
      </c>
      <c r="O1784" s="16">
        <f t="shared" ca="1" si="359"/>
        <v>12.273399999999999</v>
      </c>
      <c r="P1784" s="16" t="str">
        <f ca="1">IFERROR(INDEX(VpD!$2:$2,MATCH(H1784,VpD!$1:$1,1)),VpD!$I$2)</f>
        <v>1973-1978</v>
      </c>
      <c r="Q1784" s="1">
        <f ca="1">INDEX(VpD!$C$3:$I$27,MATCH(F1784,VpD!$B$3:$B$27,0),MATCH(P1784,VpD!$C$2:$I$2,0))</f>
        <v>98</v>
      </c>
      <c r="R1784" s="16">
        <f t="shared" ca="1" si="360"/>
        <v>10.682</v>
      </c>
      <c r="S1784" s="14">
        <f t="shared" ca="1" si="361"/>
        <v>713764.38</v>
      </c>
      <c r="T1784" s="14">
        <f t="shared" ca="1" si="362"/>
        <v>6169552.8799999999</v>
      </c>
      <c r="U1784" s="14" t="str">
        <f t="shared" ca="1" si="363"/>
        <v>0A3F507E-2164-32B8-E044-0003BA298018</v>
      </c>
    </row>
    <row r="1785" spans="1:21" s="14" customFormat="1" x14ac:dyDescent="0.25">
      <c r="A1785" s="14">
        <f t="shared" si="351"/>
        <v>1785</v>
      </c>
      <c r="B1785" s="14" t="str">
        <f t="shared" ca="1" si="352"/>
        <v>0327F8BC-C2C5-48D0-892F-57CDCDA576E7</v>
      </c>
      <c r="C1785" s="14" t="str">
        <f t="shared" ca="1" si="353"/>
        <v>Risingevej</v>
      </c>
      <c r="D1785" s="14" t="str">
        <f t="shared" ca="1" si="354"/>
        <v>31</v>
      </c>
      <c r="E1785" s="14" t="str">
        <f t="shared" ca="1" si="355"/>
        <v>16u</v>
      </c>
      <c r="F1785" s="1">
        <f t="shared" ca="1" si="356"/>
        <v>120</v>
      </c>
      <c r="G1785" s="1">
        <f t="shared" ca="1" si="357"/>
        <v>152</v>
      </c>
      <c r="H1785" s="1">
        <f t="shared" ca="1" si="358"/>
        <v>2000</v>
      </c>
      <c r="I1785" s="1" t="str">
        <f ca="1">INDEX(Relationstabel!$C$3:$K$10,MATCH(INDIRECT($A$1&amp;"J"&amp;A1785),Relationstabel!$A$3:$A$10,0),MATCH(IFERROR(VALUE(INDIRECT($A$1&amp;"K"&amp;A1785)),0),Relationstabel!$C$1:$K$1,0))</f>
        <v>Naturgas</v>
      </c>
      <c r="J1785" s="1" t="str">
        <f ca="1">INDEX(Anvendelseskode!B:B,MATCH($F1785,Anvendelseskode!$A:$A,0))</f>
        <v>Fritliggende enfamilieshus (parcelhus)</v>
      </c>
      <c r="K1785" s="1" t="str">
        <f ca="1">INDEX(Anvendelseskode!C:C,MATCH($F1785,Anvendelseskode!$A:$A,0))</f>
        <v>Parcelhuse</v>
      </c>
      <c r="L1785" s="1" t="str">
        <f ca="1">INDEX(Anvendelseskode!D:D,MATCH($F1785,Anvendelseskode!$A:$A,0))</f>
        <v>Private husholdninger</v>
      </c>
      <c r="M1785" s="1" t="str">
        <f ca="1">IFERROR(INDEX(SBi!$2:$2,MATCH(H1785,SBi!$1:$1,1)),SBi!$K$2)</f>
        <v>1999-2006</v>
      </c>
      <c r="N1785" s="1">
        <f ca="1">INDEX(SBi!$C$3:$K$28,MATCH(F1785,SBi!$B$3:$B$28,0),MATCH(M1785,SBi!$C$2:$K$2,0))</f>
        <v>83.9</v>
      </c>
      <c r="O1785" s="16">
        <f t="shared" ca="1" si="359"/>
        <v>12.752800000000001</v>
      </c>
      <c r="P1785" s="16" t="str">
        <f ca="1">IFERROR(INDEX(VpD!$2:$2,MATCH(H1785,VpD!$1:$1,1)),VpD!$I$2)</f>
        <v>&gt;1998</v>
      </c>
      <c r="Q1785" s="1">
        <f ca="1">INDEX(VpD!$C$3:$I$27,MATCH(F1785,VpD!$B$3:$B$27,0),MATCH(P1785,VpD!$C$2:$I$2,0))</f>
        <v>72</v>
      </c>
      <c r="R1785" s="16">
        <f t="shared" ca="1" si="360"/>
        <v>10.944000000000001</v>
      </c>
      <c r="S1785" s="14">
        <f t="shared" ca="1" si="361"/>
        <v>712517.25</v>
      </c>
      <c r="T1785" s="14">
        <f t="shared" ca="1" si="362"/>
        <v>6168965.7000000002</v>
      </c>
      <c r="U1785" s="14" t="str">
        <f t="shared" ca="1" si="363"/>
        <v>0A3F507E-206C-32B8-E044-0003BA298018</v>
      </c>
    </row>
    <row r="1786" spans="1:21" s="14" customFormat="1" x14ac:dyDescent="0.25">
      <c r="A1786" s="14">
        <f t="shared" si="351"/>
        <v>1786</v>
      </c>
      <c r="B1786" s="14" t="str">
        <f t="shared" ca="1" si="352"/>
        <v>2F398973-45CF-42EC-A610-67D11C62E7E0</v>
      </c>
      <c r="C1786" s="14" t="str">
        <f t="shared" ca="1" si="353"/>
        <v>Nellikevænget</v>
      </c>
      <c r="D1786" s="14" t="str">
        <f t="shared" ca="1" si="354"/>
        <v>2</v>
      </c>
      <c r="E1786" s="14" t="str">
        <f t="shared" ca="1" si="355"/>
        <v>23an</v>
      </c>
      <c r="F1786" s="1">
        <f t="shared" ca="1" si="356"/>
        <v>130</v>
      </c>
      <c r="G1786" s="1">
        <f t="shared" ca="1" si="357"/>
        <v>128</v>
      </c>
      <c r="H1786" s="1">
        <f t="shared" ca="1" si="358"/>
        <v>1999</v>
      </c>
      <c r="I1786" s="1" t="str">
        <f ca="1">INDEX(Relationstabel!$C$3:$K$10,MATCH(INDIRECT($A$1&amp;"J"&amp;A1786),Relationstabel!$A$3:$A$10,0),MATCH(IFERROR(VALUE(INDIRECT($A$1&amp;"K"&amp;A1786)),0),Relationstabel!$C$1:$K$1,0))</f>
        <v>Fjernvarme/ Blokvarme</v>
      </c>
      <c r="J1786" s="1" t="str">
        <f ca="1">INDEX(Anvendelseskode!B:B,MATCH($F1786,Anvendelseskode!$A:$A,0))</f>
        <v>Række-, kæde-, dobbelthus (lodret adskillelse mellem enhederne)</v>
      </c>
      <c r="K1786" s="1" t="str">
        <f ca="1">INDEX(Anvendelseskode!C:C,MATCH($F1786,Anvendelseskode!$A:$A,0))</f>
        <v>Række-, kæde og dobbelthuse</v>
      </c>
      <c r="L1786" s="1" t="str">
        <f ca="1">INDEX(Anvendelseskode!D:D,MATCH($F1786,Anvendelseskode!$A:$A,0))</f>
        <v>Private husholdninger</v>
      </c>
      <c r="M1786" s="1" t="str">
        <f ca="1">IFERROR(INDEX(SBi!$2:$2,MATCH(H1786,SBi!$1:$1,1)),SBi!$K$2)</f>
        <v>1999-2006</v>
      </c>
      <c r="N1786" s="1">
        <f ca="1">INDEX(SBi!$C$3:$K$28,MATCH(F1786,SBi!$B$3:$B$28,0),MATCH(M1786,SBi!$C$2:$K$2,0))</f>
        <v>81.5</v>
      </c>
      <c r="O1786" s="16">
        <f t="shared" ca="1" si="359"/>
        <v>10.432</v>
      </c>
      <c r="P1786" s="16" t="str">
        <f ca="1">IFERROR(INDEX(VpD!$2:$2,MATCH(H1786,VpD!$1:$1,1)),VpD!$I$2)</f>
        <v>&gt;1998</v>
      </c>
      <c r="Q1786" s="1">
        <f ca="1">INDEX(VpD!$C$3:$I$27,MATCH(F1786,VpD!$B$3:$B$27,0),MATCH(P1786,VpD!$C$2:$I$2,0))</f>
        <v>65</v>
      </c>
      <c r="R1786" s="16">
        <f t="shared" ca="1" si="360"/>
        <v>8.32</v>
      </c>
      <c r="S1786" s="14">
        <f t="shared" ca="1" si="361"/>
        <v>711658.49</v>
      </c>
      <c r="T1786" s="14">
        <f t="shared" ca="1" si="362"/>
        <v>6172592.29</v>
      </c>
      <c r="U1786" s="14" t="str">
        <f t="shared" ca="1" si="363"/>
        <v>0A3F507E-1D6F-32B8-E044-0003BA298018</v>
      </c>
    </row>
    <row r="1787" spans="1:21" s="14" customFormat="1" x14ac:dyDescent="0.25">
      <c r="A1787" s="14">
        <f t="shared" si="351"/>
        <v>1787</v>
      </c>
      <c r="B1787" s="14" t="str">
        <f t="shared" ca="1" si="352"/>
        <v>027D6EE8-D6C8-4E4D-8665-E2C996E87CEE</v>
      </c>
      <c r="C1787" s="14" t="str">
        <f t="shared" ca="1" si="353"/>
        <v>Klintsøvej</v>
      </c>
      <c r="D1787" s="14" t="str">
        <f t="shared" ca="1" si="354"/>
        <v>11</v>
      </c>
      <c r="E1787" s="14" t="str">
        <f t="shared" ca="1" si="355"/>
        <v>4bb</v>
      </c>
      <c r="F1787" s="1">
        <f t="shared" ca="1" si="356"/>
        <v>120</v>
      </c>
      <c r="G1787" s="1">
        <f t="shared" ca="1" si="357"/>
        <v>204</v>
      </c>
      <c r="H1787" s="1">
        <f t="shared" ca="1" si="358"/>
        <v>2015</v>
      </c>
      <c r="I1787" s="1" t="str">
        <f ca="1">INDEX(Relationstabel!$C$3:$K$10,MATCH(INDIRECT($A$1&amp;"J"&amp;A1787),Relationstabel!$A$3:$A$10,0),MATCH(IFERROR(VALUE(INDIRECT($A$1&amp;"K"&amp;A1787)),0),Relationstabel!$C$1:$K$1,0))</f>
        <v>Varmepumpe</v>
      </c>
      <c r="J1787" s="1" t="str">
        <f ca="1">INDEX(Anvendelseskode!B:B,MATCH($F1787,Anvendelseskode!$A:$A,0))</f>
        <v>Fritliggende enfamilieshus (parcelhus)</v>
      </c>
      <c r="K1787" s="1" t="str">
        <f ca="1">INDEX(Anvendelseskode!C:C,MATCH($F1787,Anvendelseskode!$A:$A,0))</f>
        <v>Parcelhuse</v>
      </c>
      <c r="L1787" s="1" t="str">
        <f ca="1">INDEX(Anvendelseskode!D:D,MATCH($F1787,Anvendelseskode!$A:$A,0))</f>
        <v>Private husholdninger</v>
      </c>
      <c r="M1787" s="1" t="str">
        <f ca="1">IFERROR(INDEX(SBi!$2:$2,MATCH(H1787,SBi!$1:$1,1)),SBi!$K$2)</f>
        <v>Efter 2006</v>
      </c>
      <c r="N1787" s="1">
        <f ca="1">INDEX(SBi!$C$3:$K$28,MATCH(F1787,SBi!$B$3:$B$28,0),MATCH(M1787,SBi!$C$2:$K$2,0))</f>
        <v>67.3</v>
      </c>
      <c r="O1787" s="16">
        <f t="shared" ca="1" si="359"/>
        <v>13.729199999999999</v>
      </c>
      <c r="P1787" s="16" t="str">
        <f ca="1">IFERROR(INDEX(VpD!$2:$2,MATCH(H1787,VpD!$1:$1,1)),VpD!$I$2)</f>
        <v>&gt;1998</v>
      </c>
      <c r="Q1787" s="1">
        <f ca="1">INDEX(VpD!$C$3:$I$27,MATCH(F1787,VpD!$B$3:$B$27,0),MATCH(P1787,VpD!$C$2:$I$2,0))</f>
        <v>72</v>
      </c>
      <c r="R1787" s="16">
        <f t="shared" ca="1" si="360"/>
        <v>14.688000000000001</v>
      </c>
      <c r="S1787" s="14">
        <f t="shared" ca="1" si="361"/>
        <v>713192.29</v>
      </c>
      <c r="T1787" s="14">
        <f t="shared" ca="1" si="362"/>
        <v>6168705.7800000003</v>
      </c>
      <c r="U1787" s="14" t="str">
        <f t="shared" ca="1" si="363"/>
        <v>0A3F507E-1B4E-32B8-E044-0003BA298018</v>
      </c>
    </row>
    <row r="1788" spans="1:21" s="14" customFormat="1" x14ac:dyDescent="0.25">
      <c r="A1788" s="14">
        <f t="shared" si="351"/>
        <v>1788</v>
      </c>
      <c r="B1788" s="14" t="str">
        <f t="shared" ca="1" si="352"/>
        <v>AE7D338B-6331-4C24-8989-EF612AFA2CE6</v>
      </c>
      <c r="C1788" s="14" t="str">
        <f t="shared" ca="1" si="353"/>
        <v>Mejsebo</v>
      </c>
      <c r="D1788" s="14" t="str">
        <f t="shared" ca="1" si="354"/>
        <v>35</v>
      </c>
      <c r="E1788" s="14" t="str">
        <f t="shared" ca="1" si="355"/>
        <v>6ta</v>
      </c>
      <c r="F1788" s="1">
        <f t="shared" ca="1" si="356"/>
        <v>130</v>
      </c>
      <c r="G1788" s="1">
        <f t="shared" ca="1" si="357"/>
        <v>112</v>
      </c>
      <c r="H1788" s="1">
        <f t="shared" ca="1" si="358"/>
        <v>1978</v>
      </c>
      <c r="I1788" s="1" t="str">
        <f ca="1">INDEX(Relationstabel!$C$3:$K$10,MATCH(INDIRECT($A$1&amp;"J"&amp;A1788),Relationstabel!$A$3:$A$10,0),MATCH(IFERROR(VALUE(INDIRECT($A$1&amp;"K"&amp;A1788)),0),Relationstabel!$C$1:$K$1,0))</f>
        <v>Fjernvarme/ Blokvarme</v>
      </c>
      <c r="J1788" s="1" t="str">
        <f ca="1">INDEX(Anvendelseskode!B:B,MATCH($F1788,Anvendelseskode!$A:$A,0))</f>
        <v>Række-, kæde-, dobbelthus (lodret adskillelse mellem enhederne)</v>
      </c>
      <c r="K1788" s="1" t="str">
        <f ca="1">INDEX(Anvendelseskode!C:C,MATCH($F1788,Anvendelseskode!$A:$A,0))</f>
        <v>Række-, kæde og dobbelthuse</v>
      </c>
      <c r="L1788" s="1" t="str">
        <f ca="1">INDEX(Anvendelseskode!D:D,MATCH($F1788,Anvendelseskode!$A:$A,0))</f>
        <v>Private husholdninger</v>
      </c>
      <c r="M1788" s="1" t="str">
        <f ca="1">IFERROR(INDEX(SBi!$2:$2,MATCH(H1788,SBi!$1:$1,1)),SBi!$K$2)</f>
        <v>1973-1978</v>
      </c>
      <c r="N1788" s="1">
        <f ca="1">INDEX(SBi!$C$3:$K$28,MATCH(F1788,SBi!$B$3:$B$28,0),MATCH(M1788,SBi!$C$2:$K$2,0))</f>
        <v>112.6</v>
      </c>
      <c r="O1788" s="16">
        <f t="shared" ca="1" si="359"/>
        <v>12.611199999999998</v>
      </c>
      <c r="P1788" s="16" t="str">
        <f ca="1">IFERROR(INDEX(VpD!$2:$2,MATCH(H1788,VpD!$1:$1,1)),VpD!$I$2)</f>
        <v>1973-1978</v>
      </c>
      <c r="Q1788" s="1">
        <f ca="1">INDEX(VpD!$C$3:$I$27,MATCH(F1788,VpD!$B$3:$B$27,0),MATCH(P1788,VpD!$C$2:$I$2,0))</f>
        <v>98</v>
      </c>
      <c r="R1788" s="16">
        <f t="shared" ca="1" si="360"/>
        <v>10.976000000000001</v>
      </c>
      <c r="S1788" s="14">
        <f t="shared" ca="1" si="361"/>
        <v>713662.55</v>
      </c>
      <c r="T1788" s="14">
        <f t="shared" ca="1" si="362"/>
        <v>6169629.3700000001</v>
      </c>
      <c r="U1788" s="14" t="str">
        <f t="shared" ca="1" si="363"/>
        <v>0A3F507E-1D4E-32B8-E044-0003BA298018</v>
      </c>
    </row>
    <row r="1789" spans="1:21" s="14" customFormat="1" x14ac:dyDescent="0.25">
      <c r="A1789" s="14">
        <f t="shared" si="351"/>
        <v>1789</v>
      </c>
      <c r="B1789" s="14" t="str">
        <f t="shared" ca="1" si="352"/>
        <v>A291C8DC-83F9-47D8-92A9-EA3E75F5C05D</v>
      </c>
      <c r="C1789" s="14" t="str">
        <f t="shared" ca="1" si="353"/>
        <v>Nørrebred</v>
      </c>
      <c r="D1789" s="14" t="str">
        <f t="shared" ca="1" si="354"/>
        <v>28</v>
      </c>
      <c r="E1789" s="14" t="str">
        <f t="shared" ca="1" si="355"/>
        <v>12gb</v>
      </c>
      <c r="F1789" s="1">
        <f t="shared" ca="1" si="356"/>
        <v>120</v>
      </c>
      <c r="G1789" s="1">
        <f t="shared" ca="1" si="357"/>
        <v>131</v>
      </c>
      <c r="H1789" s="1">
        <f t="shared" ca="1" si="358"/>
        <v>1972</v>
      </c>
      <c r="I1789" s="1" t="str">
        <f ca="1">INDEX(Relationstabel!$C$3:$K$10,MATCH(INDIRECT($A$1&amp;"J"&amp;A1789),Relationstabel!$A$3:$A$10,0),MATCH(IFERROR(VALUE(INDIRECT($A$1&amp;"K"&amp;A1789)),0),Relationstabel!$C$1:$K$1,0))</f>
        <v>Naturgas</v>
      </c>
      <c r="J1789" s="1" t="str">
        <f ca="1">INDEX(Anvendelseskode!B:B,MATCH($F1789,Anvendelseskode!$A:$A,0))</f>
        <v>Fritliggende enfamilieshus (parcelhus)</v>
      </c>
      <c r="K1789" s="1" t="str">
        <f ca="1">INDEX(Anvendelseskode!C:C,MATCH($F1789,Anvendelseskode!$A:$A,0))</f>
        <v>Parcelhuse</v>
      </c>
      <c r="L1789" s="1" t="str">
        <f ca="1">INDEX(Anvendelseskode!D:D,MATCH($F1789,Anvendelseskode!$A:$A,0))</f>
        <v>Private husholdninger</v>
      </c>
      <c r="M1789" s="1" t="str">
        <f ca="1">IFERROR(INDEX(SBi!$2:$2,MATCH(H1789,SBi!$1:$1,1)),SBi!$K$2)</f>
        <v>1961-1972</v>
      </c>
      <c r="N1789" s="1">
        <f ca="1">INDEX(SBi!$C$3:$K$28,MATCH(F1789,SBi!$B$3:$B$28,0),MATCH(M1789,SBi!$C$2:$K$2,0))</f>
        <v>134.30000000000001</v>
      </c>
      <c r="O1789" s="16">
        <f t="shared" ca="1" si="359"/>
        <v>17.593300000000003</v>
      </c>
      <c r="P1789" s="16" t="str">
        <f ca="1">IFERROR(INDEX(VpD!$2:$2,MATCH(H1789,VpD!$1:$1,1)),VpD!$I$2)</f>
        <v>1961-1972</v>
      </c>
      <c r="Q1789" s="1">
        <f ca="1">INDEX(VpD!$C$3:$I$27,MATCH(F1789,VpD!$B$3:$B$27,0),MATCH(P1789,VpD!$C$2:$I$2,0))</f>
        <v>143</v>
      </c>
      <c r="R1789" s="16">
        <f t="shared" ca="1" si="360"/>
        <v>18.733000000000001</v>
      </c>
      <c r="S1789" s="14">
        <f t="shared" ca="1" si="361"/>
        <v>711653.01</v>
      </c>
      <c r="T1789" s="14">
        <f t="shared" ca="1" si="362"/>
        <v>6171611.9199999999</v>
      </c>
      <c r="U1789" s="14" t="str">
        <f t="shared" ca="1" si="363"/>
        <v>0A3F507E-1E4E-32B8-E044-0003BA298018</v>
      </c>
    </row>
    <row r="1790" spans="1:21" s="14" customFormat="1" x14ac:dyDescent="0.25">
      <c r="A1790" s="14">
        <f t="shared" si="351"/>
        <v>1790</v>
      </c>
      <c r="B1790" s="14" t="str">
        <f t="shared" ca="1" si="352"/>
        <v>397CDB80-27F6-4983-92F4-11BBFE655927</v>
      </c>
      <c r="C1790" s="14" t="str">
        <f t="shared" ca="1" si="353"/>
        <v>Skærsøvej</v>
      </c>
      <c r="D1790" s="14" t="str">
        <f t="shared" ca="1" si="354"/>
        <v>18</v>
      </c>
      <c r="E1790" s="14" t="str">
        <f t="shared" ca="1" si="355"/>
        <v>18nf</v>
      </c>
      <c r="F1790" s="1">
        <f t="shared" ca="1" si="356"/>
        <v>130</v>
      </c>
      <c r="G1790" s="1">
        <f t="shared" ca="1" si="357"/>
        <v>126</v>
      </c>
      <c r="H1790" s="1">
        <f t="shared" ca="1" si="358"/>
        <v>1997</v>
      </c>
      <c r="I1790" s="1" t="str">
        <f ca="1">INDEX(Relationstabel!$C$3:$K$10,MATCH(INDIRECT($A$1&amp;"J"&amp;A1790),Relationstabel!$A$3:$A$10,0),MATCH(IFERROR(VALUE(INDIRECT($A$1&amp;"K"&amp;A1790)),0),Relationstabel!$C$1:$K$1,0))</f>
        <v>Naturgas</v>
      </c>
      <c r="J1790" s="1" t="str">
        <f ca="1">INDEX(Anvendelseskode!B:B,MATCH($F1790,Anvendelseskode!$A:$A,0))</f>
        <v>Række-, kæde-, dobbelthus (lodret adskillelse mellem enhederne)</v>
      </c>
      <c r="K1790" s="1" t="str">
        <f ca="1">INDEX(Anvendelseskode!C:C,MATCH($F1790,Anvendelseskode!$A:$A,0))</f>
        <v>Række-, kæde og dobbelthuse</v>
      </c>
      <c r="L1790" s="1" t="str">
        <f ca="1">INDEX(Anvendelseskode!D:D,MATCH($F1790,Anvendelseskode!$A:$A,0))</f>
        <v>Private husholdninger</v>
      </c>
      <c r="M1790" s="1" t="str">
        <f ca="1">IFERROR(INDEX(SBi!$2:$2,MATCH(H1790,SBi!$1:$1,1)),SBi!$K$2)</f>
        <v>1979-1998</v>
      </c>
      <c r="N1790" s="1">
        <f ca="1">INDEX(SBi!$C$3:$K$28,MATCH(F1790,SBi!$B$3:$B$28,0),MATCH(M1790,SBi!$C$2:$K$2,0))</f>
        <v>96.8</v>
      </c>
      <c r="O1790" s="16">
        <f t="shared" ca="1" si="359"/>
        <v>12.1968</v>
      </c>
      <c r="P1790" s="16" t="str">
        <f ca="1">IFERROR(INDEX(VpD!$2:$2,MATCH(H1790,VpD!$1:$1,1)),VpD!$I$2)</f>
        <v>1979-1998</v>
      </c>
      <c r="Q1790" s="1">
        <f ca="1">INDEX(VpD!$C$3:$I$27,MATCH(F1790,VpD!$B$3:$B$27,0),MATCH(P1790,VpD!$C$2:$I$2,0))</f>
        <v>74</v>
      </c>
      <c r="R1790" s="16">
        <f t="shared" ca="1" si="360"/>
        <v>9.3239999999999998</v>
      </c>
      <c r="S1790" s="14">
        <f t="shared" ca="1" si="361"/>
        <v>713511.12</v>
      </c>
      <c r="T1790" s="14">
        <f t="shared" ca="1" si="362"/>
        <v>6168953.0300000003</v>
      </c>
      <c r="U1790" s="14" t="str">
        <f t="shared" ca="1" si="363"/>
        <v>0A3F507E-214E-32B8-E044-0003BA298018</v>
      </c>
    </row>
    <row r="1791" spans="1:21" s="14" customFormat="1" x14ac:dyDescent="0.25">
      <c r="A1791" s="14">
        <f t="shared" si="351"/>
        <v>1791</v>
      </c>
      <c r="B1791" s="14" t="str">
        <f t="shared" ca="1" si="352"/>
        <v>5FBE2145-807F-4A68-9C0B-855893A55EAE</v>
      </c>
      <c r="C1791" s="14" t="str">
        <f t="shared" ca="1" si="353"/>
        <v>Syvhøjvænge</v>
      </c>
      <c r="D1791" s="14" t="str">
        <f t="shared" ca="1" si="354"/>
        <v>25</v>
      </c>
      <c r="E1791" s="14" t="str">
        <f t="shared" ca="1" si="355"/>
        <v>12fc</v>
      </c>
      <c r="F1791" s="1">
        <f t="shared" ca="1" si="356"/>
        <v>120</v>
      </c>
      <c r="G1791" s="1">
        <f t="shared" ca="1" si="357"/>
        <v>183</v>
      </c>
      <c r="H1791" s="1">
        <f t="shared" ca="1" si="358"/>
        <v>1978</v>
      </c>
      <c r="I1791" s="1" t="str">
        <f ca="1">INDEX(Relationstabel!$C$3:$K$10,MATCH(INDIRECT($A$1&amp;"J"&amp;A1791),Relationstabel!$A$3:$A$10,0),MATCH(IFERROR(VALUE(INDIRECT($A$1&amp;"K"&amp;A1791)),0),Relationstabel!$C$1:$K$1,0))</f>
        <v>Naturgas</v>
      </c>
      <c r="J1791" s="1" t="str">
        <f ca="1">INDEX(Anvendelseskode!B:B,MATCH($F1791,Anvendelseskode!$A:$A,0))</f>
        <v>Fritliggende enfamilieshus (parcelhus)</v>
      </c>
      <c r="K1791" s="1" t="str">
        <f ca="1">INDEX(Anvendelseskode!C:C,MATCH($F1791,Anvendelseskode!$A:$A,0))</f>
        <v>Parcelhuse</v>
      </c>
      <c r="L1791" s="1" t="str">
        <f ca="1">INDEX(Anvendelseskode!D:D,MATCH($F1791,Anvendelseskode!$A:$A,0))</f>
        <v>Private husholdninger</v>
      </c>
      <c r="M1791" s="1" t="str">
        <f ca="1">IFERROR(INDEX(SBi!$2:$2,MATCH(H1791,SBi!$1:$1,1)),SBi!$K$2)</f>
        <v>1973-1978</v>
      </c>
      <c r="N1791" s="1">
        <f ca="1">INDEX(SBi!$C$3:$K$28,MATCH(F1791,SBi!$B$3:$B$28,0),MATCH(M1791,SBi!$C$2:$K$2,0))</f>
        <v>119.8</v>
      </c>
      <c r="O1791" s="16">
        <f t="shared" ca="1" si="359"/>
        <v>21.923399999999997</v>
      </c>
      <c r="P1791" s="16" t="str">
        <f ca="1">IFERROR(INDEX(VpD!$2:$2,MATCH(H1791,VpD!$1:$1,1)),VpD!$I$2)</f>
        <v>1973-1978</v>
      </c>
      <c r="Q1791" s="1">
        <f ca="1">INDEX(VpD!$C$3:$I$27,MATCH(F1791,VpD!$B$3:$B$27,0),MATCH(P1791,VpD!$C$2:$I$2,0))</f>
        <v>117</v>
      </c>
      <c r="R1791" s="16">
        <f t="shared" ca="1" si="360"/>
        <v>21.411000000000001</v>
      </c>
      <c r="S1791" s="14">
        <f t="shared" ca="1" si="361"/>
        <v>711914.38</v>
      </c>
      <c r="T1791" s="14">
        <f t="shared" ca="1" si="362"/>
        <v>6171657.3700000001</v>
      </c>
      <c r="U1791" s="14" t="str">
        <f t="shared" ca="1" si="363"/>
        <v>0A3F507E-224E-32B8-E044-0003BA298018</v>
      </c>
    </row>
    <row r="1792" spans="1:21" s="14" customFormat="1" x14ac:dyDescent="0.25">
      <c r="A1792" s="14">
        <f t="shared" si="351"/>
        <v>1792</v>
      </c>
      <c r="B1792" s="14" t="str">
        <f t="shared" ca="1" si="352"/>
        <v>3D066E67-E665-4CB3-8046-B52A62FE9F17</v>
      </c>
      <c r="C1792" s="14" t="str">
        <f t="shared" ca="1" si="353"/>
        <v>Bjørnebo</v>
      </c>
      <c r="D1792" s="14" t="str">
        <f t="shared" ca="1" si="354"/>
        <v>25</v>
      </c>
      <c r="E1792" s="14" t="str">
        <f t="shared" ca="1" si="355"/>
        <v>6ni</v>
      </c>
      <c r="F1792" s="1">
        <f t="shared" ca="1" si="356"/>
        <v>130</v>
      </c>
      <c r="G1792" s="1">
        <f t="shared" ca="1" si="357"/>
        <v>102</v>
      </c>
      <c r="H1792" s="1">
        <f t="shared" ca="1" si="358"/>
        <v>1977</v>
      </c>
      <c r="I1792" s="1" t="str">
        <f ca="1">INDEX(Relationstabel!$C$3:$K$10,MATCH(INDIRECT($A$1&amp;"J"&amp;A1792),Relationstabel!$A$3:$A$10,0),MATCH(IFERROR(VALUE(INDIRECT($A$1&amp;"K"&amp;A1792)),0),Relationstabel!$C$1:$K$1,0))</f>
        <v>Fjernvarme/ Blokvarme</v>
      </c>
      <c r="J1792" s="1" t="str">
        <f ca="1">INDEX(Anvendelseskode!B:B,MATCH($F1792,Anvendelseskode!$A:$A,0))</f>
        <v>Række-, kæde-, dobbelthus (lodret adskillelse mellem enhederne)</v>
      </c>
      <c r="K1792" s="1" t="str">
        <f ca="1">INDEX(Anvendelseskode!C:C,MATCH($F1792,Anvendelseskode!$A:$A,0))</f>
        <v>Række-, kæde og dobbelthuse</v>
      </c>
      <c r="L1792" s="1" t="str">
        <f ca="1">INDEX(Anvendelseskode!D:D,MATCH($F1792,Anvendelseskode!$A:$A,0))</f>
        <v>Private husholdninger</v>
      </c>
      <c r="M1792" s="1" t="str">
        <f ca="1">IFERROR(INDEX(SBi!$2:$2,MATCH(H1792,SBi!$1:$1,1)),SBi!$K$2)</f>
        <v>1973-1978</v>
      </c>
      <c r="N1792" s="1">
        <f ca="1">INDEX(SBi!$C$3:$K$28,MATCH(F1792,SBi!$B$3:$B$28,0),MATCH(M1792,SBi!$C$2:$K$2,0))</f>
        <v>112.6</v>
      </c>
      <c r="O1792" s="16">
        <f t="shared" ca="1" si="359"/>
        <v>11.485199999999999</v>
      </c>
      <c r="P1792" s="16" t="str">
        <f ca="1">IFERROR(INDEX(VpD!$2:$2,MATCH(H1792,VpD!$1:$1,1)),VpD!$I$2)</f>
        <v>1973-1978</v>
      </c>
      <c r="Q1792" s="1">
        <f ca="1">INDEX(VpD!$C$3:$I$27,MATCH(F1792,VpD!$B$3:$B$27,0),MATCH(P1792,VpD!$C$2:$I$2,0))</f>
        <v>98</v>
      </c>
      <c r="R1792" s="16">
        <f t="shared" ca="1" si="360"/>
        <v>9.9960000000000004</v>
      </c>
      <c r="S1792" s="14">
        <f t="shared" ca="1" si="361"/>
        <v>713494.88</v>
      </c>
      <c r="T1792" s="14">
        <f t="shared" ca="1" si="362"/>
        <v>6169517.0899999999</v>
      </c>
      <c r="U1792" s="14" t="str">
        <f t="shared" ca="1" si="363"/>
        <v>0A3F507E-1550-32B8-E044-0003BA298018</v>
      </c>
    </row>
    <row r="1793" spans="1:21" s="14" customFormat="1" x14ac:dyDescent="0.25">
      <c r="A1793" s="14">
        <f t="shared" si="351"/>
        <v>1793</v>
      </c>
      <c r="B1793" s="14" t="str">
        <f t="shared" ca="1" si="352"/>
        <v>2259A19B-358C-4950-8706-C1874829939B</v>
      </c>
      <c r="C1793" s="14" t="str">
        <f t="shared" ca="1" si="353"/>
        <v>Bøgstedvej</v>
      </c>
      <c r="D1793" s="14" t="str">
        <f t="shared" ca="1" si="354"/>
        <v>20</v>
      </c>
      <c r="E1793" s="14" t="str">
        <f t="shared" ca="1" si="355"/>
        <v>24im</v>
      </c>
      <c r="F1793" s="1">
        <f t="shared" ca="1" si="356"/>
        <v>130</v>
      </c>
      <c r="G1793" s="1">
        <f t="shared" ca="1" si="357"/>
        <v>124</v>
      </c>
      <c r="H1793" s="1">
        <f t="shared" ca="1" si="358"/>
        <v>1980</v>
      </c>
      <c r="I1793" s="1" t="str">
        <f ca="1">INDEX(Relationstabel!$C$3:$K$10,MATCH(INDIRECT($A$1&amp;"J"&amp;A1793),Relationstabel!$A$3:$A$10,0),MATCH(IFERROR(VALUE(INDIRECT($A$1&amp;"K"&amp;A1793)),0),Relationstabel!$C$1:$K$1,0))</f>
        <v>Naturgas</v>
      </c>
      <c r="J1793" s="1" t="str">
        <f ca="1">INDEX(Anvendelseskode!B:B,MATCH($F1793,Anvendelseskode!$A:$A,0))</f>
        <v>Række-, kæde-, dobbelthus (lodret adskillelse mellem enhederne)</v>
      </c>
      <c r="K1793" s="1" t="str">
        <f ca="1">INDEX(Anvendelseskode!C:C,MATCH($F1793,Anvendelseskode!$A:$A,0))</f>
        <v>Række-, kæde og dobbelthuse</v>
      </c>
      <c r="L1793" s="1" t="str">
        <f ca="1">INDEX(Anvendelseskode!D:D,MATCH($F1793,Anvendelseskode!$A:$A,0))</f>
        <v>Private husholdninger</v>
      </c>
      <c r="M1793" s="1" t="str">
        <f ca="1">IFERROR(INDEX(SBi!$2:$2,MATCH(H1793,SBi!$1:$1,1)),SBi!$K$2)</f>
        <v>1979-1998</v>
      </c>
      <c r="N1793" s="1">
        <f ca="1">INDEX(SBi!$C$3:$K$28,MATCH(F1793,SBi!$B$3:$B$28,0),MATCH(M1793,SBi!$C$2:$K$2,0))</f>
        <v>96.8</v>
      </c>
      <c r="O1793" s="16">
        <f t="shared" ca="1" si="359"/>
        <v>12.0032</v>
      </c>
      <c r="P1793" s="16" t="str">
        <f ca="1">IFERROR(INDEX(VpD!$2:$2,MATCH(H1793,VpD!$1:$1,1)),VpD!$I$2)</f>
        <v>1979-1998</v>
      </c>
      <c r="Q1793" s="1">
        <f ca="1">INDEX(VpD!$C$3:$I$27,MATCH(F1793,VpD!$B$3:$B$27,0),MATCH(P1793,VpD!$C$2:$I$2,0))</f>
        <v>74</v>
      </c>
      <c r="R1793" s="16">
        <f t="shared" ca="1" si="360"/>
        <v>9.1760000000000002</v>
      </c>
      <c r="S1793" s="14">
        <f t="shared" ca="1" si="361"/>
        <v>714178.64</v>
      </c>
      <c r="T1793" s="14">
        <f t="shared" ca="1" si="362"/>
        <v>6168705.5300000003</v>
      </c>
      <c r="U1793" s="14" t="str">
        <f t="shared" ca="1" si="363"/>
        <v>0A3F507E-1650-32B8-E044-0003BA298018</v>
      </c>
    </row>
    <row r="1794" spans="1:21" s="14" customFormat="1" x14ac:dyDescent="0.25">
      <c r="A1794" s="14">
        <f t="shared" si="351"/>
        <v>1794</v>
      </c>
      <c r="B1794" s="14" t="str">
        <f t="shared" ca="1" si="352"/>
        <v>5C25365F-800E-4CFF-A994-5280A5280E39</v>
      </c>
      <c r="C1794" s="14" t="str">
        <f t="shared" ca="1" si="353"/>
        <v>Skærsøvej</v>
      </c>
      <c r="D1794" s="14" t="str">
        <f t="shared" ca="1" si="354"/>
        <v>20</v>
      </c>
      <c r="E1794" s="14" t="str">
        <f t="shared" ca="1" si="355"/>
        <v>18mx</v>
      </c>
      <c r="F1794" s="1">
        <f t="shared" ca="1" si="356"/>
        <v>130</v>
      </c>
      <c r="G1794" s="1">
        <f t="shared" ca="1" si="357"/>
        <v>100</v>
      </c>
      <c r="H1794" s="1">
        <f t="shared" ca="1" si="358"/>
        <v>1976</v>
      </c>
      <c r="I1794" s="1" t="str">
        <f ca="1">INDEX(Relationstabel!$C$3:$K$10,MATCH(INDIRECT($A$1&amp;"J"&amp;A1794),Relationstabel!$A$3:$A$10,0),MATCH(IFERROR(VALUE(INDIRECT($A$1&amp;"K"&amp;A1794)),0),Relationstabel!$C$1:$K$1,0))</f>
        <v>Naturgas</v>
      </c>
      <c r="J1794" s="1" t="str">
        <f ca="1">INDEX(Anvendelseskode!B:B,MATCH($F1794,Anvendelseskode!$A:$A,0))</f>
        <v>Række-, kæde-, dobbelthus (lodret adskillelse mellem enhederne)</v>
      </c>
      <c r="K1794" s="1" t="str">
        <f ca="1">INDEX(Anvendelseskode!C:C,MATCH($F1794,Anvendelseskode!$A:$A,0))</f>
        <v>Række-, kæde og dobbelthuse</v>
      </c>
      <c r="L1794" s="1" t="str">
        <f ca="1">INDEX(Anvendelseskode!D:D,MATCH($F1794,Anvendelseskode!$A:$A,0))</f>
        <v>Private husholdninger</v>
      </c>
      <c r="M1794" s="1" t="str">
        <f ca="1">IFERROR(INDEX(SBi!$2:$2,MATCH(H1794,SBi!$1:$1,1)),SBi!$K$2)</f>
        <v>1973-1978</v>
      </c>
      <c r="N1794" s="1">
        <f ca="1">INDEX(SBi!$C$3:$K$28,MATCH(F1794,SBi!$B$3:$B$28,0),MATCH(M1794,SBi!$C$2:$K$2,0))</f>
        <v>112.6</v>
      </c>
      <c r="O1794" s="16">
        <f t="shared" ca="1" si="359"/>
        <v>11.26</v>
      </c>
      <c r="P1794" s="16" t="str">
        <f ca="1">IFERROR(INDEX(VpD!$2:$2,MATCH(H1794,VpD!$1:$1,1)),VpD!$I$2)</f>
        <v>1973-1978</v>
      </c>
      <c r="Q1794" s="1">
        <f ca="1">INDEX(VpD!$C$3:$I$27,MATCH(F1794,VpD!$B$3:$B$27,0),MATCH(P1794,VpD!$C$2:$I$2,0))</f>
        <v>98</v>
      </c>
      <c r="R1794" s="16">
        <f t="shared" ca="1" si="360"/>
        <v>9.8000000000000007</v>
      </c>
      <c r="S1794" s="14">
        <f t="shared" ca="1" si="361"/>
        <v>713498.29</v>
      </c>
      <c r="T1794" s="14">
        <f t="shared" ca="1" si="362"/>
        <v>6168953.6500000004</v>
      </c>
      <c r="U1794" s="14" t="str">
        <f t="shared" ca="1" si="363"/>
        <v>0A3F507E-2150-32B8-E044-0003BA298018</v>
      </c>
    </row>
    <row r="1795" spans="1:21" s="14" customFormat="1" x14ac:dyDescent="0.25">
      <c r="A1795" s="14">
        <f t="shared" ref="A1795:A1858" si="364">ROW(B1795)</f>
        <v>1795</v>
      </c>
      <c r="B1795" s="14" t="str">
        <f t="shared" ref="B1795:B1858" ca="1" si="365">INDIRECT($A$1&amp;"b"&amp;A1795)</f>
        <v>166BB163-6407-46C0-AF9C-4D344C9A917F</v>
      </c>
      <c r="C1795" s="14" t="str">
        <f t="shared" ref="C1795:C1858" ca="1" si="366">INDIRECT($A$1&amp;"V"&amp;A1795)</f>
        <v>Syvhøjvænge</v>
      </c>
      <c r="D1795" s="14" t="str">
        <f t="shared" ref="D1795:D1858" ca="1" si="367">INDIRECT($A$1&amp;"W"&amp;A1795)</f>
        <v>27</v>
      </c>
      <c r="E1795" s="14" t="str">
        <f t="shared" ref="E1795:E1858" ca="1" si="368">INDIRECT($A$1&amp;"AB"&amp;A1795)</f>
        <v>12fv</v>
      </c>
      <c r="F1795" s="1">
        <f t="shared" ref="F1795:F1858" ca="1" si="369">ROUNDDOWN(INDIRECT($A$1&amp;"C"&amp;A1795),-1)</f>
        <v>120</v>
      </c>
      <c r="G1795" s="1">
        <f t="shared" ref="G1795:G1858" ca="1" si="370">INDIRECT($A$1&amp;"P"&amp;A1795)+INDIRECT($A$1&amp;"Q"&amp;A1795)+INDIRECT($A$1&amp;"R"&amp;A1795)*0.5</f>
        <v>116</v>
      </c>
      <c r="H1795" s="1">
        <f t="shared" ref="H1795:H1858" ca="1" si="371">MAX(INDIRECT($A$1&amp;"E"&amp;A1795),INDIRECT($A$1&amp;"D"&amp;A1795))</f>
        <v>1969</v>
      </c>
      <c r="I1795" s="1" t="str">
        <f ca="1">INDEX(Relationstabel!$C$3:$K$10,MATCH(INDIRECT($A$1&amp;"J"&amp;A1795),Relationstabel!$A$3:$A$10,0),MATCH(IFERROR(VALUE(INDIRECT($A$1&amp;"K"&amp;A1795)),0),Relationstabel!$C$1:$K$1,0))</f>
        <v>Naturgas</v>
      </c>
      <c r="J1795" s="1" t="str">
        <f ca="1">INDEX(Anvendelseskode!B:B,MATCH($F1795,Anvendelseskode!$A:$A,0))</f>
        <v>Fritliggende enfamilieshus (parcelhus)</v>
      </c>
      <c r="K1795" s="1" t="str">
        <f ca="1">INDEX(Anvendelseskode!C:C,MATCH($F1795,Anvendelseskode!$A:$A,0))</f>
        <v>Parcelhuse</v>
      </c>
      <c r="L1795" s="1" t="str">
        <f ca="1">INDEX(Anvendelseskode!D:D,MATCH($F1795,Anvendelseskode!$A:$A,0))</f>
        <v>Private husholdninger</v>
      </c>
      <c r="M1795" s="1" t="str">
        <f ca="1">IFERROR(INDEX(SBi!$2:$2,MATCH(H1795,SBi!$1:$1,1)),SBi!$K$2)</f>
        <v>1961-1972</v>
      </c>
      <c r="N1795" s="1">
        <f ca="1">INDEX(SBi!$C$3:$K$28,MATCH(F1795,SBi!$B$3:$B$28,0),MATCH(M1795,SBi!$C$2:$K$2,0))</f>
        <v>134.30000000000001</v>
      </c>
      <c r="O1795" s="16">
        <f t="shared" ref="O1795:O1858" ca="1" si="372">N1795*G1795/1000</f>
        <v>15.578800000000001</v>
      </c>
      <c r="P1795" s="16" t="str">
        <f ca="1">IFERROR(INDEX(VpD!$2:$2,MATCH(H1795,VpD!$1:$1,1)),VpD!$I$2)</f>
        <v>1961-1972</v>
      </c>
      <c r="Q1795" s="1">
        <f ca="1">INDEX(VpD!$C$3:$I$27,MATCH(F1795,VpD!$B$3:$B$27,0),MATCH(P1795,VpD!$C$2:$I$2,0))</f>
        <v>143</v>
      </c>
      <c r="R1795" s="16">
        <f t="shared" ref="R1795:R1858" ca="1" si="373">Q1795*G1795/1000</f>
        <v>16.588000000000001</v>
      </c>
      <c r="S1795" s="14">
        <f t="shared" ref="S1795:S1858" ca="1" si="374">INDIRECT($A$1&amp;"AE"&amp;A1795)</f>
        <v>711936.09</v>
      </c>
      <c r="T1795" s="14">
        <f t="shared" ref="T1795:T1858" ca="1" si="375">INDIRECT($A$1&amp;"AF"&amp;A1795)</f>
        <v>6171659.9000000004</v>
      </c>
      <c r="U1795" s="14" t="str">
        <f t="shared" ref="U1795:U1858" ca="1" si="376">INDIRECT($A$1&amp;"AC"&amp;A1795)</f>
        <v>0A3F507E-2250-32B8-E044-0003BA298018</v>
      </c>
    </row>
    <row r="1796" spans="1:21" s="14" customFormat="1" x14ac:dyDescent="0.25">
      <c r="A1796" s="14">
        <f t="shared" si="364"/>
        <v>1796</v>
      </c>
      <c r="B1796" s="14" t="str">
        <f t="shared" ca="1" si="365"/>
        <v>128418F1-6182-42C8-99AF-35A19B78C33F</v>
      </c>
      <c r="C1796" s="14" t="str">
        <f t="shared" ca="1" si="366"/>
        <v>Kløverbo</v>
      </c>
      <c r="D1796" s="14" t="str">
        <f t="shared" ca="1" si="367"/>
        <v>4</v>
      </c>
      <c r="E1796" s="14" t="str">
        <f t="shared" ca="1" si="368"/>
        <v>6xb</v>
      </c>
      <c r="F1796" s="1">
        <f t="shared" ca="1" si="369"/>
        <v>130</v>
      </c>
      <c r="G1796" s="1">
        <f t="shared" ca="1" si="370"/>
        <v>109</v>
      </c>
      <c r="H1796" s="1">
        <f t="shared" ca="1" si="371"/>
        <v>1978</v>
      </c>
      <c r="I1796" s="1" t="str">
        <f ca="1">INDEX(Relationstabel!$C$3:$K$10,MATCH(INDIRECT($A$1&amp;"J"&amp;A1796),Relationstabel!$A$3:$A$10,0),MATCH(IFERROR(VALUE(INDIRECT($A$1&amp;"K"&amp;A1796)),0),Relationstabel!$C$1:$K$1,0))</f>
        <v>Fjernvarme/ Blokvarme</v>
      </c>
      <c r="J1796" s="1" t="str">
        <f ca="1">INDEX(Anvendelseskode!B:B,MATCH($F1796,Anvendelseskode!$A:$A,0))</f>
        <v>Række-, kæde-, dobbelthus (lodret adskillelse mellem enhederne)</v>
      </c>
      <c r="K1796" s="1" t="str">
        <f ca="1">INDEX(Anvendelseskode!C:C,MATCH($F1796,Anvendelseskode!$A:$A,0))</f>
        <v>Række-, kæde og dobbelthuse</v>
      </c>
      <c r="L1796" s="1" t="str">
        <f ca="1">INDEX(Anvendelseskode!D:D,MATCH($F1796,Anvendelseskode!$A:$A,0))</f>
        <v>Private husholdninger</v>
      </c>
      <c r="M1796" s="1" t="str">
        <f ca="1">IFERROR(INDEX(SBi!$2:$2,MATCH(H1796,SBi!$1:$1,1)),SBi!$K$2)</f>
        <v>1973-1978</v>
      </c>
      <c r="N1796" s="1">
        <f ca="1">INDEX(SBi!$C$3:$K$28,MATCH(F1796,SBi!$B$3:$B$28,0),MATCH(M1796,SBi!$C$2:$K$2,0))</f>
        <v>112.6</v>
      </c>
      <c r="O1796" s="16">
        <f t="shared" ca="1" si="372"/>
        <v>12.273399999999999</v>
      </c>
      <c r="P1796" s="16" t="str">
        <f ca="1">IFERROR(INDEX(VpD!$2:$2,MATCH(H1796,VpD!$1:$1,1)),VpD!$I$2)</f>
        <v>1973-1978</v>
      </c>
      <c r="Q1796" s="1">
        <f ca="1">INDEX(VpD!$C$3:$I$27,MATCH(F1796,VpD!$B$3:$B$27,0),MATCH(P1796,VpD!$C$2:$I$2,0))</f>
        <v>98</v>
      </c>
      <c r="R1796" s="16">
        <f t="shared" ca="1" si="373"/>
        <v>10.682</v>
      </c>
      <c r="S1796" s="14">
        <f t="shared" ca="1" si="374"/>
        <v>713432.91</v>
      </c>
      <c r="T1796" s="14">
        <f t="shared" ca="1" si="375"/>
        <v>6169739.5099999998</v>
      </c>
      <c r="U1796" s="14" t="str">
        <f t="shared" ca="1" si="376"/>
        <v>0A3F507E-1B54-32B8-E044-0003BA298018</v>
      </c>
    </row>
    <row r="1797" spans="1:21" s="14" customFormat="1" x14ac:dyDescent="0.25">
      <c r="A1797" s="14">
        <f t="shared" si="364"/>
        <v>1797</v>
      </c>
      <c r="B1797" s="14" t="str">
        <f t="shared" ca="1" si="365"/>
        <v>6325BB95-C306-4D29-AD8A-34A2FE60D66B</v>
      </c>
      <c r="C1797" s="14" t="str">
        <f t="shared" ca="1" si="366"/>
        <v>Nørrebred</v>
      </c>
      <c r="D1797" s="14" t="str">
        <f t="shared" ca="1" si="367"/>
        <v>39</v>
      </c>
      <c r="E1797" s="14" t="str">
        <f t="shared" ca="1" si="368"/>
        <v>13fa</v>
      </c>
      <c r="F1797" s="1">
        <f t="shared" ca="1" si="369"/>
        <v>120</v>
      </c>
      <c r="G1797" s="1">
        <f t="shared" ca="1" si="370"/>
        <v>147</v>
      </c>
      <c r="H1797" s="1">
        <f t="shared" ca="1" si="371"/>
        <v>2012</v>
      </c>
      <c r="I1797" s="1" t="str">
        <f ca="1">INDEX(Relationstabel!$C$3:$K$10,MATCH(INDIRECT($A$1&amp;"J"&amp;A1797),Relationstabel!$A$3:$A$10,0),MATCH(IFERROR(VALUE(INDIRECT($A$1&amp;"K"&amp;A1797)),0),Relationstabel!$C$1:$K$1,0))</f>
        <v>Naturgas</v>
      </c>
      <c r="J1797" s="1" t="str">
        <f ca="1">INDEX(Anvendelseskode!B:B,MATCH($F1797,Anvendelseskode!$A:$A,0))</f>
        <v>Fritliggende enfamilieshus (parcelhus)</v>
      </c>
      <c r="K1797" s="1" t="str">
        <f ca="1">INDEX(Anvendelseskode!C:C,MATCH($F1797,Anvendelseskode!$A:$A,0))</f>
        <v>Parcelhuse</v>
      </c>
      <c r="L1797" s="1" t="str">
        <f ca="1">INDEX(Anvendelseskode!D:D,MATCH($F1797,Anvendelseskode!$A:$A,0))</f>
        <v>Private husholdninger</v>
      </c>
      <c r="M1797" s="1" t="str">
        <f ca="1">IFERROR(INDEX(SBi!$2:$2,MATCH(H1797,SBi!$1:$1,1)),SBi!$K$2)</f>
        <v>Efter 2006</v>
      </c>
      <c r="N1797" s="1">
        <f ca="1">INDEX(SBi!$C$3:$K$28,MATCH(F1797,SBi!$B$3:$B$28,0),MATCH(M1797,SBi!$C$2:$K$2,0))</f>
        <v>67.3</v>
      </c>
      <c r="O1797" s="16">
        <f t="shared" ca="1" si="372"/>
        <v>9.8931000000000004</v>
      </c>
      <c r="P1797" s="16" t="str">
        <f ca="1">IFERROR(INDEX(VpD!$2:$2,MATCH(H1797,VpD!$1:$1,1)),VpD!$I$2)</f>
        <v>&gt;1998</v>
      </c>
      <c r="Q1797" s="1">
        <f ca="1">INDEX(VpD!$C$3:$I$27,MATCH(F1797,VpD!$B$3:$B$27,0),MATCH(P1797,VpD!$C$2:$I$2,0))</f>
        <v>72</v>
      </c>
      <c r="R1797" s="16">
        <f t="shared" ca="1" si="373"/>
        <v>10.584</v>
      </c>
      <c r="S1797" s="14">
        <f t="shared" ca="1" si="374"/>
        <v>711587.39</v>
      </c>
      <c r="T1797" s="14">
        <f t="shared" ca="1" si="375"/>
        <v>6171765.79</v>
      </c>
      <c r="U1797" s="14" t="str">
        <f t="shared" ca="1" si="376"/>
        <v>0A3F507E-1E54-32B8-E044-0003BA298018</v>
      </c>
    </row>
    <row r="1798" spans="1:21" s="14" customFormat="1" x14ac:dyDescent="0.25">
      <c r="A1798" s="14">
        <f t="shared" si="364"/>
        <v>1798</v>
      </c>
      <c r="B1798" s="14" t="str">
        <f t="shared" ca="1" si="365"/>
        <v>D3BD57C7-9B31-4F24-B769-774B2D0FE44B</v>
      </c>
      <c r="C1798" s="14" t="str">
        <f t="shared" ca="1" si="366"/>
        <v>Vejlegårdsparken</v>
      </c>
      <c r="D1798" s="14" t="str">
        <f t="shared" ca="1" si="367"/>
        <v>92</v>
      </c>
      <c r="E1798" s="14" t="str">
        <f t="shared" ca="1" si="368"/>
        <v>3y</v>
      </c>
      <c r="F1798" s="1">
        <f t="shared" ca="1" si="369"/>
        <v>140</v>
      </c>
      <c r="G1798" s="1">
        <f t="shared" ca="1" si="370"/>
        <v>4380</v>
      </c>
      <c r="H1798" s="1">
        <f t="shared" ca="1" si="371"/>
        <v>1969</v>
      </c>
      <c r="I1798" s="1" t="str">
        <f ca="1">INDEX(Relationstabel!$C$3:$K$10,MATCH(INDIRECT($A$1&amp;"J"&amp;A1798),Relationstabel!$A$3:$A$10,0),MATCH(IFERROR(VALUE(INDIRECT($A$1&amp;"K"&amp;A1798)),0),Relationstabel!$C$1:$K$1,0))</f>
        <v>Fjernvarme/ Blokvarme</v>
      </c>
      <c r="J1798" s="1" t="str">
        <f ca="1">INDEX(Anvendelseskode!B:B,MATCH($F1798,Anvendelseskode!$A:$A,0))</f>
        <v>Etageboligbebyggelse</v>
      </c>
      <c r="K1798" s="1" t="str">
        <f ca="1">INDEX(Anvendelseskode!C:C,MATCH($F1798,Anvendelseskode!$A:$A,0))</f>
        <v>Etageboligbebyggelse</v>
      </c>
      <c r="L1798" s="1" t="str">
        <f ca="1">INDEX(Anvendelseskode!D:D,MATCH($F1798,Anvendelseskode!$A:$A,0))</f>
        <v>Private husholdninger</v>
      </c>
      <c r="M1798" s="1" t="str">
        <f ca="1">IFERROR(INDEX(SBi!$2:$2,MATCH(H1798,SBi!$1:$1,1)),SBi!$K$2)</f>
        <v>1961-1972</v>
      </c>
      <c r="N1798" s="1">
        <f ca="1">INDEX(SBi!$C$3:$K$28,MATCH(F1798,SBi!$B$3:$B$28,0),MATCH(M1798,SBi!$C$2:$K$2,0))</f>
        <v>132.30000000000001</v>
      </c>
      <c r="O1798" s="16">
        <f t="shared" ca="1" si="372"/>
        <v>579.47400000000005</v>
      </c>
      <c r="P1798" s="16" t="str">
        <f ca="1">IFERROR(INDEX(VpD!$2:$2,MATCH(H1798,VpD!$1:$1,1)),VpD!$I$2)</f>
        <v>1961-1972</v>
      </c>
      <c r="Q1798" s="1">
        <f ca="1">INDEX(VpD!$C$3:$I$27,MATCH(F1798,VpD!$B$3:$B$27,0),MATCH(P1798,VpD!$C$2:$I$2,0))</f>
        <v>126</v>
      </c>
      <c r="R1798" s="16">
        <f t="shared" ca="1" si="373"/>
        <v>551.88</v>
      </c>
      <c r="S1798" s="14">
        <f t="shared" ca="1" si="374"/>
        <v>712722.23</v>
      </c>
      <c r="T1798" s="14">
        <f t="shared" ca="1" si="375"/>
        <v>6169578.0599999996</v>
      </c>
      <c r="U1798" s="14" t="str">
        <f t="shared" ca="1" si="376"/>
        <v>0A3F507E-2469-32B8-E044-0003BA298018</v>
      </c>
    </row>
    <row r="1799" spans="1:21" s="14" customFormat="1" x14ac:dyDescent="0.25">
      <c r="A1799" s="14">
        <f t="shared" si="364"/>
        <v>1799</v>
      </c>
      <c r="B1799" s="14" t="str">
        <f t="shared" ca="1" si="365"/>
        <v>1F998D8D-7C8C-4A29-92C2-BAF27502C859</v>
      </c>
      <c r="C1799" s="14" t="str">
        <f t="shared" ca="1" si="366"/>
        <v>Sneglebo</v>
      </c>
      <c r="D1799" s="14" t="str">
        <f t="shared" ca="1" si="367"/>
        <v>23</v>
      </c>
      <c r="E1799" s="14" t="str">
        <f t="shared" ca="1" si="368"/>
        <v>6sh</v>
      </c>
      <c r="F1799" s="1">
        <f t="shared" ca="1" si="369"/>
        <v>130</v>
      </c>
      <c r="G1799" s="1">
        <f t="shared" ca="1" si="370"/>
        <v>109</v>
      </c>
      <c r="H1799" s="1">
        <f t="shared" ca="1" si="371"/>
        <v>1978</v>
      </c>
      <c r="I1799" s="1" t="str">
        <f ca="1">INDEX(Relationstabel!$C$3:$K$10,MATCH(INDIRECT($A$1&amp;"J"&amp;A1799),Relationstabel!$A$3:$A$10,0),MATCH(IFERROR(VALUE(INDIRECT($A$1&amp;"K"&amp;A1799)),0),Relationstabel!$C$1:$K$1,0))</f>
        <v>Fjernvarme/ Blokvarme</v>
      </c>
      <c r="J1799" s="1" t="str">
        <f ca="1">INDEX(Anvendelseskode!B:B,MATCH($F1799,Anvendelseskode!$A:$A,0))</f>
        <v>Række-, kæde-, dobbelthus (lodret adskillelse mellem enhederne)</v>
      </c>
      <c r="K1799" s="1" t="str">
        <f ca="1">INDEX(Anvendelseskode!C:C,MATCH($F1799,Anvendelseskode!$A:$A,0))</f>
        <v>Række-, kæde og dobbelthuse</v>
      </c>
      <c r="L1799" s="1" t="str">
        <f ca="1">INDEX(Anvendelseskode!D:D,MATCH($F1799,Anvendelseskode!$A:$A,0))</f>
        <v>Private husholdninger</v>
      </c>
      <c r="M1799" s="1" t="str">
        <f ca="1">IFERROR(INDEX(SBi!$2:$2,MATCH(H1799,SBi!$1:$1,1)),SBi!$K$2)</f>
        <v>1973-1978</v>
      </c>
      <c r="N1799" s="1">
        <f ca="1">INDEX(SBi!$C$3:$K$28,MATCH(F1799,SBi!$B$3:$B$28,0),MATCH(M1799,SBi!$C$2:$K$2,0))</f>
        <v>112.6</v>
      </c>
      <c r="O1799" s="16">
        <f t="shared" ca="1" si="372"/>
        <v>12.273399999999999</v>
      </c>
      <c r="P1799" s="16" t="str">
        <f ca="1">IFERROR(INDEX(VpD!$2:$2,MATCH(H1799,VpD!$1:$1,1)),VpD!$I$2)</f>
        <v>1973-1978</v>
      </c>
      <c r="Q1799" s="1">
        <f ca="1">INDEX(VpD!$C$3:$I$27,MATCH(F1799,VpD!$B$3:$B$27,0),MATCH(P1799,VpD!$C$2:$I$2,0))</f>
        <v>98</v>
      </c>
      <c r="R1799" s="16">
        <f t="shared" ca="1" si="373"/>
        <v>10.682</v>
      </c>
      <c r="S1799" s="14">
        <f t="shared" ca="1" si="374"/>
        <v>713721.93</v>
      </c>
      <c r="T1799" s="14">
        <f t="shared" ca="1" si="375"/>
        <v>6169547.8899999997</v>
      </c>
      <c r="U1799" s="14" t="str">
        <f t="shared" ca="1" si="376"/>
        <v>0A3F507E-216B-32B8-E044-0003BA298018</v>
      </c>
    </row>
    <row r="1800" spans="1:21" s="14" customFormat="1" x14ac:dyDescent="0.25">
      <c r="A1800" s="14">
        <f t="shared" si="364"/>
        <v>1800</v>
      </c>
      <c r="B1800" s="14" t="str">
        <f t="shared" ca="1" si="365"/>
        <v>3719338E-3D5C-4B91-A0CC-395C3F874100</v>
      </c>
      <c r="C1800" s="14" t="str">
        <f t="shared" ca="1" si="366"/>
        <v>Syvhøjvænge</v>
      </c>
      <c r="D1800" s="14" t="str">
        <f t="shared" ca="1" si="367"/>
        <v>54</v>
      </c>
      <c r="E1800" s="14" t="str">
        <f t="shared" ca="1" si="368"/>
        <v>12eo</v>
      </c>
      <c r="F1800" s="1">
        <f t="shared" ca="1" si="369"/>
        <v>120</v>
      </c>
      <c r="G1800" s="1">
        <f t="shared" ca="1" si="370"/>
        <v>142</v>
      </c>
      <c r="H1800" s="1">
        <f t="shared" ca="1" si="371"/>
        <v>1984</v>
      </c>
      <c r="I1800" s="1" t="str">
        <f ca="1">INDEX(Relationstabel!$C$3:$K$10,MATCH(INDIRECT($A$1&amp;"J"&amp;A1800),Relationstabel!$A$3:$A$10,0),MATCH(IFERROR(VALUE(INDIRECT($A$1&amp;"K"&amp;A1800)),0),Relationstabel!$C$1:$K$1,0))</f>
        <v>Elvarme</v>
      </c>
      <c r="J1800" s="1" t="str">
        <f ca="1">INDEX(Anvendelseskode!B:B,MATCH($F1800,Anvendelseskode!$A:$A,0))</f>
        <v>Fritliggende enfamilieshus (parcelhus)</v>
      </c>
      <c r="K1800" s="1" t="str">
        <f ca="1">INDEX(Anvendelseskode!C:C,MATCH($F1800,Anvendelseskode!$A:$A,0))</f>
        <v>Parcelhuse</v>
      </c>
      <c r="L1800" s="1" t="str">
        <f ca="1">INDEX(Anvendelseskode!D:D,MATCH($F1800,Anvendelseskode!$A:$A,0))</f>
        <v>Private husholdninger</v>
      </c>
      <c r="M1800" s="1" t="str">
        <f ca="1">IFERROR(INDEX(SBi!$2:$2,MATCH(H1800,SBi!$1:$1,1)),SBi!$K$2)</f>
        <v>1979-1998</v>
      </c>
      <c r="N1800" s="1">
        <f ca="1">INDEX(SBi!$C$3:$K$28,MATCH(F1800,SBi!$B$3:$B$28,0),MATCH(M1800,SBi!$C$2:$K$2,0))</f>
        <v>105.4</v>
      </c>
      <c r="O1800" s="16">
        <f t="shared" ca="1" si="372"/>
        <v>14.966800000000001</v>
      </c>
      <c r="P1800" s="16" t="str">
        <f ca="1">IFERROR(INDEX(VpD!$2:$2,MATCH(H1800,VpD!$1:$1,1)),VpD!$I$2)</f>
        <v>1979-1998</v>
      </c>
      <c r="Q1800" s="1">
        <f ca="1">INDEX(VpD!$C$3:$I$27,MATCH(F1800,VpD!$B$3:$B$27,0),MATCH(P1800,VpD!$C$2:$I$2,0))</f>
        <v>90</v>
      </c>
      <c r="R1800" s="16">
        <f t="shared" ca="1" si="373"/>
        <v>12.78</v>
      </c>
      <c r="S1800" s="14">
        <f t="shared" ca="1" si="374"/>
        <v>711983.59</v>
      </c>
      <c r="T1800" s="14">
        <f t="shared" ca="1" si="375"/>
        <v>6171771.5800000001</v>
      </c>
      <c r="U1800" s="14" t="str">
        <f t="shared" ca="1" si="376"/>
        <v>0A3F507E-226B-32B8-E044-0003BA298018</v>
      </c>
    </row>
    <row r="1801" spans="1:21" s="14" customFormat="1" x14ac:dyDescent="0.25">
      <c r="A1801" s="14">
        <f t="shared" si="364"/>
        <v>1801</v>
      </c>
      <c r="B1801" s="14" t="str">
        <f t="shared" ca="1" si="365"/>
        <v>50750ECD-81F4-4047-8DE7-F14DE2DE7214</v>
      </c>
      <c r="C1801" s="14" t="str">
        <f t="shared" ca="1" si="366"/>
        <v>Nellikevænget</v>
      </c>
      <c r="D1801" s="14" t="str">
        <f t="shared" ca="1" si="367"/>
        <v>11</v>
      </c>
      <c r="E1801" s="14" t="str">
        <f t="shared" ca="1" si="368"/>
        <v>23ax</v>
      </c>
      <c r="F1801" s="1">
        <f t="shared" ca="1" si="369"/>
        <v>120</v>
      </c>
      <c r="G1801" s="1">
        <f t="shared" ca="1" si="370"/>
        <v>114</v>
      </c>
      <c r="H1801" s="1">
        <f t="shared" ca="1" si="371"/>
        <v>1999</v>
      </c>
      <c r="I1801" s="1" t="str">
        <f ca="1">INDEX(Relationstabel!$C$3:$K$10,MATCH(INDIRECT($A$1&amp;"J"&amp;A1801),Relationstabel!$A$3:$A$10,0),MATCH(IFERROR(VALUE(INDIRECT($A$1&amp;"K"&amp;A1801)),0),Relationstabel!$C$1:$K$1,0))</f>
        <v>Fjernvarme/ Blokvarme</v>
      </c>
      <c r="J1801" s="1" t="str">
        <f ca="1">INDEX(Anvendelseskode!B:B,MATCH($F1801,Anvendelseskode!$A:$A,0))</f>
        <v>Fritliggende enfamilieshus (parcelhus)</v>
      </c>
      <c r="K1801" s="1" t="str">
        <f ca="1">INDEX(Anvendelseskode!C:C,MATCH($F1801,Anvendelseskode!$A:$A,0))</f>
        <v>Parcelhuse</v>
      </c>
      <c r="L1801" s="1" t="str">
        <f ca="1">INDEX(Anvendelseskode!D:D,MATCH($F1801,Anvendelseskode!$A:$A,0))</f>
        <v>Private husholdninger</v>
      </c>
      <c r="M1801" s="1" t="str">
        <f ca="1">IFERROR(INDEX(SBi!$2:$2,MATCH(H1801,SBi!$1:$1,1)),SBi!$K$2)</f>
        <v>1999-2006</v>
      </c>
      <c r="N1801" s="1">
        <f ca="1">INDEX(SBi!$C$3:$K$28,MATCH(F1801,SBi!$B$3:$B$28,0),MATCH(M1801,SBi!$C$2:$K$2,0))</f>
        <v>83.9</v>
      </c>
      <c r="O1801" s="16">
        <f t="shared" ca="1" si="372"/>
        <v>9.5646000000000004</v>
      </c>
      <c r="P1801" s="16" t="str">
        <f ca="1">IFERROR(INDEX(VpD!$2:$2,MATCH(H1801,VpD!$1:$1,1)),VpD!$I$2)</f>
        <v>&gt;1998</v>
      </c>
      <c r="Q1801" s="1">
        <f ca="1">INDEX(VpD!$C$3:$I$27,MATCH(F1801,VpD!$B$3:$B$27,0),MATCH(P1801,VpD!$C$2:$I$2,0))</f>
        <v>72</v>
      </c>
      <c r="R1801" s="16">
        <f t="shared" ca="1" si="373"/>
        <v>8.2080000000000002</v>
      </c>
      <c r="S1801" s="14">
        <f t="shared" ca="1" si="374"/>
        <v>711620.32</v>
      </c>
      <c r="T1801" s="14">
        <f t="shared" ca="1" si="375"/>
        <v>6172662.5099999998</v>
      </c>
      <c r="U1801" s="14" t="str">
        <f t="shared" ca="1" si="376"/>
        <v>0A3F507E-1D78-32B8-E044-0003BA298018</v>
      </c>
    </row>
    <row r="1802" spans="1:21" s="14" customFormat="1" x14ac:dyDescent="0.25">
      <c r="A1802" s="14">
        <f t="shared" si="364"/>
        <v>1802</v>
      </c>
      <c r="B1802" s="14" t="str">
        <f t="shared" ca="1" si="365"/>
        <v>36C2E9D6-DA78-4F68-A98F-81C8641D0AC0</v>
      </c>
      <c r="C1802" s="14" t="str">
        <f t="shared" ca="1" si="366"/>
        <v>Nørrebred</v>
      </c>
      <c r="D1802" s="14" t="str">
        <f t="shared" ca="1" si="367"/>
        <v>78</v>
      </c>
      <c r="E1802" s="14" t="str">
        <f t="shared" ca="1" si="368"/>
        <v>12bb</v>
      </c>
      <c r="F1802" s="1">
        <f t="shared" ca="1" si="369"/>
        <v>120</v>
      </c>
      <c r="G1802" s="1">
        <f t="shared" ca="1" si="370"/>
        <v>143</v>
      </c>
      <c r="H1802" s="1">
        <f t="shared" ca="1" si="371"/>
        <v>1970</v>
      </c>
      <c r="I1802" s="1" t="str">
        <f ca="1">INDEX(Relationstabel!$C$3:$K$10,MATCH(INDIRECT($A$1&amp;"J"&amp;A1802),Relationstabel!$A$3:$A$10,0),MATCH(IFERROR(VALUE(INDIRECT($A$1&amp;"K"&amp;A1802)),0),Relationstabel!$C$1:$K$1,0))</f>
        <v>Naturgas</v>
      </c>
      <c r="J1802" s="1" t="str">
        <f ca="1">INDEX(Anvendelseskode!B:B,MATCH($F1802,Anvendelseskode!$A:$A,0))</f>
        <v>Fritliggende enfamilieshus (parcelhus)</v>
      </c>
      <c r="K1802" s="1" t="str">
        <f ca="1">INDEX(Anvendelseskode!C:C,MATCH($F1802,Anvendelseskode!$A:$A,0))</f>
        <v>Parcelhuse</v>
      </c>
      <c r="L1802" s="1" t="str">
        <f ca="1">INDEX(Anvendelseskode!D:D,MATCH($F1802,Anvendelseskode!$A:$A,0))</f>
        <v>Private husholdninger</v>
      </c>
      <c r="M1802" s="1" t="str">
        <f ca="1">IFERROR(INDEX(SBi!$2:$2,MATCH(H1802,SBi!$1:$1,1)),SBi!$K$2)</f>
        <v>1961-1972</v>
      </c>
      <c r="N1802" s="1">
        <f ca="1">INDEX(SBi!$C$3:$K$28,MATCH(F1802,SBi!$B$3:$B$28,0),MATCH(M1802,SBi!$C$2:$K$2,0))</f>
        <v>134.30000000000001</v>
      </c>
      <c r="O1802" s="16">
        <f t="shared" ca="1" si="372"/>
        <v>19.204900000000002</v>
      </c>
      <c r="P1802" s="16" t="str">
        <f ca="1">IFERROR(INDEX(VpD!$2:$2,MATCH(H1802,VpD!$1:$1,1)),VpD!$I$2)</f>
        <v>1961-1972</v>
      </c>
      <c r="Q1802" s="1">
        <f ca="1">INDEX(VpD!$C$3:$I$27,MATCH(F1802,VpD!$B$3:$B$27,0),MATCH(P1802,VpD!$C$2:$I$2,0))</f>
        <v>143</v>
      </c>
      <c r="R1802" s="16">
        <f t="shared" ca="1" si="373"/>
        <v>20.449000000000002</v>
      </c>
      <c r="S1802" s="14">
        <f t="shared" ca="1" si="374"/>
        <v>711707.46</v>
      </c>
      <c r="T1802" s="14">
        <f t="shared" ca="1" si="375"/>
        <v>6171758.3200000003</v>
      </c>
      <c r="U1802" s="14" t="str">
        <f t="shared" ca="1" si="376"/>
        <v>0A3F507E-1E78-32B8-E044-0003BA298018</v>
      </c>
    </row>
    <row r="1803" spans="1:21" s="14" customFormat="1" x14ac:dyDescent="0.25">
      <c r="A1803" s="14">
        <f t="shared" si="364"/>
        <v>1803</v>
      </c>
      <c r="B1803" s="14" t="str">
        <f t="shared" ca="1" si="365"/>
        <v>B1CF8B0E-5425-4247-9C29-865476F4F8DA</v>
      </c>
      <c r="C1803" s="14" t="str">
        <f t="shared" ca="1" si="366"/>
        <v>Hyrdeengen</v>
      </c>
      <c r="D1803" s="14" t="str">
        <f t="shared" ca="1" si="367"/>
        <v>83</v>
      </c>
      <c r="E1803" s="14" t="str">
        <f t="shared" ca="1" si="368"/>
        <v>16di</v>
      </c>
      <c r="F1803" s="1">
        <f t="shared" ca="1" si="369"/>
        <v>130</v>
      </c>
      <c r="G1803" s="1">
        <f t="shared" ca="1" si="370"/>
        <v>125</v>
      </c>
      <c r="H1803" s="1">
        <f t="shared" ca="1" si="371"/>
        <v>1977</v>
      </c>
      <c r="I1803" s="1" t="str">
        <f ca="1">INDEX(Relationstabel!$C$3:$K$10,MATCH(INDIRECT($A$1&amp;"J"&amp;A1803),Relationstabel!$A$3:$A$10,0),MATCH(IFERROR(VALUE(INDIRECT($A$1&amp;"K"&amp;A1803)),0),Relationstabel!$C$1:$K$1,0))</f>
        <v>Elvarme</v>
      </c>
      <c r="J1803" s="1" t="str">
        <f ca="1">INDEX(Anvendelseskode!B:B,MATCH($F1803,Anvendelseskode!$A:$A,0))</f>
        <v>Række-, kæde-, dobbelthus (lodret adskillelse mellem enhederne)</v>
      </c>
      <c r="K1803" s="1" t="str">
        <f ca="1">INDEX(Anvendelseskode!C:C,MATCH($F1803,Anvendelseskode!$A:$A,0))</f>
        <v>Række-, kæde og dobbelthuse</v>
      </c>
      <c r="L1803" s="1" t="str">
        <f ca="1">INDEX(Anvendelseskode!D:D,MATCH($F1803,Anvendelseskode!$A:$A,0))</f>
        <v>Private husholdninger</v>
      </c>
      <c r="M1803" s="1" t="str">
        <f ca="1">IFERROR(INDEX(SBi!$2:$2,MATCH(H1803,SBi!$1:$1,1)),SBi!$K$2)</f>
        <v>1973-1978</v>
      </c>
      <c r="N1803" s="1">
        <f ca="1">INDEX(SBi!$C$3:$K$28,MATCH(F1803,SBi!$B$3:$B$28,0),MATCH(M1803,SBi!$C$2:$K$2,0))</f>
        <v>112.6</v>
      </c>
      <c r="O1803" s="16">
        <f t="shared" ca="1" si="372"/>
        <v>14.074999999999999</v>
      </c>
      <c r="P1803" s="16" t="str">
        <f ca="1">IFERROR(INDEX(VpD!$2:$2,MATCH(H1803,VpD!$1:$1,1)),VpD!$I$2)</f>
        <v>1973-1978</v>
      </c>
      <c r="Q1803" s="1">
        <f ca="1">INDEX(VpD!$C$3:$I$27,MATCH(F1803,VpD!$B$3:$B$27,0),MATCH(P1803,VpD!$C$2:$I$2,0))</f>
        <v>98</v>
      </c>
      <c r="R1803" s="16">
        <f t="shared" ca="1" si="373"/>
        <v>12.25</v>
      </c>
      <c r="S1803" s="14">
        <f t="shared" ca="1" si="374"/>
        <v>711774.21</v>
      </c>
      <c r="T1803" s="14">
        <f t="shared" ca="1" si="375"/>
        <v>6172487.1900000004</v>
      </c>
      <c r="U1803" s="14" t="str">
        <f t="shared" ca="1" si="376"/>
        <v>0A3F507E-197B-32B8-E044-0003BA298018</v>
      </c>
    </row>
    <row r="1804" spans="1:21" s="14" customFormat="1" x14ac:dyDescent="0.25">
      <c r="A1804" s="14">
        <f t="shared" si="364"/>
        <v>1804</v>
      </c>
      <c r="B1804" s="14" t="str">
        <f t="shared" ca="1" si="365"/>
        <v>44C5FB61-91BE-4C21-8634-8409011D5033</v>
      </c>
      <c r="C1804" s="14" t="str">
        <f t="shared" ca="1" si="366"/>
        <v>Hyttesvinget</v>
      </c>
      <c r="D1804" s="14" t="str">
        <f t="shared" ca="1" si="367"/>
        <v>14</v>
      </c>
      <c r="E1804" s="14" t="str">
        <f t="shared" ca="1" si="368"/>
        <v>24br</v>
      </c>
      <c r="F1804" s="1">
        <f t="shared" ca="1" si="369"/>
        <v>120</v>
      </c>
      <c r="G1804" s="1">
        <f t="shared" ca="1" si="370"/>
        <v>130</v>
      </c>
      <c r="H1804" s="1">
        <f t="shared" ca="1" si="371"/>
        <v>1967</v>
      </c>
      <c r="I1804" s="1" t="str">
        <f ca="1">INDEX(Relationstabel!$C$3:$K$10,MATCH(INDIRECT($A$1&amp;"J"&amp;A1804),Relationstabel!$A$3:$A$10,0),MATCH(IFERROR(VALUE(INDIRECT($A$1&amp;"K"&amp;A1804)),0),Relationstabel!$C$1:$K$1,0))</f>
        <v>Naturgas</v>
      </c>
      <c r="J1804" s="1" t="str">
        <f ca="1">INDEX(Anvendelseskode!B:B,MATCH($F1804,Anvendelseskode!$A:$A,0))</f>
        <v>Fritliggende enfamilieshus (parcelhus)</v>
      </c>
      <c r="K1804" s="1" t="str">
        <f ca="1">INDEX(Anvendelseskode!C:C,MATCH($F1804,Anvendelseskode!$A:$A,0))</f>
        <v>Parcelhuse</v>
      </c>
      <c r="L1804" s="1" t="str">
        <f ca="1">INDEX(Anvendelseskode!D:D,MATCH($F1804,Anvendelseskode!$A:$A,0))</f>
        <v>Private husholdninger</v>
      </c>
      <c r="M1804" s="1" t="str">
        <f ca="1">IFERROR(INDEX(SBi!$2:$2,MATCH(H1804,SBi!$1:$1,1)),SBi!$K$2)</f>
        <v>1961-1972</v>
      </c>
      <c r="N1804" s="1">
        <f ca="1">INDEX(SBi!$C$3:$K$28,MATCH(F1804,SBi!$B$3:$B$28,0),MATCH(M1804,SBi!$C$2:$K$2,0))</f>
        <v>134.30000000000001</v>
      </c>
      <c r="O1804" s="16">
        <f t="shared" ca="1" si="372"/>
        <v>17.459</v>
      </c>
      <c r="P1804" s="16" t="str">
        <f ca="1">IFERROR(INDEX(VpD!$2:$2,MATCH(H1804,VpD!$1:$1,1)),VpD!$I$2)</f>
        <v>1961-1972</v>
      </c>
      <c r="Q1804" s="1">
        <f ca="1">INDEX(VpD!$C$3:$I$27,MATCH(F1804,VpD!$B$3:$B$27,0),MATCH(P1804,VpD!$C$2:$I$2,0))</f>
        <v>143</v>
      </c>
      <c r="R1804" s="16">
        <f t="shared" ca="1" si="373"/>
        <v>18.59</v>
      </c>
      <c r="S1804" s="14">
        <f t="shared" ca="1" si="374"/>
        <v>713820.6</v>
      </c>
      <c r="T1804" s="14">
        <f t="shared" ca="1" si="375"/>
        <v>6168909.7199999997</v>
      </c>
      <c r="U1804" s="14" t="str">
        <f t="shared" ca="1" si="376"/>
        <v>0A3F507E-1A7B-32B8-E044-0003BA298018</v>
      </c>
    </row>
    <row r="1805" spans="1:21" s="14" customFormat="1" x14ac:dyDescent="0.25">
      <c r="A1805" s="14">
        <f t="shared" si="364"/>
        <v>1805</v>
      </c>
      <c r="B1805" s="14" t="str">
        <f t="shared" ca="1" si="365"/>
        <v>DC5B065D-2608-48F6-82D3-92B97FD509E3</v>
      </c>
      <c r="C1805" s="14" t="str">
        <f t="shared" ca="1" si="366"/>
        <v>Rosendalsvej</v>
      </c>
      <c r="D1805" s="14" t="str">
        <f t="shared" ca="1" si="367"/>
        <v>2</v>
      </c>
      <c r="E1805" s="14" t="str">
        <f t="shared" ca="1" si="368"/>
        <v>11t</v>
      </c>
      <c r="F1805" s="1">
        <f t="shared" ca="1" si="369"/>
        <v>120</v>
      </c>
      <c r="G1805" s="1">
        <f t="shared" ca="1" si="370"/>
        <v>166</v>
      </c>
      <c r="H1805" s="1">
        <f t="shared" ca="1" si="371"/>
        <v>1997</v>
      </c>
      <c r="I1805" s="1" t="str">
        <f ca="1">INDEX(Relationstabel!$C$3:$K$10,MATCH(INDIRECT($A$1&amp;"J"&amp;A1805),Relationstabel!$A$3:$A$10,0),MATCH(IFERROR(VALUE(INDIRECT($A$1&amp;"K"&amp;A1805)),0),Relationstabel!$C$1:$K$1,0))</f>
        <v>Naturgas</v>
      </c>
      <c r="J1805" s="1" t="str">
        <f ca="1">INDEX(Anvendelseskode!B:B,MATCH($F1805,Anvendelseskode!$A:$A,0))</f>
        <v>Fritliggende enfamilieshus (parcelhus)</v>
      </c>
      <c r="K1805" s="1" t="str">
        <f ca="1">INDEX(Anvendelseskode!C:C,MATCH($F1805,Anvendelseskode!$A:$A,0))</f>
        <v>Parcelhuse</v>
      </c>
      <c r="L1805" s="1" t="str">
        <f ca="1">INDEX(Anvendelseskode!D:D,MATCH($F1805,Anvendelseskode!$A:$A,0))</f>
        <v>Private husholdninger</v>
      </c>
      <c r="M1805" s="1" t="str">
        <f ca="1">IFERROR(INDEX(SBi!$2:$2,MATCH(H1805,SBi!$1:$1,1)),SBi!$K$2)</f>
        <v>1979-1998</v>
      </c>
      <c r="N1805" s="1">
        <f ca="1">INDEX(SBi!$C$3:$K$28,MATCH(F1805,SBi!$B$3:$B$28,0),MATCH(M1805,SBi!$C$2:$K$2,0))</f>
        <v>105.4</v>
      </c>
      <c r="O1805" s="16">
        <f t="shared" ca="1" si="372"/>
        <v>17.496400000000001</v>
      </c>
      <c r="P1805" s="16" t="str">
        <f ca="1">IFERROR(INDEX(VpD!$2:$2,MATCH(H1805,VpD!$1:$1,1)),VpD!$I$2)</f>
        <v>1979-1998</v>
      </c>
      <c r="Q1805" s="1">
        <f ca="1">INDEX(VpD!$C$3:$I$27,MATCH(F1805,VpD!$B$3:$B$27,0),MATCH(P1805,VpD!$C$2:$I$2,0))</f>
        <v>90</v>
      </c>
      <c r="R1805" s="16">
        <f t="shared" ca="1" si="373"/>
        <v>14.94</v>
      </c>
      <c r="S1805" s="14">
        <f t="shared" ca="1" si="374"/>
        <v>712949.39</v>
      </c>
      <c r="T1805" s="14">
        <f t="shared" ca="1" si="375"/>
        <v>6168839.7000000002</v>
      </c>
      <c r="U1805" s="14" t="str">
        <f t="shared" ca="1" si="376"/>
        <v>0A3F507E-207B-32B8-E044-0003BA298018</v>
      </c>
    </row>
    <row r="1806" spans="1:21" s="14" customFormat="1" x14ac:dyDescent="0.25">
      <c r="A1806" s="14">
        <f t="shared" si="364"/>
        <v>1806</v>
      </c>
      <c r="B1806" s="14" t="str">
        <f t="shared" ca="1" si="365"/>
        <v>9CB6FBFD-5A60-4F8F-84E6-817A5301EA8C</v>
      </c>
      <c r="C1806" s="14" t="str">
        <f t="shared" ca="1" si="366"/>
        <v>Pilehavevænge</v>
      </c>
      <c r="D1806" s="14" t="str">
        <f t="shared" ca="1" si="367"/>
        <v>102</v>
      </c>
      <c r="E1806" s="14" t="str">
        <f t="shared" ca="1" si="368"/>
        <v>10cf</v>
      </c>
      <c r="F1806" s="1">
        <f t="shared" ca="1" si="369"/>
        <v>120</v>
      </c>
      <c r="G1806" s="1">
        <f t="shared" ca="1" si="370"/>
        <v>160</v>
      </c>
      <c r="H1806" s="1">
        <f t="shared" ca="1" si="371"/>
        <v>1967</v>
      </c>
      <c r="I1806" s="1" t="str">
        <f ca="1">INDEX(Relationstabel!$C$3:$K$10,MATCH(INDIRECT($A$1&amp;"J"&amp;A1806),Relationstabel!$A$3:$A$10,0),MATCH(IFERROR(VALUE(INDIRECT($A$1&amp;"K"&amp;A1806)),0),Relationstabel!$C$1:$K$1,0))</f>
        <v>Fjernvarme/ Blokvarme</v>
      </c>
      <c r="J1806" s="1" t="str">
        <f ca="1">INDEX(Anvendelseskode!B:B,MATCH($F1806,Anvendelseskode!$A:$A,0))</f>
        <v>Fritliggende enfamilieshus (parcelhus)</v>
      </c>
      <c r="K1806" s="1" t="str">
        <f ca="1">INDEX(Anvendelseskode!C:C,MATCH($F1806,Anvendelseskode!$A:$A,0))</f>
        <v>Parcelhuse</v>
      </c>
      <c r="L1806" s="1" t="str">
        <f ca="1">INDEX(Anvendelseskode!D:D,MATCH($F1806,Anvendelseskode!$A:$A,0))</f>
        <v>Private husholdninger</v>
      </c>
      <c r="M1806" s="1" t="str">
        <f ca="1">IFERROR(INDEX(SBi!$2:$2,MATCH(H1806,SBi!$1:$1,1)),SBi!$K$2)</f>
        <v>1961-1972</v>
      </c>
      <c r="N1806" s="1">
        <f ca="1">INDEX(SBi!$C$3:$K$28,MATCH(F1806,SBi!$B$3:$B$28,0),MATCH(M1806,SBi!$C$2:$K$2,0))</f>
        <v>134.30000000000001</v>
      </c>
      <c r="O1806" s="16">
        <f t="shared" ca="1" si="372"/>
        <v>21.488</v>
      </c>
      <c r="P1806" s="16" t="str">
        <f ca="1">IFERROR(INDEX(VpD!$2:$2,MATCH(H1806,VpD!$1:$1,1)),VpD!$I$2)</f>
        <v>1961-1972</v>
      </c>
      <c r="Q1806" s="1">
        <f ca="1">INDEX(VpD!$C$3:$I$27,MATCH(F1806,VpD!$B$3:$B$27,0),MATCH(P1806,VpD!$C$2:$I$2,0))</f>
        <v>143</v>
      </c>
      <c r="R1806" s="16">
        <f t="shared" ca="1" si="373"/>
        <v>22.88</v>
      </c>
      <c r="S1806" s="14">
        <f t="shared" ca="1" si="374"/>
        <v>711259.11</v>
      </c>
      <c r="T1806" s="14">
        <f t="shared" ca="1" si="375"/>
        <v>6171847.5</v>
      </c>
      <c r="U1806" s="14" t="str">
        <f t="shared" ca="1" si="376"/>
        <v>0A3F507E-1F65-32B8-E044-0003BA298018</v>
      </c>
    </row>
    <row r="1807" spans="1:21" s="14" customFormat="1" x14ac:dyDescent="0.25">
      <c r="A1807" s="14">
        <f t="shared" si="364"/>
        <v>1807</v>
      </c>
      <c r="B1807" s="14" t="str">
        <f t="shared" ca="1" si="365"/>
        <v>77CDD8CA-1D6D-43CE-AE29-28219D06B866</v>
      </c>
      <c r="C1807" s="14" t="str">
        <f t="shared" ca="1" si="366"/>
        <v>Kløverbo</v>
      </c>
      <c r="D1807" s="14" t="str">
        <f t="shared" ca="1" si="367"/>
        <v>22</v>
      </c>
      <c r="E1807" s="14" t="str">
        <f t="shared" ca="1" si="368"/>
        <v>6xl</v>
      </c>
      <c r="F1807" s="1">
        <f t="shared" ca="1" si="369"/>
        <v>130</v>
      </c>
      <c r="G1807" s="1">
        <f t="shared" ca="1" si="370"/>
        <v>109</v>
      </c>
      <c r="H1807" s="1">
        <f t="shared" ca="1" si="371"/>
        <v>1978</v>
      </c>
      <c r="I1807" s="1" t="str">
        <f ca="1">INDEX(Relationstabel!$C$3:$K$10,MATCH(INDIRECT($A$1&amp;"J"&amp;A1807),Relationstabel!$A$3:$A$10,0),MATCH(IFERROR(VALUE(INDIRECT($A$1&amp;"K"&amp;A1807)),0),Relationstabel!$C$1:$K$1,0))</f>
        <v>Fjernvarme/ Blokvarme</v>
      </c>
      <c r="J1807" s="1" t="str">
        <f ca="1">INDEX(Anvendelseskode!B:B,MATCH($F1807,Anvendelseskode!$A:$A,0))</f>
        <v>Række-, kæde-, dobbelthus (lodret adskillelse mellem enhederne)</v>
      </c>
      <c r="K1807" s="1" t="str">
        <f ca="1">INDEX(Anvendelseskode!C:C,MATCH($F1807,Anvendelseskode!$A:$A,0))</f>
        <v>Række-, kæde og dobbelthuse</v>
      </c>
      <c r="L1807" s="1" t="str">
        <f ca="1">INDEX(Anvendelseskode!D:D,MATCH($F1807,Anvendelseskode!$A:$A,0))</f>
        <v>Private husholdninger</v>
      </c>
      <c r="M1807" s="1" t="str">
        <f ca="1">IFERROR(INDEX(SBi!$2:$2,MATCH(H1807,SBi!$1:$1,1)),SBi!$K$2)</f>
        <v>1973-1978</v>
      </c>
      <c r="N1807" s="1">
        <f ca="1">INDEX(SBi!$C$3:$K$28,MATCH(F1807,SBi!$B$3:$B$28,0),MATCH(M1807,SBi!$C$2:$K$2,0))</f>
        <v>112.6</v>
      </c>
      <c r="O1807" s="16">
        <f t="shared" ca="1" si="372"/>
        <v>12.273399999999999</v>
      </c>
      <c r="P1807" s="16" t="str">
        <f ca="1">IFERROR(INDEX(VpD!$2:$2,MATCH(H1807,VpD!$1:$1,1)),VpD!$I$2)</f>
        <v>1973-1978</v>
      </c>
      <c r="Q1807" s="1">
        <f ca="1">INDEX(VpD!$C$3:$I$27,MATCH(F1807,VpD!$B$3:$B$27,0),MATCH(P1807,VpD!$C$2:$I$2,0))</f>
        <v>98</v>
      </c>
      <c r="R1807" s="16">
        <f t="shared" ca="1" si="373"/>
        <v>10.682</v>
      </c>
      <c r="S1807" s="14">
        <f t="shared" ca="1" si="374"/>
        <v>713461.41</v>
      </c>
      <c r="T1807" s="14">
        <f t="shared" ca="1" si="375"/>
        <v>6169693.2699999996</v>
      </c>
      <c r="U1807" s="14" t="str">
        <f t="shared" ca="1" si="376"/>
        <v>0A3F507E-1B66-32B8-E044-0003BA298018</v>
      </c>
    </row>
    <row r="1808" spans="1:21" s="14" customFormat="1" x14ac:dyDescent="0.25">
      <c r="A1808" s="14">
        <f t="shared" si="364"/>
        <v>1808</v>
      </c>
      <c r="B1808" s="14" t="str">
        <f t="shared" ca="1" si="365"/>
        <v>A39107A0-BDD9-4B7C-98CD-B5AA5F61A953</v>
      </c>
      <c r="C1808" s="14" t="str">
        <f t="shared" ca="1" si="366"/>
        <v>Møllestensvej</v>
      </c>
      <c r="D1808" s="14" t="str">
        <f t="shared" ca="1" si="367"/>
        <v>24</v>
      </c>
      <c r="E1808" s="14" t="str">
        <f t="shared" ca="1" si="368"/>
        <v>7ey</v>
      </c>
      <c r="F1808" s="1">
        <f t="shared" ca="1" si="369"/>
        <v>120</v>
      </c>
      <c r="G1808" s="1">
        <f t="shared" ca="1" si="370"/>
        <v>125</v>
      </c>
      <c r="H1808" s="1">
        <f t="shared" ca="1" si="371"/>
        <v>1993</v>
      </c>
      <c r="I1808" s="1" t="str">
        <f ca="1">INDEX(Relationstabel!$C$3:$K$10,MATCH(INDIRECT($A$1&amp;"J"&amp;A1808),Relationstabel!$A$3:$A$10,0),MATCH(IFERROR(VALUE(INDIRECT($A$1&amp;"K"&amp;A1808)),0),Relationstabel!$C$1:$K$1,0))</f>
        <v>Naturgas</v>
      </c>
      <c r="J1808" s="1" t="str">
        <f ca="1">INDEX(Anvendelseskode!B:B,MATCH($F1808,Anvendelseskode!$A:$A,0))</f>
        <v>Fritliggende enfamilieshus (parcelhus)</v>
      </c>
      <c r="K1808" s="1" t="str">
        <f ca="1">INDEX(Anvendelseskode!C:C,MATCH($F1808,Anvendelseskode!$A:$A,0))</f>
        <v>Parcelhuse</v>
      </c>
      <c r="L1808" s="1" t="str">
        <f ca="1">INDEX(Anvendelseskode!D:D,MATCH($F1808,Anvendelseskode!$A:$A,0))</f>
        <v>Private husholdninger</v>
      </c>
      <c r="M1808" s="1" t="str">
        <f ca="1">IFERROR(INDEX(SBi!$2:$2,MATCH(H1808,SBi!$1:$1,1)),SBi!$K$2)</f>
        <v>1979-1998</v>
      </c>
      <c r="N1808" s="1">
        <f ca="1">INDEX(SBi!$C$3:$K$28,MATCH(F1808,SBi!$B$3:$B$28,0),MATCH(M1808,SBi!$C$2:$K$2,0))</f>
        <v>105.4</v>
      </c>
      <c r="O1808" s="16">
        <f t="shared" ca="1" si="372"/>
        <v>13.175000000000001</v>
      </c>
      <c r="P1808" s="16" t="str">
        <f ca="1">IFERROR(INDEX(VpD!$2:$2,MATCH(H1808,VpD!$1:$1,1)),VpD!$I$2)</f>
        <v>1979-1998</v>
      </c>
      <c r="Q1808" s="1">
        <f ca="1">INDEX(VpD!$C$3:$I$27,MATCH(F1808,VpD!$B$3:$B$27,0),MATCH(P1808,VpD!$C$2:$I$2,0))</f>
        <v>90</v>
      </c>
      <c r="R1808" s="16">
        <f t="shared" ca="1" si="373"/>
        <v>11.25</v>
      </c>
      <c r="S1808" s="14">
        <f t="shared" ca="1" si="374"/>
        <v>711871.32</v>
      </c>
      <c r="T1808" s="14">
        <f t="shared" ca="1" si="375"/>
        <v>6170424.0700000003</v>
      </c>
      <c r="U1808" s="14" t="str">
        <f t="shared" ca="1" si="376"/>
        <v>0A3F507E-1D66-32B8-E044-0003BA298018</v>
      </c>
    </row>
    <row r="1809" spans="1:21" s="14" customFormat="1" x14ac:dyDescent="0.25">
      <c r="A1809" s="14">
        <f t="shared" si="364"/>
        <v>1809</v>
      </c>
      <c r="B1809" s="14" t="str">
        <f t="shared" ca="1" si="365"/>
        <v>741E4BDF-085F-4F09-BDD0-192BD23E3931</v>
      </c>
      <c r="C1809" s="14" t="str">
        <f t="shared" ca="1" si="366"/>
        <v>Nørrebred</v>
      </c>
      <c r="D1809" s="14" t="str">
        <f t="shared" ca="1" si="367"/>
        <v>60</v>
      </c>
      <c r="E1809" s="14" t="str">
        <f t="shared" ca="1" si="368"/>
        <v>12gl</v>
      </c>
      <c r="F1809" s="1">
        <f t="shared" ca="1" si="369"/>
        <v>120</v>
      </c>
      <c r="G1809" s="1">
        <f t="shared" ca="1" si="370"/>
        <v>155</v>
      </c>
      <c r="H1809" s="1">
        <f t="shared" ca="1" si="371"/>
        <v>1972</v>
      </c>
      <c r="I1809" s="1" t="str">
        <f ca="1">INDEX(Relationstabel!$C$3:$K$10,MATCH(INDIRECT($A$1&amp;"J"&amp;A1809),Relationstabel!$A$3:$A$10,0),MATCH(IFERROR(VALUE(INDIRECT($A$1&amp;"K"&amp;A1809)),0),Relationstabel!$C$1:$K$1,0))</f>
        <v>Naturgas</v>
      </c>
      <c r="J1809" s="1" t="str">
        <f ca="1">INDEX(Anvendelseskode!B:B,MATCH($F1809,Anvendelseskode!$A:$A,0))</f>
        <v>Fritliggende enfamilieshus (parcelhus)</v>
      </c>
      <c r="K1809" s="1" t="str">
        <f ca="1">INDEX(Anvendelseskode!C:C,MATCH($F1809,Anvendelseskode!$A:$A,0))</f>
        <v>Parcelhuse</v>
      </c>
      <c r="L1809" s="1" t="str">
        <f ca="1">INDEX(Anvendelseskode!D:D,MATCH($F1809,Anvendelseskode!$A:$A,0))</f>
        <v>Private husholdninger</v>
      </c>
      <c r="M1809" s="1" t="str">
        <f ca="1">IFERROR(INDEX(SBi!$2:$2,MATCH(H1809,SBi!$1:$1,1)),SBi!$K$2)</f>
        <v>1961-1972</v>
      </c>
      <c r="N1809" s="1">
        <f ca="1">INDEX(SBi!$C$3:$K$28,MATCH(F1809,SBi!$B$3:$B$28,0),MATCH(M1809,SBi!$C$2:$K$2,0))</f>
        <v>134.30000000000001</v>
      </c>
      <c r="O1809" s="16">
        <f t="shared" ca="1" si="372"/>
        <v>20.816500000000001</v>
      </c>
      <c r="P1809" s="16" t="str">
        <f ca="1">IFERROR(INDEX(VpD!$2:$2,MATCH(H1809,VpD!$1:$1,1)),VpD!$I$2)</f>
        <v>1961-1972</v>
      </c>
      <c r="Q1809" s="1">
        <f ca="1">INDEX(VpD!$C$3:$I$27,MATCH(F1809,VpD!$B$3:$B$27,0),MATCH(P1809,VpD!$C$2:$I$2,0))</f>
        <v>143</v>
      </c>
      <c r="R1809" s="16">
        <f t="shared" ca="1" si="373"/>
        <v>22.164999999999999</v>
      </c>
      <c r="S1809" s="14">
        <f t="shared" ca="1" si="374"/>
        <v>711751.19</v>
      </c>
      <c r="T1809" s="14">
        <f t="shared" ca="1" si="375"/>
        <v>6171713.3300000001</v>
      </c>
      <c r="U1809" s="14" t="str">
        <f t="shared" ca="1" si="376"/>
        <v>0A3F507E-1E66-32B8-E044-0003BA298018</v>
      </c>
    </row>
    <row r="1810" spans="1:21" s="14" customFormat="1" x14ac:dyDescent="0.25">
      <c r="A1810" s="14">
        <f t="shared" si="364"/>
        <v>1810</v>
      </c>
      <c r="B1810" s="14" t="str">
        <f t="shared" ca="1" si="365"/>
        <v>7CDF6ED0-ED29-4538-9E56-666C65264CBC</v>
      </c>
      <c r="C1810" s="14" t="str">
        <f t="shared" ca="1" si="366"/>
        <v>Syvhøjvænge</v>
      </c>
      <c r="D1810" s="14" t="str">
        <f t="shared" ca="1" si="367"/>
        <v>60</v>
      </c>
      <c r="E1810" s="14" t="str">
        <f t="shared" ca="1" si="368"/>
        <v>15bg</v>
      </c>
      <c r="F1810" s="1">
        <f t="shared" ca="1" si="369"/>
        <v>120</v>
      </c>
      <c r="G1810" s="1">
        <f t="shared" ca="1" si="370"/>
        <v>154</v>
      </c>
      <c r="H1810" s="1">
        <f t="shared" ca="1" si="371"/>
        <v>1970</v>
      </c>
      <c r="I1810" s="1" t="str">
        <f ca="1">INDEX(Relationstabel!$C$3:$K$10,MATCH(INDIRECT($A$1&amp;"J"&amp;A1810),Relationstabel!$A$3:$A$10,0),MATCH(IFERROR(VALUE(INDIRECT($A$1&amp;"K"&amp;A1810)),0),Relationstabel!$C$1:$K$1,0))</f>
        <v>Naturgas</v>
      </c>
      <c r="J1810" s="1" t="str">
        <f ca="1">INDEX(Anvendelseskode!B:B,MATCH($F1810,Anvendelseskode!$A:$A,0))</f>
        <v>Fritliggende enfamilieshus (parcelhus)</v>
      </c>
      <c r="K1810" s="1" t="str">
        <f ca="1">INDEX(Anvendelseskode!C:C,MATCH($F1810,Anvendelseskode!$A:$A,0))</f>
        <v>Parcelhuse</v>
      </c>
      <c r="L1810" s="1" t="str">
        <f ca="1">INDEX(Anvendelseskode!D:D,MATCH($F1810,Anvendelseskode!$A:$A,0))</f>
        <v>Private husholdninger</v>
      </c>
      <c r="M1810" s="1" t="str">
        <f ca="1">IFERROR(INDEX(SBi!$2:$2,MATCH(H1810,SBi!$1:$1,1)),SBi!$K$2)</f>
        <v>1961-1972</v>
      </c>
      <c r="N1810" s="1">
        <f ca="1">INDEX(SBi!$C$3:$K$28,MATCH(F1810,SBi!$B$3:$B$28,0),MATCH(M1810,SBi!$C$2:$K$2,0))</f>
        <v>134.30000000000001</v>
      </c>
      <c r="O1810" s="16">
        <f t="shared" ca="1" si="372"/>
        <v>20.682200000000002</v>
      </c>
      <c r="P1810" s="16" t="str">
        <f ca="1">IFERROR(INDEX(VpD!$2:$2,MATCH(H1810,VpD!$1:$1,1)),VpD!$I$2)</f>
        <v>1961-1972</v>
      </c>
      <c r="Q1810" s="1">
        <f ca="1">INDEX(VpD!$C$3:$I$27,MATCH(F1810,VpD!$B$3:$B$27,0),MATCH(P1810,VpD!$C$2:$I$2,0))</f>
        <v>143</v>
      </c>
      <c r="R1810" s="16">
        <f t="shared" ca="1" si="373"/>
        <v>22.021999999999998</v>
      </c>
      <c r="S1810" s="14">
        <f t="shared" ca="1" si="374"/>
        <v>712050.56</v>
      </c>
      <c r="T1810" s="14">
        <f t="shared" ca="1" si="375"/>
        <v>6171760</v>
      </c>
      <c r="U1810" s="14" t="str">
        <f t="shared" ca="1" si="376"/>
        <v>0A3F507E-2271-32B8-E044-0003BA298018</v>
      </c>
    </row>
    <row r="1811" spans="1:21" s="14" customFormat="1" x14ac:dyDescent="0.25">
      <c r="A1811" s="14">
        <f t="shared" si="364"/>
        <v>1811</v>
      </c>
      <c r="B1811" s="14" t="str">
        <f t="shared" ca="1" si="365"/>
        <v>676A9E87-0C9B-4EDE-A59A-F8211FE75DAF</v>
      </c>
      <c r="C1811" s="14" t="str">
        <f t="shared" ca="1" si="366"/>
        <v>Vejlegårdsvej</v>
      </c>
      <c r="D1811" s="14" t="str">
        <f t="shared" ca="1" si="367"/>
        <v>23</v>
      </c>
      <c r="E1811" s="14" t="str">
        <f t="shared" ca="1" si="368"/>
        <v>18ec</v>
      </c>
      <c r="F1811" s="1">
        <f t="shared" ca="1" si="369"/>
        <v>120</v>
      </c>
      <c r="G1811" s="1">
        <f t="shared" ca="1" si="370"/>
        <v>143</v>
      </c>
      <c r="H1811" s="1">
        <f t="shared" ca="1" si="371"/>
        <v>1980</v>
      </c>
      <c r="I1811" s="1" t="str">
        <f ca="1">INDEX(Relationstabel!$C$3:$K$10,MATCH(INDIRECT($A$1&amp;"J"&amp;A1811),Relationstabel!$A$3:$A$10,0),MATCH(IFERROR(VALUE(INDIRECT($A$1&amp;"K"&amp;A1811)),0),Relationstabel!$C$1:$K$1,0))</f>
        <v>Elvarme</v>
      </c>
      <c r="J1811" s="1" t="str">
        <f ca="1">INDEX(Anvendelseskode!B:B,MATCH($F1811,Anvendelseskode!$A:$A,0))</f>
        <v>Fritliggende enfamilieshus (parcelhus)</v>
      </c>
      <c r="K1811" s="1" t="str">
        <f ca="1">INDEX(Anvendelseskode!C:C,MATCH($F1811,Anvendelseskode!$A:$A,0))</f>
        <v>Parcelhuse</v>
      </c>
      <c r="L1811" s="1" t="str">
        <f ca="1">INDEX(Anvendelseskode!D:D,MATCH($F1811,Anvendelseskode!$A:$A,0))</f>
        <v>Private husholdninger</v>
      </c>
      <c r="M1811" s="1" t="str">
        <f ca="1">IFERROR(INDEX(SBi!$2:$2,MATCH(H1811,SBi!$1:$1,1)),SBi!$K$2)</f>
        <v>1979-1998</v>
      </c>
      <c r="N1811" s="1">
        <f ca="1">INDEX(SBi!$C$3:$K$28,MATCH(F1811,SBi!$B$3:$B$28,0),MATCH(M1811,SBi!$C$2:$K$2,0))</f>
        <v>105.4</v>
      </c>
      <c r="O1811" s="16">
        <f t="shared" ca="1" si="372"/>
        <v>15.0722</v>
      </c>
      <c r="P1811" s="16" t="str">
        <f ca="1">IFERROR(INDEX(VpD!$2:$2,MATCH(H1811,VpD!$1:$1,1)),VpD!$I$2)</f>
        <v>1979-1998</v>
      </c>
      <c r="Q1811" s="1">
        <f ca="1">INDEX(VpD!$C$3:$I$27,MATCH(F1811,VpD!$B$3:$B$27,0),MATCH(P1811,VpD!$C$2:$I$2,0))</f>
        <v>90</v>
      </c>
      <c r="R1811" s="16">
        <f t="shared" ca="1" si="373"/>
        <v>12.87</v>
      </c>
      <c r="S1811" s="14">
        <f t="shared" ca="1" si="374"/>
        <v>712634.24</v>
      </c>
      <c r="T1811" s="14">
        <f t="shared" ca="1" si="375"/>
        <v>6169143.7599999998</v>
      </c>
      <c r="U1811" s="14" t="str">
        <f t="shared" ca="1" si="376"/>
        <v>0A3F507E-2471-32B8-E044-0003BA298018</v>
      </c>
    </row>
    <row r="1812" spans="1:21" s="14" customFormat="1" x14ac:dyDescent="0.25">
      <c r="A1812" s="14">
        <f t="shared" si="364"/>
        <v>1812</v>
      </c>
      <c r="B1812" s="14" t="str">
        <f t="shared" ca="1" si="365"/>
        <v>FD7ADAEB-C825-4825-85CD-139A532DBA12</v>
      </c>
      <c r="C1812" s="14" t="str">
        <f t="shared" ca="1" si="366"/>
        <v>Holmegårdsvej</v>
      </c>
      <c r="D1812" s="14" t="str">
        <f t="shared" ca="1" si="367"/>
        <v>6</v>
      </c>
      <c r="E1812" s="14" t="str">
        <f t="shared" ca="1" si="368"/>
        <v>24hf</v>
      </c>
      <c r="F1812" s="1">
        <f t="shared" ca="1" si="369"/>
        <v>120</v>
      </c>
      <c r="G1812" s="1">
        <f t="shared" ca="1" si="370"/>
        <v>135</v>
      </c>
      <c r="H1812" s="1">
        <f t="shared" ca="1" si="371"/>
        <v>1984</v>
      </c>
      <c r="I1812" s="1" t="str">
        <f ca="1">INDEX(Relationstabel!$C$3:$K$10,MATCH(INDIRECT($A$1&amp;"J"&amp;A1812),Relationstabel!$A$3:$A$10,0),MATCH(IFERROR(VALUE(INDIRECT($A$1&amp;"K"&amp;A1812)),0),Relationstabel!$C$1:$K$1,0))</f>
        <v>Elvarme</v>
      </c>
      <c r="J1812" s="1" t="str">
        <f ca="1">INDEX(Anvendelseskode!B:B,MATCH($F1812,Anvendelseskode!$A:$A,0))</f>
        <v>Fritliggende enfamilieshus (parcelhus)</v>
      </c>
      <c r="K1812" s="1" t="str">
        <f ca="1">INDEX(Anvendelseskode!C:C,MATCH($F1812,Anvendelseskode!$A:$A,0))</f>
        <v>Parcelhuse</v>
      </c>
      <c r="L1812" s="1" t="str">
        <f ca="1">INDEX(Anvendelseskode!D:D,MATCH($F1812,Anvendelseskode!$A:$A,0))</f>
        <v>Private husholdninger</v>
      </c>
      <c r="M1812" s="1" t="str">
        <f ca="1">IFERROR(INDEX(SBi!$2:$2,MATCH(H1812,SBi!$1:$1,1)),SBi!$K$2)</f>
        <v>1979-1998</v>
      </c>
      <c r="N1812" s="1">
        <f ca="1">INDEX(SBi!$C$3:$K$28,MATCH(F1812,SBi!$B$3:$B$28,0),MATCH(M1812,SBi!$C$2:$K$2,0))</f>
        <v>105.4</v>
      </c>
      <c r="O1812" s="16">
        <f t="shared" ca="1" si="372"/>
        <v>14.228999999999999</v>
      </c>
      <c r="P1812" s="16" t="str">
        <f ca="1">IFERROR(INDEX(VpD!$2:$2,MATCH(H1812,VpD!$1:$1,1)),VpD!$I$2)</f>
        <v>1979-1998</v>
      </c>
      <c r="Q1812" s="1">
        <f ca="1">INDEX(VpD!$C$3:$I$27,MATCH(F1812,VpD!$B$3:$B$27,0),MATCH(P1812,VpD!$C$2:$I$2,0))</f>
        <v>90</v>
      </c>
      <c r="R1812" s="16">
        <f t="shared" ca="1" si="373"/>
        <v>12.15</v>
      </c>
      <c r="S1812" s="14">
        <f t="shared" ca="1" si="374"/>
        <v>714060.91</v>
      </c>
      <c r="T1812" s="14">
        <f t="shared" ca="1" si="375"/>
        <v>6168750.8799999999</v>
      </c>
      <c r="U1812" s="14" t="str">
        <f t="shared" ca="1" si="376"/>
        <v>0A3F507E-1872-32B8-E044-0003BA298018</v>
      </c>
    </row>
    <row r="1813" spans="1:21" s="14" customFormat="1" x14ac:dyDescent="0.25">
      <c r="A1813" s="14">
        <f t="shared" si="364"/>
        <v>1813</v>
      </c>
      <c r="B1813" s="14" t="str">
        <f t="shared" ca="1" si="365"/>
        <v>A6AFCDCE-65FE-4910-A229-1BF2CD9A6AD0</v>
      </c>
      <c r="C1813" s="14" t="str">
        <f t="shared" ca="1" si="366"/>
        <v>Plantagevej</v>
      </c>
      <c r="D1813" s="14" t="str">
        <f t="shared" ca="1" si="367"/>
        <v>2</v>
      </c>
      <c r="E1813" s="14" t="str">
        <f t="shared" ca="1" si="368"/>
        <v>24l</v>
      </c>
      <c r="F1813" s="1">
        <f t="shared" ca="1" si="369"/>
        <v>120</v>
      </c>
      <c r="G1813" s="1">
        <f t="shared" ca="1" si="370"/>
        <v>134</v>
      </c>
      <c r="H1813" s="1">
        <f t="shared" ca="1" si="371"/>
        <v>1969</v>
      </c>
      <c r="I1813" s="1" t="str">
        <f ca="1">INDEX(Relationstabel!$C$3:$K$10,MATCH(INDIRECT($A$1&amp;"J"&amp;A1813),Relationstabel!$A$3:$A$10,0),MATCH(IFERROR(VALUE(INDIRECT($A$1&amp;"K"&amp;A1813)),0),Relationstabel!$C$1:$K$1,0))</f>
        <v>Naturgas</v>
      </c>
      <c r="J1813" s="1" t="str">
        <f ca="1">INDEX(Anvendelseskode!B:B,MATCH($F1813,Anvendelseskode!$A:$A,0))</f>
        <v>Fritliggende enfamilieshus (parcelhus)</v>
      </c>
      <c r="K1813" s="1" t="str">
        <f ca="1">INDEX(Anvendelseskode!C:C,MATCH($F1813,Anvendelseskode!$A:$A,0))</f>
        <v>Parcelhuse</v>
      </c>
      <c r="L1813" s="1" t="str">
        <f ca="1">INDEX(Anvendelseskode!D:D,MATCH($F1813,Anvendelseskode!$A:$A,0))</f>
        <v>Private husholdninger</v>
      </c>
      <c r="M1813" s="1" t="str">
        <f ca="1">IFERROR(INDEX(SBi!$2:$2,MATCH(H1813,SBi!$1:$1,1)),SBi!$K$2)</f>
        <v>1961-1972</v>
      </c>
      <c r="N1813" s="1">
        <f ca="1">INDEX(SBi!$C$3:$K$28,MATCH(F1813,SBi!$B$3:$B$28,0),MATCH(M1813,SBi!$C$2:$K$2,0))</f>
        <v>134.30000000000001</v>
      </c>
      <c r="O1813" s="16">
        <f t="shared" ca="1" si="372"/>
        <v>17.996200000000002</v>
      </c>
      <c r="P1813" s="16" t="str">
        <f ca="1">IFERROR(INDEX(VpD!$2:$2,MATCH(H1813,VpD!$1:$1,1)),VpD!$I$2)</f>
        <v>1961-1972</v>
      </c>
      <c r="Q1813" s="1">
        <f ca="1">INDEX(VpD!$C$3:$I$27,MATCH(F1813,VpD!$B$3:$B$27,0),MATCH(P1813,VpD!$C$2:$I$2,0))</f>
        <v>143</v>
      </c>
      <c r="R1813" s="16">
        <f t="shared" ca="1" si="373"/>
        <v>19.161999999999999</v>
      </c>
      <c r="S1813" s="14">
        <f t="shared" ca="1" si="374"/>
        <v>713903.73</v>
      </c>
      <c r="T1813" s="14">
        <f t="shared" ca="1" si="375"/>
        <v>6168802.8200000003</v>
      </c>
      <c r="U1813" s="14" t="str">
        <f t="shared" ca="1" si="376"/>
        <v>0A3F507E-1F72-32B8-E044-0003BA298018</v>
      </c>
    </row>
    <row r="1814" spans="1:21" s="14" customFormat="1" x14ac:dyDescent="0.25">
      <c r="A1814" s="14">
        <f t="shared" si="364"/>
        <v>1814</v>
      </c>
      <c r="B1814" s="14" t="str">
        <f t="shared" ca="1" si="365"/>
        <v>3F31D2CC-02D3-4D5C-B39D-60B5BFE3A298</v>
      </c>
      <c r="C1814" s="14" t="str">
        <f t="shared" ca="1" si="366"/>
        <v>Tranekærvej</v>
      </c>
      <c r="D1814" s="14" t="str">
        <f t="shared" ca="1" si="367"/>
        <v>5</v>
      </c>
      <c r="E1814" s="14" t="str">
        <f t="shared" ca="1" si="368"/>
        <v>4bh</v>
      </c>
      <c r="F1814" s="1">
        <f t="shared" ca="1" si="369"/>
        <v>120</v>
      </c>
      <c r="G1814" s="1">
        <f t="shared" ca="1" si="370"/>
        <v>141</v>
      </c>
      <c r="H1814" s="1">
        <f t="shared" ca="1" si="371"/>
        <v>2012</v>
      </c>
      <c r="I1814" s="1" t="str">
        <f ca="1">INDEX(Relationstabel!$C$3:$K$10,MATCH(INDIRECT($A$1&amp;"J"&amp;A1814),Relationstabel!$A$3:$A$10,0),MATCH(IFERROR(VALUE(INDIRECT($A$1&amp;"K"&amp;A1814)),0),Relationstabel!$C$1:$K$1,0))</f>
        <v>Naturgas</v>
      </c>
      <c r="J1814" s="1" t="str">
        <f ca="1">INDEX(Anvendelseskode!B:B,MATCH($F1814,Anvendelseskode!$A:$A,0))</f>
        <v>Fritliggende enfamilieshus (parcelhus)</v>
      </c>
      <c r="K1814" s="1" t="str">
        <f ca="1">INDEX(Anvendelseskode!C:C,MATCH($F1814,Anvendelseskode!$A:$A,0))</f>
        <v>Parcelhuse</v>
      </c>
      <c r="L1814" s="1" t="str">
        <f ca="1">INDEX(Anvendelseskode!D:D,MATCH($F1814,Anvendelseskode!$A:$A,0))</f>
        <v>Private husholdninger</v>
      </c>
      <c r="M1814" s="1" t="str">
        <f ca="1">IFERROR(INDEX(SBi!$2:$2,MATCH(H1814,SBi!$1:$1,1)),SBi!$K$2)</f>
        <v>Efter 2006</v>
      </c>
      <c r="N1814" s="1">
        <f ca="1">INDEX(SBi!$C$3:$K$28,MATCH(F1814,SBi!$B$3:$B$28,0),MATCH(M1814,SBi!$C$2:$K$2,0))</f>
        <v>67.3</v>
      </c>
      <c r="O1814" s="16">
        <f t="shared" ca="1" si="372"/>
        <v>9.4893000000000001</v>
      </c>
      <c r="P1814" s="16" t="str">
        <f ca="1">IFERROR(INDEX(VpD!$2:$2,MATCH(H1814,VpD!$1:$1,1)),VpD!$I$2)</f>
        <v>&gt;1998</v>
      </c>
      <c r="Q1814" s="1">
        <f ca="1">INDEX(VpD!$C$3:$I$27,MATCH(F1814,VpD!$B$3:$B$27,0),MATCH(P1814,VpD!$C$2:$I$2,0))</f>
        <v>72</v>
      </c>
      <c r="R1814" s="16">
        <f t="shared" ca="1" si="373"/>
        <v>10.151999999999999</v>
      </c>
      <c r="S1814" s="14">
        <f t="shared" ca="1" si="374"/>
        <v>713242.51</v>
      </c>
      <c r="T1814" s="14">
        <f t="shared" ca="1" si="375"/>
        <v>6168659.2400000002</v>
      </c>
      <c r="U1814" s="14" t="str">
        <f t="shared" ca="1" si="376"/>
        <v>0A3F507E-2372-32B8-E044-0003BA298018</v>
      </c>
    </row>
    <row r="1815" spans="1:21" s="14" customFormat="1" x14ac:dyDescent="0.25">
      <c r="A1815" s="14">
        <f t="shared" si="364"/>
        <v>1815</v>
      </c>
      <c r="B1815" s="14" t="str">
        <f t="shared" ca="1" si="365"/>
        <v>C081F563-3DB3-42DB-A1F4-18CA5BC69FB9</v>
      </c>
      <c r="C1815" s="14" t="str">
        <f t="shared" ca="1" si="366"/>
        <v>Plantagevej</v>
      </c>
      <c r="D1815" s="14" t="str">
        <f t="shared" ca="1" si="367"/>
        <v>8A</v>
      </c>
      <c r="E1815" s="14" t="str">
        <f t="shared" ca="1" si="368"/>
        <v>24q</v>
      </c>
      <c r="F1815" s="1">
        <f t="shared" ca="1" si="369"/>
        <v>120</v>
      </c>
      <c r="G1815" s="1">
        <f t="shared" ca="1" si="370"/>
        <v>103</v>
      </c>
      <c r="H1815" s="1">
        <f t="shared" ca="1" si="371"/>
        <v>1935</v>
      </c>
      <c r="I1815" s="1" t="str">
        <f ca="1">INDEX(Relationstabel!$C$3:$K$10,MATCH(INDIRECT($A$1&amp;"J"&amp;A1815),Relationstabel!$A$3:$A$10,0),MATCH(IFERROR(VALUE(INDIRECT($A$1&amp;"K"&amp;A1815)),0),Relationstabel!$C$1:$K$1,0))</f>
        <v>Naturgas</v>
      </c>
      <c r="J1815" s="1" t="str">
        <f ca="1">INDEX(Anvendelseskode!B:B,MATCH($F1815,Anvendelseskode!$A:$A,0))</f>
        <v>Fritliggende enfamilieshus (parcelhus)</v>
      </c>
      <c r="K1815" s="1" t="str">
        <f ca="1">INDEX(Anvendelseskode!C:C,MATCH($F1815,Anvendelseskode!$A:$A,0))</f>
        <v>Parcelhuse</v>
      </c>
      <c r="L1815" s="1" t="str">
        <f ca="1">INDEX(Anvendelseskode!D:D,MATCH($F1815,Anvendelseskode!$A:$A,0))</f>
        <v>Private husholdninger</v>
      </c>
      <c r="M1815" s="1" t="str">
        <f ca="1">IFERROR(INDEX(SBi!$2:$2,MATCH(H1815,SBi!$1:$1,1)),SBi!$K$2)</f>
        <v>1931-1950</v>
      </c>
      <c r="N1815" s="1">
        <f ca="1">INDEX(SBi!$C$3:$K$28,MATCH(F1815,SBi!$B$3:$B$28,0),MATCH(M1815,SBi!$C$2:$K$2,0))</f>
        <v>164.1</v>
      </c>
      <c r="O1815" s="16">
        <f t="shared" ca="1" si="372"/>
        <v>16.9023</v>
      </c>
      <c r="P1815" s="16" t="str">
        <f ca="1">IFERROR(INDEX(VpD!$2:$2,MATCH(H1815,VpD!$1:$1,1)),VpD!$I$2)</f>
        <v>1931-1950</v>
      </c>
      <c r="Q1815" s="1">
        <f ca="1">INDEX(VpD!$C$3:$I$27,MATCH(F1815,VpD!$B$3:$B$27,0),MATCH(P1815,VpD!$C$2:$I$2,0))</f>
        <v>217</v>
      </c>
      <c r="R1815" s="16">
        <f t="shared" ca="1" si="373"/>
        <v>22.350999999999999</v>
      </c>
      <c r="S1815" s="14">
        <f t="shared" ca="1" si="374"/>
        <v>713911.24</v>
      </c>
      <c r="T1815" s="14">
        <f t="shared" ca="1" si="375"/>
        <v>6168745.6399999997</v>
      </c>
      <c r="U1815" s="14" t="str">
        <f t="shared" ca="1" si="376"/>
        <v>0A3F507E-1F79-32B8-E044-0003BA298018</v>
      </c>
    </row>
    <row r="1816" spans="1:21" s="14" customFormat="1" x14ac:dyDescent="0.25">
      <c r="A1816" s="14">
        <f t="shared" si="364"/>
        <v>1816</v>
      </c>
      <c r="B1816" s="14" t="str">
        <f t="shared" ca="1" si="365"/>
        <v>749265C0-32A6-49B0-B23E-0EDA66AC8B33</v>
      </c>
      <c r="C1816" s="14" t="str">
        <f t="shared" ca="1" si="366"/>
        <v>Risingevej</v>
      </c>
      <c r="D1816" s="14" t="str">
        <f t="shared" ca="1" si="367"/>
        <v>55</v>
      </c>
      <c r="E1816" s="14" t="str">
        <f t="shared" ca="1" si="368"/>
        <v>16fu</v>
      </c>
      <c r="F1816" s="1">
        <f t="shared" ca="1" si="369"/>
        <v>120</v>
      </c>
      <c r="G1816" s="1">
        <f t="shared" ca="1" si="370"/>
        <v>177</v>
      </c>
      <c r="H1816" s="1">
        <f t="shared" ca="1" si="371"/>
        <v>1994</v>
      </c>
      <c r="I1816" s="1" t="str">
        <f ca="1">INDEX(Relationstabel!$C$3:$K$10,MATCH(INDIRECT($A$1&amp;"J"&amp;A1816),Relationstabel!$A$3:$A$10,0),MATCH(IFERROR(VALUE(INDIRECT($A$1&amp;"K"&amp;A1816)),0),Relationstabel!$C$1:$K$1,0))</f>
        <v>Naturgas</v>
      </c>
      <c r="J1816" s="1" t="str">
        <f ca="1">INDEX(Anvendelseskode!B:B,MATCH($F1816,Anvendelseskode!$A:$A,0))</f>
        <v>Fritliggende enfamilieshus (parcelhus)</v>
      </c>
      <c r="K1816" s="1" t="str">
        <f ca="1">INDEX(Anvendelseskode!C:C,MATCH($F1816,Anvendelseskode!$A:$A,0))</f>
        <v>Parcelhuse</v>
      </c>
      <c r="L1816" s="1" t="str">
        <f ca="1">INDEX(Anvendelseskode!D:D,MATCH($F1816,Anvendelseskode!$A:$A,0))</f>
        <v>Private husholdninger</v>
      </c>
      <c r="M1816" s="1" t="str">
        <f ca="1">IFERROR(INDEX(SBi!$2:$2,MATCH(H1816,SBi!$1:$1,1)),SBi!$K$2)</f>
        <v>1979-1998</v>
      </c>
      <c r="N1816" s="1">
        <f ca="1">INDEX(SBi!$C$3:$K$28,MATCH(F1816,SBi!$B$3:$B$28,0),MATCH(M1816,SBi!$C$2:$K$2,0))</f>
        <v>105.4</v>
      </c>
      <c r="O1816" s="16">
        <f t="shared" ca="1" si="372"/>
        <v>18.655799999999999</v>
      </c>
      <c r="P1816" s="16" t="str">
        <f ca="1">IFERROR(INDEX(VpD!$2:$2,MATCH(H1816,VpD!$1:$1,1)),VpD!$I$2)</f>
        <v>1979-1998</v>
      </c>
      <c r="Q1816" s="1">
        <f ca="1">INDEX(VpD!$C$3:$I$27,MATCH(F1816,VpD!$B$3:$B$27,0),MATCH(P1816,VpD!$C$2:$I$2,0))</f>
        <v>90</v>
      </c>
      <c r="R1816" s="16">
        <f t="shared" ca="1" si="373"/>
        <v>15.93</v>
      </c>
      <c r="S1816" s="14">
        <f t="shared" ca="1" si="374"/>
        <v>712506.41</v>
      </c>
      <c r="T1816" s="14">
        <f t="shared" ca="1" si="375"/>
        <v>6168932.1399999997</v>
      </c>
      <c r="U1816" s="14" t="str">
        <f t="shared" ca="1" si="376"/>
        <v>0A3F507E-2079-32B8-E044-0003BA298018</v>
      </c>
    </row>
    <row r="1817" spans="1:21" s="14" customFormat="1" x14ac:dyDescent="0.25">
      <c r="A1817" s="14">
        <f t="shared" si="364"/>
        <v>1817</v>
      </c>
      <c r="B1817" s="14" t="str">
        <f t="shared" ca="1" si="365"/>
        <v>CCCA3EE9-5780-4AD3-BB2F-D0E834BDB1BA</v>
      </c>
      <c r="C1817" s="14" t="str">
        <f t="shared" ca="1" si="366"/>
        <v>Havbovej</v>
      </c>
      <c r="D1817" s="14" t="str">
        <f t="shared" ca="1" si="367"/>
        <v>7</v>
      </c>
      <c r="E1817" s="14" t="str">
        <f t="shared" ca="1" si="368"/>
        <v>6ak</v>
      </c>
      <c r="F1817" s="1">
        <f t="shared" ca="1" si="369"/>
        <v>120</v>
      </c>
      <c r="G1817" s="1">
        <f t="shared" ca="1" si="370"/>
        <v>152</v>
      </c>
      <c r="H1817" s="1">
        <f t="shared" ca="1" si="371"/>
        <v>1980</v>
      </c>
      <c r="I1817" s="1" t="str">
        <f ca="1">INDEX(Relationstabel!$C$3:$K$10,MATCH(INDIRECT($A$1&amp;"J"&amp;A1817),Relationstabel!$A$3:$A$10,0),MATCH(IFERROR(VALUE(INDIRECT($A$1&amp;"K"&amp;A1817)),0),Relationstabel!$C$1:$K$1,0))</f>
        <v>Elvarme</v>
      </c>
      <c r="J1817" s="1" t="str">
        <f ca="1">INDEX(Anvendelseskode!B:B,MATCH($F1817,Anvendelseskode!$A:$A,0))</f>
        <v>Fritliggende enfamilieshus (parcelhus)</v>
      </c>
      <c r="K1817" s="1" t="str">
        <f ca="1">INDEX(Anvendelseskode!C:C,MATCH($F1817,Anvendelseskode!$A:$A,0))</f>
        <v>Parcelhuse</v>
      </c>
      <c r="L1817" s="1" t="str">
        <f ca="1">INDEX(Anvendelseskode!D:D,MATCH($F1817,Anvendelseskode!$A:$A,0))</f>
        <v>Private husholdninger</v>
      </c>
      <c r="M1817" s="1" t="str">
        <f ca="1">IFERROR(INDEX(SBi!$2:$2,MATCH(H1817,SBi!$1:$1,1)),SBi!$K$2)</f>
        <v>1979-1998</v>
      </c>
      <c r="N1817" s="1">
        <f ca="1">INDEX(SBi!$C$3:$K$28,MATCH(F1817,SBi!$B$3:$B$28,0),MATCH(M1817,SBi!$C$2:$K$2,0))</f>
        <v>105.4</v>
      </c>
      <c r="O1817" s="16">
        <f t="shared" ca="1" si="372"/>
        <v>16.020800000000001</v>
      </c>
      <c r="P1817" s="16" t="str">
        <f ca="1">IFERROR(INDEX(VpD!$2:$2,MATCH(H1817,VpD!$1:$1,1)),VpD!$I$2)</f>
        <v>1979-1998</v>
      </c>
      <c r="Q1817" s="1">
        <f ca="1">INDEX(VpD!$C$3:$I$27,MATCH(F1817,VpD!$B$3:$B$27,0),MATCH(P1817,VpD!$C$2:$I$2,0))</f>
        <v>90</v>
      </c>
      <c r="R1817" s="16">
        <f t="shared" ca="1" si="373"/>
        <v>13.68</v>
      </c>
      <c r="S1817" s="14">
        <f t="shared" ca="1" si="374"/>
        <v>713295.15</v>
      </c>
      <c r="T1817" s="14">
        <f t="shared" ca="1" si="375"/>
        <v>6168726.9400000004</v>
      </c>
      <c r="U1817" s="14" t="str">
        <f t="shared" ca="1" si="376"/>
        <v>0A3F507E-1857-32B8-E044-0003BA298018</v>
      </c>
    </row>
    <row r="1818" spans="1:21" s="14" customFormat="1" x14ac:dyDescent="0.25">
      <c r="A1818" s="14">
        <f t="shared" si="364"/>
        <v>1818</v>
      </c>
      <c r="B1818" s="14" t="str">
        <f t="shared" ca="1" si="365"/>
        <v>55901C9C-9134-41BB-817B-E446004D1654</v>
      </c>
      <c r="C1818" s="14" t="str">
        <f t="shared" ca="1" si="366"/>
        <v>Pilehavevænge</v>
      </c>
      <c r="D1818" s="14" t="str">
        <f t="shared" ca="1" si="367"/>
        <v>85</v>
      </c>
      <c r="E1818" s="14" t="str">
        <f t="shared" ca="1" si="368"/>
        <v>10cr</v>
      </c>
      <c r="F1818" s="1">
        <f t="shared" ca="1" si="369"/>
        <v>120</v>
      </c>
      <c r="G1818" s="1">
        <f t="shared" ca="1" si="370"/>
        <v>125</v>
      </c>
      <c r="H1818" s="1">
        <f t="shared" ca="1" si="371"/>
        <v>1982</v>
      </c>
      <c r="I1818" s="1" t="str">
        <f ca="1">INDEX(Relationstabel!$C$3:$K$10,MATCH(INDIRECT($A$1&amp;"J"&amp;A1818),Relationstabel!$A$3:$A$10,0),MATCH(IFERROR(VALUE(INDIRECT($A$1&amp;"K"&amp;A1818)),0),Relationstabel!$C$1:$K$1,0))</f>
        <v>Fjernvarme/ Blokvarme</v>
      </c>
      <c r="J1818" s="1" t="str">
        <f ca="1">INDEX(Anvendelseskode!B:B,MATCH($F1818,Anvendelseskode!$A:$A,0))</f>
        <v>Fritliggende enfamilieshus (parcelhus)</v>
      </c>
      <c r="K1818" s="1" t="str">
        <f ca="1">INDEX(Anvendelseskode!C:C,MATCH($F1818,Anvendelseskode!$A:$A,0))</f>
        <v>Parcelhuse</v>
      </c>
      <c r="L1818" s="1" t="str">
        <f ca="1">INDEX(Anvendelseskode!D:D,MATCH($F1818,Anvendelseskode!$A:$A,0))</f>
        <v>Private husholdninger</v>
      </c>
      <c r="M1818" s="1" t="str">
        <f ca="1">IFERROR(INDEX(SBi!$2:$2,MATCH(H1818,SBi!$1:$1,1)),SBi!$K$2)</f>
        <v>1979-1998</v>
      </c>
      <c r="N1818" s="1">
        <f ca="1">INDEX(SBi!$C$3:$K$28,MATCH(F1818,SBi!$B$3:$B$28,0),MATCH(M1818,SBi!$C$2:$K$2,0))</f>
        <v>105.4</v>
      </c>
      <c r="O1818" s="16">
        <f t="shared" ca="1" si="372"/>
        <v>13.175000000000001</v>
      </c>
      <c r="P1818" s="16" t="str">
        <f ca="1">IFERROR(INDEX(VpD!$2:$2,MATCH(H1818,VpD!$1:$1,1)),VpD!$I$2)</f>
        <v>1979-1998</v>
      </c>
      <c r="Q1818" s="1">
        <f ca="1">INDEX(VpD!$C$3:$I$27,MATCH(F1818,VpD!$B$3:$B$27,0),MATCH(P1818,VpD!$C$2:$I$2,0))</f>
        <v>90</v>
      </c>
      <c r="R1818" s="16">
        <f t="shared" ca="1" si="373"/>
        <v>11.25</v>
      </c>
      <c r="S1818" s="14">
        <f t="shared" ca="1" si="374"/>
        <v>711191.56</v>
      </c>
      <c r="T1818" s="14">
        <f t="shared" ca="1" si="375"/>
        <v>6172049.9800000004</v>
      </c>
      <c r="U1818" s="14" t="str">
        <f t="shared" ca="1" si="376"/>
        <v>0A3F507E-1F57-32B8-E044-0003BA298018</v>
      </c>
    </row>
    <row r="1819" spans="1:21" s="14" customFormat="1" x14ac:dyDescent="0.25">
      <c r="A1819" s="14">
        <f t="shared" si="364"/>
        <v>1819</v>
      </c>
      <c r="B1819" s="14" t="str">
        <f t="shared" ca="1" si="365"/>
        <v>D83E3E87-F9ED-4EC8-8C5B-5CD49DD673CC</v>
      </c>
      <c r="C1819" s="14" t="str">
        <f t="shared" ca="1" si="366"/>
        <v>Holmegårdsvej</v>
      </c>
      <c r="D1819" s="14" t="str">
        <f t="shared" ca="1" si="367"/>
        <v>4</v>
      </c>
      <c r="E1819" s="14" t="str">
        <f t="shared" ca="1" si="368"/>
        <v>24gv</v>
      </c>
      <c r="F1819" s="1">
        <f t="shared" ca="1" si="369"/>
        <v>120</v>
      </c>
      <c r="G1819" s="1">
        <f t="shared" ca="1" si="370"/>
        <v>120</v>
      </c>
      <c r="H1819" s="1">
        <f t="shared" ca="1" si="371"/>
        <v>1964</v>
      </c>
      <c r="I1819" s="1" t="str">
        <f ca="1">INDEX(Relationstabel!$C$3:$K$10,MATCH(INDIRECT($A$1&amp;"J"&amp;A1819),Relationstabel!$A$3:$A$10,0),MATCH(IFERROR(VALUE(INDIRECT($A$1&amp;"K"&amp;A1819)),0),Relationstabel!$C$1:$K$1,0))</f>
        <v>Naturgas</v>
      </c>
      <c r="J1819" s="1" t="str">
        <f ca="1">INDEX(Anvendelseskode!B:B,MATCH($F1819,Anvendelseskode!$A:$A,0))</f>
        <v>Fritliggende enfamilieshus (parcelhus)</v>
      </c>
      <c r="K1819" s="1" t="str">
        <f ca="1">INDEX(Anvendelseskode!C:C,MATCH($F1819,Anvendelseskode!$A:$A,0))</f>
        <v>Parcelhuse</v>
      </c>
      <c r="L1819" s="1" t="str">
        <f ca="1">INDEX(Anvendelseskode!D:D,MATCH($F1819,Anvendelseskode!$A:$A,0))</f>
        <v>Private husholdninger</v>
      </c>
      <c r="M1819" s="1" t="str">
        <f ca="1">IFERROR(INDEX(SBi!$2:$2,MATCH(H1819,SBi!$1:$1,1)),SBi!$K$2)</f>
        <v>1961-1972</v>
      </c>
      <c r="N1819" s="1">
        <f ca="1">INDEX(SBi!$C$3:$K$28,MATCH(F1819,SBi!$B$3:$B$28,0),MATCH(M1819,SBi!$C$2:$K$2,0))</f>
        <v>134.30000000000001</v>
      </c>
      <c r="O1819" s="16">
        <f t="shared" ca="1" si="372"/>
        <v>16.116000000000003</v>
      </c>
      <c r="P1819" s="16" t="str">
        <f ca="1">IFERROR(INDEX(VpD!$2:$2,MATCH(H1819,VpD!$1:$1,1)),VpD!$I$2)</f>
        <v>1961-1972</v>
      </c>
      <c r="Q1819" s="1">
        <f ca="1">INDEX(VpD!$C$3:$I$27,MATCH(F1819,VpD!$B$3:$B$27,0),MATCH(P1819,VpD!$C$2:$I$2,0))</f>
        <v>143</v>
      </c>
      <c r="R1819" s="16">
        <f t="shared" ca="1" si="373"/>
        <v>17.16</v>
      </c>
      <c r="S1819" s="14">
        <f t="shared" ca="1" si="374"/>
        <v>714053.27</v>
      </c>
      <c r="T1819" s="14">
        <f t="shared" ca="1" si="375"/>
        <v>6168779.3099999996</v>
      </c>
      <c r="U1819" s="14" t="str">
        <f t="shared" ca="1" si="376"/>
        <v>0A3F507E-1870-32B8-E044-0003BA298018</v>
      </c>
    </row>
    <row r="1820" spans="1:21" s="14" customFormat="1" x14ac:dyDescent="0.25">
      <c r="A1820" s="14">
        <f t="shared" si="364"/>
        <v>1820</v>
      </c>
      <c r="B1820" s="14" t="str">
        <f t="shared" ca="1" si="365"/>
        <v>0AD02655-1BC1-4E64-9BF7-725D5793FB6A</v>
      </c>
      <c r="C1820" s="14" t="str">
        <f t="shared" ca="1" si="366"/>
        <v>Risingevej</v>
      </c>
      <c r="D1820" s="14" t="str">
        <f t="shared" ca="1" si="367"/>
        <v>45</v>
      </c>
      <c r="E1820" s="14" t="str">
        <f t="shared" ca="1" si="368"/>
        <v>16fi</v>
      </c>
      <c r="F1820" s="1">
        <f t="shared" ca="1" si="369"/>
        <v>120</v>
      </c>
      <c r="G1820" s="1">
        <f t="shared" ca="1" si="370"/>
        <v>150</v>
      </c>
      <c r="H1820" s="1">
        <f t="shared" ca="1" si="371"/>
        <v>1981</v>
      </c>
      <c r="I1820" s="1" t="str">
        <f ca="1">INDEX(Relationstabel!$C$3:$K$10,MATCH(INDIRECT($A$1&amp;"J"&amp;A1820),Relationstabel!$A$3:$A$10,0),MATCH(IFERROR(VALUE(INDIRECT($A$1&amp;"K"&amp;A1820)),0),Relationstabel!$C$1:$K$1,0))</f>
        <v>Naturgas</v>
      </c>
      <c r="J1820" s="1" t="str">
        <f ca="1">INDEX(Anvendelseskode!B:B,MATCH($F1820,Anvendelseskode!$A:$A,0))</f>
        <v>Fritliggende enfamilieshus (parcelhus)</v>
      </c>
      <c r="K1820" s="1" t="str">
        <f ca="1">INDEX(Anvendelseskode!C:C,MATCH($F1820,Anvendelseskode!$A:$A,0))</f>
        <v>Parcelhuse</v>
      </c>
      <c r="L1820" s="1" t="str">
        <f ca="1">INDEX(Anvendelseskode!D:D,MATCH($F1820,Anvendelseskode!$A:$A,0))</f>
        <v>Private husholdninger</v>
      </c>
      <c r="M1820" s="1" t="str">
        <f ca="1">IFERROR(INDEX(SBi!$2:$2,MATCH(H1820,SBi!$1:$1,1)),SBi!$K$2)</f>
        <v>1979-1998</v>
      </c>
      <c r="N1820" s="1">
        <f ca="1">INDEX(SBi!$C$3:$K$28,MATCH(F1820,SBi!$B$3:$B$28,0),MATCH(M1820,SBi!$C$2:$K$2,0))</f>
        <v>105.4</v>
      </c>
      <c r="O1820" s="16">
        <f t="shared" ca="1" si="372"/>
        <v>15.81</v>
      </c>
      <c r="P1820" s="16" t="str">
        <f ca="1">IFERROR(INDEX(VpD!$2:$2,MATCH(H1820,VpD!$1:$1,1)),VpD!$I$2)</f>
        <v>1979-1998</v>
      </c>
      <c r="Q1820" s="1">
        <f ca="1">INDEX(VpD!$C$3:$I$27,MATCH(F1820,VpD!$B$3:$B$27,0),MATCH(P1820,VpD!$C$2:$I$2,0))</f>
        <v>90</v>
      </c>
      <c r="R1820" s="16">
        <f t="shared" ca="1" si="373"/>
        <v>13.5</v>
      </c>
      <c r="S1820" s="14">
        <f t="shared" ca="1" si="374"/>
        <v>712505.23</v>
      </c>
      <c r="T1820" s="14">
        <f t="shared" ca="1" si="375"/>
        <v>6168872.6299999999</v>
      </c>
      <c r="U1820" s="14" t="str">
        <f t="shared" ca="1" si="376"/>
        <v>0A3F507E-2074-32B8-E044-0003BA298018</v>
      </c>
    </row>
    <row r="1821" spans="1:21" s="14" customFormat="1" x14ac:dyDescent="0.25">
      <c r="A1821" s="14">
        <f t="shared" si="364"/>
        <v>1821</v>
      </c>
      <c r="B1821" s="14" t="str">
        <f t="shared" ca="1" si="365"/>
        <v>EB4A690E-4E77-4CFA-AA7A-E79C542EF8D8</v>
      </c>
      <c r="C1821" s="14" t="str">
        <f t="shared" ca="1" si="366"/>
        <v>Havbovej</v>
      </c>
      <c r="D1821" s="14" t="str">
        <f t="shared" ca="1" si="367"/>
        <v>8</v>
      </c>
      <c r="E1821" s="14" t="str">
        <f t="shared" ca="1" si="368"/>
        <v>6av</v>
      </c>
      <c r="F1821" s="1">
        <f t="shared" ca="1" si="369"/>
        <v>120</v>
      </c>
      <c r="G1821" s="1">
        <f t="shared" ca="1" si="370"/>
        <v>116</v>
      </c>
      <c r="H1821" s="1">
        <f t="shared" ca="1" si="371"/>
        <v>1985</v>
      </c>
      <c r="I1821" s="1" t="str">
        <f ca="1">INDEX(Relationstabel!$C$3:$K$10,MATCH(INDIRECT($A$1&amp;"J"&amp;A1821),Relationstabel!$A$3:$A$10,0),MATCH(IFERROR(VALUE(INDIRECT($A$1&amp;"K"&amp;A1821)),0),Relationstabel!$C$1:$K$1,0))</f>
        <v>Elvarme</v>
      </c>
      <c r="J1821" s="1" t="str">
        <f ca="1">INDEX(Anvendelseskode!B:B,MATCH($F1821,Anvendelseskode!$A:$A,0))</f>
        <v>Fritliggende enfamilieshus (parcelhus)</v>
      </c>
      <c r="K1821" s="1" t="str">
        <f ca="1">INDEX(Anvendelseskode!C:C,MATCH($F1821,Anvendelseskode!$A:$A,0))</f>
        <v>Parcelhuse</v>
      </c>
      <c r="L1821" s="1" t="str">
        <f ca="1">INDEX(Anvendelseskode!D:D,MATCH($F1821,Anvendelseskode!$A:$A,0))</f>
        <v>Private husholdninger</v>
      </c>
      <c r="M1821" s="1" t="str">
        <f ca="1">IFERROR(INDEX(SBi!$2:$2,MATCH(H1821,SBi!$1:$1,1)),SBi!$K$2)</f>
        <v>1979-1998</v>
      </c>
      <c r="N1821" s="1">
        <f ca="1">INDEX(SBi!$C$3:$K$28,MATCH(F1821,SBi!$B$3:$B$28,0),MATCH(M1821,SBi!$C$2:$K$2,0))</f>
        <v>105.4</v>
      </c>
      <c r="O1821" s="16">
        <f t="shared" ca="1" si="372"/>
        <v>12.226400000000002</v>
      </c>
      <c r="P1821" s="16" t="str">
        <f ca="1">IFERROR(INDEX(VpD!$2:$2,MATCH(H1821,VpD!$1:$1,1)),VpD!$I$2)</f>
        <v>1979-1998</v>
      </c>
      <c r="Q1821" s="1">
        <f ca="1">INDEX(VpD!$C$3:$I$27,MATCH(F1821,VpD!$B$3:$B$27,0),MATCH(P1821,VpD!$C$2:$I$2,0))</f>
        <v>90</v>
      </c>
      <c r="R1821" s="16">
        <f t="shared" ca="1" si="373"/>
        <v>10.44</v>
      </c>
      <c r="S1821" s="14">
        <f t="shared" ca="1" si="374"/>
        <v>713271.07</v>
      </c>
      <c r="T1821" s="14">
        <f t="shared" ca="1" si="375"/>
        <v>6168694.6699999999</v>
      </c>
      <c r="U1821" s="14" t="str">
        <f t="shared" ca="1" si="376"/>
        <v>0A3F507E-1858-32B8-E044-0003BA298018</v>
      </c>
    </row>
    <row r="1822" spans="1:21" s="14" customFormat="1" x14ac:dyDescent="0.25">
      <c r="A1822" s="14">
        <f t="shared" si="364"/>
        <v>1822</v>
      </c>
      <c r="B1822" s="14" t="str">
        <f t="shared" ca="1" si="365"/>
        <v>5AC6F99F-AE06-4F69-812D-BC85B686D9A2</v>
      </c>
      <c r="C1822" s="14" t="str">
        <f t="shared" ca="1" si="366"/>
        <v>Pilehavevænge</v>
      </c>
      <c r="D1822" s="14" t="str">
        <f t="shared" ca="1" si="367"/>
        <v>86</v>
      </c>
      <c r="E1822" s="14" t="str">
        <f t="shared" ca="1" si="368"/>
        <v>10ch</v>
      </c>
      <c r="F1822" s="1">
        <f t="shared" ca="1" si="369"/>
        <v>120</v>
      </c>
      <c r="G1822" s="1">
        <f t="shared" ca="1" si="370"/>
        <v>122</v>
      </c>
      <c r="H1822" s="1">
        <f t="shared" ca="1" si="371"/>
        <v>1983</v>
      </c>
      <c r="I1822" s="1" t="str">
        <f ca="1">INDEX(Relationstabel!$C$3:$K$10,MATCH(INDIRECT($A$1&amp;"J"&amp;A1822),Relationstabel!$A$3:$A$10,0),MATCH(IFERROR(VALUE(INDIRECT($A$1&amp;"K"&amp;A1822)),0),Relationstabel!$C$1:$K$1,0))</f>
        <v>Fjernvarme/ Blokvarme</v>
      </c>
      <c r="J1822" s="1" t="str">
        <f ca="1">INDEX(Anvendelseskode!B:B,MATCH($F1822,Anvendelseskode!$A:$A,0))</f>
        <v>Fritliggende enfamilieshus (parcelhus)</v>
      </c>
      <c r="K1822" s="1" t="str">
        <f ca="1">INDEX(Anvendelseskode!C:C,MATCH($F1822,Anvendelseskode!$A:$A,0))</f>
        <v>Parcelhuse</v>
      </c>
      <c r="L1822" s="1" t="str">
        <f ca="1">INDEX(Anvendelseskode!D:D,MATCH($F1822,Anvendelseskode!$A:$A,0))</f>
        <v>Private husholdninger</v>
      </c>
      <c r="M1822" s="1" t="str">
        <f ca="1">IFERROR(INDEX(SBi!$2:$2,MATCH(H1822,SBi!$1:$1,1)),SBi!$K$2)</f>
        <v>1979-1998</v>
      </c>
      <c r="N1822" s="1">
        <f ca="1">INDEX(SBi!$C$3:$K$28,MATCH(F1822,SBi!$B$3:$B$28,0),MATCH(M1822,SBi!$C$2:$K$2,0))</f>
        <v>105.4</v>
      </c>
      <c r="O1822" s="16">
        <f t="shared" ca="1" si="372"/>
        <v>12.8588</v>
      </c>
      <c r="P1822" s="16" t="str">
        <f ca="1">IFERROR(INDEX(VpD!$2:$2,MATCH(H1822,VpD!$1:$1,1)),VpD!$I$2)</f>
        <v>1979-1998</v>
      </c>
      <c r="Q1822" s="1">
        <f ca="1">INDEX(VpD!$C$3:$I$27,MATCH(F1822,VpD!$B$3:$B$27,0),MATCH(P1822,VpD!$C$2:$I$2,0))</f>
        <v>90</v>
      </c>
      <c r="R1822" s="16">
        <f t="shared" ca="1" si="373"/>
        <v>10.98</v>
      </c>
      <c r="S1822" s="14">
        <f t="shared" ca="1" si="374"/>
        <v>711278.9</v>
      </c>
      <c r="T1822" s="14">
        <f t="shared" ca="1" si="375"/>
        <v>6171769.0300000003</v>
      </c>
      <c r="U1822" s="14" t="str">
        <f t="shared" ca="1" si="376"/>
        <v>0A3F507E-1F58-32B8-E044-0003BA298018</v>
      </c>
    </row>
    <row r="1823" spans="1:21" s="14" customFormat="1" x14ac:dyDescent="0.25">
      <c r="A1823" s="14">
        <f t="shared" si="364"/>
        <v>1823</v>
      </c>
      <c r="B1823" s="14" t="str">
        <f t="shared" ca="1" si="365"/>
        <v>2D1B5B02-2816-4983-8BAD-B95C5E6C8E3B</v>
      </c>
      <c r="C1823" s="14" t="str">
        <f t="shared" ca="1" si="366"/>
        <v>Kløverbo</v>
      </c>
      <c r="D1823" s="14" t="str">
        <f t="shared" ca="1" si="367"/>
        <v>15</v>
      </c>
      <c r="E1823" s="14" t="str">
        <f t="shared" ca="1" si="368"/>
        <v>6yi</v>
      </c>
      <c r="F1823" s="1">
        <f t="shared" ca="1" si="369"/>
        <v>130</v>
      </c>
      <c r="G1823" s="1">
        <f t="shared" ca="1" si="370"/>
        <v>109</v>
      </c>
      <c r="H1823" s="1">
        <f t="shared" ca="1" si="371"/>
        <v>1978</v>
      </c>
      <c r="I1823" s="1" t="str">
        <f ca="1">INDEX(Relationstabel!$C$3:$K$10,MATCH(INDIRECT($A$1&amp;"J"&amp;A1823),Relationstabel!$A$3:$A$10,0),MATCH(IFERROR(VALUE(INDIRECT($A$1&amp;"K"&amp;A1823)),0),Relationstabel!$C$1:$K$1,0))</f>
        <v>Fjernvarme/ Blokvarme</v>
      </c>
      <c r="J1823" s="1" t="str">
        <f ca="1">INDEX(Anvendelseskode!B:B,MATCH($F1823,Anvendelseskode!$A:$A,0))</f>
        <v>Række-, kæde-, dobbelthus (lodret adskillelse mellem enhederne)</v>
      </c>
      <c r="K1823" s="1" t="str">
        <f ca="1">INDEX(Anvendelseskode!C:C,MATCH($F1823,Anvendelseskode!$A:$A,0))</f>
        <v>Række-, kæde og dobbelthuse</v>
      </c>
      <c r="L1823" s="1" t="str">
        <f ca="1">INDEX(Anvendelseskode!D:D,MATCH($F1823,Anvendelseskode!$A:$A,0))</f>
        <v>Private husholdninger</v>
      </c>
      <c r="M1823" s="1" t="str">
        <f ca="1">IFERROR(INDEX(SBi!$2:$2,MATCH(H1823,SBi!$1:$1,1)),SBi!$K$2)</f>
        <v>1973-1978</v>
      </c>
      <c r="N1823" s="1">
        <f ca="1">INDEX(SBi!$C$3:$K$28,MATCH(F1823,SBi!$B$3:$B$28,0),MATCH(M1823,SBi!$C$2:$K$2,0))</f>
        <v>112.6</v>
      </c>
      <c r="O1823" s="16">
        <f t="shared" ca="1" si="372"/>
        <v>12.273399999999999</v>
      </c>
      <c r="P1823" s="16" t="str">
        <f ca="1">IFERROR(INDEX(VpD!$2:$2,MATCH(H1823,VpD!$1:$1,1)),VpD!$I$2)</f>
        <v>1973-1978</v>
      </c>
      <c r="Q1823" s="1">
        <f ca="1">INDEX(VpD!$C$3:$I$27,MATCH(F1823,VpD!$B$3:$B$27,0),MATCH(P1823,VpD!$C$2:$I$2,0))</f>
        <v>98</v>
      </c>
      <c r="R1823" s="16">
        <f t="shared" ca="1" si="373"/>
        <v>10.682</v>
      </c>
      <c r="S1823" s="14">
        <f t="shared" ca="1" si="374"/>
        <v>713477.72</v>
      </c>
      <c r="T1823" s="14">
        <f t="shared" ca="1" si="375"/>
        <v>6169740.75</v>
      </c>
      <c r="U1823" s="14" t="str">
        <f t="shared" ca="1" si="376"/>
        <v>0A3F507E-1B5F-32B8-E044-0003BA298018</v>
      </c>
    </row>
    <row r="1824" spans="1:21" s="14" customFormat="1" x14ac:dyDescent="0.25">
      <c r="A1824" s="14">
        <f t="shared" si="364"/>
        <v>1824</v>
      </c>
      <c r="B1824" s="14" t="str">
        <f t="shared" ca="1" si="365"/>
        <v>84091900-619F-406A-80B7-9A64DE79CFDB</v>
      </c>
      <c r="C1824" s="14" t="str">
        <f t="shared" ca="1" si="366"/>
        <v>Møllestensvej</v>
      </c>
      <c r="D1824" s="14" t="str">
        <f t="shared" ca="1" si="367"/>
        <v>16</v>
      </c>
      <c r="E1824" s="14" t="str">
        <f t="shared" ca="1" si="368"/>
        <v>7fa</v>
      </c>
      <c r="F1824" s="1">
        <f t="shared" ca="1" si="369"/>
        <v>120</v>
      </c>
      <c r="G1824" s="1">
        <f t="shared" ca="1" si="370"/>
        <v>139</v>
      </c>
      <c r="H1824" s="1">
        <f t="shared" ca="1" si="371"/>
        <v>1989</v>
      </c>
      <c r="I1824" s="1" t="str">
        <f ca="1">INDEX(Relationstabel!$C$3:$K$10,MATCH(INDIRECT($A$1&amp;"J"&amp;A1824),Relationstabel!$A$3:$A$10,0),MATCH(IFERROR(VALUE(INDIRECT($A$1&amp;"K"&amp;A1824)),0),Relationstabel!$C$1:$K$1,0))</f>
        <v>Naturgas</v>
      </c>
      <c r="J1824" s="1" t="str">
        <f ca="1">INDEX(Anvendelseskode!B:B,MATCH($F1824,Anvendelseskode!$A:$A,0))</f>
        <v>Fritliggende enfamilieshus (parcelhus)</v>
      </c>
      <c r="K1824" s="1" t="str">
        <f ca="1">INDEX(Anvendelseskode!C:C,MATCH($F1824,Anvendelseskode!$A:$A,0))</f>
        <v>Parcelhuse</v>
      </c>
      <c r="L1824" s="1" t="str">
        <f ca="1">INDEX(Anvendelseskode!D:D,MATCH($F1824,Anvendelseskode!$A:$A,0))</f>
        <v>Private husholdninger</v>
      </c>
      <c r="M1824" s="1" t="str">
        <f ca="1">IFERROR(INDEX(SBi!$2:$2,MATCH(H1824,SBi!$1:$1,1)),SBi!$K$2)</f>
        <v>1979-1998</v>
      </c>
      <c r="N1824" s="1">
        <f ca="1">INDEX(SBi!$C$3:$K$28,MATCH(F1824,SBi!$B$3:$B$28,0),MATCH(M1824,SBi!$C$2:$K$2,0))</f>
        <v>105.4</v>
      </c>
      <c r="O1824" s="16">
        <f t="shared" ca="1" si="372"/>
        <v>14.650600000000001</v>
      </c>
      <c r="P1824" s="16" t="str">
        <f ca="1">IFERROR(INDEX(VpD!$2:$2,MATCH(H1824,VpD!$1:$1,1)),VpD!$I$2)</f>
        <v>1979-1998</v>
      </c>
      <c r="Q1824" s="1">
        <f ca="1">INDEX(VpD!$C$3:$I$27,MATCH(F1824,VpD!$B$3:$B$27,0),MATCH(P1824,VpD!$C$2:$I$2,0))</f>
        <v>90</v>
      </c>
      <c r="R1824" s="16">
        <f t="shared" ca="1" si="373"/>
        <v>12.51</v>
      </c>
      <c r="S1824" s="14">
        <f t="shared" ca="1" si="374"/>
        <v>711883.89</v>
      </c>
      <c r="T1824" s="14">
        <f t="shared" ca="1" si="375"/>
        <v>6170487.7599999998</v>
      </c>
      <c r="U1824" s="14" t="str">
        <f t="shared" ca="1" si="376"/>
        <v>0A3F507E-1D5F-32B8-E044-0003BA298018</v>
      </c>
    </row>
    <row r="1825" spans="1:21" s="14" customFormat="1" x14ac:dyDescent="0.25">
      <c r="A1825" s="14">
        <f t="shared" si="364"/>
        <v>1825</v>
      </c>
      <c r="B1825" s="14" t="str">
        <f t="shared" ca="1" si="365"/>
        <v>6AE7D2DF-5968-4260-B9FB-A17BBB3EF37D</v>
      </c>
      <c r="C1825" s="14" t="str">
        <f t="shared" ca="1" si="366"/>
        <v>Nørrebred</v>
      </c>
      <c r="D1825" s="14" t="str">
        <f t="shared" ca="1" si="367"/>
        <v>53</v>
      </c>
      <c r="E1825" s="14" t="str">
        <f t="shared" ca="1" si="368"/>
        <v>13fh</v>
      </c>
      <c r="F1825" s="1">
        <f t="shared" ca="1" si="369"/>
        <v>120</v>
      </c>
      <c r="G1825" s="1">
        <f t="shared" ca="1" si="370"/>
        <v>143</v>
      </c>
      <c r="H1825" s="1">
        <f t="shared" ca="1" si="371"/>
        <v>1972</v>
      </c>
      <c r="I1825" s="1" t="str">
        <f ca="1">INDEX(Relationstabel!$C$3:$K$10,MATCH(INDIRECT($A$1&amp;"J"&amp;A1825),Relationstabel!$A$3:$A$10,0),MATCH(IFERROR(VALUE(INDIRECT($A$1&amp;"K"&amp;A1825)),0),Relationstabel!$C$1:$K$1,0))</f>
        <v>Naturgas</v>
      </c>
      <c r="J1825" s="1" t="str">
        <f ca="1">INDEX(Anvendelseskode!B:B,MATCH($F1825,Anvendelseskode!$A:$A,0))</f>
        <v>Fritliggende enfamilieshus (parcelhus)</v>
      </c>
      <c r="K1825" s="1" t="str">
        <f ca="1">INDEX(Anvendelseskode!C:C,MATCH($F1825,Anvendelseskode!$A:$A,0))</f>
        <v>Parcelhuse</v>
      </c>
      <c r="L1825" s="1" t="str">
        <f ca="1">INDEX(Anvendelseskode!D:D,MATCH($F1825,Anvendelseskode!$A:$A,0))</f>
        <v>Private husholdninger</v>
      </c>
      <c r="M1825" s="1" t="str">
        <f ca="1">IFERROR(INDEX(SBi!$2:$2,MATCH(H1825,SBi!$1:$1,1)),SBi!$K$2)</f>
        <v>1961-1972</v>
      </c>
      <c r="N1825" s="1">
        <f ca="1">INDEX(SBi!$C$3:$K$28,MATCH(F1825,SBi!$B$3:$B$28,0),MATCH(M1825,SBi!$C$2:$K$2,0))</f>
        <v>134.30000000000001</v>
      </c>
      <c r="O1825" s="16">
        <f t="shared" ca="1" si="372"/>
        <v>19.204900000000002</v>
      </c>
      <c r="P1825" s="16" t="str">
        <f ca="1">IFERROR(INDEX(VpD!$2:$2,MATCH(H1825,VpD!$1:$1,1)),VpD!$I$2)</f>
        <v>1961-1972</v>
      </c>
      <c r="Q1825" s="1">
        <f ca="1">INDEX(VpD!$C$3:$I$27,MATCH(F1825,VpD!$B$3:$B$27,0),MATCH(P1825,VpD!$C$2:$I$2,0))</f>
        <v>143</v>
      </c>
      <c r="R1825" s="16">
        <f t="shared" ca="1" si="373"/>
        <v>20.449000000000002</v>
      </c>
      <c r="S1825" s="14">
        <f t="shared" ca="1" si="374"/>
        <v>711608.59</v>
      </c>
      <c r="T1825" s="14">
        <f t="shared" ca="1" si="375"/>
        <v>6171850.21</v>
      </c>
      <c r="U1825" s="14" t="str">
        <f t="shared" ca="1" si="376"/>
        <v>0A3F507E-1E5F-32B8-E044-0003BA298018</v>
      </c>
    </row>
    <row r="1826" spans="1:21" s="14" customFormat="1" x14ac:dyDescent="0.25">
      <c r="A1826" s="14">
        <f t="shared" si="364"/>
        <v>1826</v>
      </c>
      <c r="B1826" s="14" t="str">
        <f t="shared" ca="1" si="365"/>
        <v>8BDC8CD6-CDCB-4B0E-8A4E-093F05A88C95</v>
      </c>
      <c r="C1826" s="14" t="str">
        <f t="shared" ca="1" si="366"/>
        <v>Havbovej</v>
      </c>
      <c r="D1826" s="14" t="str">
        <f t="shared" ca="1" si="367"/>
        <v>24</v>
      </c>
      <c r="E1826" s="14" t="str">
        <f t="shared" ca="1" si="368"/>
        <v>6ag</v>
      </c>
      <c r="F1826" s="1">
        <f t="shared" ca="1" si="369"/>
        <v>120</v>
      </c>
      <c r="G1826" s="1">
        <f t="shared" ca="1" si="370"/>
        <v>137</v>
      </c>
      <c r="H1826" s="1">
        <f t="shared" ca="1" si="371"/>
        <v>1989</v>
      </c>
      <c r="I1826" s="1" t="str">
        <f ca="1">INDEX(Relationstabel!$C$3:$K$10,MATCH(INDIRECT($A$1&amp;"J"&amp;A1826),Relationstabel!$A$3:$A$10,0),MATCH(IFERROR(VALUE(INDIRECT($A$1&amp;"K"&amp;A1826)),0),Relationstabel!$C$1:$K$1,0))</f>
        <v>Olie</v>
      </c>
      <c r="J1826" s="1" t="str">
        <f ca="1">INDEX(Anvendelseskode!B:B,MATCH($F1826,Anvendelseskode!$A:$A,0))</f>
        <v>Fritliggende enfamilieshus (parcelhus)</v>
      </c>
      <c r="K1826" s="1" t="str">
        <f ca="1">INDEX(Anvendelseskode!C:C,MATCH($F1826,Anvendelseskode!$A:$A,0))</f>
        <v>Parcelhuse</v>
      </c>
      <c r="L1826" s="1" t="str">
        <f ca="1">INDEX(Anvendelseskode!D:D,MATCH($F1826,Anvendelseskode!$A:$A,0))</f>
        <v>Private husholdninger</v>
      </c>
      <c r="M1826" s="1" t="str">
        <f ca="1">IFERROR(INDEX(SBi!$2:$2,MATCH(H1826,SBi!$1:$1,1)),SBi!$K$2)</f>
        <v>1979-1998</v>
      </c>
      <c r="N1826" s="1">
        <f ca="1">INDEX(SBi!$C$3:$K$28,MATCH(F1826,SBi!$B$3:$B$28,0),MATCH(M1826,SBi!$C$2:$K$2,0))</f>
        <v>105.4</v>
      </c>
      <c r="O1826" s="16">
        <f t="shared" ca="1" si="372"/>
        <v>14.439800000000002</v>
      </c>
      <c r="P1826" s="16" t="str">
        <f ca="1">IFERROR(INDEX(VpD!$2:$2,MATCH(H1826,VpD!$1:$1,1)),VpD!$I$2)</f>
        <v>1979-1998</v>
      </c>
      <c r="Q1826" s="1">
        <f ca="1">INDEX(VpD!$C$3:$I$27,MATCH(F1826,VpD!$B$3:$B$27,0),MATCH(P1826,VpD!$C$2:$I$2,0))</f>
        <v>90</v>
      </c>
      <c r="R1826" s="16">
        <f t="shared" ca="1" si="373"/>
        <v>12.33</v>
      </c>
      <c r="S1826" s="14">
        <f t="shared" ca="1" si="374"/>
        <v>713312.05</v>
      </c>
      <c r="T1826" s="14">
        <f t="shared" ca="1" si="375"/>
        <v>6168537.8899999997</v>
      </c>
      <c r="U1826" s="14" t="str">
        <f t="shared" ca="1" si="376"/>
        <v>0A3F507E-1867-32B8-E044-0003BA298018</v>
      </c>
    </row>
    <row r="1827" spans="1:21" s="14" customFormat="1" x14ac:dyDescent="0.25">
      <c r="A1827" s="14">
        <f t="shared" si="364"/>
        <v>1827</v>
      </c>
      <c r="B1827" s="14" t="str">
        <f t="shared" ca="1" si="365"/>
        <v>D76C5BFE-1FB2-4C6C-9E3F-B241B779D60B</v>
      </c>
      <c r="C1827" s="14" t="str">
        <f t="shared" ca="1" si="366"/>
        <v>Pilehavevænge</v>
      </c>
      <c r="D1827" s="14" t="str">
        <f t="shared" ca="1" si="367"/>
        <v>106</v>
      </c>
      <c r="E1827" s="14" t="str">
        <f t="shared" ca="1" si="368"/>
        <v>10bh</v>
      </c>
      <c r="F1827" s="1">
        <f t="shared" ca="1" si="369"/>
        <v>120</v>
      </c>
      <c r="G1827" s="1">
        <f t="shared" ca="1" si="370"/>
        <v>146</v>
      </c>
      <c r="H1827" s="1">
        <f t="shared" ca="1" si="371"/>
        <v>1987</v>
      </c>
      <c r="I1827" s="1" t="str">
        <f ca="1">INDEX(Relationstabel!$C$3:$K$10,MATCH(INDIRECT($A$1&amp;"J"&amp;A1827),Relationstabel!$A$3:$A$10,0),MATCH(IFERROR(VALUE(INDIRECT($A$1&amp;"K"&amp;A1827)),0),Relationstabel!$C$1:$K$1,0))</f>
        <v>Fjernvarme/ Blokvarme</v>
      </c>
      <c r="J1827" s="1" t="str">
        <f ca="1">INDEX(Anvendelseskode!B:B,MATCH($F1827,Anvendelseskode!$A:$A,0))</f>
        <v>Fritliggende enfamilieshus (parcelhus)</v>
      </c>
      <c r="K1827" s="1" t="str">
        <f ca="1">INDEX(Anvendelseskode!C:C,MATCH($F1827,Anvendelseskode!$A:$A,0))</f>
        <v>Parcelhuse</v>
      </c>
      <c r="L1827" s="1" t="str">
        <f ca="1">INDEX(Anvendelseskode!D:D,MATCH($F1827,Anvendelseskode!$A:$A,0))</f>
        <v>Private husholdninger</v>
      </c>
      <c r="M1827" s="1" t="str">
        <f ca="1">IFERROR(INDEX(SBi!$2:$2,MATCH(H1827,SBi!$1:$1,1)),SBi!$K$2)</f>
        <v>1979-1998</v>
      </c>
      <c r="N1827" s="1">
        <f ca="1">INDEX(SBi!$C$3:$K$28,MATCH(F1827,SBi!$B$3:$B$28,0),MATCH(M1827,SBi!$C$2:$K$2,0))</f>
        <v>105.4</v>
      </c>
      <c r="O1827" s="16">
        <f t="shared" ca="1" si="372"/>
        <v>15.388400000000001</v>
      </c>
      <c r="P1827" s="16" t="str">
        <f ca="1">IFERROR(INDEX(VpD!$2:$2,MATCH(H1827,VpD!$1:$1,1)),VpD!$I$2)</f>
        <v>1979-1998</v>
      </c>
      <c r="Q1827" s="1">
        <f ca="1">INDEX(VpD!$C$3:$I$27,MATCH(F1827,VpD!$B$3:$B$27,0),MATCH(P1827,VpD!$C$2:$I$2,0))</f>
        <v>90</v>
      </c>
      <c r="R1827" s="16">
        <f t="shared" ca="1" si="373"/>
        <v>13.14</v>
      </c>
      <c r="S1827" s="14">
        <f t="shared" ca="1" si="374"/>
        <v>711214.07999999996</v>
      </c>
      <c r="T1827" s="14">
        <f t="shared" ca="1" si="375"/>
        <v>6171834.0499999998</v>
      </c>
      <c r="U1827" s="14" t="str">
        <f t="shared" ca="1" si="376"/>
        <v>0A3F507E-1F67-32B8-E044-0003BA298018</v>
      </c>
    </row>
    <row r="1828" spans="1:21" s="14" customFormat="1" x14ac:dyDescent="0.25">
      <c r="A1828" s="14">
        <f t="shared" si="364"/>
        <v>1828</v>
      </c>
      <c r="B1828" s="14" t="str">
        <f t="shared" ca="1" si="365"/>
        <v>CECD3CE0-7EB7-4E48-99FA-7AF08AFBF57D</v>
      </c>
      <c r="C1828" s="14" t="str">
        <f t="shared" ca="1" si="366"/>
        <v>Torbenfeldvej</v>
      </c>
      <c r="D1828" s="14" t="str">
        <f t="shared" ca="1" si="367"/>
        <v>16</v>
      </c>
      <c r="E1828" s="14" t="str">
        <f t="shared" ca="1" si="368"/>
        <v>7bæ</v>
      </c>
      <c r="F1828" s="1">
        <f t="shared" ca="1" si="369"/>
        <v>120</v>
      </c>
      <c r="G1828" s="1">
        <f t="shared" ca="1" si="370"/>
        <v>155</v>
      </c>
      <c r="H1828" s="1">
        <f t="shared" ca="1" si="371"/>
        <v>1977</v>
      </c>
      <c r="I1828" s="1" t="str">
        <f ca="1">INDEX(Relationstabel!$C$3:$K$10,MATCH(INDIRECT($A$1&amp;"J"&amp;A1828),Relationstabel!$A$3:$A$10,0),MATCH(IFERROR(VALUE(INDIRECT($A$1&amp;"K"&amp;A1828)),0),Relationstabel!$C$1:$K$1,0))</f>
        <v>Naturgas</v>
      </c>
      <c r="J1828" s="1" t="str">
        <f ca="1">INDEX(Anvendelseskode!B:B,MATCH($F1828,Anvendelseskode!$A:$A,0))</f>
        <v>Fritliggende enfamilieshus (parcelhus)</v>
      </c>
      <c r="K1828" s="1" t="str">
        <f ca="1">INDEX(Anvendelseskode!C:C,MATCH($F1828,Anvendelseskode!$A:$A,0))</f>
        <v>Parcelhuse</v>
      </c>
      <c r="L1828" s="1" t="str">
        <f ca="1">INDEX(Anvendelseskode!D:D,MATCH($F1828,Anvendelseskode!$A:$A,0))</f>
        <v>Private husholdninger</v>
      </c>
      <c r="M1828" s="1" t="str">
        <f ca="1">IFERROR(INDEX(SBi!$2:$2,MATCH(H1828,SBi!$1:$1,1)),SBi!$K$2)</f>
        <v>1973-1978</v>
      </c>
      <c r="N1828" s="1">
        <f ca="1">INDEX(SBi!$C$3:$K$28,MATCH(F1828,SBi!$B$3:$B$28,0),MATCH(M1828,SBi!$C$2:$K$2,0))</f>
        <v>119.8</v>
      </c>
      <c r="O1828" s="16">
        <f t="shared" ca="1" si="372"/>
        <v>18.568999999999999</v>
      </c>
      <c r="P1828" s="16" t="str">
        <f ca="1">IFERROR(INDEX(VpD!$2:$2,MATCH(H1828,VpD!$1:$1,1)),VpD!$I$2)</f>
        <v>1973-1978</v>
      </c>
      <c r="Q1828" s="1">
        <f ca="1">INDEX(VpD!$C$3:$I$27,MATCH(F1828,VpD!$B$3:$B$27,0),MATCH(P1828,VpD!$C$2:$I$2,0))</f>
        <v>117</v>
      </c>
      <c r="R1828" s="16">
        <f t="shared" ca="1" si="373"/>
        <v>18.135000000000002</v>
      </c>
      <c r="S1828" s="14">
        <f t="shared" ca="1" si="374"/>
        <v>712152.4</v>
      </c>
      <c r="T1828" s="14">
        <f t="shared" ca="1" si="375"/>
        <v>6169407.6299999999</v>
      </c>
      <c r="U1828" s="14" t="str">
        <f t="shared" ca="1" si="376"/>
        <v>0A3F507E-2367-32B8-E044-0003BA298018</v>
      </c>
    </row>
    <row r="1829" spans="1:21" s="14" customFormat="1" x14ac:dyDescent="0.25">
      <c r="A1829" s="14">
        <f t="shared" si="364"/>
        <v>1829</v>
      </c>
      <c r="B1829" s="14" t="str">
        <f t="shared" ca="1" si="365"/>
        <v>7E6BD7E9-FA6E-40C0-9F6B-F26606DA211E</v>
      </c>
      <c r="C1829" s="14" t="str">
        <f t="shared" ca="1" si="366"/>
        <v>Bjørnebo</v>
      </c>
      <c r="D1829" s="14" t="str">
        <f t="shared" ca="1" si="367"/>
        <v>59</v>
      </c>
      <c r="E1829" s="14" t="str">
        <f t="shared" ca="1" si="368"/>
        <v>6oe</v>
      </c>
      <c r="F1829" s="1">
        <f t="shared" ca="1" si="369"/>
        <v>130</v>
      </c>
      <c r="G1829" s="1">
        <f t="shared" ca="1" si="370"/>
        <v>102</v>
      </c>
      <c r="H1829" s="1">
        <f t="shared" ca="1" si="371"/>
        <v>1977</v>
      </c>
      <c r="I1829" s="1" t="str">
        <f ca="1">INDEX(Relationstabel!$C$3:$K$10,MATCH(INDIRECT($A$1&amp;"J"&amp;A1829),Relationstabel!$A$3:$A$10,0),MATCH(IFERROR(VALUE(INDIRECT($A$1&amp;"K"&amp;A1829)),0),Relationstabel!$C$1:$K$1,0))</f>
        <v>Fjernvarme/ Blokvarme</v>
      </c>
      <c r="J1829" s="1" t="str">
        <f ca="1">INDEX(Anvendelseskode!B:B,MATCH($F1829,Anvendelseskode!$A:$A,0))</f>
        <v>Række-, kæde-, dobbelthus (lodret adskillelse mellem enhederne)</v>
      </c>
      <c r="K1829" s="1" t="str">
        <f ca="1">INDEX(Anvendelseskode!C:C,MATCH($F1829,Anvendelseskode!$A:$A,0))</f>
        <v>Række-, kæde og dobbelthuse</v>
      </c>
      <c r="L1829" s="1" t="str">
        <f ca="1">INDEX(Anvendelseskode!D:D,MATCH($F1829,Anvendelseskode!$A:$A,0))</f>
        <v>Private husholdninger</v>
      </c>
      <c r="M1829" s="1" t="str">
        <f ca="1">IFERROR(INDEX(SBi!$2:$2,MATCH(H1829,SBi!$1:$1,1)),SBi!$K$2)</f>
        <v>1973-1978</v>
      </c>
      <c r="N1829" s="1">
        <f ca="1">INDEX(SBi!$C$3:$K$28,MATCH(F1829,SBi!$B$3:$B$28,0),MATCH(M1829,SBi!$C$2:$K$2,0))</f>
        <v>112.6</v>
      </c>
      <c r="O1829" s="16">
        <f t="shared" ca="1" si="372"/>
        <v>11.485199999999999</v>
      </c>
      <c r="P1829" s="16" t="str">
        <f ca="1">IFERROR(INDEX(VpD!$2:$2,MATCH(H1829,VpD!$1:$1,1)),VpD!$I$2)</f>
        <v>1973-1978</v>
      </c>
      <c r="Q1829" s="1">
        <f ca="1">INDEX(VpD!$C$3:$I$27,MATCH(F1829,VpD!$B$3:$B$27,0),MATCH(P1829,VpD!$C$2:$I$2,0))</f>
        <v>98</v>
      </c>
      <c r="R1829" s="16">
        <f t="shared" ca="1" si="373"/>
        <v>9.9960000000000004</v>
      </c>
      <c r="S1829" s="14">
        <f t="shared" ca="1" si="374"/>
        <v>713544.26</v>
      </c>
      <c r="T1829" s="14">
        <f t="shared" ca="1" si="375"/>
        <v>6169586.2699999996</v>
      </c>
      <c r="U1829" s="14" t="str">
        <f t="shared" ca="1" si="376"/>
        <v>0A3F507E-156B-32B8-E044-0003BA298018</v>
      </c>
    </row>
    <row r="1830" spans="1:21" s="14" customFormat="1" x14ac:dyDescent="0.25">
      <c r="A1830" s="14">
        <f t="shared" si="364"/>
        <v>1830</v>
      </c>
      <c r="B1830" s="14" t="str">
        <f t="shared" ca="1" si="365"/>
        <v>F0DB7E36-BA91-42E8-BA8D-04679DDA0181</v>
      </c>
      <c r="C1830" s="14" t="str">
        <f t="shared" ca="1" si="366"/>
        <v>Egernbo</v>
      </c>
      <c r="D1830" s="14" t="str">
        <f t="shared" ca="1" si="367"/>
        <v>18</v>
      </c>
      <c r="E1830" s="14" t="str">
        <f t="shared" ca="1" si="368"/>
        <v>6qi</v>
      </c>
      <c r="F1830" s="1">
        <f t="shared" ca="1" si="369"/>
        <v>130</v>
      </c>
      <c r="G1830" s="1">
        <f t="shared" ca="1" si="370"/>
        <v>102</v>
      </c>
      <c r="H1830" s="1">
        <f t="shared" ca="1" si="371"/>
        <v>1977</v>
      </c>
      <c r="I1830" s="1" t="str">
        <f ca="1">INDEX(Relationstabel!$C$3:$K$10,MATCH(INDIRECT($A$1&amp;"J"&amp;A1830),Relationstabel!$A$3:$A$10,0),MATCH(IFERROR(VALUE(INDIRECT($A$1&amp;"K"&amp;A1830)),0),Relationstabel!$C$1:$K$1,0))</f>
        <v>Fjernvarme/ Blokvarme</v>
      </c>
      <c r="J1830" s="1" t="str">
        <f ca="1">INDEX(Anvendelseskode!B:B,MATCH($F1830,Anvendelseskode!$A:$A,0))</f>
        <v>Række-, kæde-, dobbelthus (lodret adskillelse mellem enhederne)</v>
      </c>
      <c r="K1830" s="1" t="str">
        <f ca="1">INDEX(Anvendelseskode!C:C,MATCH($F1830,Anvendelseskode!$A:$A,0))</f>
        <v>Række-, kæde og dobbelthuse</v>
      </c>
      <c r="L1830" s="1" t="str">
        <f ca="1">INDEX(Anvendelseskode!D:D,MATCH($F1830,Anvendelseskode!$A:$A,0))</f>
        <v>Private husholdninger</v>
      </c>
      <c r="M1830" s="1" t="str">
        <f ca="1">IFERROR(INDEX(SBi!$2:$2,MATCH(H1830,SBi!$1:$1,1)),SBi!$K$2)</f>
        <v>1973-1978</v>
      </c>
      <c r="N1830" s="1">
        <f ca="1">INDEX(SBi!$C$3:$K$28,MATCH(F1830,SBi!$B$3:$B$28,0),MATCH(M1830,SBi!$C$2:$K$2,0))</f>
        <v>112.6</v>
      </c>
      <c r="O1830" s="16">
        <f t="shared" ca="1" si="372"/>
        <v>11.485199999999999</v>
      </c>
      <c r="P1830" s="16" t="str">
        <f ca="1">IFERROR(INDEX(VpD!$2:$2,MATCH(H1830,VpD!$1:$1,1)),VpD!$I$2)</f>
        <v>1973-1978</v>
      </c>
      <c r="Q1830" s="1">
        <f ca="1">INDEX(VpD!$C$3:$I$27,MATCH(F1830,VpD!$B$3:$B$27,0),MATCH(P1830,VpD!$C$2:$I$2,0))</f>
        <v>98</v>
      </c>
      <c r="R1830" s="16">
        <f t="shared" ca="1" si="373"/>
        <v>9.9960000000000004</v>
      </c>
      <c r="S1830" s="14">
        <f t="shared" ca="1" si="374"/>
        <v>713629.19</v>
      </c>
      <c r="T1830" s="14">
        <f t="shared" ca="1" si="375"/>
        <v>6169502.5599999996</v>
      </c>
      <c r="U1830" s="14" t="str">
        <f t="shared" ca="1" si="376"/>
        <v>0A3F507E-166B-32B8-E044-0003BA298018</v>
      </c>
    </row>
    <row r="1831" spans="1:21" s="14" customFormat="1" x14ac:dyDescent="0.25">
      <c r="A1831" s="14">
        <f t="shared" si="364"/>
        <v>1831</v>
      </c>
      <c r="B1831" s="14" t="str">
        <f t="shared" ca="1" si="365"/>
        <v>58B9918A-C883-4F39-BF7F-1F1368FBA80C</v>
      </c>
      <c r="C1831" s="14" t="str">
        <f t="shared" ca="1" si="366"/>
        <v>Kløverbo</v>
      </c>
      <c r="D1831" s="14" t="str">
        <f t="shared" ca="1" si="367"/>
        <v>42</v>
      </c>
      <c r="E1831" s="14" t="str">
        <f t="shared" ca="1" si="368"/>
        <v>6xv</v>
      </c>
      <c r="F1831" s="1">
        <f t="shared" ca="1" si="369"/>
        <v>130</v>
      </c>
      <c r="G1831" s="1">
        <f t="shared" ca="1" si="370"/>
        <v>109</v>
      </c>
      <c r="H1831" s="1">
        <f t="shared" ca="1" si="371"/>
        <v>1978</v>
      </c>
      <c r="I1831" s="1" t="str">
        <f ca="1">INDEX(Relationstabel!$C$3:$K$10,MATCH(INDIRECT($A$1&amp;"J"&amp;A1831),Relationstabel!$A$3:$A$10,0),MATCH(IFERROR(VALUE(INDIRECT($A$1&amp;"K"&amp;A1831)),0),Relationstabel!$C$1:$K$1,0))</f>
        <v>Fjernvarme/ Blokvarme</v>
      </c>
      <c r="J1831" s="1" t="str">
        <f ca="1">INDEX(Anvendelseskode!B:B,MATCH($F1831,Anvendelseskode!$A:$A,0))</f>
        <v>Række-, kæde-, dobbelthus (lodret adskillelse mellem enhederne)</v>
      </c>
      <c r="K1831" s="1" t="str">
        <f ca="1">INDEX(Anvendelseskode!C:C,MATCH($F1831,Anvendelseskode!$A:$A,0))</f>
        <v>Række-, kæde og dobbelthuse</v>
      </c>
      <c r="L1831" s="1" t="str">
        <f ca="1">INDEX(Anvendelseskode!D:D,MATCH($F1831,Anvendelseskode!$A:$A,0))</f>
        <v>Private husholdninger</v>
      </c>
      <c r="M1831" s="1" t="str">
        <f ca="1">IFERROR(INDEX(SBi!$2:$2,MATCH(H1831,SBi!$1:$1,1)),SBi!$K$2)</f>
        <v>1973-1978</v>
      </c>
      <c r="N1831" s="1">
        <f ca="1">INDEX(SBi!$C$3:$K$28,MATCH(F1831,SBi!$B$3:$B$28,0),MATCH(M1831,SBi!$C$2:$K$2,0))</f>
        <v>112.6</v>
      </c>
      <c r="O1831" s="16">
        <f t="shared" ca="1" si="372"/>
        <v>12.273399999999999</v>
      </c>
      <c r="P1831" s="16" t="str">
        <f ca="1">IFERROR(INDEX(VpD!$2:$2,MATCH(H1831,VpD!$1:$1,1)),VpD!$I$2)</f>
        <v>1973-1978</v>
      </c>
      <c r="Q1831" s="1">
        <f ca="1">INDEX(VpD!$C$3:$I$27,MATCH(F1831,VpD!$B$3:$B$27,0),MATCH(P1831,VpD!$C$2:$I$2,0))</f>
        <v>98</v>
      </c>
      <c r="R1831" s="16">
        <f t="shared" ca="1" si="373"/>
        <v>10.682</v>
      </c>
      <c r="S1831" s="14">
        <f t="shared" ca="1" si="374"/>
        <v>713495.91</v>
      </c>
      <c r="T1831" s="14">
        <f t="shared" ca="1" si="375"/>
        <v>6169633.21</v>
      </c>
      <c r="U1831" s="14" t="str">
        <f t="shared" ca="1" si="376"/>
        <v>0A3F507E-1B7A-32B8-E044-0003BA298018</v>
      </c>
    </row>
    <row r="1832" spans="1:21" s="14" customFormat="1" x14ac:dyDescent="0.25">
      <c r="A1832" s="14">
        <f t="shared" si="364"/>
        <v>1832</v>
      </c>
      <c r="B1832" s="14" t="str">
        <f t="shared" ca="1" si="365"/>
        <v>84436829-5A1B-4FA9-AC62-721A152A87BD</v>
      </c>
      <c r="C1832" s="14" t="str">
        <f t="shared" ca="1" si="366"/>
        <v>Nellikevænget</v>
      </c>
      <c r="D1832" s="14" t="str">
        <f t="shared" ca="1" si="367"/>
        <v>13</v>
      </c>
      <c r="E1832" s="14" t="str">
        <f t="shared" ca="1" si="368"/>
        <v>23az</v>
      </c>
      <c r="F1832" s="1">
        <f t="shared" ca="1" si="369"/>
        <v>120</v>
      </c>
      <c r="G1832" s="1">
        <f t="shared" ca="1" si="370"/>
        <v>126</v>
      </c>
      <c r="H1832" s="1">
        <f t="shared" ca="1" si="371"/>
        <v>1999</v>
      </c>
      <c r="I1832" s="1" t="str">
        <f ca="1">INDEX(Relationstabel!$C$3:$K$10,MATCH(INDIRECT($A$1&amp;"J"&amp;A1832),Relationstabel!$A$3:$A$10,0),MATCH(IFERROR(VALUE(INDIRECT($A$1&amp;"K"&amp;A1832)),0),Relationstabel!$C$1:$K$1,0))</f>
        <v>Fjernvarme/ Blokvarme</v>
      </c>
      <c r="J1832" s="1" t="str">
        <f ca="1">INDEX(Anvendelseskode!B:B,MATCH($F1832,Anvendelseskode!$A:$A,0))</f>
        <v>Fritliggende enfamilieshus (parcelhus)</v>
      </c>
      <c r="K1832" s="1" t="str">
        <f ca="1">INDEX(Anvendelseskode!C:C,MATCH($F1832,Anvendelseskode!$A:$A,0))</f>
        <v>Parcelhuse</v>
      </c>
      <c r="L1832" s="1" t="str">
        <f ca="1">INDEX(Anvendelseskode!D:D,MATCH($F1832,Anvendelseskode!$A:$A,0))</f>
        <v>Private husholdninger</v>
      </c>
      <c r="M1832" s="1" t="str">
        <f ca="1">IFERROR(INDEX(SBi!$2:$2,MATCH(H1832,SBi!$1:$1,1)),SBi!$K$2)</f>
        <v>1999-2006</v>
      </c>
      <c r="N1832" s="1">
        <f ca="1">INDEX(SBi!$C$3:$K$28,MATCH(F1832,SBi!$B$3:$B$28,0),MATCH(M1832,SBi!$C$2:$K$2,0))</f>
        <v>83.9</v>
      </c>
      <c r="O1832" s="16">
        <f t="shared" ca="1" si="372"/>
        <v>10.571400000000001</v>
      </c>
      <c r="P1832" s="16" t="str">
        <f ca="1">IFERROR(INDEX(VpD!$2:$2,MATCH(H1832,VpD!$1:$1,1)),VpD!$I$2)</f>
        <v>&gt;1998</v>
      </c>
      <c r="Q1832" s="1">
        <f ca="1">INDEX(VpD!$C$3:$I$27,MATCH(F1832,VpD!$B$3:$B$27,0),MATCH(P1832,VpD!$C$2:$I$2,0))</f>
        <v>72</v>
      </c>
      <c r="R1832" s="16">
        <f t="shared" ca="1" si="373"/>
        <v>9.0719999999999992</v>
      </c>
      <c r="S1832" s="14">
        <f t="shared" ca="1" si="374"/>
        <v>711604.91</v>
      </c>
      <c r="T1832" s="14">
        <f t="shared" ca="1" si="375"/>
        <v>6172692.8300000001</v>
      </c>
      <c r="U1832" s="14" t="str">
        <f t="shared" ca="1" si="376"/>
        <v>0A3F507E-1D7A-32B8-E044-0003BA298018</v>
      </c>
    </row>
    <row r="1833" spans="1:21" s="14" customFormat="1" x14ac:dyDescent="0.25">
      <c r="A1833" s="14">
        <f t="shared" si="364"/>
        <v>1833</v>
      </c>
      <c r="B1833" s="14" t="str">
        <f t="shared" ca="1" si="365"/>
        <v>6240FC3D-BD61-44C1-A5BB-44D96EA5152F</v>
      </c>
      <c r="C1833" s="14" t="str">
        <f t="shared" ca="1" si="366"/>
        <v>Nørrebred</v>
      </c>
      <c r="D1833" s="14" t="str">
        <f t="shared" ca="1" si="367"/>
        <v>80</v>
      </c>
      <c r="E1833" s="14" t="str">
        <f t="shared" ca="1" si="368"/>
        <v>12bc</v>
      </c>
      <c r="F1833" s="1">
        <f t="shared" ca="1" si="369"/>
        <v>120</v>
      </c>
      <c r="G1833" s="1">
        <f t="shared" ca="1" si="370"/>
        <v>143</v>
      </c>
      <c r="H1833" s="1">
        <f t="shared" ca="1" si="371"/>
        <v>1970</v>
      </c>
      <c r="I1833" s="1" t="str">
        <f ca="1">INDEX(Relationstabel!$C$3:$K$10,MATCH(INDIRECT($A$1&amp;"J"&amp;A1833),Relationstabel!$A$3:$A$10,0),MATCH(IFERROR(VALUE(INDIRECT($A$1&amp;"K"&amp;A1833)),0),Relationstabel!$C$1:$K$1,0))</f>
        <v>Naturgas</v>
      </c>
      <c r="J1833" s="1" t="str">
        <f ca="1">INDEX(Anvendelseskode!B:B,MATCH($F1833,Anvendelseskode!$A:$A,0))</f>
        <v>Fritliggende enfamilieshus (parcelhus)</v>
      </c>
      <c r="K1833" s="1" t="str">
        <f ca="1">INDEX(Anvendelseskode!C:C,MATCH($F1833,Anvendelseskode!$A:$A,0))</f>
        <v>Parcelhuse</v>
      </c>
      <c r="L1833" s="1" t="str">
        <f ca="1">INDEX(Anvendelseskode!D:D,MATCH($F1833,Anvendelseskode!$A:$A,0))</f>
        <v>Private husholdninger</v>
      </c>
      <c r="M1833" s="1" t="str">
        <f ca="1">IFERROR(INDEX(SBi!$2:$2,MATCH(H1833,SBi!$1:$1,1)),SBi!$K$2)</f>
        <v>1961-1972</v>
      </c>
      <c r="N1833" s="1">
        <f ca="1">INDEX(SBi!$C$3:$K$28,MATCH(F1833,SBi!$B$3:$B$28,0),MATCH(M1833,SBi!$C$2:$K$2,0))</f>
        <v>134.30000000000001</v>
      </c>
      <c r="O1833" s="16">
        <f t="shared" ca="1" si="372"/>
        <v>19.204900000000002</v>
      </c>
      <c r="P1833" s="16" t="str">
        <f ca="1">IFERROR(INDEX(VpD!$2:$2,MATCH(H1833,VpD!$1:$1,1)),VpD!$I$2)</f>
        <v>1961-1972</v>
      </c>
      <c r="Q1833" s="1">
        <f ca="1">INDEX(VpD!$C$3:$I$27,MATCH(F1833,VpD!$B$3:$B$27,0),MATCH(P1833,VpD!$C$2:$I$2,0))</f>
        <v>143</v>
      </c>
      <c r="R1833" s="16">
        <f t="shared" ca="1" si="373"/>
        <v>20.449000000000002</v>
      </c>
      <c r="S1833" s="14">
        <f t="shared" ca="1" si="374"/>
        <v>711728.46</v>
      </c>
      <c r="T1833" s="14">
        <f t="shared" ca="1" si="375"/>
        <v>6171760.4800000004</v>
      </c>
      <c r="U1833" s="14" t="str">
        <f t="shared" ca="1" si="376"/>
        <v>0A3F507E-1E7A-32B8-E044-0003BA298018</v>
      </c>
    </row>
    <row r="1834" spans="1:21" s="14" customFormat="1" x14ac:dyDescent="0.25">
      <c r="A1834" s="14">
        <f t="shared" si="364"/>
        <v>1834</v>
      </c>
      <c r="B1834" s="14" t="str">
        <f t="shared" ca="1" si="365"/>
        <v>92EB94F2-4A84-4EC8-AE8F-EBCCF724927A</v>
      </c>
      <c r="C1834" s="14" t="str">
        <f t="shared" ca="1" si="366"/>
        <v>Spættebo</v>
      </c>
      <c r="D1834" s="14" t="str">
        <f t="shared" ca="1" si="367"/>
        <v>15</v>
      </c>
      <c r="E1834" s="14" t="str">
        <f t="shared" ca="1" si="368"/>
        <v>6us</v>
      </c>
      <c r="F1834" s="1">
        <f t="shared" ca="1" si="369"/>
        <v>130</v>
      </c>
      <c r="G1834" s="1">
        <f t="shared" ca="1" si="370"/>
        <v>112</v>
      </c>
      <c r="H1834" s="1">
        <f t="shared" ca="1" si="371"/>
        <v>1978</v>
      </c>
      <c r="I1834" s="1" t="str">
        <f ca="1">INDEX(Relationstabel!$C$3:$K$10,MATCH(INDIRECT($A$1&amp;"J"&amp;A1834),Relationstabel!$A$3:$A$10,0),MATCH(IFERROR(VALUE(INDIRECT($A$1&amp;"K"&amp;A1834)),0),Relationstabel!$C$1:$K$1,0))</f>
        <v>Fjernvarme/ Blokvarme</v>
      </c>
      <c r="J1834" s="1" t="str">
        <f ca="1">INDEX(Anvendelseskode!B:B,MATCH($F1834,Anvendelseskode!$A:$A,0))</f>
        <v>Række-, kæde-, dobbelthus (lodret adskillelse mellem enhederne)</v>
      </c>
      <c r="K1834" s="1" t="str">
        <f ca="1">INDEX(Anvendelseskode!C:C,MATCH($F1834,Anvendelseskode!$A:$A,0))</f>
        <v>Række-, kæde og dobbelthuse</v>
      </c>
      <c r="L1834" s="1" t="str">
        <f ca="1">INDEX(Anvendelseskode!D:D,MATCH($F1834,Anvendelseskode!$A:$A,0))</f>
        <v>Private husholdninger</v>
      </c>
      <c r="M1834" s="1" t="str">
        <f ca="1">IFERROR(INDEX(SBi!$2:$2,MATCH(H1834,SBi!$1:$1,1)),SBi!$K$2)</f>
        <v>1973-1978</v>
      </c>
      <c r="N1834" s="1">
        <f ca="1">INDEX(SBi!$C$3:$K$28,MATCH(F1834,SBi!$B$3:$B$28,0),MATCH(M1834,SBi!$C$2:$K$2,0))</f>
        <v>112.6</v>
      </c>
      <c r="O1834" s="16">
        <f t="shared" ca="1" si="372"/>
        <v>12.611199999999998</v>
      </c>
      <c r="P1834" s="16" t="str">
        <f ca="1">IFERROR(INDEX(VpD!$2:$2,MATCH(H1834,VpD!$1:$1,1)),VpD!$I$2)</f>
        <v>1973-1978</v>
      </c>
      <c r="Q1834" s="1">
        <f ca="1">INDEX(VpD!$C$3:$I$27,MATCH(F1834,VpD!$B$3:$B$27,0),MATCH(P1834,VpD!$C$2:$I$2,0))</f>
        <v>98</v>
      </c>
      <c r="R1834" s="16">
        <f t="shared" ca="1" si="373"/>
        <v>10.976000000000001</v>
      </c>
      <c r="S1834" s="14">
        <f t="shared" ca="1" si="374"/>
        <v>713749.04</v>
      </c>
      <c r="T1834" s="14">
        <f t="shared" ca="1" si="375"/>
        <v>6169599.5999999996</v>
      </c>
      <c r="U1834" s="14" t="str">
        <f t="shared" ca="1" si="376"/>
        <v>0A3F507E-217A-32B8-E044-0003BA298018</v>
      </c>
    </row>
    <row r="1835" spans="1:21" s="14" customFormat="1" x14ac:dyDescent="0.25">
      <c r="A1835" s="14">
        <f t="shared" si="364"/>
        <v>1835</v>
      </c>
      <c r="B1835" s="14" t="str">
        <f t="shared" ca="1" si="365"/>
        <v>8F72541B-3B8A-48E5-8D0D-C08F18A6080B</v>
      </c>
      <c r="C1835" s="14" t="str">
        <f t="shared" ca="1" si="366"/>
        <v>Syvhøjvænge</v>
      </c>
      <c r="D1835" s="14" t="str">
        <f t="shared" ca="1" si="367"/>
        <v>69</v>
      </c>
      <c r="E1835" s="14" t="str">
        <f t="shared" ca="1" si="368"/>
        <v>12co</v>
      </c>
      <c r="F1835" s="1">
        <f t="shared" ca="1" si="369"/>
        <v>120</v>
      </c>
      <c r="G1835" s="1">
        <f t="shared" ca="1" si="370"/>
        <v>143</v>
      </c>
      <c r="H1835" s="1">
        <f t="shared" ca="1" si="371"/>
        <v>1970</v>
      </c>
      <c r="I1835" s="1" t="str">
        <f ca="1">INDEX(Relationstabel!$C$3:$K$10,MATCH(INDIRECT($A$1&amp;"J"&amp;A1835),Relationstabel!$A$3:$A$10,0),MATCH(IFERROR(VALUE(INDIRECT($A$1&amp;"K"&amp;A1835)),0),Relationstabel!$C$1:$K$1,0))</f>
        <v>Naturgas</v>
      </c>
      <c r="J1835" s="1" t="str">
        <f ca="1">INDEX(Anvendelseskode!B:B,MATCH($F1835,Anvendelseskode!$A:$A,0))</f>
        <v>Fritliggende enfamilieshus (parcelhus)</v>
      </c>
      <c r="K1835" s="1" t="str">
        <f ca="1">INDEX(Anvendelseskode!C:C,MATCH($F1835,Anvendelseskode!$A:$A,0))</f>
        <v>Parcelhuse</v>
      </c>
      <c r="L1835" s="1" t="str">
        <f ca="1">INDEX(Anvendelseskode!D:D,MATCH($F1835,Anvendelseskode!$A:$A,0))</f>
        <v>Private husholdninger</v>
      </c>
      <c r="M1835" s="1" t="str">
        <f ca="1">IFERROR(INDEX(SBi!$2:$2,MATCH(H1835,SBi!$1:$1,1)),SBi!$K$2)</f>
        <v>1961-1972</v>
      </c>
      <c r="N1835" s="1">
        <f ca="1">INDEX(SBi!$C$3:$K$28,MATCH(F1835,SBi!$B$3:$B$28,0),MATCH(M1835,SBi!$C$2:$K$2,0))</f>
        <v>134.30000000000001</v>
      </c>
      <c r="O1835" s="16">
        <f t="shared" ca="1" si="372"/>
        <v>19.204900000000002</v>
      </c>
      <c r="P1835" s="16" t="str">
        <f ca="1">IFERROR(INDEX(VpD!$2:$2,MATCH(H1835,VpD!$1:$1,1)),VpD!$I$2)</f>
        <v>1961-1972</v>
      </c>
      <c r="Q1835" s="1">
        <f ca="1">INDEX(VpD!$C$3:$I$27,MATCH(F1835,VpD!$B$3:$B$27,0),MATCH(P1835,VpD!$C$2:$I$2,0))</f>
        <v>143</v>
      </c>
      <c r="R1835" s="16">
        <f t="shared" ca="1" si="373"/>
        <v>20.449000000000002</v>
      </c>
      <c r="S1835" s="14">
        <f t="shared" ca="1" si="374"/>
        <v>711809.71</v>
      </c>
      <c r="T1835" s="14">
        <f t="shared" ca="1" si="375"/>
        <v>6171780.3499999996</v>
      </c>
      <c r="U1835" s="14" t="str">
        <f t="shared" ca="1" si="376"/>
        <v>0A3F507E-227A-32B8-E044-0003BA298018</v>
      </c>
    </row>
    <row r="1836" spans="1:21" s="14" customFormat="1" x14ac:dyDescent="0.25">
      <c r="A1836" s="14">
        <f t="shared" si="364"/>
        <v>1836</v>
      </c>
      <c r="B1836" s="14" t="str">
        <f t="shared" ca="1" si="365"/>
        <v>C7DA2F9F-F69F-4E69-945E-C33F254BBFDC</v>
      </c>
      <c r="C1836" s="14" t="str">
        <f t="shared" ca="1" si="366"/>
        <v>Vejlegårdsvej</v>
      </c>
      <c r="D1836" s="14" t="str">
        <f t="shared" ca="1" si="367"/>
        <v>41</v>
      </c>
      <c r="E1836" s="14" t="str">
        <f t="shared" ca="1" si="368"/>
        <v>9cq</v>
      </c>
      <c r="F1836" s="1">
        <f t="shared" ca="1" si="369"/>
        <v>330</v>
      </c>
      <c r="G1836" s="1">
        <f t="shared" ca="1" si="370"/>
        <v>831</v>
      </c>
      <c r="H1836" s="1">
        <f t="shared" ca="1" si="371"/>
        <v>2013</v>
      </c>
      <c r="I1836" s="1" t="str">
        <f ca="1">INDEX(Relationstabel!$C$3:$K$10,MATCH(INDIRECT($A$1&amp;"J"&amp;A1836),Relationstabel!$A$3:$A$10,0),MATCH(IFERROR(VALUE(INDIRECT($A$1&amp;"K"&amp;A1836)),0),Relationstabel!$C$1:$K$1,0))</f>
        <v>Varmepumpe</v>
      </c>
      <c r="J1836" s="1" t="str">
        <f ca="1">INDEX(Anvendelseskode!B:B,MATCH($F1836,Anvendelseskode!$A:$A,0))</f>
        <v>Bygning til hotel, restaurant, vaskeri, frisør og anden servicevirksomhed</v>
      </c>
      <c r="K1836" s="1" t="str">
        <f ca="1">INDEX(Anvendelseskode!C:C,MATCH($F1836,Anvendelseskode!$A:$A,0))</f>
        <v>Hotel, restauration, frisør o</v>
      </c>
      <c r="L1836" s="1" t="str">
        <f ca="1">INDEX(Anvendelseskode!D:D,MATCH($F1836,Anvendelseskode!$A:$A,0))</f>
        <v>Handel og servicevirksomheder</v>
      </c>
      <c r="M1836" s="1" t="str">
        <f ca="1">IFERROR(INDEX(SBi!$2:$2,MATCH(H1836,SBi!$1:$1,1)),SBi!$K$2)</f>
        <v>Efter 2006</v>
      </c>
      <c r="N1836" s="1">
        <f ca="1">INDEX(SBi!$C$3:$K$28,MATCH(F1836,SBi!$B$3:$B$28,0),MATCH(M1836,SBi!$C$2:$K$2,0))</f>
        <v>121.1</v>
      </c>
      <c r="O1836" s="16">
        <f t="shared" ca="1" si="372"/>
        <v>100.63409999999999</v>
      </c>
      <c r="P1836" s="16" t="str">
        <f ca="1">IFERROR(INDEX(VpD!$2:$2,MATCH(H1836,VpD!$1:$1,1)),VpD!$I$2)</f>
        <v>&gt;1998</v>
      </c>
      <c r="Q1836" s="1">
        <f ca="1">INDEX(VpD!$C$3:$I$27,MATCH(F1836,VpD!$B$3:$B$27,0),MATCH(P1836,VpD!$C$2:$I$2,0))</f>
        <v>123</v>
      </c>
      <c r="R1836" s="16">
        <f t="shared" ca="1" si="373"/>
        <v>102.21299999999999</v>
      </c>
      <c r="S1836" s="14">
        <f t="shared" ca="1" si="374"/>
        <v>712539.25</v>
      </c>
      <c r="T1836" s="14">
        <f t="shared" ca="1" si="375"/>
        <v>6169285.29</v>
      </c>
      <c r="U1836" s="14" t="str">
        <f t="shared" ca="1" si="376"/>
        <v>0A3F507E-247A-32B8-E044-0003BA298018</v>
      </c>
    </row>
    <row r="1837" spans="1:21" s="14" customFormat="1" x14ac:dyDescent="0.25">
      <c r="A1837" s="14">
        <f t="shared" si="364"/>
        <v>1837</v>
      </c>
      <c r="B1837" s="14" t="str">
        <f t="shared" ca="1" si="365"/>
        <v>34029818-4A60-479A-99E2-97E9A0A677D5</v>
      </c>
      <c r="C1837" s="14" t="str">
        <f t="shared" ca="1" si="366"/>
        <v>Vejlegårdsvej</v>
      </c>
      <c r="D1837" s="14" t="str">
        <f t="shared" ca="1" si="367"/>
        <v>65D</v>
      </c>
      <c r="E1837" s="14" t="str">
        <f t="shared" ca="1" si="368"/>
        <v>3s</v>
      </c>
      <c r="F1837" s="1">
        <f t="shared" ca="1" si="369"/>
        <v>320</v>
      </c>
      <c r="G1837" s="1">
        <f t="shared" ca="1" si="370"/>
        <v>240</v>
      </c>
      <c r="H1837" s="1">
        <f t="shared" ca="1" si="371"/>
        <v>1963</v>
      </c>
      <c r="I1837" s="1" t="str">
        <f ca="1">INDEX(Relationstabel!$C$3:$K$10,MATCH(INDIRECT($A$1&amp;"J"&amp;A1837),Relationstabel!$A$3:$A$10,0),MATCH(IFERROR(VALUE(INDIRECT($A$1&amp;"K"&amp;A1837)),0),Relationstabel!$C$1:$K$1,0))</f>
        <v>Naturgas</v>
      </c>
      <c r="J1837" s="1" t="str">
        <f ca="1">INDEX(Anvendelseskode!B:B,MATCH($F1837,Anvendelseskode!$A:$A,0))</f>
        <v>Bygning til kontor, handel, lager herunder offentlig administration</v>
      </c>
      <c r="K1837" s="1" t="str">
        <f ca="1">INDEX(Anvendelseskode!C:C,MATCH($F1837,Anvendelseskode!$A:$A,0))</f>
        <v>Kontor, handel, lager, off. adm.</v>
      </c>
      <c r="L1837" s="1" t="str">
        <f ca="1">INDEX(Anvendelseskode!D:D,MATCH($F1837,Anvendelseskode!$A:$A,0))</f>
        <v>Handel og servicevirksomheder</v>
      </c>
      <c r="M1837" s="1" t="str">
        <f ca="1">IFERROR(INDEX(SBi!$2:$2,MATCH(H1837,SBi!$1:$1,1)),SBi!$K$2)</f>
        <v>1961-1972</v>
      </c>
      <c r="N1837" s="1">
        <f ca="1">INDEX(SBi!$C$3:$K$28,MATCH(F1837,SBi!$B$3:$B$28,0),MATCH(M1837,SBi!$C$2:$K$2,0))</f>
        <v>117.5</v>
      </c>
      <c r="O1837" s="16">
        <f t="shared" ca="1" si="372"/>
        <v>28.2</v>
      </c>
      <c r="P1837" s="16" t="str">
        <f ca="1">IFERROR(INDEX(VpD!$2:$2,MATCH(H1837,VpD!$1:$1,1)),VpD!$I$2)</f>
        <v>1961-1972</v>
      </c>
      <c r="Q1837" s="1">
        <f ca="1">INDEX(VpD!$C$3:$I$27,MATCH(F1837,VpD!$B$3:$B$27,0),MATCH(P1837,VpD!$C$2:$I$2,0))</f>
        <v>105</v>
      </c>
      <c r="R1837" s="16">
        <f t="shared" ca="1" si="373"/>
        <v>25.2</v>
      </c>
      <c r="S1837" s="14">
        <f t="shared" ca="1" si="374"/>
        <v>712263.01</v>
      </c>
      <c r="T1837" s="14">
        <f t="shared" ca="1" si="375"/>
        <v>6169603.7300000004</v>
      </c>
      <c r="U1837" s="14" t="str">
        <f t="shared" ca="1" si="376"/>
        <v>0A3F507E-2484-32B8-E044-0003BA298018</v>
      </c>
    </row>
    <row r="1838" spans="1:21" s="14" customFormat="1" x14ac:dyDescent="0.25">
      <c r="A1838" s="14">
        <f t="shared" si="364"/>
        <v>1838</v>
      </c>
      <c r="B1838" s="14" t="str">
        <f t="shared" ca="1" si="365"/>
        <v>C28A7586-3EE6-4623-A53E-E99EB8E2D206</v>
      </c>
      <c r="C1838" s="14" t="str">
        <f t="shared" ca="1" si="366"/>
        <v>Holmegårdsvej</v>
      </c>
      <c r="D1838" s="14" t="str">
        <f t="shared" ca="1" si="367"/>
        <v>9</v>
      </c>
      <c r="E1838" s="14" t="str">
        <f t="shared" ca="1" si="368"/>
        <v>24hh</v>
      </c>
      <c r="F1838" s="1">
        <f t="shared" ca="1" si="369"/>
        <v>120</v>
      </c>
      <c r="G1838" s="1">
        <f t="shared" ca="1" si="370"/>
        <v>185</v>
      </c>
      <c r="H1838" s="1">
        <f t="shared" ca="1" si="371"/>
        <v>2010</v>
      </c>
      <c r="I1838" s="1" t="str">
        <f ca="1">INDEX(Relationstabel!$C$3:$K$10,MATCH(INDIRECT($A$1&amp;"J"&amp;A1838),Relationstabel!$A$3:$A$10,0),MATCH(IFERROR(VALUE(INDIRECT($A$1&amp;"K"&amp;A1838)),0),Relationstabel!$C$1:$K$1,0))</f>
        <v>Naturgas</v>
      </c>
      <c r="J1838" s="1" t="str">
        <f ca="1">INDEX(Anvendelseskode!B:B,MATCH($F1838,Anvendelseskode!$A:$A,0))</f>
        <v>Fritliggende enfamilieshus (parcelhus)</v>
      </c>
      <c r="K1838" s="1" t="str">
        <f ca="1">INDEX(Anvendelseskode!C:C,MATCH($F1838,Anvendelseskode!$A:$A,0))</f>
        <v>Parcelhuse</v>
      </c>
      <c r="L1838" s="1" t="str">
        <f ca="1">INDEX(Anvendelseskode!D:D,MATCH($F1838,Anvendelseskode!$A:$A,0))</f>
        <v>Private husholdninger</v>
      </c>
      <c r="M1838" s="1" t="str">
        <f ca="1">IFERROR(INDEX(SBi!$2:$2,MATCH(H1838,SBi!$1:$1,1)),SBi!$K$2)</f>
        <v>Efter 2006</v>
      </c>
      <c r="N1838" s="1">
        <f ca="1">INDEX(SBi!$C$3:$K$28,MATCH(F1838,SBi!$B$3:$B$28,0),MATCH(M1838,SBi!$C$2:$K$2,0))</f>
        <v>67.3</v>
      </c>
      <c r="O1838" s="16">
        <f t="shared" ca="1" si="372"/>
        <v>12.4505</v>
      </c>
      <c r="P1838" s="16" t="str">
        <f ca="1">IFERROR(INDEX(VpD!$2:$2,MATCH(H1838,VpD!$1:$1,1)),VpD!$I$2)</f>
        <v>&gt;1998</v>
      </c>
      <c r="Q1838" s="1">
        <f ca="1">INDEX(VpD!$C$3:$I$27,MATCH(F1838,VpD!$B$3:$B$27,0),MATCH(P1838,VpD!$C$2:$I$2,0))</f>
        <v>72</v>
      </c>
      <c r="R1838" s="16">
        <f t="shared" ca="1" si="373"/>
        <v>13.32</v>
      </c>
      <c r="S1838" s="14">
        <f t="shared" ca="1" si="374"/>
        <v>714089.84</v>
      </c>
      <c r="T1838" s="14">
        <f t="shared" ca="1" si="375"/>
        <v>6168715.4800000004</v>
      </c>
      <c r="U1838" s="14" t="str">
        <f t="shared" ca="1" si="376"/>
        <v>0A3F507E-1875-32B8-E044-0003BA298018</v>
      </c>
    </row>
    <row r="1839" spans="1:21" s="14" customFormat="1" x14ac:dyDescent="0.25">
      <c r="A1839" s="14">
        <f t="shared" si="364"/>
        <v>1839</v>
      </c>
      <c r="B1839" s="14" t="str">
        <f t="shared" ca="1" si="365"/>
        <v>BFF745FE-13FC-4982-82C3-176D1EAB726D</v>
      </c>
      <c r="C1839" s="14" t="str">
        <f t="shared" ca="1" si="366"/>
        <v>Plantagevej</v>
      </c>
      <c r="D1839" s="14" t="str">
        <f t="shared" ca="1" si="367"/>
        <v>5A</v>
      </c>
      <c r="E1839" s="14" t="str">
        <f t="shared" ca="1" si="368"/>
        <v>24t</v>
      </c>
      <c r="F1839" s="1">
        <f t="shared" ca="1" si="369"/>
        <v>120</v>
      </c>
      <c r="G1839" s="1">
        <f t="shared" ca="1" si="370"/>
        <v>123</v>
      </c>
      <c r="H1839" s="1">
        <f t="shared" ca="1" si="371"/>
        <v>1959</v>
      </c>
      <c r="I1839" s="1" t="str">
        <f ca="1">INDEX(Relationstabel!$C$3:$K$10,MATCH(INDIRECT($A$1&amp;"J"&amp;A1839),Relationstabel!$A$3:$A$10,0),MATCH(IFERROR(VALUE(INDIRECT($A$1&amp;"K"&amp;A1839)),0),Relationstabel!$C$1:$K$1,0))</f>
        <v>Naturgas</v>
      </c>
      <c r="J1839" s="1" t="str">
        <f ca="1">INDEX(Anvendelseskode!B:B,MATCH($F1839,Anvendelseskode!$A:$A,0))</f>
        <v>Fritliggende enfamilieshus (parcelhus)</v>
      </c>
      <c r="K1839" s="1" t="str">
        <f ca="1">INDEX(Anvendelseskode!C:C,MATCH($F1839,Anvendelseskode!$A:$A,0))</f>
        <v>Parcelhuse</v>
      </c>
      <c r="L1839" s="1" t="str">
        <f ca="1">INDEX(Anvendelseskode!D:D,MATCH($F1839,Anvendelseskode!$A:$A,0))</f>
        <v>Private husholdninger</v>
      </c>
      <c r="M1839" s="1" t="str">
        <f ca="1">IFERROR(INDEX(SBi!$2:$2,MATCH(H1839,SBi!$1:$1,1)),SBi!$K$2)</f>
        <v>1951-1960</v>
      </c>
      <c r="N1839" s="1">
        <f ca="1">INDEX(SBi!$C$3:$K$28,MATCH(F1839,SBi!$B$3:$B$28,0),MATCH(M1839,SBi!$C$2:$K$2,0))</f>
        <v>154.9</v>
      </c>
      <c r="O1839" s="16">
        <f t="shared" ca="1" si="372"/>
        <v>19.052700000000002</v>
      </c>
      <c r="P1839" s="16" t="str">
        <f ca="1">IFERROR(INDEX(VpD!$2:$2,MATCH(H1839,VpD!$1:$1,1)),VpD!$I$2)</f>
        <v>1951-1960</v>
      </c>
      <c r="Q1839" s="1">
        <f ca="1">INDEX(VpD!$C$3:$I$27,MATCH(F1839,VpD!$B$3:$B$27,0),MATCH(P1839,VpD!$C$2:$I$2,0))</f>
        <v>204</v>
      </c>
      <c r="R1839" s="16">
        <f t="shared" ca="1" si="373"/>
        <v>25.091999999999999</v>
      </c>
      <c r="S1839" s="14">
        <f t="shared" ca="1" si="374"/>
        <v>713934.61</v>
      </c>
      <c r="T1839" s="14">
        <f t="shared" ca="1" si="375"/>
        <v>6168750.1299999999</v>
      </c>
      <c r="U1839" s="14" t="str">
        <f t="shared" ca="1" si="376"/>
        <v>0A3F507E-1F75-32B8-E044-0003BA298018</v>
      </c>
    </row>
    <row r="1840" spans="1:21" s="14" customFormat="1" x14ac:dyDescent="0.25">
      <c r="A1840" s="14">
        <f t="shared" si="364"/>
        <v>1840</v>
      </c>
      <c r="B1840" s="14" t="str">
        <f t="shared" ca="1" si="365"/>
        <v>CC58CF51-AD86-4FB8-AC1E-33E182D64661</v>
      </c>
      <c r="C1840" s="14" t="str">
        <f t="shared" ca="1" si="366"/>
        <v>Møllestensvej</v>
      </c>
      <c r="D1840" s="14" t="str">
        <f t="shared" ca="1" si="367"/>
        <v>30</v>
      </c>
      <c r="E1840" s="14" t="str">
        <f t="shared" ca="1" si="368"/>
        <v>7eu</v>
      </c>
      <c r="F1840" s="1">
        <f t="shared" ca="1" si="369"/>
        <v>120</v>
      </c>
      <c r="G1840" s="1">
        <f t="shared" ca="1" si="370"/>
        <v>175</v>
      </c>
      <c r="H1840" s="1">
        <f t="shared" ca="1" si="371"/>
        <v>1988</v>
      </c>
      <c r="I1840" s="1" t="str">
        <f ca="1">INDEX(Relationstabel!$C$3:$K$10,MATCH(INDIRECT($A$1&amp;"J"&amp;A1840),Relationstabel!$A$3:$A$10,0),MATCH(IFERROR(VALUE(INDIRECT($A$1&amp;"K"&amp;A1840)),0),Relationstabel!$C$1:$K$1,0))</f>
        <v>Naturgas</v>
      </c>
      <c r="J1840" s="1" t="str">
        <f ca="1">INDEX(Anvendelseskode!B:B,MATCH($F1840,Anvendelseskode!$A:$A,0))</f>
        <v>Fritliggende enfamilieshus (parcelhus)</v>
      </c>
      <c r="K1840" s="1" t="str">
        <f ca="1">INDEX(Anvendelseskode!C:C,MATCH($F1840,Anvendelseskode!$A:$A,0))</f>
        <v>Parcelhuse</v>
      </c>
      <c r="L1840" s="1" t="str">
        <f ca="1">INDEX(Anvendelseskode!D:D,MATCH($F1840,Anvendelseskode!$A:$A,0))</f>
        <v>Private husholdninger</v>
      </c>
      <c r="M1840" s="1" t="str">
        <f ca="1">IFERROR(INDEX(SBi!$2:$2,MATCH(H1840,SBi!$1:$1,1)),SBi!$K$2)</f>
        <v>1979-1998</v>
      </c>
      <c r="N1840" s="1">
        <f ca="1">INDEX(SBi!$C$3:$K$28,MATCH(F1840,SBi!$B$3:$B$28,0),MATCH(M1840,SBi!$C$2:$K$2,0))</f>
        <v>105.4</v>
      </c>
      <c r="O1840" s="16">
        <f t="shared" ca="1" si="372"/>
        <v>18.445</v>
      </c>
      <c r="P1840" s="16" t="str">
        <f ca="1">IFERROR(INDEX(VpD!$2:$2,MATCH(H1840,VpD!$1:$1,1)),VpD!$I$2)</f>
        <v>1979-1998</v>
      </c>
      <c r="Q1840" s="1">
        <f ca="1">INDEX(VpD!$C$3:$I$27,MATCH(F1840,VpD!$B$3:$B$27,0),MATCH(P1840,VpD!$C$2:$I$2,0))</f>
        <v>90</v>
      </c>
      <c r="R1840" s="16">
        <f t="shared" ca="1" si="373"/>
        <v>15.75</v>
      </c>
      <c r="S1840" s="14">
        <f t="shared" ca="1" si="374"/>
        <v>711785.78</v>
      </c>
      <c r="T1840" s="14">
        <f t="shared" ca="1" si="375"/>
        <v>6170412.0199999996</v>
      </c>
      <c r="U1840" s="14" t="str">
        <f t="shared" ca="1" si="376"/>
        <v>0A3F507E-1D69-32B8-E044-0003BA298018</v>
      </c>
    </row>
    <row r="1841" spans="1:21" s="14" customFormat="1" x14ac:dyDescent="0.25">
      <c r="A1841" s="14">
        <f t="shared" si="364"/>
        <v>1841</v>
      </c>
      <c r="B1841" s="14" t="str">
        <f t="shared" ca="1" si="365"/>
        <v>AAE7764B-7A72-4864-BC63-FE9F5DA08F4C</v>
      </c>
      <c r="C1841" s="14" t="str">
        <f t="shared" ca="1" si="366"/>
        <v>Torbenfeldvej</v>
      </c>
      <c r="D1841" s="14" t="str">
        <f t="shared" ca="1" si="367"/>
        <v>19</v>
      </c>
      <c r="E1841" s="14" t="str">
        <f t="shared" ca="1" si="368"/>
        <v>4eh</v>
      </c>
      <c r="F1841" s="1">
        <f t="shared" ca="1" si="369"/>
        <v>120</v>
      </c>
      <c r="G1841" s="1">
        <f t="shared" ca="1" si="370"/>
        <v>105</v>
      </c>
      <c r="H1841" s="1">
        <f t="shared" ca="1" si="371"/>
        <v>1962</v>
      </c>
      <c r="I1841" s="1" t="str">
        <f ca="1">INDEX(Relationstabel!$C$3:$K$10,MATCH(INDIRECT($A$1&amp;"J"&amp;A1841),Relationstabel!$A$3:$A$10,0),MATCH(IFERROR(VALUE(INDIRECT($A$1&amp;"K"&amp;A1841)),0),Relationstabel!$C$1:$K$1,0))</f>
        <v>Naturgas</v>
      </c>
      <c r="J1841" s="1" t="str">
        <f ca="1">INDEX(Anvendelseskode!B:B,MATCH($F1841,Anvendelseskode!$A:$A,0))</f>
        <v>Fritliggende enfamilieshus (parcelhus)</v>
      </c>
      <c r="K1841" s="1" t="str">
        <f ca="1">INDEX(Anvendelseskode!C:C,MATCH($F1841,Anvendelseskode!$A:$A,0))</f>
        <v>Parcelhuse</v>
      </c>
      <c r="L1841" s="1" t="str">
        <f ca="1">INDEX(Anvendelseskode!D:D,MATCH($F1841,Anvendelseskode!$A:$A,0))</f>
        <v>Private husholdninger</v>
      </c>
      <c r="M1841" s="1" t="str">
        <f ca="1">IFERROR(INDEX(SBi!$2:$2,MATCH(H1841,SBi!$1:$1,1)),SBi!$K$2)</f>
        <v>1961-1972</v>
      </c>
      <c r="N1841" s="1">
        <f ca="1">INDEX(SBi!$C$3:$K$28,MATCH(F1841,SBi!$B$3:$B$28,0),MATCH(M1841,SBi!$C$2:$K$2,0))</f>
        <v>134.30000000000001</v>
      </c>
      <c r="O1841" s="16">
        <f t="shared" ca="1" si="372"/>
        <v>14.101500000000001</v>
      </c>
      <c r="P1841" s="16" t="str">
        <f ca="1">IFERROR(INDEX(VpD!$2:$2,MATCH(H1841,VpD!$1:$1,1)),VpD!$I$2)</f>
        <v>1961-1972</v>
      </c>
      <c r="Q1841" s="1">
        <f ca="1">INDEX(VpD!$C$3:$I$27,MATCH(F1841,VpD!$B$3:$B$27,0),MATCH(P1841,VpD!$C$2:$I$2,0))</f>
        <v>143</v>
      </c>
      <c r="R1841" s="16">
        <f t="shared" ca="1" si="373"/>
        <v>15.015000000000001</v>
      </c>
      <c r="S1841" s="14">
        <f t="shared" ca="1" si="374"/>
        <v>712187.84</v>
      </c>
      <c r="T1841" s="14">
        <f t="shared" ca="1" si="375"/>
        <v>6169380.1699999999</v>
      </c>
      <c r="U1841" s="14" t="str">
        <f t="shared" ca="1" si="376"/>
        <v>0A3F507E-2369-32B8-E044-0003BA298018</v>
      </c>
    </row>
    <row r="1842" spans="1:21" s="14" customFormat="1" x14ac:dyDescent="0.25">
      <c r="A1842" s="14">
        <f t="shared" si="364"/>
        <v>1842</v>
      </c>
      <c r="B1842" s="14" t="str">
        <f t="shared" ca="1" si="365"/>
        <v>317BC51F-FCBC-4CEE-BE2C-8F2E322E97D3</v>
      </c>
      <c r="C1842" s="14" t="str">
        <f t="shared" ca="1" si="366"/>
        <v>Tranekærvej</v>
      </c>
      <c r="D1842" s="14" t="str">
        <f t="shared" ca="1" si="367"/>
        <v>4</v>
      </c>
      <c r="E1842" s="14" t="str">
        <f t="shared" ca="1" si="368"/>
        <v>4bt</v>
      </c>
      <c r="F1842" s="1">
        <f t="shared" ca="1" si="369"/>
        <v>120</v>
      </c>
      <c r="G1842" s="1">
        <f t="shared" ca="1" si="370"/>
        <v>105</v>
      </c>
      <c r="H1842" s="1">
        <f t="shared" ca="1" si="371"/>
        <v>1978</v>
      </c>
      <c r="I1842" s="1" t="str">
        <f ca="1">INDEX(Relationstabel!$C$3:$K$10,MATCH(INDIRECT($A$1&amp;"J"&amp;A1842),Relationstabel!$A$3:$A$10,0),MATCH(IFERROR(VALUE(INDIRECT($A$1&amp;"K"&amp;A1842)),0),Relationstabel!$C$1:$K$1,0))</f>
        <v>Naturgas</v>
      </c>
      <c r="J1842" s="1" t="str">
        <f ca="1">INDEX(Anvendelseskode!B:B,MATCH($F1842,Anvendelseskode!$A:$A,0))</f>
        <v>Fritliggende enfamilieshus (parcelhus)</v>
      </c>
      <c r="K1842" s="1" t="str">
        <f ca="1">INDEX(Anvendelseskode!C:C,MATCH($F1842,Anvendelseskode!$A:$A,0))</f>
        <v>Parcelhuse</v>
      </c>
      <c r="L1842" s="1" t="str">
        <f ca="1">INDEX(Anvendelseskode!D:D,MATCH($F1842,Anvendelseskode!$A:$A,0))</f>
        <v>Private husholdninger</v>
      </c>
      <c r="M1842" s="1" t="str">
        <f ca="1">IFERROR(INDEX(SBi!$2:$2,MATCH(H1842,SBi!$1:$1,1)),SBi!$K$2)</f>
        <v>1973-1978</v>
      </c>
      <c r="N1842" s="1">
        <f ca="1">INDEX(SBi!$C$3:$K$28,MATCH(F1842,SBi!$B$3:$B$28,0),MATCH(M1842,SBi!$C$2:$K$2,0))</f>
        <v>119.8</v>
      </c>
      <c r="O1842" s="16">
        <f t="shared" ca="1" si="372"/>
        <v>12.579000000000001</v>
      </c>
      <c r="P1842" s="16" t="str">
        <f ca="1">IFERROR(INDEX(VpD!$2:$2,MATCH(H1842,VpD!$1:$1,1)),VpD!$I$2)</f>
        <v>1973-1978</v>
      </c>
      <c r="Q1842" s="1">
        <f ca="1">INDEX(VpD!$C$3:$I$27,MATCH(F1842,VpD!$B$3:$B$27,0),MATCH(P1842,VpD!$C$2:$I$2,0))</f>
        <v>117</v>
      </c>
      <c r="R1842" s="16">
        <f t="shared" ca="1" si="373"/>
        <v>12.285</v>
      </c>
      <c r="S1842" s="14">
        <f t="shared" ca="1" si="374"/>
        <v>713205.98</v>
      </c>
      <c r="T1842" s="14">
        <f t="shared" ca="1" si="375"/>
        <v>6168663.8099999996</v>
      </c>
      <c r="U1842" s="14" t="str">
        <f t="shared" ca="1" si="376"/>
        <v>0A3F507E-2371-32B8-E044-0003BA298018</v>
      </c>
    </row>
    <row r="1843" spans="1:21" s="14" customFormat="1" x14ac:dyDescent="0.25">
      <c r="A1843" s="14">
        <f t="shared" si="364"/>
        <v>1843</v>
      </c>
      <c r="B1843" s="14" t="str">
        <f t="shared" ca="1" si="365"/>
        <v>9AA68A75-5824-41D6-920F-3DFD4DD2EE3E</v>
      </c>
      <c r="C1843" s="14" t="str">
        <f t="shared" ca="1" si="366"/>
        <v>Bonderupvej</v>
      </c>
      <c r="D1843" s="14" t="str">
        <f t="shared" ca="1" si="367"/>
        <v>10</v>
      </c>
      <c r="E1843" s="14" t="str">
        <f t="shared" ca="1" si="368"/>
        <v>6dæ</v>
      </c>
      <c r="F1843" s="1">
        <f t="shared" ca="1" si="369"/>
        <v>120</v>
      </c>
      <c r="G1843" s="1">
        <f t="shared" ca="1" si="370"/>
        <v>112</v>
      </c>
      <c r="H1843" s="1">
        <f t="shared" ca="1" si="371"/>
        <v>1960</v>
      </c>
      <c r="I1843" s="1" t="str">
        <f ca="1">INDEX(Relationstabel!$C$3:$K$10,MATCH(INDIRECT($A$1&amp;"J"&amp;A1843),Relationstabel!$A$3:$A$10,0),MATCH(IFERROR(VALUE(INDIRECT($A$1&amp;"K"&amp;A1843)),0),Relationstabel!$C$1:$K$1,0))</f>
        <v>Naturgas</v>
      </c>
      <c r="J1843" s="1" t="str">
        <f ca="1">INDEX(Anvendelseskode!B:B,MATCH($F1843,Anvendelseskode!$A:$A,0))</f>
        <v>Fritliggende enfamilieshus (parcelhus)</v>
      </c>
      <c r="K1843" s="1" t="str">
        <f ca="1">INDEX(Anvendelseskode!C:C,MATCH($F1843,Anvendelseskode!$A:$A,0))</f>
        <v>Parcelhuse</v>
      </c>
      <c r="L1843" s="1" t="str">
        <f ca="1">INDEX(Anvendelseskode!D:D,MATCH($F1843,Anvendelseskode!$A:$A,0))</f>
        <v>Private husholdninger</v>
      </c>
      <c r="M1843" s="1" t="str">
        <f ca="1">IFERROR(INDEX(SBi!$2:$2,MATCH(H1843,SBi!$1:$1,1)),SBi!$K$2)</f>
        <v>1951-1960</v>
      </c>
      <c r="N1843" s="1">
        <f ca="1">INDEX(SBi!$C$3:$K$28,MATCH(F1843,SBi!$B$3:$B$28,0),MATCH(M1843,SBi!$C$2:$K$2,0))</f>
        <v>154.9</v>
      </c>
      <c r="O1843" s="16">
        <f t="shared" ca="1" si="372"/>
        <v>17.348800000000001</v>
      </c>
      <c r="P1843" s="16" t="str">
        <f ca="1">IFERROR(INDEX(VpD!$2:$2,MATCH(H1843,VpD!$1:$1,1)),VpD!$I$2)</f>
        <v>1951-1960</v>
      </c>
      <c r="Q1843" s="1">
        <f ca="1">INDEX(VpD!$C$3:$I$27,MATCH(F1843,VpD!$B$3:$B$27,0),MATCH(P1843,VpD!$C$2:$I$2,0))</f>
        <v>204</v>
      </c>
      <c r="R1843" s="16">
        <f t="shared" ca="1" si="373"/>
        <v>22.847999999999999</v>
      </c>
      <c r="S1843" s="14">
        <f t="shared" ca="1" si="374"/>
        <v>713869.39</v>
      </c>
      <c r="T1843" s="14">
        <f t="shared" ca="1" si="375"/>
        <v>6169323.2199999997</v>
      </c>
      <c r="U1843" s="14" t="str">
        <f t="shared" ca="1" si="376"/>
        <v>0A3F507E-1572-32B8-E044-0003BA298018</v>
      </c>
    </row>
    <row r="1844" spans="1:21" s="14" customFormat="1" x14ac:dyDescent="0.25">
      <c r="A1844" s="14">
        <f t="shared" si="364"/>
        <v>1844</v>
      </c>
      <c r="B1844" s="14" t="str">
        <f t="shared" ca="1" si="365"/>
        <v>36D5B2DC-EF97-40FF-890E-78884B25D23E</v>
      </c>
      <c r="C1844" s="14" t="str">
        <f t="shared" ca="1" si="366"/>
        <v>Egernbo</v>
      </c>
      <c r="D1844" s="14" t="str">
        <f t="shared" ca="1" si="367"/>
        <v>25</v>
      </c>
      <c r="E1844" s="14" t="str">
        <f t="shared" ca="1" si="368"/>
        <v>6pf</v>
      </c>
      <c r="F1844" s="1">
        <f t="shared" ca="1" si="369"/>
        <v>130</v>
      </c>
      <c r="G1844" s="1">
        <f t="shared" ca="1" si="370"/>
        <v>102</v>
      </c>
      <c r="H1844" s="1">
        <f t="shared" ca="1" si="371"/>
        <v>1977</v>
      </c>
      <c r="I1844" s="1" t="str">
        <f ca="1">INDEX(Relationstabel!$C$3:$K$10,MATCH(INDIRECT($A$1&amp;"J"&amp;A1844),Relationstabel!$A$3:$A$10,0),MATCH(IFERROR(VALUE(INDIRECT($A$1&amp;"K"&amp;A1844)),0),Relationstabel!$C$1:$K$1,0))</f>
        <v>Fjernvarme/ Blokvarme</v>
      </c>
      <c r="J1844" s="1" t="str">
        <f ca="1">INDEX(Anvendelseskode!B:B,MATCH($F1844,Anvendelseskode!$A:$A,0))</f>
        <v>Række-, kæde-, dobbelthus (lodret adskillelse mellem enhederne)</v>
      </c>
      <c r="K1844" s="1" t="str">
        <f ca="1">INDEX(Anvendelseskode!C:C,MATCH($F1844,Anvendelseskode!$A:$A,0))</f>
        <v>Række-, kæde og dobbelthuse</v>
      </c>
      <c r="L1844" s="1" t="str">
        <f ca="1">INDEX(Anvendelseskode!D:D,MATCH($F1844,Anvendelseskode!$A:$A,0))</f>
        <v>Private husholdninger</v>
      </c>
      <c r="M1844" s="1" t="str">
        <f ca="1">IFERROR(INDEX(SBi!$2:$2,MATCH(H1844,SBi!$1:$1,1)),SBi!$K$2)</f>
        <v>1973-1978</v>
      </c>
      <c r="N1844" s="1">
        <f ca="1">INDEX(SBi!$C$3:$K$28,MATCH(F1844,SBi!$B$3:$B$28,0),MATCH(M1844,SBi!$C$2:$K$2,0))</f>
        <v>112.6</v>
      </c>
      <c r="O1844" s="16">
        <f t="shared" ca="1" si="372"/>
        <v>11.485199999999999</v>
      </c>
      <c r="P1844" s="16" t="str">
        <f ca="1">IFERROR(INDEX(VpD!$2:$2,MATCH(H1844,VpD!$1:$1,1)),VpD!$I$2)</f>
        <v>1973-1978</v>
      </c>
      <c r="Q1844" s="1">
        <f ca="1">INDEX(VpD!$C$3:$I$27,MATCH(F1844,VpD!$B$3:$B$27,0),MATCH(P1844,VpD!$C$2:$I$2,0))</f>
        <v>98</v>
      </c>
      <c r="R1844" s="16">
        <f t="shared" ca="1" si="373"/>
        <v>9.9960000000000004</v>
      </c>
      <c r="S1844" s="14">
        <f t="shared" ca="1" si="374"/>
        <v>713579.39</v>
      </c>
      <c r="T1844" s="14">
        <f t="shared" ca="1" si="375"/>
        <v>6169518.2000000002</v>
      </c>
      <c r="U1844" s="14" t="str">
        <f t="shared" ca="1" si="376"/>
        <v>0A3F507E-1672-32B8-E044-0003BA298018</v>
      </c>
    </row>
    <row r="1845" spans="1:21" s="14" customFormat="1" x14ac:dyDescent="0.25">
      <c r="A1845" s="14">
        <f t="shared" si="364"/>
        <v>1845</v>
      </c>
      <c r="B1845" s="14" t="str">
        <f t="shared" ca="1" si="365"/>
        <v>E3554E40-E082-4C4F-9984-ABCA7203E023</v>
      </c>
      <c r="C1845" s="14" t="str">
        <f t="shared" ca="1" si="366"/>
        <v>Holmegårdsvej</v>
      </c>
      <c r="D1845" s="14" t="str">
        <f t="shared" ca="1" si="367"/>
        <v>11</v>
      </c>
      <c r="E1845" s="14" t="str">
        <f t="shared" ca="1" si="368"/>
        <v>24hi</v>
      </c>
      <c r="F1845" s="1">
        <f t="shared" ca="1" si="369"/>
        <v>120</v>
      </c>
      <c r="G1845" s="1">
        <f t="shared" ca="1" si="370"/>
        <v>176</v>
      </c>
      <c r="H1845" s="1">
        <f t="shared" ca="1" si="371"/>
        <v>1991</v>
      </c>
      <c r="I1845" s="1" t="str">
        <f ca="1">INDEX(Relationstabel!$C$3:$K$10,MATCH(INDIRECT($A$1&amp;"J"&amp;A1845),Relationstabel!$A$3:$A$10,0),MATCH(IFERROR(VALUE(INDIRECT($A$1&amp;"K"&amp;A1845)),0),Relationstabel!$C$1:$K$1,0))</f>
        <v>Naturgas</v>
      </c>
      <c r="J1845" s="1" t="str">
        <f ca="1">INDEX(Anvendelseskode!B:B,MATCH($F1845,Anvendelseskode!$A:$A,0))</f>
        <v>Fritliggende enfamilieshus (parcelhus)</v>
      </c>
      <c r="K1845" s="1" t="str">
        <f ca="1">INDEX(Anvendelseskode!C:C,MATCH($F1845,Anvendelseskode!$A:$A,0))</f>
        <v>Parcelhuse</v>
      </c>
      <c r="L1845" s="1" t="str">
        <f ca="1">INDEX(Anvendelseskode!D:D,MATCH($F1845,Anvendelseskode!$A:$A,0))</f>
        <v>Private husholdninger</v>
      </c>
      <c r="M1845" s="1" t="str">
        <f ca="1">IFERROR(INDEX(SBi!$2:$2,MATCH(H1845,SBi!$1:$1,1)),SBi!$K$2)</f>
        <v>1979-1998</v>
      </c>
      <c r="N1845" s="1">
        <f ca="1">INDEX(SBi!$C$3:$K$28,MATCH(F1845,SBi!$B$3:$B$28,0),MATCH(M1845,SBi!$C$2:$K$2,0))</f>
        <v>105.4</v>
      </c>
      <c r="O1845" s="16">
        <f t="shared" ca="1" si="372"/>
        <v>18.5504</v>
      </c>
      <c r="P1845" s="16" t="str">
        <f ca="1">IFERROR(INDEX(VpD!$2:$2,MATCH(H1845,VpD!$1:$1,1)),VpD!$I$2)</f>
        <v>1979-1998</v>
      </c>
      <c r="Q1845" s="1">
        <f ca="1">INDEX(VpD!$C$3:$I$27,MATCH(F1845,VpD!$B$3:$B$27,0),MATCH(P1845,VpD!$C$2:$I$2,0))</f>
        <v>90</v>
      </c>
      <c r="R1845" s="16">
        <f t="shared" ca="1" si="373"/>
        <v>15.84</v>
      </c>
      <c r="S1845" s="14">
        <f t="shared" ca="1" si="374"/>
        <v>714094.57</v>
      </c>
      <c r="T1845" s="14">
        <f t="shared" ca="1" si="375"/>
        <v>6168687.2300000004</v>
      </c>
      <c r="U1845" s="14" t="str">
        <f t="shared" ca="1" si="376"/>
        <v>0A3F507E-1877-32B8-E044-0003BA298018</v>
      </c>
    </row>
    <row r="1846" spans="1:21" s="14" customFormat="1" x14ac:dyDescent="0.25">
      <c r="A1846" s="14">
        <f t="shared" si="364"/>
        <v>1846</v>
      </c>
      <c r="B1846" s="14" t="str">
        <f t="shared" ca="1" si="365"/>
        <v>F82D5639-6488-4BB4-BE6E-73BD54E08EEF</v>
      </c>
      <c r="C1846" s="14" t="str">
        <f t="shared" ca="1" si="366"/>
        <v>Holmegårdsvej</v>
      </c>
      <c r="D1846" s="14" t="str">
        <f t="shared" ca="1" si="367"/>
        <v>12</v>
      </c>
      <c r="E1846" s="14" t="str">
        <f t="shared" ca="1" si="368"/>
        <v>24hm</v>
      </c>
      <c r="F1846" s="1">
        <f t="shared" ca="1" si="369"/>
        <v>120</v>
      </c>
      <c r="G1846" s="1">
        <f t="shared" ca="1" si="370"/>
        <v>160</v>
      </c>
      <c r="H1846" s="1">
        <f t="shared" ca="1" si="371"/>
        <v>2013</v>
      </c>
      <c r="I1846" s="1" t="str">
        <f ca="1">INDEX(Relationstabel!$C$3:$K$10,MATCH(INDIRECT($A$1&amp;"J"&amp;A1846),Relationstabel!$A$3:$A$10,0),MATCH(IFERROR(VALUE(INDIRECT($A$1&amp;"K"&amp;A1846)),0),Relationstabel!$C$1:$K$1,0))</f>
        <v>Naturgas</v>
      </c>
      <c r="J1846" s="1" t="str">
        <f ca="1">INDEX(Anvendelseskode!B:B,MATCH($F1846,Anvendelseskode!$A:$A,0))</f>
        <v>Fritliggende enfamilieshus (parcelhus)</v>
      </c>
      <c r="K1846" s="1" t="str">
        <f ca="1">INDEX(Anvendelseskode!C:C,MATCH($F1846,Anvendelseskode!$A:$A,0))</f>
        <v>Parcelhuse</v>
      </c>
      <c r="L1846" s="1" t="str">
        <f ca="1">INDEX(Anvendelseskode!D:D,MATCH($F1846,Anvendelseskode!$A:$A,0))</f>
        <v>Private husholdninger</v>
      </c>
      <c r="M1846" s="1" t="str">
        <f ca="1">IFERROR(INDEX(SBi!$2:$2,MATCH(H1846,SBi!$1:$1,1)),SBi!$K$2)</f>
        <v>Efter 2006</v>
      </c>
      <c r="N1846" s="1">
        <f ca="1">INDEX(SBi!$C$3:$K$28,MATCH(F1846,SBi!$B$3:$B$28,0),MATCH(M1846,SBi!$C$2:$K$2,0))</f>
        <v>67.3</v>
      </c>
      <c r="O1846" s="16">
        <f t="shared" ca="1" si="372"/>
        <v>10.768000000000001</v>
      </c>
      <c r="P1846" s="16" t="str">
        <f ca="1">IFERROR(INDEX(VpD!$2:$2,MATCH(H1846,VpD!$1:$1,1)),VpD!$I$2)</f>
        <v>&gt;1998</v>
      </c>
      <c r="Q1846" s="1">
        <f ca="1">INDEX(VpD!$C$3:$I$27,MATCH(F1846,VpD!$B$3:$B$27,0),MATCH(P1846,VpD!$C$2:$I$2,0))</f>
        <v>72</v>
      </c>
      <c r="R1846" s="16">
        <f t="shared" ca="1" si="373"/>
        <v>11.52</v>
      </c>
      <c r="S1846" s="14">
        <f t="shared" ca="1" si="374"/>
        <v>714065.47</v>
      </c>
      <c r="T1846" s="14">
        <f t="shared" ca="1" si="375"/>
        <v>6168675.8300000001</v>
      </c>
      <c r="U1846" s="14" t="str">
        <f t="shared" ca="1" si="376"/>
        <v>0A3F507E-1878-32B8-E044-0003BA298018</v>
      </c>
    </row>
    <row r="1847" spans="1:21" s="14" customFormat="1" x14ac:dyDescent="0.25">
      <c r="A1847" s="14">
        <f t="shared" si="364"/>
        <v>1847</v>
      </c>
      <c r="B1847" s="14" t="str">
        <f t="shared" ca="1" si="365"/>
        <v>87DEC59C-477F-4794-B464-F6AFA57EABBF</v>
      </c>
      <c r="C1847" s="14" t="str">
        <f t="shared" ca="1" si="366"/>
        <v>Plantagevej</v>
      </c>
      <c r="D1847" s="14" t="str">
        <f t="shared" ca="1" si="367"/>
        <v>7</v>
      </c>
      <c r="E1847" s="14" t="str">
        <f t="shared" ca="1" si="368"/>
        <v>24u</v>
      </c>
      <c r="F1847" s="1">
        <f t="shared" ca="1" si="369"/>
        <v>120</v>
      </c>
      <c r="G1847" s="1">
        <f t="shared" ca="1" si="370"/>
        <v>166</v>
      </c>
      <c r="H1847" s="1">
        <f t="shared" ca="1" si="371"/>
        <v>1976</v>
      </c>
      <c r="I1847" s="1" t="str">
        <f ca="1">INDEX(Relationstabel!$C$3:$K$10,MATCH(INDIRECT($A$1&amp;"J"&amp;A1847),Relationstabel!$A$3:$A$10,0),MATCH(IFERROR(VALUE(INDIRECT($A$1&amp;"K"&amp;A1847)),0),Relationstabel!$C$1:$K$1,0))</f>
        <v>Elvarme</v>
      </c>
      <c r="J1847" s="1" t="str">
        <f ca="1">INDEX(Anvendelseskode!B:B,MATCH($F1847,Anvendelseskode!$A:$A,0))</f>
        <v>Fritliggende enfamilieshus (parcelhus)</v>
      </c>
      <c r="K1847" s="1" t="str">
        <f ca="1">INDEX(Anvendelseskode!C:C,MATCH($F1847,Anvendelseskode!$A:$A,0))</f>
        <v>Parcelhuse</v>
      </c>
      <c r="L1847" s="1" t="str">
        <f ca="1">INDEX(Anvendelseskode!D:D,MATCH($F1847,Anvendelseskode!$A:$A,0))</f>
        <v>Private husholdninger</v>
      </c>
      <c r="M1847" s="1" t="str">
        <f ca="1">IFERROR(INDEX(SBi!$2:$2,MATCH(H1847,SBi!$1:$1,1)),SBi!$K$2)</f>
        <v>1973-1978</v>
      </c>
      <c r="N1847" s="1">
        <f ca="1">INDEX(SBi!$C$3:$K$28,MATCH(F1847,SBi!$B$3:$B$28,0),MATCH(M1847,SBi!$C$2:$K$2,0))</f>
        <v>119.8</v>
      </c>
      <c r="O1847" s="16">
        <f t="shared" ca="1" si="372"/>
        <v>19.886800000000001</v>
      </c>
      <c r="P1847" s="16" t="str">
        <f ca="1">IFERROR(INDEX(VpD!$2:$2,MATCH(H1847,VpD!$1:$1,1)),VpD!$I$2)</f>
        <v>1973-1978</v>
      </c>
      <c r="Q1847" s="1">
        <f ca="1">INDEX(VpD!$C$3:$I$27,MATCH(F1847,VpD!$B$3:$B$27,0),MATCH(P1847,VpD!$C$2:$I$2,0))</f>
        <v>117</v>
      </c>
      <c r="R1847" s="16">
        <f t="shared" ca="1" si="373"/>
        <v>19.422000000000001</v>
      </c>
      <c r="S1847" s="14">
        <f t="shared" ca="1" si="374"/>
        <v>713946.18</v>
      </c>
      <c r="T1847" s="14">
        <f t="shared" ca="1" si="375"/>
        <v>6168702.9299999997</v>
      </c>
      <c r="U1847" s="14" t="str">
        <f t="shared" ca="1" si="376"/>
        <v>0A3F507E-1F78-32B8-E044-0003BA298018</v>
      </c>
    </row>
    <row r="1848" spans="1:21" s="14" customFormat="1" x14ac:dyDescent="0.25">
      <c r="A1848" s="14">
        <f t="shared" si="364"/>
        <v>1848</v>
      </c>
      <c r="B1848" s="14" t="str">
        <f t="shared" ca="1" si="365"/>
        <v>5392E2C1-2887-4279-BEB4-7BA8E13DB402</v>
      </c>
      <c r="C1848" s="14" t="str">
        <f t="shared" ca="1" si="366"/>
        <v>Syvhøjvænge</v>
      </c>
      <c r="D1848" s="14" t="str">
        <f t="shared" ca="1" si="367"/>
        <v>70</v>
      </c>
      <c r="E1848" s="14" t="str">
        <f t="shared" ca="1" si="368"/>
        <v>15bm</v>
      </c>
      <c r="F1848" s="1">
        <f t="shared" ca="1" si="369"/>
        <v>120</v>
      </c>
      <c r="G1848" s="1">
        <f t="shared" ca="1" si="370"/>
        <v>182</v>
      </c>
      <c r="H1848" s="1">
        <f t="shared" ca="1" si="371"/>
        <v>1976</v>
      </c>
      <c r="I1848" s="1" t="str">
        <f ca="1">INDEX(Relationstabel!$C$3:$K$10,MATCH(INDIRECT($A$1&amp;"J"&amp;A1848),Relationstabel!$A$3:$A$10,0),MATCH(IFERROR(VALUE(INDIRECT($A$1&amp;"K"&amp;A1848)),0),Relationstabel!$C$1:$K$1,0))</f>
        <v>Naturgas</v>
      </c>
      <c r="J1848" s="1" t="str">
        <f ca="1">INDEX(Anvendelseskode!B:B,MATCH($F1848,Anvendelseskode!$A:$A,0))</f>
        <v>Fritliggende enfamilieshus (parcelhus)</v>
      </c>
      <c r="K1848" s="1" t="str">
        <f ca="1">INDEX(Anvendelseskode!C:C,MATCH($F1848,Anvendelseskode!$A:$A,0))</f>
        <v>Parcelhuse</v>
      </c>
      <c r="L1848" s="1" t="str">
        <f ca="1">INDEX(Anvendelseskode!D:D,MATCH($F1848,Anvendelseskode!$A:$A,0))</f>
        <v>Private husholdninger</v>
      </c>
      <c r="M1848" s="1" t="str">
        <f ca="1">IFERROR(INDEX(SBi!$2:$2,MATCH(H1848,SBi!$1:$1,1)),SBi!$K$2)</f>
        <v>1973-1978</v>
      </c>
      <c r="N1848" s="1">
        <f ca="1">INDEX(SBi!$C$3:$K$28,MATCH(F1848,SBi!$B$3:$B$28,0),MATCH(M1848,SBi!$C$2:$K$2,0))</f>
        <v>119.8</v>
      </c>
      <c r="O1848" s="16">
        <f t="shared" ca="1" si="372"/>
        <v>21.803599999999999</v>
      </c>
      <c r="P1848" s="16" t="str">
        <f ca="1">IFERROR(INDEX(VpD!$2:$2,MATCH(H1848,VpD!$1:$1,1)),VpD!$I$2)</f>
        <v>1973-1978</v>
      </c>
      <c r="Q1848" s="1">
        <f ca="1">INDEX(VpD!$C$3:$I$27,MATCH(F1848,VpD!$B$3:$B$27,0),MATCH(P1848,VpD!$C$2:$I$2,0))</f>
        <v>117</v>
      </c>
      <c r="R1848" s="16">
        <f t="shared" ca="1" si="373"/>
        <v>21.294</v>
      </c>
      <c r="S1848" s="14">
        <f t="shared" ca="1" si="374"/>
        <v>712062.27</v>
      </c>
      <c r="T1848" s="14">
        <f t="shared" ca="1" si="375"/>
        <v>6171837.4400000004</v>
      </c>
      <c r="U1848" s="14" t="str">
        <f t="shared" ca="1" si="376"/>
        <v>0A3F507E-227B-32B8-E044-0003BA298018</v>
      </c>
    </row>
    <row r="1849" spans="1:21" s="14" customFormat="1" x14ac:dyDescent="0.25">
      <c r="A1849" s="14">
        <f t="shared" si="364"/>
        <v>1849</v>
      </c>
      <c r="B1849" s="14" t="str">
        <f t="shared" ca="1" si="365"/>
        <v>8AD9863B-DC2F-4849-B1EE-8B20F35A154A</v>
      </c>
      <c r="C1849" s="14" t="str">
        <f t="shared" ca="1" si="366"/>
        <v>Torbenfeldvej</v>
      </c>
      <c r="D1849" s="14" t="str">
        <f t="shared" ca="1" si="367"/>
        <v>3</v>
      </c>
      <c r="E1849" s="14" t="str">
        <f t="shared" ca="1" si="368"/>
        <v>4ea</v>
      </c>
      <c r="F1849" s="1">
        <f t="shared" ca="1" si="369"/>
        <v>320</v>
      </c>
      <c r="G1849" s="1">
        <f t="shared" ca="1" si="370"/>
        <v>416</v>
      </c>
      <c r="H1849" s="1">
        <f t="shared" ca="1" si="371"/>
        <v>1965</v>
      </c>
      <c r="I1849" s="1" t="str">
        <f ca="1">INDEX(Relationstabel!$C$3:$K$10,MATCH(INDIRECT($A$1&amp;"J"&amp;A1849),Relationstabel!$A$3:$A$10,0),MATCH(IFERROR(VALUE(INDIRECT($A$1&amp;"K"&amp;A1849)),0),Relationstabel!$C$1:$K$1,0))</f>
        <v>Naturgas</v>
      </c>
      <c r="J1849" s="1" t="str">
        <f ca="1">INDEX(Anvendelseskode!B:B,MATCH($F1849,Anvendelseskode!$A:$A,0))</f>
        <v>Bygning til kontor, handel, lager herunder offentlig administration</v>
      </c>
      <c r="K1849" s="1" t="str">
        <f ca="1">INDEX(Anvendelseskode!C:C,MATCH($F1849,Anvendelseskode!$A:$A,0))</f>
        <v>Kontor, handel, lager, off. adm.</v>
      </c>
      <c r="L1849" s="1" t="str">
        <f ca="1">INDEX(Anvendelseskode!D:D,MATCH($F1849,Anvendelseskode!$A:$A,0))</f>
        <v>Handel og servicevirksomheder</v>
      </c>
      <c r="M1849" s="1" t="str">
        <f ca="1">IFERROR(INDEX(SBi!$2:$2,MATCH(H1849,SBi!$1:$1,1)),SBi!$K$2)</f>
        <v>1961-1972</v>
      </c>
      <c r="N1849" s="1">
        <f ca="1">INDEX(SBi!$C$3:$K$28,MATCH(F1849,SBi!$B$3:$B$28,0),MATCH(M1849,SBi!$C$2:$K$2,0))</f>
        <v>117.5</v>
      </c>
      <c r="O1849" s="16">
        <f t="shared" ca="1" si="372"/>
        <v>48.88</v>
      </c>
      <c r="P1849" s="16" t="str">
        <f ca="1">IFERROR(INDEX(VpD!$2:$2,MATCH(H1849,VpD!$1:$1,1)),VpD!$I$2)</f>
        <v>1961-1972</v>
      </c>
      <c r="Q1849" s="1">
        <f ca="1">INDEX(VpD!$C$3:$I$27,MATCH(F1849,VpD!$B$3:$B$27,0),MATCH(P1849,VpD!$C$2:$I$2,0))</f>
        <v>105</v>
      </c>
      <c r="R1849" s="16">
        <f t="shared" ca="1" si="373"/>
        <v>43.68</v>
      </c>
      <c r="S1849" s="14">
        <f t="shared" ca="1" si="374"/>
        <v>712372.39</v>
      </c>
      <c r="T1849" s="14">
        <f t="shared" ca="1" si="375"/>
        <v>6169407.7400000002</v>
      </c>
      <c r="U1849" s="14" t="str">
        <f t="shared" ca="1" si="376"/>
        <v>0A3F507E-235B-32B8-E044-0003BA298018</v>
      </c>
    </row>
    <row r="1850" spans="1:21" s="14" customFormat="1" x14ac:dyDescent="0.25">
      <c r="A1850" s="14">
        <f t="shared" si="364"/>
        <v>1850</v>
      </c>
      <c r="B1850" s="14" t="str">
        <f t="shared" ca="1" si="365"/>
        <v>9457BA14-E380-422D-BAE3-2842363CC8BD</v>
      </c>
      <c r="C1850" s="14" t="str">
        <f t="shared" ca="1" si="366"/>
        <v>Torbenfeldvej</v>
      </c>
      <c r="D1850" s="14" t="str">
        <f t="shared" ca="1" si="367"/>
        <v>3</v>
      </c>
      <c r="E1850" s="14" t="str">
        <f t="shared" ca="1" si="368"/>
        <v>4ea</v>
      </c>
      <c r="F1850" s="1">
        <f t="shared" ca="1" si="369"/>
        <v>320</v>
      </c>
      <c r="G1850" s="1">
        <f t="shared" ca="1" si="370"/>
        <v>104</v>
      </c>
      <c r="H1850" s="1">
        <f t="shared" ca="1" si="371"/>
        <v>1995</v>
      </c>
      <c r="I1850" s="1" t="str">
        <f ca="1">INDEX(Relationstabel!$C$3:$K$10,MATCH(INDIRECT($A$1&amp;"J"&amp;A1850),Relationstabel!$A$3:$A$10,0),MATCH(IFERROR(VALUE(INDIRECT($A$1&amp;"K"&amp;A1850)),0),Relationstabel!$C$1:$K$1,0))</f>
        <v>Naturgas</v>
      </c>
      <c r="J1850" s="1" t="str">
        <f ca="1">INDEX(Anvendelseskode!B:B,MATCH($F1850,Anvendelseskode!$A:$A,0))</f>
        <v>Bygning til kontor, handel, lager herunder offentlig administration</v>
      </c>
      <c r="K1850" s="1" t="str">
        <f ca="1">INDEX(Anvendelseskode!C:C,MATCH($F1850,Anvendelseskode!$A:$A,0))</f>
        <v>Kontor, handel, lager, off. adm.</v>
      </c>
      <c r="L1850" s="1" t="str">
        <f ca="1">INDEX(Anvendelseskode!D:D,MATCH($F1850,Anvendelseskode!$A:$A,0))</f>
        <v>Handel og servicevirksomheder</v>
      </c>
      <c r="M1850" s="1" t="str">
        <f ca="1">IFERROR(INDEX(SBi!$2:$2,MATCH(H1850,SBi!$1:$1,1)),SBi!$K$2)</f>
        <v>1979-1998</v>
      </c>
      <c r="N1850" s="1">
        <f ca="1">INDEX(SBi!$C$3:$K$28,MATCH(F1850,SBi!$B$3:$B$28,0),MATCH(M1850,SBi!$C$2:$K$2,0))</f>
        <v>103.3</v>
      </c>
      <c r="O1850" s="16">
        <f t="shared" ca="1" si="372"/>
        <v>10.743199999999998</v>
      </c>
      <c r="P1850" s="16" t="str">
        <f ca="1">IFERROR(INDEX(VpD!$2:$2,MATCH(H1850,VpD!$1:$1,1)),VpD!$I$2)</f>
        <v>1979-1998</v>
      </c>
      <c r="Q1850" s="1">
        <f ca="1">INDEX(VpD!$C$3:$I$27,MATCH(F1850,VpD!$B$3:$B$27,0),MATCH(P1850,VpD!$C$2:$I$2,0))</f>
        <v>77</v>
      </c>
      <c r="R1850" s="16">
        <f t="shared" ca="1" si="373"/>
        <v>8.0079999999999991</v>
      </c>
      <c r="S1850" s="14">
        <f t="shared" ca="1" si="374"/>
        <v>712372.39</v>
      </c>
      <c r="T1850" s="14">
        <f t="shared" ca="1" si="375"/>
        <v>6169407.7400000002</v>
      </c>
      <c r="U1850" s="14" t="str">
        <f t="shared" ca="1" si="376"/>
        <v>0A3F507E-235B-32B8-E044-0003BA298018</v>
      </c>
    </row>
    <row r="1851" spans="1:21" s="14" customFormat="1" x14ac:dyDescent="0.25">
      <c r="A1851" s="14">
        <f t="shared" si="364"/>
        <v>1851</v>
      </c>
      <c r="B1851" s="14" t="str">
        <f t="shared" ca="1" si="365"/>
        <v>8E2565E0-C219-402C-8AD1-1660FA5BCBB1</v>
      </c>
      <c r="C1851" s="14" t="str">
        <f t="shared" ca="1" si="366"/>
        <v>Bregentvedvej</v>
      </c>
      <c r="D1851" s="14" t="str">
        <f t="shared" ca="1" si="367"/>
        <v>8</v>
      </c>
      <c r="E1851" s="14" t="str">
        <f t="shared" ca="1" si="368"/>
        <v>9aæ</v>
      </c>
      <c r="F1851" s="1">
        <f t="shared" ca="1" si="369"/>
        <v>120</v>
      </c>
      <c r="G1851" s="1">
        <f t="shared" ca="1" si="370"/>
        <v>165</v>
      </c>
      <c r="H1851" s="1">
        <f t="shared" ca="1" si="371"/>
        <v>2008</v>
      </c>
      <c r="I1851" s="1" t="str">
        <f ca="1">INDEX(Relationstabel!$C$3:$K$10,MATCH(INDIRECT($A$1&amp;"J"&amp;A1851),Relationstabel!$A$3:$A$10,0),MATCH(IFERROR(VALUE(INDIRECT($A$1&amp;"K"&amp;A1851)),0),Relationstabel!$C$1:$K$1,0))</f>
        <v>Naturgas</v>
      </c>
      <c r="J1851" s="1" t="str">
        <f ca="1">INDEX(Anvendelseskode!B:B,MATCH($F1851,Anvendelseskode!$A:$A,0))</f>
        <v>Fritliggende enfamilieshus (parcelhus)</v>
      </c>
      <c r="K1851" s="1" t="str">
        <f ca="1">INDEX(Anvendelseskode!C:C,MATCH($F1851,Anvendelseskode!$A:$A,0))</f>
        <v>Parcelhuse</v>
      </c>
      <c r="L1851" s="1" t="str">
        <f ca="1">INDEX(Anvendelseskode!D:D,MATCH($F1851,Anvendelseskode!$A:$A,0))</f>
        <v>Private husholdninger</v>
      </c>
      <c r="M1851" s="1" t="str">
        <f ca="1">IFERROR(INDEX(SBi!$2:$2,MATCH(H1851,SBi!$1:$1,1)),SBi!$K$2)</f>
        <v>Efter 2006</v>
      </c>
      <c r="N1851" s="1">
        <f ca="1">INDEX(SBi!$C$3:$K$28,MATCH(F1851,SBi!$B$3:$B$28,0),MATCH(M1851,SBi!$C$2:$K$2,0))</f>
        <v>67.3</v>
      </c>
      <c r="O1851" s="16">
        <f t="shared" ca="1" si="372"/>
        <v>11.1045</v>
      </c>
      <c r="P1851" s="16" t="str">
        <f ca="1">IFERROR(INDEX(VpD!$2:$2,MATCH(H1851,VpD!$1:$1,1)),VpD!$I$2)</f>
        <v>&gt;1998</v>
      </c>
      <c r="Q1851" s="1">
        <f ca="1">INDEX(VpD!$C$3:$I$27,MATCH(F1851,VpD!$B$3:$B$27,0),MATCH(P1851,VpD!$C$2:$I$2,0))</f>
        <v>72</v>
      </c>
      <c r="R1851" s="16">
        <f t="shared" ca="1" si="373"/>
        <v>11.88</v>
      </c>
      <c r="S1851" s="14">
        <f t="shared" ca="1" si="374"/>
        <v>713528.68</v>
      </c>
      <c r="T1851" s="14">
        <f t="shared" ca="1" si="375"/>
        <v>6168696.79</v>
      </c>
      <c r="U1851" s="14" t="str">
        <f t="shared" ca="1" si="376"/>
        <v>0A3F507E-1579-32B8-E044-0003BA298018</v>
      </c>
    </row>
    <row r="1852" spans="1:21" s="14" customFormat="1" x14ac:dyDescent="0.25">
      <c r="A1852" s="14">
        <f t="shared" si="364"/>
        <v>1852</v>
      </c>
      <c r="B1852" s="14" t="str">
        <f t="shared" ca="1" si="365"/>
        <v>629A25D0-8273-4BAC-8701-8F70E4801388</v>
      </c>
      <c r="C1852" s="14" t="str">
        <f t="shared" ca="1" si="366"/>
        <v>Egernbo</v>
      </c>
      <c r="D1852" s="14" t="str">
        <f t="shared" ca="1" si="367"/>
        <v>32</v>
      </c>
      <c r="E1852" s="14" t="str">
        <f t="shared" ca="1" si="368"/>
        <v>6qg</v>
      </c>
      <c r="F1852" s="1">
        <f t="shared" ca="1" si="369"/>
        <v>130</v>
      </c>
      <c r="G1852" s="1">
        <f t="shared" ca="1" si="370"/>
        <v>104</v>
      </c>
      <c r="H1852" s="1">
        <f t="shared" ca="1" si="371"/>
        <v>1978</v>
      </c>
      <c r="I1852" s="1" t="str">
        <f ca="1">INDEX(Relationstabel!$C$3:$K$10,MATCH(INDIRECT($A$1&amp;"J"&amp;A1852),Relationstabel!$A$3:$A$10,0),MATCH(IFERROR(VALUE(INDIRECT($A$1&amp;"K"&amp;A1852)),0),Relationstabel!$C$1:$K$1,0))</f>
        <v>Fjernvarme/ Blokvarme</v>
      </c>
      <c r="J1852" s="1" t="str">
        <f ca="1">INDEX(Anvendelseskode!B:B,MATCH($F1852,Anvendelseskode!$A:$A,0))</f>
        <v>Række-, kæde-, dobbelthus (lodret adskillelse mellem enhederne)</v>
      </c>
      <c r="K1852" s="1" t="str">
        <f ca="1">INDEX(Anvendelseskode!C:C,MATCH($F1852,Anvendelseskode!$A:$A,0))</f>
        <v>Række-, kæde og dobbelthuse</v>
      </c>
      <c r="L1852" s="1" t="str">
        <f ca="1">INDEX(Anvendelseskode!D:D,MATCH($F1852,Anvendelseskode!$A:$A,0))</f>
        <v>Private husholdninger</v>
      </c>
      <c r="M1852" s="1" t="str">
        <f ca="1">IFERROR(INDEX(SBi!$2:$2,MATCH(H1852,SBi!$1:$1,1)),SBi!$K$2)</f>
        <v>1973-1978</v>
      </c>
      <c r="N1852" s="1">
        <f ca="1">INDEX(SBi!$C$3:$K$28,MATCH(F1852,SBi!$B$3:$B$28,0),MATCH(M1852,SBi!$C$2:$K$2,0))</f>
        <v>112.6</v>
      </c>
      <c r="O1852" s="16">
        <f t="shared" ca="1" si="372"/>
        <v>11.7104</v>
      </c>
      <c r="P1852" s="16" t="str">
        <f ca="1">IFERROR(INDEX(VpD!$2:$2,MATCH(H1852,VpD!$1:$1,1)),VpD!$I$2)</f>
        <v>1973-1978</v>
      </c>
      <c r="Q1852" s="1">
        <f ca="1">INDEX(VpD!$C$3:$I$27,MATCH(F1852,VpD!$B$3:$B$27,0),MATCH(P1852,VpD!$C$2:$I$2,0))</f>
        <v>98</v>
      </c>
      <c r="R1852" s="16">
        <f t="shared" ca="1" si="373"/>
        <v>10.192</v>
      </c>
      <c r="S1852" s="14">
        <f t="shared" ca="1" si="374"/>
        <v>713626.33</v>
      </c>
      <c r="T1852" s="14">
        <f t="shared" ca="1" si="375"/>
        <v>6169547.4699999997</v>
      </c>
      <c r="U1852" s="14" t="str">
        <f t="shared" ca="1" si="376"/>
        <v>0A3F507E-1679-32B8-E044-0003BA298018</v>
      </c>
    </row>
    <row r="1853" spans="1:21" s="14" customFormat="1" x14ac:dyDescent="0.25">
      <c r="A1853" s="14">
        <f t="shared" si="364"/>
        <v>1853</v>
      </c>
      <c r="B1853" s="14" t="str">
        <f t="shared" ca="1" si="365"/>
        <v>4F816D61-223F-41E9-BA05-2FDE3B5ACD31</v>
      </c>
      <c r="C1853" s="14" t="str">
        <f t="shared" ca="1" si="366"/>
        <v>Spættebo</v>
      </c>
      <c r="D1853" s="14" t="str">
        <f t="shared" ca="1" si="367"/>
        <v>14</v>
      </c>
      <c r="E1853" s="14" t="str">
        <f t="shared" ca="1" si="368"/>
        <v>6ud</v>
      </c>
      <c r="F1853" s="1">
        <f t="shared" ca="1" si="369"/>
        <v>130</v>
      </c>
      <c r="G1853" s="1">
        <f t="shared" ca="1" si="370"/>
        <v>109</v>
      </c>
      <c r="H1853" s="1">
        <f t="shared" ca="1" si="371"/>
        <v>1978</v>
      </c>
      <c r="I1853" s="1" t="str">
        <f ca="1">INDEX(Relationstabel!$C$3:$K$10,MATCH(INDIRECT($A$1&amp;"J"&amp;A1853),Relationstabel!$A$3:$A$10,0),MATCH(IFERROR(VALUE(INDIRECT($A$1&amp;"K"&amp;A1853)),0),Relationstabel!$C$1:$K$1,0))</f>
        <v>Fjernvarme/ Blokvarme</v>
      </c>
      <c r="J1853" s="1" t="str">
        <f ca="1">INDEX(Anvendelseskode!B:B,MATCH($F1853,Anvendelseskode!$A:$A,0))</f>
        <v>Række-, kæde-, dobbelthus (lodret adskillelse mellem enhederne)</v>
      </c>
      <c r="K1853" s="1" t="str">
        <f ca="1">INDEX(Anvendelseskode!C:C,MATCH($F1853,Anvendelseskode!$A:$A,0))</f>
        <v>Række-, kæde og dobbelthuse</v>
      </c>
      <c r="L1853" s="1" t="str">
        <f ca="1">INDEX(Anvendelseskode!D:D,MATCH($F1853,Anvendelseskode!$A:$A,0))</f>
        <v>Private husholdninger</v>
      </c>
      <c r="M1853" s="1" t="str">
        <f ca="1">IFERROR(INDEX(SBi!$2:$2,MATCH(H1853,SBi!$1:$1,1)),SBi!$K$2)</f>
        <v>1973-1978</v>
      </c>
      <c r="N1853" s="1">
        <f ca="1">INDEX(SBi!$C$3:$K$28,MATCH(F1853,SBi!$B$3:$B$28,0),MATCH(M1853,SBi!$C$2:$K$2,0))</f>
        <v>112.6</v>
      </c>
      <c r="O1853" s="16">
        <f t="shared" ca="1" si="372"/>
        <v>12.273399999999999</v>
      </c>
      <c r="P1853" s="16" t="str">
        <f ca="1">IFERROR(INDEX(VpD!$2:$2,MATCH(H1853,VpD!$1:$1,1)),VpD!$I$2)</f>
        <v>1973-1978</v>
      </c>
      <c r="Q1853" s="1">
        <f ca="1">INDEX(VpD!$C$3:$I$27,MATCH(F1853,VpD!$B$3:$B$27,0),MATCH(P1853,VpD!$C$2:$I$2,0))</f>
        <v>98</v>
      </c>
      <c r="R1853" s="16">
        <f t="shared" ca="1" si="373"/>
        <v>10.682</v>
      </c>
      <c r="S1853" s="14">
        <f t="shared" ca="1" si="374"/>
        <v>713736.5</v>
      </c>
      <c r="T1853" s="14">
        <f t="shared" ca="1" si="375"/>
        <v>6169631.3099999996</v>
      </c>
      <c r="U1853" s="14" t="str">
        <f t="shared" ca="1" si="376"/>
        <v>0A3F507E-2179-32B8-E044-0003BA298018</v>
      </c>
    </row>
    <row r="1854" spans="1:21" s="14" customFormat="1" x14ac:dyDescent="0.25">
      <c r="A1854" s="14">
        <f t="shared" si="364"/>
        <v>1854</v>
      </c>
      <c r="B1854" s="14" t="str">
        <f t="shared" ca="1" si="365"/>
        <v>48F0BB0D-D568-4E9A-874C-1C414BB17D97</v>
      </c>
      <c r="C1854" s="14" t="str">
        <f t="shared" ca="1" si="366"/>
        <v>Syvhøjvænge</v>
      </c>
      <c r="D1854" s="14" t="str">
        <f t="shared" ca="1" si="367"/>
        <v>68</v>
      </c>
      <c r="E1854" s="14" t="str">
        <f t="shared" ca="1" si="368"/>
        <v>15bl</v>
      </c>
      <c r="F1854" s="1">
        <f t="shared" ca="1" si="369"/>
        <v>120</v>
      </c>
      <c r="G1854" s="1">
        <f t="shared" ca="1" si="370"/>
        <v>184</v>
      </c>
      <c r="H1854" s="1">
        <f t="shared" ca="1" si="371"/>
        <v>1975</v>
      </c>
      <c r="I1854" s="1" t="str">
        <f ca="1">INDEX(Relationstabel!$C$3:$K$10,MATCH(INDIRECT($A$1&amp;"J"&amp;A1854),Relationstabel!$A$3:$A$10,0),MATCH(IFERROR(VALUE(INDIRECT($A$1&amp;"K"&amp;A1854)),0),Relationstabel!$C$1:$K$1,0))</f>
        <v>Naturgas</v>
      </c>
      <c r="J1854" s="1" t="str">
        <f ca="1">INDEX(Anvendelseskode!B:B,MATCH($F1854,Anvendelseskode!$A:$A,0))</f>
        <v>Fritliggende enfamilieshus (parcelhus)</v>
      </c>
      <c r="K1854" s="1" t="str">
        <f ca="1">INDEX(Anvendelseskode!C:C,MATCH($F1854,Anvendelseskode!$A:$A,0))</f>
        <v>Parcelhuse</v>
      </c>
      <c r="L1854" s="1" t="str">
        <f ca="1">INDEX(Anvendelseskode!D:D,MATCH($F1854,Anvendelseskode!$A:$A,0))</f>
        <v>Private husholdninger</v>
      </c>
      <c r="M1854" s="1" t="str">
        <f ca="1">IFERROR(INDEX(SBi!$2:$2,MATCH(H1854,SBi!$1:$1,1)),SBi!$K$2)</f>
        <v>1973-1978</v>
      </c>
      <c r="N1854" s="1">
        <f ca="1">INDEX(SBi!$C$3:$K$28,MATCH(F1854,SBi!$B$3:$B$28,0),MATCH(M1854,SBi!$C$2:$K$2,0))</f>
        <v>119.8</v>
      </c>
      <c r="O1854" s="16">
        <f t="shared" ca="1" si="372"/>
        <v>22.043200000000002</v>
      </c>
      <c r="P1854" s="16" t="str">
        <f ca="1">IFERROR(INDEX(VpD!$2:$2,MATCH(H1854,VpD!$1:$1,1)),VpD!$I$2)</f>
        <v>1973-1978</v>
      </c>
      <c r="Q1854" s="1">
        <f ca="1">INDEX(VpD!$C$3:$I$27,MATCH(F1854,VpD!$B$3:$B$27,0),MATCH(P1854,VpD!$C$2:$I$2,0))</f>
        <v>117</v>
      </c>
      <c r="R1854" s="16">
        <f t="shared" ca="1" si="373"/>
        <v>21.527999999999999</v>
      </c>
      <c r="S1854" s="14">
        <f t="shared" ca="1" si="374"/>
        <v>712064.75</v>
      </c>
      <c r="T1854" s="14">
        <f t="shared" ca="1" si="375"/>
        <v>6171814.7699999996</v>
      </c>
      <c r="U1854" s="14" t="str">
        <f t="shared" ca="1" si="376"/>
        <v>0A3F507E-2279-32B8-E044-0003BA298018</v>
      </c>
    </row>
    <row r="1855" spans="1:21" s="14" customFormat="1" x14ac:dyDescent="0.25">
      <c r="A1855" s="14">
        <f t="shared" si="364"/>
        <v>1855</v>
      </c>
      <c r="B1855" s="14" t="str">
        <f t="shared" ca="1" si="365"/>
        <v>D29B2609-98D5-4F0B-A20C-2D5427765833</v>
      </c>
      <c r="C1855" s="14" t="str">
        <f t="shared" ca="1" si="366"/>
        <v>Kløverbo</v>
      </c>
      <c r="D1855" s="14" t="str">
        <f t="shared" ca="1" si="367"/>
        <v>47</v>
      </c>
      <c r="E1855" s="14" t="str">
        <f t="shared" ca="1" si="368"/>
        <v>6zt</v>
      </c>
      <c r="F1855" s="1">
        <f t="shared" ca="1" si="369"/>
        <v>130</v>
      </c>
      <c r="G1855" s="1">
        <f t="shared" ca="1" si="370"/>
        <v>109</v>
      </c>
      <c r="H1855" s="1">
        <f t="shared" ca="1" si="371"/>
        <v>1978</v>
      </c>
      <c r="I1855" s="1" t="str">
        <f ca="1">INDEX(Relationstabel!$C$3:$K$10,MATCH(INDIRECT($A$1&amp;"J"&amp;A1855),Relationstabel!$A$3:$A$10,0),MATCH(IFERROR(VALUE(INDIRECT($A$1&amp;"K"&amp;A1855)),0),Relationstabel!$C$1:$K$1,0))</f>
        <v>Fjernvarme/ Blokvarme</v>
      </c>
      <c r="J1855" s="1" t="str">
        <f ca="1">INDEX(Anvendelseskode!B:B,MATCH($F1855,Anvendelseskode!$A:$A,0))</f>
        <v>Række-, kæde-, dobbelthus (lodret adskillelse mellem enhederne)</v>
      </c>
      <c r="K1855" s="1" t="str">
        <f ca="1">INDEX(Anvendelseskode!C:C,MATCH($F1855,Anvendelseskode!$A:$A,0))</f>
        <v>Række-, kæde og dobbelthuse</v>
      </c>
      <c r="L1855" s="1" t="str">
        <f ca="1">INDEX(Anvendelseskode!D:D,MATCH($F1855,Anvendelseskode!$A:$A,0))</f>
        <v>Private husholdninger</v>
      </c>
      <c r="M1855" s="1" t="str">
        <f ca="1">IFERROR(INDEX(SBi!$2:$2,MATCH(H1855,SBi!$1:$1,1)),SBi!$K$2)</f>
        <v>1973-1978</v>
      </c>
      <c r="N1855" s="1">
        <f ca="1">INDEX(SBi!$C$3:$K$28,MATCH(F1855,SBi!$B$3:$B$28,0),MATCH(M1855,SBi!$C$2:$K$2,0))</f>
        <v>112.6</v>
      </c>
      <c r="O1855" s="16">
        <f t="shared" ca="1" si="372"/>
        <v>12.273399999999999</v>
      </c>
      <c r="P1855" s="16" t="str">
        <f ca="1">IFERROR(INDEX(VpD!$2:$2,MATCH(H1855,VpD!$1:$1,1)),VpD!$I$2)</f>
        <v>1973-1978</v>
      </c>
      <c r="Q1855" s="1">
        <f ca="1">INDEX(VpD!$C$3:$I$27,MATCH(F1855,VpD!$B$3:$B$27,0),MATCH(P1855,VpD!$C$2:$I$2,0))</f>
        <v>98</v>
      </c>
      <c r="R1855" s="16">
        <f t="shared" ca="1" si="373"/>
        <v>10.682</v>
      </c>
      <c r="S1855" s="14">
        <f t="shared" ca="1" si="374"/>
        <v>713542.58</v>
      </c>
      <c r="T1855" s="14">
        <f t="shared" ca="1" si="375"/>
        <v>6169674.2000000002</v>
      </c>
      <c r="U1855" s="14" t="str">
        <f t="shared" ca="1" si="376"/>
        <v>0A3F507E-1B7F-32B8-E044-0003BA298018</v>
      </c>
    </row>
    <row r="1856" spans="1:21" s="14" customFormat="1" x14ac:dyDescent="0.25">
      <c r="A1856" s="14">
        <f t="shared" si="364"/>
        <v>1856</v>
      </c>
      <c r="B1856" s="14" t="str">
        <f t="shared" ca="1" si="365"/>
        <v>84456D03-4BF2-4F06-A081-D7605D3E5F8E</v>
      </c>
      <c r="C1856" s="14" t="str">
        <f t="shared" ca="1" si="366"/>
        <v>Nordfeldvej</v>
      </c>
      <c r="D1856" s="14" t="str">
        <f t="shared" ca="1" si="367"/>
        <v>10</v>
      </c>
      <c r="E1856" s="14" t="str">
        <f t="shared" ca="1" si="368"/>
        <v>4eu</v>
      </c>
      <c r="F1856" s="1">
        <f t="shared" ca="1" si="369"/>
        <v>120</v>
      </c>
      <c r="G1856" s="1">
        <f t="shared" ca="1" si="370"/>
        <v>201</v>
      </c>
      <c r="H1856" s="1">
        <f t="shared" ca="1" si="371"/>
        <v>1965</v>
      </c>
      <c r="I1856" s="1" t="str">
        <f ca="1">INDEX(Relationstabel!$C$3:$K$10,MATCH(INDIRECT($A$1&amp;"J"&amp;A1856),Relationstabel!$A$3:$A$10,0),MATCH(IFERROR(VALUE(INDIRECT($A$1&amp;"K"&amp;A1856)),0),Relationstabel!$C$1:$K$1,0))</f>
        <v>Olie</v>
      </c>
      <c r="J1856" s="1" t="str">
        <f ca="1">INDEX(Anvendelseskode!B:B,MATCH($F1856,Anvendelseskode!$A:$A,0))</f>
        <v>Fritliggende enfamilieshus (parcelhus)</v>
      </c>
      <c r="K1856" s="1" t="str">
        <f ca="1">INDEX(Anvendelseskode!C:C,MATCH($F1856,Anvendelseskode!$A:$A,0))</f>
        <v>Parcelhuse</v>
      </c>
      <c r="L1856" s="1" t="str">
        <f ca="1">INDEX(Anvendelseskode!D:D,MATCH($F1856,Anvendelseskode!$A:$A,0))</f>
        <v>Private husholdninger</v>
      </c>
      <c r="M1856" s="1" t="str">
        <f ca="1">IFERROR(INDEX(SBi!$2:$2,MATCH(H1856,SBi!$1:$1,1)),SBi!$K$2)</f>
        <v>1961-1972</v>
      </c>
      <c r="N1856" s="1">
        <f ca="1">INDEX(SBi!$C$3:$K$28,MATCH(F1856,SBi!$B$3:$B$28,0),MATCH(M1856,SBi!$C$2:$K$2,0))</f>
        <v>134.30000000000001</v>
      </c>
      <c r="O1856" s="16">
        <f t="shared" ca="1" si="372"/>
        <v>26.994300000000003</v>
      </c>
      <c r="P1856" s="16" t="str">
        <f ca="1">IFERROR(INDEX(VpD!$2:$2,MATCH(H1856,VpD!$1:$1,1)),VpD!$I$2)</f>
        <v>1961-1972</v>
      </c>
      <c r="Q1856" s="1">
        <f ca="1">INDEX(VpD!$C$3:$I$27,MATCH(F1856,VpD!$B$3:$B$27,0),MATCH(P1856,VpD!$C$2:$I$2,0))</f>
        <v>143</v>
      </c>
      <c r="R1856" s="16">
        <f t="shared" ca="1" si="373"/>
        <v>28.742999999999999</v>
      </c>
      <c r="S1856" s="14">
        <f t="shared" ca="1" si="374"/>
        <v>712337.24</v>
      </c>
      <c r="T1856" s="14">
        <f t="shared" ca="1" si="375"/>
        <v>6169356.8899999997</v>
      </c>
      <c r="U1856" s="14" t="str">
        <f t="shared" ca="1" si="376"/>
        <v>0A3F507E-1D7F-32B8-E044-0003BA298018</v>
      </c>
    </row>
    <row r="1857" spans="1:21" s="14" customFormat="1" x14ac:dyDescent="0.25">
      <c r="A1857" s="14">
        <f t="shared" si="364"/>
        <v>1857</v>
      </c>
      <c r="B1857" s="14" t="str">
        <f t="shared" ca="1" si="365"/>
        <v>82A0C65B-A534-46FC-96B2-6D4EC771CE9A</v>
      </c>
      <c r="C1857" s="14" t="str">
        <f t="shared" ca="1" si="366"/>
        <v>Nordfeldvej</v>
      </c>
      <c r="D1857" s="14" t="str">
        <f t="shared" ca="1" si="367"/>
        <v>10</v>
      </c>
      <c r="E1857" s="14" t="str">
        <f t="shared" ca="1" si="368"/>
        <v>4eu</v>
      </c>
      <c r="F1857" s="1">
        <f t="shared" ca="1" si="369"/>
        <v>320</v>
      </c>
      <c r="G1857" s="1">
        <f t="shared" ca="1" si="370"/>
        <v>531</v>
      </c>
      <c r="H1857" s="1">
        <f t="shared" ca="1" si="371"/>
        <v>1992</v>
      </c>
      <c r="I1857" s="1" t="str">
        <f ca="1">INDEX(Relationstabel!$C$3:$K$10,MATCH(INDIRECT($A$1&amp;"J"&amp;A1857),Relationstabel!$A$3:$A$10,0),MATCH(IFERROR(VALUE(INDIRECT($A$1&amp;"K"&amp;A1857)),0),Relationstabel!$C$1:$K$1,0))</f>
        <v>Olie</v>
      </c>
      <c r="J1857" s="1" t="str">
        <f ca="1">INDEX(Anvendelseskode!B:B,MATCH($F1857,Anvendelseskode!$A:$A,0))</f>
        <v>Bygning til kontor, handel, lager herunder offentlig administration</v>
      </c>
      <c r="K1857" s="1" t="str">
        <f ca="1">INDEX(Anvendelseskode!C:C,MATCH($F1857,Anvendelseskode!$A:$A,0))</f>
        <v>Kontor, handel, lager, off. adm.</v>
      </c>
      <c r="L1857" s="1" t="str">
        <f ca="1">INDEX(Anvendelseskode!D:D,MATCH($F1857,Anvendelseskode!$A:$A,0))</f>
        <v>Handel og servicevirksomheder</v>
      </c>
      <c r="M1857" s="1" t="str">
        <f ca="1">IFERROR(INDEX(SBi!$2:$2,MATCH(H1857,SBi!$1:$1,1)),SBi!$K$2)</f>
        <v>1979-1998</v>
      </c>
      <c r="N1857" s="1">
        <f ca="1">INDEX(SBi!$C$3:$K$28,MATCH(F1857,SBi!$B$3:$B$28,0),MATCH(M1857,SBi!$C$2:$K$2,0))</f>
        <v>103.3</v>
      </c>
      <c r="O1857" s="16">
        <f t="shared" ca="1" si="372"/>
        <v>54.852299999999993</v>
      </c>
      <c r="P1857" s="16" t="str">
        <f ca="1">IFERROR(INDEX(VpD!$2:$2,MATCH(H1857,VpD!$1:$1,1)),VpD!$I$2)</f>
        <v>1979-1998</v>
      </c>
      <c r="Q1857" s="1">
        <f ca="1">INDEX(VpD!$C$3:$I$27,MATCH(F1857,VpD!$B$3:$B$27,0),MATCH(P1857,VpD!$C$2:$I$2,0))</f>
        <v>77</v>
      </c>
      <c r="R1857" s="16">
        <f t="shared" ca="1" si="373"/>
        <v>40.887</v>
      </c>
      <c r="S1857" s="14">
        <f t="shared" ca="1" si="374"/>
        <v>712337.24</v>
      </c>
      <c r="T1857" s="14">
        <f t="shared" ca="1" si="375"/>
        <v>6169356.8899999997</v>
      </c>
      <c r="U1857" s="14" t="str">
        <f t="shared" ca="1" si="376"/>
        <v>0A3F507E-1D7F-32B8-E044-0003BA298018</v>
      </c>
    </row>
    <row r="1858" spans="1:21" s="14" customFormat="1" x14ac:dyDescent="0.25">
      <c r="A1858" s="14">
        <f t="shared" si="364"/>
        <v>1858</v>
      </c>
      <c r="B1858" s="14" t="str">
        <f t="shared" ca="1" si="365"/>
        <v>E0210804-FDD8-45EF-8442-8F315E6C79B6</v>
      </c>
      <c r="C1858" s="14" t="str">
        <f t="shared" ca="1" si="366"/>
        <v>Nørrebred</v>
      </c>
      <c r="D1858" s="14" t="str">
        <f t="shared" ca="1" si="367"/>
        <v>85</v>
      </c>
      <c r="E1858" s="14" t="str">
        <f t="shared" ca="1" si="368"/>
        <v>13fz</v>
      </c>
      <c r="F1858" s="1">
        <f t="shared" ca="1" si="369"/>
        <v>120</v>
      </c>
      <c r="G1858" s="1">
        <f t="shared" ca="1" si="370"/>
        <v>143</v>
      </c>
      <c r="H1858" s="1">
        <f t="shared" ca="1" si="371"/>
        <v>1984</v>
      </c>
      <c r="I1858" s="1" t="str">
        <f ca="1">INDEX(Relationstabel!$C$3:$K$10,MATCH(INDIRECT($A$1&amp;"J"&amp;A1858),Relationstabel!$A$3:$A$10,0),MATCH(IFERROR(VALUE(INDIRECT($A$1&amp;"K"&amp;A1858)),0),Relationstabel!$C$1:$K$1,0))</f>
        <v>Naturgas</v>
      </c>
      <c r="J1858" s="1" t="str">
        <f ca="1">INDEX(Anvendelseskode!B:B,MATCH($F1858,Anvendelseskode!$A:$A,0))</f>
        <v>Fritliggende enfamilieshus (parcelhus)</v>
      </c>
      <c r="K1858" s="1" t="str">
        <f ca="1">INDEX(Anvendelseskode!C:C,MATCH($F1858,Anvendelseskode!$A:$A,0))</f>
        <v>Parcelhuse</v>
      </c>
      <c r="L1858" s="1" t="str">
        <f ca="1">INDEX(Anvendelseskode!D:D,MATCH($F1858,Anvendelseskode!$A:$A,0))</f>
        <v>Private husholdninger</v>
      </c>
      <c r="M1858" s="1" t="str">
        <f ca="1">IFERROR(INDEX(SBi!$2:$2,MATCH(H1858,SBi!$1:$1,1)),SBi!$K$2)</f>
        <v>1979-1998</v>
      </c>
      <c r="N1858" s="1">
        <f ca="1">INDEX(SBi!$C$3:$K$28,MATCH(F1858,SBi!$B$3:$B$28,0),MATCH(M1858,SBi!$C$2:$K$2,0))</f>
        <v>105.4</v>
      </c>
      <c r="O1858" s="16">
        <f t="shared" ca="1" si="372"/>
        <v>15.0722</v>
      </c>
      <c r="P1858" s="16" t="str">
        <f ca="1">IFERROR(INDEX(VpD!$2:$2,MATCH(H1858,VpD!$1:$1,1)),VpD!$I$2)</f>
        <v>1979-1998</v>
      </c>
      <c r="Q1858" s="1">
        <f ca="1">INDEX(VpD!$C$3:$I$27,MATCH(F1858,VpD!$B$3:$B$27,0),MATCH(P1858,VpD!$C$2:$I$2,0))</f>
        <v>90</v>
      </c>
      <c r="R1858" s="16">
        <f t="shared" ca="1" si="373"/>
        <v>12.87</v>
      </c>
      <c r="S1858" s="14">
        <f t="shared" ca="1" si="374"/>
        <v>711563.55</v>
      </c>
      <c r="T1858" s="14">
        <f t="shared" ca="1" si="375"/>
        <v>6171974.21</v>
      </c>
      <c r="U1858" s="14" t="str">
        <f t="shared" ca="1" si="376"/>
        <v>0A3F507E-1E7F-32B8-E044-0003BA298018</v>
      </c>
    </row>
    <row r="1859" spans="1:21" s="14" customFormat="1" x14ac:dyDescent="0.25">
      <c r="A1859" s="14">
        <f t="shared" ref="A1859:A1922" si="377">ROW(B1859)</f>
        <v>1859</v>
      </c>
      <c r="B1859" s="14" t="str">
        <f t="shared" ref="B1859:B1922" ca="1" si="378">INDIRECT($A$1&amp;"b"&amp;A1859)</f>
        <v>ED18143D-C37D-43F3-967E-2F6D1478A555</v>
      </c>
      <c r="C1859" s="14" t="str">
        <f t="shared" ref="C1859:C1922" ca="1" si="379">INDIRECT($A$1&amp;"V"&amp;A1859)</f>
        <v>Holmegårdsvej</v>
      </c>
      <c r="D1859" s="14" t="str">
        <f t="shared" ref="D1859:D1922" ca="1" si="380">INDIRECT($A$1&amp;"W"&amp;A1859)</f>
        <v>3</v>
      </c>
      <c r="E1859" s="14" t="str">
        <f t="shared" ref="E1859:E1922" ca="1" si="381">INDIRECT($A$1&amp;"AB"&amp;A1859)</f>
        <v>24gx</v>
      </c>
      <c r="F1859" s="1">
        <f t="shared" ref="F1859:F1922" ca="1" si="382">ROUNDDOWN(INDIRECT($A$1&amp;"C"&amp;A1859),-1)</f>
        <v>120</v>
      </c>
      <c r="G1859" s="1">
        <f t="shared" ref="G1859:G1922" ca="1" si="383">INDIRECT($A$1&amp;"P"&amp;A1859)+INDIRECT($A$1&amp;"Q"&amp;A1859)+INDIRECT($A$1&amp;"R"&amp;A1859)*0.5</f>
        <v>86</v>
      </c>
      <c r="H1859" s="1">
        <f t="shared" ref="H1859:H1922" ca="1" si="384">MAX(INDIRECT($A$1&amp;"E"&amp;A1859),INDIRECT($A$1&amp;"D"&amp;A1859))</f>
        <v>1967</v>
      </c>
      <c r="I1859" s="1" t="str">
        <f ca="1">INDEX(Relationstabel!$C$3:$K$10,MATCH(INDIRECT($A$1&amp;"J"&amp;A1859),Relationstabel!$A$3:$A$10,0),MATCH(IFERROR(VALUE(INDIRECT($A$1&amp;"K"&amp;A1859)),0),Relationstabel!$C$1:$K$1,0))</f>
        <v>Olie</v>
      </c>
      <c r="J1859" s="1" t="str">
        <f ca="1">INDEX(Anvendelseskode!B:B,MATCH($F1859,Anvendelseskode!$A:$A,0))</f>
        <v>Fritliggende enfamilieshus (parcelhus)</v>
      </c>
      <c r="K1859" s="1" t="str">
        <f ca="1">INDEX(Anvendelseskode!C:C,MATCH($F1859,Anvendelseskode!$A:$A,0))</f>
        <v>Parcelhuse</v>
      </c>
      <c r="L1859" s="1" t="str">
        <f ca="1">INDEX(Anvendelseskode!D:D,MATCH($F1859,Anvendelseskode!$A:$A,0))</f>
        <v>Private husholdninger</v>
      </c>
      <c r="M1859" s="1" t="str">
        <f ca="1">IFERROR(INDEX(SBi!$2:$2,MATCH(H1859,SBi!$1:$1,1)),SBi!$K$2)</f>
        <v>1961-1972</v>
      </c>
      <c r="N1859" s="1">
        <f ca="1">INDEX(SBi!$C$3:$K$28,MATCH(F1859,SBi!$B$3:$B$28,0),MATCH(M1859,SBi!$C$2:$K$2,0))</f>
        <v>134.30000000000001</v>
      </c>
      <c r="O1859" s="16">
        <f t="shared" ref="O1859:O1922" ca="1" si="385">N1859*G1859/1000</f>
        <v>11.549800000000001</v>
      </c>
      <c r="P1859" s="16" t="str">
        <f ca="1">IFERROR(INDEX(VpD!$2:$2,MATCH(H1859,VpD!$1:$1,1)),VpD!$I$2)</f>
        <v>1961-1972</v>
      </c>
      <c r="Q1859" s="1">
        <f ca="1">INDEX(VpD!$C$3:$I$27,MATCH(F1859,VpD!$B$3:$B$27,0),MATCH(P1859,VpD!$C$2:$I$2,0))</f>
        <v>143</v>
      </c>
      <c r="R1859" s="16">
        <f t="shared" ref="R1859:R1922" ca="1" si="386">Q1859*G1859/1000</f>
        <v>12.298</v>
      </c>
      <c r="S1859" s="14">
        <f t="shared" ref="S1859:S1922" ca="1" si="387">INDIRECT($A$1&amp;"AE"&amp;A1859)</f>
        <v>714072.48</v>
      </c>
      <c r="T1859" s="14">
        <f t="shared" ref="T1859:T1922" ca="1" si="388">INDIRECT($A$1&amp;"AF"&amp;A1859)</f>
        <v>6168789.3099999996</v>
      </c>
      <c r="U1859" s="14" t="str">
        <f t="shared" ref="U1859:U1922" ca="1" si="389">INDIRECT($A$1&amp;"AC"&amp;A1859)</f>
        <v>0A3F507E-186F-32B8-E044-0003BA298018</v>
      </c>
    </row>
    <row r="1860" spans="1:21" s="14" customFormat="1" x14ac:dyDescent="0.25">
      <c r="A1860" s="14">
        <f t="shared" si="377"/>
        <v>1860</v>
      </c>
      <c r="B1860" s="14" t="str">
        <f t="shared" ca="1" si="378"/>
        <v>A4BD7AD0-5480-4591-8ACE-3C9D3C2FEB99</v>
      </c>
      <c r="C1860" s="14" t="str">
        <f t="shared" ca="1" si="379"/>
        <v>Plantagevej</v>
      </c>
      <c r="D1860" s="14" t="str">
        <f t="shared" ca="1" si="380"/>
        <v>8B</v>
      </c>
      <c r="E1860" s="14" t="str">
        <f t="shared" ca="1" si="381"/>
        <v>24hz</v>
      </c>
      <c r="F1860" s="1">
        <f t="shared" ca="1" si="382"/>
        <v>120</v>
      </c>
      <c r="G1860" s="1">
        <f t="shared" ca="1" si="383"/>
        <v>164</v>
      </c>
      <c r="H1860" s="1">
        <f t="shared" ca="1" si="384"/>
        <v>1979</v>
      </c>
      <c r="I1860" s="1" t="str">
        <f ca="1">INDEX(Relationstabel!$C$3:$K$10,MATCH(INDIRECT($A$1&amp;"J"&amp;A1860),Relationstabel!$A$3:$A$10,0),MATCH(IFERROR(VALUE(INDIRECT($A$1&amp;"K"&amp;A1860)),0),Relationstabel!$C$1:$K$1,0))</f>
        <v>Naturgas</v>
      </c>
      <c r="J1860" s="1" t="str">
        <f ca="1">INDEX(Anvendelseskode!B:B,MATCH($F1860,Anvendelseskode!$A:$A,0))</f>
        <v>Fritliggende enfamilieshus (parcelhus)</v>
      </c>
      <c r="K1860" s="1" t="str">
        <f ca="1">INDEX(Anvendelseskode!C:C,MATCH($F1860,Anvendelseskode!$A:$A,0))</f>
        <v>Parcelhuse</v>
      </c>
      <c r="L1860" s="1" t="str">
        <f ca="1">INDEX(Anvendelseskode!D:D,MATCH($F1860,Anvendelseskode!$A:$A,0))</f>
        <v>Private husholdninger</v>
      </c>
      <c r="M1860" s="1" t="str">
        <f ca="1">IFERROR(INDEX(SBi!$2:$2,MATCH(H1860,SBi!$1:$1,1)),SBi!$K$2)</f>
        <v>1979-1998</v>
      </c>
      <c r="N1860" s="1">
        <f ca="1">INDEX(SBi!$C$3:$K$28,MATCH(F1860,SBi!$B$3:$B$28,0),MATCH(M1860,SBi!$C$2:$K$2,0))</f>
        <v>105.4</v>
      </c>
      <c r="O1860" s="16">
        <f t="shared" ca="1" si="385"/>
        <v>17.285600000000002</v>
      </c>
      <c r="P1860" s="16" t="str">
        <f ca="1">IFERROR(INDEX(VpD!$2:$2,MATCH(H1860,VpD!$1:$1,1)),VpD!$I$2)</f>
        <v>1979-1998</v>
      </c>
      <c r="Q1860" s="1">
        <f ca="1">INDEX(VpD!$C$3:$I$27,MATCH(F1860,VpD!$B$3:$B$27,0),MATCH(P1860,VpD!$C$2:$I$2,0))</f>
        <v>90</v>
      </c>
      <c r="R1860" s="16">
        <f t="shared" ca="1" si="386"/>
        <v>14.76</v>
      </c>
      <c r="S1860" s="14">
        <f t="shared" ca="1" si="387"/>
        <v>713918.5</v>
      </c>
      <c r="T1860" s="14">
        <f t="shared" ca="1" si="388"/>
        <v>6168715.6799999997</v>
      </c>
      <c r="U1860" s="14" t="str">
        <f t="shared" ca="1" si="389"/>
        <v>0A3F507E-1F7A-32B8-E044-0003BA298018</v>
      </c>
    </row>
    <row r="1861" spans="1:21" s="14" customFormat="1" x14ac:dyDescent="0.25">
      <c r="A1861" s="14">
        <f t="shared" si="377"/>
        <v>1861</v>
      </c>
      <c r="B1861" s="14" t="str">
        <f t="shared" ca="1" si="378"/>
        <v>0C716C02-721C-413E-B67F-037935ED6434</v>
      </c>
      <c r="C1861" s="14" t="str">
        <f t="shared" ca="1" si="379"/>
        <v>Tranekærvej</v>
      </c>
      <c r="D1861" s="14" t="str">
        <f t="shared" ca="1" si="380"/>
        <v>13</v>
      </c>
      <c r="E1861" s="14" t="str">
        <f t="shared" ca="1" si="381"/>
        <v>4bm</v>
      </c>
      <c r="F1861" s="1">
        <f t="shared" ca="1" si="382"/>
        <v>120</v>
      </c>
      <c r="G1861" s="1">
        <f t="shared" ca="1" si="383"/>
        <v>122</v>
      </c>
      <c r="H1861" s="1">
        <f t="shared" ca="1" si="384"/>
        <v>1999</v>
      </c>
      <c r="I1861" s="1" t="str">
        <f ca="1">INDEX(Relationstabel!$C$3:$K$10,MATCH(INDIRECT($A$1&amp;"J"&amp;A1861),Relationstabel!$A$3:$A$10,0),MATCH(IFERROR(VALUE(INDIRECT($A$1&amp;"K"&amp;A1861)),0),Relationstabel!$C$1:$K$1,0))</f>
        <v>Naturgas</v>
      </c>
      <c r="J1861" s="1" t="str">
        <f ca="1">INDEX(Anvendelseskode!B:B,MATCH($F1861,Anvendelseskode!$A:$A,0))</f>
        <v>Fritliggende enfamilieshus (parcelhus)</v>
      </c>
      <c r="K1861" s="1" t="str">
        <f ca="1">INDEX(Anvendelseskode!C:C,MATCH($F1861,Anvendelseskode!$A:$A,0))</f>
        <v>Parcelhuse</v>
      </c>
      <c r="L1861" s="1" t="str">
        <f ca="1">INDEX(Anvendelseskode!D:D,MATCH($F1861,Anvendelseskode!$A:$A,0))</f>
        <v>Private husholdninger</v>
      </c>
      <c r="M1861" s="1" t="str">
        <f ca="1">IFERROR(INDEX(SBi!$2:$2,MATCH(H1861,SBi!$1:$1,1)),SBi!$K$2)</f>
        <v>1999-2006</v>
      </c>
      <c r="N1861" s="1">
        <f ca="1">INDEX(SBi!$C$3:$K$28,MATCH(F1861,SBi!$B$3:$B$28,0),MATCH(M1861,SBi!$C$2:$K$2,0))</f>
        <v>83.9</v>
      </c>
      <c r="O1861" s="16">
        <f t="shared" ca="1" si="385"/>
        <v>10.235800000000001</v>
      </c>
      <c r="P1861" s="16" t="str">
        <f ca="1">IFERROR(INDEX(VpD!$2:$2,MATCH(H1861,VpD!$1:$1,1)),VpD!$I$2)</f>
        <v>&gt;1998</v>
      </c>
      <c r="Q1861" s="1">
        <f ca="1">INDEX(VpD!$C$3:$I$27,MATCH(F1861,VpD!$B$3:$B$27,0),MATCH(P1861,VpD!$C$2:$I$2,0))</f>
        <v>72</v>
      </c>
      <c r="R1861" s="16">
        <f t="shared" ca="1" si="386"/>
        <v>8.7840000000000007</v>
      </c>
      <c r="S1861" s="14">
        <f t="shared" ca="1" si="387"/>
        <v>713249.26</v>
      </c>
      <c r="T1861" s="14">
        <f t="shared" ca="1" si="388"/>
        <v>6168587.9199999999</v>
      </c>
      <c r="U1861" s="14" t="str">
        <f t="shared" ca="1" si="389"/>
        <v>0A3F507E-237A-32B8-E044-0003BA298018</v>
      </c>
    </row>
    <row r="1862" spans="1:21" s="14" customFormat="1" x14ac:dyDescent="0.25">
      <c r="A1862" s="14">
        <f t="shared" si="377"/>
        <v>1862</v>
      </c>
      <c r="B1862" s="14" t="str">
        <f t="shared" ca="1" si="378"/>
        <v>FA49494A-F51D-4727-B88D-446DC87BBA47</v>
      </c>
      <c r="C1862" s="14" t="str">
        <f t="shared" ca="1" si="379"/>
        <v>Kløverbo</v>
      </c>
      <c r="D1862" s="14" t="str">
        <f t="shared" ca="1" si="380"/>
        <v>45</v>
      </c>
      <c r="E1862" s="14" t="str">
        <f t="shared" ca="1" si="381"/>
        <v>6zu</v>
      </c>
      <c r="F1862" s="1">
        <f t="shared" ca="1" si="382"/>
        <v>130</v>
      </c>
      <c r="G1862" s="1">
        <f t="shared" ca="1" si="383"/>
        <v>109</v>
      </c>
      <c r="H1862" s="1">
        <f t="shared" ca="1" si="384"/>
        <v>1978</v>
      </c>
      <c r="I1862" s="1" t="str">
        <f ca="1">INDEX(Relationstabel!$C$3:$K$10,MATCH(INDIRECT($A$1&amp;"J"&amp;A1862),Relationstabel!$A$3:$A$10,0),MATCH(IFERROR(VALUE(INDIRECT($A$1&amp;"K"&amp;A1862)),0),Relationstabel!$C$1:$K$1,0))</f>
        <v>Fjernvarme/ Blokvarme</v>
      </c>
      <c r="J1862" s="1" t="str">
        <f ca="1">INDEX(Anvendelseskode!B:B,MATCH($F1862,Anvendelseskode!$A:$A,0))</f>
        <v>Række-, kæde-, dobbelthus (lodret adskillelse mellem enhederne)</v>
      </c>
      <c r="K1862" s="1" t="str">
        <f ca="1">INDEX(Anvendelseskode!C:C,MATCH($F1862,Anvendelseskode!$A:$A,0))</f>
        <v>Række-, kæde og dobbelthuse</v>
      </c>
      <c r="L1862" s="1" t="str">
        <f ca="1">INDEX(Anvendelseskode!D:D,MATCH($F1862,Anvendelseskode!$A:$A,0))</f>
        <v>Private husholdninger</v>
      </c>
      <c r="M1862" s="1" t="str">
        <f ca="1">IFERROR(INDEX(SBi!$2:$2,MATCH(H1862,SBi!$1:$1,1)),SBi!$K$2)</f>
        <v>1973-1978</v>
      </c>
      <c r="N1862" s="1">
        <f ca="1">INDEX(SBi!$C$3:$K$28,MATCH(F1862,SBi!$B$3:$B$28,0),MATCH(M1862,SBi!$C$2:$K$2,0))</f>
        <v>112.6</v>
      </c>
      <c r="O1862" s="16">
        <f t="shared" ca="1" si="385"/>
        <v>12.273399999999999</v>
      </c>
      <c r="P1862" s="16" t="str">
        <f ca="1">IFERROR(INDEX(VpD!$2:$2,MATCH(H1862,VpD!$1:$1,1)),VpD!$I$2)</f>
        <v>1973-1978</v>
      </c>
      <c r="Q1862" s="1">
        <f ca="1">INDEX(VpD!$C$3:$I$27,MATCH(F1862,VpD!$B$3:$B$27,0),MATCH(P1862,VpD!$C$2:$I$2,0))</f>
        <v>98</v>
      </c>
      <c r="R1862" s="16">
        <f t="shared" ca="1" si="386"/>
        <v>10.682</v>
      </c>
      <c r="S1862" s="14">
        <f t="shared" ca="1" si="387"/>
        <v>713547.33</v>
      </c>
      <c r="T1862" s="14">
        <f t="shared" ca="1" si="388"/>
        <v>6169677.0999999996</v>
      </c>
      <c r="U1862" s="14" t="str">
        <f t="shared" ca="1" si="389"/>
        <v>0A3F507E-1B7D-32B8-E044-0003BA298018</v>
      </c>
    </row>
    <row r="1863" spans="1:21" s="14" customFormat="1" x14ac:dyDescent="0.25">
      <c r="A1863" s="14">
        <f t="shared" si="377"/>
        <v>1863</v>
      </c>
      <c r="B1863" s="14" t="str">
        <f t="shared" ca="1" si="378"/>
        <v>13AAB37A-FAC3-4503-8E30-A6C51E6CC389</v>
      </c>
      <c r="C1863" s="14" t="str">
        <f t="shared" ca="1" si="379"/>
        <v>Horsbred</v>
      </c>
      <c r="D1863" s="14" t="str">
        <f t="shared" ca="1" si="380"/>
        <v>10</v>
      </c>
      <c r="E1863" s="14" t="str">
        <f t="shared" ca="1" si="381"/>
        <v>13bu</v>
      </c>
      <c r="F1863" s="1">
        <f t="shared" ca="1" si="382"/>
        <v>130</v>
      </c>
      <c r="G1863" s="1">
        <f t="shared" ca="1" si="383"/>
        <v>107</v>
      </c>
      <c r="H1863" s="1">
        <f t="shared" ca="1" si="384"/>
        <v>1983</v>
      </c>
      <c r="I1863" s="1" t="str">
        <f ca="1">INDEX(Relationstabel!$C$3:$K$10,MATCH(INDIRECT($A$1&amp;"J"&amp;A1863),Relationstabel!$A$3:$A$10,0),MATCH(IFERROR(VALUE(INDIRECT($A$1&amp;"K"&amp;A1863)),0),Relationstabel!$C$1:$K$1,0))</f>
        <v>Fjernvarme/ Blokvarme</v>
      </c>
      <c r="J1863" s="1" t="str">
        <f ca="1">INDEX(Anvendelseskode!B:B,MATCH($F1863,Anvendelseskode!$A:$A,0))</f>
        <v>Række-, kæde-, dobbelthus (lodret adskillelse mellem enhederne)</v>
      </c>
      <c r="K1863" s="1" t="str">
        <f ca="1">INDEX(Anvendelseskode!C:C,MATCH($F1863,Anvendelseskode!$A:$A,0))</f>
        <v>Række-, kæde og dobbelthuse</v>
      </c>
      <c r="L1863" s="1" t="str">
        <f ca="1">INDEX(Anvendelseskode!D:D,MATCH($F1863,Anvendelseskode!$A:$A,0))</f>
        <v>Private husholdninger</v>
      </c>
      <c r="M1863" s="1" t="str">
        <f ca="1">IFERROR(INDEX(SBi!$2:$2,MATCH(H1863,SBi!$1:$1,1)),SBi!$K$2)</f>
        <v>1979-1998</v>
      </c>
      <c r="N1863" s="1">
        <f ca="1">INDEX(SBi!$C$3:$K$28,MATCH(F1863,SBi!$B$3:$B$28,0),MATCH(M1863,SBi!$C$2:$K$2,0))</f>
        <v>96.8</v>
      </c>
      <c r="O1863" s="16">
        <f t="shared" ca="1" si="385"/>
        <v>10.3576</v>
      </c>
      <c r="P1863" s="16" t="str">
        <f ca="1">IFERROR(INDEX(VpD!$2:$2,MATCH(H1863,VpD!$1:$1,1)),VpD!$I$2)</f>
        <v>1979-1998</v>
      </c>
      <c r="Q1863" s="1">
        <f ca="1">INDEX(VpD!$C$3:$I$27,MATCH(F1863,VpD!$B$3:$B$27,0),MATCH(P1863,VpD!$C$2:$I$2,0))</f>
        <v>74</v>
      </c>
      <c r="R1863" s="16">
        <f t="shared" ca="1" si="386"/>
        <v>7.9180000000000001</v>
      </c>
      <c r="S1863" s="14">
        <f t="shared" ca="1" si="387"/>
        <v>711459.49</v>
      </c>
      <c r="T1863" s="14">
        <f t="shared" ca="1" si="388"/>
        <v>6171600.5599999996</v>
      </c>
      <c r="U1863" s="14" t="str">
        <f t="shared" ca="1" si="389"/>
        <v>0A3F507E-1884-32B8-E044-0003BA298018</v>
      </c>
    </row>
    <row r="1864" spans="1:21" s="14" customFormat="1" x14ac:dyDescent="0.25">
      <c r="A1864" s="14">
        <f t="shared" si="377"/>
        <v>1864</v>
      </c>
      <c r="B1864" s="14" t="str">
        <f t="shared" ca="1" si="378"/>
        <v>056D00E9-6BBE-458C-9C34-4E5096C93490</v>
      </c>
      <c r="C1864" s="14" t="str">
        <f t="shared" ca="1" si="379"/>
        <v>Rendsagervej</v>
      </c>
      <c r="D1864" s="14" t="str">
        <f t="shared" ca="1" si="380"/>
        <v>6</v>
      </c>
      <c r="E1864" s="14" t="str">
        <f t="shared" ca="1" si="381"/>
        <v>9iø</v>
      </c>
      <c r="F1864" s="1">
        <f t="shared" ca="1" si="382"/>
        <v>120</v>
      </c>
      <c r="G1864" s="1">
        <f t="shared" ca="1" si="383"/>
        <v>119</v>
      </c>
      <c r="H1864" s="1">
        <f t="shared" ca="1" si="384"/>
        <v>1972</v>
      </c>
      <c r="I1864" s="1" t="str">
        <f ca="1">INDEX(Relationstabel!$C$3:$K$10,MATCH(INDIRECT($A$1&amp;"J"&amp;A1864),Relationstabel!$A$3:$A$10,0),MATCH(IFERROR(VALUE(INDIRECT($A$1&amp;"K"&amp;A1864)),0),Relationstabel!$C$1:$K$1,0))</f>
        <v>Naturgas</v>
      </c>
      <c r="J1864" s="1" t="str">
        <f ca="1">INDEX(Anvendelseskode!B:B,MATCH($F1864,Anvendelseskode!$A:$A,0))</f>
        <v>Fritliggende enfamilieshus (parcelhus)</v>
      </c>
      <c r="K1864" s="1" t="str">
        <f ca="1">INDEX(Anvendelseskode!C:C,MATCH($F1864,Anvendelseskode!$A:$A,0))</f>
        <v>Parcelhuse</v>
      </c>
      <c r="L1864" s="1" t="str">
        <f ca="1">INDEX(Anvendelseskode!D:D,MATCH($F1864,Anvendelseskode!$A:$A,0))</f>
        <v>Private husholdninger</v>
      </c>
      <c r="M1864" s="1" t="str">
        <f ca="1">IFERROR(INDEX(SBi!$2:$2,MATCH(H1864,SBi!$1:$1,1)),SBi!$K$2)</f>
        <v>1961-1972</v>
      </c>
      <c r="N1864" s="1">
        <f ca="1">INDEX(SBi!$C$3:$K$28,MATCH(F1864,SBi!$B$3:$B$28,0),MATCH(M1864,SBi!$C$2:$K$2,0))</f>
        <v>134.30000000000001</v>
      </c>
      <c r="O1864" s="16">
        <f t="shared" ca="1" si="385"/>
        <v>15.9817</v>
      </c>
      <c r="P1864" s="16" t="str">
        <f ca="1">IFERROR(INDEX(VpD!$2:$2,MATCH(H1864,VpD!$1:$1,1)),VpD!$I$2)</f>
        <v>1961-1972</v>
      </c>
      <c r="Q1864" s="1">
        <f ca="1">INDEX(VpD!$C$3:$I$27,MATCH(F1864,VpD!$B$3:$B$27,0),MATCH(P1864,VpD!$C$2:$I$2,0))</f>
        <v>143</v>
      </c>
      <c r="R1864" s="16">
        <f t="shared" ca="1" si="386"/>
        <v>17.016999999999999</v>
      </c>
      <c r="S1864" s="14">
        <f t="shared" ca="1" si="387"/>
        <v>711176.56</v>
      </c>
      <c r="T1864" s="14">
        <f t="shared" ca="1" si="388"/>
        <v>6171495.8799999999</v>
      </c>
      <c r="U1864" s="14" t="str">
        <f t="shared" ca="1" si="389"/>
        <v>0A3F507E-1F84-32B8-E044-0003BA298018</v>
      </c>
    </row>
    <row r="1865" spans="1:21" s="14" customFormat="1" x14ac:dyDescent="0.25">
      <c r="A1865" s="14">
        <f t="shared" si="377"/>
        <v>1865</v>
      </c>
      <c r="B1865" s="14" t="str">
        <f t="shared" ca="1" si="378"/>
        <v>BC4B0EDF-745A-40F3-B54E-CCE8863A071E</v>
      </c>
      <c r="C1865" s="14" t="str">
        <f t="shared" ca="1" si="379"/>
        <v>Rendsagervej</v>
      </c>
      <c r="D1865" s="14" t="str">
        <f t="shared" ca="1" si="380"/>
        <v>10</v>
      </c>
      <c r="E1865" s="14" t="str">
        <f t="shared" ca="1" si="381"/>
        <v>9iz</v>
      </c>
      <c r="F1865" s="1">
        <f t="shared" ca="1" si="382"/>
        <v>120</v>
      </c>
      <c r="G1865" s="1">
        <f t="shared" ca="1" si="383"/>
        <v>166</v>
      </c>
      <c r="H1865" s="1">
        <f t="shared" ca="1" si="384"/>
        <v>1972</v>
      </c>
      <c r="I1865" s="1" t="str">
        <f ca="1">INDEX(Relationstabel!$C$3:$K$10,MATCH(INDIRECT($A$1&amp;"J"&amp;A1865),Relationstabel!$A$3:$A$10,0),MATCH(IFERROR(VALUE(INDIRECT($A$1&amp;"K"&amp;A1865)),0),Relationstabel!$C$1:$K$1,0))</f>
        <v>Naturgas</v>
      </c>
      <c r="J1865" s="1" t="str">
        <f ca="1">INDEX(Anvendelseskode!B:B,MATCH($F1865,Anvendelseskode!$A:$A,0))</f>
        <v>Fritliggende enfamilieshus (parcelhus)</v>
      </c>
      <c r="K1865" s="1" t="str">
        <f ca="1">INDEX(Anvendelseskode!C:C,MATCH($F1865,Anvendelseskode!$A:$A,0))</f>
        <v>Parcelhuse</v>
      </c>
      <c r="L1865" s="1" t="str">
        <f ca="1">INDEX(Anvendelseskode!D:D,MATCH($F1865,Anvendelseskode!$A:$A,0))</f>
        <v>Private husholdninger</v>
      </c>
      <c r="M1865" s="1" t="str">
        <f ca="1">IFERROR(INDEX(SBi!$2:$2,MATCH(H1865,SBi!$1:$1,1)),SBi!$K$2)</f>
        <v>1961-1972</v>
      </c>
      <c r="N1865" s="1">
        <f ca="1">INDEX(SBi!$C$3:$K$28,MATCH(F1865,SBi!$B$3:$B$28,0),MATCH(M1865,SBi!$C$2:$K$2,0))</f>
        <v>134.30000000000001</v>
      </c>
      <c r="O1865" s="16">
        <f t="shared" ca="1" si="385"/>
        <v>22.293800000000005</v>
      </c>
      <c r="P1865" s="16" t="str">
        <f ca="1">IFERROR(INDEX(VpD!$2:$2,MATCH(H1865,VpD!$1:$1,1)),VpD!$I$2)</f>
        <v>1961-1972</v>
      </c>
      <c r="Q1865" s="1">
        <f ca="1">INDEX(VpD!$C$3:$I$27,MATCH(F1865,VpD!$B$3:$B$27,0),MATCH(P1865,VpD!$C$2:$I$2,0))</f>
        <v>143</v>
      </c>
      <c r="R1865" s="16">
        <f t="shared" ca="1" si="386"/>
        <v>23.738</v>
      </c>
      <c r="S1865" s="14">
        <f t="shared" ca="1" si="387"/>
        <v>711148.47</v>
      </c>
      <c r="T1865" s="14">
        <f t="shared" ca="1" si="388"/>
        <v>6171518.29</v>
      </c>
      <c r="U1865" s="14" t="str">
        <f t="shared" ca="1" si="389"/>
        <v>0A3F507E-1F86-32B8-E044-0003BA298018</v>
      </c>
    </row>
    <row r="1866" spans="1:21" s="14" customFormat="1" x14ac:dyDescent="0.25">
      <c r="A1866" s="14">
        <f t="shared" si="377"/>
        <v>1866</v>
      </c>
      <c r="B1866" s="14" t="str">
        <f t="shared" ca="1" si="378"/>
        <v>3A3ADFE9-8896-4462-9EE8-DA5C9C21109F</v>
      </c>
      <c r="C1866" s="14" t="str">
        <f t="shared" ca="1" si="379"/>
        <v>Nellikevænget</v>
      </c>
      <c r="D1866" s="14" t="str">
        <f t="shared" ca="1" si="380"/>
        <v>1</v>
      </c>
      <c r="E1866" s="14" t="str">
        <f t="shared" ca="1" si="381"/>
        <v>23am</v>
      </c>
      <c r="F1866" s="1">
        <f t="shared" ca="1" si="382"/>
        <v>130</v>
      </c>
      <c r="G1866" s="1">
        <f t="shared" ca="1" si="383"/>
        <v>128</v>
      </c>
      <c r="H1866" s="1">
        <f t="shared" ca="1" si="384"/>
        <v>1999</v>
      </c>
      <c r="I1866" s="1" t="str">
        <f ca="1">INDEX(Relationstabel!$C$3:$K$10,MATCH(INDIRECT($A$1&amp;"J"&amp;A1866),Relationstabel!$A$3:$A$10,0),MATCH(IFERROR(VALUE(INDIRECT($A$1&amp;"K"&amp;A1866)),0),Relationstabel!$C$1:$K$1,0))</f>
        <v>Fjernvarme/ Blokvarme</v>
      </c>
      <c r="J1866" s="1" t="str">
        <f ca="1">INDEX(Anvendelseskode!B:B,MATCH($F1866,Anvendelseskode!$A:$A,0))</f>
        <v>Række-, kæde-, dobbelthus (lodret adskillelse mellem enhederne)</v>
      </c>
      <c r="K1866" s="1" t="str">
        <f ca="1">INDEX(Anvendelseskode!C:C,MATCH($F1866,Anvendelseskode!$A:$A,0))</f>
        <v>Række-, kæde og dobbelthuse</v>
      </c>
      <c r="L1866" s="1" t="str">
        <f ca="1">INDEX(Anvendelseskode!D:D,MATCH($F1866,Anvendelseskode!$A:$A,0))</f>
        <v>Private husholdninger</v>
      </c>
      <c r="M1866" s="1" t="str">
        <f ca="1">IFERROR(INDEX(SBi!$2:$2,MATCH(H1866,SBi!$1:$1,1)),SBi!$K$2)</f>
        <v>1999-2006</v>
      </c>
      <c r="N1866" s="1">
        <f ca="1">INDEX(SBi!$C$3:$K$28,MATCH(F1866,SBi!$B$3:$B$28,0),MATCH(M1866,SBi!$C$2:$K$2,0))</f>
        <v>81.5</v>
      </c>
      <c r="O1866" s="16">
        <f t="shared" ca="1" si="385"/>
        <v>10.432</v>
      </c>
      <c r="P1866" s="16" t="str">
        <f ca="1">IFERROR(INDEX(VpD!$2:$2,MATCH(H1866,VpD!$1:$1,1)),VpD!$I$2)</f>
        <v>&gt;1998</v>
      </c>
      <c r="Q1866" s="1">
        <f ca="1">INDEX(VpD!$C$3:$I$27,MATCH(F1866,VpD!$B$3:$B$27,0),MATCH(P1866,VpD!$C$2:$I$2,0))</f>
        <v>65</v>
      </c>
      <c r="R1866" s="16">
        <f t="shared" ca="1" si="386"/>
        <v>8.32</v>
      </c>
      <c r="S1866" s="14">
        <f t="shared" ca="1" si="387"/>
        <v>711636.74</v>
      </c>
      <c r="T1866" s="14">
        <f t="shared" ca="1" si="388"/>
        <v>6172587.4900000002</v>
      </c>
      <c r="U1866" s="14" t="str">
        <f t="shared" ca="1" si="389"/>
        <v>0A3F507E-1D6E-32B8-E044-0003BA298018</v>
      </c>
    </row>
    <row r="1867" spans="1:21" s="14" customFormat="1" x14ac:dyDescent="0.25">
      <c r="A1867" s="14">
        <f t="shared" si="377"/>
        <v>1867</v>
      </c>
      <c r="B1867" s="14" t="str">
        <f t="shared" ca="1" si="378"/>
        <v>8513B6A5-ED23-42BD-845B-A7BBCFE9FE97</v>
      </c>
      <c r="C1867" s="14" t="str">
        <f t="shared" ca="1" si="379"/>
        <v>Nørrebred</v>
      </c>
      <c r="D1867" s="14" t="str">
        <f t="shared" ca="1" si="380"/>
        <v>68</v>
      </c>
      <c r="E1867" s="14" t="str">
        <f t="shared" ca="1" si="381"/>
        <v>13eq</v>
      </c>
      <c r="F1867" s="1">
        <f t="shared" ca="1" si="382"/>
        <v>120</v>
      </c>
      <c r="G1867" s="1">
        <f t="shared" ca="1" si="383"/>
        <v>114</v>
      </c>
      <c r="H1867" s="1">
        <f t="shared" ca="1" si="384"/>
        <v>1986</v>
      </c>
      <c r="I1867" s="1" t="str">
        <f ca="1">INDEX(Relationstabel!$C$3:$K$10,MATCH(INDIRECT($A$1&amp;"J"&amp;A1867),Relationstabel!$A$3:$A$10,0),MATCH(IFERROR(VALUE(INDIRECT($A$1&amp;"K"&amp;A1867)),0),Relationstabel!$C$1:$K$1,0))</f>
        <v>Olie</v>
      </c>
      <c r="J1867" s="1" t="str">
        <f ca="1">INDEX(Anvendelseskode!B:B,MATCH($F1867,Anvendelseskode!$A:$A,0))</f>
        <v>Fritliggende enfamilieshus (parcelhus)</v>
      </c>
      <c r="K1867" s="1" t="str">
        <f ca="1">INDEX(Anvendelseskode!C:C,MATCH($F1867,Anvendelseskode!$A:$A,0))</f>
        <v>Parcelhuse</v>
      </c>
      <c r="L1867" s="1" t="str">
        <f ca="1">INDEX(Anvendelseskode!D:D,MATCH($F1867,Anvendelseskode!$A:$A,0))</f>
        <v>Private husholdninger</v>
      </c>
      <c r="M1867" s="1" t="str">
        <f ca="1">IFERROR(INDEX(SBi!$2:$2,MATCH(H1867,SBi!$1:$1,1)),SBi!$K$2)</f>
        <v>1979-1998</v>
      </c>
      <c r="N1867" s="1">
        <f ca="1">INDEX(SBi!$C$3:$K$28,MATCH(F1867,SBi!$B$3:$B$28,0),MATCH(M1867,SBi!$C$2:$K$2,0))</f>
        <v>105.4</v>
      </c>
      <c r="O1867" s="16">
        <f t="shared" ca="1" si="385"/>
        <v>12.015600000000001</v>
      </c>
      <c r="P1867" s="16" t="str">
        <f ca="1">IFERROR(INDEX(VpD!$2:$2,MATCH(H1867,VpD!$1:$1,1)),VpD!$I$2)</f>
        <v>1979-1998</v>
      </c>
      <c r="Q1867" s="1">
        <f ca="1">INDEX(VpD!$C$3:$I$27,MATCH(F1867,VpD!$B$3:$B$27,0),MATCH(P1867,VpD!$C$2:$I$2,0))</f>
        <v>90</v>
      </c>
      <c r="R1867" s="16">
        <f t="shared" ca="1" si="386"/>
        <v>10.26</v>
      </c>
      <c r="S1867" s="14">
        <f t="shared" ca="1" si="387"/>
        <v>711669.86</v>
      </c>
      <c r="T1867" s="14">
        <f t="shared" ca="1" si="388"/>
        <v>6171695.3300000001</v>
      </c>
      <c r="U1867" s="14" t="str">
        <f t="shared" ca="1" si="389"/>
        <v>0A3F507E-1E6E-32B8-E044-0003BA298018</v>
      </c>
    </row>
    <row r="1868" spans="1:21" s="14" customFormat="1" x14ac:dyDescent="0.25">
      <c r="A1868" s="14">
        <f t="shared" si="377"/>
        <v>1868</v>
      </c>
      <c r="B1868" s="14" t="str">
        <f t="shared" ca="1" si="378"/>
        <v>9DD7E4A8-19A2-4272-AD87-042462A2F0A6</v>
      </c>
      <c r="C1868" s="14" t="str">
        <f t="shared" ca="1" si="379"/>
        <v>Spættebo</v>
      </c>
      <c r="D1868" s="14" t="str">
        <f t="shared" ca="1" si="380"/>
        <v>3</v>
      </c>
      <c r="E1868" s="14" t="str">
        <f t="shared" ca="1" si="381"/>
        <v>6uz</v>
      </c>
      <c r="F1868" s="1">
        <f t="shared" ca="1" si="382"/>
        <v>130</v>
      </c>
      <c r="G1868" s="1">
        <f t="shared" ca="1" si="383"/>
        <v>109</v>
      </c>
      <c r="H1868" s="1">
        <f t="shared" ca="1" si="384"/>
        <v>1978</v>
      </c>
      <c r="I1868" s="1" t="str">
        <f ca="1">INDEX(Relationstabel!$C$3:$K$10,MATCH(INDIRECT($A$1&amp;"J"&amp;A1868),Relationstabel!$A$3:$A$10,0),MATCH(IFERROR(VALUE(INDIRECT($A$1&amp;"K"&amp;A1868)),0),Relationstabel!$C$1:$K$1,0))</f>
        <v>Fjernvarme/ Blokvarme</v>
      </c>
      <c r="J1868" s="1" t="str">
        <f ca="1">INDEX(Anvendelseskode!B:B,MATCH($F1868,Anvendelseskode!$A:$A,0))</f>
        <v>Række-, kæde-, dobbelthus (lodret adskillelse mellem enhederne)</v>
      </c>
      <c r="K1868" s="1" t="str">
        <f ca="1">INDEX(Anvendelseskode!C:C,MATCH($F1868,Anvendelseskode!$A:$A,0))</f>
        <v>Række-, kæde og dobbelthuse</v>
      </c>
      <c r="L1868" s="1" t="str">
        <f ca="1">INDEX(Anvendelseskode!D:D,MATCH($F1868,Anvendelseskode!$A:$A,0))</f>
        <v>Private husholdninger</v>
      </c>
      <c r="M1868" s="1" t="str">
        <f ca="1">IFERROR(INDEX(SBi!$2:$2,MATCH(H1868,SBi!$1:$1,1)),SBi!$K$2)</f>
        <v>1973-1978</v>
      </c>
      <c r="N1868" s="1">
        <f ca="1">INDEX(SBi!$C$3:$K$28,MATCH(F1868,SBi!$B$3:$B$28,0),MATCH(M1868,SBi!$C$2:$K$2,0))</f>
        <v>112.6</v>
      </c>
      <c r="O1868" s="16">
        <f t="shared" ca="1" si="385"/>
        <v>12.273399999999999</v>
      </c>
      <c r="P1868" s="16" t="str">
        <f ca="1">IFERROR(INDEX(VpD!$2:$2,MATCH(H1868,VpD!$1:$1,1)),VpD!$I$2)</f>
        <v>1973-1978</v>
      </c>
      <c r="Q1868" s="1">
        <f ca="1">INDEX(VpD!$C$3:$I$27,MATCH(F1868,VpD!$B$3:$B$27,0),MATCH(P1868,VpD!$C$2:$I$2,0))</f>
        <v>98</v>
      </c>
      <c r="R1868" s="16">
        <f t="shared" ca="1" si="386"/>
        <v>10.682</v>
      </c>
      <c r="S1868" s="14">
        <f t="shared" ca="1" si="387"/>
        <v>713779.33</v>
      </c>
      <c r="T1868" s="14">
        <f t="shared" ca="1" si="388"/>
        <v>6169617.6799999997</v>
      </c>
      <c r="U1868" s="14" t="str">
        <f t="shared" ca="1" si="389"/>
        <v>0A3F507E-216E-32B8-E044-0003BA298018</v>
      </c>
    </row>
    <row r="1869" spans="1:21" s="14" customFormat="1" x14ac:dyDescent="0.25">
      <c r="A1869" s="14">
        <f t="shared" si="377"/>
        <v>1869</v>
      </c>
      <c r="B1869" s="14" t="str">
        <f t="shared" ca="1" si="378"/>
        <v>01033FC7-EE2F-4C04-92A1-A28B401B6C93</v>
      </c>
      <c r="C1869" s="14" t="str">
        <f t="shared" ca="1" si="379"/>
        <v>Syvhøjvænge</v>
      </c>
      <c r="D1869" s="14" t="str">
        <f t="shared" ca="1" si="380"/>
        <v>57</v>
      </c>
      <c r="E1869" s="14" t="str">
        <f t="shared" ca="1" si="381"/>
        <v>12ch</v>
      </c>
      <c r="F1869" s="1">
        <f t="shared" ca="1" si="382"/>
        <v>120</v>
      </c>
      <c r="G1869" s="1">
        <f t="shared" ca="1" si="383"/>
        <v>173</v>
      </c>
      <c r="H1869" s="1">
        <f t="shared" ca="1" si="384"/>
        <v>1980</v>
      </c>
      <c r="I1869" s="1" t="str">
        <f ca="1">INDEX(Relationstabel!$C$3:$K$10,MATCH(INDIRECT($A$1&amp;"J"&amp;A1869),Relationstabel!$A$3:$A$10,0),MATCH(IFERROR(VALUE(INDIRECT($A$1&amp;"K"&amp;A1869)),0),Relationstabel!$C$1:$K$1,0))</f>
        <v>Naturgas</v>
      </c>
      <c r="J1869" s="1" t="str">
        <f ca="1">INDEX(Anvendelseskode!B:B,MATCH($F1869,Anvendelseskode!$A:$A,0))</f>
        <v>Fritliggende enfamilieshus (parcelhus)</v>
      </c>
      <c r="K1869" s="1" t="str">
        <f ca="1">INDEX(Anvendelseskode!C:C,MATCH($F1869,Anvendelseskode!$A:$A,0))</f>
        <v>Parcelhuse</v>
      </c>
      <c r="L1869" s="1" t="str">
        <f ca="1">INDEX(Anvendelseskode!D:D,MATCH($F1869,Anvendelseskode!$A:$A,0))</f>
        <v>Private husholdninger</v>
      </c>
      <c r="M1869" s="1" t="str">
        <f ca="1">IFERROR(INDEX(SBi!$2:$2,MATCH(H1869,SBi!$1:$1,1)),SBi!$K$2)</f>
        <v>1979-1998</v>
      </c>
      <c r="N1869" s="1">
        <f ca="1">INDEX(SBi!$C$3:$K$28,MATCH(F1869,SBi!$B$3:$B$28,0),MATCH(M1869,SBi!$C$2:$K$2,0))</f>
        <v>105.4</v>
      </c>
      <c r="O1869" s="16">
        <f t="shared" ca="1" si="385"/>
        <v>18.234200000000001</v>
      </c>
      <c r="P1869" s="16" t="str">
        <f ca="1">IFERROR(INDEX(VpD!$2:$2,MATCH(H1869,VpD!$1:$1,1)),VpD!$I$2)</f>
        <v>1979-1998</v>
      </c>
      <c r="Q1869" s="1">
        <f ca="1">INDEX(VpD!$C$3:$I$27,MATCH(F1869,VpD!$B$3:$B$27,0),MATCH(P1869,VpD!$C$2:$I$2,0))</f>
        <v>90</v>
      </c>
      <c r="R1869" s="16">
        <f t="shared" ca="1" si="386"/>
        <v>15.57</v>
      </c>
      <c r="S1869" s="14">
        <f t="shared" ca="1" si="387"/>
        <v>711914.64</v>
      </c>
      <c r="T1869" s="14">
        <f t="shared" ca="1" si="388"/>
        <v>6171790.3600000003</v>
      </c>
      <c r="U1869" s="14" t="str">
        <f t="shared" ca="1" si="389"/>
        <v>0A3F507E-226E-32B8-E044-0003BA298018</v>
      </c>
    </row>
    <row r="1870" spans="1:21" s="14" customFormat="1" x14ac:dyDescent="0.25">
      <c r="A1870" s="14">
        <f t="shared" si="377"/>
        <v>1870</v>
      </c>
      <c r="B1870" s="14" t="str">
        <f t="shared" ca="1" si="378"/>
        <v>40C23079-089C-4EE3-B81F-FCD9CD02D581</v>
      </c>
      <c r="C1870" s="14" t="str">
        <f t="shared" ca="1" si="379"/>
        <v>Vejlegårdsvej</v>
      </c>
      <c r="D1870" s="14" t="str">
        <f t="shared" ca="1" si="380"/>
        <v>17</v>
      </c>
      <c r="E1870" s="14" t="str">
        <f t="shared" ca="1" si="381"/>
        <v>18al</v>
      </c>
      <c r="F1870" s="1">
        <f t="shared" ca="1" si="382"/>
        <v>120</v>
      </c>
      <c r="G1870" s="1">
        <f t="shared" ca="1" si="383"/>
        <v>110</v>
      </c>
      <c r="H1870" s="1">
        <f t="shared" ca="1" si="384"/>
        <v>1970</v>
      </c>
      <c r="I1870" s="1" t="str">
        <f ca="1">INDEX(Relationstabel!$C$3:$K$10,MATCH(INDIRECT($A$1&amp;"J"&amp;A1870),Relationstabel!$A$3:$A$10,0),MATCH(IFERROR(VALUE(INDIRECT($A$1&amp;"K"&amp;A1870)),0),Relationstabel!$C$1:$K$1,0))</f>
        <v>Naturgas</v>
      </c>
      <c r="J1870" s="1" t="str">
        <f ca="1">INDEX(Anvendelseskode!B:B,MATCH($F1870,Anvendelseskode!$A:$A,0))</f>
        <v>Fritliggende enfamilieshus (parcelhus)</v>
      </c>
      <c r="K1870" s="1" t="str">
        <f ca="1">INDEX(Anvendelseskode!C:C,MATCH($F1870,Anvendelseskode!$A:$A,0))</f>
        <v>Parcelhuse</v>
      </c>
      <c r="L1870" s="1" t="str">
        <f ca="1">INDEX(Anvendelseskode!D:D,MATCH($F1870,Anvendelseskode!$A:$A,0))</f>
        <v>Private husholdninger</v>
      </c>
      <c r="M1870" s="1" t="str">
        <f ca="1">IFERROR(INDEX(SBi!$2:$2,MATCH(H1870,SBi!$1:$1,1)),SBi!$K$2)</f>
        <v>1961-1972</v>
      </c>
      <c r="N1870" s="1">
        <f ca="1">INDEX(SBi!$C$3:$K$28,MATCH(F1870,SBi!$B$3:$B$28,0),MATCH(M1870,SBi!$C$2:$K$2,0))</f>
        <v>134.30000000000001</v>
      </c>
      <c r="O1870" s="16">
        <f t="shared" ca="1" si="385"/>
        <v>14.773000000000001</v>
      </c>
      <c r="P1870" s="16" t="str">
        <f ca="1">IFERROR(INDEX(VpD!$2:$2,MATCH(H1870,VpD!$1:$1,1)),VpD!$I$2)</f>
        <v>1961-1972</v>
      </c>
      <c r="Q1870" s="1">
        <f ca="1">INDEX(VpD!$C$3:$I$27,MATCH(F1870,VpD!$B$3:$B$27,0),MATCH(P1870,VpD!$C$2:$I$2,0))</f>
        <v>143</v>
      </c>
      <c r="R1870" s="16">
        <f t="shared" ca="1" si="386"/>
        <v>15.73</v>
      </c>
      <c r="S1870" s="14">
        <f t="shared" ca="1" si="387"/>
        <v>712661.82</v>
      </c>
      <c r="T1870" s="14">
        <f t="shared" ca="1" si="388"/>
        <v>6169074.9800000004</v>
      </c>
      <c r="U1870" s="14" t="str">
        <f t="shared" ca="1" si="389"/>
        <v>0A3F507E-246E-32B8-E044-0003BA298018</v>
      </c>
    </row>
    <row r="1871" spans="1:21" s="14" customFormat="1" x14ac:dyDescent="0.25">
      <c r="A1871" s="14">
        <f t="shared" si="377"/>
        <v>1871</v>
      </c>
      <c r="B1871" s="14" t="str">
        <f t="shared" ca="1" si="378"/>
        <v>DD7200CF-0AD4-4A4A-88E2-15F35BE58758</v>
      </c>
      <c r="C1871" s="14" t="str">
        <f t="shared" ca="1" si="379"/>
        <v>Bonderupvej</v>
      </c>
      <c r="D1871" s="14" t="str">
        <f t="shared" ca="1" si="380"/>
        <v>6</v>
      </c>
      <c r="E1871" s="14" t="str">
        <f t="shared" ca="1" si="381"/>
        <v>6dy</v>
      </c>
      <c r="F1871" s="1">
        <f t="shared" ca="1" si="382"/>
        <v>120</v>
      </c>
      <c r="G1871" s="1">
        <f t="shared" ca="1" si="383"/>
        <v>110</v>
      </c>
      <c r="H1871" s="1">
        <f t="shared" ca="1" si="384"/>
        <v>1970</v>
      </c>
      <c r="I1871" s="1" t="str">
        <f ca="1">INDEX(Relationstabel!$C$3:$K$10,MATCH(INDIRECT($A$1&amp;"J"&amp;A1871),Relationstabel!$A$3:$A$10,0),MATCH(IFERROR(VALUE(INDIRECT($A$1&amp;"K"&amp;A1871)),0),Relationstabel!$C$1:$K$1,0))</f>
        <v>Naturgas</v>
      </c>
      <c r="J1871" s="1" t="str">
        <f ca="1">INDEX(Anvendelseskode!B:B,MATCH($F1871,Anvendelseskode!$A:$A,0))</f>
        <v>Fritliggende enfamilieshus (parcelhus)</v>
      </c>
      <c r="K1871" s="1" t="str">
        <f ca="1">INDEX(Anvendelseskode!C:C,MATCH($F1871,Anvendelseskode!$A:$A,0))</f>
        <v>Parcelhuse</v>
      </c>
      <c r="L1871" s="1" t="str">
        <f ca="1">INDEX(Anvendelseskode!D:D,MATCH($F1871,Anvendelseskode!$A:$A,0))</f>
        <v>Private husholdninger</v>
      </c>
      <c r="M1871" s="1" t="str">
        <f ca="1">IFERROR(INDEX(SBi!$2:$2,MATCH(H1871,SBi!$1:$1,1)),SBi!$K$2)</f>
        <v>1961-1972</v>
      </c>
      <c r="N1871" s="1">
        <f ca="1">INDEX(SBi!$C$3:$K$28,MATCH(F1871,SBi!$B$3:$B$28,0),MATCH(M1871,SBi!$C$2:$K$2,0))</f>
        <v>134.30000000000001</v>
      </c>
      <c r="O1871" s="16">
        <f t="shared" ca="1" si="385"/>
        <v>14.773000000000001</v>
      </c>
      <c r="P1871" s="16" t="str">
        <f ca="1">IFERROR(INDEX(VpD!$2:$2,MATCH(H1871,VpD!$1:$1,1)),VpD!$I$2)</f>
        <v>1961-1972</v>
      </c>
      <c r="Q1871" s="1">
        <f ca="1">INDEX(VpD!$C$3:$I$27,MATCH(F1871,VpD!$B$3:$B$27,0),MATCH(P1871,VpD!$C$2:$I$2,0))</f>
        <v>143</v>
      </c>
      <c r="R1871" s="16">
        <f t="shared" ca="1" si="386"/>
        <v>15.73</v>
      </c>
      <c r="S1871" s="14">
        <f t="shared" ca="1" si="387"/>
        <v>713886.38</v>
      </c>
      <c r="T1871" s="14">
        <f t="shared" ca="1" si="388"/>
        <v>6169289.0899999999</v>
      </c>
      <c r="U1871" s="14" t="str">
        <f t="shared" ca="1" si="389"/>
        <v>0A3F507E-1570-32B8-E044-0003BA298018</v>
      </c>
    </row>
    <row r="1872" spans="1:21" s="14" customFormat="1" x14ac:dyDescent="0.25">
      <c r="A1872" s="14">
        <f t="shared" si="377"/>
        <v>1872</v>
      </c>
      <c r="B1872" s="14" t="str">
        <f t="shared" ca="1" si="378"/>
        <v>4930A5CF-E680-4119-B759-34454DC4BB52</v>
      </c>
      <c r="C1872" s="14" t="str">
        <f t="shared" ca="1" si="379"/>
        <v>Egernbo</v>
      </c>
      <c r="D1872" s="14" t="str">
        <f t="shared" ca="1" si="380"/>
        <v>23</v>
      </c>
      <c r="E1872" s="14" t="str">
        <f t="shared" ca="1" si="381"/>
        <v>6pg</v>
      </c>
      <c r="F1872" s="1">
        <f t="shared" ca="1" si="382"/>
        <v>130</v>
      </c>
      <c r="G1872" s="1">
        <f t="shared" ca="1" si="383"/>
        <v>102</v>
      </c>
      <c r="H1872" s="1">
        <f t="shared" ca="1" si="384"/>
        <v>1977</v>
      </c>
      <c r="I1872" s="1" t="str">
        <f ca="1">INDEX(Relationstabel!$C$3:$K$10,MATCH(INDIRECT($A$1&amp;"J"&amp;A1872),Relationstabel!$A$3:$A$10,0),MATCH(IFERROR(VALUE(INDIRECT($A$1&amp;"K"&amp;A1872)),0),Relationstabel!$C$1:$K$1,0))</f>
        <v>Fjernvarme/ Blokvarme</v>
      </c>
      <c r="J1872" s="1" t="str">
        <f ca="1">INDEX(Anvendelseskode!B:B,MATCH($F1872,Anvendelseskode!$A:$A,0))</f>
        <v>Række-, kæde-, dobbelthus (lodret adskillelse mellem enhederne)</v>
      </c>
      <c r="K1872" s="1" t="str">
        <f ca="1">INDEX(Anvendelseskode!C:C,MATCH($F1872,Anvendelseskode!$A:$A,0))</f>
        <v>Række-, kæde og dobbelthuse</v>
      </c>
      <c r="L1872" s="1" t="str">
        <f ca="1">INDEX(Anvendelseskode!D:D,MATCH($F1872,Anvendelseskode!$A:$A,0))</f>
        <v>Private husholdninger</v>
      </c>
      <c r="M1872" s="1" t="str">
        <f ca="1">IFERROR(INDEX(SBi!$2:$2,MATCH(H1872,SBi!$1:$1,1)),SBi!$K$2)</f>
        <v>1973-1978</v>
      </c>
      <c r="N1872" s="1">
        <f ca="1">INDEX(SBi!$C$3:$K$28,MATCH(F1872,SBi!$B$3:$B$28,0),MATCH(M1872,SBi!$C$2:$K$2,0))</f>
        <v>112.6</v>
      </c>
      <c r="O1872" s="16">
        <f t="shared" ca="1" si="385"/>
        <v>11.485199999999999</v>
      </c>
      <c r="P1872" s="16" t="str">
        <f ca="1">IFERROR(INDEX(VpD!$2:$2,MATCH(H1872,VpD!$1:$1,1)),VpD!$I$2)</f>
        <v>1973-1978</v>
      </c>
      <c r="Q1872" s="1">
        <f ca="1">INDEX(VpD!$C$3:$I$27,MATCH(F1872,VpD!$B$3:$B$27,0),MATCH(P1872,VpD!$C$2:$I$2,0))</f>
        <v>98</v>
      </c>
      <c r="R1872" s="16">
        <f t="shared" ca="1" si="386"/>
        <v>9.9960000000000004</v>
      </c>
      <c r="S1872" s="14">
        <f t="shared" ca="1" si="387"/>
        <v>713582.33</v>
      </c>
      <c r="T1872" s="14">
        <f t="shared" ca="1" si="388"/>
        <v>6169513.4199999999</v>
      </c>
      <c r="U1872" s="14" t="str">
        <f t="shared" ca="1" si="389"/>
        <v>0A3F507E-1670-32B8-E044-0003BA298018</v>
      </c>
    </row>
    <row r="1873" spans="1:21" s="14" customFormat="1" x14ac:dyDescent="0.25">
      <c r="A1873" s="14">
        <f t="shared" si="377"/>
        <v>1873</v>
      </c>
      <c r="B1873" s="14" t="str">
        <f t="shared" ca="1" si="378"/>
        <v>DE03E594-28C0-43E5-9463-E11011F63E08</v>
      </c>
      <c r="C1873" s="14" t="str">
        <f t="shared" ca="1" si="379"/>
        <v>Syvhøjvænge</v>
      </c>
      <c r="D1873" s="14" t="str">
        <f t="shared" ca="1" si="380"/>
        <v>59</v>
      </c>
      <c r="E1873" s="14" t="str">
        <f t="shared" ca="1" si="381"/>
        <v>12ci</v>
      </c>
      <c r="F1873" s="1">
        <f t="shared" ca="1" si="382"/>
        <v>120</v>
      </c>
      <c r="G1873" s="1">
        <f t="shared" ca="1" si="383"/>
        <v>143</v>
      </c>
      <c r="H1873" s="1">
        <f t="shared" ca="1" si="384"/>
        <v>1983</v>
      </c>
      <c r="I1873" s="1" t="str">
        <f ca="1">INDEX(Relationstabel!$C$3:$K$10,MATCH(INDIRECT($A$1&amp;"J"&amp;A1873),Relationstabel!$A$3:$A$10,0),MATCH(IFERROR(VALUE(INDIRECT($A$1&amp;"K"&amp;A1873)),0),Relationstabel!$C$1:$K$1,0))</f>
        <v>Naturgas</v>
      </c>
      <c r="J1873" s="1" t="str">
        <f ca="1">INDEX(Anvendelseskode!B:B,MATCH($F1873,Anvendelseskode!$A:$A,0))</f>
        <v>Fritliggende enfamilieshus (parcelhus)</v>
      </c>
      <c r="K1873" s="1" t="str">
        <f ca="1">INDEX(Anvendelseskode!C:C,MATCH($F1873,Anvendelseskode!$A:$A,0))</f>
        <v>Parcelhuse</v>
      </c>
      <c r="L1873" s="1" t="str">
        <f ca="1">INDEX(Anvendelseskode!D:D,MATCH($F1873,Anvendelseskode!$A:$A,0))</f>
        <v>Private husholdninger</v>
      </c>
      <c r="M1873" s="1" t="str">
        <f ca="1">IFERROR(INDEX(SBi!$2:$2,MATCH(H1873,SBi!$1:$1,1)),SBi!$K$2)</f>
        <v>1979-1998</v>
      </c>
      <c r="N1873" s="1">
        <f ca="1">INDEX(SBi!$C$3:$K$28,MATCH(F1873,SBi!$B$3:$B$28,0),MATCH(M1873,SBi!$C$2:$K$2,0))</f>
        <v>105.4</v>
      </c>
      <c r="O1873" s="16">
        <f t="shared" ca="1" si="385"/>
        <v>15.0722</v>
      </c>
      <c r="P1873" s="16" t="str">
        <f ca="1">IFERROR(INDEX(VpD!$2:$2,MATCH(H1873,VpD!$1:$1,1)),VpD!$I$2)</f>
        <v>1979-1998</v>
      </c>
      <c r="Q1873" s="1">
        <f ca="1">INDEX(VpD!$C$3:$I$27,MATCH(F1873,VpD!$B$3:$B$27,0),MATCH(P1873,VpD!$C$2:$I$2,0))</f>
        <v>90</v>
      </c>
      <c r="R1873" s="16">
        <f t="shared" ca="1" si="386"/>
        <v>12.87</v>
      </c>
      <c r="S1873" s="14">
        <f t="shared" ca="1" si="387"/>
        <v>711896.27</v>
      </c>
      <c r="T1873" s="14">
        <f t="shared" ca="1" si="388"/>
        <v>6171787.6200000001</v>
      </c>
      <c r="U1873" s="14" t="str">
        <f t="shared" ca="1" si="389"/>
        <v>0A3F507E-2270-32B8-E044-0003BA298018</v>
      </c>
    </row>
    <row r="1874" spans="1:21" s="14" customFormat="1" x14ac:dyDescent="0.25">
      <c r="A1874" s="14">
        <f t="shared" si="377"/>
        <v>1874</v>
      </c>
      <c r="B1874" s="14" t="str">
        <f t="shared" ca="1" si="378"/>
        <v>9382B9C7-0935-426F-91F4-5DF10D010C34</v>
      </c>
      <c r="C1874" s="14" t="str">
        <f t="shared" ca="1" si="379"/>
        <v>Kløverbo</v>
      </c>
      <c r="D1874" s="14" t="str">
        <f t="shared" ca="1" si="380"/>
        <v>36</v>
      </c>
      <c r="E1874" s="14" t="str">
        <f t="shared" ca="1" si="381"/>
        <v>6xs</v>
      </c>
      <c r="F1874" s="1">
        <f t="shared" ca="1" si="382"/>
        <v>130</v>
      </c>
      <c r="G1874" s="1">
        <f t="shared" ca="1" si="383"/>
        <v>112</v>
      </c>
      <c r="H1874" s="1">
        <f t="shared" ca="1" si="384"/>
        <v>1978</v>
      </c>
      <c r="I1874" s="1" t="str">
        <f ca="1">INDEX(Relationstabel!$C$3:$K$10,MATCH(INDIRECT($A$1&amp;"J"&amp;A1874),Relationstabel!$A$3:$A$10,0),MATCH(IFERROR(VALUE(INDIRECT($A$1&amp;"K"&amp;A1874)),0),Relationstabel!$C$1:$K$1,0))</f>
        <v>Fjernvarme/ Blokvarme</v>
      </c>
      <c r="J1874" s="1" t="str">
        <f ca="1">INDEX(Anvendelseskode!B:B,MATCH($F1874,Anvendelseskode!$A:$A,0))</f>
        <v>Række-, kæde-, dobbelthus (lodret adskillelse mellem enhederne)</v>
      </c>
      <c r="K1874" s="1" t="str">
        <f ca="1">INDEX(Anvendelseskode!C:C,MATCH($F1874,Anvendelseskode!$A:$A,0))</f>
        <v>Række-, kæde og dobbelthuse</v>
      </c>
      <c r="L1874" s="1" t="str">
        <f ca="1">INDEX(Anvendelseskode!D:D,MATCH($F1874,Anvendelseskode!$A:$A,0))</f>
        <v>Private husholdninger</v>
      </c>
      <c r="M1874" s="1" t="str">
        <f ca="1">IFERROR(INDEX(SBi!$2:$2,MATCH(H1874,SBi!$1:$1,1)),SBi!$K$2)</f>
        <v>1973-1978</v>
      </c>
      <c r="N1874" s="1">
        <f ca="1">INDEX(SBi!$C$3:$K$28,MATCH(F1874,SBi!$B$3:$B$28,0),MATCH(M1874,SBi!$C$2:$K$2,0))</f>
        <v>112.6</v>
      </c>
      <c r="O1874" s="16">
        <f t="shared" ca="1" si="385"/>
        <v>12.611199999999998</v>
      </c>
      <c r="P1874" s="16" t="str">
        <f ca="1">IFERROR(INDEX(VpD!$2:$2,MATCH(H1874,VpD!$1:$1,1)),VpD!$I$2)</f>
        <v>1973-1978</v>
      </c>
      <c r="Q1874" s="1">
        <f ca="1">INDEX(VpD!$C$3:$I$27,MATCH(F1874,VpD!$B$3:$B$27,0),MATCH(P1874,VpD!$C$2:$I$2,0))</f>
        <v>98</v>
      </c>
      <c r="R1874" s="16">
        <f t="shared" ca="1" si="386"/>
        <v>10.976000000000001</v>
      </c>
      <c r="S1874" s="14">
        <f t="shared" ca="1" si="387"/>
        <v>713487.07</v>
      </c>
      <c r="T1874" s="14">
        <f t="shared" ca="1" si="388"/>
        <v>6169647.5800000001</v>
      </c>
      <c r="U1874" s="14" t="str">
        <f t="shared" ca="1" si="389"/>
        <v>0A3F507E-1B74-32B8-E044-0003BA298018</v>
      </c>
    </row>
    <row r="1875" spans="1:21" s="14" customFormat="1" x14ac:dyDescent="0.25">
      <c r="A1875" s="14">
        <f t="shared" si="377"/>
        <v>1875</v>
      </c>
      <c r="B1875" s="14" t="str">
        <f t="shared" ca="1" si="378"/>
        <v>2A2405A1-77AD-4EC6-B39B-AA9CDDB0B114</v>
      </c>
      <c r="C1875" s="14" t="str">
        <f t="shared" ca="1" si="379"/>
        <v>Nørrebred</v>
      </c>
      <c r="D1875" s="14" t="str">
        <f t="shared" ca="1" si="380"/>
        <v>74</v>
      </c>
      <c r="E1875" s="14" t="str">
        <f t="shared" ca="1" si="381"/>
        <v>12aø</v>
      </c>
      <c r="F1875" s="1">
        <f t="shared" ca="1" si="382"/>
        <v>120</v>
      </c>
      <c r="G1875" s="1">
        <f t="shared" ca="1" si="383"/>
        <v>143</v>
      </c>
      <c r="H1875" s="1">
        <f t="shared" ca="1" si="384"/>
        <v>1970</v>
      </c>
      <c r="I1875" s="1" t="str">
        <f ca="1">INDEX(Relationstabel!$C$3:$K$10,MATCH(INDIRECT($A$1&amp;"J"&amp;A1875),Relationstabel!$A$3:$A$10,0),MATCH(IFERROR(VALUE(INDIRECT($A$1&amp;"K"&amp;A1875)),0),Relationstabel!$C$1:$K$1,0))</f>
        <v>Naturgas</v>
      </c>
      <c r="J1875" s="1" t="str">
        <f ca="1">INDEX(Anvendelseskode!B:B,MATCH($F1875,Anvendelseskode!$A:$A,0))</f>
        <v>Fritliggende enfamilieshus (parcelhus)</v>
      </c>
      <c r="K1875" s="1" t="str">
        <f ca="1">INDEX(Anvendelseskode!C:C,MATCH($F1875,Anvendelseskode!$A:$A,0))</f>
        <v>Parcelhuse</v>
      </c>
      <c r="L1875" s="1" t="str">
        <f ca="1">INDEX(Anvendelseskode!D:D,MATCH($F1875,Anvendelseskode!$A:$A,0))</f>
        <v>Private husholdninger</v>
      </c>
      <c r="M1875" s="1" t="str">
        <f ca="1">IFERROR(INDEX(SBi!$2:$2,MATCH(H1875,SBi!$1:$1,1)),SBi!$K$2)</f>
        <v>1961-1972</v>
      </c>
      <c r="N1875" s="1">
        <f ca="1">INDEX(SBi!$C$3:$K$28,MATCH(F1875,SBi!$B$3:$B$28,0),MATCH(M1875,SBi!$C$2:$K$2,0))</f>
        <v>134.30000000000001</v>
      </c>
      <c r="O1875" s="16">
        <f t="shared" ca="1" si="385"/>
        <v>19.204900000000002</v>
      </c>
      <c r="P1875" s="16" t="str">
        <f ca="1">IFERROR(INDEX(VpD!$2:$2,MATCH(H1875,VpD!$1:$1,1)),VpD!$I$2)</f>
        <v>1961-1972</v>
      </c>
      <c r="Q1875" s="1">
        <f ca="1">INDEX(VpD!$C$3:$I$27,MATCH(F1875,VpD!$B$3:$B$27,0),MATCH(P1875,VpD!$C$2:$I$2,0))</f>
        <v>143</v>
      </c>
      <c r="R1875" s="16">
        <f t="shared" ca="1" si="386"/>
        <v>20.449000000000002</v>
      </c>
      <c r="S1875" s="14">
        <f t="shared" ca="1" si="387"/>
        <v>711667.81</v>
      </c>
      <c r="T1875" s="14">
        <f t="shared" ca="1" si="388"/>
        <v>6171752.6399999997</v>
      </c>
      <c r="U1875" s="14" t="str">
        <f t="shared" ca="1" si="389"/>
        <v>0A3F507E-1E74-32B8-E044-0003BA298018</v>
      </c>
    </row>
    <row r="1876" spans="1:21" s="14" customFormat="1" x14ac:dyDescent="0.25">
      <c r="A1876" s="14">
        <f t="shared" si="377"/>
        <v>1876</v>
      </c>
      <c r="B1876" s="14" t="str">
        <f t="shared" ca="1" si="378"/>
        <v>91AE4FB5-DF95-48DC-82A8-1F852AEA4E02</v>
      </c>
      <c r="C1876" s="14" t="str">
        <f t="shared" ca="1" si="379"/>
        <v>Tranekærvej</v>
      </c>
      <c r="D1876" s="14" t="str">
        <f t="shared" ca="1" si="380"/>
        <v>16</v>
      </c>
      <c r="E1876" s="14" t="str">
        <f t="shared" ca="1" si="381"/>
        <v>4bæ</v>
      </c>
      <c r="F1876" s="1">
        <f t="shared" ca="1" si="382"/>
        <v>120</v>
      </c>
      <c r="G1876" s="1">
        <f t="shared" ca="1" si="383"/>
        <v>128</v>
      </c>
      <c r="H1876" s="1">
        <f t="shared" ca="1" si="384"/>
        <v>1977</v>
      </c>
      <c r="I1876" s="1" t="str">
        <f ca="1">INDEX(Relationstabel!$C$3:$K$10,MATCH(INDIRECT($A$1&amp;"J"&amp;A1876),Relationstabel!$A$3:$A$10,0),MATCH(IFERROR(VALUE(INDIRECT($A$1&amp;"K"&amp;A1876)),0),Relationstabel!$C$1:$K$1,0))</f>
        <v>Naturgas</v>
      </c>
      <c r="J1876" s="1" t="str">
        <f ca="1">INDEX(Anvendelseskode!B:B,MATCH($F1876,Anvendelseskode!$A:$A,0))</f>
        <v>Fritliggende enfamilieshus (parcelhus)</v>
      </c>
      <c r="K1876" s="1" t="str">
        <f ca="1">INDEX(Anvendelseskode!C:C,MATCH($F1876,Anvendelseskode!$A:$A,0))</f>
        <v>Parcelhuse</v>
      </c>
      <c r="L1876" s="1" t="str">
        <f ca="1">INDEX(Anvendelseskode!D:D,MATCH($F1876,Anvendelseskode!$A:$A,0))</f>
        <v>Private husholdninger</v>
      </c>
      <c r="M1876" s="1" t="str">
        <f ca="1">IFERROR(INDEX(SBi!$2:$2,MATCH(H1876,SBi!$1:$1,1)),SBi!$K$2)</f>
        <v>1973-1978</v>
      </c>
      <c r="N1876" s="1">
        <f ca="1">INDEX(SBi!$C$3:$K$28,MATCH(F1876,SBi!$B$3:$B$28,0),MATCH(M1876,SBi!$C$2:$K$2,0))</f>
        <v>119.8</v>
      </c>
      <c r="O1876" s="16">
        <f t="shared" ca="1" si="385"/>
        <v>15.3344</v>
      </c>
      <c r="P1876" s="16" t="str">
        <f ca="1">IFERROR(INDEX(VpD!$2:$2,MATCH(H1876,VpD!$1:$1,1)),VpD!$I$2)</f>
        <v>1973-1978</v>
      </c>
      <c r="Q1876" s="1">
        <f ca="1">INDEX(VpD!$C$3:$I$27,MATCH(F1876,VpD!$B$3:$B$27,0),MATCH(P1876,VpD!$C$2:$I$2,0))</f>
        <v>117</v>
      </c>
      <c r="R1876" s="16">
        <f t="shared" ca="1" si="386"/>
        <v>14.976000000000001</v>
      </c>
      <c r="S1876" s="14">
        <f t="shared" ca="1" si="387"/>
        <v>713232.82</v>
      </c>
      <c r="T1876" s="14">
        <f t="shared" ca="1" si="388"/>
        <v>6168557.8099999996</v>
      </c>
      <c r="U1876" s="14" t="str">
        <f t="shared" ca="1" si="389"/>
        <v>0A3F507E-237D-32B8-E044-0003BA298018</v>
      </c>
    </row>
    <row r="1877" spans="1:21" s="14" customFormat="1" x14ac:dyDescent="0.25">
      <c r="A1877" s="14">
        <f t="shared" si="377"/>
        <v>1877</v>
      </c>
      <c r="B1877" s="14" t="str">
        <f t="shared" ca="1" si="378"/>
        <v>BD2B32F1-682F-442F-B2D9-AF0C350F374C</v>
      </c>
      <c r="C1877" s="14" t="str">
        <f t="shared" ca="1" si="379"/>
        <v>Havbovej</v>
      </c>
      <c r="D1877" s="14" t="str">
        <f t="shared" ca="1" si="380"/>
        <v>21</v>
      </c>
      <c r="E1877" s="14" t="str">
        <f t="shared" ca="1" si="381"/>
        <v>6bn</v>
      </c>
      <c r="F1877" s="1">
        <f t="shared" ca="1" si="382"/>
        <v>120</v>
      </c>
      <c r="G1877" s="1">
        <f t="shared" ca="1" si="383"/>
        <v>140</v>
      </c>
      <c r="H1877" s="1">
        <f t="shared" ca="1" si="384"/>
        <v>1997</v>
      </c>
      <c r="I1877" s="1" t="str">
        <f ca="1">INDEX(Relationstabel!$C$3:$K$10,MATCH(INDIRECT($A$1&amp;"J"&amp;A1877),Relationstabel!$A$3:$A$10,0),MATCH(IFERROR(VALUE(INDIRECT($A$1&amp;"K"&amp;A1877)),0),Relationstabel!$C$1:$K$1,0))</f>
        <v>Naturgas</v>
      </c>
      <c r="J1877" s="1" t="str">
        <f ca="1">INDEX(Anvendelseskode!B:B,MATCH($F1877,Anvendelseskode!$A:$A,0))</f>
        <v>Fritliggende enfamilieshus (parcelhus)</v>
      </c>
      <c r="K1877" s="1" t="str">
        <f ca="1">INDEX(Anvendelseskode!C:C,MATCH($F1877,Anvendelseskode!$A:$A,0))</f>
        <v>Parcelhuse</v>
      </c>
      <c r="L1877" s="1" t="str">
        <f ca="1">INDEX(Anvendelseskode!D:D,MATCH($F1877,Anvendelseskode!$A:$A,0))</f>
        <v>Private husholdninger</v>
      </c>
      <c r="M1877" s="1" t="str">
        <f ca="1">IFERROR(INDEX(SBi!$2:$2,MATCH(H1877,SBi!$1:$1,1)),SBi!$K$2)</f>
        <v>1979-1998</v>
      </c>
      <c r="N1877" s="1">
        <f ca="1">INDEX(SBi!$C$3:$K$28,MATCH(F1877,SBi!$B$3:$B$28,0),MATCH(M1877,SBi!$C$2:$K$2,0))</f>
        <v>105.4</v>
      </c>
      <c r="O1877" s="16">
        <f t="shared" ca="1" si="385"/>
        <v>14.756</v>
      </c>
      <c r="P1877" s="16" t="str">
        <f ca="1">IFERROR(INDEX(VpD!$2:$2,MATCH(H1877,VpD!$1:$1,1)),VpD!$I$2)</f>
        <v>1979-1998</v>
      </c>
      <c r="Q1877" s="1">
        <f ca="1">INDEX(VpD!$C$3:$I$27,MATCH(F1877,VpD!$B$3:$B$27,0),MATCH(P1877,VpD!$C$2:$I$2,0))</f>
        <v>90</v>
      </c>
      <c r="R1877" s="16">
        <f t="shared" ca="1" si="386"/>
        <v>12.6</v>
      </c>
      <c r="S1877" s="14">
        <f t="shared" ca="1" si="387"/>
        <v>713337.44</v>
      </c>
      <c r="T1877" s="14">
        <f t="shared" ca="1" si="388"/>
        <v>6168603.29</v>
      </c>
      <c r="U1877" s="14" t="str">
        <f t="shared" ca="1" si="389"/>
        <v>0A3F507E-1864-32B8-E044-0003BA298018</v>
      </c>
    </row>
    <row r="1878" spans="1:21" s="14" customFormat="1" x14ac:dyDescent="0.25">
      <c r="A1878" s="14">
        <f t="shared" si="377"/>
        <v>1878</v>
      </c>
      <c r="B1878" s="14" t="str">
        <f t="shared" ca="1" si="378"/>
        <v>4C90514E-9673-4734-895F-645204C0A270</v>
      </c>
      <c r="C1878" s="14" t="str">
        <f t="shared" ca="1" si="379"/>
        <v>Vejlegårdsvej</v>
      </c>
      <c r="D1878" s="14" t="str">
        <f t="shared" ca="1" si="380"/>
        <v>4</v>
      </c>
      <c r="E1878" s="14" t="str">
        <f t="shared" ca="1" si="381"/>
        <v>18ct</v>
      </c>
      <c r="F1878" s="1">
        <f t="shared" ca="1" si="382"/>
        <v>120</v>
      </c>
      <c r="G1878" s="1">
        <f t="shared" ca="1" si="383"/>
        <v>114</v>
      </c>
      <c r="H1878" s="1">
        <f t="shared" ca="1" si="384"/>
        <v>1967</v>
      </c>
      <c r="I1878" s="1" t="str">
        <f ca="1">INDEX(Relationstabel!$C$3:$K$10,MATCH(INDIRECT($A$1&amp;"J"&amp;A1878),Relationstabel!$A$3:$A$10,0),MATCH(IFERROR(VALUE(INDIRECT($A$1&amp;"K"&amp;A1878)),0),Relationstabel!$C$1:$K$1,0))</f>
        <v>Naturgas</v>
      </c>
      <c r="J1878" s="1" t="str">
        <f ca="1">INDEX(Anvendelseskode!B:B,MATCH($F1878,Anvendelseskode!$A:$A,0))</f>
        <v>Fritliggende enfamilieshus (parcelhus)</v>
      </c>
      <c r="K1878" s="1" t="str">
        <f ca="1">INDEX(Anvendelseskode!C:C,MATCH($F1878,Anvendelseskode!$A:$A,0))</f>
        <v>Parcelhuse</v>
      </c>
      <c r="L1878" s="1" t="str">
        <f ca="1">INDEX(Anvendelseskode!D:D,MATCH($F1878,Anvendelseskode!$A:$A,0))</f>
        <v>Private husholdninger</v>
      </c>
      <c r="M1878" s="1" t="str">
        <f ca="1">IFERROR(INDEX(SBi!$2:$2,MATCH(H1878,SBi!$1:$1,1)),SBi!$K$2)</f>
        <v>1961-1972</v>
      </c>
      <c r="N1878" s="1">
        <f ca="1">INDEX(SBi!$C$3:$K$28,MATCH(F1878,SBi!$B$3:$B$28,0),MATCH(M1878,SBi!$C$2:$K$2,0))</f>
        <v>134.30000000000001</v>
      </c>
      <c r="O1878" s="16">
        <f t="shared" ca="1" si="385"/>
        <v>15.3102</v>
      </c>
      <c r="P1878" s="16" t="str">
        <f ca="1">IFERROR(INDEX(VpD!$2:$2,MATCH(H1878,VpD!$1:$1,1)),VpD!$I$2)</f>
        <v>1961-1972</v>
      </c>
      <c r="Q1878" s="1">
        <f ca="1">INDEX(VpD!$C$3:$I$27,MATCH(F1878,VpD!$B$3:$B$27,0),MATCH(P1878,VpD!$C$2:$I$2,0))</f>
        <v>143</v>
      </c>
      <c r="R1878" s="16">
        <f t="shared" ca="1" si="386"/>
        <v>16.302</v>
      </c>
      <c r="S1878" s="14">
        <f t="shared" ca="1" si="387"/>
        <v>712777.3</v>
      </c>
      <c r="T1878" s="14">
        <f t="shared" ca="1" si="388"/>
        <v>6168948.9299999997</v>
      </c>
      <c r="U1878" s="14" t="str">
        <f t="shared" ca="1" si="389"/>
        <v>0A3F507E-246C-32B8-E044-0003BA298018</v>
      </c>
    </row>
    <row r="1879" spans="1:21" s="14" customFormat="1" x14ac:dyDescent="0.25">
      <c r="A1879" s="14">
        <f t="shared" si="377"/>
        <v>1879</v>
      </c>
      <c r="B1879" s="14" t="str">
        <f t="shared" ca="1" si="378"/>
        <v>2FFF6152-855C-463A-A480-5F0A118FAB1A</v>
      </c>
      <c r="C1879" s="14" t="str">
        <f t="shared" ca="1" si="379"/>
        <v>Kløverbo</v>
      </c>
      <c r="D1879" s="14" t="str">
        <f t="shared" ca="1" si="380"/>
        <v>38</v>
      </c>
      <c r="E1879" s="14" t="str">
        <f t="shared" ca="1" si="381"/>
        <v>6xt</v>
      </c>
      <c r="F1879" s="1">
        <f t="shared" ca="1" si="382"/>
        <v>130</v>
      </c>
      <c r="G1879" s="1">
        <f t="shared" ca="1" si="383"/>
        <v>109</v>
      </c>
      <c r="H1879" s="1">
        <f t="shared" ca="1" si="384"/>
        <v>1978</v>
      </c>
      <c r="I1879" s="1" t="str">
        <f ca="1">INDEX(Relationstabel!$C$3:$K$10,MATCH(INDIRECT($A$1&amp;"J"&amp;A1879),Relationstabel!$A$3:$A$10,0),MATCH(IFERROR(VALUE(INDIRECT($A$1&amp;"K"&amp;A1879)),0),Relationstabel!$C$1:$K$1,0))</f>
        <v>Fjernvarme/ Blokvarme</v>
      </c>
      <c r="J1879" s="1" t="str">
        <f ca="1">INDEX(Anvendelseskode!B:B,MATCH($F1879,Anvendelseskode!$A:$A,0))</f>
        <v>Række-, kæde-, dobbelthus (lodret adskillelse mellem enhederne)</v>
      </c>
      <c r="K1879" s="1" t="str">
        <f ca="1">INDEX(Anvendelseskode!C:C,MATCH($F1879,Anvendelseskode!$A:$A,0))</f>
        <v>Række-, kæde og dobbelthuse</v>
      </c>
      <c r="L1879" s="1" t="str">
        <f ca="1">INDEX(Anvendelseskode!D:D,MATCH($F1879,Anvendelseskode!$A:$A,0))</f>
        <v>Private husholdninger</v>
      </c>
      <c r="M1879" s="1" t="str">
        <f ca="1">IFERROR(INDEX(SBi!$2:$2,MATCH(H1879,SBi!$1:$1,1)),SBi!$K$2)</f>
        <v>1973-1978</v>
      </c>
      <c r="N1879" s="1">
        <f ca="1">INDEX(SBi!$C$3:$K$28,MATCH(F1879,SBi!$B$3:$B$28,0),MATCH(M1879,SBi!$C$2:$K$2,0))</f>
        <v>112.6</v>
      </c>
      <c r="O1879" s="16">
        <f t="shared" ca="1" si="385"/>
        <v>12.273399999999999</v>
      </c>
      <c r="P1879" s="16" t="str">
        <f ca="1">IFERROR(INDEX(VpD!$2:$2,MATCH(H1879,VpD!$1:$1,1)),VpD!$I$2)</f>
        <v>1973-1978</v>
      </c>
      <c r="Q1879" s="1">
        <f ca="1">INDEX(VpD!$C$3:$I$27,MATCH(F1879,VpD!$B$3:$B$27,0),MATCH(P1879,VpD!$C$2:$I$2,0))</f>
        <v>98</v>
      </c>
      <c r="R1879" s="16">
        <f t="shared" ca="1" si="386"/>
        <v>10.682</v>
      </c>
      <c r="S1879" s="14">
        <f t="shared" ca="1" si="387"/>
        <v>713490.04</v>
      </c>
      <c r="T1879" s="14">
        <f t="shared" ca="1" si="388"/>
        <v>6169642.75</v>
      </c>
      <c r="U1879" s="14" t="str">
        <f t="shared" ca="1" si="389"/>
        <v>0A3F507E-1B76-32B8-E044-0003BA298018</v>
      </c>
    </row>
    <row r="1880" spans="1:21" s="14" customFormat="1" x14ac:dyDescent="0.25">
      <c r="A1880" s="14">
        <f t="shared" si="377"/>
        <v>1880</v>
      </c>
      <c r="B1880" s="14" t="str">
        <f t="shared" ca="1" si="378"/>
        <v>B4AAD83C-3082-4B1C-8FB6-5D0123B59792</v>
      </c>
      <c r="C1880" s="14" t="str">
        <f t="shared" ca="1" si="379"/>
        <v>Nellikevænget</v>
      </c>
      <c r="D1880" s="14" t="str">
        <f t="shared" ca="1" si="380"/>
        <v>9</v>
      </c>
      <c r="E1880" s="14" t="str">
        <f t="shared" ca="1" si="381"/>
        <v>23au</v>
      </c>
      <c r="F1880" s="1">
        <f t="shared" ca="1" si="382"/>
        <v>130</v>
      </c>
      <c r="G1880" s="1">
        <f t="shared" ca="1" si="383"/>
        <v>122</v>
      </c>
      <c r="H1880" s="1">
        <f t="shared" ca="1" si="384"/>
        <v>1999</v>
      </c>
      <c r="I1880" s="1" t="str">
        <f ca="1">INDEX(Relationstabel!$C$3:$K$10,MATCH(INDIRECT($A$1&amp;"J"&amp;A1880),Relationstabel!$A$3:$A$10,0),MATCH(IFERROR(VALUE(INDIRECT($A$1&amp;"K"&amp;A1880)),0),Relationstabel!$C$1:$K$1,0))</f>
        <v>Fjernvarme/ Blokvarme</v>
      </c>
      <c r="J1880" s="1" t="str">
        <f ca="1">INDEX(Anvendelseskode!B:B,MATCH($F1880,Anvendelseskode!$A:$A,0))</f>
        <v>Række-, kæde-, dobbelthus (lodret adskillelse mellem enhederne)</v>
      </c>
      <c r="K1880" s="1" t="str">
        <f ca="1">INDEX(Anvendelseskode!C:C,MATCH($F1880,Anvendelseskode!$A:$A,0))</f>
        <v>Række-, kæde og dobbelthuse</v>
      </c>
      <c r="L1880" s="1" t="str">
        <f ca="1">INDEX(Anvendelseskode!D:D,MATCH($F1880,Anvendelseskode!$A:$A,0))</f>
        <v>Private husholdninger</v>
      </c>
      <c r="M1880" s="1" t="str">
        <f ca="1">IFERROR(INDEX(SBi!$2:$2,MATCH(H1880,SBi!$1:$1,1)),SBi!$K$2)</f>
        <v>1999-2006</v>
      </c>
      <c r="N1880" s="1">
        <f ca="1">INDEX(SBi!$C$3:$K$28,MATCH(F1880,SBi!$B$3:$B$28,0),MATCH(M1880,SBi!$C$2:$K$2,0))</f>
        <v>81.5</v>
      </c>
      <c r="O1880" s="16">
        <f t="shared" ca="1" si="385"/>
        <v>9.9429999999999996</v>
      </c>
      <c r="P1880" s="16" t="str">
        <f ca="1">IFERROR(INDEX(VpD!$2:$2,MATCH(H1880,VpD!$1:$1,1)),VpD!$I$2)</f>
        <v>&gt;1998</v>
      </c>
      <c r="Q1880" s="1">
        <f ca="1">INDEX(VpD!$C$3:$I$27,MATCH(F1880,VpD!$B$3:$B$27,0),MATCH(P1880,VpD!$C$2:$I$2,0))</f>
        <v>65</v>
      </c>
      <c r="R1880" s="16">
        <f t="shared" ca="1" si="386"/>
        <v>7.93</v>
      </c>
      <c r="S1880" s="14">
        <f t="shared" ca="1" si="387"/>
        <v>711624.82</v>
      </c>
      <c r="T1880" s="14">
        <f t="shared" ca="1" si="388"/>
        <v>6172643.4900000002</v>
      </c>
      <c r="U1880" s="14" t="str">
        <f t="shared" ca="1" si="389"/>
        <v>0A3F507E-1D76-32B8-E044-0003BA298018</v>
      </c>
    </row>
    <row r="1881" spans="1:21" s="14" customFormat="1" x14ac:dyDescent="0.25">
      <c r="A1881" s="14">
        <f t="shared" si="377"/>
        <v>1881</v>
      </c>
      <c r="B1881" s="14" t="str">
        <f t="shared" ca="1" si="378"/>
        <v>A5C7FFF3-A931-4CCE-905A-C5AABEED3A8D</v>
      </c>
      <c r="C1881" s="14" t="str">
        <f t="shared" ca="1" si="379"/>
        <v>Nørrebred</v>
      </c>
      <c r="D1881" s="14" t="str">
        <f t="shared" ca="1" si="380"/>
        <v>76</v>
      </c>
      <c r="E1881" s="14" t="str">
        <f t="shared" ca="1" si="381"/>
        <v>12ba</v>
      </c>
      <c r="F1881" s="1">
        <f t="shared" ca="1" si="382"/>
        <v>120</v>
      </c>
      <c r="G1881" s="1">
        <f t="shared" ca="1" si="383"/>
        <v>143</v>
      </c>
      <c r="H1881" s="1">
        <f t="shared" ca="1" si="384"/>
        <v>1970</v>
      </c>
      <c r="I1881" s="1" t="str">
        <f ca="1">INDEX(Relationstabel!$C$3:$K$10,MATCH(INDIRECT($A$1&amp;"J"&amp;A1881),Relationstabel!$A$3:$A$10,0),MATCH(IFERROR(VALUE(INDIRECT($A$1&amp;"K"&amp;A1881)),0),Relationstabel!$C$1:$K$1,0))</f>
        <v>Naturgas</v>
      </c>
      <c r="J1881" s="1" t="str">
        <f ca="1">INDEX(Anvendelseskode!B:B,MATCH($F1881,Anvendelseskode!$A:$A,0))</f>
        <v>Fritliggende enfamilieshus (parcelhus)</v>
      </c>
      <c r="K1881" s="1" t="str">
        <f ca="1">INDEX(Anvendelseskode!C:C,MATCH($F1881,Anvendelseskode!$A:$A,0))</f>
        <v>Parcelhuse</v>
      </c>
      <c r="L1881" s="1" t="str">
        <f ca="1">INDEX(Anvendelseskode!D:D,MATCH($F1881,Anvendelseskode!$A:$A,0))</f>
        <v>Private husholdninger</v>
      </c>
      <c r="M1881" s="1" t="str">
        <f ca="1">IFERROR(INDEX(SBi!$2:$2,MATCH(H1881,SBi!$1:$1,1)),SBi!$K$2)</f>
        <v>1961-1972</v>
      </c>
      <c r="N1881" s="1">
        <f ca="1">INDEX(SBi!$C$3:$K$28,MATCH(F1881,SBi!$B$3:$B$28,0),MATCH(M1881,SBi!$C$2:$K$2,0))</f>
        <v>134.30000000000001</v>
      </c>
      <c r="O1881" s="16">
        <f t="shared" ca="1" si="385"/>
        <v>19.204900000000002</v>
      </c>
      <c r="P1881" s="16" t="str">
        <f ca="1">IFERROR(INDEX(VpD!$2:$2,MATCH(H1881,VpD!$1:$1,1)),VpD!$I$2)</f>
        <v>1961-1972</v>
      </c>
      <c r="Q1881" s="1">
        <f ca="1">INDEX(VpD!$C$3:$I$27,MATCH(F1881,VpD!$B$3:$B$27,0),MATCH(P1881,VpD!$C$2:$I$2,0))</f>
        <v>143</v>
      </c>
      <c r="R1881" s="16">
        <f t="shared" ca="1" si="386"/>
        <v>20.449000000000002</v>
      </c>
      <c r="S1881" s="14">
        <f t="shared" ca="1" si="387"/>
        <v>711687.49</v>
      </c>
      <c r="T1881" s="14">
        <f t="shared" ca="1" si="388"/>
        <v>6171755.5700000003</v>
      </c>
      <c r="U1881" s="14" t="str">
        <f t="shared" ca="1" si="389"/>
        <v>0A3F507E-1E76-32B8-E044-0003BA298018</v>
      </c>
    </row>
    <row r="1882" spans="1:21" s="14" customFormat="1" x14ac:dyDescent="0.25">
      <c r="A1882" s="14">
        <f t="shared" si="377"/>
        <v>1882</v>
      </c>
      <c r="B1882" s="14" t="str">
        <f t="shared" ca="1" si="378"/>
        <v>E00048C8-0537-47CB-9CB3-F3A7937F2274</v>
      </c>
      <c r="C1882" s="14" t="str">
        <f t="shared" ca="1" si="379"/>
        <v>Spættebo</v>
      </c>
      <c r="D1882" s="14" t="str">
        <f t="shared" ca="1" si="380"/>
        <v>11</v>
      </c>
      <c r="E1882" s="14" t="str">
        <f t="shared" ca="1" si="381"/>
        <v>6uu</v>
      </c>
      <c r="F1882" s="1">
        <f t="shared" ca="1" si="382"/>
        <v>130</v>
      </c>
      <c r="G1882" s="1">
        <f t="shared" ca="1" si="383"/>
        <v>109</v>
      </c>
      <c r="H1882" s="1">
        <f t="shared" ca="1" si="384"/>
        <v>1978</v>
      </c>
      <c r="I1882" s="1" t="str">
        <f ca="1">INDEX(Relationstabel!$C$3:$K$10,MATCH(INDIRECT($A$1&amp;"J"&amp;A1882),Relationstabel!$A$3:$A$10,0),MATCH(IFERROR(VALUE(INDIRECT($A$1&amp;"K"&amp;A1882)),0),Relationstabel!$C$1:$K$1,0))</f>
        <v>Fjernvarme/ Blokvarme</v>
      </c>
      <c r="J1882" s="1" t="str">
        <f ca="1">INDEX(Anvendelseskode!B:B,MATCH($F1882,Anvendelseskode!$A:$A,0))</f>
        <v>Række-, kæde-, dobbelthus (lodret adskillelse mellem enhederne)</v>
      </c>
      <c r="K1882" s="1" t="str">
        <f ca="1">INDEX(Anvendelseskode!C:C,MATCH($F1882,Anvendelseskode!$A:$A,0))</f>
        <v>Række-, kæde og dobbelthuse</v>
      </c>
      <c r="L1882" s="1" t="str">
        <f ca="1">INDEX(Anvendelseskode!D:D,MATCH($F1882,Anvendelseskode!$A:$A,0))</f>
        <v>Private husholdninger</v>
      </c>
      <c r="M1882" s="1" t="str">
        <f ca="1">IFERROR(INDEX(SBi!$2:$2,MATCH(H1882,SBi!$1:$1,1)),SBi!$K$2)</f>
        <v>1973-1978</v>
      </c>
      <c r="N1882" s="1">
        <f ca="1">INDEX(SBi!$C$3:$K$28,MATCH(F1882,SBi!$B$3:$B$28,0),MATCH(M1882,SBi!$C$2:$K$2,0))</f>
        <v>112.6</v>
      </c>
      <c r="O1882" s="16">
        <f t="shared" ca="1" si="385"/>
        <v>12.273399999999999</v>
      </c>
      <c r="P1882" s="16" t="str">
        <f ca="1">IFERROR(INDEX(VpD!$2:$2,MATCH(H1882,VpD!$1:$1,1)),VpD!$I$2)</f>
        <v>1973-1978</v>
      </c>
      <c r="Q1882" s="1">
        <f ca="1">INDEX(VpD!$C$3:$I$27,MATCH(F1882,VpD!$B$3:$B$27,0),MATCH(P1882,VpD!$C$2:$I$2,0))</f>
        <v>98</v>
      </c>
      <c r="R1882" s="16">
        <f t="shared" ca="1" si="386"/>
        <v>10.682</v>
      </c>
      <c r="S1882" s="14">
        <f t="shared" ca="1" si="387"/>
        <v>713760.07</v>
      </c>
      <c r="T1882" s="14">
        <f t="shared" ca="1" si="388"/>
        <v>6169605.8200000003</v>
      </c>
      <c r="U1882" s="14" t="str">
        <f t="shared" ca="1" si="389"/>
        <v>0A3F507E-2176-32B8-E044-0003BA298018</v>
      </c>
    </row>
    <row r="1883" spans="1:21" s="14" customFormat="1" x14ac:dyDescent="0.25">
      <c r="A1883" s="14">
        <f t="shared" si="377"/>
        <v>1883</v>
      </c>
      <c r="B1883" s="14" t="str">
        <f t="shared" ca="1" si="378"/>
        <v>93CA712F-7D38-4D7F-AF24-BC28961C8945</v>
      </c>
      <c r="C1883" s="14" t="str">
        <f t="shared" ca="1" si="379"/>
        <v>Risingevej</v>
      </c>
      <c r="D1883" s="14" t="str">
        <f t="shared" ca="1" si="380"/>
        <v>47</v>
      </c>
      <c r="E1883" s="14" t="str">
        <f t="shared" ca="1" si="381"/>
        <v>16fk</v>
      </c>
      <c r="F1883" s="1">
        <f t="shared" ca="1" si="382"/>
        <v>120</v>
      </c>
      <c r="G1883" s="1">
        <f t="shared" ca="1" si="383"/>
        <v>145</v>
      </c>
      <c r="H1883" s="1">
        <f t="shared" ca="1" si="384"/>
        <v>1979</v>
      </c>
      <c r="I1883" s="1" t="str">
        <f ca="1">INDEX(Relationstabel!$C$3:$K$10,MATCH(INDIRECT($A$1&amp;"J"&amp;A1883),Relationstabel!$A$3:$A$10,0),MATCH(IFERROR(VALUE(INDIRECT($A$1&amp;"K"&amp;A1883)),0),Relationstabel!$C$1:$K$1,0))</f>
        <v>Elvarme</v>
      </c>
      <c r="J1883" s="1" t="str">
        <f ca="1">INDEX(Anvendelseskode!B:B,MATCH($F1883,Anvendelseskode!$A:$A,0))</f>
        <v>Fritliggende enfamilieshus (parcelhus)</v>
      </c>
      <c r="K1883" s="1" t="str">
        <f ca="1">INDEX(Anvendelseskode!C:C,MATCH($F1883,Anvendelseskode!$A:$A,0))</f>
        <v>Parcelhuse</v>
      </c>
      <c r="L1883" s="1" t="str">
        <f ca="1">INDEX(Anvendelseskode!D:D,MATCH($F1883,Anvendelseskode!$A:$A,0))</f>
        <v>Private husholdninger</v>
      </c>
      <c r="M1883" s="1" t="str">
        <f ca="1">IFERROR(INDEX(SBi!$2:$2,MATCH(H1883,SBi!$1:$1,1)),SBi!$K$2)</f>
        <v>1979-1998</v>
      </c>
      <c r="N1883" s="1">
        <f ca="1">INDEX(SBi!$C$3:$K$28,MATCH(F1883,SBi!$B$3:$B$28,0),MATCH(M1883,SBi!$C$2:$K$2,0))</f>
        <v>105.4</v>
      </c>
      <c r="O1883" s="16">
        <f t="shared" ca="1" si="385"/>
        <v>15.282999999999999</v>
      </c>
      <c r="P1883" s="16" t="str">
        <f ca="1">IFERROR(INDEX(VpD!$2:$2,MATCH(H1883,VpD!$1:$1,1)),VpD!$I$2)</f>
        <v>1979-1998</v>
      </c>
      <c r="Q1883" s="1">
        <f ca="1">INDEX(VpD!$C$3:$I$27,MATCH(F1883,VpD!$B$3:$B$27,0),MATCH(P1883,VpD!$C$2:$I$2,0))</f>
        <v>90</v>
      </c>
      <c r="R1883" s="16">
        <f t="shared" ca="1" si="386"/>
        <v>13.05</v>
      </c>
      <c r="S1883" s="14">
        <f t="shared" ca="1" si="387"/>
        <v>712515.16</v>
      </c>
      <c r="T1883" s="14">
        <f t="shared" ca="1" si="388"/>
        <v>6168898.5700000003</v>
      </c>
      <c r="U1883" s="14" t="str">
        <f t="shared" ca="1" si="389"/>
        <v>0A3F507E-2075-32B8-E044-0003BA298018</v>
      </c>
    </row>
    <row r="1884" spans="1:21" s="14" customFormat="1" x14ac:dyDescent="0.25">
      <c r="A1884" s="14">
        <f t="shared" si="377"/>
        <v>1884</v>
      </c>
      <c r="B1884" s="14" t="str">
        <f t="shared" ca="1" si="378"/>
        <v>4DA85AF3-D7E6-4961-9302-3DC31482B9BA</v>
      </c>
      <c r="C1884" s="14" t="str">
        <f t="shared" ca="1" si="379"/>
        <v>Horsbred</v>
      </c>
      <c r="D1884" s="14" t="str">
        <f t="shared" ca="1" si="380"/>
        <v>15</v>
      </c>
      <c r="E1884" s="14" t="str">
        <f t="shared" ca="1" si="381"/>
        <v>13eg</v>
      </c>
      <c r="F1884" s="1">
        <f t="shared" ca="1" si="382"/>
        <v>130</v>
      </c>
      <c r="G1884" s="1">
        <f t="shared" ca="1" si="383"/>
        <v>107</v>
      </c>
      <c r="H1884" s="1">
        <f t="shared" ca="1" si="384"/>
        <v>1983</v>
      </c>
      <c r="I1884" s="1" t="str">
        <f ca="1">INDEX(Relationstabel!$C$3:$K$10,MATCH(INDIRECT($A$1&amp;"J"&amp;A1884),Relationstabel!$A$3:$A$10,0),MATCH(IFERROR(VALUE(INDIRECT($A$1&amp;"K"&amp;A1884)),0),Relationstabel!$C$1:$K$1,0))</f>
        <v>Fjernvarme/ Blokvarme</v>
      </c>
      <c r="J1884" s="1" t="str">
        <f ca="1">INDEX(Anvendelseskode!B:B,MATCH($F1884,Anvendelseskode!$A:$A,0))</f>
        <v>Række-, kæde-, dobbelthus (lodret adskillelse mellem enhederne)</v>
      </c>
      <c r="K1884" s="1" t="str">
        <f ca="1">INDEX(Anvendelseskode!C:C,MATCH($F1884,Anvendelseskode!$A:$A,0))</f>
        <v>Række-, kæde og dobbelthuse</v>
      </c>
      <c r="L1884" s="1" t="str">
        <f ca="1">INDEX(Anvendelseskode!D:D,MATCH($F1884,Anvendelseskode!$A:$A,0))</f>
        <v>Private husholdninger</v>
      </c>
      <c r="M1884" s="1" t="str">
        <f ca="1">IFERROR(INDEX(SBi!$2:$2,MATCH(H1884,SBi!$1:$1,1)),SBi!$K$2)</f>
        <v>1979-1998</v>
      </c>
      <c r="N1884" s="1">
        <f ca="1">INDEX(SBi!$C$3:$K$28,MATCH(F1884,SBi!$B$3:$B$28,0),MATCH(M1884,SBi!$C$2:$K$2,0))</f>
        <v>96.8</v>
      </c>
      <c r="O1884" s="16">
        <f t="shared" ca="1" si="385"/>
        <v>10.3576</v>
      </c>
      <c r="P1884" s="16" t="str">
        <f ca="1">IFERROR(INDEX(VpD!$2:$2,MATCH(H1884,VpD!$1:$1,1)),VpD!$I$2)</f>
        <v>1979-1998</v>
      </c>
      <c r="Q1884" s="1">
        <f ca="1">INDEX(VpD!$C$3:$I$27,MATCH(F1884,VpD!$B$3:$B$27,0),MATCH(P1884,VpD!$C$2:$I$2,0))</f>
        <v>74</v>
      </c>
      <c r="R1884" s="16">
        <f t="shared" ca="1" si="386"/>
        <v>7.9180000000000001</v>
      </c>
      <c r="S1884" s="14">
        <f t="shared" ca="1" si="387"/>
        <v>711372.51</v>
      </c>
      <c r="T1884" s="14">
        <f t="shared" ca="1" si="388"/>
        <v>6171572.54</v>
      </c>
      <c r="U1884" s="14" t="str">
        <f t="shared" ca="1" si="389"/>
        <v>0A3F507E-1889-32B8-E044-0003BA298018</v>
      </c>
    </row>
    <row r="1885" spans="1:21" s="14" customFormat="1" x14ac:dyDescent="0.25">
      <c r="A1885" s="14">
        <f t="shared" si="377"/>
        <v>1885</v>
      </c>
      <c r="B1885" s="14" t="str">
        <f t="shared" ca="1" si="378"/>
        <v>CB8E8D3A-B02B-4F00-9897-0B4EEDEF820B</v>
      </c>
      <c r="C1885" s="14" t="str">
        <f t="shared" ca="1" si="379"/>
        <v>Rendsagervej</v>
      </c>
      <c r="D1885" s="14" t="str">
        <f t="shared" ca="1" si="380"/>
        <v>13</v>
      </c>
      <c r="E1885" s="14" t="str">
        <f t="shared" ca="1" si="381"/>
        <v>9oæ</v>
      </c>
      <c r="F1885" s="1">
        <f t="shared" ca="1" si="382"/>
        <v>120</v>
      </c>
      <c r="G1885" s="1">
        <f t="shared" ca="1" si="383"/>
        <v>109</v>
      </c>
      <c r="H1885" s="1">
        <f t="shared" ca="1" si="384"/>
        <v>1973</v>
      </c>
      <c r="I1885" s="1" t="str">
        <f ca="1">INDEX(Relationstabel!$C$3:$K$10,MATCH(INDIRECT($A$1&amp;"J"&amp;A1885),Relationstabel!$A$3:$A$10,0),MATCH(IFERROR(VALUE(INDIRECT($A$1&amp;"K"&amp;A1885)),0),Relationstabel!$C$1:$K$1,0))</f>
        <v>Naturgas</v>
      </c>
      <c r="J1885" s="1" t="str">
        <f ca="1">INDEX(Anvendelseskode!B:B,MATCH($F1885,Anvendelseskode!$A:$A,0))</f>
        <v>Fritliggende enfamilieshus (parcelhus)</v>
      </c>
      <c r="K1885" s="1" t="str">
        <f ca="1">INDEX(Anvendelseskode!C:C,MATCH($F1885,Anvendelseskode!$A:$A,0))</f>
        <v>Parcelhuse</v>
      </c>
      <c r="L1885" s="1" t="str">
        <f ca="1">INDEX(Anvendelseskode!D:D,MATCH($F1885,Anvendelseskode!$A:$A,0))</f>
        <v>Private husholdninger</v>
      </c>
      <c r="M1885" s="1" t="str">
        <f ca="1">IFERROR(INDEX(SBi!$2:$2,MATCH(H1885,SBi!$1:$1,1)),SBi!$K$2)</f>
        <v>1973-1978</v>
      </c>
      <c r="N1885" s="1">
        <f ca="1">INDEX(SBi!$C$3:$K$28,MATCH(F1885,SBi!$B$3:$B$28,0),MATCH(M1885,SBi!$C$2:$K$2,0))</f>
        <v>119.8</v>
      </c>
      <c r="O1885" s="16">
        <f t="shared" ca="1" si="385"/>
        <v>13.058199999999999</v>
      </c>
      <c r="P1885" s="16" t="str">
        <f ca="1">IFERROR(INDEX(VpD!$2:$2,MATCH(H1885,VpD!$1:$1,1)),VpD!$I$2)</f>
        <v>1973-1978</v>
      </c>
      <c r="Q1885" s="1">
        <f ca="1">INDEX(VpD!$C$3:$I$27,MATCH(F1885,VpD!$B$3:$B$27,0),MATCH(P1885,VpD!$C$2:$I$2,0))</f>
        <v>117</v>
      </c>
      <c r="R1885" s="16">
        <f t="shared" ca="1" si="386"/>
        <v>12.753</v>
      </c>
      <c r="S1885" s="14">
        <f t="shared" ca="1" si="387"/>
        <v>711060.31</v>
      </c>
      <c r="T1885" s="14">
        <f t="shared" ca="1" si="388"/>
        <v>6171468.4699999997</v>
      </c>
      <c r="U1885" s="14" t="str">
        <f t="shared" ca="1" si="389"/>
        <v>0A3F507E-1F89-32B8-E044-0003BA298018</v>
      </c>
    </row>
    <row r="1886" spans="1:21" s="14" customFormat="1" x14ac:dyDescent="0.25">
      <c r="A1886" s="14">
        <f t="shared" si="377"/>
        <v>1886</v>
      </c>
      <c r="B1886" s="14" t="str">
        <f t="shared" ca="1" si="378"/>
        <v>4FC31231-8992-49E2-9F9C-1AEDD555FA3B</v>
      </c>
      <c r="C1886" s="14" t="str">
        <f t="shared" ca="1" si="379"/>
        <v>Vallensbæk Strandvej</v>
      </c>
      <c r="D1886" s="14" t="str">
        <f t="shared" ca="1" si="380"/>
        <v>2</v>
      </c>
      <c r="E1886" s="14" t="str">
        <f t="shared" ca="1" si="381"/>
        <v>26c</v>
      </c>
      <c r="F1886" s="1">
        <f t="shared" ca="1" si="382"/>
        <v>120</v>
      </c>
      <c r="G1886" s="1">
        <f t="shared" ca="1" si="383"/>
        <v>91</v>
      </c>
      <c r="H1886" s="1">
        <f t="shared" ca="1" si="384"/>
        <v>1985</v>
      </c>
      <c r="I1886" s="1" t="str">
        <f ca="1">INDEX(Relationstabel!$C$3:$K$10,MATCH(INDIRECT($A$1&amp;"J"&amp;A1886),Relationstabel!$A$3:$A$10,0),MATCH(IFERROR(VALUE(INDIRECT($A$1&amp;"K"&amp;A1886)),0),Relationstabel!$C$1:$K$1,0))</f>
        <v>Olie</v>
      </c>
      <c r="J1886" s="1" t="str">
        <f ca="1">INDEX(Anvendelseskode!B:B,MATCH($F1886,Anvendelseskode!$A:$A,0))</f>
        <v>Fritliggende enfamilieshus (parcelhus)</v>
      </c>
      <c r="K1886" s="1" t="str">
        <f ca="1">INDEX(Anvendelseskode!C:C,MATCH($F1886,Anvendelseskode!$A:$A,0))</f>
        <v>Parcelhuse</v>
      </c>
      <c r="L1886" s="1" t="str">
        <f ca="1">INDEX(Anvendelseskode!D:D,MATCH($F1886,Anvendelseskode!$A:$A,0))</f>
        <v>Private husholdninger</v>
      </c>
      <c r="M1886" s="1" t="str">
        <f ca="1">IFERROR(INDEX(SBi!$2:$2,MATCH(H1886,SBi!$1:$1,1)),SBi!$K$2)</f>
        <v>1979-1998</v>
      </c>
      <c r="N1886" s="1">
        <f ca="1">INDEX(SBi!$C$3:$K$28,MATCH(F1886,SBi!$B$3:$B$28,0),MATCH(M1886,SBi!$C$2:$K$2,0))</f>
        <v>105.4</v>
      </c>
      <c r="O1886" s="16">
        <f t="shared" ca="1" si="385"/>
        <v>9.5914000000000001</v>
      </c>
      <c r="P1886" s="16" t="str">
        <f ca="1">IFERROR(INDEX(VpD!$2:$2,MATCH(H1886,VpD!$1:$1,1)),VpD!$I$2)</f>
        <v>1979-1998</v>
      </c>
      <c r="Q1886" s="1">
        <f ca="1">INDEX(VpD!$C$3:$I$27,MATCH(F1886,VpD!$B$3:$B$27,0),MATCH(P1886,VpD!$C$2:$I$2,0))</f>
        <v>90</v>
      </c>
      <c r="R1886" s="16">
        <f t="shared" ca="1" si="386"/>
        <v>8.19</v>
      </c>
      <c r="S1886" s="14">
        <f t="shared" ca="1" si="387"/>
        <v>714283.6</v>
      </c>
      <c r="T1886" s="14">
        <f t="shared" ca="1" si="388"/>
        <v>6168880.7699999996</v>
      </c>
      <c r="U1886" s="14" t="str">
        <f t="shared" ca="1" si="389"/>
        <v>0A3F507E-177D-32B8-E044-0003BA298018</v>
      </c>
    </row>
    <row r="1887" spans="1:21" s="14" customFormat="1" x14ac:dyDescent="0.25">
      <c r="A1887" s="14">
        <f t="shared" si="377"/>
        <v>1887</v>
      </c>
      <c r="B1887" s="14" t="str">
        <f t="shared" ca="1" si="378"/>
        <v>232E335D-7F86-4546-A597-C57E4C0F5D36</v>
      </c>
      <c r="C1887" s="14" t="str">
        <f t="shared" ca="1" si="379"/>
        <v>Nellikevænget</v>
      </c>
      <c r="D1887" s="14" t="str">
        <f t="shared" ca="1" si="380"/>
        <v>16</v>
      </c>
      <c r="E1887" s="14" t="str">
        <f t="shared" ca="1" si="381"/>
        <v>23ba</v>
      </c>
      <c r="F1887" s="1">
        <f t="shared" ca="1" si="382"/>
        <v>130</v>
      </c>
      <c r="G1887" s="1">
        <f t="shared" ca="1" si="383"/>
        <v>153</v>
      </c>
      <c r="H1887" s="1">
        <f t="shared" ca="1" si="384"/>
        <v>1999</v>
      </c>
      <c r="I1887" s="1" t="str">
        <f ca="1">INDEX(Relationstabel!$C$3:$K$10,MATCH(INDIRECT($A$1&amp;"J"&amp;A1887),Relationstabel!$A$3:$A$10,0),MATCH(IFERROR(VALUE(INDIRECT($A$1&amp;"K"&amp;A1887)),0),Relationstabel!$C$1:$K$1,0))</f>
        <v>Fjernvarme/ Blokvarme</v>
      </c>
      <c r="J1887" s="1" t="str">
        <f ca="1">INDEX(Anvendelseskode!B:B,MATCH($F1887,Anvendelseskode!$A:$A,0))</f>
        <v>Række-, kæde-, dobbelthus (lodret adskillelse mellem enhederne)</v>
      </c>
      <c r="K1887" s="1" t="str">
        <f ca="1">INDEX(Anvendelseskode!C:C,MATCH($F1887,Anvendelseskode!$A:$A,0))</f>
        <v>Række-, kæde og dobbelthuse</v>
      </c>
      <c r="L1887" s="1" t="str">
        <f ca="1">INDEX(Anvendelseskode!D:D,MATCH($F1887,Anvendelseskode!$A:$A,0))</f>
        <v>Private husholdninger</v>
      </c>
      <c r="M1887" s="1" t="str">
        <f ca="1">IFERROR(INDEX(SBi!$2:$2,MATCH(H1887,SBi!$1:$1,1)),SBi!$K$2)</f>
        <v>1999-2006</v>
      </c>
      <c r="N1887" s="1">
        <f ca="1">INDEX(SBi!$C$3:$K$28,MATCH(F1887,SBi!$B$3:$B$28,0),MATCH(M1887,SBi!$C$2:$K$2,0))</f>
        <v>81.5</v>
      </c>
      <c r="O1887" s="16">
        <f t="shared" ca="1" si="385"/>
        <v>12.4695</v>
      </c>
      <c r="P1887" s="16" t="str">
        <f ca="1">IFERROR(INDEX(VpD!$2:$2,MATCH(H1887,VpD!$1:$1,1)),VpD!$I$2)</f>
        <v>&gt;1998</v>
      </c>
      <c r="Q1887" s="1">
        <f ca="1">INDEX(VpD!$C$3:$I$27,MATCH(F1887,VpD!$B$3:$B$27,0),MATCH(P1887,VpD!$C$2:$I$2,0))</f>
        <v>65</v>
      </c>
      <c r="R1887" s="16">
        <f t="shared" ca="1" si="386"/>
        <v>9.9450000000000003</v>
      </c>
      <c r="S1887" s="14">
        <f t="shared" ca="1" si="387"/>
        <v>711651.3</v>
      </c>
      <c r="T1887" s="14">
        <f t="shared" ca="1" si="388"/>
        <v>6172681.4199999999</v>
      </c>
      <c r="U1887" s="14" t="str">
        <f t="shared" ca="1" si="389"/>
        <v>0A3F507E-1D7D-32B8-E044-0003BA298018</v>
      </c>
    </row>
    <row r="1888" spans="1:21" s="14" customFormat="1" x14ac:dyDescent="0.25">
      <c r="A1888" s="14">
        <f t="shared" si="377"/>
        <v>1888</v>
      </c>
      <c r="B1888" s="14" t="str">
        <f t="shared" ca="1" si="378"/>
        <v>987D0489-D907-4D97-9276-DB6B0E4B94CB</v>
      </c>
      <c r="C1888" s="14" t="str">
        <f t="shared" ca="1" si="379"/>
        <v>Nørrebred</v>
      </c>
      <c r="D1888" s="14" t="str">
        <f t="shared" ca="1" si="380"/>
        <v>83</v>
      </c>
      <c r="E1888" s="14" t="str">
        <f t="shared" ca="1" si="381"/>
        <v>13fy</v>
      </c>
      <c r="F1888" s="1">
        <f t="shared" ca="1" si="382"/>
        <v>120</v>
      </c>
      <c r="G1888" s="1">
        <f t="shared" ca="1" si="383"/>
        <v>143</v>
      </c>
      <c r="H1888" s="1">
        <f t="shared" ca="1" si="384"/>
        <v>1972</v>
      </c>
      <c r="I1888" s="1" t="str">
        <f ca="1">INDEX(Relationstabel!$C$3:$K$10,MATCH(INDIRECT($A$1&amp;"J"&amp;A1888),Relationstabel!$A$3:$A$10,0),MATCH(IFERROR(VALUE(INDIRECT($A$1&amp;"K"&amp;A1888)),0),Relationstabel!$C$1:$K$1,0))</f>
        <v>Naturgas</v>
      </c>
      <c r="J1888" s="1" t="str">
        <f ca="1">INDEX(Anvendelseskode!B:B,MATCH($F1888,Anvendelseskode!$A:$A,0))</f>
        <v>Fritliggende enfamilieshus (parcelhus)</v>
      </c>
      <c r="K1888" s="1" t="str">
        <f ca="1">INDEX(Anvendelseskode!C:C,MATCH($F1888,Anvendelseskode!$A:$A,0))</f>
        <v>Parcelhuse</v>
      </c>
      <c r="L1888" s="1" t="str">
        <f ca="1">INDEX(Anvendelseskode!D:D,MATCH($F1888,Anvendelseskode!$A:$A,0))</f>
        <v>Private husholdninger</v>
      </c>
      <c r="M1888" s="1" t="str">
        <f ca="1">IFERROR(INDEX(SBi!$2:$2,MATCH(H1888,SBi!$1:$1,1)),SBi!$K$2)</f>
        <v>1961-1972</v>
      </c>
      <c r="N1888" s="1">
        <f ca="1">INDEX(SBi!$C$3:$K$28,MATCH(F1888,SBi!$B$3:$B$28,0),MATCH(M1888,SBi!$C$2:$K$2,0))</f>
        <v>134.30000000000001</v>
      </c>
      <c r="O1888" s="16">
        <f t="shared" ca="1" si="385"/>
        <v>19.204900000000002</v>
      </c>
      <c r="P1888" s="16" t="str">
        <f ca="1">IFERROR(INDEX(VpD!$2:$2,MATCH(H1888,VpD!$1:$1,1)),VpD!$I$2)</f>
        <v>1961-1972</v>
      </c>
      <c r="Q1888" s="1">
        <f ca="1">INDEX(VpD!$C$3:$I$27,MATCH(F1888,VpD!$B$3:$B$27,0),MATCH(P1888,VpD!$C$2:$I$2,0))</f>
        <v>143</v>
      </c>
      <c r="R1888" s="16">
        <f t="shared" ca="1" si="386"/>
        <v>20.449000000000002</v>
      </c>
      <c r="S1888" s="14">
        <f t="shared" ca="1" si="387"/>
        <v>711543.55</v>
      </c>
      <c r="T1888" s="14">
        <f t="shared" ca="1" si="388"/>
        <v>6171972.1600000001</v>
      </c>
      <c r="U1888" s="14" t="str">
        <f t="shared" ca="1" si="389"/>
        <v>0A3F507E-1E7D-32B8-E044-0003BA298018</v>
      </c>
    </row>
    <row r="1889" spans="1:21" s="14" customFormat="1" x14ac:dyDescent="0.25">
      <c r="A1889" s="14">
        <f t="shared" si="377"/>
        <v>1889</v>
      </c>
      <c r="B1889" s="14" t="str">
        <f t="shared" ca="1" si="378"/>
        <v>DBA696E2-3357-47FD-A54C-6A46A8E61AC5</v>
      </c>
      <c r="C1889" s="14" t="str">
        <f t="shared" ca="1" si="379"/>
        <v>Rosendalsvej</v>
      </c>
      <c r="D1889" s="14" t="str">
        <f t="shared" ca="1" si="380"/>
        <v>6B</v>
      </c>
      <c r="E1889" s="14" t="str">
        <f t="shared" ca="1" si="381"/>
        <v>11v</v>
      </c>
      <c r="F1889" s="1">
        <f t="shared" ca="1" si="382"/>
        <v>120</v>
      </c>
      <c r="G1889" s="1">
        <f t="shared" ca="1" si="383"/>
        <v>120</v>
      </c>
      <c r="H1889" s="1">
        <f t="shared" ca="1" si="384"/>
        <v>1961</v>
      </c>
      <c r="I1889" s="1" t="str">
        <f ca="1">INDEX(Relationstabel!$C$3:$K$10,MATCH(INDIRECT($A$1&amp;"J"&amp;A1889),Relationstabel!$A$3:$A$10,0),MATCH(IFERROR(VALUE(INDIRECT($A$1&amp;"K"&amp;A1889)),0),Relationstabel!$C$1:$K$1,0))</f>
        <v>Biomasse</v>
      </c>
      <c r="J1889" s="1" t="str">
        <f ca="1">INDEX(Anvendelseskode!B:B,MATCH($F1889,Anvendelseskode!$A:$A,0))</f>
        <v>Fritliggende enfamilieshus (parcelhus)</v>
      </c>
      <c r="K1889" s="1" t="str">
        <f ca="1">INDEX(Anvendelseskode!C:C,MATCH($F1889,Anvendelseskode!$A:$A,0))</f>
        <v>Parcelhuse</v>
      </c>
      <c r="L1889" s="1" t="str">
        <f ca="1">INDEX(Anvendelseskode!D:D,MATCH($F1889,Anvendelseskode!$A:$A,0))</f>
        <v>Private husholdninger</v>
      </c>
      <c r="M1889" s="1" t="str">
        <f ca="1">IFERROR(INDEX(SBi!$2:$2,MATCH(H1889,SBi!$1:$1,1)),SBi!$K$2)</f>
        <v>1961-1972</v>
      </c>
      <c r="N1889" s="1">
        <f ca="1">INDEX(SBi!$C$3:$K$28,MATCH(F1889,SBi!$B$3:$B$28,0),MATCH(M1889,SBi!$C$2:$K$2,0))</f>
        <v>134.30000000000001</v>
      </c>
      <c r="O1889" s="16">
        <f t="shared" ca="1" si="385"/>
        <v>16.116000000000003</v>
      </c>
      <c r="P1889" s="16" t="str">
        <f ca="1">IFERROR(INDEX(VpD!$2:$2,MATCH(H1889,VpD!$1:$1,1)),VpD!$I$2)</f>
        <v>1961-1972</v>
      </c>
      <c r="Q1889" s="1">
        <f ca="1">INDEX(VpD!$C$3:$I$27,MATCH(F1889,VpD!$B$3:$B$27,0),MATCH(P1889,VpD!$C$2:$I$2,0))</f>
        <v>143</v>
      </c>
      <c r="R1889" s="16">
        <f t="shared" ca="1" si="386"/>
        <v>17.16</v>
      </c>
      <c r="S1889" s="14">
        <f t="shared" ca="1" si="387"/>
        <v>712895.98</v>
      </c>
      <c r="T1889" s="14">
        <f t="shared" ca="1" si="388"/>
        <v>6168776.3399999999</v>
      </c>
      <c r="U1889" s="14" t="str">
        <f t="shared" ca="1" si="389"/>
        <v>0A3F507E-207E-32B8-E044-0003BA298018</v>
      </c>
    </row>
    <row r="1890" spans="1:21" s="14" customFormat="1" x14ac:dyDescent="0.25">
      <c r="A1890" s="14">
        <f t="shared" si="377"/>
        <v>1890</v>
      </c>
      <c r="B1890" s="14" t="str">
        <f t="shared" ca="1" si="378"/>
        <v>D1DF851A-9E68-4D58-B18E-2E7512B4E2E2</v>
      </c>
      <c r="C1890" s="14" t="str">
        <f t="shared" ca="1" si="379"/>
        <v>Kløverbo</v>
      </c>
      <c r="D1890" s="14" t="str">
        <f t="shared" ca="1" si="380"/>
        <v>55</v>
      </c>
      <c r="E1890" s="14" t="str">
        <f t="shared" ca="1" si="381"/>
        <v>6zp</v>
      </c>
      <c r="F1890" s="1">
        <f t="shared" ca="1" si="382"/>
        <v>130</v>
      </c>
      <c r="G1890" s="1">
        <f t="shared" ca="1" si="383"/>
        <v>109</v>
      </c>
      <c r="H1890" s="1">
        <f t="shared" ca="1" si="384"/>
        <v>1978</v>
      </c>
      <c r="I1890" s="1" t="str">
        <f ca="1">INDEX(Relationstabel!$C$3:$K$10,MATCH(INDIRECT($A$1&amp;"J"&amp;A1890),Relationstabel!$A$3:$A$10,0),MATCH(IFERROR(VALUE(INDIRECT($A$1&amp;"K"&amp;A1890)),0),Relationstabel!$C$1:$K$1,0))</f>
        <v>Fjernvarme/ Blokvarme</v>
      </c>
      <c r="J1890" s="1" t="str">
        <f ca="1">INDEX(Anvendelseskode!B:B,MATCH($F1890,Anvendelseskode!$A:$A,0))</f>
        <v>Række-, kæde-, dobbelthus (lodret adskillelse mellem enhederne)</v>
      </c>
      <c r="K1890" s="1" t="str">
        <f ca="1">INDEX(Anvendelseskode!C:C,MATCH($F1890,Anvendelseskode!$A:$A,0))</f>
        <v>Række-, kæde og dobbelthuse</v>
      </c>
      <c r="L1890" s="1" t="str">
        <f ca="1">INDEX(Anvendelseskode!D:D,MATCH($F1890,Anvendelseskode!$A:$A,0))</f>
        <v>Private husholdninger</v>
      </c>
      <c r="M1890" s="1" t="str">
        <f ca="1">IFERROR(INDEX(SBi!$2:$2,MATCH(H1890,SBi!$1:$1,1)),SBi!$K$2)</f>
        <v>1973-1978</v>
      </c>
      <c r="N1890" s="1">
        <f ca="1">INDEX(SBi!$C$3:$K$28,MATCH(F1890,SBi!$B$3:$B$28,0),MATCH(M1890,SBi!$C$2:$K$2,0))</f>
        <v>112.6</v>
      </c>
      <c r="O1890" s="16">
        <f t="shared" ca="1" si="385"/>
        <v>12.273399999999999</v>
      </c>
      <c r="P1890" s="16" t="str">
        <f ca="1">IFERROR(INDEX(VpD!$2:$2,MATCH(H1890,VpD!$1:$1,1)),VpD!$I$2)</f>
        <v>1973-1978</v>
      </c>
      <c r="Q1890" s="1">
        <f ca="1">INDEX(VpD!$C$3:$I$27,MATCH(F1890,VpD!$B$3:$B$27,0),MATCH(P1890,VpD!$C$2:$I$2,0))</f>
        <v>98</v>
      </c>
      <c r="R1890" s="16">
        <f t="shared" ca="1" si="386"/>
        <v>10.682</v>
      </c>
      <c r="S1890" s="14">
        <f t="shared" ca="1" si="387"/>
        <v>713523.54</v>
      </c>
      <c r="T1890" s="14">
        <f t="shared" ca="1" si="388"/>
        <v>6169662.4900000002</v>
      </c>
      <c r="U1890" s="14" t="str">
        <f t="shared" ca="1" si="389"/>
        <v>0A3F507E-1B87-32B8-E044-0003BA298018</v>
      </c>
    </row>
    <row r="1891" spans="1:21" s="14" customFormat="1" x14ac:dyDescent="0.25">
      <c r="A1891" s="14">
        <f t="shared" si="377"/>
        <v>1891</v>
      </c>
      <c r="B1891" s="14" t="str">
        <f t="shared" ca="1" si="378"/>
        <v>F5675976-CDFF-4435-BC5A-1354B3965E8A</v>
      </c>
      <c r="C1891" s="14" t="str">
        <f t="shared" ca="1" si="379"/>
        <v>Nørrebred</v>
      </c>
      <c r="D1891" s="14" t="str">
        <f t="shared" ca="1" si="380"/>
        <v>93</v>
      </c>
      <c r="E1891" s="14" t="str">
        <f t="shared" ca="1" si="381"/>
        <v>13gb</v>
      </c>
      <c r="F1891" s="1">
        <f t="shared" ca="1" si="382"/>
        <v>120</v>
      </c>
      <c r="G1891" s="1">
        <f t="shared" ca="1" si="383"/>
        <v>144</v>
      </c>
      <c r="H1891" s="1">
        <f t="shared" ca="1" si="384"/>
        <v>1970</v>
      </c>
      <c r="I1891" s="1" t="str">
        <f ca="1">INDEX(Relationstabel!$C$3:$K$10,MATCH(INDIRECT($A$1&amp;"J"&amp;A1891),Relationstabel!$A$3:$A$10,0),MATCH(IFERROR(VALUE(INDIRECT($A$1&amp;"K"&amp;A1891)),0),Relationstabel!$C$1:$K$1,0))</f>
        <v>Naturgas</v>
      </c>
      <c r="J1891" s="1" t="str">
        <f ca="1">INDEX(Anvendelseskode!B:B,MATCH($F1891,Anvendelseskode!$A:$A,0))</f>
        <v>Fritliggende enfamilieshus (parcelhus)</v>
      </c>
      <c r="K1891" s="1" t="str">
        <f ca="1">INDEX(Anvendelseskode!C:C,MATCH($F1891,Anvendelseskode!$A:$A,0))</f>
        <v>Parcelhuse</v>
      </c>
      <c r="L1891" s="1" t="str">
        <f ca="1">INDEX(Anvendelseskode!D:D,MATCH($F1891,Anvendelseskode!$A:$A,0))</f>
        <v>Private husholdninger</v>
      </c>
      <c r="M1891" s="1" t="str">
        <f ca="1">IFERROR(INDEX(SBi!$2:$2,MATCH(H1891,SBi!$1:$1,1)),SBi!$K$2)</f>
        <v>1961-1972</v>
      </c>
      <c r="N1891" s="1">
        <f ca="1">INDEX(SBi!$C$3:$K$28,MATCH(F1891,SBi!$B$3:$B$28,0),MATCH(M1891,SBi!$C$2:$K$2,0))</f>
        <v>134.30000000000001</v>
      </c>
      <c r="O1891" s="16">
        <f t="shared" ca="1" si="385"/>
        <v>19.339200000000002</v>
      </c>
      <c r="P1891" s="16" t="str">
        <f ca="1">IFERROR(INDEX(VpD!$2:$2,MATCH(H1891,VpD!$1:$1,1)),VpD!$I$2)</f>
        <v>1961-1972</v>
      </c>
      <c r="Q1891" s="1">
        <f ca="1">INDEX(VpD!$C$3:$I$27,MATCH(F1891,VpD!$B$3:$B$27,0),MATCH(P1891,VpD!$C$2:$I$2,0))</f>
        <v>143</v>
      </c>
      <c r="R1891" s="16">
        <f t="shared" ca="1" si="386"/>
        <v>20.591999999999999</v>
      </c>
      <c r="S1891" s="14">
        <f t="shared" ca="1" si="387"/>
        <v>711581.24</v>
      </c>
      <c r="T1891" s="14">
        <f t="shared" ca="1" si="388"/>
        <v>6172033.3600000003</v>
      </c>
      <c r="U1891" s="14" t="str">
        <f t="shared" ca="1" si="389"/>
        <v>0A3F507E-1E87-32B8-E044-0003BA298018</v>
      </c>
    </row>
    <row r="1892" spans="1:21" s="14" customFormat="1" x14ac:dyDescent="0.25">
      <c r="A1892" s="14">
        <f t="shared" si="377"/>
        <v>1892</v>
      </c>
      <c r="B1892" s="14" t="str">
        <f t="shared" ca="1" si="378"/>
        <v>8E4B0006-77CC-4F7B-98B0-A9609898AD5C</v>
      </c>
      <c r="C1892" s="14" t="str">
        <f t="shared" ca="1" si="379"/>
        <v>Spættebo</v>
      </c>
      <c r="D1892" s="14" t="str">
        <f t="shared" ca="1" si="380"/>
        <v>28</v>
      </c>
      <c r="E1892" s="14" t="str">
        <f t="shared" ca="1" si="381"/>
        <v>6ty</v>
      </c>
      <c r="F1892" s="1">
        <f t="shared" ca="1" si="382"/>
        <v>130</v>
      </c>
      <c r="G1892" s="1">
        <f t="shared" ca="1" si="383"/>
        <v>109</v>
      </c>
      <c r="H1892" s="1">
        <f t="shared" ca="1" si="384"/>
        <v>1978</v>
      </c>
      <c r="I1892" s="1" t="str">
        <f ca="1">INDEX(Relationstabel!$C$3:$K$10,MATCH(INDIRECT($A$1&amp;"J"&amp;A1892),Relationstabel!$A$3:$A$10,0),MATCH(IFERROR(VALUE(INDIRECT($A$1&amp;"K"&amp;A1892)),0),Relationstabel!$C$1:$K$1,0))</f>
        <v>Fjernvarme/ Blokvarme</v>
      </c>
      <c r="J1892" s="1" t="str">
        <f ca="1">INDEX(Anvendelseskode!B:B,MATCH($F1892,Anvendelseskode!$A:$A,0))</f>
        <v>Række-, kæde-, dobbelthus (lodret adskillelse mellem enhederne)</v>
      </c>
      <c r="K1892" s="1" t="str">
        <f ca="1">INDEX(Anvendelseskode!C:C,MATCH($F1892,Anvendelseskode!$A:$A,0))</f>
        <v>Række-, kæde og dobbelthuse</v>
      </c>
      <c r="L1892" s="1" t="str">
        <f ca="1">INDEX(Anvendelseskode!D:D,MATCH($F1892,Anvendelseskode!$A:$A,0))</f>
        <v>Private husholdninger</v>
      </c>
      <c r="M1892" s="1" t="str">
        <f ca="1">IFERROR(INDEX(SBi!$2:$2,MATCH(H1892,SBi!$1:$1,1)),SBi!$K$2)</f>
        <v>1973-1978</v>
      </c>
      <c r="N1892" s="1">
        <f ca="1">INDEX(SBi!$C$3:$K$28,MATCH(F1892,SBi!$B$3:$B$28,0),MATCH(M1892,SBi!$C$2:$K$2,0))</f>
        <v>112.6</v>
      </c>
      <c r="O1892" s="16">
        <f t="shared" ca="1" si="385"/>
        <v>12.273399999999999</v>
      </c>
      <c r="P1892" s="16" t="str">
        <f ca="1">IFERROR(INDEX(VpD!$2:$2,MATCH(H1892,VpD!$1:$1,1)),VpD!$I$2)</f>
        <v>1973-1978</v>
      </c>
      <c r="Q1892" s="1">
        <f ca="1">INDEX(VpD!$C$3:$I$27,MATCH(F1892,VpD!$B$3:$B$27,0),MATCH(P1892,VpD!$C$2:$I$2,0))</f>
        <v>98</v>
      </c>
      <c r="R1892" s="16">
        <f t="shared" ca="1" si="386"/>
        <v>10.682</v>
      </c>
      <c r="S1892" s="14">
        <f t="shared" ca="1" si="387"/>
        <v>713700.31</v>
      </c>
      <c r="T1892" s="14">
        <f t="shared" ca="1" si="388"/>
        <v>6169609.3200000003</v>
      </c>
      <c r="U1892" s="14" t="str">
        <f t="shared" ca="1" si="389"/>
        <v>0A3F507E-2187-32B8-E044-0003BA298018</v>
      </c>
    </row>
    <row r="1893" spans="1:21" s="14" customFormat="1" x14ac:dyDescent="0.25">
      <c r="A1893" s="14">
        <f t="shared" si="377"/>
        <v>1893</v>
      </c>
      <c r="B1893" s="14" t="str">
        <f t="shared" ca="1" si="378"/>
        <v>FB85CDBC-E0AA-44A7-9833-C7905E21F5B4</v>
      </c>
      <c r="C1893" s="14" t="str">
        <f t="shared" ca="1" si="379"/>
        <v>Syvhøjvænge</v>
      </c>
      <c r="D1893" s="14" t="str">
        <f t="shared" ca="1" si="380"/>
        <v>82</v>
      </c>
      <c r="E1893" s="14" t="str">
        <f t="shared" ca="1" si="381"/>
        <v>12er</v>
      </c>
      <c r="F1893" s="1">
        <f t="shared" ca="1" si="382"/>
        <v>120</v>
      </c>
      <c r="G1893" s="1">
        <f t="shared" ca="1" si="383"/>
        <v>138</v>
      </c>
      <c r="H1893" s="1">
        <f t="shared" ca="1" si="384"/>
        <v>1974</v>
      </c>
      <c r="I1893" s="1" t="str">
        <f ca="1">INDEX(Relationstabel!$C$3:$K$10,MATCH(INDIRECT($A$1&amp;"J"&amp;A1893),Relationstabel!$A$3:$A$10,0),MATCH(IFERROR(VALUE(INDIRECT($A$1&amp;"K"&amp;A1893)),0),Relationstabel!$C$1:$K$1,0))</f>
        <v>Naturgas</v>
      </c>
      <c r="J1893" s="1" t="str">
        <f ca="1">INDEX(Anvendelseskode!B:B,MATCH($F1893,Anvendelseskode!$A:$A,0))</f>
        <v>Fritliggende enfamilieshus (parcelhus)</v>
      </c>
      <c r="K1893" s="1" t="str">
        <f ca="1">INDEX(Anvendelseskode!C:C,MATCH($F1893,Anvendelseskode!$A:$A,0))</f>
        <v>Parcelhuse</v>
      </c>
      <c r="L1893" s="1" t="str">
        <f ca="1">INDEX(Anvendelseskode!D:D,MATCH($F1893,Anvendelseskode!$A:$A,0))</f>
        <v>Private husholdninger</v>
      </c>
      <c r="M1893" s="1" t="str">
        <f ca="1">IFERROR(INDEX(SBi!$2:$2,MATCH(H1893,SBi!$1:$1,1)),SBi!$K$2)</f>
        <v>1973-1978</v>
      </c>
      <c r="N1893" s="1">
        <f ca="1">INDEX(SBi!$C$3:$K$28,MATCH(F1893,SBi!$B$3:$B$28,0),MATCH(M1893,SBi!$C$2:$K$2,0))</f>
        <v>119.8</v>
      </c>
      <c r="O1893" s="16">
        <f t="shared" ca="1" si="385"/>
        <v>16.532399999999999</v>
      </c>
      <c r="P1893" s="16" t="str">
        <f ca="1">IFERROR(INDEX(VpD!$2:$2,MATCH(H1893,VpD!$1:$1,1)),VpD!$I$2)</f>
        <v>1973-1978</v>
      </c>
      <c r="Q1893" s="1">
        <f ca="1">INDEX(VpD!$C$3:$I$27,MATCH(F1893,VpD!$B$3:$B$27,0),MATCH(P1893,VpD!$C$2:$I$2,0))</f>
        <v>117</v>
      </c>
      <c r="R1893" s="16">
        <f t="shared" ca="1" si="386"/>
        <v>16.146000000000001</v>
      </c>
      <c r="S1893" s="14">
        <f t="shared" ca="1" si="387"/>
        <v>711973.83</v>
      </c>
      <c r="T1893" s="14">
        <f t="shared" ca="1" si="388"/>
        <v>6171833.5199999996</v>
      </c>
      <c r="U1893" s="14" t="str">
        <f t="shared" ca="1" si="389"/>
        <v>0A3F507E-2287-32B8-E044-0003BA298018</v>
      </c>
    </row>
    <row r="1894" spans="1:21" s="14" customFormat="1" x14ac:dyDescent="0.25">
      <c r="A1894" s="14">
        <f t="shared" si="377"/>
        <v>1894</v>
      </c>
      <c r="B1894" s="14" t="str">
        <f t="shared" ca="1" si="378"/>
        <v>7EB742EC-D4A7-4AB7-B617-80F05C31F821</v>
      </c>
      <c r="C1894" s="14" t="str">
        <f t="shared" ca="1" si="379"/>
        <v>Nørrebred</v>
      </c>
      <c r="D1894" s="14" t="str">
        <f t="shared" ca="1" si="380"/>
        <v>57</v>
      </c>
      <c r="E1894" s="14" t="str">
        <f t="shared" ca="1" si="381"/>
        <v>13fk</v>
      </c>
      <c r="F1894" s="1">
        <f t="shared" ca="1" si="382"/>
        <v>120</v>
      </c>
      <c r="G1894" s="1">
        <f t="shared" ca="1" si="383"/>
        <v>143</v>
      </c>
      <c r="H1894" s="1">
        <f t="shared" ca="1" si="384"/>
        <v>1972</v>
      </c>
      <c r="I1894" s="1" t="str">
        <f ca="1">INDEX(Relationstabel!$C$3:$K$10,MATCH(INDIRECT($A$1&amp;"J"&amp;A1894),Relationstabel!$A$3:$A$10,0),MATCH(IFERROR(VALUE(INDIRECT($A$1&amp;"K"&amp;A1894)),0),Relationstabel!$C$1:$K$1,0))</f>
        <v>Naturgas</v>
      </c>
      <c r="J1894" s="1" t="str">
        <f ca="1">INDEX(Anvendelseskode!B:B,MATCH($F1894,Anvendelseskode!$A:$A,0))</f>
        <v>Fritliggende enfamilieshus (parcelhus)</v>
      </c>
      <c r="K1894" s="1" t="str">
        <f ca="1">INDEX(Anvendelseskode!C:C,MATCH($F1894,Anvendelseskode!$A:$A,0))</f>
        <v>Parcelhuse</v>
      </c>
      <c r="L1894" s="1" t="str">
        <f ca="1">INDEX(Anvendelseskode!D:D,MATCH($F1894,Anvendelseskode!$A:$A,0))</f>
        <v>Private husholdninger</v>
      </c>
      <c r="M1894" s="1" t="str">
        <f ca="1">IFERROR(INDEX(SBi!$2:$2,MATCH(H1894,SBi!$1:$1,1)),SBi!$K$2)</f>
        <v>1961-1972</v>
      </c>
      <c r="N1894" s="1">
        <f ca="1">INDEX(SBi!$C$3:$K$28,MATCH(F1894,SBi!$B$3:$B$28,0),MATCH(M1894,SBi!$C$2:$K$2,0))</f>
        <v>134.30000000000001</v>
      </c>
      <c r="O1894" s="16">
        <f t="shared" ca="1" si="385"/>
        <v>19.204900000000002</v>
      </c>
      <c r="P1894" s="16" t="str">
        <f ca="1">IFERROR(INDEX(VpD!$2:$2,MATCH(H1894,VpD!$1:$1,1)),VpD!$I$2)</f>
        <v>1961-1972</v>
      </c>
      <c r="Q1894" s="1">
        <f ca="1">INDEX(VpD!$C$3:$I$27,MATCH(F1894,VpD!$B$3:$B$27,0),MATCH(P1894,VpD!$C$2:$I$2,0))</f>
        <v>143</v>
      </c>
      <c r="R1894" s="16">
        <f t="shared" ca="1" si="386"/>
        <v>20.449000000000002</v>
      </c>
      <c r="S1894" s="14">
        <f t="shared" ca="1" si="387"/>
        <v>711565.57</v>
      </c>
      <c r="T1894" s="14">
        <f t="shared" ca="1" si="388"/>
        <v>6171849.4500000002</v>
      </c>
      <c r="U1894" s="14" t="str">
        <f t="shared" ca="1" si="389"/>
        <v>0A3F507E-1E63-32B8-E044-0003BA298018</v>
      </c>
    </row>
    <row r="1895" spans="1:21" s="14" customFormat="1" x14ac:dyDescent="0.25">
      <c r="A1895" s="14">
        <f t="shared" si="377"/>
        <v>1895</v>
      </c>
      <c r="B1895" s="14" t="str">
        <f t="shared" ca="1" si="378"/>
        <v>2B12ADF9-581A-4E5B-989D-84F9822A08C4</v>
      </c>
      <c r="C1895" s="14" t="str">
        <f t="shared" ca="1" si="379"/>
        <v>Hyrdeengen</v>
      </c>
      <c r="D1895" s="14" t="str">
        <f t="shared" ca="1" si="380"/>
        <v>63</v>
      </c>
      <c r="E1895" s="14" t="str">
        <f t="shared" ca="1" si="381"/>
        <v>16dt</v>
      </c>
      <c r="F1895" s="1">
        <f t="shared" ca="1" si="382"/>
        <v>130</v>
      </c>
      <c r="G1895" s="1">
        <f t="shared" ca="1" si="383"/>
        <v>125</v>
      </c>
      <c r="H1895" s="1">
        <f t="shared" ca="1" si="384"/>
        <v>1977</v>
      </c>
      <c r="I1895" s="1" t="str">
        <f ca="1">INDEX(Relationstabel!$C$3:$K$10,MATCH(INDIRECT($A$1&amp;"J"&amp;A1895),Relationstabel!$A$3:$A$10,0),MATCH(IFERROR(VALUE(INDIRECT($A$1&amp;"K"&amp;A1895)),0),Relationstabel!$C$1:$K$1,0))</f>
        <v>Elvarme</v>
      </c>
      <c r="J1895" s="1" t="str">
        <f ca="1">INDEX(Anvendelseskode!B:B,MATCH($F1895,Anvendelseskode!$A:$A,0))</f>
        <v>Række-, kæde-, dobbelthus (lodret adskillelse mellem enhederne)</v>
      </c>
      <c r="K1895" s="1" t="str">
        <f ca="1">INDEX(Anvendelseskode!C:C,MATCH($F1895,Anvendelseskode!$A:$A,0))</f>
        <v>Række-, kæde og dobbelthuse</v>
      </c>
      <c r="L1895" s="1" t="str">
        <f ca="1">INDEX(Anvendelseskode!D:D,MATCH($F1895,Anvendelseskode!$A:$A,0))</f>
        <v>Private husholdninger</v>
      </c>
      <c r="M1895" s="1" t="str">
        <f ca="1">IFERROR(INDEX(SBi!$2:$2,MATCH(H1895,SBi!$1:$1,1)),SBi!$K$2)</f>
        <v>1973-1978</v>
      </c>
      <c r="N1895" s="1">
        <f ca="1">INDEX(SBi!$C$3:$K$28,MATCH(F1895,SBi!$B$3:$B$28,0),MATCH(M1895,SBi!$C$2:$K$2,0))</f>
        <v>112.6</v>
      </c>
      <c r="O1895" s="16">
        <f t="shared" ca="1" si="385"/>
        <v>14.074999999999999</v>
      </c>
      <c r="P1895" s="16" t="str">
        <f ca="1">IFERROR(INDEX(VpD!$2:$2,MATCH(H1895,VpD!$1:$1,1)),VpD!$I$2)</f>
        <v>1973-1978</v>
      </c>
      <c r="Q1895" s="1">
        <f ca="1">INDEX(VpD!$C$3:$I$27,MATCH(F1895,VpD!$B$3:$B$27,0),MATCH(P1895,VpD!$C$2:$I$2,0))</f>
        <v>98</v>
      </c>
      <c r="R1895" s="16">
        <f t="shared" ca="1" si="386"/>
        <v>12.25</v>
      </c>
      <c r="S1895" s="14">
        <f t="shared" ca="1" si="387"/>
        <v>711829.14</v>
      </c>
      <c r="T1895" s="14">
        <f t="shared" ca="1" si="388"/>
        <v>6172499.9500000002</v>
      </c>
      <c r="U1895" s="14" t="str">
        <f t="shared" ca="1" si="389"/>
        <v>0A3F507E-1971-32B8-E044-0003BA298018</v>
      </c>
    </row>
    <row r="1896" spans="1:21" s="14" customFormat="1" x14ac:dyDescent="0.25">
      <c r="A1896" s="14">
        <f t="shared" si="377"/>
        <v>1896</v>
      </c>
      <c r="B1896" s="14" t="str">
        <f t="shared" ca="1" si="378"/>
        <v>9C341D3A-21B6-4DA9-B157-DE4685A1A41D</v>
      </c>
      <c r="C1896" s="14" t="str">
        <f t="shared" ca="1" si="379"/>
        <v>Hyttesvinget</v>
      </c>
      <c r="D1896" s="14" t="str">
        <f t="shared" ca="1" si="380"/>
        <v>3</v>
      </c>
      <c r="E1896" s="14" t="str">
        <f t="shared" ca="1" si="381"/>
        <v>24er</v>
      </c>
      <c r="F1896" s="1">
        <f t="shared" ca="1" si="382"/>
        <v>120</v>
      </c>
      <c r="G1896" s="1">
        <f t="shared" ca="1" si="383"/>
        <v>136</v>
      </c>
      <c r="H1896" s="1">
        <f t="shared" ca="1" si="384"/>
        <v>1996</v>
      </c>
      <c r="I1896" s="1" t="str">
        <f ca="1">INDEX(Relationstabel!$C$3:$K$10,MATCH(INDIRECT($A$1&amp;"J"&amp;A1896),Relationstabel!$A$3:$A$10,0),MATCH(IFERROR(VALUE(INDIRECT($A$1&amp;"K"&amp;A1896)),0),Relationstabel!$C$1:$K$1,0))</f>
        <v>Naturgas</v>
      </c>
      <c r="J1896" s="1" t="str">
        <f ca="1">INDEX(Anvendelseskode!B:B,MATCH($F1896,Anvendelseskode!$A:$A,0))</f>
        <v>Fritliggende enfamilieshus (parcelhus)</v>
      </c>
      <c r="K1896" s="1" t="str">
        <f ca="1">INDEX(Anvendelseskode!C:C,MATCH($F1896,Anvendelseskode!$A:$A,0))</f>
        <v>Parcelhuse</v>
      </c>
      <c r="L1896" s="1" t="str">
        <f ca="1">INDEX(Anvendelseskode!D:D,MATCH($F1896,Anvendelseskode!$A:$A,0))</f>
        <v>Private husholdninger</v>
      </c>
      <c r="M1896" s="1" t="str">
        <f ca="1">IFERROR(INDEX(SBi!$2:$2,MATCH(H1896,SBi!$1:$1,1)),SBi!$K$2)</f>
        <v>1979-1998</v>
      </c>
      <c r="N1896" s="1">
        <f ca="1">INDEX(SBi!$C$3:$K$28,MATCH(F1896,SBi!$B$3:$B$28,0),MATCH(M1896,SBi!$C$2:$K$2,0))</f>
        <v>105.4</v>
      </c>
      <c r="O1896" s="16">
        <f t="shared" ca="1" si="385"/>
        <v>14.334400000000002</v>
      </c>
      <c r="P1896" s="16" t="str">
        <f ca="1">IFERROR(INDEX(VpD!$2:$2,MATCH(H1896,VpD!$1:$1,1)),VpD!$I$2)</f>
        <v>1979-1998</v>
      </c>
      <c r="Q1896" s="1">
        <f ca="1">INDEX(VpD!$C$3:$I$27,MATCH(F1896,VpD!$B$3:$B$27,0),MATCH(P1896,VpD!$C$2:$I$2,0))</f>
        <v>90</v>
      </c>
      <c r="R1896" s="16">
        <f t="shared" ca="1" si="386"/>
        <v>12.24</v>
      </c>
      <c r="S1896" s="14">
        <f t="shared" ca="1" si="387"/>
        <v>713783.62</v>
      </c>
      <c r="T1896" s="14">
        <f t="shared" ca="1" si="388"/>
        <v>6168983.3799999999</v>
      </c>
      <c r="U1896" s="14" t="str">
        <f t="shared" ca="1" si="389"/>
        <v>0A3F507E-1A71-32B8-E044-0003BA298018</v>
      </c>
    </row>
    <row r="1897" spans="1:21" s="14" customFormat="1" x14ac:dyDescent="0.25">
      <c r="A1897" s="14">
        <f t="shared" si="377"/>
        <v>1897</v>
      </c>
      <c r="B1897" s="14" t="str">
        <f t="shared" ca="1" si="378"/>
        <v>11294290-7EE4-4753-AD7B-53F6D4BCE7B4</v>
      </c>
      <c r="C1897" s="14" t="str">
        <f t="shared" ca="1" si="379"/>
        <v>Bregentvedvej</v>
      </c>
      <c r="D1897" s="14" t="str">
        <f t="shared" ca="1" si="380"/>
        <v>7</v>
      </c>
      <c r="E1897" s="14" t="str">
        <f t="shared" ca="1" si="381"/>
        <v>9at</v>
      </c>
      <c r="F1897" s="1">
        <f t="shared" ca="1" si="382"/>
        <v>120</v>
      </c>
      <c r="G1897" s="1">
        <f t="shared" ca="1" si="383"/>
        <v>115</v>
      </c>
      <c r="H1897" s="1">
        <f t="shared" ca="1" si="384"/>
        <v>1980</v>
      </c>
      <c r="I1897" s="1" t="str">
        <f ca="1">INDEX(Relationstabel!$C$3:$K$10,MATCH(INDIRECT($A$1&amp;"J"&amp;A1897),Relationstabel!$A$3:$A$10,0),MATCH(IFERROR(VALUE(INDIRECT($A$1&amp;"K"&amp;A1897)),0),Relationstabel!$C$1:$K$1,0))</f>
        <v>Elvarme</v>
      </c>
      <c r="J1897" s="1" t="str">
        <f ca="1">INDEX(Anvendelseskode!B:B,MATCH($F1897,Anvendelseskode!$A:$A,0))</f>
        <v>Fritliggende enfamilieshus (parcelhus)</v>
      </c>
      <c r="K1897" s="1" t="str">
        <f ca="1">INDEX(Anvendelseskode!C:C,MATCH($F1897,Anvendelseskode!$A:$A,0))</f>
        <v>Parcelhuse</v>
      </c>
      <c r="L1897" s="1" t="str">
        <f ca="1">INDEX(Anvendelseskode!D:D,MATCH($F1897,Anvendelseskode!$A:$A,0))</f>
        <v>Private husholdninger</v>
      </c>
      <c r="M1897" s="1" t="str">
        <f ca="1">IFERROR(INDEX(SBi!$2:$2,MATCH(H1897,SBi!$1:$1,1)),SBi!$K$2)</f>
        <v>1979-1998</v>
      </c>
      <c r="N1897" s="1">
        <f ca="1">INDEX(SBi!$C$3:$K$28,MATCH(F1897,SBi!$B$3:$B$28,0),MATCH(M1897,SBi!$C$2:$K$2,0))</f>
        <v>105.4</v>
      </c>
      <c r="O1897" s="16">
        <f t="shared" ca="1" si="385"/>
        <v>12.121</v>
      </c>
      <c r="P1897" s="16" t="str">
        <f ca="1">IFERROR(INDEX(VpD!$2:$2,MATCH(H1897,VpD!$1:$1,1)),VpD!$I$2)</f>
        <v>1979-1998</v>
      </c>
      <c r="Q1897" s="1">
        <f ca="1">INDEX(VpD!$C$3:$I$27,MATCH(F1897,VpD!$B$3:$B$27,0),MATCH(P1897,VpD!$C$2:$I$2,0))</f>
        <v>90</v>
      </c>
      <c r="R1897" s="16">
        <f t="shared" ca="1" si="386"/>
        <v>10.35</v>
      </c>
      <c r="S1897" s="14">
        <f t="shared" ca="1" si="387"/>
        <v>713549.64</v>
      </c>
      <c r="T1897" s="14">
        <f t="shared" ca="1" si="388"/>
        <v>6168696.0199999996</v>
      </c>
      <c r="U1897" s="14" t="str">
        <f t="shared" ca="1" si="389"/>
        <v>0A3F507E-1578-32B8-E044-0003BA298018</v>
      </c>
    </row>
    <row r="1898" spans="1:21" s="14" customFormat="1" x14ac:dyDescent="0.25">
      <c r="A1898" s="14">
        <f t="shared" si="377"/>
        <v>1898</v>
      </c>
      <c r="B1898" s="14" t="str">
        <f t="shared" ca="1" si="378"/>
        <v>6A82DF6B-9DBC-411C-9747-61F063DE1A3A</v>
      </c>
      <c r="C1898" s="14" t="str">
        <f t="shared" ca="1" si="379"/>
        <v>Spættebo</v>
      </c>
      <c r="D1898" s="14" t="str">
        <f t="shared" ca="1" si="380"/>
        <v>13</v>
      </c>
      <c r="E1898" s="14" t="str">
        <f t="shared" ca="1" si="381"/>
        <v>6ut</v>
      </c>
      <c r="F1898" s="1">
        <f t="shared" ca="1" si="382"/>
        <v>130</v>
      </c>
      <c r="G1898" s="1">
        <f t="shared" ca="1" si="383"/>
        <v>109</v>
      </c>
      <c r="H1898" s="1">
        <f t="shared" ca="1" si="384"/>
        <v>1978</v>
      </c>
      <c r="I1898" s="1" t="str">
        <f ca="1">INDEX(Relationstabel!$C$3:$K$10,MATCH(INDIRECT($A$1&amp;"J"&amp;A1898),Relationstabel!$A$3:$A$10,0),MATCH(IFERROR(VALUE(INDIRECT($A$1&amp;"K"&amp;A1898)),0),Relationstabel!$C$1:$K$1,0))</f>
        <v>Fjernvarme/ Blokvarme</v>
      </c>
      <c r="J1898" s="1" t="str">
        <f ca="1">INDEX(Anvendelseskode!B:B,MATCH($F1898,Anvendelseskode!$A:$A,0))</f>
        <v>Række-, kæde-, dobbelthus (lodret adskillelse mellem enhederne)</v>
      </c>
      <c r="K1898" s="1" t="str">
        <f ca="1">INDEX(Anvendelseskode!C:C,MATCH($F1898,Anvendelseskode!$A:$A,0))</f>
        <v>Række-, kæde og dobbelthuse</v>
      </c>
      <c r="L1898" s="1" t="str">
        <f ca="1">INDEX(Anvendelseskode!D:D,MATCH($F1898,Anvendelseskode!$A:$A,0))</f>
        <v>Private husholdninger</v>
      </c>
      <c r="M1898" s="1" t="str">
        <f ca="1">IFERROR(INDEX(SBi!$2:$2,MATCH(H1898,SBi!$1:$1,1)),SBi!$K$2)</f>
        <v>1973-1978</v>
      </c>
      <c r="N1898" s="1">
        <f ca="1">INDEX(SBi!$C$3:$K$28,MATCH(F1898,SBi!$B$3:$B$28,0),MATCH(M1898,SBi!$C$2:$K$2,0))</f>
        <v>112.6</v>
      </c>
      <c r="O1898" s="16">
        <f t="shared" ca="1" si="385"/>
        <v>12.273399999999999</v>
      </c>
      <c r="P1898" s="16" t="str">
        <f ca="1">IFERROR(INDEX(VpD!$2:$2,MATCH(H1898,VpD!$1:$1,1)),VpD!$I$2)</f>
        <v>1973-1978</v>
      </c>
      <c r="Q1898" s="1">
        <f ca="1">INDEX(VpD!$C$3:$I$27,MATCH(F1898,VpD!$B$3:$B$27,0),MATCH(P1898,VpD!$C$2:$I$2,0))</f>
        <v>98</v>
      </c>
      <c r="R1898" s="16">
        <f t="shared" ca="1" si="386"/>
        <v>10.682</v>
      </c>
      <c r="S1898" s="14">
        <f t="shared" ca="1" si="387"/>
        <v>713754.5</v>
      </c>
      <c r="T1898" s="14">
        <f t="shared" ca="1" si="388"/>
        <v>6169602.3899999997</v>
      </c>
      <c r="U1898" s="14" t="str">
        <f t="shared" ca="1" si="389"/>
        <v>0A3F507E-2178-32B8-E044-0003BA298018</v>
      </c>
    </row>
    <row r="1899" spans="1:21" s="14" customFormat="1" x14ac:dyDescent="0.25">
      <c r="A1899" s="14">
        <f t="shared" si="377"/>
        <v>1899</v>
      </c>
      <c r="B1899" s="14" t="str">
        <f t="shared" ca="1" si="378"/>
        <v>A70B3E3C-E53A-4C5F-A37E-3B1B9CA20E95</v>
      </c>
      <c r="C1899" s="14" t="str">
        <f t="shared" ca="1" si="379"/>
        <v>Syvhøjvænge</v>
      </c>
      <c r="D1899" s="14" t="str">
        <f t="shared" ca="1" si="380"/>
        <v>67</v>
      </c>
      <c r="E1899" s="14" t="str">
        <f t="shared" ca="1" si="381"/>
        <v>12cn</v>
      </c>
      <c r="F1899" s="1">
        <f t="shared" ca="1" si="382"/>
        <v>120</v>
      </c>
      <c r="G1899" s="1">
        <f t="shared" ca="1" si="383"/>
        <v>155</v>
      </c>
      <c r="H1899" s="1">
        <f t="shared" ca="1" si="384"/>
        <v>1982</v>
      </c>
      <c r="I1899" s="1" t="str">
        <f ca="1">INDEX(Relationstabel!$C$3:$K$10,MATCH(INDIRECT($A$1&amp;"J"&amp;A1899),Relationstabel!$A$3:$A$10,0),MATCH(IFERROR(VALUE(INDIRECT($A$1&amp;"K"&amp;A1899)),0),Relationstabel!$C$1:$K$1,0))</f>
        <v>Naturgas</v>
      </c>
      <c r="J1899" s="1" t="str">
        <f ca="1">INDEX(Anvendelseskode!B:B,MATCH($F1899,Anvendelseskode!$A:$A,0))</f>
        <v>Fritliggende enfamilieshus (parcelhus)</v>
      </c>
      <c r="K1899" s="1" t="str">
        <f ca="1">INDEX(Anvendelseskode!C:C,MATCH($F1899,Anvendelseskode!$A:$A,0))</f>
        <v>Parcelhuse</v>
      </c>
      <c r="L1899" s="1" t="str">
        <f ca="1">INDEX(Anvendelseskode!D:D,MATCH($F1899,Anvendelseskode!$A:$A,0))</f>
        <v>Private husholdninger</v>
      </c>
      <c r="M1899" s="1" t="str">
        <f ca="1">IFERROR(INDEX(SBi!$2:$2,MATCH(H1899,SBi!$1:$1,1)),SBi!$K$2)</f>
        <v>1979-1998</v>
      </c>
      <c r="N1899" s="1">
        <f ca="1">INDEX(SBi!$C$3:$K$28,MATCH(F1899,SBi!$B$3:$B$28,0),MATCH(M1899,SBi!$C$2:$K$2,0))</f>
        <v>105.4</v>
      </c>
      <c r="O1899" s="16">
        <f t="shared" ca="1" si="385"/>
        <v>16.337</v>
      </c>
      <c r="P1899" s="16" t="str">
        <f ca="1">IFERROR(INDEX(VpD!$2:$2,MATCH(H1899,VpD!$1:$1,1)),VpD!$I$2)</f>
        <v>1979-1998</v>
      </c>
      <c r="Q1899" s="1">
        <f ca="1">INDEX(VpD!$C$3:$I$27,MATCH(F1899,VpD!$B$3:$B$27,0),MATCH(P1899,VpD!$C$2:$I$2,0))</f>
        <v>90</v>
      </c>
      <c r="R1899" s="16">
        <f t="shared" ca="1" si="386"/>
        <v>13.95</v>
      </c>
      <c r="S1899" s="14">
        <f t="shared" ca="1" si="387"/>
        <v>711811.93</v>
      </c>
      <c r="T1899" s="14">
        <f t="shared" ca="1" si="388"/>
        <v>6171762.3700000001</v>
      </c>
      <c r="U1899" s="14" t="str">
        <f t="shared" ca="1" si="389"/>
        <v>0A3F507E-2278-32B8-E044-0003BA298018</v>
      </c>
    </row>
    <row r="1900" spans="1:21" s="14" customFormat="1" x14ac:dyDescent="0.25">
      <c r="A1900" s="14">
        <f t="shared" si="377"/>
        <v>1900</v>
      </c>
      <c r="B1900" s="14" t="str">
        <f t="shared" ca="1" si="378"/>
        <v>781C6255-92FE-473B-94AF-036D1103D9EA</v>
      </c>
      <c r="C1900" s="14" t="str">
        <f t="shared" ca="1" si="379"/>
        <v>Møllestensvej</v>
      </c>
      <c r="D1900" s="14" t="str">
        <f t="shared" ca="1" si="380"/>
        <v>4</v>
      </c>
      <c r="E1900" s="14" t="str">
        <f t="shared" ca="1" si="381"/>
        <v>7eo</v>
      </c>
      <c r="F1900" s="1">
        <f t="shared" ca="1" si="382"/>
        <v>120</v>
      </c>
      <c r="G1900" s="1">
        <f t="shared" ca="1" si="383"/>
        <v>158</v>
      </c>
      <c r="H1900" s="1">
        <f t="shared" ca="1" si="384"/>
        <v>1988</v>
      </c>
      <c r="I1900" s="1" t="str">
        <f ca="1">INDEX(Relationstabel!$C$3:$K$10,MATCH(INDIRECT($A$1&amp;"J"&amp;A1900),Relationstabel!$A$3:$A$10,0),MATCH(IFERROR(VALUE(INDIRECT($A$1&amp;"K"&amp;A1900)),0),Relationstabel!$C$1:$K$1,0))</f>
        <v>Naturgas</v>
      </c>
      <c r="J1900" s="1" t="str">
        <f ca="1">INDEX(Anvendelseskode!B:B,MATCH($F1900,Anvendelseskode!$A:$A,0))</f>
        <v>Fritliggende enfamilieshus (parcelhus)</v>
      </c>
      <c r="K1900" s="1" t="str">
        <f ca="1">INDEX(Anvendelseskode!C:C,MATCH($F1900,Anvendelseskode!$A:$A,0))</f>
        <v>Parcelhuse</v>
      </c>
      <c r="L1900" s="1" t="str">
        <f ca="1">INDEX(Anvendelseskode!D:D,MATCH($F1900,Anvendelseskode!$A:$A,0))</f>
        <v>Private husholdninger</v>
      </c>
      <c r="M1900" s="1" t="str">
        <f ca="1">IFERROR(INDEX(SBi!$2:$2,MATCH(H1900,SBi!$1:$1,1)),SBi!$K$2)</f>
        <v>1979-1998</v>
      </c>
      <c r="N1900" s="1">
        <f ca="1">INDEX(SBi!$C$3:$K$28,MATCH(F1900,SBi!$B$3:$B$28,0),MATCH(M1900,SBi!$C$2:$K$2,0))</f>
        <v>105.4</v>
      </c>
      <c r="O1900" s="16">
        <f t="shared" ca="1" si="385"/>
        <v>16.653200000000002</v>
      </c>
      <c r="P1900" s="16" t="str">
        <f ca="1">IFERROR(INDEX(VpD!$2:$2,MATCH(H1900,VpD!$1:$1,1)),VpD!$I$2)</f>
        <v>1979-1998</v>
      </c>
      <c r="Q1900" s="1">
        <f ca="1">INDEX(VpD!$C$3:$I$27,MATCH(F1900,VpD!$B$3:$B$27,0),MATCH(P1900,VpD!$C$2:$I$2,0))</f>
        <v>90</v>
      </c>
      <c r="R1900" s="16">
        <f t="shared" ca="1" si="386"/>
        <v>14.22</v>
      </c>
      <c r="S1900" s="14">
        <f t="shared" ca="1" si="387"/>
        <v>711884.76</v>
      </c>
      <c r="T1900" s="14">
        <f t="shared" ca="1" si="388"/>
        <v>6170333.3300000001</v>
      </c>
      <c r="U1900" s="14" t="str">
        <f t="shared" ca="1" si="389"/>
        <v>0A3F507E-1D53-32B8-E044-0003BA298018</v>
      </c>
    </row>
    <row r="1901" spans="1:21" s="14" customFormat="1" x14ac:dyDescent="0.25">
      <c r="A1901" s="14">
        <f t="shared" si="377"/>
        <v>1901</v>
      </c>
      <c r="B1901" s="14" t="str">
        <f t="shared" ca="1" si="378"/>
        <v>78DAE37E-CC57-423C-8D55-A61C741D4F3C</v>
      </c>
      <c r="C1901" s="14" t="str">
        <f t="shared" ca="1" si="379"/>
        <v>Holmegårdsvej</v>
      </c>
      <c r="D1901" s="14" t="str">
        <f t="shared" ca="1" si="380"/>
        <v>13</v>
      </c>
      <c r="E1901" s="14" t="str">
        <f t="shared" ca="1" si="381"/>
        <v>24f</v>
      </c>
      <c r="F1901" s="1">
        <f t="shared" ca="1" si="382"/>
        <v>120</v>
      </c>
      <c r="G1901" s="1">
        <f t="shared" ca="1" si="383"/>
        <v>185</v>
      </c>
      <c r="H1901" s="1">
        <f t="shared" ca="1" si="384"/>
        <v>2005</v>
      </c>
      <c r="I1901" s="1" t="str">
        <f ca="1">INDEX(Relationstabel!$C$3:$K$10,MATCH(INDIRECT($A$1&amp;"J"&amp;A1901),Relationstabel!$A$3:$A$10,0),MATCH(IFERROR(VALUE(INDIRECT($A$1&amp;"K"&amp;A1901)),0),Relationstabel!$C$1:$K$1,0))</f>
        <v>Naturgas</v>
      </c>
      <c r="J1901" s="1" t="str">
        <f ca="1">INDEX(Anvendelseskode!B:B,MATCH($F1901,Anvendelseskode!$A:$A,0))</f>
        <v>Fritliggende enfamilieshus (parcelhus)</v>
      </c>
      <c r="K1901" s="1" t="str">
        <f ca="1">INDEX(Anvendelseskode!C:C,MATCH($F1901,Anvendelseskode!$A:$A,0))</f>
        <v>Parcelhuse</v>
      </c>
      <c r="L1901" s="1" t="str">
        <f ca="1">INDEX(Anvendelseskode!D:D,MATCH($F1901,Anvendelseskode!$A:$A,0))</f>
        <v>Private husholdninger</v>
      </c>
      <c r="M1901" s="1" t="str">
        <f ca="1">IFERROR(INDEX(SBi!$2:$2,MATCH(H1901,SBi!$1:$1,1)),SBi!$K$2)</f>
        <v>1999-2006</v>
      </c>
      <c r="N1901" s="1">
        <f ca="1">INDEX(SBi!$C$3:$K$28,MATCH(F1901,SBi!$B$3:$B$28,0),MATCH(M1901,SBi!$C$2:$K$2,0))</f>
        <v>83.9</v>
      </c>
      <c r="O1901" s="16">
        <f t="shared" ca="1" si="385"/>
        <v>15.521500000000001</v>
      </c>
      <c r="P1901" s="16" t="str">
        <f ca="1">IFERROR(INDEX(VpD!$2:$2,MATCH(H1901,VpD!$1:$1,1)),VpD!$I$2)</f>
        <v>&gt;1998</v>
      </c>
      <c r="Q1901" s="1">
        <f ca="1">INDEX(VpD!$C$3:$I$27,MATCH(F1901,VpD!$B$3:$B$27,0),MATCH(P1901,VpD!$C$2:$I$2,0))</f>
        <v>72</v>
      </c>
      <c r="R1901" s="16">
        <f t="shared" ca="1" si="386"/>
        <v>13.32</v>
      </c>
      <c r="S1901" s="14">
        <f t="shared" ca="1" si="387"/>
        <v>714108.5</v>
      </c>
      <c r="T1901" s="14">
        <f t="shared" ca="1" si="388"/>
        <v>6168641.5999999996</v>
      </c>
      <c r="U1901" s="14" t="str">
        <f t="shared" ca="1" si="389"/>
        <v>0A3F507E-1879-32B8-E044-0003BA298018</v>
      </c>
    </row>
    <row r="1902" spans="1:21" s="14" customFormat="1" x14ac:dyDescent="0.25">
      <c r="A1902" s="14">
        <f t="shared" si="377"/>
        <v>1902</v>
      </c>
      <c r="B1902" s="14" t="str">
        <f t="shared" ca="1" si="378"/>
        <v>E5921DE4-5D89-446C-AC0E-BB1A71DC313B</v>
      </c>
      <c r="C1902" s="14" t="str">
        <f t="shared" ca="1" si="379"/>
        <v>Torbenfeldvej</v>
      </c>
      <c r="D1902" s="14" t="str">
        <f t="shared" ca="1" si="380"/>
        <v>14</v>
      </c>
      <c r="E1902" s="14" t="str">
        <f t="shared" ca="1" si="381"/>
        <v>7bø</v>
      </c>
      <c r="F1902" s="1">
        <f t="shared" ca="1" si="382"/>
        <v>120</v>
      </c>
      <c r="G1902" s="1">
        <f t="shared" ca="1" si="383"/>
        <v>117</v>
      </c>
      <c r="H1902" s="1">
        <f t="shared" ca="1" si="384"/>
        <v>1963</v>
      </c>
      <c r="I1902" s="1" t="str">
        <f ca="1">INDEX(Relationstabel!$C$3:$K$10,MATCH(INDIRECT($A$1&amp;"J"&amp;A1902),Relationstabel!$A$3:$A$10,0),MATCH(IFERROR(VALUE(INDIRECT($A$1&amp;"K"&amp;A1902)),0),Relationstabel!$C$1:$K$1,0))</f>
        <v>Naturgas</v>
      </c>
      <c r="J1902" s="1" t="str">
        <f ca="1">INDEX(Anvendelseskode!B:B,MATCH($F1902,Anvendelseskode!$A:$A,0))</f>
        <v>Fritliggende enfamilieshus (parcelhus)</v>
      </c>
      <c r="K1902" s="1" t="str">
        <f ca="1">INDEX(Anvendelseskode!C:C,MATCH($F1902,Anvendelseskode!$A:$A,0))</f>
        <v>Parcelhuse</v>
      </c>
      <c r="L1902" s="1" t="str">
        <f ca="1">INDEX(Anvendelseskode!D:D,MATCH($F1902,Anvendelseskode!$A:$A,0))</f>
        <v>Private husholdninger</v>
      </c>
      <c r="M1902" s="1" t="str">
        <f ca="1">IFERROR(INDEX(SBi!$2:$2,MATCH(H1902,SBi!$1:$1,1)),SBi!$K$2)</f>
        <v>1961-1972</v>
      </c>
      <c r="N1902" s="1">
        <f ca="1">INDEX(SBi!$C$3:$K$28,MATCH(F1902,SBi!$B$3:$B$28,0),MATCH(M1902,SBi!$C$2:$K$2,0))</f>
        <v>134.30000000000001</v>
      </c>
      <c r="O1902" s="16">
        <f t="shared" ca="1" si="385"/>
        <v>15.713100000000003</v>
      </c>
      <c r="P1902" s="16" t="str">
        <f ca="1">IFERROR(INDEX(VpD!$2:$2,MATCH(H1902,VpD!$1:$1,1)),VpD!$I$2)</f>
        <v>1961-1972</v>
      </c>
      <c r="Q1902" s="1">
        <f ca="1">INDEX(VpD!$C$3:$I$27,MATCH(F1902,VpD!$B$3:$B$27,0),MATCH(P1902,VpD!$C$2:$I$2,0))</f>
        <v>143</v>
      </c>
      <c r="R1902" s="16">
        <f t="shared" ca="1" si="386"/>
        <v>16.731000000000002</v>
      </c>
      <c r="S1902" s="14">
        <f t="shared" ca="1" si="387"/>
        <v>712175.15</v>
      </c>
      <c r="T1902" s="14">
        <f t="shared" ca="1" si="388"/>
        <v>6169422.8799999999</v>
      </c>
      <c r="U1902" s="14" t="str">
        <f t="shared" ca="1" si="389"/>
        <v>0A3F507E-2365-32B8-E044-0003BA298018</v>
      </c>
    </row>
    <row r="1903" spans="1:21" s="14" customFormat="1" x14ac:dyDescent="0.25">
      <c r="A1903" s="14">
        <f t="shared" si="377"/>
        <v>1903</v>
      </c>
      <c r="B1903" s="14" t="str">
        <f t="shared" ca="1" si="378"/>
        <v>DFB8241C-FE72-419B-A310-5758DF90E5C5</v>
      </c>
      <c r="C1903" s="14" t="str">
        <f t="shared" ca="1" si="379"/>
        <v>Bjørnebo</v>
      </c>
      <c r="D1903" s="14" t="str">
        <f t="shared" ca="1" si="380"/>
        <v>49</v>
      </c>
      <c r="E1903" s="14" t="str">
        <f t="shared" ca="1" si="381"/>
        <v>6nø</v>
      </c>
      <c r="F1903" s="1">
        <f t="shared" ca="1" si="382"/>
        <v>130</v>
      </c>
      <c r="G1903" s="1">
        <f t="shared" ca="1" si="383"/>
        <v>102</v>
      </c>
      <c r="H1903" s="1">
        <f t="shared" ca="1" si="384"/>
        <v>1977</v>
      </c>
      <c r="I1903" s="1" t="str">
        <f ca="1">INDEX(Relationstabel!$C$3:$K$10,MATCH(INDIRECT($A$1&amp;"J"&amp;A1903),Relationstabel!$A$3:$A$10,0),MATCH(IFERROR(VALUE(INDIRECT($A$1&amp;"K"&amp;A1903)),0),Relationstabel!$C$1:$K$1,0))</f>
        <v>Fjernvarme/ Blokvarme</v>
      </c>
      <c r="J1903" s="1" t="str">
        <f ca="1">INDEX(Anvendelseskode!B:B,MATCH($F1903,Anvendelseskode!$A:$A,0))</f>
        <v>Række-, kæde-, dobbelthus (lodret adskillelse mellem enhederne)</v>
      </c>
      <c r="K1903" s="1" t="str">
        <f ca="1">INDEX(Anvendelseskode!C:C,MATCH($F1903,Anvendelseskode!$A:$A,0))</f>
        <v>Række-, kæde og dobbelthuse</v>
      </c>
      <c r="L1903" s="1" t="str">
        <f ca="1">INDEX(Anvendelseskode!D:D,MATCH($F1903,Anvendelseskode!$A:$A,0))</f>
        <v>Private husholdninger</v>
      </c>
      <c r="M1903" s="1" t="str">
        <f ca="1">IFERROR(INDEX(SBi!$2:$2,MATCH(H1903,SBi!$1:$1,1)),SBi!$K$2)</f>
        <v>1973-1978</v>
      </c>
      <c r="N1903" s="1">
        <f ca="1">INDEX(SBi!$C$3:$K$28,MATCH(F1903,SBi!$B$3:$B$28,0),MATCH(M1903,SBi!$C$2:$K$2,0))</f>
        <v>112.6</v>
      </c>
      <c r="O1903" s="16">
        <f t="shared" ca="1" si="385"/>
        <v>11.485199999999999</v>
      </c>
      <c r="P1903" s="16" t="str">
        <f ca="1">IFERROR(INDEX(VpD!$2:$2,MATCH(H1903,VpD!$1:$1,1)),VpD!$I$2)</f>
        <v>1973-1978</v>
      </c>
      <c r="Q1903" s="1">
        <f ca="1">INDEX(VpD!$C$3:$I$27,MATCH(F1903,VpD!$B$3:$B$27,0),MATCH(P1903,VpD!$C$2:$I$2,0))</f>
        <v>98</v>
      </c>
      <c r="R1903" s="16">
        <f t="shared" ca="1" si="386"/>
        <v>9.9960000000000004</v>
      </c>
      <c r="S1903" s="14">
        <f t="shared" ca="1" si="387"/>
        <v>713519.53</v>
      </c>
      <c r="T1903" s="14">
        <f t="shared" ca="1" si="388"/>
        <v>6169571.0300000003</v>
      </c>
      <c r="U1903" s="14" t="str">
        <f t="shared" ca="1" si="389"/>
        <v>0A3F507E-1566-32B8-E044-0003BA298018</v>
      </c>
    </row>
    <row r="1904" spans="1:21" s="14" customFormat="1" x14ac:dyDescent="0.25">
      <c r="A1904" s="14">
        <f t="shared" si="377"/>
        <v>1904</v>
      </c>
      <c r="B1904" s="14" t="str">
        <f t="shared" ca="1" si="378"/>
        <v>F9BAEFBE-65CD-4C5D-AF00-21EC8C8F7B20</v>
      </c>
      <c r="C1904" s="14" t="str">
        <f t="shared" ca="1" si="379"/>
        <v>Egernbo</v>
      </c>
      <c r="D1904" s="14" t="str">
        <f t="shared" ca="1" si="380"/>
        <v>13</v>
      </c>
      <c r="E1904" s="14" t="str">
        <f t="shared" ca="1" si="381"/>
        <v>6pm</v>
      </c>
      <c r="F1904" s="1">
        <f t="shared" ca="1" si="382"/>
        <v>130</v>
      </c>
      <c r="G1904" s="1">
        <f t="shared" ca="1" si="383"/>
        <v>102</v>
      </c>
      <c r="H1904" s="1">
        <f t="shared" ca="1" si="384"/>
        <v>1977</v>
      </c>
      <c r="I1904" s="1" t="str">
        <f ca="1">INDEX(Relationstabel!$C$3:$K$10,MATCH(INDIRECT($A$1&amp;"J"&amp;A1904),Relationstabel!$A$3:$A$10,0),MATCH(IFERROR(VALUE(INDIRECT($A$1&amp;"K"&amp;A1904)),0),Relationstabel!$C$1:$K$1,0))</f>
        <v>Fjernvarme/ Blokvarme</v>
      </c>
      <c r="J1904" s="1" t="str">
        <f ca="1">INDEX(Anvendelseskode!B:B,MATCH($F1904,Anvendelseskode!$A:$A,0))</f>
        <v>Række-, kæde-, dobbelthus (lodret adskillelse mellem enhederne)</v>
      </c>
      <c r="K1904" s="1" t="str">
        <f ca="1">INDEX(Anvendelseskode!C:C,MATCH($F1904,Anvendelseskode!$A:$A,0))</f>
        <v>Række-, kæde og dobbelthuse</v>
      </c>
      <c r="L1904" s="1" t="str">
        <f ca="1">INDEX(Anvendelseskode!D:D,MATCH($F1904,Anvendelseskode!$A:$A,0))</f>
        <v>Private husholdninger</v>
      </c>
      <c r="M1904" s="1" t="str">
        <f ca="1">IFERROR(INDEX(SBi!$2:$2,MATCH(H1904,SBi!$1:$1,1)),SBi!$K$2)</f>
        <v>1973-1978</v>
      </c>
      <c r="N1904" s="1">
        <f ca="1">INDEX(SBi!$C$3:$K$28,MATCH(F1904,SBi!$B$3:$B$28,0),MATCH(M1904,SBi!$C$2:$K$2,0))</f>
        <v>112.6</v>
      </c>
      <c r="O1904" s="16">
        <f t="shared" ca="1" si="385"/>
        <v>11.485199999999999</v>
      </c>
      <c r="P1904" s="16" t="str">
        <f ca="1">IFERROR(INDEX(VpD!$2:$2,MATCH(H1904,VpD!$1:$1,1)),VpD!$I$2)</f>
        <v>1973-1978</v>
      </c>
      <c r="Q1904" s="1">
        <f ca="1">INDEX(VpD!$C$3:$I$27,MATCH(F1904,VpD!$B$3:$B$27,0),MATCH(P1904,VpD!$C$2:$I$2,0))</f>
        <v>98</v>
      </c>
      <c r="R1904" s="16">
        <f t="shared" ca="1" si="386"/>
        <v>9.9960000000000004</v>
      </c>
      <c r="S1904" s="14">
        <f t="shared" ca="1" si="387"/>
        <v>713594.36</v>
      </c>
      <c r="T1904" s="14">
        <f t="shared" ca="1" si="388"/>
        <v>6169484.1900000004</v>
      </c>
      <c r="U1904" s="14" t="str">
        <f t="shared" ca="1" si="389"/>
        <v>0A3F507E-1666-32B8-E044-0003BA298018</v>
      </c>
    </row>
    <row r="1905" spans="1:21" s="14" customFormat="1" x14ac:dyDescent="0.25">
      <c r="A1905" s="14">
        <f t="shared" si="377"/>
        <v>1905</v>
      </c>
      <c r="B1905" s="14" t="str">
        <f t="shared" ca="1" si="378"/>
        <v>5E1E8722-D0D5-436B-AEAC-1B6D4F9C9E5C</v>
      </c>
      <c r="C1905" s="14" t="str">
        <f t="shared" ca="1" si="379"/>
        <v>Hyrdeengen</v>
      </c>
      <c r="D1905" s="14" t="str">
        <f t="shared" ca="1" si="380"/>
        <v>43</v>
      </c>
      <c r="E1905" s="14" t="str">
        <f t="shared" ca="1" si="381"/>
        <v>16eg</v>
      </c>
      <c r="F1905" s="1">
        <f t="shared" ca="1" si="382"/>
        <v>130</v>
      </c>
      <c r="G1905" s="1">
        <f t="shared" ca="1" si="383"/>
        <v>104</v>
      </c>
      <c r="H1905" s="1">
        <f t="shared" ca="1" si="384"/>
        <v>1978</v>
      </c>
      <c r="I1905" s="1" t="str">
        <f ca="1">INDEX(Relationstabel!$C$3:$K$10,MATCH(INDIRECT($A$1&amp;"J"&amp;A1905),Relationstabel!$A$3:$A$10,0),MATCH(IFERROR(VALUE(INDIRECT($A$1&amp;"K"&amp;A1905)),0),Relationstabel!$C$1:$K$1,0))</f>
        <v>Fjernvarme/ Blokvarme</v>
      </c>
      <c r="J1905" s="1" t="str">
        <f ca="1">INDEX(Anvendelseskode!B:B,MATCH($F1905,Anvendelseskode!$A:$A,0))</f>
        <v>Række-, kæde-, dobbelthus (lodret adskillelse mellem enhederne)</v>
      </c>
      <c r="K1905" s="1" t="str">
        <f ca="1">INDEX(Anvendelseskode!C:C,MATCH($F1905,Anvendelseskode!$A:$A,0))</f>
        <v>Række-, kæde og dobbelthuse</v>
      </c>
      <c r="L1905" s="1" t="str">
        <f ca="1">INDEX(Anvendelseskode!D:D,MATCH($F1905,Anvendelseskode!$A:$A,0))</f>
        <v>Private husholdninger</v>
      </c>
      <c r="M1905" s="1" t="str">
        <f ca="1">IFERROR(INDEX(SBi!$2:$2,MATCH(H1905,SBi!$1:$1,1)),SBi!$K$2)</f>
        <v>1973-1978</v>
      </c>
      <c r="N1905" s="1">
        <f ca="1">INDEX(SBi!$C$3:$K$28,MATCH(F1905,SBi!$B$3:$B$28,0),MATCH(M1905,SBi!$C$2:$K$2,0))</f>
        <v>112.6</v>
      </c>
      <c r="O1905" s="16">
        <f t="shared" ca="1" si="385"/>
        <v>11.7104</v>
      </c>
      <c r="P1905" s="16" t="str">
        <f ca="1">IFERROR(INDEX(VpD!$2:$2,MATCH(H1905,VpD!$1:$1,1)),VpD!$I$2)</f>
        <v>1973-1978</v>
      </c>
      <c r="Q1905" s="1">
        <f ca="1">INDEX(VpD!$C$3:$I$27,MATCH(F1905,VpD!$B$3:$B$27,0),MATCH(P1905,VpD!$C$2:$I$2,0))</f>
        <v>98</v>
      </c>
      <c r="R1905" s="16">
        <f t="shared" ca="1" si="386"/>
        <v>10.192</v>
      </c>
      <c r="S1905" s="14">
        <f t="shared" ca="1" si="387"/>
        <v>711796.6</v>
      </c>
      <c r="T1905" s="14">
        <f t="shared" ca="1" si="388"/>
        <v>6172531.3399999999</v>
      </c>
      <c r="U1905" s="14" t="str">
        <f t="shared" ca="1" si="389"/>
        <v>0A3F507E-1966-32B8-E044-0003BA298018</v>
      </c>
    </row>
    <row r="1906" spans="1:21" s="14" customFormat="1" x14ac:dyDescent="0.25">
      <c r="A1906" s="14">
        <f t="shared" si="377"/>
        <v>1906</v>
      </c>
      <c r="B1906" s="14" t="str">
        <f t="shared" ca="1" si="378"/>
        <v>CAE42E77-19B5-4407-90EA-5AAFED5922CB</v>
      </c>
      <c r="C1906" s="14" t="str">
        <f t="shared" ca="1" si="379"/>
        <v>Risingevej</v>
      </c>
      <c r="D1906" s="14" t="str">
        <f t="shared" ca="1" si="380"/>
        <v>19</v>
      </c>
      <c r="E1906" s="14" t="str">
        <f t="shared" ca="1" si="381"/>
        <v>16ø</v>
      </c>
      <c r="F1906" s="1">
        <f t="shared" ca="1" si="382"/>
        <v>120</v>
      </c>
      <c r="G1906" s="1">
        <f t="shared" ca="1" si="383"/>
        <v>196</v>
      </c>
      <c r="H1906" s="1">
        <f t="shared" ca="1" si="384"/>
        <v>1969</v>
      </c>
      <c r="I1906" s="1" t="str">
        <f ca="1">INDEX(Relationstabel!$C$3:$K$10,MATCH(INDIRECT($A$1&amp;"J"&amp;A1906),Relationstabel!$A$3:$A$10,0),MATCH(IFERROR(VALUE(INDIRECT($A$1&amp;"K"&amp;A1906)),0),Relationstabel!$C$1:$K$1,0))</f>
        <v>Naturgas</v>
      </c>
      <c r="J1906" s="1" t="str">
        <f ca="1">INDEX(Anvendelseskode!B:B,MATCH($F1906,Anvendelseskode!$A:$A,0))</f>
        <v>Fritliggende enfamilieshus (parcelhus)</v>
      </c>
      <c r="K1906" s="1" t="str">
        <f ca="1">INDEX(Anvendelseskode!C:C,MATCH($F1906,Anvendelseskode!$A:$A,0))</f>
        <v>Parcelhuse</v>
      </c>
      <c r="L1906" s="1" t="str">
        <f ca="1">INDEX(Anvendelseskode!D:D,MATCH($F1906,Anvendelseskode!$A:$A,0))</f>
        <v>Private husholdninger</v>
      </c>
      <c r="M1906" s="1" t="str">
        <f ca="1">IFERROR(INDEX(SBi!$2:$2,MATCH(H1906,SBi!$1:$1,1)),SBi!$K$2)</f>
        <v>1961-1972</v>
      </c>
      <c r="N1906" s="1">
        <f ca="1">INDEX(SBi!$C$3:$K$28,MATCH(F1906,SBi!$B$3:$B$28,0),MATCH(M1906,SBi!$C$2:$K$2,0))</f>
        <v>134.30000000000001</v>
      </c>
      <c r="O1906" s="16">
        <f t="shared" ca="1" si="385"/>
        <v>26.322800000000004</v>
      </c>
      <c r="P1906" s="16" t="str">
        <f ca="1">IFERROR(INDEX(VpD!$2:$2,MATCH(H1906,VpD!$1:$1,1)),VpD!$I$2)</f>
        <v>1961-1972</v>
      </c>
      <c r="Q1906" s="1">
        <f ca="1">INDEX(VpD!$C$3:$I$27,MATCH(F1906,VpD!$B$3:$B$27,0),MATCH(P1906,VpD!$C$2:$I$2,0))</f>
        <v>143</v>
      </c>
      <c r="R1906" s="16">
        <f t="shared" ca="1" si="386"/>
        <v>28.027999999999999</v>
      </c>
      <c r="S1906" s="14">
        <f t="shared" ca="1" si="387"/>
        <v>712604.95</v>
      </c>
      <c r="T1906" s="14">
        <f t="shared" ca="1" si="388"/>
        <v>6168957.1399999997</v>
      </c>
      <c r="U1906" s="14" t="str">
        <f t="shared" ca="1" si="389"/>
        <v>0A3F507E-2066-32B8-E044-0003BA298018</v>
      </c>
    </row>
    <row r="1907" spans="1:21" s="14" customFormat="1" x14ac:dyDescent="0.25">
      <c r="A1907" s="14">
        <f t="shared" si="377"/>
        <v>1907</v>
      </c>
      <c r="B1907" s="14" t="str">
        <f t="shared" ca="1" si="378"/>
        <v>14B97C93-CE1A-4770-9689-A383C74E23E8</v>
      </c>
      <c r="C1907" s="14" t="str">
        <f t="shared" ca="1" si="379"/>
        <v>Pilehavevænge</v>
      </c>
      <c r="D1907" s="14" t="str">
        <f t="shared" ca="1" si="380"/>
        <v>120</v>
      </c>
      <c r="E1907" s="14" t="str">
        <f t="shared" ca="1" si="381"/>
        <v>10cc</v>
      </c>
      <c r="F1907" s="1">
        <f t="shared" ca="1" si="382"/>
        <v>120</v>
      </c>
      <c r="G1907" s="1">
        <f t="shared" ca="1" si="383"/>
        <v>180</v>
      </c>
      <c r="H1907" s="1">
        <f t="shared" ca="1" si="384"/>
        <v>2004</v>
      </c>
      <c r="I1907" s="1" t="str">
        <f ca="1">INDEX(Relationstabel!$C$3:$K$10,MATCH(INDIRECT($A$1&amp;"J"&amp;A1907),Relationstabel!$A$3:$A$10,0),MATCH(IFERROR(VALUE(INDIRECT($A$1&amp;"K"&amp;A1907)),0),Relationstabel!$C$1:$K$1,0))</f>
        <v>Fjernvarme/ Blokvarme</v>
      </c>
      <c r="J1907" s="1" t="str">
        <f ca="1">INDEX(Anvendelseskode!B:B,MATCH($F1907,Anvendelseskode!$A:$A,0))</f>
        <v>Fritliggende enfamilieshus (parcelhus)</v>
      </c>
      <c r="K1907" s="1" t="str">
        <f ca="1">INDEX(Anvendelseskode!C:C,MATCH($F1907,Anvendelseskode!$A:$A,0))</f>
        <v>Parcelhuse</v>
      </c>
      <c r="L1907" s="1" t="str">
        <f ca="1">INDEX(Anvendelseskode!D:D,MATCH($F1907,Anvendelseskode!$A:$A,0))</f>
        <v>Private husholdninger</v>
      </c>
      <c r="M1907" s="1" t="str">
        <f ca="1">IFERROR(INDEX(SBi!$2:$2,MATCH(H1907,SBi!$1:$1,1)),SBi!$K$2)</f>
        <v>1999-2006</v>
      </c>
      <c r="N1907" s="1">
        <f ca="1">INDEX(SBi!$C$3:$K$28,MATCH(F1907,SBi!$B$3:$B$28,0),MATCH(M1907,SBi!$C$2:$K$2,0))</f>
        <v>83.9</v>
      </c>
      <c r="O1907" s="16">
        <f t="shared" ca="1" si="385"/>
        <v>15.102000000000002</v>
      </c>
      <c r="P1907" s="16" t="str">
        <f ca="1">IFERROR(INDEX(VpD!$2:$2,MATCH(H1907,VpD!$1:$1,1)),VpD!$I$2)</f>
        <v>&gt;1998</v>
      </c>
      <c r="Q1907" s="1">
        <f ca="1">INDEX(VpD!$C$3:$I$27,MATCH(F1907,VpD!$B$3:$B$27,0),MATCH(P1907,VpD!$C$2:$I$2,0))</f>
        <v>72</v>
      </c>
      <c r="R1907" s="16">
        <f t="shared" ca="1" si="386"/>
        <v>12.96</v>
      </c>
      <c r="S1907" s="14">
        <f t="shared" ca="1" si="387"/>
        <v>711221.07</v>
      </c>
      <c r="T1907" s="14">
        <f t="shared" ca="1" si="388"/>
        <v>6171934.6500000004</v>
      </c>
      <c r="U1907" s="14" t="str">
        <f t="shared" ca="1" si="389"/>
        <v>0A3F507E-1F6E-32B8-E044-0003BA298018</v>
      </c>
    </row>
    <row r="1908" spans="1:21" s="14" customFormat="1" x14ac:dyDescent="0.25">
      <c r="A1908" s="14">
        <f t="shared" si="377"/>
        <v>1908</v>
      </c>
      <c r="B1908" s="14" t="str">
        <f t="shared" ca="1" si="378"/>
        <v>2B75C121-D4BF-4CFA-BBC6-90B2084665B7</v>
      </c>
      <c r="C1908" s="14" t="str">
        <f t="shared" ca="1" si="379"/>
        <v>Torbenfeldvej</v>
      </c>
      <c r="D1908" s="14" t="str">
        <f t="shared" ca="1" si="380"/>
        <v>27</v>
      </c>
      <c r="E1908" s="14" t="str">
        <f t="shared" ca="1" si="381"/>
        <v>4em</v>
      </c>
      <c r="F1908" s="1">
        <f t="shared" ca="1" si="382"/>
        <v>120</v>
      </c>
      <c r="G1908" s="1">
        <f t="shared" ca="1" si="383"/>
        <v>106</v>
      </c>
      <c r="H1908" s="1">
        <f t="shared" ca="1" si="384"/>
        <v>1964</v>
      </c>
      <c r="I1908" s="1" t="str">
        <f ca="1">INDEX(Relationstabel!$C$3:$K$10,MATCH(INDIRECT($A$1&amp;"J"&amp;A1908),Relationstabel!$A$3:$A$10,0),MATCH(IFERROR(VALUE(INDIRECT($A$1&amp;"K"&amp;A1908)),0),Relationstabel!$C$1:$K$1,0))</f>
        <v>Naturgas</v>
      </c>
      <c r="J1908" s="1" t="str">
        <f ca="1">INDEX(Anvendelseskode!B:B,MATCH($F1908,Anvendelseskode!$A:$A,0))</f>
        <v>Fritliggende enfamilieshus (parcelhus)</v>
      </c>
      <c r="K1908" s="1" t="str">
        <f ca="1">INDEX(Anvendelseskode!C:C,MATCH($F1908,Anvendelseskode!$A:$A,0))</f>
        <v>Parcelhuse</v>
      </c>
      <c r="L1908" s="1" t="str">
        <f ca="1">INDEX(Anvendelseskode!D:D,MATCH($F1908,Anvendelseskode!$A:$A,0))</f>
        <v>Private husholdninger</v>
      </c>
      <c r="M1908" s="1" t="str">
        <f ca="1">IFERROR(INDEX(SBi!$2:$2,MATCH(H1908,SBi!$1:$1,1)),SBi!$K$2)</f>
        <v>1961-1972</v>
      </c>
      <c r="N1908" s="1">
        <f ca="1">INDEX(SBi!$C$3:$K$28,MATCH(F1908,SBi!$B$3:$B$28,0),MATCH(M1908,SBi!$C$2:$K$2,0))</f>
        <v>134.30000000000001</v>
      </c>
      <c r="O1908" s="16">
        <f t="shared" ca="1" si="385"/>
        <v>14.235800000000001</v>
      </c>
      <c r="P1908" s="16" t="str">
        <f ca="1">IFERROR(INDEX(VpD!$2:$2,MATCH(H1908,VpD!$1:$1,1)),VpD!$I$2)</f>
        <v>1961-1972</v>
      </c>
      <c r="Q1908" s="1">
        <f ca="1">INDEX(VpD!$C$3:$I$27,MATCH(F1908,VpD!$B$3:$B$27,0),MATCH(P1908,VpD!$C$2:$I$2,0))</f>
        <v>143</v>
      </c>
      <c r="R1908" s="16">
        <f t="shared" ca="1" si="386"/>
        <v>15.157999999999999</v>
      </c>
      <c r="S1908" s="14">
        <f t="shared" ca="1" si="387"/>
        <v>712113.89</v>
      </c>
      <c r="T1908" s="14">
        <f t="shared" ca="1" si="388"/>
        <v>6169375.9199999999</v>
      </c>
      <c r="U1908" s="14" t="str">
        <f t="shared" ca="1" si="389"/>
        <v>0A3F507E-236E-32B8-E044-0003BA298018</v>
      </c>
    </row>
    <row r="1909" spans="1:21" s="14" customFormat="1" x14ac:dyDescent="0.25">
      <c r="A1909" s="14">
        <f t="shared" si="377"/>
        <v>1909</v>
      </c>
      <c r="B1909" s="14" t="str">
        <f t="shared" ca="1" si="378"/>
        <v>505BE3DE-ADC8-4D79-8A99-29C1F05BA5C4</v>
      </c>
      <c r="C1909" s="14" t="str">
        <f t="shared" ca="1" si="379"/>
        <v>Tranekærvej</v>
      </c>
      <c r="D1909" s="14" t="str">
        <f t="shared" ca="1" si="380"/>
        <v>3</v>
      </c>
      <c r="E1909" s="14" t="str">
        <f t="shared" ca="1" si="381"/>
        <v>4bg</v>
      </c>
      <c r="F1909" s="1">
        <f t="shared" ca="1" si="382"/>
        <v>120</v>
      </c>
      <c r="G1909" s="1">
        <f t="shared" ca="1" si="383"/>
        <v>130</v>
      </c>
      <c r="H1909" s="1">
        <f t="shared" ca="1" si="384"/>
        <v>1984</v>
      </c>
      <c r="I1909" s="1" t="str">
        <f ca="1">INDEX(Relationstabel!$C$3:$K$10,MATCH(INDIRECT($A$1&amp;"J"&amp;A1909),Relationstabel!$A$3:$A$10,0),MATCH(IFERROR(VALUE(INDIRECT($A$1&amp;"K"&amp;A1909)),0),Relationstabel!$C$1:$K$1,0))</f>
        <v>Elvarme</v>
      </c>
      <c r="J1909" s="1" t="str">
        <f ca="1">INDEX(Anvendelseskode!B:B,MATCH($F1909,Anvendelseskode!$A:$A,0))</f>
        <v>Fritliggende enfamilieshus (parcelhus)</v>
      </c>
      <c r="K1909" s="1" t="str">
        <f ca="1">INDEX(Anvendelseskode!C:C,MATCH($F1909,Anvendelseskode!$A:$A,0))</f>
        <v>Parcelhuse</v>
      </c>
      <c r="L1909" s="1" t="str">
        <f ca="1">INDEX(Anvendelseskode!D:D,MATCH($F1909,Anvendelseskode!$A:$A,0))</f>
        <v>Private husholdninger</v>
      </c>
      <c r="M1909" s="1" t="str">
        <f ca="1">IFERROR(INDEX(SBi!$2:$2,MATCH(H1909,SBi!$1:$1,1)),SBi!$K$2)</f>
        <v>1979-1998</v>
      </c>
      <c r="N1909" s="1">
        <f ca="1">INDEX(SBi!$C$3:$K$28,MATCH(F1909,SBi!$B$3:$B$28,0),MATCH(M1909,SBi!$C$2:$K$2,0))</f>
        <v>105.4</v>
      </c>
      <c r="O1909" s="16">
        <f t="shared" ca="1" si="385"/>
        <v>13.702</v>
      </c>
      <c r="P1909" s="16" t="str">
        <f ca="1">IFERROR(INDEX(VpD!$2:$2,MATCH(H1909,VpD!$1:$1,1)),VpD!$I$2)</f>
        <v>1979-1998</v>
      </c>
      <c r="Q1909" s="1">
        <f ca="1">INDEX(VpD!$C$3:$I$27,MATCH(F1909,VpD!$B$3:$B$27,0),MATCH(P1909,VpD!$C$2:$I$2,0))</f>
        <v>90</v>
      </c>
      <c r="R1909" s="16">
        <f t="shared" ca="1" si="386"/>
        <v>11.7</v>
      </c>
      <c r="S1909" s="14">
        <f t="shared" ca="1" si="387"/>
        <v>713228.7</v>
      </c>
      <c r="T1909" s="14">
        <f t="shared" ca="1" si="388"/>
        <v>6168675.7699999996</v>
      </c>
      <c r="U1909" s="14" t="str">
        <f t="shared" ca="1" si="389"/>
        <v>0A3F507E-2370-32B8-E044-0003BA298018</v>
      </c>
    </row>
    <row r="1910" spans="1:21" s="14" customFormat="1" x14ac:dyDescent="0.25">
      <c r="A1910" s="14">
        <f t="shared" si="377"/>
        <v>1910</v>
      </c>
      <c r="B1910" s="14" t="str">
        <f t="shared" ca="1" si="378"/>
        <v>982E28C6-F84E-4488-99D5-E8E0F6EF7DF8</v>
      </c>
      <c r="C1910" s="14" t="str">
        <f t="shared" ca="1" si="379"/>
        <v>Holmegårdsvej</v>
      </c>
      <c r="D1910" s="14" t="str">
        <f t="shared" ca="1" si="380"/>
        <v>8</v>
      </c>
      <c r="E1910" s="14" t="str">
        <f t="shared" ca="1" si="381"/>
        <v>24hl</v>
      </c>
      <c r="F1910" s="1">
        <f t="shared" ca="1" si="382"/>
        <v>120</v>
      </c>
      <c r="G1910" s="1">
        <f t="shared" ca="1" si="383"/>
        <v>127</v>
      </c>
      <c r="H1910" s="1">
        <f t="shared" ca="1" si="384"/>
        <v>1974</v>
      </c>
      <c r="I1910" s="1" t="str">
        <f ca="1">INDEX(Relationstabel!$C$3:$K$10,MATCH(INDIRECT($A$1&amp;"J"&amp;A1910),Relationstabel!$A$3:$A$10,0),MATCH(IFERROR(VALUE(INDIRECT($A$1&amp;"K"&amp;A1910)),0),Relationstabel!$C$1:$K$1,0))</f>
        <v>Olie</v>
      </c>
      <c r="J1910" s="1" t="str">
        <f ca="1">INDEX(Anvendelseskode!B:B,MATCH($F1910,Anvendelseskode!$A:$A,0))</f>
        <v>Fritliggende enfamilieshus (parcelhus)</v>
      </c>
      <c r="K1910" s="1" t="str">
        <f ca="1">INDEX(Anvendelseskode!C:C,MATCH($F1910,Anvendelseskode!$A:$A,0))</f>
        <v>Parcelhuse</v>
      </c>
      <c r="L1910" s="1" t="str">
        <f ca="1">INDEX(Anvendelseskode!D:D,MATCH($F1910,Anvendelseskode!$A:$A,0))</f>
        <v>Private husholdninger</v>
      </c>
      <c r="M1910" s="1" t="str">
        <f ca="1">IFERROR(INDEX(SBi!$2:$2,MATCH(H1910,SBi!$1:$1,1)),SBi!$K$2)</f>
        <v>1973-1978</v>
      </c>
      <c r="N1910" s="1">
        <f ca="1">INDEX(SBi!$C$3:$K$28,MATCH(F1910,SBi!$B$3:$B$28,0),MATCH(M1910,SBi!$C$2:$K$2,0))</f>
        <v>119.8</v>
      </c>
      <c r="O1910" s="16">
        <f t="shared" ca="1" si="385"/>
        <v>15.214600000000001</v>
      </c>
      <c r="P1910" s="16" t="str">
        <f ca="1">IFERROR(INDEX(VpD!$2:$2,MATCH(H1910,VpD!$1:$1,1)),VpD!$I$2)</f>
        <v>1973-1978</v>
      </c>
      <c r="Q1910" s="1">
        <f ca="1">INDEX(VpD!$C$3:$I$27,MATCH(F1910,VpD!$B$3:$B$27,0),MATCH(P1910,VpD!$C$2:$I$2,0))</f>
        <v>117</v>
      </c>
      <c r="R1910" s="16">
        <f t="shared" ca="1" si="386"/>
        <v>14.859</v>
      </c>
      <c r="S1910" s="14">
        <f t="shared" ca="1" si="387"/>
        <v>714063.61</v>
      </c>
      <c r="T1910" s="14">
        <f t="shared" ca="1" si="388"/>
        <v>6168726.3099999996</v>
      </c>
      <c r="U1910" s="14" t="str">
        <f t="shared" ca="1" si="389"/>
        <v>0A3F507E-1874-32B8-E044-0003BA298018</v>
      </c>
    </row>
    <row r="1911" spans="1:21" s="14" customFormat="1" x14ac:dyDescent="0.25">
      <c r="A1911" s="14">
        <f t="shared" si="377"/>
        <v>1911</v>
      </c>
      <c r="B1911" s="14" t="str">
        <f t="shared" ca="1" si="378"/>
        <v>CB3AAF05-576A-4BFD-B3CA-CFCB1A9BF533</v>
      </c>
      <c r="C1911" s="14" t="str">
        <f t="shared" ca="1" si="379"/>
        <v>Plantagevej</v>
      </c>
      <c r="D1911" s="14" t="str">
        <f t="shared" ca="1" si="380"/>
        <v>4</v>
      </c>
      <c r="E1911" s="14" t="str">
        <f t="shared" ca="1" si="381"/>
        <v>24be</v>
      </c>
      <c r="F1911" s="1">
        <f t="shared" ca="1" si="382"/>
        <v>120</v>
      </c>
      <c r="G1911" s="1">
        <f t="shared" ca="1" si="383"/>
        <v>184</v>
      </c>
      <c r="H1911" s="1">
        <f t="shared" ca="1" si="384"/>
        <v>1993</v>
      </c>
      <c r="I1911" s="1" t="str">
        <f ca="1">INDEX(Relationstabel!$C$3:$K$10,MATCH(INDIRECT($A$1&amp;"J"&amp;A1911),Relationstabel!$A$3:$A$10,0),MATCH(IFERROR(VALUE(INDIRECT($A$1&amp;"K"&amp;A1911)),0),Relationstabel!$C$1:$K$1,0))</f>
        <v>Naturgas</v>
      </c>
      <c r="J1911" s="1" t="str">
        <f ca="1">INDEX(Anvendelseskode!B:B,MATCH($F1911,Anvendelseskode!$A:$A,0))</f>
        <v>Fritliggende enfamilieshus (parcelhus)</v>
      </c>
      <c r="K1911" s="1" t="str">
        <f ca="1">INDEX(Anvendelseskode!C:C,MATCH($F1911,Anvendelseskode!$A:$A,0))</f>
        <v>Parcelhuse</v>
      </c>
      <c r="L1911" s="1" t="str">
        <f ca="1">INDEX(Anvendelseskode!D:D,MATCH($F1911,Anvendelseskode!$A:$A,0))</f>
        <v>Private husholdninger</v>
      </c>
      <c r="M1911" s="1" t="str">
        <f ca="1">IFERROR(INDEX(SBi!$2:$2,MATCH(H1911,SBi!$1:$1,1)),SBi!$K$2)</f>
        <v>1979-1998</v>
      </c>
      <c r="N1911" s="1">
        <f ca="1">INDEX(SBi!$C$3:$K$28,MATCH(F1911,SBi!$B$3:$B$28,0),MATCH(M1911,SBi!$C$2:$K$2,0))</f>
        <v>105.4</v>
      </c>
      <c r="O1911" s="16">
        <f t="shared" ca="1" si="385"/>
        <v>19.393600000000003</v>
      </c>
      <c r="P1911" s="16" t="str">
        <f ca="1">IFERROR(INDEX(VpD!$2:$2,MATCH(H1911,VpD!$1:$1,1)),VpD!$I$2)</f>
        <v>1979-1998</v>
      </c>
      <c r="Q1911" s="1">
        <f ca="1">INDEX(VpD!$C$3:$I$27,MATCH(F1911,VpD!$B$3:$B$27,0),MATCH(P1911,VpD!$C$2:$I$2,0))</f>
        <v>90</v>
      </c>
      <c r="R1911" s="16">
        <f t="shared" ca="1" si="386"/>
        <v>16.559999999999999</v>
      </c>
      <c r="S1911" s="14">
        <f t="shared" ca="1" si="387"/>
        <v>713903.04</v>
      </c>
      <c r="T1911" s="14">
        <f t="shared" ca="1" si="388"/>
        <v>6168785.9000000004</v>
      </c>
      <c r="U1911" s="14" t="str">
        <f t="shared" ca="1" si="389"/>
        <v>0A3F507E-1F74-32B8-E044-0003BA298018</v>
      </c>
    </row>
    <row r="1912" spans="1:21" s="14" customFormat="1" x14ac:dyDescent="0.25">
      <c r="A1912" s="14">
        <f t="shared" si="377"/>
        <v>1912</v>
      </c>
      <c r="B1912" s="14" t="str">
        <f t="shared" ca="1" si="378"/>
        <v>D520273B-E7AC-4F10-8F13-1E6A33E7C836</v>
      </c>
      <c r="C1912" s="14" t="str">
        <f t="shared" ca="1" si="379"/>
        <v>Bregentvedvej</v>
      </c>
      <c r="D1912" s="14" t="str">
        <f t="shared" ca="1" si="380"/>
        <v>3</v>
      </c>
      <c r="E1912" s="14" t="str">
        <f t="shared" ca="1" si="381"/>
        <v>9m</v>
      </c>
      <c r="F1912" s="1">
        <f t="shared" ca="1" si="382"/>
        <v>120</v>
      </c>
      <c r="G1912" s="1">
        <f t="shared" ca="1" si="383"/>
        <v>162</v>
      </c>
      <c r="H1912" s="1">
        <f t="shared" ca="1" si="384"/>
        <v>2010</v>
      </c>
      <c r="I1912" s="1" t="str">
        <f ca="1">INDEX(Relationstabel!$C$3:$K$10,MATCH(INDIRECT($A$1&amp;"J"&amp;A1912),Relationstabel!$A$3:$A$10,0),MATCH(IFERROR(VALUE(INDIRECT($A$1&amp;"K"&amp;A1912)),0),Relationstabel!$C$1:$K$1,0))</f>
        <v>Naturgas</v>
      </c>
      <c r="J1912" s="1" t="str">
        <f ca="1">INDEX(Anvendelseskode!B:B,MATCH($F1912,Anvendelseskode!$A:$A,0))</f>
        <v>Fritliggende enfamilieshus (parcelhus)</v>
      </c>
      <c r="K1912" s="1" t="str">
        <f ca="1">INDEX(Anvendelseskode!C:C,MATCH($F1912,Anvendelseskode!$A:$A,0))</f>
        <v>Parcelhuse</v>
      </c>
      <c r="L1912" s="1" t="str">
        <f ca="1">INDEX(Anvendelseskode!D:D,MATCH($F1912,Anvendelseskode!$A:$A,0))</f>
        <v>Private husholdninger</v>
      </c>
      <c r="M1912" s="1" t="str">
        <f ca="1">IFERROR(INDEX(SBi!$2:$2,MATCH(H1912,SBi!$1:$1,1)),SBi!$K$2)</f>
        <v>Efter 2006</v>
      </c>
      <c r="N1912" s="1">
        <f ca="1">INDEX(SBi!$C$3:$K$28,MATCH(F1912,SBi!$B$3:$B$28,0),MATCH(M1912,SBi!$C$2:$K$2,0))</f>
        <v>67.3</v>
      </c>
      <c r="O1912" s="16">
        <f t="shared" ca="1" si="385"/>
        <v>10.9026</v>
      </c>
      <c r="P1912" s="16" t="str">
        <f ca="1">IFERROR(INDEX(VpD!$2:$2,MATCH(H1912,VpD!$1:$1,1)),VpD!$I$2)</f>
        <v>&gt;1998</v>
      </c>
      <c r="Q1912" s="1">
        <f ca="1">INDEX(VpD!$C$3:$I$27,MATCH(F1912,VpD!$B$3:$B$27,0),MATCH(P1912,VpD!$C$2:$I$2,0))</f>
        <v>72</v>
      </c>
      <c r="R1912" s="16">
        <f t="shared" ca="1" si="386"/>
        <v>11.664</v>
      </c>
      <c r="S1912" s="14">
        <f t="shared" ca="1" si="387"/>
        <v>713534.22</v>
      </c>
      <c r="T1912" s="14">
        <f t="shared" ca="1" si="388"/>
        <v>6168760.8200000003</v>
      </c>
      <c r="U1912" s="14" t="str">
        <f t="shared" ca="1" si="389"/>
        <v>0A3F507E-1575-32B8-E044-0003BA298018</v>
      </c>
    </row>
    <row r="1913" spans="1:21" s="14" customFormat="1" x14ac:dyDescent="0.25">
      <c r="A1913" s="14">
        <f t="shared" si="377"/>
        <v>1913</v>
      </c>
      <c r="B1913" s="14" t="str">
        <f t="shared" ca="1" si="378"/>
        <v>C3CABC36-89DC-4B39-A880-B734222DE7AC</v>
      </c>
      <c r="C1913" s="14" t="str">
        <f t="shared" ca="1" si="379"/>
        <v>Egernbo</v>
      </c>
      <c r="D1913" s="14" t="str">
        <f t="shared" ca="1" si="380"/>
        <v>28</v>
      </c>
      <c r="E1913" s="14" t="str">
        <f t="shared" ca="1" si="381"/>
        <v>6qe</v>
      </c>
      <c r="F1913" s="1">
        <f t="shared" ca="1" si="382"/>
        <v>130</v>
      </c>
      <c r="G1913" s="1">
        <f t="shared" ca="1" si="383"/>
        <v>102</v>
      </c>
      <c r="H1913" s="1">
        <f t="shared" ca="1" si="384"/>
        <v>1978</v>
      </c>
      <c r="I1913" s="1" t="str">
        <f ca="1">INDEX(Relationstabel!$C$3:$K$10,MATCH(INDIRECT($A$1&amp;"J"&amp;A1913),Relationstabel!$A$3:$A$10,0),MATCH(IFERROR(VALUE(INDIRECT($A$1&amp;"K"&amp;A1913)),0),Relationstabel!$C$1:$K$1,0))</f>
        <v>Fjernvarme/ Blokvarme</v>
      </c>
      <c r="J1913" s="1" t="str">
        <f ca="1">INDEX(Anvendelseskode!B:B,MATCH($F1913,Anvendelseskode!$A:$A,0))</f>
        <v>Række-, kæde-, dobbelthus (lodret adskillelse mellem enhederne)</v>
      </c>
      <c r="K1913" s="1" t="str">
        <f ca="1">INDEX(Anvendelseskode!C:C,MATCH($F1913,Anvendelseskode!$A:$A,0))</f>
        <v>Række-, kæde og dobbelthuse</v>
      </c>
      <c r="L1913" s="1" t="str">
        <f ca="1">INDEX(Anvendelseskode!D:D,MATCH($F1913,Anvendelseskode!$A:$A,0))</f>
        <v>Private husholdninger</v>
      </c>
      <c r="M1913" s="1" t="str">
        <f ca="1">IFERROR(INDEX(SBi!$2:$2,MATCH(H1913,SBi!$1:$1,1)),SBi!$K$2)</f>
        <v>1973-1978</v>
      </c>
      <c r="N1913" s="1">
        <f ca="1">INDEX(SBi!$C$3:$K$28,MATCH(F1913,SBi!$B$3:$B$28,0),MATCH(M1913,SBi!$C$2:$K$2,0))</f>
        <v>112.6</v>
      </c>
      <c r="O1913" s="16">
        <f t="shared" ca="1" si="385"/>
        <v>11.485199999999999</v>
      </c>
      <c r="P1913" s="16" t="str">
        <f ca="1">IFERROR(INDEX(VpD!$2:$2,MATCH(H1913,VpD!$1:$1,1)),VpD!$I$2)</f>
        <v>1973-1978</v>
      </c>
      <c r="Q1913" s="1">
        <f ca="1">INDEX(VpD!$C$3:$I$27,MATCH(F1913,VpD!$B$3:$B$27,0),MATCH(P1913,VpD!$C$2:$I$2,0))</f>
        <v>98</v>
      </c>
      <c r="R1913" s="16">
        <f t="shared" ca="1" si="386"/>
        <v>9.9960000000000004</v>
      </c>
      <c r="S1913" s="14">
        <f t="shared" ca="1" si="387"/>
        <v>713617.77</v>
      </c>
      <c r="T1913" s="14">
        <f t="shared" ca="1" si="388"/>
        <v>6169542.2400000002</v>
      </c>
      <c r="U1913" s="14" t="str">
        <f t="shared" ca="1" si="389"/>
        <v>0A3F507E-1675-32B8-E044-0003BA298018</v>
      </c>
    </row>
    <row r="1914" spans="1:21" s="14" customFormat="1" x14ac:dyDescent="0.25">
      <c r="A1914" s="14">
        <f t="shared" si="377"/>
        <v>1914</v>
      </c>
      <c r="B1914" s="14" t="str">
        <f t="shared" ca="1" si="378"/>
        <v>60D8EAE8-2B25-4FAF-9FDE-6F38A71BB3EB</v>
      </c>
      <c r="C1914" s="14" t="str">
        <f t="shared" ca="1" si="379"/>
        <v>Vallensbæk Strandvej</v>
      </c>
      <c r="D1914" s="14" t="str">
        <f t="shared" ca="1" si="380"/>
        <v>6</v>
      </c>
      <c r="E1914" s="14" t="str">
        <f t="shared" ca="1" si="381"/>
        <v>26f</v>
      </c>
      <c r="F1914" s="1">
        <f t="shared" ca="1" si="382"/>
        <v>220</v>
      </c>
      <c r="G1914" s="1">
        <f t="shared" ca="1" si="383"/>
        <v>262</v>
      </c>
      <c r="H1914" s="1">
        <f t="shared" ca="1" si="384"/>
        <v>1945</v>
      </c>
      <c r="I1914" s="1" t="str">
        <f ca="1">INDEX(Relationstabel!$C$3:$K$10,MATCH(INDIRECT($A$1&amp;"J"&amp;A1914),Relationstabel!$A$3:$A$10,0),MATCH(IFERROR(VALUE(INDIRECT($A$1&amp;"K"&amp;A1914)),0),Relationstabel!$C$1:$K$1,0))</f>
        <v>Varmepumpe</v>
      </c>
      <c r="J1914" s="1" t="str">
        <f ca="1">INDEX(Anvendelseskode!B:B,MATCH($F1914,Anvendelseskode!$A:$A,0))</f>
        <v>Bygning til erhvervsmæssig produktion vedrørende industri, håndværk m.v. (fabrik, værksted o.lign.)</v>
      </c>
      <c r="K1914" s="1" t="str">
        <f ca="1">INDEX(Anvendelseskode!C:C,MATCH($F1914,Anvendelseskode!$A:$A,0))</f>
        <v>Fabrikker, værksteder o.l.</v>
      </c>
      <c r="L1914" s="1" t="str">
        <f ca="1">INDEX(Anvendelseskode!D:D,MATCH($F1914,Anvendelseskode!$A:$A,0))</f>
        <v>Industri</v>
      </c>
      <c r="M1914" s="1" t="str">
        <f ca="1">IFERROR(INDEX(SBi!$2:$2,MATCH(H1914,SBi!$1:$1,1)),SBi!$K$2)</f>
        <v>1931-1950</v>
      </c>
      <c r="N1914" s="1">
        <f ca="1">INDEX(SBi!$C$3:$K$28,MATCH(F1914,SBi!$B$3:$B$28,0),MATCH(M1914,SBi!$C$2:$K$2,0))</f>
        <v>120</v>
      </c>
      <c r="O1914" s="16">
        <f t="shared" ca="1" si="385"/>
        <v>31.44</v>
      </c>
      <c r="P1914" s="16" t="str">
        <f ca="1">IFERROR(INDEX(VpD!$2:$2,MATCH(H1914,VpD!$1:$1,1)),VpD!$I$2)</f>
        <v>1931-1950</v>
      </c>
      <c r="Q1914" s="1">
        <f ca="1">INDEX(VpD!$C$3:$I$27,MATCH(F1914,VpD!$B$3:$B$27,0),MATCH(P1914,VpD!$C$2:$I$2,0))</f>
        <v>120</v>
      </c>
      <c r="R1914" s="16">
        <f t="shared" ca="1" si="386"/>
        <v>31.44</v>
      </c>
      <c r="S1914" s="14">
        <f t="shared" ca="1" si="387"/>
        <v>714268.15</v>
      </c>
      <c r="T1914" s="14">
        <f t="shared" ca="1" si="388"/>
        <v>6168872.2400000002</v>
      </c>
      <c r="U1914" s="14" t="str">
        <f t="shared" ca="1" si="389"/>
        <v>0A3F507E-177E-32B8-E044-0003BA298018</v>
      </c>
    </row>
    <row r="1915" spans="1:21" s="14" customFormat="1" x14ac:dyDescent="0.25">
      <c r="A1915" s="14">
        <f t="shared" si="377"/>
        <v>1915</v>
      </c>
      <c r="B1915" s="14" t="str">
        <f t="shared" ca="1" si="378"/>
        <v>05DD948C-6451-4785-AF19-614F82354FA3</v>
      </c>
      <c r="C1915" s="14" t="str">
        <f t="shared" ca="1" si="379"/>
        <v>Nellikevænget</v>
      </c>
      <c r="D1915" s="14" t="str">
        <f t="shared" ca="1" si="380"/>
        <v>18</v>
      </c>
      <c r="E1915" s="14" t="str">
        <f t="shared" ca="1" si="381"/>
        <v>23bb</v>
      </c>
      <c r="F1915" s="1">
        <f t="shared" ca="1" si="382"/>
        <v>120</v>
      </c>
      <c r="G1915" s="1">
        <f t="shared" ca="1" si="383"/>
        <v>113</v>
      </c>
      <c r="H1915" s="1">
        <f t="shared" ca="1" si="384"/>
        <v>1999</v>
      </c>
      <c r="I1915" s="1" t="str">
        <f ca="1">INDEX(Relationstabel!$C$3:$K$10,MATCH(INDIRECT($A$1&amp;"J"&amp;A1915),Relationstabel!$A$3:$A$10,0),MATCH(IFERROR(VALUE(INDIRECT($A$1&amp;"K"&amp;A1915)),0),Relationstabel!$C$1:$K$1,0))</f>
        <v>Fjernvarme/ Blokvarme</v>
      </c>
      <c r="J1915" s="1" t="str">
        <f ca="1">INDEX(Anvendelseskode!B:B,MATCH($F1915,Anvendelseskode!$A:$A,0))</f>
        <v>Fritliggende enfamilieshus (parcelhus)</v>
      </c>
      <c r="K1915" s="1" t="str">
        <f ca="1">INDEX(Anvendelseskode!C:C,MATCH($F1915,Anvendelseskode!$A:$A,0))</f>
        <v>Parcelhuse</v>
      </c>
      <c r="L1915" s="1" t="str">
        <f ca="1">INDEX(Anvendelseskode!D:D,MATCH($F1915,Anvendelseskode!$A:$A,0))</f>
        <v>Private husholdninger</v>
      </c>
      <c r="M1915" s="1" t="str">
        <f ca="1">IFERROR(INDEX(SBi!$2:$2,MATCH(H1915,SBi!$1:$1,1)),SBi!$K$2)</f>
        <v>1999-2006</v>
      </c>
      <c r="N1915" s="1">
        <f ca="1">INDEX(SBi!$C$3:$K$28,MATCH(F1915,SBi!$B$3:$B$28,0),MATCH(M1915,SBi!$C$2:$K$2,0))</f>
        <v>83.9</v>
      </c>
      <c r="O1915" s="16">
        <f t="shared" ca="1" si="385"/>
        <v>9.4807000000000006</v>
      </c>
      <c r="P1915" s="16" t="str">
        <f ca="1">IFERROR(INDEX(VpD!$2:$2,MATCH(H1915,VpD!$1:$1,1)),VpD!$I$2)</f>
        <v>&gt;1998</v>
      </c>
      <c r="Q1915" s="1">
        <f ca="1">INDEX(VpD!$C$3:$I$27,MATCH(F1915,VpD!$B$3:$B$27,0),MATCH(P1915,VpD!$C$2:$I$2,0))</f>
        <v>72</v>
      </c>
      <c r="R1915" s="16">
        <f t="shared" ca="1" si="386"/>
        <v>8.1359999999999992</v>
      </c>
      <c r="S1915" s="14">
        <f t="shared" ca="1" si="387"/>
        <v>711645.84</v>
      </c>
      <c r="T1915" s="14">
        <f t="shared" ca="1" si="388"/>
        <v>6172696.9900000002</v>
      </c>
      <c r="U1915" s="14" t="str">
        <f t="shared" ca="1" si="389"/>
        <v>0A3F507E-1D7E-32B8-E044-0003BA298018</v>
      </c>
    </row>
    <row r="1916" spans="1:21" s="14" customFormat="1" x14ac:dyDescent="0.25">
      <c r="A1916" s="14">
        <f t="shared" si="377"/>
        <v>1916</v>
      </c>
      <c r="B1916" s="14" t="str">
        <f t="shared" ca="1" si="378"/>
        <v>F7B5453D-A329-4D43-B50D-B1D82A75E9E7</v>
      </c>
      <c r="C1916" s="14" t="str">
        <f t="shared" ca="1" si="379"/>
        <v>Rosendalsvej</v>
      </c>
      <c r="D1916" s="14" t="str">
        <f t="shared" ca="1" si="380"/>
        <v>4</v>
      </c>
      <c r="E1916" s="14" t="str">
        <f t="shared" ca="1" si="381"/>
        <v>11bh</v>
      </c>
      <c r="F1916" s="1">
        <f t="shared" ca="1" si="382"/>
        <v>120</v>
      </c>
      <c r="G1916" s="1">
        <f t="shared" ca="1" si="383"/>
        <v>138</v>
      </c>
      <c r="H1916" s="1">
        <f t="shared" ca="1" si="384"/>
        <v>1983</v>
      </c>
      <c r="I1916" s="1" t="str">
        <f ca="1">INDEX(Relationstabel!$C$3:$K$10,MATCH(INDIRECT($A$1&amp;"J"&amp;A1916),Relationstabel!$A$3:$A$10,0),MATCH(IFERROR(VALUE(INDIRECT($A$1&amp;"K"&amp;A1916)),0),Relationstabel!$C$1:$K$1,0))</f>
        <v>Naturgas</v>
      </c>
      <c r="J1916" s="1" t="str">
        <f ca="1">INDEX(Anvendelseskode!B:B,MATCH($F1916,Anvendelseskode!$A:$A,0))</f>
        <v>Fritliggende enfamilieshus (parcelhus)</v>
      </c>
      <c r="K1916" s="1" t="str">
        <f ca="1">INDEX(Anvendelseskode!C:C,MATCH($F1916,Anvendelseskode!$A:$A,0))</f>
        <v>Parcelhuse</v>
      </c>
      <c r="L1916" s="1" t="str">
        <f ca="1">INDEX(Anvendelseskode!D:D,MATCH($F1916,Anvendelseskode!$A:$A,0))</f>
        <v>Private husholdninger</v>
      </c>
      <c r="M1916" s="1" t="str">
        <f ca="1">IFERROR(INDEX(SBi!$2:$2,MATCH(H1916,SBi!$1:$1,1)),SBi!$K$2)</f>
        <v>1979-1998</v>
      </c>
      <c r="N1916" s="1">
        <f ca="1">INDEX(SBi!$C$3:$K$28,MATCH(F1916,SBi!$B$3:$B$28,0),MATCH(M1916,SBi!$C$2:$K$2,0))</f>
        <v>105.4</v>
      </c>
      <c r="O1916" s="16">
        <f t="shared" ca="1" si="385"/>
        <v>14.545200000000001</v>
      </c>
      <c r="P1916" s="16" t="str">
        <f ca="1">IFERROR(INDEX(VpD!$2:$2,MATCH(H1916,VpD!$1:$1,1)),VpD!$I$2)</f>
        <v>1979-1998</v>
      </c>
      <c r="Q1916" s="1">
        <f ca="1">INDEX(VpD!$C$3:$I$27,MATCH(F1916,VpD!$B$3:$B$27,0),MATCH(P1916,VpD!$C$2:$I$2,0))</f>
        <v>90</v>
      </c>
      <c r="R1916" s="16">
        <f t="shared" ca="1" si="386"/>
        <v>12.42</v>
      </c>
      <c r="S1916" s="14">
        <f t="shared" ca="1" si="387"/>
        <v>712926.82</v>
      </c>
      <c r="T1916" s="14">
        <f t="shared" ca="1" si="388"/>
        <v>6168807.4100000001</v>
      </c>
      <c r="U1916" s="14" t="str">
        <f t="shared" ca="1" si="389"/>
        <v>0A3F507E-207D-32B8-E044-0003BA298018</v>
      </c>
    </row>
    <row r="1917" spans="1:21" s="14" customFormat="1" x14ac:dyDescent="0.25">
      <c r="A1917" s="14">
        <f t="shared" si="377"/>
        <v>1917</v>
      </c>
      <c r="B1917" s="14" t="str">
        <f t="shared" ca="1" si="378"/>
        <v>9625D756-2CCE-4D25-AE47-1DF5735D1658</v>
      </c>
      <c r="C1917" s="14" t="str">
        <f t="shared" ca="1" si="379"/>
        <v>Spættebo</v>
      </c>
      <c r="D1917" s="14" t="str">
        <f t="shared" ca="1" si="380"/>
        <v>19</v>
      </c>
      <c r="E1917" s="14" t="str">
        <f t="shared" ca="1" si="381"/>
        <v>6uq</v>
      </c>
      <c r="F1917" s="1">
        <f t="shared" ca="1" si="382"/>
        <v>130</v>
      </c>
      <c r="G1917" s="1">
        <f t="shared" ca="1" si="383"/>
        <v>109</v>
      </c>
      <c r="H1917" s="1">
        <f t="shared" ca="1" si="384"/>
        <v>1978</v>
      </c>
      <c r="I1917" s="1" t="str">
        <f ca="1">INDEX(Relationstabel!$C$3:$K$10,MATCH(INDIRECT($A$1&amp;"J"&amp;A1917),Relationstabel!$A$3:$A$10,0),MATCH(IFERROR(VALUE(INDIRECT($A$1&amp;"K"&amp;A1917)),0),Relationstabel!$C$1:$K$1,0))</f>
        <v>Fjernvarme/ Blokvarme</v>
      </c>
      <c r="J1917" s="1" t="str">
        <f ca="1">INDEX(Anvendelseskode!B:B,MATCH($F1917,Anvendelseskode!$A:$A,0))</f>
        <v>Række-, kæde-, dobbelthus (lodret adskillelse mellem enhederne)</v>
      </c>
      <c r="K1917" s="1" t="str">
        <f ca="1">INDEX(Anvendelseskode!C:C,MATCH($F1917,Anvendelseskode!$A:$A,0))</f>
        <v>Række-, kæde og dobbelthuse</v>
      </c>
      <c r="L1917" s="1" t="str">
        <f ca="1">INDEX(Anvendelseskode!D:D,MATCH($F1917,Anvendelseskode!$A:$A,0))</f>
        <v>Private husholdninger</v>
      </c>
      <c r="M1917" s="1" t="str">
        <f ca="1">IFERROR(INDEX(SBi!$2:$2,MATCH(H1917,SBi!$1:$1,1)),SBi!$K$2)</f>
        <v>1973-1978</v>
      </c>
      <c r="N1917" s="1">
        <f ca="1">INDEX(SBi!$C$3:$K$28,MATCH(F1917,SBi!$B$3:$B$28,0),MATCH(M1917,SBi!$C$2:$K$2,0))</f>
        <v>112.6</v>
      </c>
      <c r="O1917" s="16">
        <f t="shared" ca="1" si="385"/>
        <v>12.273399999999999</v>
      </c>
      <c r="P1917" s="16" t="str">
        <f ca="1">IFERROR(INDEX(VpD!$2:$2,MATCH(H1917,VpD!$1:$1,1)),VpD!$I$2)</f>
        <v>1973-1978</v>
      </c>
      <c r="Q1917" s="1">
        <f ca="1">INDEX(VpD!$C$3:$I$27,MATCH(F1917,VpD!$B$3:$B$27,0),MATCH(P1917,VpD!$C$2:$I$2,0))</f>
        <v>98</v>
      </c>
      <c r="R1917" s="16">
        <f t="shared" ca="1" si="386"/>
        <v>10.682</v>
      </c>
      <c r="S1917" s="14">
        <f t="shared" ca="1" si="387"/>
        <v>713737.28</v>
      </c>
      <c r="T1917" s="14">
        <f t="shared" ca="1" si="388"/>
        <v>6169591.9299999997</v>
      </c>
      <c r="U1917" s="14" t="str">
        <f t="shared" ca="1" si="389"/>
        <v>0A3F507E-217E-32B8-E044-0003BA298018</v>
      </c>
    </row>
    <row r="1918" spans="1:21" s="14" customFormat="1" x14ac:dyDescent="0.25">
      <c r="A1918" s="14">
        <f t="shared" si="377"/>
        <v>1918</v>
      </c>
      <c r="B1918" s="14" t="str">
        <f t="shared" ca="1" si="378"/>
        <v>5FA2283E-1B4E-4ACE-9ED3-AE05485B4C1B</v>
      </c>
      <c r="C1918" s="14" t="str">
        <f t="shared" ca="1" si="379"/>
        <v>Vejlegårdsvej</v>
      </c>
      <c r="D1918" s="14" t="str">
        <f t="shared" ca="1" si="380"/>
        <v>57</v>
      </c>
      <c r="E1918" s="14" t="str">
        <f t="shared" ca="1" si="381"/>
        <v>7co</v>
      </c>
      <c r="F1918" s="1">
        <f t="shared" ca="1" si="382"/>
        <v>220</v>
      </c>
      <c r="G1918" s="1">
        <f t="shared" ca="1" si="383"/>
        <v>957</v>
      </c>
      <c r="H1918" s="1">
        <f t="shared" ca="1" si="384"/>
        <v>1999</v>
      </c>
      <c r="I1918" s="1" t="str">
        <f ca="1">INDEX(Relationstabel!$C$3:$K$10,MATCH(INDIRECT($A$1&amp;"J"&amp;A1918),Relationstabel!$A$3:$A$10,0),MATCH(IFERROR(VALUE(INDIRECT($A$1&amp;"K"&amp;A1918)),0),Relationstabel!$C$1:$K$1,0))</f>
        <v>Olie</v>
      </c>
      <c r="J1918" s="1" t="str">
        <f ca="1">INDEX(Anvendelseskode!B:B,MATCH($F1918,Anvendelseskode!$A:$A,0))</f>
        <v>Bygning til erhvervsmæssig produktion vedrørende industri, håndværk m.v. (fabrik, værksted o.lign.)</v>
      </c>
      <c r="K1918" s="1" t="str">
        <f ca="1">INDEX(Anvendelseskode!C:C,MATCH($F1918,Anvendelseskode!$A:$A,0))</f>
        <v>Fabrikker, værksteder o.l.</v>
      </c>
      <c r="L1918" s="1" t="str">
        <f ca="1">INDEX(Anvendelseskode!D:D,MATCH($F1918,Anvendelseskode!$A:$A,0))</f>
        <v>Industri</v>
      </c>
      <c r="M1918" s="1" t="str">
        <f ca="1">IFERROR(INDEX(SBi!$2:$2,MATCH(H1918,SBi!$1:$1,1)),SBi!$K$2)</f>
        <v>1999-2006</v>
      </c>
      <c r="N1918" s="1">
        <f ca="1">INDEX(SBi!$C$3:$K$28,MATCH(F1918,SBi!$B$3:$B$28,0),MATCH(M1918,SBi!$C$2:$K$2,0))</f>
        <v>66</v>
      </c>
      <c r="O1918" s="16">
        <f t="shared" ca="1" si="385"/>
        <v>63.161999999999999</v>
      </c>
      <c r="P1918" s="16" t="str">
        <f ca="1">IFERROR(INDEX(VpD!$2:$2,MATCH(H1918,VpD!$1:$1,1)),VpD!$I$2)</f>
        <v>&gt;1998</v>
      </c>
      <c r="Q1918" s="1">
        <f ca="1">INDEX(VpD!$C$3:$I$27,MATCH(F1918,VpD!$B$3:$B$27,0),MATCH(P1918,VpD!$C$2:$I$2,0))</f>
        <v>66</v>
      </c>
      <c r="R1918" s="16">
        <f t="shared" ca="1" si="386"/>
        <v>63.161999999999999</v>
      </c>
      <c r="S1918" s="14">
        <f t="shared" ca="1" si="387"/>
        <v>712349.8</v>
      </c>
      <c r="T1918" s="14">
        <f t="shared" ca="1" si="388"/>
        <v>6169552.3700000001</v>
      </c>
      <c r="U1918" s="14" t="str">
        <f t="shared" ca="1" si="389"/>
        <v>0A3F507E-247E-32B8-E044-0003BA298018</v>
      </c>
    </row>
    <row r="1919" spans="1:21" s="14" customFormat="1" x14ac:dyDescent="0.25">
      <c r="A1919" s="14">
        <f t="shared" si="377"/>
        <v>1919</v>
      </c>
      <c r="B1919" s="14" t="str">
        <f t="shared" ca="1" si="378"/>
        <v>A755BCC7-21B0-45F8-846B-542DA147F6A7</v>
      </c>
      <c r="C1919" s="14" t="str">
        <f t="shared" ca="1" si="379"/>
        <v>Bregnebo</v>
      </c>
      <c r="D1919" s="14" t="str">
        <f t="shared" ca="1" si="380"/>
        <v>10</v>
      </c>
      <c r="E1919" s="14" t="str">
        <f t="shared" ca="1" si="381"/>
        <v>6ød</v>
      </c>
      <c r="F1919" s="1">
        <f t="shared" ca="1" si="382"/>
        <v>130</v>
      </c>
      <c r="G1919" s="1">
        <f t="shared" ca="1" si="383"/>
        <v>109</v>
      </c>
      <c r="H1919" s="1">
        <f t="shared" ca="1" si="384"/>
        <v>1978</v>
      </c>
      <c r="I1919" s="1" t="str">
        <f ca="1">INDEX(Relationstabel!$C$3:$K$10,MATCH(INDIRECT($A$1&amp;"J"&amp;A1919),Relationstabel!$A$3:$A$10,0),MATCH(IFERROR(VALUE(INDIRECT($A$1&amp;"K"&amp;A1919)),0),Relationstabel!$C$1:$K$1,0))</f>
        <v>Fjernvarme/ Blokvarme</v>
      </c>
      <c r="J1919" s="1" t="str">
        <f ca="1">INDEX(Anvendelseskode!B:B,MATCH($F1919,Anvendelseskode!$A:$A,0))</f>
        <v>Række-, kæde-, dobbelthus (lodret adskillelse mellem enhederne)</v>
      </c>
      <c r="K1919" s="1" t="str">
        <f ca="1">INDEX(Anvendelseskode!C:C,MATCH($F1919,Anvendelseskode!$A:$A,0))</f>
        <v>Række-, kæde og dobbelthuse</v>
      </c>
      <c r="L1919" s="1" t="str">
        <f ca="1">INDEX(Anvendelseskode!D:D,MATCH($F1919,Anvendelseskode!$A:$A,0))</f>
        <v>Private husholdninger</v>
      </c>
      <c r="M1919" s="1" t="str">
        <f ca="1">IFERROR(INDEX(SBi!$2:$2,MATCH(H1919,SBi!$1:$1,1)),SBi!$K$2)</f>
        <v>1973-1978</v>
      </c>
      <c r="N1919" s="1">
        <f ca="1">INDEX(SBi!$C$3:$K$28,MATCH(F1919,SBi!$B$3:$B$28,0),MATCH(M1919,SBi!$C$2:$K$2,0))</f>
        <v>112.6</v>
      </c>
      <c r="O1919" s="16">
        <f t="shared" ca="1" si="385"/>
        <v>12.273399999999999</v>
      </c>
      <c r="P1919" s="16" t="str">
        <f ca="1">IFERROR(INDEX(VpD!$2:$2,MATCH(H1919,VpD!$1:$1,1)),VpD!$I$2)</f>
        <v>1973-1978</v>
      </c>
      <c r="Q1919" s="1">
        <f ca="1">INDEX(VpD!$C$3:$I$27,MATCH(F1919,VpD!$B$3:$B$27,0),MATCH(P1919,VpD!$C$2:$I$2,0))</f>
        <v>98</v>
      </c>
      <c r="R1919" s="16">
        <f t="shared" ca="1" si="386"/>
        <v>10.682</v>
      </c>
      <c r="S1919" s="14">
        <f t="shared" ca="1" si="387"/>
        <v>713546.51</v>
      </c>
      <c r="T1919" s="14">
        <f t="shared" ca="1" si="388"/>
        <v>6169826.1200000001</v>
      </c>
      <c r="U1919" s="14" t="str">
        <f t="shared" ca="1" si="389"/>
        <v>0A3F507E-1584-32B8-E044-0003BA298018</v>
      </c>
    </row>
    <row r="1920" spans="1:21" s="14" customFormat="1" x14ac:dyDescent="0.25">
      <c r="A1920" s="14">
        <f t="shared" si="377"/>
        <v>1920</v>
      </c>
      <c r="B1920" s="14" t="str">
        <f t="shared" ca="1" si="378"/>
        <v>7682AFE3-3CB5-4AF8-9956-C19900703AFC</v>
      </c>
      <c r="C1920" s="14" t="str">
        <f t="shared" ca="1" si="379"/>
        <v>Egeskovvej</v>
      </c>
      <c r="D1920" s="14" t="str">
        <f t="shared" ca="1" si="380"/>
        <v>2</v>
      </c>
      <c r="E1920" s="14" t="str">
        <f t="shared" ca="1" si="381"/>
        <v>3d</v>
      </c>
      <c r="F1920" s="1">
        <f t="shared" ca="1" si="382"/>
        <v>220</v>
      </c>
      <c r="G1920" s="1">
        <f t="shared" ca="1" si="383"/>
        <v>2139</v>
      </c>
      <c r="H1920" s="1">
        <f t="shared" ca="1" si="384"/>
        <v>1973</v>
      </c>
      <c r="I1920" s="1" t="str">
        <f ca="1">INDEX(Relationstabel!$C$3:$K$10,MATCH(INDIRECT($A$1&amp;"J"&amp;A1920),Relationstabel!$A$3:$A$10,0),MATCH(IFERROR(VALUE(INDIRECT($A$1&amp;"K"&amp;A1920)),0),Relationstabel!$C$1:$K$1,0))</f>
        <v>Naturgas</v>
      </c>
      <c r="J1920" s="1" t="str">
        <f ca="1">INDEX(Anvendelseskode!B:B,MATCH($F1920,Anvendelseskode!$A:$A,0))</f>
        <v>Bygning til erhvervsmæssig produktion vedrørende industri, håndværk m.v. (fabrik, værksted o.lign.)</v>
      </c>
      <c r="K1920" s="1" t="str">
        <f ca="1">INDEX(Anvendelseskode!C:C,MATCH($F1920,Anvendelseskode!$A:$A,0))</f>
        <v>Fabrikker, værksteder o.l.</v>
      </c>
      <c r="L1920" s="1" t="str">
        <f ca="1">INDEX(Anvendelseskode!D:D,MATCH($F1920,Anvendelseskode!$A:$A,0))</f>
        <v>Industri</v>
      </c>
      <c r="M1920" s="1" t="str">
        <f ca="1">IFERROR(INDEX(SBi!$2:$2,MATCH(H1920,SBi!$1:$1,1)),SBi!$K$2)</f>
        <v>1973-1978</v>
      </c>
      <c r="N1920" s="1">
        <f ca="1">INDEX(SBi!$C$3:$K$28,MATCH(F1920,SBi!$B$3:$B$28,0),MATCH(M1920,SBi!$C$2:$K$2,0))</f>
        <v>97</v>
      </c>
      <c r="O1920" s="16">
        <f t="shared" ca="1" si="385"/>
        <v>207.483</v>
      </c>
      <c r="P1920" s="16" t="str">
        <f ca="1">IFERROR(INDEX(VpD!$2:$2,MATCH(H1920,VpD!$1:$1,1)),VpD!$I$2)</f>
        <v>1973-1978</v>
      </c>
      <c r="Q1920" s="1">
        <f ca="1">INDEX(VpD!$C$3:$I$27,MATCH(F1920,VpD!$B$3:$B$27,0),MATCH(P1920,VpD!$C$2:$I$2,0))</f>
        <v>97</v>
      </c>
      <c r="R1920" s="16">
        <f t="shared" ca="1" si="386"/>
        <v>207.483</v>
      </c>
      <c r="S1920" s="14">
        <f t="shared" ca="1" si="387"/>
        <v>712423.82</v>
      </c>
      <c r="T1920" s="14">
        <f t="shared" ca="1" si="388"/>
        <v>6169587.71</v>
      </c>
      <c r="U1920" s="14" t="str">
        <f t="shared" ca="1" si="389"/>
        <v>0A3F507E-1684-32B8-E044-0003BA298018</v>
      </c>
    </row>
    <row r="1921" spans="1:21" s="14" customFormat="1" x14ac:dyDescent="0.25">
      <c r="A1921" s="14">
        <f t="shared" si="377"/>
        <v>1921</v>
      </c>
      <c r="B1921" s="14" t="str">
        <f t="shared" ca="1" si="378"/>
        <v>20EE1D17-F14B-4B1D-90A4-0CEFB06A7680</v>
      </c>
      <c r="C1921" s="14" t="str">
        <f t="shared" ca="1" si="379"/>
        <v>Spættebo</v>
      </c>
      <c r="D1921" s="14" t="str">
        <f t="shared" ca="1" si="380"/>
        <v>25</v>
      </c>
      <c r="E1921" s="14" t="str">
        <f t="shared" ca="1" si="381"/>
        <v>6un</v>
      </c>
      <c r="F1921" s="1">
        <f t="shared" ca="1" si="382"/>
        <v>130</v>
      </c>
      <c r="G1921" s="1">
        <f t="shared" ca="1" si="383"/>
        <v>109</v>
      </c>
      <c r="H1921" s="1">
        <f t="shared" ca="1" si="384"/>
        <v>1978</v>
      </c>
      <c r="I1921" s="1" t="str">
        <f ca="1">INDEX(Relationstabel!$C$3:$K$10,MATCH(INDIRECT($A$1&amp;"J"&amp;A1921),Relationstabel!$A$3:$A$10,0),MATCH(IFERROR(VALUE(INDIRECT($A$1&amp;"K"&amp;A1921)),0),Relationstabel!$C$1:$K$1,0))</f>
        <v>Fjernvarme/ Blokvarme</v>
      </c>
      <c r="J1921" s="1" t="str">
        <f ca="1">INDEX(Anvendelseskode!B:B,MATCH($F1921,Anvendelseskode!$A:$A,0))</f>
        <v>Række-, kæde-, dobbelthus (lodret adskillelse mellem enhederne)</v>
      </c>
      <c r="K1921" s="1" t="str">
        <f ca="1">INDEX(Anvendelseskode!C:C,MATCH($F1921,Anvendelseskode!$A:$A,0))</f>
        <v>Række-, kæde og dobbelthuse</v>
      </c>
      <c r="L1921" s="1" t="str">
        <f ca="1">INDEX(Anvendelseskode!D:D,MATCH($F1921,Anvendelseskode!$A:$A,0))</f>
        <v>Private husholdninger</v>
      </c>
      <c r="M1921" s="1" t="str">
        <f ca="1">IFERROR(INDEX(SBi!$2:$2,MATCH(H1921,SBi!$1:$1,1)),SBi!$K$2)</f>
        <v>1973-1978</v>
      </c>
      <c r="N1921" s="1">
        <f ca="1">INDEX(SBi!$C$3:$K$28,MATCH(F1921,SBi!$B$3:$B$28,0),MATCH(M1921,SBi!$C$2:$K$2,0))</f>
        <v>112.6</v>
      </c>
      <c r="O1921" s="16">
        <f t="shared" ca="1" si="385"/>
        <v>12.273399999999999</v>
      </c>
      <c r="P1921" s="16" t="str">
        <f ca="1">IFERROR(INDEX(VpD!$2:$2,MATCH(H1921,VpD!$1:$1,1)),VpD!$I$2)</f>
        <v>1973-1978</v>
      </c>
      <c r="Q1921" s="1">
        <f ca="1">INDEX(VpD!$C$3:$I$27,MATCH(F1921,VpD!$B$3:$B$27,0),MATCH(P1921,VpD!$C$2:$I$2,0))</f>
        <v>98</v>
      </c>
      <c r="R1921" s="16">
        <f t="shared" ca="1" si="386"/>
        <v>10.682</v>
      </c>
      <c r="S1921" s="14">
        <f t="shared" ca="1" si="387"/>
        <v>713724.26</v>
      </c>
      <c r="T1921" s="14">
        <f t="shared" ca="1" si="388"/>
        <v>6169583.9199999999</v>
      </c>
      <c r="U1921" s="14" t="str">
        <f t="shared" ca="1" si="389"/>
        <v>0A3F507E-2184-32B8-E044-0003BA298018</v>
      </c>
    </row>
    <row r="1922" spans="1:21" s="14" customFormat="1" x14ac:dyDescent="0.25">
      <c r="A1922" s="14">
        <f t="shared" si="377"/>
        <v>1922</v>
      </c>
      <c r="B1922" s="14" t="str">
        <f t="shared" ca="1" si="378"/>
        <v>1CE2604A-A1FA-4659-B807-A021940022A7</v>
      </c>
      <c r="C1922" s="14" t="str">
        <f t="shared" ca="1" si="379"/>
        <v>Nørrebred</v>
      </c>
      <c r="D1922" s="14" t="str">
        <f t="shared" ca="1" si="380"/>
        <v>46</v>
      </c>
      <c r="E1922" s="14" t="str">
        <f t="shared" ca="1" si="381"/>
        <v>13ep</v>
      </c>
      <c r="F1922" s="1">
        <f t="shared" ca="1" si="382"/>
        <v>120</v>
      </c>
      <c r="G1922" s="1">
        <f t="shared" ca="1" si="383"/>
        <v>114</v>
      </c>
      <c r="H1922" s="1">
        <f t="shared" ca="1" si="384"/>
        <v>1970</v>
      </c>
      <c r="I1922" s="1" t="str">
        <f ca="1">INDEX(Relationstabel!$C$3:$K$10,MATCH(INDIRECT($A$1&amp;"J"&amp;A1922),Relationstabel!$A$3:$A$10,0),MATCH(IFERROR(VALUE(INDIRECT($A$1&amp;"K"&amp;A1922)),0),Relationstabel!$C$1:$K$1,0))</f>
        <v>Naturgas</v>
      </c>
      <c r="J1922" s="1" t="str">
        <f ca="1">INDEX(Anvendelseskode!B:B,MATCH($F1922,Anvendelseskode!$A:$A,0))</f>
        <v>Fritliggende enfamilieshus (parcelhus)</v>
      </c>
      <c r="K1922" s="1" t="str">
        <f ca="1">INDEX(Anvendelseskode!C:C,MATCH($F1922,Anvendelseskode!$A:$A,0))</f>
        <v>Parcelhuse</v>
      </c>
      <c r="L1922" s="1" t="str">
        <f ca="1">INDEX(Anvendelseskode!D:D,MATCH($F1922,Anvendelseskode!$A:$A,0))</f>
        <v>Private husholdninger</v>
      </c>
      <c r="M1922" s="1" t="str">
        <f ca="1">IFERROR(INDEX(SBi!$2:$2,MATCH(H1922,SBi!$1:$1,1)),SBi!$K$2)</f>
        <v>1961-1972</v>
      </c>
      <c r="N1922" s="1">
        <f ca="1">INDEX(SBi!$C$3:$K$28,MATCH(F1922,SBi!$B$3:$B$28,0),MATCH(M1922,SBi!$C$2:$K$2,0))</f>
        <v>134.30000000000001</v>
      </c>
      <c r="O1922" s="16">
        <f t="shared" ca="1" si="385"/>
        <v>15.3102</v>
      </c>
      <c r="P1922" s="16" t="str">
        <f ca="1">IFERROR(INDEX(VpD!$2:$2,MATCH(H1922,VpD!$1:$1,1)),VpD!$I$2)</f>
        <v>1961-1972</v>
      </c>
      <c r="Q1922" s="1">
        <f ca="1">INDEX(VpD!$C$3:$I$27,MATCH(F1922,VpD!$B$3:$B$27,0),MATCH(P1922,VpD!$C$2:$I$2,0))</f>
        <v>143</v>
      </c>
      <c r="R1922" s="16">
        <f t="shared" ca="1" si="386"/>
        <v>16.302</v>
      </c>
      <c r="S1922" s="14">
        <f t="shared" ca="1" si="387"/>
        <v>711651.2</v>
      </c>
      <c r="T1922" s="14">
        <f t="shared" ca="1" si="388"/>
        <v>6171667.21</v>
      </c>
      <c r="U1922" s="14" t="str">
        <f t="shared" ca="1" si="389"/>
        <v>0A3F507E-1E58-32B8-E044-0003BA298018</v>
      </c>
    </row>
    <row r="1923" spans="1:21" s="14" customFormat="1" x14ac:dyDescent="0.25">
      <c r="A1923" s="14">
        <f t="shared" ref="A1923:A1986" si="390">ROW(B1923)</f>
        <v>1923</v>
      </c>
      <c r="B1923" s="14" t="str">
        <f t="shared" ref="B1923:B1986" ca="1" si="391">INDIRECT($A$1&amp;"b"&amp;A1923)</f>
        <v>C7088E0A-D671-4BB5-A70A-9CBCB37A6DFD</v>
      </c>
      <c r="C1923" s="14" t="str">
        <f t="shared" ref="C1923:C1986" ca="1" si="392">INDIRECT($A$1&amp;"V"&amp;A1923)</f>
        <v>Hyrdeengen</v>
      </c>
      <c r="D1923" s="14" t="str">
        <f t="shared" ref="D1923:D1986" ca="1" si="393">INDIRECT($A$1&amp;"W"&amp;A1923)</f>
        <v>29</v>
      </c>
      <c r="E1923" s="14" t="str">
        <f t="shared" ref="E1923:E1986" ca="1" si="394">INDIRECT($A$1&amp;"AB"&amp;A1923)</f>
        <v>16ek</v>
      </c>
      <c r="F1923" s="1">
        <f t="shared" ref="F1923:F1986" ca="1" si="395">ROUNDDOWN(INDIRECT($A$1&amp;"C"&amp;A1923),-1)</f>
        <v>130</v>
      </c>
      <c r="G1923" s="1">
        <f t="shared" ref="G1923:G1986" ca="1" si="396">INDIRECT($A$1&amp;"P"&amp;A1923)+INDIRECT($A$1&amp;"Q"&amp;A1923)+INDIRECT($A$1&amp;"R"&amp;A1923)*0.5</f>
        <v>125</v>
      </c>
      <c r="H1923" s="1">
        <f t="shared" ref="H1923:H1986" ca="1" si="397">MAX(INDIRECT($A$1&amp;"E"&amp;A1923),INDIRECT($A$1&amp;"D"&amp;A1923))</f>
        <v>1978</v>
      </c>
      <c r="I1923" s="1" t="str">
        <f ca="1">INDEX(Relationstabel!$C$3:$K$10,MATCH(INDIRECT($A$1&amp;"J"&amp;A1923),Relationstabel!$A$3:$A$10,0),MATCH(IFERROR(VALUE(INDIRECT($A$1&amp;"K"&amp;A1923)),0),Relationstabel!$C$1:$K$1,0))</f>
        <v>Fjernvarme/ Blokvarme</v>
      </c>
      <c r="J1923" s="1" t="str">
        <f ca="1">INDEX(Anvendelseskode!B:B,MATCH($F1923,Anvendelseskode!$A:$A,0))</f>
        <v>Række-, kæde-, dobbelthus (lodret adskillelse mellem enhederne)</v>
      </c>
      <c r="K1923" s="1" t="str">
        <f ca="1">INDEX(Anvendelseskode!C:C,MATCH($F1923,Anvendelseskode!$A:$A,0))</f>
        <v>Række-, kæde og dobbelthuse</v>
      </c>
      <c r="L1923" s="1" t="str">
        <f ca="1">INDEX(Anvendelseskode!D:D,MATCH($F1923,Anvendelseskode!$A:$A,0))</f>
        <v>Private husholdninger</v>
      </c>
      <c r="M1923" s="1" t="str">
        <f ca="1">IFERROR(INDEX(SBi!$2:$2,MATCH(H1923,SBi!$1:$1,1)),SBi!$K$2)</f>
        <v>1973-1978</v>
      </c>
      <c r="N1923" s="1">
        <f ca="1">INDEX(SBi!$C$3:$K$28,MATCH(F1923,SBi!$B$3:$B$28,0),MATCH(M1923,SBi!$C$2:$K$2,0))</f>
        <v>112.6</v>
      </c>
      <c r="O1923" s="16">
        <f t="shared" ref="O1923:O1986" ca="1" si="398">N1923*G1923/1000</f>
        <v>14.074999999999999</v>
      </c>
      <c r="P1923" s="16" t="str">
        <f ca="1">IFERROR(INDEX(VpD!$2:$2,MATCH(H1923,VpD!$1:$1,1)),VpD!$I$2)</f>
        <v>1973-1978</v>
      </c>
      <c r="Q1923" s="1">
        <f ca="1">INDEX(VpD!$C$3:$I$27,MATCH(F1923,VpD!$B$3:$B$27,0),MATCH(P1923,VpD!$C$2:$I$2,0))</f>
        <v>98</v>
      </c>
      <c r="R1923" s="16">
        <f t="shared" ref="R1923:R1986" ca="1" si="399">Q1923*G1923/1000</f>
        <v>12.25</v>
      </c>
      <c r="S1923" s="14">
        <f t="shared" ref="S1923:S1986" ca="1" si="400">INDIRECT($A$1&amp;"AE"&amp;A1923)</f>
        <v>711759.89</v>
      </c>
      <c r="T1923" s="14">
        <f t="shared" ref="T1923:T1986" ca="1" si="401">INDIRECT($A$1&amp;"AF"&amp;A1923)</f>
        <v>6172565.0599999996</v>
      </c>
      <c r="U1923" s="14" t="str">
        <f t="shared" ref="U1923:U1986" ca="1" si="402">INDIRECT($A$1&amp;"AC"&amp;A1923)</f>
        <v>0A3F507E-195F-32B8-E044-0003BA298018</v>
      </c>
    </row>
    <row r="1924" spans="1:21" s="14" customFormat="1" x14ac:dyDescent="0.25">
      <c r="A1924" s="14">
        <f t="shared" si="390"/>
        <v>1924</v>
      </c>
      <c r="B1924" s="14" t="str">
        <f t="shared" ca="1" si="391"/>
        <v>651BE2DC-92C6-4C3A-9485-F92075F81E77</v>
      </c>
      <c r="C1924" s="14" t="str">
        <f t="shared" ca="1" si="392"/>
        <v>Hyttekrogen</v>
      </c>
      <c r="D1924" s="14" t="str">
        <f t="shared" ca="1" si="393"/>
        <v>27</v>
      </c>
      <c r="E1924" s="14" t="str">
        <f t="shared" ca="1" si="394"/>
        <v>24cn</v>
      </c>
      <c r="F1924" s="1">
        <f t="shared" ca="1" si="395"/>
        <v>120</v>
      </c>
      <c r="G1924" s="1">
        <f t="shared" ca="1" si="396"/>
        <v>102</v>
      </c>
      <c r="H1924" s="1">
        <f t="shared" ca="1" si="397"/>
        <v>1958</v>
      </c>
      <c r="I1924" s="1" t="str">
        <f ca="1">INDEX(Relationstabel!$C$3:$K$10,MATCH(INDIRECT($A$1&amp;"J"&amp;A1924),Relationstabel!$A$3:$A$10,0),MATCH(IFERROR(VALUE(INDIRECT($A$1&amp;"K"&amp;A1924)),0),Relationstabel!$C$1:$K$1,0))</f>
        <v>Naturgas</v>
      </c>
      <c r="J1924" s="1" t="str">
        <f ca="1">INDEX(Anvendelseskode!B:B,MATCH($F1924,Anvendelseskode!$A:$A,0))</f>
        <v>Fritliggende enfamilieshus (parcelhus)</v>
      </c>
      <c r="K1924" s="1" t="str">
        <f ca="1">INDEX(Anvendelseskode!C:C,MATCH($F1924,Anvendelseskode!$A:$A,0))</f>
        <v>Parcelhuse</v>
      </c>
      <c r="L1924" s="1" t="str">
        <f ca="1">INDEX(Anvendelseskode!D:D,MATCH($F1924,Anvendelseskode!$A:$A,0))</f>
        <v>Private husholdninger</v>
      </c>
      <c r="M1924" s="1" t="str">
        <f ca="1">IFERROR(INDEX(SBi!$2:$2,MATCH(H1924,SBi!$1:$1,1)),SBi!$K$2)</f>
        <v>1951-1960</v>
      </c>
      <c r="N1924" s="1">
        <f ca="1">INDEX(SBi!$C$3:$K$28,MATCH(F1924,SBi!$B$3:$B$28,0),MATCH(M1924,SBi!$C$2:$K$2,0))</f>
        <v>154.9</v>
      </c>
      <c r="O1924" s="16">
        <f t="shared" ca="1" si="398"/>
        <v>15.799800000000001</v>
      </c>
      <c r="P1924" s="16" t="str">
        <f ca="1">IFERROR(INDEX(VpD!$2:$2,MATCH(H1924,VpD!$1:$1,1)),VpD!$I$2)</f>
        <v>1951-1960</v>
      </c>
      <c r="Q1924" s="1">
        <f ca="1">INDEX(VpD!$C$3:$I$27,MATCH(F1924,VpD!$B$3:$B$27,0),MATCH(P1924,VpD!$C$2:$I$2,0))</f>
        <v>204</v>
      </c>
      <c r="R1924" s="16">
        <f t="shared" ca="1" si="399"/>
        <v>20.808</v>
      </c>
      <c r="S1924" s="14">
        <f t="shared" ca="1" si="400"/>
        <v>714083.14</v>
      </c>
      <c r="T1924" s="14">
        <f t="shared" ca="1" si="401"/>
        <v>6169164.4100000001</v>
      </c>
      <c r="U1924" s="14" t="str">
        <f t="shared" ca="1" si="402"/>
        <v>0A3F507E-1A5F-32B8-E044-0003BA298018</v>
      </c>
    </row>
    <row r="1925" spans="1:21" s="14" customFormat="1" x14ac:dyDescent="0.25">
      <c r="A1925" s="14">
        <f t="shared" si="390"/>
        <v>1925</v>
      </c>
      <c r="B1925" s="14" t="str">
        <f t="shared" ca="1" si="391"/>
        <v>E8489DF1-3742-4490-9117-83E67C3C5D37</v>
      </c>
      <c r="C1925" s="14" t="str">
        <f t="shared" ca="1" si="392"/>
        <v>Kløverbo</v>
      </c>
      <c r="D1925" s="14" t="str">
        <f t="shared" ca="1" si="393"/>
        <v>23</v>
      </c>
      <c r="E1925" s="14" t="str">
        <f t="shared" ca="1" si="394"/>
        <v>6zc</v>
      </c>
      <c r="F1925" s="1">
        <f t="shared" ca="1" si="395"/>
        <v>130</v>
      </c>
      <c r="G1925" s="1">
        <f t="shared" ca="1" si="396"/>
        <v>112</v>
      </c>
      <c r="H1925" s="1">
        <f t="shared" ca="1" si="397"/>
        <v>1978</v>
      </c>
      <c r="I1925" s="1" t="str">
        <f ca="1">INDEX(Relationstabel!$C$3:$K$10,MATCH(INDIRECT($A$1&amp;"J"&amp;A1925),Relationstabel!$A$3:$A$10,0),MATCH(IFERROR(VALUE(INDIRECT($A$1&amp;"K"&amp;A1925)),0),Relationstabel!$C$1:$K$1,0))</f>
        <v>Fjernvarme/ Blokvarme</v>
      </c>
      <c r="J1925" s="1" t="str">
        <f ca="1">INDEX(Anvendelseskode!B:B,MATCH($F1925,Anvendelseskode!$A:$A,0))</f>
        <v>Række-, kæde-, dobbelthus (lodret adskillelse mellem enhederne)</v>
      </c>
      <c r="K1925" s="1" t="str">
        <f ca="1">INDEX(Anvendelseskode!C:C,MATCH($F1925,Anvendelseskode!$A:$A,0))</f>
        <v>Række-, kæde og dobbelthuse</v>
      </c>
      <c r="L1925" s="1" t="str">
        <f ca="1">INDEX(Anvendelseskode!D:D,MATCH($F1925,Anvendelseskode!$A:$A,0))</f>
        <v>Private husholdninger</v>
      </c>
      <c r="M1925" s="1" t="str">
        <f ca="1">IFERROR(INDEX(SBi!$2:$2,MATCH(H1925,SBi!$1:$1,1)),SBi!$K$2)</f>
        <v>1973-1978</v>
      </c>
      <c r="N1925" s="1">
        <f ca="1">INDEX(SBi!$C$3:$K$28,MATCH(F1925,SBi!$B$3:$B$28,0),MATCH(M1925,SBi!$C$2:$K$2,0))</f>
        <v>112.6</v>
      </c>
      <c r="O1925" s="16">
        <f t="shared" ca="1" si="398"/>
        <v>12.611199999999998</v>
      </c>
      <c r="P1925" s="16" t="str">
        <f ca="1">IFERROR(INDEX(VpD!$2:$2,MATCH(H1925,VpD!$1:$1,1)),VpD!$I$2)</f>
        <v>1973-1978</v>
      </c>
      <c r="Q1925" s="1">
        <f ca="1">INDEX(VpD!$C$3:$I$27,MATCH(F1925,VpD!$B$3:$B$27,0),MATCH(P1925,VpD!$C$2:$I$2,0))</f>
        <v>98</v>
      </c>
      <c r="R1925" s="16">
        <f t="shared" ca="1" si="399"/>
        <v>10.976000000000001</v>
      </c>
      <c r="S1925" s="14">
        <f t="shared" ca="1" si="400"/>
        <v>713497.79</v>
      </c>
      <c r="T1925" s="14">
        <f t="shared" ca="1" si="401"/>
        <v>6169686.8700000001</v>
      </c>
      <c r="U1925" s="14" t="str">
        <f t="shared" ca="1" si="402"/>
        <v>0A3F507E-1B67-32B8-E044-0003BA298018</v>
      </c>
    </row>
    <row r="1926" spans="1:21" s="14" customFormat="1" x14ac:dyDescent="0.25">
      <c r="A1926" s="14">
        <f t="shared" si="390"/>
        <v>1926</v>
      </c>
      <c r="B1926" s="14" t="str">
        <f t="shared" ca="1" si="391"/>
        <v>CF632308-8448-4AE0-8285-BFE8441403D6</v>
      </c>
      <c r="C1926" s="14" t="str">
        <f t="shared" ca="1" si="392"/>
        <v>Sneglebo</v>
      </c>
      <c r="D1926" s="14" t="str">
        <f t="shared" ca="1" si="393"/>
        <v>15</v>
      </c>
      <c r="E1926" s="14" t="str">
        <f t="shared" ca="1" si="394"/>
        <v>6sm</v>
      </c>
      <c r="F1926" s="1">
        <f t="shared" ca="1" si="395"/>
        <v>130</v>
      </c>
      <c r="G1926" s="1">
        <f t="shared" ca="1" si="396"/>
        <v>109</v>
      </c>
      <c r="H1926" s="1">
        <f t="shared" ca="1" si="397"/>
        <v>1978</v>
      </c>
      <c r="I1926" s="1" t="str">
        <f ca="1">INDEX(Relationstabel!$C$3:$K$10,MATCH(INDIRECT($A$1&amp;"J"&amp;A1926),Relationstabel!$A$3:$A$10,0),MATCH(IFERROR(VALUE(INDIRECT($A$1&amp;"K"&amp;A1926)),0),Relationstabel!$C$1:$K$1,0))</f>
        <v>Fjernvarme/ Blokvarme</v>
      </c>
      <c r="J1926" s="1" t="str">
        <f ca="1">INDEX(Anvendelseskode!B:B,MATCH($F1926,Anvendelseskode!$A:$A,0))</f>
        <v>Række-, kæde-, dobbelthus (lodret adskillelse mellem enhederne)</v>
      </c>
      <c r="K1926" s="1" t="str">
        <f ca="1">INDEX(Anvendelseskode!C:C,MATCH($F1926,Anvendelseskode!$A:$A,0))</f>
        <v>Række-, kæde og dobbelthuse</v>
      </c>
      <c r="L1926" s="1" t="str">
        <f ca="1">INDEX(Anvendelseskode!D:D,MATCH($F1926,Anvendelseskode!$A:$A,0))</f>
        <v>Private husholdninger</v>
      </c>
      <c r="M1926" s="1" t="str">
        <f ca="1">IFERROR(INDEX(SBi!$2:$2,MATCH(H1926,SBi!$1:$1,1)),SBi!$K$2)</f>
        <v>1973-1978</v>
      </c>
      <c r="N1926" s="1">
        <f ca="1">INDEX(SBi!$C$3:$K$28,MATCH(F1926,SBi!$B$3:$B$28,0),MATCH(M1926,SBi!$C$2:$K$2,0))</f>
        <v>112.6</v>
      </c>
      <c r="O1926" s="16">
        <f t="shared" ca="1" si="398"/>
        <v>12.273399999999999</v>
      </c>
      <c r="P1926" s="16" t="str">
        <f ca="1">IFERROR(INDEX(VpD!$2:$2,MATCH(H1926,VpD!$1:$1,1)),VpD!$I$2)</f>
        <v>1973-1978</v>
      </c>
      <c r="Q1926" s="1">
        <f ca="1">INDEX(VpD!$C$3:$I$27,MATCH(F1926,VpD!$B$3:$B$27,0),MATCH(P1926,VpD!$C$2:$I$2,0))</f>
        <v>98</v>
      </c>
      <c r="R1926" s="16">
        <f t="shared" ca="1" si="399"/>
        <v>10.682</v>
      </c>
      <c r="S1926" s="14">
        <f t="shared" ca="1" si="400"/>
        <v>713733.66</v>
      </c>
      <c r="T1926" s="14">
        <f t="shared" ca="1" si="401"/>
        <v>6169528.9199999999</v>
      </c>
      <c r="U1926" s="14" t="str">
        <f t="shared" ca="1" si="402"/>
        <v>0A3F507E-2167-32B8-E044-0003BA298018</v>
      </c>
    </row>
    <row r="1927" spans="1:21" s="14" customFormat="1" x14ac:dyDescent="0.25">
      <c r="A1927" s="14">
        <f t="shared" si="390"/>
        <v>1927</v>
      </c>
      <c r="B1927" s="14" t="str">
        <f t="shared" ca="1" si="391"/>
        <v>276C7A9D-5496-4DDF-8BE7-FBA156EB8809</v>
      </c>
      <c r="C1927" s="14" t="str">
        <f t="shared" ca="1" si="392"/>
        <v>Syvhøjvænge</v>
      </c>
      <c r="D1927" s="14" t="str">
        <f t="shared" ca="1" si="393"/>
        <v>50</v>
      </c>
      <c r="E1927" s="14" t="str">
        <f t="shared" ca="1" si="394"/>
        <v>12em</v>
      </c>
      <c r="F1927" s="1">
        <f t="shared" ca="1" si="395"/>
        <v>120</v>
      </c>
      <c r="G1927" s="1">
        <f t="shared" ca="1" si="396"/>
        <v>154</v>
      </c>
      <c r="H1927" s="1">
        <f t="shared" ca="1" si="397"/>
        <v>1969</v>
      </c>
      <c r="I1927" s="1" t="str">
        <f ca="1">INDEX(Relationstabel!$C$3:$K$10,MATCH(INDIRECT($A$1&amp;"J"&amp;A1927),Relationstabel!$A$3:$A$10,0),MATCH(IFERROR(VALUE(INDIRECT($A$1&amp;"K"&amp;A1927)),0),Relationstabel!$C$1:$K$1,0))</f>
        <v>Naturgas</v>
      </c>
      <c r="J1927" s="1" t="str">
        <f ca="1">INDEX(Anvendelseskode!B:B,MATCH($F1927,Anvendelseskode!$A:$A,0))</f>
        <v>Fritliggende enfamilieshus (parcelhus)</v>
      </c>
      <c r="K1927" s="1" t="str">
        <f ca="1">INDEX(Anvendelseskode!C:C,MATCH($F1927,Anvendelseskode!$A:$A,0))</f>
        <v>Parcelhuse</v>
      </c>
      <c r="L1927" s="1" t="str">
        <f ca="1">INDEX(Anvendelseskode!D:D,MATCH($F1927,Anvendelseskode!$A:$A,0))</f>
        <v>Private husholdninger</v>
      </c>
      <c r="M1927" s="1" t="str">
        <f ca="1">IFERROR(INDEX(SBi!$2:$2,MATCH(H1927,SBi!$1:$1,1)),SBi!$K$2)</f>
        <v>1961-1972</v>
      </c>
      <c r="N1927" s="1">
        <f ca="1">INDEX(SBi!$C$3:$K$28,MATCH(F1927,SBi!$B$3:$B$28,0),MATCH(M1927,SBi!$C$2:$K$2,0))</f>
        <v>134.30000000000001</v>
      </c>
      <c r="O1927" s="16">
        <f t="shared" ca="1" si="398"/>
        <v>20.682200000000002</v>
      </c>
      <c r="P1927" s="16" t="str">
        <f ca="1">IFERROR(INDEX(VpD!$2:$2,MATCH(H1927,VpD!$1:$1,1)),VpD!$I$2)</f>
        <v>1961-1972</v>
      </c>
      <c r="Q1927" s="1">
        <f ca="1">INDEX(VpD!$C$3:$I$27,MATCH(F1927,VpD!$B$3:$B$27,0),MATCH(P1927,VpD!$C$2:$I$2,0))</f>
        <v>143</v>
      </c>
      <c r="R1927" s="16">
        <f t="shared" ca="1" si="399"/>
        <v>22.021999999999998</v>
      </c>
      <c r="S1927" s="14">
        <f t="shared" ca="1" si="400"/>
        <v>711970.09</v>
      </c>
      <c r="T1927" s="14">
        <f t="shared" ca="1" si="401"/>
        <v>6171736.9000000004</v>
      </c>
      <c r="U1927" s="14" t="str">
        <f t="shared" ca="1" si="402"/>
        <v>0A3F507E-2267-32B8-E044-0003BA298018</v>
      </c>
    </row>
    <row r="1928" spans="1:21" s="14" customFormat="1" x14ac:dyDescent="0.25">
      <c r="A1928" s="14">
        <f t="shared" si="390"/>
        <v>1928</v>
      </c>
      <c r="B1928" s="14" t="str">
        <f t="shared" ca="1" si="391"/>
        <v>937450A1-B874-44A3-85F8-3B1EB10E752F</v>
      </c>
      <c r="C1928" s="14" t="str">
        <f t="shared" ca="1" si="392"/>
        <v>Kløverbo</v>
      </c>
      <c r="D1928" s="14" t="str">
        <f t="shared" ca="1" si="393"/>
        <v>41</v>
      </c>
      <c r="E1928" s="14" t="str">
        <f t="shared" ca="1" si="394"/>
        <v>6zm</v>
      </c>
      <c r="F1928" s="1">
        <f t="shared" ca="1" si="395"/>
        <v>130</v>
      </c>
      <c r="G1928" s="1">
        <f t="shared" ca="1" si="396"/>
        <v>112</v>
      </c>
      <c r="H1928" s="1">
        <f t="shared" ca="1" si="397"/>
        <v>1978</v>
      </c>
      <c r="I1928" s="1" t="str">
        <f ca="1">INDEX(Relationstabel!$C$3:$K$10,MATCH(INDIRECT($A$1&amp;"J"&amp;A1928),Relationstabel!$A$3:$A$10,0),MATCH(IFERROR(VALUE(INDIRECT($A$1&amp;"K"&amp;A1928)),0),Relationstabel!$C$1:$K$1,0))</f>
        <v>Fjernvarme/ Blokvarme</v>
      </c>
      <c r="J1928" s="1" t="str">
        <f ca="1">INDEX(Anvendelseskode!B:B,MATCH($F1928,Anvendelseskode!$A:$A,0))</f>
        <v>Række-, kæde-, dobbelthus (lodret adskillelse mellem enhederne)</v>
      </c>
      <c r="K1928" s="1" t="str">
        <f ca="1">INDEX(Anvendelseskode!C:C,MATCH($F1928,Anvendelseskode!$A:$A,0))</f>
        <v>Række-, kæde og dobbelthuse</v>
      </c>
      <c r="L1928" s="1" t="str">
        <f ca="1">INDEX(Anvendelseskode!D:D,MATCH($F1928,Anvendelseskode!$A:$A,0))</f>
        <v>Private husholdninger</v>
      </c>
      <c r="M1928" s="1" t="str">
        <f ca="1">IFERROR(INDEX(SBi!$2:$2,MATCH(H1928,SBi!$1:$1,1)),SBi!$K$2)</f>
        <v>1973-1978</v>
      </c>
      <c r="N1928" s="1">
        <f ca="1">INDEX(SBi!$C$3:$K$28,MATCH(F1928,SBi!$B$3:$B$28,0),MATCH(M1928,SBi!$C$2:$K$2,0))</f>
        <v>112.6</v>
      </c>
      <c r="O1928" s="16">
        <f t="shared" ca="1" si="398"/>
        <v>12.611199999999998</v>
      </c>
      <c r="P1928" s="16" t="str">
        <f ca="1">IFERROR(INDEX(VpD!$2:$2,MATCH(H1928,VpD!$1:$1,1)),VpD!$I$2)</f>
        <v>1973-1978</v>
      </c>
      <c r="Q1928" s="1">
        <f ca="1">INDEX(VpD!$C$3:$I$27,MATCH(F1928,VpD!$B$3:$B$27,0),MATCH(P1928,VpD!$C$2:$I$2,0))</f>
        <v>98</v>
      </c>
      <c r="R1928" s="16">
        <f t="shared" ca="1" si="399"/>
        <v>10.976000000000001</v>
      </c>
      <c r="S1928" s="14">
        <f t="shared" ca="1" si="400"/>
        <v>713541.27</v>
      </c>
      <c r="T1928" s="14">
        <f t="shared" ca="1" si="401"/>
        <v>6169713.5899999999</v>
      </c>
      <c r="U1928" s="14" t="str">
        <f t="shared" ca="1" si="402"/>
        <v>0A3F507E-1B79-32B8-E044-0003BA298018</v>
      </c>
    </row>
    <row r="1929" spans="1:21" s="14" customFormat="1" x14ac:dyDescent="0.25">
      <c r="A1929" s="14">
        <f t="shared" si="390"/>
        <v>1929</v>
      </c>
      <c r="B1929" s="14" t="str">
        <f t="shared" ca="1" si="391"/>
        <v>4B175C49-FC71-4559-A3CD-BA5B7F14487F</v>
      </c>
      <c r="C1929" s="14" t="str">
        <f t="shared" ca="1" si="392"/>
        <v>Nellikevænget</v>
      </c>
      <c r="D1929" s="14" t="str">
        <f t="shared" ca="1" si="393"/>
        <v>12</v>
      </c>
      <c r="E1929" s="14" t="str">
        <f t="shared" ca="1" si="394"/>
        <v>23ay</v>
      </c>
      <c r="F1929" s="1">
        <f t="shared" ca="1" si="395"/>
        <v>130</v>
      </c>
      <c r="G1929" s="1">
        <f t="shared" ca="1" si="396"/>
        <v>152</v>
      </c>
      <c r="H1929" s="1">
        <f t="shared" ca="1" si="397"/>
        <v>1999</v>
      </c>
      <c r="I1929" s="1" t="str">
        <f ca="1">INDEX(Relationstabel!$C$3:$K$10,MATCH(INDIRECT($A$1&amp;"J"&amp;A1929),Relationstabel!$A$3:$A$10,0),MATCH(IFERROR(VALUE(INDIRECT($A$1&amp;"K"&amp;A1929)),0),Relationstabel!$C$1:$K$1,0))</f>
        <v>Fjernvarme/ Blokvarme</v>
      </c>
      <c r="J1929" s="1" t="str">
        <f ca="1">INDEX(Anvendelseskode!B:B,MATCH($F1929,Anvendelseskode!$A:$A,0))</f>
        <v>Række-, kæde-, dobbelthus (lodret adskillelse mellem enhederne)</v>
      </c>
      <c r="K1929" s="1" t="str">
        <f ca="1">INDEX(Anvendelseskode!C:C,MATCH($F1929,Anvendelseskode!$A:$A,0))</f>
        <v>Række-, kæde og dobbelthuse</v>
      </c>
      <c r="L1929" s="1" t="str">
        <f ca="1">INDEX(Anvendelseskode!D:D,MATCH($F1929,Anvendelseskode!$A:$A,0))</f>
        <v>Private husholdninger</v>
      </c>
      <c r="M1929" s="1" t="str">
        <f ca="1">IFERROR(INDEX(SBi!$2:$2,MATCH(H1929,SBi!$1:$1,1)),SBi!$K$2)</f>
        <v>1999-2006</v>
      </c>
      <c r="N1929" s="1">
        <f ca="1">INDEX(SBi!$C$3:$K$28,MATCH(F1929,SBi!$B$3:$B$28,0),MATCH(M1929,SBi!$C$2:$K$2,0))</f>
        <v>81.5</v>
      </c>
      <c r="O1929" s="16">
        <f t="shared" ca="1" si="398"/>
        <v>12.388</v>
      </c>
      <c r="P1929" s="16" t="str">
        <f ca="1">IFERROR(INDEX(VpD!$2:$2,MATCH(H1929,VpD!$1:$1,1)),VpD!$I$2)</f>
        <v>&gt;1998</v>
      </c>
      <c r="Q1929" s="1">
        <f ca="1">INDEX(VpD!$C$3:$I$27,MATCH(F1929,VpD!$B$3:$B$27,0),MATCH(P1929,VpD!$C$2:$I$2,0))</f>
        <v>65</v>
      </c>
      <c r="R1929" s="16">
        <f t="shared" ca="1" si="399"/>
        <v>9.8800000000000008</v>
      </c>
      <c r="S1929" s="14">
        <f t="shared" ca="1" si="400"/>
        <v>711659.1</v>
      </c>
      <c r="T1929" s="14">
        <f t="shared" ca="1" si="401"/>
        <v>6172649.5700000003</v>
      </c>
      <c r="U1929" s="14" t="str">
        <f t="shared" ca="1" si="402"/>
        <v>0A3F507E-1D79-32B8-E044-0003BA298018</v>
      </c>
    </row>
    <row r="1930" spans="1:21" s="14" customFormat="1" x14ac:dyDescent="0.25">
      <c r="A1930" s="14">
        <f t="shared" si="390"/>
        <v>1930</v>
      </c>
      <c r="B1930" s="14" t="str">
        <f t="shared" ca="1" si="391"/>
        <v>BE4A5C20-F6FF-4D11-88FB-0746D28E6BE6</v>
      </c>
      <c r="C1930" s="14" t="str">
        <f t="shared" ca="1" si="392"/>
        <v>Nørrebred</v>
      </c>
      <c r="D1930" s="14" t="str">
        <f t="shared" ca="1" si="393"/>
        <v>79</v>
      </c>
      <c r="E1930" s="14" t="str">
        <f t="shared" ca="1" si="394"/>
        <v>13fv</v>
      </c>
      <c r="F1930" s="1">
        <f t="shared" ca="1" si="395"/>
        <v>120</v>
      </c>
      <c r="G1930" s="1">
        <f t="shared" ca="1" si="396"/>
        <v>165</v>
      </c>
      <c r="H1930" s="1">
        <f t="shared" ca="1" si="397"/>
        <v>1974</v>
      </c>
      <c r="I1930" s="1" t="str">
        <f ca="1">INDEX(Relationstabel!$C$3:$K$10,MATCH(INDIRECT($A$1&amp;"J"&amp;A1930),Relationstabel!$A$3:$A$10,0),MATCH(IFERROR(VALUE(INDIRECT($A$1&amp;"K"&amp;A1930)),0),Relationstabel!$C$1:$K$1,0))</f>
        <v>Olie</v>
      </c>
      <c r="J1930" s="1" t="str">
        <f ca="1">INDEX(Anvendelseskode!B:B,MATCH($F1930,Anvendelseskode!$A:$A,0))</f>
        <v>Fritliggende enfamilieshus (parcelhus)</v>
      </c>
      <c r="K1930" s="1" t="str">
        <f ca="1">INDEX(Anvendelseskode!C:C,MATCH($F1930,Anvendelseskode!$A:$A,0))</f>
        <v>Parcelhuse</v>
      </c>
      <c r="L1930" s="1" t="str">
        <f ca="1">INDEX(Anvendelseskode!D:D,MATCH($F1930,Anvendelseskode!$A:$A,0))</f>
        <v>Private husholdninger</v>
      </c>
      <c r="M1930" s="1" t="str">
        <f ca="1">IFERROR(INDEX(SBi!$2:$2,MATCH(H1930,SBi!$1:$1,1)),SBi!$K$2)</f>
        <v>1973-1978</v>
      </c>
      <c r="N1930" s="1">
        <f ca="1">INDEX(SBi!$C$3:$K$28,MATCH(F1930,SBi!$B$3:$B$28,0),MATCH(M1930,SBi!$C$2:$K$2,0))</f>
        <v>119.8</v>
      </c>
      <c r="O1930" s="16">
        <f t="shared" ca="1" si="398"/>
        <v>19.766999999999999</v>
      </c>
      <c r="P1930" s="16" t="str">
        <f ca="1">IFERROR(INDEX(VpD!$2:$2,MATCH(H1930,VpD!$1:$1,1)),VpD!$I$2)</f>
        <v>1973-1978</v>
      </c>
      <c r="Q1930" s="1">
        <f ca="1">INDEX(VpD!$C$3:$I$27,MATCH(F1930,VpD!$B$3:$B$27,0),MATCH(P1930,VpD!$C$2:$I$2,0))</f>
        <v>117</v>
      </c>
      <c r="R1930" s="16">
        <f t="shared" ca="1" si="399"/>
        <v>19.305</v>
      </c>
      <c r="S1930" s="14">
        <f t="shared" ca="1" si="400"/>
        <v>711520.06</v>
      </c>
      <c r="T1930" s="14">
        <f t="shared" ca="1" si="401"/>
        <v>6171933.3200000003</v>
      </c>
      <c r="U1930" s="14" t="str">
        <f t="shared" ca="1" si="402"/>
        <v>0A3F507E-1E79-32B8-E044-0003BA298018</v>
      </c>
    </row>
    <row r="1931" spans="1:21" s="14" customFormat="1" x14ac:dyDescent="0.25">
      <c r="A1931" s="14">
        <f t="shared" si="390"/>
        <v>1931</v>
      </c>
      <c r="B1931" s="14" t="str">
        <f t="shared" ca="1" si="391"/>
        <v>DD1D76AB-20EE-4783-B72B-3364B56E7AE7</v>
      </c>
      <c r="C1931" s="14" t="str">
        <f t="shared" ca="1" si="392"/>
        <v>Tranekærvej</v>
      </c>
      <c r="D1931" s="14" t="str">
        <f t="shared" ca="1" si="393"/>
        <v>12</v>
      </c>
      <c r="E1931" s="14" t="str">
        <f t="shared" ca="1" si="394"/>
        <v>4by</v>
      </c>
      <c r="F1931" s="1">
        <f t="shared" ca="1" si="395"/>
        <v>120</v>
      </c>
      <c r="G1931" s="1">
        <f t="shared" ca="1" si="396"/>
        <v>121</v>
      </c>
      <c r="H1931" s="1">
        <f t="shared" ca="1" si="397"/>
        <v>1980</v>
      </c>
      <c r="I1931" s="1" t="str">
        <f ca="1">INDEX(Relationstabel!$C$3:$K$10,MATCH(INDIRECT($A$1&amp;"J"&amp;A1931),Relationstabel!$A$3:$A$10,0),MATCH(IFERROR(VALUE(INDIRECT($A$1&amp;"K"&amp;A1931)),0),Relationstabel!$C$1:$K$1,0))</f>
        <v>Elvarme</v>
      </c>
      <c r="J1931" s="1" t="str">
        <f ca="1">INDEX(Anvendelseskode!B:B,MATCH($F1931,Anvendelseskode!$A:$A,0))</f>
        <v>Fritliggende enfamilieshus (parcelhus)</v>
      </c>
      <c r="K1931" s="1" t="str">
        <f ca="1">INDEX(Anvendelseskode!C:C,MATCH($F1931,Anvendelseskode!$A:$A,0))</f>
        <v>Parcelhuse</v>
      </c>
      <c r="L1931" s="1" t="str">
        <f ca="1">INDEX(Anvendelseskode!D:D,MATCH($F1931,Anvendelseskode!$A:$A,0))</f>
        <v>Private husholdninger</v>
      </c>
      <c r="M1931" s="1" t="str">
        <f ca="1">IFERROR(INDEX(SBi!$2:$2,MATCH(H1931,SBi!$1:$1,1)),SBi!$K$2)</f>
        <v>1979-1998</v>
      </c>
      <c r="N1931" s="1">
        <f ca="1">INDEX(SBi!$C$3:$K$28,MATCH(F1931,SBi!$B$3:$B$28,0),MATCH(M1931,SBi!$C$2:$K$2,0))</f>
        <v>105.4</v>
      </c>
      <c r="O1931" s="16">
        <f t="shared" ca="1" si="398"/>
        <v>12.753400000000001</v>
      </c>
      <c r="P1931" s="16" t="str">
        <f ca="1">IFERROR(INDEX(VpD!$2:$2,MATCH(H1931,VpD!$1:$1,1)),VpD!$I$2)</f>
        <v>1979-1998</v>
      </c>
      <c r="Q1931" s="1">
        <f ca="1">INDEX(VpD!$C$3:$I$27,MATCH(F1931,VpD!$B$3:$B$27,0),MATCH(P1931,VpD!$C$2:$I$2,0))</f>
        <v>90</v>
      </c>
      <c r="R1931" s="16">
        <f t="shared" ca="1" si="399"/>
        <v>10.89</v>
      </c>
      <c r="S1931" s="14">
        <f t="shared" ca="1" si="400"/>
        <v>713223.63</v>
      </c>
      <c r="T1931" s="14">
        <f t="shared" ca="1" si="401"/>
        <v>6168594.4199999999</v>
      </c>
      <c r="U1931" s="14" t="str">
        <f t="shared" ca="1" si="402"/>
        <v>0A3F507E-2379-32B8-E044-0003BA298018</v>
      </c>
    </row>
    <row r="1932" spans="1:21" s="14" customFormat="1" x14ac:dyDescent="0.25">
      <c r="A1932" s="14">
        <f t="shared" si="390"/>
        <v>1932</v>
      </c>
      <c r="B1932" s="14" t="str">
        <f t="shared" ca="1" si="391"/>
        <v>D00E4999-360E-4EA5-8A37-CB9A66598D3C</v>
      </c>
      <c r="C1932" s="14" t="str">
        <f t="shared" ca="1" si="392"/>
        <v>Skærsøvej</v>
      </c>
      <c r="D1932" s="14" t="str">
        <f t="shared" ca="1" si="393"/>
        <v>21</v>
      </c>
      <c r="E1932" s="14" t="str">
        <f t="shared" ca="1" si="394"/>
        <v>18na</v>
      </c>
      <c r="F1932" s="1">
        <f t="shared" ca="1" si="395"/>
        <v>130</v>
      </c>
      <c r="G1932" s="1">
        <f t="shared" ca="1" si="396"/>
        <v>86</v>
      </c>
      <c r="H1932" s="1">
        <f t="shared" ca="1" si="397"/>
        <v>1962</v>
      </c>
      <c r="I1932" s="1" t="str">
        <f ca="1">INDEX(Relationstabel!$C$3:$K$10,MATCH(INDIRECT($A$1&amp;"J"&amp;A1932),Relationstabel!$A$3:$A$10,0),MATCH(IFERROR(VALUE(INDIRECT($A$1&amp;"K"&amp;A1932)),0),Relationstabel!$C$1:$K$1,0))</f>
        <v>Olie</v>
      </c>
      <c r="J1932" s="1" t="str">
        <f ca="1">INDEX(Anvendelseskode!B:B,MATCH($F1932,Anvendelseskode!$A:$A,0))</f>
        <v>Række-, kæde-, dobbelthus (lodret adskillelse mellem enhederne)</v>
      </c>
      <c r="K1932" s="1" t="str">
        <f ca="1">INDEX(Anvendelseskode!C:C,MATCH($F1932,Anvendelseskode!$A:$A,0))</f>
        <v>Række-, kæde og dobbelthuse</v>
      </c>
      <c r="L1932" s="1" t="str">
        <f ca="1">INDEX(Anvendelseskode!D:D,MATCH($F1932,Anvendelseskode!$A:$A,0))</f>
        <v>Private husholdninger</v>
      </c>
      <c r="M1932" s="1" t="str">
        <f ca="1">IFERROR(INDEX(SBi!$2:$2,MATCH(H1932,SBi!$1:$1,1)),SBi!$K$2)</f>
        <v>1961-1972</v>
      </c>
      <c r="N1932" s="1">
        <f ca="1">INDEX(SBi!$C$3:$K$28,MATCH(F1932,SBi!$B$3:$B$28,0),MATCH(M1932,SBi!$C$2:$K$2,0))</f>
        <v>119.9</v>
      </c>
      <c r="O1932" s="16">
        <f t="shared" ca="1" si="398"/>
        <v>10.311399999999999</v>
      </c>
      <c r="P1932" s="16" t="str">
        <f ca="1">IFERROR(INDEX(VpD!$2:$2,MATCH(H1932,VpD!$1:$1,1)),VpD!$I$2)</f>
        <v>1961-1972</v>
      </c>
      <c r="Q1932" s="1">
        <f ca="1">INDEX(VpD!$C$3:$I$27,MATCH(F1932,VpD!$B$3:$B$27,0),MATCH(P1932,VpD!$C$2:$I$2,0))</f>
        <v>120</v>
      </c>
      <c r="R1932" s="16">
        <f t="shared" ca="1" si="399"/>
        <v>10.32</v>
      </c>
      <c r="S1932" s="14">
        <f t="shared" ca="1" si="400"/>
        <v>713499.32</v>
      </c>
      <c r="T1932" s="14">
        <f t="shared" ca="1" si="401"/>
        <v>6168911.9699999997</v>
      </c>
      <c r="U1932" s="14" t="str">
        <f t="shared" ca="1" si="402"/>
        <v>0A3F507E-2151-32B8-E044-0003BA298018</v>
      </c>
    </row>
    <row r="1933" spans="1:21" s="14" customFormat="1" x14ac:dyDescent="0.25">
      <c r="A1933" s="14">
        <f t="shared" si="390"/>
        <v>1933</v>
      </c>
      <c r="B1933" s="14" t="str">
        <f t="shared" ca="1" si="391"/>
        <v>8D96E73E-C6DF-4723-B107-4B79DA04184C</v>
      </c>
      <c r="C1933" s="14" t="str">
        <f t="shared" ca="1" si="392"/>
        <v>Kløverbo</v>
      </c>
      <c r="D1933" s="14" t="str">
        <f t="shared" ca="1" si="393"/>
        <v>7</v>
      </c>
      <c r="E1933" s="14" t="str">
        <f t="shared" ca="1" si="394"/>
        <v>6ye</v>
      </c>
      <c r="F1933" s="1">
        <f t="shared" ca="1" si="395"/>
        <v>130</v>
      </c>
      <c r="G1933" s="1">
        <f t="shared" ca="1" si="396"/>
        <v>112</v>
      </c>
      <c r="H1933" s="1">
        <f t="shared" ca="1" si="397"/>
        <v>1978</v>
      </c>
      <c r="I1933" s="1" t="str">
        <f ca="1">INDEX(Relationstabel!$C$3:$K$10,MATCH(INDIRECT($A$1&amp;"J"&amp;A1933),Relationstabel!$A$3:$A$10,0),MATCH(IFERROR(VALUE(INDIRECT($A$1&amp;"K"&amp;A1933)),0),Relationstabel!$C$1:$K$1,0))</f>
        <v>Fjernvarme/ Blokvarme</v>
      </c>
      <c r="J1933" s="1" t="str">
        <f ca="1">INDEX(Anvendelseskode!B:B,MATCH($F1933,Anvendelseskode!$A:$A,0))</f>
        <v>Række-, kæde-, dobbelthus (lodret adskillelse mellem enhederne)</v>
      </c>
      <c r="K1933" s="1" t="str">
        <f ca="1">INDEX(Anvendelseskode!C:C,MATCH($F1933,Anvendelseskode!$A:$A,0))</f>
        <v>Række-, kæde og dobbelthuse</v>
      </c>
      <c r="L1933" s="1" t="str">
        <f ca="1">INDEX(Anvendelseskode!D:D,MATCH($F1933,Anvendelseskode!$A:$A,0))</f>
        <v>Private husholdninger</v>
      </c>
      <c r="M1933" s="1" t="str">
        <f ca="1">IFERROR(INDEX(SBi!$2:$2,MATCH(H1933,SBi!$1:$1,1)),SBi!$K$2)</f>
        <v>1973-1978</v>
      </c>
      <c r="N1933" s="1">
        <f ca="1">INDEX(SBi!$C$3:$K$28,MATCH(F1933,SBi!$B$3:$B$28,0),MATCH(M1933,SBi!$C$2:$K$2,0))</f>
        <v>112.6</v>
      </c>
      <c r="O1933" s="16">
        <f t="shared" ca="1" si="398"/>
        <v>12.611199999999998</v>
      </c>
      <c r="P1933" s="16" t="str">
        <f ca="1">IFERROR(INDEX(VpD!$2:$2,MATCH(H1933,VpD!$1:$1,1)),VpD!$I$2)</f>
        <v>1973-1978</v>
      </c>
      <c r="Q1933" s="1">
        <f ca="1">INDEX(VpD!$C$3:$I$27,MATCH(F1933,VpD!$B$3:$B$27,0),MATCH(P1933,VpD!$C$2:$I$2,0))</f>
        <v>98</v>
      </c>
      <c r="R1933" s="16">
        <f t="shared" ca="1" si="399"/>
        <v>10.976000000000001</v>
      </c>
      <c r="S1933" s="14">
        <f t="shared" ca="1" si="400"/>
        <v>713465.97</v>
      </c>
      <c r="T1933" s="14">
        <f t="shared" ca="1" si="401"/>
        <v>6169759.9100000001</v>
      </c>
      <c r="U1933" s="14" t="str">
        <f t="shared" ca="1" si="402"/>
        <v>0A3F507E-1B57-32B8-E044-0003BA298018</v>
      </c>
    </row>
    <row r="1934" spans="1:21" s="14" customFormat="1" x14ac:dyDescent="0.25">
      <c r="A1934" s="14">
        <f t="shared" si="390"/>
        <v>1934</v>
      </c>
      <c r="B1934" s="14" t="str">
        <f t="shared" ca="1" si="391"/>
        <v>CED5FCE2-26CD-4F84-87E9-A30583F87225</v>
      </c>
      <c r="C1934" s="14" t="str">
        <f t="shared" ca="1" si="392"/>
        <v>Møllestensvej</v>
      </c>
      <c r="D1934" s="14" t="str">
        <f t="shared" ca="1" si="393"/>
        <v>8</v>
      </c>
      <c r="E1934" s="14" t="str">
        <f t="shared" ca="1" si="394"/>
        <v>7eq</v>
      </c>
      <c r="F1934" s="1">
        <f t="shared" ca="1" si="395"/>
        <v>120</v>
      </c>
      <c r="G1934" s="1">
        <f t="shared" ca="1" si="396"/>
        <v>188</v>
      </c>
      <c r="H1934" s="1">
        <f t="shared" ca="1" si="397"/>
        <v>1986</v>
      </c>
      <c r="I1934" s="1" t="str">
        <f ca="1">INDEX(Relationstabel!$C$3:$K$10,MATCH(INDIRECT($A$1&amp;"J"&amp;A1934),Relationstabel!$A$3:$A$10,0),MATCH(IFERROR(VALUE(INDIRECT($A$1&amp;"K"&amp;A1934)),0),Relationstabel!$C$1:$K$1,0))</f>
        <v>Naturgas</v>
      </c>
      <c r="J1934" s="1" t="str">
        <f ca="1">INDEX(Anvendelseskode!B:B,MATCH($F1934,Anvendelseskode!$A:$A,0))</f>
        <v>Fritliggende enfamilieshus (parcelhus)</v>
      </c>
      <c r="K1934" s="1" t="str">
        <f ca="1">INDEX(Anvendelseskode!C:C,MATCH($F1934,Anvendelseskode!$A:$A,0))</f>
        <v>Parcelhuse</v>
      </c>
      <c r="L1934" s="1" t="str">
        <f ca="1">INDEX(Anvendelseskode!D:D,MATCH($F1934,Anvendelseskode!$A:$A,0))</f>
        <v>Private husholdninger</v>
      </c>
      <c r="M1934" s="1" t="str">
        <f ca="1">IFERROR(INDEX(SBi!$2:$2,MATCH(H1934,SBi!$1:$1,1)),SBi!$K$2)</f>
        <v>1979-1998</v>
      </c>
      <c r="N1934" s="1">
        <f ca="1">INDEX(SBi!$C$3:$K$28,MATCH(F1934,SBi!$B$3:$B$28,0),MATCH(M1934,SBi!$C$2:$K$2,0))</f>
        <v>105.4</v>
      </c>
      <c r="O1934" s="16">
        <f t="shared" ca="1" si="398"/>
        <v>19.815200000000001</v>
      </c>
      <c r="P1934" s="16" t="str">
        <f ca="1">IFERROR(INDEX(VpD!$2:$2,MATCH(H1934,VpD!$1:$1,1)),VpD!$I$2)</f>
        <v>1979-1998</v>
      </c>
      <c r="Q1934" s="1">
        <f ca="1">INDEX(VpD!$C$3:$I$27,MATCH(F1934,VpD!$B$3:$B$27,0),MATCH(P1934,VpD!$C$2:$I$2,0))</f>
        <v>90</v>
      </c>
      <c r="R1934" s="16">
        <f t="shared" ca="1" si="399"/>
        <v>16.920000000000002</v>
      </c>
      <c r="S1934" s="14">
        <f t="shared" ca="1" si="400"/>
        <v>711904.33</v>
      </c>
      <c r="T1934" s="14">
        <f t="shared" ca="1" si="401"/>
        <v>6170386.2999999998</v>
      </c>
      <c r="U1934" s="14" t="str">
        <f t="shared" ca="1" si="402"/>
        <v>0A3F507E-1D57-32B8-E044-0003BA298018</v>
      </c>
    </row>
    <row r="1935" spans="1:21" s="14" customFormat="1" x14ac:dyDescent="0.25">
      <c r="A1935" s="14">
        <f t="shared" si="390"/>
        <v>1935</v>
      </c>
      <c r="B1935" s="14" t="str">
        <f t="shared" ca="1" si="391"/>
        <v>67AADD95-87B7-4619-93EC-664EF3AF6DFB</v>
      </c>
      <c r="C1935" s="14" t="str">
        <f t="shared" ca="1" si="392"/>
        <v>Nørrebred</v>
      </c>
      <c r="D1935" s="14" t="str">
        <f t="shared" ca="1" si="393"/>
        <v>45</v>
      </c>
      <c r="E1935" s="14" t="str">
        <f t="shared" ca="1" si="394"/>
        <v>13fd</v>
      </c>
      <c r="F1935" s="1">
        <f t="shared" ca="1" si="395"/>
        <v>120</v>
      </c>
      <c r="G1935" s="1">
        <f t="shared" ca="1" si="396"/>
        <v>157</v>
      </c>
      <c r="H1935" s="1">
        <f t="shared" ca="1" si="397"/>
        <v>1975</v>
      </c>
      <c r="I1935" s="1" t="str">
        <f ca="1">INDEX(Relationstabel!$C$3:$K$10,MATCH(INDIRECT($A$1&amp;"J"&amp;A1935),Relationstabel!$A$3:$A$10,0),MATCH(IFERROR(VALUE(INDIRECT($A$1&amp;"K"&amp;A1935)),0),Relationstabel!$C$1:$K$1,0))</f>
        <v>Naturgas</v>
      </c>
      <c r="J1935" s="1" t="str">
        <f ca="1">INDEX(Anvendelseskode!B:B,MATCH($F1935,Anvendelseskode!$A:$A,0))</f>
        <v>Fritliggende enfamilieshus (parcelhus)</v>
      </c>
      <c r="K1935" s="1" t="str">
        <f ca="1">INDEX(Anvendelseskode!C:C,MATCH($F1935,Anvendelseskode!$A:$A,0))</f>
        <v>Parcelhuse</v>
      </c>
      <c r="L1935" s="1" t="str">
        <f ca="1">INDEX(Anvendelseskode!D:D,MATCH($F1935,Anvendelseskode!$A:$A,0))</f>
        <v>Private husholdninger</v>
      </c>
      <c r="M1935" s="1" t="str">
        <f ca="1">IFERROR(INDEX(SBi!$2:$2,MATCH(H1935,SBi!$1:$1,1)),SBi!$K$2)</f>
        <v>1973-1978</v>
      </c>
      <c r="N1935" s="1">
        <f ca="1">INDEX(SBi!$C$3:$K$28,MATCH(F1935,SBi!$B$3:$B$28,0),MATCH(M1935,SBi!$C$2:$K$2,0))</f>
        <v>119.8</v>
      </c>
      <c r="O1935" s="16">
        <f t="shared" ca="1" si="398"/>
        <v>18.808599999999998</v>
      </c>
      <c r="P1935" s="16" t="str">
        <f ca="1">IFERROR(INDEX(VpD!$2:$2,MATCH(H1935,VpD!$1:$1,1)),VpD!$I$2)</f>
        <v>1973-1978</v>
      </c>
      <c r="Q1935" s="1">
        <f ca="1">INDEX(VpD!$C$3:$I$27,MATCH(F1935,VpD!$B$3:$B$27,0),MATCH(P1935,VpD!$C$2:$I$2,0))</f>
        <v>117</v>
      </c>
      <c r="R1935" s="16">
        <f t="shared" ca="1" si="399"/>
        <v>18.369</v>
      </c>
      <c r="S1935" s="14">
        <f t="shared" ca="1" si="400"/>
        <v>711546.85</v>
      </c>
      <c r="T1935" s="14">
        <f t="shared" ca="1" si="401"/>
        <v>6171795.7199999997</v>
      </c>
      <c r="U1935" s="14" t="str">
        <f t="shared" ca="1" si="402"/>
        <v>0A3F507E-1E57-32B8-E044-0003BA298018</v>
      </c>
    </row>
    <row r="1936" spans="1:21" s="14" customFormat="1" x14ac:dyDescent="0.25">
      <c r="A1936" s="14">
        <f t="shared" si="390"/>
        <v>1936</v>
      </c>
      <c r="B1936" s="14" t="str">
        <f t="shared" ca="1" si="391"/>
        <v>69AFA5FF-1BD3-4542-8342-F93F1E5D73D7</v>
      </c>
      <c r="C1936" s="14" t="str">
        <f t="shared" ca="1" si="392"/>
        <v>Vejlegårdsparken</v>
      </c>
      <c r="D1936" s="14" t="str">
        <f t="shared" ca="1" si="393"/>
        <v>84</v>
      </c>
      <c r="E1936" s="14" t="str">
        <f t="shared" ca="1" si="394"/>
        <v>3y</v>
      </c>
      <c r="F1936" s="1">
        <f t="shared" ca="1" si="395"/>
        <v>140</v>
      </c>
      <c r="G1936" s="1">
        <f t="shared" ca="1" si="396"/>
        <v>4380</v>
      </c>
      <c r="H1936" s="1">
        <f t="shared" ca="1" si="397"/>
        <v>1969</v>
      </c>
      <c r="I1936" s="1" t="str">
        <f ca="1">INDEX(Relationstabel!$C$3:$K$10,MATCH(INDIRECT($A$1&amp;"J"&amp;A1936),Relationstabel!$A$3:$A$10,0),MATCH(IFERROR(VALUE(INDIRECT($A$1&amp;"K"&amp;A1936)),0),Relationstabel!$C$1:$K$1,0))</f>
        <v>Fjernvarme/ Blokvarme</v>
      </c>
      <c r="J1936" s="1" t="str">
        <f ca="1">INDEX(Anvendelseskode!B:B,MATCH($F1936,Anvendelseskode!$A:$A,0))</f>
        <v>Etageboligbebyggelse</v>
      </c>
      <c r="K1936" s="1" t="str">
        <f ca="1">INDEX(Anvendelseskode!C:C,MATCH($F1936,Anvendelseskode!$A:$A,0))</f>
        <v>Etageboligbebyggelse</v>
      </c>
      <c r="L1936" s="1" t="str">
        <f ca="1">INDEX(Anvendelseskode!D:D,MATCH($F1936,Anvendelseskode!$A:$A,0))</f>
        <v>Private husholdninger</v>
      </c>
      <c r="M1936" s="1" t="str">
        <f ca="1">IFERROR(INDEX(SBi!$2:$2,MATCH(H1936,SBi!$1:$1,1)),SBi!$K$2)</f>
        <v>1961-1972</v>
      </c>
      <c r="N1936" s="1">
        <f ca="1">INDEX(SBi!$C$3:$K$28,MATCH(F1936,SBi!$B$3:$B$28,0),MATCH(M1936,SBi!$C$2:$K$2,0))</f>
        <v>132.30000000000001</v>
      </c>
      <c r="O1936" s="16">
        <f t="shared" ca="1" si="398"/>
        <v>579.47400000000005</v>
      </c>
      <c r="P1936" s="16" t="str">
        <f ca="1">IFERROR(INDEX(VpD!$2:$2,MATCH(H1936,VpD!$1:$1,1)),VpD!$I$2)</f>
        <v>1961-1972</v>
      </c>
      <c r="Q1936" s="1">
        <f ca="1">INDEX(VpD!$C$3:$I$27,MATCH(F1936,VpD!$B$3:$B$27,0),MATCH(P1936,VpD!$C$2:$I$2,0))</f>
        <v>126</v>
      </c>
      <c r="R1936" s="16">
        <f t="shared" ca="1" si="399"/>
        <v>551.88</v>
      </c>
      <c r="S1936" s="14">
        <f t="shared" ca="1" si="400"/>
        <v>712721.83</v>
      </c>
      <c r="T1936" s="14">
        <f t="shared" ca="1" si="401"/>
        <v>6169654.6699999999</v>
      </c>
      <c r="U1936" s="14" t="str">
        <f t="shared" ca="1" si="402"/>
        <v>0A3F507E-2465-32B8-E044-0003BA298018</v>
      </c>
    </row>
    <row r="1937" spans="1:21" s="14" customFormat="1" x14ac:dyDescent="0.25">
      <c r="A1937" s="14">
        <f t="shared" si="390"/>
        <v>1937</v>
      </c>
      <c r="B1937" s="14" t="str">
        <f t="shared" ca="1" si="391"/>
        <v>A78E96CE-A499-43CB-9FF4-747732209F13</v>
      </c>
      <c r="C1937" s="14" t="str">
        <f t="shared" ca="1" si="392"/>
        <v>Sneglebo</v>
      </c>
      <c r="D1937" s="14" t="str">
        <f t="shared" ca="1" si="393"/>
        <v>17</v>
      </c>
      <c r="E1937" s="14" t="str">
        <f t="shared" ca="1" si="394"/>
        <v>6sl</v>
      </c>
      <c r="F1937" s="1">
        <f t="shared" ca="1" si="395"/>
        <v>130</v>
      </c>
      <c r="G1937" s="1">
        <f t="shared" ca="1" si="396"/>
        <v>109</v>
      </c>
      <c r="H1937" s="1">
        <f t="shared" ca="1" si="397"/>
        <v>1978</v>
      </c>
      <c r="I1937" s="1" t="str">
        <f ca="1">INDEX(Relationstabel!$C$3:$K$10,MATCH(INDIRECT($A$1&amp;"J"&amp;A1937),Relationstabel!$A$3:$A$10,0),MATCH(IFERROR(VALUE(INDIRECT($A$1&amp;"K"&amp;A1937)),0),Relationstabel!$C$1:$K$1,0))</f>
        <v>Fjernvarme/ Blokvarme</v>
      </c>
      <c r="J1937" s="1" t="str">
        <f ca="1">INDEX(Anvendelseskode!B:B,MATCH($F1937,Anvendelseskode!$A:$A,0))</f>
        <v>Række-, kæde-, dobbelthus (lodret adskillelse mellem enhederne)</v>
      </c>
      <c r="K1937" s="1" t="str">
        <f ca="1">INDEX(Anvendelseskode!C:C,MATCH($F1937,Anvendelseskode!$A:$A,0))</f>
        <v>Række-, kæde og dobbelthuse</v>
      </c>
      <c r="L1937" s="1" t="str">
        <f ca="1">INDEX(Anvendelseskode!D:D,MATCH($F1937,Anvendelseskode!$A:$A,0))</f>
        <v>Private husholdninger</v>
      </c>
      <c r="M1937" s="1" t="str">
        <f ca="1">IFERROR(INDEX(SBi!$2:$2,MATCH(H1937,SBi!$1:$1,1)),SBi!$K$2)</f>
        <v>1973-1978</v>
      </c>
      <c r="N1937" s="1">
        <f ca="1">INDEX(SBi!$C$3:$K$28,MATCH(F1937,SBi!$B$3:$B$28,0),MATCH(M1937,SBi!$C$2:$K$2,0))</f>
        <v>112.6</v>
      </c>
      <c r="O1937" s="16">
        <f t="shared" ca="1" si="398"/>
        <v>12.273399999999999</v>
      </c>
      <c r="P1937" s="16" t="str">
        <f ca="1">IFERROR(INDEX(VpD!$2:$2,MATCH(H1937,VpD!$1:$1,1)),VpD!$I$2)</f>
        <v>1973-1978</v>
      </c>
      <c r="Q1937" s="1">
        <f ca="1">INDEX(VpD!$C$3:$I$27,MATCH(F1937,VpD!$B$3:$B$27,0),MATCH(P1937,VpD!$C$2:$I$2,0))</f>
        <v>98</v>
      </c>
      <c r="R1937" s="16">
        <f t="shared" ca="1" si="399"/>
        <v>10.682</v>
      </c>
      <c r="S1937" s="14">
        <f t="shared" ca="1" si="400"/>
        <v>713730.73</v>
      </c>
      <c r="T1937" s="14">
        <f t="shared" ca="1" si="401"/>
        <v>6169533.6500000004</v>
      </c>
      <c r="U1937" s="14" t="str">
        <f t="shared" ca="1" si="402"/>
        <v>0A3F507E-2168-32B8-E044-0003BA298018</v>
      </c>
    </row>
    <row r="1938" spans="1:21" s="14" customFormat="1" x14ac:dyDescent="0.25">
      <c r="A1938" s="14">
        <f t="shared" si="390"/>
        <v>1938</v>
      </c>
      <c r="B1938" s="14" t="str">
        <f t="shared" ca="1" si="391"/>
        <v>DCE0F180-7EAD-4C4A-A943-201AC4766270</v>
      </c>
      <c r="C1938" s="14" t="str">
        <f t="shared" ca="1" si="392"/>
        <v>Syvhøjvænge</v>
      </c>
      <c r="D1938" s="14" t="str">
        <f t="shared" ca="1" si="393"/>
        <v>51</v>
      </c>
      <c r="E1938" s="14" t="str">
        <f t="shared" ca="1" si="394"/>
        <v>12cb</v>
      </c>
      <c r="F1938" s="1">
        <f t="shared" ca="1" si="395"/>
        <v>120</v>
      </c>
      <c r="G1938" s="1">
        <f t="shared" ca="1" si="396"/>
        <v>174</v>
      </c>
      <c r="H1938" s="1">
        <f t="shared" ca="1" si="397"/>
        <v>2012</v>
      </c>
      <c r="I1938" s="1" t="str">
        <f ca="1">INDEX(Relationstabel!$C$3:$K$10,MATCH(INDIRECT($A$1&amp;"J"&amp;A1938),Relationstabel!$A$3:$A$10,0),MATCH(IFERROR(VALUE(INDIRECT($A$1&amp;"K"&amp;A1938)),0),Relationstabel!$C$1:$K$1,0))</f>
        <v>Naturgas</v>
      </c>
      <c r="J1938" s="1" t="str">
        <f ca="1">INDEX(Anvendelseskode!B:B,MATCH($F1938,Anvendelseskode!$A:$A,0))</f>
        <v>Fritliggende enfamilieshus (parcelhus)</v>
      </c>
      <c r="K1938" s="1" t="str">
        <f ca="1">INDEX(Anvendelseskode!C:C,MATCH($F1938,Anvendelseskode!$A:$A,0))</f>
        <v>Parcelhuse</v>
      </c>
      <c r="L1938" s="1" t="str">
        <f ca="1">INDEX(Anvendelseskode!D:D,MATCH($F1938,Anvendelseskode!$A:$A,0))</f>
        <v>Private husholdninger</v>
      </c>
      <c r="M1938" s="1" t="str">
        <f ca="1">IFERROR(INDEX(SBi!$2:$2,MATCH(H1938,SBi!$1:$1,1)),SBi!$K$2)</f>
        <v>Efter 2006</v>
      </c>
      <c r="N1938" s="1">
        <f ca="1">INDEX(SBi!$C$3:$K$28,MATCH(F1938,SBi!$B$3:$B$28,0),MATCH(M1938,SBi!$C$2:$K$2,0))</f>
        <v>67.3</v>
      </c>
      <c r="O1938" s="16">
        <f t="shared" ca="1" si="398"/>
        <v>11.710199999999999</v>
      </c>
      <c r="P1938" s="16" t="str">
        <f ca="1">IFERROR(INDEX(VpD!$2:$2,MATCH(H1938,VpD!$1:$1,1)),VpD!$I$2)</f>
        <v>&gt;1998</v>
      </c>
      <c r="Q1938" s="1">
        <f ca="1">INDEX(VpD!$C$3:$I$27,MATCH(F1938,VpD!$B$3:$B$27,0),MATCH(P1938,VpD!$C$2:$I$2,0))</f>
        <v>72</v>
      </c>
      <c r="R1938" s="16">
        <f t="shared" ca="1" si="399"/>
        <v>12.528</v>
      </c>
      <c r="S1938" s="14">
        <f t="shared" ca="1" si="400"/>
        <v>711881.96</v>
      </c>
      <c r="T1938" s="14">
        <f t="shared" ca="1" si="401"/>
        <v>6171736.4800000004</v>
      </c>
      <c r="U1938" s="14" t="str">
        <f t="shared" ca="1" si="402"/>
        <v>0A3F507E-2268-32B8-E044-0003BA298018</v>
      </c>
    </row>
    <row r="1939" spans="1:21" s="14" customFormat="1" x14ac:dyDescent="0.25">
      <c r="A1939" s="14">
        <f t="shared" si="390"/>
        <v>1939</v>
      </c>
      <c r="B1939" s="14" t="str">
        <f t="shared" ca="1" si="391"/>
        <v>AC31695F-5D00-4D41-9C4F-D37CB32AC209</v>
      </c>
      <c r="C1939" s="14" t="str">
        <f t="shared" ca="1" si="392"/>
        <v>Spættebo</v>
      </c>
      <c r="D1939" s="14" t="str">
        <f t="shared" ca="1" si="393"/>
        <v>5</v>
      </c>
      <c r="E1939" s="14" t="str">
        <f t="shared" ca="1" si="394"/>
        <v>6uy</v>
      </c>
      <c r="F1939" s="1">
        <f t="shared" ca="1" si="395"/>
        <v>130</v>
      </c>
      <c r="G1939" s="1">
        <f t="shared" ca="1" si="396"/>
        <v>109</v>
      </c>
      <c r="H1939" s="1">
        <f t="shared" ca="1" si="397"/>
        <v>1993</v>
      </c>
      <c r="I1939" s="1" t="str">
        <f ca="1">INDEX(Relationstabel!$C$3:$K$10,MATCH(INDIRECT($A$1&amp;"J"&amp;A1939),Relationstabel!$A$3:$A$10,0),MATCH(IFERROR(VALUE(INDIRECT($A$1&amp;"K"&amp;A1939)),0),Relationstabel!$C$1:$K$1,0))</f>
        <v>Fjernvarme/ Blokvarme</v>
      </c>
      <c r="J1939" s="1" t="str">
        <f ca="1">INDEX(Anvendelseskode!B:B,MATCH($F1939,Anvendelseskode!$A:$A,0))</f>
        <v>Række-, kæde-, dobbelthus (lodret adskillelse mellem enhederne)</v>
      </c>
      <c r="K1939" s="1" t="str">
        <f ca="1">INDEX(Anvendelseskode!C:C,MATCH($F1939,Anvendelseskode!$A:$A,0))</f>
        <v>Række-, kæde og dobbelthuse</v>
      </c>
      <c r="L1939" s="1" t="str">
        <f ca="1">INDEX(Anvendelseskode!D:D,MATCH($F1939,Anvendelseskode!$A:$A,0))</f>
        <v>Private husholdninger</v>
      </c>
      <c r="M1939" s="1" t="str">
        <f ca="1">IFERROR(INDEX(SBi!$2:$2,MATCH(H1939,SBi!$1:$1,1)),SBi!$K$2)</f>
        <v>1979-1998</v>
      </c>
      <c r="N1939" s="1">
        <f ca="1">INDEX(SBi!$C$3:$K$28,MATCH(F1939,SBi!$B$3:$B$28,0),MATCH(M1939,SBi!$C$2:$K$2,0))</f>
        <v>96.8</v>
      </c>
      <c r="O1939" s="16">
        <f t="shared" ca="1" si="398"/>
        <v>10.5512</v>
      </c>
      <c r="P1939" s="16" t="str">
        <f ca="1">IFERROR(INDEX(VpD!$2:$2,MATCH(H1939,VpD!$1:$1,1)),VpD!$I$2)</f>
        <v>1979-1998</v>
      </c>
      <c r="Q1939" s="1">
        <f ca="1">INDEX(VpD!$C$3:$I$27,MATCH(F1939,VpD!$B$3:$B$27,0),MATCH(P1939,VpD!$C$2:$I$2,0))</f>
        <v>74</v>
      </c>
      <c r="R1939" s="16">
        <f t="shared" ca="1" si="399"/>
        <v>8.0660000000000007</v>
      </c>
      <c r="S1939" s="14">
        <f t="shared" ca="1" si="400"/>
        <v>713774.43</v>
      </c>
      <c r="T1939" s="14">
        <f t="shared" ca="1" si="401"/>
        <v>6169614.5599999996</v>
      </c>
      <c r="U1939" s="14" t="str">
        <f t="shared" ca="1" si="402"/>
        <v>0A3F507E-2170-32B8-E044-0003BA298018</v>
      </c>
    </row>
    <row r="1940" spans="1:21" s="14" customFormat="1" x14ac:dyDescent="0.25">
      <c r="A1940" s="14">
        <f t="shared" si="390"/>
        <v>1940</v>
      </c>
      <c r="B1940" s="14" t="str">
        <f t="shared" ca="1" si="391"/>
        <v>C83A7380-5974-43E3-8D6D-7FA5103A3199</v>
      </c>
      <c r="C1940" s="14" t="str">
        <f t="shared" ca="1" si="392"/>
        <v>Vejlegårdsvej</v>
      </c>
      <c r="D1940" s="14" t="str">
        <f t="shared" ca="1" si="393"/>
        <v>22</v>
      </c>
      <c r="E1940" s="14" t="str">
        <f t="shared" ca="1" si="394"/>
        <v>18hp</v>
      </c>
      <c r="F1940" s="1">
        <f t="shared" ca="1" si="395"/>
        <v>120</v>
      </c>
      <c r="G1940" s="1">
        <f t="shared" ca="1" si="396"/>
        <v>168</v>
      </c>
      <c r="H1940" s="1">
        <f t="shared" ca="1" si="397"/>
        <v>2013</v>
      </c>
      <c r="I1940" s="1" t="str">
        <f ca="1">INDEX(Relationstabel!$C$3:$K$10,MATCH(INDIRECT($A$1&amp;"J"&amp;A1940),Relationstabel!$A$3:$A$10,0),MATCH(IFERROR(VALUE(INDIRECT($A$1&amp;"K"&amp;A1940)),0),Relationstabel!$C$1:$K$1,0))</f>
        <v>Naturgas</v>
      </c>
      <c r="J1940" s="1" t="str">
        <f ca="1">INDEX(Anvendelseskode!B:B,MATCH($F1940,Anvendelseskode!$A:$A,0))</f>
        <v>Fritliggende enfamilieshus (parcelhus)</v>
      </c>
      <c r="K1940" s="1" t="str">
        <f ca="1">INDEX(Anvendelseskode!C:C,MATCH($F1940,Anvendelseskode!$A:$A,0))</f>
        <v>Parcelhuse</v>
      </c>
      <c r="L1940" s="1" t="str">
        <f ca="1">INDEX(Anvendelseskode!D:D,MATCH($F1940,Anvendelseskode!$A:$A,0))</f>
        <v>Private husholdninger</v>
      </c>
      <c r="M1940" s="1" t="str">
        <f ca="1">IFERROR(INDEX(SBi!$2:$2,MATCH(H1940,SBi!$1:$1,1)),SBi!$K$2)</f>
        <v>Efter 2006</v>
      </c>
      <c r="N1940" s="1">
        <f ca="1">INDEX(SBi!$C$3:$K$28,MATCH(F1940,SBi!$B$3:$B$28,0),MATCH(M1940,SBi!$C$2:$K$2,0))</f>
        <v>67.3</v>
      </c>
      <c r="O1940" s="16">
        <f t="shared" ca="1" si="398"/>
        <v>11.3064</v>
      </c>
      <c r="P1940" s="16" t="str">
        <f ca="1">IFERROR(INDEX(VpD!$2:$2,MATCH(H1940,VpD!$1:$1,1)),VpD!$I$2)</f>
        <v>&gt;1998</v>
      </c>
      <c r="Q1940" s="1">
        <f ca="1">INDEX(VpD!$C$3:$I$27,MATCH(F1940,VpD!$B$3:$B$27,0),MATCH(P1940,VpD!$C$2:$I$2,0))</f>
        <v>72</v>
      </c>
      <c r="R1940" s="16">
        <f t="shared" ca="1" si="399"/>
        <v>12.096</v>
      </c>
      <c r="S1940" s="14">
        <f t="shared" ca="1" si="400"/>
        <v>712660.57</v>
      </c>
      <c r="T1940" s="14">
        <f t="shared" ca="1" si="401"/>
        <v>6169165.6100000003</v>
      </c>
      <c r="U1940" s="14" t="str">
        <f t="shared" ca="1" si="402"/>
        <v>0A3F507E-2470-32B8-E044-0003BA298018</v>
      </c>
    </row>
    <row r="1941" spans="1:21" s="14" customFormat="1" x14ac:dyDescent="0.25">
      <c r="A1941" s="14">
        <f t="shared" si="390"/>
        <v>1941</v>
      </c>
      <c r="B1941" s="14" t="str">
        <f t="shared" ca="1" si="391"/>
        <v>ACD21927-9551-4EDA-8BCC-25DEEC7DA01A</v>
      </c>
      <c r="C1941" s="14" t="str">
        <f t="shared" ca="1" si="392"/>
        <v>Nellikevænget</v>
      </c>
      <c r="D1941" s="14" t="str">
        <f t="shared" ca="1" si="393"/>
        <v>7</v>
      </c>
      <c r="E1941" s="14" t="str">
        <f t="shared" ca="1" si="394"/>
        <v>23as</v>
      </c>
      <c r="F1941" s="1">
        <f t="shared" ca="1" si="395"/>
        <v>130</v>
      </c>
      <c r="G1941" s="1">
        <f t="shared" ca="1" si="396"/>
        <v>122</v>
      </c>
      <c r="H1941" s="1">
        <f t="shared" ca="1" si="397"/>
        <v>1999</v>
      </c>
      <c r="I1941" s="1" t="str">
        <f ca="1">INDEX(Relationstabel!$C$3:$K$10,MATCH(INDIRECT($A$1&amp;"J"&amp;A1941),Relationstabel!$A$3:$A$10,0),MATCH(IFERROR(VALUE(INDIRECT($A$1&amp;"K"&amp;A1941)),0),Relationstabel!$C$1:$K$1,0))</f>
        <v>Fjernvarme/ Blokvarme</v>
      </c>
      <c r="J1941" s="1" t="str">
        <f ca="1">INDEX(Anvendelseskode!B:B,MATCH($F1941,Anvendelseskode!$A:$A,0))</f>
        <v>Række-, kæde-, dobbelthus (lodret adskillelse mellem enhederne)</v>
      </c>
      <c r="K1941" s="1" t="str">
        <f ca="1">INDEX(Anvendelseskode!C:C,MATCH($F1941,Anvendelseskode!$A:$A,0))</f>
        <v>Række-, kæde og dobbelthuse</v>
      </c>
      <c r="L1941" s="1" t="str">
        <f ca="1">INDEX(Anvendelseskode!D:D,MATCH($F1941,Anvendelseskode!$A:$A,0))</f>
        <v>Private husholdninger</v>
      </c>
      <c r="M1941" s="1" t="str">
        <f ca="1">IFERROR(INDEX(SBi!$2:$2,MATCH(H1941,SBi!$1:$1,1)),SBi!$K$2)</f>
        <v>1999-2006</v>
      </c>
      <c r="N1941" s="1">
        <f ca="1">INDEX(SBi!$C$3:$K$28,MATCH(F1941,SBi!$B$3:$B$28,0),MATCH(M1941,SBi!$C$2:$K$2,0))</f>
        <v>81.5</v>
      </c>
      <c r="O1941" s="16">
        <f t="shared" ca="1" si="398"/>
        <v>9.9429999999999996</v>
      </c>
      <c r="P1941" s="16" t="str">
        <f ca="1">IFERROR(INDEX(VpD!$2:$2,MATCH(H1941,VpD!$1:$1,1)),VpD!$I$2)</f>
        <v>&gt;1998</v>
      </c>
      <c r="Q1941" s="1">
        <f ca="1">INDEX(VpD!$C$3:$I$27,MATCH(F1941,VpD!$B$3:$B$27,0),MATCH(P1941,VpD!$C$2:$I$2,0))</f>
        <v>65</v>
      </c>
      <c r="R1941" s="16">
        <f t="shared" ca="1" si="399"/>
        <v>7.93</v>
      </c>
      <c r="S1941" s="14">
        <f t="shared" ca="1" si="400"/>
        <v>711628.88</v>
      </c>
      <c r="T1941" s="14">
        <f t="shared" ca="1" si="401"/>
        <v>6172628.54</v>
      </c>
      <c r="U1941" s="14" t="str">
        <f t="shared" ca="1" si="402"/>
        <v>0A3F507E-1D74-32B8-E044-0003BA298018</v>
      </c>
    </row>
    <row r="1942" spans="1:21" s="14" customFormat="1" x14ac:dyDescent="0.25">
      <c r="A1942" s="14">
        <f t="shared" si="390"/>
        <v>1942</v>
      </c>
      <c r="B1942" s="14" t="str">
        <f t="shared" ca="1" si="391"/>
        <v>8B5457CA-E9DB-4F44-BA44-3CEFADE461AE</v>
      </c>
      <c r="C1942" s="14" t="str">
        <f t="shared" ca="1" si="392"/>
        <v>Hyrdeengen</v>
      </c>
      <c r="D1942" s="14" t="str">
        <f t="shared" ca="1" si="393"/>
        <v>81</v>
      </c>
      <c r="E1942" s="14" t="str">
        <f t="shared" ca="1" si="394"/>
        <v>16dk</v>
      </c>
      <c r="F1942" s="1">
        <f t="shared" ca="1" si="395"/>
        <v>130</v>
      </c>
      <c r="G1942" s="1">
        <f t="shared" ca="1" si="396"/>
        <v>124</v>
      </c>
      <c r="H1942" s="1">
        <f t="shared" ca="1" si="397"/>
        <v>1977</v>
      </c>
      <c r="I1942" s="1" t="str">
        <f ca="1">INDEX(Relationstabel!$C$3:$K$10,MATCH(INDIRECT($A$1&amp;"J"&amp;A1942),Relationstabel!$A$3:$A$10,0),MATCH(IFERROR(VALUE(INDIRECT($A$1&amp;"K"&amp;A1942)),0),Relationstabel!$C$1:$K$1,0))</f>
        <v>Elvarme</v>
      </c>
      <c r="J1942" s="1" t="str">
        <f ca="1">INDEX(Anvendelseskode!B:B,MATCH($F1942,Anvendelseskode!$A:$A,0))</f>
        <v>Række-, kæde-, dobbelthus (lodret adskillelse mellem enhederne)</v>
      </c>
      <c r="K1942" s="1" t="str">
        <f ca="1">INDEX(Anvendelseskode!C:C,MATCH($F1942,Anvendelseskode!$A:$A,0))</f>
        <v>Række-, kæde og dobbelthuse</v>
      </c>
      <c r="L1942" s="1" t="str">
        <f ca="1">INDEX(Anvendelseskode!D:D,MATCH($F1942,Anvendelseskode!$A:$A,0))</f>
        <v>Private husholdninger</v>
      </c>
      <c r="M1942" s="1" t="str">
        <f ca="1">IFERROR(INDEX(SBi!$2:$2,MATCH(H1942,SBi!$1:$1,1)),SBi!$K$2)</f>
        <v>1973-1978</v>
      </c>
      <c r="N1942" s="1">
        <f ca="1">INDEX(SBi!$C$3:$K$28,MATCH(F1942,SBi!$B$3:$B$28,0),MATCH(M1942,SBi!$C$2:$K$2,0))</f>
        <v>112.6</v>
      </c>
      <c r="O1942" s="16">
        <f t="shared" ca="1" si="398"/>
        <v>13.962399999999999</v>
      </c>
      <c r="P1942" s="16" t="str">
        <f ca="1">IFERROR(INDEX(VpD!$2:$2,MATCH(H1942,VpD!$1:$1,1)),VpD!$I$2)</f>
        <v>1973-1978</v>
      </c>
      <c r="Q1942" s="1">
        <f ca="1">INDEX(VpD!$C$3:$I$27,MATCH(F1942,VpD!$B$3:$B$27,0),MATCH(P1942,VpD!$C$2:$I$2,0))</f>
        <v>98</v>
      </c>
      <c r="R1942" s="16">
        <f t="shared" ca="1" si="399"/>
        <v>12.151999999999999</v>
      </c>
      <c r="S1942" s="14">
        <f t="shared" ca="1" si="400"/>
        <v>711779.63</v>
      </c>
      <c r="T1942" s="14">
        <f t="shared" ca="1" si="401"/>
        <v>6172488.4000000004</v>
      </c>
      <c r="U1942" s="14" t="str">
        <f t="shared" ca="1" si="402"/>
        <v>0A3F507E-197A-32B8-E044-0003BA298018</v>
      </c>
    </row>
    <row r="1943" spans="1:21" s="14" customFormat="1" x14ac:dyDescent="0.25">
      <c r="A1943" s="14">
        <f t="shared" si="390"/>
        <v>1943</v>
      </c>
      <c r="B1943" s="14" t="str">
        <f t="shared" ca="1" si="391"/>
        <v>D7574FA8-E26C-4A5C-B105-46482DAAF823</v>
      </c>
      <c r="C1943" s="14" t="str">
        <f t="shared" ca="1" si="392"/>
        <v>Hyttesvinget</v>
      </c>
      <c r="D1943" s="14" t="str">
        <f t="shared" ca="1" si="393"/>
        <v>13</v>
      </c>
      <c r="E1943" s="14" t="str">
        <f t="shared" ca="1" si="394"/>
        <v>24ev</v>
      </c>
      <c r="F1943" s="1">
        <f t="shared" ca="1" si="395"/>
        <v>120</v>
      </c>
      <c r="G1943" s="1">
        <f t="shared" ca="1" si="396"/>
        <v>108</v>
      </c>
      <c r="H1943" s="1">
        <f t="shared" ca="1" si="397"/>
        <v>1966</v>
      </c>
      <c r="I1943" s="1" t="str">
        <f ca="1">INDEX(Relationstabel!$C$3:$K$10,MATCH(INDIRECT($A$1&amp;"J"&amp;A1943),Relationstabel!$A$3:$A$10,0),MATCH(IFERROR(VALUE(INDIRECT($A$1&amp;"K"&amp;A1943)),0),Relationstabel!$C$1:$K$1,0))</f>
        <v>Naturgas</v>
      </c>
      <c r="J1943" s="1" t="str">
        <f ca="1">INDEX(Anvendelseskode!B:B,MATCH($F1943,Anvendelseskode!$A:$A,0))</f>
        <v>Fritliggende enfamilieshus (parcelhus)</v>
      </c>
      <c r="K1943" s="1" t="str">
        <f ca="1">INDEX(Anvendelseskode!C:C,MATCH($F1943,Anvendelseskode!$A:$A,0))</f>
        <v>Parcelhuse</v>
      </c>
      <c r="L1943" s="1" t="str">
        <f ca="1">INDEX(Anvendelseskode!D:D,MATCH($F1943,Anvendelseskode!$A:$A,0))</f>
        <v>Private husholdninger</v>
      </c>
      <c r="M1943" s="1" t="str">
        <f ca="1">IFERROR(INDEX(SBi!$2:$2,MATCH(H1943,SBi!$1:$1,1)),SBi!$K$2)</f>
        <v>1961-1972</v>
      </c>
      <c r="N1943" s="1">
        <f ca="1">INDEX(SBi!$C$3:$K$28,MATCH(F1943,SBi!$B$3:$B$28,0),MATCH(M1943,SBi!$C$2:$K$2,0))</f>
        <v>134.30000000000001</v>
      </c>
      <c r="O1943" s="16">
        <f t="shared" ca="1" si="398"/>
        <v>14.504400000000002</v>
      </c>
      <c r="P1943" s="16" t="str">
        <f ca="1">IFERROR(INDEX(VpD!$2:$2,MATCH(H1943,VpD!$1:$1,1)),VpD!$I$2)</f>
        <v>1961-1972</v>
      </c>
      <c r="Q1943" s="1">
        <f ca="1">INDEX(VpD!$C$3:$I$27,MATCH(F1943,VpD!$B$3:$B$27,0),MATCH(P1943,VpD!$C$2:$I$2,0))</f>
        <v>143</v>
      </c>
      <c r="R1943" s="16">
        <f t="shared" ca="1" si="399"/>
        <v>15.444000000000001</v>
      </c>
      <c r="S1943" s="14">
        <f t="shared" ca="1" si="400"/>
        <v>713840.04</v>
      </c>
      <c r="T1943" s="14">
        <f t="shared" ca="1" si="401"/>
        <v>6168953.3899999997</v>
      </c>
      <c r="U1943" s="14" t="str">
        <f t="shared" ca="1" si="402"/>
        <v>0A3F507E-1A7A-32B8-E044-0003BA298018</v>
      </c>
    </row>
    <row r="1944" spans="1:21" s="14" customFormat="1" x14ac:dyDescent="0.25">
      <c r="A1944" s="14">
        <f t="shared" si="390"/>
        <v>1944</v>
      </c>
      <c r="B1944" s="14" t="str">
        <f t="shared" ca="1" si="391"/>
        <v>2A9C39AD-4DF1-4D1B-AF50-E634A7E56F40</v>
      </c>
      <c r="C1944" s="14" t="str">
        <f t="shared" ca="1" si="392"/>
        <v>Risingevej</v>
      </c>
      <c r="D1944" s="14" t="str">
        <f t="shared" ca="1" si="393"/>
        <v>57</v>
      </c>
      <c r="E1944" s="14" t="str">
        <f t="shared" ca="1" si="394"/>
        <v>16fs</v>
      </c>
      <c r="F1944" s="1">
        <f t="shared" ca="1" si="395"/>
        <v>120</v>
      </c>
      <c r="G1944" s="1">
        <f t="shared" ca="1" si="396"/>
        <v>141</v>
      </c>
      <c r="H1944" s="1">
        <f t="shared" ca="1" si="397"/>
        <v>1986</v>
      </c>
      <c r="I1944" s="1" t="str">
        <f ca="1">INDEX(Relationstabel!$C$3:$K$10,MATCH(INDIRECT($A$1&amp;"J"&amp;A1944),Relationstabel!$A$3:$A$10,0),MATCH(IFERROR(VALUE(INDIRECT($A$1&amp;"K"&amp;A1944)),0),Relationstabel!$C$1:$K$1,0))</f>
        <v>Elvarme</v>
      </c>
      <c r="J1944" s="1" t="str">
        <f ca="1">INDEX(Anvendelseskode!B:B,MATCH($F1944,Anvendelseskode!$A:$A,0))</f>
        <v>Fritliggende enfamilieshus (parcelhus)</v>
      </c>
      <c r="K1944" s="1" t="str">
        <f ca="1">INDEX(Anvendelseskode!C:C,MATCH($F1944,Anvendelseskode!$A:$A,0))</f>
        <v>Parcelhuse</v>
      </c>
      <c r="L1944" s="1" t="str">
        <f ca="1">INDEX(Anvendelseskode!D:D,MATCH($F1944,Anvendelseskode!$A:$A,0))</f>
        <v>Private husholdninger</v>
      </c>
      <c r="M1944" s="1" t="str">
        <f ca="1">IFERROR(INDEX(SBi!$2:$2,MATCH(H1944,SBi!$1:$1,1)),SBi!$K$2)</f>
        <v>1979-1998</v>
      </c>
      <c r="N1944" s="1">
        <f ca="1">INDEX(SBi!$C$3:$K$28,MATCH(F1944,SBi!$B$3:$B$28,0),MATCH(M1944,SBi!$C$2:$K$2,0))</f>
        <v>105.4</v>
      </c>
      <c r="O1944" s="16">
        <f t="shared" ca="1" si="398"/>
        <v>14.861400000000001</v>
      </c>
      <c r="P1944" s="16" t="str">
        <f ca="1">IFERROR(INDEX(VpD!$2:$2,MATCH(H1944,VpD!$1:$1,1)),VpD!$I$2)</f>
        <v>1979-1998</v>
      </c>
      <c r="Q1944" s="1">
        <f ca="1">INDEX(VpD!$C$3:$I$27,MATCH(F1944,VpD!$B$3:$B$27,0),MATCH(P1944,VpD!$C$2:$I$2,0))</f>
        <v>90</v>
      </c>
      <c r="R1944" s="16">
        <f t="shared" ca="1" si="399"/>
        <v>12.69</v>
      </c>
      <c r="S1944" s="14">
        <f t="shared" ca="1" si="400"/>
        <v>712478.26</v>
      </c>
      <c r="T1944" s="14">
        <f t="shared" ca="1" si="401"/>
        <v>6168911.9000000004</v>
      </c>
      <c r="U1944" s="14" t="str">
        <f t="shared" ca="1" si="402"/>
        <v>0A3F507E-207A-32B8-E044-0003BA298018</v>
      </c>
    </row>
    <row r="1945" spans="1:21" s="14" customFormat="1" x14ac:dyDescent="0.25">
      <c r="A1945" s="14">
        <f t="shared" si="390"/>
        <v>1945</v>
      </c>
      <c r="B1945" s="14" t="str">
        <f t="shared" ca="1" si="391"/>
        <v>E340E261-2BF6-4A80-B2D0-25054766BFE3</v>
      </c>
      <c r="C1945" s="14" t="str">
        <f t="shared" ca="1" si="392"/>
        <v>Hyrdeengen</v>
      </c>
      <c r="D1945" s="14" t="str">
        <f t="shared" ca="1" si="393"/>
        <v>105</v>
      </c>
      <c r="E1945" s="14" t="str">
        <f t="shared" ca="1" si="394"/>
        <v>16cz</v>
      </c>
      <c r="F1945" s="1">
        <f t="shared" ca="1" si="395"/>
        <v>130</v>
      </c>
      <c r="G1945" s="1">
        <f t="shared" ca="1" si="396"/>
        <v>128</v>
      </c>
      <c r="H1945" s="1">
        <f t="shared" ca="1" si="397"/>
        <v>1977</v>
      </c>
      <c r="I1945" s="1" t="str">
        <f ca="1">INDEX(Relationstabel!$C$3:$K$10,MATCH(INDIRECT($A$1&amp;"J"&amp;A1945),Relationstabel!$A$3:$A$10,0),MATCH(IFERROR(VALUE(INDIRECT($A$1&amp;"K"&amp;A1945)),0),Relationstabel!$C$1:$K$1,0))</f>
        <v>Fjernvarme/ Blokvarme</v>
      </c>
      <c r="J1945" s="1" t="str">
        <f ca="1">INDEX(Anvendelseskode!B:B,MATCH($F1945,Anvendelseskode!$A:$A,0))</f>
        <v>Række-, kæde-, dobbelthus (lodret adskillelse mellem enhederne)</v>
      </c>
      <c r="K1945" s="1" t="str">
        <f ca="1">INDEX(Anvendelseskode!C:C,MATCH($F1945,Anvendelseskode!$A:$A,0))</f>
        <v>Række-, kæde og dobbelthuse</v>
      </c>
      <c r="L1945" s="1" t="str">
        <f ca="1">INDEX(Anvendelseskode!D:D,MATCH($F1945,Anvendelseskode!$A:$A,0))</f>
        <v>Private husholdninger</v>
      </c>
      <c r="M1945" s="1" t="str">
        <f ca="1">IFERROR(INDEX(SBi!$2:$2,MATCH(H1945,SBi!$1:$1,1)),SBi!$K$2)</f>
        <v>1973-1978</v>
      </c>
      <c r="N1945" s="1">
        <f ca="1">INDEX(SBi!$C$3:$K$28,MATCH(F1945,SBi!$B$3:$B$28,0),MATCH(M1945,SBi!$C$2:$K$2,0))</f>
        <v>112.6</v>
      </c>
      <c r="O1945" s="16">
        <f t="shared" ca="1" si="398"/>
        <v>14.412799999999999</v>
      </c>
      <c r="P1945" s="16" t="str">
        <f ca="1">IFERROR(INDEX(VpD!$2:$2,MATCH(H1945,VpD!$1:$1,1)),VpD!$I$2)</f>
        <v>1973-1978</v>
      </c>
      <c r="Q1945" s="1">
        <f ca="1">INDEX(VpD!$C$3:$I$27,MATCH(F1945,VpD!$B$3:$B$27,0),MATCH(P1945,VpD!$C$2:$I$2,0))</f>
        <v>98</v>
      </c>
      <c r="R1945" s="16">
        <f t="shared" ca="1" si="399"/>
        <v>12.544</v>
      </c>
      <c r="S1945" s="14">
        <f t="shared" ca="1" si="400"/>
        <v>711893.41</v>
      </c>
      <c r="T1945" s="14">
        <f t="shared" ca="1" si="401"/>
        <v>6172420.3600000003</v>
      </c>
      <c r="U1945" s="14" t="str">
        <f t="shared" ca="1" si="402"/>
        <v>0A3F507E-1986-32B8-E044-0003BA298018</v>
      </c>
    </row>
    <row r="1946" spans="1:21" s="14" customFormat="1" x14ac:dyDescent="0.25">
      <c r="A1946" s="14">
        <f t="shared" si="390"/>
        <v>1946</v>
      </c>
      <c r="B1946" s="14" t="str">
        <f t="shared" ca="1" si="391"/>
        <v>118C298C-2872-488C-B989-CA63CE3A24FB</v>
      </c>
      <c r="C1946" s="14" t="str">
        <f t="shared" ca="1" si="392"/>
        <v>Hyttesvinget</v>
      </c>
      <c r="D1946" s="14" t="str">
        <f t="shared" ca="1" si="393"/>
        <v>28</v>
      </c>
      <c r="E1946" s="14" t="str">
        <f t="shared" ca="1" si="394"/>
        <v>24fi</v>
      </c>
      <c r="F1946" s="1">
        <f t="shared" ca="1" si="395"/>
        <v>120</v>
      </c>
      <c r="G1946" s="1">
        <f t="shared" ca="1" si="396"/>
        <v>127</v>
      </c>
      <c r="H1946" s="1">
        <f t="shared" ca="1" si="397"/>
        <v>1969</v>
      </c>
      <c r="I1946" s="1" t="str">
        <f ca="1">INDEX(Relationstabel!$C$3:$K$10,MATCH(INDIRECT($A$1&amp;"J"&amp;A1946),Relationstabel!$A$3:$A$10,0),MATCH(IFERROR(VALUE(INDIRECT($A$1&amp;"K"&amp;A1946)),0),Relationstabel!$C$1:$K$1,0))</f>
        <v>Naturgas</v>
      </c>
      <c r="J1946" s="1" t="str">
        <f ca="1">INDEX(Anvendelseskode!B:B,MATCH($F1946,Anvendelseskode!$A:$A,0))</f>
        <v>Fritliggende enfamilieshus (parcelhus)</v>
      </c>
      <c r="K1946" s="1" t="str">
        <f ca="1">INDEX(Anvendelseskode!C:C,MATCH($F1946,Anvendelseskode!$A:$A,0))</f>
        <v>Parcelhuse</v>
      </c>
      <c r="L1946" s="1" t="str">
        <f ca="1">INDEX(Anvendelseskode!D:D,MATCH($F1946,Anvendelseskode!$A:$A,0))</f>
        <v>Private husholdninger</v>
      </c>
      <c r="M1946" s="1" t="str">
        <f ca="1">IFERROR(INDEX(SBi!$2:$2,MATCH(H1946,SBi!$1:$1,1)),SBi!$K$2)</f>
        <v>1961-1972</v>
      </c>
      <c r="N1946" s="1">
        <f ca="1">INDEX(SBi!$C$3:$K$28,MATCH(F1946,SBi!$B$3:$B$28,0),MATCH(M1946,SBi!$C$2:$K$2,0))</f>
        <v>134.30000000000001</v>
      </c>
      <c r="O1946" s="16">
        <f t="shared" ca="1" si="398"/>
        <v>17.056100000000001</v>
      </c>
      <c r="P1946" s="16" t="str">
        <f ca="1">IFERROR(INDEX(VpD!$2:$2,MATCH(H1946,VpD!$1:$1,1)),VpD!$I$2)</f>
        <v>1961-1972</v>
      </c>
      <c r="Q1946" s="1">
        <f ca="1">INDEX(VpD!$C$3:$I$27,MATCH(F1946,VpD!$B$3:$B$27,0),MATCH(P1946,VpD!$C$2:$I$2,0))</f>
        <v>143</v>
      </c>
      <c r="R1946" s="16">
        <f t="shared" ca="1" si="399"/>
        <v>18.161000000000001</v>
      </c>
      <c r="S1946" s="14">
        <f t="shared" ca="1" si="400"/>
        <v>713992.45</v>
      </c>
      <c r="T1946" s="14">
        <f t="shared" ca="1" si="401"/>
        <v>6168949.1299999999</v>
      </c>
      <c r="U1946" s="14" t="str">
        <f t="shared" ca="1" si="402"/>
        <v>0A3F507E-1A86-32B8-E044-0003BA298018</v>
      </c>
    </row>
    <row r="1947" spans="1:21" s="14" customFormat="1" x14ac:dyDescent="0.25">
      <c r="A1947" s="14">
        <f t="shared" si="390"/>
        <v>1947</v>
      </c>
      <c r="B1947" s="14" t="str">
        <f t="shared" ca="1" si="391"/>
        <v>D54C21C9-77B7-41DE-9739-C0AD1CCBB726</v>
      </c>
      <c r="C1947" s="14" t="str">
        <f t="shared" ca="1" si="392"/>
        <v>Liselundsvej</v>
      </c>
      <c r="D1947" s="14" t="str">
        <f t="shared" ca="1" si="393"/>
        <v>9</v>
      </c>
      <c r="E1947" s="14" t="str">
        <f t="shared" ca="1" si="394"/>
        <v>9cm</v>
      </c>
      <c r="F1947" s="1">
        <f t="shared" ca="1" si="395"/>
        <v>120</v>
      </c>
      <c r="G1947" s="1">
        <f t="shared" ca="1" si="396"/>
        <v>208</v>
      </c>
      <c r="H1947" s="1">
        <f t="shared" ca="1" si="397"/>
        <v>2010</v>
      </c>
      <c r="I1947" s="1" t="str">
        <f ca="1">INDEX(Relationstabel!$C$3:$K$10,MATCH(INDIRECT($A$1&amp;"J"&amp;A1947),Relationstabel!$A$3:$A$10,0),MATCH(IFERROR(VALUE(INDIRECT($A$1&amp;"K"&amp;A1947)),0),Relationstabel!$C$1:$K$1,0))</f>
        <v>Naturgas</v>
      </c>
      <c r="J1947" s="1" t="str">
        <f ca="1">INDEX(Anvendelseskode!B:B,MATCH($F1947,Anvendelseskode!$A:$A,0))</f>
        <v>Fritliggende enfamilieshus (parcelhus)</v>
      </c>
      <c r="K1947" s="1" t="str">
        <f ca="1">INDEX(Anvendelseskode!C:C,MATCH($F1947,Anvendelseskode!$A:$A,0))</f>
        <v>Parcelhuse</v>
      </c>
      <c r="L1947" s="1" t="str">
        <f ca="1">INDEX(Anvendelseskode!D:D,MATCH($F1947,Anvendelseskode!$A:$A,0))</f>
        <v>Private husholdninger</v>
      </c>
      <c r="M1947" s="1" t="str">
        <f ca="1">IFERROR(INDEX(SBi!$2:$2,MATCH(H1947,SBi!$1:$1,1)),SBi!$K$2)</f>
        <v>Efter 2006</v>
      </c>
      <c r="N1947" s="1">
        <f ca="1">INDEX(SBi!$C$3:$K$28,MATCH(F1947,SBi!$B$3:$B$28,0),MATCH(M1947,SBi!$C$2:$K$2,0))</f>
        <v>67.3</v>
      </c>
      <c r="O1947" s="16">
        <f t="shared" ca="1" si="398"/>
        <v>13.9984</v>
      </c>
      <c r="P1947" s="16" t="str">
        <f ca="1">IFERROR(INDEX(VpD!$2:$2,MATCH(H1947,VpD!$1:$1,1)),VpD!$I$2)</f>
        <v>&gt;1998</v>
      </c>
      <c r="Q1947" s="1">
        <f ca="1">INDEX(VpD!$C$3:$I$27,MATCH(F1947,VpD!$B$3:$B$27,0),MATCH(P1947,VpD!$C$2:$I$2,0))</f>
        <v>72</v>
      </c>
      <c r="R1947" s="16">
        <f t="shared" ca="1" si="399"/>
        <v>14.976000000000001</v>
      </c>
      <c r="S1947" s="14">
        <f t="shared" ca="1" si="400"/>
        <v>712360.15</v>
      </c>
      <c r="T1947" s="14">
        <f t="shared" ca="1" si="401"/>
        <v>6169281.6500000004</v>
      </c>
      <c r="U1947" s="14" t="str">
        <f t="shared" ca="1" si="402"/>
        <v>0A3F507E-1C86-32B8-E044-0003BA298018</v>
      </c>
    </row>
    <row r="1948" spans="1:21" s="14" customFormat="1" x14ac:dyDescent="0.25">
      <c r="A1948" s="14">
        <f t="shared" si="390"/>
        <v>1948</v>
      </c>
      <c r="B1948" s="14" t="str">
        <f t="shared" ca="1" si="391"/>
        <v>E4C92949-B9CD-4B7E-83D7-E3F48AC7E1DA</v>
      </c>
      <c r="C1948" s="14" t="str">
        <f t="shared" ca="1" si="392"/>
        <v>Vallensbæk Strandvej</v>
      </c>
      <c r="D1948" s="14" t="str">
        <f t="shared" ca="1" si="393"/>
        <v>1</v>
      </c>
      <c r="E1948" s="14" t="str">
        <f t="shared" ca="1" si="394"/>
        <v>24v</v>
      </c>
      <c r="F1948" s="1">
        <f t="shared" ca="1" si="395"/>
        <v>120</v>
      </c>
      <c r="G1948" s="1">
        <f t="shared" ca="1" si="396"/>
        <v>135</v>
      </c>
      <c r="H1948" s="1">
        <f t="shared" ca="1" si="397"/>
        <v>1978</v>
      </c>
      <c r="I1948" s="1" t="str">
        <f ca="1">INDEX(Relationstabel!$C$3:$K$10,MATCH(INDIRECT($A$1&amp;"J"&amp;A1948),Relationstabel!$A$3:$A$10,0),MATCH(IFERROR(VALUE(INDIRECT($A$1&amp;"K"&amp;A1948)),0),Relationstabel!$C$1:$K$1,0))</f>
        <v>Naturgas</v>
      </c>
      <c r="J1948" s="1" t="str">
        <f ca="1">INDEX(Anvendelseskode!B:B,MATCH($F1948,Anvendelseskode!$A:$A,0))</f>
        <v>Fritliggende enfamilieshus (parcelhus)</v>
      </c>
      <c r="K1948" s="1" t="str">
        <f ca="1">INDEX(Anvendelseskode!C:C,MATCH($F1948,Anvendelseskode!$A:$A,0))</f>
        <v>Parcelhuse</v>
      </c>
      <c r="L1948" s="1" t="str">
        <f ca="1">INDEX(Anvendelseskode!D:D,MATCH($F1948,Anvendelseskode!$A:$A,0))</f>
        <v>Private husholdninger</v>
      </c>
      <c r="M1948" s="1" t="str">
        <f ca="1">IFERROR(INDEX(SBi!$2:$2,MATCH(H1948,SBi!$1:$1,1)),SBi!$K$2)</f>
        <v>1973-1978</v>
      </c>
      <c r="N1948" s="1">
        <f ca="1">INDEX(SBi!$C$3:$K$28,MATCH(F1948,SBi!$B$3:$B$28,0),MATCH(M1948,SBi!$C$2:$K$2,0))</f>
        <v>119.8</v>
      </c>
      <c r="O1948" s="16">
        <f t="shared" ca="1" si="398"/>
        <v>16.172999999999998</v>
      </c>
      <c r="P1948" s="16" t="str">
        <f ca="1">IFERROR(INDEX(VpD!$2:$2,MATCH(H1948,VpD!$1:$1,1)),VpD!$I$2)</f>
        <v>1973-1978</v>
      </c>
      <c r="Q1948" s="1">
        <f ca="1">INDEX(VpD!$C$3:$I$27,MATCH(F1948,VpD!$B$3:$B$27,0),MATCH(P1948,VpD!$C$2:$I$2,0))</f>
        <v>117</v>
      </c>
      <c r="R1948" s="16">
        <f t="shared" ca="1" si="399"/>
        <v>15.795</v>
      </c>
      <c r="S1948" s="14">
        <f t="shared" ca="1" si="400"/>
        <v>714297.35</v>
      </c>
      <c r="T1948" s="14">
        <f t="shared" ca="1" si="401"/>
        <v>6168825.0099999998</v>
      </c>
      <c r="U1948" s="14" t="str">
        <f t="shared" ca="1" si="402"/>
        <v>0A3F507E-1787-32B8-E044-0003BA298018</v>
      </c>
    </row>
    <row r="1949" spans="1:21" s="14" customFormat="1" x14ac:dyDescent="0.25">
      <c r="A1949" s="14">
        <f t="shared" si="390"/>
        <v>1949</v>
      </c>
      <c r="B1949" s="14" t="str">
        <f t="shared" ca="1" si="391"/>
        <v>A4D3F2E5-ADA0-4007-9A18-1CF181ECBC59</v>
      </c>
      <c r="C1949" s="14" t="str">
        <f t="shared" ca="1" si="392"/>
        <v>Nordfeldvej</v>
      </c>
      <c r="D1949" s="14" t="str">
        <f t="shared" ca="1" si="393"/>
        <v>18</v>
      </c>
      <c r="E1949" s="14" t="str">
        <f t="shared" ca="1" si="394"/>
        <v>4ds</v>
      </c>
      <c r="F1949" s="1">
        <f t="shared" ca="1" si="395"/>
        <v>120</v>
      </c>
      <c r="G1949" s="1">
        <f t="shared" ca="1" si="396"/>
        <v>140</v>
      </c>
      <c r="H1949" s="1">
        <f t="shared" ca="1" si="397"/>
        <v>1976</v>
      </c>
      <c r="I1949" s="1" t="str">
        <f ca="1">INDEX(Relationstabel!$C$3:$K$10,MATCH(INDIRECT($A$1&amp;"J"&amp;A1949),Relationstabel!$A$3:$A$10,0),MATCH(IFERROR(VALUE(INDIRECT($A$1&amp;"K"&amp;A1949)),0),Relationstabel!$C$1:$K$1,0))</f>
        <v>Naturgas</v>
      </c>
      <c r="J1949" s="1" t="str">
        <f ca="1">INDEX(Anvendelseskode!B:B,MATCH($F1949,Anvendelseskode!$A:$A,0))</f>
        <v>Fritliggende enfamilieshus (parcelhus)</v>
      </c>
      <c r="K1949" s="1" t="str">
        <f ca="1">INDEX(Anvendelseskode!C:C,MATCH($F1949,Anvendelseskode!$A:$A,0))</f>
        <v>Parcelhuse</v>
      </c>
      <c r="L1949" s="1" t="str">
        <f ca="1">INDEX(Anvendelseskode!D:D,MATCH($F1949,Anvendelseskode!$A:$A,0))</f>
        <v>Private husholdninger</v>
      </c>
      <c r="M1949" s="1" t="str">
        <f ca="1">IFERROR(INDEX(SBi!$2:$2,MATCH(H1949,SBi!$1:$1,1)),SBi!$K$2)</f>
        <v>1973-1978</v>
      </c>
      <c r="N1949" s="1">
        <f ca="1">INDEX(SBi!$C$3:$K$28,MATCH(F1949,SBi!$B$3:$B$28,0),MATCH(M1949,SBi!$C$2:$K$2,0))</f>
        <v>119.8</v>
      </c>
      <c r="O1949" s="16">
        <f t="shared" ca="1" si="398"/>
        <v>16.771999999999998</v>
      </c>
      <c r="P1949" s="16" t="str">
        <f ca="1">IFERROR(INDEX(VpD!$2:$2,MATCH(H1949,VpD!$1:$1,1)),VpD!$I$2)</f>
        <v>1973-1978</v>
      </c>
      <c r="Q1949" s="1">
        <f ca="1">INDEX(VpD!$C$3:$I$27,MATCH(F1949,VpD!$B$3:$B$27,0),MATCH(P1949,VpD!$C$2:$I$2,0))</f>
        <v>117</v>
      </c>
      <c r="R1949" s="16">
        <f t="shared" ca="1" si="399"/>
        <v>16.38</v>
      </c>
      <c r="S1949" s="14">
        <f t="shared" ca="1" si="400"/>
        <v>712256.23</v>
      </c>
      <c r="T1949" s="14">
        <f t="shared" ca="1" si="401"/>
        <v>6169339.6299999999</v>
      </c>
      <c r="U1949" s="14" t="str">
        <f t="shared" ca="1" si="402"/>
        <v>0A3F507E-1D87-32B8-E044-0003BA298018</v>
      </c>
    </row>
    <row r="1950" spans="1:21" s="14" customFormat="1" x14ac:dyDescent="0.25">
      <c r="A1950" s="14">
        <f t="shared" si="390"/>
        <v>1950</v>
      </c>
      <c r="B1950" s="14" t="str">
        <f t="shared" ca="1" si="391"/>
        <v>6D79E3F7-2795-457E-B4E2-7B304CED2833</v>
      </c>
      <c r="C1950" s="14" t="str">
        <f t="shared" ca="1" si="392"/>
        <v>Egernbo</v>
      </c>
      <c r="D1950" s="14" t="str">
        <f t="shared" ca="1" si="393"/>
        <v>4</v>
      </c>
      <c r="E1950" s="14" t="str">
        <f t="shared" ca="1" si="394"/>
        <v>6qq</v>
      </c>
      <c r="F1950" s="1">
        <f t="shared" ca="1" si="395"/>
        <v>130</v>
      </c>
      <c r="G1950" s="1">
        <f t="shared" ca="1" si="396"/>
        <v>102</v>
      </c>
      <c r="H1950" s="1">
        <f t="shared" ca="1" si="397"/>
        <v>1978</v>
      </c>
      <c r="I1950" s="1" t="str">
        <f ca="1">INDEX(Relationstabel!$C$3:$K$10,MATCH(INDIRECT($A$1&amp;"J"&amp;A1950),Relationstabel!$A$3:$A$10,0),MATCH(IFERROR(VALUE(INDIRECT($A$1&amp;"K"&amp;A1950)),0),Relationstabel!$C$1:$K$1,0))</f>
        <v>Fjernvarme/ Blokvarme</v>
      </c>
      <c r="J1950" s="1" t="str">
        <f ca="1">INDEX(Anvendelseskode!B:B,MATCH($F1950,Anvendelseskode!$A:$A,0))</f>
        <v>Række-, kæde-, dobbelthus (lodret adskillelse mellem enhederne)</v>
      </c>
      <c r="K1950" s="1" t="str">
        <f ca="1">INDEX(Anvendelseskode!C:C,MATCH($F1950,Anvendelseskode!$A:$A,0))</f>
        <v>Række-, kæde og dobbelthuse</v>
      </c>
      <c r="L1950" s="1" t="str">
        <f ca="1">INDEX(Anvendelseskode!D:D,MATCH($F1950,Anvendelseskode!$A:$A,0))</f>
        <v>Private husholdninger</v>
      </c>
      <c r="M1950" s="1" t="str">
        <f ca="1">IFERROR(INDEX(SBi!$2:$2,MATCH(H1950,SBi!$1:$1,1)),SBi!$K$2)</f>
        <v>1973-1978</v>
      </c>
      <c r="N1950" s="1">
        <f ca="1">INDEX(SBi!$C$3:$K$28,MATCH(F1950,SBi!$B$3:$B$28,0),MATCH(M1950,SBi!$C$2:$K$2,0))</f>
        <v>112.6</v>
      </c>
      <c r="O1950" s="16">
        <f t="shared" ca="1" si="398"/>
        <v>11.485199999999999</v>
      </c>
      <c r="P1950" s="16" t="str">
        <f ca="1">IFERROR(INDEX(VpD!$2:$2,MATCH(H1950,VpD!$1:$1,1)),VpD!$I$2)</f>
        <v>1973-1978</v>
      </c>
      <c r="Q1950" s="1">
        <f ca="1">INDEX(VpD!$C$3:$I$27,MATCH(F1950,VpD!$B$3:$B$27,0),MATCH(P1950,VpD!$C$2:$I$2,0))</f>
        <v>98</v>
      </c>
      <c r="R1950" s="16">
        <f t="shared" ca="1" si="399"/>
        <v>9.9960000000000004</v>
      </c>
      <c r="S1950" s="14">
        <f t="shared" ca="1" si="400"/>
        <v>713651.05</v>
      </c>
      <c r="T1950" s="14">
        <f t="shared" ca="1" si="401"/>
        <v>6169466.4199999999</v>
      </c>
      <c r="U1950" s="14" t="str">
        <f t="shared" ca="1" si="402"/>
        <v>0A3F507E-165D-32B8-E044-0003BA298018</v>
      </c>
    </row>
    <row r="1951" spans="1:21" s="14" customFormat="1" x14ac:dyDescent="0.25">
      <c r="A1951" s="14">
        <f t="shared" si="390"/>
        <v>1951</v>
      </c>
      <c r="B1951" s="14" t="str">
        <f t="shared" ca="1" si="391"/>
        <v>8F2561C8-2289-4B53-A32A-57C33469A226</v>
      </c>
      <c r="C1951" s="14" t="str">
        <f t="shared" ca="1" si="392"/>
        <v>Nørrebred</v>
      </c>
      <c r="D1951" s="14" t="str">
        <f t="shared" ca="1" si="393"/>
        <v>59</v>
      </c>
      <c r="E1951" s="14" t="str">
        <f t="shared" ca="1" si="394"/>
        <v>13fl</v>
      </c>
      <c r="F1951" s="1">
        <f t="shared" ca="1" si="395"/>
        <v>120</v>
      </c>
      <c r="G1951" s="1">
        <f t="shared" ca="1" si="396"/>
        <v>143</v>
      </c>
      <c r="H1951" s="1">
        <f t="shared" ca="1" si="397"/>
        <v>1982</v>
      </c>
      <c r="I1951" s="1" t="str">
        <f ca="1">INDEX(Relationstabel!$C$3:$K$10,MATCH(INDIRECT($A$1&amp;"J"&amp;A1951),Relationstabel!$A$3:$A$10,0),MATCH(IFERROR(VALUE(INDIRECT($A$1&amp;"K"&amp;A1951)),0),Relationstabel!$C$1:$K$1,0))</f>
        <v>Naturgas</v>
      </c>
      <c r="J1951" s="1" t="str">
        <f ca="1">INDEX(Anvendelseskode!B:B,MATCH($F1951,Anvendelseskode!$A:$A,0))</f>
        <v>Fritliggende enfamilieshus (parcelhus)</v>
      </c>
      <c r="K1951" s="1" t="str">
        <f ca="1">INDEX(Anvendelseskode!C:C,MATCH($F1951,Anvendelseskode!$A:$A,0))</f>
        <v>Parcelhuse</v>
      </c>
      <c r="L1951" s="1" t="str">
        <f ca="1">INDEX(Anvendelseskode!D:D,MATCH($F1951,Anvendelseskode!$A:$A,0))</f>
        <v>Private husholdninger</v>
      </c>
      <c r="M1951" s="1" t="str">
        <f ca="1">IFERROR(INDEX(SBi!$2:$2,MATCH(H1951,SBi!$1:$1,1)),SBi!$K$2)</f>
        <v>1979-1998</v>
      </c>
      <c r="N1951" s="1">
        <f ca="1">INDEX(SBi!$C$3:$K$28,MATCH(F1951,SBi!$B$3:$B$28,0),MATCH(M1951,SBi!$C$2:$K$2,0))</f>
        <v>105.4</v>
      </c>
      <c r="O1951" s="16">
        <f t="shared" ca="1" si="398"/>
        <v>15.0722</v>
      </c>
      <c r="P1951" s="16" t="str">
        <f ca="1">IFERROR(INDEX(VpD!$2:$2,MATCH(H1951,VpD!$1:$1,1)),VpD!$I$2)</f>
        <v>1979-1998</v>
      </c>
      <c r="Q1951" s="1">
        <f ca="1">INDEX(VpD!$C$3:$I$27,MATCH(F1951,VpD!$B$3:$B$27,0),MATCH(P1951,VpD!$C$2:$I$2,0))</f>
        <v>90</v>
      </c>
      <c r="R1951" s="16">
        <f t="shared" ca="1" si="399"/>
        <v>12.87</v>
      </c>
      <c r="S1951" s="14">
        <f t="shared" ca="1" si="400"/>
        <v>711545.41</v>
      </c>
      <c r="T1951" s="14">
        <f t="shared" ca="1" si="401"/>
        <v>6171849.2400000002</v>
      </c>
      <c r="U1951" s="14" t="str">
        <f t="shared" ca="1" si="402"/>
        <v>0A3F507E-1E65-32B8-E044-0003BA298018</v>
      </c>
    </row>
    <row r="1952" spans="1:21" s="14" customFormat="1" x14ac:dyDescent="0.25">
      <c r="A1952" s="14">
        <f t="shared" si="390"/>
        <v>1952</v>
      </c>
      <c r="B1952" s="14" t="str">
        <f t="shared" ca="1" si="391"/>
        <v>15616610-6D32-47F2-8855-57F258E46916</v>
      </c>
      <c r="C1952" s="14" t="str">
        <f t="shared" ca="1" si="392"/>
        <v>Hyttelunden</v>
      </c>
      <c r="D1952" s="14" t="str">
        <f t="shared" ca="1" si="393"/>
        <v>5</v>
      </c>
      <c r="E1952" s="14" t="str">
        <f t="shared" ca="1" si="394"/>
        <v>26u</v>
      </c>
      <c r="F1952" s="1">
        <f t="shared" ca="1" si="395"/>
        <v>120</v>
      </c>
      <c r="G1952" s="1">
        <f t="shared" ca="1" si="396"/>
        <v>143</v>
      </c>
      <c r="H1952" s="1">
        <f t="shared" ca="1" si="397"/>
        <v>1968</v>
      </c>
      <c r="I1952" s="1" t="str">
        <f ca="1">INDEX(Relationstabel!$C$3:$K$10,MATCH(INDIRECT($A$1&amp;"J"&amp;A1952),Relationstabel!$A$3:$A$10,0),MATCH(IFERROR(VALUE(INDIRECT($A$1&amp;"K"&amp;A1952)),0),Relationstabel!$C$1:$K$1,0))</f>
        <v>Naturgas</v>
      </c>
      <c r="J1952" s="1" t="str">
        <f ca="1">INDEX(Anvendelseskode!B:B,MATCH($F1952,Anvendelseskode!$A:$A,0))</f>
        <v>Fritliggende enfamilieshus (parcelhus)</v>
      </c>
      <c r="K1952" s="1" t="str">
        <f ca="1">INDEX(Anvendelseskode!C:C,MATCH($F1952,Anvendelseskode!$A:$A,0))</f>
        <v>Parcelhuse</v>
      </c>
      <c r="L1952" s="1" t="str">
        <f ca="1">INDEX(Anvendelseskode!D:D,MATCH($F1952,Anvendelseskode!$A:$A,0))</f>
        <v>Private husholdninger</v>
      </c>
      <c r="M1952" s="1" t="str">
        <f ca="1">IFERROR(INDEX(SBi!$2:$2,MATCH(H1952,SBi!$1:$1,1)),SBi!$K$2)</f>
        <v>1961-1972</v>
      </c>
      <c r="N1952" s="1">
        <f ca="1">INDEX(SBi!$C$3:$K$28,MATCH(F1952,SBi!$B$3:$B$28,0),MATCH(M1952,SBi!$C$2:$K$2,0))</f>
        <v>134.30000000000001</v>
      </c>
      <c r="O1952" s="16">
        <f t="shared" ca="1" si="398"/>
        <v>19.204900000000002</v>
      </c>
      <c r="P1952" s="16" t="str">
        <f ca="1">IFERROR(INDEX(VpD!$2:$2,MATCH(H1952,VpD!$1:$1,1)),VpD!$I$2)</f>
        <v>1961-1972</v>
      </c>
      <c r="Q1952" s="1">
        <f ca="1">INDEX(VpD!$C$3:$I$27,MATCH(F1952,VpD!$B$3:$B$27,0),MATCH(P1952,VpD!$C$2:$I$2,0))</f>
        <v>143</v>
      </c>
      <c r="R1952" s="16">
        <f t="shared" ca="1" si="399"/>
        <v>20.449000000000002</v>
      </c>
      <c r="S1952" s="14">
        <f t="shared" ca="1" si="400"/>
        <v>714144.35</v>
      </c>
      <c r="T1952" s="14">
        <f t="shared" ca="1" si="401"/>
        <v>6169006.5</v>
      </c>
      <c r="U1952" s="14" t="str">
        <f t="shared" ca="1" si="402"/>
        <v>0A3F507E-1A66-32B8-E044-0003BA298018</v>
      </c>
    </row>
    <row r="1953" spans="1:21" s="14" customFormat="1" x14ac:dyDescent="0.25">
      <c r="A1953" s="14">
        <f t="shared" si="390"/>
        <v>1953</v>
      </c>
      <c r="B1953" s="14" t="str">
        <f t="shared" ca="1" si="391"/>
        <v>1072E334-8DD8-4AB5-B027-5C8F21336422</v>
      </c>
      <c r="C1953" s="14" t="str">
        <f t="shared" ca="1" si="392"/>
        <v>Kløverbo</v>
      </c>
      <c r="D1953" s="14" t="str">
        <f t="shared" ca="1" si="393"/>
        <v>24</v>
      </c>
      <c r="E1953" s="14" t="str">
        <f t="shared" ca="1" si="394"/>
        <v>6xm</v>
      </c>
      <c r="F1953" s="1">
        <f t="shared" ca="1" si="395"/>
        <v>130</v>
      </c>
      <c r="G1953" s="1">
        <f t="shared" ca="1" si="396"/>
        <v>109</v>
      </c>
      <c r="H1953" s="1">
        <f t="shared" ca="1" si="397"/>
        <v>1978</v>
      </c>
      <c r="I1953" s="1" t="str">
        <f ca="1">INDEX(Relationstabel!$C$3:$K$10,MATCH(INDIRECT($A$1&amp;"J"&amp;A1953),Relationstabel!$A$3:$A$10,0),MATCH(IFERROR(VALUE(INDIRECT($A$1&amp;"K"&amp;A1953)),0),Relationstabel!$C$1:$K$1,0))</f>
        <v>Fjernvarme/ Blokvarme</v>
      </c>
      <c r="J1953" s="1" t="str">
        <f ca="1">INDEX(Anvendelseskode!B:B,MATCH($F1953,Anvendelseskode!$A:$A,0))</f>
        <v>Række-, kæde-, dobbelthus (lodret adskillelse mellem enhederne)</v>
      </c>
      <c r="K1953" s="1" t="str">
        <f ca="1">INDEX(Anvendelseskode!C:C,MATCH($F1953,Anvendelseskode!$A:$A,0))</f>
        <v>Række-, kæde og dobbelthuse</v>
      </c>
      <c r="L1953" s="1" t="str">
        <f ca="1">INDEX(Anvendelseskode!D:D,MATCH($F1953,Anvendelseskode!$A:$A,0))</f>
        <v>Private husholdninger</v>
      </c>
      <c r="M1953" s="1" t="str">
        <f ca="1">IFERROR(INDEX(SBi!$2:$2,MATCH(H1953,SBi!$1:$1,1)),SBi!$K$2)</f>
        <v>1973-1978</v>
      </c>
      <c r="N1953" s="1">
        <f ca="1">INDEX(SBi!$C$3:$K$28,MATCH(F1953,SBi!$B$3:$B$28,0),MATCH(M1953,SBi!$C$2:$K$2,0))</f>
        <v>112.6</v>
      </c>
      <c r="O1953" s="16">
        <f t="shared" ca="1" si="398"/>
        <v>12.273399999999999</v>
      </c>
      <c r="P1953" s="16" t="str">
        <f ca="1">IFERROR(INDEX(VpD!$2:$2,MATCH(H1953,VpD!$1:$1,1)),VpD!$I$2)</f>
        <v>1973-1978</v>
      </c>
      <c r="Q1953" s="1">
        <f ca="1">INDEX(VpD!$C$3:$I$27,MATCH(F1953,VpD!$B$3:$B$27,0),MATCH(P1953,VpD!$C$2:$I$2,0))</f>
        <v>98</v>
      </c>
      <c r="R1953" s="16">
        <f t="shared" ca="1" si="399"/>
        <v>10.682</v>
      </c>
      <c r="S1953" s="14">
        <f t="shared" ca="1" si="400"/>
        <v>713464.16</v>
      </c>
      <c r="T1953" s="14">
        <f t="shared" ca="1" si="401"/>
        <v>6169688.6900000004</v>
      </c>
      <c r="U1953" s="14" t="str">
        <f t="shared" ca="1" si="402"/>
        <v>0A3F507E-1B68-32B8-E044-0003BA298018</v>
      </c>
    </row>
    <row r="1954" spans="1:21" s="14" customFormat="1" x14ac:dyDescent="0.25">
      <c r="A1954" s="14">
        <f t="shared" si="390"/>
        <v>1954</v>
      </c>
      <c r="B1954" s="14" t="str">
        <f t="shared" ca="1" si="391"/>
        <v>F5D9444D-7148-4721-8231-416E0AAE415A</v>
      </c>
      <c r="C1954" s="14" t="str">
        <f t="shared" ca="1" si="392"/>
        <v>Møllestensvej</v>
      </c>
      <c r="D1954" s="14" t="str">
        <f t="shared" ca="1" si="393"/>
        <v>28</v>
      </c>
      <c r="E1954" s="14" t="str">
        <f t="shared" ca="1" si="394"/>
        <v>7ev</v>
      </c>
      <c r="F1954" s="1">
        <f t="shared" ca="1" si="395"/>
        <v>120</v>
      </c>
      <c r="G1954" s="1">
        <f t="shared" ca="1" si="396"/>
        <v>127</v>
      </c>
      <c r="H1954" s="1">
        <f t="shared" ca="1" si="397"/>
        <v>1988</v>
      </c>
      <c r="I1954" s="1" t="str">
        <f ca="1">INDEX(Relationstabel!$C$3:$K$10,MATCH(INDIRECT($A$1&amp;"J"&amp;A1954),Relationstabel!$A$3:$A$10,0),MATCH(IFERROR(VALUE(INDIRECT($A$1&amp;"K"&amp;A1954)),0),Relationstabel!$C$1:$K$1,0))</f>
        <v>Naturgas</v>
      </c>
      <c r="J1954" s="1" t="str">
        <f ca="1">INDEX(Anvendelseskode!B:B,MATCH($F1954,Anvendelseskode!$A:$A,0))</f>
        <v>Fritliggende enfamilieshus (parcelhus)</v>
      </c>
      <c r="K1954" s="1" t="str">
        <f ca="1">INDEX(Anvendelseskode!C:C,MATCH($F1954,Anvendelseskode!$A:$A,0))</f>
        <v>Parcelhuse</v>
      </c>
      <c r="L1954" s="1" t="str">
        <f ca="1">INDEX(Anvendelseskode!D:D,MATCH($F1954,Anvendelseskode!$A:$A,0))</f>
        <v>Private husholdninger</v>
      </c>
      <c r="M1954" s="1" t="str">
        <f ca="1">IFERROR(INDEX(SBi!$2:$2,MATCH(H1954,SBi!$1:$1,1)),SBi!$K$2)</f>
        <v>1979-1998</v>
      </c>
      <c r="N1954" s="1">
        <f ca="1">INDEX(SBi!$C$3:$K$28,MATCH(F1954,SBi!$B$3:$B$28,0),MATCH(M1954,SBi!$C$2:$K$2,0))</f>
        <v>105.4</v>
      </c>
      <c r="O1954" s="16">
        <f t="shared" ca="1" si="398"/>
        <v>13.385800000000001</v>
      </c>
      <c r="P1954" s="16" t="str">
        <f ca="1">IFERROR(INDEX(VpD!$2:$2,MATCH(H1954,VpD!$1:$1,1)),VpD!$I$2)</f>
        <v>1979-1998</v>
      </c>
      <c r="Q1954" s="1">
        <f ca="1">INDEX(VpD!$C$3:$I$27,MATCH(F1954,VpD!$B$3:$B$27,0),MATCH(P1954,VpD!$C$2:$I$2,0))</f>
        <v>90</v>
      </c>
      <c r="R1954" s="16">
        <f t="shared" ca="1" si="399"/>
        <v>11.43</v>
      </c>
      <c r="S1954" s="14">
        <f t="shared" ca="1" si="400"/>
        <v>711805.32</v>
      </c>
      <c r="T1954" s="14">
        <f t="shared" ca="1" si="401"/>
        <v>6170439.0700000003</v>
      </c>
      <c r="U1954" s="14" t="str">
        <f t="shared" ca="1" si="402"/>
        <v>0A3F507E-1D68-32B8-E044-0003BA298018</v>
      </c>
    </row>
    <row r="1955" spans="1:21" s="14" customFormat="1" x14ac:dyDescent="0.25">
      <c r="A1955" s="14">
        <f t="shared" si="390"/>
        <v>1955</v>
      </c>
      <c r="B1955" s="14" t="str">
        <f t="shared" ca="1" si="391"/>
        <v>E00246BC-B1C6-4A6A-9038-C0249C8514BA</v>
      </c>
      <c r="C1955" s="14" t="str">
        <f t="shared" ca="1" si="392"/>
        <v>Nørrebred</v>
      </c>
      <c r="D1955" s="14" t="str">
        <f t="shared" ca="1" si="393"/>
        <v>62</v>
      </c>
      <c r="E1955" s="14" t="str">
        <f t="shared" ca="1" si="394"/>
        <v>12gk</v>
      </c>
      <c r="F1955" s="1">
        <f t="shared" ca="1" si="395"/>
        <v>120</v>
      </c>
      <c r="G1955" s="1">
        <f t="shared" ca="1" si="396"/>
        <v>154</v>
      </c>
      <c r="H1955" s="1">
        <f t="shared" ca="1" si="397"/>
        <v>1972</v>
      </c>
      <c r="I1955" s="1" t="str">
        <f ca="1">INDEX(Relationstabel!$C$3:$K$10,MATCH(INDIRECT($A$1&amp;"J"&amp;A1955),Relationstabel!$A$3:$A$10,0),MATCH(IFERROR(VALUE(INDIRECT($A$1&amp;"K"&amp;A1955)),0),Relationstabel!$C$1:$K$1,0))</f>
        <v>Varmepumpe</v>
      </c>
      <c r="J1955" s="1" t="str">
        <f ca="1">INDEX(Anvendelseskode!B:B,MATCH($F1955,Anvendelseskode!$A:$A,0))</f>
        <v>Fritliggende enfamilieshus (parcelhus)</v>
      </c>
      <c r="K1955" s="1" t="str">
        <f ca="1">INDEX(Anvendelseskode!C:C,MATCH($F1955,Anvendelseskode!$A:$A,0))</f>
        <v>Parcelhuse</v>
      </c>
      <c r="L1955" s="1" t="str">
        <f ca="1">INDEX(Anvendelseskode!D:D,MATCH($F1955,Anvendelseskode!$A:$A,0))</f>
        <v>Private husholdninger</v>
      </c>
      <c r="M1955" s="1" t="str">
        <f ca="1">IFERROR(INDEX(SBi!$2:$2,MATCH(H1955,SBi!$1:$1,1)),SBi!$K$2)</f>
        <v>1961-1972</v>
      </c>
      <c r="N1955" s="1">
        <f ca="1">INDEX(SBi!$C$3:$K$28,MATCH(F1955,SBi!$B$3:$B$28,0),MATCH(M1955,SBi!$C$2:$K$2,0))</f>
        <v>134.30000000000001</v>
      </c>
      <c r="O1955" s="16">
        <f t="shared" ca="1" si="398"/>
        <v>20.682200000000002</v>
      </c>
      <c r="P1955" s="16" t="str">
        <f ca="1">IFERROR(INDEX(VpD!$2:$2,MATCH(H1955,VpD!$1:$1,1)),VpD!$I$2)</f>
        <v>1961-1972</v>
      </c>
      <c r="Q1955" s="1">
        <f ca="1">INDEX(VpD!$C$3:$I$27,MATCH(F1955,VpD!$B$3:$B$27,0),MATCH(P1955,VpD!$C$2:$I$2,0))</f>
        <v>143</v>
      </c>
      <c r="R1955" s="16">
        <f t="shared" ca="1" si="399"/>
        <v>22.021999999999998</v>
      </c>
      <c r="S1955" s="14">
        <f t="shared" ca="1" si="400"/>
        <v>711729.58</v>
      </c>
      <c r="T1955" s="14">
        <f t="shared" ca="1" si="401"/>
        <v>6171710.2400000002</v>
      </c>
      <c r="U1955" s="14" t="str">
        <f t="shared" ca="1" si="402"/>
        <v>0A3F507E-1E68-32B8-E044-0003BA298018</v>
      </c>
    </row>
    <row r="1956" spans="1:21" s="14" customFormat="1" x14ac:dyDescent="0.25">
      <c r="A1956" s="14">
        <f t="shared" si="390"/>
        <v>1956</v>
      </c>
      <c r="B1956" s="14" t="str">
        <f t="shared" ca="1" si="391"/>
        <v>0471C77A-F3CF-4877-BD5D-46B3799F3AA4</v>
      </c>
      <c r="C1956" s="14" t="str">
        <f t="shared" ca="1" si="392"/>
        <v>Bonderupvej</v>
      </c>
      <c r="D1956" s="14" t="str">
        <f t="shared" ca="1" si="393"/>
        <v>4</v>
      </c>
      <c r="E1956" s="14" t="str">
        <f t="shared" ca="1" si="394"/>
        <v>6dx</v>
      </c>
      <c r="F1956" s="1">
        <f t="shared" ca="1" si="395"/>
        <v>120</v>
      </c>
      <c r="G1956" s="1">
        <f t="shared" ca="1" si="396"/>
        <v>145</v>
      </c>
      <c r="H1956" s="1">
        <f t="shared" ca="1" si="397"/>
        <v>1962</v>
      </c>
      <c r="I1956" s="1" t="str">
        <f ca="1">INDEX(Relationstabel!$C$3:$K$10,MATCH(INDIRECT($A$1&amp;"J"&amp;A1956),Relationstabel!$A$3:$A$10,0),MATCH(IFERROR(VALUE(INDIRECT($A$1&amp;"K"&amp;A1956)),0),Relationstabel!$C$1:$K$1,0))</f>
        <v>Naturgas</v>
      </c>
      <c r="J1956" s="1" t="str">
        <f ca="1">INDEX(Anvendelseskode!B:B,MATCH($F1956,Anvendelseskode!$A:$A,0))</f>
        <v>Fritliggende enfamilieshus (parcelhus)</v>
      </c>
      <c r="K1956" s="1" t="str">
        <f ca="1">INDEX(Anvendelseskode!C:C,MATCH($F1956,Anvendelseskode!$A:$A,0))</f>
        <v>Parcelhuse</v>
      </c>
      <c r="L1956" s="1" t="str">
        <f ca="1">INDEX(Anvendelseskode!D:D,MATCH($F1956,Anvendelseskode!$A:$A,0))</f>
        <v>Private husholdninger</v>
      </c>
      <c r="M1956" s="1" t="str">
        <f ca="1">IFERROR(INDEX(SBi!$2:$2,MATCH(H1956,SBi!$1:$1,1)),SBi!$K$2)</f>
        <v>1961-1972</v>
      </c>
      <c r="N1956" s="1">
        <f ca="1">INDEX(SBi!$C$3:$K$28,MATCH(F1956,SBi!$B$3:$B$28,0),MATCH(M1956,SBi!$C$2:$K$2,0))</f>
        <v>134.30000000000001</v>
      </c>
      <c r="O1956" s="16">
        <f t="shared" ca="1" si="398"/>
        <v>19.473500000000001</v>
      </c>
      <c r="P1956" s="16" t="str">
        <f ca="1">IFERROR(INDEX(VpD!$2:$2,MATCH(H1956,VpD!$1:$1,1)),VpD!$I$2)</f>
        <v>1961-1972</v>
      </c>
      <c r="Q1956" s="1">
        <f ca="1">INDEX(VpD!$C$3:$I$27,MATCH(F1956,VpD!$B$3:$B$27,0),MATCH(P1956,VpD!$C$2:$I$2,0))</f>
        <v>143</v>
      </c>
      <c r="R1956" s="16">
        <f t="shared" ca="1" si="399"/>
        <v>20.734999999999999</v>
      </c>
      <c r="S1956" s="14">
        <f t="shared" ca="1" si="400"/>
        <v>713894.09</v>
      </c>
      <c r="T1956" s="14">
        <f t="shared" ca="1" si="401"/>
        <v>6169271.1500000004</v>
      </c>
      <c r="U1956" s="14" t="str">
        <f t="shared" ca="1" si="402"/>
        <v>0A3F507E-156F-32B8-E044-0003BA298018</v>
      </c>
    </row>
    <row r="1957" spans="1:21" s="14" customFormat="1" x14ac:dyDescent="0.25">
      <c r="A1957" s="14">
        <f t="shared" si="390"/>
        <v>1957</v>
      </c>
      <c r="B1957" s="14" t="str">
        <f t="shared" ca="1" si="391"/>
        <v>3EA44985-EE12-4030-9D57-402236D3CF6A</v>
      </c>
      <c r="C1957" s="14" t="str">
        <f t="shared" ca="1" si="392"/>
        <v>Egernbo</v>
      </c>
      <c r="D1957" s="14" t="str">
        <f t="shared" ca="1" si="393"/>
        <v>22</v>
      </c>
      <c r="E1957" s="14" t="str">
        <f t="shared" ca="1" si="394"/>
        <v>6qb</v>
      </c>
      <c r="F1957" s="1">
        <f t="shared" ca="1" si="395"/>
        <v>130</v>
      </c>
      <c r="G1957" s="1">
        <f t="shared" ca="1" si="396"/>
        <v>104</v>
      </c>
      <c r="H1957" s="1">
        <f t="shared" ca="1" si="397"/>
        <v>1978</v>
      </c>
      <c r="I1957" s="1" t="str">
        <f ca="1">INDEX(Relationstabel!$C$3:$K$10,MATCH(INDIRECT($A$1&amp;"J"&amp;A1957),Relationstabel!$A$3:$A$10,0),MATCH(IFERROR(VALUE(INDIRECT($A$1&amp;"K"&amp;A1957)),0),Relationstabel!$C$1:$K$1,0))</f>
        <v>Fjernvarme/ Blokvarme</v>
      </c>
      <c r="J1957" s="1" t="str">
        <f ca="1">INDEX(Anvendelseskode!B:B,MATCH($F1957,Anvendelseskode!$A:$A,0))</f>
        <v>Række-, kæde-, dobbelthus (lodret adskillelse mellem enhederne)</v>
      </c>
      <c r="K1957" s="1" t="str">
        <f ca="1">INDEX(Anvendelseskode!C:C,MATCH($F1957,Anvendelseskode!$A:$A,0))</f>
        <v>Række-, kæde og dobbelthuse</v>
      </c>
      <c r="L1957" s="1" t="str">
        <f ca="1">INDEX(Anvendelseskode!D:D,MATCH($F1957,Anvendelseskode!$A:$A,0))</f>
        <v>Private husholdninger</v>
      </c>
      <c r="M1957" s="1" t="str">
        <f ca="1">IFERROR(INDEX(SBi!$2:$2,MATCH(H1957,SBi!$1:$1,1)),SBi!$K$2)</f>
        <v>1973-1978</v>
      </c>
      <c r="N1957" s="1">
        <f ca="1">INDEX(SBi!$C$3:$K$28,MATCH(F1957,SBi!$B$3:$B$28,0),MATCH(M1957,SBi!$C$2:$K$2,0))</f>
        <v>112.6</v>
      </c>
      <c r="O1957" s="16">
        <f t="shared" ca="1" si="398"/>
        <v>11.7104</v>
      </c>
      <c r="P1957" s="16" t="str">
        <f ca="1">IFERROR(INDEX(VpD!$2:$2,MATCH(H1957,VpD!$1:$1,1)),VpD!$I$2)</f>
        <v>1973-1978</v>
      </c>
      <c r="Q1957" s="1">
        <f ca="1">INDEX(VpD!$C$3:$I$27,MATCH(F1957,VpD!$B$3:$B$27,0),MATCH(P1957,VpD!$C$2:$I$2,0))</f>
        <v>98</v>
      </c>
      <c r="R1957" s="16">
        <f t="shared" ca="1" si="399"/>
        <v>10.192</v>
      </c>
      <c r="S1957" s="14">
        <f t="shared" ca="1" si="400"/>
        <v>713602.69</v>
      </c>
      <c r="T1957" s="14">
        <f t="shared" ca="1" si="401"/>
        <v>6169532.9299999997</v>
      </c>
      <c r="U1957" s="14" t="str">
        <f t="shared" ca="1" si="402"/>
        <v>0A3F507E-166F-32B8-E044-0003BA298018</v>
      </c>
    </row>
    <row r="1958" spans="1:21" s="14" customFormat="1" x14ac:dyDescent="0.25">
      <c r="A1958" s="14">
        <f t="shared" si="390"/>
        <v>1958</v>
      </c>
      <c r="B1958" s="14" t="str">
        <f t="shared" ca="1" si="391"/>
        <v>55A0CFDE-DBE1-4C21-96A8-5DD8E1426641</v>
      </c>
      <c r="C1958" s="14" t="str">
        <f t="shared" ca="1" si="392"/>
        <v>Kløverbo</v>
      </c>
      <c r="D1958" s="14" t="str">
        <f t="shared" ca="1" si="393"/>
        <v>32</v>
      </c>
      <c r="E1958" s="14" t="str">
        <f t="shared" ca="1" si="394"/>
        <v>6xq</v>
      </c>
      <c r="F1958" s="1">
        <f t="shared" ca="1" si="395"/>
        <v>130</v>
      </c>
      <c r="G1958" s="1">
        <f t="shared" ca="1" si="396"/>
        <v>109</v>
      </c>
      <c r="H1958" s="1">
        <f t="shared" ca="1" si="397"/>
        <v>1978</v>
      </c>
      <c r="I1958" s="1" t="str">
        <f ca="1">INDEX(Relationstabel!$C$3:$K$10,MATCH(INDIRECT($A$1&amp;"J"&amp;A1958),Relationstabel!$A$3:$A$10,0),MATCH(IFERROR(VALUE(INDIRECT($A$1&amp;"K"&amp;A1958)),0),Relationstabel!$C$1:$K$1,0))</f>
        <v>Fjernvarme/ Blokvarme</v>
      </c>
      <c r="J1958" s="1" t="str">
        <f ca="1">INDEX(Anvendelseskode!B:B,MATCH($F1958,Anvendelseskode!$A:$A,0))</f>
        <v>Række-, kæde-, dobbelthus (lodret adskillelse mellem enhederne)</v>
      </c>
      <c r="K1958" s="1" t="str">
        <f ca="1">INDEX(Anvendelseskode!C:C,MATCH($F1958,Anvendelseskode!$A:$A,0))</f>
        <v>Række-, kæde og dobbelthuse</v>
      </c>
      <c r="L1958" s="1" t="str">
        <f ca="1">INDEX(Anvendelseskode!D:D,MATCH($F1958,Anvendelseskode!$A:$A,0))</f>
        <v>Private husholdninger</v>
      </c>
      <c r="M1958" s="1" t="str">
        <f ca="1">IFERROR(INDEX(SBi!$2:$2,MATCH(H1958,SBi!$1:$1,1)),SBi!$K$2)</f>
        <v>1973-1978</v>
      </c>
      <c r="N1958" s="1">
        <f ca="1">INDEX(SBi!$C$3:$K$28,MATCH(F1958,SBi!$B$3:$B$28,0),MATCH(M1958,SBi!$C$2:$K$2,0))</f>
        <v>112.6</v>
      </c>
      <c r="O1958" s="16">
        <f t="shared" ca="1" si="398"/>
        <v>12.273399999999999</v>
      </c>
      <c r="P1958" s="16" t="str">
        <f ca="1">IFERROR(INDEX(VpD!$2:$2,MATCH(H1958,VpD!$1:$1,1)),VpD!$I$2)</f>
        <v>1973-1978</v>
      </c>
      <c r="Q1958" s="1">
        <f ca="1">INDEX(VpD!$C$3:$I$27,MATCH(F1958,VpD!$B$3:$B$27,0),MATCH(P1958,VpD!$C$2:$I$2,0))</f>
        <v>98</v>
      </c>
      <c r="R1958" s="16">
        <f t="shared" ca="1" si="399"/>
        <v>10.682</v>
      </c>
      <c r="S1958" s="14">
        <f t="shared" ca="1" si="400"/>
        <v>713475.39</v>
      </c>
      <c r="T1958" s="14">
        <f t="shared" ca="1" si="401"/>
        <v>6169670.4000000004</v>
      </c>
      <c r="U1958" s="14" t="str">
        <f t="shared" ca="1" si="402"/>
        <v>0A3F507E-1B70-32B8-E044-0003BA298018</v>
      </c>
    </row>
    <row r="1959" spans="1:21" s="14" customFormat="1" x14ac:dyDescent="0.25">
      <c r="A1959" s="14">
        <f t="shared" si="390"/>
        <v>1959</v>
      </c>
      <c r="B1959" s="14" t="str">
        <f t="shared" ca="1" si="391"/>
        <v>4105B9D1-F8EF-4AEE-8E07-C3D2C8D956FB</v>
      </c>
      <c r="C1959" s="14" t="str">
        <f t="shared" ca="1" si="392"/>
        <v>Nellikevænget</v>
      </c>
      <c r="D1959" s="14" t="str">
        <f t="shared" ca="1" si="393"/>
        <v>3</v>
      </c>
      <c r="E1959" s="14" t="str">
        <f t="shared" ca="1" si="394"/>
        <v>23ao</v>
      </c>
      <c r="F1959" s="1">
        <f t="shared" ca="1" si="395"/>
        <v>130</v>
      </c>
      <c r="G1959" s="1">
        <f t="shared" ca="1" si="396"/>
        <v>128</v>
      </c>
      <c r="H1959" s="1">
        <f t="shared" ca="1" si="397"/>
        <v>1999</v>
      </c>
      <c r="I1959" s="1" t="str">
        <f ca="1">INDEX(Relationstabel!$C$3:$K$10,MATCH(INDIRECT($A$1&amp;"J"&amp;A1959),Relationstabel!$A$3:$A$10,0),MATCH(IFERROR(VALUE(INDIRECT($A$1&amp;"K"&amp;A1959)),0),Relationstabel!$C$1:$K$1,0))</f>
        <v>Fjernvarme/ Blokvarme</v>
      </c>
      <c r="J1959" s="1" t="str">
        <f ca="1">INDEX(Anvendelseskode!B:B,MATCH($F1959,Anvendelseskode!$A:$A,0))</f>
        <v>Række-, kæde-, dobbelthus (lodret adskillelse mellem enhederne)</v>
      </c>
      <c r="K1959" s="1" t="str">
        <f ca="1">INDEX(Anvendelseskode!C:C,MATCH($F1959,Anvendelseskode!$A:$A,0))</f>
        <v>Række-, kæde og dobbelthuse</v>
      </c>
      <c r="L1959" s="1" t="str">
        <f ca="1">INDEX(Anvendelseskode!D:D,MATCH($F1959,Anvendelseskode!$A:$A,0))</f>
        <v>Private husholdninger</v>
      </c>
      <c r="M1959" s="1" t="str">
        <f ca="1">IFERROR(INDEX(SBi!$2:$2,MATCH(H1959,SBi!$1:$1,1)),SBi!$K$2)</f>
        <v>1999-2006</v>
      </c>
      <c r="N1959" s="1">
        <f ca="1">INDEX(SBi!$C$3:$K$28,MATCH(F1959,SBi!$B$3:$B$28,0),MATCH(M1959,SBi!$C$2:$K$2,0))</f>
        <v>81.5</v>
      </c>
      <c r="O1959" s="16">
        <f t="shared" ca="1" si="398"/>
        <v>10.432</v>
      </c>
      <c r="P1959" s="16" t="str">
        <f ca="1">IFERROR(INDEX(VpD!$2:$2,MATCH(H1959,VpD!$1:$1,1)),VpD!$I$2)</f>
        <v>&gt;1998</v>
      </c>
      <c r="Q1959" s="1">
        <f ca="1">INDEX(VpD!$C$3:$I$27,MATCH(F1959,VpD!$B$3:$B$27,0),MATCH(P1959,VpD!$C$2:$I$2,0))</f>
        <v>65</v>
      </c>
      <c r="R1959" s="16">
        <f t="shared" ca="1" si="399"/>
        <v>8.32</v>
      </c>
      <c r="S1959" s="14">
        <f t="shared" ca="1" si="400"/>
        <v>711628.3</v>
      </c>
      <c r="T1959" s="14">
        <f t="shared" ca="1" si="401"/>
        <v>6172585.5999999996</v>
      </c>
      <c r="U1959" s="14" t="str">
        <f t="shared" ca="1" si="402"/>
        <v>0A3F507E-1D70-32B8-E044-0003BA298018</v>
      </c>
    </row>
    <row r="1960" spans="1:21" s="14" customFormat="1" x14ac:dyDescent="0.25">
      <c r="A1960" s="14">
        <f t="shared" si="390"/>
        <v>1960</v>
      </c>
      <c r="B1960" s="14" t="str">
        <f t="shared" ca="1" si="391"/>
        <v>B95B545D-0661-4D65-8DF3-9ECCFABE5902</v>
      </c>
      <c r="C1960" s="14" t="str">
        <f t="shared" ca="1" si="392"/>
        <v>Nørrebred</v>
      </c>
      <c r="D1960" s="14" t="str">
        <f t="shared" ca="1" si="393"/>
        <v>70</v>
      </c>
      <c r="E1960" s="14" t="str">
        <f t="shared" ca="1" si="394"/>
        <v>13er</v>
      </c>
      <c r="F1960" s="1">
        <f t="shared" ca="1" si="395"/>
        <v>120</v>
      </c>
      <c r="G1960" s="1">
        <f t="shared" ca="1" si="396"/>
        <v>114</v>
      </c>
      <c r="H1960" s="1">
        <f t="shared" ca="1" si="397"/>
        <v>1969</v>
      </c>
      <c r="I1960" s="1" t="str">
        <f ca="1">INDEX(Relationstabel!$C$3:$K$10,MATCH(INDIRECT($A$1&amp;"J"&amp;A1960),Relationstabel!$A$3:$A$10,0),MATCH(IFERROR(VALUE(INDIRECT($A$1&amp;"K"&amp;A1960)),0),Relationstabel!$C$1:$K$1,0))</f>
        <v>Naturgas</v>
      </c>
      <c r="J1960" s="1" t="str">
        <f ca="1">INDEX(Anvendelseskode!B:B,MATCH($F1960,Anvendelseskode!$A:$A,0))</f>
        <v>Fritliggende enfamilieshus (parcelhus)</v>
      </c>
      <c r="K1960" s="1" t="str">
        <f ca="1">INDEX(Anvendelseskode!C:C,MATCH($F1960,Anvendelseskode!$A:$A,0))</f>
        <v>Parcelhuse</v>
      </c>
      <c r="L1960" s="1" t="str">
        <f ca="1">INDEX(Anvendelseskode!D:D,MATCH($F1960,Anvendelseskode!$A:$A,0))</f>
        <v>Private husholdninger</v>
      </c>
      <c r="M1960" s="1" t="str">
        <f ca="1">IFERROR(INDEX(SBi!$2:$2,MATCH(H1960,SBi!$1:$1,1)),SBi!$K$2)</f>
        <v>1961-1972</v>
      </c>
      <c r="N1960" s="1">
        <f ca="1">INDEX(SBi!$C$3:$K$28,MATCH(F1960,SBi!$B$3:$B$28,0),MATCH(M1960,SBi!$C$2:$K$2,0))</f>
        <v>134.30000000000001</v>
      </c>
      <c r="O1960" s="16">
        <f t="shared" ca="1" si="398"/>
        <v>15.3102</v>
      </c>
      <c r="P1960" s="16" t="str">
        <f ca="1">IFERROR(INDEX(VpD!$2:$2,MATCH(H1960,VpD!$1:$1,1)),VpD!$I$2)</f>
        <v>1961-1972</v>
      </c>
      <c r="Q1960" s="1">
        <f ca="1">INDEX(VpD!$C$3:$I$27,MATCH(F1960,VpD!$B$3:$B$27,0),MATCH(P1960,VpD!$C$2:$I$2,0))</f>
        <v>143</v>
      </c>
      <c r="R1960" s="16">
        <f t="shared" ca="1" si="399"/>
        <v>16.302</v>
      </c>
      <c r="S1960" s="14">
        <f t="shared" ca="1" si="400"/>
        <v>711649.64</v>
      </c>
      <c r="T1960" s="14">
        <f t="shared" ca="1" si="401"/>
        <v>6171692.6299999999</v>
      </c>
      <c r="U1960" s="14" t="str">
        <f t="shared" ca="1" si="402"/>
        <v>0A3F507E-1E70-32B8-E044-0003BA298018</v>
      </c>
    </row>
    <row r="1961" spans="1:21" s="14" customFormat="1" x14ac:dyDescent="0.25">
      <c r="A1961" s="14">
        <f t="shared" si="390"/>
        <v>1961</v>
      </c>
      <c r="B1961" s="14" t="str">
        <f t="shared" ca="1" si="391"/>
        <v>C8AC9D4B-5E8E-406B-810D-F068C09B0536</v>
      </c>
      <c r="C1961" s="14" t="str">
        <f t="shared" ca="1" si="392"/>
        <v>Tranekærvej</v>
      </c>
      <c r="D1961" s="14" t="str">
        <f t="shared" ca="1" si="393"/>
        <v>7</v>
      </c>
      <c r="E1961" s="14" t="str">
        <f t="shared" ca="1" si="394"/>
        <v>4bi</v>
      </c>
      <c r="F1961" s="1">
        <f t="shared" ca="1" si="395"/>
        <v>120</v>
      </c>
      <c r="G1961" s="1">
        <f t="shared" ca="1" si="396"/>
        <v>130</v>
      </c>
      <c r="H1961" s="1">
        <f t="shared" ca="1" si="397"/>
        <v>1995</v>
      </c>
      <c r="I1961" s="1" t="str">
        <f ca="1">INDEX(Relationstabel!$C$3:$K$10,MATCH(INDIRECT($A$1&amp;"J"&amp;A1961),Relationstabel!$A$3:$A$10,0),MATCH(IFERROR(VALUE(INDIRECT($A$1&amp;"K"&amp;A1961)),0),Relationstabel!$C$1:$K$1,0))</f>
        <v>Naturgas</v>
      </c>
      <c r="J1961" s="1" t="str">
        <f ca="1">INDEX(Anvendelseskode!B:B,MATCH($F1961,Anvendelseskode!$A:$A,0))</f>
        <v>Fritliggende enfamilieshus (parcelhus)</v>
      </c>
      <c r="K1961" s="1" t="str">
        <f ca="1">INDEX(Anvendelseskode!C:C,MATCH($F1961,Anvendelseskode!$A:$A,0))</f>
        <v>Parcelhuse</v>
      </c>
      <c r="L1961" s="1" t="str">
        <f ca="1">INDEX(Anvendelseskode!D:D,MATCH($F1961,Anvendelseskode!$A:$A,0))</f>
        <v>Private husholdninger</v>
      </c>
      <c r="M1961" s="1" t="str">
        <f ca="1">IFERROR(INDEX(SBi!$2:$2,MATCH(H1961,SBi!$1:$1,1)),SBi!$K$2)</f>
        <v>1979-1998</v>
      </c>
      <c r="N1961" s="1">
        <f ca="1">INDEX(SBi!$C$3:$K$28,MATCH(F1961,SBi!$B$3:$B$28,0),MATCH(M1961,SBi!$C$2:$K$2,0))</f>
        <v>105.4</v>
      </c>
      <c r="O1961" s="16">
        <f t="shared" ca="1" si="398"/>
        <v>13.702</v>
      </c>
      <c r="P1961" s="16" t="str">
        <f ca="1">IFERROR(INDEX(VpD!$2:$2,MATCH(H1961,VpD!$1:$1,1)),VpD!$I$2)</f>
        <v>1979-1998</v>
      </c>
      <c r="Q1961" s="1">
        <f ca="1">INDEX(VpD!$C$3:$I$27,MATCH(F1961,VpD!$B$3:$B$27,0),MATCH(P1961,VpD!$C$2:$I$2,0))</f>
        <v>90</v>
      </c>
      <c r="R1961" s="16">
        <f t="shared" ca="1" si="399"/>
        <v>11.7</v>
      </c>
      <c r="S1961" s="14">
        <f t="shared" ca="1" si="400"/>
        <v>713237.86</v>
      </c>
      <c r="T1961" s="14">
        <f t="shared" ca="1" si="401"/>
        <v>6168641.1200000001</v>
      </c>
      <c r="U1961" s="14" t="str">
        <f t="shared" ca="1" si="402"/>
        <v>0A3F507E-2374-32B8-E044-0003BA298018</v>
      </c>
    </row>
    <row r="1962" spans="1:21" s="14" customFormat="1" x14ac:dyDescent="0.25">
      <c r="A1962" s="14">
        <f t="shared" si="390"/>
        <v>1962</v>
      </c>
      <c r="B1962" s="14" t="str">
        <f t="shared" ca="1" si="391"/>
        <v>B14FFEF8-29CF-4850-B17B-1DBAC85EEDF2</v>
      </c>
      <c r="C1962" s="14" t="str">
        <f t="shared" ca="1" si="392"/>
        <v>Hyrdeengen</v>
      </c>
      <c r="D1962" s="14" t="str">
        <f t="shared" ca="1" si="393"/>
        <v>71</v>
      </c>
      <c r="E1962" s="14" t="str">
        <f t="shared" ca="1" si="394"/>
        <v>16dp</v>
      </c>
      <c r="F1962" s="1">
        <f t="shared" ca="1" si="395"/>
        <v>130</v>
      </c>
      <c r="G1962" s="1">
        <f t="shared" ca="1" si="396"/>
        <v>125</v>
      </c>
      <c r="H1962" s="1">
        <f t="shared" ca="1" si="397"/>
        <v>1977</v>
      </c>
      <c r="I1962" s="1" t="str">
        <f ca="1">INDEX(Relationstabel!$C$3:$K$10,MATCH(INDIRECT($A$1&amp;"J"&amp;A1962),Relationstabel!$A$3:$A$10,0),MATCH(IFERROR(VALUE(INDIRECT($A$1&amp;"K"&amp;A1962)),0),Relationstabel!$C$1:$K$1,0))</f>
        <v>Elvarme</v>
      </c>
      <c r="J1962" s="1" t="str">
        <f ca="1">INDEX(Anvendelseskode!B:B,MATCH($F1962,Anvendelseskode!$A:$A,0))</f>
        <v>Række-, kæde-, dobbelthus (lodret adskillelse mellem enhederne)</v>
      </c>
      <c r="K1962" s="1" t="str">
        <f ca="1">INDEX(Anvendelseskode!C:C,MATCH($F1962,Anvendelseskode!$A:$A,0))</f>
        <v>Række-, kæde og dobbelthuse</v>
      </c>
      <c r="L1962" s="1" t="str">
        <f ca="1">INDEX(Anvendelseskode!D:D,MATCH($F1962,Anvendelseskode!$A:$A,0))</f>
        <v>Private husholdninger</v>
      </c>
      <c r="M1962" s="1" t="str">
        <f ca="1">IFERROR(INDEX(SBi!$2:$2,MATCH(H1962,SBi!$1:$1,1)),SBi!$K$2)</f>
        <v>1973-1978</v>
      </c>
      <c r="N1962" s="1">
        <f ca="1">INDEX(SBi!$C$3:$K$28,MATCH(F1962,SBi!$B$3:$B$28,0),MATCH(M1962,SBi!$C$2:$K$2,0))</f>
        <v>112.6</v>
      </c>
      <c r="O1962" s="16">
        <f t="shared" ca="1" si="398"/>
        <v>14.074999999999999</v>
      </c>
      <c r="P1962" s="16" t="str">
        <f ca="1">IFERROR(INDEX(VpD!$2:$2,MATCH(H1962,VpD!$1:$1,1)),VpD!$I$2)</f>
        <v>1973-1978</v>
      </c>
      <c r="Q1962" s="1">
        <f ca="1">INDEX(VpD!$C$3:$I$27,MATCH(F1962,VpD!$B$3:$B$27,0),MATCH(P1962,VpD!$C$2:$I$2,0))</f>
        <v>98</v>
      </c>
      <c r="R1962" s="16">
        <f t="shared" ca="1" si="399"/>
        <v>12.25</v>
      </c>
      <c r="S1962" s="14">
        <f t="shared" ca="1" si="400"/>
        <v>711807.28</v>
      </c>
      <c r="T1962" s="14">
        <f t="shared" ca="1" si="401"/>
        <v>6172494.8099999996</v>
      </c>
      <c r="U1962" s="14" t="str">
        <f t="shared" ca="1" si="402"/>
        <v>0A3F507E-1975-32B8-E044-0003BA298018</v>
      </c>
    </row>
    <row r="1963" spans="1:21" s="14" customFormat="1" x14ac:dyDescent="0.25">
      <c r="A1963" s="14">
        <f t="shared" si="390"/>
        <v>1963</v>
      </c>
      <c r="B1963" s="14" t="str">
        <f t="shared" ca="1" si="391"/>
        <v>A33824DD-4BDC-4297-9D20-1AB84D52EF27</v>
      </c>
      <c r="C1963" s="14" t="str">
        <f t="shared" ca="1" si="392"/>
        <v>Hyttesvinget</v>
      </c>
      <c r="D1963" s="14" t="str">
        <f t="shared" ca="1" si="393"/>
        <v>7</v>
      </c>
      <c r="E1963" s="14" t="str">
        <f t="shared" ca="1" si="394"/>
        <v>24et</v>
      </c>
      <c r="F1963" s="1">
        <f t="shared" ca="1" si="395"/>
        <v>120</v>
      </c>
      <c r="G1963" s="1">
        <f t="shared" ca="1" si="396"/>
        <v>126</v>
      </c>
      <c r="H1963" s="1">
        <f t="shared" ca="1" si="397"/>
        <v>1995</v>
      </c>
      <c r="I1963" s="1" t="str">
        <f ca="1">INDEX(Relationstabel!$C$3:$K$10,MATCH(INDIRECT($A$1&amp;"J"&amp;A1963),Relationstabel!$A$3:$A$10,0),MATCH(IFERROR(VALUE(INDIRECT($A$1&amp;"K"&amp;A1963)),0),Relationstabel!$C$1:$K$1,0))</f>
        <v>Naturgas</v>
      </c>
      <c r="J1963" s="1" t="str">
        <f ca="1">INDEX(Anvendelseskode!B:B,MATCH($F1963,Anvendelseskode!$A:$A,0))</f>
        <v>Fritliggende enfamilieshus (parcelhus)</v>
      </c>
      <c r="K1963" s="1" t="str">
        <f ca="1">INDEX(Anvendelseskode!C:C,MATCH($F1963,Anvendelseskode!$A:$A,0))</f>
        <v>Parcelhuse</v>
      </c>
      <c r="L1963" s="1" t="str">
        <f ca="1">INDEX(Anvendelseskode!D:D,MATCH($F1963,Anvendelseskode!$A:$A,0))</f>
        <v>Private husholdninger</v>
      </c>
      <c r="M1963" s="1" t="str">
        <f ca="1">IFERROR(INDEX(SBi!$2:$2,MATCH(H1963,SBi!$1:$1,1)),SBi!$K$2)</f>
        <v>1979-1998</v>
      </c>
      <c r="N1963" s="1">
        <f ca="1">INDEX(SBi!$C$3:$K$28,MATCH(F1963,SBi!$B$3:$B$28,0),MATCH(M1963,SBi!$C$2:$K$2,0))</f>
        <v>105.4</v>
      </c>
      <c r="O1963" s="16">
        <f t="shared" ca="1" si="398"/>
        <v>13.280400000000002</v>
      </c>
      <c r="P1963" s="16" t="str">
        <f ca="1">IFERROR(INDEX(VpD!$2:$2,MATCH(H1963,VpD!$1:$1,1)),VpD!$I$2)</f>
        <v>1979-1998</v>
      </c>
      <c r="Q1963" s="1">
        <f ca="1">INDEX(VpD!$C$3:$I$27,MATCH(F1963,VpD!$B$3:$B$27,0),MATCH(P1963,VpD!$C$2:$I$2,0))</f>
        <v>90</v>
      </c>
      <c r="R1963" s="16">
        <f t="shared" ca="1" si="399"/>
        <v>11.34</v>
      </c>
      <c r="S1963" s="14">
        <f t="shared" ca="1" si="400"/>
        <v>713795.14</v>
      </c>
      <c r="T1963" s="14">
        <f t="shared" ca="1" si="401"/>
        <v>6168948.0300000003</v>
      </c>
      <c r="U1963" s="14" t="str">
        <f t="shared" ca="1" si="402"/>
        <v>0A3F507E-1A75-32B8-E044-0003BA298018</v>
      </c>
    </row>
    <row r="1964" spans="1:21" s="14" customFormat="1" x14ac:dyDescent="0.25">
      <c r="A1964" s="14">
        <f t="shared" si="390"/>
        <v>1964</v>
      </c>
      <c r="B1964" s="14" t="str">
        <f t="shared" ca="1" si="391"/>
        <v>81465084-7EF7-4439-9C96-CF5B12C13A32</v>
      </c>
      <c r="C1964" s="14" t="str">
        <f t="shared" ca="1" si="392"/>
        <v>Hyrdeengen</v>
      </c>
      <c r="D1964" s="14" t="str">
        <f t="shared" ca="1" si="393"/>
        <v>59</v>
      </c>
      <c r="E1964" s="14" t="str">
        <f t="shared" ca="1" si="394"/>
        <v>16dv</v>
      </c>
      <c r="F1964" s="1">
        <f t="shared" ca="1" si="395"/>
        <v>130</v>
      </c>
      <c r="G1964" s="1">
        <f t="shared" ca="1" si="396"/>
        <v>103</v>
      </c>
      <c r="H1964" s="1">
        <f t="shared" ca="1" si="397"/>
        <v>1978</v>
      </c>
      <c r="I1964" s="1" t="str">
        <f ca="1">INDEX(Relationstabel!$C$3:$K$10,MATCH(INDIRECT($A$1&amp;"J"&amp;A1964),Relationstabel!$A$3:$A$10,0),MATCH(IFERROR(VALUE(INDIRECT($A$1&amp;"K"&amp;A1964)),0),Relationstabel!$C$1:$K$1,0))</f>
        <v>Fjernvarme/ Blokvarme</v>
      </c>
      <c r="J1964" s="1" t="str">
        <f ca="1">INDEX(Anvendelseskode!B:B,MATCH($F1964,Anvendelseskode!$A:$A,0))</f>
        <v>Række-, kæde-, dobbelthus (lodret adskillelse mellem enhederne)</v>
      </c>
      <c r="K1964" s="1" t="str">
        <f ca="1">INDEX(Anvendelseskode!C:C,MATCH($F1964,Anvendelseskode!$A:$A,0))</f>
        <v>Række-, kæde og dobbelthuse</v>
      </c>
      <c r="L1964" s="1" t="str">
        <f ca="1">INDEX(Anvendelseskode!D:D,MATCH($F1964,Anvendelseskode!$A:$A,0))</f>
        <v>Private husholdninger</v>
      </c>
      <c r="M1964" s="1" t="str">
        <f ca="1">IFERROR(INDEX(SBi!$2:$2,MATCH(H1964,SBi!$1:$1,1)),SBi!$K$2)</f>
        <v>1973-1978</v>
      </c>
      <c r="N1964" s="1">
        <f ca="1">INDEX(SBi!$C$3:$K$28,MATCH(F1964,SBi!$B$3:$B$28,0),MATCH(M1964,SBi!$C$2:$K$2,0))</f>
        <v>112.6</v>
      </c>
      <c r="O1964" s="16">
        <f t="shared" ca="1" si="398"/>
        <v>11.597799999999999</v>
      </c>
      <c r="P1964" s="16" t="str">
        <f ca="1">IFERROR(INDEX(VpD!$2:$2,MATCH(H1964,VpD!$1:$1,1)),VpD!$I$2)</f>
        <v>1973-1978</v>
      </c>
      <c r="Q1964" s="1">
        <f ca="1">INDEX(VpD!$C$3:$I$27,MATCH(F1964,VpD!$B$3:$B$27,0),MATCH(P1964,VpD!$C$2:$I$2,0))</f>
        <v>98</v>
      </c>
      <c r="R1964" s="16">
        <f t="shared" ca="1" si="399"/>
        <v>10.093999999999999</v>
      </c>
      <c r="S1964" s="14">
        <f t="shared" ca="1" si="400"/>
        <v>711842.57</v>
      </c>
      <c r="T1964" s="14">
        <f t="shared" ca="1" si="401"/>
        <v>6172510.0499999998</v>
      </c>
      <c r="U1964" s="14" t="str">
        <f t="shared" ca="1" si="402"/>
        <v>0A3F507E-196F-32B8-E044-0003BA298018</v>
      </c>
    </row>
    <row r="1965" spans="1:21" s="14" customFormat="1" x14ac:dyDescent="0.25">
      <c r="A1965" s="14">
        <f t="shared" si="390"/>
        <v>1965</v>
      </c>
      <c r="B1965" s="14" t="str">
        <f t="shared" ca="1" si="391"/>
        <v>B8D93FF0-947D-4CDC-AB4B-09C71D83A1FA</v>
      </c>
      <c r="C1965" s="14" t="str">
        <f t="shared" ca="1" si="392"/>
        <v>Bregentvedvej</v>
      </c>
      <c r="D1965" s="14" t="str">
        <f t="shared" ca="1" si="393"/>
        <v>9</v>
      </c>
      <c r="E1965" s="14" t="str">
        <f t="shared" ca="1" si="394"/>
        <v>9as</v>
      </c>
      <c r="F1965" s="1">
        <f t="shared" ca="1" si="395"/>
        <v>120</v>
      </c>
      <c r="G1965" s="1">
        <f t="shared" ca="1" si="396"/>
        <v>150</v>
      </c>
      <c r="H1965" s="1">
        <f t="shared" ca="1" si="397"/>
        <v>1978</v>
      </c>
      <c r="I1965" s="1" t="str">
        <f ca="1">INDEX(Relationstabel!$C$3:$K$10,MATCH(INDIRECT($A$1&amp;"J"&amp;A1965),Relationstabel!$A$3:$A$10,0),MATCH(IFERROR(VALUE(INDIRECT($A$1&amp;"K"&amp;A1965)),0),Relationstabel!$C$1:$K$1,0))</f>
        <v>Elvarme</v>
      </c>
      <c r="J1965" s="1" t="str">
        <f ca="1">INDEX(Anvendelseskode!B:B,MATCH($F1965,Anvendelseskode!$A:$A,0))</f>
        <v>Fritliggende enfamilieshus (parcelhus)</v>
      </c>
      <c r="K1965" s="1" t="str">
        <f ca="1">INDEX(Anvendelseskode!C:C,MATCH($F1965,Anvendelseskode!$A:$A,0))</f>
        <v>Parcelhuse</v>
      </c>
      <c r="L1965" s="1" t="str">
        <f ca="1">INDEX(Anvendelseskode!D:D,MATCH($F1965,Anvendelseskode!$A:$A,0))</f>
        <v>Private husholdninger</v>
      </c>
      <c r="M1965" s="1" t="str">
        <f ca="1">IFERROR(INDEX(SBi!$2:$2,MATCH(H1965,SBi!$1:$1,1)),SBi!$K$2)</f>
        <v>1973-1978</v>
      </c>
      <c r="N1965" s="1">
        <f ca="1">INDEX(SBi!$C$3:$K$28,MATCH(F1965,SBi!$B$3:$B$28,0),MATCH(M1965,SBi!$C$2:$K$2,0))</f>
        <v>119.8</v>
      </c>
      <c r="O1965" s="16">
        <f t="shared" ca="1" si="398"/>
        <v>17.97</v>
      </c>
      <c r="P1965" s="16" t="str">
        <f ca="1">IFERROR(INDEX(VpD!$2:$2,MATCH(H1965,VpD!$1:$1,1)),VpD!$I$2)</f>
        <v>1973-1978</v>
      </c>
      <c r="Q1965" s="1">
        <f ca="1">INDEX(VpD!$C$3:$I$27,MATCH(F1965,VpD!$B$3:$B$27,0),MATCH(P1965,VpD!$C$2:$I$2,0))</f>
        <v>117</v>
      </c>
      <c r="R1965" s="16">
        <f t="shared" ca="1" si="399"/>
        <v>17.55</v>
      </c>
      <c r="S1965" s="14">
        <f t="shared" ca="1" si="400"/>
        <v>713558.24</v>
      </c>
      <c r="T1965" s="14">
        <f t="shared" ca="1" si="401"/>
        <v>6168664.9100000001</v>
      </c>
      <c r="U1965" s="14" t="str">
        <f t="shared" ca="1" si="402"/>
        <v>0A3F507E-157A-32B8-E044-0003BA298018</v>
      </c>
    </row>
    <row r="1966" spans="1:21" s="14" customFormat="1" x14ac:dyDescent="0.25">
      <c r="A1966" s="14">
        <f t="shared" si="390"/>
        <v>1966</v>
      </c>
      <c r="B1966" s="14" t="str">
        <f t="shared" ca="1" si="391"/>
        <v>BF51F7B0-D81B-4ED0-B588-0CBDC59366D9</v>
      </c>
      <c r="C1966" s="14" t="str">
        <f t="shared" ca="1" si="392"/>
        <v>Egernbo</v>
      </c>
      <c r="D1966" s="14" t="str">
        <f t="shared" ca="1" si="393"/>
        <v>33</v>
      </c>
      <c r="E1966" s="14" t="str">
        <f t="shared" ca="1" si="394"/>
        <v>6pt</v>
      </c>
      <c r="F1966" s="1">
        <f t="shared" ca="1" si="395"/>
        <v>130</v>
      </c>
      <c r="G1966" s="1">
        <f t="shared" ca="1" si="396"/>
        <v>104</v>
      </c>
      <c r="H1966" s="1">
        <f t="shared" ca="1" si="397"/>
        <v>1977</v>
      </c>
      <c r="I1966" s="1" t="str">
        <f ca="1">INDEX(Relationstabel!$C$3:$K$10,MATCH(INDIRECT($A$1&amp;"J"&amp;A1966),Relationstabel!$A$3:$A$10,0),MATCH(IFERROR(VALUE(INDIRECT($A$1&amp;"K"&amp;A1966)),0),Relationstabel!$C$1:$K$1,0))</f>
        <v>Fjernvarme/ Blokvarme</v>
      </c>
      <c r="J1966" s="1" t="str">
        <f ca="1">INDEX(Anvendelseskode!B:B,MATCH($F1966,Anvendelseskode!$A:$A,0))</f>
        <v>Række-, kæde-, dobbelthus (lodret adskillelse mellem enhederne)</v>
      </c>
      <c r="K1966" s="1" t="str">
        <f ca="1">INDEX(Anvendelseskode!C:C,MATCH($F1966,Anvendelseskode!$A:$A,0))</f>
        <v>Række-, kæde og dobbelthuse</v>
      </c>
      <c r="L1966" s="1" t="str">
        <f ca="1">INDEX(Anvendelseskode!D:D,MATCH($F1966,Anvendelseskode!$A:$A,0))</f>
        <v>Private husholdninger</v>
      </c>
      <c r="M1966" s="1" t="str">
        <f ca="1">IFERROR(INDEX(SBi!$2:$2,MATCH(H1966,SBi!$1:$1,1)),SBi!$K$2)</f>
        <v>1973-1978</v>
      </c>
      <c r="N1966" s="1">
        <f ca="1">INDEX(SBi!$C$3:$K$28,MATCH(F1966,SBi!$B$3:$B$28,0),MATCH(M1966,SBi!$C$2:$K$2,0))</f>
        <v>112.6</v>
      </c>
      <c r="O1966" s="16">
        <f t="shared" ca="1" si="398"/>
        <v>11.7104</v>
      </c>
      <c r="P1966" s="16" t="str">
        <f ca="1">IFERROR(INDEX(VpD!$2:$2,MATCH(H1966,VpD!$1:$1,1)),VpD!$I$2)</f>
        <v>1973-1978</v>
      </c>
      <c r="Q1966" s="1">
        <f ca="1">INDEX(VpD!$C$3:$I$27,MATCH(F1966,VpD!$B$3:$B$27,0),MATCH(P1966,VpD!$C$2:$I$2,0))</f>
        <v>98</v>
      </c>
      <c r="R1966" s="16">
        <f t="shared" ca="1" si="399"/>
        <v>10.192</v>
      </c>
      <c r="S1966" s="14">
        <f t="shared" ca="1" si="400"/>
        <v>713584.21</v>
      </c>
      <c r="T1966" s="14">
        <f t="shared" ca="1" si="401"/>
        <v>6169561.71</v>
      </c>
      <c r="U1966" s="14" t="str">
        <f t="shared" ca="1" si="402"/>
        <v>0A3F507E-167A-32B8-E044-0003BA298018</v>
      </c>
    </row>
    <row r="1967" spans="1:21" s="14" customFormat="1" x14ac:dyDescent="0.25">
      <c r="A1967" s="14">
        <f t="shared" si="390"/>
        <v>1967</v>
      </c>
      <c r="B1967" s="14" t="str">
        <f t="shared" ca="1" si="391"/>
        <v>D9F05A6C-5672-4F72-8DDC-01977470C294</v>
      </c>
      <c r="C1967" s="14" t="str">
        <f t="shared" ca="1" si="392"/>
        <v>Horsbred</v>
      </c>
      <c r="D1967" s="14" t="str">
        <f t="shared" ca="1" si="393"/>
        <v>3</v>
      </c>
      <c r="E1967" s="14" t="str">
        <f t="shared" ca="1" si="394"/>
        <v>13ei</v>
      </c>
      <c r="F1967" s="1">
        <f t="shared" ca="1" si="395"/>
        <v>130</v>
      </c>
      <c r="G1967" s="1">
        <f t="shared" ca="1" si="396"/>
        <v>107</v>
      </c>
      <c r="H1967" s="1">
        <f t="shared" ca="1" si="397"/>
        <v>1983</v>
      </c>
      <c r="I1967" s="1" t="str">
        <f ca="1">INDEX(Relationstabel!$C$3:$K$10,MATCH(INDIRECT($A$1&amp;"J"&amp;A1967),Relationstabel!$A$3:$A$10,0),MATCH(IFERROR(VALUE(INDIRECT($A$1&amp;"K"&amp;A1967)),0),Relationstabel!$C$1:$K$1,0))</f>
        <v>Fjernvarme/ Blokvarme</v>
      </c>
      <c r="J1967" s="1" t="str">
        <f ca="1">INDEX(Anvendelseskode!B:B,MATCH($F1967,Anvendelseskode!$A:$A,0))</f>
        <v>Række-, kæde-, dobbelthus (lodret adskillelse mellem enhederne)</v>
      </c>
      <c r="K1967" s="1" t="str">
        <f ca="1">INDEX(Anvendelseskode!C:C,MATCH($F1967,Anvendelseskode!$A:$A,0))</f>
        <v>Række-, kæde og dobbelthuse</v>
      </c>
      <c r="L1967" s="1" t="str">
        <f ca="1">INDEX(Anvendelseskode!D:D,MATCH($F1967,Anvendelseskode!$A:$A,0))</f>
        <v>Private husholdninger</v>
      </c>
      <c r="M1967" s="1" t="str">
        <f ca="1">IFERROR(INDEX(SBi!$2:$2,MATCH(H1967,SBi!$1:$1,1)),SBi!$K$2)</f>
        <v>1979-1998</v>
      </c>
      <c r="N1967" s="1">
        <f ca="1">INDEX(SBi!$C$3:$K$28,MATCH(F1967,SBi!$B$3:$B$28,0),MATCH(M1967,SBi!$C$2:$K$2,0))</f>
        <v>96.8</v>
      </c>
      <c r="O1967" s="16">
        <f t="shared" ca="1" si="398"/>
        <v>10.3576</v>
      </c>
      <c r="P1967" s="16" t="str">
        <f ca="1">IFERROR(INDEX(VpD!$2:$2,MATCH(H1967,VpD!$1:$1,1)),VpD!$I$2)</f>
        <v>1979-1998</v>
      </c>
      <c r="Q1967" s="1">
        <f ca="1">INDEX(VpD!$C$3:$I$27,MATCH(F1967,VpD!$B$3:$B$27,0),MATCH(P1967,VpD!$C$2:$I$2,0))</f>
        <v>74</v>
      </c>
      <c r="R1967" s="16">
        <f t="shared" ca="1" si="399"/>
        <v>7.9180000000000001</v>
      </c>
      <c r="S1967" s="14">
        <f t="shared" ca="1" si="400"/>
        <v>711409.11</v>
      </c>
      <c r="T1967" s="14">
        <f t="shared" ca="1" si="401"/>
        <v>6171547.2800000003</v>
      </c>
      <c r="U1967" s="14" t="str">
        <f t="shared" ca="1" si="402"/>
        <v>0A3F507E-187D-32B8-E044-0003BA298018</v>
      </c>
    </row>
    <row r="1968" spans="1:21" s="14" customFormat="1" x14ac:dyDescent="0.25">
      <c r="A1968" s="14">
        <f t="shared" si="390"/>
        <v>1968</v>
      </c>
      <c r="B1968" s="14" t="str">
        <f t="shared" ca="1" si="391"/>
        <v>AD67BD8C-80A4-4D2A-8985-9D0B3EF16043</v>
      </c>
      <c r="C1968" s="14" t="str">
        <f t="shared" ca="1" si="392"/>
        <v>Plantagevej</v>
      </c>
      <c r="D1968" s="14" t="str">
        <f t="shared" ca="1" si="393"/>
        <v>11</v>
      </c>
      <c r="E1968" s="14" t="str">
        <f t="shared" ca="1" si="394"/>
        <v>24o</v>
      </c>
      <c r="F1968" s="1">
        <f t="shared" ca="1" si="395"/>
        <v>120</v>
      </c>
      <c r="G1968" s="1">
        <f t="shared" ca="1" si="396"/>
        <v>279</v>
      </c>
      <c r="H1968" s="1">
        <f t="shared" ca="1" si="397"/>
        <v>1983</v>
      </c>
      <c r="I1968" s="1" t="str">
        <f ca="1">INDEX(Relationstabel!$C$3:$K$10,MATCH(INDIRECT($A$1&amp;"J"&amp;A1968),Relationstabel!$A$3:$A$10,0),MATCH(IFERROR(VALUE(INDIRECT($A$1&amp;"K"&amp;A1968)),0),Relationstabel!$C$1:$K$1,0))</f>
        <v>Naturgas</v>
      </c>
      <c r="J1968" s="1" t="str">
        <f ca="1">INDEX(Anvendelseskode!B:B,MATCH($F1968,Anvendelseskode!$A:$A,0))</f>
        <v>Fritliggende enfamilieshus (parcelhus)</v>
      </c>
      <c r="K1968" s="1" t="str">
        <f ca="1">INDEX(Anvendelseskode!C:C,MATCH($F1968,Anvendelseskode!$A:$A,0))</f>
        <v>Parcelhuse</v>
      </c>
      <c r="L1968" s="1" t="str">
        <f ca="1">INDEX(Anvendelseskode!D:D,MATCH($F1968,Anvendelseskode!$A:$A,0))</f>
        <v>Private husholdninger</v>
      </c>
      <c r="M1968" s="1" t="str">
        <f ca="1">IFERROR(INDEX(SBi!$2:$2,MATCH(H1968,SBi!$1:$1,1)),SBi!$K$2)</f>
        <v>1979-1998</v>
      </c>
      <c r="N1968" s="1">
        <f ca="1">INDEX(SBi!$C$3:$K$28,MATCH(F1968,SBi!$B$3:$B$28,0),MATCH(M1968,SBi!$C$2:$K$2,0))</f>
        <v>105.4</v>
      </c>
      <c r="O1968" s="16">
        <f t="shared" ca="1" si="398"/>
        <v>29.406600000000001</v>
      </c>
      <c r="P1968" s="16" t="str">
        <f ca="1">IFERROR(INDEX(VpD!$2:$2,MATCH(H1968,VpD!$1:$1,1)),VpD!$I$2)</f>
        <v>1979-1998</v>
      </c>
      <c r="Q1968" s="1">
        <f ca="1">INDEX(VpD!$C$3:$I$27,MATCH(F1968,VpD!$B$3:$B$27,0),MATCH(P1968,VpD!$C$2:$I$2,0))</f>
        <v>90</v>
      </c>
      <c r="R1968" s="16">
        <f t="shared" ca="1" si="399"/>
        <v>25.11</v>
      </c>
      <c r="S1968" s="14">
        <f t="shared" ca="1" si="400"/>
        <v>713955.85</v>
      </c>
      <c r="T1968" s="14">
        <f t="shared" ca="1" si="401"/>
        <v>6168634.4299999997</v>
      </c>
      <c r="U1968" s="14" t="str">
        <f t="shared" ca="1" si="402"/>
        <v>0A3F507E-1F7D-32B8-E044-0003BA298018</v>
      </c>
    </row>
    <row r="1969" spans="1:21" s="14" customFormat="1" x14ac:dyDescent="0.25">
      <c r="A1969" s="14">
        <f t="shared" si="390"/>
        <v>1969</v>
      </c>
      <c r="B1969" s="14" t="str">
        <f t="shared" ca="1" si="391"/>
        <v>67AD0895-4F7A-462D-8939-D4DB0A124404</v>
      </c>
      <c r="C1969" s="14" t="str">
        <f t="shared" ca="1" si="392"/>
        <v>Nørrebred</v>
      </c>
      <c r="D1969" s="14" t="str">
        <f t="shared" ca="1" si="393"/>
        <v>84</v>
      </c>
      <c r="E1969" s="14" t="str">
        <f t="shared" ca="1" si="394"/>
        <v>12be</v>
      </c>
      <c r="F1969" s="1">
        <f t="shared" ca="1" si="395"/>
        <v>120</v>
      </c>
      <c r="G1969" s="1">
        <f t="shared" ca="1" si="396"/>
        <v>143</v>
      </c>
      <c r="H1969" s="1">
        <f t="shared" ca="1" si="397"/>
        <v>1987</v>
      </c>
      <c r="I1969" s="1" t="str">
        <f ca="1">INDEX(Relationstabel!$C$3:$K$10,MATCH(INDIRECT($A$1&amp;"J"&amp;A1969),Relationstabel!$A$3:$A$10,0),MATCH(IFERROR(VALUE(INDIRECT($A$1&amp;"K"&amp;A1969)),0),Relationstabel!$C$1:$K$1,0))</f>
        <v>Naturgas</v>
      </c>
      <c r="J1969" s="1" t="str">
        <f ca="1">INDEX(Anvendelseskode!B:B,MATCH($F1969,Anvendelseskode!$A:$A,0))</f>
        <v>Fritliggende enfamilieshus (parcelhus)</v>
      </c>
      <c r="K1969" s="1" t="str">
        <f ca="1">INDEX(Anvendelseskode!C:C,MATCH($F1969,Anvendelseskode!$A:$A,0))</f>
        <v>Parcelhuse</v>
      </c>
      <c r="L1969" s="1" t="str">
        <f ca="1">INDEX(Anvendelseskode!D:D,MATCH($F1969,Anvendelseskode!$A:$A,0))</f>
        <v>Private husholdninger</v>
      </c>
      <c r="M1969" s="1" t="str">
        <f ca="1">IFERROR(INDEX(SBi!$2:$2,MATCH(H1969,SBi!$1:$1,1)),SBi!$K$2)</f>
        <v>1979-1998</v>
      </c>
      <c r="N1969" s="1">
        <f ca="1">INDEX(SBi!$C$3:$K$28,MATCH(F1969,SBi!$B$3:$B$28,0),MATCH(M1969,SBi!$C$2:$K$2,0))</f>
        <v>105.4</v>
      </c>
      <c r="O1969" s="16">
        <f t="shared" ca="1" si="398"/>
        <v>15.0722</v>
      </c>
      <c r="P1969" s="16" t="str">
        <f ca="1">IFERROR(INDEX(VpD!$2:$2,MATCH(H1969,VpD!$1:$1,1)),VpD!$I$2)</f>
        <v>1979-1998</v>
      </c>
      <c r="Q1969" s="1">
        <f ca="1">INDEX(VpD!$C$3:$I$27,MATCH(F1969,VpD!$B$3:$B$27,0),MATCH(P1969,VpD!$C$2:$I$2,0))</f>
        <v>90</v>
      </c>
      <c r="R1969" s="16">
        <f t="shared" ca="1" si="399"/>
        <v>12.87</v>
      </c>
      <c r="S1969" s="14">
        <f t="shared" ca="1" si="400"/>
        <v>711755.49</v>
      </c>
      <c r="T1969" s="14">
        <f t="shared" ca="1" si="401"/>
        <v>6171768.6500000004</v>
      </c>
      <c r="U1969" s="14" t="str">
        <f t="shared" ca="1" si="402"/>
        <v>0A3F507E-1E7E-32B8-E044-0003BA298018</v>
      </c>
    </row>
    <row r="1970" spans="1:21" s="14" customFormat="1" x14ac:dyDescent="0.25">
      <c r="A1970" s="14">
        <f t="shared" si="390"/>
        <v>1970</v>
      </c>
      <c r="B1970" s="14" t="str">
        <f t="shared" ca="1" si="391"/>
        <v>D8D9902C-631C-452F-8952-38877916D66E</v>
      </c>
      <c r="C1970" s="14" t="str">
        <f t="shared" ca="1" si="392"/>
        <v>Syvhøjvænge</v>
      </c>
      <c r="D1970" s="14" t="str">
        <f t="shared" ca="1" si="393"/>
        <v>73</v>
      </c>
      <c r="E1970" s="14" t="str">
        <f t="shared" ca="1" si="394"/>
        <v>12cv</v>
      </c>
      <c r="F1970" s="1">
        <f t="shared" ca="1" si="395"/>
        <v>120</v>
      </c>
      <c r="G1970" s="1">
        <f t="shared" ca="1" si="396"/>
        <v>184</v>
      </c>
      <c r="H1970" s="1">
        <f t="shared" ca="1" si="397"/>
        <v>1991</v>
      </c>
      <c r="I1970" s="1" t="str">
        <f ca="1">INDEX(Relationstabel!$C$3:$K$10,MATCH(INDIRECT($A$1&amp;"J"&amp;A1970),Relationstabel!$A$3:$A$10,0),MATCH(IFERROR(VALUE(INDIRECT($A$1&amp;"K"&amp;A1970)),0),Relationstabel!$C$1:$K$1,0))</f>
        <v>Naturgas</v>
      </c>
      <c r="J1970" s="1" t="str">
        <f ca="1">INDEX(Anvendelseskode!B:B,MATCH($F1970,Anvendelseskode!$A:$A,0))</f>
        <v>Fritliggende enfamilieshus (parcelhus)</v>
      </c>
      <c r="K1970" s="1" t="str">
        <f ca="1">INDEX(Anvendelseskode!C:C,MATCH($F1970,Anvendelseskode!$A:$A,0))</f>
        <v>Parcelhuse</v>
      </c>
      <c r="L1970" s="1" t="str">
        <f ca="1">INDEX(Anvendelseskode!D:D,MATCH($F1970,Anvendelseskode!$A:$A,0))</f>
        <v>Private husholdninger</v>
      </c>
      <c r="M1970" s="1" t="str">
        <f ca="1">IFERROR(INDEX(SBi!$2:$2,MATCH(H1970,SBi!$1:$1,1)),SBi!$K$2)</f>
        <v>1979-1998</v>
      </c>
      <c r="N1970" s="1">
        <f ca="1">INDEX(SBi!$C$3:$K$28,MATCH(F1970,SBi!$B$3:$B$28,0),MATCH(M1970,SBi!$C$2:$K$2,0))</f>
        <v>105.4</v>
      </c>
      <c r="O1970" s="16">
        <f t="shared" ca="1" si="398"/>
        <v>19.393600000000003</v>
      </c>
      <c r="P1970" s="16" t="str">
        <f ca="1">IFERROR(INDEX(VpD!$2:$2,MATCH(H1970,VpD!$1:$1,1)),VpD!$I$2)</f>
        <v>1979-1998</v>
      </c>
      <c r="Q1970" s="1">
        <f ca="1">INDEX(VpD!$C$3:$I$27,MATCH(F1970,VpD!$B$3:$B$27,0),MATCH(P1970,VpD!$C$2:$I$2,0))</f>
        <v>90</v>
      </c>
      <c r="R1970" s="16">
        <f t="shared" ca="1" si="399"/>
        <v>16.559999999999999</v>
      </c>
      <c r="S1970" s="14">
        <f t="shared" ca="1" si="400"/>
        <v>711805.65</v>
      </c>
      <c r="T1970" s="14">
        <f t="shared" ca="1" si="401"/>
        <v>6171834.2999999998</v>
      </c>
      <c r="U1970" s="14" t="str">
        <f t="shared" ca="1" si="402"/>
        <v>0A3F507E-227E-32B8-E044-0003BA298018</v>
      </c>
    </row>
    <row r="1971" spans="1:21" s="14" customFormat="1" x14ac:dyDescent="0.25">
      <c r="A1971" s="14">
        <f t="shared" si="390"/>
        <v>1971</v>
      </c>
      <c r="B1971" s="14" t="str">
        <f t="shared" ca="1" si="391"/>
        <v>7CE0D5F4-FBF8-4884-B36D-D0CE67FB84BD</v>
      </c>
      <c r="C1971" s="14" t="str">
        <f t="shared" ca="1" si="392"/>
        <v>Hyrdeengen</v>
      </c>
      <c r="D1971" s="14" t="str">
        <f t="shared" ca="1" si="393"/>
        <v>101</v>
      </c>
      <c r="E1971" s="14" t="str">
        <f t="shared" ca="1" si="394"/>
        <v>16cø</v>
      </c>
      <c r="F1971" s="1">
        <f t="shared" ca="1" si="395"/>
        <v>130</v>
      </c>
      <c r="G1971" s="1">
        <f t="shared" ca="1" si="396"/>
        <v>103</v>
      </c>
      <c r="H1971" s="1">
        <f t="shared" ca="1" si="397"/>
        <v>1977</v>
      </c>
      <c r="I1971" s="1" t="str">
        <f ca="1">INDEX(Relationstabel!$C$3:$K$10,MATCH(INDIRECT($A$1&amp;"J"&amp;A1971),Relationstabel!$A$3:$A$10,0),MATCH(IFERROR(VALUE(INDIRECT($A$1&amp;"K"&amp;A1971)),0),Relationstabel!$C$1:$K$1,0))</f>
        <v>Fjernvarme/ Blokvarme</v>
      </c>
      <c r="J1971" s="1" t="str">
        <f ca="1">INDEX(Anvendelseskode!B:B,MATCH($F1971,Anvendelseskode!$A:$A,0))</f>
        <v>Række-, kæde-, dobbelthus (lodret adskillelse mellem enhederne)</v>
      </c>
      <c r="K1971" s="1" t="str">
        <f ca="1">INDEX(Anvendelseskode!C:C,MATCH($F1971,Anvendelseskode!$A:$A,0))</f>
        <v>Række-, kæde og dobbelthuse</v>
      </c>
      <c r="L1971" s="1" t="str">
        <f ca="1">INDEX(Anvendelseskode!D:D,MATCH($F1971,Anvendelseskode!$A:$A,0))</f>
        <v>Private husholdninger</v>
      </c>
      <c r="M1971" s="1" t="str">
        <f ca="1">IFERROR(INDEX(SBi!$2:$2,MATCH(H1971,SBi!$1:$1,1)),SBi!$K$2)</f>
        <v>1973-1978</v>
      </c>
      <c r="N1971" s="1">
        <f ca="1">INDEX(SBi!$C$3:$K$28,MATCH(F1971,SBi!$B$3:$B$28,0),MATCH(M1971,SBi!$C$2:$K$2,0))</f>
        <v>112.6</v>
      </c>
      <c r="O1971" s="16">
        <f t="shared" ca="1" si="398"/>
        <v>11.597799999999999</v>
      </c>
      <c r="P1971" s="16" t="str">
        <f ca="1">IFERROR(INDEX(VpD!$2:$2,MATCH(H1971,VpD!$1:$1,1)),VpD!$I$2)</f>
        <v>1973-1978</v>
      </c>
      <c r="Q1971" s="1">
        <f ca="1">INDEX(VpD!$C$3:$I$27,MATCH(F1971,VpD!$B$3:$B$27,0),MATCH(P1971,VpD!$C$2:$I$2,0))</f>
        <v>98</v>
      </c>
      <c r="R1971" s="16">
        <f t="shared" ca="1" si="399"/>
        <v>10.093999999999999</v>
      </c>
      <c r="S1971" s="14">
        <f t="shared" ca="1" si="400"/>
        <v>711865.96</v>
      </c>
      <c r="T1971" s="14">
        <f t="shared" ca="1" si="401"/>
        <v>6172441.7000000002</v>
      </c>
      <c r="U1971" s="14" t="str">
        <f t="shared" ca="1" si="402"/>
        <v>0A3F507E-1984-32B8-E044-0003BA298018</v>
      </c>
    </row>
    <row r="1972" spans="1:21" s="14" customFormat="1" x14ac:dyDescent="0.25">
      <c r="A1972" s="14">
        <f t="shared" si="390"/>
        <v>1972</v>
      </c>
      <c r="B1972" s="14" t="str">
        <f t="shared" ca="1" si="391"/>
        <v>67AD62AD-7A12-4F8A-90A4-A35092C285F0</v>
      </c>
      <c r="C1972" s="14" t="str">
        <f t="shared" ca="1" si="392"/>
        <v>Hyttesvinget</v>
      </c>
      <c r="D1972" s="14" t="str">
        <f t="shared" ca="1" si="393"/>
        <v>26</v>
      </c>
      <c r="E1972" s="14" t="str">
        <f t="shared" ca="1" si="394"/>
        <v>24fh</v>
      </c>
      <c r="F1972" s="1">
        <f t="shared" ca="1" si="395"/>
        <v>120</v>
      </c>
      <c r="G1972" s="1">
        <f t="shared" ca="1" si="396"/>
        <v>138</v>
      </c>
      <c r="H1972" s="1">
        <f t="shared" ca="1" si="397"/>
        <v>1966</v>
      </c>
      <c r="I1972" s="1" t="str">
        <f ca="1">INDEX(Relationstabel!$C$3:$K$10,MATCH(INDIRECT($A$1&amp;"J"&amp;A1972),Relationstabel!$A$3:$A$10,0),MATCH(IFERROR(VALUE(INDIRECT($A$1&amp;"K"&amp;A1972)),0),Relationstabel!$C$1:$K$1,0))</f>
        <v>Naturgas</v>
      </c>
      <c r="J1972" s="1" t="str">
        <f ca="1">INDEX(Anvendelseskode!B:B,MATCH($F1972,Anvendelseskode!$A:$A,0))</f>
        <v>Fritliggende enfamilieshus (parcelhus)</v>
      </c>
      <c r="K1972" s="1" t="str">
        <f ca="1">INDEX(Anvendelseskode!C:C,MATCH($F1972,Anvendelseskode!$A:$A,0))</f>
        <v>Parcelhuse</v>
      </c>
      <c r="L1972" s="1" t="str">
        <f ca="1">INDEX(Anvendelseskode!D:D,MATCH($F1972,Anvendelseskode!$A:$A,0))</f>
        <v>Private husholdninger</v>
      </c>
      <c r="M1972" s="1" t="str">
        <f ca="1">IFERROR(INDEX(SBi!$2:$2,MATCH(H1972,SBi!$1:$1,1)),SBi!$K$2)</f>
        <v>1961-1972</v>
      </c>
      <c r="N1972" s="1">
        <f ca="1">INDEX(SBi!$C$3:$K$28,MATCH(F1972,SBi!$B$3:$B$28,0),MATCH(M1972,SBi!$C$2:$K$2,0))</f>
        <v>134.30000000000001</v>
      </c>
      <c r="O1972" s="16">
        <f t="shared" ca="1" si="398"/>
        <v>18.5334</v>
      </c>
      <c r="P1972" s="16" t="str">
        <f ca="1">IFERROR(INDEX(VpD!$2:$2,MATCH(H1972,VpD!$1:$1,1)),VpD!$I$2)</f>
        <v>1961-1972</v>
      </c>
      <c r="Q1972" s="1">
        <f ca="1">INDEX(VpD!$C$3:$I$27,MATCH(F1972,VpD!$B$3:$B$27,0),MATCH(P1972,VpD!$C$2:$I$2,0))</f>
        <v>143</v>
      </c>
      <c r="R1972" s="16">
        <f t="shared" ca="1" si="399"/>
        <v>19.734000000000002</v>
      </c>
      <c r="S1972" s="14">
        <f t="shared" ca="1" si="400"/>
        <v>713977.27</v>
      </c>
      <c r="T1972" s="14">
        <f t="shared" ca="1" si="401"/>
        <v>6168937.8399999999</v>
      </c>
      <c r="U1972" s="14" t="str">
        <f t="shared" ca="1" si="402"/>
        <v>0A3F507E-1A84-32B8-E044-0003BA298018</v>
      </c>
    </row>
    <row r="1973" spans="1:21" s="14" customFormat="1" x14ac:dyDescent="0.25">
      <c r="A1973" s="14">
        <f t="shared" si="390"/>
        <v>1973</v>
      </c>
      <c r="B1973" s="14" t="str">
        <f t="shared" ca="1" si="391"/>
        <v>25226BCE-10E5-4769-8E92-EEA5F59DA1A3</v>
      </c>
      <c r="C1973" s="14" t="str">
        <f t="shared" ca="1" si="392"/>
        <v>Liselundsvej</v>
      </c>
      <c r="D1973" s="14" t="str">
        <f t="shared" ca="1" si="393"/>
        <v>7</v>
      </c>
      <c r="E1973" s="14" t="str">
        <f t="shared" ca="1" si="394"/>
        <v>9cn</v>
      </c>
      <c r="F1973" s="1">
        <f t="shared" ca="1" si="395"/>
        <v>120</v>
      </c>
      <c r="G1973" s="1">
        <f t="shared" ca="1" si="396"/>
        <v>83</v>
      </c>
      <c r="H1973" s="1">
        <f t="shared" ca="1" si="397"/>
        <v>1977</v>
      </c>
      <c r="I1973" s="1" t="str">
        <f ca="1">INDEX(Relationstabel!$C$3:$K$10,MATCH(INDIRECT($A$1&amp;"J"&amp;A1973),Relationstabel!$A$3:$A$10,0),MATCH(IFERROR(VALUE(INDIRECT($A$1&amp;"K"&amp;A1973)),0),Relationstabel!$C$1:$K$1,0))</f>
        <v>Naturgas</v>
      </c>
      <c r="J1973" s="1" t="str">
        <f ca="1">INDEX(Anvendelseskode!B:B,MATCH($F1973,Anvendelseskode!$A:$A,0))</f>
        <v>Fritliggende enfamilieshus (parcelhus)</v>
      </c>
      <c r="K1973" s="1" t="str">
        <f ca="1">INDEX(Anvendelseskode!C:C,MATCH($F1973,Anvendelseskode!$A:$A,0))</f>
        <v>Parcelhuse</v>
      </c>
      <c r="L1973" s="1" t="str">
        <f ca="1">INDEX(Anvendelseskode!D:D,MATCH($F1973,Anvendelseskode!$A:$A,0))</f>
        <v>Private husholdninger</v>
      </c>
      <c r="M1973" s="1" t="str">
        <f ca="1">IFERROR(INDEX(SBi!$2:$2,MATCH(H1973,SBi!$1:$1,1)),SBi!$K$2)</f>
        <v>1973-1978</v>
      </c>
      <c r="N1973" s="1">
        <f ca="1">INDEX(SBi!$C$3:$K$28,MATCH(F1973,SBi!$B$3:$B$28,0),MATCH(M1973,SBi!$C$2:$K$2,0))</f>
        <v>119.8</v>
      </c>
      <c r="O1973" s="16">
        <f t="shared" ca="1" si="398"/>
        <v>9.9434000000000005</v>
      </c>
      <c r="P1973" s="16" t="str">
        <f ca="1">IFERROR(INDEX(VpD!$2:$2,MATCH(H1973,VpD!$1:$1,1)),VpD!$I$2)</f>
        <v>1973-1978</v>
      </c>
      <c r="Q1973" s="1">
        <f ca="1">INDEX(VpD!$C$3:$I$27,MATCH(F1973,VpD!$B$3:$B$27,0),MATCH(P1973,VpD!$C$2:$I$2,0))</f>
        <v>117</v>
      </c>
      <c r="R1973" s="16">
        <f t="shared" ca="1" si="399"/>
        <v>9.7110000000000003</v>
      </c>
      <c r="S1973" s="14">
        <f t="shared" ca="1" si="400"/>
        <v>712390.02</v>
      </c>
      <c r="T1973" s="14">
        <f t="shared" ca="1" si="401"/>
        <v>6169280.0499999998</v>
      </c>
      <c r="U1973" s="14" t="str">
        <f t="shared" ca="1" si="402"/>
        <v>0A3F507E-1C84-32B8-E044-0003BA298018</v>
      </c>
    </row>
    <row r="1974" spans="1:21" s="14" customFormat="1" x14ac:dyDescent="0.25">
      <c r="A1974" s="14">
        <f t="shared" si="390"/>
        <v>1974</v>
      </c>
      <c r="B1974" s="14" t="str">
        <f t="shared" ca="1" si="391"/>
        <v>74FD20B0-BFEC-450F-8934-9E10ED5832C5</v>
      </c>
      <c r="C1974" s="14" t="str">
        <f t="shared" ca="1" si="392"/>
        <v>Tranekærvej</v>
      </c>
      <c r="D1974" s="14" t="str">
        <f t="shared" ca="1" si="393"/>
        <v>26</v>
      </c>
      <c r="E1974" s="14" t="str">
        <f t="shared" ca="1" si="394"/>
        <v>4ae</v>
      </c>
      <c r="F1974" s="1">
        <f t="shared" ca="1" si="395"/>
        <v>120</v>
      </c>
      <c r="G1974" s="1">
        <f t="shared" ca="1" si="396"/>
        <v>130</v>
      </c>
      <c r="H1974" s="1">
        <f t="shared" ca="1" si="397"/>
        <v>1985</v>
      </c>
      <c r="I1974" s="1" t="str">
        <f ca="1">INDEX(Relationstabel!$C$3:$K$10,MATCH(INDIRECT($A$1&amp;"J"&amp;A1974),Relationstabel!$A$3:$A$10,0),MATCH(IFERROR(VALUE(INDIRECT($A$1&amp;"K"&amp;A1974)),0),Relationstabel!$C$1:$K$1,0))</f>
        <v>Naturgas</v>
      </c>
      <c r="J1974" s="1" t="str">
        <f ca="1">INDEX(Anvendelseskode!B:B,MATCH($F1974,Anvendelseskode!$A:$A,0))</f>
        <v>Fritliggende enfamilieshus (parcelhus)</v>
      </c>
      <c r="K1974" s="1" t="str">
        <f ca="1">INDEX(Anvendelseskode!C:C,MATCH($F1974,Anvendelseskode!$A:$A,0))</f>
        <v>Parcelhuse</v>
      </c>
      <c r="L1974" s="1" t="str">
        <f ca="1">INDEX(Anvendelseskode!D:D,MATCH($F1974,Anvendelseskode!$A:$A,0))</f>
        <v>Private husholdninger</v>
      </c>
      <c r="M1974" s="1" t="str">
        <f ca="1">IFERROR(INDEX(SBi!$2:$2,MATCH(H1974,SBi!$1:$1,1)),SBi!$K$2)</f>
        <v>1979-1998</v>
      </c>
      <c r="N1974" s="1">
        <f ca="1">INDEX(SBi!$C$3:$K$28,MATCH(F1974,SBi!$B$3:$B$28,0),MATCH(M1974,SBi!$C$2:$K$2,0))</f>
        <v>105.4</v>
      </c>
      <c r="O1974" s="16">
        <f t="shared" ca="1" si="398"/>
        <v>13.702</v>
      </c>
      <c r="P1974" s="16" t="str">
        <f ca="1">IFERROR(INDEX(VpD!$2:$2,MATCH(H1974,VpD!$1:$1,1)),VpD!$I$2)</f>
        <v>1979-1998</v>
      </c>
      <c r="Q1974" s="1">
        <f ca="1">INDEX(VpD!$C$3:$I$27,MATCH(F1974,VpD!$B$3:$B$27,0),MATCH(P1974,VpD!$C$2:$I$2,0))</f>
        <v>90</v>
      </c>
      <c r="R1974" s="16">
        <f t="shared" ca="1" si="399"/>
        <v>11.7</v>
      </c>
      <c r="S1974" s="14">
        <f t="shared" ca="1" si="400"/>
        <v>713256.57</v>
      </c>
      <c r="T1974" s="14">
        <f t="shared" ca="1" si="401"/>
        <v>6168468.46</v>
      </c>
      <c r="U1974" s="14" t="str">
        <f t="shared" ca="1" si="402"/>
        <v>0A3F507E-2387-32B8-E044-0003BA298018</v>
      </c>
    </row>
    <row r="1975" spans="1:21" s="14" customFormat="1" x14ac:dyDescent="0.25">
      <c r="A1975" s="14">
        <f t="shared" si="390"/>
        <v>1975</v>
      </c>
      <c r="B1975" s="14" t="str">
        <f t="shared" ca="1" si="391"/>
        <v>C51F751C-9038-4CEF-8460-331E55027706</v>
      </c>
      <c r="C1975" s="14" t="str">
        <f t="shared" ca="1" si="392"/>
        <v>Risingevej</v>
      </c>
      <c r="D1975" s="14" t="str">
        <f t="shared" ca="1" si="393"/>
        <v>43</v>
      </c>
      <c r="E1975" s="14" t="str">
        <f t="shared" ca="1" si="394"/>
        <v>16fh</v>
      </c>
      <c r="F1975" s="1">
        <f t="shared" ca="1" si="395"/>
        <v>120</v>
      </c>
      <c r="G1975" s="1">
        <f t="shared" ca="1" si="396"/>
        <v>123</v>
      </c>
      <c r="H1975" s="1">
        <f t="shared" ca="1" si="397"/>
        <v>1981</v>
      </c>
      <c r="I1975" s="1" t="str">
        <f ca="1">INDEX(Relationstabel!$C$3:$K$10,MATCH(INDIRECT($A$1&amp;"J"&amp;A1975),Relationstabel!$A$3:$A$10,0),MATCH(IFERROR(VALUE(INDIRECT($A$1&amp;"K"&amp;A1975)),0),Relationstabel!$C$1:$K$1,0))</f>
        <v>Elvarme</v>
      </c>
      <c r="J1975" s="1" t="str">
        <f ca="1">INDEX(Anvendelseskode!B:B,MATCH($F1975,Anvendelseskode!$A:$A,0))</f>
        <v>Fritliggende enfamilieshus (parcelhus)</v>
      </c>
      <c r="K1975" s="1" t="str">
        <f ca="1">INDEX(Anvendelseskode!C:C,MATCH($F1975,Anvendelseskode!$A:$A,0))</f>
        <v>Parcelhuse</v>
      </c>
      <c r="L1975" s="1" t="str">
        <f ca="1">INDEX(Anvendelseskode!D:D,MATCH($F1975,Anvendelseskode!$A:$A,0))</f>
        <v>Private husholdninger</v>
      </c>
      <c r="M1975" s="1" t="str">
        <f ca="1">IFERROR(INDEX(SBi!$2:$2,MATCH(H1975,SBi!$1:$1,1)),SBi!$K$2)</f>
        <v>1979-1998</v>
      </c>
      <c r="N1975" s="1">
        <f ca="1">INDEX(SBi!$C$3:$K$28,MATCH(F1975,SBi!$B$3:$B$28,0),MATCH(M1975,SBi!$C$2:$K$2,0))</f>
        <v>105.4</v>
      </c>
      <c r="O1975" s="16">
        <f t="shared" ca="1" si="398"/>
        <v>12.9642</v>
      </c>
      <c r="P1975" s="16" t="str">
        <f ca="1">IFERROR(INDEX(VpD!$2:$2,MATCH(H1975,VpD!$1:$1,1)),VpD!$I$2)</f>
        <v>1979-1998</v>
      </c>
      <c r="Q1975" s="1">
        <f ca="1">INDEX(VpD!$C$3:$I$27,MATCH(F1975,VpD!$B$3:$B$27,0),MATCH(P1975,VpD!$C$2:$I$2,0))</f>
        <v>90</v>
      </c>
      <c r="R1975" s="16">
        <f t="shared" ca="1" si="399"/>
        <v>11.07</v>
      </c>
      <c r="S1975" s="14">
        <f t="shared" ca="1" si="400"/>
        <v>712483.78</v>
      </c>
      <c r="T1975" s="14">
        <f t="shared" ca="1" si="401"/>
        <v>6168883.21</v>
      </c>
      <c r="U1975" s="14" t="str">
        <f t="shared" ca="1" si="402"/>
        <v>0A3F507E-2073-32B8-E044-0003BA298018</v>
      </c>
    </row>
    <row r="1976" spans="1:21" s="14" customFormat="1" x14ac:dyDescent="0.25">
      <c r="A1976" s="14">
        <f t="shared" si="390"/>
        <v>1976</v>
      </c>
      <c r="B1976" s="14" t="str">
        <f t="shared" ca="1" si="391"/>
        <v>78031DC5-7AAF-4582-8D90-9BD15C992192</v>
      </c>
      <c r="C1976" s="14" t="str">
        <f t="shared" ca="1" si="392"/>
        <v>Vallensbæk Strandvej</v>
      </c>
      <c r="D1976" s="14" t="str">
        <f t="shared" ca="1" si="393"/>
        <v>28</v>
      </c>
      <c r="E1976" s="14" t="str">
        <f t="shared" ca="1" si="394"/>
        <v>26b</v>
      </c>
      <c r="F1976" s="1">
        <f t="shared" ca="1" si="395"/>
        <v>120</v>
      </c>
      <c r="G1976" s="1">
        <f t="shared" ca="1" si="396"/>
        <v>109</v>
      </c>
      <c r="H1976" s="1">
        <f t="shared" ca="1" si="397"/>
        <v>1962</v>
      </c>
      <c r="I1976" s="1" t="str">
        <f ca="1">INDEX(Relationstabel!$C$3:$K$10,MATCH(INDIRECT($A$1&amp;"J"&amp;A1976),Relationstabel!$A$3:$A$10,0),MATCH(IFERROR(VALUE(INDIRECT($A$1&amp;"K"&amp;A1976)),0),Relationstabel!$C$1:$K$1,0))</f>
        <v>Varmepumpe</v>
      </c>
      <c r="J1976" s="1" t="str">
        <f ca="1">INDEX(Anvendelseskode!B:B,MATCH($F1976,Anvendelseskode!$A:$A,0))</f>
        <v>Fritliggende enfamilieshus (parcelhus)</v>
      </c>
      <c r="K1976" s="1" t="str">
        <f ca="1">INDEX(Anvendelseskode!C:C,MATCH($F1976,Anvendelseskode!$A:$A,0))</f>
        <v>Parcelhuse</v>
      </c>
      <c r="L1976" s="1" t="str">
        <f ca="1">INDEX(Anvendelseskode!D:D,MATCH($F1976,Anvendelseskode!$A:$A,0))</f>
        <v>Private husholdninger</v>
      </c>
      <c r="M1976" s="1" t="str">
        <f ca="1">IFERROR(INDEX(SBi!$2:$2,MATCH(H1976,SBi!$1:$1,1)),SBi!$K$2)</f>
        <v>1961-1972</v>
      </c>
      <c r="N1976" s="1">
        <f ca="1">INDEX(SBi!$C$3:$K$28,MATCH(F1976,SBi!$B$3:$B$28,0),MATCH(M1976,SBi!$C$2:$K$2,0))</f>
        <v>134.30000000000001</v>
      </c>
      <c r="O1976" s="16">
        <f t="shared" ca="1" si="398"/>
        <v>14.6387</v>
      </c>
      <c r="P1976" s="16" t="str">
        <f ca="1">IFERROR(INDEX(VpD!$2:$2,MATCH(H1976,VpD!$1:$1,1)),VpD!$I$2)</f>
        <v>1961-1972</v>
      </c>
      <c r="Q1976" s="1">
        <f ca="1">INDEX(VpD!$C$3:$I$27,MATCH(F1976,VpD!$B$3:$B$27,0),MATCH(P1976,VpD!$C$2:$I$2,0))</f>
        <v>143</v>
      </c>
      <c r="R1976" s="16">
        <f t="shared" ca="1" si="399"/>
        <v>15.587</v>
      </c>
      <c r="S1976" s="14">
        <f t="shared" ca="1" si="400"/>
        <v>714185.85</v>
      </c>
      <c r="T1976" s="14">
        <f t="shared" ca="1" si="401"/>
        <v>6168886.6200000001</v>
      </c>
      <c r="U1976" s="14" t="str">
        <f t="shared" ca="1" si="402"/>
        <v>0A3F507E-1783-32B8-E044-0003BA298018</v>
      </c>
    </row>
    <row r="1977" spans="1:21" s="14" customFormat="1" x14ac:dyDescent="0.25">
      <c r="A1977" s="14">
        <f t="shared" si="390"/>
        <v>1977</v>
      </c>
      <c r="B1977" s="14" t="str">
        <f t="shared" ca="1" si="391"/>
        <v>2B763C08-DE16-4B93-BB12-FBC4048EF5E6</v>
      </c>
      <c r="C1977" s="14" t="str">
        <f t="shared" ca="1" si="392"/>
        <v>Kløverbo</v>
      </c>
      <c r="D1977" s="14" t="str">
        <f t="shared" ca="1" si="393"/>
        <v>51</v>
      </c>
      <c r="E1977" s="14" t="str">
        <f t="shared" ca="1" si="394"/>
        <v>6zr</v>
      </c>
      <c r="F1977" s="1">
        <f t="shared" ca="1" si="395"/>
        <v>130</v>
      </c>
      <c r="G1977" s="1">
        <f t="shared" ca="1" si="396"/>
        <v>109</v>
      </c>
      <c r="H1977" s="1">
        <f t="shared" ca="1" si="397"/>
        <v>1978</v>
      </c>
      <c r="I1977" s="1" t="str">
        <f ca="1">INDEX(Relationstabel!$C$3:$K$10,MATCH(INDIRECT($A$1&amp;"J"&amp;A1977),Relationstabel!$A$3:$A$10,0),MATCH(IFERROR(VALUE(INDIRECT($A$1&amp;"K"&amp;A1977)),0),Relationstabel!$C$1:$K$1,0))</f>
        <v>Fjernvarme/ Blokvarme</v>
      </c>
      <c r="J1977" s="1" t="str">
        <f ca="1">INDEX(Anvendelseskode!B:B,MATCH($F1977,Anvendelseskode!$A:$A,0))</f>
        <v>Række-, kæde-, dobbelthus (lodret adskillelse mellem enhederne)</v>
      </c>
      <c r="K1977" s="1" t="str">
        <f ca="1">INDEX(Anvendelseskode!C:C,MATCH($F1977,Anvendelseskode!$A:$A,0))</f>
        <v>Række-, kæde og dobbelthuse</v>
      </c>
      <c r="L1977" s="1" t="str">
        <f ca="1">INDEX(Anvendelseskode!D:D,MATCH($F1977,Anvendelseskode!$A:$A,0))</f>
        <v>Private husholdninger</v>
      </c>
      <c r="M1977" s="1" t="str">
        <f ca="1">IFERROR(INDEX(SBi!$2:$2,MATCH(H1977,SBi!$1:$1,1)),SBi!$K$2)</f>
        <v>1973-1978</v>
      </c>
      <c r="N1977" s="1">
        <f ca="1">INDEX(SBi!$C$3:$K$28,MATCH(F1977,SBi!$B$3:$B$28,0),MATCH(M1977,SBi!$C$2:$K$2,0))</f>
        <v>112.6</v>
      </c>
      <c r="O1977" s="16">
        <f t="shared" ca="1" si="398"/>
        <v>12.273399999999999</v>
      </c>
      <c r="P1977" s="16" t="str">
        <f ca="1">IFERROR(INDEX(VpD!$2:$2,MATCH(H1977,VpD!$1:$1,1)),VpD!$I$2)</f>
        <v>1973-1978</v>
      </c>
      <c r="Q1977" s="1">
        <f ca="1">INDEX(VpD!$C$3:$I$27,MATCH(F1977,VpD!$B$3:$B$27,0),MATCH(P1977,VpD!$C$2:$I$2,0))</f>
        <v>98</v>
      </c>
      <c r="R1977" s="16">
        <f t="shared" ca="1" si="399"/>
        <v>10.682</v>
      </c>
      <c r="S1977" s="14">
        <f t="shared" ca="1" si="400"/>
        <v>713533.05</v>
      </c>
      <c r="T1977" s="14">
        <f t="shared" ca="1" si="401"/>
        <v>6169668.3399999999</v>
      </c>
      <c r="U1977" s="14" t="str">
        <f t="shared" ca="1" si="402"/>
        <v>0A3F507E-1B83-32B8-E044-0003BA298018</v>
      </c>
    </row>
    <row r="1978" spans="1:21" s="14" customFormat="1" x14ac:dyDescent="0.25">
      <c r="A1978" s="14">
        <f t="shared" si="390"/>
        <v>1978</v>
      </c>
      <c r="B1978" s="14" t="str">
        <f t="shared" ca="1" si="391"/>
        <v>E1FECA8B-0011-4197-BCA2-B223FB759458</v>
      </c>
      <c r="C1978" s="14" t="str">
        <f t="shared" ca="1" si="392"/>
        <v>Vejlegårdsvej</v>
      </c>
      <c r="D1978" s="14" t="str">
        <f t="shared" ca="1" si="393"/>
        <v>65D</v>
      </c>
      <c r="E1978" s="14" t="str">
        <f t="shared" ca="1" si="394"/>
        <v>3s</v>
      </c>
      <c r="F1978" s="1">
        <f t="shared" ca="1" si="395"/>
        <v>120</v>
      </c>
      <c r="G1978" s="1">
        <f t="shared" ca="1" si="396"/>
        <v>107</v>
      </c>
      <c r="H1978" s="1">
        <f t="shared" ca="1" si="397"/>
        <v>1964</v>
      </c>
      <c r="I1978" s="1" t="str">
        <f ca="1">INDEX(Relationstabel!$C$3:$K$10,MATCH(INDIRECT($A$1&amp;"J"&amp;A1978),Relationstabel!$A$3:$A$10,0),MATCH(IFERROR(VALUE(INDIRECT($A$1&amp;"K"&amp;A1978)),0),Relationstabel!$C$1:$K$1,0))</f>
        <v>Naturgas</v>
      </c>
      <c r="J1978" s="1" t="str">
        <f ca="1">INDEX(Anvendelseskode!B:B,MATCH($F1978,Anvendelseskode!$A:$A,0))</f>
        <v>Fritliggende enfamilieshus (parcelhus)</v>
      </c>
      <c r="K1978" s="1" t="str">
        <f ca="1">INDEX(Anvendelseskode!C:C,MATCH($F1978,Anvendelseskode!$A:$A,0))</f>
        <v>Parcelhuse</v>
      </c>
      <c r="L1978" s="1" t="str">
        <f ca="1">INDEX(Anvendelseskode!D:D,MATCH($F1978,Anvendelseskode!$A:$A,0))</f>
        <v>Private husholdninger</v>
      </c>
      <c r="M1978" s="1" t="str">
        <f ca="1">IFERROR(INDEX(SBi!$2:$2,MATCH(H1978,SBi!$1:$1,1)),SBi!$K$2)</f>
        <v>1961-1972</v>
      </c>
      <c r="N1978" s="1">
        <f ca="1">INDEX(SBi!$C$3:$K$28,MATCH(F1978,SBi!$B$3:$B$28,0),MATCH(M1978,SBi!$C$2:$K$2,0))</f>
        <v>134.30000000000001</v>
      </c>
      <c r="O1978" s="16">
        <f t="shared" ca="1" si="398"/>
        <v>14.370100000000001</v>
      </c>
      <c r="P1978" s="16" t="str">
        <f ca="1">IFERROR(INDEX(VpD!$2:$2,MATCH(H1978,VpD!$1:$1,1)),VpD!$I$2)</f>
        <v>1961-1972</v>
      </c>
      <c r="Q1978" s="1">
        <f ca="1">INDEX(VpD!$C$3:$I$27,MATCH(F1978,VpD!$B$3:$B$27,0),MATCH(P1978,VpD!$C$2:$I$2,0))</f>
        <v>143</v>
      </c>
      <c r="R1978" s="16">
        <f t="shared" ca="1" si="399"/>
        <v>15.301</v>
      </c>
      <c r="S1978" s="14">
        <f t="shared" ca="1" si="400"/>
        <v>712263.01</v>
      </c>
      <c r="T1978" s="14">
        <f t="shared" ca="1" si="401"/>
        <v>6169603.7300000004</v>
      </c>
      <c r="U1978" s="14" t="str">
        <f t="shared" ca="1" si="402"/>
        <v>0A3F507E-2484-32B8-E044-0003BA298018</v>
      </c>
    </row>
    <row r="1979" spans="1:21" s="14" customFormat="1" x14ac:dyDescent="0.25">
      <c r="A1979" s="14">
        <f t="shared" si="390"/>
        <v>1979</v>
      </c>
      <c r="B1979" s="14" t="str">
        <f t="shared" ca="1" si="391"/>
        <v>E177FA63-B519-4E9B-9912-453B9790BF24</v>
      </c>
      <c r="C1979" s="14" t="str">
        <f t="shared" ca="1" si="392"/>
        <v>Kløverbo</v>
      </c>
      <c r="D1979" s="14" t="str">
        <f t="shared" ca="1" si="393"/>
        <v>54</v>
      </c>
      <c r="E1979" s="14" t="str">
        <f t="shared" ca="1" si="394"/>
        <v>6ya</v>
      </c>
      <c r="F1979" s="1">
        <f t="shared" ca="1" si="395"/>
        <v>130</v>
      </c>
      <c r="G1979" s="1">
        <f t="shared" ca="1" si="396"/>
        <v>112</v>
      </c>
      <c r="H1979" s="1">
        <f t="shared" ca="1" si="397"/>
        <v>1978</v>
      </c>
      <c r="I1979" s="1" t="str">
        <f ca="1">INDEX(Relationstabel!$C$3:$K$10,MATCH(INDIRECT($A$1&amp;"J"&amp;A1979),Relationstabel!$A$3:$A$10,0),MATCH(IFERROR(VALUE(INDIRECT($A$1&amp;"K"&amp;A1979)),0),Relationstabel!$C$1:$K$1,0))</f>
        <v>Fjernvarme/ Blokvarme</v>
      </c>
      <c r="J1979" s="1" t="str">
        <f ca="1">INDEX(Anvendelseskode!B:B,MATCH($F1979,Anvendelseskode!$A:$A,0))</f>
        <v>Række-, kæde-, dobbelthus (lodret adskillelse mellem enhederne)</v>
      </c>
      <c r="K1979" s="1" t="str">
        <f ca="1">INDEX(Anvendelseskode!C:C,MATCH($F1979,Anvendelseskode!$A:$A,0))</f>
        <v>Række-, kæde og dobbelthuse</v>
      </c>
      <c r="L1979" s="1" t="str">
        <f ca="1">INDEX(Anvendelseskode!D:D,MATCH($F1979,Anvendelseskode!$A:$A,0))</f>
        <v>Private husholdninger</v>
      </c>
      <c r="M1979" s="1" t="str">
        <f ca="1">IFERROR(INDEX(SBi!$2:$2,MATCH(H1979,SBi!$1:$1,1)),SBi!$K$2)</f>
        <v>1973-1978</v>
      </c>
      <c r="N1979" s="1">
        <f ca="1">INDEX(SBi!$C$3:$K$28,MATCH(F1979,SBi!$B$3:$B$28,0),MATCH(M1979,SBi!$C$2:$K$2,0))</f>
        <v>112.6</v>
      </c>
      <c r="O1979" s="16">
        <f t="shared" ca="1" si="398"/>
        <v>12.611199999999998</v>
      </c>
      <c r="P1979" s="16" t="str">
        <f ca="1">IFERROR(INDEX(VpD!$2:$2,MATCH(H1979,VpD!$1:$1,1)),VpD!$I$2)</f>
        <v>1973-1978</v>
      </c>
      <c r="Q1979" s="1">
        <f ca="1">INDEX(VpD!$C$3:$I$27,MATCH(F1979,VpD!$B$3:$B$27,0),MATCH(P1979,VpD!$C$2:$I$2,0))</f>
        <v>98</v>
      </c>
      <c r="R1979" s="16">
        <f t="shared" ca="1" si="399"/>
        <v>10.976000000000001</v>
      </c>
      <c r="S1979" s="14">
        <f t="shared" ca="1" si="400"/>
        <v>713513.42</v>
      </c>
      <c r="T1979" s="14">
        <f t="shared" ca="1" si="401"/>
        <v>6169604.6799999997</v>
      </c>
      <c r="U1979" s="14" t="str">
        <f t="shared" ca="1" si="402"/>
        <v>0A3F507E-1B86-32B8-E044-0003BA298018</v>
      </c>
    </row>
    <row r="1980" spans="1:21" s="14" customFormat="1" x14ac:dyDescent="0.25">
      <c r="A1980" s="14">
        <f t="shared" si="390"/>
        <v>1980</v>
      </c>
      <c r="B1980" s="14" t="str">
        <f t="shared" ca="1" si="391"/>
        <v>2E84010E-CD39-4ECB-B891-495F6746C1FF</v>
      </c>
      <c r="C1980" s="14" t="str">
        <f t="shared" ca="1" si="392"/>
        <v>Nordfeldvej</v>
      </c>
      <c r="D1980" s="14" t="str">
        <f t="shared" ca="1" si="393"/>
        <v>17</v>
      </c>
      <c r="E1980" s="14" t="str">
        <f t="shared" ca="1" si="394"/>
        <v>4dd</v>
      </c>
      <c r="F1980" s="1">
        <f t="shared" ca="1" si="395"/>
        <v>120</v>
      </c>
      <c r="G1980" s="1">
        <f t="shared" ca="1" si="396"/>
        <v>101</v>
      </c>
      <c r="H1980" s="1">
        <f t="shared" ca="1" si="397"/>
        <v>1961</v>
      </c>
      <c r="I1980" s="1" t="str">
        <f ca="1">INDEX(Relationstabel!$C$3:$K$10,MATCH(INDIRECT($A$1&amp;"J"&amp;A1980),Relationstabel!$A$3:$A$10,0),MATCH(IFERROR(VALUE(INDIRECT($A$1&amp;"K"&amp;A1980)),0),Relationstabel!$C$1:$K$1,0))</f>
        <v>Naturgas</v>
      </c>
      <c r="J1980" s="1" t="str">
        <f ca="1">INDEX(Anvendelseskode!B:B,MATCH($F1980,Anvendelseskode!$A:$A,0))</f>
        <v>Fritliggende enfamilieshus (parcelhus)</v>
      </c>
      <c r="K1980" s="1" t="str">
        <f ca="1">INDEX(Anvendelseskode!C:C,MATCH($F1980,Anvendelseskode!$A:$A,0))</f>
        <v>Parcelhuse</v>
      </c>
      <c r="L1980" s="1" t="str">
        <f ca="1">INDEX(Anvendelseskode!D:D,MATCH($F1980,Anvendelseskode!$A:$A,0))</f>
        <v>Private husholdninger</v>
      </c>
      <c r="M1980" s="1" t="str">
        <f ca="1">IFERROR(INDEX(SBi!$2:$2,MATCH(H1980,SBi!$1:$1,1)),SBi!$K$2)</f>
        <v>1961-1972</v>
      </c>
      <c r="N1980" s="1">
        <f ca="1">INDEX(SBi!$C$3:$K$28,MATCH(F1980,SBi!$B$3:$B$28,0),MATCH(M1980,SBi!$C$2:$K$2,0))</f>
        <v>134.30000000000001</v>
      </c>
      <c r="O1980" s="16">
        <f t="shared" ca="1" si="398"/>
        <v>13.564300000000001</v>
      </c>
      <c r="P1980" s="16" t="str">
        <f ca="1">IFERROR(INDEX(VpD!$2:$2,MATCH(H1980,VpD!$1:$1,1)),VpD!$I$2)</f>
        <v>1961-1972</v>
      </c>
      <c r="Q1980" s="1">
        <f ca="1">INDEX(VpD!$C$3:$I$27,MATCH(F1980,VpD!$B$3:$B$27,0),MATCH(P1980,VpD!$C$2:$I$2,0))</f>
        <v>143</v>
      </c>
      <c r="R1980" s="16">
        <f t="shared" ca="1" si="399"/>
        <v>14.443</v>
      </c>
      <c r="S1980" s="14">
        <f t="shared" ca="1" si="400"/>
        <v>712280.85</v>
      </c>
      <c r="T1980" s="14">
        <f t="shared" ca="1" si="401"/>
        <v>6169309.1299999999</v>
      </c>
      <c r="U1980" s="14" t="str">
        <f t="shared" ca="1" si="402"/>
        <v>0A3F507E-1D86-32B8-E044-0003BA298018</v>
      </c>
    </row>
    <row r="1981" spans="1:21" s="14" customFormat="1" x14ac:dyDescent="0.25">
      <c r="A1981" s="14">
        <f t="shared" si="390"/>
        <v>1981</v>
      </c>
      <c r="B1981" s="14" t="str">
        <f t="shared" ca="1" si="391"/>
        <v>9C0A5766-D196-498C-B64F-B2184FC1B6B1</v>
      </c>
      <c r="C1981" s="14" t="str">
        <f t="shared" ca="1" si="392"/>
        <v>Nørrebred</v>
      </c>
      <c r="D1981" s="14" t="str">
        <f t="shared" ca="1" si="393"/>
        <v>92</v>
      </c>
      <c r="E1981" s="14" t="str">
        <f t="shared" ca="1" si="394"/>
        <v>12bi</v>
      </c>
      <c r="F1981" s="1">
        <f t="shared" ca="1" si="395"/>
        <v>120</v>
      </c>
      <c r="G1981" s="1">
        <f t="shared" ca="1" si="396"/>
        <v>143</v>
      </c>
      <c r="H1981" s="1">
        <f t="shared" ca="1" si="397"/>
        <v>1970</v>
      </c>
      <c r="I1981" s="1" t="str">
        <f ca="1">INDEX(Relationstabel!$C$3:$K$10,MATCH(INDIRECT($A$1&amp;"J"&amp;A1981),Relationstabel!$A$3:$A$10,0),MATCH(IFERROR(VALUE(INDIRECT($A$1&amp;"K"&amp;A1981)),0),Relationstabel!$C$1:$K$1,0))</f>
        <v>Naturgas</v>
      </c>
      <c r="J1981" s="1" t="str">
        <f ca="1">INDEX(Anvendelseskode!B:B,MATCH($F1981,Anvendelseskode!$A:$A,0))</f>
        <v>Fritliggende enfamilieshus (parcelhus)</v>
      </c>
      <c r="K1981" s="1" t="str">
        <f ca="1">INDEX(Anvendelseskode!C:C,MATCH($F1981,Anvendelseskode!$A:$A,0))</f>
        <v>Parcelhuse</v>
      </c>
      <c r="L1981" s="1" t="str">
        <f ca="1">INDEX(Anvendelseskode!D:D,MATCH($F1981,Anvendelseskode!$A:$A,0))</f>
        <v>Private husholdninger</v>
      </c>
      <c r="M1981" s="1" t="str">
        <f ca="1">IFERROR(INDEX(SBi!$2:$2,MATCH(H1981,SBi!$1:$1,1)),SBi!$K$2)</f>
        <v>1961-1972</v>
      </c>
      <c r="N1981" s="1">
        <f ca="1">INDEX(SBi!$C$3:$K$28,MATCH(F1981,SBi!$B$3:$B$28,0),MATCH(M1981,SBi!$C$2:$K$2,0))</f>
        <v>134.30000000000001</v>
      </c>
      <c r="O1981" s="16">
        <f t="shared" ca="1" si="398"/>
        <v>19.204900000000002</v>
      </c>
      <c r="P1981" s="16" t="str">
        <f ca="1">IFERROR(INDEX(VpD!$2:$2,MATCH(H1981,VpD!$1:$1,1)),VpD!$I$2)</f>
        <v>1961-1972</v>
      </c>
      <c r="Q1981" s="1">
        <f ca="1">INDEX(VpD!$C$3:$I$27,MATCH(F1981,VpD!$B$3:$B$27,0),MATCH(P1981,VpD!$C$2:$I$2,0))</f>
        <v>143</v>
      </c>
      <c r="R1981" s="16">
        <f t="shared" ca="1" si="399"/>
        <v>20.449000000000002</v>
      </c>
      <c r="S1981" s="14">
        <f t="shared" ca="1" si="400"/>
        <v>711706.74</v>
      </c>
      <c r="T1981" s="14">
        <f t="shared" ca="1" si="401"/>
        <v>6171794.8099999996</v>
      </c>
      <c r="U1981" s="14" t="str">
        <f t="shared" ca="1" si="402"/>
        <v>0A3F507E-1E86-32B8-E044-0003BA298018</v>
      </c>
    </row>
    <row r="1982" spans="1:21" s="14" customFormat="1" x14ac:dyDescent="0.25">
      <c r="A1982" s="14">
        <f t="shared" si="390"/>
        <v>1982</v>
      </c>
      <c r="B1982" s="14" t="str">
        <f t="shared" ca="1" si="391"/>
        <v>96B5FDCA-B4ED-4045-9280-22A5A67529E6</v>
      </c>
      <c r="C1982" s="14" t="str">
        <f t="shared" ca="1" si="392"/>
        <v>Spættebo</v>
      </c>
      <c r="D1982" s="14" t="str">
        <f t="shared" ca="1" si="393"/>
        <v>27</v>
      </c>
      <c r="E1982" s="14" t="str">
        <f t="shared" ca="1" si="394"/>
        <v>6um</v>
      </c>
      <c r="F1982" s="1">
        <f t="shared" ca="1" si="395"/>
        <v>130</v>
      </c>
      <c r="G1982" s="1">
        <f t="shared" ca="1" si="396"/>
        <v>109</v>
      </c>
      <c r="H1982" s="1">
        <f t="shared" ca="1" si="397"/>
        <v>1978</v>
      </c>
      <c r="I1982" s="1" t="str">
        <f ca="1">INDEX(Relationstabel!$C$3:$K$10,MATCH(INDIRECT($A$1&amp;"J"&amp;A1982),Relationstabel!$A$3:$A$10,0),MATCH(IFERROR(VALUE(INDIRECT($A$1&amp;"K"&amp;A1982)),0),Relationstabel!$C$1:$K$1,0))</f>
        <v>Fjernvarme/ Blokvarme</v>
      </c>
      <c r="J1982" s="1" t="str">
        <f ca="1">INDEX(Anvendelseskode!B:B,MATCH($F1982,Anvendelseskode!$A:$A,0))</f>
        <v>Række-, kæde-, dobbelthus (lodret adskillelse mellem enhederne)</v>
      </c>
      <c r="K1982" s="1" t="str">
        <f ca="1">INDEX(Anvendelseskode!C:C,MATCH($F1982,Anvendelseskode!$A:$A,0))</f>
        <v>Række-, kæde og dobbelthuse</v>
      </c>
      <c r="L1982" s="1" t="str">
        <f ca="1">INDEX(Anvendelseskode!D:D,MATCH($F1982,Anvendelseskode!$A:$A,0))</f>
        <v>Private husholdninger</v>
      </c>
      <c r="M1982" s="1" t="str">
        <f ca="1">IFERROR(INDEX(SBi!$2:$2,MATCH(H1982,SBi!$1:$1,1)),SBi!$K$2)</f>
        <v>1973-1978</v>
      </c>
      <c r="N1982" s="1">
        <f ca="1">INDEX(SBi!$C$3:$K$28,MATCH(F1982,SBi!$B$3:$B$28,0),MATCH(M1982,SBi!$C$2:$K$2,0))</f>
        <v>112.6</v>
      </c>
      <c r="O1982" s="16">
        <f t="shared" ca="1" si="398"/>
        <v>12.273399999999999</v>
      </c>
      <c r="P1982" s="16" t="str">
        <f ca="1">IFERROR(INDEX(VpD!$2:$2,MATCH(H1982,VpD!$1:$1,1)),VpD!$I$2)</f>
        <v>1973-1978</v>
      </c>
      <c r="Q1982" s="1">
        <f ca="1">INDEX(VpD!$C$3:$I$27,MATCH(F1982,VpD!$B$3:$B$27,0),MATCH(P1982,VpD!$C$2:$I$2,0))</f>
        <v>98</v>
      </c>
      <c r="R1982" s="16">
        <f t="shared" ca="1" si="399"/>
        <v>10.682</v>
      </c>
      <c r="S1982" s="14">
        <f t="shared" ca="1" si="400"/>
        <v>713718.31</v>
      </c>
      <c r="T1982" s="14">
        <f t="shared" ca="1" si="401"/>
        <v>6169580.2699999996</v>
      </c>
      <c r="U1982" s="14" t="str">
        <f t="shared" ca="1" si="402"/>
        <v>0A3F507E-2186-32B8-E044-0003BA298018</v>
      </c>
    </row>
    <row r="1983" spans="1:21" s="14" customFormat="1" x14ac:dyDescent="0.25">
      <c r="A1983" s="14">
        <f t="shared" si="390"/>
        <v>1983</v>
      </c>
      <c r="B1983" s="14" t="str">
        <f t="shared" ca="1" si="391"/>
        <v>250B9FC3-B529-4465-A015-F409689C9AF3</v>
      </c>
      <c r="C1983" s="14" t="str">
        <f t="shared" ca="1" si="392"/>
        <v>Syvhøjvænge</v>
      </c>
      <c r="D1983" s="14" t="str">
        <f t="shared" ca="1" si="393"/>
        <v>81</v>
      </c>
      <c r="E1983" s="14" t="str">
        <f t="shared" ca="1" si="394"/>
        <v>12cq</v>
      </c>
      <c r="F1983" s="1">
        <f t="shared" ca="1" si="395"/>
        <v>120</v>
      </c>
      <c r="G1983" s="1">
        <f t="shared" ca="1" si="396"/>
        <v>143</v>
      </c>
      <c r="H1983" s="1">
        <f t="shared" ca="1" si="397"/>
        <v>1969</v>
      </c>
      <c r="I1983" s="1" t="str">
        <f ca="1">INDEX(Relationstabel!$C$3:$K$10,MATCH(INDIRECT($A$1&amp;"J"&amp;A1983),Relationstabel!$A$3:$A$10,0),MATCH(IFERROR(VALUE(INDIRECT($A$1&amp;"K"&amp;A1983)),0),Relationstabel!$C$1:$K$1,0))</f>
        <v>Naturgas</v>
      </c>
      <c r="J1983" s="1" t="str">
        <f ca="1">INDEX(Anvendelseskode!B:B,MATCH($F1983,Anvendelseskode!$A:$A,0))</f>
        <v>Fritliggende enfamilieshus (parcelhus)</v>
      </c>
      <c r="K1983" s="1" t="str">
        <f ca="1">INDEX(Anvendelseskode!C:C,MATCH($F1983,Anvendelseskode!$A:$A,0))</f>
        <v>Parcelhuse</v>
      </c>
      <c r="L1983" s="1" t="str">
        <f ca="1">INDEX(Anvendelseskode!D:D,MATCH($F1983,Anvendelseskode!$A:$A,0))</f>
        <v>Private husholdninger</v>
      </c>
      <c r="M1983" s="1" t="str">
        <f ca="1">IFERROR(INDEX(SBi!$2:$2,MATCH(H1983,SBi!$1:$1,1)),SBi!$K$2)</f>
        <v>1961-1972</v>
      </c>
      <c r="N1983" s="1">
        <f ca="1">INDEX(SBi!$C$3:$K$28,MATCH(F1983,SBi!$B$3:$B$28,0),MATCH(M1983,SBi!$C$2:$K$2,0))</f>
        <v>134.30000000000001</v>
      </c>
      <c r="O1983" s="16">
        <f t="shared" ca="1" si="398"/>
        <v>19.204900000000002</v>
      </c>
      <c r="P1983" s="16" t="str">
        <f ca="1">IFERROR(INDEX(VpD!$2:$2,MATCH(H1983,VpD!$1:$1,1)),VpD!$I$2)</f>
        <v>1961-1972</v>
      </c>
      <c r="Q1983" s="1">
        <f ca="1">INDEX(VpD!$C$3:$I$27,MATCH(F1983,VpD!$B$3:$B$27,0),MATCH(P1983,VpD!$C$2:$I$2,0))</f>
        <v>143</v>
      </c>
      <c r="R1983" s="16">
        <f t="shared" ca="1" si="399"/>
        <v>20.449000000000002</v>
      </c>
      <c r="S1983" s="14">
        <f t="shared" ca="1" si="400"/>
        <v>711890.69</v>
      </c>
      <c r="T1983" s="14">
        <f t="shared" ca="1" si="401"/>
        <v>6171823.1799999997</v>
      </c>
      <c r="U1983" s="14" t="str">
        <f t="shared" ca="1" si="402"/>
        <v>0A3F507E-2286-32B8-E044-0003BA298018</v>
      </c>
    </row>
    <row r="1984" spans="1:21" s="14" customFormat="1" x14ac:dyDescent="0.25">
      <c r="A1984" s="14">
        <f t="shared" si="390"/>
        <v>1984</v>
      </c>
      <c r="B1984" s="14" t="str">
        <f t="shared" ca="1" si="391"/>
        <v>7DC9A064-5E59-45C7-B781-E90991E1A28A</v>
      </c>
      <c r="C1984" s="14" t="str">
        <f t="shared" ca="1" si="392"/>
        <v>Vejlegårdsvej</v>
      </c>
      <c r="D1984" s="14" t="str">
        <f t="shared" ca="1" si="393"/>
        <v>69</v>
      </c>
      <c r="E1984" s="14" t="str">
        <f t="shared" ca="1" si="394"/>
        <v>16ag</v>
      </c>
      <c r="F1984" s="1">
        <f t="shared" ca="1" si="395"/>
        <v>120</v>
      </c>
      <c r="G1984" s="1">
        <f t="shared" ca="1" si="396"/>
        <v>129</v>
      </c>
      <c r="H1984" s="1">
        <f t="shared" ca="1" si="397"/>
        <v>1958</v>
      </c>
      <c r="I1984" s="1" t="str">
        <f ca="1">INDEX(Relationstabel!$C$3:$K$10,MATCH(INDIRECT($A$1&amp;"J"&amp;A1984),Relationstabel!$A$3:$A$10,0),MATCH(IFERROR(VALUE(INDIRECT($A$1&amp;"K"&amp;A1984)),0),Relationstabel!$C$1:$K$1,0))</f>
        <v>Naturgas</v>
      </c>
      <c r="J1984" s="1" t="str">
        <f ca="1">INDEX(Anvendelseskode!B:B,MATCH($F1984,Anvendelseskode!$A:$A,0))</f>
        <v>Fritliggende enfamilieshus (parcelhus)</v>
      </c>
      <c r="K1984" s="1" t="str">
        <f ca="1">INDEX(Anvendelseskode!C:C,MATCH($F1984,Anvendelseskode!$A:$A,0))</f>
        <v>Parcelhuse</v>
      </c>
      <c r="L1984" s="1" t="str">
        <f ca="1">INDEX(Anvendelseskode!D:D,MATCH($F1984,Anvendelseskode!$A:$A,0))</f>
        <v>Private husholdninger</v>
      </c>
      <c r="M1984" s="1" t="str">
        <f ca="1">IFERROR(INDEX(SBi!$2:$2,MATCH(H1984,SBi!$1:$1,1)),SBi!$K$2)</f>
        <v>1951-1960</v>
      </c>
      <c r="N1984" s="1">
        <f ca="1">INDEX(SBi!$C$3:$K$28,MATCH(F1984,SBi!$B$3:$B$28,0),MATCH(M1984,SBi!$C$2:$K$2,0))</f>
        <v>154.9</v>
      </c>
      <c r="O1984" s="16">
        <f t="shared" ca="1" si="398"/>
        <v>19.982100000000003</v>
      </c>
      <c r="P1984" s="16" t="str">
        <f ca="1">IFERROR(INDEX(VpD!$2:$2,MATCH(H1984,VpD!$1:$1,1)),VpD!$I$2)</f>
        <v>1951-1960</v>
      </c>
      <c r="Q1984" s="1">
        <f ca="1">INDEX(VpD!$C$3:$I$27,MATCH(F1984,VpD!$B$3:$B$27,0),MATCH(P1984,VpD!$C$2:$I$2,0))</f>
        <v>204</v>
      </c>
      <c r="R1984" s="16">
        <f t="shared" ca="1" si="399"/>
        <v>26.315999999999999</v>
      </c>
      <c r="S1984" s="14">
        <f t="shared" ca="1" si="400"/>
        <v>712284.3</v>
      </c>
      <c r="T1984" s="14">
        <f t="shared" ca="1" si="401"/>
        <v>6169646.3399999999</v>
      </c>
      <c r="U1984" s="14" t="str">
        <f t="shared" ca="1" si="402"/>
        <v>0A3F507E-2486-32B8-E044-0003BA298018</v>
      </c>
    </row>
    <row r="1985" spans="1:21" s="14" customFormat="1" x14ac:dyDescent="0.25">
      <c r="A1985" s="14">
        <f t="shared" si="390"/>
        <v>1985</v>
      </c>
      <c r="B1985" s="14" t="str">
        <f t="shared" ca="1" si="391"/>
        <v>08AD1607-596A-431F-A5EF-7077D0FD544D</v>
      </c>
      <c r="C1985" s="14" t="str">
        <f t="shared" ca="1" si="392"/>
        <v>Pilehavevænge</v>
      </c>
      <c r="D1985" s="14" t="str">
        <f t="shared" ca="1" si="393"/>
        <v>112</v>
      </c>
      <c r="E1985" s="14" t="str">
        <f t="shared" ca="1" si="394"/>
        <v>10be</v>
      </c>
      <c r="F1985" s="1">
        <f t="shared" ca="1" si="395"/>
        <v>120</v>
      </c>
      <c r="G1985" s="1">
        <f t="shared" ca="1" si="396"/>
        <v>123</v>
      </c>
      <c r="H1985" s="1">
        <f t="shared" ca="1" si="397"/>
        <v>1967</v>
      </c>
      <c r="I1985" s="1" t="str">
        <f ca="1">INDEX(Relationstabel!$C$3:$K$10,MATCH(INDIRECT($A$1&amp;"J"&amp;A1985),Relationstabel!$A$3:$A$10,0),MATCH(IFERROR(VALUE(INDIRECT($A$1&amp;"K"&amp;A1985)),0),Relationstabel!$C$1:$K$1,0))</f>
        <v>Fjernvarme/ Blokvarme</v>
      </c>
      <c r="J1985" s="1" t="str">
        <f ca="1">INDEX(Anvendelseskode!B:B,MATCH($F1985,Anvendelseskode!$A:$A,0))</f>
        <v>Fritliggende enfamilieshus (parcelhus)</v>
      </c>
      <c r="K1985" s="1" t="str">
        <f ca="1">INDEX(Anvendelseskode!C:C,MATCH($F1985,Anvendelseskode!$A:$A,0))</f>
        <v>Parcelhuse</v>
      </c>
      <c r="L1985" s="1" t="str">
        <f ca="1">INDEX(Anvendelseskode!D:D,MATCH($F1985,Anvendelseskode!$A:$A,0))</f>
        <v>Private husholdninger</v>
      </c>
      <c r="M1985" s="1" t="str">
        <f ca="1">IFERROR(INDEX(SBi!$2:$2,MATCH(H1985,SBi!$1:$1,1)),SBi!$K$2)</f>
        <v>1961-1972</v>
      </c>
      <c r="N1985" s="1">
        <f ca="1">INDEX(SBi!$C$3:$K$28,MATCH(F1985,SBi!$B$3:$B$28,0),MATCH(M1985,SBi!$C$2:$K$2,0))</f>
        <v>134.30000000000001</v>
      </c>
      <c r="O1985" s="16">
        <f t="shared" ca="1" si="398"/>
        <v>16.518900000000002</v>
      </c>
      <c r="P1985" s="16" t="str">
        <f ca="1">IFERROR(INDEX(VpD!$2:$2,MATCH(H1985,VpD!$1:$1,1)),VpD!$I$2)</f>
        <v>1961-1972</v>
      </c>
      <c r="Q1985" s="1">
        <f ca="1">INDEX(VpD!$C$3:$I$27,MATCH(F1985,VpD!$B$3:$B$27,0),MATCH(P1985,VpD!$C$2:$I$2,0))</f>
        <v>143</v>
      </c>
      <c r="R1985" s="16">
        <f t="shared" ca="1" si="399"/>
        <v>17.588999999999999</v>
      </c>
      <c r="S1985" s="14">
        <f t="shared" ca="1" si="400"/>
        <v>711200.07</v>
      </c>
      <c r="T1985" s="14">
        <f t="shared" ca="1" si="401"/>
        <v>6171901.9199999999</v>
      </c>
      <c r="U1985" s="14" t="str">
        <f t="shared" ca="1" si="402"/>
        <v>0A3F507E-1F6A-32B8-E044-0003BA298018</v>
      </c>
    </row>
    <row r="1986" spans="1:21" s="14" customFormat="1" x14ac:dyDescent="0.25">
      <c r="A1986" s="14">
        <f t="shared" si="390"/>
        <v>1986</v>
      </c>
      <c r="B1986" s="14" t="str">
        <f t="shared" ca="1" si="391"/>
        <v>6E883E87-B0BD-4447-860A-1B03001E3B3B</v>
      </c>
      <c r="C1986" s="14" t="str">
        <f t="shared" ca="1" si="392"/>
        <v>Torbenfeldvej</v>
      </c>
      <c r="D1986" s="14" t="str">
        <f t="shared" ca="1" si="393"/>
        <v>20</v>
      </c>
      <c r="E1986" s="14" t="str">
        <f t="shared" ca="1" si="394"/>
        <v>7bg</v>
      </c>
      <c r="F1986" s="1">
        <f t="shared" ca="1" si="395"/>
        <v>120</v>
      </c>
      <c r="G1986" s="1">
        <f t="shared" ca="1" si="396"/>
        <v>110</v>
      </c>
      <c r="H1986" s="1">
        <f t="shared" ca="1" si="397"/>
        <v>1963</v>
      </c>
      <c r="I1986" s="1" t="str">
        <f ca="1">INDEX(Relationstabel!$C$3:$K$10,MATCH(INDIRECT($A$1&amp;"J"&amp;A1986),Relationstabel!$A$3:$A$10,0),MATCH(IFERROR(VALUE(INDIRECT($A$1&amp;"K"&amp;A1986)),0),Relationstabel!$C$1:$K$1,0))</f>
        <v>Naturgas</v>
      </c>
      <c r="J1986" s="1" t="str">
        <f ca="1">INDEX(Anvendelseskode!B:B,MATCH($F1986,Anvendelseskode!$A:$A,0))</f>
        <v>Fritliggende enfamilieshus (parcelhus)</v>
      </c>
      <c r="K1986" s="1" t="str">
        <f ca="1">INDEX(Anvendelseskode!C:C,MATCH($F1986,Anvendelseskode!$A:$A,0))</f>
        <v>Parcelhuse</v>
      </c>
      <c r="L1986" s="1" t="str">
        <f ca="1">INDEX(Anvendelseskode!D:D,MATCH($F1986,Anvendelseskode!$A:$A,0))</f>
        <v>Private husholdninger</v>
      </c>
      <c r="M1986" s="1" t="str">
        <f ca="1">IFERROR(INDEX(SBi!$2:$2,MATCH(H1986,SBi!$1:$1,1)),SBi!$K$2)</f>
        <v>1961-1972</v>
      </c>
      <c r="N1986" s="1">
        <f ca="1">INDEX(SBi!$C$3:$K$28,MATCH(F1986,SBi!$B$3:$B$28,0),MATCH(M1986,SBi!$C$2:$K$2,0))</f>
        <v>134.30000000000001</v>
      </c>
      <c r="O1986" s="16">
        <f t="shared" ca="1" si="398"/>
        <v>14.773000000000001</v>
      </c>
      <c r="P1986" s="16" t="str">
        <f ca="1">IFERROR(INDEX(VpD!$2:$2,MATCH(H1986,VpD!$1:$1,1)),VpD!$I$2)</f>
        <v>1961-1972</v>
      </c>
      <c r="Q1986" s="1">
        <f ca="1">INDEX(VpD!$C$3:$I$27,MATCH(F1986,VpD!$B$3:$B$27,0),MATCH(P1986,VpD!$C$2:$I$2,0))</f>
        <v>143</v>
      </c>
      <c r="R1986" s="16">
        <f t="shared" ca="1" si="399"/>
        <v>15.73</v>
      </c>
      <c r="S1986" s="14">
        <f t="shared" ca="1" si="400"/>
        <v>712056.28</v>
      </c>
      <c r="T1986" s="14">
        <f t="shared" ca="1" si="401"/>
        <v>6169398.9500000002</v>
      </c>
      <c r="U1986" s="14" t="str">
        <f t="shared" ca="1" si="402"/>
        <v>0A3F507E-236A-32B8-E044-0003BA298018</v>
      </c>
    </row>
    <row r="1987" spans="1:21" s="14" customFormat="1" x14ac:dyDescent="0.25">
      <c r="A1987" s="14">
        <f t="shared" ref="A1987:A2050" si="403">ROW(B1987)</f>
        <v>1987</v>
      </c>
      <c r="B1987" s="14" t="str">
        <f t="shared" ref="B1987:B2050" ca="1" si="404">INDIRECT($A$1&amp;"b"&amp;A1987)</f>
        <v>1B7FF091-C338-4127-B703-7F6D3ED071AE</v>
      </c>
      <c r="C1987" s="14" t="str">
        <f t="shared" ref="C1987:C2050" ca="1" si="405">INDIRECT($A$1&amp;"V"&amp;A1987)</f>
        <v>Nørrebred</v>
      </c>
      <c r="D1987" s="14" t="str">
        <f t="shared" ref="D1987:D2050" ca="1" si="406">INDIRECT($A$1&amp;"W"&amp;A1987)</f>
        <v>69</v>
      </c>
      <c r="E1987" s="14" t="str">
        <f t="shared" ref="E1987:E2050" ca="1" si="407">INDIRECT($A$1&amp;"AB"&amp;A1987)</f>
        <v>13fq</v>
      </c>
      <c r="F1987" s="1">
        <f t="shared" ref="F1987:F2050" ca="1" si="408">ROUNDDOWN(INDIRECT($A$1&amp;"C"&amp;A1987),-1)</f>
        <v>120</v>
      </c>
      <c r="G1987" s="1">
        <f t="shared" ref="G1987:G2050" ca="1" si="409">INDIRECT($A$1&amp;"P"&amp;A1987)+INDIRECT($A$1&amp;"Q"&amp;A1987)+INDIRECT($A$1&amp;"R"&amp;A1987)*0.5</f>
        <v>143</v>
      </c>
      <c r="H1987" s="1">
        <f t="shared" ref="H1987:H2050" ca="1" si="410">MAX(INDIRECT($A$1&amp;"E"&amp;A1987),INDIRECT($A$1&amp;"D"&amp;A1987))</f>
        <v>1971</v>
      </c>
      <c r="I1987" s="1" t="str">
        <f ca="1">INDEX(Relationstabel!$C$3:$K$10,MATCH(INDIRECT($A$1&amp;"J"&amp;A1987),Relationstabel!$A$3:$A$10,0),MATCH(IFERROR(VALUE(INDIRECT($A$1&amp;"K"&amp;A1987)),0),Relationstabel!$C$1:$K$1,0))</f>
        <v>Naturgas</v>
      </c>
      <c r="J1987" s="1" t="str">
        <f ca="1">INDEX(Anvendelseskode!B:B,MATCH($F1987,Anvendelseskode!$A:$A,0))</f>
        <v>Fritliggende enfamilieshus (parcelhus)</v>
      </c>
      <c r="K1987" s="1" t="str">
        <f ca="1">INDEX(Anvendelseskode!C:C,MATCH($F1987,Anvendelseskode!$A:$A,0))</f>
        <v>Parcelhuse</v>
      </c>
      <c r="L1987" s="1" t="str">
        <f ca="1">INDEX(Anvendelseskode!D:D,MATCH($F1987,Anvendelseskode!$A:$A,0))</f>
        <v>Private husholdninger</v>
      </c>
      <c r="M1987" s="1" t="str">
        <f ca="1">IFERROR(INDEX(SBi!$2:$2,MATCH(H1987,SBi!$1:$1,1)),SBi!$K$2)</f>
        <v>1961-1972</v>
      </c>
      <c r="N1987" s="1">
        <f ca="1">INDEX(SBi!$C$3:$K$28,MATCH(F1987,SBi!$B$3:$B$28,0),MATCH(M1987,SBi!$C$2:$K$2,0))</f>
        <v>134.30000000000001</v>
      </c>
      <c r="O1987" s="16">
        <f t="shared" ref="O1987:O2050" ca="1" si="411">N1987*G1987/1000</f>
        <v>19.204900000000002</v>
      </c>
      <c r="P1987" s="16" t="str">
        <f ca="1">IFERROR(INDEX(VpD!$2:$2,MATCH(H1987,VpD!$1:$1,1)),VpD!$I$2)</f>
        <v>1961-1972</v>
      </c>
      <c r="Q1987" s="1">
        <f ca="1">INDEX(VpD!$C$3:$I$27,MATCH(F1987,VpD!$B$3:$B$27,0),MATCH(P1987,VpD!$C$2:$I$2,0))</f>
        <v>143</v>
      </c>
      <c r="R1987" s="16">
        <f t="shared" ref="R1987:R2050" ca="1" si="412">Q1987*G1987/1000</f>
        <v>20.449000000000002</v>
      </c>
      <c r="S1987" s="14">
        <f t="shared" ref="S1987:S2050" ca="1" si="413">INDIRECT($A$1&amp;"AE"&amp;A1987)</f>
        <v>711607.89</v>
      </c>
      <c r="T1987" s="14">
        <f t="shared" ref="T1987:T2050" ca="1" si="414">INDIRECT($A$1&amp;"AF"&amp;A1987)</f>
        <v>6171888.3700000001</v>
      </c>
      <c r="U1987" s="14" t="str">
        <f t="shared" ref="U1987:U2050" ca="1" si="415">INDIRECT($A$1&amp;"AC"&amp;A1987)</f>
        <v>0A3F507E-1E6F-32B8-E044-0003BA298018</v>
      </c>
    </row>
    <row r="1988" spans="1:21" s="14" customFormat="1" x14ac:dyDescent="0.25">
      <c r="A1988" s="14">
        <f t="shared" si="403"/>
        <v>1988</v>
      </c>
      <c r="B1988" s="14" t="str">
        <f t="shared" ca="1" si="404"/>
        <v>9BA82A7E-5F31-4097-93D1-538EE0ADB008</v>
      </c>
      <c r="C1988" s="14" t="str">
        <f t="shared" ca="1" si="405"/>
        <v>Spættebo</v>
      </c>
      <c r="D1988" s="14" t="str">
        <f t="shared" ca="1" si="406"/>
        <v>4</v>
      </c>
      <c r="E1988" s="14" t="str">
        <f t="shared" ca="1" si="407"/>
        <v>6ui</v>
      </c>
      <c r="F1988" s="1">
        <f t="shared" ca="1" si="408"/>
        <v>130</v>
      </c>
      <c r="G1988" s="1">
        <f t="shared" ca="1" si="409"/>
        <v>109</v>
      </c>
      <c r="H1988" s="1">
        <f t="shared" ca="1" si="410"/>
        <v>1978</v>
      </c>
      <c r="I1988" s="1" t="str">
        <f ca="1">INDEX(Relationstabel!$C$3:$K$10,MATCH(INDIRECT($A$1&amp;"J"&amp;A1988),Relationstabel!$A$3:$A$10,0),MATCH(IFERROR(VALUE(INDIRECT($A$1&amp;"K"&amp;A1988)),0),Relationstabel!$C$1:$K$1,0))</f>
        <v>Fjernvarme/ Blokvarme</v>
      </c>
      <c r="J1988" s="1" t="str">
        <f ca="1">INDEX(Anvendelseskode!B:B,MATCH($F1988,Anvendelseskode!$A:$A,0))</f>
        <v>Række-, kæde-, dobbelthus (lodret adskillelse mellem enhederne)</v>
      </c>
      <c r="K1988" s="1" t="str">
        <f ca="1">INDEX(Anvendelseskode!C:C,MATCH($F1988,Anvendelseskode!$A:$A,0))</f>
        <v>Række-, kæde og dobbelthuse</v>
      </c>
      <c r="L1988" s="1" t="str">
        <f ca="1">INDEX(Anvendelseskode!D:D,MATCH($F1988,Anvendelseskode!$A:$A,0))</f>
        <v>Private husholdninger</v>
      </c>
      <c r="M1988" s="1" t="str">
        <f ca="1">IFERROR(INDEX(SBi!$2:$2,MATCH(H1988,SBi!$1:$1,1)),SBi!$K$2)</f>
        <v>1973-1978</v>
      </c>
      <c r="N1988" s="1">
        <f ca="1">INDEX(SBi!$C$3:$K$28,MATCH(F1988,SBi!$B$3:$B$28,0),MATCH(M1988,SBi!$C$2:$K$2,0))</f>
        <v>112.6</v>
      </c>
      <c r="O1988" s="16">
        <f t="shared" ca="1" si="411"/>
        <v>12.273399999999999</v>
      </c>
      <c r="P1988" s="16" t="str">
        <f ca="1">IFERROR(INDEX(VpD!$2:$2,MATCH(H1988,VpD!$1:$1,1)),VpD!$I$2)</f>
        <v>1973-1978</v>
      </c>
      <c r="Q1988" s="1">
        <f ca="1">INDEX(VpD!$C$3:$I$27,MATCH(F1988,VpD!$B$3:$B$27,0),MATCH(P1988,VpD!$C$2:$I$2,0))</f>
        <v>98</v>
      </c>
      <c r="R1988" s="16">
        <f t="shared" ca="1" si="412"/>
        <v>10.682</v>
      </c>
      <c r="S1988" s="14">
        <f t="shared" ca="1" si="413"/>
        <v>713760.78</v>
      </c>
      <c r="T1988" s="14">
        <f t="shared" ca="1" si="414"/>
        <v>6169645.8799999999</v>
      </c>
      <c r="U1988" s="14" t="str">
        <f t="shared" ca="1" si="415"/>
        <v>0A3F507E-216F-32B8-E044-0003BA298018</v>
      </c>
    </row>
    <row r="1989" spans="1:21" s="14" customFormat="1" x14ac:dyDescent="0.25">
      <c r="A1989" s="14">
        <f t="shared" si="403"/>
        <v>1989</v>
      </c>
      <c r="B1989" s="14" t="str">
        <f t="shared" ca="1" si="404"/>
        <v>BA983B53-3228-4446-A385-2C94DC21C2AD</v>
      </c>
      <c r="C1989" s="14" t="str">
        <f t="shared" ca="1" si="405"/>
        <v>Syvhøjvænge</v>
      </c>
      <c r="D1989" s="14" t="str">
        <f t="shared" ca="1" si="406"/>
        <v>58</v>
      </c>
      <c r="E1989" s="14" t="str">
        <f t="shared" ca="1" si="407"/>
        <v>15ap</v>
      </c>
      <c r="F1989" s="1">
        <f t="shared" ca="1" si="408"/>
        <v>120</v>
      </c>
      <c r="G1989" s="1">
        <f t="shared" ca="1" si="409"/>
        <v>117</v>
      </c>
      <c r="H1989" s="1">
        <f t="shared" ca="1" si="410"/>
        <v>1991</v>
      </c>
      <c r="I1989" s="1" t="str">
        <f ca="1">INDEX(Relationstabel!$C$3:$K$10,MATCH(INDIRECT($A$1&amp;"J"&amp;A1989),Relationstabel!$A$3:$A$10,0),MATCH(IFERROR(VALUE(INDIRECT($A$1&amp;"K"&amp;A1989)),0),Relationstabel!$C$1:$K$1,0))</f>
        <v>Naturgas</v>
      </c>
      <c r="J1989" s="1" t="str">
        <f ca="1">INDEX(Anvendelseskode!B:B,MATCH($F1989,Anvendelseskode!$A:$A,0))</f>
        <v>Fritliggende enfamilieshus (parcelhus)</v>
      </c>
      <c r="K1989" s="1" t="str">
        <f ca="1">INDEX(Anvendelseskode!C:C,MATCH($F1989,Anvendelseskode!$A:$A,0))</f>
        <v>Parcelhuse</v>
      </c>
      <c r="L1989" s="1" t="str">
        <f ca="1">INDEX(Anvendelseskode!D:D,MATCH($F1989,Anvendelseskode!$A:$A,0))</f>
        <v>Private husholdninger</v>
      </c>
      <c r="M1989" s="1" t="str">
        <f ca="1">IFERROR(INDEX(SBi!$2:$2,MATCH(H1989,SBi!$1:$1,1)),SBi!$K$2)</f>
        <v>1979-1998</v>
      </c>
      <c r="N1989" s="1">
        <f ca="1">INDEX(SBi!$C$3:$K$28,MATCH(F1989,SBi!$B$3:$B$28,0),MATCH(M1989,SBi!$C$2:$K$2,0))</f>
        <v>105.4</v>
      </c>
      <c r="O1989" s="16">
        <f t="shared" ca="1" si="411"/>
        <v>12.331800000000001</v>
      </c>
      <c r="P1989" s="16" t="str">
        <f ca="1">IFERROR(INDEX(VpD!$2:$2,MATCH(H1989,VpD!$1:$1,1)),VpD!$I$2)</f>
        <v>1979-1998</v>
      </c>
      <c r="Q1989" s="1">
        <f ca="1">INDEX(VpD!$C$3:$I$27,MATCH(F1989,VpD!$B$3:$B$27,0),MATCH(P1989,VpD!$C$2:$I$2,0))</f>
        <v>90</v>
      </c>
      <c r="R1989" s="16">
        <f t="shared" ca="1" si="412"/>
        <v>10.53</v>
      </c>
      <c r="S1989" s="14">
        <f t="shared" ca="1" si="413"/>
        <v>712022.88</v>
      </c>
      <c r="T1989" s="14">
        <f t="shared" ca="1" si="414"/>
        <v>6171750.54</v>
      </c>
      <c r="U1989" s="14" t="str">
        <f t="shared" ca="1" si="415"/>
        <v>0A3F507E-226F-32B8-E044-0003BA298018</v>
      </c>
    </row>
    <row r="1990" spans="1:21" s="14" customFormat="1" x14ac:dyDescent="0.25">
      <c r="A1990" s="14">
        <f t="shared" si="403"/>
        <v>1990</v>
      </c>
      <c r="B1990" s="14" t="str">
        <f t="shared" ca="1" si="404"/>
        <v>8351C11C-3178-4676-9E8F-3D4E69F6DFF9</v>
      </c>
      <c r="C1990" s="14" t="str">
        <f t="shared" ca="1" si="405"/>
        <v>Vejlegårdsvej</v>
      </c>
      <c r="D1990" s="14" t="str">
        <f t="shared" ca="1" si="406"/>
        <v>21</v>
      </c>
      <c r="E1990" s="14" t="str">
        <f t="shared" ca="1" si="407"/>
        <v>18ah</v>
      </c>
      <c r="F1990" s="1">
        <f t="shared" ca="1" si="408"/>
        <v>120</v>
      </c>
      <c r="G1990" s="1">
        <f t="shared" ca="1" si="409"/>
        <v>167</v>
      </c>
      <c r="H1990" s="1">
        <f t="shared" ca="1" si="410"/>
        <v>1970</v>
      </c>
      <c r="I1990" s="1" t="str">
        <f ca="1">INDEX(Relationstabel!$C$3:$K$10,MATCH(INDIRECT($A$1&amp;"J"&amp;A1990),Relationstabel!$A$3:$A$10,0),MATCH(IFERROR(VALUE(INDIRECT($A$1&amp;"K"&amp;A1990)),0),Relationstabel!$C$1:$K$1,0))</f>
        <v>Naturgas</v>
      </c>
      <c r="J1990" s="1" t="str">
        <f ca="1">INDEX(Anvendelseskode!B:B,MATCH($F1990,Anvendelseskode!$A:$A,0))</f>
        <v>Fritliggende enfamilieshus (parcelhus)</v>
      </c>
      <c r="K1990" s="1" t="str">
        <f ca="1">INDEX(Anvendelseskode!C:C,MATCH($F1990,Anvendelseskode!$A:$A,0))</f>
        <v>Parcelhuse</v>
      </c>
      <c r="L1990" s="1" t="str">
        <f ca="1">INDEX(Anvendelseskode!D:D,MATCH($F1990,Anvendelseskode!$A:$A,0))</f>
        <v>Private husholdninger</v>
      </c>
      <c r="M1990" s="1" t="str">
        <f ca="1">IFERROR(INDEX(SBi!$2:$2,MATCH(H1990,SBi!$1:$1,1)),SBi!$K$2)</f>
        <v>1961-1972</v>
      </c>
      <c r="N1990" s="1">
        <f ca="1">INDEX(SBi!$C$3:$K$28,MATCH(F1990,SBi!$B$3:$B$28,0),MATCH(M1990,SBi!$C$2:$K$2,0))</f>
        <v>134.30000000000001</v>
      </c>
      <c r="O1990" s="16">
        <f t="shared" ca="1" si="411"/>
        <v>22.428100000000001</v>
      </c>
      <c r="P1990" s="16" t="str">
        <f ca="1">IFERROR(INDEX(VpD!$2:$2,MATCH(H1990,VpD!$1:$1,1)),VpD!$I$2)</f>
        <v>1961-1972</v>
      </c>
      <c r="Q1990" s="1">
        <f ca="1">INDEX(VpD!$C$3:$I$27,MATCH(F1990,VpD!$B$3:$B$27,0),MATCH(P1990,VpD!$C$2:$I$2,0))</f>
        <v>143</v>
      </c>
      <c r="R1990" s="16">
        <f t="shared" ca="1" si="412"/>
        <v>23.881</v>
      </c>
      <c r="S1990" s="14">
        <f t="shared" ca="1" si="413"/>
        <v>712646.45</v>
      </c>
      <c r="T1990" s="14">
        <f t="shared" ca="1" si="414"/>
        <v>6169121.8700000001</v>
      </c>
      <c r="U1990" s="14" t="str">
        <f t="shared" ca="1" si="415"/>
        <v>0A3F507E-246F-32B8-E044-0003BA298018</v>
      </c>
    </row>
    <row r="1991" spans="1:21" s="14" customFormat="1" x14ac:dyDescent="0.25">
      <c r="A1991" s="14">
        <f t="shared" si="403"/>
        <v>1991</v>
      </c>
      <c r="B1991" s="14" t="str">
        <f t="shared" ca="1" si="404"/>
        <v>D00FC7C7-2308-400B-8446-1B1AD0D810E2</v>
      </c>
      <c r="C1991" s="14" t="str">
        <f t="shared" ca="1" si="405"/>
        <v>Nellikevænget</v>
      </c>
      <c r="D1991" s="14" t="str">
        <f t="shared" ca="1" si="406"/>
        <v>10</v>
      </c>
      <c r="E1991" s="14" t="str">
        <f t="shared" ca="1" si="407"/>
        <v>23av</v>
      </c>
      <c r="F1991" s="1">
        <f t="shared" ca="1" si="408"/>
        <v>130</v>
      </c>
      <c r="G1991" s="1">
        <f t="shared" ca="1" si="409"/>
        <v>112</v>
      </c>
      <c r="H1991" s="1">
        <f t="shared" ca="1" si="410"/>
        <v>1999</v>
      </c>
      <c r="I1991" s="1" t="str">
        <f ca="1">INDEX(Relationstabel!$C$3:$K$10,MATCH(INDIRECT($A$1&amp;"J"&amp;A1991),Relationstabel!$A$3:$A$10,0),MATCH(IFERROR(VALUE(INDIRECT($A$1&amp;"K"&amp;A1991)),0),Relationstabel!$C$1:$K$1,0))</f>
        <v>Fjernvarme/ Blokvarme</v>
      </c>
      <c r="J1991" s="1" t="str">
        <f ca="1">INDEX(Anvendelseskode!B:B,MATCH($F1991,Anvendelseskode!$A:$A,0))</f>
        <v>Række-, kæde-, dobbelthus (lodret adskillelse mellem enhederne)</v>
      </c>
      <c r="K1991" s="1" t="str">
        <f ca="1">INDEX(Anvendelseskode!C:C,MATCH($F1991,Anvendelseskode!$A:$A,0))</f>
        <v>Række-, kæde og dobbelthuse</v>
      </c>
      <c r="L1991" s="1" t="str">
        <f ca="1">INDEX(Anvendelseskode!D:D,MATCH($F1991,Anvendelseskode!$A:$A,0))</f>
        <v>Private husholdninger</v>
      </c>
      <c r="M1991" s="1" t="str">
        <f ca="1">IFERROR(INDEX(SBi!$2:$2,MATCH(H1991,SBi!$1:$1,1)),SBi!$K$2)</f>
        <v>1999-2006</v>
      </c>
      <c r="N1991" s="1">
        <f ca="1">INDEX(SBi!$C$3:$K$28,MATCH(F1991,SBi!$B$3:$B$28,0),MATCH(M1991,SBi!$C$2:$K$2,0))</f>
        <v>81.5</v>
      </c>
      <c r="O1991" s="16">
        <f t="shared" ca="1" si="411"/>
        <v>9.1280000000000001</v>
      </c>
      <c r="P1991" s="16" t="str">
        <f ca="1">IFERROR(INDEX(VpD!$2:$2,MATCH(H1991,VpD!$1:$1,1)),VpD!$I$2)</f>
        <v>&gt;1998</v>
      </c>
      <c r="Q1991" s="1">
        <f ca="1">INDEX(VpD!$C$3:$I$27,MATCH(F1991,VpD!$B$3:$B$27,0),MATCH(P1991,VpD!$C$2:$I$2,0))</f>
        <v>65</v>
      </c>
      <c r="R1991" s="16">
        <f t="shared" ca="1" si="412"/>
        <v>7.28</v>
      </c>
      <c r="S1991" s="14">
        <f t="shared" ca="1" si="413"/>
        <v>711662.55</v>
      </c>
      <c r="T1991" s="14">
        <f t="shared" ca="1" si="414"/>
        <v>6172635.75</v>
      </c>
      <c r="U1991" s="14" t="str">
        <f t="shared" ca="1" si="415"/>
        <v>0A3F507E-1D77-32B8-E044-0003BA298018</v>
      </c>
    </row>
    <row r="1992" spans="1:21" s="14" customFormat="1" x14ac:dyDescent="0.25">
      <c r="A1992" s="14">
        <f t="shared" si="403"/>
        <v>1992</v>
      </c>
      <c r="B1992" s="14" t="str">
        <f t="shared" ca="1" si="404"/>
        <v>5177638A-9B15-4017-A0F8-96D4CFF30078</v>
      </c>
      <c r="C1992" s="14" t="str">
        <f t="shared" ca="1" si="405"/>
        <v>Nørrebred</v>
      </c>
      <c r="D1992" s="14" t="str">
        <f t="shared" ca="1" si="406"/>
        <v>77</v>
      </c>
      <c r="E1992" s="14" t="str">
        <f t="shared" ca="1" si="407"/>
        <v>13fu</v>
      </c>
      <c r="F1992" s="1">
        <f t="shared" ca="1" si="408"/>
        <v>120</v>
      </c>
      <c r="G1992" s="1">
        <f t="shared" ca="1" si="409"/>
        <v>143</v>
      </c>
      <c r="H1992" s="1">
        <f t="shared" ca="1" si="410"/>
        <v>1972</v>
      </c>
      <c r="I1992" s="1" t="str">
        <f ca="1">INDEX(Relationstabel!$C$3:$K$10,MATCH(INDIRECT($A$1&amp;"J"&amp;A1992),Relationstabel!$A$3:$A$10,0),MATCH(IFERROR(VALUE(INDIRECT($A$1&amp;"K"&amp;A1992)),0),Relationstabel!$C$1:$K$1,0))</f>
        <v>Olie</v>
      </c>
      <c r="J1992" s="1" t="str">
        <f ca="1">INDEX(Anvendelseskode!B:B,MATCH($F1992,Anvendelseskode!$A:$A,0))</f>
        <v>Fritliggende enfamilieshus (parcelhus)</v>
      </c>
      <c r="K1992" s="1" t="str">
        <f ca="1">INDEX(Anvendelseskode!C:C,MATCH($F1992,Anvendelseskode!$A:$A,0))</f>
        <v>Parcelhuse</v>
      </c>
      <c r="L1992" s="1" t="str">
        <f ca="1">INDEX(Anvendelseskode!D:D,MATCH($F1992,Anvendelseskode!$A:$A,0))</f>
        <v>Private husholdninger</v>
      </c>
      <c r="M1992" s="1" t="str">
        <f ca="1">IFERROR(INDEX(SBi!$2:$2,MATCH(H1992,SBi!$1:$1,1)),SBi!$K$2)</f>
        <v>1961-1972</v>
      </c>
      <c r="N1992" s="1">
        <f ca="1">INDEX(SBi!$C$3:$K$28,MATCH(F1992,SBi!$B$3:$B$28,0),MATCH(M1992,SBi!$C$2:$K$2,0))</f>
        <v>134.30000000000001</v>
      </c>
      <c r="O1992" s="16">
        <f t="shared" ca="1" si="411"/>
        <v>19.204900000000002</v>
      </c>
      <c r="P1992" s="16" t="str">
        <f ca="1">IFERROR(INDEX(VpD!$2:$2,MATCH(H1992,VpD!$1:$1,1)),VpD!$I$2)</f>
        <v>1961-1972</v>
      </c>
      <c r="Q1992" s="1">
        <f ca="1">INDEX(VpD!$C$3:$I$27,MATCH(F1992,VpD!$B$3:$B$27,0),MATCH(P1992,VpD!$C$2:$I$2,0))</f>
        <v>143</v>
      </c>
      <c r="R1992" s="16">
        <f t="shared" ca="1" si="412"/>
        <v>20.449000000000002</v>
      </c>
      <c r="S1992" s="14">
        <f t="shared" ca="1" si="413"/>
        <v>711544.14</v>
      </c>
      <c r="T1992" s="14">
        <f t="shared" ca="1" si="414"/>
        <v>6171935.54</v>
      </c>
      <c r="U1992" s="14" t="str">
        <f t="shared" ca="1" si="415"/>
        <v>0A3F507E-1E77-32B8-E044-0003BA298018</v>
      </c>
    </row>
    <row r="1993" spans="1:21" s="14" customFormat="1" x14ac:dyDescent="0.25">
      <c r="A1993" s="14">
        <f t="shared" si="403"/>
        <v>1993</v>
      </c>
      <c r="B1993" s="14" t="str">
        <f t="shared" ca="1" si="404"/>
        <v>D00E7AD0-CEF5-427B-8B94-3A6CA3339D69</v>
      </c>
      <c r="C1993" s="14" t="str">
        <f t="shared" ca="1" si="405"/>
        <v>Vejlegårdsvej</v>
      </c>
      <c r="D1993" s="14" t="str">
        <f t="shared" ca="1" si="406"/>
        <v>31</v>
      </c>
      <c r="E1993" s="14" t="str">
        <f t="shared" ca="1" si="407"/>
        <v>12t</v>
      </c>
      <c r="F1993" s="1">
        <f t="shared" ca="1" si="408"/>
        <v>120</v>
      </c>
      <c r="G1993" s="1">
        <f t="shared" ca="1" si="409"/>
        <v>191</v>
      </c>
      <c r="H1993" s="1">
        <f t="shared" ca="1" si="410"/>
        <v>1986</v>
      </c>
      <c r="I1993" s="1" t="str">
        <f ca="1">INDEX(Relationstabel!$C$3:$K$10,MATCH(INDIRECT($A$1&amp;"J"&amp;A1993),Relationstabel!$A$3:$A$10,0),MATCH(IFERROR(VALUE(INDIRECT($A$1&amp;"K"&amp;A1993)),0),Relationstabel!$C$1:$K$1,0))</f>
        <v>Naturgas</v>
      </c>
      <c r="J1993" s="1" t="str">
        <f ca="1">INDEX(Anvendelseskode!B:B,MATCH($F1993,Anvendelseskode!$A:$A,0))</f>
        <v>Fritliggende enfamilieshus (parcelhus)</v>
      </c>
      <c r="K1993" s="1" t="str">
        <f ca="1">INDEX(Anvendelseskode!C:C,MATCH($F1993,Anvendelseskode!$A:$A,0))</f>
        <v>Parcelhuse</v>
      </c>
      <c r="L1993" s="1" t="str">
        <f ca="1">INDEX(Anvendelseskode!D:D,MATCH($F1993,Anvendelseskode!$A:$A,0))</f>
        <v>Private husholdninger</v>
      </c>
      <c r="M1993" s="1" t="str">
        <f ca="1">IFERROR(INDEX(SBi!$2:$2,MATCH(H1993,SBi!$1:$1,1)),SBi!$K$2)</f>
        <v>1979-1998</v>
      </c>
      <c r="N1993" s="1">
        <f ca="1">INDEX(SBi!$C$3:$K$28,MATCH(F1993,SBi!$B$3:$B$28,0),MATCH(M1993,SBi!$C$2:$K$2,0))</f>
        <v>105.4</v>
      </c>
      <c r="O1993" s="16">
        <f t="shared" ca="1" si="411"/>
        <v>20.131400000000003</v>
      </c>
      <c r="P1993" s="16" t="str">
        <f ca="1">IFERROR(INDEX(VpD!$2:$2,MATCH(H1993,VpD!$1:$1,1)),VpD!$I$2)</f>
        <v>1979-1998</v>
      </c>
      <c r="Q1993" s="1">
        <f ca="1">INDEX(VpD!$C$3:$I$27,MATCH(F1993,VpD!$B$3:$B$27,0),MATCH(P1993,VpD!$C$2:$I$2,0))</f>
        <v>90</v>
      </c>
      <c r="R1993" s="16">
        <f t="shared" ca="1" si="412"/>
        <v>17.190000000000001</v>
      </c>
      <c r="S1993" s="14">
        <f t="shared" ca="1" si="413"/>
        <v>712569.86</v>
      </c>
      <c r="T1993" s="14">
        <f t="shared" ca="1" si="414"/>
        <v>6169235</v>
      </c>
      <c r="U1993" s="14" t="str">
        <f t="shared" ca="1" si="415"/>
        <v>0A3F507E-2477-32B8-E044-0003BA298018</v>
      </c>
    </row>
    <row r="1994" spans="1:21" s="14" customFormat="1" x14ac:dyDescent="0.25">
      <c r="A1994" s="14">
        <f t="shared" si="403"/>
        <v>1994</v>
      </c>
      <c r="B1994" s="14" t="str">
        <f t="shared" ca="1" si="404"/>
        <v>E5C674AB-12C0-42DE-AA11-C9A5F6FA7797</v>
      </c>
      <c r="C1994" s="14" t="str">
        <f t="shared" ca="1" si="405"/>
        <v>Rosenlunden</v>
      </c>
      <c r="D1994" s="14" t="str">
        <f t="shared" ca="1" si="406"/>
        <v>15</v>
      </c>
      <c r="E1994" s="14" t="str">
        <f t="shared" ca="1" si="407"/>
        <v>27e</v>
      </c>
      <c r="F1994" s="1">
        <f t="shared" ca="1" si="408"/>
        <v>140</v>
      </c>
      <c r="G1994" s="1">
        <f t="shared" ca="1" si="409"/>
        <v>418</v>
      </c>
      <c r="H1994" s="1">
        <f t="shared" ca="1" si="410"/>
        <v>1991</v>
      </c>
      <c r="I1994" s="1" t="str">
        <f ca="1">INDEX(Relationstabel!$C$3:$K$10,MATCH(INDIRECT($A$1&amp;"J"&amp;A1994),Relationstabel!$A$3:$A$10,0),MATCH(IFERROR(VALUE(INDIRECT($A$1&amp;"K"&amp;A1994)),0),Relationstabel!$C$1:$K$1,0))</f>
        <v>Fjernvarme/ Blokvarme</v>
      </c>
      <c r="J1994" s="1" t="str">
        <f ca="1">INDEX(Anvendelseskode!B:B,MATCH($F1994,Anvendelseskode!$A:$A,0))</f>
        <v>Etageboligbebyggelse</v>
      </c>
      <c r="K1994" s="1" t="str">
        <f ca="1">INDEX(Anvendelseskode!C:C,MATCH($F1994,Anvendelseskode!$A:$A,0))</f>
        <v>Etageboligbebyggelse</v>
      </c>
      <c r="L1994" s="1" t="str">
        <f ca="1">INDEX(Anvendelseskode!D:D,MATCH($F1994,Anvendelseskode!$A:$A,0))</f>
        <v>Private husholdninger</v>
      </c>
      <c r="M1994" s="1" t="str">
        <f ca="1">IFERROR(INDEX(SBi!$2:$2,MATCH(H1994,SBi!$1:$1,1)),SBi!$K$2)</f>
        <v>1979-1998</v>
      </c>
      <c r="N1994" s="1">
        <f ca="1">INDEX(SBi!$C$3:$K$28,MATCH(F1994,SBi!$B$3:$B$28,0),MATCH(M1994,SBi!$C$2:$K$2,0))</f>
        <v>108.5</v>
      </c>
      <c r="O1994" s="16">
        <f t="shared" ca="1" si="411"/>
        <v>45.353000000000002</v>
      </c>
      <c r="P1994" s="16" t="str">
        <f ca="1">IFERROR(INDEX(VpD!$2:$2,MATCH(H1994,VpD!$1:$1,1)),VpD!$I$2)</f>
        <v>1979-1998</v>
      </c>
      <c r="Q1994" s="1">
        <f ca="1">INDEX(VpD!$C$3:$I$27,MATCH(F1994,VpD!$B$3:$B$27,0),MATCH(P1994,VpD!$C$2:$I$2,0))</f>
        <v>80</v>
      </c>
      <c r="R1994" s="16">
        <f t="shared" ca="1" si="412"/>
        <v>33.44</v>
      </c>
      <c r="S1994" s="14">
        <f t="shared" ca="1" si="413"/>
        <v>711509.16</v>
      </c>
      <c r="T1994" s="14">
        <f t="shared" ca="1" si="414"/>
        <v>6172606.8499999996</v>
      </c>
      <c r="U1994" s="14" t="str">
        <f t="shared" ca="1" si="415"/>
        <v>0A3F507E-208E-32B8-E044-0003BA298018</v>
      </c>
    </row>
    <row r="1995" spans="1:21" s="14" customFormat="1" x14ac:dyDescent="0.25">
      <c r="A1995" s="14">
        <f t="shared" si="403"/>
        <v>1995</v>
      </c>
      <c r="B1995" s="14" t="str">
        <f t="shared" ca="1" si="404"/>
        <v>27C784F5-E871-40E4-8FE2-CA5D316558E5</v>
      </c>
      <c r="C1995" s="14" t="str">
        <f t="shared" ca="1" si="405"/>
        <v>Horsbred</v>
      </c>
      <c r="D1995" s="14" t="str">
        <f t="shared" ca="1" si="406"/>
        <v>9</v>
      </c>
      <c r="E1995" s="14" t="str">
        <f t="shared" ca="1" si="407"/>
        <v>13ed</v>
      </c>
      <c r="F1995" s="1">
        <f t="shared" ca="1" si="408"/>
        <v>130</v>
      </c>
      <c r="G1995" s="1">
        <f t="shared" ca="1" si="409"/>
        <v>143</v>
      </c>
      <c r="H1995" s="1">
        <f t="shared" ca="1" si="410"/>
        <v>1983</v>
      </c>
      <c r="I1995" s="1" t="str">
        <f ca="1">INDEX(Relationstabel!$C$3:$K$10,MATCH(INDIRECT($A$1&amp;"J"&amp;A1995),Relationstabel!$A$3:$A$10,0),MATCH(IFERROR(VALUE(INDIRECT($A$1&amp;"K"&amp;A1995)),0),Relationstabel!$C$1:$K$1,0))</f>
        <v>Fjernvarme/ Blokvarme</v>
      </c>
      <c r="J1995" s="1" t="str">
        <f ca="1">INDEX(Anvendelseskode!B:B,MATCH($F1995,Anvendelseskode!$A:$A,0))</f>
        <v>Række-, kæde-, dobbelthus (lodret adskillelse mellem enhederne)</v>
      </c>
      <c r="K1995" s="1" t="str">
        <f ca="1">INDEX(Anvendelseskode!C:C,MATCH($F1995,Anvendelseskode!$A:$A,0))</f>
        <v>Række-, kæde og dobbelthuse</v>
      </c>
      <c r="L1995" s="1" t="str">
        <f ca="1">INDEX(Anvendelseskode!D:D,MATCH($F1995,Anvendelseskode!$A:$A,0))</f>
        <v>Private husholdninger</v>
      </c>
      <c r="M1995" s="1" t="str">
        <f ca="1">IFERROR(INDEX(SBi!$2:$2,MATCH(H1995,SBi!$1:$1,1)),SBi!$K$2)</f>
        <v>1979-1998</v>
      </c>
      <c r="N1995" s="1">
        <f ca="1">INDEX(SBi!$C$3:$K$28,MATCH(F1995,SBi!$B$3:$B$28,0),MATCH(M1995,SBi!$C$2:$K$2,0))</f>
        <v>96.8</v>
      </c>
      <c r="O1995" s="16">
        <f t="shared" ca="1" si="411"/>
        <v>13.8424</v>
      </c>
      <c r="P1995" s="16" t="str">
        <f ca="1">IFERROR(INDEX(VpD!$2:$2,MATCH(H1995,VpD!$1:$1,1)),VpD!$I$2)</f>
        <v>1979-1998</v>
      </c>
      <c r="Q1995" s="1">
        <f ca="1">INDEX(VpD!$C$3:$I$27,MATCH(F1995,VpD!$B$3:$B$27,0),MATCH(P1995,VpD!$C$2:$I$2,0))</f>
        <v>74</v>
      </c>
      <c r="R1995" s="16">
        <f t="shared" ca="1" si="412"/>
        <v>10.582000000000001</v>
      </c>
      <c r="S1995" s="14">
        <f t="shared" ca="1" si="413"/>
        <v>711418.19</v>
      </c>
      <c r="T1995" s="14">
        <f t="shared" ca="1" si="414"/>
        <v>6171578.29</v>
      </c>
      <c r="U1995" s="14" t="str">
        <f t="shared" ca="1" si="415"/>
        <v>0A3F507E-1883-32B8-E044-0003BA298018</v>
      </c>
    </row>
    <row r="1996" spans="1:21" s="14" customFormat="1" x14ac:dyDescent="0.25">
      <c r="A1996" s="14">
        <f t="shared" si="403"/>
        <v>1996</v>
      </c>
      <c r="B1996" s="14" t="str">
        <f t="shared" ca="1" si="404"/>
        <v>E645C111-378F-436A-BA1A-693D9D9E4473</v>
      </c>
      <c r="C1996" s="14" t="str">
        <f t="shared" ca="1" si="405"/>
        <v>Rendsagervej</v>
      </c>
      <c r="D1996" s="14" t="str">
        <f t="shared" ca="1" si="406"/>
        <v>5</v>
      </c>
      <c r="E1996" s="14" t="str">
        <f t="shared" ca="1" si="407"/>
        <v>9b</v>
      </c>
      <c r="F1996" s="1">
        <f t="shared" ca="1" si="408"/>
        <v>520</v>
      </c>
      <c r="G1996" s="1">
        <f t="shared" ca="1" si="409"/>
        <v>107</v>
      </c>
      <c r="H1996" s="1">
        <f t="shared" ca="1" si="410"/>
        <v>2004</v>
      </c>
      <c r="I1996" s="1" t="str">
        <f ca="1">INDEX(Relationstabel!$C$3:$K$10,MATCH(INDIRECT($A$1&amp;"J"&amp;A1996),Relationstabel!$A$3:$A$10,0),MATCH(IFERROR(VALUE(INDIRECT($A$1&amp;"K"&amp;A1996)),0),Relationstabel!$C$1:$K$1,0))</f>
        <v>Naturgas</v>
      </c>
      <c r="J1996" s="1" t="str">
        <f ca="1">INDEX(Anvendelseskode!B:B,MATCH($F1996,Anvendelseskode!$A:$A,0))</f>
        <v>Bygning til ferieformål m.v., bortset fra sommerhus (feriekoloni, vandrehjem o.lign.)</v>
      </c>
      <c r="K1996" s="1" t="str">
        <f ca="1">INDEX(Anvendelseskode!C:C,MATCH($F1996,Anvendelseskode!$A:$A,0))</f>
        <v>Bygning til ferieformål m.v., bortset fra sommerhus (feriekoloni, vandrehjem o.lign.)</v>
      </c>
      <c r="L1996" s="1" t="str">
        <f ca="1">INDEX(Anvendelseskode!D:D,MATCH($F1996,Anvendelseskode!$A:$A,0))</f>
        <v>Kommunale og andre offentlige institutioner</v>
      </c>
      <c r="M1996" s="1" t="str">
        <f ca="1">IFERROR(INDEX(SBi!$2:$2,MATCH(H1996,SBi!$1:$1,1)),SBi!$K$2)</f>
        <v>1999-2006</v>
      </c>
      <c r="N1996" s="1">
        <f ca="1">INDEX(SBi!$C$3:$K$28,MATCH(F1996,SBi!$B$3:$B$28,0),MATCH(M1996,SBi!$C$2:$K$2,0))</f>
        <v>68.900000000000006</v>
      </c>
      <c r="O1996" s="16">
        <f t="shared" ca="1" si="411"/>
        <v>7.3723000000000001</v>
      </c>
      <c r="P1996" s="16" t="str">
        <f ca="1">IFERROR(INDEX(VpD!$2:$2,MATCH(H1996,VpD!$1:$1,1)),VpD!$I$2)</f>
        <v>&gt;1998</v>
      </c>
      <c r="Q1996" s="1">
        <f ca="1">INDEX(VpD!$C$3:$I$27,MATCH(F1996,VpD!$B$3:$B$27,0),MATCH(P1996,VpD!$C$2:$I$2,0))</f>
        <v>27</v>
      </c>
      <c r="R1996" s="16">
        <f t="shared" ca="1" si="412"/>
        <v>2.8889999999999998</v>
      </c>
      <c r="S1996" s="14">
        <f t="shared" ca="1" si="413"/>
        <v>710946.35</v>
      </c>
      <c r="T1996" s="14">
        <f t="shared" ca="1" si="414"/>
        <v>6171396.6500000004</v>
      </c>
      <c r="U1996" s="14" t="str">
        <f t="shared" ca="1" si="415"/>
        <v>0A3F507E-1F83-32B8-E044-0003BA298018</v>
      </c>
    </row>
    <row r="1997" spans="1:21" s="14" customFormat="1" x14ac:dyDescent="0.25">
      <c r="A1997" s="14">
        <f t="shared" si="403"/>
        <v>1997</v>
      </c>
      <c r="B1997" s="14" t="str">
        <f t="shared" ca="1" si="404"/>
        <v>BB05E1B3-F437-4689-B1FA-AB53941D1C4A</v>
      </c>
      <c r="C1997" s="14" t="str">
        <f t="shared" ca="1" si="405"/>
        <v>Rendsagervej</v>
      </c>
      <c r="D1997" s="14" t="str">
        <f t="shared" ca="1" si="406"/>
        <v>5</v>
      </c>
      <c r="E1997" s="14" t="str">
        <f t="shared" ca="1" si="407"/>
        <v>9b</v>
      </c>
      <c r="F1997" s="1">
        <f t="shared" ca="1" si="408"/>
        <v>520</v>
      </c>
      <c r="G1997" s="1">
        <f t="shared" ca="1" si="409"/>
        <v>164</v>
      </c>
      <c r="H1997" s="1">
        <f t="shared" ca="1" si="410"/>
        <v>2004</v>
      </c>
      <c r="I1997" s="1" t="str">
        <f ca="1">INDEX(Relationstabel!$C$3:$K$10,MATCH(INDIRECT($A$1&amp;"J"&amp;A1997),Relationstabel!$A$3:$A$10,0),MATCH(IFERROR(VALUE(INDIRECT($A$1&amp;"K"&amp;A1997)),0),Relationstabel!$C$1:$K$1,0))</f>
        <v>Naturgas</v>
      </c>
      <c r="J1997" s="1" t="str">
        <f ca="1">INDEX(Anvendelseskode!B:B,MATCH($F1997,Anvendelseskode!$A:$A,0))</f>
        <v>Bygning til ferieformål m.v., bortset fra sommerhus (feriekoloni, vandrehjem o.lign.)</v>
      </c>
      <c r="K1997" s="1" t="str">
        <f ca="1">INDEX(Anvendelseskode!C:C,MATCH($F1997,Anvendelseskode!$A:$A,0))</f>
        <v>Bygning til ferieformål m.v., bortset fra sommerhus (feriekoloni, vandrehjem o.lign.)</v>
      </c>
      <c r="L1997" s="1" t="str">
        <f ca="1">INDEX(Anvendelseskode!D:D,MATCH($F1997,Anvendelseskode!$A:$A,0))</f>
        <v>Kommunale og andre offentlige institutioner</v>
      </c>
      <c r="M1997" s="1" t="str">
        <f ca="1">IFERROR(INDEX(SBi!$2:$2,MATCH(H1997,SBi!$1:$1,1)),SBi!$K$2)</f>
        <v>1999-2006</v>
      </c>
      <c r="N1997" s="1">
        <f ca="1">INDEX(SBi!$C$3:$K$28,MATCH(F1997,SBi!$B$3:$B$28,0),MATCH(M1997,SBi!$C$2:$K$2,0))</f>
        <v>68.900000000000006</v>
      </c>
      <c r="O1997" s="16">
        <f t="shared" ca="1" si="411"/>
        <v>11.2996</v>
      </c>
      <c r="P1997" s="16" t="str">
        <f ca="1">IFERROR(INDEX(VpD!$2:$2,MATCH(H1997,VpD!$1:$1,1)),VpD!$I$2)</f>
        <v>&gt;1998</v>
      </c>
      <c r="Q1997" s="1">
        <f ca="1">INDEX(VpD!$C$3:$I$27,MATCH(F1997,VpD!$B$3:$B$27,0),MATCH(P1997,VpD!$C$2:$I$2,0))</f>
        <v>27</v>
      </c>
      <c r="R1997" s="16">
        <f t="shared" ca="1" si="412"/>
        <v>4.4279999999999999</v>
      </c>
      <c r="S1997" s="14">
        <f t="shared" ca="1" si="413"/>
        <v>710946.35</v>
      </c>
      <c r="T1997" s="14">
        <f t="shared" ca="1" si="414"/>
        <v>6171396.6500000004</v>
      </c>
      <c r="U1997" s="14" t="str">
        <f t="shared" ca="1" si="415"/>
        <v>0A3F507E-1F83-32B8-E044-0003BA298018</v>
      </c>
    </row>
    <row r="1998" spans="1:21" s="14" customFormat="1" x14ac:dyDescent="0.25">
      <c r="A1998" s="14">
        <f t="shared" si="403"/>
        <v>1998</v>
      </c>
      <c r="B1998" s="14" t="str">
        <f t="shared" ca="1" si="404"/>
        <v>58E38EF5-0AB8-4F0D-BFF3-F35E04592914</v>
      </c>
      <c r="C1998" s="14" t="str">
        <f t="shared" ca="1" si="405"/>
        <v>Rendsagervej</v>
      </c>
      <c r="D1998" s="14" t="str">
        <f t="shared" ca="1" si="406"/>
        <v>5</v>
      </c>
      <c r="E1998" s="14" t="str">
        <f t="shared" ca="1" si="407"/>
        <v>9b</v>
      </c>
      <c r="F1998" s="1">
        <f t="shared" ca="1" si="408"/>
        <v>520</v>
      </c>
      <c r="G1998" s="1">
        <f t="shared" ca="1" si="409"/>
        <v>106</v>
      </c>
      <c r="H1998" s="1">
        <f t="shared" ca="1" si="410"/>
        <v>1981</v>
      </c>
      <c r="I1998" s="1" t="str">
        <f ca="1">INDEX(Relationstabel!$C$3:$K$10,MATCH(INDIRECT($A$1&amp;"J"&amp;A1998),Relationstabel!$A$3:$A$10,0),MATCH(IFERROR(VALUE(INDIRECT($A$1&amp;"K"&amp;A1998)),0),Relationstabel!$C$1:$K$1,0))</f>
        <v>Naturgas</v>
      </c>
      <c r="J1998" s="1" t="str">
        <f ca="1">INDEX(Anvendelseskode!B:B,MATCH($F1998,Anvendelseskode!$A:$A,0))</f>
        <v>Bygning til ferieformål m.v., bortset fra sommerhus (feriekoloni, vandrehjem o.lign.)</v>
      </c>
      <c r="K1998" s="1" t="str">
        <f ca="1">INDEX(Anvendelseskode!C:C,MATCH($F1998,Anvendelseskode!$A:$A,0))</f>
        <v>Bygning til ferieformål m.v., bortset fra sommerhus (feriekoloni, vandrehjem o.lign.)</v>
      </c>
      <c r="L1998" s="1" t="str">
        <f ca="1">INDEX(Anvendelseskode!D:D,MATCH($F1998,Anvendelseskode!$A:$A,0))</f>
        <v>Kommunale og andre offentlige institutioner</v>
      </c>
      <c r="M1998" s="1" t="str">
        <f ca="1">IFERROR(INDEX(SBi!$2:$2,MATCH(H1998,SBi!$1:$1,1)),SBi!$K$2)</f>
        <v>1979-1998</v>
      </c>
      <c r="N1998" s="1">
        <f ca="1">INDEX(SBi!$C$3:$K$28,MATCH(F1998,SBi!$B$3:$B$28,0),MATCH(M1998,SBi!$C$2:$K$2,0))</f>
        <v>125.4</v>
      </c>
      <c r="O1998" s="16">
        <f t="shared" ca="1" si="411"/>
        <v>13.292400000000001</v>
      </c>
      <c r="P1998" s="16" t="str">
        <f ca="1">IFERROR(INDEX(VpD!$2:$2,MATCH(H1998,VpD!$1:$1,1)),VpD!$I$2)</f>
        <v>1979-1998</v>
      </c>
      <c r="Q1998" s="1">
        <f ca="1">INDEX(VpD!$C$3:$I$27,MATCH(F1998,VpD!$B$3:$B$27,0),MATCH(P1998,VpD!$C$2:$I$2,0))</f>
        <v>27</v>
      </c>
      <c r="R1998" s="16">
        <f t="shared" ca="1" si="412"/>
        <v>2.8620000000000001</v>
      </c>
      <c r="S1998" s="14">
        <f t="shared" ca="1" si="413"/>
        <v>710946.35</v>
      </c>
      <c r="T1998" s="14">
        <f t="shared" ca="1" si="414"/>
        <v>6171396.6500000004</v>
      </c>
      <c r="U1998" s="14" t="str">
        <f t="shared" ca="1" si="415"/>
        <v>0A3F507E-1F83-32B8-E044-0003BA298018</v>
      </c>
    </row>
    <row r="1999" spans="1:21" s="14" customFormat="1" x14ac:dyDescent="0.25">
      <c r="A1999" s="14">
        <f t="shared" si="403"/>
        <v>1999</v>
      </c>
      <c r="B1999" s="14" t="str">
        <f t="shared" ca="1" si="404"/>
        <v>8C276381-F90F-4957-8025-83096B3C632D</v>
      </c>
      <c r="C1999" s="14" t="str">
        <f t="shared" ca="1" si="405"/>
        <v>Horsbred</v>
      </c>
      <c r="D1999" s="14" t="str">
        <f t="shared" ca="1" si="406"/>
        <v>11</v>
      </c>
      <c r="E1999" s="14" t="str">
        <f t="shared" ca="1" si="407"/>
        <v>13ee</v>
      </c>
      <c r="F1999" s="1">
        <f t="shared" ca="1" si="408"/>
        <v>130</v>
      </c>
      <c r="G1999" s="1">
        <f t="shared" ca="1" si="409"/>
        <v>107</v>
      </c>
      <c r="H1999" s="1">
        <f t="shared" ca="1" si="410"/>
        <v>1983</v>
      </c>
      <c r="I1999" s="1" t="str">
        <f ca="1">INDEX(Relationstabel!$C$3:$K$10,MATCH(INDIRECT($A$1&amp;"J"&amp;A1999),Relationstabel!$A$3:$A$10,0),MATCH(IFERROR(VALUE(INDIRECT($A$1&amp;"K"&amp;A1999)),0),Relationstabel!$C$1:$K$1,0))</f>
        <v>Fjernvarme/ Blokvarme</v>
      </c>
      <c r="J1999" s="1" t="str">
        <f ca="1">INDEX(Anvendelseskode!B:B,MATCH($F1999,Anvendelseskode!$A:$A,0))</f>
        <v>Række-, kæde-, dobbelthus (lodret adskillelse mellem enhederne)</v>
      </c>
      <c r="K1999" s="1" t="str">
        <f ca="1">INDEX(Anvendelseskode!C:C,MATCH($F1999,Anvendelseskode!$A:$A,0))</f>
        <v>Række-, kæde og dobbelthuse</v>
      </c>
      <c r="L1999" s="1" t="str">
        <f ca="1">INDEX(Anvendelseskode!D:D,MATCH($F1999,Anvendelseskode!$A:$A,0))</f>
        <v>Private husholdninger</v>
      </c>
      <c r="M1999" s="1" t="str">
        <f ca="1">IFERROR(INDEX(SBi!$2:$2,MATCH(H1999,SBi!$1:$1,1)),SBi!$K$2)</f>
        <v>1979-1998</v>
      </c>
      <c r="N1999" s="1">
        <f ca="1">INDEX(SBi!$C$3:$K$28,MATCH(F1999,SBi!$B$3:$B$28,0),MATCH(M1999,SBi!$C$2:$K$2,0))</f>
        <v>96.8</v>
      </c>
      <c r="O1999" s="16">
        <f t="shared" ca="1" si="411"/>
        <v>10.3576</v>
      </c>
      <c r="P1999" s="16" t="str">
        <f ca="1">IFERROR(INDEX(VpD!$2:$2,MATCH(H1999,VpD!$1:$1,1)),VpD!$I$2)</f>
        <v>1979-1998</v>
      </c>
      <c r="Q1999" s="1">
        <f ca="1">INDEX(VpD!$C$3:$I$27,MATCH(F1999,VpD!$B$3:$B$27,0),MATCH(P1999,VpD!$C$2:$I$2,0))</f>
        <v>74</v>
      </c>
      <c r="R1999" s="16">
        <f t="shared" ca="1" si="412"/>
        <v>7.9180000000000001</v>
      </c>
      <c r="S1999" s="14">
        <f t="shared" ca="1" si="413"/>
        <v>711403.51</v>
      </c>
      <c r="T1999" s="14">
        <f t="shared" ca="1" si="414"/>
        <v>6171577</v>
      </c>
      <c r="U1999" s="14" t="str">
        <f t="shared" ca="1" si="415"/>
        <v>0A3F507E-1885-32B8-E044-0003BA298018</v>
      </c>
    </row>
    <row r="2000" spans="1:21" s="14" customFormat="1" x14ac:dyDescent="0.25">
      <c r="A2000" s="14">
        <f t="shared" si="403"/>
        <v>2000</v>
      </c>
      <c r="B2000" s="14" t="str">
        <f t="shared" ca="1" si="404"/>
        <v>080C45D5-9375-4240-9611-B061D42D30B4</v>
      </c>
      <c r="C2000" s="14" t="str">
        <f t="shared" ca="1" si="405"/>
        <v>Rendsagervej</v>
      </c>
      <c r="D2000" s="14" t="str">
        <f t="shared" ca="1" si="406"/>
        <v>8</v>
      </c>
      <c r="E2000" s="14" t="str">
        <f t="shared" ca="1" si="407"/>
        <v>9iæ</v>
      </c>
      <c r="F2000" s="1">
        <f t="shared" ca="1" si="408"/>
        <v>120</v>
      </c>
      <c r="G2000" s="1">
        <f t="shared" ca="1" si="409"/>
        <v>119</v>
      </c>
      <c r="H2000" s="1">
        <f t="shared" ca="1" si="410"/>
        <v>1973</v>
      </c>
      <c r="I2000" s="1" t="str">
        <f ca="1">INDEX(Relationstabel!$C$3:$K$10,MATCH(INDIRECT($A$1&amp;"J"&amp;A2000),Relationstabel!$A$3:$A$10,0),MATCH(IFERROR(VALUE(INDIRECT($A$1&amp;"K"&amp;A2000)),0),Relationstabel!$C$1:$K$1,0))</f>
        <v>Naturgas</v>
      </c>
      <c r="J2000" s="1" t="str">
        <f ca="1">INDEX(Anvendelseskode!B:B,MATCH($F2000,Anvendelseskode!$A:$A,0))</f>
        <v>Fritliggende enfamilieshus (parcelhus)</v>
      </c>
      <c r="K2000" s="1" t="str">
        <f ca="1">INDEX(Anvendelseskode!C:C,MATCH($F2000,Anvendelseskode!$A:$A,0))</f>
        <v>Parcelhuse</v>
      </c>
      <c r="L2000" s="1" t="str">
        <f ca="1">INDEX(Anvendelseskode!D:D,MATCH($F2000,Anvendelseskode!$A:$A,0))</f>
        <v>Private husholdninger</v>
      </c>
      <c r="M2000" s="1" t="str">
        <f ca="1">IFERROR(INDEX(SBi!$2:$2,MATCH(H2000,SBi!$1:$1,1)),SBi!$K$2)</f>
        <v>1973-1978</v>
      </c>
      <c r="N2000" s="1">
        <f ca="1">INDEX(SBi!$C$3:$K$28,MATCH(F2000,SBi!$B$3:$B$28,0),MATCH(M2000,SBi!$C$2:$K$2,0))</f>
        <v>119.8</v>
      </c>
      <c r="O2000" s="16">
        <f t="shared" ca="1" si="411"/>
        <v>14.2562</v>
      </c>
      <c r="P2000" s="16" t="str">
        <f ca="1">IFERROR(INDEX(VpD!$2:$2,MATCH(H2000,VpD!$1:$1,1)),VpD!$I$2)</f>
        <v>1973-1978</v>
      </c>
      <c r="Q2000" s="1">
        <f ca="1">INDEX(VpD!$C$3:$I$27,MATCH(F2000,VpD!$B$3:$B$27,0),MATCH(P2000,VpD!$C$2:$I$2,0))</f>
        <v>117</v>
      </c>
      <c r="R2000" s="16">
        <f t="shared" ca="1" si="412"/>
        <v>13.923</v>
      </c>
      <c r="S2000" s="14">
        <f t="shared" ca="1" si="413"/>
        <v>711170.61</v>
      </c>
      <c r="T2000" s="14">
        <f t="shared" ca="1" si="414"/>
        <v>6171513.5800000001</v>
      </c>
      <c r="U2000" s="14" t="str">
        <f t="shared" ca="1" si="415"/>
        <v>0A3F507E-1F85-32B8-E044-0003BA298018</v>
      </c>
    </row>
    <row r="2001" spans="1:21" s="14" customFormat="1" x14ac:dyDescent="0.25">
      <c r="A2001" s="14">
        <f t="shared" si="403"/>
        <v>2001</v>
      </c>
      <c r="B2001" s="14" t="str">
        <f t="shared" ca="1" si="404"/>
        <v>7712DF64-ED45-465B-8C46-7B6EFA21375C</v>
      </c>
      <c r="C2001" s="14" t="str">
        <f t="shared" ca="1" si="405"/>
        <v>Vallensbæk Strandvej</v>
      </c>
      <c r="D2001" s="14" t="str">
        <f t="shared" ca="1" si="406"/>
        <v>78</v>
      </c>
      <c r="E2001" s="14" t="str">
        <f t="shared" ca="1" si="407"/>
        <v>24af</v>
      </c>
      <c r="F2001" s="1">
        <f t="shared" ca="1" si="408"/>
        <v>120</v>
      </c>
      <c r="G2001" s="1">
        <f t="shared" ca="1" si="409"/>
        <v>189</v>
      </c>
      <c r="H2001" s="1">
        <f t="shared" ca="1" si="410"/>
        <v>1961</v>
      </c>
      <c r="I2001" s="1" t="str">
        <f ca="1">INDEX(Relationstabel!$C$3:$K$10,MATCH(INDIRECT($A$1&amp;"J"&amp;A2001),Relationstabel!$A$3:$A$10,0),MATCH(IFERROR(VALUE(INDIRECT($A$1&amp;"K"&amp;A2001)),0),Relationstabel!$C$1:$K$1,0))</f>
        <v>Naturgas</v>
      </c>
      <c r="J2001" s="1" t="str">
        <f ca="1">INDEX(Anvendelseskode!B:B,MATCH($F2001,Anvendelseskode!$A:$A,0))</f>
        <v>Fritliggende enfamilieshus (parcelhus)</v>
      </c>
      <c r="K2001" s="1" t="str">
        <f ca="1">INDEX(Anvendelseskode!C:C,MATCH($F2001,Anvendelseskode!$A:$A,0))</f>
        <v>Parcelhuse</v>
      </c>
      <c r="L2001" s="1" t="str">
        <f ca="1">INDEX(Anvendelseskode!D:D,MATCH($F2001,Anvendelseskode!$A:$A,0))</f>
        <v>Private husholdninger</v>
      </c>
      <c r="M2001" s="1" t="str">
        <f ca="1">IFERROR(INDEX(SBi!$2:$2,MATCH(H2001,SBi!$1:$1,1)),SBi!$K$2)</f>
        <v>1961-1972</v>
      </c>
      <c r="N2001" s="1">
        <f ca="1">INDEX(SBi!$C$3:$K$28,MATCH(F2001,SBi!$B$3:$B$28,0),MATCH(M2001,SBi!$C$2:$K$2,0))</f>
        <v>134.30000000000001</v>
      </c>
      <c r="O2001" s="16">
        <f t="shared" ca="1" si="411"/>
        <v>25.3827</v>
      </c>
      <c r="P2001" s="16" t="str">
        <f ca="1">IFERROR(INDEX(VpD!$2:$2,MATCH(H2001,VpD!$1:$1,1)),VpD!$I$2)</f>
        <v>1961-1972</v>
      </c>
      <c r="Q2001" s="1">
        <f ca="1">INDEX(VpD!$C$3:$I$27,MATCH(F2001,VpD!$B$3:$B$27,0),MATCH(P2001,VpD!$C$2:$I$2,0))</f>
        <v>143</v>
      </c>
      <c r="R2001" s="16">
        <f t="shared" ca="1" si="412"/>
        <v>27.027000000000001</v>
      </c>
      <c r="S2001" s="14">
        <f t="shared" ca="1" si="413"/>
        <v>714014.75</v>
      </c>
      <c r="T2001" s="14">
        <f t="shared" ca="1" si="414"/>
        <v>6168861.3300000001</v>
      </c>
      <c r="U2001" s="14" t="str">
        <f t="shared" ca="1" si="415"/>
        <v>0A3F507E-178D-32B8-E044-0003BA298018</v>
      </c>
    </row>
    <row r="2002" spans="1:21" s="14" customFormat="1" x14ac:dyDescent="0.25">
      <c r="A2002" s="14">
        <f t="shared" si="403"/>
        <v>2002</v>
      </c>
      <c r="B2002" s="14" t="str">
        <f t="shared" ca="1" si="404"/>
        <v>9D68F87D-293F-4997-B09B-25EA2719121A</v>
      </c>
      <c r="C2002" s="14" t="str">
        <f t="shared" ca="1" si="405"/>
        <v>Kokkedalsvej</v>
      </c>
      <c r="D2002" s="14" t="str">
        <f t="shared" ca="1" si="406"/>
        <v>6</v>
      </c>
      <c r="E2002" s="14" t="str">
        <f t="shared" ca="1" si="407"/>
        <v>18gc</v>
      </c>
      <c r="F2002" s="1">
        <f t="shared" ca="1" si="408"/>
        <v>120</v>
      </c>
      <c r="G2002" s="1">
        <f t="shared" ca="1" si="409"/>
        <v>177</v>
      </c>
      <c r="H2002" s="1">
        <f t="shared" ca="1" si="410"/>
        <v>1984</v>
      </c>
      <c r="I2002" s="1" t="str">
        <f ca="1">INDEX(Relationstabel!$C$3:$K$10,MATCH(INDIRECT($A$1&amp;"J"&amp;A2002),Relationstabel!$A$3:$A$10,0),MATCH(IFERROR(VALUE(INDIRECT($A$1&amp;"K"&amp;A2002)),0),Relationstabel!$C$1:$K$1,0))</f>
        <v>Naturgas</v>
      </c>
      <c r="J2002" s="1" t="str">
        <f ca="1">INDEX(Anvendelseskode!B:B,MATCH($F2002,Anvendelseskode!$A:$A,0))</f>
        <v>Fritliggende enfamilieshus (parcelhus)</v>
      </c>
      <c r="K2002" s="1" t="str">
        <f ca="1">INDEX(Anvendelseskode!C:C,MATCH($F2002,Anvendelseskode!$A:$A,0))</f>
        <v>Parcelhuse</v>
      </c>
      <c r="L2002" s="1" t="str">
        <f ca="1">INDEX(Anvendelseskode!D:D,MATCH($F2002,Anvendelseskode!$A:$A,0))</f>
        <v>Private husholdninger</v>
      </c>
      <c r="M2002" s="1" t="str">
        <f ca="1">IFERROR(INDEX(SBi!$2:$2,MATCH(H2002,SBi!$1:$1,1)),SBi!$K$2)</f>
        <v>1979-1998</v>
      </c>
      <c r="N2002" s="1">
        <f ca="1">INDEX(SBi!$C$3:$K$28,MATCH(F2002,SBi!$B$3:$B$28,0),MATCH(M2002,SBi!$C$2:$K$2,0))</f>
        <v>105.4</v>
      </c>
      <c r="O2002" s="16">
        <f t="shared" ca="1" si="411"/>
        <v>18.655799999999999</v>
      </c>
      <c r="P2002" s="16" t="str">
        <f ca="1">IFERROR(INDEX(VpD!$2:$2,MATCH(H2002,VpD!$1:$1,1)),VpD!$I$2)</f>
        <v>1979-1998</v>
      </c>
      <c r="Q2002" s="1">
        <f ca="1">INDEX(VpD!$C$3:$I$27,MATCH(F2002,VpD!$B$3:$B$27,0),MATCH(P2002,VpD!$C$2:$I$2,0))</f>
        <v>90</v>
      </c>
      <c r="R2002" s="16">
        <f t="shared" ca="1" si="412"/>
        <v>15.93</v>
      </c>
      <c r="S2002" s="14">
        <f t="shared" ca="1" si="413"/>
        <v>713009.84</v>
      </c>
      <c r="T2002" s="14">
        <f t="shared" ca="1" si="414"/>
        <v>6168920.9400000004</v>
      </c>
      <c r="U2002" s="14" t="str">
        <f t="shared" ca="1" si="415"/>
        <v>0A3F507E-1B8D-32B8-E044-0003BA298018</v>
      </c>
    </row>
    <row r="2003" spans="1:21" s="14" customFormat="1" x14ac:dyDescent="0.25">
      <c r="A2003" s="14">
        <f t="shared" si="403"/>
        <v>2003</v>
      </c>
      <c r="B2003" s="14" t="str">
        <f t="shared" ca="1" si="404"/>
        <v>0B7682B2-64EF-4201-9617-3F32A526785C</v>
      </c>
      <c r="C2003" s="14" t="str">
        <f t="shared" ca="1" si="405"/>
        <v>Nordfeldvej</v>
      </c>
      <c r="D2003" s="14" t="str">
        <f t="shared" ca="1" si="406"/>
        <v>24</v>
      </c>
      <c r="E2003" s="14" t="str">
        <f t="shared" ca="1" si="407"/>
        <v>4du</v>
      </c>
      <c r="F2003" s="1">
        <f t="shared" ca="1" si="408"/>
        <v>120</v>
      </c>
      <c r="G2003" s="1">
        <f t="shared" ca="1" si="409"/>
        <v>104</v>
      </c>
      <c r="H2003" s="1">
        <f t="shared" ca="1" si="410"/>
        <v>1963</v>
      </c>
      <c r="I2003" s="1" t="str">
        <f ca="1">INDEX(Relationstabel!$C$3:$K$10,MATCH(INDIRECT($A$1&amp;"J"&amp;A2003),Relationstabel!$A$3:$A$10,0),MATCH(IFERROR(VALUE(INDIRECT($A$1&amp;"K"&amp;A2003)),0),Relationstabel!$C$1:$K$1,0))</f>
        <v>Naturgas</v>
      </c>
      <c r="J2003" s="1" t="str">
        <f ca="1">INDEX(Anvendelseskode!B:B,MATCH($F2003,Anvendelseskode!$A:$A,0))</f>
        <v>Fritliggende enfamilieshus (parcelhus)</v>
      </c>
      <c r="K2003" s="1" t="str">
        <f ca="1">INDEX(Anvendelseskode!C:C,MATCH($F2003,Anvendelseskode!$A:$A,0))</f>
        <v>Parcelhuse</v>
      </c>
      <c r="L2003" s="1" t="str">
        <f ca="1">INDEX(Anvendelseskode!D:D,MATCH($F2003,Anvendelseskode!$A:$A,0))</f>
        <v>Private husholdninger</v>
      </c>
      <c r="M2003" s="1" t="str">
        <f ca="1">IFERROR(INDEX(SBi!$2:$2,MATCH(H2003,SBi!$1:$1,1)),SBi!$K$2)</f>
        <v>1961-1972</v>
      </c>
      <c r="N2003" s="1">
        <f ca="1">INDEX(SBi!$C$3:$K$28,MATCH(F2003,SBi!$B$3:$B$28,0),MATCH(M2003,SBi!$C$2:$K$2,0))</f>
        <v>134.30000000000001</v>
      </c>
      <c r="O2003" s="16">
        <f t="shared" ca="1" si="411"/>
        <v>13.9672</v>
      </c>
      <c r="P2003" s="16" t="str">
        <f ca="1">IFERROR(INDEX(VpD!$2:$2,MATCH(H2003,VpD!$1:$1,1)),VpD!$I$2)</f>
        <v>1961-1972</v>
      </c>
      <c r="Q2003" s="1">
        <f ca="1">INDEX(VpD!$C$3:$I$27,MATCH(F2003,VpD!$B$3:$B$27,0),MATCH(P2003,VpD!$C$2:$I$2,0))</f>
        <v>143</v>
      </c>
      <c r="R2003" s="16">
        <f t="shared" ca="1" si="412"/>
        <v>14.872</v>
      </c>
      <c r="S2003" s="14">
        <f t="shared" ca="1" si="413"/>
        <v>712202.14</v>
      </c>
      <c r="T2003" s="14">
        <f t="shared" ca="1" si="414"/>
        <v>6169326.0199999996</v>
      </c>
      <c r="U2003" s="14" t="str">
        <f t="shared" ca="1" si="415"/>
        <v>0A3F507E-1D8D-32B8-E044-0003BA298018</v>
      </c>
    </row>
    <row r="2004" spans="1:21" s="14" customFormat="1" x14ac:dyDescent="0.25">
      <c r="A2004" s="14">
        <f t="shared" si="403"/>
        <v>2004</v>
      </c>
      <c r="B2004" s="14" t="str">
        <f t="shared" ca="1" si="404"/>
        <v>5AE2B890-EF4B-4D44-906C-1C25E40ACBBE</v>
      </c>
      <c r="C2004" s="14" t="str">
        <f t="shared" ca="1" si="405"/>
        <v>Nørrebred</v>
      </c>
      <c r="D2004" s="14" t="str">
        <f t="shared" ca="1" si="406"/>
        <v>99</v>
      </c>
      <c r="E2004" s="14" t="str">
        <f t="shared" ca="1" si="407"/>
        <v>13ge</v>
      </c>
      <c r="F2004" s="1">
        <f t="shared" ca="1" si="408"/>
        <v>120</v>
      </c>
      <c r="G2004" s="1">
        <f t="shared" ca="1" si="409"/>
        <v>169</v>
      </c>
      <c r="H2004" s="1">
        <f t="shared" ca="1" si="410"/>
        <v>1970</v>
      </c>
      <c r="I2004" s="1" t="str">
        <f ca="1">INDEX(Relationstabel!$C$3:$K$10,MATCH(INDIRECT($A$1&amp;"J"&amp;A2004),Relationstabel!$A$3:$A$10,0),MATCH(IFERROR(VALUE(INDIRECT($A$1&amp;"K"&amp;A2004)),0),Relationstabel!$C$1:$K$1,0))</f>
        <v>Naturgas</v>
      </c>
      <c r="J2004" s="1" t="str">
        <f ca="1">INDEX(Anvendelseskode!B:B,MATCH($F2004,Anvendelseskode!$A:$A,0))</f>
        <v>Fritliggende enfamilieshus (parcelhus)</v>
      </c>
      <c r="K2004" s="1" t="str">
        <f ca="1">INDEX(Anvendelseskode!C:C,MATCH($F2004,Anvendelseskode!$A:$A,0))</f>
        <v>Parcelhuse</v>
      </c>
      <c r="L2004" s="1" t="str">
        <f ca="1">INDEX(Anvendelseskode!D:D,MATCH($F2004,Anvendelseskode!$A:$A,0))</f>
        <v>Private husholdninger</v>
      </c>
      <c r="M2004" s="1" t="str">
        <f ca="1">IFERROR(INDEX(SBi!$2:$2,MATCH(H2004,SBi!$1:$1,1)),SBi!$K$2)</f>
        <v>1961-1972</v>
      </c>
      <c r="N2004" s="1">
        <f ca="1">INDEX(SBi!$C$3:$K$28,MATCH(F2004,SBi!$B$3:$B$28,0),MATCH(M2004,SBi!$C$2:$K$2,0))</f>
        <v>134.30000000000001</v>
      </c>
      <c r="O2004" s="16">
        <f t="shared" ca="1" si="411"/>
        <v>22.6967</v>
      </c>
      <c r="P2004" s="16" t="str">
        <f ca="1">IFERROR(INDEX(VpD!$2:$2,MATCH(H2004,VpD!$1:$1,1)),VpD!$I$2)</f>
        <v>1961-1972</v>
      </c>
      <c r="Q2004" s="1">
        <f ca="1">INDEX(VpD!$C$3:$I$27,MATCH(F2004,VpD!$B$3:$B$27,0),MATCH(P2004,VpD!$C$2:$I$2,0))</f>
        <v>143</v>
      </c>
      <c r="R2004" s="16">
        <f t="shared" ca="1" si="412"/>
        <v>24.167000000000002</v>
      </c>
      <c r="S2004" s="14">
        <f t="shared" ca="1" si="413"/>
        <v>711522.72</v>
      </c>
      <c r="T2004" s="14">
        <f t="shared" ca="1" si="414"/>
        <v>6172032.7699999996</v>
      </c>
      <c r="U2004" s="14" t="str">
        <f t="shared" ca="1" si="415"/>
        <v>0A3F507E-1E8D-32B8-E044-0003BA298018</v>
      </c>
    </row>
    <row r="2005" spans="1:21" s="14" customFormat="1" x14ac:dyDescent="0.25">
      <c r="A2005" s="14">
        <f t="shared" si="403"/>
        <v>2005</v>
      </c>
      <c r="B2005" s="14" t="str">
        <f t="shared" ca="1" si="404"/>
        <v>B86798C1-16E5-4C1D-8247-6B974085DC46</v>
      </c>
      <c r="C2005" s="14" t="str">
        <f t="shared" ca="1" si="405"/>
        <v>Tårnborgvej</v>
      </c>
      <c r="D2005" s="14" t="str">
        <f t="shared" ca="1" si="406"/>
        <v>5</v>
      </c>
      <c r="E2005" s="14" t="str">
        <f t="shared" ca="1" si="407"/>
        <v>4ce</v>
      </c>
      <c r="F2005" s="1">
        <f t="shared" ca="1" si="408"/>
        <v>120</v>
      </c>
      <c r="G2005" s="1">
        <f t="shared" ca="1" si="409"/>
        <v>130</v>
      </c>
      <c r="H2005" s="1">
        <f t="shared" ca="1" si="410"/>
        <v>1997</v>
      </c>
      <c r="I2005" s="1" t="str">
        <f ca="1">INDEX(Relationstabel!$C$3:$K$10,MATCH(INDIRECT($A$1&amp;"J"&amp;A2005),Relationstabel!$A$3:$A$10,0),MATCH(IFERROR(VALUE(INDIRECT($A$1&amp;"K"&amp;A2005)),0),Relationstabel!$C$1:$K$1,0))</f>
        <v>Naturgas</v>
      </c>
      <c r="J2005" s="1" t="str">
        <f ca="1">INDEX(Anvendelseskode!B:B,MATCH($F2005,Anvendelseskode!$A:$A,0))</f>
        <v>Fritliggende enfamilieshus (parcelhus)</v>
      </c>
      <c r="K2005" s="1" t="str">
        <f ca="1">INDEX(Anvendelseskode!C:C,MATCH($F2005,Anvendelseskode!$A:$A,0))</f>
        <v>Parcelhuse</v>
      </c>
      <c r="L2005" s="1" t="str">
        <f ca="1">INDEX(Anvendelseskode!D:D,MATCH($F2005,Anvendelseskode!$A:$A,0))</f>
        <v>Private husholdninger</v>
      </c>
      <c r="M2005" s="1" t="str">
        <f ca="1">IFERROR(INDEX(SBi!$2:$2,MATCH(H2005,SBi!$1:$1,1)),SBi!$K$2)</f>
        <v>1979-1998</v>
      </c>
      <c r="N2005" s="1">
        <f ca="1">INDEX(SBi!$C$3:$K$28,MATCH(F2005,SBi!$B$3:$B$28,0),MATCH(M2005,SBi!$C$2:$K$2,0))</f>
        <v>105.4</v>
      </c>
      <c r="O2005" s="16">
        <f t="shared" ca="1" si="411"/>
        <v>13.702</v>
      </c>
      <c r="P2005" s="16" t="str">
        <f ca="1">IFERROR(INDEX(VpD!$2:$2,MATCH(H2005,VpD!$1:$1,1)),VpD!$I$2)</f>
        <v>1979-1998</v>
      </c>
      <c r="Q2005" s="1">
        <f ca="1">INDEX(VpD!$C$3:$I$27,MATCH(F2005,VpD!$B$3:$B$27,0),MATCH(P2005,VpD!$C$2:$I$2,0))</f>
        <v>90</v>
      </c>
      <c r="R2005" s="16">
        <f t="shared" ca="1" si="412"/>
        <v>11.7</v>
      </c>
      <c r="S2005" s="14">
        <f t="shared" ca="1" si="413"/>
        <v>713172.85</v>
      </c>
      <c r="T2005" s="14">
        <f t="shared" ca="1" si="414"/>
        <v>6168637.4500000002</v>
      </c>
      <c r="U2005" s="14" t="str">
        <f t="shared" ca="1" si="415"/>
        <v>0A3F507E-238D-32B8-E044-0003BA298018</v>
      </c>
    </row>
    <row r="2006" spans="1:21" s="14" customFormat="1" x14ac:dyDescent="0.25">
      <c r="A2006" s="14">
        <f t="shared" si="403"/>
        <v>2006</v>
      </c>
      <c r="B2006" s="14" t="str">
        <f t="shared" ca="1" si="404"/>
        <v>B42425CC-679C-4A15-8E35-03D0DFD02C17</v>
      </c>
      <c r="C2006" s="14" t="str">
        <f t="shared" ca="1" si="405"/>
        <v>Hyrdeengen</v>
      </c>
      <c r="D2006" s="14" t="str">
        <f t="shared" ca="1" si="406"/>
        <v>13</v>
      </c>
      <c r="E2006" s="14" t="str">
        <f t="shared" ca="1" si="407"/>
        <v>16es</v>
      </c>
      <c r="F2006" s="1">
        <f t="shared" ca="1" si="408"/>
        <v>130</v>
      </c>
      <c r="G2006" s="1">
        <f t="shared" ca="1" si="409"/>
        <v>125</v>
      </c>
      <c r="H2006" s="1">
        <f t="shared" ca="1" si="410"/>
        <v>1978</v>
      </c>
      <c r="I2006" s="1" t="str">
        <f ca="1">INDEX(Relationstabel!$C$3:$K$10,MATCH(INDIRECT($A$1&amp;"J"&amp;A2006),Relationstabel!$A$3:$A$10,0),MATCH(IFERROR(VALUE(INDIRECT($A$1&amp;"K"&amp;A2006)),0),Relationstabel!$C$1:$K$1,0))</f>
        <v>Elvarme</v>
      </c>
      <c r="J2006" s="1" t="str">
        <f ca="1">INDEX(Anvendelseskode!B:B,MATCH($F2006,Anvendelseskode!$A:$A,0))</f>
        <v>Række-, kæde-, dobbelthus (lodret adskillelse mellem enhederne)</v>
      </c>
      <c r="K2006" s="1" t="str">
        <f ca="1">INDEX(Anvendelseskode!C:C,MATCH($F2006,Anvendelseskode!$A:$A,0))</f>
        <v>Række-, kæde og dobbelthuse</v>
      </c>
      <c r="L2006" s="1" t="str">
        <f ca="1">INDEX(Anvendelseskode!D:D,MATCH($F2006,Anvendelseskode!$A:$A,0))</f>
        <v>Private husholdninger</v>
      </c>
      <c r="M2006" s="1" t="str">
        <f ca="1">IFERROR(INDEX(SBi!$2:$2,MATCH(H2006,SBi!$1:$1,1)),SBi!$K$2)</f>
        <v>1973-1978</v>
      </c>
      <c r="N2006" s="1">
        <f ca="1">INDEX(SBi!$C$3:$K$28,MATCH(F2006,SBi!$B$3:$B$28,0),MATCH(M2006,SBi!$C$2:$K$2,0))</f>
        <v>112.6</v>
      </c>
      <c r="O2006" s="16">
        <f t="shared" ca="1" si="411"/>
        <v>14.074999999999999</v>
      </c>
      <c r="P2006" s="16" t="str">
        <f ca="1">IFERROR(INDEX(VpD!$2:$2,MATCH(H2006,VpD!$1:$1,1)),VpD!$I$2)</f>
        <v>1973-1978</v>
      </c>
      <c r="Q2006" s="1">
        <f ca="1">INDEX(VpD!$C$3:$I$27,MATCH(F2006,VpD!$B$3:$B$27,0),MATCH(P2006,VpD!$C$2:$I$2,0))</f>
        <v>98</v>
      </c>
      <c r="R2006" s="16">
        <f t="shared" ca="1" si="412"/>
        <v>12.25</v>
      </c>
      <c r="S2006" s="14">
        <f t="shared" ca="1" si="413"/>
        <v>711804.53</v>
      </c>
      <c r="T2006" s="14">
        <f t="shared" ca="1" si="414"/>
        <v>6172576.04</v>
      </c>
      <c r="U2006" s="14" t="str">
        <f t="shared" ca="1" si="415"/>
        <v>0A3F507E-1957-32B8-E044-0003BA298018</v>
      </c>
    </row>
    <row r="2007" spans="1:21" s="14" customFormat="1" x14ac:dyDescent="0.25">
      <c r="A2007" s="14">
        <f t="shared" si="403"/>
        <v>2007</v>
      </c>
      <c r="B2007" s="14" t="str">
        <f t="shared" ca="1" si="404"/>
        <v>67D8C3A0-8B6F-4C87-BA96-012373C9FFDA</v>
      </c>
      <c r="C2007" s="14" t="str">
        <f t="shared" ca="1" si="405"/>
        <v>Hyttekrogen</v>
      </c>
      <c r="D2007" s="14" t="str">
        <f t="shared" ca="1" si="406"/>
        <v>19</v>
      </c>
      <c r="E2007" s="14" t="str">
        <f t="shared" ca="1" si="407"/>
        <v>24cr</v>
      </c>
      <c r="F2007" s="1">
        <f t="shared" ca="1" si="408"/>
        <v>120</v>
      </c>
      <c r="G2007" s="1">
        <f t="shared" ca="1" si="409"/>
        <v>125</v>
      </c>
      <c r="H2007" s="1">
        <f t="shared" ca="1" si="410"/>
        <v>1966</v>
      </c>
      <c r="I2007" s="1" t="str">
        <f ca="1">INDEX(Relationstabel!$C$3:$K$10,MATCH(INDIRECT($A$1&amp;"J"&amp;A2007),Relationstabel!$A$3:$A$10,0),MATCH(IFERROR(VALUE(INDIRECT($A$1&amp;"K"&amp;A2007)),0),Relationstabel!$C$1:$K$1,0))</f>
        <v>Naturgas</v>
      </c>
      <c r="J2007" s="1" t="str">
        <f ca="1">INDEX(Anvendelseskode!B:B,MATCH($F2007,Anvendelseskode!$A:$A,0))</f>
        <v>Fritliggende enfamilieshus (parcelhus)</v>
      </c>
      <c r="K2007" s="1" t="str">
        <f ca="1">INDEX(Anvendelseskode!C:C,MATCH($F2007,Anvendelseskode!$A:$A,0))</f>
        <v>Parcelhuse</v>
      </c>
      <c r="L2007" s="1" t="str">
        <f ca="1">INDEX(Anvendelseskode!D:D,MATCH($F2007,Anvendelseskode!$A:$A,0))</f>
        <v>Private husholdninger</v>
      </c>
      <c r="M2007" s="1" t="str">
        <f ca="1">IFERROR(INDEX(SBi!$2:$2,MATCH(H2007,SBi!$1:$1,1)),SBi!$K$2)</f>
        <v>1961-1972</v>
      </c>
      <c r="N2007" s="1">
        <f ca="1">INDEX(SBi!$C$3:$K$28,MATCH(F2007,SBi!$B$3:$B$28,0),MATCH(M2007,SBi!$C$2:$K$2,0))</f>
        <v>134.30000000000001</v>
      </c>
      <c r="O2007" s="16">
        <f t="shared" ca="1" si="411"/>
        <v>16.787500000000001</v>
      </c>
      <c r="P2007" s="16" t="str">
        <f ca="1">IFERROR(INDEX(VpD!$2:$2,MATCH(H2007,VpD!$1:$1,1)),VpD!$I$2)</f>
        <v>1961-1972</v>
      </c>
      <c r="Q2007" s="1">
        <f ca="1">INDEX(VpD!$C$3:$I$27,MATCH(F2007,VpD!$B$3:$B$27,0),MATCH(P2007,VpD!$C$2:$I$2,0))</f>
        <v>143</v>
      </c>
      <c r="R2007" s="16">
        <f t="shared" ca="1" si="412"/>
        <v>17.875</v>
      </c>
      <c r="S2007" s="14">
        <f t="shared" ca="1" si="413"/>
        <v>714020.03</v>
      </c>
      <c r="T2007" s="14">
        <f t="shared" ca="1" si="414"/>
        <v>6169127.5499999998</v>
      </c>
      <c r="U2007" s="14" t="str">
        <f t="shared" ca="1" si="415"/>
        <v>0A3F507E-1A57-32B8-E044-0003BA298018</v>
      </c>
    </row>
    <row r="2008" spans="1:21" s="14" customFormat="1" x14ac:dyDescent="0.25">
      <c r="A2008" s="14">
        <f t="shared" si="403"/>
        <v>2008</v>
      </c>
      <c r="B2008" s="14" t="str">
        <f t="shared" ca="1" si="404"/>
        <v>CC914351-AB8D-437C-B0FB-22CA268FFC99</v>
      </c>
      <c r="C2008" s="14" t="str">
        <f t="shared" ca="1" si="405"/>
        <v>Lerchenborgvej</v>
      </c>
      <c r="D2008" s="14" t="str">
        <f t="shared" ca="1" si="406"/>
        <v>7</v>
      </c>
      <c r="E2008" s="14" t="str">
        <f t="shared" ca="1" si="407"/>
        <v>24fz</v>
      </c>
      <c r="F2008" s="1">
        <f t="shared" ca="1" si="408"/>
        <v>120</v>
      </c>
      <c r="G2008" s="1">
        <f t="shared" ca="1" si="409"/>
        <v>121</v>
      </c>
      <c r="H2008" s="1">
        <f t="shared" ca="1" si="410"/>
        <v>1978</v>
      </c>
      <c r="I2008" s="1" t="str">
        <f ca="1">INDEX(Relationstabel!$C$3:$K$10,MATCH(INDIRECT($A$1&amp;"J"&amp;A2008),Relationstabel!$A$3:$A$10,0),MATCH(IFERROR(VALUE(INDIRECT($A$1&amp;"K"&amp;A2008)),0),Relationstabel!$C$1:$K$1,0))</f>
        <v>Elvarme</v>
      </c>
      <c r="J2008" s="1" t="str">
        <f ca="1">INDEX(Anvendelseskode!B:B,MATCH($F2008,Anvendelseskode!$A:$A,0))</f>
        <v>Fritliggende enfamilieshus (parcelhus)</v>
      </c>
      <c r="K2008" s="1" t="str">
        <f ca="1">INDEX(Anvendelseskode!C:C,MATCH($F2008,Anvendelseskode!$A:$A,0))</f>
        <v>Parcelhuse</v>
      </c>
      <c r="L2008" s="1" t="str">
        <f ca="1">INDEX(Anvendelseskode!D:D,MATCH($F2008,Anvendelseskode!$A:$A,0))</f>
        <v>Private husholdninger</v>
      </c>
      <c r="M2008" s="1" t="str">
        <f ca="1">IFERROR(INDEX(SBi!$2:$2,MATCH(H2008,SBi!$1:$1,1)),SBi!$K$2)</f>
        <v>1973-1978</v>
      </c>
      <c r="N2008" s="1">
        <f ca="1">INDEX(SBi!$C$3:$K$28,MATCH(F2008,SBi!$B$3:$B$28,0),MATCH(M2008,SBi!$C$2:$K$2,0))</f>
        <v>119.8</v>
      </c>
      <c r="O2008" s="16">
        <f t="shared" ca="1" si="411"/>
        <v>14.495799999999999</v>
      </c>
      <c r="P2008" s="16" t="str">
        <f ca="1">IFERROR(INDEX(VpD!$2:$2,MATCH(H2008,VpD!$1:$1,1)),VpD!$I$2)</f>
        <v>1973-1978</v>
      </c>
      <c r="Q2008" s="1">
        <f ca="1">INDEX(VpD!$C$3:$I$27,MATCH(F2008,VpD!$B$3:$B$27,0),MATCH(P2008,VpD!$C$2:$I$2,0))</f>
        <v>117</v>
      </c>
      <c r="R2008" s="16">
        <f t="shared" ca="1" si="412"/>
        <v>14.157</v>
      </c>
      <c r="S2008" s="14">
        <f t="shared" ca="1" si="413"/>
        <v>714237.76</v>
      </c>
      <c r="T2008" s="14">
        <f t="shared" ca="1" si="414"/>
        <v>6168749.71</v>
      </c>
      <c r="U2008" s="14" t="str">
        <f t="shared" ca="1" si="415"/>
        <v>0A3F507E-1C57-32B8-E044-0003BA298018</v>
      </c>
    </row>
    <row r="2009" spans="1:21" s="14" customFormat="1" x14ac:dyDescent="0.25">
      <c r="A2009" s="14">
        <f t="shared" si="403"/>
        <v>2009</v>
      </c>
      <c r="B2009" s="14" t="str">
        <f t="shared" ca="1" si="404"/>
        <v>BF2F19FF-247A-431C-B548-AC10FF9FF740</v>
      </c>
      <c r="C2009" s="14" t="str">
        <f t="shared" ca="1" si="405"/>
        <v>Rendsagervej</v>
      </c>
      <c r="D2009" s="14" t="str">
        <f t="shared" ca="1" si="406"/>
        <v>267</v>
      </c>
      <c r="E2009" s="14" t="str">
        <f t="shared" ca="1" si="407"/>
        <v>9kl</v>
      </c>
      <c r="F2009" s="1">
        <f t="shared" ca="1" si="408"/>
        <v>120</v>
      </c>
      <c r="G2009" s="1">
        <f t="shared" ca="1" si="409"/>
        <v>109</v>
      </c>
      <c r="H2009" s="1">
        <f t="shared" ca="1" si="410"/>
        <v>1973</v>
      </c>
      <c r="I2009" s="1" t="str">
        <f ca="1">INDEX(Relationstabel!$C$3:$K$10,MATCH(INDIRECT($A$1&amp;"J"&amp;A2009),Relationstabel!$A$3:$A$10,0),MATCH(IFERROR(VALUE(INDIRECT($A$1&amp;"K"&amp;A2009)),0),Relationstabel!$C$1:$K$1,0))</f>
        <v>Naturgas</v>
      </c>
      <c r="J2009" s="1" t="str">
        <f ca="1">INDEX(Anvendelseskode!B:B,MATCH($F2009,Anvendelseskode!$A:$A,0))</f>
        <v>Fritliggende enfamilieshus (parcelhus)</v>
      </c>
      <c r="K2009" s="1" t="str">
        <f ca="1">INDEX(Anvendelseskode!C:C,MATCH($F2009,Anvendelseskode!$A:$A,0))</f>
        <v>Parcelhuse</v>
      </c>
      <c r="L2009" s="1" t="str">
        <f ca="1">INDEX(Anvendelseskode!D:D,MATCH($F2009,Anvendelseskode!$A:$A,0))</f>
        <v>Private husholdninger</v>
      </c>
      <c r="M2009" s="1" t="str">
        <f ca="1">IFERROR(INDEX(SBi!$2:$2,MATCH(H2009,SBi!$1:$1,1)),SBi!$K$2)</f>
        <v>1973-1978</v>
      </c>
      <c r="N2009" s="1">
        <f ca="1">INDEX(SBi!$C$3:$K$28,MATCH(F2009,SBi!$B$3:$B$28,0),MATCH(M2009,SBi!$C$2:$K$2,0))</f>
        <v>119.8</v>
      </c>
      <c r="O2009" s="16">
        <f t="shared" ca="1" si="411"/>
        <v>13.058199999999999</v>
      </c>
      <c r="P2009" s="16" t="str">
        <f ca="1">IFERROR(INDEX(VpD!$2:$2,MATCH(H2009,VpD!$1:$1,1)),VpD!$I$2)</f>
        <v>1973-1978</v>
      </c>
      <c r="Q2009" s="1">
        <f ca="1">INDEX(VpD!$C$3:$I$27,MATCH(F2009,VpD!$B$3:$B$27,0),MATCH(P2009,VpD!$C$2:$I$2,0))</f>
        <v>117</v>
      </c>
      <c r="R2009" s="16">
        <f t="shared" ca="1" si="412"/>
        <v>12.753</v>
      </c>
      <c r="S2009" s="14">
        <f t="shared" ca="1" si="413"/>
        <v>710697.28</v>
      </c>
      <c r="T2009" s="14">
        <f t="shared" ca="1" si="414"/>
        <v>6171988.3200000003</v>
      </c>
      <c r="U2009" s="14" t="str">
        <f t="shared" ca="1" si="415"/>
        <v>0A3F507E-2057-32B8-E044-0003BA298018</v>
      </c>
    </row>
    <row r="2010" spans="1:21" s="14" customFormat="1" x14ac:dyDescent="0.25">
      <c r="A2010" s="14">
        <f t="shared" si="403"/>
        <v>2010</v>
      </c>
      <c r="B2010" s="14" t="str">
        <f t="shared" ca="1" si="404"/>
        <v>6A1EF355-7805-423A-A562-DB5005D1D5EE</v>
      </c>
      <c r="C2010" s="14" t="str">
        <f t="shared" ca="1" si="405"/>
        <v>Risingevej</v>
      </c>
      <c r="D2010" s="14" t="str">
        <f t="shared" ca="1" si="406"/>
        <v>17</v>
      </c>
      <c r="E2010" s="14" t="str">
        <f t="shared" ca="1" si="407"/>
        <v>16aa</v>
      </c>
      <c r="F2010" s="1">
        <f t="shared" ca="1" si="408"/>
        <v>120</v>
      </c>
      <c r="G2010" s="1">
        <f t="shared" ca="1" si="409"/>
        <v>163</v>
      </c>
      <c r="H2010" s="1">
        <f t="shared" ca="1" si="410"/>
        <v>1964</v>
      </c>
      <c r="I2010" s="1" t="str">
        <f ca="1">INDEX(Relationstabel!$C$3:$K$10,MATCH(INDIRECT($A$1&amp;"J"&amp;A2010),Relationstabel!$A$3:$A$10,0),MATCH(IFERROR(VALUE(INDIRECT($A$1&amp;"K"&amp;A2010)),0),Relationstabel!$C$1:$K$1,0))</f>
        <v>Naturgas</v>
      </c>
      <c r="J2010" s="1" t="str">
        <f ca="1">INDEX(Anvendelseskode!B:B,MATCH($F2010,Anvendelseskode!$A:$A,0))</f>
        <v>Fritliggende enfamilieshus (parcelhus)</v>
      </c>
      <c r="K2010" s="1" t="str">
        <f ca="1">INDEX(Anvendelseskode!C:C,MATCH($F2010,Anvendelseskode!$A:$A,0))</f>
        <v>Parcelhuse</v>
      </c>
      <c r="L2010" s="1" t="str">
        <f ca="1">INDEX(Anvendelseskode!D:D,MATCH($F2010,Anvendelseskode!$A:$A,0))</f>
        <v>Private husholdninger</v>
      </c>
      <c r="M2010" s="1" t="str">
        <f ca="1">IFERROR(INDEX(SBi!$2:$2,MATCH(H2010,SBi!$1:$1,1)),SBi!$K$2)</f>
        <v>1961-1972</v>
      </c>
      <c r="N2010" s="1">
        <f ca="1">INDEX(SBi!$C$3:$K$28,MATCH(F2010,SBi!$B$3:$B$28,0),MATCH(M2010,SBi!$C$2:$K$2,0))</f>
        <v>134.30000000000001</v>
      </c>
      <c r="O2010" s="16">
        <f t="shared" ca="1" si="411"/>
        <v>21.890900000000002</v>
      </c>
      <c r="P2010" s="16" t="str">
        <f ca="1">IFERROR(INDEX(VpD!$2:$2,MATCH(H2010,VpD!$1:$1,1)),VpD!$I$2)</f>
        <v>1961-1972</v>
      </c>
      <c r="Q2010" s="1">
        <f ca="1">INDEX(VpD!$C$3:$I$27,MATCH(F2010,VpD!$B$3:$B$27,0),MATCH(P2010,VpD!$C$2:$I$2,0))</f>
        <v>143</v>
      </c>
      <c r="R2010" s="16">
        <f t="shared" ca="1" si="412"/>
        <v>23.309000000000001</v>
      </c>
      <c r="S2010" s="14">
        <f t="shared" ca="1" si="413"/>
        <v>712625.94</v>
      </c>
      <c r="T2010" s="14">
        <f t="shared" ca="1" si="414"/>
        <v>6168956.6200000001</v>
      </c>
      <c r="U2010" s="14" t="str">
        <f t="shared" ca="1" si="415"/>
        <v>0A3F507E-2065-32B8-E044-0003BA298018</v>
      </c>
    </row>
    <row r="2011" spans="1:21" s="14" customFormat="1" x14ac:dyDescent="0.25">
      <c r="A2011" s="14">
        <f t="shared" si="403"/>
        <v>2011</v>
      </c>
      <c r="B2011" s="14" t="str">
        <f t="shared" ca="1" si="404"/>
        <v>8AAEAC61-A711-46F6-85C5-374459FE8917</v>
      </c>
      <c r="C2011" s="14" t="str">
        <f t="shared" ca="1" si="405"/>
        <v>Risingevej</v>
      </c>
      <c r="D2011" s="14" t="str">
        <f t="shared" ca="1" si="406"/>
        <v>23</v>
      </c>
      <c r="E2011" s="14" t="str">
        <f t="shared" ca="1" si="407"/>
        <v>16z</v>
      </c>
      <c r="F2011" s="1">
        <f t="shared" ca="1" si="408"/>
        <v>120</v>
      </c>
      <c r="G2011" s="1">
        <f t="shared" ca="1" si="409"/>
        <v>167</v>
      </c>
      <c r="H2011" s="1">
        <f t="shared" ca="1" si="410"/>
        <v>1969</v>
      </c>
      <c r="I2011" s="1" t="str">
        <f ca="1">INDEX(Relationstabel!$C$3:$K$10,MATCH(INDIRECT($A$1&amp;"J"&amp;A2011),Relationstabel!$A$3:$A$10,0),MATCH(IFERROR(VALUE(INDIRECT($A$1&amp;"K"&amp;A2011)),0),Relationstabel!$C$1:$K$1,0))</f>
        <v>Naturgas</v>
      </c>
      <c r="J2011" s="1" t="str">
        <f ca="1">INDEX(Anvendelseskode!B:B,MATCH($F2011,Anvendelseskode!$A:$A,0))</f>
        <v>Fritliggende enfamilieshus (parcelhus)</v>
      </c>
      <c r="K2011" s="1" t="str">
        <f ca="1">INDEX(Anvendelseskode!C:C,MATCH($F2011,Anvendelseskode!$A:$A,0))</f>
        <v>Parcelhuse</v>
      </c>
      <c r="L2011" s="1" t="str">
        <f ca="1">INDEX(Anvendelseskode!D:D,MATCH($F2011,Anvendelseskode!$A:$A,0))</f>
        <v>Private husholdninger</v>
      </c>
      <c r="M2011" s="1" t="str">
        <f ca="1">IFERROR(INDEX(SBi!$2:$2,MATCH(H2011,SBi!$1:$1,1)),SBi!$K$2)</f>
        <v>1961-1972</v>
      </c>
      <c r="N2011" s="1">
        <f ca="1">INDEX(SBi!$C$3:$K$28,MATCH(F2011,SBi!$B$3:$B$28,0),MATCH(M2011,SBi!$C$2:$K$2,0))</f>
        <v>134.30000000000001</v>
      </c>
      <c r="O2011" s="16">
        <f t="shared" ca="1" si="411"/>
        <v>22.428100000000001</v>
      </c>
      <c r="P2011" s="16" t="str">
        <f ca="1">IFERROR(INDEX(VpD!$2:$2,MATCH(H2011,VpD!$1:$1,1)),VpD!$I$2)</f>
        <v>1961-1972</v>
      </c>
      <c r="Q2011" s="1">
        <f ca="1">INDEX(VpD!$C$3:$I$27,MATCH(F2011,VpD!$B$3:$B$27,0),MATCH(P2011,VpD!$C$2:$I$2,0))</f>
        <v>143</v>
      </c>
      <c r="R2011" s="16">
        <f t="shared" ca="1" si="412"/>
        <v>23.881</v>
      </c>
      <c r="S2011" s="14">
        <f t="shared" ca="1" si="413"/>
        <v>712577.5</v>
      </c>
      <c r="T2011" s="14">
        <f t="shared" ca="1" si="414"/>
        <v>6168986.21</v>
      </c>
      <c r="U2011" s="14" t="str">
        <f t="shared" ca="1" si="415"/>
        <v>0A3F507E-2068-32B8-E044-0003BA298018</v>
      </c>
    </row>
    <row r="2012" spans="1:21" s="14" customFormat="1" x14ac:dyDescent="0.25">
      <c r="A2012" s="14">
        <f t="shared" si="403"/>
        <v>2012</v>
      </c>
      <c r="B2012" s="14" t="str">
        <f t="shared" ca="1" si="404"/>
        <v>B41137FF-CC64-4BE4-91ED-E3DE16FB9099</v>
      </c>
      <c r="C2012" s="14" t="str">
        <f t="shared" ca="1" si="405"/>
        <v>Risingevej</v>
      </c>
      <c r="D2012" s="14" t="str">
        <f t="shared" ca="1" si="406"/>
        <v>37</v>
      </c>
      <c r="E2012" s="14" t="str">
        <f t="shared" ca="1" si="407"/>
        <v>16r</v>
      </c>
      <c r="F2012" s="1">
        <f t="shared" ca="1" si="408"/>
        <v>120</v>
      </c>
      <c r="G2012" s="1">
        <f t="shared" ca="1" si="409"/>
        <v>145</v>
      </c>
      <c r="H2012" s="1">
        <f t="shared" ca="1" si="410"/>
        <v>1998</v>
      </c>
      <c r="I2012" s="1" t="str">
        <f ca="1">INDEX(Relationstabel!$C$3:$K$10,MATCH(INDIRECT($A$1&amp;"J"&amp;A2012),Relationstabel!$A$3:$A$10,0),MATCH(IFERROR(VALUE(INDIRECT($A$1&amp;"K"&amp;A2012)),0),Relationstabel!$C$1:$K$1,0))</f>
        <v>Naturgas</v>
      </c>
      <c r="J2012" s="1" t="str">
        <f ca="1">INDEX(Anvendelseskode!B:B,MATCH($F2012,Anvendelseskode!$A:$A,0))</f>
        <v>Fritliggende enfamilieshus (parcelhus)</v>
      </c>
      <c r="K2012" s="1" t="str">
        <f ca="1">INDEX(Anvendelseskode!C:C,MATCH($F2012,Anvendelseskode!$A:$A,0))</f>
        <v>Parcelhuse</v>
      </c>
      <c r="L2012" s="1" t="str">
        <f ca="1">INDEX(Anvendelseskode!D:D,MATCH($F2012,Anvendelseskode!$A:$A,0))</f>
        <v>Private husholdninger</v>
      </c>
      <c r="M2012" s="1" t="str">
        <f ca="1">IFERROR(INDEX(SBi!$2:$2,MATCH(H2012,SBi!$1:$1,1)),SBi!$K$2)</f>
        <v>1979-1998</v>
      </c>
      <c r="N2012" s="1">
        <f ca="1">INDEX(SBi!$C$3:$K$28,MATCH(F2012,SBi!$B$3:$B$28,0),MATCH(M2012,SBi!$C$2:$K$2,0))</f>
        <v>105.4</v>
      </c>
      <c r="O2012" s="16">
        <f t="shared" ca="1" si="411"/>
        <v>15.282999999999999</v>
      </c>
      <c r="P2012" s="16" t="str">
        <f ca="1">IFERROR(INDEX(VpD!$2:$2,MATCH(H2012,VpD!$1:$1,1)),VpD!$I$2)</f>
        <v>1979-1998</v>
      </c>
      <c r="Q2012" s="1">
        <f ca="1">INDEX(VpD!$C$3:$I$27,MATCH(F2012,VpD!$B$3:$B$27,0),MATCH(P2012,VpD!$C$2:$I$2,0))</f>
        <v>90</v>
      </c>
      <c r="R2012" s="16">
        <f t="shared" ca="1" si="412"/>
        <v>13.05</v>
      </c>
      <c r="S2012" s="14">
        <f t="shared" ca="1" si="413"/>
        <v>712462.99</v>
      </c>
      <c r="T2012" s="14">
        <f t="shared" ca="1" si="414"/>
        <v>6168946.5899999999</v>
      </c>
      <c r="U2012" s="14" t="str">
        <f t="shared" ca="1" si="415"/>
        <v>0A3F507E-2070-32B8-E044-0003BA298018</v>
      </c>
    </row>
    <row r="2013" spans="1:21" s="14" customFormat="1" x14ac:dyDescent="0.25">
      <c r="A2013" s="14">
        <f t="shared" si="403"/>
        <v>2013</v>
      </c>
      <c r="B2013" s="14" t="str">
        <f t="shared" ca="1" si="404"/>
        <v>F8895B7D-78FF-4ACC-BCB2-8C063A786793</v>
      </c>
      <c r="C2013" s="14" t="str">
        <f t="shared" ca="1" si="405"/>
        <v>Hyrdeengen</v>
      </c>
      <c r="D2013" s="14" t="str">
        <f t="shared" ca="1" si="406"/>
        <v>69</v>
      </c>
      <c r="E2013" s="14" t="str">
        <f t="shared" ca="1" si="407"/>
        <v>16dq</v>
      </c>
      <c r="F2013" s="1">
        <f t="shared" ca="1" si="408"/>
        <v>130</v>
      </c>
      <c r="G2013" s="1">
        <f t="shared" ca="1" si="409"/>
        <v>125</v>
      </c>
      <c r="H2013" s="1">
        <f t="shared" ca="1" si="410"/>
        <v>1977</v>
      </c>
      <c r="I2013" s="1" t="str">
        <f ca="1">INDEX(Relationstabel!$C$3:$K$10,MATCH(INDIRECT($A$1&amp;"J"&amp;A2013),Relationstabel!$A$3:$A$10,0),MATCH(IFERROR(VALUE(INDIRECT($A$1&amp;"K"&amp;A2013)),0),Relationstabel!$C$1:$K$1,0))</f>
        <v>Elvarme</v>
      </c>
      <c r="J2013" s="1" t="str">
        <f ca="1">INDEX(Anvendelseskode!B:B,MATCH($F2013,Anvendelseskode!$A:$A,0))</f>
        <v>Række-, kæde-, dobbelthus (lodret adskillelse mellem enhederne)</v>
      </c>
      <c r="K2013" s="1" t="str">
        <f ca="1">INDEX(Anvendelseskode!C:C,MATCH($F2013,Anvendelseskode!$A:$A,0))</f>
        <v>Række-, kæde og dobbelthuse</v>
      </c>
      <c r="L2013" s="1" t="str">
        <f ca="1">INDEX(Anvendelseskode!D:D,MATCH($F2013,Anvendelseskode!$A:$A,0))</f>
        <v>Private husholdninger</v>
      </c>
      <c r="M2013" s="1" t="str">
        <f ca="1">IFERROR(INDEX(SBi!$2:$2,MATCH(H2013,SBi!$1:$1,1)),SBi!$K$2)</f>
        <v>1973-1978</v>
      </c>
      <c r="N2013" s="1">
        <f ca="1">INDEX(SBi!$C$3:$K$28,MATCH(F2013,SBi!$B$3:$B$28,0),MATCH(M2013,SBi!$C$2:$K$2,0))</f>
        <v>112.6</v>
      </c>
      <c r="O2013" s="16">
        <f t="shared" ca="1" si="411"/>
        <v>14.074999999999999</v>
      </c>
      <c r="P2013" s="16" t="str">
        <f ca="1">IFERROR(INDEX(VpD!$2:$2,MATCH(H2013,VpD!$1:$1,1)),VpD!$I$2)</f>
        <v>1973-1978</v>
      </c>
      <c r="Q2013" s="1">
        <f ca="1">INDEX(VpD!$C$3:$I$27,MATCH(F2013,VpD!$B$3:$B$27,0),MATCH(P2013,VpD!$C$2:$I$2,0))</f>
        <v>98</v>
      </c>
      <c r="R2013" s="16">
        <f t="shared" ca="1" si="412"/>
        <v>12.25</v>
      </c>
      <c r="S2013" s="14">
        <f t="shared" ca="1" si="413"/>
        <v>711812.74</v>
      </c>
      <c r="T2013" s="14">
        <f t="shared" ca="1" si="414"/>
        <v>6172496.0899999999</v>
      </c>
      <c r="U2013" s="14" t="str">
        <f t="shared" ca="1" si="415"/>
        <v>0A3F507E-1974-32B8-E044-0003BA298018</v>
      </c>
    </row>
    <row r="2014" spans="1:21" s="14" customFormat="1" x14ac:dyDescent="0.25">
      <c r="A2014" s="14">
        <f t="shared" si="403"/>
        <v>2014</v>
      </c>
      <c r="B2014" s="14" t="str">
        <f t="shared" ca="1" si="404"/>
        <v>A0E7B11F-B5E6-4666-A126-B0573AD637DB</v>
      </c>
      <c r="C2014" s="14" t="str">
        <f t="shared" ca="1" si="405"/>
        <v>Bregentvedvej</v>
      </c>
      <c r="D2014" s="14" t="str">
        <f t="shared" ca="1" si="406"/>
        <v>10</v>
      </c>
      <c r="E2014" s="14" t="str">
        <f t="shared" ca="1" si="407"/>
        <v>9aø</v>
      </c>
      <c r="F2014" s="1">
        <f t="shared" ca="1" si="408"/>
        <v>120</v>
      </c>
      <c r="G2014" s="1">
        <f t="shared" ca="1" si="409"/>
        <v>167</v>
      </c>
      <c r="H2014" s="1">
        <f t="shared" ca="1" si="410"/>
        <v>2004</v>
      </c>
      <c r="I2014" s="1" t="str">
        <f ca="1">INDEX(Relationstabel!$C$3:$K$10,MATCH(INDIRECT($A$1&amp;"J"&amp;A2014),Relationstabel!$A$3:$A$10,0),MATCH(IFERROR(VALUE(INDIRECT($A$1&amp;"K"&amp;A2014)),0),Relationstabel!$C$1:$K$1,0))</f>
        <v>Naturgas</v>
      </c>
      <c r="J2014" s="1" t="str">
        <f ca="1">INDEX(Anvendelseskode!B:B,MATCH($F2014,Anvendelseskode!$A:$A,0))</f>
        <v>Fritliggende enfamilieshus (parcelhus)</v>
      </c>
      <c r="K2014" s="1" t="str">
        <f ca="1">INDEX(Anvendelseskode!C:C,MATCH($F2014,Anvendelseskode!$A:$A,0))</f>
        <v>Parcelhuse</v>
      </c>
      <c r="L2014" s="1" t="str">
        <f ca="1">INDEX(Anvendelseskode!D:D,MATCH($F2014,Anvendelseskode!$A:$A,0))</f>
        <v>Private husholdninger</v>
      </c>
      <c r="M2014" s="1" t="str">
        <f ca="1">IFERROR(INDEX(SBi!$2:$2,MATCH(H2014,SBi!$1:$1,1)),SBi!$K$2)</f>
        <v>1999-2006</v>
      </c>
      <c r="N2014" s="1">
        <f ca="1">INDEX(SBi!$C$3:$K$28,MATCH(F2014,SBi!$B$3:$B$28,0),MATCH(M2014,SBi!$C$2:$K$2,0))</f>
        <v>83.9</v>
      </c>
      <c r="O2014" s="16">
        <f t="shared" ca="1" si="411"/>
        <v>14.0113</v>
      </c>
      <c r="P2014" s="16" t="str">
        <f ca="1">IFERROR(INDEX(VpD!$2:$2,MATCH(H2014,VpD!$1:$1,1)),VpD!$I$2)</f>
        <v>&gt;1998</v>
      </c>
      <c r="Q2014" s="1">
        <f ca="1">INDEX(VpD!$C$3:$I$27,MATCH(F2014,VpD!$B$3:$B$27,0),MATCH(P2014,VpD!$C$2:$I$2,0))</f>
        <v>72</v>
      </c>
      <c r="R2014" s="16">
        <f t="shared" ca="1" si="412"/>
        <v>12.023999999999999</v>
      </c>
      <c r="S2014" s="14">
        <f t="shared" ca="1" si="413"/>
        <v>713534.94</v>
      </c>
      <c r="T2014" s="14">
        <f t="shared" ca="1" si="414"/>
        <v>6168657.4900000002</v>
      </c>
      <c r="U2014" s="14" t="str">
        <f t="shared" ca="1" si="415"/>
        <v>0A3F507E-157B-32B8-E044-0003BA298018</v>
      </c>
    </row>
    <row r="2015" spans="1:21" s="14" customFormat="1" x14ac:dyDescent="0.25">
      <c r="A2015" s="14">
        <f t="shared" si="403"/>
        <v>2015</v>
      </c>
      <c r="B2015" s="14" t="str">
        <f t="shared" ca="1" si="404"/>
        <v>D6C188B0-735C-4832-BA4D-A719ADFF1FBF</v>
      </c>
      <c r="C2015" s="14" t="str">
        <f t="shared" ca="1" si="405"/>
        <v>Egernbo</v>
      </c>
      <c r="D2015" s="14" t="str">
        <f t="shared" ca="1" si="406"/>
        <v>35</v>
      </c>
      <c r="E2015" s="14" t="str">
        <f t="shared" ca="1" si="407"/>
        <v>6pu</v>
      </c>
      <c r="F2015" s="1">
        <f t="shared" ca="1" si="408"/>
        <v>130</v>
      </c>
      <c r="G2015" s="1">
        <f t="shared" ca="1" si="409"/>
        <v>102</v>
      </c>
      <c r="H2015" s="1">
        <f t="shared" ca="1" si="410"/>
        <v>1977</v>
      </c>
      <c r="I2015" s="1" t="str">
        <f ca="1">INDEX(Relationstabel!$C$3:$K$10,MATCH(INDIRECT($A$1&amp;"J"&amp;A2015),Relationstabel!$A$3:$A$10,0),MATCH(IFERROR(VALUE(INDIRECT($A$1&amp;"K"&amp;A2015)),0),Relationstabel!$C$1:$K$1,0))</f>
        <v>Fjernvarme/ Blokvarme</v>
      </c>
      <c r="J2015" s="1" t="str">
        <f ca="1">INDEX(Anvendelseskode!B:B,MATCH($F2015,Anvendelseskode!$A:$A,0))</f>
        <v>Række-, kæde-, dobbelthus (lodret adskillelse mellem enhederne)</v>
      </c>
      <c r="K2015" s="1" t="str">
        <f ca="1">INDEX(Anvendelseskode!C:C,MATCH($F2015,Anvendelseskode!$A:$A,0))</f>
        <v>Række-, kæde og dobbelthuse</v>
      </c>
      <c r="L2015" s="1" t="str">
        <f ca="1">INDEX(Anvendelseskode!D:D,MATCH($F2015,Anvendelseskode!$A:$A,0))</f>
        <v>Private husholdninger</v>
      </c>
      <c r="M2015" s="1" t="str">
        <f ca="1">IFERROR(INDEX(SBi!$2:$2,MATCH(H2015,SBi!$1:$1,1)),SBi!$K$2)</f>
        <v>1973-1978</v>
      </c>
      <c r="N2015" s="1">
        <f ca="1">INDEX(SBi!$C$3:$K$28,MATCH(F2015,SBi!$B$3:$B$28,0),MATCH(M2015,SBi!$C$2:$K$2,0))</f>
        <v>112.6</v>
      </c>
      <c r="O2015" s="16">
        <f t="shared" ca="1" si="411"/>
        <v>11.485199999999999</v>
      </c>
      <c r="P2015" s="16" t="str">
        <f ca="1">IFERROR(INDEX(VpD!$2:$2,MATCH(H2015,VpD!$1:$1,1)),VpD!$I$2)</f>
        <v>1973-1978</v>
      </c>
      <c r="Q2015" s="1">
        <f ca="1">INDEX(VpD!$C$3:$I$27,MATCH(F2015,VpD!$B$3:$B$27,0),MATCH(P2015,VpD!$C$2:$I$2,0))</f>
        <v>98</v>
      </c>
      <c r="R2015" s="16">
        <f t="shared" ca="1" si="412"/>
        <v>9.9960000000000004</v>
      </c>
      <c r="S2015" s="14">
        <f t="shared" ca="1" si="413"/>
        <v>713589.12</v>
      </c>
      <c r="T2015" s="14">
        <f t="shared" ca="1" si="414"/>
        <v>6169564.7199999997</v>
      </c>
      <c r="U2015" s="14" t="str">
        <f t="shared" ca="1" si="415"/>
        <v>0A3F507E-167B-32B8-E044-0003BA298018</v>
      </c>
    </row>
    <row r="2016" spans="1:21" s="14" customFormat="1" x14ac:dyDescent="0.25">
      <c r="A2016" s="14">
        <f t="shared" si="403"/>
        <v>2016</v>
      </c>
      <c r="B2016" s="14" t="str">
        <f t="shared" ca="1" si="404"/>
        <v>8F4255A4-F92E-4501-9FE5-7D32425110C6</v>
      </c>
      <c r="C2016" s="14" t="str">
        <f t="shared" ca="1" si="405"/>
        <v>Holmegårdsvej</v>
      </c>
      <c r="D2016" s="14" t="str">
        <f t="shared" ca="1" si="406"/>
        <v>14</v>
      </c>
      <c r="E2016" s="14" t="str">
        <f t="shared" ca="1" si="407"/>
        <v>24hp</v>
      </c>
      <c r="F2016" s="1">
        <f t="shared" ca="1" si="408"/>
        <v>120</v>
      </c>
      <c r="G2016" s="1">
        <f t="shared" ca="1" si="409"/>
        <v>243</v>
      </c>
      <c r="H2016" s="1">
        <f t="shared" ca="1" si="410"/>
        <v>1986</v>
      </c>
      <c r="I2016" s="1" t="str">
        <f ca="1">INDEX(Relationstabel!$C$3:$K$10,MATCH(INDIRECT($A$1&amp;"J"&amp;A2016),Relationstabel!$A$3:$A$10,0),MATCH(IFERROR(VALUE(INDIRECT($A$1&amp;"K"&amp;A2016)),0),Relationstabel!$C$1:$K$1,0))</f>
        <v>Naturgas</v>
      </c>
      <c r="J2016" s="1" t="str">
        <f ca="1">INDEX(Anvendelseskode!B:B,MATCH($F2016,Anvendelseskode!$A:$A,0))</f>
        <v>Fritliggende enfamilieshus (parcelhus)</v>
      </c>
      <c r="K2016" s="1" t="str">
        <f ca="1">INDEX(Anvendelseskode!C:C,MATCH($F2016,Anvendelseskode!$A:$A,0))</f>
        <v>Parcelhuse</v>
      </c>
      <c r="L2016" s="1" t="str">
        <f ca="1">INDEX(Anvendelseskode!D:D,MATCH($F2016,Anvendelseskode!$A:$A,0))</f>
        <v>Private husholdninger</v>
      </c>
      <c r="M2016" s="1" t="str">
        <f ca="1">IFERROR(INDEX(SBi!$2:$2,MATCH(H2016,SBi!$1:$1,1)),SBi!$K$2)</f>
        <v>1979-1998</v>
      </c>
      <c r="N2016" s="1">
        <f ca="1">INDEX(SBi!$C$3:$K$28,MATCH(F2016,SBi!$B$3:$B$28,0),MATCH(M2016,SBi!$C$2:$K$2,0))</f>
        <v>105.4</v>
      </c>
      <c r="O2016" s="16">
        <f t="shared" ca="1" si="411"/>
        <v>25.612200000000001</v>
      </c>
      <c r="P2016" s="16" t="str">
        <f ca="1">IFERROR(INDEX(VpD!$2:$2,MATCH(H2016,VpD!$1:$1,1)),VpD!$I$2)</f>
        <v>1979-1998</v>
      </c>
      <c r="Q2016" s="1">
        <f ca="1">INDEX(VpD!$C$3:$I$27,MATCH(F2016,VpD!$B$3:$B$27,0),MATCH(P2016,VpD!$C$2:$I$2,0))</f>
        <v>90</v>
      </c>
      <c r="R2016" s="16">
        <f t="shared" ca="1" si="412"/>
        <v>21.87</v>
      </c>
      <c r="S2016" s="14">
        <f t="shared" ca="1" si="413"/>
        <v>714079.26</v>
      </c>
      <c r="T2016" s="14">
        <f t="shared" ca="1" si="414"/>
        <v>6168653.6100000003</v>
      </c>
      <c r="U2016" s="14" t="str">
        <f t="shared" ca="1" si="415"/>
        <v>0A3F507E-187A-32B8-E044-0003BA298018</v>
      </c>
    </row>
    <row r="2017" spans="1:21" s="14" customFormat="1" x14ac:dyDescent="0.25">
      <c r="A2017" s="14">
        <f t="shared" si="403"/>
        <v>2017</v>
      </c>
      <c r="B2017" s="14" t="str">
        <f t="shared" ca="1" si="404"/>
        <v>EF12E515-A01C-4E3C-AFCD-73A637D7B061</v>
      </c>
      <c r="C2017" s="14" t="str">
        <f t="shared" ca="1" si="405"/>
        <v>Bregentvedvej</v>
      </c>
      <c r="D2017" s="14" t="str">
        <f t="shared" ca="1" si="406"/>
        <v>12</v>
      </c>
      <c r="E2017" s="14" t="str">
        <f t="shared" ca="1" si="407"/>
        <v>9bc</v>
      </c>
      <c r="F2017" s="1">
        <f t="shared" ca="1" si="408"/>
        <v>120</v>
      </c>
      <c r="G2017" s="1">
        <f t="shared" ca="1" si="409"/>
        <v>147</v>
      </c>
      <c r="H2017" s="1">
        <f t="shared" ca="1" si="410"/>
        <v>1996</v>
      </c>
      <c r="I2017" s="1" t="str">
        <f ca="1">INDEX(Relationstabel!$C$3:$K$10,MATCH(INDIRECT($A$1&amp;"J"&amp;A2017),Relationstabel!$A$3:$A$10,0),MATCH(IFERROR(VALUE(INDIRECT($A$1&amp;"K"&amp;A2017)),0),Relationstabel!$C$1:$K$1,0))</f>
        <v>Naturgas</v>
      </c>
      <c r="J2017" s="1" t="str">
        <f ca="1">INDEX(Anvendelseskode!B:B,MATCH($F2017,Anvendelseskode!$A:$A,0))</f>
        <v>Fritliggende enfamilieshus (parcelhus)</v>
      </c>
      <c r="K2017" s="1" t="str">
        <f ca="1">INDEX(Anvendelseskode!C:C,MATCH($F2017,Anvendelseskode!$A:$A,0))</f>
        <v>Parcelhuse</v>
      </c>
      <c r="L2017" s="1" t="str">
        <f ca="1">INDEX(Anvendelseskode!D:D,MATCH($F2017,Anvendelseskode!$A:$A,0))</f>
        <v>Private husholdninger</v>
      </c>
      <c r="M2017" s="1" t="str">
        <f ca="1">IFERROR(INDEX(SBi!$2:$2,MATCH(H2017,SBi!$1:$1,1)),SBi!$K$2)</f>
        <v>1979-1998</v>
      </c>
      <c r="N2017" s="1">
        <f ca="1">INDEX(SBi!$C$3:$K$28,MATCH(F2017,SBi!$B$3:$B$28,0),MATCH(M2017,SBi!$C$2:$K$2,0))</f>
        <v>105.4</v>
      </c>
      <c r="O2017" s="16">
        <f t="shared" ca="1" si="411"/>
        <v>15.4938</v>
      </c>
      <c r="P2017" s="16" t="str">
        <f ca="1">IFERROR(INDEX(VpD!$2:$2,MATCH(H2017,VpD!$1:$1,1)),VpD!$I$2)</f>
        <v>1979-1998</v>
      </c>
      <c r="Q2017" s="1">
        <f ca="1">INDEX(VpD!$C$3:$I$27,MATCH(F2017,VpD!$B$3:$B$27,0),MATCH(P2017,VpD!$C$2:$I$2,0))</f>
        <v>90</v>
      </c>
      <c r="R2017" s="16">
        <f t="shared" ca="1" si="412"/>
        <v>13.23</v>
      </c>
      <c r="S2017" s="14">
        <f t="shared" ca="1" si="413"/>
        <v>713546.29</v>
      </c>
      <c r="T2017" s="14">
        <f t="shared" ca="1" si="414"/>
        <v>6168624.0700000003</v>
      </c>
      <c r="U2017" s="14" t="str">
        <f t="shared" ca="1" si="415"/>
        <v>0A3F507E-157D-32B8-E044-0003BA298018</v>
      </c>
    </row>
    <row r="2018" spans="1:21" s="14" customFormat="1" x14ac:dyDescent="0.25">
      <c r="A2018" s="14">
        <f t="shared" si="403"/>
        <v>2018</v>
      </c>
      <c r="B2018" s="14" t="str">
        <f t="shared" ca="1" si="404"/>
        <v>225D2323-03B8-4F83-AAF7-F8E82C0C05B3</v>
      </c>
      <c r="C2018" s="14" t="str">
        <f t="shared" ca="1" si="405"/>
        <v>Spættebo</v>
      </c>
      <c r="D2018" s="14" t="str">
        <f t="shared" ca="1" si="406"/>
        <v>18</v>
      </c>
      <c r="E2018" s="14" t="str">
        <f t="shared" ca="1" si="407"/>
        <v>6ub</v>
      </c>
      <c r="F2018" s="1">
        <f t="shared" ca="1" si="408"/>
        <v>130</v>
      </c>
      <c r="G2018" s="1">
        <f t="shared" ca="1" si="409"/>
        <v>109</v>
      </c>
      <c r="H2018" s="1">
        <f t="shared" ca="1" si="410"/>
        <v>1978</v>
      </c>
      <c r="I2018" s="1" t="str">
        <f ca="1">INDEX(Relationstabel!$C$3:$K$10,MATCH(INDIRECT($A$1&amp;"J"&amp;A2018),Relationstabel!$A$3:$A$10,0),MATCH(IFERROR(VALUE(INDIRECT($A$1&amp;"K"&amp;A2018)),0),Relationstabel!$C$1:$K$1,0))</f>
        <v>Fjernvarme/ Blokvarme</v>
      </c>
      <c r="J2018" s="1" t="str">
        <f ca="1">INDEX(Anvendelseskode!B:B,MATCH($F2018,Anvendelseskode!$A:$A,0))</f>
        <v>Række-, kæde-, dobbelthus (lodret adskillelse mellem enhederne)</v>
      </c>
      <c r="K2018" s="1" t="str">
        <f ca="1">INDEX(Anvendelseskode!C:C,MATCH($F2018,Anvendelseskode!$A:$A,0))</f>
        <v>Række-, kæde og dobbelthuse</v>
      </c>
      <c r="L2018" s="1" t="str">
        <f ca="1">INDEX(Anvendelseskode!D:D,MATCH($F2018,Anvendelseskode!$A:$A,0))</f>
        <v>Private husholdninger</v>
      </c>
      <c r="M2018" s="1" t="str">
        <f ca="1">IFERROR(INDEX(SBi!$2:$2,MATCH(H2018,SBi!$1:$1,1)),SBi!$K$2)</f>
        <v>1973-1978</v>
      </c>
      <c r="N2018" s="1">
        <f ca="1">INDEX(SBi!$C$3:$K$28,MATCH(F2018,SBi!$B$3:$B$28,0),MATCH(M2018,SBi!$C$2:$K$2,0))</f>
        <v>112.6</v>
      </c>
      <c r="O2018" s="16">
        <f t="shared" ca="1" si="411"/>
        <v>12.273399999999999</v>
      </c>
      <c r="P2018" s="16" t="str">
        <f ca="1">IFERROR(INDEX(VpD!$2:$2,MATCH(H2018,VpD!$1:$1,1)),VpD!$I$2)</f>
        <v>1973-1978</v>
      </c>
      <c r="Q2018" s="1">
        <f ca="1">INDEX(VpD!$C$3:$I$27,MATCH(F2018,VpD!$B$3:$B$27,0),MATCH(P2018,VpD!$C$2:$I$2,0))</f>
        <v>98</v>
      </c>
      <c r="R2018" s="16">
        <f t="shared" ca="1" si="412"/>
        <v>10.682</v>
      </c>
      <c r="S2018" s="14">
        <f t="shared" ca="1" si="413"/>
        <v>713726.65</v>
      </c>
      <c r="T2018" s="14">
        <f t="shared" ca="1" si="414"/>
        <v>6169625.25</v>
      </c>
      <c r="U2018" s="14" t="str">
        <f t="shared" ca="1" si="415"/>
        <v>0A3F507E-217D-32B8-E044-0003BA298018</v>
      </c>
    </row>
    <row r="2019" spans="1:21" s="14" customFormat="1" x14ac:dyDescent="0.25">
      <c r="A2019" s="14">
        <f t="shared" si="403"/>
        <v>2019</v>
      </c>
      <c r="B2019" s="14" t="str">
        <f t="shared" ca="1" si="404"/>
        <v>03399B4F-A828-47DE-8096-EF5D5214BBE3</v>
      </c>
      <c r="C2019" s="14" t="str">
        <f t="shared" ca="1" si="405"/>
        <v>Tranekærvej</v>
      </c>
      <c r="D2019" s="14" t="str">
        <f t="shared" ca="1" si="406"/>
        <v>23</v>
      </c>
      <c r="E2019" s="14" t="str">
        <f t="shared" ca="1" si="407"/>
        <v>4br</v>
      </c>
      <c r="F2019" s="1">
        <f t="shared" ca="1" si="408"/>
        <v>120</v>
      </c>
      <c r="G2019" s="1">
        <f t="shared" ca="1" si="409"/>
        <v>131</v>
      </c>
      <c r="H2019" s="1">
        <f t="shared" ca="1" si="410"/>
        <v>1984</v>
      </c>
      <c r="I2019" s="1" t="str">
        <f ca="1">INDEX(Relationstabel!$C$3:$K$10,MATCH(INDIRECT($A$1&amp;"J"&amp;A2019),Relationstabel!$A$3:$A$10,0),MATCH(IFERROR(VALUE(INDIRECT($A$1&amp;"K"&amp;A2019)),0),Relationstabel!$C$1:$K$1,0))</f>
        <v>Naturgas</v>
      </c>
      <c r="J2019" s="1" t="str">
        <f ca="1">INDEX(Anvendelseskode!B:B,MATCH($F2019,Anvendelseskode!$A:$A,0))</f>
        <v>Fritliggende enfamilieshus (parcelhus)</v>
      </c>
      <c r="K2019" s="1" t="str">
        <f ca="1">INDEX(Anvendelseskode!C:C,MATCH($F2019,Anvendelseskode!$A:$A,0))</f>
        <v>Parcelhuse</v>
      </c>
      <c r="L2019" s="1" t="str">
        <f ca="1">INDEX(Anvendelseskode!D:D,MATCH($F2019,Anvendelseskode!$A:$A,0))</f>
        <v>Private husholdninger</v>
      </c>
      <c r="M2019" s="1" t="str">
        <f ca="1">IFERROR(INDEX(SBi!$2:$2,MATCH(H2019,SBi!$1:$1,1)),SBi!$K$2)</f>
        <v>1979-1998</v>
      </c>
      <c r="N2019" s="1">
        <f ca="1">INDEX(SBi!$C$3:$K$28,MATCH(F2019,SBi!$B$3:$B$28,0),MATCH(M2019,SBi!$C$2:$K$2,0))</f>
        <v>105.4</v>
      </c>
      <c r="O2019" s="16">
        <f t="shared" ca="1" si="411"/>
        <v>13.807400000000001</v>
      </c>
      <c r="P2019" s="16" t="str">
        <f ca="1">IFERROR(INDEX(VpD!$2:$2,MATCH(H2019,VpD!$1:$1,1)),VpD!$I$2)</f>
        <v>1979-1998</v>
      </c>
      <c r="Q2019" s="1">
        <f ca="1">INDEX(VpD!$C$3:$I$27,MATCH(F2019,VpD!$B$3:$B$27,0),MATCH(P2019,VpD!$C$2:$I$2,0))</f>
        <v>90</v>
      </c>
      <c r="R2019" s="16">
        <f t="shared" ca="1" si="412"/>
        <v>11.79</v>
      </c>
      <c r="S2019" s="14">
        <f t="shared" ca="1" si="413"/>
        <v>713272.02</v>
      </c>
      <c r="T2019" s="14">
        <f t="shared" ca="1" si="414"/>
        <v>6168500.71</v>
      </c>
      <c r="U2019" s="14" t="str">
        <f t="shared" ca="1" si="415"/>
        <v>0A3F507E-2384-32B8-E044-0003BA298018</v>
      </c>
    </row>
    <row r="2020" spans="1:21" s="14" customFormat="1" x14ac:dyDescent="0.25">
      <c r="A2020" s="14">
        <f t="shared" si="403"/>
        <v>2020</v>
      </c>
      <c r="B2020" s="14" t="str">
        <f t="shared" ca="1" si="404"/>
        <v>2CC47C81-E85A-4404-96DE-14414C3C2833</v>
      </c>
      <c r="C2020" s="14" t="str">
        <f t="shared" ca="1" si="405"/>
        <v>Bregnebo</v>
      </c>
      <c r="D2020" s="14" t="str">
        <f t="shared" ca="1" si="406"/>
        <v>16</v>
      </c>
      <c r="E2020" s="14" t="str">
        <f t="shared" ca="1" si="407"/>
        <v>6øg</v>
      </c>
      <c r="F2020" s="1">
        <f t="shared" ca="1" si="408"/>
        <v>130</v>
      </c>
      <c r="G2020" s="1">
        <f t="shared" ca="1" si="409"/>
        <v>109</v>
      </c>
      <c r="H2020" s="1">
        <f t="shared" ca="1" si="410"/>
        <v>1978</v>
      </c>
      <c r="I2020" s="1" t="str">
        <f ca="1">INDEX(Relationstabel!$C$3:$K$10,MATCH(INDIRECT($A$1&amp;"J"&amp;A2020),Relationstabel!$A$3:$A$10,0),MATCH(IFERROR(VALUE(INDIRECT($A$1&amp;"K"&amp;A2020)),0),Relationstabel!$C$1:$K$1,0))</f>
        <v>Fjernvarme/ Blokvarme</v>
      </c>
      <c r="J2020" s="1" t="str">
        <f ca="1">INDEX(Anvendelseskode!B:B,MATCH($F2020,Anvendelseskode!$A:$A,0))</f>
        <v>Række-, kæde-, dobbelthus (lodret adskillelse mellem enhederne)</v>
      </c>
      <c r="K2020" s="1" t="str">
        <f ca="1">INDEX(Anvendelseskode!C:C,MATCH($F2020,Anvendelseskode!$A:$A,0))</f>
        <v>Række-, kæde og dobbelthuse</v>
      </c>
      <c r="L2020" s="1" t="str">
        <f ca="1">INDEX(Anvendelseskode!D:D,MATCH($F2020,Anvendelseskode!$A:$A,0))</f>
        <v>Private husholdninger</v>
      </c>
      <c r="M2020" s="1" t="str">
        <f ca="1">IFERROR(INDEX(SBi!$2:$2,MATCH(H2020,SBi!$1:$1,1)),SBi!$K$2)</f>
        <v>1973-1978</v>
      </c>
      <c r="N2020" s="1">
        <f ca="1">INDEX(SBi!$C$3:$K$28,MATCH(F2020,SBi!$B$3:$B$28,0),MATCH(M2020,SBi!$C$2:$K$2,0))</f>
        <v>112.6</v>
      </c>
      <c r="O2020" s="16">
        <f t="shared" ca="1" si="411"/>
        <v>12.273399999999999</v>
      </c>
      <c r="P2020" s="16" t="str">
        <f ca="1">IFERROR(INDEX(VpD!$2:$2,MATCH(H2020,VpD!$1:$1,1)),VpD!$I$2)</f>
        <v>1973-1978</v>
      </c>
      <c r="Q2020" s="1">
        <f ca="1">INDEX(VpD!$C$3:$I$27,MATCH(F2020,VpD!$B$3:$B$27,0),MATCH(P2020,VpD!$C$2:$I$2,0))</f>
        <v>98</v>
      </c>
      <c r="R2020" s="16">
        <f t="shared" ca="1" si="412"/>
        <v>10.682</v>
      </c>
      <c r="S2020" s="14">
        <f t="shared" ca="1" si="413"/>
        <v>713554.42</v>
      </c>
      <c r="T2020" s="14">
        <f t="shared" ca="1" si="414"/>
        <v>6169813.2800000003</v>
      </c>
      <c r="U2020" s="14" t="str">
        <f t="shared" ca="1" si="415"/>
        <v>0A3F507E-1587-32B8-E044-0003BA298018</v>
      </c>
    </row>
    <row r="2021" spans="1:21" s="14" customFormat="1" x14ac:dyDescent="0.25">
      <c r="A2021" s="14">
        <f t="shared" si="403"/>
        <v>2021</v>
      </c>
      <c r="B2021" s="14" t="str">
        <f t="shared" ca="1" si="404"/>
        <v>171E9B0B-1E45-4997-ABAB-007C17671940</v>
      </c>
      <c r="C2021" s="14" t="str">
        <f t="shared" ca="1" si="405"/>
        <v>Egeskovvej</v>
      </c>
      <c r="D2021" s="14" t="str">
        <f t="shared" ca="1" si="406"/>
        <v>5</v>
      </c>
      <c r="E2021" s="14" t="str">
        <f t="shared" ca="1" si="407"/>
        <v>3l</v>
      </c>
      <c r="F2021" s="1">
        <f t="shared" ca="1" si="408"/>
        <v>220</v>
      </c>
      <c r="G2021" s="1">
        <f t="shared" ca="1" si="409"/>
        <v>1669</v>
      </c>
      <c r="H2021" s="1">
        <f t="shared" ca="1" si="410"/>
        <v>1962</v>
      </c>
      <c r="I2021" s="1" t="str">
        <f ca="1">INDEX(Relationstabel!$C$3:$K$10,MATCH(INDIRECT($A$1&amp;"J"&amp;A2021),Relationstabel!$A$3:$A$10,0),MATCH(IFERROR(VALUE(INDIRECT($A$1&amp;"K"&amp;A2021)),0),Relationstabel!$C$1:$K$1,0))</f>
        <v>Naturgas</v>
      </c>
      <c r="J2021" s="1" t="str">
        <f ca="1">INDEX(Anvendelseskode!B:B,MATCH($F2021,Anvendelseskode!$A:$A,0))</f>
        <v>Bygning til erhvervsmæssig produktion vedrørende industri, håndværk m.v. (fabrik, værksted o.lign.)</v>
      </c>
      <c r="K2021" s="1" t="str">
        <f ca="1">INDEX(Anvendelseskode!C:C,MATCH($F2021,Anvendelseskode!$A:$A,0))</f>
        <v>Fabrikker, værksteder o.l.</v>
      </c>
      <c r="L2021" s="1" t="str">
        <f ca="1">INDEX(Anvendelseskode!D:D,MATCH($F2021,Anvendelseskode!$A:$A,0))</f>
        <v>Industri</v>
      </c>
      <c r="M2021" s="1" t="str">
        <f ca="1">IFERROR(INDEX(SBi!$2:$2,MATCH(H2021,SBi!$1:$1,1)),SBi!$K$2)</f>
        <v>1961-1972</v>
      </c>
      <c r="N2021" s="1">
        <f ca="1">INDEX(SBi!$C$3:$K$28,MATCH(F2021,SBi!$B$3:$B$28,0),MATCH(M2021,SBi!$C$2:$K$2,0))</f>
        <v>97</v>
      </c>
      <c r="O2021" s="16">
        <f t="shared" ca="1" si="411"/>
        <v>161.893</v>
      </c>
      <c r="P2021" s="16" t="str">
        <f ca="1">IFERROR(INDEX(VpD!$2:$2,MATCH(H2021,VpD!$1:$1,1)),VpD!$I$2)</f>
        <v>1961-1972</v>
      </c>
      <c r="Q2021" s="1">
        <f ca="1">INDEX(VpD!$C$3:$I$27,MATCH(F2021,VpD!$B$3:$B$27,0),MATCH(P2021,VpD!$C$2:$I$2,0))</f>
        <v>97</v>
      </c>
      <c r="R2021" s="16">
        <f t="shared" ca="1" si="412"/>
        <v>161.893</v>
      </c>
      <c r="S2021" s="14">
        <f t="shared" ca="1" si="413"/>
        <v>712426.28</v>
      </c>
      <c r="T2021" s="14">
        <f t="shared" ca="1" si="414"/>
        <v>6169653.5899999999</v>
      </c>
      <c r="U2021" s="14" t="str">
        <f t="shared" ca="1" si="415"/>
        <v>0A3F507E-1687-32B8-E044-0003BA298018</v>
      </c>
    </row>
    <row r="2022" spans="1:21" s="14" customFormat="1" x14ac:dyDescent="0.25">
      <c r="A2022" s="14">
        <f t="shared" si="403"/>
        <v>2022</v>
      </c>
      <c r="B2022" s="14" t="str">
        <f t="shared" ca="1" si="404"/>
        <v>7DC2B7BA-FCEA-49EA-86D7-52A04528EED3</v>
      </c>
      <c r="C2022" s="14" t="str">
        <f t="shared" ca="1" si="405"/>
        <v>Egeskovvej</v>
      </c>
      <c r="D2022" s="14" t="str">
        <f t="shared" ca="1" si="406"/>
        <v>5</v>
      </c>
      <c r="E2022" s="14" t="str">
        <f t="shared" ca="1" si="407"/>
        <v>3l</v>
      </c>
      <c r="F2022" s="1">
        <f t="shared" ca="1" si="408"/>
        <v>320</v>
      </c>
      <c r="G2022" s="1">
        <f t="shared" ca="1" si="409"/>
        <v>1770</v>
      </c>
      <c r="H2022" s="1">
        <f t="shared" ca="1" si="410"/>
        <v>1961</v>
      </c>
      <c r="I2022" s="1" t="str">
        <f ca="1">INDEX(Relationstabel!$C$3:$K$10,MATCH(INDIRECT($A$1&amp;"J"&amp;A2022),Relationstabel!$A$3:$A$10,0),MATCH(IFERROR(VALUE(INDIRECT($A$1&amp;"K"&amp;A2022)),0),Relationstabel!$C$1:$K$1,0))</f>
        <v>Ingen varmeinstallation</v>
      </c>
      <c r="J2022" s="1" t="str">
        <f ca="1">INDEX(Anvendelseskode!B:B,MATCH($F2022,Anvendelseskode!$A:$A,0))</f>
        <v>Bygning til kontor, handel, lager herunder offentlig administration</v>
      </c>
      <c r="K2022" s="1" t="str">
        <f ca="1">INDEX(Anvendelseskode!C:C,MATCH($F2022,Anvendelseskode!$A:$A,0))</f>
        <v>Kontor, handel, lager, off. adm.</v>
      </c>
      <c r="L2022" s="1" t="str">
        <f ca="1">INDEX(Anvendelseskode!D:D,MATCH($F2022,Anvendelseskode!$A:$A,0))</f>
        <v>Handel og servicevirksomheder</v>
      </c>
      <c r="M2022" s="1" t="str">
        <f ca="1">IFERROR(INDEX(SBi!$2:$2,MATCH(H2022,SBi!$1:$1,1)),SBi!$K$2)</f>
        <v>1961-1972</v>
      </c>
      <c r="N2022" s="1">
        <f ca="1">INDEX(SBi!$C$3:$K$28,MATCH(F2022,SBi!$B$3:$B$28,0),MATCH(M2022,SBi!$C$2:$K$2,0))</f>
        <v>117.5</v>
      </c>
      <c r="O2022" s="16">
        <f t="shared" ca="1" si="411"/>
        <v>207.97499999999999</v>
      </c>
      <c r="P2022" s="16" t="str">
        <f ca="1">IFERROR(INDEX(VpD!$2:$2,MATCH(H2022,VpD!$1:$1,1)),VpD!$I$2)</f>
        <v>1961-1972</v>
      </c>
      <c r="Q2022" s="1">
        <f ca="1">INDEX(VpD!$C$3:$I$27,MATCH(F2022,VpD!$B$3:$B$27,0),MATCH(P2022,VpD!$C$2:$I$2,0))</f>
        <v>105</v>
      </c>
      <c r="R2022" s="16">
        <f t="shared" ca="1" si="412"/>
        <v>185.85</v>
      </c>
      <c r="S2022" s="14">
        <f t="shared" ca="1" si="413"/>
        <v>712426.28</v>
      </c>
      <c r="T2022" s="14">
        <f t="shared" ca="1" si="414"/>
        <v>6169653.5899999999</v>
      </c>
      <c r="U2022" s="14" t="str">
        <f t="shared" ca="1" si="415"/>
        <v>0A3F507E-1687-32B8-E044-0003BA298018</v>
      </c>
    </row>
    <row r="2023" spans="1:21" s="14" customFormat="1" x14ac:dyDescent="0.25">
      <c r="A2023" s="14">
        <f t="shared" si="403"/>
        <v>2023</v>
      </c>
      <c r="B2023" s="14" t="str">
        <f t="shared" ca="1" si="404"/>
        <v>29E81EB7-B727-4354-9EBD-98A23A5CE545</v>
      </c>
      <c r="C2023" s="14" t="str">
        <f t="shared" ca="1" si="405"/>
        <v>Hyrdeengen</v>
      </c>
      <c r="D2023" s="14" t="str">
        <f t="shared" ca="1" si="406"/>
        <v>107</v>
      </c>
      <c r="E2023" s="14" t="str">
        <f t="shared" ca="1" si="407"/>
        <v>16cy</v>
      </c>
      <c r="F2023" s="1">
        <f t="shared" ca="1" si="408"/>
        <v>130</v>
      </c>
      <c r="G2023" s="1">
        <f t="shared" ca="1" si="409"/>
        <v>128</v>
      </c>
      <c r="H2023" s="1">
        <f t="shared" ca="1" si="410"/>
        <v>1977</v>
      </c>
      <c r="I2023" s="1" t="str">
        <f ca="1">INDEX(Relationstabel!$C$3:$K$10,MATCH(INDIRECT($A$1&amp;"J"&amp;A2023),Relationstabel!$A$3:$A$10,0),MATCH(IFERROR(VALUE(INDIRECT($A$1&amp;"K"&amp;A2023)),0),Relationstabel!$C$1:$K$1,0))</f>
        <v>Fjernvarme/ Blokvarme</v>
      </c>
      <c r="J2023" s="1" t="str">
        <f ca="1">INDEX(Anvendelseskode!B:B,MATCH($F2023,Anvendelseskode!$A:$A,0))</f>
        <v>Række-, kæde-, dobbelthus (lodret adskillelse mellem enhederne)</v>
      </c>
      <c r="K2023" s="1" t="str">
        <f ca="1">INDEX(Anvendelseskode!C:C,MATCH($F2023,Anvendelseskode!$A:$A,0))</f>
        <v>Række-, kæde og dobbelthuse</v>
      </c>
      <c r="L2023" s="1" t="str">
        <f ca="1">INDEX(Anvendelseskode!D:D,MATCH($F2023,Anvendelseskode!$A:$A,0))</f>
        <v>Private husholdninger</v>
      </c>
      <c r="M2023" s="1" t="str">
        <f ca="1">IFERROR(INDEX(SBi!$2:$2,MATCH(H2023,SBi!$1:$1,1)),SBi!$K$2)</f>
        <v>1973-1978</v>
      </c>
      <c r="N2023" s="1">
        <f ca="1">INDEX(SBi!$C$3:$K$28,MATCH(F2023,SBi!$B$3:$B$28,0),MATCH(M2023,SBi!$C$2:$K$2,0))</f>
        <v>112.6</v>
      </c>
      <c r="O2023" s="16">
        <f t="shared" ca="1" si="411"/>
        <v>14.412799999999999</v>
      </c>
      <c r="P2023" s="16" t="str">
        <f ca="1">IFERROR(INDEX(VpD!$2:$2,MATCH(H2023,VpD!$1:$1,1)),VpD!$I$2)</f>
        <v>1973-1978</v>
      </c>
      <c r="Q2023" s="1">
        <f ca="1">INDEX(VpD!$C$3:$I$27,MATCH(F2023,VpD!$B$3:$B$27,0),MATCH(P2023,VpD!$C$2:$I$2,0))</f>
        <v>98</v>
      </c>
      <c r="R2023" s="16">
        <f t="shared" ca="1" si="412"/>
        <v>12.544</v>
      </c>
      <c r="S2023" s="14">
        <f t="shared" ca="1" si="413"/>
        <v>711888.29</v>
      </c>
      <c r="T2023" s="14">
        <f t="shared" ca="1" si="414"/>
        <v>6172418.9699999997</v>
      </c>
      <c r="U2023" s="14" t="str">
        <f t="shared" ca="1" si="415"/>
        <v>0A3F507E-1987-32B8-E044-0003BA298018</v>
      </c>
    </row>
    <row r="2024" spans="1:21" s="14" customFormat="1" x14ac:dyDescent="0.25">
      <c r="A2024" s="14">
        <f t="shared" si="403"/>
        <v>2024</v>
      </c>
      <c r="B2024" s="14" t="str">
        <f t="shared" ca="1" si="404"/>
        <v>F2CF4D86-1152-4388-B910-C433888E77C2</v>
      </c>
      <c r="C2024" s="14" t="str">
        <f t="shared" ca="1" si="405"/>
        <v>Liselundsvej</v>
      </c>
      <c r="D2024" s="14" t="str">
        <f t="shared" ca="1" si="406"/>
        <v>11</v>
      </c>
      <c r="E2024" s="14" t="str">
        <f t="shared" ca="1" si="407"/>
        <v>9co</v>
      </c>
      <c r="F2024" s="1">
        <f t="shared" ca="1" si="408"/>
        <v>120</v>
      </c>
      <c r="G2024" s="1">
        <f t="shared" ca="1" si="409"/>
        <v>105</v>
      </c>
      <c r="H2024" s="1">
        <f t="shared" ca="1" si="410"/>
        <v>1958</v>
      </c>
      <c r="I2024" s="1" t="str">
        <f ca="1">INDEX(Relationstabel!$C$3:$K$10,MATCH(INDIRECT($A$1&amp;"J"&amp;A2024),Relationstabel!$A$3:$A$10,0),MATCH(IFERROR(VALUE(INDIRECT($A$1&amp;"K"&amp;A2024)),0),Relationstabel!$C$1:$K$1,0))</f>
        <v>Naturgas</v>
      </c>
      <c r="J2024" s="1" t="str">
        <f ca="1">INDEX(Anvendelseskode!B:B,MATCH($F2024,Anvendelseskode!$A:$A,0))</f>
        <v>Fritliggende enfamilieshus (parcelhus)</v>
      </c>
      <c r="K2024" s="1" t="str">
        <f ca="1">INDEX(Anvendelseskode!C:C,MATCH($F2024,Anvendelseskode!$A:$A,0))</f>
        <v>Parcelhuse</v>
      </c>
      <c r="L2024" s="1" t="str">
        <f ca="1">INDEX(Anvendelseskode!D:D,MATCH($F2024,Anvendelseskode!$A:$A,0))</f>
        <v>Private husholdninger</v>
      </c>
      <c r="M2024" s="1" t="str">
        <f ca="1">IFERROR(INDEX(SBi!$2:$2,MATCH(H2024,SBi!$1:$1,1)),SBi!$K$2)</f>
        <v>1951-1960</v>
      </c>
      <c r="N2024" s="1">
        <f ca="1">INDEX(SBi!$C$3:$K$28,MATCH(F2024,SBi!$B$3:$B$28,0),MATCH(M2024,SBi!$C$2:$K$2,0))</f>
        <v>154.9</v>
      </c>
      <c r="O2024" s="16">
        <f t="shared" ca="1" si="411"/>
        <v>16.264500000000002</v>
      </c>
      <c r="P2024" s="16" t="str">
        <f ca="1">IFERROR(INDEX(VpD!$2:$2,MATCH(H2024,VpD!$1:$1,1)),VpD!$I$2)</f>
        <v>1951-1960</v>
      </c>
      <c r="Q2024" s="1">
        <f ca="1">INDEX(VpD!$C$3:$I$27,MATCH(F2024,VpD!$B$3:$B$27,0),MATCH(P2024,VpD!$C$2:$I$2,0))</f>
        <v>204</v>
      </c>
      <c r="R2024" s="16">
        <f t="shared" ca="1" si="412"/>
        <v>21.42</v>
      </c>
      <c r="S2024" s="14">
        <f t="shared" ca="1" si="413"/>
        <v>712397.17</v>
      </c>
      <c r="T2024" s="14">
        <f t="shared" ca="1" si="414"/>
        <v>6169243</v>
      </c>
      <c r="U2024" s="14" t="str">
        <f t="shared" ca="1" si="415"/>
        <v>0A3F507E-1C87-32B8-E044-0003BA298018</v>
      </c>
    </row>
    <row r="2025" spans="1:21" s="14" customFormat="1" x14ac:dyDescent="0.25">
      <c r="A2025" s="14">
        <f t="shared" si="403"/>
        <v>2025</v>
      </c>
      <c r="B2025" s="14" t="str">
        <f t="shared" ca="1" si="404"/>
        <v>CB5AAADF-E09C-43D3-99E1-C28298F71E6D</v>
      </c>
      <c r="C2025" s="14" t="str">
        <f t="shared" ca="1" si="405"/>
        <v>Liselundsvej</v>
      </c>
      <c r="D2025" s="14" t="str">
        <f t="shared" ca="1" si="406"/>
        <v>15</v>
      </c>
      <c r="E2025" s="14" t="str">
        <f t="shared" ca="1" si="407"/>
        <v>9bd</v>
      </c>
      <c r="F2025" s="1">
        <f t="shared" ca="1" si="408"/>
        <v>120</v>
      </c>
      <c r="G2025" s="1">
        <f t="shared" ca="1" si="409"/>
        <v>102</v>
      </c>
      <c r="H2025" s="1">
        <f t="shared" ca="1" si="410"/>
        <v>1964</v>
      </c>
      <c r="I2025" s="1" t="str">
        <f ca="1">INDEX(Relationstabel!$C$3:$K$10,MATCH(INDIRECT($A$1&amp;"J"&amp;A2025),Relationstabel!$A$3:$A$10,0),MATCH(IFERROR(VALUE(INDIRECT($A$1&amp;"K"&amp;A2025)),0),Relationstabel!$C$1:$K$1,0))</f>
        <v>Elvarme</v>
      </c>
      <c r="J2025" s="1" t="str">
        <f ca="1">INDEX(Anvendelseskode!B:B,MATCH($F2025,Anvendelseskode!$A:$A,0))</f>
        <v>Fritliggende enfamilieshus (parcelhus)</v>
      </c>
      <c r="K2025" s="1" t="str">
        <f ca="1">INDEX(Anvendelseskode!C:C,MATCH($F2025,Anvendelseskode!$A:$A,0))</f>
        <v>Parcelhuse</v>
      </c>
      <c r="L2025" s="1" t="str">
        <f ca="1">INDEX(Anvendelseskode!D:D,MATCH($F2025,Anvendelseskode!$A:$A,0))</f>
        <v>Private husholdninger</v>
      </c>
      <c r="M2025" s="1" t="str">
        <f ca="1">IFERROR(INDEX(SBi!$2:$2,MATCH(H2025,SBi!$1:$1,1)),SBi!$K$2)</f>
        <v>1961-1972</v>
      </c>
      <c r="N2025" s="1">
        <f ca="1">INDEX(SBi!$C$3:$K$28,MATCH(F2025,SBi!$B$3:$B$28,0),MATCH(M2025,SBi!$C$2:$K$2,0))</f>
        <v>134.30000000000001</v>
      </c>
      <c r="O2025" s="16">
        <f t="shared" ca="1" si="411"/>
        <v>13.698600000000001</v>
      </c>
      <c r="P2025" s="16" t="str">
        <f ca="1">IFERROR(INDEX(VpD!$2:$2,MATCH(H2025,VpD!$1:$1,1)),VpD!$I$2)</f>
        <v>1961-1972</v>
      </c>
      <c r="Q2025" s="1">
        <f ca="1">INDEX(VpD!$C$3:$I$27,MATCH(F2025,VpD!$B$3:$B$27,0),MATCH(P2025,VpD!$C$2:$I$2,0))</f>
        <v>143</v>
      </c>
      <c r="R2025" s="16">
        <f t="shared" ca="1" si="412"/>
        <v>14.586</v>
      </c>
      <c r="S2025" s="14">
        <f t="shared" ca="1" si="413"/>
        <v>712352.34</v>
      </c>
      <c r="T2025" s="14">
        <f t="shared" ca="1" si="414"/>
        <v>6169221.5199999996</v>
      </c>
      <c r="U2025" s="14" t="str">
        <f t="shared" ca="1" si="415"/>
        <v>0A3F507E-1C8A-32B8-E044-0003BA298018</v>
      </c>
    </row>
    <row r="2026" spans="1:21" s="14" customFormat="1" x14ac:dyDescent="0.25">
      <c r="A2026" s="14">
        <f t="shared" si="403"/>
        <v>2026</v>
      </c>
      <c r="B2026" s="14" t="str">
        <f t="shared" ca="1" si="404"/>
        <v>E87AD2D7-872A-47EE-A5F6-35963B05FFB2</v>
      </c>
      <c r="C2026" s="14" t="str">
        <f t="shared" ca="1" si="405"/>
        <v>Tranekærvej</v>
      </c>
      <c r="D2026" s="14" t="str">
        <f t="shared" ca="1" si="406"/>
        <v>10</v>
      </c>
      <c r="E2026" s="14" t="str">
        <f t="shared" ca="1" si="407"/>
        <v>4bx</v>
      </c>
      <c r="F2026" s="1">
        <f t="shared" ca="1" si="408"/>
        <v>120</v>
      </c>
      <c r="G2026" s="1">
        <f t="shared" ca="1" si="409"/>
        <v>116</v>
      </c>
      <c r="H2026" s="1">
        <f t="shared" ca="1" si="410"/>
        <v>1979</v>
      </c>
      <c r="I2026" s="1" t="str">
        <f ca="1">INDEX(Relationstabel!$C$3:$K$10,MATCH(INDIRECT($A$1&amp;"J"&amp;A2026),Relationstabel!$A$3:$A$10,0),MATCH(IFERROR(VALUE(INDIRECT($A$1&amp;"K"&amp;A2026)),0),Relationstabel!$C$1:$K$1,0))</f>
        <v>Elvarme</v>
      </c>
      <c r="J2026" s="1" t="str">
        <f ca="1">INDEX(Anvendelseskode!B:B,MATCH($F2026,Anvendelseskode!$A:$A,0))</f>
        <v>Fritliggende enfamilieshus (parcelhus)</v>
      </c>
      <c r="K2026" s="1" t="str">
        <f ca="1">INDEX(Anvendelseskode!C:C,MATCH($F2026,Anvendelseskode!$A:$A,0))</f>
        <v>Parcelhuse</v>
      </c>
      <c r="L2026" s="1" t="str">
        <f ca="1">INDEX(Anvendelseskode!D:D,MATCH($F2026,Anvendelseskode!$A:$A,0))</f>
        <v>Private husholdninger</v>
      </c>
      <c r="M2026" s="1" t="str">
        <f ca="1">IFERROR(INDEX(SBi!$2:$2,MATCH(H2026,SBi!$1:$1,1)),SBi!$K$2)</f>
        <v>1979-1998</v>
      </c>
      <c r="N2026" s="1">
        <f ca="1">INDEX(SBi!$C$3:$K$28,MATCH(F2026,SBi!$B$3:$B$28,0),MATCH(M2026,SBi!$C$2:$K$2,0))</f>
        <v>105.4</v>
      </c>
      <c r="O2026" s="16">
        <f t="shared" ca="1" si="411"/>
        <v>12.226400000000002</v>
      </c>
      <c r="P2026" s="16" t="str">
        <f ca="1">IFERROR(INDEX(VpD!$2:$2,MATCH(H2026,VpD!$1:$1,1)),VpD!$I$2)</f>
        <v>1979-1998</v>
      </c>
      <c r="Q2026" s="1">
        <f ca="1">INDEX(VpD!$C$3:$I$27,MATCH(F2026,VpD!$B$3:$B$27,0),MATCH(P2026,VpD!$C$2:$I$2,0))</f>
        <v>90</v>
      </c>
      <c r="R2026" s="16">
        <f t="shared" ca="1" si="412"/>
        <v>10.44</v>
      </c>
      <c r="S2026" s="14">
        <f t="shared" ca="1" si="413"/>
        <v>713218.82</v>
      </c>
      <c r="T2026" s="14">
        <f t="shared" ca="1" si="414"/>
        <v>6168610.96</v>
      </c>
      <c r="U2026" s="14" t="str">
        <f t="shared" ca="1" si="415"/>
        <v>0A3F507E-2377-32B8-E044-0003BA298018</v>
      </c>
    </row>
    <row r="2027" spans="1:21" s="14" customFormat="1" x14ac:dyDescent="0.25">
      <c r="A2027" s="14">
        <f t="shared" si="403"/>
        <v>2027</v>
      </c>
      <c r="B2027" s="14" t="str">
        <f t="shared" ca="1" si="404"/>
        <v>CF9B775C-CFFB-4EF7-813F-18AAC734CF12</v>
      </c>
      <c r="C2027" s="14" t="str">
        <f t="shared" ca="1" si="405"/>
        <v>Bregentvedvej</v>
      </c>
      <c r="D2027" s="14" t="str">
        <f t="shared" ca="1" si="406"/>
        <v>4</v>
      </c>
      <c r="E2027" s="14" t="str">
        <f t="shared" ca="1" si="407"/>
        <v>9az</v>
      </c>
      <c r="F2027" s="1">
        <f t="shared" ca="1" si="408"/>
        <v>120</v>
      </c>
      <c r="G2027" s="1">
        <f t="shared" ca="1" si="409"/>
        <v>151</v>
      </c>
      <c r="H2027" s="1">
        <f t="shared" ca="1" si="410"/>
        <v>1979</v>
      </c>
      <c r="I2027" s="1" t="str">
        <f ca="1">INDEX(Relationstabel!$C$3:$K$10,MATCH(INDIRECT($A$1&amp;"J"&amp;A2027),Relationstabel!$A$3:$A$10,0),MATCH(IFERROR(VALUE(INDIRECT($A$1&amp;"K"&amp;A2027)),0),Relationstabel!$C$1:$K$1,0))</f>
        <v>Olie</v>
      </c>
      <c r="J2027" s="1" t="str">
        <f ca="1">INDEX(Anvendelseskode!B:B,MATCH($F2027,Anvendelseskode!$A:$A,0))</f>
        <v>Fritliggende enfamilieshus (parcelhus)</v>
      </c>
      <c r="K2027" s="1" t="str">
        <f ca="1">INDEX(Anvendelseskode!C:C,MATCH($F2027,Anvendelseskode!$A:$A,0))</f>
        <v>Parcelhuse</v>
      </c>
      <c r="L2027" s="1" t="str">
        <f ca="1">INDEX(Anvendelseskode!D:D,MATCH($F2027,Anvendelseskode!$A:$A,0))</f>
        <v>Private husholdninger</v>
      </c>
      <c r="M2027" s="1" t="str">
        <f ca="1">IFERROR(INDEX(SBi!$2:$2,MATCH(H2027,SBi!$1:$1,1)),SBi!$K$2)</f>
        <v>1979-1998</v>
      </c>
      <c r="N2027" s="1">
        <f ca="1">INDEX(SBi!$C$3:$K$28,MATCH(F2027,SBi!$B$3:$B$28,0),MATCH(M2027,SBi!$C$2:$K$2,0))</f>
        <v>105.4</v>
      </c>
      <c r="O2027" s="16">
        <f t="shared" ca="1" si="411"/>
        <v>15.915400000000002</v>
      </c>
      <c r="P2027" s="16" t="str">
        <f ca="1">IFERROR(INDEX(VpD!$2:$2,MATCH(H2027,VpD!$1:$1,1)),VpD!$I$2)</f>
        <v>1979-1998</v>
      </c>
      <c r="Q2027" s="1">
        <f ca="1">INDEX(VpD!$C$3:$I$27,MATCH(F2027,VpD!$B$3:$B$27,0),MATCH(P2027,VpD!$C$2:$I$2,0))</f>
        <v>90</v>
      </c>
      <c r="R2027" s="16">
        <f t="shared" ca="1" si="412"/>
        <v>13.59</v>
      </c>
      <c r="S2027" s="14">
        <f t="shared" ca="1" si="413"/>
        <v>713512.43</v>
      </c>
      <c r="T2027" s="14">
        <f t="shared" ca="1" si="414"/>
        <v>6168764.7699999996</v>
      </c>
      <c r="U2027" s="14" t="str">
        <f t="shared" ca="1" si="415"/>
        <v>0A3F507E-1576-32B8-E044-0003BA298018</v>
      </c>
    </row>
    <row r="2028" spans="1:21" s="14" customFormat="1" x14ac:dyDescent="0.25">
      <c r="A2028" s="14">
        <f t="shared" si="403"/>
        <v>2028</v>
      </c>
      <c r="B2028" s="14" t="str">
        <f t="shared" ca="1" si="404"/>
        <v>2298AE1C-C19E-4BD1-9416-CED7111BAF0A</v>
      </c>
      <c r="C2028" s="14" t="str">
        <f t="shared" ca="1" si="405"/>
        <v>Egernbo</v>
      </c>
      <c r="D2028" s="14" t="str">
        <f t="shared" ca="1" si="406"/>
        <v>29</v>
      </c>
      <c r="E2028" s="14" t="str">
        <f t="shared" ca="1" si="407"/>
        <v>6pd</v>
      </c>
      <c r="F2028" s="1">
        <f t="shared" ca="1" si="408"/>
        <v>130</v>
      </c>
      <c r="G2028" s="1">
        <f t="shared" ca="1" si="409"/>
        <v>102</v>
      </c>
      <c r="H2028" s="1">
        <f t="shared" ca="1" si="410"/>
        <v>1977</v>
      </c>
      <c r="I2028" s="1" t="str">
        <f ca="1">INDEX(Relationstabel!$C$3:$K$10,MATCH(INDIRECT($A$1&amp;"J"&amp;A2028),Relationstabel!$A$3:$A$10,0),MATCH(IFERROR(VALUE(INDIRECT($A$1&amp;"K"&amp;A2028)),0),Relationstabel!$C$1:$K$1,0))</f>
        <v>Fjernvarme/ Blokvarme</v>
      </c>
      <c r="J2028" s="1" t="str">
        <f ca="1">INDEX(Anvendelseskode!B:B,MATCH($F2028,Anvendelseskode!$A:$A,0))</f>
        <v>Række-, kæde-, dobbelthus (lodret adskillelse mellem enhederne)</v>
      </c>
      <c r="K2028" s="1" t="str">
        <f ca="1">INDEX(Anvendelseskode!C:C,MATCH($F2028,Anvendelseskode!$A:$A,0))</f>
        <v>Række-, kæde og dobbelthuse</v>
      </c>
      <c r="L2028" s="1" t="str">
        <f ca="1">INDEX(Anvendelseskode!D:D,MATCH($F2028,Anvendelseskode!$A:$A,0))</f>
        <v>Private husholdninger</v>
      </c>
      <c r="M2028" s="1" t="str">
        <f ca="1">IFERROR(INDEX(SBi!$2:$2,MATCH(H2028,SBi!$1:$1,1)),SBi!$K$2)</f>
        <v>1973-1978</v>
      </c>
      <c r="N2028" s="1">
        <f ca="1">INDEX(SBi!$C$3:$K$28,MATCH(F2028,SBi!$B$3:$B$28,0),MATCH(M2028,SBi!$C$2:$K$2,0))</f>
        <v>112.6</v>
      </c>
      <c r="O2028" s="16">
        <f t="shared" ca="1" si="411"/>
        <v>11.485199999999999</v>
      </c>
      <c r="P2028" s="16" t="str">
        <f ca="1">IFERROR(INDEX(VpD!$2:$2,MATCH(H2028,VpD!$1:$1,1)),VpD!$I$2)</f>
        <v>1973-1978</v>
      </c>
      <c r="Q2028" s="1">
        <f ca="1">INDEX(VpD!$C$3:$I$27,MATCH(F2028,VpD!$B$3:$B$27,0),MATCH(P2028,VpD!$C$2:$I$2,0))</f>
        <v>98</v>
      </c>
      <c r="R2028" s="16">
        <f t="shared" ca="1" si="412"/>
        <v>9.9960000000000004</v>
      </c>
      <c r="S2028" s="14">
        <f t="shared" ca="1" si="413"/>
        <v>713573.48</v>
      </c>
      <c r="T2028" s="14">
        <f t="shared" ca="1" si="414"/>
        <v>6169527.75</v>
      </c>
      <c r="U2028" s="14" t="str">
        <f t="shared" ca="1" si="415"/>
        <v>0A3F507E-1676-32B8-E044-0003BA298018</v>
      </c>
    </row>
    <row r="2029" spans="1:21" s="14" customFormat="1" x14ac:dyDescent="0.25">
      <c r="A2029" s="14">
        <f t="shared" si="403"/>
        <v>2029</v>
      </c>
      <c r="B2029" s="14" t="str">
        <f t="shared" ca="1" si="404"/>
        <v>99A7C783-BB73-466E-B6D7-71F4C99CC614</v>
      </c>
      <c r="C2029" s="14" t="str">
        <f t="shared" ca="1" si="405"/>
        <v>Vallensbæk Strandvej</v>
      </c>
      <c r="D2029" s="14" t="str">
        <f t="shared" ca="1" si="406"/>
        <v>24</v>
      </c>
      <c r="E2029" s="14" t="str">
        <f t="shared" ca="1" si="407"/>
        <v>26d</v>
      </c>
      <c r="F2029" s="1">
        <f t="shared" ca="1" si="408"/>
        <v>120</v>
      </c>
      <c r="G2029" s="1">
        <f t="shared" ca="1" si="409"/>
        <v>132</v>
      </c>
      <c r="H2029" s="1">
        <f t="shared" ca="1" si="410"/>
        <v>1934</v>
      </c>
      <c r="I2029" s="1" t="str">
        <f ca="1">INDEX(Relationstabel!$C$3:$K$10,MATCH(INDIRECT($A$1&amp;"J"&amp;A2029),Relationstabel!$A$3:$A$10,0),MATCH(IFERROR(VALUE(INDIRECT($A$1&amp;"K"&amp;A2029)),0),Relationstabel!$C$1:$K$1,0))</f>
        <v>Naturgas</v>
      </c>
      <c r="J2029" s="1" t="str">
        <f ca="1">INDEX(Anvendelseskode!B:B,MATCH($F2029,Anvendelseskode!$A:$A,0))</f>
        <v>Fritliggende enfamilieshus (parcelhus)</v>
      </c>
      <c r="K2029" s="1" t="str">
        <f ca="1">INDEX(Anvendelseskode!C:C,MATCH($F2029,Anvendelseskode!$A:$A,0))</f>
        <v>Parcelhuse</v>
      </c>
      <c r="L2029" s="1" t="str">
        <f ca="1">INDEX(Anvendelseskode!D:D,MATCH($F2029,Anvendelseskode!$A:$A,0))</f>
        <v>Private husholdninger</v>
      </c>
      <c r="M2029" s="1" t="str">
        <f ca="1">IFERROR(INDEX(SBi!$2:$2,MATCH(H2029,SBi!$1:$1,1)),SBi!$K$2)</f>
        <v>1931-1950</v>
      </c>
      <c r="N2029" s="1">
        <f ca="1">INDEX(SBi!$C$3:$K$28,MATCH(F2029,SBi!$B$3:$B$28,0),MATCH(M2029,SBi!$C$2:$K$2,0))</f>
        <v>164.1</v>
      </c>
      <c r="O2029" s="16">
        <f t="shared" ca="1" si="411"/>
        <v>21.661200000000001</v>
      </c>
      <c r="P2029" s="16" t="str">
        <f ca="1">IFERROR(INDEX(VpD!$2:$2,MATCH(H2029,VpD!$1:$1,1)),VpD!$I$2)</f>
        <v>1931-1950</v>
      </c>
      <c r="Q2029" s="1">
        <f ca="1">INDEX(VpD!$C$3:$I$27,MATCH(F2029,VpD!$B$3:$B$27,0),MATCH(P2029,VpD!$C$2:$I$2,0))</f>
        <v>217</v>
      </c>
      <c r="R2029" s="16">
        <f t="shared" ca="1" si="412"/>
        <v>28.643999999999998</v>
      </c>
      <c r="S2029" s="14">
        <f t="shared" ca="1" si="413"/>
        <v>714204.3</v>
      </c>
      <c r="T2029" s="14">
        <f t="shared" ca="1" si="414"/>
        <v>6168878.6900000004</v>
      </c>
      <c r="U2029" s="14" t="str">
        <f t="shared" ca="1" si="415"/>
        <v>0A3F507E-1782-32B8-E044-0003BA298018</v>
      </c>
    </row>
    <row r="2030" spans="1:21" s="14" customFormat="1" x14ac:dyDescent="0.25">
      <c r="A2030" s="14">
        <f t="shared" si="403"/>
        <v>2030</v>
      </c>
      <c r="B2030" s="14" t="str">
        <f t="shared" ca="1" si="404"/>
        <v>7014B838-33E5-4F84-9B2B-E667A79D7D6B</v>
      </c>
      <c r="C2030" s="14" t="str">
        <f t="shared" ca="1" si="405"/>
        <v>Spættebo</v>
      </c>
      <c r="D2030" s="14" t="str">
        <f t="shared" ca="1" si="406"/>
        <v>23</v>
      </c>
      <c r="E2030" s="14" t="str">
        <f t="shared" ca="1" si="407"/>
        <v>6uo</v>
      </c>
      <c r="F2030" s="1">
        <f t="shared" ca="1" si="408"/>
        <v>130</v>
      </c>
      <c r="G2030" s="1">
        <f t="shared" ca="1" si="409"/>
        <v>109</v>
      </c>
      <c r="H2030" s="1">
        <f t="shared" ca="1" si="410"/>
        <v>1978</v>
      </c>
      <c r="I2030" s="1" t="str">
        <f ca="1">INDEX(Relationstabel!$C$3:$K$10,MATCH(INDIRECT($A$1&amp;"J"&amp;A2030),Relationstabel!$A$3:$A$10,0),MATCH(IFERROR(VALUE(INDIRECT($A$1&amp;"K"&amp;A2030)),0),Relationstabel!$C$1:$K$1,0))</f>
        <v>Fjernvarme/ Blokvarme</v>
      </c>
      <c r="J2030" s="1" t="str">
        <f ca="1">INDEX(Anvendelseskode!B:B,MATCH($F2030,Anvendelseskode!$A:$A,0))</f>
        <v>Række-, kæde-, dobbelthus (lodret adskillelse mellem enhederne)</v>
      </c>
      <c r="K2030" s="1" t="str">
        <f ca="1">INDEX(Anvendelseskode!C:C,MATCH($F2030,Anvendelseskode!$A:$A,0))</f>
        <v>Række-, kæde og dobbelthuse</v>
      </c>
      <c r="L2030" s="1" t="str">
        <f ca="1">INDEX(Anvendelseskode!D:D,MATCH($F2030,Anvendelseskode!$A:$A,0))</f>
        <v>Private husholdninger</v>
      </c>
      <c r="M2030" s="1" t="str">
        <f ca="1">IFERROR(INDEX(SBi!$2:$2,MATCH(H2030,SBi!$1:$1,1)),SBi!$K$2)</f>
        <v>1973-1978</v>
      </c>
      <c r="N2030" s="1">
        <f ca="1">INDEX(SBi!$C$3:$K$28,MATCH(F2030,SBi!$B$3:$B$28,0),MATCH(M2030,SBi!$C$2:$K$2,0))</f>
        <v>112.6</v>
      </c>
      <c r="O2030" s="16">
        <f t="shared" ca="1" si="411"/>
        <v>12.273399999999999</v>
      </c>
      <c r="P2030" s="16" t="str">
        <f ca="1">IFERROR(INDEX(VpD!$2:$2,MATCH(H2030,VpD!$1:$1,1)),VpD!$I$2)</f>
        <v>1973-1978</v>
      </c>
      <c r="Q2030" s="1">
        <f ca="1">INDEX(VpD!$C$3:$I$27,MATCH(F2030,VpD!$B$3:$B$27,0),MATCH(P2030,VpD!$C$2:$I$2,0))</f>
        <v>98</v>
      </c>
      <c r="R2030" s="16">
        <f t="shared" ca="1" si="412"/>
        <v>10.682</v>
      </c>
      <c r="S2030" s="14">
        <f t="shared" ca="1" si="413"/>
        <v>713729.25</v>
      </c>
      <c r="T2030" s="14">
        <f t="shared" ca="1" si="414"/>
        <v>6169586.9500000002</v>
      </c>
      <c r="U2030" s="14" t="str">
        <f t="shared" ca="1" si="415"/>
        <v>0A3F507E-2182-32B8-E044-0003BA298018</v>
      </c>
    </row>
    <row r="2031" spans="1:21" s="14" customFormat="1" x14ac:dyDescent="0.25">
      <c r="A2031" s="14">
        <f t="shared" si="403"/>
        <v>2031</v>
      </c>
      <c r="B2031" s="14" t="str">
        <f t="shared" ca="1" si="404"/>
        <v>7B243AF7-35F7-40A2-A8BE-4DC21B29C00C</v>
      </c>
      <c r="C2031" s="14" t="str">
        <f t="shared" ca="1" si="405"/>
        <v>Vejlegårdsvej</v>
      </c>
      <c r="D2031" s="14" t="str">
        <f t="shared" ca="1" si="406"/>
        <v>65B</v>
      </c>
      <c r="E2031" s="14" t="str">
        <f t="shared" ca="1" si="407"/>
        <v>3ae</v>
      </c>
      <c r="F2031" s="1">
        <f t="shared" ca="1" si="408"/>
        <v>220</v>
      </c>
      <c r="G2031" s="1">
        <f t="shared" ca="1" si="409"/>
        <v>1231</v>
      </c>
      <c r="H2031" s="1">
        <f t="shared" ca="1" si="410"/>
        <v>1998</v>
      </c>
      <c r="I2031" s="1" t="str">
        <f ca="1">INDEX(Relationstabel!$C$3:$K$10,MATCH(INDIRECT($A$1&amp;"J"&amp;A2031),Relationstabel!$A$3:$A$10,0),MATCH(IFERROR(VALUE(INDIRECT($A$1&amp;"K"&amp;A2031)),0),Relationstabel!$C$1:$K$1,0))</f>
        <v>Naturgas</v>
      </c>
      <c r="J2031" s="1" t="str">
        <f ca="1">INDEX(Anvendelseskode!B:B,MATCH($F2031,Anvendelseskode!$A:$A,0))</f>
        <v>Bygning til erhvervsmæssig produktion vedrørende industri, håndværk m.v. (fabrik, værksted o.lign.)</v>
      </c>
      <c r="K2031" s="1" t="str">
        <f ca="1">INDEX(Anvendelseskode!C:C,MATCH($F2031,Anvendelseskode!$A:$A,0))</f>
        <v>Fabrikker, værksteder o.l.</v>
      </c>
      <c r="L2031" s="1" t="str">
        <f ca="1">INDEX(Anvendelseskode!D:D,MATCH($F2031,Anvendelseskode!$A:$A,0))</f>
        <v>Industri</v>
      </c>
      <c r="M2031" s="1" t="str">
        <f ca="1">IFERROR(INDEX(SBi!$2:$2,MATCH(H2031,SBi!$1:$1,1)),SBi!$K$2)</f>
        <v>1979-1998</v>
      </c>
      <c r="N2031" s="1">
        <f ca="1">INDEX(SBi!$C$3:$K$28,MATCH(F2031,SBi!$B$3:$B$28,0),MATCH(M2031,SBi!$C$2:$K$2,0))</f>
        <v>66</v>
      </c>
      <c r="O2031" s="16">
        <f t="shared" ca="1" si="411"/>
        <v>81.245999999999995</v>
      </c>
      <c r="P2031" s="16" t="str">
        <f ca="1">IFERROR(INDEX(VpD!$2:$2,MATCH(H2031,VpD!$1:$1,1)),VpD!$I$2)</f>
        <v>1979-1998</v>
      </c>
      <c r="Q2031" s="1">
        <f ca="1">INDEX(VpD!$C$3:$I$27,MATCH(F2031,VpD!$B$3:$B$27,0),MATCH(P2031,VpD!$C$2:$I$2,0))</f>
        <v>66</v>
      </c>
      <c r="R2031" s="16">
        <f t="shared" ca="1" si="412"/>
        <v>81.245999999999995</v>
      </c>
      <c r="S2031" s="14">
        <f t="shared" ca="1" si="413"/>
        <v>712179.29</v>
      </c>
      <c r="T2031" s="14">
        <f t="shared" ca="1" si="414"/>
        <v>6169603.5499999998</v>
      </c>
      <c r="U2031" s="14" t="str">
        <f t="shared" ca="1" si="415"/>
        <v>0A3F507E-2482-32B8-E044-0003BA298018</v>
      </c>
    </row>
    <row r="2032" spans="1:21" s="14" customFormat="1" x14ac:dyDescent="0.25">
      <c r="A2032" s="14">
        <f t="shared" si="403"/>
        <v>2032</v>
      </c>
      <c r="B2032" s="14" t="str">
        <f t="shared" ca="1" si="404"/>
        <v>5E135D95-9257-4BE1-9C6D-ED75131D9D62</v>
      </c>
      <c r="C2032" s="14" t="str">
        <f t="shared" ca="1" si="405"/>
        <v>Bregnebo</v>
      </c>
      <c r="D2032" s="14" t="str">
        <f t="shared" ca="1" si="406"/>
        <v>22</v>
      </c>
      <c r="E2032" s="14" t="str">
        <f t="shared" ca="1" si="407"/>
        <v>6øk</v>
      </c>
      <c r="F2032" s="1">
        <f t="shared" ca="1" si="408"/>
        <v>130</v>
      </c>
      <c r="G2032" s="1">
        <f t="shared" ca="1" si="409"/>
        <v>109</v>
      </c>
      <c r="H2032" s="1">
        <f t="shared" ca="1" si="410"/>
        <v>1978</v>
      </c>
      <c r="I2032" s="1" t="str">
        <f ca="1">INDEX(Relationstabel!$C$3:$K$10,MATCH(INDIRECT($A$1&amp;"J"&amp;A2032),Relationstabel!$A$3:$A$10,0),MATCH(IFERROR(VALUE(INDIRECT($A$1&amp;"K"&amp;A2032)),0),Relationstabel!$C$1:$K$1,0))</f>
        <v>Fjernvarme/ Blokvarme</v>
      </c>
      <c r="J2032" s="1" t="str">
        <f ca="1">INDEX(Anvendelseskode!B:B,MATCH($F2032,Anvendelseskode!$A:$A,0))</f>
        <v>Række-, kæde-, dobbelthus (lodret adskillelse mellem enhederne)</v>
      </c>
      <c r="K2032" s="1" t="str">
        <f ca="1">INDEX(Anvendelseskode!C:C,MATCH($F2032,Anvendelseskode!$A:$A,0))</f>
        <v>Række-, kæde og dobbelthuse</v>
      </c>
      <c r="L2032" s="1" t="str">
        <f ca="1">INDEX(Anvendelseskode!D:D,MATCH($F2032,Anvendelseskode!$A:$A,0))</f>
        <v>Private husholdninger</v>
      </c>
      <c r="M2032" s="1" t="str">
        <f ca="1">IFERROR(INDEX(SBi!$2:$2,MATCH(H2032,SBi!$1:$1,1)),SBi!$K$2)</f>
        <v>1973-1978</v>
      </c>
      <c r="N2032" s="1">
        <f ca="1">INDEX(SBi!$C$3:$K$28,MATCH(F2032,SBi!$B$3:$B$28,0),MATCH(M2032,SBi!$C$2:$K$2,0))</f>
        <v>112.6</v>
      </c>
      <c r="O2032" s="16">
        <f t="shared" ca="1" si="411"/>
        <v>12.273399999999999</v>
      </c>
      <c r="P2032" s="16" t="str">
        <f ca="1">IFERROR(INDEX(VpD!$2:$2,MATCH(H2032,VpD!$1:$1,1)),VpD!$I$2)</f>
        <v>1973-1978</v>
      </c>
      <c r="Q2032" s="1">
        <f ca="1">INDEX(VpD!$C$3:$I$27,MATCH(F2032,VpD!$B$3:$B$27,0),MATCH(P2032,VpD!$C$2:$I$2,0))</f>
        <v>98</v>
      </c>
      <c r="R2032" s="16">
        <f t="shared" ca="1" si="412"/>
        <v>10.682</v>
      </c>
      <c r="S2032" s="14">
        <f t="shared" ca="1" si="413"/>
        <v>713580.18</v>
      </c>
      <c r="T2032" s="14">
        <f t="shared" ca="1" si="414"/>
        <v>6169834.7400000002</v>
      </c>
      <c r="U2032" s="14" t="str">
        <f t="shared" ca="1" si="415"/>
        <v>0A3F507E-158A-32B8-E044-0003BA298018</v>
      </c>
    </row>
    <row r="2033" spans="1:21" s="14" customFormat="1" x14ac:dyDescent="0.25">
      <c r="A2033" s="14">
        <f t="shared" si="403"/>
        <v>2033</v>
      </c>
      <c r="B2033" s="14" t="str">
        <f t="shared" ca="1" si="404"/>
        <v>6EB2BFA1-AA85-4AB3-9612-12DD8EFCCD4A</v>
      </c>
      <c r="C2033" s="14" t="str">
        <f t="shared" ca="1" si="405"/>
        <v>Rendsagervej</v>
      </c>
      <c r="D2033" s="14" t="str">
        <f t="shared" ca="1" si="406"/>
        <v>28</v>
      </c>
      <c r="E2033" s="14" t="str">
        <f t="shared" ca="1" si="407"/>
        <v>9ip</v>
      </c>
      <c r="F2033" s="1">
        <f t="shared" ca="1" si="408"/>
        <v>120</v>
      </c>
      <c r="G2033" s="1">
        <f t="shared" ca="1" si="409"/>
        <v>119</v>
      </c>
      <c r="H2033" s="1">
        <f t="shared" ca="1" si="410"/>
        <v>1972</v>
      </c>
      <c r="I2033" s="1" t="str">
        <f ca="1">INDEX(Relationstabel!$C$3:$K$10,MATCH(INDIRECT($A$1&amp;"J"&amp;A2033),Relationstabel!$A$3:$A$10,0),MATCH(IFERROR(VALUE(INDIRECT($A$1&amp;"K"&amp;A2033)),0),Relationstabel!$C$1:$K$1,0))</f>
        <v>Naturgas</v>
      </c>
      <c r="J2033" s="1" t="str">
        <f ca="1">INDEX(Anvendelseskode!B:B,MATCH($F2033,Anvendelseskode!$A:$A,0))</f>
        <v>Fritliggende enfamilieshus (parcelhus)</v>
      </c>
      <c r="K2033" s="1" t="str">
        <f ca="1">INDEX(Anvendelseskode!C:C,MATCH($F2033,Anvendelseskode!$A:$A,0))</f>
        <v>Parcelhuse</v>
      </c>
      <c r="L2033" s="1" t="str">
        <f ca="1">INDEX(Anvendelseskode!D:D,MATCH($F2033,Anvendelseskode!$A:$A,0))</f>
        <v>Private husholdninger</v>
      </c>
      <c r="M2033" s="1" t="str">
        <f ca="1">IFERROR(INDEX(SBi!$2:$2,MATCH(H2033,SBi!$1:$1,1)),SBi!$K$2)</f>
        <v>1961-1972</v>
      </c>
      <c r="N2033" s="1">
        <f ca="1">INDEX(SBi!$C$3:$K$28,MATCH(F2033,SBi!$B$3:$B$28,0),MATCH(M2033,SBi!$C$2:$K$2,0))</f>
        <v>134.30000000000001</v>
      </c>
      <c r="O2033" s="16">
        <f t="shared" ca="1" si="411"/>
        <v>15.9817</v>
      </c>
      <c r="P2033" s="16" t="str">
        <f ca="1">IFERROR(INDEX(VpD!$2:$2,MATCH(H2033,VpD!$1:$1,1)),VpD!$I$2)</f>
        <v>1961-1972</v>
      </c>
      <c r="Q2033" s="1">
        <f ca="1">INDEX(VpD!$C$3:$I$27,MATCH(F2033,VpD!$B$3:$B$27,0),MATCH(P2033,VpD!$C$2:$I$2,0))</f>
        <v>143</v>
      </c>
      <c r="R2033" s="16">
        <f t="shared" ca="1" si="412"/>
        <v>17.016999999999999</v>
      </c>
      <c r="S2033" s="14">
        <f t="shared" ca="1" si="413"/>
        <v>711162.7</v>
      </c>
      <c r="T2033" s="14">
        <f t="shared" ca="1" si="414"/>
        <v>6171553.7800000003</v>
      </c>
      <c r="U2033" s="14" t="str">
        <f t="shared" ca="1" si="415"/>
        <v>0A3F507E-1F98-32B8-E044-0003BA298018</v>
      </c>
    </row>
    <row r="2034" spans="1:21" s="14" customFormat="1" x14ac:dyDescent="0.25">
      <c r="A2034" s="14">
        <f t="shared" si="403"/>
        <v>2034</v>
      </c>
      <c r="B2034" s="14" t="str">
        <f t="shared" ca="1" si="404"/>
        <v>F921A122-25C9-43F5-81E1-51DD7767D7B4</v>
      </c>
      <c r="C2034" s="14" t="str">
        <f t="shared" ca="1" si="405"/>
        <v>Sneglebo</v>
      </c>
      <c r="D2034" s="14" t="str">
        <f t="shared" ca="1" si="406"/>
        <v>14</v>
      </c>
      <c r="E2034" s="14" t="str">
        <f t="shared" ca="1" si="407"/>
        <v>6su</v>
      </c>
      <c r="F2034" s="1">
        <f t="shared" ca="1" si="408"/>
        <v>130</v>
      </c>
      <c r="G2034" s="1">
        <f t="shared" ca="1" si="409"/>
        <v>112</v>
      </c>
      <c r="H2034" s="1">
        <f t="shared" ca="1" si="410"/>
        <v>1978</v>
      </c>
      <c r="I2034" s="1" t="str">
        <f ca="1">INDEX(Relationstabel!$C$3:$K$10,MATCH(INDIRECT($A$1&amp;"J"&amp;A2034),Relationstabel!$A$3:$A$10,0),MATCH(IFERROR(VALUE(INDIRECT($A$1&amp;"K"&amp;A2034)),0),Relationstabel!$C$1:$K$1,0))</f>
        <v>Fjernvarme/ Blokvarme</v>
      </c>
      <c r="J2034" s="1" t="str">
        <f ca="1">INDEX(Anvendelseskode!B:B,MATCH($F2034,Anvendelseskode!$A:$A,0))</f>
        <v>Række-, kæde-, dobbelthus (lodret adskillelse mellem enhederne)</v>
      </c>
      <c r="K2034" s="1" t="str">
        <f ca="1">INDEX(Anvendelseskode!C:C,MATCH($F2034,Anvendelseskode!$A:$A,0))</f>
        <v>Række-, kæde og dobbelthuse</v>
      </c>
      <c r="L2034" s="1" t="str">
        <f ca="1">INDEX(Anvendelseskode!D:D,MATCH($F2034,Anvendelseskode!$A:$A,0))</f>
        <v>Private husholdninger</v>
      </c>
      <c r="M2034" s="1" t="str">
        <f ca="1">IFERROR(INDEX(SBi!$2:$2,MATCH(H2034,SBi!$1:$1,1)),SBi!$K$2)</f>
        <v>1973-1978</v>
      </c>
      <c r="N2034" s="1">
        <f ca="1">INDEX(SBi!$C$3:$K$28,MATCH(F2034,SBi!$B$3:$B$28,0),MATCH(M2034,SBi!$C$2:$K$2,0))</f>
        <v>112.6</v>
      </c>
      <c r="O2034" s="16">
        <f t="shared" ca="1" si="411"/>
        <v>12.611199999999998</v>
      </c>
      <c r="P2034" s="16" t="str">
        <f ca="1">IFERROR(INDEX(VpD!$2:$2,MATCH(H2034,VpD!$1:$1,1)),VpD!$I$2)</f>
        <v>1973-1978</v>
      </c>
      <c r="Q2034" s="1">
        <f ca="1">INDEX(VpD!$C$3:$I$27,MATCH(F2034,VpD!$B$3:$B$27,0),MATCH(P2034,VpD!$C$2:$I$2,0))</f>
        <v>98</v>
      </c>
      <c r="R2034" s="16">
        <f t="shared" ca="1" si="412"/>
        <v>10.976000000000001</v>
      </c>
      <c r="S2034" s="14">
        <f t="shared" ca="1" si="413"/>
        <v>713761.46</v>
      </c>
      <c r="T2034" s="14">
        <f t="shared" ca="1" si="414"/>
        <v>6169557.6399999997</v>
      </c>
      <c r="U2034" s="14" t="str">
        <f t="shared" ca="1" si="415"/>
        <v>0A3F507E-2166-32B8-E044-0003BA298018</v>
      </c>
    </row>
    <row r="2035" spans="1:21" s="14" customFormat="1" x14ac:dyDescent="0.25">
      <c r="A2035" s="14">
        <f t="shared" si="403"/>
        <v>2035</v>
      </c>
      <c r="B2035" s="14" t="str">
        <f t="shared" ca="1" si="404"/>
        <v>2B0D3A07-EA51-4146-AEEC-87D1E3E234CA</v>
      </c>
      <c r="C2035" s="14" t="str">
        <f t="shared" ca="1" si="405"/>
        <v>Syvhøjvænge</v>
      </c>
      <c r="D2035" s="14" t="str">
        <f t="shared" ca="1" si="406"/>
        <v>49</v>
      </c>
      <c r="E2035" s="14" t="str">
        <f t="shared" ca="1" si="407"/>
        <v>12cd</v>
      </c>
      <c r="F2035" s="1">
        <f t="shared" ca="1" si="408"/>
        <v>120</v>
      </c>
      <c r="G2035" s="1">
        <f t="shared" ca="1" si="409"/>
        <v>143</v>
      </c>
      <c r="H2035" s="1">
        <f t="shared" ca="1" si="410"/>
        <v>1970</v>
      </c>
      <c r="I2035" s="1" t="str">
        <f ca="1">INDEX(Relationstabel!$C$3:$K$10,MATCH(INDIRECT($A$1&amp;"J"&amp;A2035),Relationstabel!$A$3:$A$10,0),MATCH(IFERROR(VALUE(INDIRECT($A$1&amp;"K"&amp;A2035)),0),Relationstabel!$C$1:$K$1,0))</f>
        <v>Naturgas</v>
      </c>
      <c r="J2035" s="1" t="str">
        <f ca="1">INDEX(Anvendelseskode!B:B,MATCH($F2035,Anvendelseskode!$A:$A,0))</f>
        <v>Fritliggende enfamilieshus (parcelhus)</v>
      </c>
      <c r="K2035" s="1" t="str">
        <f ca="1">INDEX(Anvendelseskode!C:C,MATCH($F2035,Anvendelseskode!$A:$A,0))</f>
        <v>Parcelhuse</v>
      </c>
      <c r="L2035" s="1" t="str">
        <f ca="1">INDEX(Anvendelseskode!D:D,MATCH($F2035,Anvendelseskode!$A:$A,0))</f>
        <v>Private husholdninger</v>
      </c>
      <c r="M2035" s="1" t="str">
        <f ca="1">IFERROR(INDEX(SBi!$2:$2,MATCH(H2035,SBi!$1:$1,1)),SBi!$K$2)</f>
        <v>1961-1972</v>
      </c>
      <c r="N2035" s="1">
        <f ca="1">INDEX(SBi!$C$3:$K$28,MATCH(F2035,SBi!$B$3:$B$28,0),MATCH(M2035,SBi!$C$2:$K$2,0))</f>
        <v>134.30000000000001</v>
      </c>
      <c r="O2035" s="16">
        <f t="shared" ca="1" si="411"/>
        <v>19.204900000000002</v>
      </c>
      <c r="P2035" s="16" t="str">
        <f ca="1">IFERROR(INDEX(VpD!$2:$2,MATCH(H2035,VpD!$1:$1,1)),VpD!$I$2)</f>
        <v>1961-1972</v>
      </c>
      <c r="Q2035" s="1">
        <f ca="1">INDEX(VpD!$C$3:$I$27,MATCH(F2035,VpD!$B$3:$B$27,0),MATCH(P2035,VpD!$C$2:$I$2,0))</f>
        <v>143</v>
      </c>
      <c r="R2035" s="16">
        <f t="shared" ca="1" si="412"/>
        <v>20.449000000000002</v>
      </c>
      <c r="S2035" s="14">
        <f t="shared" ca="1" si="413"/>
        <v>711861.27</v>
      </c>
      <c r="T2035" s="14">
        <f t="shared" ca="1" si="414"/>
        <v>6171733.4100000001</v>
      </c>
      <c r="U2035" s="14" t="str">
        <f t="shared" ca="1" si="415"/>
        <v>0A3F507E-2266-32B8-E044-0003BA298018</v>
      </c>
    </row>
    <row r="2036" spans="1:21" s="14" customFormat="1" x14ac:dyDescent="0.25">
      <c r="A2036" s="14">
        <f t="shared" si="403"/>
        <v>2036</v>
      </c>
      <c r="B2036" s="14" t="str">
        <f t="shared" ca="1" si="404"/>
        <v>F22D1789-74E4-4949-9F19-47F41F3CF54B</v>
      </c>
      <c r="C2036" s="14" t="str">
        <f t="shared" ca="1" si="405"/>
        <v>Havbovej</v>
      </c>
      <c r="D2036" s="14" t="str">
        <f t="shared" ca="1" si="406"/>
        <v>26</v>
      </c>
      <c r="E2036" s="14" t="str">
        <f t="shared" ca="1" si="407"/>
        <v>6y</v>
      </c>
      <c r="F2036" s="1">
        <f t="shared" ca="1" si="408"/>
        <v>120</v>
      </c>
      <c r="G2036" s="1">
        <f t="shared" ca="1" si="409"/>
        <v>213</v>
      </c>
      <c r="H2036" s="1">
        <f t="shared" ca="1" si="410"/>
        <v>2012</v>
      </c>
      <c r="I2036" s="1" t="str">
        <f ca="1">INDEX(Relationstabel!$C$3:$K$10,MATCH(INDIRECT($A$1&amp;"J"&amp;A2036),Relationstabel!$A$3:$A$10,0),MATCH(IFERROR(VALUE(INDIRECT($A$1&amp;"K"&amp;A2036)),0),Relationstabel!$C$1:$K$1,0))</f>
        <v>Naturgas</v>
      </c>
      <c r="J2036" s="1" t="str">
        <f ca="1">INDEX(Anvendelseskode!B:B,MATCH($F2036,Anvendelseskode!$A:$A,0))</f>
        <v>Fritliggende enfamilieshus (parcelhus)</v>
      </c>
      <c r="K2036" s="1" t="str">
        <f ca="1">INDEX(Anvendelseskode!C:C,MATCH($F2036,Anvendelseskode!$A:$A,0))</f>
        <v>Parcelhuse</v>
      </c>
      <c r="L2036" s="1" t="str">
        <f ca="1">INDEX(Anvendelseskode!D:D,MATCH($F2036,Anvendelseskode!$A:$A,0))</f>
        <v>Private husholdninger</v>
      </c>
      <c r="M2036" s="1" t="str">
        <f ca="1">IFERROR(INDEX(SBi!$2:$2,MATCH(H2036,SBi!$1:$1,1)),SBi!$K$2)</f>
        <v>Efter 2006</v>
      </c>
      <c r="N2036" s="1">
        <f ca="1">INDEX(SBi!$C$3:$K$28,MATCH(F2036,SBi!$B$3:$B$28,0),MATCH(M2036,SBi!$C$2:$K$2,0))</f>
        <v>67.3</v>
      </c>
      <c r="O2036" s="16">
        <f t="shared" ca="1" si="411"/>
        <v>14.334899999999999</v>
      </c>
      <c r="P2036" s="16" t="str">
        <f ca="1">IFERROR(INDEX(VpD!$2:$2,MATCH(H2036,VpD!$1:$1,1)),VpD!$I$2)</f>
        <v>&gt;1998</v>
      </c>
      <c r="Q2036" s="1">
        <f ca="1">INDEX(VpD!$C$3:$I$27,MATCH(F2036,VpD!$B$3:$B$27,0),MATCH(P2036,VpD!$C$2:$I$2,0))</f>
        <v>72</v>
      </c>
      <c r="R2036" s="16">
        <f t="shared" ca="1" si="412"/>
        <v>15.336</v>
      </c>
      <c r="S2036" s="14">
        <f t="shared" ca="1" si="413"/>
        <v>713300.84</v>
      </c>
      <c r="T2036" s="14">
        <f t="shared" ca="1" si="414"/>
        <v>6168514.5800000001</v>
      </c>
      <c r="U2036" s="14" t="str">
        <f t="shared" ca="1" si="415"/>
        <v>0A3F507E-1868-32B8-E044-0003BA298018</v>
      </c>
    </row>
    <row r="2037" spans="1:21" s="14" customFormat="1" x14ac:dyDescent="0.25">
      <c r="A2037" s="14">
        <f t="shared" si="403"/>
        <v>2037</v>
      </c>
      <c r="B2037" s="14" t="str">
        <f t="shared" ca="1" si="404"/>
        <v>A8B28CA2-00A8-4DAE-9656-D2FD832B51F3</v>
      </c>
      <c r="C2037" s="14" t="str">
        <f t="shared" ca="1" si="405"/>
        <v>Pilehavevænge</v>
      </c>
      <c r="D2037" s="14" t="str">
        <f t="shared" ca="1" si="406"/>
        <v>108</v>
      </c>
      <c r="E2037" s="14" t="str">
        <f t="shared" ca="1" si="407"/>
        <v>10bg</v>
      </c>
      <c r="F2037" s="1">
        <f t="shared" ca="1" si="408"/>
        <v>120</v>
      </c>
      <c r="G2037" s="1">
        <f t="shared" ca="1" si="409"/>
        <v>145</v>
      </c>
      <c r="H2037" s="1">
        <f t="shared" ca="1" si="410"/>
        <v>1973</v>
      </c>
      <c r="I2037" s="1" t="str">
        <f ca="1">INDEX(Relationstabel!$C$3:$K$10,MATCH(INDIRECT($A$1&amp;"J"&amp;A2037),Relationstabel!$A$3:$A$10,0),MATCH(IFERROR(VALUE(INDIRECT($A$1&amp;"K"&amp;A2037)),0),Relationstabel!$C$1:$K$1,0))</f>
        <v>Fjernvarme/ Blokvarme</v>
      </c>
      <c r="J2037" s="1" t="str">
        <f ca="1">INDEX(Anvendelseskode!B:B,MATCH($F2037,Anvendelseskode!$A:$A,0))</f>
        <v>Fritliggende enfamilieshus (parcelhus)</v>
      </c>
      <c r="K2037" s="1" t="str">
        <f ca="1">INDEX(Anvendelseskode!C:C,MATCH($F2037,Anvendelseskode!$A:$A,0))</f>
        <v>Parcelhuse</v>
      </c>
      <c r="L2037" s="1" t="str">
        <f ca="1">INDEX(Anvendelseskode!D:D,MATCH($F2037,Anvendelseskode!$A:$A,0))</f>
        <v>Private husholdninger</v>
      </c>
      <c r="M2037" s="1" t="str">
        <f ca="1">IFERROR(INDEX(SBi!$2:$2,MATCH(H2037,SBi!$1:$1,1)),SBi!$K$2)</f>
        <v>1973-1978</v>
      </c>
      <c r="N2037" s="1">
        <f ca="1">INDEX(SBi!$C$3:$K$28,MATCH(F2037,SBi!$B$3:$B$28,0),MATCH(M2037,SBi!$C$2:$K$2,0))</f>
        <v>119.8</v>
      </c>
      <c r="O2037" s="16">
        <f t="shared" ca="1" si="411"/>
        <v>17.370999999999999</v>
      </c>
      <c r="P2037" s="16" t="str">
        <f ca="1">IFERROR(INDEX(VpD!$2:$2,MATCH(H2037,VpD!$1:$1,1)),VpD!$I$2)</f>
        <v>1973-1978</v>
      </c>
      <c r="Q2037" s="1">
        <f ca="1">INDEX(VpD!$C$3:$I$27,MATCH(F2037,VpD!$B$3:$B$27,0),MATCH(P2037,VpD!$C$2:$I$2,0))</f>
        <v>117</v>
      </c>
      <c r="R2037" s="16">
        <f t="shared" ca="1" si="412"/>
        <v>16.965</v>
      </c>
      <c r="S2037" s="14">
        <f t="shared" ca="1" si="413"/>
        <v>711197.7</v>
      </c>
      <c r="T2037" s="14">
        <f t="shared" ca="1" si="414"/>
        <v>6171853.8700000001</v>
      </c>
      <c r="U2037" s="14" t="str">
        <f t="shared" ca="1" si="415"/>
        <v>0A3F507E-1F68-32B8-E044-0003BA298018</v>
      </c>
    </row>
    <row r="2038" spans="1:21" s="14" customFormat="1" x14ac:dyDescent="0.25">
      <c r="A2038" s="14">
        <f t="shared" si="403"/>
        <v>2038</v>
      </c>
      <c r="B2038" s="14" t="str">
        <f t="shared" ca="1" si="404"/>
        <v>925C2866-CB9F-414B-90F4-D73AFCDB58F7</v>
      </c>
      <c r="C2038" s="14" t="str">
        <f t="shared" ca="1" si="405"/>
        <v>Risingevej</v>
      </c>
      <c r="D2038" s="14" t="str">
        <f t="shared" ca="1" si="406"/>
        <v>34</v>
      </c>
      <c r="E2038" s="14" t="str">
        <f t="shared" ca="1" si="407"/>
        <v>18fg</v>
      </c>
      <c r="F2038" s="1">
        <f t="shared" ca="1" si="408"/>
        <v>120</v>
      </c>
      <c r="G2038" s="1">
        <f t="shared" ca="1" si="409"/>
        <v>82</v>
      </c>
      <c r="H2038" s="1">
        <f t="shared" ca="1" si="410"/>
        <v>1990</v>
      </c>
      <c r="I2038" s="1" t="str">
        <f ca="1">INDEX(Relationstabel!$C$3:$K$10,MATCH(INDIRECT($A$1&amp;"J"&amp;A2038),Relationstabel!$A$3:$A$10,0),MATCH(IFERROR(VALUE(INDIRECT($A$1&amp;"K"&amp;A2038)),0),Relationstabel!$C$1:$K$1,0))</f>
        <v>Naturgas</v>
      </c>
      <c r="J2038" s="1" t="str">
        <f ca="1">INDEX(Anvendelseskode!B:B,MATCH($F2038,Anvendelseskode!$A:$A,0))</f>
        <v>Fritliggende enfamilieshus (parcelhus)</v>
      </c>
      <c r="K2038" s="1" t="str">
        <f ca="1">INDEX(Anvendelseskode!C:C,MATCH($F2038,Anvendelseskode!$A:$A,0))</f>
        <v>Parcelhuse</v>
      </c>
      <c r="L2038" s="1" t="str">
        <f ca="1">INDEX(Anvendelseskode!D:D,MATCH($F2038,Anvendelseskode!$A:$A,0))</f>
        <v>Private husholdninger</v>
      </c>
      <c r="M2038" s="1" t="str">
        <f ca="1">IFERROR(INDEX(SBi!$2:$2,MATCH(H2038,SBi!$1:$1,1)),SBi!$K$2)</f>
        <v>1979-1998</v>
      </c>
      <c r="N2038" s="1">
        <f ca="1">INDEX(SBi!$C$3:$K$28,MATCH(F2038,SBi!$B$3:$B$28,0),MATCH(M2038,SBi!$C$2:$K$2,0))</f>
        <v>105.4</v>
      </c>
      <c r="O2038" s="16">
        <f t="shared" ca="1" si="411"/>
        <v>8.6428000000000011</v>
      </c>
      <c r="P2038" s="16" t="str">
        <f ca="1">IFERROR(INDEX(VpD!$2:$2,MATCH(H2038,VpD!$1:$1,1)),VpD!$I$2)</f>
        <v>1979-1998</v>
      </c>
      <c r="Q2038" s="1">
        <f ca="1">INDEX(VpD!$C$3:$I$27,MATCH(F2038,VpD!$B$3:$B$27,0),MATCH(P2038,VpD!$C$2:$I$2,0))</f>
        <v>90</v>
      </c>
      <c r="R2038" s="16">
        <f t="shared" ca="1" si="412"/>
        <v>7.38</v>
      </c>
      <c r="S2038" s="14">
        <f t="shared" ca="1" si="413"/>
        <v>712466.25</v>
      </c>
      <c r="T2038" s="14">
        <f t="shared" ca="1" si="414"/>
        <v>6168993.6500000004</v>
      </c>
      <c r="U2038" s="14" t="str">
        <f t="shared" ca="1" si="415"/>
        <v>0A3F507E-206E-32B8-E044-0003BA298018</v>
      </c>
    </row>
    <row r="2039" spans="1:21" s="14" customFormat="1" x14ac:dyDescent="0.25">
      <c r="A2039" s="14">
        <f t="shared" si="403"/>
        <v>2039</v>
      </c>
      <c r="B2039" s="14" t="str">
        <f t="shared" ca="1" si="404"/>
        <v>18D6AC9B-83D2-4C1D-B436-FC888A8D5F92</v>
      </c>
      <c r="C2039" s="14" t="str">
        <f t="shared" ca="1" si="405"/>
        <v>Pilehavevænge</v>
      </c>
      <c r="D2039" s="14" t="str">
        <f t="shared" ca="1" si="406"/>
        <v>124</v>
      </c>
      <c r="E2039" s="14" t="str">
        <f t="shared" ca="1" si="407"/>
        <v>10bc</v>
      </c>
      <c r="F2039" s="1">
        <f t="shared" ca="1" si="408"/>
        <v>120</v>
      </c>
      <c r="G2039" s="1">
        <f t="shared" ca="1" si="409"/>
        <v>157</v>
      </c>
      <c r="H2039" s="1">
        <f t="shared" ca="1" si="410"/>
        <v>1969</v>
      </c>
      <c r="I2039" s="1" t="str">
        <f ca="1">INDEX(Relationstabel!$C$3:$K$10,MATCH(INDIRECT($A$1&amp;"J"&amp;A2039),Relationstabel!$A$3:$A$10,0),MATCH(IFERROR(VALUE(INDIRECT($A$1&amp;"K"&amp;A2039)),0),Relationstabel!$C$1:$K$1,0))</f>
        <v>Fjernvarme/ Blokvarme</v>
      </c>
      <c r="J2039" s="1" t="str">
        <f ca="1">INDEX(Anvendelseskode!B:B,MATCH($F2039,Anvendelseskode!$A:$A,0))</f>
        <v>Fritliggende enfamilieshus (parcelhus)</v>
      </c>
      <c r="K2039" s="1" t="str">
        <f ca="1">INDEX(Anvendelseskode!C:C,MATCH($F2039,Anvendelseskode!$A:$A,0))</f>
        <v>Parcelhuse</v>
      </c>
      <c r="L2039" s="1" t="str">
        <f ca="1">INDEX(Anvendelseskode!D:D,MATCH($F2039,Anvendelseskode!$A:$A,0))</f>
        <v>Private husholdninger</v>
      </c>
      <c r="M2039" s="1" t="str">
        <f ca="1">IFERROR(INDEX(SBi!$2:$2,MATCH(H2039,SBi!$1:$1,1)),SBi!$K$2)</f>
        <v>1961-1972</v>
      </c>
      <c r="N2039" s="1">
        <f ca="1">INDEX(SBi!$C$3:$K$28,MATCH(F2039,SBi!$B$3:$B$28,0),MATCH(M2039,SBi!$C$2:$K$2,0))</f>
        <v>134.30000000000001</v>
      </c>
      <c r="O2039" s="16">
        <f t="shared" ca="1" si="411"/>
        <v>21.085100000000001</v>
      </c>
      <c r="P2039" s="16" t="str">
        <f ca="1">IFERROR(INDEX(VpD!$2:$2,MATCH(H2039,VpD!$1:$1,1)),VpD!$I$2)</f>
        <v>1961-1972</v>
      </c>
      <c r="Q2039" s="1">
        <f ca="1">INDEX(VpD!$C$3:$I$27,MATCH(F2039,VpD!$B$3:$B$27,0),MATCH(P2039,VpD!$C$2:$I$2,0))</f>
        <v>143</v>
      </c>
      <c r="R2039" s="16">
        <f t="shared" ca="1" si="412"/>
        <v>22.451000000000001</v>
      </c>
      <c r="S2039" s="14">
        <f t="shared" ca="1" si="413"/>
        <v>711174.3</v>
      </c>
      <c r="T2039" s="14">
        <f t="shared" ca="1" si="414"/>
        <v>6171942.1399999997</v>
      </c>
      <c r="U2039" s="14" t="str">
        <f t="shared" ca="1" si="415"/>
        <v>0A3F507E-1F70-32B8-E044-0003BA298018</v>
      </c>
    </row>
    <row r="2040" spans="1:21" s="14" customFormat="1" x14ac:dyDescent="0.25">
      <c r="A2040" s="14">
        <f t="shared" si="403"/>
        <v>2040</v>
      </c>
      <c r="B2040" s="14" t="str">
        <f t="shared" ca="1" si="404"/>
        <v>205E6578-00B2-4F84-8440-3CE02C304A69</v>
      </c>
      <c r="C2040" s="14" t="str">
        <f t="shared" ca="1" si="405"/>
        <v>Hyttesvinget</v>
      </c>
      <c r="D2040" s="14" t="str">
        <f t="shared" ca="1" si="406"/>
        <v>6</v>
      </c>
      <c r="E2040" s="14" t="str">
        <f t="shared" ca="1" si="407"/>
        <v>24hæ</v>
      </c>
      <c r="F2040" s="1">
        <f t="shared" ca="1" si="408"/>
        <v>120</v>
      </c>
      <c r="G2040" s="1">
        <f t="shared" ca="1" si="409"/>
        <v>120</v>
      </c>
      <c r="H2040" s="1">
        <f t="shared" ca="1" si="410"/>
        <v>1975</v>
      </c>
      <c r="I2040" s="1" t="str">
        <f ca="1">INDEX(Relationstabel!$C$3:$K$10,MATCH(INDIRECT($A$1&amp;"J"&amp;A2040),Relationstabel!$A$3:$A$10,0),MATCH(IFERROR(VALUE(INDIRECT($A$1&amp;"K"&amp;A2040)),0),Relationstabel!$C$1:$K$1,0))</f>
        <v>Naturgas</v>
      </c>
      <c r="J2040" s="1" t="str">
        <f ca="1">INDEX(Anvendelseskode!B:B,MATCH($F2040,Anvendelseskode!$A:$A,0))</f>
        <v>Fritliggende enfamilieshus (parcelhus)</v>
      </c>
      <c r="K2040" s="1" t="str">
        <f ca="1">INDEX(Anvendelseskode!C:C,MATCH($F2040,Anvendelseskode!$A:$A,0))</f>
        <v>Parcelhuse</v>
      </c>
      <c r="L2040" s="1" t="str">
        <f ca="1">INDEX(Anvendelseskode!D:D,MATCH($F2040,Anvendelseskode!$A:$A,0))</f>
        <v>Private husholdninger</v>
      </c>
      <c r="M2040" s="1" t="str">
        <f ca="1">IFERROR(INDEX(SBi!$2:$2,MATCH(H2040,SBi!$1:$1,1)),SBi!$K$2)</f>
        <v>1973-1978</v>
      </c>
      <c r="N2040" s="1">
        <f ca="1">INDEX(SBi!$C$3:$K$28,MATCH(F2040,SBi!$B$3:$B$28,0),MATCH(M2040,SBi!$C$2:$K$2,0))</f>
        <v>119.8</v>
      </c>
      <c r="O2040" s="16">
        <f t="shared" ca="1" si="411"/>
        <v>14.375999999999999</v>
      </c>
      <c r="P2040" s="16" t="str">
        <f ca="1">IFERROR(INDEX(VpD!$2:$2,MATCH(H2040,VpD!$1:$1,1)),VpD!$I$2)</f>
        <v>1973-1978</v>
      </c>
      <c r="Q2040" s="1">
        <f ca="1">INDEX(VpD!$C$3:$I$27,MATCH(F2040,VpD!$B$3:$B$27,0),MATCH(P2040,VpD!$C$2:$I$2,0))</f>
        <v>117</v>
      </c>
      <c r="R2040" s="16">
        <f t="shared" ca="1" si="412"/>
        <v>14.04</v>
      </c>
      <c r="S2040" s="14">
        <f t="shared" ca="1" si="413"/>
        <v>713767.17</v>
      </c>
      <c r="T2040" s="14">
        <f t="shared" ca="1" si="414"/>
        <v>6168938.2599999998</v>
      </c>
      <c r="U2040" s="14" t="str">
        <f t="shared" ca="1" si="415"/>
        <v>0A3F507E-1A74-32B8-E044-0003BA298018</v>
      </c>
    </row>
    <row r="2041" spans="1:21" s="14" customFormat="1" x14ac:dyDescent="0.25">
      <c r="A2041" s="14">
        <f t="shared" si="403"/>
        <v>2041</v>
      </c>
      <c r="B2041" s="14" t="str">
        <f t="shared" ca="1" si="404"/>
        <v>5E828B7C-B48C-4DD7-881B-9E45C7941677</v>
      </c>
      <c r="C2041" s="14" t="str">
        <f t="shared" ca="1" si="405"/>
        <v>Kløverbo</v>
      </c>
      <c r="D2041" s="14" t="str">
        <f t="shared" ca="1" si="406"/>
        <v>37</v>
      </c>
      <c r="E2041" s="14" t="str">
        <f t="shared" ca="1" si="407"/>
        <v>6zk</v>
      </c>
      <c r="F2041" s="1">
        <f t="shared" ca="1" si="408"/>
        <v>130</v>
      </c>
      <c r="G2041" s="1">
        <f t="shared" ca="1" si="409"/>
        <v>109</v>
      </c>
      <c r="H2041" s="1">
        <f t="shared" ca="1" si="410"/>
        <v>1978</v>
      </c>
      <c r="I2041" s="1" t="str">
        <f ca="1">INDEX(Relationstabel!$C$3:$K$10,MATCH(INDIRECT($A$1&amp;"J"&amp;A2041),Relationstabel!$A$3:$A$10,0),MATCH(IFERROR(VALUE(INDIRECT($A$1&amp;"K"&amp;A2041)),0),Relationstabel!$C$1:$K$1,0))</f>
        <v>Fjernvarme/ Blokvarme</v>
      </c>
      <c r="J2041" s="1" t="str">
        <f ca="1">INDEX(Anvendelseskode!B:B,MATCH($F2041,Anvendelseskode!$A:$A,0))</f>
        <v>Række-, kæde-, dobbelthus (lodret adskillelse mellem enhederne)</v>
      </c>
      <c r="K2041" s="1" t="str">
        <f ca="1">INDEX(Anvendelseskode!C:C,MATCH($F2041,Anvendelseskode!$A:$A,0))</f>
        <v>Række-, kæde og dobbelthuse</v>
      </c>
      <c r="L2041" s="1" t="str">
        <f ca="1">INDEX(Anvendelseskode!D:D,MATCH($F2041,Anvendelseskode!$A:$A,0))</f>
        <v>Private husholdninger</v>
      </c>
      <c r="M2041" s="1" t="str">
        <f ca="1">IFERROR(INDEX(SBi!$2:$2,MATCH(H2041,SBi!$1:$1,1)),SBi!$K$2)</f>
        <v>1973-1978</v>
      </c>
      <c r="N2041" s="1">
        <f ca="1">INDEX(SBi!$C$3:$K$28,MATCH(F2041,SBi!$B$3:$B$28,0),MATCH(M2041,SBi!$C$2:$K$2,0))</f>
        <v>112.6</v>
      </c>
      <c r="O2041" s="16">
        <f t="shared" ca="1" si="411"/>
        <v>12.273399999999999</v>
      </c>
      <c r="P2041" s="16" t="str">
        <f ca="1">IFERROR(INDEX(VpD!$2:$2,MATCH(H2041,VpD!$1:$1,1)),VpD!$I$2)</f>
        <v>1973-1978</v>
      </c>
      <c r="Q2041" s="1">
        <f ca="1">INDEX(VpD!$C$3:$I$27,MATCH(F2041,VpD!$B$3:$B$27,0),MATCH(P2041,VpD!$C$2:$I$2,0))</f>
        <v>98</v>
      </c>
      <c r="R2041" s="16">
        <f t="shared" ca="1" si="412"/>
        <v>10.682</v>
      </c>
      <c r="S2041" s="14">
        <f t="shared" ca="1" si="413"/>
        <v>713532.18</v>
      </c>
      <c r="T2041" s="14">
        <f t="shared" ca="1" si="414"/>
        <v>6169707.96</v>
      </c>
      <c r="U2041" s="14" t="str">
        <f t="shared" ca="1" si="415"/>
        <v>0A3F507E-1B75-32B8-E044-0003BA298018</v>
      </c>
    </row>
    <row r="2042" spans="1:21" s="14" customFormat="1" x14ac:dyDescent="0.25">
      <c r="A2042" s="14">
        <f t="shared" si="403"/>
        <v>2042</v>
      </c>
      <c r="B2042" s="14" t="str">
        <f t="shared" ca="1" si="404"/>
        <v>8901E2CD-ABDF-40A4-9C13-50820099E53A</v>
      </c>
      <c r="C2042" s="14" t="str">
        <f t="shared" ca="1" si="405"/>
        <v>Nellikevænget</v>
      </c>
      <c r="D2042" s="14" t="str">
        <f t="shared" ca="1" si="406"/>
        <v>8</v>
      </c>
      <c r="E2042" s="14" t="str">
        <f t="shared" ca="1" si="407"/>
        <v>23at</v>
      </c>
      <c r="F2042" s="1">
        <f t="shared" ca="1" si="408"/>
        <v>120</v>
      </c>
      <c r="G2042" s="1">
        <f t="shared" ca="1" si="409"/>
        <v>113</v>
      </c>
      <c r="H2042" s="1">
        <f t="shared" ca="1" si="410"/>
        <v>1999</v>
      </c>
      <c r="I2042" s="1" t="str">
        <f ca="1">INDEX(Relationstabel!$C$3:$K$10,MATCH(INDIRECT($A$1&amp;"J"&amp;A2042),Relationstabel!$A$3:$A$10,0),MATCH(IFERROR(VALUE(INDIRECT($A$1&amp;"K"&amp;A2042)),0),Relationstabel!$C$1:$K$1,0))</f>
        <v>Fjernvarme/ Blokvarme</v>
      </c>
      <c r="J2042" s="1" t="str">
        <f ca="1">INDEX(Anvendelseskode!B:B,MATCH($F2042,Anvendelseskode!$A:$A,0))</f>
        <v>Fritliggende enfamilieshus (parcelhus)</v>
      </c>
      <c r="K2042" s="1" t="str">
        <f ca="1">INDEX(Anvendelseskode!C:C,MATCH($F2042,Anvendelseskode!$A:$A,0))</f>
        <v>Parcelhuse</v>
      </c>
      <c r="L2042" s="1" t="str">
        <f ca="1">INDEX(Anvendelseskode!D:D,MATCH($F2042,Anvendelseskode!$A:$A,0))</f>
        <v>Private husholdninger</v>
      </c>
      <c r="M2042" s="1" t="str">
        <f ca="1">IFERROR(INDEX(SBi!$2:$2,MATCH(H2042,SBi!$1:$1,1)),SBi!$K$2)</f>
        <v>1999-2006</v>
      </c>
      <c r="N2042" s="1">
        <f ca="1">INDEX(SBi!$C$3:$K$28,MATCH(F2042,SBi!$B$3:$B$28,0),MATCH(M2042,SBi!$C$2:$K$2,0))</f>
        <v>83.9</v>
      </c>
      <c r="O2042" s="16">
        <f t="shared" ca="1" si="411"/>
        <v>9.4807000000000006</v>
      </c>
      <c r="P2042" s="16" t="str">
        <f ca="1">IFERROR(INDEX(VpD!$2:$2,MATCH(H2042,VpD!$1:$1,1)),VpD!$I$2)</f>
        <v>&gt;1998</v>
      </c>
      <c r="Q2042" s="1">
        <f ca="1">INDEX(VpD!$C$3:$I$27,MATCH(F2042,VpD!$B$3:$B$27,0),MATCH(P2042,VpD!$C$2:$I$2,0))</f>
        <v>72</v>
      </c>
      <c r="R2042" s="16">
        <f t="shared" ca="1" si="412"/>
        <v>8.1359999999999992</v>
      </c>
      <c r="S2042" s="14">
        <f t="shared" ca="1" si="413"/>
        <v>711667.13</v>
      </c>
      <c r="T2042" s="14">
        <f t="shared" ca="1" si="414"/>
        <v>6172615.4699999997</v>
      </c>
      <c r="U2042" s="14" t="str">
        <f t="shared" ca="1" si="415"/>
        <v>0A3F507E-1D75-32B8-E044-0003BA298018</v>
      </c>
    </row>
    <row r="2043" spans="1:21" s="14" customFormat="1" x14ac:dyDescent="0.25">
      <c r="A2043" s="14">
        <f t="shared" si="403"/>
        <v>2043</v>
      </c>
      <c r="B2043" s="14" t="str">
        <f t="shared" ca="1" si="404"/>
        <v>741252A6-028E-4401-99EB-500B88FC006D</v>
      </c>
      <c r="C2043" s="14" t="str">
        <f t="shared" ca="1" si="405"/>
        <v>Nørrebred</v>
      </c>
      <c r="D2043" s="14" t="str">
        <f t="shared" ca="1" si="406"/>
        <v>75</v>
      </c>
      <c r="E2043" s="14" t="str">
        <f t="shared" ca="1" si="407"/>
        <v>13ft</v>
      </c>
      <c r="F2043" s="1">
        <f t="shared" ca="1" si="408"/>
        <v>120</v>
      </c>
      <c r="G2043" s="1">
        <f t="shared" ca="1" si="409"/>
        <v>154</v>
      </c>
      <c r="H2043" s="1">
        <f t="shared" ca="1" si="410"/>
        <v>1973</v>
      </c>
      <c r="I2043" s="1" t="str">
        <f ca="1">INDEX(Relationstabel!$C$3:$K$10,MATCH(INDIRECT($A$1&amp;"J"&amp;A2043),Relationstabel!$A$3:$A$10,0),MATCH(IFERROR(VALUE(INDIRECT($A$1&amp;"K"&amp;A2043)),0),Relationstabel!$C$1:$K$1,0))</f>
        <v>Naturgas</v>
      </c>
      <c r="J2043" s="1" t="str">
        <f ca="1">INDEX(Anvendelseskode!B:B,MATCH($F2043,Anvendelseskode!$A:$A,0))</f>
        <v>Fritliggende enfamilieshus (parcelhus)</v>
      </c>
      <c r="K2043" s="1" t="str">
        <f ca="1">INDEX(Anvendelseskode!C:C,MATCH($F2043,Anvendelseskode!$A:$A,0))</f>
        <v>Parcelhuse</v>
      </c>
      <c r="L2043" s="1" t="str">
        <f ca="1">INDEX(Anvendelseskode!D:D,MATCH($F2043,Anvendelseskode!$A:$A,0))</f>
        <v>Private husholdninger</v>
      </c>
      <c r="M2043" s="1" t="str">
        <f ca="1">IFERROR(INDEX(SBi!$2:$2,MATCH(H2043,SBi!$1:$1,1)),SBi!$K$2)</f>
        <v>1973-1978</v>
      </c>
      <c r="N2043" s="1">
        <f ca="1">INDEX(SBi!$C$3:$K$28,MATCH(F2043,SBi!$B$3:$B$28,0),MATCH(M2043,SBi!$C$2:$K$2,0))</f>
        <v>119.8</v>
      </c>
      <c r="O2043" s="16">
        <f t="shared" ca="1" si="411"/>
        <v>18.449200000000001</v>
      </c>
      <c r="P2043" s="16" t="str">
        <f ca="1">IFERROR(INDEX(VpD!$2:$2,MATCH(H2043,VpD!$1:$1,1)),VpD!$I$2)</f>
        <v>1973-1978</v>
      </c>
      <c r="Q2043" s="1">
        <f ca="1">INDEX(VpD!$C$3:$I$27,MATCH(F2043,VpD!$B$3:$B$27,0),MATCH(P2043,VpD!$C$2:$I$2,0))</f>
        <v>117</v>
      </c>
      <c r="R2043" s="16">
        <f t="shared" ca="1" si="412"/>
        <v>18.018000000000001</v>
      </c>
      <c r="S2043" s="14">
        <f t="shared" ca="1" si="413"/>
        <v>711562.76</v>
      </c>
      <c r="T2043" s="14">
        <f t="shared" ca="1" si="414"/>
        <v>6171938.4100000001</v>
      </c>
      <c r="U2043" s="14" t="str">
        <f t="shared" ca="1" si="415"/>
        <v>0A3F507E-1E75-32B8-E044-0003BA298018</v>
      </c>
    </row>
    <row r="2044" spans="1:21" s="14" customFormat="1" x14ac:dyDescent="0.25">
      <c r="A2044" s="14">
        <f t="shared" si="403"/>
        <v>2044</v>
      </c>
      <c r="B2044" s="14" t="str">
        <f t="shared" ca="1" si="404"/>
        <v>BCE8588C-6DB4-4A06-9A70-E673E683C881</v>
      </c>
      <c r="C2044" s="14" t="str">
        <f t="shared" ca="1" si="405"/>
        <v>Tranekærvej</v>
      </c>
      <c r="D2044" s="14" t="str">
        <f t="shared" ca="1" si="406"/>
        <v>8</v>
      </c>
      <c r="E2044" s="14" t="str">
        <f t="shared" ca="1" si="407"/>
        <v>4bv</v>
      </c>
      <c r="F2044" s="1">
        <f t="shared" ca="1" si="408"/>
        <v>120</v>
      </c>
      <c r="G2044" s="1">
        <f t="shared" ca="1" si="409"/>
        <v>130</v>
      </c>
      <c r="H2044" s="1">
        <f t="shared" ca="1" si="410"/>
        <v>1985</v>
      </c>
      <c r="I2044" s="1" t="str">
        <f ca="1">INDEX(Relationstabel!$C$3:$K$10,MATCH(INDIRECT($A$1&amp;"J"&amp;A2044),Relationstabel!$A$3:$A$10,0),MATCH(IFERROR(VALUE(INDIRECT($A$1&amp;"K"&amp;A2044)),0),Relationstabel!$C$1:$K$1,0))</f>
        <v>Naturgas</v>
      </c>
      <c r="J2044" s="1" t="str">
        <f ca="1">INDEX(Anvendelseskode!B:B,MATCH($F2044,Anvendelseskode!$A:$A,0))</f>
        <v>Fritliggende enfamilieshus (parcelhus)</v>
      </c>
      <c r="K2044" s="1" t="str">
        <f ca="1">INDEX(Anvendelseskode!C:C,MATCH($F2044,Anvendelseskode!$A:$A,0))</f>
        <v>Parcelhuse</v>
      </c>
      <c r="L2044" s="1" t="str">
        <f ca="1">INDEX(Anvendelseskode!D:D,MATCH($F2044,Anvendelseskode!$A:$A,0))</f>
        <v>Private husholdninger</v>
      </c>
      <c r="M2044" s="1" t="str">
        <f ca="1">IFERROR(INDEX(SBi!$2:$2,MATCH(H2044,SBi!$1:$1,1)),SBi!$K$2)</f>
        <v>1979-1998</v>
      </c>
      <c r="N2044" s="1">
        <f ca="1">INDEX(SBi!$C$3:$K$28,MATCH(F2044,SBi!$B$3:$B$28,0),MATCH(M2044,SBi!$C$2:$K$2,0))</f>
        <v>105.4</v>
      </c>
      <c r="O2044" s="16">
        <f t="shared" ca="1" si="411"/>
        <v>13.702</v>
      </c>
      <c r="P2044" s="16" t="str">
        <f ca="1">IFERROR(INDEX(VpD!$2:$2,MATCH(H2044,VpD!$1:$1,1)),VpD!$I$2)</f>
        <v>1979-1998</v>
      </c>
      <c r="Q2044" s="1">
        <f ca="1">INDEX(VpD!$C$3:$I$27,MATCH(F2044,VpD!$B$3:$B$27,0),MATCH(P2044,VpD!$C$2:$I$2,0))</f>
        <v>90</v>
      </c>
      <c r="R2044" s="16">
        <f t="shared" ca="1" si="412"/>
        <v>11.7</v>
      </c>
      <c r="S2044" s="14">
        <f t="shared" ca="1" si="413"/>
        <v>713215.25</v>
      </c>
      <c r="T2044" s="14">
        <f t="shared" ca="1" si="414"/>
        <v>6168628.2300000004</v>
      </c>
      <c r="U2044" s="14" t="str">
        <f t="shared" ca="1" si="415"/>
        <v>0A3F507E-2375-32B8-E044-0003BA298018</v>
      </c>
    </row>
    <row r="2045" spans="1:21" s="14" customFormat="1" x14ac:dyDescent="0.25">
      <c r="A2045" s="14">
        <f t="shared" si="403"/>
        <v>2045</v>
      </c>
      <c r="B2045" s="14" t="str">
        <f t="shared" ca="1" si="404"/>
        <v>177F3A79-93FA-4CCF-9395-78FCC3D77469</v>
      </c>
      <c r="C2045" s="14" t="str">
        <f t="shared" ca="1" si="405"/>
        <v>Egernbo</v>
      </c>
      <c r="D2045" s="14" t="str">
        <f t="shared" ca="1" si="406"/>
        <v>39</v>
      </c>
      <c r="E2045" s="14" t="str">
        <f t="shared" ca="1" si="407"/>
        <v>6px</v>
      </c>
      <c r="F2045" s="1">
        <f t="shared" ca="1" si="408"/>
        <v>130</v>
      </c>
      <c r="G2045" s="1">
        <f t="shared" ca="1" si="409"/>
        <v>102</v>
      </c>
      <c r="H2045" s="1">
        <f t="shared" ca="1" si="410"/>
        <v>1977</v>
      </c>
      <c r="I2045" s="1" t="str">
        <f ca="1">INDEX(Relationstabel!$C$3:$K$10,MATCH(INDIRECT($A$1&amp;"J"&amp;A2045),Relationstabel!$A$3:$A$10,0),MATCH(IFERROR(VALUE(INDIRECT($A$1&amp;"K"&amp;A2045)),0),Relationstabel!$C$1:$K$1,0))</f>
        <v>Fjernvarme/ Blokvarme</v>
      </c>
      <c r="J2045" s="1" t="str">
        <f ca="1">INDEX(Anvendelseskode!B:B,MATCH($F2045,Anvendelseskode!$A:$A,0))</f>
        <v>Række-, kæde-, dobbelthus (lodret adskillelse mellem enhederne)</v>
      </c>
      <c r="K2045" s="1" t="str">
        <f ca="1">INDEX(Anvendelseskode!C:C,MATCH($F2045,Anvendelseskode!$A:$A,0))</f>
        <v>Række-, kæde og dobbelthuse</v>
      </c>
      <c r="L2045" s="1" t="str">
        <f ca="1">INDEX(Anvendelseskode!D:D,MATCH($F2045,Anvendelseskode!$A:$A,0))</f>
        <v>Private husholdninger</v>
      </c>
      <c r="M2045" s="1" t="str">
        <f ca="1">IFERROR(INDEX(SBi!$2:$2,MATCH(H2045,SBi!$1:$1,1)),SBi!$K$2)</f>
        <v>1973-1978</v>
      </c>
      <c r="N2045" s="1">
        <f ca="1">INDEX(SBi!$C$3:$K$28,MATCH(F2045,SBi!$B$3:$B$28,0),MATCH(M2045,SBi!$C$2:$K$2,0))</f>
        <v>112.6</v>
      </c>
      <c r="O2045" s="16">
        <f t="shared" ca="1" si="411"/>
        <v>11.485199999999999</v>
      </c>
      <c r="P2045" s="16" t="str">
        <f ca="1">IFERROR(INDEX(VpD!$2:$2,MATCH(H2045,VpD!$1:$1,1)),VpD!$I$2)</f>
        <v>1973-1978</v>
      </c>
      <c r="Q2045" s="1">
        <f ca="1">INDEX(VpD!$C$3:$I$27,MATCH(F2045,VpD!$B$3:$B$27,0),MATCH(P2045,VpD!$C$2:$I$2,0))</f>
        <v>98</v>
      </c>
      <c r="R2045" s="16">
        <f t="shared" ca="1" si="412"/>
        <v>9.9960000000000004</v>
      </c>
      <c r="S2045" s="14">
        <f t="shared" ca="1" si="413"/>
        <v>713598.07</v>
      </c>
      <c r="T2045" s="14">
        <f t="shared" ca="1" si="414"/>
        <v>6169569.6299999999</v>
      </c>
      <c r="U2045" s="14" t="str">
        <f t="shared" ca="1" si="415"/>
        <v>0A3F507E-167D-32B8-E044-0003BA298018</v>
      </c>
    </row>
    <row r="2046" spans="1:21" s="14" customFormat="1" x14ac:dyDescent="0.25">
      <c r="A2046" s="14">
        <f t="shared" si="403"/>
        <v>2046</v>
      </c>
      <c r="B2046" s="14" t="str">
        <f t="shared" ca="1" si="404"/>
        <v>8EEF14CF-0983-40C9-A5F6-4B1C589F8BD0</v>
      </c>
      <c r="C2046" s="14" t="str">
        <f t="shared" ca="1" si="405"/>
        <v>Hyrdeengen</v>
      </c>
      <c r="D2046" s="14" t="str">
        <f t="shared" ca="1" si="406"/>
        <v>87</v>
      </c>
      <c r="E2046" s="14" t="str">
        <f t="shared" ca="1" si="407"/>
        <v>16dg</v>
      </c>
      <c r="F2046" s="1">
        <f t="shared" ca="1" si="408"/>
        <v>130</v>
      </c>
      <c r="G2046" s="1">
        <f t="shared" ca="1" si="409"/>
        <v>129</v>
      </c>
      <c r="H2046" s="1">
        <f t="shared" ca="1" si="410"/>
        <v>1977</v>
      </c>
      <c r="I2046" s="1" t="str">
        <f ca="1">INDEX(Relationstabel!$C$3:$K$10,MATCH(INDIRECT($A$1&amp;"J"&amp;A2046),Relationstabel!$A$3:$A$10,0),MATCH(IFERROR(VALUE(INDIRECT($A$1&amp;"K"&amp;A2046)),0),Relationstabel!$C$1:$K$1,0))</f>
        <v>Fjernvarme/ Blokvarme</v>
      </c>
      <c r="J2046" s="1" t="str">
        <f ca="1">INDEX(Anvendelseskode!B:B,MATCH($F2046,Anvendelseskode!$A:$A,0))</f>
        <v>Række-, kæde-, dobbelthus (lodret adskillelse mellem enhederne)</v>
      </c>
      <c r="K2046" s="1" t="str">
        <f ca="1">INDEX(Anvendelseskode!C:C,MATCH($F2046,Anvendelseskode!$A:$A,0))</f>
        <v>Række-, kæde og dobbelthuse</v>
      </c>
      <c r="L2046" s="1" t="str">
        <f ca="1">INDEX(Anvendelseskode!D:D,MATCH($F2046,Anvendelseskode!$A:$A,0))</f>
        <v>Private husholdninger</v>
      </c>
      <c r="M2046" s="1" t="str">
        <f ca="1">IFERROR(INDEX(SBi!$2:$2,MATCH(H2046,SBi!$1:$1,1)),SBi!$K$2)</f>
        <v>1973-1978</v>
      </c>
      <c r="N2046" s="1">
        <f ca="1">INDEX(SBi!$C$3:$K$28,MATCH(F2046,SBi!$B$3:$B$28,0),MATCH(M2046,SBi!$C$2:$K$2,0))</f>
        <v>112.6</v>
      </c>
      <c r="O2046" s="16">
        <f t="shared" ca="1" si="411"/>
        <v>14.525399999999999</v>
      </c>
      <c r="P2046" s="16" t="str">
        <f ca="1">IFERROR(INDEX(VpD!$2:$2,MATCH(H2046,VpD!$1:$1,1)),VpD!$I$2)</f>
        <v>1973-1978</v>
      </c>
      <c r="Q2046" s="1">
        <f ca="1">INDEX(VpD!$C$3:$I$27,MATCH(F2046,VpD!$B$3:$B$27,0),MATCH(P2046,VpD!$C$2:$I$2,0))</f>
        <v>98</v>
      </c>
      <c r="R2046" s="16">
        <f t="shared" ca="1" si="412"/>
        <v>12.641999999999999</v>
      </c>
      <c r="S2046" s="14">
        <f t="shared" ca="1" si="413"/>
        <v>711892.13</v>
      </c>
      <c r="T2046" s="14">
        <f t="shared" ca="1" si="414"/>
        <v>6172476.0199999996</v>
      </c>
      <c r="U2046" s="14" t="str">
        <f t="shared" ca="1" si="415"/>
        <v>0A3F507E-197D-32B8-E044-0003BA298018</v>
      </c>
    </row>
    <row r="2047" spans="1:21" s="14" customFormat="1" x14ac:dyDescent="0.25">
      <c r="A2047" s="14">
        <f t="shared" si="403"/>
        <v>2047</v>
      </c>
      <c r="B2047" s="14" t="str">
        <f t="shared" ca="1" si="404"/>
        <v>0BA181F3-D270-4AEF-A32C-55F68147CE08</v>
      </c>
      <c r="C2047" s="14" t="str">
        <f t="shared" ca="1" si="405"/>
        <v>Hyttesvinget</v>
      </c>
      <c r="D2047" s="14" t="str">
        <f t="shared" ca="1" si="406"/>
        <v>19</v>
      </c>
      <c r="E2047" s="14" t="str">
        <f t="shared" ca="1" si="407"/>
        <v>24bv</v>
      </c>
      <c r="F2047" s="1">
        <f t="shared" ca="1" si="408"/>
        <v>120</v>
      </c>
      <c r="G2047" s="1">
        <f t="shared" ca="1" si="409"/>
        <v>99</v>
      </c>
      <c r="H2047" s="1">
        <f t="shared" ca="1" si="410"/>
        <v>1961</v>
      </c>
      <c r="I2047" s="1" t="str">
        <f ca="1">INDEX(Relationstabel!$C$3:$K$10,MATCH(INDIRECT($A$1&amp;"J"&amp;A2047),Relationstabel!$A$3:$A$10,0),MATCH(IFERROR(VALUE(INDIRECT($A$1&amp;"K"&amp;A2047)),0),Relationstabel!$C$1:$K$1,0))</f>
        <v>Naturgas</v>
      </c>
      <c r="J2047" s="1" t="str">
        <f ca="1">INDEX(Anvendelseskode!B:B,MATCH($F2047,Anvendelseskode!$A:$A,0))</f>
        <v>Fritliggende enfamilieshus (parcelhus)</v>
      </c>
      <c r="K2047" s="1" t="str">
        <f ca="1">INDEX(Anvendelseskode!C:C,MATCH($F2047,Anvendelseskode!$A:$A,0))</f>
        <v>Parcelhuse</v>
      </c>
      <c r="L2047" s="1" t="str">
        <f ca="1">INDEX(Anvendelseskode!D:D,MATCH($F2047,Anvendelseskode!$A:$A,0))</f>
        <v>Private husholdninger</v>
      </c>
      <c r="M2047" s="1" t="str">
        <f ca="1">IFERROR(INDEX(SBi!$2:$2,MATCH(H2047,SBi!$1:$1,1)),SBi!$K$2)</f>
        <v>1961-1972</v>
      </c>
      <c r="N2047" s="1">
        <f ca="1">INDEX(SBi!$C$3:$K$28,MATCH(F2047,SBi!$B$3:$B$28,0),MATCH(M2047,SBi!$C$2:$K$2,0))</f>
        <v>134.30000000000001</v>
      </c>
      <c r="O2047" s="16">
        <f t="shared" ca="1" si="411"/>
        <v>13.2957</v>
      </c>
      <c r="P2047" s="16" t="str">
        <f ca="1">IFERROR(INDEX(VpD!$2:$2,MATCH(H2047,VpD!$1:$1,1)),VpD!$I$2)</f>
        <v>1961-1972</v>
      </c>
      <c r="Q2047" s="1">
        <f ca="1">INDEX(VpD!$C$3:$I$27,MATCH(F2047,VpD!$B$3:$B$27,0),MATCH(P2047,VpD!$C$2:$I$2,0))</f>
        <v>143</v>
      </c>
      <c r="R2047" s="16">
        <f t="shared" ca="1" si="412"/>
        <v>14.157</v>
      </c>
      <c r="S2047" s="14">
        <f t="shared" ca="1" si="413"/>
        <v>713917.57</v>
      </c>
      <c r="T2047" s="14">
        <f t="shared" ca="1" si="414"/>
        <v>6168970.2599999998</v>
      </c>
      <c r="U2047" s="14" t="str">
        <f t="shared" ca="1" si="415"/>
        <v>0A3F507E-1A7D-32B8-E044-0003BA298018</v>
      </c>
    </row>
    <row r="2048" spans="1:21" s="14" customFormat="1" x14ac:dyDescent="0.25">
      <c r="A2048" s="14">
        <f t="shared" si="403"/>
        <v>2048</v>
      </c>
      <c r="B2048" s="14" t="str">
        <f t="shared" ca="1" si="404"/>
        <v>F8085D7A-BD8F-4F78-BE6F-AC8E101BC32A</v>
      </c>
      <c r="C2048" s="14" t="str">
        <f t="shared" ca="1" si="405"/>
        <v>Liselundsvej</v>
      </c>
      <c r="D2048" s="14" t="str">
        <f t="shared" ca="1" si="406"/>
        <v>1D</v>
      </c>
      <c r="E2048" s="14" t="str">
        <f t="shared" ca="1" si="407"/>
        <v>9cz</v>
      </c>
      <c r="F2048" s="1">
        <f t="shared" ca="1" si="408"/>
        <v>130</v>
      </c>
      <c r="G2048" s="1">
        <f t="shared" ca="1" si="409"/>
        <v>108</v>
      </c>
      <c r="H2048" s="1">
        <f t="shared" ca="1" si="410"/>
        <v>1964</v>
      </c>
      <c r="I2048" s="1" t="str">
        <f ca="1">INDEX(Relationstabel!$C$3:$K$10,MATCH(INDIRECT($A$1&amp;"J"&amp;A2048),Relationstabel!$A$3:$A$10,0),MATCH(IFERROR(VALUE(INDIRECT($A$1&amp;"K"&amp;A2048)),0),Relationstabel!$C$1:$K$1,0))</f>
        <v>Olie</v>
      </c>
      <c r="J2048" s="1" t="str">
        <f ca="1">INDEX(Anvendelseskode!B:B,MATCH($F2048,Anvendelseskode!$A:$A,0))</f>
        <v>Række-, kæde-, dobbelthus (lodret adskillelse mellem enhederne)</v>
      </c>
      <c r="K2048" s="1" t="str">
        <f ca="1">INDEX(Anvendelseskode!C:C,MATCH($F2048,Anvendelseskode!$A:$A,0))</f>
        <v>Række-, kæde og dobbelthuse</v>
      </c>
      <c r="L2048" s="1" t="str">
        <f ca="1">INDEX(Anvendelseskode!D:D,MATCH($F2048,Anvendelseskode!$A:$A,0))</f>
        <v>Private husholdninger</v>
      </c>
      <c r="M2048" s="1" t="str">
        <f ca="1">IFERROR(INDEX(SBi!$2:$2,MATCH(H2048,SBi!$1:$1,1)),SBi!$K$2)</f>
        <v>1961-1972</v>
      </c>
      <c r="N2048" s="1">
        <f ca="1">INDEX(SBi!$C$3:$K$28,MATCH(F2048,SBi!$B$3:$B$28,0),MATCH(M2048,SBi!$C$2:$K$2,0))</f>
        <v>119.9</v>
      </c>
      <c r="O2048" s="16">
        <f t="shared" ca="1" si="411"/>
        <v>12.949200000000001</v>
      </c>
      <c r="P2048" s="16" t="str">
        <f ca="1">IFERROR(INDEX(VpD!$2:$2,MATCH(H2048,VpD!$1:$1,1)),VpD!$I$2)</f>
        <v>1961-1972</v>
      </c>
      <c r="Q2048" s="1">
        <f ca="1">INDEX(VpD!$C$3:$I$27,MATCH(F2048,VpD!$B$3:$B$27,0),MATCH(P2048,VpD!$C$2:$I$2,0))</f>
        <v>120</v>
      </c>
      <c r="R2048" s="16">
        <f t="shared" ca="1" si="412"/>
        <v>12.96</v>
      </c>
      <c r="S2048" s="14">
        <f t="shared" ca="1" si="413"/>
        <v>712487.29</v>
      </c>
      <c r="T2048" s="14">
        <f t="shared" ca="1" si="414"/>
        <v>6169276.3200000003</v>
      </c>
      <c r="U2048" s="14" t="str">
        <f t="shared" ca="1" si="415"/>
        <v>0A3F507E-1C7D-32B8-E044-0003BA298018</v>
      </c>
    </row>
    <row r="2049" spans="1:21" s="14" customFormat="1" x14ac:dyDescent="0.25">
      <c r="A2049" s="14">
        <f t="shared" si="403"/>
        <v>2049</v>
      </c>
      <c r="B2049" s="14" t="str">
        <f t="shared" ca="1" si="404"/>
        <v>C4AE4823-F909-4170-A569-37B46A127EF1</v>
      </c>
      <c r="C2049" s="14" t="str">
        <f t="shared" ca="1" si="405"/>
        <v>Syvhøjvænge</v>
      </c>
      <c r="D2049" s="14" t="str">
        <f t="shared" ca="1" si="406"/>
        <v>72</v>
      </c>
      <c r="E2049" s="14" t="str">
        <f t="shared" ca="1" si="407"/>
        <v>15bn</v>
      </c>
      <c r="F2049" s="1">
        <f t="shared" ca="1" si="408"/>
        <v>120</v>
      </c>
      <c r="G2049" s="1">
        <f t="shared" ca="1" si="409"/>
        <v>134</v>
      </c>
      <c r="H2049" s="1">
        <f t="shared" ca="1" si="410"/>
        <v>1969</v>
      </c>
      <c r="I2049" s="1" t="str">
        <f ca="1">INDEX(Relationstabel!$C$3:$K$10,MATCH(INDIRECT($A$1&amp;"J"&amp;A2049),Relationstabel!$A$3:$A$10,0),MATCH(IFERROR(VALUE(INDIRECT($A$1&amp;"K"&amp;A2049)),0),Relationstabel!$C$1:$K$1,0))</f>
        <v>Olie</v>
      </c>
      <c r="J2049" s="1" t="str">
        <f ca="1">INDEX(Anvendelseskode!B:B,MATCH($F2049,Anvendelseskode!$A:$A,0))</f>
        <v>Fritliggende enfamilieshus (parcelhus)</v>
      </c>
      <c r="K2049" s="1" t="str">
        <f ca="1">INDEX(Anvendelseskode!C:C,MATCH($F2049,Anvendelseskode!$A:$A,0))</f>
        <v>Parcelhuse</v>
      </c>
      <c r="L2049" s="1" t="str">
        <f ca="1">INDEX(Anvendelseskode!D:D,MATCH($F2049,Anvendelseskode!$A:$A,0))</f>
        <v>Private husholdninger</v>
      </c>
      <c r="M2049" s="1" t="str">
        <f ca="1">IFERROR(INDEX(SBi!$2:$2,MATCH(H2049,SBi!$1:$1,1)),SBi!$K$2)</f>
        <v>1961-1972</v>
      </c>
      <c r="N2049" s="1">
        <f ca="1">INDEX(SBi!$C$3:$K$28,MATCH(F2049,SBi!$B$3:$B$28,0),MATCH(M2049,SBi!$C$2:$K$2,0))</f>
        <v>134.30000000000001</v>
      </c>
      <c r="O2049" s="16">
        <f t="shared" ca="1" si="411"/>
        <v>17.996200000000002</v>
      </c>
      <c r="P2049" s="16" t="str">
        <f ca="1">IFERROR(INDEX(VpD!$2:$2,MATCH(H2049,VpD!$1:$1,1)),VpD!$I$2)</f>
        <v>1961-1972</v>
      </c>
      <c r="Q2049" s="1">
        <f ca="1">INDEX(VpD!$C$3:$I$27,MATCH(F2049,VpD!$B$3:$B$27,0),MATCH(P2049,VpD!$C$2:$I$2,0))</f>
        <v>143</v>
      </c>
      <c r="R2049" s="16">
        <f t="shared" ca="1" si="412"/>
        <v>19.161999999999999</v>
      </c>
      <c r="S2049" s="14">
        <f t="shared" ca="1" si="413"/>
        <v>712059.31</v>
      </c>
      <c r="T2049" s="14">
        <f t="shared" ca="1" si="414"/>
        <v>6171858.1600000001</v>
      </c>
      <c r="U2049" s="14" t="str">
        <f t="shared" ca="1" si="415"/>
        <v>0A3F507E-227D-32B8-E044-0003BA298018</v>
      </c>
    </row>
    <row r="2050" spans="1:21" s="14" customFormat="1" x14ac:dyDescent="0.25">
      <c r="A2050" s="14">
        <f t="shared" si="403"/>
        <v>2050</v>
      </c>
      <c r="B2050" s="14" t="str">
        <f t="shared" ca="1" si="404"/>
        <v>FE065CD8-E0AA-4813-9091-7F0EC559295F</v>
      </c>
      <c r="C2050" s="14" t="str">
        <f t="shared" ca="1" si="405"/>
        <v>Plantagevej</v>
      </c>
      <c r="D2050" s="14" t="str">
        <f t="shared" ca="1" si="406"/>
        <v>12</v>
      </c>
      <c r="E2050" s="14" t="str">
        <f t="shared" ca="1" si="407"/>
        <v>24gs</v>
      </c>
      <c r="F2050" s="1">
        <f t="shared" ca="1" si="408"/>
        <v>120</v>
      </c>
      <c r="G2050" s="1">
        <f t="shared" ca="1" si="409"/>
        <v>206</v>
      </c>
      <c r="H2050" s="1">
        <f t="shared" ca="1" si="410"/>
        <v>2016</v>
      </c>
      <c r="I2050" s="1" t="str">
        <f ca="1">INDEX(Relationstabel!$C$3:$K$10,MATCH(INDIRECT($A$1&amp;"J"&amp;A2050),Relationstabel!$A$3:$A$10,0),MATCH(IFERROR(VALUE(INDIRECT($A$1&amp;"K"&amp;A2050)),0),Relationstabel!$C$1:$K$1,0))</f>
        <v>Naturgas</v>
      </c>
      <c r="J2050" s="1" t="str">
        <f ca="1">INDEX(Anvendelseskode!B:B,MATCH($F2050,Anvendelseskode!$A:$A,0))</f>
        <v>Fritliggende enfamilieshus (parcelhus)</v>
      </c>
      <c r="K2050" s="1" t="str">
        <f ca="1">INDEX(Anvendelseskode!C:C,MATCH($F2050,Anvendelseskode!$A:$A,0))</f>
        <v>Parcelhuse</v>
      </c>
      <c r="L2050" s="1" t="str">
        <f ca="1">INDEX(Anvendelseskode!D:D,MATCH($F2050,Anvendelseskode!$A:$A,0))</f>
        <v>Private husholdninger</v>
      </c>
      <c r="M2050" s="1" t="str">
        <f ca="1">IFERROR(INDEX(SBi!$2:$2,MATCH(H2050,SBi!$1:$1,1)),SBi!$K$2)</f>
        <v>Efter 2006</v>
      </c>
      <c r="N2050" s="1">
        <f ca="1">INDEX(SBi!$C$3:$K$28,MATCH(F2050,SBi!$B$3:$B$28,0),MATCH(M2050,SBi!$C$2:$K$2,0))</f>
        <v>67.3</v>
      </c>
      <c r="O2050" s="16">
        <f t="shared" ca="1" si="411"/>
        <v>13.863799999999999</v>
      </c>
      <c r="P2050" s="16" t="str">
        <f ca="1">IFERROR(INDEX(VpD!$2:$2,MATCH(H2050,VpD!$1:$1,1)),VpD!$I$2)</f>
        <v>&gt;1998</v>
      </c>
      <c r="Q2050" s="1">
        <f ca="1">INDEX(VpD!$C$3:$I$27,MATCH(F2050,VpD!$B$3:$B$27,0),MATCH(P2050,VpD!$C$2:$I$2,0))</f>
        <v>72</v>
      </c>
      <c r="R2050" s="16">
        <f t="shared" ca="1" si="412"/>
        <v>14.832000000000001</v>
      </c>
      <c r="S2050" s="14">
        <f t="shared" ca="1" si="413"/>
        <v>713930.04</v>
      </c>
      <c r="T2050" s="14">
        <f t="shared" ca="1" si="414"/>
        <v>6168651.8600000003</v>
      </c>
      <c r="U2050" s="14" t="str">
        <f t="shared" ca="1" si="415"/>
        <v>0A3F507E-1F7E-32B8-E044-0003BA298018</v>
      </c>
    </row>
    <row r="2051" spans="1:21" s="14" customFormat="1" x14ac:dyDescent="0.25">
      <c r="A2051" s="14">
        <f t="shared" ref="A2051:A2114" si="416">ROW(B2051)</f>
        <v>2051</v>
      </c>
      <c r="B2051" s="14" t="str">
        <f t="shared" ref="B2051:B2114" ca="1" si="417">INDIRECT($A$1&amp;"b"&amp;A2051)</f>
        <v>C260CCF2-585E-4CEF-961A-1AF3097717DA</v>
      </c>
      <c r="C2051" s="14" t="str">
        <f t="shared" ref="C2051:C2114" ca="1" si="418">INDIRECT($A$1&amp;"V"&amp;A2051)</f>
        <v>Tranekærvej</v>
      </c>
      <c r="D2051" s="14" t="str">
        <f t="shared" ref="D2051:D2114" ca="1" si="419">INDIRECT($A$1&amp;"W"&amp;A2051)</f>
        <v>17</v>
      </c>
      <c r="E2051" s="14" t="str">
        <f t="shared" ref="E2051:E2114" ca="1" si="420">INDIRECT($A$1&amp;"AB"&amp;A2051)</f>
        <v>4bo</v>
      </c>
      <c r="F2051" s="1">
        <f t="shared" ref="F2051:F2114" ca="1" si="421">ROUNDDOWN(INDIRECT($A$1&amp;"C"&amp;A2051),-1)</f>
        <v>120</v>
      </c>
      <c r="G2051" s="1">
        <f t="shared" ref="G2051:G2114" ca="1" si="422">INDIRECT($A$1&amp;"P"&amp;A2051)+INDIRECT($A$1&amp;"Q"&amp;A2051)+INDIRECT($A$1&amp;"R"&amp;A2051)*0.5</f>
        <v>116</v>
      </c>
      <c r="H2051" s="1">
        <f t="shared" ref="H2051:H2114" ca="1" si="423">MAX(INDIRECT($A$1&amp;"E"&amp;A2051),INDIRECT($A$1&amp;"D"&amp;A2051))</f>
        <v>1979</v>
      </c>
      <c r="I2051" s="1" t="str">
        <f ca="1">INDEX(Relationstabel!$C$3:$K$10,MATCH(INDIRECT($A$1&amp;"J"&amp;A2051),Relationstabel!$A$3:$A$10,0),MATCH(IFERROR(VALUE(INDIRECT($A$1&amp;"K"&amp;A2051)),0),Relationstabel!$C$1:$K$1,0))</f>
        <v>Naturgas</v>
      </c>
      <c r="J2051" s="1" t="str">
        <f ca="1">INDEX(Anvendelseskode!B:B,MATCH($F2051,Anvendelseskode!$A:$A,0))</f>
        <v>Fritliggende enfamilieshus (parcelhus)</v>
      </c>
      <c r="K2051" s="1" t="str">
        <f ca="1">INDEX(Anvendelseskode!C:C,MATCH($F2051,Anvendelseskode!$A:$A,0))</f>
        <v>Parcelhuse</v>
      </c>
      <c r="L2051" s="1" t="str">
        <f ca="1">INDEX(Anvendelseskode!D:D,MATCH($F2051,Anvendelseskode!$A:$A,0))</f>
        <v>Private husholdninger</v>
      </c>
      <c r="M2051" s="1" t="str">
        <f ca="1">IFERROR(INDEX(SBi!$2:$2,MATCH(H2051,SBi!$1:$1,1)),SBi!$K$2)</f>
        <v>1979-1998</v>
      </c>
      <c r="N2051" s="1">
        <f ca="1">INDEX(SBi!$C$3:$K$28,MATCH(F2051,SBi!$B$3:$B$28,0),MATCH(M2051,SBi!$C$2:$K$2,0))</f>
        <v>105.4</v>
      </c>
      <c r="O2051" s="16">
        <f t="shared" ref="O2051:O2114" ca="1" si="424">N2051*G2051/1000</f>
        <v>12.226400000000002</v>
      </c>
      <c r="P2051" s="16" t="str">
        <f ca="1">IFERROR(INDEX(VpD!$2:$2,MATCH(H2051,VpD!$1:$1,1)),VpD!$I$2)</f>
        <v>1979-1998</v>
      </c>
      <c r="Q2051" s="1">
        <f ca="1">INDEX(VpD!$C$3:$I$27,MATCH(F2051,VpD!$B$3:$B$27,0),MATCH(P2051,VpD!$C$2:$I$2,0))</f>
        <v>90</v>
      </c>
      <c r="R2051" s="16">
        <f t="shared" ref="R2051:R2114" ca="1" si="425">Q2051*G2051/1000</f>
        <v>10.44</v>
      </c>
      <c r="S2051" s="14">
        <f t="shared" ref="S2051:S2114" ca="1" si="426">INDIRECT($A$1&amp;"AE"&amp;A2051)</f>
        <v>713261.29</v>
      </c>
      <c r="T2051" s="14">
        <f t="shared" ref="T2051:T2114" ca="1" si="427">INDIRECT($A$1&amp;"AF"&amp;A2051)</f>
        <v>6168554.2400000002</v>
      </c>
      <c r="U2051" s="14" t="str">
        <f t="shared" ref="U2051:U2114" ca="1" si="428">INDIRECT($A$1&amp;"AC"&amp;A2051)</f>
        <v>0A3F507E-237E-32B8-E044-0003BA298018</v>
      </c>
    </row>
    <row r="2052" spans="1:21" s="14" customFormat="1" x14ac:dyDescent="0.25">
      <c r="A2052" s="14">
        <f t="shared" si="416"/>
        <v>2052</v>
      </c>
      <c r="B2052" s="14" t="str">
        <f t="shared" ca="1" si="417"/>
        <v>BDF0FAA8-A361-4527-B04B-A375610C590F</v>
      </c>
      <c r="C2052" s="14" t="str">
        <f t="shared" ca="1" si="418"/>
        <v>Vallensbæk Strandvej</v>
      </c>
      <c r="D2052" s="14" t="str">
        <f t="shared" ca="1" si="419"/>
        <v>32</v>
      </c>
      <c r="E2052" s="14" t="str">
        <f t="shared" ca="1" si="420"/>
        <v>25a</v>
      </c>
      <c r="F2052" s="1">
        <f t="shared" ca="1" si="421"/>
        <v>120</v>
      </c>
      <c r="G2052" s="1">
        <f t="shared" ca="1" si="422"/>
        <v>140</v>
      </c>
      <c r="H2052" s="1">
        <f t="shared" ca="1" si="423"/>
        <v>2007</v>
      </c>
      <c r="I2052" s="1" t="str">
        <f ca="1">INDEX(Relationstabel!$C$3:$K$10,MATCH(INDIRECT($A$1&amp;"J"&amp;A2052),Relationstabel!$A$3:$A$10,0),MATCH(IFERROR(VALUE(INDIRECT($A$1&amp;"K"&amp;A2052)),0),Relationstabel!$C$1:$K$1,0))</f>
        <v>Naturgas</v>
      </c>
      <c r="J2052" s="1" t="str">
        <f ca="1">INDEX(Anvendelseskode!B:B,MATCH($F2052,Anvendelseskode!$A:$A,0))</f>
        <v>Fritliggende enfamilieshus (parcelhus)</v>
      </c>
      <c r="K2052" s="1" t="str">
        <f ca="1">INDEX(Anvendelseskode!C:C,MATCH($F2052,Anvendelseskode!$A:$A,0))</f>
        <v>Parcelhuse</v>
      </c>
      <c r="L2052" s="1" t="str">
        <f ca="1">INDEX(Anvendelseskode!D:D,MATCH($F2052,Anvendelseskode!$A:$A,0))</f>
        <v>Private husholdninger</v>
      </c>
      <c r="M2052" s="1" t="str">
        <f ca="1">IFERROR(INDEX(SBi!$2:$2,MATCH(H2052,SBi!$1:$1,1)),SBi!$K$2)</f>
        <v>Efter 2006</v>
      </c>
      <c r="N2052" s="1">
        <f ca="1">INDEX(SBi!$C$3:$K$28,MATCH(F2052,SBi!$B$3:$B$28,0),MATCH(M2052,SBi!$C$2:$K$2,0))</f>
        <v>67.3</v>
      </c>
      <c r="O2052" s="16">
        <f t="shared" ca="1" si="424"/>
        <v>9.4220000000000006</v>
      </c>
      <c r="P2052" s="16" t="str">
        <f ca="1">IFERROR(INDEX(VpD!$2:$2,MATCH(H2052,VpD!$1:$1,1)),VpD!$I$2)</f>
        <v>&gt;1998</v>
      </c>
      <c r="Q2052" s="1">
        <f ca="1">INDEX(VpD!$C$3:$I$27,MATCH(F2052,VpD!$B$3:$B$27,0),MATCH(P2052,VpD!$C$2:$I$2,0))</f>
        <v>72</v>
      </c>
      <c r="R2052" s="16">
        <f t="shared" ca="1" si="425"/>
        <v>10.08</v>
      </c>
      <c r="S2052" s="14">
        <f t="shared" ca="1" si="426"/>
        <v>714159.79</v>
      </c>
      <c r="T2052" s="14">
        <f t="shared" ca="1" si="427"/>
        <v>6168863.2400000002</v>
      </c>
      <c r="U2052" s="14" t="str">
        <f t="shared" ca="1" si="428"/>
        <v>0A3F507E-1784-32B8-E044-0003BA298018</v>
      </c>
    </row>
    <row r="2053" spans="1:21" s="14" customFormat="1" x14ac:dyDescent="0.25">
      <c r="A2053" s="14">
        <f t="shared" si="416"/>
        <v>2053</v>
      </c>
      <c r="B2053" s="14" t="str">
        <f t="shared" ca="1" si="417"/>
        <v>5F2C05D5-FC58-4F5C-8DE4-0491D7E5E7FE</v>
      </c>
      <c r="C2053" s="14" t="str">
        <f t="shared" ca="1" si="418"/>
        <v>Kløverbo</v>
      </c>
      <c r="D2053" s="14" t="str">
        <f t="shared" ca="1" si="419"/>
        <v>52</v>
      </c>
      <c r="E2053" s="14" t="str">
        <f t="shared" ca="1" si="420"/>
        <v>6xø</v>
      </c>
      <c r="F2053" s="1">
        <f t="shared" ca="1" si="421"/>
        <v>130</v>
      </c>
      <c r="G2053" s="1">
        <f t="shared" ca="1" si="422"/>
        <v>109</v>
      </c>
      <c r="H2053" s="1">
        <f t="shared" ca="1" si="423"/>
        <v>1978</v>
      </c>
      <c r="I2053" s="1" t="str">
        <f ca="1">INDEX(Relationstabel!$C$3:$K$10,MATCH(INDIRECT($A$1&amp;"J"&amp;A2053),Relationstabel!$A$3:$A$10,0),MATCH(IFERROR(VALUE(INDIRECT($A$1&amp;"K"&amp;A2053)),0),Relationstabel!$C$1:$K$1,0))</f>
        <v>Fjernvarme/ Blokvarme</v>
      </c>
      <c r="J2053" s="1" t="str">
        <f ca="1">INDEX(Anvendelseskode!B:B,MATCH($F2053,Anvendelseskode!$A:$A,0))</f>
        <v>Række-, kæde-, dobbelthus (lodret adskillelse mellem enhederne)</v>
      </c>
      <c r="K2053" s="1" t="str">
        <f ca="1">INDEX(Anvendelseskode!C:C,MATCH($F2053,Anvendelseskode!$A:$A,0))</f>
        <v>Række-, kæde og dobbelthuse</v>
      </c>
      <c r="L2053" s="1" t="str">
        <f ca="1">INDEX(Anvendelseskode!D:D,MATCH($F2053,Anvendelseskode!$A:$A,0))</f>
        <v>Private husholdninger</v>
      </c>
      <c r="M2053" s="1" t="str">
        <f ca="1">IFERROR(INDEX(SBi!$2:$2,MATCH(H2053,SBi!$1:$1,1)),SBi!$K$2)</f>
        <v>1973-1978</v>
      </c>
      <c r="N2053" s="1">
        <f ca="1">INDEX(SBi!$C$3:$K$28,MATCH(F2053,SBi!$B$3:$B$28,0),MATCH(M2053,SBi!$C$2:$K$2,0))</f>
        <v>112.6</v>
      </c>
      <c r="O2053" s="16">
        <f t="shared" ca="1" si="424"/>
        <v>12.273399999999999</v>
      </c>
      <c r="P2053" s="16" t="str">
        <f ca="1">IFERROR(INDEX(VpD!$2:$2,MATCH(H2053,VpD!$1:$1,1)),VpD!$I$2)</f>
        <v>1973-1978</v>
      </c>
      <c r="Q2053" s="1">
        <f ca="1">INDEX(VpD!$C$3:$I$27,MATCH(F2053,VpD!$B$3:$B$27,0),MATCH(P2053,VpD!$C$2:$I$2,0))</f>
        <v>98</v>
      </c>
      <c r="R2053" s="16">
        <f t="shared" ca="1" si="425"/>
        <v>10.682</v>
      </c>
      <c r="S2053" s="14">
        <f t="shared" ca="1" si="426"/>
        <v>713510.84</v>
      </c>
      <c r="T2053" s="14">
        <f t="shared" ca="1" si="427"/>
        <v>6169608.9100000001</v>
      </c>
      <c r="U2053" s="14" t="str">
        <f t="shared" ca="1" si="428"/>
        <v>0A3F507E-1B84-32B8-E044-0003BA298018</v>
      </c>
    </row>
    <row r="2054" spans="1:21" s="14" customFormat="1" x14ac:dyDescent="0.25">
      <c r="A2054" s="14">
        <f t="shared" si="416"/>
        <v>2054</v>
      </c>
      <c r="B2054" s="14" t="str">
        <f t="shared" ca="1" si="417"/>
        <v>753EF337-E3CD-4A5C-806E-5EE3E077D5AF</v>
      </c>
      <c r="C2054" s="14" t="str">
        <f t="shared" ca="1" si="418"/>
        <v>Nørrebred</v>
      </c>
      <c r="D2054" s="14" t="str">
        <f t="shared" ca="1" si="419"/>
        <v>90</v>
      </c>
      <c r="E2054" s="14" t="str">
        <f t="shared" ca="1" si="420"/>
        <v>12bh</v>
      </c>
      <c r="F2054" s="1">
        <f t="shared" ca="1" si="421"/>
        <v>120</v>
      </c>
      <c r="G2054" s="1">
        <f t="shared" ca="1" si="422"/>
        <v>143</v>
      </c>
      <c r="H2054" s="1">
        <f t="shared" ca="1" si="423"/>
        <v>1970</v>
      </c>
      <c r="I2054" s="1" t="str">
        <f ca="1">INDEX(Relationstabel!$C$3:$K$10,MATCH(INDIRECT($A$1&amp;"J"&amp;A2054),Relationstabel!$A$3:$A$10,0),MATCH(IFERROR(VALUE(INDIRECT($A$1&amp;"K"&amp;A2054)),0),Relationstabel!$C$1:$K$1,0))</f>
        <v>Naturgas</v>
      </c>
      <c r="J2054" s="1" t="str">
        <f ca="1">INDEX(Anvendelseskode!B:B,MATCH($F2054,Anvendelseskode!$A:$A,0))</f>
        <v>Fritliggende enfamilieshus (parcelhus)</v>
      </c>
      <c r="K2054" s="1" t="str">
        <f ca="1">INDEX(Anvendelseskode!C:C,MATCH($F2054,Anvendelseskode!$A:$A,0))</f>
        <v>Parcelhuse</v>
      </c>
      <c r="L2054" s="1" t="str">
        <f ca="1">INDEX(Anvendelseskode!D:D,MATCH($F2054,Anvendelseskode!$A:$A,0))</f>
        <v>Private husholdninger</v>
      </c>
      <c r="M2054" s="1" t="str">
        <f ca="1">IFERROR(INDEX(SBi!$2:$2,MATCH(H2054,SBi!$1:$1,1)),SBi!$K$2)</f>
        <v>1961-1972</v>
      </c>
      <c r="N2054" s="1">
        <f ca="1">INDEX(SBi!$C$3:$K$28,MATCH(F2054,SBi!$B$3:$B$28,0),MATCH(M2054,SBi!$C$2:$K$2,0))</f>
        <v>134.30000000000001</v>
      </c>
      <c r="O2054" s="16">
        <f t="shared" ca="1" si="424"/>
        <v>19.204900000000002</v>
      </c>
      <c r="P2054" s="16" t="str">
        <f ca="1">IFERROR(INDEX(VpD!$2:$2,MATCH(H2054,VpD!$1:$1,1)),VpD!$I$2)</f>
        <v>1961-1972</v>
      </c>
      <c r="Q2054" s="1">
        <f ca="1">INDEX(VpD!$C$3:$I$27,MATCH(F2054,VpD!$B$3:$B$27,0),MATCH(P2054,VpD!$C$2:$I$2,0))</f>
        <v>143</v>
      </c>
      <c r="R2054" s="16">
        <f t="shared" ca="1" si="425"/>
        <v>20.449000000000002</v>
      </c>
      <c r="S2054" s="14">
        <f t="shared" ca="1" si="426"/>
        <v>711728.04</v>
      </c>
      <c r="T2054" s="14">
        <f t="shared" ca="1" si="427"/>
        <v>6171797.9100000001</v>
      </c>
      <c r="U2054" s="14" t="str">
        <f t="shared" ca="1" si="428"/>
        <v>0A3F507E-1E84-32B8-E044-0003BA298018</v>
      </c>
    </row>
    <row r="2055" spans="1:21" s="14" customFormat="1" x14ac:dyDescent="0.25">
      <c r="A2055" s="14">
        <f t="shared" si="416"/>
        <v>2055</v>
      </c>
      <c r="B2055" s="14" t="str">
        <f t="shared" ca="1" si="417"/>
        <v>019EEA24-648E-4E20-8DC3-3DFE1266AE28</v>
      </c>
      <c r="C2055" s="14" t="str">
        <f t="shared" ca="1" si="418"/>
        <v>Hyttesvinget</v>
      </c>
      <c r="D2055" s="14" t="str">
        <f t="shared" ca="1" si="419"/>
        <v>29</v>
      </c>
      <c r="E2055" s="14" t="str">
        <f t="shared" ca="1" si="420"/>
        <v>24ek</v>
      </c>
      <c r="F2055" s="1">
        <f t="shared" ca="1" si="421"/>
        <v>120</v>
      </c>
      <c r="G2055" s="1">
        <f t="shared" ca="1" si="422"/>
        <v>143</v>
      </c>
      <c r="H2055" s="1">
        <f t="shared" ca="1" si="423"/>
        <v>1968</v>
      </c>
      <c r="I2055" s="1" t="str">
        <f ca="1">INDEX(Relationstabel!$C$3:$K$10,MATCH(INDIRECT($A$1&amp;"J"&amp;A2055),Relationstabel!$A$3:$A$10,0),MATCH(IFERROR(VALUE(INDIRECT($A$1&amp;"K"&amp;A2055)),0),Relationstabel!$C$1:$K$1,0))</f>
        <v>Naturgas</v>
      </c>
      <c r="J2055" s="1" t="str">
        <f ca="1">INDEX(Anvendelseskode!B:B,MATCH($F2055,Anvendelseskode!$A:$A,0))</f>
        <v>Fritliggende enfamilieshus (parcelhus)</v>
      </c>
      <c r="K2055" s="1" t="str">
        <f ca="1">INDEX(Anvendelseskode!C:C,MATCH($F2055,Anvendelseskode!$A:$A,0))</f>
        <v>Parcelhuse</v>
      </c>
      <c r="L2055" s="1" t="str">
        <f ca="1">INDEX(Anvendelseskode!D:D,MATCH($F2055,Anvendelseskode!$A:$A,0))</f>
        <v>Private husholdninger</v>
      </c>
      <c r="M2055" s="1" t="str">
        <f ca="1">IFERROR(INDEX(SBi!$2:$2,MATCH(H2055,SBi!$1:$1,1)),SBi!$K$2)</f>
        <v>1961-1972</v>
      </c>
      <c r="N2055" s="1">
        <f ca="1">INDEX(SBi!$C$3:$K$28,MATCH(F2055,SBi!$B$3:$B$28,0),MATCH(M2055,SBi!$C$2:$K$2,0))</f>
        <v>134.30000000000001</v>
      </c>
      <c r="O2055" s="16">
        <f t="shared" ca="1" si="424"/>
        <v>19.204900000000002</v>
      </c>
      <c r="P2055" s="16" t="str">
        <f ca="1">IFERROR(INDEX(VpD!$2:$2,MATCH(H2055,VpD!$1:$1,1)),VpD!$I$2)</f>
        <v>1961-1972</v>
      </c>
      <c r="Q2055" s="1">
        <f ca="1">INDEX(VpD!$C$3:$I$27,MATCH(F2055,VpD!$B$3:$B$27,0),MATCH(P2055,VpD!$C$2:$I$2,0))</f>
        <v>143</v>
      </c>
      <c r="R2055" s="16">
        <f t="shared" ca="1" si="425"/>
        <v>20.449000000000002</v>
      </c>
      <c r="S2055" s="14">
        <f t="shared" ca="1" si="426"/>
        <v>714008.53</v>
      </c>
      <c r="T2055" s="14">
        <f t="shared" ca="1" si="427"/>
        <v>6169002.6299999999</v>
      </c>
      <c r="U2055" s="14" t="str">
        <f t="shared" ca="1" si="428"/>
        <v>0A3F507E-1A87-32B8-E044-0003BA298018</v>
      </c>
    </row>
    <row r="2056" spans="1:21" s="14" customFormat="1" x14ac:dyDescent="0.25">
      <c r="A2056" s="14">
        <f t="shared" si="416"/>
        <v>2056</v>
      </c>
      <c r="B2056" s="14" t="str">
        <f t="shared" ca="1" si="417"/>
        <v>51C01269-C1AA-4167-93AC-0738650944B3</v>
      </c>
      <c r="C2056" s="14" t="str">
        <f t="shared" ca="1" si="418"/>
        <v>Hyrdeengen</v>
      </c>
      <c r="D2056" s="14" t="str">
        <f t="shared" ca="1" si="419"/>
        <v>113</v>
      </c>
      <c r="E2056" s="14" t="str">
        <f t="shared" ca="1" si="420"/>
        <v>16cu</v>
      </c>
      <c r="F2056" s="1">
        <f t="shared" ca="1" si="421"/>
        <v>130</v>
      </c>
      <c r="G2056" s="1">
        <f t="shared" ca="1" si="422"/>
        <v>101</v>
      </c>
      <c r="H2056" s="1">
        <f t="shared" ca="1" si="423"/>
        <v>1977</v>
      </c>
      <c r="I2056" s="1" t="str">
        <f ca="1">INDEX(Relationstabel!$C$3:$K$10,MATCH(INDIRECT($A$1&amp;"J"&amp;A2056),Relationstabel!$A$3:$A$10,0),MATCH(IFERROR(VALUE(INDIRECT($A$1&amp;"K"&amp;A2056)),0),Relationstabel!$C$1:$K$1,0))</f>
        <v>Fjernvarme/ Blokvarme</v>
      </c>
      <c r="J2056" s="1" t="str">
        <f ca="1">INDEX(Anvendelseskode!B:B,MATCH($F2056,Anvendelseskode!$A:$A,0))</f>
        <v>Række-, kæde-, dobbelthus (lodret adskillelse mellem enhederne)</v>
      </c>
      <c r="K2056" s="1" t="str">
        <f ca="1">INDEX(Anvendelseskode!C:C,MATCH($F2056,Anvendelseskode!$A:$A,0))</f>
        <v>Række-, kæde og dobbelthuse</v>
      </c>
      <c r="L2056" s="1" t="str">
        <f ca="1">INDEX(Anvendelseskode!D:D,MATCH($F2056,Anvendelseskode!$A:$A,0))</f>
        <v>Private husholdninger</v>
      </c>
      <c r="M2056" s="1" t="str">
        <f ca="1">IFERROR(INDEX(SBi!$2:$2,MATCH(H2056,SBi!$1:$1,1)),SBi!$K$2)</f>
        <v>1973-1978</v>
      </c>
      <c r="N2056" s="1">
        <f ca="1">INDEX(SBi!$C$3:$K$28,MATCH(F2056,SBi!$B$3:$B$28,0),MATCH(M2056,SBi!$C$2:$K$2,0))</f>
        <v>112.6</v>
      </c>
      <c r="O2056" s="16">
        <f t="shared" ca="1" si="424"/>
        <v>11.372599999999998</v>
      </c>
      <c r="P2056" s="16" t="str">
        <f ca="1">IFERROR(INDEX(VpD!$2:$2,MATCH(H2056,VpD!$1:$1,1)),VpD!$I$2)</f>
        <v>1973-1978</v>
      </c>
      <c r="Q2056" s="1">
        <f ca="1">INDEX(VpD!$C$3:$I$27,MATCH(F2056,VpD!$B$3:$B$27,0),MATCH(P2056,VpD!$C$2:$I$2,0))</f>
        <v>98</v>
      </c>
      <c r="R2056" s="16">
        <f t="shared" ca="1" si="425"/>
        <v>9.8979999999999997</v>
      </c>
      <c r="S2056" s="14">
        <f t="shared" ca="1" si="426"/>
        <v>711905.07</v>
      </c>
      <c r="T2056" s="14">
        <f t="shared" ca="1" si="427"/>
        <v>6172394.4400000004</v>
      </c>
      <c r="U2056" s="14" t="str">
        <f t="shared" ca="1" si="428"/>
        <v>0A3F507E-198A-32B8-E044-0003BA298018</v>
      </c>
    </row>
    <row r="2057" spans="1:21" s="14" customFormat="1" x14ac:dyDescent="0.25">
      <c r="A2057" s="14">
        <f t="shared" si="416"/>
        <v>2057</v>
      </c>
      <c r="B2057" s="14" t="str">
        <f t="shared" ca="1" si="417"/>
        <v>3997D483-9665-4F95-9E2E-606A3612B9FF</v>
      </c>
      <c r="C2057" s="14" t="str">
        <f t="shared" ca="1" si="418"/>
        <v>Hyttesvinget</v>
      </c>
      <c r="D2057" s="14" t="str">
        <f t="shared" ca="1" si="419"/>
        <v>32</v>
      </c>
      <c r="E2057" s="14" t="str">
        <f t="shared" ca="1" si="420"/>
        <v>24fl</v>
      </c>
      <c r="F2057" s="1">
        <f t="shared" ca="1" si="421"/>
        <v>120</v>
      </c>
      <c r="G2057" s="1">
        <f t="shared" ca="1" si="422"/>
        <v>156</v>
      </c>
      <c r="H2057" s="1">
        <f t="shared" ca="1" si="423"/>
        <v>1973</v>
      </c>
      <c r="I2057" s="1" t="str">
        <f ca="1">INDEX(Relationstabel!$C$3:$K$10,MATCH(INDIRECT($A$1&amp;"J"&amp;A2057),Relationstabel!$A$3:$A$10,0),MATCH(IFERROR(VALUE(INDIRECT($A$1&amp;"K"&amp;A2057)),0),Relationstabel!$C$1:$K$1,0))</f>
        <v>Olie</v>
      </c>
      <c r="J2057" s="1" t="str">
        <f ca="1">INDEX(Anvendelseskode!B:B,MATCH($F2057,Anvendelseskode!$A:$A,0))</f>
        <v>Fritliggende enfamilieshus (parcelhus)</v>
      </c>
      <c r="K2057" s="1" t="str">
        <f ca="1">INDEX(Anvendelseskode!C:C,MATCH($F2057,Anvendelseskode!$A:$A,0))</f>
        <v>Parcelhuse</v>
      </c>
      <c r="L2057" s="1" t="str">
        <f ca="1">INDEX(Anvendelseskode!D:D,MATCH($F2057,Anvendelseskode!$A:$A,0))</f>
        <v>Private husholdninger</v>
      </c>
      <c r="M2057" s="1" t="str">
        <f ca="1">IFERROR(INDEX(SBi!$2:$2,MATCH(H2057,SBi!$1:$1,1)),SBi!$K$2)</f>
        <v>1973-1978</v>
      </c>
      <c r="N2057" s="1">
        <f ca="1">INDEX(SBi!$C$3:$K$28,MATCH(F2057,SBi!$B$3:$B$28,0),MATCH(M2057,SBi!$C$2:$K$2,0))</f>
        <v>119.8</v>
      </c>
      <c r="O2057" s="16">
        <f t="shared" ca="1" si="424"/>
        <v>18.688800000000001</v>
      </c>
      <c r="P2057" s="16" t="str">
        <f ca="1">IFERROR(INDEX(VpD!$2:$2,MATCH(H2057,VpD!$1:$1,1)),VpD!$I$2)</f>
        <v>1973-1978</v>
      </c>
      <c r="Q2057" s="1">
        <f ca="1">INDEX(VpD!$C$3:$I$27,MATCH(F2057,VpD!$B$3:$B$27,0),MATCH(P2057,VpD!$C$2:$I$2,0))</f>
        <v>117</v>
      </c>
      <c r="R2057" s="16">
        <f t="shared" ca="1" si="425"/>
        <v>18.251999999999999</v>
      </c>
      <c r="S2057" s="14">
        <f t="shared" ca="1" si="426"/>
        <v>714036.85</v>
      </c>
      <c r="T2057" s="14">
        <f t="shared" ca="1" si="427"/>
        <v>6168959.9800000004</v>
      </c>
      <c r="U2057" s="14" t="str">
        <f t="shared" ca="1" si="428"/>
        <v>0A3F507E-1A8A-32B8-E044-0003BA298018</v>
      </c>
    </row>
    <row r="2058" spans="1:21" s="14" customFormat="1" x14ac:dyDescent="0.25">
      <c r="A2058" s="14">
        <f t="shared" si="416"/>
        <v>2058</v>
      </c>
      <c r="B2058" s="14" t="str">
        <f t="shared" ca="1" si="417"/>
        <v>AEF1C72F-2309-4AE3-ACC4-87FA63BCC24A</v>
      </c>
      <c r="C2058" s="14" t="str">
        <f t="shared" ca="1" si="418"/>
        <v>Bregnebo</v>
      </c>
      <c r="D2058" s="14" t="str">
        <f t="shared" ca="1" si="419"/>
        <v>30</v>
      </c>
      <c r="E2058" s="14" t="str">
        <f t="shared" ca="1" si="420"/>
        <v>6øo</v>
      </c>
      <c r="F2058" s="1">
        <f t="shared" ca="1" si="421"/>
        <v>130</v>
      </c>
      <c r="G2058" s="1">
        <f t="shared" ca="1" si="422"/>
        <v>109</v>
      </c>
      <c r="H2058" s="1">
        <f t="shared" ca="1" si="423"/>
        <v>1978</v>
      </c>
      <c r="I2058" s="1" t="str">
        <f ca="1">INDEX(Relationstabel!$C$3:$K$10,MATCH(INDIRECT($A$1&amp;"J"&amp;A2058),Relationstabel!$A$3:$A$10,0),MATCH(IFERROR(VALUE(INDIRECT($A$1&amp;"K"&amp;A2058)),0),Relationstabel!$C$1:$K$1,0))</f>
        <v>Fjernvarme/ Blokvarme</v>
      </c>
      <c r="J2058" s="1" t="str">
        <f ca="1">INDEX(Anvendelseskode!B:B,MATCH($F2058,Anvendelseskode!$A:$A,0))</f>
        <v>Række-, kæde-, dobbelthus (lodret adskillelse mellem enhederne)</v>
      </c>
      <c r="K2058" s="1" t="str">
        <f ca="1">INDEX(Anvendelseskode!C:C,MATCH($F2058,Anvendelseskode!$A:$A,0))</f>
        <v>Række-, kæde og dobbelthuse</v>
      </c>
      <c r="L2058" s="1" t="str">
        <f ca="1">INDEX(Anvendelseskode!D:D,MATCH($F2058,Anvendelseskode!$A:$A,0))</f>
        <v>Private husholdninger</v>
      </c>
      <c r="M2058" s="1" t="str">
        <f ca="1">IFERROR(INDEX(SBi!$2:$2,MATCH(H2058,SBi!$1:$1,1)),SBi!$K$2)</f>
        <v>1973-1978</v>
      </c>
      <c r="N2058" s="1">
        <f ca="1">INDEX(SBi!$C$3:$K$28,MATCH(F2058,SBi!$B$3:$B$28,0),MATCH(M2058,SBi!$C$2:$K$2,0))</f>
        <v>112.6</v>
      </c>
      <c r="O2058" s="16">
        <f t="shared" ca="1" si="424"/>
        <v>12.273399999999999</v>
      </c>
      <c r="P2058" s="16" t="str">
        <f ca="1">IFERROR(INDEX(VpD!$2:$2,MATCH(H2058,VpD!$1:$1,1)),VpD!$I$2)</f>
        <v>1973-1978</v>
      </c>
      <c r="Q2058" s="1">
        <f ca="1">INDEX(VpD!$C$3:$I$27,MATCH(F2058,VpD!$B$3:$B$27,0),MATCH(P2058,VpD!$C$2:$I$2,0))</f>
        <v>98</v>
      </c>
      <c r="R2058" s="16">
        <f t="shared" ca="1" si="425"/>
        <v>10.682</v>
      </c>
      <c r="S2058" s="14">
        <f t="shared" ca="1" si="426"/>
        <v>713598.77</v>
      </c>
      <c r="T2058" s="14">
        <f t="shared" ca="1" si="427"/>
        <v>6169846.1399999997</v>
      </c>
      <c r="U2058" s="14" t="str">
        <f t="shared" ca="1" si="428"/>
        <v>0A3F507E-158E-32B8-E044-0003BA298018</v>
      </c>
    </row>
    <row r="2059" spans="1:21" s="14" customFormat="1" x14ac:dyDescent="0.25">
      <c r="A2059" s="14">
        <f t="shared" si="416"/>
        <v>2059</v>
      </c>
      <c r="B2059" s="14" t="str">
        <f t="shared" ca="1" si="417"/>
        <v>93AAC299-7380-4ADB-AF3E-6476B92977EC</v>
      </c>
      <c r="C2059" s="14" t="str">
        <f t="shared" ca="1" si="418"/>
        <v>Hyrdeengen</v>
      </c>
      <c r="D2059" s="14" t="str">
        <f t="shared" ca="1" si="419"/>
        <v>73</v>
      </c>
      <c r="E2059" s="14" t="str">
        <f t="shared" ca="1" si="420"/>
        <v>16do</v>
      </c>
      <c r="F2059" s="1">
        <f t="shared" ca="1" si="421"/>
        <v>130</v>
      </c>
      <c r="G2059" s="1">
        <f t="shared" ca="1" si="422"/>
        <v>125</v>
      </c>
      <c r="H2059" s="1">
        <f t="shared" ca="1" si="423"/>
        <v>1977</v>
      </c>
      <c r="I2059" s="1" t="str">
        <f ca="1">INDEX(Relationstabel!$C$3:$K$10,MATCH(INDIRECT($A$1&amp;"J"&amp;A2059),Relationstabel!$A$3:$A$10,0),MATCH(IFERROR(VALUE(INDIRECT($A$1&amp;"K"&amp;A2059)),0),Relationstabel!$C$1:$K$1,0))</f>
        <v>Elvarme</v>
      </c>
      <c r="J2059" s="1" t="str">
        <f ca="1">INDEX(Anvendelseskode!B:B,MATCH($F2059,Anvendelseskode!$A:$A,0))</f>
        <v>Række-, kæde-, dobbelthus (lodret adskillelse mellem enhederne)</v>
      </c>
      <c r="K2059" s="1" t="str">
        <f ca="1">INDEX(Anvendelseskode!C:C,MATCH($F2059,Anvendelseskode!$A:$A,0))</f>
        <v>Række-, kæde og dobbelthuse</v>
      </c>
      <c r="L2059" s="1" t="str">
        <f ca="1">INDEX(Anvendelseskode!D:D,MATCH($F2059,Anvendelseskode!$A:$A,0))</f>
        <v>Private husholdninger</v>
      </c>
      <c r="M2059" s="1" t="str">
        <f ca="1">IFERROR(INDEX(SBi!$2:$2,MATCH(H2059,SBi!$1:$1,1)),SBi!$K$2)</f>
        <v>1973-1978</v>
      </c>
      <c r="N2059" s="1">
        <f ca="1">INDEX(SBi!$C$3:$K$28,MATCH(F2059,SBi!$B$3:$B$28,0),MATCH(M2059,SBi!$C$2:$K$2,0))</f>
        <v>112.6</v>
      </c>
      <c r="O2059" s="16">
        <f t="shared" ca="1" si="424"/>
        <v>14.074999999999999</v>
      </c>
      <c r="P2059" s="16" t="str">
        <f ca="1">IFERROR(INDEX(VpD!$2:$2,MATCH(H2059,VpD!$1:$1,1)),VpD!$I$2)</f>
        <v>1973-1978</v>
      </c>
      <c r="Q2059" s="1">
        <f ca="1">INDEX(VpD!$C$3:$I$27,MATCH(F2059,VpD!$B$3:$B$27,0),MATCH(P2059,VpD!$C$2:$I$2,0))</f>
        <v>98</v>
      </c>
      <c r="R2059" s="16">
        <f t="shared" ca="1" si="425"/>
        <v>12.25</v>
      </c>
      <c r="S2059" s="14">
        <f t="shared" ca="1" si="426"/>
        <v>711801.74</v>
      </c>
      <c r="T2059" s="14">
        <f t="shared" ca="1" si="427"/>
        <v>6172493.3200000003</v>
      </c>
      <c r="U2059" s="14" t="str">
        <f t="shared" ca="1" si="428"/>
        <v>0A3F507E-1976-32B8-E044-0003BA298018</v>
      </c>
    </row>
    <row r="2060" spans="1:21" s="14" customFormat="1" x14ac:dyDescent="0.25">
      <c r="A2060" s="14">
        <f t="shared" si="416"/>
        <v>2060</v>
      </c>
      <c r="B2060" s="14" t="str">
        <f t="shared" ca="1" si="417"/>
        <v>9A2D8CF2-C1B7-4380-A037-0921D8DC2B38</v>
      </c>
      <c r="C2060" s="14" t="str">
        <f t="shared" ca="1" si="418"/>
        <v>Hyttesvinget</v>
      </c>
      <c r="D2060" s="14" t="str">
        <f t="shared" ca="1" si="419"/>
        <v>8</v>
      </c>
      <c r="E2060" s="14" t="str">
        <f t="shared" ca="1" si="420"/>
        <v>24ba</v>
      </c>
      <c r="F2060" s="1">
        <f t="shared" ca="1" si="421"/>
        <v>120</v>
      </c>
      <c r="G2060" s="1">
        <f t="shared" ca="1" si="422"/>
        <v>153</v>
      </c>
      <c r="H2060" s="1">
        <f t="shared" ca="1" si="423"/>
        <v>1974</v>
      </c>
      <c r="I2060" s="1" t="str">
        <f ca="1">INDEX(Relationstabel!$C$3:$K$10,MATCH(INDIRECT($A$1&amp;"J"&amp;A2060),Relationstabel!$A$3:$A$10,0),MATCH(IFERROR(VALUE(INDIRECT($A$1&amp;"K"&amp;A2060)),0),Relationstabel!$C$1:$K$1,0))</f>
        <v>Naturgas</v>
      </c>
      <c r="J2060" s="1" t="str">
        <f ca="1">INDEX(Anvendelseskode!B:B,MATCH($F2060,Anvendelseskode!$A:$A,0))</f>
        <v>Fritliggende enfamilieshus (parcelhus)</v>
      </c>
      <c r="K2060" s="1" t="str">
        <f ca="1">INDEX(Anvendelseskode!C:C,MATCH($F2060,Anvendelseskode!$A:$A,0))</f>
        <v>Parcelhuse</v>
      </c>
      <c r="L2060" s="1" t="str">
        <f ca="1">INDEX(Anvendelseskode!D:D,MATCH($F2060,Anvendelseskode!$A:$A,0))</f>
        <v>Private husholdninger</v>
      </c>
      <c r="M2060" s="1" t="str">
        <f ca="1">IFERROR(INDEX(SBi!$2:$2,MATCH(H2060,SBi!$1:$1,1)),SBi!$K$2)</f>
        <v>1973-1978</v>
      </c>
      <c r="N2060" s="1">
        <f ca="1">INDEX(SBi!$C$3:$K$28,MATCH(F2060,SBi!$B$3:$B$28,0),MATCH(M2060,SBi!$C$2:$K$2,0))</f>
        <v>119.8</v>
      </c>
      <c r="O2060" s="16">
        <f t="shared" ca="1" si="424"/>
        <v>18.329399999999996</v>
      </c>
      <c r="P2060" s="16" t="str">
        <f ca="1">IFERROR(INDEX(VpD!$2:$2,MATCH(H2060,VpD!$1:$1,1)),VpD!$I$2)</f>
        <v>1973-1978</v>
      </c>
      <c r="Q2060" s="1">
        <f ca="1">INDEX(VpD!$C$3:$I$27,MATCH(F2060,VpD!$B$3:$B$27,0),MATCH(P2060,VpD!$C$2:$I$2,0))</f>
        <v>117</v>
      </c>
      <c r="R2060" s="16">
        <f t="shared" ca="1" si="425"/>
        <v>17.901</v>
      </c>
      <c r="S2060" s="14">
        <f t="shared" ca="1" si="426"/>
        <v>713775.29</v>
      </c>
      <c r="T2060" s="14">
        <f t="shared" ca="1" si="427"/>
        <v>6168919.8499999996</v>
      </c>
      <c r="U2060" s="14" t="str">
        <f t="shared" ca="1" si="428"/>
        <v>0A3F507E-1A76-32B8-E044-0003BA298018</v>
      </c>
    </row>
    <row r="2061" spans="1:21" s="14" customFormat="1" x14ac:dyDescent="0.25">
      <c r="A2061" s="14">
        <f t="shared" si="416"/>
        <v>2061</v>
      </c>
      <c r="B2061" s="14" t="str">
        <f t="shared" ca="1" si="417"/>
        <v>16A56016-2481-4A76-B55D-9BE56DBD1EE7</v>
      </c>
      <c r="C2061" s="14" t="str">
        <f t="shared" ca="1" si="418"/>
        <v>Risingevej</v>
      </c>
      <c r="D2061" s="14" t="str">
        <f t="shared" ca="1" si="419"/>
        <v>49</v>
      </c>
      <c r="E2061" s="14" t="str">
        <f t="shared" ca="1" si="420"/>
        <v>16fl</v>
      </c>
      <c r="F2061" s="1">
        <f t="shared" ca="1" si="421"/>
        <v>120</v>
      </c>
      <c r="G2061" s="1">
        <f t="shared" ca="1" si="422"/>
        <v>150</v>
      </c>
      <c r="H2061" s="1">
        <f t="shared" ca="1" si="423"/>
        <v>1981</v>
      </c>
      <c r="I2061" s="1" t="str">
        <f ca="1">INDEX(Relationstabel!$C$3:$K$10,MATCH(INDIRECT($A$1&amp;"J"&amp;A2061),Relationstabel!$A$3:$A$10,0),MATCH(IFERROR(VALUE(INDIRECT($A$1&amp;"K"&amp;A2061)),0),Relationstabel!$C$1:$K$1,0))</f>
        <v>Naturgas</v>
      </c>
      <c r="J2061" s="1" t="str">
        <f ca="1">INDEX(Anvendelseskode!B:B,MATCH($F2061,Anvendelseskode!$A:$A,0))</f>
        <v>Fritliggende enfamilieshus (parcelhus)</v>
      </c>
      <c r="K2061" s="1" t="str">
        <f ca="1">INDEX(Anvendelseskode!C:C,MATCH($F2061,Anvendelseskode!$A:$A,0))</f>
        <v>Parcelhuse</v>
      </c>
      <c r="L2061" s="1" t="str">
        <f ca="1">INDEX(Anvendelseskode!D:D,MATCH($F2061,Anvendelseskode!$A:$A,0))</f>
        <v>Private husholdninger</v>
      </c>
      <c r="M2061" s="1" t="str">
        <f ca="1">IFERROR(INDEX(SBi!$2:$2,MATCH(H2061,SBi!$1:$1,1)),SBi!$K$2)</f>
        <v>1979-1998</v>
      </c>
      <c r="N2061" s="1">
        <f ca="1">INDEX(SBi!$C$3:$K$28,MATCH(F2061,SBi!$B$3:$B$28,0),MATCH(M2061,SBi!$C$2:$K$2,0))</f>
        <v>105.4</v>
      </c>
      <c r="O2061" s="16">
        <f t="shared" ca="1" si="424"/>
        <v>15.81</v>
      </c>
      <c r="P2061" s="16" t="str">
        <f ca="1">IFERROR(INDEX(VpD!$2:$2,MATCH(H2061,VpD!$1:$1,1)),VpD!$I$2)</f>
        <v>1979-1998</v>
      </c>
      <c r="Q2061" s="1">
        <f ca="1">INDEX(VpD!$C$3:$I$27,MATCH(F2061,VpD!$B$3:$B$27,0),MATCH(P2061,VpD!$C$2:$I$2,0))</f>
        <v>90</v>
      </c>
      <c r="R2061" s="16">
        <f t="shared" ca="1" si="425"/>
        <v>13.5</v>
      </c>
      <c r="S2061" s="14">
        <f t="shared" ca="1" si="426"/>
        <v>712532.71</v>
      </c>
      <c r="T2061" s="14">
        <f t="shared" ca="1" si="427"/>
        <v>6168894.4000000004</v>
      </c>
      <c r="U2061" s="14" t="str">
        <f t="shared" ca="1" si="428"/>
        <v>0A3F507E-2076-32B8-E044-0003BA298018</v>
      </c>
    </row>
    <row r="2062" spans="1:21" s="14" customFormat="1" x14ac:dyDescent="0.25">
      <c r="A2062" s="14">
        <f t="shared" si="416"/>
        <v>2062</v>
      </c>
      <c r="B2062" s="14" t="str">
        <f t="shared" ca="1" si="417"/>
        <v>18C4AED4-7D07-4573-96BB-5CC8F4F34A44</v>
      </c>
      <c r="C2062" s="14" t="str">
        <f t="shared" ca="1" si="418"/>
        <v>Nordfeldvej</v>
      </c>
      <c r="D2062" s="14" t="str">
        <f t="shared" ca="1" si="419"/>
        <v>14</v>
      </c>
      <c r="E2062" s="14" t="str">
        <f t="shared" ca="1" si="420"/>
        <v>4do</v>
      </c>
      <c r="F2062" s="1">
        <f t="shared" ca="1" si="421"/>
        <v>120</v>
      </c>
      <c r="G2062" s="1">
        <f t="shared" ca="1" si="422"/>
        <v>133</v>
      </c>
      <c r="H2062" s="1">
        <f t="shared" ca="1" si="423"/>
        <v>1967</v>
      </c>
      <c r="I2062" s="1" t="str">
        <f ca="1">INDEX(Relationstabel!$C$3:$K$10,MATCH(INDIRECT($A$1&amp;"J"&amp;A2062),Relationstabel!$A$3:$A$10,0),MATCH(IFERROR(VALUE(INDIRECT($A$1&amp;"K"&amp;A2062)),0),Relationstabel!$C$1:$K$1,0))</f>
        <v>Olie</v>
      </c>
      <c r="J2062" s="1" t="str">
        <f ca="1">INDEX(Anvendelseskode!B:B,MATCH($F2062,Anvendelseskode!$A:$A,0))</f>
        <v>Fritliggende enfamilieshus (parcelhus)</v>
      </c>
      <c r="K2062" s="1" t="str">
        <f ca="1">INDEX(Anvendelseskode!C:C,MATCH($F2062,Anvendelseskode!$A:$A,0))</f>
        <v>Parcelhuse</v>
      </c>
      <c r="L2062" s="1" t="str">
        <f ca="1">INDEX(Anvendelseskode!D:D,MATCH($F2062,Anvendelseskode!$A:$A,0))</f>
        <v>Private husholdninger</v>
      </c>
      <c r="M2062" s="1" t="str">
        <f ca="1">IFERROR(INDEX(SBi!$2:$2,MATCH(H2062,SBi!$1:$1,1)),SBi!$K$2)</f>
        <v>1961-1972</v>
      </c>
      <c r="N2062" s="1">
        <f ca="1">INDEX(SBi!$C$3:$K$28,MATCH(F2062,SBi!$B$3:$B$28,0),MATCH(M2062,SBi!$C$2:$K$2,0))</f>
        <v>134.30000000000001</v>
      </c>
      <c r="O2062" s="16">
        <f t="shared" ca="1" si="424"/>
        <v>17.861900000000002</v>
      </c>
      <c r="P2062" s="16" t="str">
        <f ca="1">IFERROR(INDEX(VpD!$2:$2,MATCH(H2062,VpD!$1:$1,1)),VpD!$I$2)</f>
        <v>1961-1972</v>
      </c>
      <c r="Q2062" s="1">
        <f ca="1">INDEX(VpD!$C$3:$I$27,MATCH(F2062,VpD!$B$3:$B$27,0),MATCH(P2062,VpD!$C$2:$I$2,0))</f>
        <v>143</v>
      </c>
      <c r="R2062" s="16">
        <f t="shared" ca="1" si="425"/>
        <v>19.018999999999998</v>
      </c>
      <c r="S2062" s="14">
        <f t="shared" ca="1" si="426"/>
        <v>712298.86</v>
      </c>
      <c r="T2062" s="14">
        <f t="shared" ca="1" si="427"/>
        <v>6169340.3799999999</v>
      </c>
      <c r="U2062" s="14" t="str">
        <f t="shared" ca="1" si="428"/>
        <v>0A3F507E-1D83-32B8-E044-0003BA298018</v>
      </c>
    </row>
    <row r="2063" spans="1:21" s="14" customFormat="1" x14ac:dyDescent="0.25">
      <c r="A2063" s="14">
        <f t="shared" si="416"/>
        <v>2063</v>
      </c>
      <c r="B2063" s="14" t="str">
        <f t="shared" ca="1" si="417"/>
        <v>9F34BEEF-8D3C-43A6-8D85-E4E111D13566</v>
      </c>
      <c r="C2063" s="14" t="str">
        <f t="shared" ca="1" si="418"/>
        <v>Nørrebred</v>
      </c>
      <c r="D2063" s="14" t="str">
        <f t="shared" ca="1" si="419"/>
        <v>89</v>
      </c>
      <c r="E2063" s="14" t="str">
        <f t="shared" ca="1" si="420"/>
        <v>13fø</v>
      </c>
      <c r="F2063" s="1">
        <f t="shared" ca="1" si="421"/>
        <v>120</v>
      </c>
      <c r="G2063" s="1">
        <f t="shared" ca="1" si="422"/>
        <v>143</v>
      </c>
      <c r="H2063" s="1">
        <f t="shared" ca="1" si="423"/>
        <v>1972</v>
      </c>
      <c r="I2063" s="1" t="str">
        <f ca="1">INDEX(Relationstabel!$C$3:$K$10,MATCH(INDIRECT($A$1&amp;"J"&amp;A2063),Relationstabel!$A$3:$A$10,0),MATCH(IFERROR(VALUE(INDIRECT($A$1&amp;"K"&amp;A2063)),0),Relationstabel!$C$1:$K$1,0))</f>
        <v>Olie</v>
      </c>
      <c r="J2063" s="1" t="str">
        <f ca="1">INDEX(Anvendelseskode!B:B,MATCH($F2063,Anvendelseskode!$A:$A,0))</f>
        <v>Fritliggende enfamilieshus (parcelhus)</v>
      </c>
      <c r="K2063" s="1" t="str">
        <f ca="1">INDEX(Anvendelseskode!C:C,MATCH($F2063,Anvendelseskode!$A:$A,0))</f>
        <v>Parcelhuse</v>
      </c>
      <c r="L2063" s="1" t="str">
        <f ca="1">INDEX(Anvendelseskode!D:D,MATCH($F2063,Anvendelseskode!$A:$A,0))</f>
        <v>Private husholdninger</v>
      </c>
      <c r="M2063" s="1" t="str">
        <f ca="1">IFERROR(INDEX(SBi!$2:$2,MATCH(H2063,SBi!$1:$1,1)),SBi!$K$2)</f>
        <v>1961-1972</v>
      </c>
      <c r="N2063" s="1">
        <f ca="1">INDEX(SBi!$C$3:$K$28,MATCH(F2063,SBi!$B$3:$B$28,0),MATCH(M2063,SBi!$C$2:$K$2,0))</f>
        <v>134.30000000000001</v>
      </c>
      <c r="O2063" s="16">
        <f t="shared" ca="1" si="424"/>
        <v>19.204900000000002</v>
      </c>
      <c r="P2063" s="16" t="str">
        <f ca="1">IFERROR(INDEX(VpD!$2:$2,MATCH(H2063,VpD!$1:$1,1)),VpD!$I$2)</f>
        <v>1961-1972</v>
      </c>
      <c r="Q2063" s="1">
        <f ca="1">INDEX(VpD!$C$3:$I$27,MATCH(F2063,VpD!$B$3:$B$27,0),MATCH(P2063,VpD!$C$2:$I$2,0))</f>
        <v>143</v>
      </c>
      <c r="R2063" s="16">
        <f t="shared" ca="1" si="425"/>
        <v>20.449000000000002</v>
      </c>
      <c r="S2063" s="14">
        <f t="shared" ca="1" si="426"/>
        <v>711606.43</v>
      </c>
      <c r="T2063" s="14">
        <f t="shared" ca="1" si="427"/>
        <v>6171978.7599999998</v>
      </c>
      <c r="U2063" s="14" t="str">
        <f t="shared" ca="1" si="428"/>
        <v>0A3F507E-1E83-32B8-E044-0003BA298018</v>
      </c>
    </row>
    <row r="2064" spans="1:21" s="14" customFormat="1" x14ac:dyDescent="0.25">
      <c r="A2064" s="14">
        <f t="shared" si="416"/>
        <v>2064</v>
      </c>
      <c r="B2064" s="14" t="str">
        <f t="shared" ca="1" si="417"/>
        <v>8A3D970D-18F7-4619-AB8D-637649C187D4</v>
      </c>
      <c r="C2064" s="14" t="str">
        <f t="shared" ca="1" si="418"/>
        <v>Vallensbæk Strandvej</v>
      </c>
      <c r="D2064" s="14" t="str">
        <f t="shared" ca="1" si="419"/>
        <v>36</v>
      </c>
      <c r="E2064" s="14" t="str">
        <f t="shared" ca="1" si="420"/>
        <v>25d</v>
      </c>
      <c r="F2064" s="1">
        <f t="shared" ca="1" si="421"/>
        <v>120</v>
      </c>
      <c r="G2064" s="1">
        <f t="shared" ca="1" si="422"/>
        <v>183</v>
      </c>
      <c r="H2064" s="1">
        <f t="shared" ca="1" si="423"/>
        <v>1952</v>
      </c>
      <c r="I2064" s="1" t="str">
        <f ca="1">INDEX(Relationstabel!$C$3:$K$10,MATCH(INDIRECT($A$1&amp;"J"&amp;A2064),Relationstabel!$A$3:$A$10,0),MATCH(IFERROR(VALUE(INDIRECT($A$1&amp;"K"&amp;A2064)),0),Relationstabel!$C$1:$K$1,0))</f>
        <v>Varmepumpe</v>
      </c>
      <c r="J2064" s="1" t="str">
        <f ca="1">INDEX(Anvendelseskode!B:B,MATCH($F2064,Anvendelseskode!$A:$A,0))</f>
        <v>Fritliggende enfamilieshus (parcelhus)</v>
      </c>
      <c r="K2064" s="1" t="str">
        <f ca="1">INDEX(Anvendelseskode!C:C,MATCH($F2064,Anvendelseskode!$A:$A,0))</f>
        <v>Parcelhuse</v>
      </c>
      <c r="L2064" s="1" t="str">
        <f ca="1">INDEX(Anvendelseskode!D:D,MATCH($F2064,Anvendelseskode!$A:$A,0))</f>
        <v>Private husholdninger</v>
      </c>
      <c r="M2064" s="1" t="str">
        <f ca="1">IFERROR(INDEX(SBi!$2:$2,MATCH(H2064,SBi!$1:$1,1)),SBi!$K$2)</f>
        <v>1951-1960</v>
      </c>
      <c r="N2064" s="1">
        <f ca="1">INDEX(SBi!$C$3:$K$28,MATCH(F2064,SBi!$B$3:$B$28,0),MATCH(M2064,SBi!$C$2:$K$2,0))</f>
        <v>154.9</v>
      </c>
      <c r="O2064" s="16">
        <f t="shared" ca="1" si="424"/>
        <v>28.346700000000002</v>
      </c>
      <c r="P2064" s="16" t="str">
        <f ca="1">IFERROR(INDEX(VpD!$2:$2,MATCH(H2064,VpD!$1:$1,1)),VpD!$I$2)</f>
        <v>1951-1960</v>
      </c>
      <c r="Q2064" s="1">
        <f ca="1">INDEX(VpD!$C$3:$I$27,MATCH(F2064,VpD!$B$3:$B$27,0),MATCH(P2064,VpD!$C$2:$I$2,0))</f>
        <v>204</v>
      </c>
      <c r="R2064" s="16">
        <f t="shared" ca="1" si="425"/>
        <v>37.332000000000001</v>
      </c>
      <c r="S2064" s="14">
        <f t="shared" ca="1" si="426"/>
        <v>714127.91</v>
      </c>
      <c r="T2064" s="14">
        <f t="shared" ca="1" si="427"/>
        <v>6168875.75</v>
      </c>
      <c r="U2064" s="14" t="str">
        <f t="shared" ca="1" si="428"/>
        <v>0A3F507E-1785-32B8-E044-0003BA298018</v>
      </c>
    </row>
    <row r="2065" spans="1:21" s="14" customFormat="1" x14ac:dyDescent="0.25">
      <c r="A2065" s="14">
        <f t="shared" si="416"/>
        <v>2065</v>
      </c>
      <c r="B2065" s="14" t="str">
        <f t="shared" ca="1" si="417"/>
        <v>EE235226-5756-49DA-9A04-EBC714874BD3</v>
      </c>
      <c r="C2065" s="14" t="str">
        <f t="shared" ca="1" si="418"/>
        <v>Tranekærvej</v>
      </c>
      <c r="D2065" s="14" t="str">
        <f t="shared" ca="1" si="419"/>
        <v>24</v>
      </c>
      <c r="E2065" s="14" t="str">
        <f t="shared" ca="1" si="420"/>
        <v>4cc</v>
      </c>
      <c r="F2065" s="1">
        <f t="shared" ca="1" si="421"/>
        <v>120</v>
      </c>
      <c r="G2065" s="1">
        <f t="shared" ca="1" si="422"/>
        <v>127</v>
      </c>
      <c r="H2065" s="1">
        <f t="shared" ca="1" si="423"/>
        <v>1992</v>
      </c>
      <c r="I2065" s="1" t="str">
        <f ca="1">INDEX(Relationstabel!$C$3:$K$10,MATCH(INDIRECT($A$1&amp;"J"&amp;A2065),Relationstabel!$A$3:$A$10,0),MATCH(IFERROR(VALUE(INDIRECT($A$1&amp;"K"&amp;A2065)),0),Relationstabel!$C$1:$K$1,0))</f>
        <v>Naturgas</v>
      </c>
      <c r="J2065" s="1" t="str">
        <f ca="1">INDEX(Anvendelseskode!B:B,MATCH($F2065,Anvendelseskode!$A:$A,0))</f>
        <v>Fritliggende enfamilieshus (parcelhus)</v>
      </c>
      <c r="K2065" s="1" t="str">
        <f ca="1">INDEX(Anvendelseskode!C:C,MATCH($F2065,Anvendelseskode!$A:$A,0))</f>
        <v>Parcelhuse</v>
      </c>
      <c r="L2065" s="1" t="str">
        <f ca="1">INDEX(Anvendelseskode!D:D,MATCH($F2065,Anvendelseskode!$A:$A,0))</f>
        <v>Private husholdninger</v>
      </c>
      <c r="M2065" s="1" t="str">
        <f ca="1">IFERROR(INDEX(SBi!$2:$2,MATCH(H2065,SBi!$1:$1,1)),SBi!$K$2)</f>
        <v>1979-1998</v>
      </c>
      <c r="N2065" s="1">
        <f ca="1">INDEX(SBi!$C$3:$K$28,MATCH(F2065,SBi!$B$3:$B$28,0),MATCH(M2065,SBi!$C$2:$K$2,0))</f>
        <v>105.4</v>
      </c>
      <c r="O2065" s="16">
        <f t="shared" ca="1" si="424"/>
        <v>13.385800000000001</v>
      </c>
      <c r="P2065" s="16" t="str">
        <f ca="1">IFERROR(INDEX(VpD!$2:$2,MATCH(H2065,VpD!$1:$1,1)),VpD!$I$2)</f>
        <v>1979-1998</v>
      </c>
      <c r="Q2065" s="1">
        <f ca="1">INDEX(VpD!$C$3:$I$27,MATCH(F2065,VpD!$B$3:$B$27,0),MATCH(P2065,VpD!$C$2:$I$2,0))</f>
        <v>90</v>
      </c>
      <c r="R2065" s="16">
        <f t="shared" ca="1" si="425"/>
        <v>11.43</v>
      </c>
      <c r="S2065" s="14">
        <f t="shared" ca="1" si="426"/>
        <v>713251.43</v>
      </c>
      <c r="T2065" s="14">
        <f t="shared" ca="1" si="427"/>
        <v>6168487.6500000004</v>
      </c>
      <c r="U2065" s="14" t="str">
        <f t="shared" ca="1" si="428"/>
        <v>0A3F507E-2385-32B8-E044-0003BA298018</v>
      </c>
    </row>
    <row r="2066" spans="1:21" s="14" customFormat="1" x14ac:dyDescent="0.25">
      <c r="A2066" s="14">
        <f t="shared" si="416"/>
        <v>2066</v>
      </c>
      <c r="B2066" s="14" t="str">
        <f t="shared" ca="1" si="417"/>
        <v>89C6CDE5-D7A7-443C-813C-9CF99813A0E6</v>
      </c>
      <c r="C2066" s="14" t="str">
        <f t="shared" ca="1" si="418"/>
        <v>Bregnebo</v>
      </c>
      <c r="D2066" s="14" t="str">
        <f t="shared" ca="1" si="419"/>
        <v>28</v>
      </c>
      <c r="E2066" s="14" t="str">
        <f t="shared" ca="1" si="420"/>
        <v>6øn</v>
      </c>
      <c r="F2066" s="1">
        <f t="shared" ca="1" si="421"/>
        <v>130</v>
      </c>
      <c r="G2066" s="1">
        <f t="shared" ca="1" si="422"/>
        <v>109</v>
      </c>
      <c r="H2066" s="1">
        <f t="shared" ca="1" si="423"/>
        <v>1978</v>
      </c>
      <c r="I2066" s="1" t="str">
        <f ca="1">INDEX(Relationstabel!$C$3:$K$10,MATCH(INDIRECT($A$1&amp;"J"&amp;A2066),Relationstabel!$A$3:$A$10,0),MATCH(IFERROR(VALUE(INDIRECT($A$1&amp;"K"&amp;A2066)),0),Relationstabel!$C$1:$K$1,0))</f>
        <v>Fjernvarme/ Blokvarme</v>
      </c>
      <c r="J2066" s="1" t="str">
        <f ca="1">INDEX(Anvendelseskode!B:B,MATCH($F2066,Anvendelseskode!$A:$A,0))</f>
        <v>Række-, kæde-, dobbelthus (lodret adskillelse mellem enhederne)</v>
      </c>
      <c r="K2066" s="1" t="str">
        <f ca="1">INDEX(Anvendelseskode!C:C,MATCH($F2066,Anvendelseskode!$A:$A,0))</f>
        <v>Række-, kæde og dobbelthuse</v>
      </c>
      <c r="L2066" s="1" t="str">
        <f ca="1">INDEX(Anvendelseskode!D:D,MATCH($F2066,Anvendelseskode!$A:$A,0))</f>
        <v>Private husholdninger</v>
      </c>
      <c r="M2066" s="1" t="str">
        <f ca="1">IFERROR(INDEX(SBi!$2:$2,MATCH(H2066,SBi!$1:$1,1)),SBi!$K$2)</f>
        <v>1973-1978</v>
      </c>
      <c r="N2066" s="1">
        <f ca="1">INDEX(SBi!$C$3:$K$28,MATCH(F2066,SBi!$B$3:$B$28,0),MATCH(M2066,SBi!$C$2:$K$2,0))</f>
        <v>112.6</v>
      </c>
      <c r="O2066" s="16">
        <f t="shared" ca="1" si="424"/>
        <v>12.273399999999999</v>
      </c>
      <c r="P2066" s="16" t="str">
        <f ca="1">IFERROR(INDEX(VpD!$2:$2,MATCH(H2066,VpD!$1:$1,1)),VpD!$I$2)</f>
        <v>1973-1978</v>
      </c>
      <c r="Q2066" s="1">
        <f ca="1">INDEX(VpD!$C$3:$I$27,MATCH(F2066,VpD!$B$3:$B$27,0),MATCH(P2066,VpD!$C$2:$I$2,0))</f>
        <v>98</v>
      </c>
      <c r="R2066" s="16">
        <f t="shared" ca="1" si="425"/>
        <v>10.682</v>
      </c>
      <c r="S2066" s="14">
        <f t="shared" ca="1" si="426"/>
        <v>713594.52</v>
      </c>
      <c r="T2066" s="14">
        <f t="shared" ca="1" si="427"/>
        <v>6169843.04</v>
      </c>
      <c r="U2066" s="14" t="str">
        <f t="shared" ca="1" si="428"/>
        <v>0A3F507E-158D-32B8-E044-0003BA298018</v>
      </c>
    </row>
    <row r="2067" spans="1:21" s="14" customFormat="1" x14ac:dyDescent="0.25">
      <c r="A2067" s="14">
        <f t="shared" si="416"/>
        <v>2067</v>
      </c>
      <c r="B2067" s="14" t="str">
        <f t="shared" ca="1" si="417"/>
        <v>5C7DF5E4-C69E-46F6-B91E-B9CF4381148A</v>
      </c>
      <c r="C2067" s="14" t="str">
        <f t="shared" ca="1" si="418"/>
        <v>Strandesplanaden</v>
      </c>
      <c r="D2067" s="14" t="str">
        <f t="shared" ca="1" si="419"/>
        <v>101</v>
      </c>
      <c r="E2067" s="14" t="str">
        <f t="shared" ca="1" si="420"/>
        <v>6b</v>
      </c>
      <c r="F2067" s="1">
        <f t="shared" ca="1" si="421"/>
        <v>420</v>
      </c>
      <c r="G2067" s="1">
        <f t="shared" ca="1" si="422"/>
        <v>1464</v>
      </c>
      <c r="H2067" s="1">
        <f t="shared" ca="1" si="423"/>
        <v>2001</v>
      </c>
      <c r="I2067" s="1" t="str">
        <f ca="1">INDEX(Relationstabel!$C$3:$K$10,MATCH(INDIRECT($A$1&amp;"J"&amp;A2067),Relationstabel!$A$3:$A$10,0),MATCH(IFERROR(VALUE(INDIRECT($A$1&amp;"K"&amp;A2067)),0),Relationstabel!$C$1:$K$1,0))</f>
        <v>Naturgas</v>
      </c>
      <c r="J2067" s="1" t="str">
        <f ca="1">INDEX(Anvendelseskode!B:B,MATCH($F2067,Anvendelseskode!$A:$A,0))</f>
        <v>Bygning til undervisning og forskning (skole, gymnasium, forskningslabratorium o.lign.)</v>
      </c>
      <c r="K2067" s="1" t="str">
        <f ca="1">INDEX(Anvendelseskode!C:C,MATCH($F2067,Anvendelseskode!$A:$A,0))</f>
        <v>Undervisning, forskning o.l.</v>
      </c>
      <c r="L2067" s="1" t="str">
        <f ca="1">INDEX(Anvendelseskode!D:D,MATCH($F2067,Anvendelseskode!$A:$A,0))</f>
        <v>Kommunale og andre offentlige institutioner</v>
      </c>
      <c r="M2067" s="1" t="str">
        <f ca="1">IFERROR(INDEX(SBi!$2:$2,MATCH(H2067,SBi!$1:$1,1)),SBi!$K$2)</f>
        <v>1999-2006</v>
      </c>
      <c r="N2067" s="1">
        <f ca="1">INDEX(SBi!$C$3:$K$28,MATCH(F2067,SBi!$B$3:$B$28,0),MATCH(M2067,SBi!$C$2:$K$2,0))</f>
        <v>100</v>
      </c>
      <c r="O2067" s="16">
        <f t="shared" ca="1" si="424"/>
        <v>146.4</v>
      </c>
      <c r="P2067" s="16" t="str">
        <f ca="1">IFERROR(INDEX(VpD!$2:$2,MATCH(H2067,VpD!$1:$1,1)),VpD!$I$2)</f>
        <v>&gt;1998</v>
      </c>
      <c r="Q2067" s="1">
        <f ca="1">INDEX(VpD!$C$3:$I$27,MATCH(F2067,VpD!$B$3:$B$27,0),MATCH(P2067,VpD!$C$2:$I$2,0))</f>
        <v>98</v>
      </c>
      <c r="R2067" s="16">
        <f t="shared" ca="1" si="425"/>
        <v>143.47200000000001</v>
      </c>
      <c r="S2067" s="14">
        <f t="shared" ca="1" si="426"/>
        <v>713854.29</v>
      </c>
      <c r="T2067" s="14">
        <f t="shared" ca="1" si="427"/>
        <v>6169492.6100000003</v>
      </c>
      <c r="U2067" s="14" t="str">
        <f t="shared" ca="1" si="428"/>
        <v>0A3F507E-218D-32B8-E044-0003BA298018</v>
      </c>
    </row>
    <row r="2068" spans="1:21" s="14" customFormat="1" x14ac:dyDescent="0.25">
      <c r="A2068" s="14">
        <f t="shared" si="416"/>
        <v>2068</v>
      </c>
      <c r="B2068" s="14" t="str">
        <f t="shared" ca="1" si="417"/>
        <v>08224512-2C8E-49EA-89B2-3A5EAD85030C</v>
      </c>
      <c r="C2068" s="14" t="str">
        <f t="shared" ca="1" si="418"/>
        <v>Syvhøjvænge</v>
      </c>
      <c r="D2068" s="14" t="str">
        <f t="shared" ca="1" si="419"/>
        <v>88</v>
      </c>
      <c r="E2068" s="14" t="str">
        <f t="shared" ca="1" si="420"/>
        <v>12ft</v>
      </c>
      <c r="F2068" s="1">
        <f t="shared" ca="1" si="421"/>
        <v>120</v>
      </c>
      <c r="G2068" s="1">
        <f t="shared" ca="1" si="422"/>
        <v>139</v>
      </c>
      <c r="H2068" s="1">
        <f t="shared" ca="1" si="423"/>
        <v>1991</v>
      </c>
      <c r="I2068" s="1" t="str">
        <f ca="1">INDEX(Relationstabel!$C$3:$K$10,MATCH(INDIRECT($A$1&amp;"J"&amp;A2068),Relationstabel!$A$3:$A$10,0),MATCH(IFERROR(VALUE(INDIRECT($A$1&amp;"K"&amp;A2068)),0),Relationstabel!$C$1:$K$1,0))</f>
        <v>Naturgas</v>
      </c>
      <c r="J2068" s="1" t="str">
        <f ca="1">INDEX(Anvendelseskode!B:B,MATCH($F2068,Anvendelseskode!$A:$A,0))</f>
        <v>Fritliggende enfamilieshus (parcelhus)</v>
      </c>
      <c r="K2068" s="1" t="str">
        <f ca="1">INDEX(Anvendelseskode!C:C,MATCH($F2068,Anvendelseskode!$A:$A,0))</f>
        <v>Parcelhuse</v>
      </c>
      <c r="L2068" s="1" t="str">
        <f ca="1">INDEX(Anvendelseskode!D:D,MATCH($F2068,Anvendelseskode!$A:$A,0))</f>
        <v>Private husholdninger</v>
      </c>
      <c r="M2068" s="1" t="str">
        <f ca="1">IFERROR(INDEX(SBi!$2:$2,MATCH(H2068,SBi!$1:$1,1)),SBi!$K$2)</f>
        <v>1979-1998</v>
      </c>
      <c r="N2068" s="1">
        <f ca="1">INDEX(SBi!$C$3:$K$28,MATCH(F2068,SBi!$B$3:$B$28,0),MATCH(M2068,SBi!$C$2:$K$2,0))</f>
        <v>105.4</v>
      </c>
      <c r="O2068" s="16">
        <f t="shared" ca="1" si="424"/>
        <v>14.650600000000001</v>
      </c>
      <c r="P2068" s="16" t="str">
        <f ca="1">IFERROR(INDEX(VpD!$2:$2,MATCH(H2068,VpD!$1:$1,1)),VpD!$I$2)</f>
        <v>1979-1998</v>
      </c>
      <c r="Q2068" s="1">
        <f ca="1">INDEX(VpD!$C$3:$I$27,MATCH(F2068,VpD!$B$3:$B$27,0),MATCH(P2068,VpD!$C$2:$I$2,0))</f>
        <v>90</v>
      </c>
      <c r="R2068" s="16">
        <f t="shared" ca="1" si="425"/>
        <v>12.51</v>
      </c>
      <c r="S2068" s="14">
        <f t="shared" ca="1" si="426"/>
        <v>711954.04</v>
      </c>
      <c r="T2068" s="14">
        <f t="shared" ca="1" si="427"/>
        <v>6171799.04</v>
      </c>
      <c r="U2068" s="14" t="str">
        <f t="shared" ca="1" si="428"/>
        <v>0A3F507E-228D-32B8-E044-0003BA298018</v>
      </c>
    </row>
    <row r="2069" spans="1:21" s="14" customFormat="1" x14ac:dyDescent="0.25">
      <c r="A2069" s="14">
        <f t="shared" si="416"/>
        <v>2069</v>
      </c>
      <c r="B2069" s="14" t="str">
        <f t="shared" ca="1" si="417"/>
        <v>1FAFD60F-9860-4A12-9720-6928ED82A29C</v>
      </c>
      <c r="C2069" s="14" t="str">
        <f t="shared" ca="1" si="418"/>
        <v>Vejlegårdsvej</v>
      </c>
      <c r="D2069" s="14" t="str">
        <f t="shared" ca="1" si="419"/>
        <v>93</v>
      </c>
      <c r="E2069" s="14" t="str">
        <f t="shared" ca="1" si="420"/>
        <v>11b</v>
      </c>
      <c r="F2069" s="1">
        <f t="shared" ca="1" si="421"/>
        <v>290</v>
      </c>
      <c r="G2069" s="1">
        <f t="shared" ca="1" si="422"/>
        <v>12</v>
      </c>
      <c r="H2069" s="1">
        <f t="shared" ca="1" si="423"/>
        <v>1985</v>
      </c>
      <c r="I2069" s="1" t="str">
        <f ca="1">INDEX(Relationstabel!$C$3:$K$10,MATCH(INDIRECT($A$1&amp;"J"&amp;A2069),Relationstabel!$A$3:$A$10,0),MATCH(IFERROR(VALUE(INDIRECT($A$1&amp;"K"&amp;A2069)),0),Relationstabel!$C$1:$K$1,0))</f>
        <v>Ingen varmeinstallation</v>
      </c>
      <c r="J2069" s="1" t="str">
        <f ca="1">INDEX(Anvendelseskode!B:B,MATCH($F2069,Anvendelseskode!$A:$A,0))</f>
        <v>Anden bygning til landbrug, industri etc</v>
      </c>
      <c r="K2069" s="1" t="str">
        <f ca="1">INDEX(Anvendelseskode!C:C,MATCH($F2069,Anvendelseskode!$A:$A,0))</f>
        <v>Anden bygning til produktion</v>
      </c>
      <c r="L2069" s="1" t="str">
        <f ca="1">INDEX(Anvendelseskode!D:D,MATCH($F2069,Anvendelseskode!$A:$A,0))</f>
        <v>Industri</v>
      </c>
      <c r="M2069" s="1" t="str">
        <f ca="1">IFERROR(INDEX(SBi!$2:$2,MATCH(H2069,SBi!$1:$1,1)),SBi!$K$2)</f>
        <v>1979-1998</v>
      </c>
      <c r="N2069" s="1">
        <f ca="1">INDEX(SBi!$C$3:$K$28,MATCH(F2069,SBi!$B$3:$B$28,0),MATCH(M2069,SBi!$C$2:$K$2,0))</f>
        <v>66</v>
      </c>
      <c r="O2069" s="16">
        <f t="shared" ca="1" si="424"/>
        <v>0.79200000000000004</v>
      </c>
      <c r="P2069" s="16" t="str">
        <f ca="1">IFERROR(INDEX(VpD!$2:$2,MATCH(H2069,VpD!$1:$1,1)),VpD!$I$2)</f>
        <v>1979-1998</v>
      </c>
      <c r="Q2069" s="1">
        <f ca="1">INDEX(VpD!$C$3:$I$27,MATCH(F2069,VpD!$B$3:$B$27,0),MATCH(P2069,VpD!$C$2:$I$2,0))</f>
        <v>66</v>
      </c>
      <c r="R2069" s="16">
        <f t="shared" ca="1" si="425"/>
        <v>0.79200000000000004</v>
      </c>
      <c r="S2069" s="14">
        <f t="shared" ca="1" si="426"/>
        <v>711807.84</v>
      </c>
      <c r="T2069" s="14">
        <f t="shared" ca="1" si="427"/>
        <v>6170223.8899999997</v>
      </c>
      <c r="U2069" s="14" t="str">
        <f t="shared" ca="1" si="428"/>
        <v>0A3F507E-248D-32B8-E044-0003BA298018</v>
      </c>
    </row>
    <row r="2070" spans="1:21" s="14" customFormat="1" x14ac:dyDescent="0.25">
      <c r="A2070" s="14">
        <f t="shared" si="416"/>
        <v>2070</v>
      </c>
      <c r="B2070" s="14" t="str">
        <f t="shared" ca="1" si="417"/>
        <v>54D49B1C-948B-4398-BC2E-66E221753D6E</v>
      </c>
      <c r="C2070" s="14" t="str">
        <f t="shared" ca="1" si="418"/>
        <v>Bregentvedvej</v>
      </c>
      <c r="D2070" s="14" t="str">
        <f t="shared" ca="1" si="419"/>
        <v>6</v>
      </c>
      <c r="E2070" s="14" t="str">
        <f t="shared" ca="1" si="420"/>
        <v>9n</v>
      </c>
      <c r="F2070" s="1">
        <f t="shared" ca="1" si="421"/>
        <v>120</v>
      </c>
      <c r="G2070" s="1">
        <f t="shared" ca="1" si="422"/>
        <v>153</v>
      </c>
      <c r="H2070" s="1">
        <f t="shared" ca="1" si="423"/>
        <v>1997</v>
      </c>
      <c r="I2070" s="1" t="str">
        <f ca="1">INDEX(Relationstabel!$C$3:$K$10,MATCH(INDIRECT($A$1&amp;"J"&amp;A2070),Relationstabel!$A$3:$A$10,0),MATCH(IFERROR(VALUE(INDIRECT($A$1&amp;"K"&amp;A2070)),0),Relationstabel!$C$1:$K$1,0))</f>
        <v>Naturgas</v>
      </c>
      <c r="J2070" s="1" t="str">
        <f ca="1">INDEX(Anvendelseskode!B:B,MATCH($F2070,Anvendelseskode!$A:$A,0))</f>
        <v>Fritliggende enfamilieshus (parcelhus)</v>
      </c>
      <c r="K2070" s="1" t="str">
        <f ca="1">INDEX(Anvendelseskode!C:C,MATCH($F2070,Anvendelseskode!$A:$A,0))</f>
        <v>Parcelhuse</v>
      </c>
      <c r="L2070" s="1" t="str">
        <f ca="1">INDEX(Anvendelseskode!D:D,MATCH($F2070,Anvendelseskode!$A:$A,0))</f>
        <v>Private husholdninger</v>
      </c>
      <c r="M2070" s="1" t="str">
        <f ca="1">IFERROR(INDEX(SBi!$2:$2,MATCH(H2070,SBi!$1:$1,1)),SBi!$K$2)</f>
        <v>1979-1998</v>
      </c>
      <c r="N2070" s="1">
        <f ca="1">INDEX(SBi!$C$3:$K$28,MATCH(F2070,SBi!$B$3:$B$28,0),MATCH(M2070,SBi!$C$2:$K$2,0))</f>
        <v>105.4</v>
      </c>
      <c r="O2070" s="16">
        <f t="shared" ca="1" si="424"/>
        <v>16.126200000000001</v>
      </c>
      <c r="P2070" s="16" t="str">
        <f ca="1">IFERROR(INDEX(VpD!$2:$2,MATCH(H2070,VpD!$1:$1,1)),VpD!$I$2)</f>
        <v>1979-1998</v>
      </c>
      <c r="Q2070" s="1">
        <f ca="1">INDEX(VpD!$C$3:$I$27,MATCH(F2070,VpD!$B$3:$B$27,0),MATCH(P2070,VpD!$C$2:$I$2,0))</f>
        <v>90</v>
      </c>
      <c r="R2070" s="16">
        <f t="shared" ca="1" si="425"/>
        <v>13.77</v>
      </c>
      <c r="S2070" s="14">
        <f t="shared" ca="1" si="426"/>
        <v>713517.07</v>
      </c>
      <c r="T2070" s="14">
        <f t="shared" ca="1" si="427"/>
        <v>6168731.3099999996</v>
      </c>
      <c r="U2070" s="14" t="str">
        <f t="shared" ca="1" si="428"/>
        <v>0A3F507E-1577-32B8-E044-0003BA298018</v>
      </c>
    </row>
    <row r="2071" spans="1:21" s="14" customFormat="1" x14ac:dyDescent="0.25">
      <c r="A2071" s="14">
        <f t="shared" si="416"/>
        <v>2071</v>
      </c>
      <c r="B2071" s="14" t="str">
        <f t="shared" ca="1" si="417"/>
        <v>853900D2-12AA-4A14-BA43-DB13C6D428F4</v>
      </c>
      <c r="C2071" s="14" t="str">
        <f t="shared" ca="1" si="418"/>
        <v>Egernbo</v>
      </c>
      <c r="D2071" s="14" t="str">
        <f t="shared" ca="1" si="419"/>
        <v>30</v>
      </c>
      <c r="E2071" s="14" t="str">
        <f t="shared" ca="1" si="420"/>
        <v>6qf</v>
      </c>
      <c r="F2071" s="1">
        <f t="shared" ca="1" si="421"/>
        <v>130</v>
      </c>
      <c r="G2071" s="1">
        <f t="shared" ca="1" si="422"/>
        <v>102</v>
      </c>
      <c r="H2071" s="1">
        <f t="shared" ca="1" si="423"/>
        <v>1978</v>
      </c>
      <c r="I2071" s="1" t="str">
        <f ca="1">INDEX(Relationstabel!$C$3:$K$10,MATCH(INDIRECT($A$1&amp;"J"&amp;A2071),Relationstabel!$A$3:$A$10,0),MATCH(IFERROR(VALUE(INDIRECT($A$1&amp;"K"&amp;A2071)),0),Relationstabel!$C$1:$K$1,0))</f>
        <v>Fjernvarme/ Blokvarme</v>
      </c>
      <c r="J2071" s="1" t="str">
        <f ca="1">INDEX(Anvendelseskode!B:B,MATCH($F2071,Anvendelseskode!$A:$A,0))</f>
        <v>Række-, kæde-, dobbelthus (lodret adskillelse mellem enhederne)</v>
      </c>
      <c r="K2071" s="1" t="str">
        <f ca="1">INDEX(Anvendelseskode!C:C,MATCH($F2071,Anvendelseskode!$A:$A,0))</f>
        <v>Række-, kæde og dobbelthuse</v>
      </c>
      <c r="L2071" s="1" t="str">
        <f ca="1">INDEX(Anvendelseskode!D:D,MATCH($F2071,Anvendelseskode!$A:$A,0))</f>
        <v>Private husholdninger</v>
      </c>
      <c r="M2071" s="1" t="str">
        <f ca="1">IFERROR(INDEX(SBi!$2:$2,MATCH(H2071,SBi!$1:$1,1)),SBi!$K$2)</f>
        <v>1973-1978</v>
      </c>
      <c r="N2071" s="1">
        <f ca="1">INDEX(SBi!$C$3:$K$28,MATCH(F2071,SBi!$B$3:$B$28,0),MATCH(M2071,SBi!$C$2:$K$2,0))</f>
        <v>112.6</v>
      </c>
      <c r="O2071" s="16">
        <f t="shared" ca="1" si="424"/>
        <v>11.485199999999999</v>
      </c>
      <c r="P2071" s="16" t="str">
        <f ca="1">IFERROR(INDEX(VpD!$2:$2,MATCH(H2071,VpD!$1:$1,1)),VpD!$I$2)</f>
        <v>1973-1978</v>
      </c>
      <c r="Q2071" s="1">
        <f ca="1">INDEX(VpD!$C$3:$I$27,MATCH(F2071,VpD!$B$3:$B$27,0),MATCH(P2071,VpD!$C$2:$I$2,0))</f>
        <v>98</v>
      </c>
      <c r="R2071" s="16">
        <f t="shared" ca="1" si="425"/>
        <v>9.9960000000000004</v>
      </c>
      <c r="S2071" s="14">
        <f t="shared" ca="1" si="426"/>
        <v>713622.2</v>
      </c>
      <c r="T2071" s="14">
        <f t="shared" ca="1" si="427"/>
        <v>6169544.9299999997</v>
      </c>
      <c r="U2071" s="14" t="str">
        <f t="shared" ca="1" si="428"/>
        <v>0A3F507E-1677-32B8-E044-0003BA298018</v>
      </c>
    </row>
    <row r="2072" spans="1:21" s="14" customFormat="1" x14ac:dyDescent="0.25">
      <c r="A2072" s="14">
        <f t="shared" si="416"/>
        <v>2072</v>
      </c>
      <c r="B2072" s="14" t="str">
        <f t="shared" ca="1" si="417"/>
        <v>C10D037A-1C72-40BA-912B-164202D91125</v>
      </c>
      <c r="C2072" s="14" t="str">
        <f t="shared" ca="1" si="418"/>
        <v>Egernbo</v>
      </c>
      <c r="D2072" s="14" t="str">
        <f t="shared" ca="1" si="419"/>
        <v>31</v>
      </c>
      <c r="E2072" s="14" t="str">
        <f t="shared" ca="1" si="420"/>
        <v>6pc</v>
      </c>
      <c r="F2072" s="1">
        <f t="shared" ca="1" si="421"/>
        <v>130</v>
      </c>
      <c r="G2072" s="1">
        <f t="shared" ca="1" si="422"/>
        <v>104</v>
      </c>
      <c r="H2072" s="1">
        <f t="shared" ca="1" si="423"/>
        <v>1977</v>
      </c>
      <c r="I2072" s="1" t="str">
        <f ca="1">INDEX(Relationstabel!$C$3:$K$10,MATCH(INDIRECT($A$1&amp;"J"&amp;A2072),Relationstabel!$A$3:$A$10,0),MATCH(IFERROR(VALUE(INDIRECT($A$1&amp;"K"&amp;A2072)),0),Relationstabel!$C$1:$K$1,0))</f>
        <v>Fjernvarme/ Blokvarme</v>
      </c>
      <c r="J2072" s="1" t="str">
        <f ca="1">INDEX(Anvendelseskode!B:B,MATCH($F2072,Anvendelseskode!$A:$A,0))</f>
        <v>Række-, kæde-, dobbelthus (lodret adskillelse mellem enhederne)</v>
      </c>
      <c r="K2072" s="1" t="str">
        <f ca="1">INDEX(Anvendelseskode!C:C,MATCH($F2072,Anvendelseskode!$A:$A,0))</f>
        <v>Række-, kæde og dobbelthuse</v>
      </c>
      <c r="L2072" s="1" t="str">
        <f ca="1">INDEX(Anvendelseskode!D:D,MATCH($F2072,Anvendelseskode!$A:$A,0))</f>
        <v>Private husholdninger</v>
      </c>
      <c r="M2072" s="1" t="str">
        <f ca="1">IFERROR(INDEX(SBi!$2:$2,MATCH(H2072,SBi!$1:$1,1)),SBi!$K$2)</f>
        <v>1973-1978</v>
      </c>
      <c r="N2072" s="1">
        <f ca="1">INDEX(SBi!$C$3:$K$28,MATCH(F2072,SBi!$B$3:$B$28,0),MATCH(M2072,SBi!$C$2:$K$2,0))</f>
        <v>112.6</v>
      </c>
      <c r="O2072" s="16">
        <f t="shared" ca="1" si="424"/>
        <v>11.7104</v>
      </c>
      <c r="P2072" s="16" t="str">
        <f ca="1">IFERROR(INDEX(VpD!$2:$2,MATCH(H2072,VpD!$1:$1,1)),VpD!$I$2)</f>
        <v>1973-1978</v>
      </c>
      <c r="Q2072" s="1">
        <f ca="1">INDEX(VpD!$C$3:$I$27,MATCH(F2072,VpD!$B$3:$B$27,0),MATCH(P2072,VpD!$C$2:$I$2,0))</f>
        <v>98</v>
      </c>
      <c r="R2072" s="16">
        <f t="shared" ca="1" si="425"/>
        <v>10.192</v>
      </c>
      <c r="S2072" s="14">
        <f t="shared" ca="1" si="426"/>
        <v>713570.49</v>
      </c>
      <c r="T2072" s="14">
        <f t="shared" ca="1" si="427"/>
        <v>6169532.5899999999</v>
      </c>
      <c r="U2072" s="14" t="str">
        <f t="shared" ca="1" si="428"/>
        <v>0A3F507E-1678-32B8-E044-0003BA298018</v>
      </c>
    </row>
    <row r="2073" spans="1:21" s="14" customFormat="1" x14ac:dyDescent="0.25">
      <c r="A2073" s="14">
        <f t="shared" si="416"/>
        <v>2073</v>
      </c>
      <c r="B2073" s="14" t="str">
        <f t="shared" ca="1" si="417"/>
        <v>DF5E4578-C765-46BD-9BF0-7035B59DF81F</v>
      </c>
      <c r="C2073" s="14" t="str">
        <f t="shared" ca="1" si="418"/>
        <v>Hyrdeengen</v>
      </c>
      <c r="D2073" s="14" t="str">
        <f t="shared" ca="1" si="419"/>
        <v>77</v>
      </c>
      <c r="E2073" s="14" t="str">
        <f t="shared" ca="1" si="420"/>
        <v>16dm</v>
      </c>
      <c r="F2073" s="1">
        <f t="shared" ca="1" si="421"/>
        <v>130</v>
      </c>
      <c r="G2073" s="1">
        <f t="shared" ca="1" si="422"/>
        <v>125</v>
      </c>
      <c r="H2073" s="1">
        <f t="shared" ca="1" si="423"/>
        <v>1977</v>
      </c>
      <c r="I2073" s="1" t="str">
        <f ca="1">INDEX(Relationstabel!$C$3:$K$10,MATCH(INDIRECT($A$1&amp;"J"&amp;A2073),Relationstabel!$A$3:$A$10,0),MATCH(IFERROR(VALUE(INDIRECT($A$1&amp;"K"&amp;A2073)),0),Relationstabel!$C$1:$K$1,0))</f>
        <v>Elvarme</v>
      </c>
      <c r="J2073" s="1" t="str">
        <f ca="1">INDEX(Anvendelseskode!B:B,MATCH($F2073,Anvendelseskode!$A:$A,0))</f>
        <v>Række-, kæde-, dobbelthus (lodret adskillelse mellem enhederne)</v>
      </c>
      <c r="K2073" s="1" t="str">
        <f ca="1">INDEX(Anvendelseskode!C:C,MATCH($F2073,Anvendelseskode!$A:$A,0))</f>
        <v>Række-, kæde og dobbelthuse</v>
      </c>
      <c r="L2073" s="1" t="str">
        <f ca="1">INDEX(Anvendelseskode!D:D,MATCH($F2073,Anvendelseskode!$A:$A,0))</f>
        <v>Private husholdninger</v>
      </c>
      <c r="M2073" s="1" t="str">
        <f ca="1">IFERROR(INDEX(SBi!$2:$2,MATCH(H2073,SBi!$1:$1,1)),SBi!$K$2)</f>
        <v>1973-1978</v>
      </c>
      <c r="N2073" s="1">
        <f ca="1">INDEX(SBi!$C$3:$K$28,MATCH(F2073,SBi!$B$3:$B$28,0),MATCH(M2073,SBi!$C$2:$K$2,0))</f>
        <v>112.6</v>
      </c>
      <c r="O2073" s="16">
        <f t="shared" ca="1" si="424"/>
        <v>14.074999999999999</v>
      </c>
      <c r="P2073" s="16" t="str">
        <f ca="1">IFERROR(INDEX(VpD!$2:$2,MATCH(H2073,VpD!$1:$1,1)),VpD!$I$2)</f>
        <v>1973-1978</v>
      </c>
      <c r="Q2073" s="1">
        <f ca="1">INDEX(VpD!$C$3:$I$27,MATCH(F2073,VpD!$B$3:$B$27,0),MATCH(P2073,VpD!$C$2:$I$2,0))</f>
        <v>98</v>
      </c>
      <c r="R2073" s="16">
        <f t="shared" ca="1" si="425"/>
        <v>12.25</v>
      </c>
      <c r="S2073" s="14">
        <f t="shared" ca="1" si="426"/>
        <v>711790.75</v>
      </c>
      <c r="T2073" s="14">
        <f t="shared" ca="1" si="427"/>
        <v>6172490.8499999996</v>
      </c>
      <c r="U2073" s="14" t="str">
        <f t="shared" ca="1" si="428"/>
        <v>0A3F507E-1978-32B8-E044-0003BA298018</v>
      </c>
    </row>
    <row r="2074" spans="1:21" s="14" customFormat="1" x14ac:dyDescent="0.25">
      <c r="A2074" s="14">
        <f t="shared" si="416"/>
        <v>2074</v>
      </c>
      <c r="B2074" s="14" t="str">
        <f t="shared" ca="1" si="417"/>
        <v>003A5EDB-AD2F-408F-B353-9E049A85CBC3</v>
      </c>
      <c r="C2074" s="14" t="str">
        <f t="shared" ca="1" si="418"/>
        <v>Hyttesvinget</v>
      </c>
      <c r="D2074" s="14" t="str">
        <f t="shared" ca="1" si="419"/>
        <v>11</v>
      </c>
      <c r="E2074" s="14" t="str">
        <f t="shared" ca="1" si="420"/>
        <v>24eu</v>
      </c>
      <c r="F2074" s="1">
        <f t="shared" ca="1" si="421"/>
        <v>120</v>
      </c>
      <c r="G2074" s="1">
        <f t="shared" ca="1" si="422"/>
        <v>112</v>
      </c>
      <c r="H2074" s="1">
        <f t="shared" ca="1" si="423"/>
        <v>1965</v>
      </c>
      <c r="I2074" s="1" t="str">
        <f ca="1">INDEX(Relationstabel!$C$3:$K$10,MATCH(INDIRECT($A$1&amp;"J"&amp;A2074),Relationstabel!$A$3:$A$10,0),MATCH(IFERROR(VALUE(INDIRECT($A$1&amp;"K"&amp;A2074)),0),Relationstabel!$C$1:$K$1,0))</f>
        <v>Olie</v>
      </c>
      <c r="J2074" s="1" t="str">
        <f ca="1">INDEX(Anvendelseskode!B:B,MATCH($F2074,Anvendelseskode!$A:$A,0))</f>
        <v>Fritliggende enfamilieshus (parcelhus)</v>
      </c>
      <c r="K2074" s="1" t="str">
        <f ca="1">INDEX(Anvendelseskode!C:C,MATCH($F2074,Anvendelseskode!$A:$A,0))</f>
        <v>Parcelhuse</v>
      </c>
      <c r="L2074" s="1" t="str">
        <f ca="1">INDEX(Anvendelseskode!D:D,MATCH($F2074,Anvendelseskode!$A:$A,0))</f>
        <v>Private husholdninger</v>
      </c>
      <c r="M2074" s="1" t="str">
        <f ca="1">IFERROR(INDEX(SBi!$2:$2,MATCH(H2074,SBi!$1:$1,1)),SBi!$K$2)</f>
        <v>1961-1972</v>
      </c>
      <c r="N2074" s="1">
        <f ca="1">INDEX(SBi!$C$3:$K$28,MATCH(F2074,SBi!$B$3:$B$28,0),MATCH(M2074,SBi!$C$2:$K$2,0))</f>
        <v>134.30000000000001</v>
      </c>
      <c r="O2074" s="16">
        <f t="shared" ca="1" si="424"/>
        <v>15.041600000000003</v>
      </c>
      <c r="P2074" s="16" t="str">
        <f ca="1">IFERROR(INDEX(VpD!$2:$2,MATCH(H2074,VpD!$1:$1,1)),VpD!$I$2)</f>
        <v>1961-1972</v>
      </c>
      <c r="Q2074" s="1">
        <f ca="1">INDEX(VpD!$C$3:$I$27,MATCH(F2074,VpD!$B$3:$B$27,0),MATCH(P2074,VpD!$C$2:$I$2,0))</f>
        <v>143</v>
      </c>
      <c r="R2074" s="16">
        <f t="shared" ca="1" si="425"/>
        <v>16.015999999999998</v>
      </c>
      <c r="S2074" s="14">
        <f t="shared" ca="1" si="426"/>
        <v>713821.21</v>
      </c>
      <c r="T2074" s="14">
        <f t="shared" ca="1" si="427"/>
        <v>6168947.1799999997</v>
      </c>
      <c r="U2074" s="14" t="str">
        <f t="shared" ca="1" si="428"/>
        <v>0A3F507E-1A78-32B8-E044-0003BA298018</v>
      </c>
    </row>
    <row r="2075" spans="1:21" s="14" customFormat="1" x14ac:dyDescent="0.25">
      <c r="A2075" s="14">
        <f t="shared" si="416"/>
        <v>2075</v>
      </c>
      <c r="B2075" s="14" t="str">
        <f t="shared" ca="1" si="417"/>
        <v>0D7908F3-DFD0-49A0-B314-4F2DAF2005D1</v>
      </c>
      <c r="C2075" s="14" t="str">
        <f t="shared" ca="1" si="418"/>
        <v>Tranekærvej</v>
      </c>
      <c r="D2075" s="14" t="str">
        <f t="shared" ca="1" si="419"/>
        <v>14</v>
      </c>
      <c r="E2075" s="14" t="str">
        <f t="shared" ca="1" si="420"/>
        <v>4bz</v>
      </c>
      <c r="F2075" s="1">
        <f t="shared" ca="1" si="421"/>
        <v>510</v>
      </c>
      <c r="G2075" s="1">
        <f t="shared" ca="1" si="422"/>
        <v>68</v>
      </c>
      <c r="H2075" s="1">
        <f t="shared" ca="1" si="423"/>
        <v>1968</v>
      </c>
      <c r="I2075" s="1" t="str">
        <f ca="1">INDEX(Relationstabel!$C$3:$K$10,MATCH(INDIRECT($A$1&amp;"J"&amp;A2075),Relationstabel!$A$3:$A$10,0),MATCH(IFERROR(VALUE(INDIRECT($A$1&amp;"K"&amp;A2075)),0),Relationstabel!$C$1:$K$1,0))</f>
        <v>Naturgas</v>
      </c>
      <c r="J2075" s="1" t="str">
        <f ca="1">INDEX(Anvendelseskode!B:B,MATCH($F2075,Anvendelseskode!$A:$A,0))</f>
        <v>Sommerhuse</v>
      </c>
      <c r="K2075" s="1" t="str">
        <f ca="1">INDEX(Anvendelseskode!C:C,MATCH($F2075,Anvendelseskode!$A:$A,0))</f>
        <v>Sommerhuse</v>
      </c>
      <c r="L2075" s="1" t="str">
        <f ca="1">INDEX(Anvendelseskode!D:D,MATCH($F2075,Anvendelseskode!$A:$A,0))</f>
        <v>Private husholdninger</v>
      </c>
      <c r="M2075" s="1" t="str">
        <f ca="1">IFERROR(INDEX(SBi!$2:$2,MATCH(H2075,SBi!$1:$1,1)),SBi!$K$2)</f>
        <v>1961-1972</v>
      </c>
      <c r="N2075" s="1">
        <f ca="1">INDEX(SBi!$C$3:$K$28,MATCH(F2075,SBi!$B$3:$B$28,0),MATCH(M2075,SBi!$C$2:$K$2,0))</f>
        <v>154.6</v>
      </c>
      <c r="O2075" s="16">
        <f t="shared" ca="1" si="424"/>
        <v>10.512799999999999</v>
      </c>
      <c r="P2075" s="16" t="str">
        <f ca="1">IFERROR(INDEX(VpD!$2:$2,MATCH(H2075,VpD!$1:$1,1)),VpD!$I$2)</f>
        <v>1961-1972</v>
      </c>
      <c r="Q2075" s="1">
        <f ca="1">INDEX(VpD!$C$3:$I$27,MATCH(F2075,VpD!$B$3:$B$27,0),MATCH(P2075,VpD!$C$2:$I$2,0))</f>
        <v>58</v>
      </c>
      <c r="R2075" s="16">
        <f t="shared" ca="1" si="425"/>
        <v>3.944</v>
      </c>
      <c r="S2075" s="14">
        <f t="shared" ca="1" si="426"/>
        <v>713225.91</v>
      </c>
      <c r="T2075" s="14">
        <f t="shared" ca="1" si="427"/>
        <v>6168575.4299999997</v>
      </c>
      <c r="U2075" s="14" t="str">
        <f t="shared" ca="1" si="428"/>
        <v>0A3F507E-237B-32B8-E044-0003BA298018</v>
      </c>
    </row>
    <row r="2076" spans="1:21" s="14" customFormat="1" x14ac:dyDescent="0.25">
      <c r="A2076" s="14">
        <f t="shared" si="416"/>
        <v>2076</v>
      </c>
      <c r="B2076" s="14" t="str">
        <f t="shared" ca="1" si="417"/>
        <v>AB7594AE-A29F-4A40-A588-EDCD7AB1F5A8</v>
      </c>
      <c r="C2076" s="14" t="str">
        <f t="shared" ca="1" si="418"/>
        <v>Spættebo</v>
      </c>
      <c r="D2076" s="14" t="str">
        <f t="shared" ca="1" si="419"/>
        <v>17</v>
      </c>
      <c r="E2076" s="14" t="str">
        <f t="shared" ca="1" si="420"/>
        <v>6ur</v>
      </c>
      <c r="F2076" s="1">
        <f t="shared" ca="1" si="421"/>
        <v>130</v>
      </c>
      <c r="G2076" s="1">
        <f t="shared" ca="1" si="422"/>
        <v>112</v>
      </c>
      <c r="H2076" s="1">
        <f t="shared" ca="1" si="423"/>
        <v>1978</v>
      </c>
      <c r="I2076" s="1" t="str">
        <f ca="1">INDEX(Relationstabel!$C$3:$K$10,MATCH(INDIRECT($A$1&amp;"J"&amp;A2076),Relationstabel!$A$3:$A$10,0),MATCH(IFERROR(VALUE(INDIRECT($A$1&amp;"K"&amp;A2076)),0),Relationstabel!$C$1:$K$1,0))</f>
        <v>Fjernvarme/ Blokvarme</v>
      </c>
      <c r="J2076" s="1" t="str">
        <f ca="1">INDEX(Anvendelseskode!B:B,MATCH($F2076,Anvendelseskode!$A:$A,0))</f>
        <v>Række-, kæde-, dobbelthus (lodret adskillelse mellem enhederne)</v>
      </c>
      <c r="K2076" s="1" t="str">
        <f ca="1">INDEX(Anvendelseskode!C:C,MATCH($F2076,Anvendelseskode!$A:$A,0))</f>
        <v>Række-, kæde og dobbelthuse</v>
      </c>
      <c r="L2076" s="1" t="str">
        <f ca="1">INDEX(Anvendelseskode!D:D,MATCH($F2076,Anvendelseskode!$A:$A,0))</f>
        <v>Private husholdninger</v>
      </c>
      <c r="M2076" s="1" t="str">
        <f ca="1">IFERROR(INDEX(SBi!$2:$2,MATCH(H2076,SBi!$1:$1,1)),SBi!$K$2)</f>
        <v>1973-1978</v>
      </c>
      <c r="N2076" s="1">
        <f ca="1">INDEX(SBi!$C$3:$K$28,MATCH(F2076,SBi!$B$3:$B$28,0),MATCH(M2076,SBi!$C$2:$K$2,0))</f>
        <v>112.6</v>
      </c>
      <c r="O2076" s="16">
        <f t="shared" ca="1" si="424"/>
        <v>12.611199999999998</v>
      </c>
      <c r="P2076" s="16" t="str">
        <f ca="1">IFERROR(INDEX(VpD!$2:$2,MATCH(H2076,VpD!$1:$1,1)),VpD!$I$2)</f>
        <v>1973-1978</v>
      </c>
      <c r="Q2076" s="1">
        <f ca="1">INDEX(VpD!$C$3:$I$27,MATCH(F2076,VpD!$B$3:$B$27,0),MATCH(P2076,VpD!$C$2:$I$2,0))</f>
        <v>98</v>
      </c>
      <c r="R2076" s="16">
        <f t="shared" ca="1" si="425"/>
        <v>10.976000000000001</v>
      </c>
      <c r="S2076" s="14">
        <f t="shared" ca="1" si="426"/>
        <v>713742.09</v>
      </c>
      <c r="T2076" s="14">
        <f t="shared" ca="1" si="427"/>
        <v>6169594.8799999999</v>
      </c>
      <c r="U2076" s="14" t="str">
        <f t="shared" ca="1" si="428"/>
        <v>0A3F507E-217C-32B8-E044-0003BA298018</v>
      </c>
    </row>
    <row r="2077" spans="1:21" s="14" customFormat="1" x14ac:dyDescent="0.25">
      <c r="A2077" s="14">
        <f t="shared" si="416"/>
        <v>2077</v>
      </c>
      <c r="B2077" s="14" t="str">
        <f t="shared" ca="1" si="417"/>
        <v>74860FBB-574E-4F73-9F31-314214EEBDD6</v>
      </c>
      <c r="C2077" s="14" t="str">
        <f t="shared" ca="1" si="418"/>
        <v>Syvhøjvænge</v>
      </c>
      <c r="D2077" s="14" t="str">
        <f t="shared" ca="1" si="419"/>
        <v>71</v>
      </c>
      <c r="E2077" s="14" t="str">
        <f t="shared" ca="1" si="420"/>
        <v>12cu</v>
      </c>
      <c r="F2077" s="1">
        <f t="shared" ca="1" si="421"/>
        <v>120</v>
      </c>
      <c r="G2077" s="1">
        <f t="shared" ca="1" si="422"/>
        <v>143</v>
      </c>
      <c r="H2077" s="1">
        <f t="shared" ca="1" si="423"/>
        <v>1970</v>
      </c>
      <c r="I2077" s="1" t="str">
        <f ca="1">INDEX(Relationstabel!$C$3:$K$10,MATCH(INDIRECT($A$1&amp;"J"&amp;A2077),Relationstabel!$A$3:$A$10,0),MATCH(IFERROR(VALUE(INDIRECT($A$1&amp;"K"&amp;A2077)),0),Relationstabel!$C$1:$K$1,0))</f>
        <v>Naturgas</v>
      </c>
      <c r="J2077" s="1" t="str">
        <f ca="1">INDEX(Anvendelseskode!B:B,MATCH($F2077,Anvendelseskode!$A:$A,0))</f>
        <v>Fritliggende enfamilieshus (parcelhus)</v>
      </c>
      <c r="K2077" s="1" t="str">
        <f ca="1">INDEX(Anvendelseskode!C:C,MATCH($F2077,Anvendelseskode!$A:$A,0))</f>
        <v>Parcelhuse</v>
      </c>
      <c r="L2077" s="1" t="str">
        <f ca="1">INDEX(Anvendelseskode!D:D,MATCH($F2077,Anvendelseskode!$A:$A,0))</f>
        <v>Private husholdninger</v>
      </c>
      <c r="M2077" s="1" t="str">
        <f ca="1">IFERROR(INDEX(SBi!$2:$2,MATCH(H2077,SBi!$1:$1,1)),SBi!$K$2)</f>
        <v>1961-1972</v>
      </c>
      <c r="N2077" s="1">
        <f ca="1">INDEX(SBi!$C$3:$K$28,MATCH(F2077,SBi!$B$3:$B$28,0),MATCH(M2077,SBi!$C$2:$K$2,0))</f>
        <v>134.30000000000001</v>
      </c>
      <c r="O2077" s="16">
        <f t="shared" ca="1" si="424"/>
        <v>19.204900000000002</v>
      </c>
      <c r="P2077" s="16" t="str">
        <f ca="1">IFERROR(INDEX(VpD!$2:$2,MATCH(H2077,VpD!$1:$1,1)),VpD!$I$2)</f>
        <v>1961-1972</v>
      </c>
      <c r="Q2077" s="1">
        <f ca="1">INDEX(VpD!$C$3:$I$27,MATCH(F2077,VpD!$B$3:$B$27,0),MATCH(P2077,VpD!$C$2:$I$2,0))</f>
        <v>143</v>
      </c>
      <c r="R2077" s="16">
        <f t="shared" ca="1" si="425"/>
        <v>20.449000000000002</v>
      </c>
      <c r="S2077" s="14">
        <f t="shared" ca="1" si="426"/>
        <v>711805.39</v>
      </c>
      <c r="T2077" s="14">
        <f t="shared" ca="1" si="427"/>
        <v>6171808.7699999996</v>
      </c>
      <c r="U2077" s="14" t="str">
        <f t="shared" ca="1" si="428"/>
        <v>0A3F507E-227C-32B8-E044-0003BA298018</v>
      </c>
    </row>
    <row r="2078" spans="1:21" s="14" customFormat="1" x14ac:dyDescent="0.25">
      <c r="A2078" s="14">
        <f t="shared" si="416"/>
        <v>2078</v>
      </c>
      <c r="B2078" s="14" t="str">
        <f t="shared" ca="1" si="417"/>
        <v>91CF3280-D71E-439D-9A34-68EC03A094DF</v>
      </c>
      <c r="C2078" s="14" t="str">
        <f t="shared" ca="1" si="418"/>
        <v>Vejlegårdsvej</v>
      </c>
      <c r="D2078" s="14" t="str">
        <f t="shared" ca="1" si="419"/>
        <v>53</v>
      </c>
      <c r="E2078" s="14" t="str">
        <f t="shared" ca="1" si="420"/>
        <v>7cq</v>
      </c>
      <c r="F2078" s="1">
        <f t="shared" ca="1" si="421"/>
        <v>220</v>
      </c>
      <c r="G2078" s="1">
        <f t="shared" ca="1" si="422"/>
        <v>824</v>
      </c>
      <c r="H2078" s="1">
        <f t="shared" ca="1" si="423"/>
        <v>1961</v>
      </c>
      <c r="I2078" s="1" t="str">
        <f ca="1">INDEX(Relationstabel!$C$3:$K$10,MATCH(INDIRECT($A$1&amp;"J"&amp;A2078),Relationstabel!$A$3:$A$10,0),MATCH(IFERROR(VALUE(INDIRECT($A$1&amp;"K"&amp;A2078)),0),Relationstabel!$C$1:$K$1,0))</f>
        <v>Naturgas</v>
      </c>
      <c r="J2078" s="1" t="str">
        <f ca="1">INDEX(Anvendelseskode!B:B,MATCH($F2078,Anvendelseskode!$A:$A,0))</f>
        <v>Bygning til erhvervsmæssig produktion vedrørende industri, håndværk m.v. (fabrik, værksted o.lign.)</v>
      </c>
      <c r="K2078" s="1" t="str">
        <f ca="1">INDEX(Anvendelseskode!C:C,MATCH($F2078,Anvendelseskode!$A:$A,0))</f>
        <v>Fabrikker, værksteder o.l.</v>
      </c>
      <c r="L2078" s="1" t="str">
        <f ca="1">INDEX(Anvendelseskode!D:D,MATCH($F2078,Anvendelseskode!$A:$A,0))</f>
        <v>Industri</v>
      </c>
      <c r="M2078" s="1" t="str">
        <f ca="1">IFERROR(INDEX(SBi!$2:$2,MATCH(H2078,SBi!$1:$1,1)),SBi!$K$2)</f>
        <v>1961-1972</v>
      </c>
      <c r="N2078" s="1">
        <f ca="1">INDEX(SBi!$C$3:$K$28,MATCH(F2078,SBi!$B$3:$B$28,0),MATCH(M2078,SBi!$C$2:$K$2,0))</f>
        <v>97</v>
      </c>
      <c r="O2078" s="16">
        <f t="shared" ca="1" si="424"/>
        <v>79.927999999999997</v>
      </c>
      <c r="P2078" s="16" t="str">
        <f ca="1">IFERROR(INDEX(VpD!$2:$2,MATCH(H2078,VpD!$1:$1,1)),VpD!$I$2)</f>
        <v>1961-1972</v>
      </c>
      <c r="Q2078" s="1">
        <f ca="1">INDEX(VpD!$C$3:$I$27,MATCH(F2078,VpD!$B$3:$B$27,0),MATCH(P2078,VpD!$C$2:$I$2,0))</f>
        <v>97</v>
      </c>
      <c r="R2078" s="16">
        <f t="shared" ca="1" si="425"/>
        <v>79.927999999999997</v>
      </c>
      <c r="S2078" s="14">
        <f t="shared" ca="1" si="426"/>
        <v>712391.28</v>
      </c>
      <c r="T2078" s="14">
        <f t="shared" ca="1" si="427"/>
        <v>6169500.0099999998</v>
      </c>
      <c r="U2078" s="14" t="str">
        <f t="shared" ca="1" si="428"/>
        <v>0A3F507E-247C-32B8-E044-0003BA298018</v>
      </c>
    </row>
    <row r="2079" spans="1:21" s="14" customFormat="1" x14ac:dyDescent="0.25">
      <c r="A2079" s="14">
        <f t="shared" si="416"/>
        <v>2079</v>
      </c>
      <c r="B2079" s="14" t="str">
        <f t="shared" ca="1" si="417"/>
        <v>5B355A6A-52D1-4762-A2C9-FB6365BD228C</v>
      </c>
      <c r="C2079" s="14" t="str">
        <f t="shared" ca="1" si="418"/>
        <v>Rosenlunden</v>
      </c>
      <c r="D2079" s="14" t="str">
        <f t="shared" ca="1" si="419"/>
        <v>1</v>
      </c>
      <c r="E2079" s="14" t="str">
        <f t="shared" ca="1" si="420"/>
        <v>27e</v>
      </c>
      <c r="F2079" s="1">
        <f t="shared" ca="1" si="421"/>
        <v>140</v>
      </c>
      <c r="G2079" s="1">
        <f t="shared" ca="1" si="422"/>
        <v>978</v>
      </c>
      <c r="H2079" s="1">
        <f t="shared" ca="1" si="423"/>
        <v>1991</v>
      </c>
      <c r="I2079" s="1" t="str">
        <f ca="1">INDEX(Relationstabel!$C$3:$K$10,MATCH(INDIRECT($A$1&amp;"J"&amp;A2079),Relationstabel!$A$3:$A$10,0),MATCH(IFERROR(VALUE(INDIRECT($A$1&amp;"K"&amp;A2079)),0),Relationstabel!$C$1:$K$1,0))</f>
        <v>Fjernvarme/ Blokvarme</v>
      </c>
      <c r="J2079" s="1" t="str">
        <f ca="1">INDEX(Anvendelseskode!B:B,MATCH($F2079,Anvendelseskode!$A:$A,0))</f>
        <v>Etageboligbebyggelse</v>
      </c>
      <c r="K2079" s="1" t="str">
        <f ca="1">INDEX(Anvendelseskode!C:C,MATCH($F2079,Anvendelseskode!$A:$A,0))</f>
        <v>Etageboligbebyggelse</v>
      </c>
      <c r="L2079" s="1" t="str">
        <f ca="1">INDEX(Anvendelseskode!D:D,MATCH($F2079,Anvendelseskode!$A:$A,0))</f>
        <v>Private husholdninger</v>
      </c>
      <c r="M2079" s="1" t="str">
        <f ca="1">IFERROR(INDEX(SBi!$2:$2,MATCH(H2079,SBi!$1:$1,1)),SBi!$K$2)</f>
        <v>1979-1998</v>
      </c>
      <c r="N2079" s="1">
        <f ca="1">INDEX(SBi!$C$3:$K$28,MATCH(F2079,SBi!$B$3:$B$28,0),MATCH(M2079,SBi!$C$2:$K$2,0))</f>
        <v>108.5</v>
      </c>
      <c r="O2079" s="16">
        <f t="shared" ca="1" si="424"/>
        <v>106.113</v>
      </c>
      <c r="P2079" s="16" t="str">
        <f ca="1">IFERROR(INDEX(VpD!$2:$2,MATCH(H2079,VpD!$1:$1,1)),VpD!$I$2)</f>
        <v>1979-1998</v>
      </c>
      <c r="Q2079" s="1">
        <f ca="1">INDEX(VpD!$C$3:$I$27,MATCH(F2079,VpD!$B$3:$B$27,0),MATCH(P2079,VpD!$C$2:$I$2,0))</f>
        <v>80</v>
      </c>
      <c r="R2079" s="16">
        <f t="shared" ca="1" si="425"/>
        <v>78.239999999999995</v>
      </c>
      <c r="S2079" s="14">
        <f t="shared" ca="1" si="426"/>
        <v>711544.28</v>
      </c>
      <c r="T2079" s="14">
        <f t="shared" ca="1" si="427"/>
        <v>6172574.04</v>
      </c>
      <c r="U2079" s="14" t="str">
        <f t="shared" ca="1" si="428"/>
        <v>0A3F507E-2080-32B8-E044-0003BA298018</v>
      </c>
    </row>
    <row r="2080" spans="1:21" s="14" customFormat="1" x14ac:dyDescent="0.25">
      <c r="A2080" s="14">
        <f t="shared" si="416"/>
        <v>2080</v>
      </c>
      <c r="B2080" s="14" t="str">
        <f t="shared" ca="1" si="417"/>
        <v>A16C0462-A611-4A9C-9555-E59E3E8DE674</v>
      </c>
      <c r="C2080" s="14" t="str">
        <f t="shared" ca="1" si="418"/>
        <v>Tranekærvej</v>
      </c>
      <c r="D2080" s="14" t="str">
        <f t="shared" ca="1" si="419"/>
        <v>27</v>
      </c>
      <c r="E2080" s="14" t="str">
        <f t="shared" ca="1" si="420"/>
        <v>4ad</v>
      </c>
      <c r="F2080" s="1">
        <f t="shared" ca="1" si="421"/>
        <v>120</v>
      </c>
      <c r="G2080" s="1">
        <f t="shared" ca="1" si="422"/>
        <v>111</v>
      </c>
      <c r="H2080" s="1">
        <f t="shared" ca="1" si="423"/>
        <v>1976</v>
      </c>
      <c r="I2080" s="1" t="str">
        <f ca="1">INDEX(Relationstabel!$C$3:$K$10,MATCH(INDIRECT($A$1&amp;"J"&amp;A2080),Relationstabel!$A$3:$A$10,0),MATCH(IFERROR(VALUE(INDIRECT($A$1&amp;"K"&amp;A2080)),0),Relationstabel!$C$1:$K$1,0))</f>
        <v>Naturgas</v>
      </c>
      <c r="J2080" s="1" t="str">
        <f ca="1">INDEX(Anvendelseskode!B:B,MATCH($F2080,Anvendelseskode!$A:$A,0))</f>
        <v>Fritliggende enfamilieshus (parcelhus)</v>
      </c>
      <c r="K2080" s="1" t="str">
        <f ca="1">INDEX(Anvendelseskode!C:C,MATCH($F2080,Anvendelseskode!$A:$A,0))</f>
        <v>Parcelhuse</v>
      </c>
      <c r="L2080" s="1" t="str">
        <f ca="1">INDEX(Anvendelseskode!D:D,MATCH($F2080,Anvendelseskode!$A:$A,0))</f>
        <v>Private husholdninger</v>
      </c>
      <c r="M2080" s="1" t="str">
        <f ca="1">IFERROR(INDEX(SBi!$2:$2,MATCH(H2080,SBi!$1:$1,1)),SBi!$K$2)</f>
        <v>1973-1978</v>
      </c>
      <c r="N2080" s="1">
        <f ca="1">INDEX(SBi!$C$3:$K$28,MATCH(F2080,SBi!$B$3:$B$28,0),MATCH(M2080,SBi!$C$2:$K$2,0))</f>
        <v>119.8</v>
      </c>
      <c r="O2080" s="16">
        <f t="shared" ca="1" si="424"/>
        <v>13.297799999999999</v>
      </c>
      <c r="P2080" s="16" t="str">
        <f ca="1">IFERROR(INDEX(VpD!$2:$2,MATCH(H2080,VpD!$1:$1,1)),VpD!$I$2)</f>
        <v>1973-1978</v>
      </c>
      <c r="Q2080" s="1">
        <f ca="1">INDEX(VpD!$C$3:$I$27,MATCH(F2080,VpD!$B$3:$B$27,0),MATCH(P2080,VpD!$C$2:$I$2,0))</f>
        <v>117</v>
      </c>
      <c r="R2080" s="16">
        <f t="shared" ca="1" si="425"/>
        <v>12.987</v>
      </c>
      <c r="S2080" s="14">
        <f t="shared" ca="1" si="426"/>
        <v>713288.17</v>
      </c>
      <c r="T2080" s="14">
        <f t="shared" ca="1" si="427"/>
        <v>6168467.7800000003</v>
      </c>
      <c r="U2080" s="14" t="str">
        <f t="shared" ca="1" si="428"/>
        <v>0A3F507E-2388-32B8-E044-0003BA298018</v>
      </c>
    </row>
    <row r="2081" spans="1:21" s="14" customFormat="1" x14ac:dyDescent="0.25">
      <c r="A2081" s="14">
        <f t="shared" si="416"/>
        <v>2081</v>
      </c>
      <c r="B2081" s="14" t="str">
        <f t="shared" ca="1" si="417"/>
        <v>748FCD20-90FD-4BC7-ABD6-4DA698BC6BDE</v>
      </c>
      <c r="C2081" s="14" t="str">
        <f t="shared" ca="1" si="418"/>
        <v>Horsbred</v>
      </c>
      <c r="D2081" s="14" t="str">
        <f t="shared" ca="1" si="419"/>
        <v>18</v>
      </c>
      <c r="E2081" s="14" t="str">
        <f t="shared" ca="1" si="420"/>
        <v>13bq</v>
      </c>
      <c r="F2081" s="1">
        <f t="shared" ca="1" si="421"/>
        <v>130</v>
      </c>
      <c r="G2081" s="1">
        <f t="shared" ca="1" si="422"/>
        <v>125</v>
      </c>
      <c r="H2081" s="1">
        <f t="shared" ca="1" si="423"/>
        <v>1997</v>
      </c>
      <c r="I2081" s="1" t="str">
        <f ca="1">INDEX(Relationstabel!$C$3:$K$10,MATCH(INDIRECT($A$1&amp;"J"&amp;A2081),Relationstabel!$A$3:$A$10,0),MATCH(IFERROR(VALUE(INDIRECT($A$1&amp;"K"&amp;A2081)),0),Relationstabel!$C$1:$K$1,0))</f>
        <v>Fjernvarme/ Blokvarme</v>
      </c>
      <c r="J2081" s="1" t="str">
        <f ca="1">INDEX(Anvendelseskode!B:B,MATCH($F2081,Anvendelseskode!$A:$A,0))</f>
        <v>Række-, kæde-, dobbelthus (lodret adskillelse mellem enhederne)</v>
      </c>
      <c r="K2081" s="1" t="str">
        <f ca="1">INDEX(Anvendelseskode!C:C,MATCH($F2081,Anvendelseskode!$A:$A,0))</f>
        <v>Række-, kæde og dobbelthuse</v>
      </c>
      <c r="L2081" s="1" t="str">
        <f ca="1">INDEX(Anvendelseskode!D:D,MATCH($F2081,Anvendelseskode!$A:$A,0))</f>
        <v>Private husholdninger</v>
      </c>
      <c r="M2081" s="1" t="str">
        <f ca="1">IFERROR(INDEX(SBi!$2:$2,MATCH(H2081,SBi!$1:$1,1)),SBi!$K$2)</f>
        <v>1979-1998</v>
      </c>
      <c r="N2081" s="1">
        <f ca="1">INDEX(SBi!$C$3:$K$28,MATCH(F2081,SBi!$B$3:$B$28,0),MATCH(M2081,SBi!$C$2:$K$2,0))</f>
        <v>96.8</v>
      </c>
      <c r="O2081" s="16">
        <f t="shared" ca="1" si="424"/>
        <v>12.1</v>
      </c>
      <c r="P2081" s="16" t="str">
        <f ca="1">IFERROR(INDEX(VpD!$2:$2,MATCH(H2081,VpD!$1:$1,1)),VpD!$I$2)</f>
        <v>1979-1998</v>
      </c>
      <c r="Q2081" s="1">
        <f ca="1">INDEX(VpD!$C$3:$I$27,MATCH(F2081,VpD!$B$3:$B$27,0),MATCH(P2081,VpD!$C$2:$I$2,0))</f>
        <v>74</v>
      </c>
      <c r="R2081" s="16">
        <f t="shared" ca="1" si="425"/>
        <v>9.25</v>
      </c>
      <c r="S2081" s="14">
        <f t="shared" ca="1" si="426"/>
        <v>711455.34</v>
      </c>
      <c r="T2081" s="14">
        <f t="shared" ca="1" si="427"/>
        <v>6171629.6399999997</v>
      </c>
      <c r="U2081" s="14" t="str">
        <f t="shared" ca="1" si="428"/>
        <v>0A3F507E-188C-32B8-E044-0003BA298018</v>
      </c>
    </row>
    <row r="2082" spans="1:21" s="14" customFormat="1" x14ac:dyDescent="0.25">
      <c r="A2082" s="14">
        <f t="shared" si="416"/>
        <v>2082</v>
      </c>
      <c r="B2082" s="14" t="str">
        <f t="shared" ca="1" si="417"/>
        <v>6108C8A5-D3CE-4F24-86EF-2BC25B9675A3</v>
      </c>
      <c r="C2082" s="14" t="str">
        <f t="shared" ca="1" si="418"/>
        <v>Liselundsvej</v>
      </c>
      <c r="D2082" s="14" t="str">
        <f t="shared" ca="1" si="419"/>
        <v>22</v>
      </c>
      <c r="E2082" s="14" t="str">
        <f t="shared" ca="1" si="420"/>
        <v>9bi</v>
      </c>
      <c r="F2082" s="1">
        <f t="shared" ca="1" si="421"/>
        <v>120</v>
      </c>
      <c r="G2082" s="1">
        <f t="shared" ca="1" si="422"/>
        <v>124</v>
      </c>
      <c r="H2082" s="1">
        <f t="shared" ca="1" si="423"/>
        <v>1971</v>
      </c>
      <c r="I2082" s="1" t="str">
        <f ca="1">INDEX(Relationstabel!$C$3:$K$10,MATCH(INDIRECT($A$1&amp;"J"&amp;A2082),Relationstabel!$A$3:$A$10,0),MATCH(IFERROR(VALUE(INDIRECT($A$1&amp;"K"&amp;A2082)),0),Relationstabel!$C$1:$K$1,0))</f>
        <v>Olie</v>
      </c>
      <c r="J2082" s="1" t="str">
        <f ca="1">INDEX(Anvendelseskode!B:B,MATCH($F2082,Anvendelseskode!$A:$A,0))</f>
        <v>Fritliggende enfamilieshus (parcelhus)</v>
      </c>
      <c r="K2082" s="1" t="str">
        <f ca="1">INDEX(Anvendelseskode!C:C,MATCH($F2082,Anvendelseskode!$A:$A,0))</f>
        <v>Parcelhuse</v>
      </c>
      <c r="L2082" s="1" t="str">
        <f ca="1">INDEX(Anvendelseskode!D:D,MATCH($F2082,Anvendelseskode!$A:$A,0))</f>
        <v>Private husholdninger</v>
      </c>
      <c r="M2082" s="1" t="str">
        <f ca="1">IFERROR(INDEX(SBi!$2:$2,MATCH(H2082,SBi!$1:$1,1)),SBi!$K$2)</f>
        <v>1961-1972</v>
      </c>
      <c r="N2082" s="1">
        <f ca="1">INDEX(SBi!$C$3:$K$28,MATCH(F2082,SBi!$B$3:$B$28,0),MATCH(M2082,SBi!$C$2:$K$2,0))</f>
        <v>134.30000000000001</v>
      </c>
      <c r="O2082" s="16">
        <f t="shared" ca="1" si="424"/>
        <v>16.653200000000002</v>
      </c>
      <c r="P2082" s="16" t="str">
        <f ca="1">IFERROR(INDEX(VpD!$2:$2,MATCH(H2082,VpD!$1:$1,1)),VpD!$I$2)</f>
        <v>1961-1972</v>
      </c>
      <c r="Q2082" s="1">
        <f ca="1">INDEX(VpD!$C$3:$I$27,MATCH(F2082,VpD!$B$3:$B$27,0),MATCH(P2082,VpD!$C$2:$I$2,0))</f>
        <v>143</v>
      </c>
      <c r="R2082" s="16">
        <f t="shared" ca="1" si="425"/>
        <v>17.731999999999999</v>
      </c>
      <c r="S2082" s="14">
        <f t="shared" ca="1" si="426"/>
        <v>712263.12</v>
      </c>
      <c r="T2082" s="14">
        <f t="shared" ca="1" si="427"/>
        <v>6169239.0800000001</v>
      </c>
      <c r="U2082" s="14" t="str">
        <f t="shared" ca="1" si="428"/>
        <v>0A3F507E-1C91-32B8-E044-0003BA298018</v>
      </c>
    </row>
    <row r="2083" spans="1:21" s="14" customFormat="1" x14ac:dyDescent="0.25">
      <c r="A2083" s="14">
        <f t="shared" si="416"/>
        <v>2083</v>
      </c>
      <c r="B2083" s="14" t="str">
        <f t="shared" ca="1" si="417"/>
        <v>D17BD3FD-36C2-4E91-BD6F-BE1367C149AA</v>
      </c>
      <c r="C2083" s="14" t="str">
        <f t="shared" ca="1" si="418"/>
        <v>Broholmvej</v>
      </c>
      <c r="D2083" s="14" t="str">
        <f t="shared" ca="1" si="419"/>
        <v>3</v>
      </c>
      <c r="E2083" s="14" t="str">
        <f t="shared" ca="1" si="420"/>
        <v>11bl</v>
      </c>
      <c r="F2083" s="1">
        <f t="shared" ca="1" si="421"/>
        <v>120</v>
      </c>
      <c r="G2083" s="1">
        <f t="shared" ca="1" si="422"/>
        <v>161</v>
      </c>
      <c r="H2083" s="1">
        <f t="shared" ca="1" si="423"/>
        <v>1976</v>
      </c>
      <c r="I2083" s="1" t="str">
        <f ca="1">INDEX(Relationstabel!$C$3:$K$10,MATCH(INDIRECT($A$1&amp;"J"&amp;A2083),Relationstabel!$A$3:$A$10,0),MATCH(IFERROR(VALUE(INDIRECT($A$1&amp;"K"&amp;A2083)),0),Relationstabel!$C$1:$K$1,0))</f>
        <v>Naturgas</v>
      </c>
      <c r="J2083" s="1" t="str">
        <f ca="1">INDEX(Anvendelseskode!B:B,MATCH($F2083,Anvendelseskode!$A:$A,0))</f>
        <v>Fritliggende enfamilieshus (parcelhus)</v>
      </c>
      <c r="K2083" s="1" t="str">
        <f ca="1">INDEX(Anvendelseskode!C:C,MATCH($F2083,Anvendelseskode!$A:$A,0))</f>
        <v>Parcelhuse</v>
      </c>
      <c r="L2083" s="1" t="str">
        <f ca="1">INDEX(Anvendelseskode!D:D,MATCH($F2083,Anvendelseskode!$A:$A,0))</f>
        <v>Private husholdninger</v>
      </c>
      <c r="M2083" s="1" t="str">
        <f ca="1">IFERROR(INDEX(SBi!$2:$2,MATCH(H2083,SBi!$1:$1,1)),SBi!$K$2)</f>
        <v>1973-1978</v>
      </c>
      <c r="N2083" s="1">
        <f ca="1">INDEX(SBi!$C$3:$K$28,MATCH(F2083,SBi!$B$3:$B$28,0),MATCH(M2083,SBi!$C$2:$K$2,0))</f>
        <v>119.8</v>
      </c>
      <c r="O2083" s="16">
        <f t="shared" ca="1" si="424"/>
        <v>19.287800000000001</v>
      </c>
      <c r="P2083" s="16" t="str">
        <f ca="1">IFERROR(INDEX(VpD!$2:$2,MATCH(H2083,VpD!$1:$1,1)),VpD!$I$2)</f>
        <v>1973-1978</v>
      </c>
      <c r="Q2083" s="1">
        <f ca="1">INDEX(VpD!$C$3:$I$27,MATCH(F2083,VpD!$B$3:$B$27,0),MATCH(P2083,VpD!$C$2:$I$2,0))</f>
        <v>117</v>
      </c>
      <c r="R2083" s="16">
        <f t="shared" ca="1" si="425"/>
        <v>18.837</v>
      </c>
      <c r="S2083" s="14">
        <f t="shared" ca="1" si="426"/>
        <v>712895.93</v>
      </c>
      <c r="T2083" s="14">
        <f t="shared" ca="1" si="427"/>
        <v>6168811.5999999996</v>
      </c>
      <c r="U2083" s="14" t="str">
        <f t="shared" ca="1" si="428"/>
        <v>0A3F507E-1593-32B8-E044-0003BA298018</v>
      </c>
    </row>
    <row r="2084" spans="1:21" s="14" customFormat="1" x14ac:dyDescent="0.25">
      <c r="A2084" s="14">
        <f t="shared" si="416"/>
        <v>2084</v>
      </c>
      <c r="B2084" s="14" t="str">
        <f t="shared" ca="1" si="417"/>
        <v>61C5E461-7950-469B-A07B-CDECD75CDAE6</v>
      </c>
      <c r="C2084" s="14" t="str">
        <f t="shared" ca="1" si="418"/>
        <v>Egeskovvej</v>
      </c>
      <c r="D2084" s="14" t="str">
        <f t="shared" ca="1" si="419"/>
        <v>23</v>
      </c>
      <c r="E2084" s="14" t="str">
        <f t="shared" ca="1" si="420"/>
        <v>3au</v>
      </c>
      <c r="F2084" s="1">
        <f t="shared" ca="1" si="421"/>
        <v>130</v>
      </c>
      <c r="G2084" s="1">
        <f t="shared" ca="1" si="422"/>
        <v>98</v>
      </c>
      <c r="H2084" s="1">
        <f t="shared" ca="1" si="423"/>
        <v>2002</v>
      </c>
      <c r="I2084" s="1" t="str">
        <f ca="1">INDEX(Relationstabel!$C$3:$K$10,MATCH(INDIRECT($A$1&amp;"J"&amp;A2084),Relationstabel!$A$3:$A$10,0),MATCH(IFERROR(VALUE(INDIRECT($A$1&amp;"K"&amp;A2084)),0),Relationstabel!$C$1:$K$1,0))</f>
        <v>Naturgas</v>
      </c>
      <c r="J2084" s="1" t="str">
        <f ca="1">INDEX(Anvendelseskode!B:B,MATCH($F2084,Anvendelseskode!$A:$A,0))</f>
        <v>Række-, kæde-, dobbelthus (lodret adskillelse mellem enhederne)</v>
      </c>
      <c r="K2084" s="1" t="str">
        <f ca="1">INDEX(Anvendelseskode!C:C,MATCH($F2084,Anvendelseskode!$A:$A,0))</f>
        <v>Række-, kæde og dobbelthuse</v>
      </c>
      <c r="L2084" s="1" t="str">
        <f ca="1">INDEX(Anvendelseskode!D:D,MATCH($F2084,Anvendelseskode!$A:$A,0))</f>
        <v>Private husholdninger</v>
      </c>
      <c r="M2084" s="1" t="str">
        <f ca="1">IFERROR(INDEX(SBi!$2:$2,MATCH(H2084,SBi!$1:$1,1)),SBi!$K$2)</f>
        <v>1999-2006</v>
      </c>
      <c r="N2084" s="1">
        <f ca="1">INDEX(SBi!$C$3:$K$28,MATCH(F2084,SBi!$B$3:$B$28,0),MATCH(M2084,SBi!$C$2:$K$2,0))</f>
        <v>81.5</v>
      </c>
      <c r="O2084" s="16">
        <f t="shared" ca="1" si="424"/>
        <v>7.9870000000000001</v>
      </c>
      <c r="P2084" s="16" t="str">
        <f ca="1">IFERROR(INDEX(VpD!$2:$2,MATCH(H2084,VpD!$1:$1,1)),VpD!$I$2)</f>
        <v>&gt;1998</v>
      </c>
      <c r="Q2084" s="1">
        <f ca="1">INDEX(VpD!$C$3:$I$27,MATCH(F2084,VpD!$B$3:$B$27,0),MATCH(P2084,VpD!$C$2:$I$2,0))</f>
        <v>65</v>
      </c>
      <c r="R2084" s="16">
        <f t="shared" ca="1" si="425"/>
        <v>6.37</v>
      </c>
      <c r="S2084" s="14">
        <f t="shared" ca="1" si="426"/>
        <v>712621.12</v>
      </c>
      <c r="T2084" s="14">
        <f t="shared" ca="1" si="427"/>
        <v>6169760.3600000003</v>
      </c>
      <c r="U2084" s="14" t="str">
        <f t="shared" ca="1" si="428"/>
        <v>0A3F507E-1693-32B8-E044-0003BA298018</v>
      </c>
    </row>
    <row r="2085" spans="1:21" s="14" customFormat="1" x14ac:dyDescent="0.25">
      <c r="A2085" s="14">
        <f t="shared" si="416"/>
        <v>2085</v>
      </c>
      <c r="B2085" s="14" t="str">
        <f t="shared" ca="1" si="417"/>
        <v>636DF1E7-248D-427A-BCDF-CE1FE1603B64</v>
      </c>
      <c r="C2085" s="14" t="str">
        <f t="shared" ca="1" si="418"/>
        <v>Liselundsvej</v>
      </c>
      <c r="D2085" s="14" t="str">
        <f t="shared" ca="1" si="419"/>
        <v>24</v>
      </c>
      <c r="E2085" s="14" t="str">
        <f t="shared" ca="1" si="420"/>
        <v>9bæ</v>
      </c>
      <c r="F2085" s="1">
        <f t="shared" ca="1" si="421"/>
        <v>120</v>
      </c>
      <c r="G2085" s="1">
        <f t="shared" ca="1" si="422"/>
        <v>100</v>
      </c>
      <c r="H2085" s="1">
        <f t="shared" ca="1" si="423"/>
        <v>1999</v>
      </c>
      <c r="I2085" s="1" t="str">
        <f ca="1">INDEX(Relationstabel!$C$3:$K$10,MATCH(INDIRECT($A$1&amp;"J"&amp;A2085),Relationstabel!$A$3:$A$10,0),MATCH(IFERROR(VALUE(INDIRECT($A$1&amp;"K"&amp;A2085)),0),Relationstabel!$C$1:$K$1,0))</f>
        <v>Naturgas</v>
      </c>
      <c r="J2085" s="1" t="str">
        <f ca="1">INDEX(Anvendelseskode!B:B,MATCH($F2085,Anvendelseskode!$A:$A,0))</f>
        <v>Fritliggende enfamilieshus (parcelhus)</v>
      </c>
      <c r="K2085" s="1" t="str">
        <f ca="1">INDEX(Anvendelseskode!C:C,MATCH($F2085,Anvendelseskode!$A:$A,0))</f>
        <v>Parcelhuse</v>
      </c>
      <c r="L2085" s="1" t="str">
        <f ca="1">INDEX(Anvendelseskode!D:D,MATCH($F2085,Anvendelseskode!$A:$A,0))</f>
        <v>Private husholdninger</v>
      </c>
      <c r="M2085" s="1" t="str">
        <f ca="1">IFERROR(INDEX(SBi!$2:$2,MATCH(H2085,SBi!$1:$1,1)),SBi!$K$2)</f>
        <v>1999-2006</v>
      </c>
      <c r="N2085" s="1">
        <f ca="1">INDEX(SBi!$C$3:$K$28,MATCH(F2085,SBi!$B$3:$B$28,0),MATCH(M2085,SBi!$C$2:$K$2,0))</f>
        <v>83.9</v>
      </c>
      <c r="O2085" s="16">
        <f t="shared" ca="1" si="424"/>
        <v>8.39</v>
      </c>
      <c r="P2085" s="16" t="str">
        <f ca="1">IFERROR(INDEX(VpD!$2:$2,MATCH(H2085,VpD!$1:$1,1)),VpD!$I$2)</f>
        <v>&gt;1998</v>
      </c>
      <c r="Q2085" s="1">
        <f ca="1">INDEX(VpD!$C$3:$I$27,MATCH(F2085,VpD!$B$3:$B$27,0),MATCH(P2085,VpD!$C$2:$I$2,0))</f>
        <v>72</v>
      </c>
      <c r="R2085" s="16">
        <f t="shared" ca="1" si="425"/>
        <v>7.2</v>
      </c>
      <c r="S2085" s="14">
        <f t="shared" ca="1" si="426"/>
        <v>712248.28</v>
      </c>
      <c r="T2085" s="14">
        <f t="shared" ca="1" si="427"/>
        <v>6169229.9900000002</v>
      </c>
      <c r="U2085" s="14" t="str">
        <f t="shared" ca="1" si="428"/>
        <v>0A3F507E-1C93-32B8-E044-0003BA298018</v>
      </c>
    </row>
    <row r="2086" spans="1:21" s="14" customFormat="1" x14ac:dyDescent="0.25">
      <c r="A2086" s="14">
        <f t="shared" si="416"/>
        <v>2086</v>
      </c>
      <c r="B2086" s="14" t="str">
        <f t="shared" ca="1" si="417"/>
        <v>E989B179-2F2F-4A91-861D-245ADB74CA34</v>
      </c>
      <c r="C2086" s="14" t="str">
        <f t="shared" ca="1" si="418"/>
        <v>Rendsagervej</v>
      </c>
      <c r="D2086" s="14" t="str">
        <f t="shared" ca="1" si="419"/>
        <v>29</v>
      </c>
      <c r="E2086" s="14" t="str">
        <f t="shared" ca="1" si="420"/>
        <v>9ot</v>
      </c>
      <c r="F2086" s="1">
        <f t="shared" ca="1" si="421"/>
        <v>120</v>
      </c>
      <c r="G2086" s="1">
        <f t="shared" ca="1" si="422"/>
        <v>109</v>
      </c>
      <c r="H2086" s="1">
        <f t="shared" ca="1" si="423"/>
        <v>1973</v>
      </c>
      <c r="I2086" s="1" t="str">
        <f ca="1">INDEX(Relationstabel!$C$3:$K$10,MATCH(INDIRECT($A$1&amp;"J"&amp;A2086),Relationstabel!$A$3:$A$10,0),MATCH(IFERROR(VALUE(INDIRECT($A$1&amp;"K"&amp;A2086)),0),Relationstabel!$C$1:$K$1,0))</f>
        <v>Naturgas</v>
      </c>
      <c r="J2086" s="1" t="str">
        <f ca="1">INDEX(Anvendelseskode!B:B,MATCH($F2086,Anvendelseskode!$A:$A,0))</f>
        <v>Fritliggende enfamilieshus (parcelhus)</v>
      </c>
      <c r="K2086" s="1" t="str">
        <f ca="1">INDEX(Anvendelseskode!C:C,MATCH($F2086,Anvendelseskode!$A:$A,0))</f>
        <v>Parcelhuse</v>
      </c>
      <c r="L2086" s="1" t="str">
        <f ca="1">INDEX(Anvendelseskode!D:D,MATCH($F2086,Anvendelseskode!$A:$A,0))</f>
        <v>Private husholdninger</v>
      </c>
      <c r="M2086" s="1" t="str">
        <f ca="1">IFERROR(INDEX(SBi!$2:$2,MATCH(H2086,SBi!$1:$1,1)),SBi!$K$2)</f>
        <v>1973-1978</v>
      </c>
      <c r="N2086" s="1">
        <f ca="1">INDEX(SBi!$C$3:$K$28,MATCH(F2086,SBi!$B$3:$B$28,0),MATCH(M2086,SBi!$C$2:$K$2,0))</f>
        <v>119.8</v>
      </c>
      <c r="O2086" s="16">
        <f t="shared" ca="1" si="424"/>
        <v>13.058199999999999</v>
      </c>
      <c r="P2086" s="16" t="str">
        <f ca="1">IFERROR(INDEX(VpD!$2:$2,MATCH(H2086,VpD!$1:$1,1)),VpD!$I$2)</f>
        <v>1973-1978</v>
      </c>
      <c r="Q2086" s="1">
        <f ca="1">INDEX(VpD!$C$3:$I$27,MATCH(F2086,VpD!$B$3:$B$27,0),MATCH(P2086,VpD!$C$2:$I$2,0))</f>
        <v>117</v>
      </c>
      <c r="R2086" s="16">
        <f t="shared" ca="1" si="425"/>
        <v>12.753</v>
      </c>
      <c r="S2086" s="14">
        <f t="shared" ca="1" si="426"/>
        <v>711050.44</v>
      </c>
      <c r="T2086" s="14">
        <f t="shared" ca="1" si="427"/>
        <v>6171504.9699999997</v>
      </c>
      <c r="U2086" s="14" t="str">
        <f t="shared" ca="1" si="428"/>
        <v>0A3F507E-1F99-32B8-E044-0003BA298018</v>
      </c>
    </row>
    <row r="2087" spans="1:21" s="14" customFormat="1" x14ac:dyDescent="0.25">
      <c r="A2087" s="14">
        <f t="shared" si="416"/>
        <v>2087</v>
      </c>
      <c r="B2087" s="14" t="str">
        <f t="shared" ca="1" si="417"/>
        <v>BF3EBF51-B37E-466E-B03C-E2CD43B94167</v>
      </c>
      <c r="C2087" s="14" t="str">
        <f t="shared" ca="1" si="418"/>
        <v>Tranekærvej</v>
      </c>
      <c r="D2087" s="14" t="str">
        <f t="shared" ca="1" si="419"/>
        <v>9</v>
      </c>
      <c r="E2087" s="14" t="str">
        <f t="shared" ca="1" si="420"/>
        <v>4bk</v>
      </c>
      <c r="F2087" s="1">
        <f t="shared" ca="1" si="421"/>
        <v>120</v>
      </c>
      <c r="G2087" s="1">
        <f t="shared" ca="1" si="422"/>
        <v>130</v>
      </c>
      <c r="H2087" s="1">
        <f t="shared" ca="1" si="423"/>
        <v>1984</v>
      </c>
      <c r="I2087" s="1" t="str">
        <f ca="1">INDEX(Relationstabel!$C$3:$K$10,MATCH(INDIRECT($A$1&amp;"J"&amp;A2087),Relationstabel!$A$3:$A$10,0),MATCH(IFERROR(VALUE(INDIRECT($A$1&amp;"K"&amp;A2087)),0),Relationstabel!$C$1:$K$1,0))</f>
        <v>Elvarme</v>
      </c>
      <c r="J2087" s="1" t="str">
        <f ca="1">INDEX(Anvendelseskode!B:B,MATCH($F2087,Anvendelseskode!$A:$A,0))</f>
        <v>Fritliggende enfamilieshus (parcelhus)</v>
      </c>
      <c r="K2087" s="1" t="str">
        <f ca="1">INDEX(Anvendelseskode!C:C,MATCH($F2087,Anvendelseskode!$A:$A,0))</f>
        <v>Parcelhuse</v>
      </c>
      <c r="L2087" s="1" t="str">
        <f ca="1">INDEX(Anvendelseskode!D:D,MATCH($F2087,Anvendelseskode!$A:$A,0))</f>
        <v>Private husholdninger</v>
      </c>
      <c r="M2087" s="1" t="str">
        <f ca="1">IFERROR(INDEX(SBi!$2:$2,MATCH(H2087,SBi!$1:$1,1)),SBi!$K$2)</f>
        <v>1979-1998</v>
      </c>
      <c r="N2087" s="1">
        <f ca="1">INDEX(SBi!$C$3:$K$28,MATCH(F2087,SBi!$B$3:$B$28,0),MATCH(M2087,SBi!$C$2:$K$2,0))</f>
        <v>105.4</v>
      </c>
      <c r="O2087" s="16">
        <f t="shared" ca="1" si="424"/>
        <v>13.702</v>
      </c>
      <c r="P2087" s="16" t="str">
        <f ca="1">IFERROR(INDEX(VpD!$2:$2,MATCH(H2087,VpD!$1:$1,1)),VpD!$I$2)</f>
        <v>1979-1998</v>
      </c>
      <c r="Q2087" s="1">
        <f ca="1">INDEX(VpD!$C$3:$I$27,MATCH(F2087,VpD!$B$3:$B$27,0),MATCH(P2087,VpD!$C$2:$I$2,0))</f>
        <v>90</v>
      </c>
      <c r="R2087" s="16">
        <f t="shared" ca="1" si="425"/>
        <v>11.7</v>
      </c>
      <c r="S2087" s="14">
        <f t="shared" ca="1" si="426"/>
        <v>713241.48</v>
      </c>
      <c r="T2087" s="14">
        <f t="shared" ca="1" si="427"/>
        <v>6168623.4199999999</v>
      </c>
      <c r="U2087" s="14" t="str">
        <f t="shared" ca="1" si="428"/>
        <v>0A3F507E-2376-32B8-E044-0003BA298018</v>
      </c>
    </row>
    <row r="2088" spans="1:21" s="14" customFormat="1" x14ac:dyDescent="0.25">
      <c r="A2088" s="14">
        <f t="shared" si="416"/>
        <v>2088</v>
      </c>
      <c r="B2088" s="14" t="str">
        <f t="shared" ca="1" si="417"/>
        <v>5968A42F-C1AF-4E0A-AABD-37EDC04FF435</v>
      </c>
      <c r="C2088" s="14" t="str">
        <f t="shared" ca="1" si="418"/>
        <v>Bregnebo</v>
      </c>
      <c r="D2088" s="14" t="str">
        <f t="shared" ca="1" si="419"/>
        <v>14</v>
      </c>
      <c r="E2088" s="14" t="str">
        <f t="shared" ca="1" si="420"/>
        <v>6øf</v>
      </c>
      <c r="F2088" s="1">
        <f t="shared" ca="1" si="421"/>
        <v>130</v>
      </c>
      <c r="G2088" s="1">
        <f t="shared" ca="1" si="422"/>
        <v>109</v>
      </c>
      <c r="H2088" s="1">
        <f t="shared" ca="1" si="423"/>
        <v>1978</v>
      </c>
      <c r="I2088" s="1" t="str">
        <f ca="1">INDEX(Relationstabel!$C$3:$K$10,MATCH(INDIRECT($A$1&amp;"J"&amp;A2088),Relationstabel!$A$3:$A$10,0),MATCH(IFERROR(VALUE(INDIRECT($A$1&amp;"K"&amp;A2088)),0),Relationstabel!$C$1:$K$1,0))</f>
        <v>Fjernvarme/ Blokvarme</v>
      </c>
      <c r="J2088" s="1" t="str">
        <f ca="1">INDEX(Anvendelseskode!B:B,MATCH($F2088,Anvendelseskode!$A:$A,0))</f>
        <v>Række-, kæde-, dobbelthus (lodret adskillelse mellem enhederne)</v>
      </c>
      <c r="K2088" s="1" t="str">
        <f ca="1">INDEX(Anvendelseskode!C:C,MATCH($F2088,Anvendelseskode!$A:$A,0))</f>
        <v>Række-, kæde og dobbelthuse</v>
      </c>
      <c r="L2088" s="1" t="str">
        <f ca="1">INDEX(Anvendelseskode!D:D,MATCH($F2088,Anvendelseskode!$A:$A,0))</f>
        <v>Private husholdninger</v>
      </c>
      <c r="M2088" s="1" t="str">
        <f ca="1">IFERROR(INDEX(SBi!$2:$2,MATCH(H2088,SBi!$1:$1,1)),SBi!$K$2)</f>
        <v>1973-1978</v>
      </c>
      <c r="N2088" s="1">
        <f ca="1">INDEX(SBi!$C$3:$K$28,MATCH(F2088,SBi!$B$3:$B$28,0),MATCH(M2088,SBi!$C$2:$K$2,0))</f>
        <v>112.6</v>
      </c>
      <c r="O2088" s="16">
        <f t="shared" ca="1" si="424"/>
        <v>12.273399999999999</v>
      </c>
      <c r="P2088" s="16" t="str">
        <f ca="1">IFERROR(INDEX(VpD!$2:$2,MATCH(H2088,VpD!$1:$1,1)),VpD!$I$2)</f>
        <v>1973-1978</v>
      </c>
      <c r="Q2088" s="1">
        <f ca="1">INDEX(VpD!$C$3:$I$27,MATCH(F2088,VpD!$B$3:$B$27,0),MATCH(P2088,VpD!$C$2:$I$2,0))</f>
        <v>98</v>
      </c>
      <c r="R2088" s="16">
        <f t="shared" ca="1" si="425"/>
        <v>10.682</v>
      </c>
      <c r="S2088" s="14">
        <f t="shared" ca="1" si="426"/>
        <v>713552.27</v>
      </c>
      <c r="T2088" s="14">
        <f t="shared" ca="1" si="427"/>
        <v>6169816.8300000001</v>
      </c>
      <c r="U2088" s="14" t="str">
        <f t="shared" ca="1" si="428"/>
        <v>0A3F507E-1586-32B8-E044-0003BA298018</v>
      </c>
    </row>
    <row r="2089" spans="1:21" s="14" customFormat="1" x14ac:dyDescent="0.25">
      <c r="A2089" s="14">
        <f t="shared" si="416"/>
        <v>2089</v>
      </c>
      <c r="B2089" s="14" t="str">
        <f t="shared" ca="1" si="417"/>
        <v>6BFC5251-08BD-4A9F-91D0-2CC35F96F8EB</v>
      </c>
      <c r="C2089" s="14" t="str">
        <f t="shared" ca="1" si="418"/>
        <v>Strandparksvej</v>
      </c>
      <c r="D2089" s="14" t="str">
        <f t="shared" ca="1" si="419"/>
        <v>3</v>
      </c>
      <c r="E2089" s="14" t="str">
        <f t="shared" ca="1" si="420"/>
        <v>9r</v>
      </c>
      <c r="F2089" s="1">
        <f t="shared" ca="1" si="421"/>
        <v>120</v>
      </c>
      <c r="G2089" s="1">
        <f t="shared" ca="1" si="422"/>
        <v>174</v>
      </c>
      <c r="H2089" s="1">
        <f t="shared" ca="1" si="423"/>
        <v>1988</v>
      </c>
      <c r="I2089" s="1" t="str">
        <f ca="1">INDEX(Relationstabel!$C$3:$K$10,MATCH(INDIRECT($A$1&amp;"J"&amp;A2089),Relationstabel!$A$3:$A$10,0),MATCH(IFERROR(VALUE(INDIRECT($A$1&amp;"K"&amp;A2089)),0),Relationstabel!$C$1:$K$1,0))</f>
        <v>Naturgas</v>
      </c>
      <c r="J2089" s="1" t="str">
        <f ca="1">INDEX(Anvendelseskode!B:B,MATCH($F2089,Anvendelseskode!$A:$A,0))</f>
        <v>Fritliggende enfamilieshus (parcelhus)</v>
      </c>
      <c r="K2089" s="1" t="str">
        <f ca="1">INDEX(Anvendelseskode!C:C,MATCH($F2089,Anvendelseskode!$A:$A,0))</f>
        <v>Parcelhuse</v>
      </c>
      <c r="L2089" s="1" t="str">
        <f ca="1">INDEX(Anvendelseskode!D:D,MATCH($F2089,Anvendelseskode!$A:$A,0))</f>
        <v>Private husholdninger</v>
      </c>
      <c r="M2089" s="1" t="str">
        <f ca="1">IFERROR(INDEX(SBi!$2:$2,MATCH(H2089,SBi!$1:$1,1)),SBi!$K$2)</f>
        <v>1979-1998</v>
      </c>
      <c r="N2089" s="1">
        <f ca="1">INDEX(SBi!$C$3:$K$28,MATCH(F2089,SBi!$B$3:$B$28,0),MATCH(M2089,SBi!$C$2:$K$2,0))</f>
        <v>105.4</v>
      </c>
      <c r="O2089" s="16">
        <f t="shared" ca="1" si="424"/>
        <v>18.339600000000001</v>
      </c>
      <c r="P2089" s="16" t="str">
        <f ca="1">IFERROR(INDEX(VpD!$2:$2,MATCH(H2089,VpD!$1:$1,1)),VpD!$I$2)</f>
        <v>1979-1998</v>
      </c>
      <c r="Q2089" s="1">
        <f ca="1">INDEX(VpD!$C$3:$I$27,MATCH(F2089,VpD!$B$3:$B$27,0),MATCH(P2089,VpD!$C$2:$I$2,0))</f>
        <v>90</v>
      </c>
      <c r="R2089" s="16">
        <f t="shared" ca="1" si="425"/>
        <v>15.66</v>
      </c>
      <c r="S2089" s="14">
        <f t="shared" ca="1" si="426"/>
        <v>713441.78</v>
      </c>
      <c r="T2089" s="14">
        <f t="shared" ca="1" si="427"/>
        <v>6168775.5599999996</v>
      </c>
      <c r="U2089" s="14" t="str">
        <f t="shared" ca="1" si="428"/>
        <v>0A3F507E-2197-32B8-E044-0003BA298018</v>
      </c>
    </row>
    <row r="2090" spans="1:21" s="14" customFormat="1" x14ac:dyDescent="0.25">
      <c r="A2090" s="14">
        <f t="shared" si="416"/>
        <v>2090</v>
      </c>
      <c r="B2090" s="14" t="str">
        <f t="shared" ca="1" si="417"/>
        <v>8F4ECAE6-9513-48DC-8AA1-3C6854A53693</v>
      </c>
      <c r="C2090" s="14" t="str">
        <f t="shared" ca="1" si="418"/>
        <v>Syvhøjvænge</v>
      </c>
      <c r="D2090" s="14" t="str">
        <f t="shared" ca="1" si="419"/>
        <v>79</v>
      </c>
      <c r="E2090" s="14" t="str">
        <f t="shared" ca="1" si="420"/>
        <v>12cr</v>
      </c>
      <c r="F2090" s="1">
        <f t="shared" ca="1" si="421"/>
        <v>120</v>
      </c>
      <c r="G2090" s="1">
        <f t="shared" ca="1" si="422"/>
        <v>181</v>
      </c>
      <c r="H2090" s="1">
        <f t="shared" ca="1" si="423"/>
        <v>1976</v>
      </c>
      <c r="I2090" s="1" t="str">
        <f ca="1">INDEX(Relationstabel!$C$3:$K$10,MATCH(INDIRECT($A$1&amp;"J"&amp;A2090),Relationstabel!$A$3:$A$10,0),MATCH(IFERROR(VALUE(INDIRECT($A$1&amp;"K"&amp;A2090)),0),Relationstabel!$C$1:$K$1,0))</f>
        <v>Naturgas</v>
      </c>
      <c r="J2090" s="1" t="str">
        <f ca="1">INDEX(Anvendelseskode!B:B,MATCH($F2090,Anvendelseskode!$A:$A,0))</f>
        <v>Fritliggende enfamilieshus (parcelhus)</v>
      </c>
      <c r="K2090" s="1" t="str">
        <f ca="1">INDEX(Anvendelseskode!C:C,MATCH($F2090,Anvendelseskode!$A:$A,0))</f>
        <v>Parcelhuse</v>
      </c>
      <c r="L2090" s="1" t="str">
        <f ca="1">INDEX(Anvendelseskode!D:D,MATCH($F2090,Anvendelseskode!$A:$A,0))</f>
        <v>Private husholdninger</v>
      </c>
      <c r="M2090" s="1" t="str">
        <f ca="1">IFERROR(INDEX(SBi!$2:$2,MATCH(H2090,SBi!$1:$1,1)),SBi!$K$2)</f>
        <v>1973-1978</v>
      </c>
      <c r="N2090" s="1">
        <f ca="1">INDEX(SBi!$C$3:$K$28,MATCH(F2090,SBi!$B$3:$B$28,0),MATCH(M2090,SBi!$C$2:$K$2,0))</f>
        <v>119.8</v>
      </c>
      <c r="O2090" s="16">
        <f t="shared" ca="1" si="424"/>
        <v>21.683799999999998</v>
      </c>
      <c r="P2090" s="16" t="str">
        <f ca="1">IFERROR(INDEX(VpD!$2:$2,MATCH(H2090,VpD!$1:$1,1)),VpD!$I$2)</f>
        <v>1973-1978</v>
      </c>
      <c r="Q2090" s="1">
        <f ca="1">INDEX(VpD!$C$3:$I$27,MATCH(F2090,VpD!$B$3:$B$27,0),MATCH(P2090,VpD!$C$2:$I$2,0))</f>
        <v>117</v>
      </c>
      <c r="R2090" s="16">
        <f t="shared" ca="1" si="425"/>
        <v>21.177</v>
      </c>
      <c r="S2090" s="14">
        <f t="shared" ca="1" si="426"/>
        <v>711871.25</v>
      </c>
      <c r="T2090" s="14">
        <f t="shared" ca="1" si="427"/>
        <v>6171816.0300000003</v>
      </c>
      <c r="U2090" s="14" t="str">
        <f t="shared" ca="1" si="428"/>
        <v>0A3F507E-2284-32B8-E044-0003BA298018</v>
      </c>
    </row>
    <row r="2091" spans="1:21" s="14" customFormat="1" x14ac:dyDescent="0.25">
      <c r="A2091" s="14">
        <f t="shared" si="416"/>
        <v>2091</v>
      </c>
      <c r="B2091" s="14" t="str">
        <f t="shared" ca="1" si="417"/>
        <v>AA5FB75B-E0A3-40C8-AA89-6732E3014DA7</v>
      </c>
      <c r="C2091" s="14" t="str">
        <f t="shared" ca="1" si="418"/>
        <v>Horsbred</v>
      </c>
      <c r="D2091" s="14" t="str">
        <f t="shared" ca="1" si="419"/>
        <v>13</v>
      </c>
      <c r="E2091" s="14" t="str">
        <f t="shared" ca="1" si="420"/>
        <v>13ef</v>
      </c>
      <c r="F2091" s="1">
        <f t="shared" ca="1" si="421"/>
        <v>130</v>
      </c>
      <c r="G2091" s="1">
        <f t="shared" ca="1" si="422"/>
        <v>124</v>
      </c>
      <c r="H2091" s="1">
        <f t="shared" ca="1" si="423"/>
        <v>1983</v>
      </c>
      <c r="I2091" s="1" t="str">
        <f ca="1">INDEX(Relationstabel!$C$3:$K$10,MATCH(INDIRECT($A$1&amp;"J"&amp;A2091),Relationstabel!$A$3:$A$10,0),MATCH(IFERROR(VALUE(INDIRECT($A$1&amp;"K"&amp;A2091)),0),Relationstabel!$C$1:$K$1,0))</f>
        <v>Fjernvarme/ Blokvarme</v>
      </c>
      <c r="J2091" s="1" t="str">
        <f ca="1">INDEX(Anvendelseskode!B:B,MATCH($F2091,Anvendelseskode!$A:$A,0))</f>
        <v>Række-, kæde-, dobbelthus (lodret adskillelse mellem enhederne)</v>
      </c>
      <c r="K2091" s="1" t="str">
        <f ca="1">INDEX(Anvendelseskode!C:C,MATCH($F2091,Anvendelseskode!$A:$A,0))</f>
        <v>Række-, kæde og dobbelthuse</v>
      </c>
      <c r="L2091" s="1" t="str">
        <f ca="1">INDEX(Anvendelseskode!D:D,MATCH($F2091,Anvendelseskode!$A:$A,0))</f>
        <v>Private husholdninger</v>
      </c>
      <c r="M2091" s="1" t="str">
        <f ca="1">IFERROR(INDEX(SBi!$2:$2,MATCH(H2091,SBi!$1:$1,1)),SBi!$K$2)</f>
        <v>1979-1998</v>
      </c>
      <c r="N2091" s="1">
        <f ca="1">INDEX(SBi!$C$3:$K$28,MATCH(F2091,SBi!$B$3:$B$28,0),MATCH(M2091,SBi!$C$2:$K$2,0))</f>
        <v>96.8</v>
      </c>
      <c r="O2091" s="16">
        <f t="shared" ca="1" si="424"/>
        <v>12.0032</v>
      </c>
      <c r="P2091" s="16" t="str">
        <f ca="1">IFERROR(INDEX(VpD!$2:$2,MATCH(H2091,VpD!$1:$1,1)),VpD!$I$2)</f>
        <v>1979-1998</v>
      </c>
      <c r="Q2091" s="1">
        <f ca="1">INDEX(VpD!$C$3:$I$27,MATCH(F2091,VpD!$B$3:$B$27,0),MATCH(P2091,VpD!$C$2:$I$2,0))</f>
        <v>74</v>
      </c>
      <c r="R2091" s="16">
        <f t="shared" ca="1" si="425"/>
        <v>9.1760000000000002</v>
      </c>
      <c r="S2091" s="14">
        <f t="shared" ca="1" si="426"/>
        <v>711388.24</v>
      </c>
      <c r="T2091" s="14">
        <f t="shared" ca="1" si="427"/>
        <v>6171574.8499999996</v>
      </c>
      <c r="U2091" s="14" t="str">
        <f t="shared" ca="1" si="428"/>
        <v>0A3F507E-1887-32B8-E044-0003BA298018</v>
      </c>
    </row>
    <row r="2092" spans="1:21" s="14" customFormat="1" x14ac:dyDescent="0.25">
      <c r="A2092" s="14">
        <f t="shared" si="416"/>
        <v>2092</v>
      </c>
      <c r="B2092" s="14" t="str">
        <f t="shared" ca="1" si="417"/>
        <v>05B87F0D-20C7-4939-98AE-CF4B2D8C99B0</v>
      </c>
      <c r="C2092" s="14" t="str">
        <f t="shared" ca="1" si="418"/>
        <v>Rendsagervej</v>
      </c>
      <c r="D2092" s="14" t="str">
        <f t="shared" ca="1" si="419"/>
        <v>11</v>
      </c>
      <c r="E2092" s="14" t="str">
        <f t="shared" ca="1" si="420"/>
        <v>9oø</v>
      </c>
      <c r="F2092" s="1">
        <f t="shared" ca="1" si="421"/>
        <v>120</v>
      </c>
      <c r="G2092" s="1">
        <f t="shared" ca="1" si="422"/>
        <v>109</v>
      </c>
      <c r="H2092" s="1">
        <f t="shared" ca="1" si="423"/>
        <v>1973</v>
      </c>
      <c r="I2092" s="1" t="str">
        <f ca="1">INDEX(Relationstabel!$C$3:$K$10,MATCH(INDIRECT($A$1&amp;"J"&amp;A2092),Relationstabel!$A$3:$A$10,0),MATCH(IFERROR(VALUE(INDIRECT($A$1&amp;"K"&amp;A2092)),0),Relationstabel!$C$1:$K$1,0))</f>
        <v>Naturgas</v>
      </c>
      <c r="J2092" s="1" t="str">
        <f ca="1">INDEX(Anvendelseskode!B:B,MATCH($F2092,Anvendelseskode!$A:$A,0))</f>
        <v>Fritliggende enfamilieshus (parcelhus)</v>
      </c>
      <c r="K2092" s="1" t="str">
        <f ca="1">INDEX(Anvendelseskode!C:C,MATCH($F2092,Anvendelseskode!$A:$A,0))</f>
        <v>Parcelhuse</v>
      </c>
      <c r="L2092" s="1" t="str">
        <f ca="1">INDEX(Anvendelseskode!D:D,MATCH($F2092,Anvendelseskode!$A:$A,0))</f>
        <v>Private husholdninger</v>
      </c>
      <c r="M2092" s="1" t="str">
        <f ca="1">IFERROR(INDEX(SBi!$2:$2,MATCH(H2092,SBi!$1:$1,1)),SBi!$K$2)</f>
        <v>1973-1978</v>
      </c>
      <c r="N2092" s="1">
        <f ca="1">INDEX(SBi!$C$3:$K$28,MATCH(F2092,SBi!$B$3:$B$28,0),MATCH(M2092,SBi!$C$2:$K$2,0))</f>
        <v>119.8</v>
      </c>
      <c r="O2092" s="16">
        <f t="shared" ca="1" si="424"/>
        <v>13.058199999999999</v>
      </c>
      <c r="P2092" s="16" t="str">
        <f ca="1">IFERROR(INDEX(VpD!$2:$2,MATCH(H2092,VpD!$1:$1,1)),VpD!$I$2)</f>
        <v>1973-1978</v>
      </c>
      <c r="Q2092" s="1">
        <f ca="1">INDEX(VpD!$C$3:$I$27,MATCH(F2092,VpD!$B$3:$B$27,0),MATCH(P2092,VpD!$C$2:$I$2,0))</f>
        <v>117</v>
      </c>
      <c r="R2092" s="16">
        <f t="shared" ca="1" si="425"/>
        <v>12.753</v>
      </c>
      <c r="S2092" s="14">
        <f t="shared" ca="1" si="426"/>
        <v>711074.96</v>
      </c>
      <c r="T2092" s="14">
        <f t="shared" ca="1" si="427"/>
        <v>6171475.0999999996</v>
      </c>
      <c r="U2092" s="14" t="str">
        <f t="shared" ca="1" si="428"/>
        <v>0A3F507E-1F87-32B8-E044-0003BA298018</v>
      </c>
    </row>
    <row r="2093" spans="1:21" s="14" customFormat="1" x14ac:dyDescent="0.25">
      <c r="A2093" s="14">
        <f t="shared" si="416"/>
        <v>2093</v>
      </c>
      <c r="B2093" s="14" t="str">
        <f t="shared" ca="1" si="417"/>
        <v>74911D54-0B5D-4B3E-92BE-F3F4B3850924</v>
      </c>
      <c r="C2093" s="14" t="str">
        <f t="shared" ca="1" si="418"/>
        <v>Horsbred</v>
      </c>
      <c r="D2093" s="14" t="str">
        <f t="shared" ca="1" si="419"/>
        <v>16</v>
      </c>
      <c r="E2093" s="14" t="str">
        <f t="shared" ca="1" si="420"/>
        <v>13by</v>
      </c>
      <c r="F2093" s="1">
        <f t="shared" ca="1" si="421"/>
        <v>130</v>
      </c>
      <c r="G2093" s="1">
        <f t="shared" ca="1" si="422"/>
        <v>107</v>
      </c>
      <c r="H2093" s="1">
        <f t="shared" ca="1" si="423"/>
        <v>1984</v>
      </c>
      <c r="I2093" s="1" t="str">
        <f ca="1">INDEX(Relationstabel!$C$3:$K$10,MATCH(INDIRECT($A$1&amp;"J"&amp;A2093),Relationstabel!$A$3:$A$10,0),MATCH(IFERROR(VALUE(INDIRECT($A$1&amp;"K"&amp;A2093)),0),Relationstabel!$C$1:$K$1,0))</f>
        <v>Fjernvarme/ Blokvarme</v>
      </c>
      <c r="J2093" s="1" t="str">
        <f ca="1">INDEX(Anvendelseskode!B:B,MATCH($F2093,Anvendelseskode!$A:$A,0))</f>
        <v>Række-, kæde-, dobbelthus (lodret adskillelse mellem enhederne)</v>
      </c>
      <c r="K2093" s="1" t="str">
        <f ca="1">INDEX(Anvendelseskode!C:C,MATCH($F2093,Anvendelseskode!$A:$A,0))</f>
        <v>Række-, kæde og dobbelthuse</v>
      </c>
      <c r="L2093" s="1" t="str">
        <f ca="1">INDEX(Anvendelseskode!D:D,MATCH($F2093,Anvendelseskode!$A:$A,0))</f>
        <v>Private husholdninger</v>
      </c>
      <c r="M2093" s="1" t="str">
        <f ca="1">IFERROR(INDEX(SBi!$2:$2,MATCH(H2093,SBi!$1:$1,1)),SBi!$K$2)</f>
        <v>1979-1998</v>
      </c>
      <c r="N2093" s="1">
        <f ca="1">INDEX(SBi!$C$3:$K$28,MATCH(F2093,SBi!$B$3:$B$28,0),MATCH(M2093,SBi!$C$2:$K$2,0))</f>
        <v>96.8</v>
      </c>
      <c r="O2093" s="16">
        <f t="shared" ca="1" si="424"/>
        <v>10.3576</v>
      </c>
      <c r="P2093" s="16" t="str">
        <f ca="1">IFERROR(INDEX(VpD!$2:$2,MATCH(H2093,VpD!$1:$1,1)),VpD!$I$2)</f>
        <v>1979-1998</v>
      </c>
      <c r="Q2093" s="1">
        <f ca="1">INDEX(VpD!$C$3:$I$27,MATCH(F2093,VpD!$B$3:$B$27,0),MATCH(P2093,VpD!$C$2:$I$2,0))</f>
        <v>74</v>
      </c>
      <c r="R2093" s="16">
        <f t="shared" ca="1" si="425"/>
        <v>7.9180000000000001</v>
      </c>
      <c r="S2093" s="14">
        <f t="shared" ca="1" si="426"/>
        <v>711505.54</v>
      </c>
      <c r="T2093" s="14">
        <f t="shared" ca="1" si="427"/>
        <v>6171606.7999999998</v>
      </c>
      <c r="U2093" s="14" t="str">
        <f t="shared" ca="1" si="428"/>
        <v>0A3F507E-188A-32B8-E044-0003BA298018</v>
      </c>
    </row>
    <row r="2094" spans="1:21" s="14" customFormat="1" x14ac:dyDescent="0.25">
      <c r="A2094" s="14">
        <f t="shared" si="416"/>
        <v>2094</v>
      </c>
      <c r="B2094" s="14" t="str">
        <f t="shared" ca="1" si="417"/>
        <v>6DEBCC1D-9A43-404D-894B-4371AF0587C8</v>
      </c>
      <c r="C2094" s="14" t="str">
        <f t="shared" ca="1" si="418"/>
        <v>Rendsagervej</v>
      </c>
      <c r="D2094" s="14" t="str">
        <f t="shared" ca="1" si="419"/>
        <v>14</v>
      </c>
      <c r="E2094" s="14" t="str">
        <f t="shared" ca="1" si="420"/>
        <v>9ix</v>
      </c>
      <c r="F2094" s="1">
        <f t="shared" ca="1" si="421"/>
        <v>120</v>
      </c>
      <c r="G2094" s="1">
        <f t="shared" ca="1" si="422"/>
        <v>119</v>
      </c>
      <c r="H2094" s="1">
        <f t="shared" ca="1" si="423"/>
        <v>1982</v>
      </c>
      <c r="I2094" s="1" t="str">
        <f ca="1">INDEX(Relationstabel!$C$3:$K$10,MATCH(INDIRECT($A$1&amp;"J"&amp;A2094),Relationstabel!$A$3:$A$10,0),MATCH(IFERROR(VALUE(INDIRECT($A$1&amp;"K"&amp;A2094)),0),Relationstabel!$C$1:$K$1,0))</f>
        <v>Naturgas</v>
      </c>
      <c r="J2094" s="1" t="str">
        <f ca="1">INDEX(Anvendelseskode!B:B,MATCH($F2094,Anvendelseskode!$A:$A,0))</f>
        <v>Fritliggende enfamilieshus (parcelhus)</v>
      </c>
      <c r="K2094" s="1" t="str">
        <f ca="1">INDEX(Anvendelseskode!C:C,MATCH($F2094,Anvendelseskode!$A:$A,0))</f>
        <v>Parcelhuse</v>
      </c>
      <c r="L2094" s="1" t="str">
        <f ca="1">INDEX(Anvendelseskode!D:D,MATCH($F2094,Anvendelseskode!$A:$A,0))</f>
        <v>Private husholdninger</v>
      </c>
      <c r="M2094" s="1" t="str">
        <f ca="1">IFERROR(INDEX(SBi!$2:$2,MATCH(H2094,SBi!$1:$1,1)),SBi!$K$2)</f>
        <v>1979-1998</v>
      </c>
      <c r="N2094" s="1">
        <f ca="1">INDEX(SBi!$C$3:$K$28,MATCH(F2094,SBi!$B$3:$B$28,0),MATCH(M2094,SBi!$C$2:$K$2,0))</f>
        <v>105.4</v>
      </c>
      <c r="O2094" s="16">
        <f t="shared" ca="1" si="424"/>
        <v>12.5426</v>
      </c>
      <c r="P2094" s="16" t="str">
        <f ca="1">IFERROR(INDEX(VpD!$2:$2,MATCH(H2094,VpD!$1:$1,1)),VpD!$I$2)</f>
        <v>1979-1998</v>
      </c>
      <c r="Q2094" s="1">
        <f ca="1">INDEX(VpD!$C$3:$I$27,MATCH(F2094,VpD!$B$3:$B$27,0),MATCH(P2094,VpD!$C$2:$I$2,0))</f>
        <v>90</v>
      </c>
      <c r="R2094" s="16">
        <f t="shared" ca="1" si="425"/>
        <v>10.71</v>
      </c>
      <c r="S2094" s="14">
        <f t="shared" ca="1" si="426"/>
        <v>711109.14</v>
      </c>
      <c r="T2094" s="14">
        <f t="shared" ca="1" si="427"/>
        <v>6171496.5599999996</v>
      </c>
      <c r="U2094" s="14" t="str">
        <f t="shared" ca="1" si="428"/>
        <v>0A3F507E-1F8A-32B8-E044-0003BA298018</v>
      </c>
    </row>
    <row r="2095" spans="1:21" s="14" customFormat="1" x14ac:dyDescent="0.25">
      <c r="A2095" s="14">
        <f t="shared" si="416"/>
        <v>2095</v>
      </c>
      <c r="B2095" s="14" t="str">
        <f t="shared" ca="1" si="417"/>
        <v>8AFE081B-D437-4958-BF26-4380F202865C</v>
      </c>
      <c r="C2095" s="14" t="str">
        <f t="shared" ca="1" si="418"/>
        <v>Tværbækvej</v>
      </c>
      <c r="D2095" s="14" t="str">
        <f t="shared" ca="1" si="419"/>
        <v>3</v>
      </c>
      <c r="E2095" s="14" t="str">
        <f t="shared" ca="1" si="420"/>
        <v>20bg</v>
      </c>
      <c r="F2095" s="1">
        <f t="shared" ca="1" si="421"/>
        <v>320</v>
      </c>
      <c r="G2095" s="1">
        <f t="shared" ca="1" si="422"/>
        <v>57</v>
      </c>
      <c r="H2095" s="1">
        <f t="shared" ca="1" si="423"/>
        <v>2005</v>
      </c>
      <c r="I2095" s="1" t="str">
        <f ca="1">INDEX(Relationstabel!$C$3:$K$10,MATCH(INDIRECT($A$1&amp;"J"&amp;A2095),Relationstabel!$A$3:$A$10,0),MATCH(IFERROR(VALUE(INDIRECT($A$1&amp;"K"&amp;A2095)),0),Relationstabel!$C$1:$K$1,0))</f>
        <v>Ingen varmeinstallation</v>
      </c>
      <c r="J2095" s="1" t="str">
        <f ca="1">INDEX(Anvendelseskode!B:B,MATCH($F2095,Anvendelseskode!$A:$A,0))</f>
        <v>Bygning til kontor, handel, lager herunder offentlig administration</v>
      </c>
      <c r="K2095" s="1" t="str">
        <f ca="1">INDEX(Anvendelseskode!C:C,MATCH($F2095,Anvendelseskode!$A:$A,0))</f>
        <v>Kontor, handel, lager, off. adm.</v>
      </c>
      <c r="L2095" s="1" t="str">
        <f ca="1">INDEX(Anvendelseskode!D:D,MATCH($F2095,Anvendelseskode!$A:$A,0))</f>
        <v>Handel og servicevirksomheder</v>
      </c>
      <c r="M2095" s="1" t="str">
        <f ca="1">IFERROR(INDEX(SBi!$2:$2,MATCH(H2095,SBi!$1:$1,1)),SBi!$K$2)</f>
        <v>1999-2006</v>
      </c>
      <c r="N2095" s="1">
        <f ca="1">INDEX(SBi!$C$3:$K$28,MATCH(F2095,SBi!$B$3:$B$28,0),MATCH(M2095,SBi!$C$2:$K$2,0))</f>
        <v>89.6</v>
      </c>
      <c r="O2095" s="16">
        <f t="shared" ca="1" si="424"/>
        <v>5.1071999999999997</v>
      </c>
      <c r="P2095" s="16" t="str">
        <f ca="1">IFERROR(INDEX(VpD!$2:$2,MATCH(H2095,VpD!$1:$1,1)),VpD!$I$2)</f>
        <v>&gt;1998</v>
      </c>
      <c r="Q2095" s="1">
        <f ca="1">INDEX(VpD!$C$3:$I$27,MATCH(F2095,VpD!$B$3:$B$27,0),MATCH(P2095,VpD!$C$2:$I$2,0))</f>
        <v>77</v>
      </c>
      <c r="R2095" s="16">
        <f t="shared" ca="1" si="425"/>
        <v>4.3890000000000002</v>
      </c>
      <c r="S2095" s="14">
        <f t="shared" ca="1" si="426"/>
        <v>711273.69</v>
      </c>
      <c r="T2095" s="14">
        <f t="shared" ca="1" si="427"/>
        <v>6171964.79</v>
      </c>
      <c r="U2095" s="14" t="str">
        <f t="shared" ca="1" si="428"/>
        <v>0A3F507E-238A-32B8-E044-0003BA298018</v>
      </c>
    </row>
    <row r="2096" spans="1:21" s="14" customFormat="1" x14ac:dyDescent="0.25">
      <c r="A2096" s="14">
        <f t="shared" si="416"/>
        <v>2096</v>
      </c>
      <c r="B2096" s="14" t="str">
        <f t="shared" ca="1" si="417"/>
        <v>537F34FD-8C84-434F-A86D-539FDB8370DE</v>
      </c>
      <c r="C2096" s="14" t="str">
        <f t="shared" ca="1" si="418"/>
        <v>Tværbækvej</v>
      </c>
      <c r="D2096" s="14" t="str">
        <f t="shared" ca="1" si="419"/>
        <v>3</v>
      </c>
      <c r="E2096" s="14" t="str">
        <f t="shared" ca="1" si="420"/>
        <v>20bg</v>
      </c>
      <c r="F2096" s="1">
        <f t="shared" ca="1" si="421"/>
        <v>320</v>
      </c>
      <c r="G2096" s="1">
        <f t="shared" ca="1" si="422"/>
        <v>754</v>
      </c>
      <c r="H2096" s="1">
        <f t="shared" ca="1" si="423"/>
        <v>2005</v>
      </c>
      <c r="I2096" s="1" t="str">
        <f ca="1">INDEX(Relationstabel!$C$3:$K$10,MATCH(INDIRECT($A$1&amp;"J"&amp;A2096),Relationstabel!$A$3:$A$10,0),MATCH(IFERROR(VALUE(INDIRECT($A$1&amp;"K"&amp;A2096)),0),Relationstabel!$C$1:$K$1,0))</f>
        <v>Fjernvarme/ Blokvarme</v>
      </c>
      <c r="J2096" s="1" t="str">
        <f ca="1">INDEX(Anvendelseskode!B:B,MATCH($F2096,Anvendelseskode!$A:$A,0))</f>
        <v>Bygning til kontor, handel, lager herunder offentlig administration</v>
      </c>
      <c r="K2096" s="1" t="str">
        <f ca="1">INDEX(Anvendelseskode!C:C,MATCH($F2096,Anvendelseskode!$A:$A,0))</f>
        <v>Kontor, handel, lager, off. adm.</v>
      </c>
      <c r="L2096" s="1" t="str">
        <f ca="1">INDEX(Anvendelseskode!D:D,MATCH($F2096,Anvendelseskode!$A:$A,0))</f>
        <v>Handel og servicevirksomheder</v>
      </c>
      <c r="M2096" s="1" t="str">
        <f ca="1">IFERROR(INDEX(SBi!$2:$2,MATCH(H2096,SBi!$1:$1,1)),SBi!$K$2)</f>
        <v>1999-2006</v>
      </c>
      <c r="N2096" s="1">
        <f ca="1">INDEX(SBi!$C$3:$K$28,MATCH(F2096,SBi!$B$3:$B$28,0),MATCH(M2096,SBi!$C$2:$K$2,0))</f>
        <v>89.6</v>
      </c>
      <c r="O2096" s="16">
        <f t="shared" ca="1" si="424"/>
        <v>67.558399999999992</v>
      </c>
      <c r="P2096" s="16" t="str">
        <f ca="1">IFERROR(INDEX(VpD!$2:$2,MATCH(H2096,VpD!$1:$1,1)),VpD!$I$2)</f>
        <v>&gt;1998</v>
      </c>
      <c r="Q2096" s="1">
        <f ca="1">INDEX(VpD!$C$3:$I$27,MATCH(F2096,VpD!$B$3:$B$27,0),MATCH(P2096,VpD!$C$2:$I$2,0))</f>
        <v>77</v>
      </c>
      <c r="R2096" s="16">
        <f t="shared" ca="1" si="425"/>
        <v>58.058</v>
      </c>
      <c r="S2096" s="14">
        <f t="shared" ca="1" si="426"/>
        <v>711273.69</v>
      </c>
      <c r="T2096" s="14">
        <f t="shared" ca="1" si="427"/>
        <v>6171964.79</v>
      </c>
      <c r="U2096" s="14" t="str">
        <f t="shared" ca="1" si="428"/>
        <v>0A3F507E-238A-32B8-E044-0003BA298018</v>
      </c>
    </row>
    <row r="2097" spans="1:21" s="14" customFormat="1" x14ac:dyDescent="0.25">
      <c r="A2097" s="14">
        <f t="shared" si="416"/>
        <v>2097</v>
      </c>
      <c r="B2097" s="14" t="str">
        <f t="shared" ca="1" si="417"/>
        <v>85A38966-2DA1-4884-9FB2-F1F20EEC3D94</v>
      </c>
      <c r="C2097" s="14" t="str">
        <f t="shared" ca="1" si="418"/>
        <v>Bregnebo</v>
      </c>
      <c r="D2097" s="14" t="str">
        <f t="shared" ca="1" si="419"/>
        <v>6</v>
      </c>
      <c r="E2097" s="14" t="str">
        <f t="shared" ca="1" si="420"/>
        <v>6øb</v>
      </c>
      <c r="F2097" s="1">
        <f t="shared" ca="1" si="421"/>
        <v>130</v>
      </c>
      <c r="G2097" s="1">
        <f t="shared" ca="1" si="422"/>
        <v>109</v>
      </c>
      <c r="H2097" s="1">
        <f t="shared" ca="1" si="423"/>
        <v>1978</v>
      </c>
      <c r="I2097" s="1" t="str">
        <f ca="1">INDEX(Relationstabel!$C$3:$K$10,MATCH(INDIRECT($A$1&amp;"J"&amp;A2097),Relationstabel!$A$3:$A$10,0),MATCH(IFERROR(VALUE(INDIRECT($A$1&amp;"K"&amp;A2097)),0),Relationstabel!$C$1:$K$1,0))</f>
        <v>Fjernvarme/ Blokvarme</v>
      </c>
      <c r="J2097" s="1" t="str">
        <f ca="1">INDEX(Anvendelseskode!B:B,MATCH($F2097,Anvendelseskode!$A:$A,0))</f>
        <v>Række-, kæde-, dobbelthus (lodret adskillelse mellem enhederne)</v>
      </c>
      <c r="K2097" s="1" t="str">
        <f ca="1">INDEX(Anvendelseskode!C:C,MATCH($F2097,Anvendelseskode!$A:$A,0))</f>
        <v>Række-, kæde og dobbelthuse</v>
      </c>
      <c r="L2097" s="1" t="str">
        <f ca="1">INDEX(Anvendelseskode!D:D,MATCH($F2097,Anvendelseskode!$A:$A,0))</f>
        <v>Private husholdninger</v>
      </c>
      <c r="M2097" s="1" t="str">
        <f ca="1">IFERROR(INDEX(SBi!$2:$2,MATCH(H2097,SBi!$1:$1,1)),SBi!$K$2)</f>
        <v>1973-1978</v>
      </c>
      <c r="N2097" s="1">
        <f ca="1">INDEX(SBi!$C$3:$K$28,MATCH(F2097,SBi!$B$3:$B$28,0),MATCH(M2097,SBi!$C$2:$K$2,0))</f>
        <v>112.6</v>
      </c>
      <c r="O2097" s="16">
        <f t="shared" ca="1" si="424"/>
        <v>12.273399999999999</v>
      </c>
      <c r="P2097" s="16" t="str">
        <f ca="1">IFERROR(INDEX(VpD!$2:$2,MATCH(H2097,VpD!$1:$1,1)),VpD!$I$2)</f>
        <v>1973-1978</v>
      </c>
      <c r="Q2097" s="1">
        <f ca="1">INDEX(VpD!$C$3:$I$27,MATCH(F2097,VpD!$B$3:$B$27,0),MATCH(P2097,VpD!$C$2:$I$2,0))</f>
        <v>98</v>
      </c>
      <c r="R2097" s="16">
        <f t="shared" ca="1" si="425"/>
        <v>10.682</v>
      </c>
      <c r="S2097" s="14">
        <f t="shared" ca="1" si="426"/>
        <v>713539.29</v>
      </c>
      <c r="T2097" s="14">
        <f t="shared" ca="1" si="427"/>
        <v>6169837.9299999997</v>
      </c>
      <c r="U2097" s="14" t="str">
        <f t="shared" ca="1" si="428"/>
        <v>0A3F507E-1582-32B8-E044-0003BA298018</v>
      </c>
    </row>
    <row r="2098" spans="1:21" s="14" customFormat="1" x14ac:dyDescent="0.25">
      <c r="A2098" s="14">
        <f t="shared" si="416"/>
        <v>2098</v>
      </c>
      <c r="B2098" s="14" t="str">
        <f t="shared" ca="1" si="417"/>
        <v>EF1E0D93-3BCF-408E-9932-C0A44A94092C</v>
      </c>
      <c r="C2098" s="14" t="str">
        <f t="shared" ca="1" si="418"/>
        <v>Egernbo</v>
      </c>
      <c r="D2098" s="14" t="str">
        <f t="shared" ca="1" si="419"/>
        <v>49</v>
      </c>
      <c r="E2098" s="14" t="str">
        <f t="shared" ca="1" si="420"/>
        <v>6qa</v>
      </c>
      <c r="F2098" s="1">
        <f t="shared" ca="1" si="421"/>
        <v>130</v>
      </c>
      <c r="G2098" s="1">
        <f t="shared" ca="1" si="422"/>
        <v>104</v>
      </c>
      <c r="H2098" s="1">
        <f t="shared" ca="1" si="423"/>
        <v>1977</v>
      </c>
      <c r="I2098" s="1" t="str">
        <f ca="1">INDEX(Relationstabel!$C$3:$K$10,MATCH(INDIRECT($A$1&amp;"J"&amp;A2098),Relationstabel!$A$3:$A$10,0),MATCH(IFERROR(VALUE(INDIRECT($A$1&amp;"K"&amp;A2098)),0),Relationstabel!$C$1:$K$1,0))</f>
        <v>Fjernvarme/ Blokvarme</v>
      </c>
      <c r="J2098" s="1" t="str">
        <f ca="1">INDEX(Anvendelseskode!B:B,MATCH($F2098,Anvendelseskode!$A:$A,0))</f>
        <v>Række-, kæde-, dobbelthus (lodret adskillelse mellem enhederne)</v>
      </c>
      <c r="K2098" s="1" t="str">
        <f ca="1">INDEX(Anvendelseskode!C:C,MATCH($F2098,Anvendelseskode!$A:$A,0))</f>
        <v>Række-, kæde og dobbelthuse</v>
      </c>
      <c r="L2098" s="1" t="str">
        <f ca="1">INDEX(Anvendelseskode!D:D,MATCH($F2098,Anvendelseskode!$A:$A,0))</f>
        <v>Private husholdninger</v>
      </c>
      <c r="M2098" s="1" t="str">
        <f ca="1">IFERROR(INDEX(SBi!$2:$2,MATCH(H2098,SBi!$1:$1,1)),SBi!$K$2)</f>
        <v>1973-1978</v>
      </c>
      <c r="N2098" s="1">
        <f ca="1">INDEX(SBi!$C$3:$K$28,MATCH(F2098,SBi!$B$3:$B$28,0),MATCH(M2098,SBi!$C$2:$K$2,0))</f>
        <v>112.6</v>
      </c>
      <c r="O2098" s="16">
        <f t="shared" ca="1" si="424"/>
        <v>11.7104</v>
      </c>
      <c r="P2098" s="16" t="str">
        <f ca="1">IFERROR(INDEX(VpD!$2:$2,MATCH(H2098,VpD!$1:$1,1)),VpD!$I$2)</f>
        <v>1973-1978</v>
      </c>
      <c r="Q2098" s="1">
        <f ca="1">INDEX(VpD!$C$3:$I$27,MATCH(F2098,VpD!$B$3:$B$27,0),MATCH(P2098,VpD!$C$2:$I$2,0))</f>
        <v>98</v>
      </c>
      <c r="R2098" s="16">
        <f t="shared" ca="1" si="425"/>
        <v>10.192</v>
      </c>
      <c r="S2098" s="14">
        <f t="shared" ca="1" si="426"/>
        <v>713621.03</v>
      </c>
      <c r="T2098" s="14">
        <f t="shared" ca="1" si="427"/>
        <v>6169584.2699999996</v>
      </c>
      <c r="U2098" s="14" t="str">
        <f t="shared" ca="1" si="428"/>
        <v>0A3F507E-1682-32B8-E044-0003BA298018</v>
      </c>
    </row>
    <row r="2099" spans="1:21" s="14" customFormat="1" x14ac:dyDescent="0.25">
      <c r="A2099" s="14">
        <f t="shared" si="416"/>
        <v>2099</v>
      </c>
      <c r="B2099" s="14" t="str">
        <f t="shared" ca="1" si="417"/>
        <v>5F5AD533-BE60-4223-9933-5C6608195B0C</v>
      </c>
      <c r="C2099" s="14" t="str">
        <f t="shared" ca="1" si="418"/>
        <v>Hyrdeengen</v>
      </c>
      <c r="D2099" s="14" t="str">
        <f t="shared" ca="1" si="419"/>
        <v>97</v>
      </c>
      <c r="E2099" s="14" t="str">
        <f t="shared" ca="1" si="420"/>
        <v>16db</v>
      </c>
      <c r="F2099" s="1">
        <f t="shared" ca="1" si="421"/>
        <v>130</v>
      </c>
      <c r="G2099" s="1">
        <f t="shared" ca="1" si="422"/>
        <v>128</v>
      </c>
      <c r="H2099" s="1">
        <f t="shared" ca="1" si="423"/>
        <v>1977</v>
      </c>
      <c r="I2099" s="1" t="str">
        <f ca="1">INDEX(Relationstabel!$C$3:$K$10,MATCH(INDIRECT($A$1&amp;"J"&amp;A2099),Relationstabel!$A$3:$A$10,0),MATCH(IFERROR(VALUE(INDIRECT($A$1&amp;"K"&amp;A2099)),0),Relationstabel!$C$1:$K$1,0))</f>
        <v>Fjernvarme/ Blokvarme</v>
      </c>
      <c r="J2099" s="1" t="str">
        <f ca="1">INDEX(Anvendelseskode!B:B,MATCH($F2099,Anvendelseskode!$A:$A,0))</f>
        <v>Række-, kæde-, dobbelthus (lodret adskillelse mellem enhederne)</v>
      </c>
      <c r="K2099" s="1" t="str">
        <f ca="1">INDEX(Anvendelseskode!C:C,MATCH($F2099,Anvendelseskode!$A:$A,0))</f>
        <v>Række-, kæde og dobbelthuse</v>
      </c>
      <c r="L2099" s="1" t="str">
        <f ca="1">INDEX(Anvendelseskode!D:D,MATCH($F2099,Anvendelseskode!$A:$A,0))</f>
        <v>Private husholdninger</v>
      </c>
      <c r="M2099" s="1" t="str">
        <f ca="1">IFERROR(INDEX(SBi!$2:$2,MATCH(H2099,SBi!$1:$1,1)),SBi!$K$2)</f>
        <v>1973-1978</v>
      </c>
      <c r="N2099" s="1">
        <f ca="1">INDEX(SBi!$C$3:$K$28,MATCH(F2099,SBi!$B$3:$B$28,0),MATCH(M2099,SBi!$C$2:$K$2,0))</f>
        <v>112.6</v>
      </c>
      <c r="O2099" s="16">
        <f t="shared" ca="1" si="424"/>
        <v>14.412799999999999</v>
      </c>
      <c r="P2099" s="16" t="str">
        <f ca="1">IFERROR(INDEX(VpD!$2:$2,MATCH(H2099,VpD!$1:$1,1)),VpD!$I$2)</f>
        <v>1973-1978</v>
      </c>
      <c r="Q2099" s="1">
        <f ca="1">INDEX(VpD!$C$3:$I$27,MATCH(F2099,VpD!$B$3:$B$27,0),MATCH(P2099,VpD!$C$2:$I$2,0))</f>
        <v>98</v>
      </c>
      <c r="R2099" s="16">
        <f t="shared" ca="1" si="425"/>
        <v>12.544</v>
      </c>
      <c r="S2099" s="14">
        <f t="shared" ca="1" si="426"/>
        <v>711886.12</v>
      </c>
      <c r="T2099" s="14">
        <f t="shared" ca="1" si="427"/>
        <v>6172446.6900000004</v>
      </c>
      <c r="U2099" s="14" t="str">
        <f t="shared" ca="1" si="428"/>
        <v>0A3F507E-1982-32B8-E044-0003BA298018</v>
      </c>
    </row>
    <row r="2100" spans="1:21" s="14" customFormat="1" x14ac:dyDescent="0.25">
      <c r="A2100" s="14">
        <f t="shared" si="416"/>
        <v>2100</v>
      </c>
      <c r="B2100" s="14" t="str">
        <f t="shared" ca="1" si="417"/>
        <v>B4B88810-CCC9-4BDD-A95D-6180E047F49B</v>
      </c>
      <c r="C2100" s="14" t="str">
        <f t="shared" ca="1" si="418"/>
        <v>Liselundsvej</v>
      </c>
      <c r="D2100" s="14" t="str">
        <f t="shared" ca="1" si="419"/>
        <v>5A</v>
      </c>
      <c r="E2100" s="14" t="str">
        <f t="shared" ca="1" si="420"/>
        <v>9db</v>
      </c>
      <c r="F2100" s="1">
        <f t="shared" ca="1" si="421"/>
        <v>120</v>
      </c>
      <c r="G2100" s="1">
        <f t="shared" ca="1" si="422"/>
        <v>152</v>
      </c>
      <c r="H2100" s="1">
        <f t="shared" ca="1" si="423"/>
        <v>1970</v>
      </c>
      <c r="I2100" s="1" t="str">
        <f ca="1">INDEX(Relationstabel!$C$3:$K$10,MATCH(INDIRECT($A$1&amp;"J"&amp;A2100),Relationstabel!$A$3:$A$10,0),MATCH(IFERROR(VALUE(INDIRECT($A$1&amp;"K"&amp;A2100)),0),Relationstabel!$C$1:$K$1,0))</f>
        <v>Naturgas</v>
      </c>
      <c r="J2100" s="1" t="str">
        <f ca="1">INDEX(Anvendelseskode!B:B,MATCH($F2100,Anvendelseskode!$A:$A,0))</f>
        <v>Fritliggende enfamilieshus (parcelhus)</v>
      </c>
      <c r="K2100" s="1" t="str">
        <f ca="1">INDEX(Anvendelseskode!C:C,MATCH($F2100,Anvendelseskode!$A:$A,0))</f>
        <v>Parcelhuse</v>
      </c>
      <c r="L2100" s="1" t="str">
        <f ca="1">INDEX(Anvendelseskode!D:D,MATCH($F2100,Anvendelseskode!$A:$A,0))</f>
        <v>Private husholdninger</v>
      </c>
      <c r="M2100" s="1" t="str">
        <f ca="1">IFERROR(INDEX(SBi!$2:$2,MATCH(H2100,SBi!$1:$1,1)),SBi!$K$2)</f>
        <v>1961-1972</v>
      </c>
      <c r="N2100" s="1">
        <f ca="1">INDEX(SBi!$C$3:$K$28,MATCH(F2100,SBi!$B$3:$B$28,0),MATCH(M2100,SBi!$C$2:$K$2,0))</f>
        <v>134.30000000000001</v>
      </c>
      <c r="O2100" s="16">
        <f t="shared" ca="1" si="424"/>
        <v>20.413600000000002</v>
      </c>
      <c r="P2100" s="16" t="str">
        <f ca="1">IFERROR(INDEX(VpD!$2:$2,MATCH(H2100,VpD!$1:$1,1)),VpD!$I$2)</f>
        <v>1961-1972</v>
      </c>
      <c r="Q2100" s="1">
        <f ca="1">INDEX(VpD!$C$3:$I$27,MATCH(F2100,VpD!$B$3:$B$27,0),MATCH(P2100,VpD!$C$2:$I$2,0))</f>
        <v>143</v>
      </c>
      <c r="R2100" s="16">
        <f t="shared" ca="1" si="425"/>
        <v>21.736000000000001</v>
      </c>
      <c r="S2100" s="14">
        <f t="shared" ca="1" si="426"/>
        <v>712422.26</v>
      </c>
      <c r="T2100" s="14">
        <f t="shared" ca="1" si="427"/>
        <v>6169271.3499999996</v>
      </c>
      <c r="U2100" s="14" t="str">
        <f t="shared" ca="1" si="428"/>
        <v>0A3F507E-1C82-32B8-E044-0003BA298018</v>
      </c>
    </row>
    <row r="2101" spans="1:21" s="14" customFormat="1" x14ac:dyDescent="0.25">
      <c r="A2101" s="14">
        <f t="shared" si="416"/>
        <v>2101</v>
      </c>
      <c r="B2101" s="14" t="str">
        <f t="shared" ca="1" si="417"/>
        <v>7FE3DA5B-E0A7-423C-B141-647D722329F4</v>
      </c>
      <c r="C2101" s="14" t="str">
        <f t="shared" ca="1" si="418"/>
        <v>Bregnebo</v>
      </c>
      <c r="D2101" s="14" t="str">
        <f t="shared" ca="1" si="419"/>
        <v>36</v>
      </c>
      <c r="E2101" s="14" t="str">
        <f t="shared" ca="1" si="420"/>
        <v>6ør</v>
      </c>
      <c r="F2101" s="1">
        <f t="shared" ca="1" si="421"/>
        <v>130</v>
      </c>
      <c r="G2101" s="1">
        <f t="shared" ca="1" si="422"/>
        <v>109</v>
      </c>
      <c r="H2101" s="1">
        <f t="shared" ca="1" si="423"/>
        <v>1978</v>
      </c>
      <c r="I2101" s="1" t="str">
        <f ca="1">INDEX(Relationstabel!$C$3:$K$10,MATCH(INDIRECT($A$1&amp;"J"&amp;A2101),Relationstabel!$A$3:$A$10,0),MATCH(IFERROR(VALUE(INDIRECT($A$1&amp;"K"&amp;A2101)),0),Relationstabel!$C$1:$K$1,0))</f>
        <v>Fjernvarme/ Blokvarme</v>
      </c>
      <c r="J2101" s="1" t="str">
        <f ca="1">INDEX(Anvendelseskode!B:B,MATCH($F2101,Anvendelseskode!$A:$A,0))</f>
        <v>Række-, kæde-, dobbelthus (lodret adskillelse mellem enhederne)</v>
      </c>
      <c r="K2101" s="1" t="str">
        <f ca="1">INDEX(Anvendelseskode!C:C,MATCH($F2101,Anvendelseskode!$A:$A,0))</f>
        <v>Række-, kæde og dobbelthuse</v>
      </c>
      <c r="L2101" s="1" t="str">
        <f ca="1">INDEX(Anvendelseskode!D:D,MATCH($F2101,Anvendelseskode!$A:$A,0))</f>
        <v>Private husholdninger</v>
      </c>
      <c r="M2101" s="1" t="str">
        <f ca="1">IFERROR(INDEX(SBi!$2:$2,MATCH(H2101,SBi!$1:$1,1)),SBi!$K$2)</f>
        <v>1973-1978</v>
      </c>
      <c r="N2101" s="1">
        <f ca="1">INDEX(SBi!$C$3:$K$28,MATCH(F2101,SBi!$B$3:$B$28,0),MATCH(M2101,SBi!$C$2:$K$2,0))</f>
        <v>112.6</v>
      </c>
      <c r="O2101" s="16">
        <f t="shared" ca="1" si="424"/>
        <v>12.273399999999999</v>
      </c>
      <c r="P2101" s="16" t="str">
        <f ca="1">IFERROR(INDEX(VpD!$2:$2,MATCH(H2101,VpD!$1:$1,1)),VpD!$I$2)</f>
        <v>1973-1978</v>
      </c>
      <c r="Q2101" s="1">
        <f ca="1">INDEX(VpD!$C$3:$I$27,MATCH(F2101,VpD!$B$3:$B$27,0),MATCH(P2101,VpD!$C$2:$I$2,0))</f>
        <v>98</v>
      </c>
      <c r="R2101" s="16">
        <f t="shared" ca="1" si="425"/>
        <v>10.682</v>
      </c>
      <c r="S2101" s="14">
        <f t="shared" ca="1" si="426"/>
        <v>713613.42</v>
      </c>
      <c r="T2101" s="14">
        <f t="shared" ca="1" si="427"/>
        <v>6169855.21</v>
      </c>
      <c r="U2101" s="14" t="str">
        <f t="shared" ca="1" si="428"/>
        <v>0A3F507E-1591-32B8-E044-0003BA298018</v>
      </c>
    </row>
    <row r="2102" spans="1:21" s="14" customFormat="1" x14ac:dyDescent="0.25">
      <c r="A2102" s="14">
        <f t="shared" si="416"/>
        <v>2102</v>
      </c>
      <c r="B2102" s="14" t="str">
        <f t="shared" ca="1" si="417"/>
        <v>01B84733-740A-456B-A545-194196C6C311</v>
      </c>
      <c r="C2102" s="14" t="str">
        <f t="shared" ca="1" si="418"/>
        <v>Egeskovvej</v>
      </c>
      <c r="D2102" s="14" t="str">
        <f t="shared" ca="1" si="419"/>
        <v>21</v>
      </c>
      <c r="E2102" s="14" t="str">
        <f t="shared" ca="1" si="420"/>
        <v>3at</v>
      </c>
      <c r="F2102" s="1">
        <f t="shared" ca="1" si="421"/>
        <v>130</v>
      </c>
      <c r="G2102" s="1">
        <f t="shared" ca="1" si="422"/>
        <v>100</v>
      </c>
      <c r="H2102" s="1">
        <f t="shared" ca="1" si="423"/>
        <v>2002</v>
      </c>
      <c r="I2102" s="1" t="str">
        <f ca="1">INDEX(Relationstabel!$C$3:$K$10,MATCH(INDIRECT($A$1&amp;"J"&amp;A2102),Relationstabel!$A$3:$A$10,0),MATCH(IFERROR(VALUE(INDIRECT($A$1&amp;"K"&amp;A2102)),0),Relationstabel!$C$1:$K$1,0))</f>
        <v>Naturgas</v>
      </c>
      <c r="J2102" s="1" t="str">
        <f ca="1">INDEX(Anvendelseskode!B:B,MATCH($F2102,Anvendelseskode!$A:$A,0))</f>
        <v>Række-, kæde-, dobbelthus (lodret adskillelse mellem enhederne)</v>
      </c>
      <c r="K2102" s="1" t="str">
        <f ca="1">INDEX(Anvendelseskode!C:C,MATCH($F2102,Anvendelseskode!$A:$A,0))</f>
        <v>Række-, kæde og dobbelthuse</v>
      </c>
      <c r="L2102" s="1" t="str">
        <f ca="1">INDEX(Anvendelseskode!D:D,MATCH($F2102,Anvendelseskode!$A:$A,0))</f>
        <v>Private husholdninger</v>
      </c>
      <c r="M2102" s="1" t="str">
        <f ca="1">IFERROR(INDEX(SBi!$2:$2,MATCH(H2102,SBi!$1:$1,1)),SBi!$K$2)</f>
        <v>1999-2006</v>
      </c>
      <c r="N2102" s="1">
        <f ca="1">INDEX(SBi!$C$3:$K$28,MATCH(F2102,SBi!$B$3:$B$28,0),MATCH(M2102,SBi!$C$2:$K$2,0))</f>
        <v>81.5</v>
      </c>
      <c r="O2102" s="16">
        <f t="shared" ca="1" si="424"/>
        <v>8.15</v>
      </c>
      <c r="P2102" s="16" t="str">
        <f ca="1">IFERROR(INDEX(VpD!$2:$2,MATCH(H2102,VpD!$1:$1,1)),VpD!$I$2)</f>
        <v>&gt;1998</v>
      </c>
      <c r="Q2102" s="1">
        <f ca="1">INDEX(VpD!$C$3:$I$27,MATCH(F2102,VpD!$B$3:$B$27,0),MATCH(P2102,VpD!$C$2:$I$2,0))</f>
        <v>65</v>
      </c>
      <c r="R2102" s="16">
        <f t="shared" ca="1" si="425"/>
        <v>6.5</v>
      </c>
      <c r="S2102" s="14">
        <f t="shared" ca="1" si="426"/>
        <v>712622.3</v>
      </c>
      <c r="T2102" s="14">
        <f t="shared" ca="1" si="427"/>
        <v>6169765.46</v>
      </c>
      <c r="U2102" s="14" t="str">
        <f t="shared" ca="1" si="428"/>
        <v>0A3F507E-1691-32B8-E044-0003BA298018</v>
      </c>
    </row>
    <row r="2103" spans="1:21" s="14" customFormat="1" x14ac:dyDescent="0.25">
      <c r="A2103" s="14">
        <f t="shared" si="416"/>
        <v>2103</v>
      </c>
      <c r="B2103" s="14" t="str">
        <f t="shared" ca="1" si="417"/>
        <v>B58A4BAF-1EB5-4C12-8CD3-0CCD1473A5BA</v>
      </c>
      <c r="C2103" s="14" t="str">
        <f t="shared" ca="1" si="418"/>
        <v>Kokkedalsvej</v>
      </c>
      <c r="D2103" s="14" t="str">
        <f t="shared" ca="1" si="419"/>
        <v>18</v>
      </c>
      <c r="E2103" s="14" t="str">
        <f t="shared" ca="1" si="420"/>
        <v>18gi</v>
      </c>
      <c r="F2103" s="1">
        <f t="shared" ca="1" si="421"/>
        <v>120</v>
      </c>
      <c r="G2103" s="1">
        <f t="shared" ca="1" si="422"/>
        <v>212</v>
      </c>
      <c r="H2103" s="1">
        <f t="shared" ca="1" si="423"/>
        <v>2015</v>
      </c>
      <c r="I2103" s="1" t="str">
        <f ca="1">INDEX(Relationstabel!$C$3:$K$10,MATCH(INDIRECT($A$1&amp;"J"&amp;A2103),Relationstabel!$A$3:$A$10,0),MATCH(IFERROR(VALUE(INDIRECT($A$1&amp;"K"&amp;A2103)),0),Relationstabel!$C$1:$K$1,0))</f>
        <v>Naturgas</v>
      </c>
      <c r="J2103" s="1" t="str">
        <f ca="1">INDEX(Anvendelseskode!B:B,MATCH($F2103,Anvendelseskode!$A:$A,0))</f>
        <v>Fritliggende enfamilieshus (parcelhus)</v>
      </c>
      <c r="K2103" s="1" t="str">
        <f ca="1">INDEX(Anvendelseskode!C:C,MATCH($F2103,Anvendelseskode!$A:$A,0))</f>
        <v>Parcelhuse</v>
      </c>
      <c r="L2103" s="1" t="str">
        <f ca="1">INDEX(Anvendelseskode!D:D,MATCH($F2103,Anvendelseskode!$A:$A,0))</f>
        <v>Private husholdninger</v>
      </c>
      <c r="M2103" s="1" t="str">
        <f ca="1">IFERROR(INDEX(SBi!$2:$2,MATCH(H2103,SBi!$1:$1,1)),SBi!$K$2)</f>
        <v>Efter 2006</v>
      </c>
      <c r="N2103" s="1">
        <f ca="1">INDEX(SBi!$C$3:$K$28,MATCH(F2103,SBi!$B$3:$B$28,0),MATCH(M2103,SBi!$C$2:$K$2,0))</f>
        <v>67.3</v>
      </c>
      <c r="O2103" s="16">
        <f t="shared" ca="1" si="424"/>
        <v>14.267599999999998</v>
      </c>
      <c r="P2103" s="16" t="str">
        <f ca="1">IFERROR(INDEX(VpD!$2:$2,MATCH(H2103,VpD!$1:$1,1)),VpD!$I$2)</f>
        <v>&gt;1998</v>
      </c>
      <c r="Q2103" s="1">
        <f ca="1">INDEX(VpD!$C$3:$I$27,MATCH(F2103,VpD!$B$3:$B$27,0),MATCH(P2103,VpD!$C$2:$I$2,0))</f>
        <v>72</v>
      </c>
      <c r="R2103" s="16">
        <f t="shared" ca="1" si="425"/>
        <v>15.263999999999999</v>
      </c>
      <c r="S2103" s="14">
        <f t="shared" ca="1" si="426"/>
        <v>713018.05</v>
      </c>
      <c r="T2103" s="14">
        <f t="shared" ca="1" si="427"/>
        <v>6169046.2300000004</v>
      </c>
      <c r="U2103" s="14" t="str">
        <f t="shared" ca="1" si="428"/>
        <v>0A3F507E-1B98-32B8-E044-0003BA298018</v>
      </c>
    </row>
    <row r="2104" spans="1:21" s="14" customFormat="1" x14ac:dyDescent="0.25">
      <c r="A2104" s="14">
        <f t="shared" si="416"/>
        <v>2104</v>
      </c>
      <c r="B2104" s="14" t="str">
        <f t="shared" ca="1" si="417"/>
        <v>ADD288C0-7959-40DD-88A2-BD6B731432ED</v>
      </c>
      <c r="C2104" s="14" t="str">
        <f t="shared" ca="1" si="418"/>
        <v>Nørrebred</v>
      </c>
      <c r="D2104" s="14" t="str">
        <f t="shared" ca="1" si="419"/>
        <v>110</v>
      </c>
      <c r="E2104" s="14" t="str">
        <f t="shared" ca="1" si="420"/>
        <v>12bs</v>
      </c>
      <c r="F2104" s="1">
        <f t="shared" ca="1" si="421"/>
        <v>120</v>
      </c>
      <c r="G2104" s="1">
        <f t="shared" ca="1" si="422"/>
        <v>143</v>
      </c>
      <c r="H2104" s="1">
        <f t="shared" ca="1" si="423"/>
        <v>1970</v>
      </c>
      <c r="I2104" s="1" t="str">
        <f ca="1">INDEX(Relationstabel!$C$3:$K$10,MATCH(INDIRECT($A$1&amp;"J"&amp;A2104),Relationstabel!$A$3:$A$10,0),MATCH(IFERROR(VALUE(INDIRECT($A$1&amp;"K"&amp;A2104)),0),Relationstabel!$C$1:$K$1,0))</f>
        <v>Naturgas</v>
      </c>
      <c r="J2104" s="1" t="str">
        <f ca="1">INDEX(Anvendelseskode!B:B,MATCH($F2104,Anvendelseskode!$A:$A,0))</f>
        <v>Fritliggende enfamilieshus (parcelhus)</v>
      </c>
      <c r="K2104" s="1" t="str">
        <f ca="1">INDEX(Anvendelseskode!C:C,MATCH($F2104,Anvendelseskode!$A:$A,0))</f>
        <v>Parcelhuse</v>
      </c>
      <c r="L2104" s="1" t="str">
        <f ca="1">INDEX(Anvendelseskode!D:D,MATCH($F2104,Anvendelseskode!$A:$A,0))</f>
        <v>Private husholdninger</v>
      </c>
      <c r="M2104" s="1" t="str">
        <f ca="1">IFERROR(INDEX(SBi!$2:$2,MATCH(H2104,SBi!$1:$1,1)),SBi!$K$2)</f>
        <v>1961-1972</v>
      </c>
      <c r="N2104" s="1">
        <f ca="1">INDEX(SBi!$C$3:$K$28,MATCH(F2104,SBi!$B$3:$B$28,0),MATCH(M2104,SBi!$C$2:$K$2,0))</f>
        <v>134.30000000000001</v>
      </c>
      <c r="O2104" s="16">
        <f t="shared" ca="1" si="424"/>
        <v>19.204900000000002</v>
      </c>
      <c r="P2104" s="16" t="str">
        <f ca="1">IFERROR(INDEX(VpD!$2:$2,MATCH(H2104,VpD!$1:$1,1)),VpD!$I$2)</f>
        <v>1961-1972</v>
      </c>
      <c r="Q2104" s="1">
        <f ca="1">INDEX(VpD!$C$3:$I$27,MATCH(F2104,VpD!$B$3:$B$27,0),MATCH(P2104,VpD!$C$2:$I$2,0))</f>
        <v>143</v>
      </c>
      <c r="R2104" s="16">
        <f t="shared" ca="1" si="425"/>
        <v>20.449000000000002</v>
      </c>
      <c r="S2104" s="14">
        <f t="shared" ca="1" si="426"/>
        <v>711749.86</v>
      </c>
      <c r="T2104" s="14">
        <f t="shared" ca="1" si="427"/>
        <v>6171836.2599999998</v>
      </c>
      <c r="U2104" s="14" t="str">
        <f t="shared" ca="1" si="428"/>
        <v>0A3F507E-1E98-32B8-E044-0003BA298018</v>
      </c>
    </row>
    <row r="2105" spans="1:21" s="14" customFormat="1" x14ac:dyDescent="0.25">
      <c r="A2105" s="14">
        <f t="shared" si="416"/>
        <v>2105</v>
      </c>
      <c r="B2105" s="14" t="str">
        <f t="shared" ca="1" si="417"/>
        <v>7C5E847A-3879-412D-A81C-2C4B3CE5174E</v>
      </c>
      <c r="C2105" s="14" t="str">
        <f t="shared" ca="1" si="418"/>
        <v>Vallensbæk Strandvej</v>
      </c>
      <c r="D2105" s="14" t="str">
        <f t="shared" ca="1" si="419"/>
        <v>83</v>
      </c>
      <c r="E2105" s="14" t="str">
        <f t="shared" ca="1" si="420"/>
        <v>24h</v>
      </c>
      <c r="F2105" s="1">
        <f t="shared" ca="1" si="421"/>
        <v>390</v>
      </c>
      <c r="G2105" s="1">
        <f t="shared" ca="1" si="422"/>
        <v>504</v>
      </c>
      <c r="H2105" s="1">
        <f t="shared" ca="1" si="423"/>
        <v>1960</v>
      </c>
      <c r="I2105" s="1" t="str">
        <f ca="1">INDEX(Relationstabel!$C$3:$K$10,MATCH(INDIRECT($A$1&amp;"J"&amp;A2105),Relationstabel!$A$3:$A$10,0),MATCH(IFERROR(VALUE(INDIRECT($A$1&amp;"K"&amp;A2105)),0),Relationstabel!$C$1:$K$1,0))</f>
        <v>Naturgas</v>
      </c>
      <c r="J2105" s="1" t="str">
        <f ca="1">INDEX(Anvendelseskode!B:B,MATCH($F2105,Anvendelseskode!$A:$A,0))</f>
        <v>Anden bygning til handel transport, handel etc</v>
      </c>
      <c r="K2105" s="1" t="str">
        <f ca="1">INDEX(Anvendelseskode!C:C,MATCH($F2105,Anvendelseskode!$A:$A,0))</f>
        <v>Uspec. transport og handel</v>
      </c>
      <c r="L2105" s="1" t="str">
        <f ca="1">INDEX(Anvendelseskode!D:D,MATCH($F2105,Anvendelseskode!$A:$A,0))</f>
        <v>Industri</v>
      </c>
      <c r="M2105" s="1" t="str">
        <f ca="1">IFERROR(INDEX(SBi!$2:$2,MATCH(H2105,SBi!$1:$1,1)),SBi!$K$2)</f>
        <v>1951-1960</v>
      </c>
      <c r="N2105" s="1">
        <f ca="1">INDEX(SBi!$C$3:$K$28,MATCH(F2105,SBi!$B$3:$B$28,0),MATCH(M2105,SBi!$C$2:$K$2,0))</f>
        <v>107.4</v>
      </c>
      <c r="O2105" s="16">
        <f t="shared" ca="1" si="424"/>
        <v>54.129600000000003</v>
      </c>
      <c r="P2105" s="16" t="str">
        <f ca="1">IFERROR(INDEX(VpD!$2:$2,MATCH(H2105,VpD!$1:$1,1)),VpD!$I$2)</f>
        <v>1951-1960</v>
      </c>
      <c r="Q2105" s="1">
        <f ca="1">INDEX(VpD!$C$3:$I$27,MATCH(F2105,VpD!$B$3:$B$27,0),MATCH(P2105,VpD!$C$2:$I$2,0))</f>
        <v>112</v>
      </c>
      <c r="R2105" s="16">
        <f t="shared" ca="1" si="425"/>
        <v>56.448</v>
      </c>
      <c r="S2105" s="14">
        <f t="shared" ca="1" si="426"/>
        <v>713995.64</v>
      </c>
      <c r="T2105" s="14">
        <f t="shared" ca="1" si="427"/>
        <v>6168822.5300000003</v>
      </c>
      <c r="U2105" s="14" t="str">
        <f t="shared" ca="1" si="428"/>
        <v>0A3F507E-1797-32B8-E044-0003BA298018</v>
      </c>
    </row>
    <row r="2106" spans="1:21" s="14" customFormat="1" x14ac:dyDescent="0.25">
      <c r="A2106" s="14">
        <f t="shared" si="416"/>
        <v>2106</v>
      </c>
      <c r="B2106" s="14" t="str">
        <f t="shared" ca="1" si="417"/>
        <v>D777FB5A-1EED-44D1-8CAA-125017B37F48</v>
      </c>
      <c r="C2106" s="14" t="str">
        <f t="shared" ca="1" si="418"/>
        <v>Kokkedalsvej</v>
      </c>
      <c r="D2106" s="14" t="str">
        <f t="shared" ca="1" si="419"/>
        <v>17</v>
      </c>
      <c r="E2106" s="14" t="str">
        <f t="shared" ca="1" si="420"/>
        <v>18gz</v>
      </c>
      <c r="F2106" s="1">
        <f t="shared" ca="1" si="421"/>
        <v>120</v>
      </c>
      <c r="G2106" s="1">
        <f t="shared" ca="1" si="422"/>
        <v>116</v>
      </c>
      <c r="H2106" s="1">
        <f t="shared" ca="1" si="423"/>
        <v>1966</v>
      </c>
      <c r="I2106" s="1" t="str">
        <f ca="1">INDEX(Relationstabel!$C$3:$K$10,MATCH(INDIRECT($A$1&amp;"J"&amp;A2106),Relationstabel!$A$3:$A$10,0),MATCH(IFERROR(VALUE(INDIRECT($A$1&amp;"K"&amp;A2106)),0),Relationstabel!$C$1:$K$1,0))</f>
        <v>Naturgas</v>
      </c>
      <c r="J2106" s="1" t="str">
        <f ca="1">INDEX(Anvendelseskode!B:B,MATCH($F2106,Anvendelseskode!$A:$A,0))</f>
        <v>Fritliggende enfamilieshus (parcelhus)</v>
      </c>
      <c r="K2106" s="1" t="str">
        <f ca="1">INDEX(Anvendelseskode!C:C,MATCH($F2106,Anvendelseskode!$A:$A,0))</f>
        <v>Parcelhuse</v>
      </c>
      <c r="L2106" s="1" t="str">
        <f ca="1">INDEX(Anvendelseskode!D:D,MATCH($F2106,Anvendelseskode!$A:$A,0))</f>
        <v>Private husholdninger</v>
      </c>
      <c r="M2106" s="1" t="str">
        <f ca="1">IFERROR(INDEX(SBi!$2:$2,MATCH(H2106,SBi!$1:$1,1)),SBi!$K$2)</f>
        <v>1961-1972</v>
      </c>
      <c r="N2106" s="1">
        <f ca="1">INDEX(SBi!$C$3:$K$28,MATCH(F2106,SBi!$B$3:$B$28,0),MATCH(M2106,SBi!$C$2:$K$2,0))</f>
        <v>134.30000000000001</v>
      </c>
      <c r="O2106" s="16">
        <f t="shared" ca="1" si="424"/>
        <v>15.578800000000001</v>
      </c>
      <c r="P2106" s="16" t="str">
        <f ca="1">IFERROR(INDEX(VpD!$2:$2,MATCH(H2106,VpD!$1:$1,1)),VpD!$I$2)</f>
        <v>1961-1972</v>
      </c>
      <c r="Q2106" s="1">
        <f ca="1">INDEX(VpD!$C$3:$I$27,MATCH(F2106,VpD!$B$3:$B$27,0),MATCH(P2106,VpD!$C$2:$I$2,0))</f>
        <v>143</v>
      </c>
      <c r="R2106" s="16">
        <f t="shared" ca="1" si="425"/>
        <v>16.588000000000001</v>
      </c>
      <c r="S2106" s="14">
        <f t="shared" ca="1" si="426"/>
        <v>712989.26</v>
      </c>
      <c r="T2106" s="14">
        <f t="shared" ca="1" si="427"/>
        <v>6169051.5599999996</v>
      </c>
      <c r="U2106" s="14" t="str">
        <f t="shared" ca="1" si="428"/>
        <v>0A3F507E-1B97-32B8-E044-0003BA298018</v>
      </c>
    </row>
    <row r="2107" spans="1:21" s="14" customFormat="1" x14ac:dyDescent="0.25">
      <c r="A2107" s="14">
        <f t="shared" si="416"/>
        <v>2107</v>
      </c>
      <c r="B2107" s="14" t="str">
        <f t="shared" ca="1" si="417"/>
        <v>B4C70DC7-B03A-4254-9656-A7F8463BF342</v>
      </c>
      <c r="C2107" s="14" t="str">
        <f t="shared" ca="1" si="418"/>
        <v>Nordmarksvænge</v>
      </c>
      <c r="D2107" s="14" t="str">
        <f t="shared" ca="1" si="419"/>
        <v>5</v>
      </c>
      <c r="E2107" s="14" t="str">
        <f t="shared" ca="1" si="420"/>
        <v>15ci</v>
      </c>
      <c r="F2107" s="1">
        <f t="shared" ca="1" si="421"/>
        <v>120</v>
      </c>
      <c r="G2107" s="1">
        <f t="shared" ca="1" si="422"/>
        <v>149</v>
      </c>
      <c r="H2107" s="1">
        <f t="shared" ca="1" si="423"/>
        <v>2000</v>
      </c>
      <c r="I2107" s="1" t="str">
        <f ca="1">INDEX(Relationstabel!$C$3:$K$10,MATCH(INDIRECT($A$1&amp;"J"&amp;A2107),Relationstabel!$A$3:$A$10,0),MATCH(IFERROR(VALUE(INDIRECT($A$1&amp;"K"&amp;A2107)),0),Relationstabel!$C$1:$K$1,0))</f>
        <v>Fjernvarme/ Blokvarme</v>
      </c>
      <c r="J2107" s="1" t="str">
        <f ca="1">INDEX(Anvendelseskode!B:B,MATCH($F2107,Anvendelseskode!$A:$A,0))</f>
        <v>Fritliggende enfamilieshus (parcelhus)</v>
      </c>
      <c r="K2107" s="1" t="str">
        <f ca="1">INDEX(Anvendelseskode!C:C,MATCH($F2107,Anvendelseskode!$A:$A,0))</f>
        <v>Parcelhuse</v>
      </c>
      <c r="L2107" s="1" t="str">
        <f ca="1">INDEX(Anvendelseskode!D:D,MATCH($F2107,Anvendelseskode!$A:$A,0))</f>
        <v>Private husholdninger</v>
      </c>
      <c r="M2107" s="1" t="str">
        <f ca="1">IFERROR(INDEX(SBi!$2:$2,MATCH(H2107,SBi!$1:$1,1)),SBi!$K$2)</f>
        <v>1999-2006</v>
      </c>
      <c r="N2107" s="1">
        <f ca="1">INDEX(SBi!$C$3:$K$28,MATCH(F2107,SBi!$B$3:$B$28,0),MATCH(M2107,SBi!$C$2:$K$2,0))</f>
        <v>83.9</v>
      </c>
      <c r="O2107" s="16">
        <f t="shared" ca="1" si="424"/>
        <v>12.501100000000001</v>
      </c>
      <c r="P2107" s="16" t="str">
        <f ca="1">IFERROR(INDEX(VpD!$2:$2,MATCH(H2107,VpD!$1:$1,1)),VpD!$I$2)</f>
        <v>&gt;1998</v>
      </c>
      <c r="Q2107" s="1">
        <f ca="1">INDEX(VpD!$C$3:$I$27,MATCH(F2107,VpD!$B$3:$B$27,0),MATCH(P2107,VpD!$C$2:$I$2,0))</f>
        <v>72</v>
      </c>
      <c r="R2107" s="16">
        <f t="shared" ca="1" si="425"/>
        <v>10.728</v>
      </c>
      <c r="S2107" s="14">
        <f t="shared" ca="1" si="426"/>
        <v>712089.94</v>
      </c>
      <c r="T2107" s="14">
        <f t="shared" ca="1" si="427"/>
        <v>6172155.75</v>
      </c>
      <c r="U2107" s="14" t="str">
        <f t="shared" ca="1" si="428"/>
        <v>0A3F507E-1D97-32B8-E044-0003BA298018</v>
      </c>
    </row>
    <row r="2108" spans="1:21" s="14" customFormat="1" x14ac:dyDescent="0.25">
      <c r="A2108" s="14">
        <f t="shared" si="416"/>
        <v>2108</v>
      </c>
      <c r="B2108" s="14" t="str">
        <f t="shared" ca="1" si="417"/>
        <v>85344A20-0CAF-4559-A1A9-CDD454C927C8</v>
      </c>
      <c r="C2108" s="14" t="str">
        <f t="shared" ca="1" si="418"/>
        <v>Nørrebred</v>
      </c>
      <c r="D2108" s="14" t="str">
        <f t="shared" ca="1" si="419"/>
        <v>109</v>
      </c>
      <c r="E2108" s="14" t="str">
        <f t="shared" ca="1" si="420"/>
        <v>13gk</v>
      </c>
      <c r="F2108" s="1">
        <f t="shared" ca="1" si="421"/>
        <v>120</v>
      </c>
      <c r="G2108" s="1">
        <f t="shared" ca="1" si="422"/>
        <v>145</v>
      </c>
      <c r="H2108" s="1">
        <f t="shared" ca="1" si="423"/>
        <v>1971</v>
      </c>
      <c r="I2108" s="1" t="str">
        <f ca="1">INDEX(Relationstabel!$C$3:$K$10,MATCH(INDIRECT($A$1&amp;"J"&amp;A2108),Relationstabel!$A$3:$A$10,0),MATCH(IFERROR(VALUE(INDIRECT($A$1&amp;"K"&amp;A2108)),0),Relationstabel!$C$1:$K$1,0))</f>
        <v>Naturgas</v>
      </c>
      <c r="J2108" s="1" t="str">
        <f ca="1">INDEX(Anvendelseskode!B:B,MATCH($F2108,Anvendelseskode!$A:$A,0))</f>
        <v>Fritliggende enfamilieshus (parcelhus)</v>
      </c>
      <c r="K2108" s="1" t="str">
        <f ca="1">INDEX(Anvendelseskode!C:C,MATCH($F2108,Anvendelseskode!$A:$A,0))</f>
        <v>Parcelhuse</v>
      </c>
      <c r="L2108" s="1" t="str">
        <f ca="1">INDEX(Anvendelseskode!D:D,MATCH($F2108,Anvendelseskode!$A:$A,0))</f>
        <v>Private husholdninger</v>
      </c>
      <c r="M2108" s="1" t="str">
        <f ca="1">IFERROR(INDEX(SBi!$2:$2,MATCH(H2108,SBi!$1:$1,1)),SBi!$K$2)</f>
        <v>1961-1972</v>
      </c>
      <c r="N2108" s="1">
        <f ca="1">INDEX(SBi!$C$3:$K$28,MATCH(F2108,SBi!$B$3:$B$28,0),MATCH(M2108,SBi!$C$2:$K$2,0))</f>
        <v>134.30000000000001</v>
      </c>
      <c r="O2108" s="16">
        <f t="shared" ca="1" si="424"/>
        <v>19.473500000000001</v>
      </c>
      <c r="P2108" s="16" t="str">
        <f ca="1">IFERROR(INDEX(VpD!$2:$2,MATCH(H2108,VpD!$1:$1,1)),VpD!$I$2)</f>
        <v>1961-1972</v>
      </c>
      <c r="Q2108" s="1">
        <f ca="1">INDEX(VpD!$C$3:$I$27,MATCH(F2108,VpD!$B$3:$B$27,0),MATCH(P2108,VpD!$C$2:$I$2,0))</f>
        <v>143</v>
      </c>
      <c r="R2108" s="16">
        <f t="shared" ca="1" si="425"/>
        <v>20.734999999999999</v>
      </c>
      <c r="S2108" s="14">
        <f t="shared" ca="1" si="426"/>
        <v>711603.69</v>
      </c>
      <c r="T2108" s="14">
        <f t="shared" ca="1" si="427"/>
        <v>6172069.1799999997</v>
      </c>
      <c r="U2108" s="14" t="str">
        <f t="shared" ca="1" si="428"/>
        <v>0A3F507E-1E97-32B8-E044-0003BA298018</v>
      </c>
    </row>
    <row r="2109" spans="1:21" s="14" customFormat="1" x14ac:dyDescent="0.25">
      <c r="A2109" s="14">
        <f t="shared" si="416"/>
        <v>2109</v>
      </c>
      <c r="B2109" s="14" t="str">
        <f t="shared" ca="1" si="417"/>
        <v>7382E745-7252-45F3-B5B3-3BA01C1610A7</v>
      </c>
      <c r="C2109" s="14" t="str">
        <f t="shared" ca="1" si="418"/>
        <v>Spættebo</v>
      </c>
      <c r="D2109" s="14" t="str">
        <f t="shared" ca="1" si="419"/>
        <v>10</v>
      </c>
      <c r="E2109" s="14" t="str">
        <f t="shared" ca="1" si="420"/>
        <v>6uf</v>
      </c>
      <c r="F2109" s="1">
        <f t="shared" ca="1" si="421"/>
        <v>130</v>
      </c>
      <c r="G2109" s="1">
        <f t="shared" ca="1" si="422"/>
        <v>109</v>
      </c>
      <c r="H2109" s="1">
        <f t="shared" ca="1" si="423"/>
        <v>1978</v>
      </c>
      <c r="I2109" s="1" t="str">
        <f ca="1">INDEX(Relationstabel!$C$3:$K$10,MATCH(INDIRECT($A$1&amp;"J"&amp;A2109),Relationstabel!$A$3:$A$10,0),MATCH(IFERROR(VALUE(INDIRECT($A$1&amp;"K"&amp;A2109)),0),Relationstabel!$C$1:$K$1,0))</f>
        <v>Fjernvarme/ Blokvarme</v>
      </c>
      <c r="J2109" s="1" t="str">
        <f ca="1">INDEX(Anvendelseskode!B:B,MATCH($F2109,Anvendelseskode!$A:$A,0))</f>
        <v>Række-, kæde-, dobbelthus (lodret adskillelse mellem enhederne)</v>
      </c>
      <c r="K2109" s="1" t="str">
        <f ca="1">INDEX(Anvendelseskode!C:C,MATCH($F2109,Anvendelseskode!$A:$A,0))</f>
        <v>Række-, kæde og dobbelthuse</v>
      </c>
      <c r="L2109" s="1" t="str">
        <f ca="1">INDEX(Anvendelseskode!D:D,MATCH($F2109,Anvendelseskode!$A:$A,0))</f>
        <v>Private husholdninger</v>
      </c>
      <c r="M2109" s="1" t="str">
        <f ca="1">IFERROR(INDEX(SBi!$2:$2,MATCH(H2109,SBi!$1:$1,1)),SBi!$K$2)</f>
        <v>1973-1978</v>
      </c>
      <c r="N2109" s="1">
        <f ca="1">INDEX(SBi!$C$3:$K$28,MATCH(F2109,SBi!$B$3:$B$28,0),MATCH(M2109,SBi!$C$2:$K$2,0))</f>
        <v>112.6</v>
      </c>
      <c r="O2109" s="16">
        <f t="shared" ca="1" si="424"/>
        <v>12.273399999999999</v>
      </c>
      <c r="P2109" s="16" t="str">
        <f ca="1">IFERROR(INDEX(VpD!$2:$2,MATCH(H2109,VpD!$1:$1,1)),VpD!$I$2)</f>
        <v>1973-1978</v>
      </c>
      <c r="Q2109" s="1">
        <f ca="1">INDEX(VpD!$C$3:$I$27,MATCH(F2109,VpD!$B$3:$B$27,0),MATCH(P2109,VpD!$C$2:$I$2,0))</f>
        <v>98</v>
      </c>
      <c r="R2109" s="16">
        <f t="shared" ca="1" si="425"/>
        <v>10.682</v>
      </c>
      <c r="S2109" s="14">
        <f t="shared" ca="1" si="426"/>
        <v>713745.93</v>
      </c>
      <c r="T2109" s="14">
        <f t="shared" ca="1" si="427"/>
        <v>6169636.9800000004</v>
      </c>
      <c r="U2109" s="14" t="str">
        <f t="shared" ca="1" si="428"/>
        <v>0A3F507E-2175-32B8-E044-0003BA298018</v>
      </c>
    </row>
    <row r="2110" spans="1:21" s="14" customFormat="1" x14ac:dyDescent="0.25">
      <c r="A2110" s="14">
        <f t="shared" si="416"/>
        <v>2110</v>
      </c>
      <c r="B2110" s="14" t="str">
        <f t="shared" ca="1" si="417"/>
        <v>516F2C48-3D16-42B1-AA2E-65C4F4A5CA4F</v>
      </c>
      <c r="C2110" s="14" t="str">
        <f t="shared" ca="1" si="418"/>
        <v>Syvhøjvænge</v>
      </c>
      <c r="D2110" s="14" t="str">
        <f t="shared" ca="1" si="419"/>
        <v>64</v>
      </c>
      <c r="E2110" s="14" t="str">
        <f t="shared" ca="1" si="420"/>
        <v>15bk</v>
      </c>
      <c r="F2110" s="1">
        <f t="shared" ca="1" si="421"/>
        <v>120</v>
      </c>
      <c r="G2110" s="1">
        <f t="shared" ca="1" si="422"/>
        <v>154</v>
      </c>
      <c r="H2110" s="1">
        <f t="shared" ca="1" si="423"/>
        <v>1969</v>
      </c>
      <c r="I2110" s="1" t="str">
        <f ca="1">INDEX(Relationstabel!$C$3:$K$10,MATCH(INDIRECT($A$1&amp;"J"&amp;A2110),Relationstabel!$A$3:$A$10,0),MATCH(IFERROR(VALUE(INDIRECT($A$1&amp;"K"&amp;A2110)),0),Relationstabel!$C$1:$K$1,0))</f>
        <v>Naturgas</v>
      </c>
      <c r="J2110" s="1" t="str">
        <f ca="1">INDEX(Anvendelseskode!B:B,MATCH($F2110,Anvendelseskode!$A:$A,0))</f>
        <v>Fritliggende enfamilieshus (parcelhus)</v>
      </c>
      <c r="K2110" s="1" t="str">
        <f ca="1">INDEX(Anvendelseskode!C:C,MATCH($F2110,Anvendelseskode!$A:$A,0))</f>
        <v>Parcelhuse</v>
      </c>
      <c r="L2110" s="1" t="str">
        <f ca="1">INDEX(Anvendelseskode!D:D,MATCH($F2110,Anvendelseskode!$A:$A,0))</f>
        <v>Private husholdninger</v>
      </c>
      <c r="M2110" s="1" t="str">
        <f ca="1">IFERROR(INDEX(SBi!$2:$2,MATCH(H2110,SBi!$1:$1,1)),SBi!$K$2)</f>
        <v>1961-1972</v>
      </c>
      <c r="N2110" s="1">
        <f ca="1">INDEX(SBi!$C$3:$K$28,MATCH(F2110,SBi!$B$3:$B$28,0),MATCH(M2110,SBi!$C$2:$K$2,0))</f>
        <v>134.30000000000001</v>
      </c>
      <c r="O2110" s="16">
        <f t="shared" ca="1" si="424"/>
        <v>20.682200000000002</v>
      </c>
      <c r="P2110" s="16" t="str">
        <f ca="1">IFERROR(INDEX(VpD!$2:$2,MATCH(H2110,VpD!$1:$1,1)),VpD!$I$2)</f>
        <v>1961-1972</v>
      </c>
      <c r="Q2110" s="1">
        <f ca="1">INDEX(VpD!$C$3:$I$27,MATCH(F2110,VpD!$B$3:$B$27,0),MATCH(P2110,VpD!$C$2:$I$2,0))</f>
        <v>143</v>
      </c>
      <c r="R2110" s="16">
        <f t="shared" ca="1" si="425"/>
        <v>22.021999999999998</v>
      </c>
      <c r="S2110" s="14">
        <f t="shared" ca="1" si="426"/>
        <v>712075.42</v>
      </c>
      <c r="T2110" s="14">
        <f t="shared" ca="1" si="427"/>
        <v>6171771.2699999996</v>
      </c>
      <c r="U2110" s="14" t="str">
        <f t="shared" ca="1" si="428"/>
        <v>0A3F507E-2275-32B8-E044-0003BA298018</v>
      </c>
    </row>
    <row r="2111" spans="1:21" s="14" customFormat="1" x14ac:dyDescent="0.25">
      <c r="A2111" s="14">
        <f t="shared" si="416"/>
        <v>2111</v>
      </c>
      <c r="B2111" s="14" t="str">
        <f t="shared" ca="1" si="417"/>
        <v>DF445914-DB1B-4EBF-8A70-139CA46705B4</v>
      </c>
      <c r="C2111" s="14" t="str">
        <f t="shared" ca="1" si="418"/>
        <v>Bregnebo</v>
      </c>
      <c r="D2111" s="14" t="str">
        <f t="shared" ca="1" si="419"/>
        <v>20</v>
      </c>
      <c r="E2111" s="14" t="str">
        <f t="shared" ca="1" si="420"/>
        <v>6øi</v>
      </c>
      <c r="F2111" s="1">
        <f t="shared" ca="1" si="421"/>
        <v>130</v>
      </c>
      <c r="G2111" s="1">
        <f t="shared" ca="1" si="422"/>
        <v>112</v>
      </c>
      <c r="H2111" s="1">
        <f t="shared" ca="1" si="423"/>
        <v>1978</v>
      </c>
      <c r="I2111" s="1" t="str">
        <f ca="1">INDEX(Relationstabel!$C$3:$K$10,MATCH(INDIRECT($A$1&amp;"J"&amp;A2111),Relationstabel!$A$3:$A$10,0),MATCH(IFERROR(VALUE(INDIRECT($A$1&amp;"K"&amp;A2111)),0),Relationstabel!$C$1:$K$1,0))</f>
        <v>Fjernvarme/ Blokvarme</v>
      </c>
      <c r="J2111" s="1" t="str">
        <f ca="1">INDEX(Anvendelseskode!B:B,MATCH($F2111,Anvendelseskode!$A:$A,0))</f>
        <v>Række-, kæde-, dobbelthus (lodret adskillelse mellem enhederne)</v>
      </c>
      <c r="K2111" s="1" t="str">
        <f ca="1">INDEX(Anvendelseskode!C:C,MATCH($F2111,Anvendelseskode!$A:$A,0))</f>
        <v>Række-, kæde og dobbelthuse</v>
      </c>
      <c r="L2111" s="1" t="str">
        <f ca="1">INDEX(Anvendelseskode!D:D,MATCH($F2111,Anvendelseskode!$A:$A,0))</f>
        <v>Private husholdninger</v>
      </c>
      <c r="M2111" s="1" t="str">
        <f ca="1">IFERROR(INDEX(SBi!$2:$2,MATCH(H2111,SBi!$1:$1,1)),SBi!$K$2)</f>
        <v>1973-1978</v>
      </c>
      <c r="N2111" s="1">
        <f ca="1">INDEX(SBi!$C$3:$K$28,MATCH(F2111,SBi!$B$3:$B$28,0),MATCH(M2111,SBi!$C$2:$K$2,0))</f>
        <v>112.6</v>
      </c>
      <c r="O2111" s="16">
        <f t="shared" ca="1" si="424"/>
        <v>12.611199999999998</v>
      </c>
      <c r="P2111" s="16" t="str">
        <f ca="1">IFERROR(INDEX(VpD!$2:$2,MATCH(H2111,VpD!$1:$1,1)),VpD!$I$2)</f>
        <v>1973-1978</v>
      </c>
      <c r="Q2111" s="1">
        <f ca="1">INDEX(VpD!$C$3:$I$27,MATCH(F2111,VpD!$B$3:$B$27,0),MATCH(P2111,VpD!$C$2:$I$2,0))</f>
        <v>98</v>
      </c>
      <c r="R2111" s="16">
        <f t="shared" ca="1" si="425"/>
        <v>10.976000000000001</v>
      </c>
      <c r="S2111" s="14">
        <f t="shared" ca="1" si="426"/>
        <v>713575.18</v>
      </c>
      <c r="T2111" s="14">
        <f t="shared" ca="1" si="427"/>
        <v>6169831.6600000001</v>
      </c>
      <c r="U2111" s="14" t="str">
        <f t="shared" ca="1" si="428"/>
        <v>0A3F507E-1589-32B8-E044-0003BA298018</v>
      </c>
    </row>
    <row r="2112" spans="1:21" s="14" customFormat="1" x14ac:dyDescent="0.25">
      <c r="A2112" s="14">
        <f t="shared" si="416"/>
        <v>2112</v>
      </c>
      <c r="B2112" s="14" t="str">
        <f t="shared" ca="1" si="417"/>
        <v>F5E12439-CA77-457B-872A-A663D08B7A38</v>
      </c>
      <c r="C2112" s="14" t="str">
        <f t="shared" ca="1" si="418"/>
        <v>Liselundsvej</v>
      </c>
      <c r="D2112" s="14" t="str">
        <f t="shared" ca="1" si="419"/>
        <v>14</v>
      </c>
      <c r="E2112" s="14" t="str">
        <f t="shared" ca="1" si="420"/>
        <v>9bz</v>
      </c>
      <c r="F2112" s="1">
        <f t="shared" ca="1" si="421"/>
        <v>120</v>
      </c>
      <c r="G2112" s="1">
        <f t="shared" ca="1" si="422"/>
        <v>110</v>
      </c>
      <c r="H2112" s="1">
        <f t="shared" ca="1" si="423"/>
        <v>1998</v>
      </c>
      <c r="I2112" s="1" t="str">
        <f ca="1">INDEX(Relationstabel!$C$3:$K$10,MATCH(INDIRECT($A$1&amp;"J"&amp;A2112),Relationstabel!$A$3:$A$10,0),MATCH(IFERROR(VALUE(INDIRECT($A$1&amp;"K"&amp;A2112)),0),Relationstabel!$C$1:$K$1,0))</f>
        <v>Naturgas</v>
      </c>
      <c r="J2112" s="1" t="str">
        <f ca="1">INDEX(Anvendelseskode!B:B,MATCH($F2112,Anvendelseskode!$A:$A,0))</f>
        <v>Fritliggende enfamilieshus (parcelhus)</v>
      </c>
      <c r="K2112" s="1" t="str">
        <f ca="1">INDEX(Anvendelseskode!C:C,MATCH($F2112,Anvendelseskode!$A:$A,0))</f>
        <v>Parcelhuse</v>
      </c>
      <c r="L2112" s="1" t="str">
        <f ca="1">INDEX(Anvendelseskode!D:D,MATCH($F2112,Anvendelseskode!$A:$A,0))</f>
        <v>Private husholdninger</v>
      </c>
      <c r="M2112" s="1" t="str">
        <f ca="1">IFERROR(INDEX(SBi!$2:$2,MATCH(H2112,SBi!$1:$1,1)),SBi!$K$2)</f>
        <v>1979-1998</v>
      </c>
      <c r="N2112" s="1">
        <f ca="1">INDEX(SBi!$C$3:$K$28,MATCH(F2112,SBi!$B$3:$B$28,0),MATCH(M2112,SBi!$C$2:$K$2,0))</f>
        <v>105.4</v>
      </c>
      <c r="O2112" s="16">
        <f t="shared" ca="1" si="424"/>
        <v>11.593999999999999</v>
      </c>
      <c r="P2112" s="16" t="str">
        <f ca="1">IFERROR(INDEX(VpD!$2:$2,MATCH(H2112,VpD!$1:$1,1)),VpD!$I$2)</f>
        <v>1979-1998</v>
      </c>
      <c r="Q2112" s="1">
        <f ca="1">INDEX(VpD!$C$3:$I$27,MATCH(F2112,VpD!$B$3:$B$27,0),MATCH(P2112,VpD!$C$2:$I$2,0))</f>
        <v>90</v>
      </c>
      <c r="R2112" s="16">
        <f t="shared" ca="1" si="425"/>
        <v>9.9</v>
      </c>
      <c r="S2112" s="14">
        <f t="shared" ca="1" si="426"/>
        <v>712333.56</v>
      </c>
      <c r="T2112" s="14">
        <f t="shared" ca="1" si="427"/>
        <v>6169253.4100000001</v>
      </c>
      <c r="U2112" s="14" t="str">
        <f t="shared" ca="1" si="428"/>
        <v>0A3F507E-1C89-32B8-E044-0003BA298018</v>
      </c>
    </row>
    <row r="2113" spans="1:21" s="14" customFormat="1" x14ac:dyDescent="0.25">
      <c r="A2113" s="14">
        <f t="shared" si="416"/>
        <v>2113</v>
      </c>
      <c r="B2113" s="14" t="str">
        <f t="shared" ca="1" si="417"/>
        <v>95A8CA01-6554-42B9-BE93-41863DCB19CA</v>
      </c>
      <c r="C2113" s="14" t="str">
        <f t="shared" ca="1" si="418"/>
        <v>Spættebo</v>
      </c>
      <c r="D2113" s="14" t="str">
        <f t="shared" ca="1" si="419"/>
        <v>30</v>
      </c>
      <c r="E2113" s="14" t="str">
        <f t="shared" ca="1" si="420"/>
        <v>6tx</v>
      </c>
      <c r="F2113" s="1">
        <f t="shared" ca="1" si="421"/>
        <v>130</v>
      </c>
      <c r="G2113" s="1">
        <f t="shared" ca="1" si="422"/>
        <v>109</v>
      </c>
      <c r="H2113" s="1">
        <f t="shared" ca="1" si="423"/>
        <v>1978</v>
      </c>
      <c r="I2113" s="1" t="str">
        <f ca="1">INDEX(Relationstabel!$C$3:$K$10,MATCH(INDIRECT($A$1&amp;"J"&amp;A2113),Relationstabel!$A$3:$A$10,0),MATCH(IFERROR(VALUE(INDIRECT($A$1&amp;"K"&amp;A2113)),0),Relationstabel!$C$1:$K$1,0))</f>
        <v>Fjernvarme/ Blokvarme</v>
      </c>
      <c r="J2113" s="1" t="str">
        <f ca="1">INDEX(Anvendelseskode!B:B,MATCH($F2113,Anvendelseskode!$A:$A,0))</f>
        <v>Række-, kæde-, dobbelthus (lodret adskillelse mellem enhederne)</v>
      </c>
      <c r="K2113" s="1" t="str">
        <f ca="1">INDEX(Anvendelseskode!C:C,MATCH($F2113,Anvendelseskode!$A:$A,0))</f>
        <v>Række-, kæde og dobbelthuse</v>
      </c>
      <c r="L2113" s="1" t="str">
        <f ca="1">INDEX(Anvendelseskode!D:D,MATCH($F2113,Anvendelseskode!$A:$A,0))</f>
        <v>Private husholdninger</v>
      </c>
      <c r="M2113" s="1" t="str">
        <f ca="1">IFERROR(INDEX(SBi!$2:$2,MATCH(H2113,SBi!$1:$1,1)),SBi!$K$2)</f>
        <v>1973-1978</v>
      </c>
      <c r="N2113" s="1">
        <f ca="1">INDEX(SBi!$C$3:$K$28,MATCH(F2113,SBi!$B$3:$B$28,0),MATCH(M2113,SBi!$C$2:$K$2,0))</f>
        <v>112.6</v>
      </c>
      <c r="O2113" s="16">
        <f t="shared" ca="1" si="424"/>
        <v>12.273399999999999</v>
      </c>
      <c r="P2113" s="16" t="str">
        <f ca="1">IFERROR(INDEX(VpD!$2:$2,MATCH(H2113,VpD!$1:$1,1)),VpD!$I$2)</f>
        <v>1973-1978</v>
      </c>
      <c r="Q2113" s="1">
        <f ca="1">INDEX(VpD!$C$3:$I$27,MATCH(F2113,VpD!$B$3:$B$27,0),MATCH(P2113,VpD!$C$2:$I$2,0))</f>
        <v>98</v>
      </c>
      <c r="R2113" s="16">
        <f t="shared" ca="1" si="425"/>
        <v>10.682</v>
      </c>
      <c r="S2113" s="14">
        <f t="shared" ca="1" si="426"/>
        <v>713695.59</v>
      </c>
      <c r="T2113" s="14">
        <f t="shared" ca="1" si="427"/>
        <v>6169606.3799999999</v>
      </c>
      <c r="U2113" s="14" t="str">
        <f t="shared" ca="1" si="428"/>
        <v>0A3F507E-2189-32B8-E044-0003BA298018</v>
      </c>
    </row>
    <row r="2114" spans="1:21" s="14" customFormat="1" x14ac:dyDescent="0.25">
      <c r="A2114" s="14">
        <f t="shared" si="416"/>
        <v>2114</v>
      </c>
      <c r="B2114" s="14" t="str">
        <f t="shared" ca="1" si="417"/>
        <v>03B74989-22A8-4E46-B8A8-092E0AC9884A</v>
      </c>
      <c r="C2114" s="14" t="str">
        <f t="shared" ca="1" si="418"/>
        <v>Syvhøjvænge</v>
      </c>
      <c r="D2114" s="14" t="str">
        <f t="shared" ca="1" si="419"/>
        <v>84</v>
      </c>
      <c r="E2114" s="14" t="str">
        <f t="shared" ca="1" si="420"/>
        <v>12fu</v>
      </c>
      <c r="F2114" s="1">
        <f t="shared" ca="1" si="421"/>
        <v>120</v>
      </c>
      <c r="G2114" s="1">
        <f t="shared" ca="1" si="422"/>
        <v>151</v>
      </c>
      <c r="H2114" s="1">
        <f t="shared" ca="1" si="423"/>
        <v>1972</v>
      </c>
      <c r="I2114" s="1" t="str">
        <f ca="1">INDEX(Relationstabel!$C$3:$K$10,MATCH(INDIRECT($A$1&amp;"J"&amp;A2114),Relationstabel!$A$3:$A$10,0),MATCH(IFERROR(VALUE(INDIRECT($A$1&amp;"K"&amp;A2114)),0),Relationstabel!$C$1:$K$1,0))</f>
        <v>Naturgas</v>
      </c>
      <c r="J2114" s="1" t="str">
        <f ca="1">INDEX(Anvendelseskode!B:B,MATCH($F2114,Anvendelseskode!$A:$A,0))</f>
        <v>Fritliggende enfamilieshus (parcelhus)</v>
      </c>
      <c r="K2114" s="1" t="str">
        <f ca="1">INDEX(Anvendelseskode!C:C,MATCH($F2114,Anvendelseskode!$A:$A,0))</f>
        <v>Parcelhuse</v>
      </c>
      <c r="L2114" s="1" t="str">
        <f ca="1">INDEX(Anvendelseskode!D:D,MATCH($F2114,Anvendelseskode!$A:$A,0))</f>
        <v>Private husholdninger</v>
      </c>
      <c r="M2114" s="1" t="str">
        <f ca="1">IFERROR(INDEX(SBi!$2:$2,MATCH(H2114,SBi!$1:$1,1)),SBi!$K$2)</f>
        <v>1961-1972</v>
      </c>
      <c r="N2114" s="1">
        <f ca="1">INDEX(SBi!$C$3:$K$28,MATCH(F2114,SBi!$B$3:$B$28,0),MATCH(M2114,SBi!$C$2:$K$2,0))</f>
        <v>134.30000000000001</v>
      </c>
      <c r="O2114" s="16">
        <f t="shared" ca="1" si="424"/>
        <v>20.279300000000003</v>
      </c>
      <c r="P2114" s="16" t="str">
        <f ca="1">IFERROR(INDEX(VpD!$2:$2,MATCH(H2114,VpD!$1:$1,1)),VpD!$I$2)</f>
        <v>1961-1972</v>
      </c>
      <c r="Q2114" s="1">
        <f ca="1">INDEX(VpD!$C$3:$I$27,MATCH(F2114,VpD!$B$3:$B$27,0),MATCH(P2114,VpD!$C$2:$I$2,0))</f>
        <v>143</v>
      </c>
      <c r="R2114" s="16">
        <f t="shared" ca="1" si="425"/>
        <v>21.593</v>
      </c>
      <c r="S2114" s="14">
        <f t="shared" ca="1" si="426"/>
        <v>711986.27</v>
      </c>
      <c r="T2114" s="14">
        <f t="shared" ca="1" si="427"/>
        <v>6171798.1900000004</v>
      </c>
      <c r="U2114" s="14" t="str">
        <f t="shared" ca="1" si="428"/>
        <v>0A3F507E-2289-32B8-E044-0003BA298018</v>
      </c>
    </row>
    <row r="2115" spans="1:21" s="14" customFormat="1" x14ac:dyDescent="0.25">
      <c r="A2115" s="14">
        <f t="shared" ref="A2115:A2178" si="429">ROW(B2115)</f>
        <v>2115</v>
      </c>
      <c r="B2115" s="14" t="str">
        <f t="shared" ref="B2115:B2178" ca="1" si="430">INDIRECT($A$1&amp;"b"&amp;A2115)</f>
        <v>848617CB-6557-46A0-AD8A-DB5976A7674E</v>
      </c>
      <c r="C2115" s="14" t="str">
        <f t="shared" ref="C2115:C2178" ca="1" si="431">INDIRECT($A$1&amp;"V"&amp;A2115)</f>
        <v>Vejlegårdsvej</v>
      </c>
      <c r="D2115" s="14" t="str">
        <f t="shared" ref="D2115:D2178" ca="1" si="432">INDIRECT($A$1&amp;"W"&amp;A2115)</f>
        <v>77</v>
      </c>
      <c r="E2115" s="14" t="str">
        <f t="shared" ref="E2115:E2178" ca="1" si="433">INDIRECT($A$1&amp;"AB"&amp;A2115)</f>
        <v>10ez</v>
      </c>
      <c r="F2115" s="1">
        <f t="shared" ref="F2115:F2178" ca="1" si="434">ROUNDDOWN(INDIRECT($A$1&amp;"C"&amp;A2115),-1)</f>
        <v>120</v>
      </c>
      <c r="G2115" s="1">
        <f t="shared" ref="G2115:G2178" ca="1" si="435">INDIRECT($A$1&amp;"P"&amp;A2115)+INDIRECT($A$1&amp;"Q"&amp;A2115)+INDIRECT($A$1&amp;"R"&amp;A2115)*0.5</f>
        <v>126</v>
      </c>
      <c r="H2115" s="1">
        <f t="shared" ref="H2115:H2178" ca="1" si="436">MAX(INDIRECT($A$1&amp;"E"&amp;A2115),INDIRECT($A$1&amp;"D"&amp;A2115))</f>
        <v>1967</v>
      </c>
      <c r="I2115" s="1" t="str">
        <f ca="1">INDEX(Relationstabel!$C$3:$K$10,MATCH(INDIRECT($A$1&amp;"J"&amp;A2115),Relationstabel!$A$3:$A$10,0),MATCH(IFERROR(VALUE(INDIRECT($A$1&amp;"K"&amp;A2115)),0),Relationstabel!$C$1:$K$1,0))</f>
        <v>Naturgas</v>
      </c>
      <c r="J2115" s="1" t="str">
        <f ca="1">INDEX(Anvendelseskode!B:B,MATCH($F2115,Anvendelseskode!$A:$A,0))</f>
        <v>Fritliggende enfamilieshus (parcelhus)</v>
      </c>
      <c r="K2115" s="1" t="str">
        <f ca="1">INDEX(Anvendelseskode!C:C,MATCH($F2115,Anvendelseskode!$A:$A,0))</f>
        <v>Parcelhuse</v>
      </c>
      <c r="L2115" s="1" t="str">
        <f ca="1">INDEX(Anvendelseskode!D:D,MATCH($F2115,Anvendelseskode!$A:$A,0))</f>
        <v>Private husholdninger</v>
      </c>
      <c r="M2115" s="1" t="str">
        <f ca="1">IFERROR(INDEX(SBi!$2:$2,MATCH(H2115,SBi!$1:$1,1)),SBi!$K$2)</f>
        <v>1961-1972</v>
      </c>
      <c r="N2115" s="1">
        <f ca="1">INDEX(SBi!$C$3:$K$28,MATCH(F2115,SBi!$B$3:$B$28,0),MATCH(M2115,SBi!$C$2:$K$2,0))</f>
        <v>134.30000000000001</v>
      </c>
      <c r="O2115" s="16">
        <f t="shared" ref="O2115:O2178" ca="1" si="437">N2115*G2115/1000</f>
        <v>16.921800000000005</v>
      </c>
      <c r="P2115" s="16" t="str">
        <f ca="1">IFERROR(INDEX(VpD!$2:$2,MATCH(H2115,VpD!$1:$1,1)),VpD!$I$2)</f>
        <v>1961-1972</v>
      </c>
      <c r="Q2115" s="1">
        <f ca="1">INDEX(VpD!$C$3:$I$27,MATCH(F2115,VpD!$B$3:$B$27,0),MATCH(P2115,VpD!$C$2:$I$2,0))</f>
        <v>143</v>
      </c>
      <c r="R2115" s="16">
        <f t="shared" ref="R2115:R2178" ca="1" si="438">Q2115*G2115/1000</f>
        <v>18.018000000000001</v>
      </c>
      <c r="S2115" s="14">
        <f t="shared" ref="S2115:S2178" ca="1" si="439">INDIRECT($A$1&amp;"AE"&amp;A2115)</f>
        <v>712172.92</v>
      </c>
      <c r="T2115" s="14">
        <f t="shared" ref="T2115:T2178" ca="1" si="440">INDIRECT($A$1&amp;"AF"&amp;A2115)</f>
        <v>6169801.5300000003</v>
      </c>
      <c r="U2115" s="14" t="str">
        <f t="shared" ref="U2115:U2178" ca="1" si="441">INDIRECT($A$1&amp;"AC"&amp;A2115)</f>
        <v>0A3F507E-2489-32B8-E044-0003BA298018</v>
      </c>
    </row>
    <row r="2116" spans="1:21" s="14" customFormat="1" x14ac:dyDescent="0.25">
      <c r="A2116" s="14">
        <f t="shared" si="429"/>
        <v>2116</v>
      </c>
      <c r="B2116" s="14" t="str">
        <f t="shared" ca="1" si="430"/>
        <v>4E90FD2C-3118-45EE-8A77-9F7E7B041893</v>
      </c>
      <c r="C2116" s="14" t="str">
        <f t="shared" ca="1" si="431"/>
        <v>Kokkedalsvej</v>
      </c>
      <c r="D2116" s="14" t="str">
        <f t="shared" ca="1" si="432"/>
        <v>8</v>
      </c>
      <c r="E2116" s="14" t="str">
        <f t="shared" ca="1" si="433"/>
        <v>18gd</v>
      </c>
      <c r="F2116" s="1">
        <f t="shared" ca="1" si="434"/>
        <v>120</v>
      </c>
      <c r="G2116" s="1">
        <f t="shared" ca="1" si="435"/>
        <v>124</v>
      </c>
      <c r="H2116" s="1">
        <f t="shared" ca="1" si="436"/>
        <v>1972</v>
      </c>
      <c r="I2116" s="1" t="str">
        <f ca="1">INDEX(Relationstabel!$C$3:$K$10,MATCH(INDIRECT($A$1&amp;"J"&amp;A2116),Relationstabel!$A$3:$A$10,0),MATCH(IFERROR(VALUE(INDIRECT($A$1&amp;"K"&amp;A2116)),0),Relationstabel!$C$1:$K$1,0))</f>
        <v>Olie</v>
      </c>
      <c r="J2116" s="1" t="str">
        <f ca="1">INDEX(Anvendelseskode!B:B,MATCH($F2116,Anvendelseskode!$A:$A,0))</f>
        <v>Fritliggende enfamilieshus (parcelhus)</v>
      </c>
      <c r="K2116" s="1" t="str">
        <f ca="1">INDEX(Anvendelseskode!C:C,MATCH($F2116,Anvendelseskode!$A:$A,0))</f>
        <v>Parcelhuse</v>
      </c>
      <c r="L2116" s="1" t="str">
        <f ca="1">INDEX(Anvendelseskode!D:D,MATCH($F2116,Anvendelseskode!$A:$A,0))</f>
        <v>Private husholdninger</v>
      </c>
      <c r="M2116" s="1" t="str">
        <f ca="1">IFERROR(INDEX(SBi!$2:$2,MATCH(H2116,SBi!$1:$1,1)),SBi!$K$2)</f>
        <v>1961-1972</v>
      </c>
      <c r="N2116" s="1">
        <f ca="1">INDEX(SBi!$C$3:$K$28,MATCH(F2116,SBi!$B$3:$B$28,0),MATCH(M2116,SBi!$C$2:$K$2,0))</f>
        <v>134.30000000000001</v>
      </c>
      <c r="O2116" s="16">
        <f t="shared" ca="1" si="437"/>
        <v>16.653200000000002</v>
      </c>
      <c r="P2116" s="16" t="str">
        <f ca="1">IFERROR(INDEX(VpD!$2:$2,MATCH(H2116,VpD!$1:$1,1)),VpD!$I$2)</f>
        <v>1961-1972</v>
      </c>
      <c r="Q2116" s="1">
        <f ca="1">INDEX(VpD!$C$3:$I$27,MATCH(F2116,VpD!$B$3:$B$27,0),MATCH(P2116,VpD!$C$2:$I$2,0))</f>
        <v>143</v>
      </c>
      <c r="R2116" s="16">
        <f t="shared" ca="1" si="438"/>
        <v>17.731999999999999</v>
      </c>
      <c r="S2116" s="14">
        <f t="shared" ca="1" si="439"/>
        <v>713011.68</v>
      </c>
      <c r="T2116" s="14">
        <f t="shared" ca="1" si="440"/>
        <v>6168942.9699999997</v>
      </c>
      <c r="U2116" s="14" t="str">
        <f t="shared" ca="1" si="441"/>
        <v>0A3F507E-1B8F-32B8-E044-0003BA298018</v>
      </c>
    </row>
    <row r="2117" spans="1:21" s="14" customFormat="1" x14ac:dyDescent="0.25">
      <c r="A2117" s="14">
        <f t="shared" si="429"/>
        <v>2117</v>
      </c>
      <c r="B2117" s="14" t="str">
        <f t="shared" ca="1" si="430"/>
        <v>CAC1D3CD-B768-4060-895B-FB329A4397CD</v>
      </c>
      <c r="C2117" s="14" t="str">
        <f t="shared" ca="1" si="431"/>
        <v>Nordfeldvej</v>
      </c>
      <c r="D2117" s="14" t="str">
        <f t="shared" ca="1" si="432"/>
        <v>26</v>
      </c>
      <c r="E2117" s="14" t="str">
        <f t="shared" ca="1" si="433"/>
        <v>4dv</v>
      </c>
      <c r="F2117" s="1">
        <f t="shared" ca="1" si="434"/>
        <v>120</v>
      </c>
      <c r="G2117" s="1">
        <f t="shared" ca="1" si="435"/>
        <v>120</v>
      </c>
      <c r="H2117" s="1">
        <f t="shared" ca="1" si="436"/>
        <v>1965</v>
      </c>
      <c r="I2117" s="1" t="str">
        <f ca="1">INDEX(Relationstabel!$C$3:$K$10,MATCH(INDIRECT($A$1&amp;"J"&amp;A2117),Relationstabel!$A$3:$A$10,0),MATCH(IFERROR(VALUE(INDIRECT($A$1&amp;"K"&amp;A2117)),0),Relationstabel!$C$1:$K$1,0))</f>
        <v>Naturgas</v>
      </c>
      <c r="J2117" s="1" t="str">
        <f ca="1">INDEX(Anvendelseskode!B:B,MATCH($F2117,Anvendelseskode!$A:$A,0))</f>
        <v>Fritliggende enfamilieshus (parcelhus)</v>
      </c>
      <c r="K2117" s="1" t="str">
        <f ca="1">INDEX(Anvendelseskode!C:C,MATCH($F2117,Anvendelseskode!$A:$A,0))</f>
        <v>Parcelhuse</v>
      </c>
      <c r="L2117" s="1" t="str">
        <f ca="1">INDEX(Anvendelseskode!D:D,MATCH($F2117,Anvendelseskode!$A:$A,0))</f>
        <v>Private husholdninger</v>
      </c>
      <c r="M2117" s="1" t="str">
        <f ca="1">IFERROR(INDEX(SBi!$2:$2,MATCH(H2117,SBi!$1:$1,1)),SBi!$K$2)</f>
        <v>1961-1972</v>
      </c>
      <c r="N2117" s="1">
        <f ca="1">INDEX(SBi!$C$3:$K$28,MATCH(F2117,SBi!$B$3:$B$28,0),MATCH(M2117,SBi!$C$2:$K$2,0))</f>
        <v>134.30000000000001</v>
      </c>
      <c r="O2117" s="16">
        <f t="shared" ca="1" si="437"/>
        <v>16.116000000000003</v>
      </c>
      <c r="P2117" s="16" t="str">
        <f ca="1">IFERROR(INDEX(VpD!$2:$2,MATCH(H2117,VpD!$1:$1,1)),VpD!$I$2)</f>
        <v>1961-1972</v>
      </c>
      <c r="Q2117" s="1">
        <f ca="1">INDEX(VpD!$C$3:$I$27,MATCH(F2117,VpD!$B$3:$B$27,0),MATCH(P2117,VpD!$C$2:$I$2,0))</f>
        <v>143</v>
      </c>
      <c r="R2117" s="16">
        <f t="shared" ca="1" si="438"/>
        <v>17.16</v>
      </c>
      <c r="S2117" s="14">
        <f t="shared" ca="1" si="439"/>
        <v>712184.44</v>
      </c>
      <c r="T2117" s="14">
        <f t="shared" ca="1" si="440"/>
        <v>6169323.4500000002</v>
      </c>
      <c r="U2117" s="14" t="str">
        <f t="shared" ca="1" si="441"/>
        <v>0A3F507E-1D8F-32B8-E044-0003BA298018</v>
      </c>
    </row>
    <row r="2118" spans="1:21" s="14" customFormat="1" x14ac:dyDescent="0.25">
      <c r="A2118" s="14">
        <f t="shared" si="429"/>
        <v>2118</v>
      </c>
      <c r="B2118" s="14" t="str">
        <f t="shared" ca="1" si="430"/>
        <v>CEA8A298-544B-4215-AF9B-87764BE3660C</v>
      </c>
      <c r="C2118" s="14" t="str">
        <f t="shared" ca="1" si="431"/>
        <v>Kløverbo</v>
      </c>
      <c r="D2118" s="14" t="str">
        <f t="shared" ca="1" si="432"/>
        <v>31</v>
      </c>
      <c r="E2118" s="14" t="str">
        <f t="shared" ca="1" si="433"/>
        <v>6zg</v>
      </c>
      <c r="F2118" s="1">
        <f t="shared" ca="1" si="434"/>
        <v>130</v>
      </c>
      <c r="G2118" s="1">
        <f t="shared" ca="1" si="435"/>
        <v>109</v>
      </c>
      <c r="H2118" s="1">
        <f t="shared" ca="1" si="436"/>
        <v>1978</v>
      </c>
      <c r="I2118" s="1" t="str">
        <f ca="1">INDEX(Relationstabel!$C$3:$K$10,MATCH(INDIRECT($A$1&amp;"J"&amp;A2118),Relationstabel!$A$3:$A$10,0),MATCH(IFERROR(VALUE(INDIRECT($A$1&amp;"K"&amp;A2118)),0),Relationstabel!$C$1:$K$1,0))</f>
        <v>Fjernvarme/ Blokvarme</v>
      </c>
      <c r="J2118" s="1" t="str">
        <f ca="1">INDEX(Anvendelseskode!B:B,MATCH($F2118,Anvendelseskode!$A:$A,0))</f>
        <v>Række-, kæde-, dobbelthus (lodret adskillelse mellem enhederne)</v>
      </c>
      <c r="K2118" s="1" t="str">
        <f ca="1">INDEX(Anvendelseskode!C:C,MATCH($F2118,Anvendelseskode!$A:$A,0))</f>
        <v>Række-, kæde og dobbelthuse</v>
      </c>
      <c r="L2118" s="1" t="str">
        <f ca="1">INDEX(Anvendelseskode!D:D,MATCH($F2118,Anvendelseskode!$A:$A,0))</f>
        <v>Private husholdninger</v>
      </c>
      <c r="M2118" s="1" t="str">
        <f ca="1">IFERROR(INDEX(SBi!$2:$2,MATCH(H2118,SBi!$1:$1,1)),SBi!$K$2)</f>
        <v>1973-1978</v>
      </c>
      <c r="N2118" s="1">
        <f ca="1">INDEX(SBi!$C$3:$K$28,MATCH(F2118,SBi!$B$3:$B$28,0),MATCH(M2118,SBi!$C$2:$K$2,0))</f>
        <v>112.6</v>
      </c>
      <c r="O2118" s="16">
        <f t="shared" ca="1" si="437"/>
        <v>12.273399999999999</v>
      </c>
      <c r="P2118" s="16" t="str">
        <f ca="1">IFERROR(INDEX(VpD!$2:$2,MATCH(H2118,VpD!$1:$1,1)),VpD!$I$2)</f>
        <v>1973-1978</v>
      </c>
      <c r="Q2118" s="1">
        <f ca="1">INDEX(VpD!$C$3:$I$27,MATCH(F2118,VpD!$B$3:$B$27,0),MATCH(P2118,VpD!$C$2:$I$2,0))</f>
        <v>98</v>
      </c>
      <c r="R2118" s="16">
        <f t="shared" ca="1" si="438"/>
        <v>10.682</v>
      </c>
      <c r="S2118" s="14">
        <f t="shared" ca="1" si="439"/>
        <v>713517.53</v>
      </c>
      <c r="T2118" s="14">
        <f t="shared" ca="1" si="440"/>
        <v>6169699</v>
      </c>
      <c r="U2118" s="14" t="str">
        <f t="shared" ca="1" si="441"/>
        <v>0A3F507E-1B6F-32B8-E044-0003BA298018</v>
      </c>
    </row>
    <row r="2119" spans="1:21" s="14" customFormat="1" x14ac:dyDescent="0.25">
      <c r="A2119" s="14">
        <f t="shared" si="429"/>
        <v>2119</v>
      </c>
      <c r="B2119" s="14" t="str">
        <f t="shared" ca="1" si="430"/>
        <v>5002AC1B-5DDD-405A-BEDE-F927A4F0B1DE</v>
      </c>
      <c r="C2119" s="14" t="str">
        <f t="shared" ca="1" si="431"/>
        <v>Spættebo</v>
      </c>
      <c r="D2119" s="14" t="str">
        <f t="shared" ca="1" si="432"/>
        <v>34</v>
      </c>
      <c r="E2119" s="14" t="str">
        <f t="shared" ca="1" si="433"/>
        <v>6tu</v>
      </c>
      <c r="F2119" s="1">
        <f t="shared" ca="1" si="434"/>
        <v>130</v>
      </c>
      <c r="G2119" s="1">
        <f t="shared" ca="1" si="435"/>
        <v>109</v>
      </c>
      <c r="H2119" s="1">
        <f t="shared" ca="1" si="436"/>
        <v>1978</v>
      </c>
      <c r="I2119" s="1" t="str">
        <f ca="1">INDEX(Relationstabel!$C$3:$K$10,MATCH(INDIRECT($A$1&amp;"J"&amp;A2119),Relationstabel!$A$3:$A$10,0),MATCH(IFERROR(VALUE(INDIRECT($A$1&amp;"K"&amp;A2119)),0),Relationstabel!$C$1:$K$1,0))</f>
        <v>Fjernvarme/ Blokvarme</v>
      </c>
      <c r="J2119" s="1" t="str">
        <f ca="1">INDEX(Anvendelseskode!B:B,MATCH($F2119,Anvendelseskode!$A:$A,0))</f>
        <v>Række-, kæde-, dobbelthus (lodret adskillelse mellem enhederne)</v>
      </c>
      <c r="K2119" s="1" t="str">
        <f ca="1">INDEX(Anvendelseskode!C:C,MATCH($F2119,Anvendelseskode!$A:$A,0))</f>
        <v>Række-, kæde og dobbelthuse</v>
      </c>
      <c r="L2119" s="1" t="str">
        <f ca="1">INDEX(Anvendelseskode!D:D,MATCH($F2119,Anvendelseskode!$A:$A,0))</f>
        <v>Private husholdninger</v>
      </c>
      <c r="M2119" s="1" t="str">
        <f ca="1">IFERROR(INDEX(SBi!$2:$2,MATCH(H2119,SBi!$1:$1,1)),SBi!$K$2)</f>
        <v>1973-1978</v>
      </c>
      <c r="N2119" s="1">
        <f ca="1">INDEX(SBi!$C$3:$K$28,MATCH(F2119,SBi!$B$3:$B$28,0),MATCH(M2119,SBi!$C$2:$K$2,0))</f>
        <v>112.6</v>
      </c>
      <c r="O2119" s="16">
        <f t="shared" ca="1" si="437"/>
        <v>12.273399999999999</v>
      </c>
      <c r="P2119" s="16" t="str">
        <f ca="1">IFERROR(INDEX(VpD!$2:$2,MATCH(H2119,VpD!$1:$1,1)),VpD!$I$2)</f>
        <v>1973-1978</v>
      </c>
      <c r="Q2119" s="1">
        <f ca="1">INDEX(VpD!$C$3:$I$27,MATCH(F2119,VpD!$B$3:$B$27,0),MATCH(P2119,VpD!$C$2:$I$2,0))</f>
        <v>98</v>
      </c>
      <c r="R2119" s="16">
        <f t="shared" ca="1" si="438"/>
        <v>10.682</v>
      </c>
      <c r="S2119" s="14">
        <f t="shared" ca="1" si="439"/>
        <v>713686.08</v>
      </c>
      <c r="T2119" s="14">
        <f t="shared" ca="1" si="440"/>
        <v>6169600.54</v>
      </c>
      <c r="U2119" s="14" t="str">
        <f t="shared" ca="1" si="441"/>
        <v>0A3F507E-218B-32B8-E044-0003BA298018</v>
      </c>
    </row>
    <row r="2120" spans="1:21" s="14" customFormat="1" x14ac:dyDescent="0.25">
      <c r="A2120" s="14">
        <f t="shared" si="429"/>
        <v>2120</v>
      </c>
      <c r="B2120" s="14" t="str">
        <f t="shared" ca="1" si="430"/>
        <v>D8AFB864-AA12-4EF0-B97D-6F6FC00A697C</v>
      </c>
      <c r="C2120" s="14" t="str">
        <f t="shared" ca="1" si="431"/>
        <v>Syvhøjvænge</v>
      </c>
      <c r="D2120" s="14" t="str">
        <f t="shared" ca="1" si="432"/>
        <v>86</v>
      </c>
      <c r="E2120" s="14" t="str">
        <f t="shared" ca="1" si="433"/>
        <v>12eq</v>
      </c>
      <c r="F2120" s="1">
        <f t="shared" ca="1" si="434"/>
        <v>120</v>
      </c>
      <c r="G2120" s="1">
        <f t="shared" ca="1" si="435"/>
        <v>134</v>
      </c>
      <c r="H2120" s="1">
        <f t="shared" ca="1" si="436"/>
        <v>1987</v>
      </c>
      <c r="I2120" s="1" t="str">
        <f ca="1">INDEX(Relationstabel!$C$3:$K$10,MATCH(INDIRECT($A$1&amp;"J"&amp;A2120),Relationstabel!$A$3:$A$10,0),MATCH(IFERROR(VALUE(INDIRECT($A$1&amp;"K"&amp;A2120)),0),Relationstabel!$C$1:$K$1,0))</f>
        <v>Naturgas</v>
      </c>
      <c r="J2120" s="1" t="str">
        <f ca="1">INDEX(Anvendelseskode!B:B,MATCH($F2120,Anvendelseskode!$A:$A,0))</f>
        <v>Fritliggende enfamilieshus (parcelhus)</v>
      </c>
      <c r="K2120" s="1" t="str">
        <f ca="1">INDEX(Anvendelseskode!C:C,MATCH($F2120,Anvendelseskode!$A:$A,0))</f>
        <v>Parcelhuse</v>
      </c>
      <c r="L2120" s="1" t="str">
        <f ca="1">INDEX(Anvendelseskode!D:D,MATCH($F2120,Anvendelseskode!$A:$A,0))</f>
        <v>Private husholdninger</v>
      </c>
      <c r="M2120" s="1" t="str">
        <f ca="1">IFERROR(INDEX(SBi!$2:$2,MATCH(H2120,SBi!$1:$1,1)),SBi!$K$2)</f>
        <v>1979-1998</v>
      </c>
      <c r="N2120" s="1">
        <f ca="1">INDEX(SBi!$C$3:$K$28,MATCH(F2120,SBi!$B$3:$B$28,0),MATCH(M2120,SBi!$C$2:$K$2,0))</f>
        <v>105.4</v>
      </c>
      <c r="O2120" s="16">
        <f t="shared" ca="1" si="437"/>
        <v>14.1236</v>
      </c>
      <c r="P2120" s="16" t="str">
        <f ca="1">IFERROR(INDEX(VpD!$2:$2,MATCH(H2120,VpD!$1:$1,1)),VpD!$I$2)</f>
        <v>1979-1998</v>
      </c>
      <c r="Q2120" s="1">
        <f ca="1">INDEX(VpD!$C$3:$I$27,MATCH(F2120,VpD!$B$3:$B$27,0),MATCH(P2120,VpD!$C$2:$I$2,0))</f>
        <v>90</v>
      </c>
      <c r="R2120" s="16">
        <f t="shared" ca="1" si="438"/>
        <v>12.06</v>
      </c>
      <c r="S2120" s="14">
        <f t="shared" ca="1" si="439"/>
        <v>711949.1</v>
      </c>
      <c r="T2120" s="14">
        <f t="shared" ca="1" si="440"/>
        <v>6171827.5999999996</v>
      </c>
      <c r="U2120" s="14" t="str">
        <f t="shared" ca="1" si="441"/>
        <v>0A3F507E-228B-32B8-E044-0003BA298018</v>
      </c>
    </row>
    <row r="2121" spans="1:21" s="14" customFormat="1" x14ac:dyDescent="0.25">
      <c r="A2121" s="14">
        <f t="shared" si="429"/>
        <v>2121</v>
      </c>
      <c r="B2121" s="14" t="str">
        <f t="shared" ca="1" si="430"/>
        <v>B00A3073-7C7B-469F-A7B4-A32878C276AB</v>
      </c>
      <c r="C2121" s="14" t="str">
        <f t="shared" ca="1" si="431"/>
        <v>Vejlegårdsvej</v>
      </c>
      <c r="D2121" s="14" t="str">
        <f t="shared" ca="1" si="432"/>
        <v>81</v>
      </c>
      <c r="E2121" s="14" t="str">
        <f t="shared" ca="1" si="433"/>
        <v>6cu</v>
      </c>
      <c r="F2121" s="1">
        <f t="shared" ca="1" si="434"/>
        <v>110</v>
      </c>
      <c r="G2121" s="1">
        <f t="shared" ca="1" si="435"/>
        <v>100</v>
      </c>
      <c r="H2121" s="1">
        <f t="shared" ca="1" si="436"/>
        <v>1955</v>
      </c>
      <c r="I2121" s="1" t="str">
        <f ca="1">INDEX(Relationstabel!$C$3:$K$10,MATCH(INDIRECT($A$1&amp;"J"&amp;A2121),Relationstabel!$A$3:$A$10,0),MATCH(IFERROR(VALUE(INDIRECT($A$1&amp;"K"&amp;A2121)),0),Relationstabel!$C$1:$K$1,0))</f>
        <v>Olie</v>
      </c>
      <c r="J2121" s="1" t="str">
        <f ca="1">INDEX(Anvendelseskode!B:B,MATCH($F2121,Anvendelseskode!$A:$A,0))</f>
        <v>Stuehuse til landbrugsejendom</v>
      </c>
      <c r="K2121" s="1" t="str">
        <f ca="1">INDEX(Anvendelseskode!C:C,MATCH($F2121,Anvendelseskode!$A:$A,0))</f>
        <v>Stuehuse til landbrugsejendom</v>
      </c>
      <c r="L2121" s="1" t="str">
        <f ca="1">INDEX(Anvendelseskode!D:D,MATCH($F2121,Anvendelseskode!$A:$A,0))</f>
        <v>Private husholdninger</v>
      </c>
      <c r="M2121" s="1" t="str">
        <f ca="1">IFERROR(INDEX(SBi!$2:$2,MATCH(H2121,SBi!$1:$1,1)),SBi!$K$2)</f>
        <v>1951-1960</v>
      </c>
      <c r="N2121" s="1">
        <f ca="1">INDEX(SBi!$C$3:$K$28,MATCH(F2121,SBi!$B$3:$B$28,0),MATCH(M2121,SBi!$C$2:$K$2,0))</f>
        <v>151.19999999999999</v>
      </c>
      <c r="O2121" s="16">
        <f t="shared" ca="1" si="437"/>
        <v>15.119999999999997</v>
      </c>
      <c r="P2121" s="16" t="str">
        <f ca="1">IFERROR(INDEX(VpD!$2:$2,MATCH(H2121,VpD!$1:$1,1)),VpD!$I$2)</f>
        <v>1951-1960</v>
      </c>
      <c r="Q2121" s="1">
        <f ca="1">INDEX(VpD!$C$3:$I$27,MATCH(F2121,VpD!$B$3:$B$27,0),MATCH(P2121,VpD!$C$2:$I$2,0))</f>
        <v>207</v>
      </c>
      <c r="R2121" s="16">
        <f t="shared" ca="1" si="438"/>
        <v>20.7</v>
      </c>
      <c r="S2121" s="14">
        <f t="shared" ca="1" si="439"/>
        <v>712076.73</v>
      </c>
      <c r="T2121" s="14">
        <f t="shared" ca="1" si="440"/>
        <v>6169936.2000000002</v>
      </c>
      <c r="U2121" s="14" t="str">
        <f t="shared" ca="1" si="441"/>
        <v>0A3F507E-248B-32B8-E044-0003BA298018</v>
      </c>
    </row>
    <row r="2122" spans="1:21" s="14" customFormat="1" x14ac:dyDescent="0.25">
      <c r="A2122" s="14">
        <f t="shared" si="429"/>
        <v>2122</v>
      </c>
      <c r="B2122" s="14" t="str">
        <f t="shared" ca="1" si="430"/>
        <v>85B76F6F-C7BC-49DA-9191-D45337840C3E</v>
      </c>
      <c r="C2122" s="14" t="str">
        <f t="shared" ca="1" si="431"/>
        <v>Vejlegårdsvej</v>
      </c>
      <c r="D2122" s="14" t="str">
        <f t="shared" ca="1" si="432"/>
        <v>81</v>
      </c>
      <c r="E2122" s="14" t="str">
        <f t="shared" ca="1" si="433"/>
        <v>6cu</v>
      </c>
      <c r="F2122" s="1">
        <f t="shared" ca="1" si="434"/>
        <v>120</v>
      </c>
      <c r="G2122" s="1">
        <f t="shared" ca="1" si="435"/>
        <v>251</v>
      </c>
      <c r="H2122" s="1">
        <f t="shared" ca="1" si="436"/>
        <v>2012</v>
      </c>
      <c r="I2122" s="1" t="str">
        <f ca="1">INDEX(Relationstabel!$C$3:$K$10,MATCH(INDIRECT($A$1&amp;"J"&amp;A2122),Relationstabel!$A$3:$A$10,0),MATCH(IFERROR(VALUE(INDIRECT($A$1&amp;"K"&amp;A2122)),0),Relationstabel!$C$1:$K$1,0))</f>
        <v>Naturgas</v>
      </c>
      <c r="J2122" s="1" t="str">
        <f ca="1">INDEX(Anvendelseskode!B:B,MATCH($F2122,Anvendelseskode!$A:$A,0))</f>
        <v>Fritliggende enfamilieshus (parcelhus)</v>
      </c>
      <c r="K2122" s="1" t="str">
        <f ca="1">INDEX(Anvendelseskode!C:C,MATCH($F2122,Anvendelseskode!$A:$A,0))</f>
        <v>Parcelhuse</v>
      </c>
      <c r="L2122" s="1" t="str">
        <f ca="1">INDEX(Anvendelseskode!D:D,MATCH($F2122,Anvendelseskode!$A:$A,0))</f>
        <v>Private husholdninger</v>
      </c>
      <c r="M2122" s="1" t="str">
        <f ca="1">IFERROR(INDEX(SBi!$2:$2,MATCH(H2122,SBi!$1:$1,1)),SBi!$K$2)</f>
        <v>Efter 2006</v>
      </c>
      <c r="N2122" s="1">
        <f ca="1">INDEX(SBi!$C$3:$K$28,MATCH(F2122,SBi!$B$3:$B$28,0),MATCH(M2122,SBi!$C$2:$K$2,0))</f>
        <v>67.3</v>
      </c>
      <c r="O2122" s="16">
        <f t="shared" ca="1" si="437"/>
        <v>16.892299999999999</v>
      </c>
      <c r="P2122" s="16" t="str">
        <f ca="1">IFERROR(INDEX(VpD!$2:$2,MATCH(H2122,VpD!$1:$1,1)),VpD!$I$2)</f>
        <v>&gt;1998</v>
      </c>
      <c r="Q2122" s="1">
        <f ca="1">INDEX(VpD!$C$3:$I$27,MATCH(F2122,VpD!$B$3:$B$27,0),MATCH(P2122,VpD!$C$2:$I$2,0))</f>
        <v>72</v>
      </c>
      <c r="R2122" s="16">
        <f t="shared" ca="1" si="438"/>
        <v>18.071999999999999</v>
      </c>
      <c r="S2122" s="14">
        <f t="shared" ca="1" si="439"/>
        <v>712076.73</v>
      </c>
      <c r="T2122" s="14">
        <f t="shared" ca="1" si="440"/>
        <v>6169936.2000000002</v>
      </c>
      <c r="U2122" s="14" t="str">
        <f t="shared" ca="1" si="441"/>
        <v>0A3F507E-248B-32B8-E044-0003BA298018</v>
      </c>
    </row>
    <row r="2123" spans="1:21" s="14" customFormat="1" x14ac:dyDescent="0.25">
      <c r="A2123" s="14">
        <f t="shared" si="429"/>
        <v>2123</v>
      </c>
      <c r="B2123" s="14" t="str">
        <f t="shared" ca="1" si="430"/>
        <v>E87E1117-583C-4546-AA6B-C9988FC7F405</v>
      </c>
      <c r="C2123" s="14" t="str">
        <f t="shared" ca="1" si="431"/>
        <v>Vallensbæk Strandvej</v>
      </c>
      <c r="D2123" s="14" t="str">
        <f t="shared" ca="1" si="432"/>
        <v>88</v>
      </c>
      <c r="E2123" s="14" t="str">
        <f t="shared" ca="1" si="433"/>
        <v>24fg</v>
      </c>
      <c r="F2123" s="1">
        <f t="shared" ca="1" si="434"/>
        <v>120</v>
      </c>
      <c r="G2123" s="1">
        <f t="shared" ca="1" si="435"/>
        <v>280</v>
      </c>
      <c r="H2123" s="1">
        <f t="shared" ca="1" si="436"/>
        <v>1965</v>
      </c>
      <c r="I2123" s="1" t="str">
        <f ca="1">INDEX(Relationstabel!$C$3:$K$10,MATCH(INDIRECT($A$1&amp;"J"&amp;A2123),Relationstabel!$A$3:$A$10,0),MATCH(IFERROR(VALUE(INDIRECT($A$1&amp;"K"&amp;A2123)),0),Relationstabel!$C$1:$K$1,0))</f>
        <v>Naturgas</v>
      </c>
      <c r="J2123" s="1" t="str">
        <f ca="1">INDEX(Anvendelseskode!B:B,MATCH($F2123,Anvendelseskode!$A:$A,0))</f>
        <v>Fritliggende enfamilieshus (parcelhus)</v>
      </c>
      <c r="K2123" s="1" t="str">
        <f ca="1">INDEX(Anvendelseskode!C:C,MATCH($F2123,Anvendelseskode!$A:$A,0))</f>
        <v>Parcelhuse</v>
      </c>
      <c r="L2123" s="1" t="str">
        <f ca="1">INDEX(Anvendelseskode!D:D,MATCH($F2123,Anvendelseskode!$A:$A,0))</f>
        <v>Private husholdninger</v>
      </c>
      <c r="M2123" s="1" t="str">
        <f ca="1">IFERROR(INDEX(SBi!$2:$2,MATCH(H2123,SBi!$1:$1,1)),SBi!$K$2)</f>
        <v>1961-1972</v>
      </c>
      <c r="N2123" s="1">
        <f ca="1">INDEX(SBi!$C$3:$K$28,MATCH(F2123,SBi!$B$3:$B$28,0),MATCH(M2123,SBi!$C$2:$K$2,0))</f>
        <v>134.30000000000001</v>
      </c>
      <c r="O2123" s="16">
        <f t="shared" ca="1" si="437"/>
        <v>37.603999999999999</v>
      </c>
      <c r="P2123" s="16" t="str">
        <f ca="1">IFERROR(INDEX(VpD!$2:$2,MATCH(H2123,VpD!$1:$1,1)),VpD!$I$2)</f>
        <v>1961-1972</v>
      </c>
      <c r="Q2123" s="1">
        <f ca="1">INDEX(VpD!$C$3:$I$27,MATCH(F2123,VpD!$B$3:$B$27,0),MATCH(P2123,VpD!$C$2:$I$2,0))</f>
        <v>143</v>
      </c>
      <c r="R2123" s="16">
        <f t="shared" ca="1" si="438"/>
        <v>40.04</v>
      </c>
      <c r="S2123" s="14">
        <f t="shared" ca="1" si="439"/>
        <v>713970.82</v>
      </c>
      <c r="T2123" s="14">
        <f t="shared" ca="1" si="440"/>
        <v>6168864.4000000004</v>
      </c>
      <c r="U2123" s="14" t="str">
        <f t="shared" ca="1" si="441"/>
        <v>0A3F507E-178F-32B8-E044-0003BA298018</v>
      </c>
    </row>
    <row r="2124" spans="1:21" s="14" customFormat="1" x14ac:dyDescent="0.25">
      <c r="A2124" s="14">
        <f t="shared" si="429"/>
        <v>2124</v>
      </c>
      <c r="B2124" s="14" t="str">
        <f t="shared" ca="1" si="430"/>
        <v>6D9AD46C-3708-4608-B93F-C23E4108E981</v>
      </c>
      <c r="C2124" s="14" t="str">
        <f t="shared" ca="1" si="431"/>
        <v>Kløverbo</v>
      </c>
      <c r="D2124" s="14" t="str">
        <f t="shared" ca="1" si="432"/>
        <v>39</v>
      </c>
      <c r="E2124" s="14" t="str">
        <f t="shared" ca="1" si="433"/>
        <v>6zl</v>
      </c>
      <c r="F2124" s="1">
        <f t="shared" ca="1" si="434"/>
        <v>130</v>
      </c>
      <c r="G2124" s="1">
        <f t="shared" ca="1" si="435"/>
        <v>109</v>
      </c>
      <c r="H2124" s="1">
        <f t="shared" ca="1" si="436"/>
        <v>1978</v>
      </c>
      <c r="I2124" s="1" t="str">
        <f ca="1">INDEX(Relationstabel!$C$3:$K$10,MATCH(INDIRECT($A$1&amp;"J"&amp;A2124),Relationstabel!$A$3:$A$10,0),MATCH(IFERROR(VALUE(INDIRECT($A$1&amp;"K"&amp;A2124)),0),Relationstabel!$C$1:$K$1,0))</f>
        <v>Fjernvarme/ Blokvarme</v>
      </c>
      <c r="J2124" s="1" t="str">
        <f ca="1">INDEX(Anvendelseskode!B:B,MATCH($F2124,Anvendelseskode!$A:$A,0))</f>
        <v>Række-, kæde-, dobbelthus (lodret adskillelse mellem enhederne)</v>
      </c>
      <c r="K2124" s="1" t="str">
        <f ca="1">INDEX(Anvendelseskode!C:C,MATCH($F2124,Anvendelseskode!$A:$A,0))</f>
        <v>Række-, kæde og dobbelthuse</v>
      </c>
      <c r="L2124" s="1" t="str">
        <f ca="1">INDEX(Anvendelseskode!D:D,MATCH($F2124,Anvendelseskode!$A:$A,0))</f>
        <v>Private husholdninger</v>
      </c>
      <c r="M2124" s="1" t="str">
        <f ca="1">IFERROR(INDEX(SBi!$2:$2,MATCH(H2124,SBi!$1:$1,1)),SBi!$K$2)</f>
        <v>1973-1978</v>
      </c>
      <c r="N2124" s="1">
        <f ca="1">INDEX(SBi!$C$3:$K$28,MATCH(F2124,SBi!$B$3:$B$28,0),MATCH(M2124,SBi!$C$2:$K$2,0))</f>
        <v>112.6</v>
      </c>
      <c r="O2124" s="16">
        <f t="shared" ca="1" si="437"/>
        <v>12.273399999999999</v>
      </c>
      <c r="P2124" s="16" t="str">
        <f ca="1">IFERROR(INDEX(VpD!$2:$2,MATCH(H2124,VpD!$1:$1,1)),VpD!$I$2)</f>
        <v>1973-1978</v>
      </c>
      <c r="Q2124" s="1">
        <f ca="1">INDEX(VpD!$C$3:$I$27,MATCH(F2124,VpD!$B$3:$B$27,0),MATCH(P2124,VpD!$C$2:$I$2,0))</f>
        <v>98</v>
      </c>
      <c r="R2124" s="16">
        <f t="shared" ca="1" si="438"/>
        <v>10.682</v>
      </c>
      <c r="S2124" s="14">
        <f t="shared" ca="1" si="439"/>
        <v>713536.26</v>
      </c>
      <c r="T2124" s="14">
        <f t="shared" ca="1" si="440"/>
        <v>6169710.5</v>
      </c>
      <c r="U2124" s="14" t="str">
        <f t="shared" ca="1" si="441"/>
        <v>0A3F507E-1B77-32B8-E044-0003BA298018</v>
      </c>
    </row>
    <row r="2125" spans="1:21" s="14" customFormat="1" x14ac:dyDescent="0.25">
      <c r="A2125" s="14">
        <f t="shared" si="429"/>
        <v>2125</v>
      </c>
      <c r="B2125" s="14" t="str">
        <f t="shared" ca="1" si="430"/>
        <v>FA69378F-CA4D-4783-A3E7-538C561FD884</v>
      </c>
      <c r="C2125" s="14" t="str">
        <f t="shared" ca="1" si="431"/>
        <v>Kløverbo</v>
      </c>
      <c r="D2125" s="14" t="str">
        <f t="shared" ca="1" si="432"/>
        <v>40</v>
      </c>
      <c r="E2125" s="14" t="str">
        <f t="shared" ca="1" si="433"/>
        <v>6xu</v>
      </c>
      <c r="F2125" s="1">
        <f t="shared" ca="1" si="434"/>
        <v>130</v>
      </c>
      <c r="G2125" s="1">
        <f t="shared" ca="1" si="435"/>
        <v>109</v>
      </c>
      <c r="H2125" s="1">
        <f t="shared" ca="1" si="436"/>
        <v>1978</v>
      </c>
      <c r="I2125" s="1" t="str">
        <f ca="1">INDEX(Relationstabel!$C$3:$K$10,MATCH(INDIRECT($A$1&amp;"J"&amp;A2125),Relationstabel!$A$3:$A$10,0),MATCH(IFERROR(VALUE(INDIRECT($A$1&amp;"K"&amp;A2125)),0),Relationstabel!$C$1:$K$1,0))</f>
        <v>Fjernvarme/ Blokvarme</v>
      </c>
      <c r="J2125" s="1" t="str">
        <f ca="1">INDEX(Anvendelseskode!B:B,MATCH($F2125,Anvendelseskode!$A:$A,0))</f>
        <v>Række-, kæde-, dobbelthus (lodret adskillelse mellem enhederne)</v>
      </c>
      <c r="K2125" s="1" t="str">
        <f ca="1">INDEX(Anvendelseskode!C:C,MATCH($F2125,Anvendelseskode!$A:$A,0))</f>
        <v>Række-, kæde og dobbelthuse</v>
      </c>
      <c r="L2125" s="1" t="str">
        <f ca="1">INDEX(Anvendelseskode!D:D,MATCH($F2125,Anvendelseskode!$A:$A,0))</f>
        <v>Private husholdninger</v>
      </c>
      <c r="M2125" s="1" t="str">
        <f ca="1">IFERROR(INDEX(SBi!$2:$2,MATCH(H2125,SBi!$1:$1,1)),SBi!$K$2)</f>
        <v>1973-1978</v>
      </c>
      <c r="N2125" s="1">
        <f ca="1">INDEX(SBi!$C$3:$K$28,MATCH(F2125,SBi!$B$3:$B$28,0),MATCH(M2125,SBi!$C$2:$K$2,0))</f>
        <v>112.6</v>
      </c>
      <c r="O2125" s="16">
        <f t="shared" ca="1" si="437"/>
        <v>12.273399999999999</v>
      </c>
      <c r="P2125" s="16" t="str">
        <f ca="1">IFERROR(INDEX(VpD!$2:$2,MATCH(H2125,VpD!$1:$1,1)),VpD!$I$2)</f>
        <v>1973-1978</v>
      </c>
      <c r="Q2125" s="1">
        <f ca="1">INDEX(VpD!$C$3:$I$27,MATCH(F2125,VpD!$B$3:$B$27,0),MATCH(P2125,VpD!$C$2:$I$2,0))</f>
        <v>98</v>
      </c>
      <c r="R2125" s="16">
        <f t="shared" ca="1" si="438"/>
        <v>10.682</v>
      </c>
      <c r="S2125" s="14">
        <f t="shared" ca="1" si="439"/>
        <v>713492.98</v>
      </c>
      <c r="T2125" s="14">
        <f t="shared" ca="1" si="440"/>
        <v>6169637.9699999997</v>
      </c>
      <c r="U2125" s="14" t="str">
        <f t="shared" ca="1" si="441"/>
        <v>0A3F507E-1B78-32B8-E044-0003BA298018</v>
      </c>
    </row>
    <row r="2126" spans="1:21" s="14" customFormat="1" x14ac:dyDescent="0.25">
      <c r="A2126" s="14">
        <f t="shared" si="429"/>
        <v>2126</v>
      </c>
      <c r="B2126" s="14" t="str">
        <f t="shared" ca="1" si="430"/>
        <v>9534B33A-86E8-4917-9085-09762DFE78E8</v>
      </c>
      <c r="C2126" s="14" t="str">
        <f t="shared" ca="1" si="431"/>
        <v>Tranekærvej</v>
      </c>
      <c r="D2126" s="14" t="str">
        <f t="shared" ca="1" si="432"/>
        <v>15</v>
      </c>
      <c r="E2126" s="14" t="str">
        <f t="shared" ca="1" si="433"/>
        <v>4bn</v>
      </c>
      <c r="F2126" s="1">
        <f t="shared" ca="1" si="434"/>
        <v>120</v>
      </c>
      <c r="G2126" s="1">
        <f t="shared" ca="1" si="435"/>
        <v>126</v>
      </c>
      <c r="H2126" s="1">
        <f t="shared" ca="1" si="436"/>
        <v>1983</v>
      </c>
      <c r="I2126" s="1" t="str">
        <f ca="1">INDEX(Relationstabel!$C$3:$K$10,MATCH(INDIRECT($A$1&amp;"J"&amp;A2126),Relationstabel!$A$3:$A$10,0),MATCH(IFERROR(VALUE(INDIRECT($A$1&amp;"K"&amp;A2126)),0),Relationstabel!$C$1:$K$1,0))</f>
        <v>Naturgas</v>
      </c>
      <c r="J2126" s="1" t="str">
        <f ca="1">INDEX(Anvendelseskode!B:B,MATCH($F2126,Anvendelseskode!$A:$A,0))</f>
        <v>Fritliggende enfamilieshus (parcelhus)</v>
      </c>
      <c r="K2126" s="1" t="str">
        <f ca="1">INDEX(Anvendelseskode!C:C,MATCH($F2126,Anvendelseskode!$A:$A,0))</f>
        <v>Parcelhuse</v>
      </c>
      <c r="L2126" s="1" t="str">
        <f ca="1">INDEX(Anvendelseskode!D:D,MATCH($F2126,Anvendelseskode!$A:$A,0))</f>
        <v>Private husholdninger</v>
      </c>
      <c r="M2126" s="1" t="str">
        <f ca="1">IFERROR(INDEX(SBi!$2:$2,MATCH(H2126,SBi!$1:$1,1)),SBi!$K$2)</f>
        <v>1979-1998</v>
      </c>
      <c r="N2126" s="1">
        <f ca="1">INDEX(SBi!$C$3:$K$28,MATCH(F2126,SBi!$B$3:$B$28,0),MATCH(M2126,SBi!$C$2:$K$2,0))</f>
        <v>105.4</v>
      </c>
      <c r="O2126" s="16">
        <f t="shared" ca="1" si="437"/>
        <v>13.280400000000002</v>
      </c>
      <c r="P2126" s="16" t="str">
        <f ca="1">IFERROR(INDEX(VpD!$2:$2,MATCH(H2126,VpD!$1:$1,1)),VpD!$I$2)</f>
        <v>1979-1998</v>
      </c>
      <c r="Q2126" s="1">
        <f ca="1">INDEX(VpD!$C$3:$I$27,MATCH(F2126,VpD!$B$3:$B$27,0),MATCH(P2126,VpD!$C$2:$I$2,0))</f>
        <v>90</v>
      </c>
      <c r="R2126" s="16">
        <f t="shared" ca="1" si="438"/>
        <v>11.34</v>
      </c>
      <c r="S2126" s="14">
        <f t="shared" ca="1" si="439"/>
        <v>713256.62</v>
      </c>
      <c r="T2126" s="14">
        <f t="shared" ca="1" si="440"/>
        <v>6168570.8700000001</v>
      </c>
      <c r="U2126" s="14" t="str">
        <f t="shared" ca="1" si="441"/>
        <v>0A3F507E-237C-32B8-E044-0003BA298018</v>
      </c>
    </row>
    <row r="2127" spans="1:21" s="14" customFormat="1" x14ac:dyDescent="0.25">
      <c r="A2127" s="14">
        <f t="shared" si="429"/>
        <v>2127</v>
      </c>
      <c r="B2127" s="14" t="str">
        <f t="shared" ca="1" si="430"/>
        <v>17F350B1-10F4-4A57-B6A8-128B5A88AE36</v>
      </c>
      <c r="C2127" s="14" t="str">
        <f t="shared" ca="1" si="431"/>
        <v>Bregnebo</v>
      </c>
      <c r="D2127" s="14" t="str">
        <f t="shared" ca="1" si="432"/>
        <v>2</v>
      </c>
      <c r="E2127" s="14" t="str">
        <f t="shared" ca="1" si="433"/>
        <v>6æø</v>
      </c>
      <c r="F2127" s="1">
        <f t="shared" ca="1" si="434"/>
        <v>130</v>
      </c>
      <c r="G2127" s="1">
        <f t="shared" ca="1" si="435"/>
        <v>112</v>
      </c>
      <c r="H2127" s="1">
        <f t="shared" ca="1" si="436"/>
        <v>1978</v>
      </c>
      <c r="I2127" s="1" t="str">
        <f ca="1">INDEX(Relationstabel!$C$3:$K$10,MATCH(INDIRECT($A$1&amp;"J"&amp;A2127),Relationstabel!$A$3:$A$10,0),MATCH(IFERROR(VALUE(INDIRECT($A$1&amp;"K"&amp;A2127)),0),Relationstabel!$C$1:$K$1,0))</f>
        <v>Fjernvarme/ Blokvarme</v>
      </c>
      <c r="J2127" s="1" t="str">
        <f ca="1">INDEX(Anvendelseskode!B:B,MATCH($F2127,Anvendelseskode!$A:$A,0))</f>
        <v>Række-, kæde-, dobbelthus (lodret adskillelse mellem enhederne)</v>
      </c>
      <c r="K2127" s="1" t="str">
        <f ca="1">INDEX(Anvendelseskode!C:C,MATCH($F2127,Anvendelseskode!$A:$A,0))</f>
        <v>Række-, kæde og dobbelthuse</v>
      </c>
      <c r="L2127" s="1" t="str">
        <f ca="1">INDEX(Anvendelseskode!D:D,MATCH($F2127,Anvendelseskode!$A:$A,0))</f>
        <v>Private husholdninger</v>
      </c>
      <c r="M2127" s="1" t="str">
        <f ca="1">IFERROR(INDEX(SBi!$2:$2,MATCH(H2127,SBi!$1:$1,1)),SBi!$K$2)</f>
        <v>1973-1978</v>
      </c>
      <c r="N2127" s="1">
        <f ca="1">INDEX(SBi!$C$3:$K$28,MATCH(F2127,SBi!$B$3:$B$28,0),MATCH(M2127,SBi!$C$2:$K$2,0))</f>
        <v>112.6</v>
      </c>
      <c r="O2127" s="16">
        <f t="shared" ca="1" si="437"/>
        <v>12.611199999999998</v>
      </c>
      <c r="P2127" s="16" t="str">
        <f ca="1">IFERROR(INDEX(VpD!$2:$2,MATCH(H2127,VpD!$1:$1,1)),VpD!$I$2)</f>
        <v>1973-1978</v>
      </c>
      <c r="Q2127" s="1">
        <f ca="1">INDEX(VpD!$C$3:$I$27,MATCH(F2127,VpD!$B$3:$B$27,0),MATCH(P2127,VpD!$C$2:$I$2,0))</f>
        <v>98</v>
      </c>
      <c r="R2127" s="16">
        <f t="shared" ca="1" si="438"/>
        <v>10.976000000000001</v>
      </c>
      <c r="S2127" s="14">
        <f t="shared" ca="1" si="439"/>
        <v>713534.46</v>
      </c>
      <c r="T2127" s="14">
        <f t="shared" ca="1" si="440"/>
        <v>6169845.6500000004</v>
      </c>
      <c r="U2127" s="14" t="str">
        <f t="shared" ca="1" si="441"/>
        <v>0A3F507E-1580-32B8-E044-0003BA298018</v>
      </c>
    </row>
    <row r="2128" spans="1:21" s="14" customFormat="1" x14ac:dyDescent="0.25">
      <c r="A2128" s="14">
        <f t="shared" si="429"/>
        <v>2128</v>
      </c>
      <c r="B2128" s="14" t="str">
        <f t="shared" ca="1" si="430"/>
        <v>E8AF9303-F86F-4F40-932C-4B77277928D1</v>
      </c>
      <c r="C2128" s="14" t="str">
        <f t="shared" ca="1" si="431"/>
        <v>Egernbo</v>
      </c>
      <c r="D2128" s="14" t="str">
        <f t="shared" ca="1" si="432"/>
        <v>45</v>
      </c>
      <c r="E2128" s="14" t="str">
        <f t="shared" ca="1" si="433"/>
        <v>6pæ</v>
      </c>
      <c r="F2128" s="1">
        <f t="shared" ca="1" si="434"/>
        <v>130</v>
      </c>
      <c r="G2128" s="1">
        <f t="shared" ca="1" si="435"/>
        <v>102</v>
      </c>
      <c r="H2128" s="1">
        <f t="shared" ca="1" si="436"/>
        <v>1977</v>
      </c>
      <c r="I2128" s="1" t="str">
        <f ca="1">INDEX(Relationstabel!$C$3:$K$10,MATCH(INDIRECT($A$1&amp;"J"&amp;A2128),Relationstabel!$A$3:$A$10,0),MATCH(IFERROR(VALUE(INDIRECT($A$1&amp;"K"&amp;A2128)),0),Relationstabel!$C$1:$K$1,0))</f>
        <v>Fjernvarme/ Blokvarme</v>
      </c>
      <c r="J2128" s="1" t="str">
        <f ca="1">INDEX(Anvendelseskode!B:B,MATCH($F2128,Anvendelseskode!$A:$A,0))</f>
        <v>Række-, kæde-, dobbelthus (lodret adskillelse mellem enhederne)</v>
      </c>
      <c r="K2128" s="1" t="str">
        <f ca="1">INDEX(Anvendelseskode!C:C,MATCH($F2128,Anvendelseskode!$A:$A,0))</f>
        <v>Række-, kæde og dobbelthuse</v>
      </c>
      <c r="L2128" s="1" t="str">
        <f ca="1">INDEX(Anvendelseskode!D:D,MATCH($F2128,Anvendelseskode!$A:$A,0))</f>
        <v>Private husholdninger</v>
      </c>
      <c r="M2128" s="1" t="str">
        <f ca="1">IFERROR(INDEX(SBi!$2:$2,MATCH(H2128,SBi!$1:$1,1)),SBi!$K$2)</f>
        <v>1973-1978</v>
      </c>
      <c r="N2128" s="1">
        <f ca="1">INDEX(SBi!$C$3:$K$28,MATCH(F2128,SBi!$B$3:$B$28,0),MATCH(M2128,SBi!$C$2:$K$2,0))</f>
        <v>112.6</v>
      </c>
      <c r="O2128" s="16">
        <f t="shared" ca="1" si="437"/>
        <v>11.485199999999999</v>
      </c>
      <c r="P2128" s="16" t="str">
        <f ca="1">IFERROR(INDEX(VpD!$2:$2,MATCH(H2128,VpD!$1:$1,1)),VpD!$I$2)</f>
        <v>1973-1978</v>
      </c>
      <c r="Q2128" s="1">
        <f ca="1">INDEX(VpD!$C$3:$I$27,MATCH(F2128,VpD!$B$3:$B$27,0),MATCH(P2128,VpD!$C$2:$I$2,0))</f>
        <v>98</v>
      </c>
      <c r="R2128" s="16">
        <f t="shared" ca="1" si="438"/>
        <v>9.9960000000000004</v>
      </c>
      <c r="S2128" s="14">
        <f t="shared" ca="1" si="439"/>
        <v>713610.75</v>
      </c>
      <c r="T2128" s="14">
        <f t="shared" ca="1" si="440"/>
        <v>6169577.9699999997</v>
      </c>
      <c r="U2128" s="14" t="str">
        <f t="shared" ca="1" si="441"/>
        <v>0A3F507E-1680-32B8-E044-0003BA298018</v>
      </c>
    </row>
    <row r="2129" spans="1:21" s="14" customFormat="1" x14ac:dyDescent="0.25">
      <c r="A2129" s="14">
        <f t="shared" si="429"/>
        <v>2129</v>
      </c>
      <c r="B2129" s="14" t="str">
        <f t="shared" ca="1" si="430"/>
        <v>9D9348A9-D254-4DD8-AA4E-35C35CAB1714</v>
      </c>
      <c r="C2129" s="14" t="str">
        <f t="shared" ca="1" si="431"/>
        <v>Liselundsvej</v>
      </c>
      <c r="D2129" s="14" t="str">
        <f t="shared" ca="1" si="432"/>
        <v>3B</v>
      </c>
      <c r="E2129" s="14" t="str">
        <f t="shared" ca="1" si="433"/>
        <v>9ck</v>
      </c>
      <c r="F2129" s="1">
        <f t="shared" ca="1" si="434"/>
        <v>120</v>
      </c>
      <c r="G2129" s="1">
        <f t="shared" ca="1" si="435"/>
        <v>208</v>
      </c>
      <c r="H2129" s="1">
        <f t="shared" ca="1" si="436"/>
        <v>1975</v>
      </c>
      <c r="I2129" s="1" t="str">
        <f ca="1">INDEX(Relationstabel!$C$3:$K$10,MATCH(INDIRECT($A$1&amp;"J"&amp;A2129),Relationstabel!$A$3:$A$10,0),MATCH(IFERROR(VALUE(INDIRECT($A$1&amp;"K"&amp;A2129)),0),Relationstabel!$C$1:$K$1,0))</f>
        <v>Elvarme</v>
      </c>
      <c r="J2129" s="1" t="str">
        <f ca="1">INDEX(Anvendelseskode!B:B,MATCH($F2129,Anvendelseskode!$A:$A,0))</f>
        <v>Fritliggende enfamilieshus (parcelhus)</v>
      </c>
      <c r="K2129" s="1" t="str">
        <f ca="1">INDEX(Anvendelseskode!C:C,MATCH($F2129,Anvendelseskode!$A:$A,0))</f>
        <v>Parcelhuse</v>
      </c>
      <c r="L2129" s="1" t="str">
        <f ca="1">INDEX(Anvendelseskode!D:D,MATCH($F2129,Anvendelseskode!$A:$A,0))</f>
        <v>Private husholdninger</v>
      </c>
      <c r="M2129" s="1" t="str">
        <f ca="1">IFERROR(INDEX(SBi!$2:$2,MATCH(H2129,SBi!$1:$1,1)),SBi!$K$2)</f>
        <v>1973-1978</v>
      </c>
      <c r="N2129" s="1">
        <f ca="1">INDEX(SBi!$C$3:$K$28,MATCH(F2129,SBi!$B$3:$B$28,0),MATCH(M2129,SBi!$C$2:$K$2,0))</f>
        <v>119.8</v>
      </c>
      <c r="O2129" s="16">
        <f t="shared" ca="1" si="437"/>
        <v>24.918399999999998</v>
      </c>
      <c r="P2129" s="16" t="str">
        <f ca="1">IFERROR(INDEX(VpD!$2:$2,MATCH(H2129,VpD!$1:$1,1)),VpD!$I$2)</f>
        <v>1973-1978</v>
      </c>
      <c r="Q2129" s="1">
        <f ca="1">INDEX(VpD!$C$3:$I$27,MATCH(F2129,VpD!$B$3:$B$27,0),MATCH(P2129,VpD!$C$2:$I$2,0))</f>
        <v>117</v>
      </c>
      <c r="R2129" s="16">
        <f t="shared" ca="1" si="438"/>
        <v>24.335999999999999</v>
      </c>
      <c r="S2129" s="14">
        <f t="shared" ca="1" si="439"/>
        <v>712436.76</v>
      </c>
      <c r="T2129" s="14">
        <f t="shared" ca="1" si="440"/>
        <v>6169297.6299999999</v>
      </c>
      <c r="U2129" s="14" t="str">
        <f t="shared" ca="1" si="441"/>
        <v>0A3F507E-1C80-32B8-E044-0003BA298018</v>
      </c>
    </row>
    <row r="2130" spans="1:21" s="14" customFormat="1" x14ac:dyDescent="0.25">
      <c r="A2130" s="14">
        <f t="shared" si="429"/>
        <v>2130</v>
      </c>
      <c r="B2130" s="14" t="str">
        <f t="shared" ca="1" si="430"/>
        <v>9F992648-E6F1-4F75-B243-49F8BBF3FD6E</v>
      </c>
      <c r="C2130" s="14" t="str">
        <f t="shared" ca="1" si="431"/>
        <v>Rendsagervej</v>
      </c>
      <c r="D2130" s="14" t="str">
        <f t="shared" ca="1" si="432"/>
        <v>12</v>
      </c>
      <c r="E2130" s="14" t="str">
        <f t="shared" ca="1" si="433"/>
        <v>9iy</v>
      </c>
      <c r="F2130" s="1">
        <f t="shared" ca="1" si="434"/>
        <v>120</v>
      </c>
      <c r="G2130" s="1">
        <f t="shared" ca="1" si="435"/>
        <v>164</v>
      </c>
      <c r="H2130" s="1">
        <f t="shared" ca="1" si="436"/>
        <v>1987</v>
      </c>
      <c r="I2130" s="1" t="str">
        <f ca="1">INDEX(Relationstabel!$C$3:$K$10,MATCH(INDIRECT($A$1&amp;"J"&amp;A2130),Relationstabel!$A$3:$A$10,0),MATCH(IFERROR(VALUE(INDIRECT($A$1&amp;"K"&amp;A2130)),0),Relationstabel!$C$1:$K$1,0))</f>
        <v>Naturgas</v>
      </c>
      <c r="J2130" s="1" t="str">
        <f ca="1">INDEX(Anvendelseskode!B:B,MATCH($F2130,Anvendelseskode!$A:$A,0))</f>
        <v>Fritliggende enfamilieshus (parcelhus)</v>
      </c>
      <c r="K2130" s="1" t="str">
        <f ca="1">INDEX(Anvendelseskode!C:C,MATCH($F2130,Anvendelseskode!$A:$A,0))</f>
        <v>Parcelhuse</v>
      </c>
      <c r="L2130" s="1" t="str">
        <f ca="1">INDEX(Anvendelseskode!D:D,MATCH($F2130,Anvendelseskode!$A:$A,0))</f>
        <v>Private husholdninger</v>
      </c>
      <c r="M2130" s="1" t="str">
        <f ca="1">IFERROR(INDEX(SBi!$2:$2,MATCH(H2130,SBi!$1:$1,1)),SBi!$K$2)</f>
        <v>1979-1998</v>
      </c>
      <c r="N2130" s="1">
        <f ca="1">INDEX(SBi!$C$3:$K$28,MATCH(F2130,SBi!$B$3:$B$28,0),MATCH(M2130,SBi!$C$2:$K$2,0))</f>
        <v>105.4</v>
      </c>
      <c r="O2130" s="16">
        <f t="shared" ca="1" si="437"/>
        <v>17.285600000000002</v>
      </c>
      <c r="P2130" s="16" t="str">
        <f ca="1">IFERROR(INDEX(VpD!$2:$2,MATCH(H2130,VpD!$1:$1,1)),VpD!$I$2)</f>
        <v>1979-1998</v>
      </c>
      <c r="Q2130" s="1">
        <f ca="1">INDEX(VpD!$C$3:$I$27,MATCH(F2130,VpD!$B$3:$B$27,0),MATCH(P2130,VpD!$C$2:$I$2,0))</f>
        <v>90</v>
      </c>
      <c r="R2130" s="16">
        <f t="shared" ca="1" si="438"/>
        <v>14.76</v>
      </c>
      <c r="S2130" s="14">
        <f t="shared" ca="1" si="439"/>
        <v>711130.33</v>
      </c>
      <c r="T2130" s="14">
        <f t="shared" ca="1" si="440"/>
        <v>6171508.4699999997</v>
      </c>
      <c r="U2130" s="14" t="str">
        <f t="shared" ca="1" si="441"/>
        <v>0A3F507E-1F88-32B8-E044-0003BA298018</v>
      </c>
    </row>
    <row r="2131" spans="1:21" s="14" customFormat="1" x14ac:dyDescent="0.25">
      <c r="A2131" s="14">
        <f t="shared" si="429"/>
        <v>2131</v>
      </c>
      <c r="B2131" s="14" t="str">
        <f t="shared" ca="1" si="430"/>
        <v>CE1C4D0E-7EAF-4436-A1EF-1E998C80829B</v>
      </c>
      <c r="C2131" s="14" t="str">
        <f t="shared" ca="1" si="431"/>
        <v>Kokkedalsvej</v>
      </c>
      <c r="D2131" s="14" t="str">
        <f t="shared" ca="1" si="432"/>
        <v>12</v>
      </c>
      <c r="E2131" s="14" t="str">
        <f t="shared" ca="1" si="433"/>
        <v>18gm</v>
      </c>
      <c r="F2131" s="1">
        <f t="shared" ca="1" si="434"/>
        <v>120</v>
      </c>
      <c r="G2131" s="1">
        <f t="shared" ca="1" si="435"/>
        <v>139</v>
      </c>
      <c r="H2131" s="1">
        <f t="shared" ca="1" si="436"/>
        <v>1976</v>
      </c>
      <c r="I2131" s="1" t="str">
        <f ca="1">INDEX(Relationstabel!$C$3:$K$10,MATCH(INDIRECT($A$1&amp;"J"&amp;A2131),Relationstabel!$A$3:$A$10,0),MATCH(IFERROR(VALUE(INDIRECT($A$1&amp;"K"&amp;A2131)),0),Relationstabel!$C$1:$K$1,0))</f>
        <v>Naturgas</v>
      </c>
      <c r="J2131" s="1" t="str">
        <f ca="1">INDEX(Anvendelseskode!B:B,MATCH($F2131,Anvendelseskode!$A:$A,0))</f>
        <v>Fritliggende enfamilieshus (parcelhus)</v>
      </c>
      <c r="K2131" s="1" t="str">
        <f ca="1">INDEX(Anvendelseskode!C:C,MATCH($F2131,Anvendelseskode!$A:$A,0))</f>
        <v>Parcelhuse</v>
      </c>
      <c r="L2131" s="1" t="str">
        <f ca="1">INDEX(Anvendelseskode!D:D,MATCH($F2131,Anvendelseskode!$A:$A,0))</f>
        <v>Private husholdninger</v>
      </c>
      <c r="M2131" s="1" t="str">
        <f ca="1">IFERROR(INDEX(SBi!$2:$2,MATCH(H2131,SBi!$1:$1,1)),SBi!$K$2)</f>
        <v>1973-1978</v>
      </c>
      <c r="N2131" s="1">
        <f ca="1">INDEX(SBi!$C$3:$K$28,MATCH(F2131,SBi!$B$3:$B$28,0),MATCH(M2131,SBi!$C$2:$K$2,0))</f>
        <v>119.8</v>
      </c>
      <c r="O2131" s="16">
        <f t="shared" ca="1" si="437"/>
        <v>16.652200000000001</v>
      </c>
      <c r="P2131" s="16" t="str">
        <f ca="1">IFERROR(INDEX(VpD!$2:$2,MATCH(H2131,VpD!$1:$1,1)),VpD!$I$2)</f>
        <v>1973-1978</v>
      </c>
      <c r="Q2131" s="1">
        <f ca="1">INDEX(VpD!$C$3:$I$27,MATCH(F2131,VpD!$B$3:$B$27,0),MATCH(P2131,VpD!$C$2:$I$2,0))</f>
        <v>117</v>
      </c>
      <c r="R2131" s="16">
        <f t="shared" ca="1" si="438"/>
        <v>16.263000000000002</v>
      </c>
      <c r="S2131" s="14">
        <f t="shared" ca="1" si="439"/>
        <v>713006.46</v>
      </c>
      <c r="T2131" s="14">
        <f t="shared" ca="1" si="440"/>
        <v>6168984.7999999998</v>
      </c>
      <c r="U2131" s="14" t="str">
        <f t="shared" ca="1" si="441"/>
        <v>0A3F507E-1B93-32B8-E044-0003BA298018</v>
      </c>
    </row>
    <row r="2132" spans="1:21" s="14" customFormat="1" x14ac:dyDescent="0.25">
      <c r="A2132" s="14">
        <f t="shared" si="429"/>
        <v>2132</v>
      </c>
      <c r="B2132" s="14" t="str">
        <f t="shared" ca="1" si="430"/>
        <v>43E53C8D-A53F-4229-9A37-4BD07C8803EA</v>
      </c>
      <c r="C2132" s="14" t="str">
        <f t="shared" ca="1" si="431"/>
        <v>Nordfeldvej</v>
      </c>
      <c r="D2132" s="14" t="str">
        <f t="shared" ca="1" si="432"/>
        <v>30</v>
      </c>
      <c r="E2132" s="14" t="str">
        <f t="shared" ca="1" si="433"/>
        <v>4dy</v>
      </c>
      <c r="F2132" s="1">
        <f t="shared" ca="1" si="434"/>
        <v>120</v>
      </c>
      <c r="G2132" s="1">
        <f t="shared" ca="1" si="435"/>
        <v>96</v>
      </c>
      <c r="H2132" s="1">
        <f t="shared" ca="1" si="436"/>
        <v>1961</v>
      </c>
      <c r="I2132" s="1" t="str">
        <f ca="1">INDEX(Relationstabel!$C$3:$K$10,MATCH(INDIRECT($A$1&amp;"J"&amp;A2132),Relationstabel!$A$3:$A$10,0),MATCH(IFERROR(VALUE(INDIRECT($A$1&amp;"K"&amp;A2132)),0),Relationstabel!$C$1:$K$1,0))</f>
        <v>Naturgas</v>
      </c>
      <c r="J2132" s="1" t="str">
        <f ca="1">INDEX(Anvendelseskode!B:B,MATCH($F2132,Anvendelseskode!$A:$A,0))</f>
        <v>Fritliggende enfamilieshus (parcelhus)</v>
      </c>
      <c r="K2132" s="1" t="str">
        <f ca="1">INDEX(Anvendelseskode!C:C,MATCH($F2132,Anvendelseskode!$A:$A,0))</f>
        <v>Parcelhuse</v>
      </c>
      <c r="L2132" s="1" t="str">
        <f ca="1">INDEX(Anvendelseskode!D:D,MATCH($F2132,Anvendelseskode!$A:$A,0))</f>
        <v>Private husholdninger</v>
      </c>
      <c r="M2132" s="1" t="str">
        <f ca="1">IFERROR(INDEX(SBi!$2:$2,MATCH(H2132,SBi!$1:$1,1)),SBi!$K$2)</f>
        <v>1961-1972</v>
      </c>
      <c r="N2132" s="1">
        <f ca="1">INDEX(SBi!$C$3:$K$28,MATCH(F2132,SBi!$B$3:$B$28,0),MATCH(M2132,SBi!$C$2:$K$2,0))</f>
        <v>134.30000000000001</v>
      </c>
      <c r="O2132" s="16">
        <f t="shared" ca="1" si="437"/>
        <v>12.892800000000001</v>
      </c>
      <c r="P2132" s="16" t="str">
        <f ca="1">IFERROR(INDEX(VpD!$2:$2,MATCH(H2132,VpD!$1:$1,1)),VpD!$I$2)</f>
        <v>1961-1972</v>
      </c>
      <c r="Q2132" s="1">
        <f ca="1">INDEX(VpD!$C$3:$I$27,MATCH(F2132,VpD!$B$3:$B$27,0),MATCH(P2132,VpD!$C$2:$I$2,0))</f>
        <v>143</v>
      </c>
      <c r="R2132" s="16">
        <f t="shared" ca="1" si="438"/>
        <v>13.728</v>
      </c>
      <c r="S2132" s="14">
        <f t="shared" ca="1" si="439"/>
        <v>712149.6</v>
      </c>
      <c r="T2132" s="14">
        <f t="shared" ca="1" si="440"/>
        <v>6169305.5800000001</v>
      </c>
      <c r="U2132" s="14" t="str">
        <f t="shared" ca="1" si="441"/>
        <v>0A3F507E-1D93-32B8-E044-0003BA298018</v>
      </c>
    </row>
    <row r="2133" spans="1:21" s="14" customFormat="1" x14ac:dyDescent="0.25">
      <c r="A2133" s="14">
        <f t="shared" si="429"/>
        <v>2133</v>
      </c>
      <c r="B2133" s="14" t="str">
        <f t="shared" ca="1" si="430"/>
        <v>2E72BC80-3524-4D79-8984-49EE270B8B5A</v>
      </c>
      <c r="C2133" s="14" t="str">
        <f t="shared" ca="1" si="431"/>
        <v>Nørrebred</v>
      </c>
      <c r="D2133" s="14" t="str">
        <f t="shared" ca="1" si="432"/>
        <v>105</v>
      </c>
      <c r="E2133" s="14" t="str">
        <f t="shared" ca="1" si="433"/>
        <v>13gh</v>
      </c>
      <c r="F2133" s="1">
        <f t="shared" ca="1" si="434"/>
        <v>120</v>
      </c>
      <c r="G2133" s="1">
        <f t="shared" ca="1" si="435"/>
        <v>171</v>
      </c>
      <c r="H2133" s="1">
        <f t="shared" ca="1" si="436"/>
        <v>1988</v>
      </c>
      <c r="I2133" s="1" t="str">
        <f ca="1">INDEX(Relationstabel!$C$3:$K$10,MATCH(INDIRECT($A$1&amp;"J"&amp;A2133),Relationstabel!$A$3:$A$10,0),MATCH(IFERROR(VALUE(INDIRECT($A$1&amp;"K"&amp;A2133)),0),Relationstabel!$C$1:$K$1,0))</f>
        <v>Naturgas</v>
      </c>
      <c r="J2133" s="1" t="str">
        <f ca="1">INDEX(Anvendelseskode!B:B,MATCH($F2133,Anvendelseskode!$A:$A,0))</f>
        <v>Fritliggende enfamilieshus (parcelhus)</v>
      </c>
      <c r="K2133" s="1" t="str">
        <f ca="1">INDEX(Anvendelseskode!C:C,MATCH($F2133,Anvendelseskode!$A:$A,0))</f>
        <v>Parcelhuse</v>
      </c>
      <c r="L2133" s="1" t="str">
        <f ca="1">INDEX(Anvendelseskode!D:D,MATCH($F2133,Anvendelseskode!$A:$A,0))</f>
        <v>Private husholdninger</v>
      </c>
      <c r="M2133" s="1" t="str">
        <f ca="1">IFERROR(INDEX(SBi!$2:$2,MATCH(H2133,SBi!$1:$1,1)),SBi!$K$2)</f>
        <v>1979-1998</v>
      </c>
      <c r="N2133" s="1">
        <f ca="1">INDEX(SBi!$C$3:$K$28,MATCH(F2133,SBi!$B$3:$B$28,0),MATCH(M2133,SBi!$C$2:$K$2,0))</f>
        <v>105.4</v>
      </c>
      <c r="O2133" s="16">
        <f t="shared" ca="1" si="437"/>
        <v>18.023400000000002</v>
      </c>
      <c r="P2133" s="16" t="str">
        <f ca="1">IFERROR(INDEX(VpD!$2:$2,MATCH(H2133,VpD!$1:$1,1)),VpD!$I$2)</f>
        <v>1979-1998</v>
      </c>
      <c r="Q2133" s="1">
        <f ca="1">INDEX(VpD!$C$3:$I$27,MATCH(F2133,VpD!$B$3:$B$27,0),MATCH(P2133,VpD!$C$2:$I$2,0))</f>
        <v>90</v>
      </c>
      <c r="R2133" s="16">
        <f t="shared" ca="1" si="438"/>
        <v>15.39</v>
      </c>
      <c r="S2133" s="14">
        <f t="shared" ca="1" si="439"/>
        <v>711562.98</v>
      </c>
      <c r="T2133" s="14">
        <f t="shared" ca="1" si="440"/>
        <v>6172066.2599999998</v>
      </c>
      <c r="U2133" s="14" t="str">
        <f t="shared" ca="1" si="441"/>
        <v>0A3F507E-1E93-32B8-E044-0003BA298018</v>
      </c>
    </row>
    <row r="2134" spans="1:21" s="14" customFormat="1" x14ac:dyDescent="0.25">
      <c r="A2134" s="14">
        <f t="shared" si="429"/>
        <v>2134</v>
      </c>
      <c r="B2134" s="14" t="str">
        <f t="shared" ca="1" si="430"/>
        <v>EA891679-15C9-4E32-9788-3285A4786430</v>
      </c>
      <c r="C2134" s="14" t="str">
        <f t="shared" ca="1" si="431"/>
        <v>Vejlegårdsvej</v>
      </c>
      <c r="D2134" s="14" t="str">
        <f t="shared" ca="1" si="432"/>
        <v>111</v>
      </c>
      <c r="E2134" s="14" t="str">
        <f t="shared" ca="1" si="433"/>
        <v>16an</v>
      </c>
      <c r="F2134" s="1">
        <f t="shared" ca="1" si="434"/>
        <v>120</v>
      </c>
      <c r="G2134" s="1">
        <f t="shared" ca="1" si="435"/>
        <v>137</v>
      </c>
      <c r="H2134" s="1">
        <f t="shared" ca="1" si="436"/>
        <v>1961</v>
      </c>
      <c r="I2134" s="1" t="str">
        <f ca="1">INDEX(Relationstabel!$C$3:$K$10,MATCH(INDIRECT($A$1&amp;"J"&amp;A2134),Relationstabel!$A$3:$A$10,0),MATCH(IFERROR(VALUE(INDIRECT($A$1&amp;"K"&amp;A2134)),0),Relationstabel!$C$1:$K$1,0))</f>
        <v>Olie</v>
      </c>
      <c r="J2134" s="1" t="str">
        <f ca="1">INDEX(Anvendelseskode!B:B,MATCH($F2134,Anvendelseskode!$A:$A,0))</f>
        <v>Fritliggende enfamilieshus (parcelhus)</v>
      </c>
      <c r="K2134" s="1" t="str">
        <f ca="1">INDEX(Anvendelseskode!C:C,MATCH($F2134,Anvendelseskode!$A:$A,0))</f>
        <v>Parcelhuse</v>
      </c>
      <c r="L2134" s="1" t="str">
        <f ca="1">INDEX(Anvendelseskode!D:D,MATCH($F2134,Anvendelseskode!$A:$A,0))</f>
        <v>Private husholdninger</v>
      </c>
      <c r="M2134" s="1" t="str">
        <f ca="1">IFERROR(INDEX(SBi!$2:$2,MATCH(H2134,SBi!$1:$1,1)),SBi!$K$2)</f>
        <v>1961-1972</v>
      </c>
      <c r="N2134" s="1">
        <f ca="1">INDEX(SBi!$C$3:$K$28,MATCH(F2134,SBi!$B$3:$B$28,0),MATCH(M2134,SBi!$C$2:$K$2,0))</f>
        <v>134.30000000000001</v>
      </c>
      <c r="O2134" s="16">
        <f t="shared" ca="1" si="437"/>
        <v>18.399100000000001</v>
      </c>
      <c r="P2134" s="16" t="str">
        <f ca="1">IFERROR(INDEX(VpD!$2:$2,MATCH(H2134,VpD!$1:$1,1)),VpD!$I$2)</f>
        <v>1961-1972</v>
      </c>
      <c r="Q2134" s="1">
        <f ca="1">INDEX(VpD!$C$3:$I$27,MATCH(F2134,VpD!$B$3:$B$27,0),MATCH(P2134,VpD!$C$2:$I$2,0))</f>
        <v>143</v>
      </c>
      <c r="R2134" s="16">
        <f t="shared" ca="1" si="438"/>
        <v>19.591000000000001</v>
      </c>
      <c r="S2134" s="14">
        <f t="shared" ca="1" si="439"/>
        <v>711538.65</v>
      </c>
      <c r="T2134" s="14">
        <f t="shared" ca="1" si="440"/>
        <v>6170493.9500000002</v>
      </c>
      <c r="U2134" s="14" t="str">
        <f t="shared" ca="1" si="441"/>
        <v>0A3F507E-2493-32B8-E044-0003BA298018</v>
      </c>
    </row>
    <row r="2135" spans="1:21" s="14" customFormat="1" x14ac:dyDescent="0.25">
      <c r="A2135" s="14">
        <f t="shared" si="429"/>
        <v>2135</v>
      </c>
      <c r="B2135" s="14" t="str">
        <f t="shared" ca="1" si="430"/>
        <v>29B271C8-AF9F-4948-8F22-04131D364AAC</v>
      </c>
      <c r="C2135" s="14" t="str">
        <f t="shared" ca="1" si="431"/>
        <v>Horsbred</v>
      </c>
      <c r="D2135" s="14" t="str">
        <f t="shared" ca="1" si="432"/>
        <v>36</v>
      </c>
      <c r="E2135" s="14" t="str">
        <f t="shared" ca="1" si="433"/>
        <v>13bi</v>
      </c>
      <c r="F2135" s="1">
        <f t="shared" ca="1" si="434"/>
        <v>130</v>
      </c>
      <c r="G2135" s="1">
        <f t="shared" ca="1" si="435"/>
        <v>107</v>
      </c>
      <c r="H2135" s="1">
        <f t="shared" ca="1" si="436"/>
        <v>1995</v>
      </c>
      <c r="I2135" s="1" t="str">
        <f ca="1">INDEX(Relationstabel!$C$3:$K$10,MATCH(INDIRECT($A$1&amp;"J"&amp;A2135),Relationstabel!$A$3:$A$10,0),MATCH(IFERROR(VALUE(INDIRECT($A$1&amp;"K"&amp;A2135)),0),Relationstabel!$C$1:$K$1,0))</f>
        <v>Fjernvarme/ Blokvarme</v>
      </c>
      <c r="J2135" s="1" t="str">
        <f ca="1">INDEX(Anvendelseskode!B:B,MATCH($F2135,Anvendelseskode!$A:$A,0))</f>
        <v>Række-, kæde-, dobbelthus (lodret adskillelse mellem enhederne)</v>
      </c>
      <c r="K2135" s="1" t="str">
        <f ca="1">INDEX(Anvendelseskode!C:C,MATCH($F2135,Anvendelseskode!$A:$A,0))</f>
        <v>Række-, kæde og dobbelthuse</v>
      </c>
      <c r="L2135" s="1" t="str">
        <f ca="1">INDEX(Anvendelseskode!D:D,MATCH($F2135,Anvendelseskode!$A:$A,0))</f>
        <v>Private husholdninger</v>
      </c>
      <c r="M2135" s="1" t="str">
        <f ca="1">IFERROR(INDEX(SBi!$2:$2,MATCH(H2135,SBi!$1:$1,1)),SBi!$K$2)</f>
        <v>1979-1998</v>
      </c>
      <c r="N2135" s="1">
        <f ca="1">INDEX(SBi!$C$3:$K$28,MATCH(F2135,SBi!$B$3:$B$28,0),MATCH(M2135,SBi!$C$2:$K$2,0))</f>
        <v>96.8</v>
      </c>
      <c r="O2135" s="16">
        <f t="shared" ca="1" si="437"/>
        <v>10.3576</v>
      </c>
      <c r="P2135" s="16" t="str">
        <f ca="1">IFERROR(INDEX(VpD!$2:$2,MATCH(H2135,VpD!$1:$1,1)),VpD!$I$2)</f>
        <v>1979-1998</v>
      </c>
      <c r="Q2135" s="1">
        <f ca="1">INDEX(VpD!$C$3:$I$27,MATCH(F2135,VpD!$B$3:$B$27,0),MATCH(P2135,VpD!$C$2:$I$2,0))</f>
        <v>74</v>
      </c>
      <c r="R2135" s="16">
        <f t="shared" ca="1" si="438"/>
        <v>7.9180000000000001</v>
      </c>
      <c r="S2135" s="14">
        <f t="shared" ca="1" si="439"/>
        <v>711461.66</v>
      </c>
      <c r="T2135" s="14">
        <f t="shared" ca="1" si="440"/>
        <v>6171692.2300000004</v>
      </c>
      <c r="U2135" s="14" t="str">
        <f t="shared" ca="1" si="441"/>
        <v>0A3F507E-189E-32B8-E044-0003BA298018</v>
      </c>
    </row>
    <row r="2136" spans="1:21" s="14" customFormat="1" x14ac:dyDescent="0.25">
      <c r="A2136" s="14">
        <f t="shared" si="429"/>
        <v>2136</v>
      </c>
      <c r="B2136" s="14" t="str">
        <f t="shared" ca="1" si="430"/>
        <v>F9FEDB36-49C6-46B6-B706-B9C7F85D416D</v>
      </c>
      <c r="C2136" s="14" t="str">
        <f t="shared" ca="1" si="431"/>
        <v>Hyrdeengen</v>
      </c>
      <c r="D2136" s="14" t="str">
        <f t="shared" ca="1" si="432"/>
        <v>91</v>
      </c>
      <c r="E2136" s="14" t="str">
        <f t="shared" ca="1" si="433"/>
        <v>16de</v>
      </c>
      <c r="F2136" s="1">
        <f t="shared" ca="1" si="434"/>
        <v>130</v>
      </c>
      <c r="G2136" s="1">
        <f t="shared" ca="1" si="435"/>
        <v>101</v>
      </c>
      <c r="H2136" s="1">
        <f t="shared" ca="1" si="436"/>
        <v>1977</v>
      </c>
      <c r="I2136" s="1" t="str">
        <f ca="1">INDEX(Relationstabel!$C$3:$K$10,MATCH(INDIRECT($A$1&amp;"J"&amp;A2136),Relationstabel!$A$3:$A$10,0),MATCH(IFERROR(VALUE(INDIRECT($A$1&amp;"K"&amp;A2136)),0),Relationstabel!$C$1:$K$1,0))</f>
        <v>Elvarme</v>
      </c>
      <c r="J2136" s="1" t="str">
        <f ca="1">INDEX(Anvendelseskode!B:B,MATCH($F2136,Anvendelseskode!$A:$A,0))</f>
        <v>Række-, kæde-, dobbelthus (lodret adskillelse mellem enhederne)</v>
      </c>
      <c r="K2136" s="1" t="str">
        <f ca="1">INDEX(Anvendelseskode!C:C,MATCH($F2136,Anvendelseskode!$A:$A,0))</f>
        <v>Række-, kæde og dobbelthuse</v>
      </c>
      <c r="L2136" s="1" t="str">
        <f ca="1">INDEX(Anvendelseskode!D:D,MATCH($F2136,Anvendelseskode!$A:$A,0))</f>
        <v>Private husholdninger</v>
      </c>
      <c r="M2136" s="1" t="str">
        <f ca="1">IFERROR(INDEX(SBi!$2:$2,MATCH(H2136,SBi!$1:$1,1)),SBi!$K$2)</f>
        <v>1973-1978</v>
      </c>
      <c r="N2136" s="1">
        <f ca="1">INDEX(SBi!$C$3:$K$28,MATCH(F2136,SBi!$B$3:$B$28,0),MATCH(M2136,SBi!$C$2:$K$2,0))</f>
        <v>112.6</v>
      </c>
      <c r="O2136" s="16">
        <f t="shared" ca="1" si="437"/>
        <v>11.372599999999998</v>
      </c>
      <c r="P2136" s="16" t="str">
        <f ca="1">IFERROR(INDEX(VpD!$2:$2,MATCH(H2136,VpD!$1:$1,1)),VpD!$I$2)</f>
        <v>1973-1978</v>
      </c>
      <c r="Q2136" s="1">
        <f ca="1">INDEX(VpD!$C$3:$I$27,MATCH(F2136,VpD!$B$3:$B$27,0),MATCH(P2136,VpD!$C$2:$I$2,0))</f>
        <v>98</v>
      </c>
      <c r="R2136" s="16">
        <f t="shared" ca="1" si="438"/>
        <v>9.8979999999999997</v>
      </c>
      <c r="S2136" s="14">
        <f t="shared" ca="1" si="439"/>
        <v>711871.71</v>
      </c>
      <c r="T2136" s="14">
        <f t="shared" ca="1" si="440"/>
        <v>6172470.6799999997</v>
      </c>
      <c r="U2136" s="14" t="str">
        <f t="shared" ca="1" si="441"/>
        <v>0A3F507E-197F-32B8-E044-0003BA298018</v>
      </c>
    </row>
    <row r="2137" spans="1:21" s="14" customFormat="1" x14ac:dyDescent="0.25">
      <c r="A2137" s="14">
        <f t="shared" si="429"/>
        <v>2137</v>
      </c>
      <c r="B2137" s="14" t="str">
        <f t="shared" ca="1" si="430"/>
        <v>1CE51FB0-F48D-42A9-A351-5B691BD57BF3</v>
      </c>
      <c r="C2137" s="14" t="str">
        <f t="shared" ca="1" si="431"/>
        <v>Hyttesvinget</v>
      </c>
      <c r="D2137" s="14" t="str">
        <f t="shared" ca="1" si="432"/>
        <v>21</v>
      </c>
      <c r="E2137" s="14" t="str">
        <f t="shared" ca="1" si="433"/>
        <v>24eo</v>
      </c>
      <c r="F2137" s="1">
        <f t="shared" ca="1" si="434"/>
        <v>120</v>
      </c>
      <c r="G2137" s="1">
        <f t="shared" ca="1" si="435"/>
        <v>136</v>
      </c>
      <c r="H2137" s="1">
        <f t="shared" ca="1" si="436"/>
        <v>1994</v>
      </c>
      <c r="I2137" s="1" t="str">
        <f ca="1">INDEX(Relationstabel!$C$3:$K$10,MATCH(INDIRECT($A$1&amp;"J"&amp;A2137),Relationstabel!$A$3:$A$10,0),MATCH(IFERROR(VALUE(INDIRECT($A$1&amp;"K"&amp;A2137)),0),Relationstabel!$C$1:$K$1,0))</f>
        <v>Naturgas</v>
      </c>
      <c r="J2137" s="1" t="str">
        <f ca="1">INDEX(Anvendelseskode!B:B,MATCH($F2137,Anvendelseskode!$A:$A,0))</f>
        <v>Fritliggende enfamilieshus (parcelhus)</v>
      </c>
      <c r="K2137" s="1" t="str">
        <f ca="1">INDEX(Anvendelseskode!C:C,MATCH($F2137,Anvendelseskode!$A:$A,0))</f>
        <v>Parcelhuse</v>
      </c>
      <c r="L2137" s="1" t="str">
        <f ca="1">INDEX(Anvendelseskode!D:D,MATCH($F2137,Anvendelseskode!$A:$A,0))</f>
        <v>Private husholdninger</v>
      </c>
      <c r="M2137" s="1" t="str">
        <f ca="1">IFERROR(INDEX(SBi!$2:$2,MATCH(H2137,SBi!$1:$1,1)),SBi!$K$2)</f>
        <v>1979-1998</v>
      </c>
      <c r="N2137" s="1">
        <f ca="1">INDEX(SBi!$C$3:$K$28,MATCH(F2137,SBi!$B$3:$B$28,0),MATCH(M2137,SBi!$C$2:$K$2,0))</f>
        <v>105.4</v>
      </c>
      <c r="O2137" s="16">
        <f t="shared" ca="1" si="437"/>
        <v>14.334400000000002</v>
      </c>
      <c r="P2137" s="16" t="str">
        <f ca="1">IFERROR(INDEX(VpD!$2:$2,MATCH(H2137,VpD!$1:$1,1)),VpD!$I$2)</f>
        <v>1979-1998</v>
      </c>
      <c r="Q2137" s="1">
        <f ca="1">INDEX(VpD!$C$3:$I$27,MATCH(F2137,VpD!$B$3:$B$27,0),MATCH(P2137,VpD!$C$2:$I$2,0))</f>
        <v>90</v>
      </c>
      <c r="R2137" s="16">
        <f t="shared" ca="1" si="438"/>
        <v>12.24</v>
      </c>
      <c r="S2137" s="14">
        <f t="shared" ca="1" si="439"/>
        <v>713940.66</v>
      </c>
      <c r="T2137" s="14">
        <f t="shared" ca="1" si="440"/>
        <v>6168965.9100000001</v>
      </c>
      <c r="U2137" s="14" t="str">
        <f t="shared" ca="1" si="441"/>
        <v>0A3F507E-1A7F-32B8-E044-0003BA298018</v>
      </c>
    </row>
    <row r="2138" spans="1:21" s="14" customFormat="1" x14ac:dyDescent="0.25">
      <c r="A2138" s="14">
        <f t="shared" si="429"/>
        <v>2138</v>
      </c>
      <c r="B2138" s="14" t="str">
        <f t="shared" ca="1" si="430"/>
        <v>3993C58A-0798-442E-900B-0B60658C55E0</v>
      </c>
      <c r="C2138" s="14" t="str">
        <f t="shared" ca="1" si="431"/>
        <v>Liselundsvej</v>
      </c>
      <c r="D2138" s="14" t="str">
        <f t="shared" ca="1" si="432"/>
        <v>3A</v>
      </c>
      <c r="E2138" s="14" t="str">
        <f t="shared" ca="1" si="433"/>
        <v>9cd</v>
      </c>
      <c r="F2138" s="1">
        <f t="shared" ca="1" si="434"/>
        <v>120</v>
      </c>
      <c r="G2138" s="1">
        <f t="shared" ca="1" si="435"/>
        <v>165</v>
      </c>
      <c r="H2138" s="1">
        <f t="shared" ca="1" si="436"/>
        <v>1973</v>
      </c>
      <c r="I2138" s="1" t="str">
        <f ca="1">INDEX(Relationstabel!$C$3:$K$10,MATCH(INDIRECT($A$1&amp;"J"&amp;A2138),Relationstabel!$A$3:$A$10,0),MATCH(IFERROR(VALUE(INDIRECT($A$1&amp;"K"&amp;A2138)),0),Relationstabel!$C$1:$K$1,0))</f>
        <v>Elvarme</v>
      </c>
      <c r="J2138" s="1" t="str">
        <f ca="1">INDEX(Anvendelseskode!B:B,MATCH($F2138,Anvendelseskode!$A:$A,0))</f>
        <v>Fritliggende enfamilieshus (parcelhus)</v>
      </c>
      <c r="K2138" s="1" t="str">
        <f ca="1">INDEX(Anvendelseskode!C:C,MATCH($F2138,Anvendelseskode!$A:$A,0))</f>
        <v>Parcelhuse</v>
      </c>
      <c r="L2138" s="1" t="str">
        <f ca="1">INDEX(Anvendelseskode!D:D,MATCH($F2138,Anvendelseskode!$A:$A,0))</f>
        <v>Private husholdninger</v>
      </c>
      <c r="M2138" s="1" t="str">
        <f ca="1">IFERROR(INDEX(SBi!$2:$2,MATCH(H2138,SBi!$1:$1,1)),SBi!$K$2)</f>
        <v>1973-1978</v>
      </c>
      <c r="N2138" s="1">
        <f ca="1">INDEX(SBi!$C$3:$K$28,MATCH(F2138,SBi!$B$3:$B$28,0),MATCH(M2138,SBi!$C$2:$K$2,0))</f>
        <v>119.8</v>
      </c>
      <c r="O2138" s="16">
        <f t="shared" ca="1" si="437"/>
        <v>19.766999999999999</v>
      </c>
      <c r="P2138" s="16" t="str">
        <f ca="1">IFERROR(INDEX(VpD!$2:$2,MATCH(H2138,VpD!$1:$1,1)),VpD!$I$2)</f>
        <v>1973-1978</v>
      </c>
      <c r="Q2138" s="1">
        <f ca="1">INDEX(VpD!$C$3:$I$27,MATCH(F2138,VpD!$B$3:$B$27,0),MATCH(P2138,VpD!$C$2:$I$2,0))</f>
        <v>117</v>
      </c>
      <c r="R2138" s="16">
        <f t="shared" ca="1" si="438"/>
        <v>19.305</v>
      </c>
      <c r="S2138" s="14">
        <f t="shared" ca="1" si="439"/>
        <v>712445.86</v>
      </c>
      <c r="T2138" s="14">
        <f t="shared" ca="1" si="440"/>
        <v>6169258.6299999999</v>
      </c>
      <c r="U2138" s="14" t="str">
        <f t="shared" ca="1" si="441"/>
        <v>0A3F507E-1C7F-32B8-E044-0003BA298018</v>
      </c>
    </row>
    <row r="2139" spans="1:21" s="14" customFormat="1" x14ac:dyDescent="0.25">
      <c r="A2139" s="14">
        <f t="shared" si="429"/>
        <v>2139</v>
      </c>
      <c r="B2139" s="14" t="str">
        <f t="shared" ca="1" si="430"/>
        <v>F2988F5E-EF3B-482E-8DC2-F1EB0E0C2233</v>
      </c>
      <c r="C2139" s="14" t="str">
        <f t="shared" ca="1" si="431"/>
        <v>Rosendalsvej</v>
      </c>
      <c r="D2139" s="14" t="str">
        <f t="shared" ca="1" si="432"/>
        <v>8</v>
      </c>
      <c r="E2139" s="14" t="str">
        <f t="shared" ca="1" si="433"/>
        <v>11ap</v>
      </c>
      <c r="F2139" s="1">
        <f t="shared" ca="1" si="434"/>
        <v>120</v>
      </c>
      <c r="G2139" s="1">
        <f t="shared" ca="1" si="435"/>
        <v>141</v>
      </c>
      <c r="H2139" s="1">
        <f t="shared" ca="1" si="436"/>
        <v>2012</v>
      </c>
      <c r="I2139" s="1" t="str">
        <f ca="1">INDEX(Relationstabel!$C$3:$K$10,MATCH(INDIRECT($A$1&amp;"J"&amp;A2139),Relationstabel!$A$3:$A$10,0),MATCH(IFERROR(VALUE(INDIRECT($A$1&amp;"K"&amp;A2139)),0),Relationstabel!$C$1:$K$1,0))</f>
        <v>Naturgas</v>
      </c>
      <c r="J2139" s="1" t="str">
        <f ca="1">INDEX(Anvendelseskode!B:B,MATCH($F2139,Anvendelseskode!$A:$A,0))</f>
        <v>Fritliggende enfamilieshus (parcelhus)</v>
      </c>
      <c r="K2139" s="1" t="str">
        <f ca="1">INDEX(Anvendelseskode!C:C,MATCH($F2139,Anvendelseskode!$A:$A,0))</f>
        <v>Parcelhuse</v>
      </c>
      <c r="L2139" s="1" t="str">
        <f ca="1">INDEX(Anvendelseskode!D:D,MATCH($F2139,Anvendelseskode!$A:$A,0))</f>
        <v>Private husholdninger</v>
      </c>
      <c r="M2139" s="1" t="str">
        <f ca="1">IFERROR(INDEX(SBi!$2:$2,MATCH(H2139,SBi!$1:$1,1)),SBi!$K$2)</f>
        <v>Efter 2006</v>
      </c>
      <c r="N2139" s="1">
        <f ca="1">INDEX(SBi!$C$3:$K$28,MATCH(F2139,SBi!$B$3:$B$28,0),MATCH(M2139,SBi!$C$2:$K$2,0))</f>
        <v>67.3</v>
      </c>
      <c r="O2139" s="16">
        <f t="shared" ca="1" si="437"/>
        <v>9.4893000000000001</v>
      </c>
      <c r="P2139" s="16" t="str">
        <f ca="1">IFERROR(INDEX(VpD!$2:$2,MATCH(H2139,VpD!$1:$1,1)),VpD!$I$2)</f>
        <v>&gt;1998</v>
      </c>
      <c r="Q2139" s="1">
        <f ca="1">INDEX(VpD!$C$3:$I$27,MATCH(F2139,VpD!$B$3:$B$27,0),MATCH(P2139,VpD!$C$2:$I$2,0))</f>
        <v>72</v>
      </c>
      <c r="R2139" s="16">
        <f t="shared" ca="1" si="438"/>
        <v>10.151999999999999</v>
      </c>
      <c r="S2139" s="14">
        <f t="shared" ca="1" si="439"/>
        <v>712896.08</v>
      </c>
      <c r="T2139" s="14">
        <f t="shared" ca="1" si="440"/>
        <v>6168749.4199999999</v>
      </c>
      <c r="U2139" s="14" t="str">
        <f t="shared" ca="1" si="441"/>
        <v>0A3F507E-207F-32B8-E044-0003BA298018</v>
      </c>
    </row>
    <row r="2140" spans="1:21" s="14" customFormat="1" x14ac:dyDescent="0.25">
      <c r="A2140" s="14">
        <f t="shared" si="429"/>
        <v>2140</v>
      </c>
      <c r="B2140" s="14" t="str">
        <f t="shared" ca="1" si="430"/>
        <v>6C4BE3DD-5F63-4A97-B072-81C0320B566E</v>
      </c>
      <c r="C2140" s="14" t="str">
        <f t="shared" ca="1" si="431"/>
        <v>Horsbred</v>
      </c>
      <c r="D2140" s="14" t="str">
        <f t="shared" ca="1" si="432"/>
        <v>34</v>
      </c>
      <c r="E2140" s="14" t="str">
        <f t="shared" ca="1" si="433"/>
        <v>13bh</v>
      </c>
      <c r="F2140" s="1">
        <f t="shared" ca="1" si="434"/>
        <v>130</v>
      </c>
      <c r="G2140" s="1">
        <f t="shared" ca="1" si="435"/>
        <v>107</v>
      </c>
      <c r="H2140" s="1">
        <f t="shared" ca="1" si="436"/>
        <v>1984</v>
      </c>
      <c r="I2140" s="1" t="str">
        <f ca="1">INDEX(Relationstabel!$C$3:$K$10,MATCH(INDIRECT($A$1&amp;"J"&amp;A2140),Relationstabel!$A$3:$A$10,0),MATCH(IFERROR(VALUE(INDIRECT($A$1&amp;"K"&amp;A2140)),0),Relationstabel!$C$1:$K$1,0))</f>
        <v>Fjernvarme/ Blokvarme</v>
      </c>
      <c r="J2140" s="1" t="str">
        <f ca="1">INDEX(Anvendelseskode!B:B,MATCH($F2140,Anvendelseskode!$A:$A,0))</f>
        <v>Række-, kæde-, dobbelthus (lodret adskillelse mellem enhederne)</v>
      </c>
      <c r="K2140" s="1" t="str">
        <f ca="1">INDEX(Anvendelseskode!C:C,MATCH($F2140,Anvendelseskode!$A:$A,0))</f>
        <v>Række-, kæde og dobbelthuse</v>
      </c>
      <c r="L2140" s="1" t="str">
        <f ca="1">INDEX(Anvendelseskode!D:D,MATCH($F2140,Anvendelseskode!$A:$A,0))</f>
        <v>Private husholdninger</v>
      </c>
      <c r="M2140" s="1" t="str">
        <f ca="1">IFERROR(INDEX(SBi!$2:$2,MATCH(H2140,SBi!$1:$1,1)),SBi!$K$2)</f>
        <v>1979-1998</v>
      </c>
      <c r="N2140" s="1">
        <f ca="1">INDEX(SBi!$C$3:$K$28,MATCH(F2140,SBi!$B$3:$B$28,0),MATCH(M2140,SBi!$C$2:$K$2,0))</f>
        <v>96.8</v>
      </c>
      <c r="O2140" s="16">
        <f t="shared" ca="1" si="437"/>
        <v>10.3576</v>
      </c>
      <c r="P2140" s="16" t="str">
        <f ca="1">IFERROR(INDEX(VpD!$2:$2,MATCH(H2140,VpD!$1:$1,1)),VpD!$I$2)</f>
        <v>1979-1998</v>
      </c>
      <c r="Q2140" s="1">
        <f ca="1">INDEX(VpD!$C$3:$I$27,MATCH(F2140,VpD!$B$3:$B$27,0),MATCH(P2140,VpD!$C$2:$I$2,0))</f>
        <v>74</v>
      </c>
      <c r="R2140" s="16">
        <f t="shared" ca="1" si="438"/>
        <v>7.9180000000000001</v>
      </c>
      <c r="S2140" s="14">
        <f t="shared" ca="1" si="439"/>
        <v>711446.45</v>
      </c>
      <c r="T2140" s="14">
        <f t="shared" ca="1" si="440"/>
        <v>6171689.9800000004</v>
      </c>
      <c r="U2140" s="14" t="str">
        <f t="shared" ca="1" si="441"/>
        <v>0A3F507E-189C-32B8-E044-0003BA298018</v>
      </c>
    </row>
    <row r="2141" spans="1:21" s="14" customFormat="1" x14ac:dyDescent="0.25">
      <c r="A2141" s="14">
        <f t="shared" si="429"/>
        <v>2141</v>
      </c>
      <c r="B2141" s="14" t="str">
        <f t="shared" ca="1" si="430"/>
        <v>067BC9C7-2F19-49D3-99AB-A9153D30D86A</v>
      </c>
      <c r="C2141" s="14" t="str">
        <f t="shared" ca="1" si="431"/>
        <v>Egeskovvej</v>
      </c>
      <c r="D2141" s="14" t="str">
        <f t="shared" ca="1" si="432"/>
        <v>33</v>
      </c>
      <c r="E2141" s="14" t="str">
        <f t="shared" ca="1" si="433"/>
        <v>3aæ</v>
      </c>
      <c r="F2141" s="1">
        <f t="shared" ca="1" si="434"/>
        <v>130</v>
      </c>
      <c r="G2141" s="1">
        <f t="shared" ca="1" si="435"/>
        <v>98</v>
      </c>
      <c r="H2141" s="1">
        <f t="shared" ca="1" si="436"/>
        <v>2002</v>
      </c>
      <c r="I2141" s="1" t="str">
        <f ca="1">INDEX(Relationstabel!$C$3:$K$10,MATCH(INDIRECT($A$1&amp;"J"&amp;A2141),Relationstabel!$A$3:$A$10,0),MATCH(IFERROR(VALUE(INDIRECT($A$1&amp;"K"&amp;A2141)),0),Relationstabel!$C$1:$K$1,0))</f>
        <v>Naturgas</v>
      </c>
      <c r="J2141" s="1" t="str">
        <f ca="1">INDEX(Anvendelseskode!B:B,MATCH($F2141,Anvendelseskode!$A:$A,0))</f>
        <v>Række-, kæde-, dobbelthus (lodret adskillelse mellem enhederne)</v>
      </c>
      <c r="K2141" s="1" t="str">
        <f ca="1">INDEX(Anvendelseskode!C:C,MATCH($F2141,Anvendelseskode!$A:$A,0))</f>
        <v>Række-, kæde og dobbelthuse</v>
      </c>
      <c r="L2141" s="1" t="str">
        <f ca="1">INDEX(Anvendelseskode!D:D,MATCH($F2141,Anvendelseskode!$A:$A,0))</f>
        <v>Private husholdninger</v>
      </c>
      <c r="M2141" s="1" t="str">
        <f ca="1">IFERROR(INDEX(SBi!$2:$2,MATCH(H2141,SBi!$1:$1,1)),SBi!$K$2)</f>
        <v>1999-2006</v>
      </c>
      <c r="N2141" s="1">
        <f ca="1">INDEX(SBi!$C$3:$K$28,MATCH(F2141,SBi!$B$3:$B$28,0),MATCH(M2141,SBi!$C$2:$K$2,0))</f>
        <v>81.5</v>
      </c>
      <c r="O2141" s="16">
        <f t="shared" ca="1" si="437"/>
        <v>7.9870000000000001</v>
      </c>
      <c r="P2141" s="16" t="str">
        <f ca="1">IFERROR(INDEX(VpD!$2:$2,MATCH(H2141,VpD!$1:$1,1)),VpD!$I$2)</f>
        <v>&gt;1998</v>
      </c>
      <c r="Q2141" s="1">
        <f ca="1">INDEX(VpD!$C$3:$I$27,MATCH(F2141,VpD!$B$3:$B$27,0),MATCH(P2141,VpD!$C$2:$I$2,0))</f>
        <v>65</v>
      </c>
      <c r="R2141" s="16">
        <f t="shared" ca="1" si="438"/>
        <v>6.37</v>
      </c>
      <c r="S2141" s="14">
        <f t="shared" ca="1" si="439"/>
        <v>712606.66</v>
      </c>
      <c r="T2141" s="14">
        <f t="shared" ca="1" si="440"/>
        <v>6169744.5899999999</v>
      </c>
      <c r="U2141" s="14" t="str">
        <f t="shared" ca="1" si="441"/>
        <v>0A3F507E-169D-32B8-E044-0003BA298018</v>
      </c>
    </row>
    <row r="2142" spans="1:21" s="14" customFormat="1" x14ac:dyDescent="0.25">
      <c r="A2142" s="14">
        <f t="shared" si="429"/>
        <v>2142</v>
      </c>
      <c r="B2142" s="14" t="str">
        <f t="shared" ca="1" si="430"/>
        <v>8623F6E9-BA65-48E7-BED0-25E38A7257B1</v>
      </c>
      <c r="C2142" s="14" t="str">
        <f t="shared" ca="1" si="431"/>
        <v>Hyrdeengen</v>
      </c>
      <c r="D2142" s="14" t="str">
        <f t="shared" ca="1" si="432"/>
        <v>151</v>
      </c>
      <c r="E2142" s="14" t="str">
        <f t="shared" ca="1" si="433"/>
        <v>16ca</v>
      </c>
      <c r="F2142" s="1">
        <f t="shared" ca="1" si="434"/>
        <v>130</v>
      </c>
      <c r="G2142" s="1">
        <f t="shared" ca="1" si="435"/>
        <v>125</v>
      </c>
      <c r="H2142" s="1">
        <f t="shared" ca="1" si="436"/>
        <v>1976</v>
      </c>
      <c r="I2142" s="1" t="str">
        <f ca="1">INDEX(Relationstabel!$C$3:$K$10,MATCH(INDIRECT($A$1&amp;"J"&amp;A2142),Relationstabel!$A$3:$A$10,0),MATCH(IFERROR(VALUE(INDIRECT($A$1&amp;"K"&amp;A2142)),0),Relationstabel!$C$1:$K$1,0))</f>
        <v>Fjernvarme/ Blokvarme</v>
      </c>
      <c r="J2142" s="1" t="str">
        <f ca="1">INDEX(Anvendelseskode!B:B,MATCH($F2142,Anvendelseskode!$A:$A,0))</f>
        <v>Række-, kæde-, dobbelthus (lodret adskillelse mellem enhederne)</v>
      </c>
      <c r="K2142" s="1" t="str">
        <f ca="1">INDEX(Anvendelseskode!C:C,MATCH($F2142,Anvendelseskode!$A:$A,0))</f>
        <v>Række-, kæde og dobbelthuse</v>
      </c>
      <c r="L2142" s="1" t="str">
        <f ca="1">INDEX(Anvendelseskode!D:D,MATCH($F2142,Anvendelseskode!$A:$A,0))</f>
        <v>Private husholdninger</v>
      </c>
      <c r="M2142" s="1" t="str">
        <f ca="1">IFERROR(INDEX(SBi!$2:$2,MATCH(H2142,SBi!$1:$1,1)),SBi!$K$2)</f>
        <v>1973-1978</v>
      </c>
      <c r="N2142" s="1">
        <f ca="1">INDEX(SBi!$C$3:$K$28,MATCH(F2142,SBi!$B$3:$B$28,0),MATCH(M2142,SBi!$C$2:$K$2,0))</f>
        <v>112.6</v>
      </c>
      <c r="O2142" s="16">
        <f t="shared" ca="1" si="437"/>
        <v>14.074999999999999</v>
      </c>
      <c r="P2142" s="16" t="str">
        <f ca="1">IFERROR(INDEX(VpD!$2:$2,MATCH(H2142,VpD!$1:$1,1)),VpD!$I$2)</f>
        <v>1973-1978</v>
      </c>
      <c r="Q2142" s="1">
        <f ca="1">INDEX(VpD!$C$3:$I$27,MATCH(F2142,VpD!$B$3:$B$27,0),MATCH(P2142,VpD!$C$2:$I$2,0))</f>
        <v>98</v>
      </c>
      <c r="R2142" s="16">
        <f t="shared" ca="1" si="438"/>
        <v>12.25</v>
      </c>
      <c r="S2142" s="14">
        <f t="shared" ca="1" si="439"/>
        <v>711820.3</v>
      </c>
      <c r="T2142" s="14">
        <f t="shared" ca="1" si="440"/>
        <v>6172414.7999999998</v>
      </c>
      <c r="U2142" s="14" t="str">
        <f t="shared" ca="1" si="441"/>
        <v>0A3F507E-199D-32B8-E044-0003BA298018</v>
      </c>
    </row>
    <row r="2143" spans="1:21" s="14" customFormat="1" x14ac:dyDescent="0.25">
      <c r="A2143" s="14">
        <f t="shared" si="429"/>
        <v>2143</v>
      </c>
      <c r="B2143" s="14" t="str">
        <f t="shared" ca="1" si="430"/>
        <v>CD7866BF-2B93-4809-99E8-64856DD4F975</v>
      </c>
      <c r="C2143" s="14" t="str">
        <f t="shared" ca="1" si="431"/>
        <v>Lyngvej</v>
      </c>
      <c r="D2143" s="14" t="str">
        <f t="shared" ca="1" si="432"/>
        <v>3</v>
      </c>
      <c r="E2143" s="14" t="str">
        <f t="shared" ca="1" si="433"/>
        <v>24ø</v>
      </c>
      <c r="F2143" s="1">
        <f t="shared" ca="1" si="434"/>
        <v>120</v>
      </c>
      <c r="G2143" s="1">
        <f t="shared" ca="1" si="435"/>
        <v>193</v>
      </c>
      <c r="H2143" s="1">
        <f t="shared" ca="1" si="436"/>
        <v>1995</v>
      </c>
      <c r="I2143" s="1" t="str">
        <f ca="1">INDEX(Relationstabel!$C$3:$K$10,MATCH(INDIRECT($A$1&amp;"J"&amp;A2143),Relationstabel!$A$3:$A$10,0),MATCH(IFERROR(VALUE(INDIRECT($A$1&amp;"K"&amp;A2143)),0),Relationstabel!$C$1:$K$1,0))</f>
        <v>Naturgas</v>
      </c>
      <c r="J2143" s="1" t="str">
        <f ca="1">INDEX(Anvendelseskode!B:B,MATCH($F2143,Anvendelseskode!$A:$A,0))</f>
        <v>Fritliggende enfamilieshus (parcelhus)</v>
      </c>
      <c r="K2143" s="1" t="str">
        <f ca="1">INDEX(Anvendelseskode!C:C,MATCH($F2143,Anvendelseskode!$A:$A,0))</f>
        <v>Parcelhuse</v>
      </c>
      <c r="L2143" s="1" t="str">
        <f ca="1">INDEX(Anvendelseskode!D:D,MATCH($F2143,Anvendelseskode!$A:$A,0))</f>
        <v>Private husholdninger</v>
      </c>
      <c r="M2143" s="1" t="str">
        <f ca="1">IFERROR(INDEX(SBi!$2:$2,MATCH(H2143,SBi!$1:$1,1)),SBi!$K$2)</f>
        <v>1979-1998</v>
      </c>
      <c r="N2143" s="1">
        <f ca="1">INDEX(SBi!$C$3:$K$28,MATCH(F2143,SBi!$B$3:$B$28,0),MATCH(M2143,SBi!$C$2:$K$2,0))</f>
        <v>105.4</v>
      </c>
      <c r="O2143" s="16">
        <f t="shared" ca="1" si="437"/>
        <v>20.342200000000002</v>
      </c>
      <c r="P2143" s="16" t="str">
        <f ca="1">IFERROR(INDEX(VpD!$2:$2,MATCH(H2143,VpD!$1:$1,1)),VpD!$I$2)</f>
        <v>1979-1998</v>
      </c>
      <c r="Q2143" s="1">
        <f ca="1">INDEX(VpD!$C$3:$I$27,MATCH(F2143,VpD!$B$3:$B$27,0),MATCH(P2143,VpD!$C$2:$I$2,0))</f>
        <v>90</v>
      </c>
      <c r="R2143" s="16">
        <f t="shared" ca="1" si="438"/>
        <v>17.37</v>
      </c>
      <c r="S2143" s="14">
        <f t="shared" ca="1" si="439"/>
        <v>713986.46</v>
      </c>
      <c r="T2143" s="14">
        <f t="shared" ca="1" si="440"/>
        <v>6168766.8600000003</v>
      </c>
      <c r="U2143" s="14" t="str">
        <f t="shared" ca="1" si="441"/>
        <v>0A3F507E-1C9D-32B8-E044-0003BA298018</v>
      </c>
    </row>
    <row r="2144" spans="1:21" s="14" customFormat="1" x14ac:dyDescent="0.25">
      <c r="A2144" s="14">
        <f t="shared" si="429"/>
        <v>2144</v>
      </c>
      <c r="B2144" s="14" t="str">
        <f t="shared" ca="1" si="430"/>
        <v>521BE7F1-F6C1-4E24-8AA6-CB86B92C5C50</v>
      </c>
      <c r="C2144" s="14" t="str">
        <f t="shared" ca="1" si="431"/>
        <v>Strandparksvej</v>
      </c>
      <c r="D2144" s="14" t="str">
        <f t="shared" ca="1" si="432"/>
        <v>10</v>
      </c>
      <c r="E2144" s="14" t="str">
        <f t="shared" ca="1" si="433"/>
        <v>6bg</v>
      </c>
      <c r="F2144" s="1">
        <f t="shared" ca="1" si="434"/>
        <v>120</v>
      </c>
      <c r="G2144" s="1">
        <f t="shared" ca="1" si="435"/>
        <v>152</v>
      </c>
      <c r="H2144" s="1">
        <f t="shared" ca="1" si="436"/>
        <v>1976</v>
      </c>
      <c r="I2144" s="1" t="str">
        <f ca="1">INDEX(Relationstabel!$C$3:$K$10,MATCH(INDIRECT($A$1&amp;"J"&amp;A2144),Relationstabel!$A$3:$A$10,0),MATCH(IFERROR(VALUE(INDIRECT($A$1&amp;"K"&amp;A2144)),0),Relationstabel!$C$1:$K$1,0))</f>
        <v>Naturgas</v>
      </c>
      <c r="J2144" s="1" t="str">
        <f ca="1">INDEX(Anvendelseskode!B:B,MATCH($F2144,Anvendelseskode!$A:$A,0))</f>
        <v>Fritliggende enfamilieshus (parcelhus)</v>
      </c>
      <c r="K2144" s="1" t="str">
        <f ca="1">INDEX(Anvendelseskode!C:C,MATCH($F2144,Anvendelseskode!$A:$A,0))</f>
        <v>Parcelhuse</v>
      </c>
      <c r="L2144" s="1" t="str">
        <f ca="1">INDEX(Anvendelseskode!D:D,MATCH($F2144,Anvendelseskode!$A:$A,0))</f>
        <v>Private husholdninger</v>
      </c>
      <c r="M2144" s="1" t="str">
        <f ca="1">IFERROR(INDEX(SBi!$2:$2,MATCH(H2144,SBi!$1:$1,1)),SBi!$K$2)</f>
        <v>1973-1978</v>
      </c>
      <c r="N2144" s="1">
        <f ca="1">INDEX(SBi!$C$3:$K$28,MATCH(F2144,SBi!$B$3:$B$28,0),MATCH(M2144,SBi!$C$2:$K$2,0))</f>
        <v>119.8</v>
      </c>
      <c r="O2144" s="16">
        <f t="shared" ca="1" si="437"/>
        <v>18.209599999999998</v>
      </c>
      <c r="P2144" s="16" t="str">
        <f ca="1">IFERROR(INDEX(VpD!$2:$2,MATCH(H2144,VpD!$1:$1,1)),VpD!$I$2)</f>
        <v>1973-1978</v>
      </c>
      <c r="Q2144" s="1">
        <f ca="1">INDEX(VpD!$C$3:$I$27,MATCH(F2144,VpD!$B$3:$B$27,0),MATCH(P2144,VpD!$C$2:$I$2,0))</f>
        <v>117</v>
      </c>
      <c r="R2144" s="16">
        <f t="shared" ca="1" si="438"/>
        <v>17.783999999999999</v>
      </c>
      <c r="S2144" s="14">
        <f t="shared" ca="1" si="439"/>
        <v>713438.71999999997</v>
      </c>
      <c r="T2144" s="14">
        <f t="shared" ca="1" si="440"/>
        <v>6168676.7199999997</v>
      </c>
      <c r="U2144" s="14" t="str">
        <f t="shared" ca="1" si="441"/>
        <v>0A3F507E-219D-32B8-E044-0003BA298018</v>
      </c>
    </row>
    <row r="2145" spans="1:21" s="14" customFormat="1" x14ac:dyDescent="0.25">
      <c r="A2145" s="14">
        <f t="shared" si="429"/>
        <v>2145</v>
      </c>
      <c r="B2145" s="14" t="str">
        <f t="shared" ca="1" si="430"/>
        <v>1A4DBBD4-71C9-4B37-85C3-C57AEBF31A69</v>
      </c>
      <c r="C2145" s="14" t="str">
        <f t="shared" ca="1" si="431"/>
        <v>Syvhøjvænge</v>
      </c>
      <c r="D2145" s="14" t="str">
        <f t="shared" ca="1" si="432"/>
        <v>104</v>
      </c>
      <c r="E2145" s="14" t="str">
        <f t="shared" ca="1" si="433"/>
        <v>14bø</v>
      </c>
      <c r="F2145" s="1">
        <f t="shared" ca="1" si="434"/>
        <v>130</v>
      </c>
      <c r="G2145" s="1">
        <f t="shared" ca="1" si="435"/>
        <v>107</v>
      </c>
      <c r="H2145" s="1">
        <f t="shared" ca="1" si="436"/>
        <v>1984</v>
      </c>
      <c r="I2145" s="1" t="str">
        <f ca="1">INDEX(Relationstabel!$C$3:$K$10,MATCH(INDIRECT($A$1&amp;"J"&amp;A2145),Relationstabel!$A$3:$A$10,0),MATCH(IFERROR(VALUE(INDIRECT($A$1&amp;"K"&amp;A2145)),0),Relationstabel!$C$1:$K$1,0))</f>
        <v>Fjernvarme/ Blokvarme</v>
      </c>
      <c r="J2145" s="1" t="str">
        <f ca="1">INDEX(Anvendelseskode!B:B,MATCH($F2145,Anvendelseskode!$A:$A,0))</f>
        <v>Række-, kæde-, dobbelthus (lodret adskillelse mellem enhederne)</v>
      </c>
      <c r="K2145" s="1" t="str">
        <f ca="1">INDEX(Anvendelseskode!C:C,MATCH($F2145,Anvendelseskode!$A:$A,0))</f>
        <v>Række-, kæde og dobbelthuse</v>
      </c>
      <c r="L2145" s="1" t="str">
        <f ca="1">INDEX(Anvendelseskode!D:D,MATCH($F2145,Anvendelseskode!$A:$A,0))</f>
        <v>Private husholdninger</v>
      </c>
      <c r="M2145" s="1" t="str">
        <f ca="1">IFERROR(INDEX(SBi!$2:$2,MATCH(H2145,SBi!$1:$1,1)),SBi!$K$2)</f>
        <v>1979-1998</v>
      </c>
      <c r="N2145" s="1">
        <f ca="1">INDEX(SBi!$C$3:$K$28,MATCH(F2145,SBi!$B$3:$B$28,0),MATCH(M2145,SBi!$C$2:$K$2,0))</f>
        <v>96.8</v>
      </c>
      <c r="O2145" s="16">
        <f t="shared" ca="1" si="437"/>
        <v>10.3576</v>
      </c>
      <c r="P2145" s="16" t="str">
        <f ca="1">IFERROR(INDEX(VpD!$2:$2,MATCH(H2145,VpD!$1:$1,1)),VpD!$I$2)</f>
        <v>1979-1998</v>
      </c>
      <c r="Q2145" s="1">
        <f ca="1">INDEX(VpD!$C$3:$I$27,MATCH(F2145,VpD!$B$3:$B$27,0),MATCH(P2145,VpD!$C$2:$I$2,0))</f>
        <v>74</v>
      </c>
      <c r="R2145" s="16">
        <f t="shared" ca="1" si="438"/>
        <v>7.9180000000000001</v>
      </c>
      <c r="S2145" s="14">
        <f t="shared" ca="1" si="439"/>
        <v>712031.57</v>
      </c>
      <c r="T2145" s="14">
        <f t="shared" ca="1" si="440"/>
        <v>6171888.4800000004</v>
      </c>
      <c r="U2145" s="14" t="str">
        <f t="shared" ca="1" si="441"/>
        <v>0A3F507E-229D-32B8-E044-0003BA298018</v>
      </c>
    </row>
    <row r="2146" spans="1:21" s="14" customFormat="1" x14ac:dyDescent="0.25">
      <c r="A2146" s="14">
        <f t="shared" si="429"/>
        <v>2146</v>
      </c>
      <c r="B2146" s="14" t="str">
        <f t="shared" ca="1" si="430"/>
        <v>46433B0D-8C02-4BCE-8792-3BB0D7F65FE5</v>
      </c>
      <c r="C2146" s="14" t="str">
        <f t="shared" ca="1" si="431"/>
        <v>Horsbred</v>
      </c>
      <c r="D2146" s="14" t="str">
        <f t="shared" ca="1" si="432"/>
        <v>20</v>
      </c>
      <c r="E2146" s="14" t="str">
        <f t="shared" ca="1" si="433"/>
        <v>13br</v>
      </c>
      <c r="F2146" s="1">
        <f t="shared" ca="1" si="434"/>
        <v>130</v>
      </c>
      <c r="G2146" s="1">
        <f t="shared" ca="1" si="435"/>
        <v>107</v>
      </c>
      <c r="H2146" s="1">
        <f t="shared" ca="1" si="436"/>
        <v>1967</v>
      </c>
      <c r="I2146" s="1" t="str">
        <f ca="1">INDEX(Relationstabel!$C$3:$K$10,MATCH(INDIRECT($A$1&amp;"J"&amp;A2146),Relationstabel!$A$3:$A$10,0),MATCH(IFERROR(VALUE(INDIRECT($A$1&amp;"K"&amp;A2146)),0),Relationstabel!$C$1:$K$1,0))</f>
        <v>Fjernvarme/ Blokvarme</v>
      </c>
      <c r="J2146" s="1" t="str">
        <f ca="1">INDEX(Anvendelseskode!B:B,MATCH($F2146,Anvendelseskode!$A:$A,0))</f>
        <v>Række-, kæde-, dobbelthus (lodret adskillelse mellem enhederne)</v>
      </c>
      <c r="K2146" s="1" t="str">
        <f ca="1">INDEX(Anvendelseskode!C:C,MATCH($F2146,Anvendelseskode!$A:$A,0))</f>
        <v>Række-, kæde og dobbelthuse</v>
      </c>
      <c r="L2146" s="1" t="str">
        <f ca="1">INDEX(Anvendelseskode!D:D,MATCH($F2146,Anvendelseskode!$A:$A,0))</f>
        <v>Private husholdninger</v>
      </c>
      <c r="M2146" s="1" t="str">
        <f ca="1">IFERROR(INDEX(SBi!$2:$2,MATCH(H2146,SBi!$1:$1,1)),SBi!$K$2)</f>
        <v>1961-1972</v>
      </c>
      <c r="N2146" s="1">
        <f ca="1">INDEX(SBi!$C$3:$K$28,MATCH(F2146,SBi!$B$3:$B$28,0),MATCH(M2146,SBi!$C$2:$K$2,0))</f>
        <v>119.9</v>
      </c>
      <c r="O2146" s="16">
        <f t="shared" ca="1" si="437"/>
        <v>12.829300000000002</v>
      </c>
      <c r="P2146" s="16" t="str">
        <f ca="1">IFERROR(INDEX(VpD!$2:$2,MATCH(H2146,VpD!$1:$1,1)),VpD!$I$2)</f>
        <v>1961-1972</v>
      </c>
      <c r="Q2146" s="1">
        <f ca="1">INDEX(VpD!$C$3:$I$27,MATCH(F2146,VpD!$B$3:$B$27,0),MATCH(P2146,VpD!$C$2:$I$2,0))</f>
        <v>120</v>
      </c>
      <c r="R2146" s="16">
        <f t="shared" ca="1" si="438"/>
        <v>12.84</v>
      </c>
      <c r="S2146" s="14">
        <f t="shared" ca="1" si="439"/>
        <v>711470.56</v>
      </c>
      <c r="T2146" s="14">
        <f t="shared" ca="1" si="440"/>
        <v>6171631.3499999996</v>
      </c>
      <c r="U2146" s="14" t="str">
        <f t="shared" ca="1" si="441"/>
        <v>0A3F507E-188E-32B8-E044-0003BA298018</v>
      </c>
    </row>
    <row r="2147" spans="1:21" s="14" customFormat="1" x14ac:dyDescent="0.25">
      <c r="A2147" s="14">
        <f t="shared" si="429"/>
        <v>2147</v>
      </c>
      <c r="B2147" s="14" t="str">
        <f t="shared" ca="1" si="430"/>
        <v>C648BB6B-2F62-42E3-B123-2A43C136FBC0</v>
      </c>
      <c r="C2147" s="14" t="str">
        <f t="shared" ca="1" si="431"/>
        <v>Risingevej</v>
      </c>
      <c r="D2147" s="14" t="str">
        <f t="shared" ca="1" si="432"/>
        <v>35</v>
      </c>
      <c r="E2147" s="14" t="str">
        <f t="shared" ca="1" si="433"/>
        <v>16s</v>
      </c>
      <c r="F2147" s="1">
        <f t="shared" ca="1" si="434"/>
        <v>120</v>
      </c>
      <c r="G2147" s="1">
        <f t="shared" ca="1" si="435"/>
        <v>86</v>
      </c>
      <c r="H2147" s="1">
        <f t="shared" ca="1" si="436"/>
        <v>1952</v>
      </c>
      <c r="I2147" s="1" t="str">
        <f ca="1">INDEX(Relationstabel!$C$3:$K$10,MATCH(INDIRECT($A$1&amp;"J"&amp;A2147),Relationstabel!$A$3:$A$10,0),MATCH(IFERROR(VALUE(INDIRECT($A$1&amp;"K"&amp;A2147)),0),Relationstabel!$C$1:$K$1,0))</f>
        <v>Naturgas</v>
      </c>
      <c r="J2147" s="1" t="str">
        <f ca="1">INDEX(Anvendelseskode!B:B,MATCH($F2147,Anvendelseskode!$A:$A,0))</f>
        <v>Fritliggende enfamilieshus (parcelhus)</v>
      </c>
      <c r="K2147" s="1" t="str">
        <f ca="1">INDEX(Anvendelseskode!C:C,MATCH($F2147,Anvendelseskode!$A:$A,0))</f>
        <v>Parcelhuse</v>
      </c>
      <c r="L2147" s="1" t="str">
        <f ca="1">INDEX(Anvendelseskode!D:D,MATCH($F2147,Anvendelseskode!$A:$A,0))</f>
        <v>Private husholdninger</v>
      </c>
      <c r="M2147" s="1" t="str">
        <f ca="1">IFERROR(INDEX(SBi!$2:$2,MATCH(H2147,SBi!$1:$1,1)),SBi!$K$2)</f>
        <v>1951-1960</v>
      </c>
      <c r="N2147" s="1">
        <f ca="1">INDEX(SBi!$C$3:$K$28,MATCH(F2147,SBi!$B$3:$B$28,0),MATCH(M2147,SBi!$C$2:$K$2,0))</f>
        <v>154.9</v>
      </c>
      <c r="O2147" s="16">
        <f t="shared" ca="1" si="437"/>
        <v>13.321399999999999</v>
      </c>
      <c r="P2147" s="16" t="str">
        <f ca="1">IFERROR(INDEX(VpD!$2:$2,MATCH(H2147,VpD!$1:$1,1)),VpD!$I$2)</f>
        <v>1951-1960</v>
      </c>
      <c r="Q2147" s="1">
        <f ca="1">INDEX(VpD!$C$3:$I$27,MATCH(F2147,VpD!$B$3:$B$27,0),MATCH(P2147,VpD!$C$2:$I$2,0))</f>
        <v>204</v>
      </c>
      <c r="R2147" s="16">
        <f t="shared" ca="1" si="438"/>
        <v>17.544</v>
      </c>
      <c r="S2147" s="14">
        <f t="shared" ca="1" si="439"/>
        <v>712477.62</v>
      </c>
      <c r="T2147" s="14">
        <f t="shared" ca="1" si="440"/>
        <v>6168954.25</v>
      </c>
      <c r="U2147" s="14" t="str">
        <f t="shared" ca="1" si="441"/>
        <v>0A3F507E-206F-32B8-E044-0003BA298018</v>
      </c>
    </row>
    <row r="2148" spans="1:21" s="14" customFormat="1" x14ac:dyDescent="0.25">
      <c r="A2148" s="14">
        <f t="shared" si="429"/>
        <v>2148</v>
      </c>
      <c r="B2148" s="14" t="str">
        <f t="shared" ca="1" si="430"/>
        <v>3197DF32-D0CE-4EDC-B5CB-43B13CE09211</v>
      </c>
      <c r="C2148" s="14" t="str">
        <f t="shared" ca="1" si="431"/>
        <v>Risingevej</v>
      </c>
      <c r="D2148" s="14" t="str">
        <f t="shared" ca="1" si="432"/>
        <v>51</v>
      </c>
      <c r="E2148" s="14" t="str">
        <f t="shared" ca="1" si="433"/>
        <v>16fm</v>
      </c>
      <c r="F2148" s="1">
        <f t="shared" ca="1" si="434"/>
        <v>120</v>
      </c>
      <c r="G2148" s="1">
        <f t="shared" ca="1" si="435"/>
        <v>218</v>
      </c>
      <c r="H2148" s="1">
        <f t="shared" ca="1" si="436"/>
        <v>1980</v>
      </c>
      <c r="I2148" s="1" t="str">
        <f ca="1">INDEX(Relationstabel!$C$3:$K$10,MATCH(INDIRECT($A$1&amp;"J"&amp;A2148),Relationstabel!$A$3:$A$10,0),MATCH(IFERROR(VALUE(INDIRECT($A$1&amp;"K"&amp;A2148)),0),Relationstabel!$C$1:$K$1,0))</f>
        <v>Naturgas</v>
      </c>
      <c r="J2148" s="1" t="str">
        <f ca="1">INDEX(Anvendelseskode!B:B,MATCH($F2148,Anvendelseskode!$A:$A,0))</f>
        <v>Fritliggende enfamilieshus (parcelhus)</v>
      </c>
      <c r="K2148" s="1" t="str">
        <f ca="1">INDEX(Anvendelseskode!C:C,MATCH($F2148,Anvendelseskode!$A:$A,0))</f>
        <v>Parcelhuse</v>
      </c>
      <c r="L2148" s="1" t="str">
        <f ca="1">INDEX(Anvendelseskode!D:D,MATCH($F2148,Anvendelseskode!$A:$A,0))</f>
        <v>Private husholdninger</v>
      </c>
      <c r="M2148" s="1" t="str">
        <f ca="1">IFERROR(INDEX(SBi!$2:$2,MATCH(H2148,SBi!$1:$1,1)),SBi!$K$2)</f>
        <v>1979-1998</v>
      </c>
      <c r="N2148" s="1">
        <f ca="1">INDEX(SBi!$C$3:$K$28,MATCH(F2148,SBi!$B$3:$B$28,0),MATCH(M2148,SBi!$C$2:$K$2,0))</f>
        <v>105.4</v>
      </c>
      <c r="O2148" s="16">
        <f t="shared" ca="1" si="437"/>
        <v>22.9772</v>
      </c>
      <c r="P2148" s="16" t="str">
        <f ca="1">IFERROR(INDEX(VpD!$2:$2,MATCH(H2148,VpD!$1:$1,1)),VpD!$I$2)</f>
        <v>1979-1998</v>
      </c>
      <c r="Q2148" s="1">
        <f ca="1">INDEX(VpD!$C$3:$I$27,MATCH(F2148,VpD!$B$3:$B$27,0),MATCH(P2148,VpD!$C$2:$I$2,0))</f>
        <v>90</v>
      </c>
      <c r="R2148" s="16">
        <f t="shared" ca="1" si="438"/>
        <v>19.62</v>
      </c>
      <c r="S2148" s="14">
        <f t="shared" ca="1" si="439"/>
        <v>712553.13</v>
      </c>
      <c r="T2148" s="14">
        <f t="shared" ca="1" si="440"/>
        <v>6168904.1799999997</v>
      </c>
      <c r="U2148" s="14" t="str">
        <f t="shared" ca="1" si="441"/>
        <v>0A3F507E-2077-32B8-E044-0003BA298018</v>
      </c>
    </row>
    <row r="2149" spans="1:21" s="14" customFormat="1" x14ac:dyDescent="0.25">
      <c r="A2149" s="14">
        <f t="shared" si="429"/>
        <v>2149</v>
      </c>
      <c r="B2149" s="14" t="str">
        <f t="shared" ca="1" si="430"/>
        <v>4D6CF3CD-BA02-461D-9335-ED03385E7FA9</v>
      </c>
      <c r="C2149" s="14" t="str">
        <f t="shared" ca="1" si="431"/>
        <v>Tårnborgvej</v>
      </c>
      <c r="D2149" s="14" t="str">
        <f t="shared" ca="1" si="432"/>
        <v>6</v>
      </c>
      <c r="E2149" s="14" t="str">
        <f t="shared" ca="1" si="433"/>
        <v>4cr</v>
      </c>
      <c r="F2149" s="1">
        <f t="shared" ca="1" si="434"/>
        <v>120</v>
      </c>
      <c r="G2149" s="1">
        <f t="shared" ca="1" si="435"/>
        <v>107</v>
      </c>
      <c r="H2149" s="1">
        <f t="shared" ca="1" si="436"/>
        <v>1984</v>
      </c>
      <c r="I2149" s="1" t="str">
        <f ca="1">INDEX(Relationstabel!$C$3:$K$10,MATCH(INDIRECT($A$1&amp;"J"&amp;A2149),Relationstabel!$A$3:$A$10,0),MATCH(IFERROR(VALUE(INDIRECT($A$1&amp;"K"&amp;A2149)),0),Relationstabel!$C$1:$K$1,0))</f>
        <v>Elvarme</v>
      </c>
      <c r="J2149" s="1" t="str">
        <f ca="1">INDEX(Anvendelseskode!B:B,MATCH($F2149,Anvendelseskode!$A:$A,0))</f>
        <v>Fritliggende enfamilieshus (parcelhus)</v>
      </c>
      <c r="K2149" s="1" t="str">
        <f ca="1">INDEX(Anvendelseskode!C:C,MATCH($F2149,Anvendelseskode!$A:$A,0))</f>
        <v>Parcelhuse</v>
      </c>
      <c r="L2149" s="1" t="str">
        <f ca="1">INDEX(Anvendelseskode!D:D,MATCH($F2149,Anvendelseskode!$A:$A,0))</f>
        <v>Private husholdninger</v>
      </c>
      <c r="M2149" s="1" t="str">
        <f ca="1">IFERROR(INDEX(SBi!$2:$2,MATCH(H2149,SBi!$1:$1,1)),SBi!$K$2)</f>
        <v>1979-1998</v>
      </c>
      <c r="N2149" s="1">
        <f ca="1">INDEX(SBi!$C$3:$K$28,MATCH(F2149,SBi!$B$3:$B$28,0),MATCH(M2149,SBi!$C$2:$K$2,0))</f>
        <v>105.4</v>
      </c>
      <c r="O2149" s="16">
        <f t="shared" ca="1" si="437"/>
        <v>11.277800000000001</v>
      </c>
      <c r="P2149" s="16" t="str">
        <f ca="1">IFERROR(INDEX(VpD!$2:$2,MATCH(H2149,VpD!$1:$1,1)),VpD!$I$2)</f>
        <v>1979-1998</v>
      </c>
      <c r="Q2149" s="1">
        <f ca="1">INDEX(VpD!$C$3:$I$27,MATCH(F2149,VpD!$B$3:$B$27,0),MATCH(P2149,VpD!$C$2:$I$2,0))</f>
        <v>90</v>
      </c>
      <c r="R2149" s="16">
        <f t="shared" ca="1" si="438"/>
        <v>9.6300000000000008</v>
      </c>
      <c r="S2149" s="14">
        <f t="shared" ca="1" si="439"/>
        <v>713150.69</v>
      </c>
      <c r="T2149" s="14">
        <f t="shared" ca="1" si="440"/>
        <v>6168630.8200000003</v>
      </c>
      <c r="U2149" s="14" t="str">
        <f t="shared" ca="1" si="441"/>
        <v>0A3F507E-238E-32B8-E044-0003BA298018</v>
      </c>
    </row>
    <row r="2150" spans="1:21" s="14" customFormat="1" x14ac:dyDescent="0.25">
      <c r="A2150" s="14">
        <f t="shared" si="429"/>
        <v>2150</v>
      </c>
      <c r="B2150" s="14" t="str">
        <f t="shared" ca="1" si="430"/>
        <v>067C23EA-BC36-4913-8E65-1C08BDCEB018</v>
      </c>
      <c r="C2150" s="14" t="str">
        <f t="shared" ca="1" si="431"/>
        <v>Spættebo</v>
      </c>
      <c r="D2150" s="14" t="str">
        <f t="shared" ca="1" si="432"/>
        <v>24</v>
      </c>
      <c r="E2150" s="14" t="str">
        <f t="shared" ca="1" si="433"/>
        <v>6tæ</v>
      </c>
      <c r="F2150" s="1">
        <f t="shared" ca="1" si="434"/>
        <v>130</v>
      </c>
      <c r="G2150" s="1">
        <f t="shared" ca="1" si="435"/>
        <v>109</v>
      </c>
      <c r="H2150" s="1">
        <f t="shared" ca="1" si="436"/>
        <v>1978</v>
      </c>
      <c r="I2150" s="1" t="str">
        <f ca="1">INDEX(Relationstabel!$C$3:$K$10,MATCH(INDIRECT($A$1&amp;"J"&amp;A2150),Relationstabel!$A$3:$A$10,0),MATCH(IFERROR(VALUE(INDIRECT($A$1&amp;"K"&amp;A2150)),0),Relationstabel!$C$1:$K$1,0))</f>
        <v>Fjernvarme/ Blokvarme</v>
      </c>
      <c r="J2150" s="1" t="str">
        <f ca="1">INDEX(Anvendelseskode!B:B,MATCH($F2150,Anvendelseskode!$A:$A,0))</f>
        <v>Række-, kæde-, dobbelthus (lodret adskillelse mellem enhederne)</v>
      </c>
      <c r="K2150" s="1" t="str">
        <f ca="1">INDEX(Anvendelseskode!C:C,MATCH($F2150,Anvendelseskode!$A:$A,0))</f>
        <v>Række-, kæde og dobbelthuse</v>
      </c>
      <c r="L2150" s="1" t="str">
        <f ca="1">INDEX(Anvendelseskode!D:D,MATCH($F2150,Anvendelseskode!$A:$A,0))</f>
        <v>Private husholdninger</v>
      </c>
      <c r="M2150" s="1" t="str">
        <f ca="1">IFERROR(INDEX(SBi!$2:$2,MATCH(H2150,SBi!$1:$1,1)),SBi!$K$2)</f>
        <v>1973-1978</v>
      </c>
      <c r="N2150" s="1">
        <f ca="1">INDEX(SBi!$C$3:$K$28,MATCH(F2150,SBi!$B$3:$B$28,0),MATCH(M2150,SBi!$C$2:$K$2,0))</f>
        <v>112.6</v>
      </c>
      <c r="O2150" s="16">
        <f t="shared" ca="1" si="437"/>
        <v>12.273399999999999</v>
      </c>
      <c r="P2150" s="16" t="str">
        <f ca="1">IFERROR(INDEX(VpD!$2:$2,MATCH(H2150,VpD!$1:$1,1)),VpD!$I$2)</f>
        <v>1973-1978</v>
      </c>
      <c r="Q2150" s="1">
        <f ca="1">INDEX(VpD!$C$3:$I$27,MATCH(F2150,VpD!$B$3:$B$27,0),MATCH(P2150,VpD!$C$2:$I$2,0))</f>
        <v>98</v>
      </c>
      <c r="R2150" s="16">
        <f t="shared" ca="1" si="438"/>
        <v>10.682</v>
      </c>
      <c r="S2150" s="14">
        <f t="shared" ca="1" si="439"/>
        <v>713709.91</v>
      </c>
      <c r="T2150" s="14">
        <f t="shared" ca="1" si="440"/>
        <v>6169615.1900000004</v>
      </c>
      <c r="U2150" s="14" t="str">
        <f t="shared" ca="1" si="441"/>
        <v>0A3F507E-2183-32B8-E044-0003BA298018</v>
      </c>
    </row>
    <row r="2151" spans="1:21" s="14" customFormat="1" x14ac:dyDescent="0.25">
      <c r="A2151" s="14">
        <f t="shared" si="429"/>
        <v>2151</v>
      </c>
      <c r="B2151" s="14" t="str">
        <f t="shared" ca="1" si="430"/>
        <v>EE709FC0-4B67-44D0-B777-FA414A7FD6CF</v>
      </c>
      <c r="C2151" s="14" t="str">
        <f t="shared" ca="1" si="431"/>
        <v>Syvhøjvænge</v>
      </c>
      <c r="D2151" s="14" t="str">
        <f t="shared" ca="1" si="432"/>
        <v>78</v>
      </c>
      <c r="E2151" s="14" t="str">
        <f t="shared" ca="1" si="433"/>
        <v>15bq</v>
      </c>
      <c r="F2151" s="1">
        <f t="shared" ca="1" si="434"/>
        <v>120</v>
      </c>
      <c r="G2151" s="1">
        <f t="shared" ca="1" si="435"/>
        <v>154</v>
      </c>
      <c r="H2151" s="1">
        <f t="shared" ca="1" si="436"/>
        <v>1970</v>
      </c>
      <c r="I2151" s="1" t="str">
        <f ca="1">INDEX(Relationstabel!$C$3:$K$10,MATCH(INDIRECT($A$1&amp;"J"&amp;A2151),Relationstabel!$A$3:$A$10,0),MATCH(IFERROR(VALUE(INDIRECT($A$1&amp;"K"&amp;A2151)),0),Relationstabel!$C$1:$K$1,0))</f>
        <v>Varmepumpe</v>
      </c>
      <c r="J2151" s="1" t="str">
        <f ca="1">INDEX(Anvendelseskode!B:B,MATCH($F2151,Anvendelseskode!$A:$A,0))</f>
        <v>Fritliggende enfamilieshus (parcelhus)</v>
      </c>
      <c r="K2151" s="1" t="str">
        <f ca="1">INDEX(Anvendelseskode!C:C,MATCH($F2151,Anvendelseskode!$A:$A,0))</f>
        <v>Parcelhuse</v>
      </c>
      <c r="L2151" s="1" t="str">
        <f ca="1">INDEX(Anvendelseskode!D:D,MATCH($F2151,Anvendelseskode!$A:$A,0))</f>
        <v>Private husholdninger</v>
      </c>
      <c r="M2151" s="1" t="str">
        <f ca="1">IFERROR(INDEX(SBi!$2:$2,MATCH(H2151,SBi!$1:$1,1)),SBi!$K$2)</f>
        <v>1961-1972</v>
      </c>
      <c r="N2151" s="1">
        <f ca="1">INDEX(SBi!$C$3:$K$28,MATCH(F2151,SBi!$B$3:$B$28,0),MATCH(M2151,SBi!$C$2:$K$2,0))</f>
        <v>134.30000000000001</v>
      </c>
      <c r="O2151" s="16">
        <f t="shared" ca="1" si="437"/>
        <v>20.682200000000002</v>
      </c>
      <c r="P2151" s="16" t="str">
        <f ca="1">IFERROR(INDEX(VpD!$2:$2,MATCH(H2151,VpD!$1:$1,1)),VpD!$I$2)</f>
        <v>1961-1972</v>
      </c>
      <c r="Q2151" s="1">
        <f ca="1">INDEX(VpD!$C$3:$I$27,MATCH(F2151,VpD!$B$3:$B$27,0),MATCH(P2151,VpD!$C$2:$I$2,0))</f>
        <v>143</v>
      </c>
      <c r="R2151" s="16">
        <f t="shared" ca="1" si="438"/>
        <v>22.021999999999998</v>
      </c>
      <c r="S2151" s="14">
        <f t="shared" ca="1" si="439"/>
        <v>712009.85</v>
      </c>
      <c r="T2151" s="14">
        <f t="shared" ca="1" si="440"/>
        <v>6171818.3700000001</v>
      </c>
      <c r="U2151" s="14" t="str">
        <f t="shared" ca="1" si="441"/>
        <v>0A3F507E-2283-32B8-E044-0003BA298018</v>
      </c>
    </row>
    <row r="2152" spans="1:21" s="14" customFormat="1" x14ac:dyDescent="0.25">
      <c r="A2152" s="14">
        <f t="shared" si="429"/>
        <v>2152</v>
      </c>
      <c r="B2152" s="14" t="str">
        <f t="shared" ca="1" si="430"/>
        <v>BB968968-BB30-41AD-A6F6-5272868DC5EF</v>
      </c>
      <c r="C2152" s="14" t="str">
        <f t="shared" ca="1" si="431"/>
        <v>Kløverbo</v>
      </c>
      <c r="D2152" s="14" t="str">
        <f t="shared" ca="1" si="432"/>
        <v>53</v>
      </c>
      <c r="E2152" s="14" t="str">
        <f t="shared" ca="1" si="433"/>
        <v>6zq</v>
      </c>
      <c r="F2152" s="1">
        <f t="shared" ca="1" si="434"/>
        <v>130</v>
      </c>
      <c r="G2152" s="1">
        <f t="shared" ca="1" si="435"/>
        <v>109</v>
      </c>
      <c r="H2152" s="1">
        <f t="shared" ca="1" si="436"/>
        <v>1978</v>
      </c>
      <c r="I2152" s="1" t="str">
        <f ca="1">INDEX(Relationstabel!$C$3:$K$10,MATCH(INDIRECT($A$1&amp;"J"&amp;A2152),Relationstabel!$A$3:$A$10,0),MATCH(IFERROR(VALUE(INDIRECT($A$1&amp;"K"&amp;A2152)),0),Relationstabel!$C$1:$K$1,0))</f>
        <v>Fjernvarme/ Blokvarme</v>
      </c>
      <c r="J2152" s="1" t="str">
        <f ca="1">INDEX(Anvendelseskode!B:B,MATCH($F2152,Anvendelseskode!$A:$A,0))</f>
        <v>Række-, kæde-, dobbelthus (lodret adskillelse mellem enhederne)</v>
      </c>
      <c r="K2152" s="1" t="str">
        <f ca="1">INDEX(Anvendelseskode!C:C,MATCH($F2152,Anvendelseskode!$A:$A,0))</f>
        <v>Række-, kæde og dobbelthuse</v>
      </c>
      <c r="L2152" s="1" t="str">
        <f ca="1">INDEX(Anvendelseskode!D:D,MATCH($F2152,Anvendelseskode!$A:$A,0))</f>
        <v>Private husholdninger</v>
      </c>
      <c r="M2152" s="1" t="str">
        <f ca="1">IFERROR(INDEX(SBi!$2:$2,MATCH(H2152,SBi!$1:$1,1)),SBi!$K$2)</f>
        <v>1973-1978</v>
      </c>
      <c r="N2152" s="1">
        <f ca="1">INDEX(SBi!$C$3:$K$28,MATCH(F2152,SBi!$B$3:$B$28,0),MATCH(M2152,SBi!$C$2:$K$2,0))</f>
        <v>112.6</v>
      </c>
      <c r="O2152" s="16">
        <f t="shared" ca="1" si="437"/>
        <v>12.273399999999999</v>
      </c>
      <c r="P2152" s="16" t="str">
        <f ca="1">IFERROR(INDEX(VpD!$2:$2,MATCH(H2152,VpD!$1:$1,1)),VpD!$I$2)</f>
        <v>1973-1978</v>
      </c>
      <c r="Q2152" s="1">
        <f ca="1">INDEX(VpD!$C$3:$I$27,MATCH(F2152,VpD!$B$3:$B$27,0),MATCH(P2152,VpD!$C$2:$I$2,0))</f>
        <v>98</v>
      </c>
      <c r="R2152" s="16">
        <f t="shared" ca="1" si="438"/>
        <v>10.682</v>
      </c>
      <c r="S2152" s="14">
        <f t="shared" ca="1" si="439"/>
        <v>713528.3</v>
      </c>
      <c r="T2152" s="14">
        <f t="shared" ca="1" si="440"/>
        <v>6169665.4199999999</v>
      </c>
      <c r="U2152" s="14" t="str">
        <f t="shared" ca="1" si="441"/>
        <v>0A3F507E-1B85-32B8-E044-0003BA298018</v>
      </c>
    </row>
    <row r="2153" spans="1:21" s="14" customFormat="1" x14ac:dyDescent="0.25">
      <c r="A2153" s="14">
        <f t="shared" si="429"/>
        <v>2153</v>
      </c>
      <c r="B2153" s="14" t="str">
        <f t="shared" ca="1" si="430"/>
        <v>C3D480A4-674B-4D71-8E35-BD2ED5773FCD</v>
      </c>
      <c r="C2153" s="14" t="str">
        <f t="shared" ca="1" si="431"/>
        <v>Nordfeldvej</v>
      </c>
      <c r="D2153" s="14" t="str">
        <f t="shared" ca="1" si="432"/>
        <v>16</v>
      </c>
      <c r="E2153" s="14" t="str">
        <f t="shared" ca="1" si="433"/>
        <v>4dq</v>
      </c>
      <c r="F2153" s="1">
        <f t="shared" ca="1" si="434"/>
        <v>120</v>
      </c>
      <c r="G2153" s="1">
        <f t="shared" ca="1" si="435"/>
        <v>158</v>
      </c>
      <c r="H2153" s="1">
        <f t="shared" ca="1" si="436"/>
        <v>1977</v>
      </c>
      <c r="I2153" s="1" t="str">
        <f ca="1">INDEX(Relationstabel!$C$3:$K$10,MATCH(INDIRECT($A$1&amp;"J"&amp;A2153),Relationstabel!$A$3:$A$10,0),MATCH(IFERROR(VALUE(INDIRECT($A$1&amp;"K"&amp;A2153)),0),Relationstabel!$C$1:$K$1,0))</f>
        <v>Elvarme</v>
      </c>
      <c r="J2153" s="1" t="str">
        <f ca="1">INDEX(Anvendelseskode!B:B,MATCH($F2153,Anvendelseskode!$A:$A,0))</f>
        <v>Fritliggende enfamilieshus (parcelhus)</v>
      </c>
      <c r="K2153" s="1" t="str">
        <f ca="1">INDEX(Anvendelseskode!C:C,MATCH($F2153,Anvendelseskode!$A:$A,0))</f>
        <v>Parcelhuse</v>
      </c>
      <c r="L2153" s="1" t="str">
        <f ca="1">INDEX(Anvendelseskode!D:D,MATCH($F2153,Anvendelseskode!$A:$A,0))</f>
        <v>Private husholdninger</v>
      </c>
      <c r="M2153" s="1" t="str">
        <f ca="1">IFERROR(INDEX(SBi!$2:$2,MATCH(H2153,SBi!$1:$1,1)),SBi!$K$2)</f>
        <v>1973-1978</v>
      </c>
      <c r="N2153" s="1">
        <f ca="1">INDEX(SBi!$C$3:$K$28,MATCH(F2153,SBi!$B$3:$B$28,0),MATCH(M2153,SBi!$C$2:$K$2,0))</f>
        <v>119.8</v>
      </c>
      <c r="O2153" s="16">
        <f t="shared" ca="1" si="437"/>
        <v>18.928399999999996</v>
      </c>
      <c r="P2153" s="16" t="str">
        <f ca="1">IFERROR(INDEX(VpD!$2:$2,MATCH(H2153,VpD!$1:$1,1)),VpD!$I$2)</f>
        <v>1973-1978</v>
      </c>
      <c r="Q2153" s="1">
        <f ca="1">INDEX(VpD!$C$3:$I$27,MATCH(F2153,VpD!$B$3:$B$27,0),MATCH(P2153,VpD!$C$2:$I$2,0))</f>
        <v>117</v>
      </c>
      <c r="R2153" s="16">
        <f t="shared" ca="1" si="438"/>
        <v>18.486000000000001</v>
      </c>
      <c r="S2153" s="14">
        <f t="shared" ca="1" si="439"/>
        <v>712276.19</v>
      </c>
      <c r="T2153" s="14">
        <f t="shared" ca="1" si="440"/>
        <v>6169345.3200000003</v>
      </c>
      <c r="U2153" s="14" t="str">
        <f t="shared" ca="1" si="441"/>
        <v>0A3F507E-1D85-32B8-E044-0003BA298018</v>
      </c>
    </row>
    <row r="2154" spans="1:21" s="14" customFormat="1" x14ac:dyDescent="0.25">
      <c r="A2154" s="14">
        <f t="shared" si="429"/>
        <v>2154</v>
      </c>
      <c r="B2154" s="14" t="str">
        <f t="shared" ca="1" si="430"/>
        <v>EFC71F54-2E9A-46A7-BD10-EC5237872FCD</v>
      </c>
      <c r="C2154" s="14" t="str">
        <f t="shared" ca="1" si="431"/>
        <v>Nørrebred</v>
      </c>
      <c r="D2154" s="14" t="str">
        <f t="shared" ca="1" si="432"/>
        <v>91</v>
      </c>
      <c r="E2154" s="14" t="str">
        <f t="shared" ca="1" si="433"/>
        <v>13ga</v>
      </c>
      <c r="F2154" s="1">
        <f t="shared" ca="1" si="434"/>
        <v>120</v>
      </c>
      <c r="G2154" s="1">
        <f t="shared" ca="1" si="435"/>
        <v>145</v>
      </c>
      <c r="H2154" s="1">
        <f t="shared" ca="1" si="436"/>
        <v>1972</v>
      </c>
      <c r="I2154" s="1" t="str">
        <f ca="1">INDEX(Relationstabel!$C$3:$K$10,MATCH(INDIRECT($A$1&amp;"J"&amp;A2154),Relationstabel!$A$3:$A$10,0),MATCH(IFERROR(VALUE(INDIRECT($A$1&amp;"K"&amp;A2154)),0),Relationstabel!$C$1:$K$1,0))</f>
        <v>Naturgas</v>
      </c>
      <c r="J2154" s="1" t="str">
        <f ca="1">INDEX(Anvendelseskode!B:B,MATCH($F2154,Anvendelseskode!$A:$A,0))</f>
        <v>Fritliggende enfamilieshus (parcelhus)</v>
      </c>
      <c r="K2154" s="1" t="str">
        <f ca="1">INDEX(Anvendelseskode!C:C,MATCH($F2154,Anvendelseskode!$A:$A,0))</f>
        <v>Parcelhuse</v>
      </c>
      <c r="L2154" s="1" t="str">
        <f ca="1">INDEX(Anvendelseskode!D:D,MATCH($F2154,Anvendelseskode!$A:$A,0))</f>
        <v>Private husholdninger</v>
      </c>
      <c r="M2154" s="1" t="str">
        <f ca="1">IFERROR(INDEX(SBi!$2:$2,MATCH(H2154,SBi!$1:$1,1)),SBi!$K$2)</f>
        <v>1961-1972</v>
      </c>
      <c r="N2154" s="1">
        <f ca="1">INDEX(SBi!$C$3:$K$28,MATCH(F2154,SBi!$B$3:$B$28,0),MATCH(M2154,SBi!$C$2:$K$2,0))</f>
        <v>134.30000000000001</v>
      </c>
      <c r="O2154" s="16">
        <f t="shared" ca="1" si="437"/>
        <v>19.473500000000001</v>
      </c>
      <c r="P2154" s="16" t="str">
        <f ca="1">IFERROR(INDEX(VpD!$2:$2,MATCH(H2154,VpD!$1:$1,1)),VpD!$I$2)</f>
        <v>1961-1972</v>
      </c>
      <c r="Q2154" s="1">
        <f ca="1">INDEX(VpD!$C$3:$I$27,MATCH(F2154,VpD!$B$3:$B$27,0),MATCH(P2154,VpD!$C$2:$I$2,0))</f>
        <v>143</v>
      </c>
      <c r="R2154" s="16">
        <f t="shared" ca="1" si="438"/>
        <v>20.734999999999999</v>
      </c>
      <c r="S2154" s="14">
        <f t="shared" ca="1" si="439"/>
        <v>711602.36</v>
      </c>
      <c r="T2154" s="14">
        <f t="shared" ca="1" si="440"/>
        <v>6172033.9699999997</v>
      </c>
      <c r="U2154" s="14" t="str">
        <f t="shared" ca="1" si="441"/>
        <v>0A3F507E-1E85-32B8-E044-0003BA298018</v>
      </c>
    </row>
    <row r="2155" spans="1:21" s="14" customFormat="1" x14ac:dyDescent="0.25">
      <c r="A2155" s="14">
        <f t="shared" si="429"/>
        <v>2155</v>
      </c>
      <c r="B2155" s="14" t="str">
        <f t="shared" ca="1" si="430"/>
        <v>7F6B82E8-1ED3-462D-8EBB-35374D0E4A45</v>
      </c>
      <c r="C2155" s="14" t="str">
        <f t="shared" ca="1" si="431"/>
        <v>Hyrdeengen</v>
      </c>
      <c r="D2155" s="14" t="str">
        <f t="shared" ca="1" si="432"/>
        <v>119</v>
      </c>
      <c r="E2155" s="14" t="str">
        <f t="shared" ca="1" si="433"/>
        <v>16cr</v>
      </c>
      <c r="F2155" s="1">
        <f t="shared" ca="1" si="434"/>
        <v>130</v>
      </c>
      <c r="G2155" s="1">
        <f t="shared" ca="1" si="435"/>
        <v>129</v>
      </c>
      <c r="H2155" s="1">
        <f t="shared" ca="1" si="436"/>
        <v>1977</v>
      </c>
      <c r="I2155" s="1" t="str">
        <f ca="1">INDEX(Relationstabel!$C$3:$K$10,MATCH(INDIRECT($A$1&amp;"J"&amp;A2155),Relationstabel!$A$3:$A$10,0),MATCH(IFERROR(VALUE(INDIRECT($A$1&amp;"K"&amp;A2155)),0),Relationstabel!$C$1:$K$1,0))</f>
        <v>Elvarme</v>
      </c>
      <c r="J2155" s="1" t="str">
        <f ca="1">INDEX(Anvendelseskode!B:B,MATCH($F2155,Anvendelseskode!$A:$A,0))</f>
        <v>Række-, kæde-, dobbelthus (lodret adskillelse mellem enhederne)</v>
      </c>
      <c r="K2155" s="1" t="str">
        <f ca="1">INDEX(Anvendelseskode!C:C,MATCH($F2155,Anvendelseskode!$A:$A,0))</f>
        <v>Række-, kæde og dobbelthuse</v>
      </c>
      <c r="L2155" s="1" t="str">
        <f ca="1">INDEX(Anvendelseskode!D:D,MATCH($F2155,Anvendelseskode!$A:$A,0))</f>
        <v>Private husholdninger</v>
      </c>
      <c r="M2155" s="1" t="str">
        <f ca="1">IFERROR(INDEX(SBi!$2:$2,MATCH(H2155,SBi!$1:$1,1)),SBi!$K$2)</f>
        <v>1973-1978</v>
      </c>
      <c r="N2155" s="1">
        <f ca="1">INDEX(SBi!$C$3:$K$28,MATCH(F2155,SBi!$B$3:$B$28,0),MATCH(M2155,SBi!$C$2:$K$2,0))</f>
        <v>112.6</v>
      </c>
      <c r="O2155" s="16">
        <f t="shared" ca="1" si="437"/>
        <v>14.525399999999999</v>
      </c>
      <c r="P2155" s="16" t="str">
        <f ca="1">IFERROR(INDEX(VpD!$2:$2,MATCH(H2155,VpD!$1:$1,1)),VpD!$I$2)</f>
        <v>1973-1978</v>
      </c>
      <c r="Q2155" s="1">
        <f ca="1">INDEX(VpD!$C$3:$I$27,MATCH(F2155,VpD!$B$3:$B$27,0),MATCH(P2155,VpD!$C$2:$I$2,0))</f>
        <v>98</v>
      </c>
      <c r="R2155" s="16">
        <f t="shared" ca="1" si="438"/>
        <v>12.641999999999999</v>
      </c>
      <c r="S2155" s="14">
        <f t="shared" ca="1" si="439"/>
        <v>711923.25</v>
      </c>
      <c r="T2155" s="14">
        <f t="shared" ca="1" si="440"/>
        <v>6172371.3099999996</v>
      </c>
      <c r="U2155" s="14" t="str">
        <f t="shared" ca="1" si="441"/>
        <v>0A3F507E-198D-32B8-E044-0003BA298018</v>
      </c>
    </row>
    <row r="2156" spans="1:21" s="14" customFormat="1" x14ac:dyDescent="0.25">
      <c r="A2156" s="14">
        <f t="shared" si="429"/>
        <v>2156</v>
      </c>
      <c r="B2156" s="14" t="str">
        <f t="shared" ca="1" si="430"/>
        <v>3F9F6E07-EC7A-448B-BCD0-2FABC6C51938</v>
      </c>
      <c r="C2156" s="14" t="str">
        <f t="shared" ca="1" si="431"/>
        <v>Hyttesvinget</v>
      </c>
      <c r="D2156" s="14" t="str">
        <f t="shared" ca="1" si="432"/>
        <v>35</v>
      </c>
      <c r="E2156" s="14" t="str">
        <f t="shared" ca="1" si="433"/>
        <v>25n</v>
      </c>
      <c r="F2156" s="1">
        <f t="shared" ca="1" si="434"/>
        <v>120</v>
      </c>
      <c r="G2156" s="1">
        <f t="shared" ca="1" si="435"/>
        <v>135</v>
      </c>
      <c r="H2156" s="1">
        <f t="shared" ca="1" si="436"/>
        <v>1968</v>
      </c>
      <c r="I2156" s="1" t="str">
        <f ca="1">INDEX(Relationstabel!$C$3:$K$10,MATCH(INDIRECT($A$1&amp;"J"&amp;A2156),Relationstabel!$A$3:$A$10,0),MATCH(IFERROR(VALUE(INDIRECT($A$1&amp;"K"&amp;A2156)),0),Relationstabel!$C$1:$K$1,0))</f>
        <v>Elvarme</v>
      </c>
      <c r="J2156" s="1" t="str">
        <f ca="1">INDEX(Anvendelseskode!B:B,MATCH($F2156,Anvendelseskode!$A:$A,0))</f>
        <v>Fritliggende enfamilieshus (parcelhus)</v>
      </c>
      <c r="K2156" s="1" t="str">
        <f ca="1">INDEX(Anvendelseskode!C:C,MATCH($F2156,Anvendelseskode!$A:$A,0))</f>
        <v>Parcelhuse</v>
      </c>
      <c r="L2156" s="1" t="str">
        <f ca="1">INDEX(Anvendelseskode!D:D,MATCH($F2156,Anvendelseskode!$A:$A,0))</f>
        <v>Private husholdninger</v>
      </c>
      <c r="M2156" s="1" t="str">
        <f ca="1">IFERROR(INDEX(SBi!$2:$2,MATCH(H2156,SBi!$1:$1,1)),SBi!$K$2)</f>
        <v>1961-1972</v>
      </c>
      <c r="N2156" s="1">
        <f ca="1">INDEX(SBi!$C$3:$K$28,MATCH(F2156,SBi!$B$3:$B$28,0),MATCH(M2156,SBi!$C$2:$K$2,0))</f>
        <v>134.30000000000001</v>
      </c>
      <c r="O2156" s="16">
        <f t="shared" ca="1" si="437"/>
        <v>18.130500000000001</v>
      </c>
      <c r="P2156" s="16" t="str">
        <f ca="1">IFERROR(INDEX(VpD!$2:$2,MATCH(H2156,VpD!$1:$1,1)),VpD!$I$2)</f>
        <v>1961-1972</v>
      </c>
      <c r="Q2156" s="1">
        <f ca="1">INDEX(VpD!$C$3:$I$27,MATCH(F2156,VpD!$B$3:$B$27,0),MATCH(P2156,VpD!$C$2:$I$2,0))</f>
        <v>143</v>
      </c>
      <c r="R2156" s="16">
        <f t="shared" ca="1" si="438"/>
        <v>19.305</v>
      </c>
      <c r="S2156" s="14">
        <f t="shared" ca="1" si="439"/>
        <v>714040.59</v>
      </c>
      <c r="T2156" s="14">
        <f t="shared" ca="1" si="440"/>
        <v>6169027.4900000002</v>
      </c>
      <c r="U2156" s="14" t="str">
        <f t="shared" ca="1" si="441"/>
        <v>0A3F507E-1A8D-32B8-E044-0003BA298018</v>
      </c>
    </row>
    <row r="2157" spans="1:21" s="14" customFormat="1" x14ac:dyDescent="0.25">
      <c r="A2157" s="14">
        <f t="shared" si="429"/>
        <v>2157</v>
      </c>
      <c r="B2157" s="14" t="str">
        <f t="shared" ca="1" si="430"/>
        <v>BFC79025-A046-4C66-B73B-78909C37BADC</v>
      </c>
      <c r="C2157" s="14" t="str">
        <f t="shared" ca="1" si="431"/>
        <v>Liselundsvej</v>
      </c>
      <c r="D2157" s="14" t="str">
        <f t="shared" ca="1" si="432"/>
        <v>18</v>
      </c>
      <c r="E2157" s="14" t="str">
        <f t="shared" ca="1" si="433"/>
        <v>9bg</v>
      </c>
      <c r="F2157" s="1">
        <f t="shared" ca="1" si="434"/>
        <v>120</v>
      </c>
      <c r="G2157" s="1">
        <f t="shared" ca="1" si="435"/>
        <v>136</v>
      </c>
      <c r="H2157" s="1">
        <f t="shared" ca="1" si="436"/>
        <v>1970</v>
      </c>
      <c r="I2157" s="1" t="str">
        <f ca="1">INDEX(Relationstabel!$C$3:$K$10,MATCH(INDIRECT($A$1&amp;"J"&amp;A2157),Relationstabel!$A$3:$A$10,0),MATCH(IFERROR(VALUE(INDIRECT($A$1&amp;"K"&amp;A2157)),0),Relationstabel!$C$1:$K$1,0))</f>
        <v>Naturgas</v>
      </c>
      <c r="J2157" s="1" t="str">
        <f ca="1">INDEX(Anvendelseskode!B:B,MATCH($F2157,Anvendelseskode!$A:$A,0))</f>
        <v>Fritliggende enfamilieshus (parcelhus)</v>
      </c>
      <c r="K2157" s="1" t="str">
        <f ca="1">INDEX(Anvendelseskode!C:C,MATCH($F2157,Anvendelseskode!$A:$A,0))</f>
        <v>Parcelhuse</v>
      </c>
      <c r="L2157" s="1" t="str">
        <f ca="1">INDEX(Anvendelseskode!D:D,MATCH($F2157,Anvendelseskode!$A:$A,0))</f>
        <v>Private husholdninger</v>
      </c>
      <c r="M2157" s="1" t="str">
        <f ca="1">IFERROR(INDEX(SBi!$2:$2,MATCH(H2157,SBi!$1:$1,1)),SBi!$K$2)</f>
        <v>1961-1972</v>
      </c>
      <c r="N2157" s="1">
        <f ca="1">INDEX(SBi!$C$3:$K$28,MATCH(F2157,SBi!$B$3:$B$28,0),MATCH(M2157,SBi!$C$2:$K$2,0))</f>
        <v>134.30000000000001</v>
      </c>
      <c r="O2157" s="16">
        <f t="shared" ca="1" si="437"/>
        <v>18.264800000000005</v>
      </c>
      <c r="P2157" s="16" t="str">
        <f ca="1">IFERROR(INDEX(VpD!$2:$2,MATCH(H2157,VpD!$1:$1,1)),VpD!$I$2)</f>
        <v>1961-1972</v>
      </c>
      <c r="Q2157" s="1">
        <f ca="1">INDEX(VpD!$C$3:$I$27,MATCH(F2157,VpD!$B$3:$B$27,0),MATCH(P2157,VpD!$C$2:$I$2,0))</f>
        <v>143</v>
      </c>
      <c r="R2157" s="16">
        <f t="shared" ca="1" si="438"/>
        <v>19.448</v>
      </c>
      <c r="S2157" s="14">
        <f t="shared" ca="1" si="439"/>
        <v>712299.62</v>
      </c>
      <c r="T2157" s="14">
        <f t="shared" ca="1" si="440"/>
        <v>6169241.1100000003</v>
      </c>
      <c r="U2157" s="14" t="str">
        <f t="shared" ca="1" si="441"/>
        <v>0A3F507E-1C8D-32B8-E044-0003BA298018</v>
      </c>
    </row>
    <row r="2158" spans="1:21" s="14" customFormat="1" x14ac:dyDescent="0.25">
      <c r="A2158" s="14">
        <f t="shared" si="429"/>
        <v>2158</v>
      </c>
      <c r="B2158" s="14" t="str">
        <f t="shared" ca="1" si="430"/>
        <v>9915EA97-3C02-434C-962B-9C6D65136F17</v>
      </c>
      <c r="C2158" s="14" t="str">
        <f t="shared" ca="1" si="431"/>
        <v>Egeskovvej</v>
      </c>
      <c r="D2158" s="14" t="str">
        <f t="shared" ca="1" si="432"/>
        <v>25</v>
      </c>
      <c r="E2158" s="14" t="str">
        <f t="shared" ca="1" si="433"/>
        <v>3av</v>
      </c>
      <c r="F2158" s="1">
        <f t="shared" ca="1" si="434"/>
        <v>130</v>
      </c>
      <c r="G2158" s="1">
        <f t="shared" ca="1" si="435"/>
        <v>98</v>
      </c>
      <c r="H2158" s="1">
        <f t="shared" ca="1" si="436"/>
        <v>2002</v>
      </c>
      <c r="I2158" s="1" t="str">
        <f ca="1">INDEX(Relationstabel!$C$3:$K$10,MATCH(INDIRECT($A$1&amp;"J"&amp;A2158),Relationstabel!$A$3:$A$10,0),MATCH(IFERROR(VALUE(INDIRECT($A$1&amp;"K"&amp;A2158)),0),Relationstabel!$C$1:$K$1,0))</f>
        <v>Naturgas</v>
      </c>
      <c r="J2158" s="1" t="str">
        <f ca="1">INDEX(Anvendelseskode!B:B,MATCH($F2158,Anvendelseskode!$A:$A,0))</f>
        <v>Række-, kæde-, dobbelthus (lodret adskillelse mellem enhederne)</v>
      </c>
      <c r="K2158" s="1" t="str">
        <f ca="1">INDEX(Anvendelseskode!C:C,MATCH($F2158,Anvendelseskode!$A:$A,0))</f>
        <v>Række-, kæde og dobbelthuse</v>
      </c>
      <c r="L2158" s="1" t="str">
        <f ca="1">INDEX(Anvendelseskode!D:D,MATCH($F2158,Anvendelseskode!$A:$A,0))</f>
        <v>Private husholdninger</v>
      </c>
      <c r="M2158" s="1" t="str">
        <f ca="1">IFERROR(INDEX(SBi!$2:$2,MATCH(H2158,SBi!$1:$1,1)),SBi!$K$2)</f>
        <v>1999-2006</v>
      </c>
      <c r="N2158" s="1">
        <f ca="1">INDEX(SBi!$C$3:$K$28,MATCH(F2158,SBi!$B$3:$B$28,0),MATCH(M2158,SBi!$C$2:$K$2,0))</f>
        <v>81.5</v>
      </c>
      <c r="O2158" s="16">
        <f t="shared" ca="1" si="437"/>
        <v>7.9870000000000001</v>
      </c>
      <c r="P2158" s="16" t="str">
        <f ca="1">IFERROR(INDEX(VpD!$2:$2,MATCH(H2158,VpD!$1:$1,1)),VpD!$I$2)</f>
        <v>&gt;1998</v>
      </c>
      <c r="Q2158" s="1">
        <f ca="1">INDEX(VpD!$C$3:$I$27,MATCH(F2158,VpD!$B$3:$B$27,0),MATCH(P2158,VpD!$C$2:$I$2,0))</f>
        <v>65</v>
      </c>
      <c r="R2158" s="16">
        <f t="shared" ca="1" si="438"/>
        <v>6.37</v>
      </c>
      <c r="S2158" s="14">
        <f t="shared" ca="1" si="439"/>
        <v>712619.53</v>
      </c>
      <c r="T2158" s="14">
        <f t="shared" ca="1" si="440"/>
        <v>6169754.2599999998</v>
      </c>
      <c r="U2158" s="14" t="str">
        <f t="shared" ca="1" si="441"/>
        <v>0A3F507E-1695-32B8-E044-0003BA298018</v>
      </c>
    </row>
    <row r="2159" spans="1:21" s="14" customFormat="1" x14ac:dyDescent="0.25">
      <c r="A2159" s="14">
        <f t="shared" si="429"/>
        <v>2159</v>
      </c>
      <c r="B2159" s="14" t="str">
        <f t="shared" ca="1" si="430"/>
        <v>B38FD5E3-8D37-4649-8445-D5A03BB70841</v>
      </c>
      <c r="C2159" s="14" t="str">
        <f t="shared" ca="1" si="431"/>
        <v>Hyrdeengen</v>
      </c>
      <c r="D2159" s="14" t="str">
        <f t="shared" ca="1" si="432"/>
        <v>135</v>
      </c>
      <c r="E2159" s="14" t="str">
        <f t="shared" ca="1" si="433"/>
        <v>16ci</v>
      </c>
      <c r="F2159" s="1">
        <f t="shared" ca="1" si="434"/>
        <v>130</v>
      </c>
      <c r="G2159" s="1">
        <f t="shared" ca="1" si="435"/>
        <v>101</v>
      </c>
      <c r="H2159" s="1">
        <f t="shared" ca="1" si="436"/>
        <v>1977</v>
      </c>
      <c r="I2159" s="1" t="str">
        <f ca="1">INDEX(Relationstabel!$C$3:$K$10,MATCH(INDIRECT($A$1&amp;"J"&amp;A2159),Relationstabel!$A$3:$A$10,0),MATCH(IFERROR(VALUE(INDIRECT($A$1&amp;"K"&amp;A2159)),0),Relationstabel!$C$1:$K$1,0))</f>
        <v>Fjernvarme/ Blokvarme</v>
      </c>
      <c r="J2159" s="1" t="str">
        <f ca="1">INDEX(Anvendelseskode!B:B,MATCH($F2159,Anvendelseskode!$A:$A,0))</f>
        <v>Række-, kæde-, dobbelthus (lodret adskillelse mellem enhederne)</v>
      </c>
      <c r="K2159" s="1" t="str">
        <f ca="1">INDEX(Anvendelseskode!C:C,MATCH($F2159,Anvendelseskode!$A:$A,0))</f>
        <v>Række-, kæde og dobbelthuse</v>
      </c>
      <c r="L2159" s="1" t="str">
        <f ca="1">INDEX(Anvendelseskode!D:D,MATCH($F2159,Anvendelseskode!$A:$A,0))</f>
        <v>Private husholdninger</v>
      </c>
      <c r="M2159" s="1" t="str">
        <f ca="1">IFERROR(INDEX(SBi!$2:$2,MATCH(H2159,SBi!$1:$1,1)),SBi!$K$2)</f>
        <v>1973-1978</v>
      </c>
      <c r="N2159" s="1">
        <f ca="1">INDEX(SBi!$C$3:$K$28,MATCH(F2159,SBi!$B$3:$B$28,0),MATCH(M2159,SBi!$C$2:$K$2,0))</f>
        <v>112.6</v>
      </c>
      <c r="O2159" s="16">
        <f t="shared" ca="1" si="437"/>
        <v>11.372599999999998</v>
      </c>
      <c r="P2159" s="16" t="str">
        <f ca="1">IFERROR(INDEX(VpD!$2:$2,MATCH(H2159,VpD!$1:$1,1)),VpD!$I$2)</f>
        <v>1973-1978</v>
      </c>
      <c r="Q2159" s="1">
        <f ca="1">INDEX(VpD!$C$3:$I$27,MATCH(F2159,VpD!$B$3:$B$27,0),MATCH(P2159,VpD!$C$2:$I$2,0))</f>
        <v>98</v>
      </c>
      <c r="R2159" s="16">
        <f t="shared" ca="1" si="438"/>
        <v>9.8979999999999997</v>
      </c>
      <c r="S2159" s="14">
        <f t="shared" ca="1" si="439"/>
        <v>711848.71</v>
      </c>
      <c r="T2159" s="14">
        <f t="shared" ca="1" si="440"/>
        <v>6172380.2599999998</v>
      </c>
      <c r="U2159" s="14" t="str">
        <f t="shared" ca="1" si="441"/>
        <v>0A3F507E-1995-32B8-E044-0003BA298018</v>
      </c>
    </row>
    <row r="2160" spans="1:21" s="14" customFormat="1" x14ac:dyDescent="0.25">
      <c r="A2160" s="14">
        <f t="shared" si="429"/>
        <v>2160</v>
      </c>
      <c r="B2160" s="14" t="str">
        <f t="shared" ca="1" si="430"/>
        <v>76195AF0-4F75-465F-9F64-3F6EE9D6F0A8</v>
      </c>
      <c r="C2160" s="14" t="str">
        <f t="shared" ca="1" si="431"/>
        <v>Hyttesvinget</v>
      </c>
      <c r="D2160" s="14" t="str">
        <f t="shared" ca="1" si="432"/>
        <v>43</v>
      </c>
      <c r="E2160" s="14" t="str">
        <f t="shared" ca="1" si="433"/>
        <v>25r</v>
      </c>
      <c r="F2160" s="1">
        <f t="shared" ca="1" si="434"/>
        <v>120</v>
      </c>
      <c r="G2160" s="1">
        <f t="shared" ca="1" si="435"/>
        <v>135</v>
      </c>
      <c r="H2160" s="1">
        <f t="shared" ca="1" si="436"/>
        <v>1967</v>
      </c>
      <c r="I2160" s="1" t="str">
        <f ca="1">INDEX(Relationstabel!$C$3:$K$10,MATCH(INDIRECT($A$1&amp;"J"&amp;A2160),Relationstabel!$A$3:$A$10,0),MATCH(IFERROR(VALUE(INDIRECT($A$1&amp;"K"&amp;A2160)),0),Relationstabel!$C$1:$K$1,0))</f>
        <v>Naturgas</v>
      </c>
      <c r="J2160" s="1" t="str">
        <f ca="1">INDEX(Anvendelseskode!B:B,MATCH($F2160,Anvendelseskode!$A:$A,0))</f>
        <v>Fritliggende enfamilieshus (parcelhus)</v>
      </c>
      <c r="K2160" s="1" t="str">
        <f ca="1">INDEX(Anvendelseskode!C:C,MATCH($F2160,Anvendelseskode!$A:$A,0))</f>
        <v>Parcelhuse</v>
      </c>
      <c r="L2160" s="1" t="str">
        <f ca="1">INDEX(Anvendelseskode!D:D,MATCH($F2160,Anvendelseskode!$A:$A,0))</f>
        <v>Private husholdninger</v>
      </c>
      <c r="M2160" s="1" t="str">
        <f ca="1">IFERROR(INDEX(SBi!$2:$2,MATCH(H2160,SBi!$1:$1,1)),SBi!$K$2)</f>
        <v>1961-1972</v>
      </c>
      <c r="N2160" s="1">
        <f ca="1">INDEX(SBi!$C$3:$K$28,MATCH(F2160,SBi!$B$3:$B$28,0),MATCH(M2160,SBi!$C$2:$K$2,0))</f>
        <v>134.30000000000001</v>
      </c>
      <c r="O2160" s="16">
        <f t="shared" ca="1" si="437"/>
        <v>18.130500000000001</v>
      </c>
      <c r="P2160" s="16" t="str">
        <f ca="1">IFERROR(INDEX(VpD!$2:$2,MATCH(H2160,VpD!$1:$1,1)),VpD!$I$2)</f>
        <v>1961-1972</v>
      </c>
      <c r="Q2160" s="1">
        <f ca="1">INDEX(VpD!$C$3:$I$27,MATCH(F2160,VpD!$B$3:$B$27,0),MATCH(P2160,VpD!$C$2:$I$2,0))</f>
        <v>143</v>
      </c>
      <c r="R2160" s="16">
        <f t="shared" ca="1" si="438"/>
        <v>19.305</v>
      </c>
      <c r="S2160" s="14">
        <f t="shared" ca="1" si="439"/>
        <v>714092.14</v>
      </c>
      <c r="T2160" s="14">
        <f t="shared" ca="1" si="440"/>
        <v>6169000.3799999999</v>
      </c>
      <c r="U2160" s="14" t="str">
        <f t="shared" ca="1" si="441"/>
        <v>0A3F507E-1A95-32B8-E044-0003BA298018</v>
      </c>
    </row>
    <row r="2161" spans="1:21" s="14" customFormat="1" x14ac:dyDescent="0.25">
      <c r="A2161" s="14">
        <f t="shared" si="429"/>
        <v>2161</v>
      </c>
      <c r="B2161" s="14" t="str">
        <f t="shared" ca="1" si="430"/>
        <v>59693F2E-7F2D-4C1C-913B-12F6F6AD246E</v>
      </c>
      <c r="C2161" s="14" t="str">
        <f t="shared" ca="1" si="431"/>
        <v>Liselundsvej</v>
      </c>
      <c r="D2161" s="14" t="str">
        <f t="shared" ca="1" si="432"/>
        <v>26</v>
      </c>
      <c r="E2161" s="14" t="str">
        <f t="shared" ca="1" si="433"/>
        <v>9cc</v>
      </c>
      <c r="F2161" s="1">
        <f t="shared" ca="1" si="434"/>
        <v>120</v>
      </c>
      <c r="G2161" s="1">
        <f t="shared" ca="1" si="435"/>
        <v>143</v>
      </c>
      <c r="H2161" s="1">
        <f t="shared" ca="1" si="436"/>
        <v>2004</v>
      </c>
      <c r="I2161" s="1" t="str">
        <f ca="1">INDEX(Relationstabel!$C$3:$K$10,MATCH(INDIRECT($A$1&amp;"J"&amp;A2161),Relationstabel!$A$3:$A$10,0),MATCH(IFERROR(VALUE(INDIRECT($A$1&amp;"K"&amp;A2161)),0),Relationstabel!$C$1:$K$1,0))</f>
        <v>Naturgas</v>
      </c>
      <c r="J2161" s="1" t="str">
        <f ca="1">INDEX(Anvendelseskode!B:B,MATCH($F2161,Anvendelseskode!$A:$A,0))</f>
        <v>Fritliggende enfamilieshus (parcelhus)</v>
      </c>
      <c r="K2161" s="1" t="str">
        <f ca="1">INDEX(Anvendelseskode!C:C,MATCH($F2161,Anvendelseskode!$A:$A,0))</f>
        <v>Parcelhuse</v>
      </c>
      <c r="L2161" s="1" t="str">
        <f ca="1">INDEX(Anvendelseskode!D:D,MATCH($F2161,Anvendelseskode!$A:$A,0))</f>
        <v>Private husholdninger</v>
      </c>
      <c r="M2161" s="1" t="str">
        <f ca="1">IFERROR(INDEX(SBi!$2:$2,MATCH(H2161,SBi!$1:$1,1)),SBi!$K$2)</f>
        <v>1999-2006</v>
      </c>
      <c r="N2161" s="1">
        <f ca="1">INDEX(SBi!$C$3:$K$28,MATCH(F2161,SBi!$B$3:$B$28,0),MATCH(M2161,SBi!$C$2:$K$2,0))</f>
        <v>83.9</v>
      </c>
      <c r="O2161" s="16">
        <f t="shared" ca="1" si="437"/>
        <v>11.9977</v>
      </c>
      <c r="P2161" s="16" t="str">
        <f ca="1">IFERROR(INDEX(VpD!$2:$2,MATCH(H2161,VpD!$1:$1,1)),VpD!$I$2)</f>
        <v>&gt;1998</v>
      </c>
      <c r="Q2161" s="1">
        <f ca="1">INDEX(VpD!$C$3:$I$27,MATCH(F2161,VpD!$B$3:$B$27,0),MATCH(P2161,VpD!$C$2:$I$2,0))</f>
        <v>72</v>
      </c>
      <c r="R2161" s="16">
        <f t="shared" ca="1" si="438"/>
        <v>10.295999999999999</v>
      </c>
      <c r="S2161" s="14">
        <f t="shared" ca="1" si="439"/>
        <v>712227.04</v>
      </c>
      <c r="T2161" s="14">
        <f t="shared" ca="1" si="440"/>
        <v>6169245.5999999996</v>
      </c>
      <c r="U2161" s="14" t="str">
        <f t="shared" ca="1" si="441"/>
        <v>0A3F507E-1C95-32B8-E044-0003BA298018</v>
      </c>
    </row>
    <row r="2162" spans="1:21" s="14" customFormat="1" x14ac:dyDescent="0.25">
      <c r="A2162" s="14">
        <f t="shared" si="429"/>
        <v>2162</v>
      </c>
      <c r="B2162" s="14" t="str">
        <f t="shared" ca="1" si="430"/>
        <v>0406E243-3983-499B-B9E8-124BDA1FF514</v>
      </c>
      <c r="C2162" s="14" t="str">
        <f t="shared" ca="1" si="431"/>
        <v>Syvhøjvænge</v>
      </c>
      <c r="D2162" s="14" t="str">
        <f t="shared" ca="1" si="432"/>
        <v>96</v>
      </c>
      <c r="E2162" s="14" t="str">
        <f t="shared" ca="1" si="433"/>
        <v>14bk</v>
      </c>
      <c r="F2162" s="1">
        <f t="shared" ca="1" si="434"/>
        <v>130</v>
      </c>
      <c r="G2162" s="1">
        <f t="shared" ca="1" si="435"/>
        <v>107</v>
      </c>
      <c r="H2162" s="1">
        <f t="shared" ca="1" si="436"/>
        <v>1970</v>
      </c>
      <c r="I2162" s="1" t="str">
        <f ca="1">INDEX(Relationstabel!$C$3:$K$10,MATCH(INDIRECT($A$1&amp;"J"&amp;A2162),Relationstabel!$A$3:$A$10,0),MATCH(IFERROR(VALUE(INDIRECT($A$1&amp;"K"&amp;A2162)),0),Relationstabel!$C$1:$K$1,0))</f>
        <v>Fjernvarme/ Blokvarme</v>
      </c>
      <c r="J2162" s="1" t="str">
        <f ca="1">INDEX(Anvendelseskode!B:B,MATCH($F2162,Anvendelseskode!$A:$A,0))</f>
        <v>Række-, kæde-, dobbelthus (lodret adskillelse mellem enhederne)</v>
      </c>
      <c r="K2162" s="1" t="str">
        <f ca="1">INDEX(Anvendelseskode!C:C,MATCH($F2162,Anvendelseskode!$A:$A,0))</f>
        <v>Række-, kæde og dobbelthuse</v>
      </c>
      <c r="L2162" s="1" t="str">
        <f ca="1">INDEX(Anvendelseskode!D:D,MATCH($F2162,Anvendelseskode!$A:$A,0))</f>
        <v>Private husholdninger</v>
      </c>
      <c r="M2162" s="1" t="str">
        <f ca="1">IFERROR(INDEX(SBi!$2:$2,MATCH(H2162,SBi!$1:$1,1)),SBi!$K$2)</f>
        <v>1961-1972</v>
      </c>
      <c r="N2162" s="1">
        <f ca="1">INDEX(SBi!$C$3:$K$28,MATCH(F2162,SBi!$B$3:$B$28,0),MATCH(M2162,SBi!$C$2:$K$2,0))</f>
        <v>119.9</v>
      </c>
      <c r="O2162" s="16">
        <f t="shared" ca="1" si="437"/>
        <v>12.829300000000002</v>
      </c>
      <c r="P2162" s="16" t="str">
        <f ca="1">IFERROR(INDEX(VpD!$2:$2,MATCH(H2162,VpD!$1:$1,1)),VpD!$I$2)</f>
        <v>1961-1972</v>
      </c>
      <c r="Q2162" s="1">
        <f ca="1">INDEX(VpD!$C$3:$I$27,MATCH(F2162,VpD!$B$3:$B$27,0),MATCH(P2162,VpD!$C$2:$I$2,0))</f>
        <v>120</v>
      </c>
      <c r="R2162" s="16">
        <f t="shared" ca="1" si="438"/>
        <v>12.84</v>
      </c>
      <c r="S2162" s="14">
        <f t="shared" ca="1" si="439"/>
        <v>711982.52</v>
      </c>
      <c r="T2162" s="14">
        <f t="shared" ca="1" si="440"/>
        <v>6171862.8099999996</v>
      </c>
      <c r="U2162" s="14" t="str">
        <f t="shared" ca="1" si="441"/>
        <v>0A3F507E-2295-32B8-E044-0003BA298018</v>
      </c>
    </row>
    <row r="2163" spans="1:21" s="14" customFormat="1" x14ac:dyDescent="0.25">
      <c r="A2163" s="14">
        <f t="shared" si="429"/>
        <v>2163</v>
      </c>
      <c r="B2163" s="14" t="str">
        <f t="shared" ca="1" si="430"/>
        <v>B454F226-0768-4E66-BE6E-B61E03D5577E</v>
      </c>
      <c r="C2163" s="14" t="str">
        <f t="shared" ca="1" si="431"/>
        <v>Horsbred</v>
      </c>
      <c r="D2163" s="14" t="str">
        <f t="shared" ca="1" si="432"/>
        <v>5</v>
      </c>
      <c r="E2163" s="14" t="str">
        <f t="shared" ca="1" si="433"/>
        <v>13ek</v>
      </c>
      <c r="F2163" s="1">
        <f t="shared" ca="1" si="434"/>
        <v>130</v>
      </c>
      <c r="G2163" s="1">
        <f t="shared" ca="1" si="435"/>
        <v>107</v>
      </c>
      <c r="H2163" s="1">
        <f t="shared" ca="1" si="436"/>
        <v>1967</v>
      </c>
      <c r="I2163" s="1" t="str">
        <f ca="1">INDEX(Relationstabel!$C$3:$K$10,MATCH(INDIRECT($A$1&amp;"J"&amp;A2163),Relationstabel!$A$3:$A$10,0),MATCH(IFERROR(VALUE(INDIRECT($A$1&amp;"K"&amp;A2163)),0),Relationstabel!$C$1:$K$1,0))</f>
        <v>Fjernvarme/ Blokvarme</v>
      </c>
      <c r="J2163" s="1" t="str">
        <f ca="1">INDEX(Anvendelseskode!B:B,MATCH($F2163,Anvendelseskode!$A:$A,0))</f>
        <v>Række-, kæde-, dobbelthus (lodret adskillelse mellem enhederne)</v>
      </c>
      <c r="K2163" s="1" t="str">
        <f ca="1">INDEX(Anvendelseskode!C:C,MATCH($F2163,Anvendelseskode!$A:$A,0))</f>
        <v>Række-, kæde og dobbelthuse</v>
      </c>
      <c r="L2163" s="1" t="str">
        <f ca="1">INDEX(Anvendelseskode!D:D,MATCH($F2163,Anvendelseskode!$A:$A,0))</f>
        <v>Private husholdninger</v>
      </c>
      <c r="M2163" s="1" t="str">
        <f ca="1">IFERROR(INDEX(SBi!$2:$2,MATCH(H2163,SBi!$1:$1,1)),SBi!$K$2)</f>
        <v>1961-1972</v>
      </c>
      <c r="N2163" s="1">
        <f ca="1">INDEX(SBi!$C$3:$K$28,MATCH(F2163,SBi!$B$3:$B$28,0),MATCH(M2163,SBi!$C$2:$K$2,0))</f>
        <v>119.9</v>
      </c>
      <c r="O2163" s="16">
        <f t="shared" ca="1" si="437"/>
        <v>12.829300000000002</v>
      </c>
      <c r="P2163" s="16" t="str">
        <f ca="1">IFERROR(INDEX(VpD!$2:$2,MATCH(H2163,VpD!$1:$1,1)),VpD!$I$2)</f>
        <v>1961-1972</v>
      </c>
      <c r="Q2163" s="1">
        <f ca="1">INDEX(VpD!$C$3:$I$27,MATCH(F2163,VpD!$B$3:$B$27,0),MATCH(P2163,VpD!$C$2:$I$2,0))</f>
        <v>120</v>
      </c>
      <c r="R2163" s="16">
        <f t="shared" ca="1" si="438"/>
        <v>12.84</v>
      </c>
      <c r="S2163" s="14">
        <f t="shared" ca="1" si="439"/>
        <v>711393.28000000003</v>
      </c>
      <c r="T2163" s="14">
        <f t="shared" ca="1" si="440"/>
        <v>6171544.6299999999</v>
      </c>
      <c r="U2163" s="14" t="str">
        <f t="shared" ca="1" si="441"/>
        <v>0A3F507E-187F-32B8-E044-0003BA298018</v>
      </c>
    </row>
    <row r="2164" spans="1:21" s="14" customFormat="1" x14ac:dyDescent="0.25">
      <c r="A2164" s="14">
        <f t="shared" si="429"/>
        <v>2164</v>
      </c>
      <c r="B2164" s="14" t="str">
        <f t="shared" ca="1" si="430"/>
        <v>BF06E8ED-2923-420C-BC86-E95633E33419</v>
      </c>
      <c r="C2164" s="14" t="str">
        <f t="shared" ca="1" si="431"/>
        <v>Broksøvej</v>
      </c>
      <c r="D2164" s="14" t="str">
        <f t="shared" ca="1" si="432"/>
        <v>4</v>
      </c>
      <c r="E2164" s="14" t="str">
        <f t="shared" ca="1" si="433"/>
        <v>18hø</v>
      </c>
      <c r="F2164" s="1">
        <f t="shared" ca="1" si="434"/>
        <v>120</v>
      </c>
      <c r="G2164" s="1">
        <f t="shared" ca="1" si="435"/>
        <v>131</v>
      </c>
      <c r="H2164" s="1">
        <f t="shared" ca="1" si="436"/>
        <v>1984</v>
      </c>
      <c r="I2164" s="1" t="str">
        <f ca="1">INDEX(Relationstabel!$C$3:$K$10,MATCH(INDIRECT($A$1&amp;"J"&amp;A2164),Relationstabel!$A$3:$A$10,0),MATCH(IFERROR(VALUE(INDIRECT($A$1&amp;"K"&amp;A2164)),0),Relationstabel!$C$1:$K$1,0))</f>
        <v>Naturgas</v>
      </c>
      <c r="J2164" s="1" t="str">
        <f ca="1">INDEX(Anvendelseskode!B:B,MATCH($F2164,Anvendelseskode!$A:$A,0))</f>
        <v>Fritliggende enfamilieshus (parcelhus)</v>
      </c>
      <c r="K2164" s="1" t="str">
        <f ca="1">INDEX(Anvendelseskode!C:C,MATCH($F2164,Anvendelseskode!$A:$A,0))</f>
        <v>Parcelhuse</v>
      </c>
      <c r="L2164" s="1" t="str">
        <f ca="1">INDEX(Anvendelseskode!D:D,MATCH($F2164,Anvendelseskode!$A:$A,0))</f>
        <v>Private husholdninger</v>
      </c>
      <c r="M2164" s="1" t="str">
        <f ca="1">IFERROR(INDEX(SBi!$2:$2,MATCH(H2164,SBi!$1:$1,1)),SBi!$K$2)</f>
        <v>1979-1998</v>
      </c>
      <c r="N2164" s="1">
        <f ca="1">INDEX(SBi!$C$3:$K$28,MATCH(F2164,SBi!$B$3:$B$28,0),MATCH(M2164,SBi!$C$2:$K$2,0))</f>
        <v>105.4</v>
      </c>
      <c r="O2164" s="16">
        <f t="shared" ca="1" si="437"/>
        <v>13.807400000000001</v>
      </c>
      <c r="P2164" s="16" t="str">
        <f ca="1">IFERROR(INDEX(VpD!$2:$2,MATCH(H2164,VpD!$1:$1,1)),VpD!$I$2)</f>
        <v>1979-1998</v>
      </c>
      <c r="Q2164" s="1">
        <f ca="1">INDEX(VpD!$C$3:$I$27,MATCH(F2164,VpD!$B$3:$B$27,0),MATCH(P2164,VpD!$C$2:$I$2,0))</f>
        <v>90</v>
      </c>
      <c r="R2164" s="16">
        <f t="shared" ca="1" si="438"/>
        <v>11.79</v>
      </c>
      <c r="S2164" s="14">
        <f t="shared" ca="1" si="439"/>
        <v>712877.67</v>
      </c>
      <c r="T2164" s="14">
        <f t="shared" ca="1" si="440"/>
        <v>6169214.8899999997</v>
      </c>
      <c r="U2164" s="14" t="str">
        <f t="shared" ca="1" si="441"/>
        <v>0A3F507E-1597-32B8-E044-0003BA298018</v>
      </c>
    </row>
    <row r="2165" spans="1:21" s="14" customFormat="1" x14ac:dyDescent="0.25">
      <c r="A2165" s="14">
        <f t="shared" si="429"/>
        <v>2165</v>
      </c>
      <c r="B2165" s="14" t="str">
        <f t="shared" ca="1" si="430"/>
        <v>7C81107B-01CD-40D2-8F88-0DD54CE17A40</v>
      </c>
      <c r="C2165" s="14" t="str">
        <f t="shared" ca="1" si="431"/>
        <v>Egeskovvej</v>
      </c>
      <c r="D2165" s="14" t="str">
        <f t="shared" ca="1" si="432"/>
        <v>27</v>
      </c>
      <c r="E2165" s="14" t="str">
        <f t="shared" ca="1" si="433"/>
        <v>3ax</v>
      </c>
      <c r="F2165" s="1">
        <f t="shared" ca="1" si="434"/>
        <v>130</v>
      </c>
      <c r="G2165" s="1">
        <f t="shared" ca="1" si="435"/>
        <v>100</v>
      </c>
      <c r="H2165" s="1">
        <f t="shared" ca="1" si="436"/>
        <v>2002</v>
      </c>
      <c r="I2165" s="1" t="str">
        <f ca="1">INDEX(Relationstabel!$C$3:$K$10,MATCH(INDIRECT($A$1&amp;"J"&amp;A2165),Relationstabel!$A$3:$A$10,0),MATCH(IFERROR(VALUE(INDIRECT($A$1&amp;"K"&amp;A2165)),0),Relationstabel!$C$1:$K$1,0))</f>
        <v>Naturgas</v>
      </c>
      <c r="J2165" s="1" t="str">
        <f ca="1">INDEX(Anvendelseskode!B:B,MATCH($F2165,Anvendelseskode!$A:$A,0))</f>
        <v>Række-, kæde-, dobbelthus (lodret adskillelse mellem enhederne)</v>
      </c>
      <c r="K2165" s="1" t="str">
        <f ca="1">INDEX(Anvendelseskode!C:C,MATCH($F2165,Anvendelseskode!$A:$A,0))</f>
        <v>Række-, kæde og dobbelthuse</v>
      </c>
      <c r="L2165" s="1" t="str">
        <f ca="1">INDEX(Anvendelseskode!D:D,MATCH($F2165,Anvendelseskode!$A:$A,0))</f>
        <v>Private husholdninger</v>
      </c>
      <c r="M2165" s="1" t="str">
        <f ca="1">IFERROR(INDEX(SBi!$2:$2,MATCH(H2165,SBi!$1:$1,1)),SBi!$K$2)</f>
        <v>1999-2006</v>
      </c>
      <c r="N2165" s="1">
        <f ca="1">INDEX(SBi!$C$3:$K$28,MATCH(F2165,SBi!$B$3:$B$28,0),MATCH(M2165,SBi!$C$2:$K$2,0))</f>
        <v>81.5</v>
      </c>
      <c r="O2165" s="16">
        <f t="shared" ca="1" si="437"/>
        <v>8.15</v>
      </c>
      <c r="P2165" s="16" t="str">
        <f ca="1">IFERROR(INDEX(VpD!$2:$2,MATCH(H2165,VpD!$1:$1,1)),VpD!$I$2)</f>
        <v>&gt;1998</v>
      </c>
      <c r="Q2165" s="1">
        <f ca="1">INDEX(VpD!$C$3:$I$27,MATCH(F2165,VpD!$B$3:$B$27,0),MATCH(P2165,VpD!$C$2:$I$2,0))</f>
        <v>65</v>
      </c>
      <c r="R2165" s="16">
        <f t="shared" ca="1" si="438"/>
        <v>6.5</v>
      </c>
      <c r="S2165" s="14">
        <f t="shared" ca="1" si="439"/>
        <v>712617.86</v>
      </c>
      <c r="T2165" s="14">
        <f t="shared" ca="1" si="440"/>
        <v>6169748.7599999998</v>
      </c>
      <c r="U2165" s="14" t="str">
        <f t="shared" ca="1" si="441"/>
        <v>0A3F507E-1697-32B8-E044-0003BA298018</v>
      </c>
    </row>
    <row r="2166" spans="1:21" s="14" customFormat="1" x14ac:dyDescent="0.25">
      <c r="A2166" s="14">
        <f t="shared" si="429"/>
        <v>2166</v>
      </c>
      <c r="B2166" s="14" t="str">
        <f t="shared" ca="1" si="430"/>
        <v>E26A0AE9-EF98-49CF-A76B-CA5A445AD243</v>
      </c>
      <c r="C2166" s="14" t="str">
        <f t="shared" ca="1" si="431"/>
        <v>Tranekærvej</v>
      </c>
      <c r="D2166" s="14" t="str">
        <f t="shared" ca="1" si="432"/>
        <v>18</v>
      </c>
      <c r="E2166" s="14" t="str">
        <f t="shared" ca="1" si="433"/>
        <v>4bø</v>
      </c>
      <c r="F2166" s="1">
        <f t="shared" ca="1" si="434"/>
        <v>120</v>
      </c>
      <c r="G2166" s="1">
        <f t="shared" ca="1" si="435"/>
        <v>130</v>
      </c>
      <c r="H2166" s="1">
        <f t="shared" ca="1" si="436"/>
        <v>2016</v>
      </c>
      <c r="I2166" s="1" t="str">
        <f ca="1">INDEX(Relationstabel!$C$3:$K$10,MATCH(INDIRECT($A$1&amp;"J"&amp;A2166),Relationstabel!$A$3:$A$10,0),MATCH(IFERROR(VALUE(INDIRECT($A$1&amp;"K"&amp;A2166)),0),Relationstabel!$C$1:$K$1,0))</f>
        <v>Varmepumpe</v>
      </c>
      <c r="J2166" s="1" t="str">
        <f ca="1">INDEX(Anvendelseskode!B:B,MATCH($F2166,Anvendelseskode!$A:$A,0))</f>
        <v>Fritliggende enfamilieshus (parcelhus)</v>
      </c>
      <c r="K2166" s="1" t="str">
        <f ca="1">INDEX(Anvendelseskode!C:C,MATCH($F2166,Anvendelseskode!$A:$A,0))</f>
        <v>Parcelhuse</v>
      </c>
      <c r="L2166" s="1" t="str">
        <f ca="1">INDEX(Anvendelseskode!D:D,MATCH($F2166,Anvendelseskode!$A:$A,0))</f>
        <v>Private husholdninger</v>
      </c>
      <c r="M2166" s="1" t="str">
        <f ca="1">IFERROR(INDEX(SBi!$2:$2,MATCH(H2166,SBi!$1:$1,1)),SBi!$K$2)</f>
        <v>Efter 2006</v>
      </c>
      <c r="N2166" s="1">
        <f ca="1">INDEX(SBi!$C$3:$K$28,MATCH(F2166,SBi!$B$3:$B$28,0),MATCH(M2166,SBi!$C$2:$K$2,0))</f>
        <v>67.3</v>
      </c>
      <c r="O2166" s="16">
        <f t="shared" ca="1" si="437"/>
        <v>8.7490000000000006</v>
      </c>
      <c r="P2166" s="16" t="str">
        <f ca="1">IFERROR(INDEX(VpD!$2:$2,MATCH(H2166,VpD!$1:$1,1)),VpD!$I$2)</f>
        <v>&gt;1998</v>
      </c>
      <c r="Q2166" s="1">
        <f ca="1">INDEX(VpD!$C$3:$I$27,MATCH(F2166,VpD!$B$3:$B$27,0),MATCH(P2166,VpD!$C$2:$I$2,0))</f>
        <v>72</v>
      </c>
      <c r="R2166" s="16">
        <f t="shared" ca="1" si="438"/>
        <v>9.36</v>
      </c>
      <c r="S2166" s="14">
        <f t="shared" ca="1" si="439"/>
        <v>713232.66</v>
      </c>
      <c r="T2166" s="14">
        <f t="shared" ca="1" si="440"/>
        <v>6168538.3499999996</v>
      </c>
      <c r="U2166" s="14" t="str">
        <f t="shared" ca="1" si="441"/>
        <v>0A3F507E-237F-32B8-E044-0003BA298018</v>
      </c>
    </row>
    <row r="2167" spans="1:21" s="14" customFormat="1" x14ac:dyDescent="0.25">
      <c r="A2167" s="14">
        <f t="shared" si="429"/>
        <v>2167</v>
      </c>
      <c r="B2167" s="14" t="str">
        <f t="shared" ca="1" si="430"/>
        <v>AFECD674-3609-4C01-81B6-8A9411C744C9</v>
      </c>
      <c r="C2167" s="14" t="str">
        <f t="shared" ca="1" si="431"/>
        <v>Spættebo</v>
      </c>
      <c r="D2167" s="14" t="str">
        <f t="shared" ca="1" si="432"/>
        <v>22</v>
      </c>
      <c r="E2167" s="14" t="str">
        <f t="shared" ca="1" si="433"/>
        <v>6tø</v>
      </c>
      <c r="F2167" s="1">
        <f t="shared" ca="1" si="434"/>
        <v>130</v>
      </c>
      <c r="G2167" s="1">
        <f t="shared" ca="1" si="435"/>
        <v>112</v>
      </c>
      <c r="H2167" s="1">
        <f t="shared" ca="1" si="436"/>
        <v>1978</v>
      </c>
      <c r="I2167" s="1" t="str">
        <f ca="1">INDEX(Relationstabel!$C$3:$K$10,MATCH(INDIRECT($A$1&amp;"J"&amp;A2167),Relationstabel!$A$3:$A$10,0),MATCH(IFERROR(VALUE(INDIRECT($A$1&amp;"K"&amp;A2167)),0),Relationstabel!$C$1:$K$1,0))</f>
        <v>Fjernvarme/ Blokvarme</v>
      </c>
      <c r="J2167" s="1" t="str">
        <f ca="1">INDEX(Anvendelseskode!B:B,MATCH($F2167,Anvendelseskode!$A:$A,0))</f>
        <v>Række-, kæde-, dobbelthus (lodret adskillelse mellem enhederne)</v>
      </c>
      <c r="K2167" s="1" t="str">
        <f ca="1">INDEX(Anvendelseskode!C:C,MATCH($F2167,Anvendelseskode!$A:$A,0))</f>
        <v>Række-, kæde og dobbelthuse</v>
      </c>
      <c r="L2167" s="1" t="str">
        <f ca="1">INDEX(Anvendelseskode!D:D,MATCH($F2167,Anvendelseskode!$A:$A,0))</f>
        <v>Private husholdninger</v>
      </c>
      <c r="M2167" s="1" t="str">
        <f ca="1">IFERROR(INDEX(SBi!$2:$2,MATCH(H2167,SBi!$1:$1,1)),SBi!$K$2)</f>
        <v>1973-1978</v>
      </c>
      <c r="N2167" s="1">
        <f ca="1">INDEX(SBi!$C$3:$K$28,MATCH(F2167,SBi!$B$3:$B$28,0),MATCH(M2167,SBi!$C$2:$K$2,0))</f>
        <v>112.6</v>
      </c>
      <c r="O2167" s="16">
        <f t="shared" ca="1" si="437"/>
        <v>12.611199999999998</v>
      </c>
      <c r="P2167" s="16" t="str">
        <f ca="1">IFERROR(INDEX(VpD!$2:$2,MATCH(H2167,VpD!$1:$1,1)),VpD!$I$2)</f>
        <v>1973-1978</v>
      </c>
      <c r="Q2167" s="1">
        <f ca="1">INDEX(VpD!$C$3:$I$27,MATCH(F2167,VpD!$B$3:$B$27,0),MATCH(P2167,VpD!$C$2:$I$2,0))</f>
        <v>98</v>
      </c>
      <c r="R2167" s="16">
        <f t="shared" ca="1" si="438"/>
        <v>10.976000000000001</v>
      </c>
      <c r="S2167" s="14">
        <f t="shared" ca="1" si="439"/>
        <v>713714.87</v>
      </c>
      <c r="T2167" s="14">
        <f t="shared" ca="1" si="440"/>
        <v>6169618.2300000004</v>
      </c>
      <c r="U2167" s="14" t="str">
        <f t="shared" ca="1" si="441"/>
        <v>0A3F507E-2181-32B8-E044-0003BA298018</v>
      </c>
    </row>
    <row r="2168" spans="1:21" s="14" customFormat="1" x14ac:dyDescent="0.25">
      <c r="A2168" s="14">
        <f t="shared" si="429"/>
        <v>2168</v>
      </c>
      <c r="B2168" s="14" t="str">
        <f t="shared" ca="1" si="430"/>
        <v>B1187A05-F3EC-44C0-9BFE-96BFF7558F5E</v>
      </c>
      <c r="C2168" s="14" t="str">
        <f t="shared" ca="1" si="431"/>
        <v>Vejlegårdsvej</v>
      </c>
      <c r="D2168" s="14" t="str">
        <f t="shared" ca="1" si="432"/>
        <v>63</v>
      </c>
      <c r="E2168" s="14" t="str">
        <f t="shared" ca="1" si="433"/>
        <v>7cl</v>
      </c>
      <c r="F2168" s="1">
        <f t="shared" ca="1" si="434"/>
        <v>390</v>
      </c>
      <c r="G2168" s="1">
        <f t="shared" ca="1" si="435"/>
        <v>105</v>
      </c>
      <c r="H2168" s="1">
        <f t="shared" ca="1" si="436"/>
        <v>1994</v>
      </c>
      <c r="I2168" s="1" t="str">
        <f ca="1">INDEX(Relationstabel!$C$3:$K$10,MATCH(INDIRECT($A$1&amp;"J"&amp;A2168),Relationstabel!$A$3:$A$10,0),MATCH(IFERROR(VALUE(INDIRECT($A$1&amp;"K"&amp;A2168)),0),Relationstabel!$C$1:$K$1,0))</f>
        <v>Ingen varmeinstallation</v>
      </c>
      <c r="J2168" s="1" t="str">
        <f ca="1">INDEX(Anvendelseskode!B:B,MATCH($F2168,Anvendelseskode!$A:$A,0))</f>
        <v>Anden bygning til handel transport, handel etc</v>
      </c>
      <c r="K2168" s="1" t="str">
        <f ca="1">INDEX(Anvendelseskode!C:C,MATCH($F2168,Anvendelseskode!$A:$A,0))</f>
        <v>Uspec. transport og handel</v>
      </c>
      <c r="L2168" s="1" t="str">
        <f ca="1">INDEX(Anvendelseskode!D:D,MATCH($F2168,Anvendelseskode!$A:$A,0))</f>
        <v>Industri</v>
      </c>
      <c r="M2168" s="1" t="str">
        <f ca="1">IFERROR(INDEX(SBi!$2:$2,MATCH(H2168,SBi!$1:$1,1)),SBi!$K$2)</f>
        <v>1979-1998</v>
      </c>
      <c r="N2168" s="1">
        <f ca="1">INDEX(SBi!$C$3:$K$28,MATCH(F2168,SBi!$B$3:$B$28,0),MATCH(M2168,SBi!$C$2:$K$2,0))</f>
        <v>116.6</v>
      </c>
      <c r="O2168" s="16">
        <f t="shared" ca="1" si="437"/>
        <v>12.243</v>
      </c>
      <c r="P2168" s="16" t="str">
        <f ca="1">IFERROR(INDEX(VpD!$2:$2,MATCH(H2168,VpD!$1:$1,1)),VpD!$I$2)</f>
        <v>1979-1998</v>
      </c>
      <c r="Q2168" s="1">
        <f ca="1">INDEX(VpD!$C$3:$I$27,MATCH(F2168,VpD!$B$3:$B$27,0),MATCH(P2168,VpD!$C$2:$I$2,0))</f>
        <v>63</v>
      </c>
      <c r="R2168" s="16">
        <f t="shared" ca="1" si="438"/>
        <v>6.6150000000000002</v>
      </c>
      <c r="S2168" s="14">
        <f t="shared" ca="1" si="439"/>
        <v>712323.42</v>
      </c>
      <c r="T2168" s="14">
        <f t="shared" ca="1" si="440"/>
        <v>6169567.0599999996</v>
      </c>
      <c r="U2168" s="14" t="str">
        <f t="shared" ca="1" si="441"/>
        <v>0A3F507E-2481-32B8-E044-0003BA298018</v>
      </c>
    </row>
    <row r="2169" spans="1:21" s="14" customFormat="1" x14ac:dyDescent="0.25">
      <c r="A2169" s="14">
        <f t="shared" si="429"/>
        <v>2169</v>
      </c>
      <c r="B2169" s="14" t="str">
        <f t="shared" ca="1" si="430"/>
        <v>A3BE2139-9862-4494-B097-BA48A28F368C</v>
      </c>
      <c r="C2169" s="14" t="str">
        <f t="shared" ca="1" si="431"/>
        <v>Tårnborgvej</v>
      </c>
      <c r="D2169" s="14" t="str">
        <f t="shared" ca="1" si="432"/>
        <v>4</v>
      </c>
      <c r="E2169" s="14" t="str">
        <f t="shared" ca="1" si="433"/>
        <v>4cq</v>
      </c>
      <c r="F2169" s="1">
        <f t="shared" ca="1" si="434"/>
        <v>120</v>
      </c>
      <c r="G2169" s="1">
        <f t="shared" ca="1" si="435"/>
        <v>128</v>
      </c>
      <c r="H2169" s="1">
        <f t="shared" ca="1" si="436"/>
        <v>1984</v>
      </c>
      <c r="I2169" s="1" t="str">
        <f ca="1">INDEX(Relationstabel!$C$3:$K$10,MATCH(INDIRECT($A$1&amp;"J"&amp;A2169),Relationstabel!$A$3:$A$10,0),MATCH(IFERROR(VALUE(INDIRECT($A$1&amp;"K"&amp;A2169)),0),Relationstabel!$C$1:$K$1,0))</f>
        <v>Naturgas</v>
      </c>
      <c r="J2169" s="1" t="str">
        <f ca="1">INDEX(Anvendelseskode!B:B,MATCH($F2169,Anvendelseskode!$A:$A,0))</f>
        <v>Fritliggende enfamilieshus (parcelhus)</v>
      </c>
      <c r="K2169" s="1" t="str">
        <f ca="1">INDEX(Anvendelseskode!C:C,MATCH($F2169,Anvendelseskode!$A:$A,0))</f>
        <v>Parcelhuse</v>
      </c>
      <c r="L2169" s="1" t="str">
        <f ca="1">INDEX(Anvendelseskode!D:D,MATCH($F2169,Anvendelseskode!$A:$A,0))</f>
        <v>Private husholdninger</v>
      </c>
      <c r="M2169" s="1" t="str">
        <f ca="1">IFERROR(INDEX(SBi!$2:$2,MATCH(H2169,SBi!$1:$1,1)),SBi!$K$2)</f>
        <v>1979-1998</v>
      </c>
      <c r="N2169" s="1">
        <f ca="1">INDEX(SBi!$C$3:$K$28,MATCH(F2169,SBi!$B$3:$B$28,0),MATCH(M2169,SBi!$C$2:$K$2,0))</f>
        <v>105.4</v>
      </c>
      <c r="O2169" s="16">
        <f t="shared" ca="1" si="437"/>
        <v>13.491200000000001</v>
      </c>
      <c r="P2169" s="16" t="str">
        <f ca="1">IFERROR(INDEX(VpD!$2:$2,MATCH(H2169,VpD!$1:$1,1)),VpD!$I$2)</f>
        <v>1979-1998</v>
      </c>
      <c r="Q2169" s="1">
        <f ca="1">INDEX(VpD!$C$3:$I$27,MATCH(F2169,VpD!$B$3:$B$27,0),MATCH(P2169,VpD!$C$2:$I$2,0))</f>
        <v>90</v>
      </c>
      <c r="R2169" s="16">
        <f t="shared" ca="1" si="438"/>
        <v>11.52</v>
      </c>
      <c r="S2169" s="14">
        <f t="shared" ca="1" si="439"/>
        <v>713146.07</v>
      </c>
      <c r="T2169" s="14">
        <f t="shared" ca="1" si="440"/>
        <v>6168650.2400000002</v>
      </c>
      <c r="U2169" s="14" t="str">
        <f t="shared" ca="1" si="441"/>
        <v>0A3F507E-238C-32B8-E044-0003BA298018</v>
      </c>
    </row>
    <row r="2170" spans="1:21" s="14" customFormat="1" x14ac:dyDescent="0.25">
      <c r="A2170" s="14">
        <f t="shared" si="429"/>
        <v>2170</v>
      </c>
      <c r="B2170" s="14" t="str">
        <f t="shared" ca="1" si="430"/>
        <v>2067371C-8582-488B-915F-ABFA0CFD3FB4</v>
      </c>
      <c r="C2170" s="14" t="str">
        <f t="shared" ca="1" si="431"/>
        <v>Strandparksvej</v>
      </c>
      <c r="D2170" s="14" t="str">
        <f t="shared" ca="1" si="432"/>
        <v>9</v>
      </c>
      <c r="E2170" s="14" t="str">
        <f t="shared" ca="1" si="433"/>
        <v>9u</v>
      </c>
      <c r="F2170" s="1">
        <f t="shared" ca="1" si="434"/>
        <v>120</v>
      </c>
      <c r="G2170" s="1">
        <f t="shared" ca="1" si="435"/>
        <v>144</v>
      </c>
      <c r="H2170" s="1">
        <f t="shared" ca="1" si="436"/>
        <v>1982</v>
      </c>
      <c r="I2170" s="1" t="str">
        <f ca="1">INDEX(Relationstabel!$C$3:$K$10,MATCH(INDIRECT($A$1&amp;"J"&amp;A2170),Relationstabel!$A$3:$A$10,0),MATCH(IFERROR(VALUE(INDIRECT($A$1&amp;"K"&amp;A2170)),0),Relationstabel!$C$1:$K$1,0))</f>
        <v>Naturgas</v>
      </c>
      <c r="J2170" s="1" t="str">
        <f ca="1">INDEX(Anvendelseskode!B:B,MATCH($F2170,Anvendelseskode!$A:$A,0))</f>
        <v>Fritliggende enfamilieshus (parcelhus)</v>
      </c>
      <c r="K2170" s="1" t="str">
        <f ca="1">INDEX(Anvendelseskode!C:C,MATCH($F2170,Anvendelseskode!$A:$A,0))</f>
        <v>Parcelhuse</v>
      </c>
      <c r="L2170" s="1" t="str">
        <f ca="1">INDEX(Anvendelseskode!D:D,MATCH($F2170,Anvendelseskode!$A:$A,0))</f>
        <v>Private husholdninger</v>
      </c>
      <c r="M2170" s="1" t="str">
        <f ca="1">IFERROR(INDEX(SBi!$2:$2,MATCH(H2170,SBi!$1:$1,1)),SBi!$K$2)</f>
        <v>1979-1998</v>
      </c>
      <c r="N2170" s="1">
        <f ca="1">INDEX(SBi!$C$3:$K$28,MATCH(F2170,SBi!$B$3:$B$28,0),MATCH(M2170,SBi!$C$2:$K$2,0))</f>
        <v>105.4</v>
      </c>
      <c r="O2170" s="16">
        <f t="shared" ca="1" si="437"/>
        <v>15.1776</v>
      </c>
      <c r="P2170" s="16" t="str">
        <f ca="1">IFERROR(INDEX(VpD!$2:$2,MATCH(H2170,VpD!$1:$1,1)),VpD!$I$2)</f>
        <v>1979-1998</v>
      </c>
      <c r="Q2170" s="1">
        <f ca="1">INDEX(VpD!$C$3:$I$27,MATCH(F2170,VpD!$B$3:$B$27,0),MATCH(P2170,VpD!$C$2:$I$2,0))</f>
        <v>90</v>
      </c>
      <c r="R2170" s="16">
        <f t="shared" ca="1" si="438"/>
        <v>12.96</v>
      </c>
      <c r="S2170" s="14">
        <f t="shared" ca="1" si="439"/>
        <v>713472.02</v>
      </c>
      <c r="T2170" s="14">
        <f t="shared" ca="1" si="440"/>
        <v>6168709.04</v>
      </c>
      <c r="U2170" s="14" t="str">
        <f t="shared" ca="1" si="441"/>
        <v>0A3F507E-219C-32B8-E044-0003BA298018</v>
      </c>
    </row>
    <row r="2171" spans="1:21" s="14" customFormat="1" x14ac:dyDescent="0.25">
      <c r="A2171" s="14">
        <f t="shared" si="429"/>
        <v>2171</v>
      </c>
      <c r="B2171" s="14" t="str">
        <f t="shared" ca="1" si="430"/>
        <v>D567BCBF-4257-4CDF-984C-07558E6A81D7</v>
      </c>
      <c r="C2171" s="14" t="str">
        <f t="shared" ca="1" si="431"/>
        <v>Syvhøjvænge</v>
      </c>
      <c r="D2171" s="14" t="str">
        <f t="shared" ca="1" si="432"/>
        <v>103</v>
      </c>
      <c r="E2171" s="14" t="str">
        <f t="shared" ca="1" si="433"/>
        <v>12da</v>
      </c>
      <c r="F2171" s="1">
        <f t="shared" ca="1" si="434"/>
        <v>120</v>
      </c>
      <c r="G2171" s="1">
        <f t="shared" ca="1" si="435"/>
        <v>143</v>
      </c>
      <c r="H2171" s="1">
        <f t="shared" ca="1" si="436"/>
        <v>1970</v>
      </c>
      <c r="I2171" s="1" t="str">
        <f ca="1">INDEX(Relationstabel!$C$3:$K$10,MATCH(INDIRECT($A$1&amp;"J"&amp;A2171),Relationstabel!$A$3:$A$10,0),MATCH(IFERROR(VALUE(INDIRECT($A$1&amp;"K"&amp;A2171)),0),Relationstabel!$C$1:$K$1,0))</f>
        <v>Naturgas</v>
      </c>
      <c r="J2171" s="1" t="str">
        <f ca="1">INDEX(Anvendelseskode!B:B,MATCH($F2171,Anvendelseskode!$A:$A,0))</f>
        <v>Fritliggende enfamilieshus (parcelhus)</v>
      </c>
      <c r="K2171" s="1" t="str">
        <f ca="1">INDEX(Anvendelseskode!C:C,MATCH($F2171,Anvendelseskode!$A:$A,0))</f>
        <v>Parcelhuse</v>
      </c>
      <c r="L2171" s="1" t="str">
        <f ca="1">INDEX(Anvendelseskode!D:D,MATCH($F2171,Anvendelseskode!$A:$A,0))</f>
        <v>Private husholdninger</v>
      </c>
      <c r="M2171" s="1" t="str">
        <f ca="1">IFERROR(INDEX(SBi!$2:$2,MATCH(H2171,SBi!$1:$1,1)),SBi!$K$2)</f>
        <v>1961-1972</v>
      </c>
      <c r="N2171" s="1">
        <f ca="1">INDEX(SBi!$C$3:$K$28,MATCH(F2171,SBi!$B$3:$B$28,0),MATCH(M2171,SBi!$C$2:$K$2,0))</f>
        <v>134.30000000000001</v>
      </c>
      <c r="O2171" s="16">
        <f t="shared" ca="1" si="437"/>
        <v>19.204900000000002</v>
      </c>
      <c r="P2171" s="16" t="str">
        <f ca="1">IFERROR(INDEX(VpD!$2:$2,MATCH(H2171,VpD!$1:$1,1)),VpD!$I$2)</f>
        <v>1961-1972</v>
      </c>
      <c r="Q2171" s="1">
        <f ca="1">INDEX(VpD!$C$3:$I$27,MATCH(F2171,VpD!$B$3:$B$27,0),MATCH(P2171,VpD!$C$2:$I$2,0))</f>
        <v>143</v>
      </c>
      <c r="R2171" s="16">
        <f t="shared" ca="1" si="438"/>
        <v>20.449000000000002</v>
      </c>
      <c r="S2171" s="14">
        <f t="shared" ca="1" si="439"/>
        <v>711838.45</v>
      </c>
      <c r="T2171" s="14">
        <f t="shared" ca="1" si="440"/>
        <v>6171902.1100000003</v>
      </c>
      <c r="U2171" s="14" t="str">
        <f t="shared" ca="1" si="441"/>
        <v>0A3F507E-229C-32B8-E044-0003BA298018</v>
      </c>
    </row>
    <row r="2172" spans="1:21" s="14" customFormat="1" x14ac:dyDescent="0.25">
      <c r="A2172" s="14">
        <f t="shared" si="429"/>
        <v>2172</v>
      </c>
      <c r="B2172" s="14" t="str">
        <f t="shared" ca="1" si="430"/>
        <v>85E93B07-7F2C-4603-84A1-BABA64C14B51</v>
      </c>
      <c r="C2172" s="14" t="str">
        <f t="shared" ca="1" si="431"/>
        <v>Vejlesvinget</v>
      </c>
      <c r="D2172" s="14" t="str">
        <f t="shared" ca="1" si="432"/>
        <v>2</v>
      </c>
      <c r="E2172" s="14" t="str">
        <f t="shared" ca="1" si="433"/>
        <v>18nc</v>
      </c>
      <c r="F2172" s="1">
        <f t="shared" ca="1" si="434"/>
        <v>320</v>
      </c>
      <c r="G2172" s="1">
        <f t="shared" ca="1" si="435"/>
        <v>265</v>
      </c>
      <c r="H2172" s="1">
        <f t="shared" ca="1" si="436"/>
        <v>1988</v>
      </c>
      <c r="I2172" s="1" t="str">
        <f ca="1">INDEX(Relationstabel!$C$3:$K$10,MATCH(INDIRECT($A$1&amp;"J"&amp;A2172),Relationstabel!$A$3:$A$10,0),MATCH(IFERROR(VALUE(INDIRECT($A$1&amp;"K"&amp;A2172)),0),Relationstabel!$C$1:$K$1,0))</f>
        <v>Naturgas</v>
      </c>
      <c r="J2172" s="1" t="str">
        <f ca="1">INDEX(Anvendelseskode!B:B,MATCH($F2172,Anvendelseskode!$A:$A,0))</f>
        <v>Bygning til kontor, handel, lager herunder offentlig administration</v>
      </c>
      <c r="K2172" s="1" t="str">
        <f ca="1">INDEX(Anvendelseskode!C:C,MATCH($F2172,Anvendelseskode!$A:$A,0))</f>
        <v>Kontor, handel, lager, off. adm.</v>
      </c>
      <c r="L2172" s="1" t="str">
        <f ca="1">INDEX(Anvendelseskode!D:D,MATCH($F2172,Anvendelseskode!$A:$A,0))</f>
        <v>Handel og servicevirksomheder</v>
      </c>
      <c r="M2172" s="1" t="str">
        <f ca="1">IFERROR(INDEX(SBi!$2:$2,MATCH(H2172,SBi!$1:$1,1)),SBi!$K$2)</f>
        <v>1979-1998</v>
      </c>
      <c r="N2172" s="1">
        <f ca="1">INDEX(SBi!$C$3:$K$28,MATCH(F2172,SBi!$B$3:$B$28,0),MATCH(M2172,SBi!$C$2:$K$2,0))</f>
        <v>103.3</v>
      </c>
      <c r="O2172" s="16">
        <f t="shared" ca="1" si="437"/>
        <v>27.374500000000001</v>
      </c>
      <c r="P2172" s="16" t="str">
        <f ca="1">IFERROR(INDEX(VpD!$2:$2,MATCH(H2172,VpD!$1:$1,1)),VpD!$I$2)</f>
        <v>1979-1998</v>
      </c>
      <c r="Q2172" s="1">
        <f ca="1">INDEX(VpD!$C$3:$I$27,MATCH(F2172,VpD!$B$3:$B$27,0),MATCH(P2172,VpD!$C$2:$I$2,0))</f>
        <v>77</v>
      </c>
      <c r="R2172" s="16">
        <f t="shared" ca="1" si="438"/>
        <v>20.405000000000001</v>
      </c>
      <c r="S2172" s="14">
        <f t="shared" ca="1" si="439"/>
        <v>712565.11</v>
      </c>
      <c r="T2172" s="14">
        <f t="shared" ca="1" si="440"/>
        <v>6169332.4699999997</v>
      </c>
      <c r="U2172" s="14" t="str">
        <f t="shared" ca="1" si="441"/>
        <v>0A3F507E-249C-32B8-E044-0003BA298018</v>
      </c>
    </row>
    <row r="2173" spans="1:21" s="14" customFormat="1" x14ac:dyDescent="0.25">
      <c r="A2173" s="14">
        <f t="shared" si="429"/>
        <v>2173</v>
      </c>
      <c r="B2173" s="14" t="str">
        <f t="shared" ca="1" si="430"/>
        <v>34B4EAA8-7019-4BEE-8FAE-CE1247414F0C</v>
      </c>
      <c r="C2173" s="14" t="str">
        <f t="shared" ca="1" si="431"/>
        <v>Vejlesvinget</v>
      </c>
      <c r="D2173" s="14" t="str">
        <f t="shared" ca="1" si="432"/>
        <v>2</v>
      </c>
      <c r="E2173" s="14" t="str">
        <f t="shared" ca="1" si="433"/>
        <v>18nc</v>
      </c>
      <c r="F2173" s="1">
        <f t="shared" ca="1" si="434"/>
        <v>220</v>
      </c>
      <c r="G2173" s="1">
        <f t="shared" ca="1" si="435"/>
        <v>1193</v>
      </c>
      <c r="H2173" s="1">
        <f t="shared" ca="1" si="436"/>
        <v>1991</v>
      </c>
      <c r="I2173" s="1" t="str">
        <f ca="1">INDEX(Relationstabel!$C$3:$K$10,MATCH(INDIRECT($A$1&amp;"J"&amp;A2173),Relationstabel!$A$3:$A$10,0),MATCH(IFERROR(VALUE(INDIRECT($A$1&amp;"K"&amp;A2173)),0),Relationstabel!$C$1:$K$1,0))</f>
        <v>Naturgas</v>
      </c>
      <c r="J2173" s="1" t="str">
        <f ca="1">INDEX(Anvendelseskode!B:B,MATCH($F2173,Anvendelseskode!$A:$A,0))</f>
        <v>Bygning til erhvervsmæssig produktion vedrørende industri, håndværk m.v. (fabrik, værksted o.lign.)</v>
      </c>
      <c r="K2173" s="1" t="str">
        <f ca="1">INDEX(Anvendelseskode!C:C,MATCH($F2173,Anvendelseskode!$A:$A,0))</f>
        <v>Fabrikker, værksteder o.l.</v>
      </c>
      <c r="L2173" s="1" t="str">
        <f ca="1">INDEX(Anvendelseskode!D:D,MATCH($F2173,Anvendelseskode!$A:$A,0))</f>
        <v>Industri</v>
      </c>
      <c r="M2173" s="1" t="str">
        <f ca="1">IFERROR(INDEX(SBi!$2:$2,MATCH(H2173,SBi!$1:$1,1)),SBi!$K$2)</f>
        <v>1979-1998</v>
      </c>
      <c r="N2173" s="1">
        <f ca="1">INDEX(SBi!$C$3:$K$28,MATCH(F2173,SBi!$B$3:$B$28,0),MATCH(M2173,SBi!$C$2:$K$2,0))</f>
        <v>66</v>
      </c>
      <c r="O2173" s="16">
        <f t="shared" ca="1" si="437"/>
        <v>78.738</v>
      </c>
      <c r="P2173" s="16" t="str">
        <f ca="1">IFERROR(INDEX(VpD!$2:$2,MATCH(H2173,VpD!$1:$1,1)),VpD!$I$2)</f>
        <v>1979-1998</v>
      </c>
      <c r="Q2173" s="1">
        <f ca="1">INDEX(VpD!$C$3:$I$27,MATCH(F2173,VpD!$B$3:$B$27,0),MATCH(P2173,VpD!$C$2:$I$2,0))</f>
        <v>66</v>
      </c>
      <c r="R2173" s="16">
        <f t="shared" ca="1" si="438"/>
        <v>78.738</v>
      </c>
      <c r="S2173" s="14">
        <f t="shared" ca="1" si="439"/>
        <v>712565.11</v>
      </c>
      <c r="T2173" s="14">
        <f t="shared" ca="1" si="440"/>
        <v>6169332.4699999997</v>
      </c>
      <c r="U2173" s="14" t="str">
        <f t="shared" ca="1" si="441"/>
        <v>0A3F507E-249C-32B8-E044-0003BA298018</v>
      </c>
    </row>
    <row r="2174" spans="1:21" s="14" customFormat="1" x14ac:dyDescent="0.25">
      <c r="A2174" s="14">
        <f t="shared" si="429"/>
        <v>2174</v>
      </c>
      <c r="B2174" s="14" t="str">
        <f t="shared" ca="1" si="430"/>
        <v>28405CFE-2D7C-4598-BDD5-6A7F33F74E7C</v>
      </c>
      <c r="C2174" s="14" t="str">
        <f t="shared" ca="1" si="431"/>
        <v>Vejlegårdsvej</v>
      </c>
      <c r="D2174" s="14" t="str">
        <f t="shared" ca="1" si="432"/>
        <v>71</v>
      </c>
      <c r="E2174" s="14" t="str">
        <f t="shared" ca="1" si="433"/>
        <v>16ah</v>
      </c>
      <c r="F2174" s="1">
        <f t="shared" ca="1" si="434"/>
        <v>120</v>
      </c>
      <c r="G2174" s="1">
        <f t="shared" ca="1" si="435"/>
        <v>94</v>
      </c>
      <c r="H2174" s="1">
        <f t="shared" ca="1" si="436"/>
        <v>1958</v>
      </c>
      <c r="I2174" s="1" t="str">
        <f ca="1">INDEX(Relationstabel!$C$3:$K$10,MATCH(INDIRECT($A$1&amp;"J"&amp;A2174),Relationstabel!$A$3:$A$10,0),MATCH(IFERROR(VALUE(INDIRECT($A$1&amp;"K"&amp;A2174)),0),Relationstabel!$C$1:$K$1,0))</f>
        <v>Olie</v>
      </c>
      <c r="J2174" s="1" t="str">
        <f ca="1">INDEX(Anvendelseskode!B:B,MATCH($F2174,Anvendelseskode!$A:$A,0))</f>
        <v>Fritliggende enfamilieshus (parcelhus)</v>
      </c>
      <c r="K2174" s="1" t="str">
        <f ca="1">INDEX(Anvendelseskode!C:C,MATCH($F2174,Anvendelseskode!$A:$A,0))</f>
        <v>Parcelhuse</v>
      </c>
      <c r="L2174" s="1" t="str">
        <f ca="1">INDEX(Anvendelseskode!D:D,MATCH($F2174,Anvendelseskode!$A:$A,0))</f>
        <v>Private husholdninger</v>
      </c>
      <c r="M2174" s="1" t="str">
        <f ca="1">IFERROR(INDEX(SBi!$2:$2,MATCH(H2174,SBi!$1:$1,1)),SBi!$K$2)</f>
        <v>1951-1960</v>
      </c>
      <c r="N2174" s="1">
        <f ca="1">INDEX(SBi!$C$3:$K$28,MATCH(F2174,SBi!$B$3:$B$28,0),MATCH(M2174,SBi!$C$2:$K$2,0))</f>
        <v>154.9</v>
      </c>
      <c r="O2174" s="16">
        <f t="shared" ca="1" si="437"/>
        <v>14.560600000000001</v>
      </c>
      <c r="P2174" s="16" t="str">
        <f ca="1">IFERROR(INDEX(VpD!$2:$2,MATCH(H2174,VpD!$1:$1,1)),VpD!$I$2)</f>
        <v>1951-1960</v>
      </c>
      <c r="Q2174" s="1">
        <f ca="1">INDEX(VpD!$C$3:$I$27,MATCH(F2174,VpD!$B$3:$B$27,0),MATCH(P2174,VpD!$C$2:$I$2,0))</f>
        <v>204</v>
      </c>
      <c r="R2174" s="16">
        <f t="shared" ca="1" si="438"/>
        <v>19.175999999999998</v>
      </c>
      <c r="S2174" s="14">
        <f t="shared" ca="1" si="439"/>
        <v>712277.1</v>
      </c>
      <c r="T2174" s="14">
        <f t="shared" ca="1" si="440"/>
        <v>6169665.4000000004</v>
      </c>
      <c r="U2174" s="14" t="str">
        <f t="shared" ca="1" si="441"/>
        <v>0A3F507E-2487-32B8-E044-0003BA298018</v>
      </c>
    </row>
    <row r="2175" spans="1:21" s="14" customFormat="1" x14ac:dyDescent="0.25">
      <c r="A2175" s="14">
        <f t="shared" si="429"/>
        <v>2175</v>
      </c>
      <c r="B2175" s="14" t="str">
        <f t="shared" ca="1" si="430"/>
        <v>58995D4F-8AFD-4A2D-BB52-EEB516E5299D</v>
      </c>
      <c r="C2175" s="14" t="str">
        <f t="shared" ca="1" si="431"/>
        <v>Kokkedalsvej</v>
      </c>
      <c r="D2175" s="14" t="str">
        <f t="shared" ca="1" si="432"/>
        <v>3</v>
      </c>
      <c r="E2175" s="14" t="str">
        <f t="shared" ca="1" si="433"/>
        <v>18eu</v>
      </c>
      <c r="F2175" s="1">
        <f t="shared" ca="1" si="434"/>
        <v>120</v>
      </c>
      <c r="G2175" s="1">
        <f t="shared" ca="1" si="435"/>
        <v>110</v>
      </c>
      <c r="H2175" s="1">
        <f t="shared" ca="1" si="436"/>
        <v>1965</v>
      </c>
      <c r="I2175" s="1" t="str">
        <f ca="1">INDEX(Relationstabel!$C$3:$K$10,MATCH(INDIRECT($A$1&amp;"J"&amp;A2175),Relationstabel!$A$3:$A$10,0),MATCH(IFERROR(VALUE(INDIRECT($A$1&amp;"K"&amp;A2175)),0),Relationstabel!$C$1:$K$1,0))</f>
        <v>Naturgas</v>
      </c>
      <c r="J2175" s="1" t="str">
        <f ca="1">INDEX(Anvendelseskode!B:B,MATCH($F2175,Anvendelseskode!$A:$A,0))</f>
        <v>Fritliggende enfamilieshus (parcelhus)</v>
      </c>
      <c r="K2175" s="1" t="str">
        <f ca="1">INDEX(Anvendelseskode!C:C,MATCH($F2175,Anvendelseskode!$A:$A,0))</f>
        <v>Parcelhuse</v>
      </c>
      <c r="L2175" s="1" t="str">
        <f ca="1">INDEX(Anvendelseskode!D:D,MATCH($F2175,Anvendelseskode!$A:$A,0))</f>
        <v>Private husholdninger</v>
      </c>
      <c r="M2175" s="1" t="str">
        <f ca="1">IFERROR(INDEX(SBi!$2:$2,MATCH(H2175,SBi!$1:$1,1)),SBi!$K$2)</f>
        <v>1961-1972</v>
      </c>
      <c r="N2175" s="1">
        <f ca="1">INDEX(SBi!$C$3:$K$28,MATCH(F2175,SBi!$B$3:$B$28,0),MATCH(M2175,SBi!$C$2:$K$2,0))</f>
        <v>134.30000000000001</v>
      </c>
      <c r="O2175" s="16">
        <f t="shared" ca="1" si="437"/>
        <v>14.773000000000001</v>
      </c>
      <c r="P2175" s="16" t="str">
        <f ca="1">IFERROR(INDEX(VpD!$2:$2,MATCH(H2175,VpD!$1:$1,1)),VpD!$I$2)</f>
        <v>1961-1972</v>
      </c>
      <c r="Q2175" s="1">
        <f ca="1">INDEX(VpD!$C$3:$I$27,MATCH(F2175,VpD!$B$3:$B$27,0),MATCH(P2175,VpD!$C$2:$I$2,0))</f>
        <v>143</v>
      </c>
      <c r="R2175" s="16">
        <f t="shared" ca="1" si="438"/>
        <v>15.73</v>
      </c>
      <c r="S2175" s="14">
        <f t="shared" ca="1" si="439"/>
        <v>712960.37</v>
      </c>
      <c r="T2175" s="14">
        <f t="shared" ca="1" si="440"/>
        <v>6168912.5099999998</v>
      </c>
      <c r="U2175" s="14" t="str">
        <f t="shared" ca="1" si="441"/>
        <v>0A3F507E-1B8A-32B8-E044-0003BA298018</v>
      </c>
    </row>
    <row r="2176" spans="1:21" s="14" customFormat="1" x14ac:dyDescent="0.25">
      <c r="A2176" s="14">
        <f t="shared" si="429"/>
        <v>2176</v>
      </c>
      <c r="B2176" s="14" t="str">
        <f t="shared" ca="1" si="430"/>
        <v>B6B32B3A-5CC6-4FE5-AE6C-DA444257D078</v>
      </c>
      <c r="C2176" s="14" t="str">
        <f t="shared" ca="1" si="431"/>
        <v>Nordfeldvej</v>
      </c>
      <c r="D2176" s="14" t="str">
        <f t="shared" ca="1" si="432"/>
        <v>21</v>
      </c>
      <c r="E2176" s="14" t="str">
        <f t="shared" ca="1" si="433"/>
        <v>4dh</v>
      </c>
      <c r="F2176" s="1">
        <f t="shared" ca="1" si="434"/>
        <v>120</v>
      </c>
      <c r="G2176" s="1">
        <f t="shared" ca="1" si="435"/>
        <v>151</v>
      </c>
      <c r="H2176" s="1">
        <f t="shared" ca="1" si="436"/>
        <v>1991</v>
      </c>
      <c r="I2176" s="1" t="str">
        <f ca="1">INDEX(Relationstabel!$C$3:$K$10,MATCH(INDIRECT($A$1&amp;"J"&amp;A2176),Relationstabel!$A$3:$A$10,0),MATCH(IFERROR(VALUE(INDIRECT($A$1&amp;"K"&amp;A2176)),0),Relationstabel!$C$1:$K$1,0))</f>
        <v>Naturgas</v>
      </c>
      <c r="J2176" s="1" t="str">
        <f ca="1">INDEX(Anvendelseskode!B:B,MATCH($F2176,Anvendelseskode!$A:$A,0))</f>
        <v>Fritliggende enfamilieshus (parcelhus)</v>
      </c>
      <c r="K2176" s="1" t="str">
        <f ca="1">INDEX(Anvendelseskode!C:C,MATCH($F2176,Anvendelseskode!$A:$A,0))</f>
        <v>Parcelhuse</v>
      </c>
      <c r="L2176" s="1" t="str">
        <f ca="1">INDEX(Anvendelseskode!D:D,MATCH($F2176,Anvendelseskode!$A:$A,0))</f>
        <v>Private husholdninger</v>
      </c>
      <c r="M2176" s="1" t="str">
        <f ca="1">IFERROR(INDEX(SBi!$2:$2,MATCH(H2176,SBi!$1:$1,1)),SBi!$K$2)</f>
        <v>1979-1998</v>
      </c>
      <c r="N2176" s="1">
        <f ca="1">INDEX(SBi!$C$3:$K$28,MATCH(F2176,SBi!$B$3:$B$28,0),MATCH(M2176,SBi!$C$2:$K$2,0))</f>
        <v>105.4</v>
      </c>
      <c r="O2176" s="16">
        <f t="shared" ca="1" si="437"/>
        <v>15.915400000000002</v>
      </c>
      <c r="P2176" s="16" t="str">
        <f ca="1">IFERROR(INDEX(VpD!$2:$2,MATCH(H2176,VpD!$1:$1,1)),VpD!$I$2)</f>
        <v>1979-1998</v>
      </c>
      <c r="Q2176" s="1">
        <f ca="1">INDEX(VpD!$C$3:$I$27,MATCH(F2176,VpD!$B$3:$B$27,0),MATCH(P2176,VpD!$C$2:$I$2,0))</f>
        <v>90</v>
      </c>
      <c r="R2176" s="16">
        <f t="shared" ca="1" si="438"/>
        <v>13.59</v>
      </c>
      <c r="S2176" s="14">
        <f t="shared" ca="1" si="439"/>
        <v>712252.66</v>
      </c>
      <c r="T2176" s="14">
        <f t="shared" ca="1" si="440"/>
        <v>6169295.6299999999</v>
      </c>
      <c r="U2176" s="14" t="str">
        <f t="shared" ca="1" si="441"/>
        <v>0A3F507E-1D8A-32B8-E044-0003BA298018</v>
      </c>
    </row>
    <row r="2177" spans="1:21" s="14" customFormat="1" x14ac:dyDescent="0.25">
      <c r="A2177" s="14">
        <f t="shared" si="429"/>
        <v>2177</v>
      </c>
      <c r="B2177" s="14" t="str">
        <f t="shared" ca="1" si="430"/>
        <v>3161AF41-D97C-484B-B909-B0FEE3D63265</v>
      </c>
      <c r="C2177" s="14" t="str">
        <f t="shared" ca="1" si="431"/>
        <v>Nørrebred</v>
      </c>
      <c r="D2177" s="14" t="str">
        <f t="shared" ca="1" si="432"/>
        <v>96</v>
      </c>
      <c r="E2177" s="14" t="str">
        <f t="shared" ca="1" si="433"/>
        <v>12bl</v>
      </c>
      <c r="F2177" s="1">
        <f t="shared" ca="1" si="434"/>
        <v>120</v>
      </c>
      <c r="G2177" s="1">
        <f t="shared" ca="1" si="435"/>
        <v>143</v>
      </c>
      <c r="H2177" s="1">
        <f t="shared" ca="1" si="436"/>
        <v>1993</v>
      </c>
      <c r="I2177" s="1" t="str">
        <f ca="1">INDEX(Relationstabel!$C$3:$K$10,MATCH(INDIRECT($A$1&amp;"J"&amp;A2177),Relationstabel!$A$3:$A$10,0),MATCH(IFERROR(VALUE(INDIRECT($A$1&amp;"K"&amp;A2177)),0),Relationstabel!$C$1:$K$1,0))</f>
        <v>Naturgas</v>
      </c>
      <c r="J2177" s="1" t="str">
        <f ca="1">INDEX(Anvendelseskode!B:B,MATCH($F2177,Anvendelseskode!$A:$A,0))</f>
        <v>Fritliggende enfamilieshus (parcelhus)</v>
      </c>
      <c r="K2177" s="1" t="str">
        <f ca="1">INDEX(Anvendelseskode!C:C,MATCH($F2177,Anvendelseskode!$A:$A,0))</f>
        <v>Parcelhuse</v>
      </c>
      <c r="L2177" s="1" t="str">
        <f ca="1">INDEX(Anvendelseskode!D:D,MATCH($F2177,Anvendelseskode!$A:$A,0))</f>
        <v>Private husholdninger</v>
      </c>
      <c r="M2177" s="1" t="str">
        <f ca="1">IFERROR(INDEX(SBi!$2:$2,MATCH(H2177,SBi!$1:$1,1)),SBi!$K$2)</f>
        <v>1979-1998</v>
      </c>
      <c r="N2177" s="1">
        <f ca="1">INDEX(SBi!$C$3:$K$28,MATCH(F2177,SBi!$B$3:$B$28,0),MATCH(M2177,SBi!$C$2:$K$2,0))</f>
        <v>105.4</v>
      </c>
      <c r="O2177" s="16">
        <f t="shared" ca="1" si="437"/>
        <v>15.0722</v>
      </c>
      <c r="P2177" s="16" t="str">
        <f ca="1">IFERROR(INDEX(VpD!$2:$2,MATCH(H2177,VpD!$1:$1,1)),VpD!$I$2)</f>
        <v>1979-1998</v>
      </c>
      <c r="Q2177" s="1">
        <f ca="1">INDEX(VpD!$C$3:$I$27,MATCH(F2177,VpD!$B$3:$B$27,0),MATCH(P2177,VpD!$C$2:$I$2,0))</f>
        <v>90</v>
      </c>
      <c r="R2177" s="16">
        <f t="shared" ca="1" si="438"/>
        <v>12.87</v>
      </c>
      <c r="S2177" s="14">
        <f t="shared" ca="1" si="439"/>
        <v>711667.14</v>
      </c>
      <c r="T2177" s="14">
        <f t="shared" ca="1" si="440"/>
        <v>6171789.1600000001</v>
      </c>
      <c r="U2177" s="14" t="str">
        <f t="shared" ca="1" si="441"/>
        <v>0A3F507E-1E8A-32B8-E044-0003BA298018</v>
      </c>
    </row>
    <row r="2178" spans="1:21" s="14" customFormat="1" x14ac:dyDescent="0.25">
      <c r="A2178" s="14">
        <f t="shared" si="429"/>
        <v>2178</v>
      </c>
      <c r="B2178" s="14" t="str">
        <f t="shared" ca="1" si="430"/>
        <v>641BCCDA-D6DA-4171-9859-FE045DD83EEB</v>
      </c>
      <c r="C2178" s="14" t="str">
        <f t="shared" ca="1" si="431"/>
        <v>Spættebo</v>
      </c>
      <c r="D2178" s="14" t="str">
        <f t="shared" ca="1" si="432"/>
        <v>32</v>
      </c>
      <c r="E2178" s="14" t="str">
        <f t="shared" ca="1" si="433"/>
        <v>6tv</v>
      </c>
      <c r="F2178" s="1">
        <f t="shared" ca="1" si="434"/>
        <v>130</v>
      </c>
      <c r="G2178" s="1">
        <f t="shared" ca="1" si="435"/>
        <v>109</v>
      </c>
      <c r="H2178" s="1">
        <f t="shared" ca="1" si="436"/>
        <v>1978</v>
      </c>
      <c r="I2178" s="1" t="str">
        <f ca="1">INDEX(Relationstabel!$C$3:$K$10,MATCH(INDIRECT($A$1&amp;"J"&amp;A2178),Relationstabel!$A$3:$A$10,0),MATCH(IFERROR(VALUE(INDIRECT($A$1&amp;"K"&amp;A2178)),0),Relationstabel!$C$1:$K$1,0))</f>
        <v>Fjernvarme/ Blokvarme</v>
      </c>
      <c r="J2178" s="1" t="str">
        <f ca="1">INDEX(Anvendelseskode!B:B,MATCH($F2178,Anvendelseskode!$A:$A,0))</f>
        <v>Række-, kæde-, dobbelthus (lodret adskillelse mellem enhederne)</v>
      </c>
      <c r="K2178" s="1" t="str">
        <f ca="1">INDEX(Anvendelseskode!C:C,MATCH($F2178,Anvendelseskode!$A:$A,0))</f>
        <v>Række-, kæde og dobbelthuse</v>
      </c>
      <c r="L2178" s="1" t="str">
        <f ca="1">INDEX(Anvendelseskode!D:D,MATCH($F2178,Anvendelseskode!$A:$A,0))</f>
        <v>Private husholdninger</v>
      </c>
      <c r="M2178" s="1" t="str">
        <f ca="1">IFERROR(INDEX(SBi!$2:$2,MATCH(H2178,SBi!$1:$1,1)),SBi!$K$2)</f>
        <v>1973-1978</v>
      </c>
      <c r="N2178" s="1">
        <f ca="1">INDEX(SBi!$C$3:$K$28,MATCH(F2178,SBi!$B$3:$B$28,0),MATCH(M2178,SBi!$C$2:$K$2,0))</f>
        <v>112.6</v>
      </c>
      <c r="O2178" s="16">
        <f t="shared" ca="1" si="437"/>
        <v>12.273399999999999</v>
      </c>
      <c r="P2178" s="16" t="str">
        <f ca="1">IFERROR(INDEX(VpD!$2:$2,MATCH(H2178,VpD!$1:$1,1)),VpD!$I$2)</f>
        <v>1973-1978</v>
      </c>
      <c r="Q2178" s="1">
        <f ca="1">INDEX(VpD!$C$3:$I$27,MATCH(F2178,VpD!$B$3:$B$27,0),MATCH(P2178,VpD!$C$2:$I$2,0))</f>
        <v>98</v>
      </c>
      <c r="R2178" s="16">
        <f t="shared" ca="1" si="438"/>
        <v>10.682</v>
      </c>
      <c r="S2178" s="14">
        <f t="shared" ca="1" si="439"/>
        <v>713690.84</v>
      </c>
      <c r="T2178" s="14">
        <f t="shared" ca="1" si="440"/>
        <v>6169603.4400000004</v>
      </c>
      <c r="U2178" s="14" t="str">
        <f t="shared" ca="1" si="441"/>
        <v>0A3F507E-218A-32B8-E044-0003BA298018</v>
      </c>
    </row>
    <row r="2179" spans="1:21" s="14" customFormat="1" x14ac:dyDescent="0.25">
      <c r="A2179" s="14">
        <f t="shared" ref="A2179:A2242" si="442">ROW(B2179)</f>
        <v>2179</v>
      </c>
      <c r="B2179" s="14" t="str">
        <f t="shared" ref="B2179:B2242" ca="1" si="443">INDIRECT($A$1&amp;"b"&amp;A2179)</f>
        <v>80CCBFAB-C8AA-463D-8118-898F2A03D3C3</v>
      </c>
      <c r="C2179" s="14" t="str">
        <f t="shared" ref="C2179:C2242" ca="1" si="444">INDIRECT($A$1&amp;"V"&amp;A2179)</f>
        <v>Syvhøjvænge</v>
      </c>
      <c r="D2179" s="14" t="str">
        <f t="shared" ref="D2179:D2242" ca="1" si="445">INDIRECT($A$1&amp;"W"&amp;A2179)</f>
        <v>85</v>
      </c>
      <c r="E2179" s="14" t="str">
        <f t="shared" ref="E2179:E2242" ca="1" si="446">INDIRECT($A$1&amp;"AB"&amp;A2179)</f>
        <v>14ar</v>
      </c>
      <c r="F2179" s="1">
        <f t="shared" ref="F2179:F2242" ca="1" si="447">ROUNDDOWN(INDIRECT($A$1&amp;"C"&amp;A2179),-1)</f>
        <v>120</v>
      </c>
      <c r="G2179" s="1">
        <f t="shared" ref="G2179:G2242" ca="1" si="448">INDIRECT($A$1&amp;"P"&amp;A2179)+INDIRECT($A$1&amp;"Q"&amp;A2179)+INDIRECT($A$1&amp;"R"&amp;A2179)*0.5</f>
        <v>130</v>
      </c>
      <c r="H2179" s="1">
        <f t="shared" ref="H2179:H2242" ca="1" si="449">MAX(INDIRECT($A$1&amp;"E"&amp;A2179),INDIRECT($A$1&amp;"D"&amp;A2179))</f>
        <v>1972</v>
      </c>
      <c r="I2179" s="1" t="str">
        <f ca="1">INDEX(Relationstabel!$C$3:$K$10,MATCH(INDIRECT($A$1&amp;"J"&amp;A2179),Relationstabel!$A$3:$A$10,0),MATCH(IFERROR(VALUE(INDIRECT($A$1&amp;"K"&amp;A2179)),0),Relationstabel!$C$1:$K$1,0))</f>
        <v>Naturgas</v>
      </c>
      <c r="J2179" s="1" t="str">
        <f ca="1">INDEX(Anvendelseskode!B:B,MATCH($F2179,Anvendelseskode!$A:$A,0))</f>
        <v>Fritliggende enfamilieshus (parcelhus)</v>
      </c>
      <c r="K2179" s="1" t="str">
        <f ca="1">INDEX(Anvendelseskode!C:C,MATCH($F2179,Anvendelseskode!$A:$A,0))</f>
        <v>Parcelhuse</v>
      </c>
      <c r="L2179" s="1" t="str">
        <f ca="1">INDEX(Anvendelseskode!D:D,MATCH($F2179,Anvendelseskode!$A:$A,0))</f>
        <v>Private husholdninger</v>
      </c>
      <c r="M2179" s="1" t="str">
        <f ca="1">IFERROR(INDEX(SBi!$2:$2,MATCH(H2179,SBi!$1:$1,1)),SBi!$K$2)</f>
        <v>1961-1972</v>
      </c>
      <c r="N2179" s="1">
        <f ca="1">INDEX(SBi!$C$3:$K$28,MATCH(F2179,SBi!$B$3:$B$28,0),MATCH(M2179,SBi!$C$2:$K$2,0))</f>
        <v>134.30000000000001</v>
      </c>
      <c r="O2179" s="16">
        <f t="shared" ref="O2179:O2242" ca="1" si="450">N2179*G2179/1000</f>
        <v>17.459</v>
      </c>
      <c r="P2179" s="16" t="str">
        <f ca="1">IFERROR(INDEX(VpD!$2:$2,MATCH(H2179,VpD!$1:$1,1)),VpD!$I$2)</f>
        <v>1961-1972</v>
      </c>
      <c r="Q2179" s="1">
        <f ca="1">INDEX(VpD!$C$3:$I$27,MATCH(F2179,VpD!$B$3:$B$27,0),MATCH(P2179,VpD!$C$2:$I$2,0))</f>
        <v>143</v>
      </c>
      <c r="R2179" s="16">
        <f t="shared" ref="R2179:R2242" ca="1" si="451">Q2179*G2179/1000</f>
        <v>18.59</v>
      </c>
      <c r="S2179" s="14">
        <f t="shared" ref="S2179:S2242" ca="1" si="452">INDIRECT($A$1&amp;"AE"&amp;A2179)</f>
        <v>711903.4</v>
      </c>
      <c r="T2179" s="14">
        <f t="shared" ref="T2179:T2242" ca="1" si="453">INDIRECT($A$1&amp;"AF"&amp;A2179)</f>
        <v>6171874.8899999997</v>
      </c>
      <c r="U2179" s="14" t="str">
        <f t="shared" ref="U2179:U2242" ca="1" si="454">INDIRECT($A$1&amp;"AC"&amp;A2179)</f>
        <v>0A3F507E-228A-32B8-E044-0003BA298018</v>
      </c>
    </row>
    <row r="2180" spans="1:21" s="14" customFormat="1" x14ac:dyDescent="0.25">
      <c r="A2180" s="14">
        <f t="shared" si="442"/>
        <v>2180</v>
      </c>
      <c r="B2180" s="14" t="str">
        <f t="shared" ca="1" si="443"/>
        <v>8780A50D-BB00-4E29-AFD2-00A64A4D2E36</v>
      </c>
      <c r="C2180" s="14" t="str">
        <f t="shared" ca="1" si="444"/>
        <v>Vejlegårdsvej</v>
      </c>
      <c r="D2180" s="14" t="str">
        <f t="shared" ca="1" si="445"/>
        <v>79</v>
      </c>
      <c r="E2180" s="14" t="str">
        <f t="shared" ca="1" si="446"/>
        <v>5n</v>
      </c>
      <c r="F2180" s="1">
        <f t="shared" ca="1" si="447"/>
        <v>210</v>
      </c>
      <c r="G2180" s="1">
        <f t="shared" ca="1" si="448"/>
        <v>297</v>
      </c>
      <c r="H2180" s="1">
        <f t="shared" ca="1" si="449"/>
        <v>1996</v>
      </c>
      <c r="I2180" s="1" t="str">
        <f ca="1">INDEX(Relationstabel!$C$3:$K$10,MATCH(INDIRECT($A$1&amp;"J"&amp;A2180),Relationstabel!$A$3:$A$10,0),MATCH(IFERROR(VALUE(INDIRECT($A$1&amp;"K"&amp;A2180)),0),Relationstabel!$C$1:$K$1,0))</f>
        <v>Ingen varmeinstallation</v>
      </c>
      <c r="J2180" s="1" t="str">
        <f ca="1">INDEX(Anvendelseskode!B:B,MATCH($F2180,Anvendelseskode!$A:$A,0))</f>
        <v>Bygning til erhvervsmæssig produktion vedrørende landbrug, gartneri, råstofudvinding o.lign</v>
      </c>
      <c r="K2180" s="1" t="str">
        <f ca="1">INDEX(Anvendelseskode!C:C,MATCH($F2180,Anvendelseskode!$A:$A,0))</f>
        <v>Avls- og driftsbygning</v>
      </c>
      <c r="L2180" s="1" t="str">
        <f ca="1">INDEX(Anvendelseskode!D:D,MATCH($F2180,Anvendelseskode!$A:$A,0))</f>
        <v>Landbrug og gartneri</v>
      </c>
      <c r="M2180" s="1" t="str">
        <f ca="1">IFERROR(INDEX(SBi!$2:$2,MATCH(H2180,SBi!$1:$1,1)),SBi!$K$2)</f>
        <v>1979-1998</v>
      </c>
      <c r="N2180" s="1">
        <f ca="1">INDEX(SBi!$C$3:$K$28,MATCH(F2180,SBi!$B$3:$B$28,0),MATCH(M2180,SBi!$C$2:$K$2,0))</f>
        <v>22</v>
      </c>
      <c r="O2180" s="16">
        <f t="shared" ca="1" si="450"/>
        <v>6.5339999999999998</v>
      </c>
      <c r="P2180" s="16" t="str">
        <f ca="1">IFERROR(INDEX(VpD!$2:$2,MATCH(H2180,VpD!$1:$1,1)),VpD!$I$2)</f>
        <v>1979-1998</v>
      </c>
      <c r="Q2180" s="1">
        <f ca="1">INDEX(VpD!$C$3:$I$27,MATCH(F2180,VpD!$B$3:$B$27,0),MATCH(P2180,VpD!$C$2:$I$2,0))</f>
        <v>22</v>
      </c>
      <c r="R2180" s="16">
        <f t="shared" ca="1" si="451"/>
        <v>6.5339999999999998</v>
      </c>
      <c r="S2180" s="14">
        <f t="shared" ca="1" si="452"/>
        <v>712146.4</v>
      </c>
      <c r="T2180" s="14">
        <f t="shared" ca="1" si="453"/>
        <v>6169852.9500000002</v>
      </c>
      <c r="U2180" s="14" t="str">
        <f t="shared" ca="1" si="454"/>
        <v>0A3F507E-248A-32B8-E044-0003BA298018</v>
      </c>
    </row>
    <row r="2181" spans="1:21" s="14" customFormat="1" x14ac:dyDescent="0.25">
      <c r="A2181" s="14">
        <f t="shared" si="442"/>
        <v>2181</v>
      </c>
      <c r="B2181" s="14" t="str">
        <f t="shared" ca="1" si="443"/>
        <v>E020E4AF-2671-4D8A-B3E7-A2AF8515C185</v>
      </c>
      <c r="C2181" s="14" t="str">
        <f t="shared" ca="1" si="444"/>
        <v>Vejlegårdsvej</v>
      </c>
      <c r="D2181" s="14" t="str">
        <f t="shared" ca="1" si="445"/>
        <v>79</v>
      </c>
      <c r="E2181" s="14" t="str">
        <f t="shared" ca="1" si="446"/>
        <v>5n</v>
      </c>
      <c r="F2181" s="1">
        <f t="shared" ca="1" si="447"/>
        <v>210</v>
      </c>
      <c r="G2181" s="1">
        <f t="shared" ca="1" si="448"/>
        <v>60</v>
      </c>
      <c r="H2181" s="1">
        <f t="shared" ca="1" si="449"/>
        <v>2009</v>
      </c>
      <c r="I2181" s="1" t="str">
        <f ca="1">INDEX(Relationstabel!$C$3:$K$10,MATCH(INDIRECT($A$1&amp;"J"&amp;A2181),Relationstabel!$A$3:$A$10,0),MATCH(IFERROR(VALUE(INDIRECT($A$1&amp;"K"&amp;A2181)),0),Relationstabel!$C$1:$K$1,0))</f>
        <v>Ingen varmeinstallation</v>
      </c>
      <c r="J2181" s="1" t="str">
        <f ca="1">INDEX(Anvendelseskode!B:B,MATCH($F2181,Anvendelseskode!$A:$A,0))</f>
        <v>Bygning til erhvervsmæssig produktion vedrørende landbrug, gartneri, råstofudvinding o.lign</v>
      </c>
      <c r="K2181" s="1" t="str">
        <f ca="1">INDEX(Anvendelseskode!C:C,MATCH($F2181,Anvendelseskode!$A:$A,0))</f>
        <v>Avls- og driftsbygning</v>
      </c>
      <c r="L2181" s="1" t="str">
        <f ca="1">INDEX(Anvendelseskode!D:D,MATCH($F2181,Anvendelseskode!$A:$A,0))</f>
        <v>Landbrug og gartneri</v>
      </c>
      <c r="M2181" s="1" t="str">
        <f ca="1">IFERROR(INDEX(SBi!$2:$2,MATCH(H2181,SBi!$1:$1,1)),SBi!$K$2)</f>
        <v>Efter 2006</v>
      </c>
      <c r="N2181" s="1">
        <f ca="1">INDEX(SBi!$C$3:$K$28,MATCH(F2181,SBi!$B$3:$B$28,0),MATCH(M2181,SBi!$C$2:$K$2,0))</f>
        <v>22</v>
      </c>
      <c r="O2181" s="16">
        <f t="shared" ca="1" si="450"/>
        <v>1.32</v>
      </c>
      <c r="P2181" s="16" t="str">
        <f ca="1">IFERROR(INDEX(VpD!$2:$2,MATCH(H2181,VpD!$1:$1,1)),VpD!$I$2)</f>
        <v>&gt;1998</v>
      </c>
      <c r="Q2181" s="1">
        <f ca="1">INDEX(VpD!$C$3:$I$27,MATCH(F2181,VpD!$B$3:$B$27,0),MATCH(P2181,VpD!$C$2:$I$2,0))</f>
        <v>22</v>
      </c>
      <c r="R2181" s="16">
        <f t="shared" ca="1" si="451"/>
        <v>1.32</v>
      </c>
      <c r="S2181" s="14">
        <f t="shared" ca="1" si="452"/>
        <v>712146.4</v>
      </c>
      <c r="T2181" s="14">
        <f t="shared" ca="1" si="453"/>
        <v>6169852.9500000002</v>
      </c>
      <c r="U2181" s="14" t="str">
        <f t="shared" ca="1" si="454"/>
        <v>0A3F507E-248A-32B8-E044-0003BA298018</v>
      </c>
    </row>
    <row r="2182" spans="1:21" s="14" customFormat="1" x14ac:dyDescent="0.25">
      <c r="A2182" s="14">
        <f t="shared" si="442"/>
        <v>2182</v>
      </c>
      <c r="B2182" s="14" t="str">
        <f t="shared" ca="1" si="443"/>
        <v>902A95AB-059F-4F90-8C8B-8BB149C92F26</v>
      </c>
      <c r="C2182" s="14" t="str">
        <f t="shared" ca="1" si="444"/>
        <v>Vejlegårdsvej</v>
      </c>
      <c r="D2182" s="14" t="str">
        <f t="shared" ca="1" si="445"/>
        <v>79</v>
      </c>
      <c r="E2182" s="14" t="str">
        <f t="shared" ca="1" si="446"/>
        <v>5n</v>
      </c>
      <c r="F2182" s="1">
        <f t="shared" ca="1" si="447"/>
        <v>210</v>
      </c>
      <c r="G2182" s="1">
        <f t="shared" ca="1" si="448"/>
        <v>1470</v>
      </c>
      <c r="H2182" s="1">
        <f t="shared" ca="1" si="449"/>
        <v>1965</v>
      </c>
      <c r="I2182" s="1" t="str">
        <f ca="1">INDEX(Relationstabel!$C$3:$K$10,MATCH(INDIRECT($A$1&amp;"J"&amp;A2182),Relationstabel!$A$3:$A$10,0),MATCH(IFERROR(VALUE(INDIRECT($A$1&amp;"K"&amp;A2182)),0),Relationstabel!$C$1:$K$1,0))</f>
        <v>Ingen varmeinstallation</v>
      </c>
      <c r="J2182" s="1" t="str">
        <f ca="1">INDEX(Anvendelseskode!B:B,MATCH($F2182,Anvendelseskode!$A:$A,0))</f>
        <v>Bygning til erhvervsmæssig produktion vedrørende landbrug, gartneri, råstofudvinding o.lign</v>
      </c>
      <c r="K2182" s="1" t="str">
        <f ca="1">INDEX(Anvendelseskode!C:C,MATCH($F2182,Anvendelseskode!$A:$A,0))</f>
        <v>Avls- og driftsbygning</v>
      </c>
      <c r="L2182" s="1" t="str">
        <f ca="1">INDEX(Anvendelseskode!D:D,MATCH($F2182,Anvendelseskode!$A:$A,0))</f>
        <v>Landbrug og gartneri</v>
      </c>
      <c r="M2182" s="1" t="str">
        <f ca="1">IFERROR(INDEX(SBi!$2:$2,MATCH(H2182,SBi!$1:$1,1)),SBi!$K$2)</f>
        <v>1961-1972</v>
      </c>
      <c r="N2182" s="1">
        <f ca="1">INDEX(SBi!$C$3:$K$28,MATCH(F2182,SBi!$B$3:$B$28,0),MATCH(M2182,SBi!$C$2:$K$2,0))</f>
        <v>33</v>
      </c>
      <c r="O2182" s="16">
        <f t="shared" ca="1" si="450"/>
        <v>48.51</v>
      </c>
      <c r="P2182" s="16" t="str">
        <f ca="1">IFERROR(INDEX(VpD!$2:$2,MATCH(H2182,VpD!$1:$1,1)),VpD!$I$2)</f>
        <v>1961-1972</v>
      </c>
      <c r="Q2182" s="1">
        <f ca="1">INDEX(VpD!$C$3:$I$27,MATCH(F2182,VpD!$B$3:$B$27,0),MATCH(P2182,VpD!$C$2:$I$2,0))</f>
        <v>33</v>
      </c>
      <c r="R2182" s="16">
        <f t="shared" ca="1" si="451"/>
        <v>48.51</v>
      </c>
      <c r="S2182" s="14">
        <f t="shared" ca="1" si="452"/>
        <v>712146.4</v>
      </c>
      <c r="T2182" s="14">
        <f t="shared" ca="1" si="453"/>
        <v>6169852.9500000002</v>
      </c>
      <c r="U2182" s="14" t="str">
        <f t="shared" ca="1" si="454"/>
        <v>0A3F507E-248A-32B8-E044-0003BA298018</v>
      </c>
    </row>
    <row r="2183" spans="1:21" s="14" customFormat="1" x14ac:dyDescent="0.25">
      <c r="A2183" s="14">
        <f t="shared" si="442"/>
        <v>2183</v>
      </c>
      <c r="B2183" s="14" t="str">
        <f t="shared" ca="1" si="443"/>
        <v>B046B00B-FFFA-41A3-9F2A-1446D00AF904</v>
      </c>
      <c r="C2183" s="14" t="str">
        <f t="shared" ca="1" si="444"/>
        <v>Vejlegårdsvej</v>
      </c>
      <c r="D2183" s="14" t="str">
        <f t="shared" ca="1" si="445"/>
        <v>79</v>
      </c>
      <c r="E2183" s="14" t="str">
        <f t="shared" ca="1" si="446"/>
        <v>5n</v>
      </c>
      <c r="F2183" s="1">
        <f t="shared" ca="1" si="447"/>
        <v>210</v>
      </c>
      <c r="G2183" s="1">
        <f t="shared" ca="1" si="448"/>
        <v>303</v>
      </c>
      <c r="H2183" s="1">
        <f t="shared" ca="1" si="449"/>
        <v>1996</v>
      </c>
      <c r="I2183" s="1" t="str">
        <f ca="1">INDEX(Relationstabel!$C$3:$K$10,MATCH(INDIRECT($A$1&amp;"J"&amp;A2183),Relationstabel!$A$3:$A$10,0),MATCH(IFERROR(VALUE(INDIRECT($A$1&amp;"K"&amp;A2183)),0),Relationstabel!$C$1:$K$1,0))</f>
        <v>Ingen varmeinstallation</v>
      </c>
      <c r="J2183" s="1" t="str">
        <f ca="1">INDEX(Anvendelseskode!B:B,MATCH($F2183,Anvendelseskode!$A:$A,0))</f>
        <v>Bygning til erhvervsmæssig produktion vedrørende landbrug, gartneri, råstofudvinding o.lign</v>
      </c>
      <c r="K2183" s="1" t="str">
        <f ca="1">INDEX(Anvendelseskode!C:C,MATCH($F2183,Anvendelseskode!$A:$A,0))</f>
        <v>Avls- og driftsbygning</v>
      </c>
      <c r="L2183" s="1" t="str">
        <f ca="1">INDEX(Anvendelseskode!D:D,MATCH($F2183,Anvendelseskode!$A:$A,0))</f>
        <v>Landbrug og gartneri</v>
      </c>
      <c r="M2183" s="1" t="str">
        <f ca="1">IFERROR(INDEX(SBi!$2:$2,MATCH(H2183,SBi!$1:$1,1)),SBi!$K$2)</f>
        <v>1979-1998</v>
      </c>
      <c r="N2183" s="1">
        <f ca="1">INDEX(SBi!$C$3:$K$28,MATCH(F2183,SBi!$B$3:$B$28,0),MATCH(M2183,SBi!$C$2:$K$2,0))</f>
        <v>22</v>
      </c>
      <c r="O2183" s="16">
        <f t="shared" ca="1" si="450"/>
        <v>6.6660000000000004</v>
      </c>
      <c r="P2183" s="16" t="str">
        <f ca="1">IFERROR(INDEX(VpD!$2:$2,MATCH(H2183,VpD!$1:$1,1)),VpD!$I$2)</f>
        <v>1979-1998</v>
      </c>
      <c r="Q2183" s="1">
        <f ca="1">INDEX(VpD!$C$3:$I$27,MATCH(F2183,VpD!$B$3:$B$27,0),MATCH(P2183,VpD!$C$2:$I$2,0))</f>
        <v>22</v>
      </c>
      <c r="R2183" s="16">
        <f t="shared" ca="1" si="451"/>
        <v>6.6660000000000004</v>
      </c>
      <c r="S2183" s="14">
        <f t="shared" ca="1" si="452"/>
        <v>712146.4</v>
      </c>
      <c r="T2183" s="14">
        <f t="shared" ca="1" si="453"/>
        <v>6169852.9500000002</v>
      </c>
      <c r="U2183" s="14" t="str">
        <f t="shared" ca="1" si="454"/>
        <v>0A3F507E-248A-32B8-E044-0003BA298018</v>
      </c>
    </row>
    <row r="2184" spans="1:21" s="14" customFormat="1" x14ac:dyDescent="0.25">
      <c r="A2184" s="14">
        <f t="shared" si="442"/>
        <v>2184</v>
      </c>
      <c r="B2184" s="14" t="str">
        <f t="shared" ca="1" si="443"/>
        <v>C22F1627-C216-4B0B-B4C1-4A748F2614A9</v>
      </c>
      <c r="C2184" s="14" t="str">
        <f t="shared" ca="1" si="444"/>
        <v>Vejlegårdsvej</v>
      </c>
      <c r="D2184" s="14" t="str">
        <f t="shared" ca="1" si="445"/>
        <v>79</v>
      </c>
      <c r="E2184" s="14" t="str">
        <f t="shared" ca="1" si="446"/>
        <v>5n</v>
      </c>
      <c r="F2184" s="1">
        <f t="shared" ca="1" si="447"/>
        <v>210</v>
      </c>
      <c r="G2184" s="1">
        <f t="shared" ca="1" si="448"/>
        <v>242</v>
      </c>
      <c r="H2184" s="1">
        <f t="shared" ca="1" si="449"/>
        <v>1994</v>
      </c>
      <c r="I2184" s="1" t="str">
        <f ca="1">INDEX(Relationstabel!$C$3:$K$10,MATCH(INDIRECT($A$1&amp;"J"&amp;A2184),Relationstabel!$A$3:$A$10,0),MATCH(IFERROR(VALUE(INDIRECT($A$1&amp;"K"&amp;A2184)),0),Relationstabel!$C$1:$K$1,0))</f>
        <v>Ingen varmeinstallation</v>
      </c>
      <c r="J2184" s="1" t="str">
        <f ca="1">INDEX(Anvendelseskode!B:B,MATCH($F2184,Anvendelseskode!$A:$A,0))</f>
        <v>Bygning til erhvervsmæssig produktion vedrørende landbrug, gartneri, råstofudvinding o.lign</v>
      </c>
      <c r="K2184" s="1" t="str">
        <f ca="1">INDEX(Anvendelseskode!C:C,MATCH($F2184,Anvendelseskode!$A:$A,0))</f>
        <v>Avls- og driftsbygning</v>
      </c>
      <c r="L2184" s="1" t="str">
        <f ca="1">INDEX(Anvendelseskode!D:D,MATCH($F2184,Anvendelseskode!$A:$A,0))</f>
        <v>Landbrug og gartneri</v>
      </c>
      <c r="M2184" s="1" t="str">
        <f ca="1">IFERROR(INDEX(SBi!$2:$2,MATCH(H2184,SBi!$1:$1,1)),SBi!$K$2)</f>
        <v>1979-1998</v>
      </c>
      <c r="N2184" s="1">
        <f ca="1">INDEX(SBi!$C$3:$K$28,MATCH(F2184,SBi!$B$3:$B$28,0),MATCH(M2184,SBi!$C$2:$K$2,0))</f>
        <v>22</v>
      </c>
      <c r="O2184" s="16">
        <f t="shared" ca="1" si="450"/>
        <v>5.3239999999999998</v>
      </c>
      <c r="P2184" s="16" t="str">
        <f ca="1">IFERROR(INDEX(VpD!$2:$2,MATCH(H2184,VpD!$1:$1,1)),VpD!$I$2)</f>
        <v>1979-1998</v>
      </c>
      <c r="Q2184" s="1">
        <f ca="1">INDEX(VpD!$C$3:$I$27,MATCH(F2184,VpD!$B$3:$B$27,0),MATCH(P2184,VpD!$C$2:$I$2,0))</f>
        <v>22</v>
      </c>
      <c r="R2184" s="16">
        <f t="shared" ca="1" si="451"/>
        <v>5.3239999999999998</v>
      </c>
      <c r="S2184" s="14">
        <f t="shared" ca="1" si="452"/>
        <v>712146.4</v>
      </c>
      <c r="T2184" s="14">
        <f t="shared" ca="1" si="453"/>
        <v>6169852.9500000002</v>
      </c>
      <c r="U2184" s="14" t="str">
        <f t="shared" ca="1" si="454"/>
        <v>0A3F507E-248A-32B8-E044-0003BA298018</v>
      </c>
    </row>
    <row r="2185" spans="1:21" s="14" customFormat="1" x14ac:dyDescent="0.25">
      <c r="A2185" s="14">
        <f t="shared" si="442"/>
        <v>2185</v>
      </c>
      <c r="B2185" s="14" t="str">
        <f t="shared" ca="1" si="443"/>
        <v>4C93AC36-572D-46FC-A076-C7BB28AEC4B0</v>
      </c>
      <c r="C2185" s="14" t="str">
        <f t="shared" ca="1" si="444"/>
        <v>Vejlegårdsvej</v>
      </c>
      <c r="D2185" s="14" t="str">
        <f t="shared" ca="1" si="445"/>
        <v>79</v>
      </c>
      <c r="E2185" s="14" t="str">
        <f t="shared" ca="1" si="446"/>
        <v>5n</v>
      </c>
      <c r="F2185" s="1">
        <f t="shared" ca="1" si="447"/>
        <v>210</v>
      </c>
      <c r="G2185" s="1">
        <f t="shared" ca="1" si="448"/>
        <v>1687</v>
      </c>
      <c r="H2185" s="1">
        <f t="shared" ca="1" si="449"/>
        <v>2016</v>
      </c>
      <c r="I2185" s="1" t="str">
        <f ca="1">INDEX(Relationstabel!$C$3:$K$10,MATCH(INDIRECT($A$1&amp;"J"&amp;A2185),Relationstabel!$A$3:$A$10,0),MATCH(IFERROR(VALUE(INDIRECT($A$1&amp;"K"&amp;A2185)),0),Relationstabel!$C$1:$K$1,0))</f>
        <v>Ingen varmeinstallation</v>
      </c>
      <c r="J2185" s="1" t="str">
        <f ca="1">INDEX(Anvendelseskode!B:B,MATCH($F2185,Anvendelseskode!$A:$A,0))</f>
        <v>Bygning til erhvervsmæssig produktion vedrørende landbrug, gartneri, råstofudvinding o.lign</v>
      </c>
      <c r="K2185" s="1" t="str">
        <f ca="1">INDEX(Anvendelseskode!C:C,MATCH($F2185,Anvendelseskode!$A:$A,0))</f>
        <v>Avls- og driftsbygning</v>
      </c>
      <c r="L2185" s="1" t="str">
        <f ca="1">INDEX(Anvendelseskode!D:D,MATCH($F2185,Anvendelseskode!$A:$A,0))</f>
        <v>Landbrug og gartneri</v>
      </c>
      <c r="M2185" s="1" t="str">
        <f ca="1">IFERROR(INDEX(SBi!$2:$2,MATCH(H2185,SBi!$1:$1,1)),SBi!$K$2)</f>
        <v>Efter 2006</v>
      </c>
      <c r="N2185" s="1">
        <f ca="1">INDEX(SBi!$C$3:$K$28,MATCH(F2185,SBi!$B$3:$B$28,0),MATCH(M2185,SBi!$C$2:$K$2,0))</f>
        <v>22</v>
      </c>
      <c r="O2185" s="16">
        <f t="shared" ca="1" si="450"/>
        <v>37.113999999999997</v>
      </c>
      <c r="P2185" s="16" t="str">
        <f ca="1">IFERROR(INDEX(VpD!$2:$2,MATCH(H2185,VpD!$1:$1,1)),VpD!$I$2)</f>
        <v>&gt;1998</v>
      </c>
      <c r="Q2185" s="1">
        <f ca="1">INDEX(VpD!$C$3:$I$27,MATCH(F2185,VpD!$B$3:$B$27,0),MATCH(P2185,VpD!$C$2:$I$2,0))</f>
        <v>22</v>
      </c>
      <c r="R2185" s="16">
        <f t="shared" ca="1" si="451"/>
        <v>37.113999999999997</v>
      </c>
      <c r="S2185" s="14">
        <f t="shared" ca="1" si="452"/>
        <v>712146.4</v>
      </c>
      <c r="T2185" s="14">
        <f t="shared" ca="1" si="453"/>
        <v>6169852.9500000002</v>
      </c>
      <c r="U2185" s="14" t="str">
        <f t="shared" ca="1" si="454"/>
        <v>0A3F507E-248A-32B8-E044-0003BA298018</v>
      </c>
    </row>
    <row r="2186" spans="1:21" s="14" customFormat="1" x14ac:dyDescent="0.25">
      <c r="A2186" s="14">
        <f t="shared" si="442"/>
        <v>2186</v>
      </c>
      <c r="B2186" s="14" t="str">
        <f t="shared" ca="1" si="443"/>
        <v>08584A05-4442-43DA-A506-12FA3B1F8451</v>
      </c>
      <c r="C2186" s="14" t="str">
        <f t="shared" ca="1" si="444"/>
        <v>Vejlegårdsvej</v>
      </c>
      <c r="D2186" s="14" t="str">
        <f t="shared" ca="1" si="445"/>
        <v>79</v>
      </c>
      <c r="E2186" s="14" t="str">
        <f t="shared" ca="1" si="446"/>
        <v>5n</v>
      </c>
      <c r="F2186" s="1">
        <f t="shared" ca="1" si="447"/>
        <v>210</v>
      </c>
      <c r="G2186" s="1">
        <f t="shared" ca="1" si="448"/>
        <v>346</v>
      </c>
      <c r="H2186" s="1">
        <f t="shared" ca="1" si="449"/>
        <v>1959</v>
      </c>
      <c r="I2186" s="1" t="str">
        <f ca="1">INDEX(Relationstabel!$C$3:$K$10,MATCH(INDIRECT($A$1&amp;"J"&amp;A2186),Relationstabel!$A$3:$A$10,0),MATCH(IFERROR(VALUE(INDIRECT($A$1&amp;"K"&amp;A2186)),0),Relationstabel!$C$1:$K$1,0))</f>
        <v>Ingen varmeinstallation</v>
      </c>
      <c r="J2186" s="1" t="str">
        <f ca="1">INDEX(Anvendelseskode!B:B,MATCH($F2186,Anvendelseskode!$A:$A,0))</f>
        <v>Bygning til erhvervsmæssig produktion vedrørende landbrug, gartneri, råstofudvinding o.lign</v>
      </c>
      <c r="K2186" s="1" t="str">
        <f ca="1">INDEX(Anvendelseskode!C:C,MATCH($F2186,Anvendelseskode!$A:$A,0))</f>
        <v>Avls- og driftsbygning</v>
      </c>
      <c r="L2186" s="1" t="str">
        <f ca="1">INDEX(Anvendelseskode!D:D,MATCH($F2186,Anvendelseskode!$A:$A,0))</f>
        <v>Landbrug og gartneri</v>
      </c>
      <c r="M2186" s="1" t="str">
        <f ca="1">IFERROR(INDEX(SBi!$2:$2,MATCH(H2186,SBi!$1:$1,1)),SBi!$K$2)</f>
        <v>1951-1960</v>
      </c>
      <c r="N2186" s="1">
        <f ca="1">INDEX(SBi!$C$3:$K$28,MATCH(F2186,SBi!$B$3:$B$28,0),MATCH(M2186,SBi!$C$2:$K$2,0))</f>
        <v>45</v>
      </c>
      <c r="O2186" s="16">
        <f t="shared" ca="1" si="450"/>
        <v>15.57</v>
      </c>
      <c r="P2186" s="16" t="str">
        <f ca="1">IFERROR(INDEX(VpD!$2:$2,MATCH(H2186,VpD!$1:$1,1)),VpD!$I$2)</f>
        <v>1951-1960</v>
      </c>
      <c r="Q2186" s="1">
        <f ca="1">INDEX(VpD!$C$3:$I$27,MATCH(F2186,VpD!$B$3:$B$27,0),MATCH(P2186,VpD!$C$2:$I$2,0))</f>
        <v>45</v>
      </c>
      <c r="R2186" s="16">
        <f t="shared" ca="1" si="451"/>
        <v>15.57</v>
      </c>
      <c r="S2186" s="14">
        <f t="shared" ca="1" si="452"/>
        <v>712146.4</v>
      </c>
      <c r="T2186" s="14">
        <f t="shared" ca="1" si="453"/>
        <v>6169852.9500000002</v>
      </c>
      <c r="U2186" s="14" t="str">
        <f t="shared" ca="1" si="454"/>
        <v>0A3F507E-248A-32B8-E044-0003BA298018</v>
      </c>
    </row>
    <row r="2187" spans="1:21" s="14" customFormat="1" x14ac:dyDescent="0.25">
      <c r="A2187" s="14">
        <f t="shared" si="442"/>
        <v>2187</v>
      </c>
      <c r="B2187" s="14" t="str">
        <f t="shared" ca="1" si="443"/>
        <v>E3943853-EDEC-406B-8959-983CC203226C</v>
      </c>
      <c r="C2187" s="14" t="str">
        <f t="shared" ca="1" si="444"/>
        <v>Vejlegårdsvej</v>
      </c>
      <c r="D2187" s="14" t="str">
        <f t="shared" ca="1" si="445"/>
        <v>79</v>
      </c>
      <c r="E2187" s="14" t="str">
        <f t="shared" ca="1" si="446"/>
        <v>5n</v>
      </c>
      <c r="F2187" s="1">
        <f t="shared" ca="1" si="447"/>
        <v>120</v>
      </c>
      <c r="G2187" s="1">
        <f t="shared" ca="1" si="448"/>
        <v>166</v>
      </c>
      <c r="H2187" s="1">
        <f t="shared" ca="1" si="449"/>
        <v>1957</v>
      </c>
      <c r="I2187" s="1" t="str">
        <f ca="1">INDEX(Relationstabel!$C$3:$K$10,MATCH(INDIRECT($A$1&amp;"J"&amp;A2187),Relationstabel!$A$3:$A$10,0),MATCH(IFERROR(VALUE(INDIRECT($A$1&amp;"K"&amp;A2187)),0),Relationstabel!$C$1:$K$1,0))</f>
        <v>Naturgas</v>
      </c>
      <c r="J2187" s="1" t="str">
        <f ca="1">INDEX(Anvendelseskode!B:B,MATCH($F2187,Anvendelseskode!$A:$A,0))</f>
        <v>Fritliggende enfamilieshus (parcelhus)</v>
      </c>
      <c r="K2187" s="1" t="str">
        <f ca="1">INDEX(Anvendelseskode!C:C,MATCH($F2187,Anvendelseskode!$A:$A,0))</f>
        <v>Parcelhuse</v>
      </c>
      <c r="L2187" s="1" t="str">
        <f ca="1">INDEX(Anvendelseskode!D:D,MATCH($F2187,Anvendelseskode!$A:$A,0))</f>
        <v>Private husholdninger</v>
      </c>
      <c r="M2187" s="1" t="str">
        <f ca="1">IFERROR(INDEX(SBi!$2:$2,MATCH(H2187,SBi!$1:$1,1)),SBi!$K$2)</f>
        <v>1951-1960</v>
      </c>
      <c r="N2187" s="1">
        <f ca="1">INDEX(SBi!$C$3:$K$28,MATCH(F2187,SBi!$B$3:$B$28,0),MATCH(M2187,SBi!$C$2:$K$2,0))</f>
        <v>154.9</v>
      </c>
      <c r="O2187" s="16">
        <f t="shared" ca="1" si="450"/>
        <v>25.7134</v>
      </c>
      <c r="P2187" s="16" t="str">
        <f ca="1">IFERROR(INDEX(VpD!$2:$2,MATCH(H2187,VpD!$1:$1,1)),VpD!$I$2)</f>
        <v>1951-1960</v>
      </c>
      <c r="Q2187" s="1">
        <f ca="1">INDEX(VpD!$C$3:$I$27,MATCH(F2187,VpD!$B$3:$B$27,0),MATCH(P2187,VpD!$C$2:$I$2,0))</f>
        <v>204</v>
      </c>
      <c r="R2187" s="16">
        <f t="shared" ca="1" si="451"/>
        <v>33.863999999999997</v>
      </c>
      <c r="S2187" s="14">
        <f t="shared" ca="1" si="452"/>
        <v>712146.4</v>
      </c>
      <c r="T2187" s="14">
        <f t="shared" ca="1" si="453"/>
        <v>6169852.9500000002</v>
      </c>
      <c r="U2187" s="14" t="str">
        <f t="shared" ca="1" si="454"/>
        <v>0A3F507E-248A-32B8-E044-0003BA298018</v>
      </c>
    </row>
    <row r="2188" spans="1:21" s="14" customFormat="1" x14ac:dyDescent="0.25">
      <c r="A2188" s="14">
        <f t="shared" si="442"/>
        <v>2188</v>
      </c>
      <c r="B2188" s="14" t="str">
        <f t="shared" ca="1" si="443"/>
        <v>C273275F-0FC7-4DC9-B186-A2D4619698BE</v>
      </c>
      <c r="C2188" s="14" t="str">
        <f t="shared" ca="1" si="444"/>
        <v>Syvhøjvænge</v>
      </c>
      <c r="D2188" s="14" t="str">
        <f t="shared" ca="1" si="445"/>
        <v>65</v>
      </c>
      <c r="E2188" s="14" t="str">
        <f t="shared" ca="1" si="446"/>
        <v>12cm</v>
      </c>
      <c r="F2188" s="1">
        <f t="shared" ca="1" si="447"/>
        <v>120</v>
      </c>
      <c r="G2188" s="1">
        <f t="shared" ca="1" si="448"/>
        <v>143</v>
      </c>
      <c r="H2188" s="1">
        <f t="shared" ca="1" si="449"/>
        <v>1970</v>
      </c>
      <c r="I2188" s="1" t="str">
        <f ca="1">INDEX(Relationstabel!$C$3:$K$10,MATCH(INDIRECT($A$1&amp;"J"&amp;A2188),Relationstabel!$A$3:$A$10,0),MATCH(IFERROR(VALUE(INDIRECT($A$1&amp;"K"&amp;A2188)),0),Relationstabel!$C$1:$K$1,0))</f>
        <v>Naturgas</v>
      </c>
      <c r="J2188" s="1" t="str">
        <f ca="1">INDEX(Anvendelseskode!B:B,MATCH($F2188,Anvendelseskode!$A:$A,0))</f>
        <v>Fritliggende enfamilieshus (parcelhus)</v>
      </c>
      <c r="K2188" s="1" t="str">
        <f ca="1">INDEX(Anvendelseskode!C:C,MATCH($F2188,Anvendelseskode!$A:$A,0))</f>
        <v>Parcelhuse</v>
      </c>
      <c r="L2188" s="1" t="str">
        <f ca="1">INDEX(Anvendelseskode!D:D,MATCH($F2188,Anvendelseskode!$A:$A,0))</f>
        <v>Private husholdninger</v>
      </c>
      <c r="M2188" s="1" t="str">
        <f ca="1">IFERROR(INDEX(SBi!$2:$2,MATCH(H2188,SBi!$1:$1,1)),SBi!$K$2)</f>
        <v>1961-1972</v>
      </c>
      <c r="N2188" s="1">
        <f ca="1">INDEX(SBi!$C$3:$K$28,MATCH(F2188,SBi!$B$3:$B$28,0),MATCH(M2188,SBi!$C$2:$K$2,0))</f>
        <v>134.30000000000001</v>
      </c>
      <c r="O2188" s="16">
        <f t="shared" ca="1" si="450"/>
        <v>19.204900000000002</v>
      </c>
      <c r="P2188" s="16" t="str">
        <f ca="1">IFERROR(INDEX(VpD!$2:$2,MATCH(H2188,VpD!$1:$1,1)),VpD!$I$2)</f>
        <v>1961-1972</v>
      </c>
      <c r="Q2188" s="1">
        <f ca="1">INDEX(VpD!$C$3:$I$27,MATCH(F2188,VpD!$B$3:$B$27,0),MATCH(P2188,VpD!$C$2:$I$2,0))</f>
        <v>143</v>
      </c>
      <c r="R2188" s="16">
        <f t="shared" ca="1" si="451"/>
        <v>20.449000000000002</v>
      </c>
      <c r="S2188" s="14">
        <f t="shared" ca="1" si="452"/>
        <v>711835.73</v>
      </c>
      <c r="T2188" s="14">
        <f t="shared" ca="1" si="453"/>
        <v>6171778.5999999996</v>
      </c>
      <c r="U2188" s="14" t="str">
        <f t="shared" ca="1" si="454"/>
        <v>0A3F507E-2276-32B8-E044-0003BA298018</v>
      </c>
    </row>
    <row r="2189" spans="1:21" s="14" customFormat="1" x14ac:dyDescent="0.25">
      <c r="A2189" s="14">
        <f t="shared" si="442"/>
        <v>2189</v>
      </c>
      <c r="B2189" s="14" t="str">
        <f t="shared" ca="1" si="443"/>
        <v>A13A5C68-AA8C-4FCE-A9C1-1965E6FF4049</v>
      </c>
      <c r="C2189" s="14" t="str">
        <f t="shared" ca="1" si="444"/>
        <v>Vejlegårdsvej</v>
      </c>
      <c r="D2189" s="14" t="str">
        <f t="shared" ca="1" si="445"/>
        <v>29</v>
      </c>
      <c r="E2189" s="14" t="str">
        <f t="shared" ca="1" si="446"/>
        <v>12u</v>
      </c>
      <c r="F2189" s="1">
        <f t="shared" ca="1" si="447"/>
        <v>120</v>
      </c>
      <c r="G2189" s="1">
        <f t="shared" ca="1" si="448"/>
        <v>119</v>
      </c>
      <c r="H2189" s="1">
        <f t="shared" ca="1" si="449"/>
        <v>1954</v>
      </c>
      <c r="I2189" s="1" t="str">
        <f ca="1">INDEX(Relationstabel!$C$3:$K$10,MATCH(INDIRECT($A$1&amp;"J"&amp;A2189),Relationstabel!$A$3:$A$10,0),MATCH(IFERROR(VALUE(INDIRECT($A$1&amp;"K"&amp;A2189)),0),Relationstabel!$C$1:$K$1,0))</f>
        <v>Naturgas</v>
      </c>
      <c r="J2189" s="1" t="str">
        <f ca="1">INDEX(Anvendelseskode!B:B,MATCH($F2189,Anvendelseskode!$A:$A,0))</f>
        <v>Fritliggende enfamilieshus (parcelhus)</v>
      </c>
      <c r="K2189" s="1" t="str">
        <f ca="1">INDEX(Anvendelseskode!C:C,MATCH($F2189,Anvendelseskode!$A:$A,0))</f>
        <v>Parcelhuse</v>
      </c>
      <c r="L2189" s="1" t="str">
        <f ca="1">INDEX(Anvendelseskode!D:D,MATCH($F2189,Anvendelseskode!$A:$A,0))</f>
        <v>Private husholdninger</v>
      </c>
      <c r="M2189" s="1" t="str">
        <f ca="1">IFERROR(INDEX(SBi!$2:$2,MATCH(H2189,SBi!$1:$1,1)),SBi!$K$2)</f>
        <v>1951-1960</v>
      </c>
      <c r="N2189" s="1">
        <f ca="1">INDEX(SBi!$C$3:$K$28,MATCH(F2189,SBi!$B$3:$B$28,0),MATCH(M2189,SBi!$C$2:$K$2,0))</f>
        <v>154.9</v>
      </c>
      <c r="O2189" s="16">
        <f t="shared" ca="1" si="450"/>
        <v>18.433100000000003</v>
      </c>
      <c r="P2189" s="16" t="str">
        <f ca="1">IFERROR(INDEX(VpD!$2:$2,MATCH(H2189,VpD!$1:$1,1)),VpD!$I$2)</f>
        <v>1951-1960</v>
      </c>
      <c r="Q2189" s="1">
        <f ca="1">INDEX(VpD!$C$3:$I$27,MATCH(F2189,VpD!$B$3:$B$27,0),MATCH(P2189,VpD!$C$2:$I$2,0))</f>
        <v>204</v>
      </c>
      <c r="R2189" s="16">
        <f t="shared" ca="1" si="451"/>
        <v>24.276</v>
      </c>
      <c r="S2189" s="14">
        <f t="shared" ca="1" si="452"/>
        <v>712578.37</v>
      </c>
      <c r="T2189" s="14">
        <f t="shared" ca="1" si="453"/>
        <v>6169217.9699999997</v>
      </c>
      <c r="U2189" s="14" t="str">
        <f t="shared" ca="1" si="454"/>
        <v>0A3F507E-2476-32B8-E044-0003BA298018</v>
      </c>
    </row>
    <row r="2190" spans="1:21" s="14" customFormat="1" x14ac:dyDescent="0.25">
      <c r="A2190" s="14">
        <f t="shared" si="442"/>
        <v>2190</v>
      </c>
      <c r="B2190" s="14" t="str">
        <f t="shared" ca="1" si="443"/>
        <v>068E6B1F-7B1F-4CD5-BA0A-AD8183B8679F</v>
      </c>
      <c r="C2190" s="14" t="str">
        <f t="shared" ca="1" si="444"/>
        <v>Hyrdeengen</v>
      </c>
      <c r="D2190" s="14" t="str">
        <f t="shared" ca="1" si="445"/>
        <v>139</v>
      </c>
      <c r="E2190" s="14" t="str">
        <f t="shared" ca="1" si="446"/>
        <v>16cg</v>
      </c>
      <c r="F2190" s="1">
        <f t="shared" ca="1" si="447"/>
        <v>130</v>
      </c>
      <c r="G2190" s="1">
        <f t="shared" ca="1" si="448"/>
        <v>101</v>
      </c>
      <c r="H2190" s="1">
        <f t="shared" ca="1" si="449"/>
        <v>1977</v>
      </c>
      <c r="I2190" s="1" t="str">
        <f ca="1">INDEX(Relationstabel!$C$3:$K$10,MATCH(INDIRECT($A$1&amp;"J"&amp;A2190),Relationstabel!$A$3:$A$10,0),MATCH(IFERROR(VALUE(INDIRECT($A$1&amp;"K"&amp;A2190)),0),Relationstabel!$C$1:$K$1,0))</f>
        <v>Fjernvarme/ Blokvarme</v>
      </c>
      <c r="J2190" s="1" t="str">
        <f ca="1">INDEX(Anvendelseskode!B:B,MATCH($F2190,Anvendelseskode!$A:$A,0))</f>
        <v>Række-, kæde-, dobbelthus (lodret adskillelse mellem enhederne)</v>
      </c>
      <c r="K2190" s="1" t="str">
        <f ca="1">INDEX(Anvendelseskode!C:C,MATCH($F2190,Anvendelseskode!$A:$A,0))</f>
        <v>Række-, kæde og dobbelthuse</v>
      </c>
      <c r="L2190" s="1" t="str">
        <f ca="1">INDEX(Anvendelseskode!D:D,MATCH($F2190,Anvendelseskode!$A:$A,0))</f>
        <v>Private husholdninger</v>
      </c>
      <c r="M2190" s="1" t="str">
        <f ca="1">IFERROR(INDEX(SBi!$2:$2,MATCH(H2190,SBi!$1:$1,1)),SBi!$K$2)</f>
        <v>1973-1978</v>
      </c>
      <c r="N2190" s="1">
        <f ca="1">INDEX(SBi!$C$3:$K$28,MATCH(F2190,SBi!$B$3:$B$28,0),MATCH(M2190,SBi!$C$2:$K$2,0))</f>
        <v>112.6</v>
      </c>
      <c r="O2190" s="16">
        <f t="shared" ca="1" si="450"/>
        <v>11.372599999999998</v>
      </c>
      <c r="P2190" s="16" t="str">
        <f ca="1">IFERROR(INDEX(VpD!$2:$2,MATCH(H2190,VpD!$1:$1,1)),VpD!$I$2)</f>
        <v>1973-1978</v>
      </c>
      <c r="Q2190" s="1">
        <f ca="1">INDEX(VpD!$C$3:$I$27,MATCH(F2190,VpD!$B$3:$B$27,0),MATCH(P2190,VpD!$C$2:$I$2,0))</f>
        <v>98</v>
      </c>
      <c r="R2190" s="16">
        <f t="shared" ca="1" si="451"/>
        <v>9.8979999999999997</v>
      </c>
      <c r="S2190" s="14">
        <f t="shared" ca="1" si="452"/>
        <v>711830.23</v>
      </c>
      <c r="T2190" s="14">
        <f t="shared" ca="1" si="453"/>
        <v>6172375.9199999999</v>
      </c>
      <c r="U2190" s="14" t="str">
        <f t="shared" ca="1" si="454"/>
        <v>0A3F507E-1997-32B8-E044-0003BA298018</v>
      </c>
    </row>
    <row r="2191" spans="1:21" s="14" customFormat="1" x14ac:dyDescent="0.25">
      <c r="A2191" s="14">
        <f t="shared" si="442"/>
        <v>2191</v>
      </c>
      <c r="B2191" s="14" t="str">
        <f t="shared" ca="1" si="443"/>
        <v>67ECF0CE-B602-4497-9966-735B1996538C</v>
      </c>
      <c r="C2191" s="14" t="str">
        <f t="shared" ca="1" si="444"/>
        <v>Hyttesvinget</v>
      </c>
      <c r="D2191" s="14" t="str">
        <f t="shared" ca="1" si="445"/>
        <v>45</v>
      </c>
      <c r="E2191" s="14" t="str">
        <f t="shared" ca="1" si="446"/>
        <v>25s</v>
      </c>
      <c r="F2191" s="1">
        <f t="shared" ca="1" si="447"/>
        <v>120</v>
      </c>
      <c r="G2191" s="1">
        <f t="shared" ca="1" si="448"/>
        <v>135</v>
      </c>
      <c r="H2191" s="1">
        <f t="shared" ca="1" si="449"/>
        <v>1987</v>
      </c>
      <c r="I2191" s="1" t="str">
        <f ca="1">INDEX(Relationstabel!$C$3:$K$10,MATCH(INDIRECT($A$1&amp;"J"&amp;A2191),Relationstabel!$A$3:$A$10,0),MATCH(IFERROR(VALUE(INDIRECT($A$1&amp;"K"&amp;A2191)),0),Relationstabel!$C$1:$K$1,0))</f>
        <v>Naturgas</v>
      </c>
      <c r="J2191" s="1" t="str">
        <f ca="1">INDEX(Anvendelseskode!B:B,MATCH($F2191,Anvendelseskode!$A:$A,0))</f>
        <v>Fritliggende enfamilieshus (parcelhus)</v>
      </c>
      <c r="K2191" s="1" t="str">
        <f ca="1">INDEX(Anvendelseskode!C:C,MATCH($F2191,Anvendelseskode!$A:$A,0))</f>
        <v>Parcelhuse</v>
      </c>
      <c r="L2191" s="1" t="str">
        <f ca="1">INDEX(Anvendelseskode!D:D,MATCH($F2191,Anvendelseskode!$A:$A,0))</f>
        <v>Private husholdninger</v>
      </c>
      <c r="M2191" s="1" t="str">
        <f ca="1">IFERROR(INDEX(SBi!$2:$2,MATCH(H2191,SBi!$1:$1,1)),SBi!$K$2)</f>
        <v>1979-1998</v>
      </c>
      <c r="N2191" s="1">
        <f ca="1">INDEX(SBi!$C$3:$K$28,MATCH(F2191,SBi!$B$3:$B$28,0),MATCH(M2191,SBi!$C$2:$K$2,0))</f>
        <v>105.4</v>
      </c>
      <c r="O2191" s="16">
        <f t="shared" ca="1" si="450"/>
        <v>14.228999999999999</v>
      </c>
      <c r="P2191" s="16" t="str">
        <f ca="1">IFERROR(INDEX(VpD!$2:$2,MATCH(H2191,VpD!$1:$1,1)),VpD!$I$2)</f>
        <v>1979-1998</v>
      </c>
      <c r="Q2191" s="1">
        <f ca="1">INDEX(VpD!$C$3:$I$27,MATCH(F2191,VpD!$B$3:$B$27,0),MATCH(P2191,VpD!$C$2:$I$2,0))</f>
        <v>90</v>
      </c>
      <c r="R2191" s="16">
        <f t="shared" ca="1" si="451"/>
        <v>12.15</v>
      </c>
      <c r="S2191" s="14">
        <f t="shared" ca="1" si="452"/>
        <v>714106.09</v>
      </c>
      <c r="T2191" s="14">
        <f t="shared" ca="1" si="453"/>
        <v>6168976.6699999999</v>
      </c>
      <c r="U2191" s="14" t="str">
        <f t="shared" ca="1" si="454"/>
        <v>0A3F507E-1A97-32B8-E044-0003BA298018</v>
      </c>
    </row>
    <row r="2192" spans="1:21" s="14" customFormat="1" x14ac:dyDescent="0.25">
      <c r="A2192" s="14">
        <f t="shared" si="442"/>
        <v>2192</v>
      </c>
      <c r="B2192" s="14" t="str">
        <f t="shared" ca="1" si="443"/>
        <v>93213A56-69FB-460A-85A3-57D0237C29A8</v>
      </c>
      <c r="C2192" s="14" t="str">
        <f t="shared" ca="1" si="444"/>
        <v>Liselundsvej</v>
      </c>
      <c r="D2192" s="14" t="str">
        <f t="shared" ca="1" si="445"/>
        <v>28</v>
      </c>
      <c r="E2192" s="14" t="str">
        <f t="shared" ca="1" si="446"/>
        <v>9bv</v>
      </c>
      <c r="F2192" s="1">
        <f t="shared" ca="1" si="447"/>
        <v>120</v>
      </c>
      <c r="G2192" s="1">
        <f t="shared" ca="1" si="448"/>
        <v>139</v>
      </c>
      <c r="H2192" s="1">
        <f t="shared" ca="1" si="449"/>
        <v>2015</v>
      </c>
      <c r="I2192" s="1" t="str">
        <f ca="1">INDEX(Relationstabel!$C$3:$K$10,MATCH(INDIRECT($A$1&amp;"J"&amp;A2192),Relationstabel!$A$3:$A$10,0),MATCH(IFERROR(VALUE(INDIRECT($A$1&amp;"K"&amp;A2192)),0),Relationstabel!$C$1:$K$1,0))</f>
        <v>Naturgas</v>
      </c>
      <c r="J2192" s="1" t="str">
        <f ca="1">INDEX(Anvendelseskode!B:B,MATCH($F2192,Anvendelseskode!$A:$A,0))</f>
        <v>Fritliggende enfamilieshus (parcelhus)</v>
      </c>
      <c r="K2192" s="1" t="str">
        <f ca="1">INDEX(Anvendelseskode!C:C,MATCH($F2192,Anvendelseskode!$A:$A,0))</f>
        <v>Parcelhuse</v>
      </c>
      <c r="L2192" s="1" t="str">
        <f ca="1">INDEX(Anvendelseskode!D:D,MATCH($F2192,Anvendelseskode!$A:$A,0))</f>
        <v>Private husholdninger</v>
      </c>
      <c r="M2192" s="1" t="str">
        <f ca="1">IFERROR(INDEX(SBi!$2:$2,MATCH(H2192,SBi!$1:$1,1)),SBi!$K$2)</f>
        <v>Efter 2006</v>
      </c>
      <c r="N2192" s="1">
        <f ca="1">INDEX(SBi!$C$3:$K$28,MATCH(F2192,SBi!$B$3:$B$28,0),MATCH(M2192,SBi!$C$2:$K$2,0))</f>
        <v>67.3</v>
      </c>
      <c r="O2192" s="16">
        <f t="shared" ca="1" si="450"/>
        <v>9.3546999999999993</v>
      </c>
      <c r="P2192" s="16" t="str">
        <f ca="1">IFERROR(INDEX(VpD!$2:$2,MATCH(H2192,VpD!$1:$1,1)),VpD!$I$2)</f>
        <v>&gt;1998</v>
      </c>
      <c r="Q2192" s="1">
        <f ca="1">INDEX(VpD!$C$3:$I$27,MATCH(F2192,VpD!$B$3:$B$27,0),MATCH(P2192,VpD!$C$2:$I$2,0))</f>
        <v>72</v>
      </c>
      <c r="R2192" s="16">
        <f t="shared" ca="1" si="451"/>
        <v>10.007999999999999</v>
      </c>
      <c r="S2192" s="14">
        <f t="shared" ca="1" si="452"/>
        <v>712212.2</v>
      </c>
      <c r="T2192" s="14">
        <f t="shared" ca="1" si="453"/>
        <v>6169221.6600000001</v>
      </c>
      <c r="U2192" s="14" t="str">
        <f t="shared" ca="1" si="454"/>
        <v>0A3F507E-1C97-32B8-E044-0003BA298018</v>
      </c>
    </row>
    <row r="2193" spans="1:21" s="14" customFormat="1" x14ac:dyDescent="0.25">
      <c r="A2193" s="14">
        <f t="shared" si="442"/>
        <v>2193</v>
      </c>
      <c r="B2193" s="14" t="str">
        <f t="shared" ca="1" si="443"/>
        <v>8AC6F2B4-9B4E-4BC8-AD10-8E594BB22BB3</v>
      </c>
      <c r="C2193" s="14" t="str">
        <f t="shared" ca="1" si="444"/>
        <v>Rosenlunden</v>
      </c>
      <c r="D2193" s="14" t="str">
        <f t="shared" ca="1" si="445"/>
        <v>27</v>
      </c>
      <c r="E2193" s="14" t="str">
        <f t="shared" ca="1" si="446"/>
        <v>27e</v>
      </c>
      <c r="F2193" s="1">
        <f t="shared" ca="1" si="447"/>
        <v>140</v>
      </c>
      <c r="G2193" s="1">
        <f t="shared" ca="1" si="448"/>
        <v>904</v>
      </c>
      <c r="H2193" s="1">
        <f t="shared" ca="1" si="449"/>
        <v>1991</v>
      </c>
      <c r="I2193" s="1" t="str">
        <f ca="1">INDEX(Relationstabel!$C$3:$K$10,MATCH(INDIRECT($A$1&amp;"J"&amp;A2193),Relationstabel!$A$3:$A$10,0),MATCH(IFERROR(VALUE(INDIRECT($A$1&amp;"K"&amp;A2193)),0),Relationstabel!$C$1:$K$1,0))</f>
        <v>Fjernvarme/ Blokvarme</v>
      </c>
      <c r="J2193" s="1" t="str">
        <f ca="1">INDEX(Anvendelseskode!B:B,MATCH($F2193,Anvendelseskode!$A:$A,0))</f>
        <v>Etageboligbebyggelse</v>
      </c>
      <c r="K2193" s="1" t="str">
        <f ca="1">INDEX(Anvendelseskode!C:C,MATCH($F2193,Anvendelseskode!$A:$A,0))</f>
        <v>Etageboligbebyggelse</v>
      </c>
      <c r="L2193" s="1" t="str">
        <f ca="1">INDEX(Anvendelseskode!D:D,MATCH($F2193,Anvendelseskode!$A:$A,0))</f>
        <v>Private husholdninger</v>
      </c>
      <c r="M2193" s="1" t="str">
        <f ca="1">IFERROR(INDEX(SBi!$2:$2,MATCH(H2193,SBi!$1:$1,1)),SBi!$K$2)</f>
        <v>1979-1998</v>
      </c>
      <c r="N2193" s="1">
        <f ca="1">INDEX(SBi!$C$3:$K$28,MATCH(F2193,SBi!$B$3:$B$28,0),MATCH(M2193,SBi!$C$2:$K$2,0))</f>
        <v>108.5</v>
      </c>
      <c r="O2193" s="16">
        <f t="shared" ca="1" si="450"/>
        <v>98.084000000000003</v>
      </c>
      <c r="P2193" s="16" t="str">
        <f ca="1">IFERROR(INDEX(VpD!$2:$2,MATCH(H2193,VpD!$1:$1,1)),VpD!$I$2)</f>
        <v>1979-1998</v>
      </c>
      <c r="Q2193" s="1">
        <f ca="1">INDEX(VpD!$C$3:$I$27,MATCH(F2193,VpD!$B$3:$B$27,0),MATCH(P2193,VpD!$C$2:$I$2,0))</f>
        <v>80</v>
      </c>
      <c r="R2193" s="16">
        <f t="shared" ca="1" si="451"/>
        <v>72.319999999999993</v>
      </c>
      <c r="S2193" s="14">
        <f t="shared" ca="1" si="452"/>
        <v>711497.88</v>
      </c>
      <c r="T2193" s="14">
        <f t="shared" ca="1" si="453"/>
        <v>6172654.6699999999</v>
      </c>
      <c r="U2193" s="14" t="str">
        <f t="shared" ca="1" si="454"/>
        <v>0A3F507E-2097-32B8-E044-0003BA298018</v>
      </c>
    </row>
    <row r="2194" spans="1:21" s="14" customFormat="1" x14ac:dyDescent="0.25">
      <c r="A2194" s="14">
        <f t="shared" si="442"/>
        <v>2194</v>
      </c>
      <c r="B2194" s="14" t="str">
        <f t="shared" ca="1" si="443"/>
        <v>37BC72E6-BD86-4836-A93D-CB2E421974C1</v>
      </c>
      <c r="C2194" s="14" t="str">
        <f t="shared" ca="1" si="444"/>
        <v>Kløverbo</v>
      </c>
      <c r="D2194" s="14" t="str">
        <f t="shared" ca="1" si="445"/>
        <v>43</v>
      </c>
      <c r="E2194" s="14" t="str">
        <f t="shared" ca="1" si="446"/>
        <v>6abt</v>
      </c>
      <c r="F2194" s="1">
        <f t="shared" ca="1" si="447"/>
        <v>130</v>
      </c>
      <c r="G2194" s="1">
        <f t="shared" ca="1" si="448"/>
        <v>112</v>
      </c>
      <c r="H2194" s="1">
        <f t="shared" ca="1" si="449"/>
        <v>1978</v>
      </c>
      <c r="I2194" s="1" t="str">
        <f ca="1">INDEX(Relationstabel!$C$3:$K$10,MATCH(INDIRECT($A$1&amp;"J"&amp;A2194),Relationstabel!$A$3:$A$10,0),MATCH(IFERROR(VALUE(INDIRECT($A$1&amp;"K"&amp;A2194)),0),Relationstabel!$C$1:$K$1,0))</f>
        <v>Fjernvarme/ Blokvarme</v>
      </c>
      <c r="J2194" s="1" t="str">
        <f ca="1">INDEX(Anvendelseskode!B:B,MATCH($F2194,Anvendelseskode!$A:$A,0))</f>
        <v>Række-, kæde-, dobbelthus (lodret adskillelse mellem enhederne)</v>
      </c>
      <c r="K2194" s="1" t="str">
        <f ca="1">INDEX(Anvendelseskode!C:C,MATCH($F2194,Anvendelseskode!$A:$A,0))</f>
        <v>Række-, kæde og dobbelthuse</v>
      </c>
      <c r="L2194" s="1" t="str">
        <f ca="1">INDEX(Anvendelseskode!D:D,MATCH($F2194,Anvendelseskode!$A:$A,0))</f>
        <v>Private husholdninger</v>
      </c>
      <c r="M2194" s="1" t="str">
        <f ca="1">IFERROR(INDEX(SBi!$2:$2,MATCH(H2194,SBi!$1:$1,1)),SBi!$K$2)</f>
        <v>1973-1978</v>
      </c>
      <c r="N2194" s="1">
        <f ca="1">INDEX(SBi!$C$3:$K$28,MATCH(F2194,SBi!$B$3:$B$28,0),MATCH(M2194,SBi!$C$2:$K$2,0))</f>
        <v>112.6</v>
      </c>
      <c r="O2194" s="16">
        <f t="shared" ca="1" si="450"/>
        <v>12.611199999999998</v>
      </c>
      <c r="P2194" s="16" t="str">
        <f ca="1">IFERROR(INDEX(VpD!$2:$2,MATCH(H2194,VpD!$1:$1,1)),VpD!$I$2)</f>
        <v>1973-1978</v>
      </c>
      <c r="Q2194" s="1">
        <f ca="1">INDEX(VpD!$C$3:$I$27,MATCH(F2194,VpD!$B$3:$B$27,0),MATCH(P2194,VpD!$C$2:$I$2,0))</f>
        <v>98</v>
      </c>
      <c r="R2194" s="16">
        <f t="shared" ca="1" si="451"/>
        <v>10.976000000000001</v>
      </c>
      <c r="S2194" s="14">
        <f t="shared" ca="1" si="452"/>
        <v>713552.03</v>
      </c>
      <c r="T2194" s="14">
        <f t="shared" ca="1" si="453"/>
        <v>6169679.9900000002</v>
      </c>
      <c r="U2194" s="14" t="str">
        <f t="shared" ca="1" si="454"/>
        <v>0A3F507E-1B7B-32B8-E044-0003BA298018</v>
      </c>
    </row>
    <row r="2195" spans="1:21" s="14" customFormat="1" x14ac:dyDescent="0.25">
      <c r="A2195" s="14">
        <f t="shared" si="442"/>
        <v>2195</v>
      </c>
      <c r="B2195" s="14" t="str">
        <f t="shared" ca="1" si="443"/>
        <v>4877CB9F-4A33-490E-BCE0-A9E26BD51679</v>
      </c>
      <c r="C2195" s="14" t="str">
        <f t="shared" ca="1" si="444"/>
        <v>Nellikevænget</v>
      </c>
      <c r="D2195" s="14" t="str">
        <f t="shared" ca="1" si="445"/>
        <v>14</v>
      </c>
      <c r="E2195" s="14" t="str">
        <f t="shared" ca="1" si="446"/>
        <v>23aæ</v>
      </c>
      <c r="F2195" s="1">
        <f t="shared" ca="1" si="447"/>
        <v>130</v>
      </c>
      <c r="G2195" s="1">
        <f t="shared" ca="1" si="448"/>
        <v>151</v>
      </c>
      <c r="H2195" s="1">
        <f t="shared" ca="1" si="449"/>
        <v>2005</v>
      </c>
      <c r="I2195" s="1" t="str">
        <f ca="1">INDEX(Relationstabel!$C$3:$K$10,MATCH(INDIRECT($A$1&amp;"J"&amp;A2195),Relationstabel!$A$3:$A$10,0),MATCH(IFERROR(VALUE(INDIRECT($A$1&amp;"K"&amp;A2195)),0),Relationstabel!$C$1:$K$1,0))</f>
        <v>Fjernvarme/ Blokvarme</v>
      </c>
      <c r="J2195" s="1" t="str">
        <f ca="1">INDEX(Anvendelseskode!B:B,MATCH($F2195,Anvendelseskode!$A:$A,0))</f>
        <v>Række-, kæde-, dobbelthus (lodret adskillelse mellem enhederne)</v>
      </c>
      <c r="K2195" s="1" t="str">
        <f ca="1">INDEX(Anvendelseskode!C:C,MATCH($F2195,Anvendelseskode!$A:$A,0))</f>
        <v>Række-, kæde og dobbelthuse</v>
      </c>
      <c r="L2195" s="1" t="str">
        <f ca="1">INDEX(Anvendelseskode!D:D,MATCH($F2195,Anvendelseskode!$A:$A,0))</f>
        <v>Private husholdninger</v>
      </c>
      <c r="M2195" s="1" t="str">
        <f ca="1">IFERROR(INDEX(SBi!$2:$2,MATCH(H2195,SBi!$1:$1,1)),SBi!$K$2)</f>
        <v>1999-2006</v>
      </c>
      <c r="N2195" s="1">
        <f ca="1">INDEX(SBi!$C$3:$K$28,MATCH(F2195,SBi!$B$3:$B$28,0),MATCH(M2195,SBi!$C$2:$K$2,0))</f>
        <v>81.5</v>
      </c>
      <c r="O2195" s="16">
        <f t="shared" ca="1" si="450"/>
        <v>12.3065</v>
      </c>
      <c r="P2195" s="16" t="str">
        <f ca="1">IFERROR(INDEX(VpD!$2:$2,MATCH(H2195,VpD!$1:$1,1)),VpD!$I$2)</f>
        <v>&gt;1998</v>
      </c>
      <c r="Q2195" s="1">
        <f ca="1">INDEX(VpD!$C$3:$I$27,MATCH(F2195,VpD!$B$3:$B$27,0),MATCH(P2195,VpD!$C$2:$I$2,0))</f>
        <v>65</v>
      </c>
      <c r="R2195" s="16">
        <f t="shared" ca="1" si="451"/>
        <v>9.8149999999999995</v>
      </c>
      <c r="S2195" s="14">
        <f t="shared" ca="1" si="452"/>
        <v>711654.75</v>
      </c>
      <c r="T2195" s="14">
        <f t="shared" ca="1" si="453"/>
        <v>6172667.4000000004</v>
      </c>
      <c r="U2195" s="14" t="str">
        <f t="shared" ca="1" si="454"/>
        <v>0A3F507E-1D7B-32B8-E044-0003BA298018</v>
      </c>
    </row>
    <row r="2196" spans="1:21" s="14" customFormat="1" x14ac:dyDescent="0.25">
      <c r="A2196" s="14">
        <f t="shared" si="442"/>
        <v>2196</v>
      </c>
      <c r="B2196" s="14" t="str">
        <f t="shared" ca="1" si="443"/>
        <v>BAD2392A-18DC-487C-9780-38ECF6F1A888</v>
      </c>
      <c r="C2196" s="14" t="str">
        <f t="shared" ca="1" si="444"/>
        <v>Nørrebred</v>
      </c>
      <c r="D2196" s="14" t="str">
        <f t="shared" ca="1" si="445"/>
        <v>81</v>
      </c>
      <c r="E2196" s="14" t="str">
        <f t="shared" ca="1" si="446"/>
        <v>13fx</v>
      </c>
      <c r="F2196" s="1">
        <f t="shared" ca="1" si="447"/>
        <v>120</v>
      </c>
      <c r="G2196" s="1">
        <f t="shared" ca="1" si="448"/>
        <v>143</v>
      </c>
      <c r="H2196" s="1">
        <f t="shared" ca="1" si="449"/>
        <v>1972</v>
      </c>
      <c r="I2196" s="1" t="str">
        <f ca="1">INDEX(Relationstabel!$C$3:$K$10,MATCH(INDIRECT($A$1&amp;"J"&amp;A2196),Relationstabel!$A$3:$A$10,0),MATCH(IFERROR(VALUE(INDIRECT($A$1&amp;"K"&amp;A2196)),0),Relationstabel!$C$1:$K$1,0))</f>
        <v>Naturgas</v>
      </c>
      <c r="J2196" s="1" t="str">
        <f ca="1">INDEX(Anvendelseskode!B:B,MATCH($F2196,Anvendelseskode!$A:$A,0))</f>
        <v>Fritliggende enfamilieshus (parcelhus)</v>
      </c>
      <c r="K2196" s="1" t="str">
        <f ca="1">INDEX(Anvendelseskode!C:C,MATCH($F2196,Anvendelseskode!$A:$A,0))</f>
        <v>Parcelhuse</v>
      </c>
      <c r="L2196" s="1" t="str">
        <f ca="1">INDEX(Anvendelseskode!D:D,MATCH($F2196,Anvendelseskode!$A:$A,0))</f>
        <v>Private husholdninger</v>
      </c>
      <c r="M2196" s="1" t="str">
        <f ca="1">IFERROR(INDEX(SBi!$2:$2,MATCH(H2196,SBi!$1:$1,1)),SBi!$K$2)</f>
        <v>1961-1972</v>
      </c>
      <c r="N2196" s="1">
        <f ca="1">INDEX(SBi!$C$3:$K$28,MATCH(F2196,SBi!$B$3:$B$28,0),MATCH(M2196,SBi!$C$2:$K$2,0))</f>
        <v>134.30000000000001</v>
      </c>
      <c r="O2196" s="16">
        <f t="shared" ca="1" si="450"/>
        <v>19.204900000000002</v>
      </c>
      <c r="P2196" s="16" t="str">
        <f ca="1">IFERROR(INDEX(VpD!$2:$2,MATCH(H2196,VpD!$1:$1,1)),VpD!$I$2)</f>
        <v>1961-1972</v>
      </c>
      <c r="Q2196" s="1">
        <f ca="1">INDEX(VpD!$C$3:$I$27,MATCH(F2196,VpD!$B$3:$B$27,0),MATCH(P2196,VpD!$C$2:$I$2,0))</f>
        <v>143</v>
      </c>
      <c r="R2196" s="16">
        <f t="shared" ca="1" si="451"/>
        <v>20.449000000000002</v>
      </c>
      <c r="S2196" s="14">
        <f t="shared" ca="1" si="452"/>
        <v>711523.58</v>
      </c>
      <c r="T2196" s="14">
        <f t="shared" ca="1" si="453"/>
        <v>6171970.04</v>
      </c>
      <c r="U2196" s="14" t="str">
        <f t="shared" ca="1" si="454"/>
        <v>0A3F507E-1E7B-32B8-E044-0003BA298018</v>
      </c>
    </row>
    <row r="2197" spans="1:21" s="14" customFormat="1" x14ac:dyDescent="0.25">
      <c r="A2197" s="14">
        <f t="shared" si="442"/>
        <v>2197</v>
      </c>
      <c r="B2197" s="14" t="str">
        <f t="shared" ca="1" si="443"/>
        <v>B4475D4B-A8BD-44A0-A87D-2B4286DBC72D</v>
      </c>
      <c r="C2197" s="14" t="str">
        <f t="shared" ca="1" si="444"/>
        <v>Spættebo</v>
      </c>
      <c r="D2197" s="14" t="str">
        <f t="shared" ca="1" si="445"/>
        <v>16</v>
      </c>
      <c r="E2197" s="14" t="str">
        <f t="shared" ca="1" si="446"/>
        <v>6uc</v>
      </c>
      <c r="F2197" s="1">
        <f t="shared" ca="1" si="447"/>
        <v>130</v>
      </c>
      <c r="G2197" s="1">
        <f t="shared" ca="1" si="448"/>
        <v>109</v>
      </c>
      <c r="H2197" s="1">
        <f t="shared" ca="1" si="449"/>
        <v>1978</v>
      </c>
      <c r="I2197" s="1" t="str">
        <f ca="1">INDEX(Relationstabel!$C$3:$K$10,MATCH(INDIRECT($A$1&amp;"J"&amp;A2197),Relationstabel!$A$3:$A$10,0),MATCH(IFERROR(VALUE(INDIRECT($A$1&amp;"K"&amp;A2197)),0),Relationstabel!$C$1:$K$1,0))</f>
        <v>Fjernvarme/ Blokvarme</v>
      </c>
      <c r="J2197" s="1" t="str">
        <f ca="1">INDEX(Anvendelseskode!B:B,MATCH($F2197,Anvendelseskode!$A:$A,0))</f>
        <v>Række-, kæde-, dobbelthus (lodret adskillelse mellem enhederne)</v>
      </c>
      <c r="K2197" s="1" t="str">
        <f ca="1">INDEX(Anvendelseskode!C:C,MATCH($F2197,Anvendelseskode!$A:$A,0))</f>
        <v>Række-, kæde og dobbelthuse</v>
      </c>
      <c r="L2197" s="1" t="str">
        <f ca="1">INDEX(Anvendelseskode!D:D,MATCH($F2197,Anvendelseskode!$A:$A,0))</f>
        <v>Private husholdninger</v>
      </c>
      <c r="M2197" s="1" t="str">
        <f ca="1">IFERROR(INDEX(SBi!$2:$2,MATCH(H2197,SBi!$1:$1,1)),SBi!$K$2)</f>
        <v>1973-1978</v>
      </c>
      <c r="N2197" s="1">
        <f ca="1">INDEX(SBi!$C$3:$K$28,MATCH(F2197,SBi!$B$3:$B$28,0),MATCH(M2197,SBi!$C$2:$K$2,0))</f>
        <v>112.6</v>
      </c>
      <c r="O2197" s="16">
        <f t="shared" ca="1" si="450"/>
        <v>12.273399999999999</v>
      </c>
      <c r="P2197" s="16" t="str">
        <f ca="1">IFERROR(INDEX(VpD!$2:$2,MATCH(H2197,VpD!$1:$1,1)),VpD!$I$2)</f>
        <v>1973-1978</v>
      </c>
      <c r="Q2197" s="1">
        <f ca="1">INDEX(VpD!$C$3:$I$27,MATCH(F2197,VpD!$B$3:$B$27,0),MATCH(P2197,VpD!$C$2:$I$2,0))</f>
        <v>98</v>
      </c>
      <c r="R2197" s="16">
        <f t="shared" ca="1" si="451"/>
        <v>10.682</v>
      </c>
      <c r="S2197" s="14">
        <f t="shared" ca="1" si="452"/>
        <v>713732.27</v>
      </c>
      <c r="T2197" s="14">
        <f t="shared" ca="1" si="453"/>
        <v>6169628.7300000004</v>
      </c>
      <c r="U2197" s="14" t="str">
        <f t="shared" ca="1" si="454"/>
        <v>0A3F507E-217B-32B8-E044-0003BA298018</v>
      </c>
    </row>
    <row r="2198" spans="1:21" s="14" customFormat="1" x14ac:dyDescent="0.25">
      <c r="A2198" s="14">
        <f t="shared" si="442"/>
        <v>2198</v>
      </c>
      <c r="B2198" s="14" t="str">
        <f t="shared" ca="1" si="443"/>
        <v>CB5478BC-9AAD-4DA2-A3D3-81E9AAE6E9C9</v>
      </c>
      <c r="C2198" s="14" t="str">
        <f t="shared" ca="1" si="444"/>
        <v>Vejlegårdsvej</v>
      </c>
      <c r="D2198" s="14" t="str">
        <f t="shared" ca="1" si="445"/>
        <v>45</v>
      </c>
      <c r="E2198" s="14" t="str">
        <f t="shared" ca="1" si="446"/>
        <v>4g</v>
      </c>
      <c r="F2198" s="1">
        <f t="shared" ca="1" si="447"/>
        <v>320</v>
      </c>
      <c r="G2198" s="1">
        <f t="shared" ca="1" si="448"/>
        <v>106</v>
      </c>
      <c r="H2198" s="1">
        <f t="shared" ca="1" si="449"/>
        <v>1970</v>
      </c>
      <c r="I2198" s="1" t="str">
        <f ca="1">INDEX(Relationstabel!$C$3:$K$10,MATCH(INDIRECT($A$1&amp;"J"&amp;A2198),Relationstabel!$A$3:$A$10,0),MATCH(IFERROR(VALUE(INDIRECT($A$1&amp;"K"&amp;A2198)),0),Relationstabel!$C$1:$K$1,0))</f>
        <v>Naturgas</v>
      </c>
      <c r="J2198" s="1" t="str">
        <f ca="1">INDEX(Anvendelseskode!B:B,MATCH($F2198,Anvendelseskode!$A:$A,0))</f>
        <v>Bygning til kontor, handel, lager herunder offentlig administration</v>
      </c>
      <c r="K2198" s="1" t="str">
        <f ca="1">INDEX(Anvendelseskode!C:C,MATCH($F2198,Anvendelseskode!$A:$A,0))</f>
        <v>Kontor, handel, lager, off. adm.</v>
      </c>
      <c r="L2198" s="1" t="str">
        <f ca="1">INDEX(Anvendelseskode!D:D,MATCH($F2198,Anvendelseskode!$A:$A,0))</f>
        <v>Handel og servicevirksomheder</v>
      </c>
      <c r="M2198" s="1" t="str">
        <f ca="1">IFERROR(INDEX(SBi!$2:$2,MATCH(H2198,SBi!$1:$1,1)),SBi!$K$2)</f>
        <v>1961-1972</v>
      </c>
      <c r="N2198" s="1">
        <f ca="1">INDEX(SBi!$C$3:$K$28,MATCH(F2198,SBi!$B$3:$B$28,0),MATCH(M2198,SBi!$C$2:$K$2,0))</f>
        <v>117.5</v>
      </c>
      <c r="O2198" s="16">
        <f t="shared" ca="1" si="450"/>
        <v>12.455</v>
      </c>
      <c r="P2198" s="16" t="str">
        <f ca="1">IFERROR(INDEX(VpD!$2:$2,MATCH(H2198,VpD!$1:$1,1)),VpD!$I$2)</f>
        <v>1961-1972</v>
      </c>
      <c r="Q2198" s="1">
        <f ca="1">INDEX(VpD!$C$3:$I$27,MATCH(F2198,VpD!$B$3:$B$27,0),MATCH(P2198,VpD!$C$2:$I$2,0))</f>
        <v>105</v>
      </c>
      <c r="R2198" s="16">
        <f t="shared" ca="1" si="451"/>
        <v>11.13</v>
      </c>
      <c r="S2198" s="14">
        <f t="shared" ca="1" si="452"/>
        <v>712482.03</v>
      </c>
      <c r="T2198" s="14">
        <f t="shared" ca="1" si="453"/>
        <v>6169350.5899999999</v>
      </c>
      <c r="U2198" s="14" t="str">
        <f t="shared" ca="1" si="454"/>
        <v>0A3F507E-247B-32B8-E044-0003BA298018</v>
      </c>
    </row>
    <row r="2199" spans="1:21" s="14" customFormat="1" x14ac:dyDescent="0.25">
      <c r="A2199" s="14">
        <f t="shared" si="442"/>
        <v>2199</v>
      </c>
      <c r="B2199" s="14" t="str">
        <f t="shared" ca="1" si="443"/>
        <v>E8B1BD78-E756-4FC8-B043-5EF03F4CF39C</v>
      </c>
      <c r="C2199" s="14" t="str">
        <f t="shared" ca="1" si="444"/>
        <v>Vejlegårdsvej</v>
      </c>
      <c r="D2199" s="14" t="str">
        <f t="shared" ca="1" si="445"/>
        <v>45</v>
      </c>
      <c r="E2199" s="14" t="str">
        <f t="shared" ca="1" si="446"/>
        <v>4g</v>
      </c>
      <c r="F2199" s="1">
        <f t="shared" ca="1" si="447"/>
        <v>120</v>
      </c>
      <c r="G2199" s="1">
        <f t="shared" ca="1" si="448"/>
        <v>218</v>
      </c>
      <c r="H2199" s="1">
        <f t="shared" ca="1" si="449"/>
        <v>1949</v>
      </c>
      <c r="I2199" s="1" t="str">
        <f ca="1">INDEX(Relationstabel!$C$3:$K$10,MATCH(INDIRECT($A$1&amp;"J"&amp;A2199),Relationstabel!$A$3:$A$10,0),MATCH(IFERROR(VALUE(INDIRECT($A$1&amp;"K"&amp;A2199)),0),Relationstabel!$C$1:$K$1,0))</f>
        <v>Naturgas</v>
      </c>
      <c r="J2199" s="1" t="str">
        <f ca="1">INDEX(Anvendelseskode!B:B,MATCH($F2199,Anvendelseskode!$A:$A,0))</f>
        <v>Fritliggende enfamilieshus (parcelhus)</v>
      </c>
      <c r="K2199" s="1" t="str">
        <f ca="1">INDEX(Anvendelseskode!C:C,MATCH($F2199,Anvendelseskode!$A:$A,0))</f>
        <v>Parcelhuse</v>
      </c>
      <c r="L2199" s="1" t="str">
        <f ca="1">INDEX(Anvendelseskode!D:D,MATCH($F2199,Anvendelseskode!$A:$A,0))</f>
        <v>Private husholdninger</v>
      </c>
      <c r="M2199" s="1" t="str">
        <f ca="1">IFERROR(INDEX(SBi!$2:$2,MATCH(H2199,SBi!$1:$1,1)),SBi!$K$2)</f>
        <v>1931-1950</v>
      </c>
      <c r="N2199" s="1">
        <f ca="1">INDEX(SBi!$C$3:$K$28,MATCH(F2199,SBi!$B$3:$B$28,0),MATCH(M2199,SBi!$C$2:$K$2,0))</f>
        <v>164.1</v>
      </c>
      <c r="O2199" s="16">
        <f t="shared" ca="1" si="450"/>
        <v>35.773799999999994</v>
      </c>
      <c r="P2199" s="16" t="str">
        <f ca="1">IFERROR(INDEX(VpD!$2:$2,MATCH(H2199,VpD!$1:$1,1)),VpD!$I$2)</f>
        <v>1931-1950</v>
      </c>
      <c r="Q2199" s="1">
        <f ca="1">INDEX(VpD!$C$3:$I$27,MATCH(F2199,VpD!$B$3:$B$27,0),MATCH(P2199,VpD!$C$2:$I$2,0))</f>
        <v>217</v>
      </c>
      <c r="R2199" s="16">
        <f t="shared" ca="1" si="451"/>
        <v>47.305999999999997</v>
      </c>
      <c r="S2199" s="14">
        <f t="shared" ca="1" si="452"/>
        <v>712482.03</v>
      </c>
      <c r="T2199" s="14">
        <f t="shared" ca="1" si="453"/>
        <v>6169350.5899999999</v>
      </c>
      <c r="U2199" s="14" t="str">
        <f t="shared" ca="1" si="454"/>
        <v>0A3F507E-247B-32B8-E044-0003BA298018</v>
      </c>
    </row>
    <row r="2200" spans="1:21" s="14" customFormat="1" x14ac:dyDescent="0.25">
      <c r="A2200" s="14">
        <f t="shared" si="442"/>
        <v>2200</v>
      </c>
      <c r="B2200" s="14" t="str">
        <f t="shared" ca="1" si="443"/>
        <v>578F073C-E92B-46BA-AB59-B7C98E71761A</v>
      </c>
      <c r="C2200" s="14" t="str">
        <f t="shared" ca="1" si="444"/>
        <v>Vejlegårdsvej</v>
      </c>
      <c r="D2200" s="14" t="str">
        <f t="shared" ca="1" si="445"/>
        <v>45</v>
      </c>
      <c r="E2200" s="14" t="str">
        <f t="shared" ca="1" si="446"/>
        <v>4g</v>
      </c>
      <c r="F2200" s="1">
        <f t="shared" ca="1" si="447"/>
        <v>220</v>
      </c>
      <c r="G2200" s="1">
        <f t="shared" ca="1" si="448"/>
        <v>113</v>
      </c>
      <c r="H2200" s="1">
        <f t="shared" ca="1" si="449"/>
        <v>1949</v>
      </c>
      <c r="I2200" s="1" t="str">
        <f ca="1">INDEX(Relationstabel!$C$3:$K$10,MATCH(INDIRECT($A$1&amp;"J"&amp;A2200),Relationstabel!$A$3:$A$10,0),MATCH(IFERROR(VALUE(INDIRECT($A$1&amp;"K"&amp;A2200)),0),Relationstabel!$C$1:$K$1,0))</f>
        <v>Naturgas</v>
      </c>
      <c r="J2200" s="1" t="str">
        <f ca="1">INDEX(Anvendelseskode!B:B,MATCH($F2200,Anvendelseskode!$A:$A,0))</f>
        <v>Bygning til erhvervsmæssig produktion vedrørende industri, håndværk m.v. (fabrik, værksted o.lign.)</v>
      </c>
      <c r="K2200" s="1" t="str">
        <f ca="1">INDEX(Anvendelseskode!C:C,MATCH($F2200,Anvendelseskode!$A:$A,0))</f>
        <v>Fabrikker, værksteder o.l.</v>
      </c>
      <c r="L2200" s="1" t="str">
        <f ca="1">INDEX(Anvendelseskode!D:D,MATCH($F2200,Anvendelseskode!$A:$A,0))</f>
        <v>Industri</v>
      </c>
      <c r="M2200" s="1" t="str">
        <f ca="1">IFERROR(INDEX(SBi!$2:$2,MATCH(H2200,SBi!$1:$1,1)),SBi!$K$2)</f>
        <v>1931-1950</v>
      </c>
      <c r="N2200" s="1">
        <f ca="1">INDEX(SBi!$C$3:$K$28,MATCH(F2200,SBi!$B$3:$B$28,0),MATCH(M2200,SBi!$C$2:$K$2,0))</f>
        <v>120</v>
      </c>
      <c r="O2200" s="16">
        <f t="shared" ca="1" si="450"/>
        <v>13.56</v>
      </c>
      <c r="P2200" s="16" t="str">
        <f ca="1">IFERROR(INDEX(VpD!$2:$2,MATCH(H2200,VpD!$1:$1,1)),VpD!$I$2)</f>
        <v>1931-1950</v>
      </c>
      <c r="Q2200" s="1">
        <f ca="1">INDEX(VpD!$C$3:$I$27,MATCH(F2200,VpD!$B$3:$B$27,0),MATCH(P2200,VpD!$C$2:$I$2,0))</f>
        <v>120</v>
      </c>
      <c r="R2200" s="16">
        <f t="shared" ca="1" si="451"/>
        <v>13.56</v>
      </c>
      <c r="S2200" s="14">
        <f t="shared" ca="1" si="452"/>
        <v>712482.03</v>
      </c>
      <c r="T2200" s="14">
        <f t="shared" ca="1" si="453"/>
        <v>6169350.5899999999</v>
      </c>
      <c r="U2200" s="14" t="str">
        <f t="shared" ca="1" si="454"/>
        <v>0A3F507E-247B-32B8-E044-0003BA298018</v>
      </c>
    </row>
    <row r="2201" spans="1:21" s="14" customFormat="1" x14ac:dyDescent="0.25">
      <c r="A2201" s="14">
        <f t="shared" si="442"/>
        <v>2201</v>
      </c>
      <c r="B2201" s="14" t="str">
        <f t="shared" ca="1" si="443"/>
        <v>70E92D3C-FC9D-40D2-A66A-8278B102785C</v>
      </c>
      <c r="C2201" s="14" t="str">
        <f t="shared" ca="1" si="444"/>
        <v>Vejlegårdsvej</v>
      </c>
      <c r="D2201" s="14" t="str">
        <f t="shared" ca="1" si="445"/>
        <v>45</v>
      </c>
      <c r="E2201" s="14" t="str">
        <f t="shared" ca="1" si="446"/>
        <v>4g</v>
      </c>
      <c r="F2201" s="1">
        <f t="shared" ca="1" si="447"/>
        <v>220</v>
      </c>
      <c r="G2201" s="1">
        <f t="shared" ca="1" si="448"/>
        <v>535</v>
      </c>
      <c r="H2201" s="1">
        <f t="shared" ca="1" si="449"/>
        <v>1999</v>
      </c>
      <c r="I2201" s="1" t="str">
        <f ca="1">INDEX(Relationstabel!$C$3:$K$10,MATCH(INDIRECT($A$1&amp;"J"&amp;A2201),Relationstabel!$A$3:$A$10,0),MATCH(IFERROR(VALUE(INDIRECT($A$1&amp;"K"&amp;A2201)),0),Relationstabel!$C$1:$K$1,0))</f>
        <v>Naturgas</v>
      </c>
      <c r="J2201" s="1" t="str">
        <f ca="1">INDEX(Anvendelseskode!B:B,MATCH($F2201,Anvendelseskode!$A:$A,0))</f>
        <v>Bygning til erhvervsmæssig produktion vedrørende industri, håndværk m.v. (fabrik, værksted o.lign.)</v>
      </c>
      <c r="K2201" s="1" t="str">
        <f ca="1">INDEX(Anvendelseskode!C:C,MATCH($F2201,Anvendelseskode!$A:$A,0))</f>
        <v>Fabrikker, værksteder o.l.</v>
      </c>
      <c r="L2201" s="1" t="str">
        <f ca="1">INDEX(Anvendelseskode!D:D,MATCH($F2201,Anvendelseskode!$A:$A,0))</f>
        <v>Industri</v>
      </c>
      <c r="M2201" s="1" t="str">
        <f ca="1">IFERROR(INDEX(SBi!$2:$2,MATCH(H2201,SBi!$1:$1,1)),SBi!$K$2)</f>
        <v>1999-2006</v>
      </c>
      <c r="N2201" s="1">
        <f ca="1">INDEX(SBi!$C$3:$K$28,MATCH(F2201,SBi!$B$3:$B$28,0),MATCH(M2201,SBi!$C$2:$K$2,0))</f>
        <v>66</v>
      </c>
      <c r="O2201" s="16">
        <f t="shared" ca="1" si="450"/>
        <v>35.31</v>
      </c>
      <c r="P2201" s="16" t="str">
        <f ca="1">IFERROR(INDEX(VpD!$2:$2,MATCH(H2201,VpD!$1:$1,1)),VpD!$I$2)</f>
        <v>&gt;1998</v>
      </c>
      <c r="Q2201" s="1">
        <f ca="1">INDEX(VpD!$C$3:$I$27,MATCH(F2201,VpD!$B$3:$B$27,0),MATCH(P2201,VpD!$C$2:$I$2,0))</f>
        <v>66</v>
      </c>
      <c r="R2201" s="16">
        <f t="shared" ca="1" si="451"/>
        <v>35.31</v>
      </c>
      <c r="S2201" s="14">
        <f t="shared" ca="1" si="452"/>
        <v>712482.03</v>
      </c>
      <c r="T2201" s="14">
        <f t="shared" ca="1" si="453"/>
        <v>6169350.5899999999</v>
      </c>
      <c r="U2201" s="14" t="str">
        <f t="shared" ca="1" si="454"/>
        <v>0A3F507E-247B-32B8-E044-0003BA298018</v>
      </c>
    </row>
    <row r="2202" spans="1:21" s="14" customFormat="1" x14ac:dyDescent="0.25">
      <c r="A2202" s="14">
        <f t="shared" si="442"/>
        <v>2202</v>
      </c>
      <c r="B2202" s="14" t="str">
        <f t="shared" ca="1" si="443"/>
        <v>50850CAE-2E8D-49E6-B2B3-007AA72B74A2</v>
      </c>
      <c r="C2202" s="14" t="str">
        <f t="shared" ca="1" si="444"/>
        <v>Bonderupvej</v>
      </c>
      <c r="D2202" s="14" t="str">
        <f t="shared" ca="1" si="445"/>
        <v>2</v>
      </c>
      <c r="E2202" s="14" t="str">
        <f t="shared" ca="1" si="446"/>
        <v>6dv</v>
      </c>
      <c r="F2202" s="1">
        <f t="shared" ca="1" si="447"/>
        <v>120</v>
      </c>
      <c r="G2202" s="1">
        <f t="shared" ca="1" si="448"/>
        <v>149</v>
      </c>
      <c r="H2202" s="1">
        <f t="shared" ca="1" si="449"/>
        <v>1995</v>
      </c>
      <c r="I2202" s="1" t="str">
        <f ca="1">INDEX(Relationstabel!$C$3:$K$10,MATCH(INDIRECT($A$1&amp;"J"&amp;A2202),Relationstabel!$A$3:$A$10,0),MATCH(IFERROR(VALUE(INDIRECT($A$1&amp;"K"&amp;A2202)),0),Relationstabel!$C$1:$K$1,0))</f>
        <v>Naturgas</v>
      </c>
      <c r="J2202" s="1" t="str">
        <f ca="1">INDEX(Anvendelseskode!B:B,MATCH($F2202,Anvendelseskode!$A:$A,0))</f>
        <v>Fritliggende enfamilieshus (parcelhus)</v>
      </c>
      <c r="K2202" s="1" t="str">
        <f ca="1">INDEX(Anvendelseskode!C:C,MATCH($F2202,Anvendelseskode!$A:$A,0))</f>
        <v>Parcelhuse</v>
      </c>
      <c r="L2202" s="1" t="str">
        <f ca="1">INDEX(Anvendelseskode!D:D,MATCH($F2202,Anvendelseskode!$A:$A,0))</f>
        <v>Private husholdninger</v>
      </c>
      <c r="M2202" s="1" t="str">
        <f ca="1">IFERROR(INDEX(SBi!$2:$2,MATCH(H2202,SBi!$1:$1,1)),SBi!$K$2)</f>
        <v>1979-1998</v>
      </c>
      <c r="N2202" s="1">
        <f ca="1">INDEX(SBi!$C$3:$K$28,MATCH(F2202,SBi!$B$3:$B$28,0),MATCH(M2202,SBi!$C$2:$K$2,0))</f>
        <v>105.4</v>
      </c>
      <c r="O2202" s="16">
        <f t="shared" ca="1" si="450"/>
        <v>15.704600000000001</v>
      </c>
      <c r="P2202" s="16" t="str">
        <f ca="1">IFERROR(INDEX(VpD!$2:$2,MATCH(H2202,VpD!$1:$1,1)),VpD!$I$2)</f>
        <v>1979-1998</v>
      </c>
      <c r="Q2202" s="1">
        <f ca="1">INDEX(VpD!$C$3:$I$27,MATCH(F2202,VpD!$B$3:$B$27,0),MATCH(P2202,VpD!$C$2:$I$2,0))</f>
        <v>90</v>
      </c>
      <c r="R2202" s="16">
        <f t="shared" ca="1" si="451"/>
        <v>13.41</v>
      </c>
      <c r="S2202" s="14">
        <f t="shared" ca="1" si="452"/>
        <v>713898.46</v>
      </c>
      <c r="T2202" s="14">
        <f t="shared" ca="1" si="453"/>
        <v>6169252.0499999998</v>
      </c>
      <c r="U2202" s="14" t="str">
        <f t="shared" ca="1" si="454"/>
        <v>0A3F507E-156E-32B8-E044-0003BA298018</v>
      </c>
    </row>
    <row r="2203" spans="1:21" s="14" customFormat="1" x14ac:dyDescent="0.25">
      <c r="A2203" s="14">
        <f t="shared" si="442"/>
        <v>2203</v>
      </c>
      <c r="B2203" s="14" t="str">
        <f t="shared" ca="1" si="443"/>
        <v>5622A18D-F3E8-4884-8F3D-CDB1CD1C0545</v>
      </c>
      <c r="C2203" s="14" t="str">
        <f t="shared" ca="1" si="444"/>
        <v>Egernbo</v>
      </c>
      <c r="D2203" s="14" t="str">
        <f t="shared" ca="1" si="445"/>
        <v>21</v>
      </c>
      <c r="E2203" s="14" t="str">
        <f t="shared" ca="1" si="446"/>
        <v>6ph</v>
      </c>
      <c r="F2203" s="1">
        <f t="shared" ca="1" si="447"/>
        <v>130</v>
      </c>
      <c r="G2203" s="1">
        <f t="shared" ca="1" si="448"/>
        <v>104</v>
      </c>
      <c r="H2203" s="1">
        <f t="shared" ca="1" si="449"/>
        <v>1977</v>
      </c>
      <c r="I2203" s="1" t="str">
        <f ca="1">INDEX(Relationstabel!$C$3:$K$10,MATCH(INDIRECT($A$1&amp;"J"&amp;A2203),Relationstabel!$A$3:$A$10,0),MATCH(IFERROR(VALUE(INDIRECT($A$1&amp;"K"&amp;A2203)),0),Relationstabel!$C$1:$K$1,0))</f>
        <v>Fjernvarme/ Blokvarme</v>
      </c>
      <c r="J2203" s="1" t="str">
        <f ca="1">INDEX(Anvendelseskode!B:B,MATCH($F2203,Anvendelseskode!$A:$A,0))</f>
        <v>Række-, kæde-, dobbelthus (lodret adskillelse mellem enhederne)</v>
      </c>
      <c r="K2203" s="1" t="str">
        <f ca="1">INDEX(Anvendelseskode!C:C,MATCH($F2203,Anvendelseskode!$A:$A,0))</f>
        <v>Række-, kæde og dobbelthuse</v>
      </c>
      <c r="L2203" s="1" t="str">
        <f ca="1">INDEX(Anvendelseskode!D:D,MATCH($F2203,Anvendelseskode!$A:$A,0))</f>
        <v>Private husholdninger</v>
      </c>
      <c r="M2203" s="1" t="str">
        <f ca="1">IFERROR(INDEX(SBi!$2:$2,MATCH(H2203,SBi!$1:$1,1)),SBi!$K$2)</f>
        <v>1973-1978</v>
      </c>
      <c r="N2203" s="1">
        <f ca="1">INDEX(SBi!$C$3:$K$28,MATCH(F2203,SBi!$B$3:$B$28,0),MATCH(M2203,SBi!$C$2:$K$2,0))</f>
        <v>112.6</v>
      </c>
      <c r="O2203" s="16">
        <f t="shared" ca="1" si="450"/>
        <v>11.7104</v>
      </c>
      <c r="P2203" s="16" t="str">
        <f ca="1">IFERROR(INDEX(VpD!$2:$2,MATCH(H2203,VpD!$1:$1,1)),VpD!$I$2)</f>
        <v>1973-1978</v>
      </c>
      <c r="Q2203" s="1">
        <f ca="1">INDEX(VpD!$C$3:$I$27,MATCH(F2203,VpD!$B$3:$B$27,0),MATCH(P2203,VpD!$C$2:$I$2,0))</f>
        <v>98</v>
      </c>
      <c r="R2203" s="16">
        <f t="shared" ca="1" si="451"/>
        <v>10.192</v>
      </c>
      <c r="S2203" s="14">
        <f t="shared" ca="1" si="452"/>
        <v>713585.31</v>
      </c>
      <c r="T2203" s="14">
        <f t="shared" ca="1" si="453"/>
        <v>6169508.6399999997</v>
      </c>
      <c r="U2203" s="14" t="str">
        <f t="shared" ca="1" si="454"/>
        <v>0A3F507E-166E-32B8-E044-0003BA298018</v>
      </c>
    </row>
    <row r="2204" spans="1:21" s="14" customFormat="1" x14ac:dyDescent="0.25">
      <c r="A2204" s="14">
        <f t="shared" si="442"/>
        <v>2204</v>
      </c>
      <c r="B2204" s="14" t="str">
        <f t="shared" ca="1" si="443"/>
        <v>2C0F679B-E5B8-448A-AE8A-29CBD50DAC5B</v>
      </c>
      <c r="C2204" s="14" t="str">
        <f t="shared" ca="1" si="444"/>
        <v>Nellikevænget</v>
      </c>
      <c r="D2204" s="14" t="str">
        <f t="shared" ca="1" si="445"/>
        <v>6</v>
      </c>
      <c r="E2204" s="14" t="str">
        <f t="shared" ca="1" si="446"/>
        <v>23ar</v>
      </c>
      <c r="F2204" s="1">
        <f t="shared" ca="1" si="447"/>
        <v>130</v>
      </c>
      <c r="G2204" s="1">
        <f t="shared" ca="1" si="448"/>
        <v>128</v>
      </c>
      <c r="H2204" s="1">
        <f t="shared" ca="1" si="449"/>
        <v>1999</v>
      </c>
      <c r="I2204" s="1" t="str">
        <f ca="1">INDEX(Relationstabel!$C$3:$K$10,MATCH(INDIRECT($A$1&amp;"J"&amp;A2204),Relationstabel!$A$3:$A$10,0),MATCH(IFERROR(VALUE(INDIRECT($A$1&amp;"K"&amp;A2204)),0),Relationstabel!$C$1:$K$1,0))</f>
        <v>Fjernvarme/ Blokvarme</v>
      </c>
      <c r="J2204" s="1" t="str">
        <f ca="1">INDEX(Anvendelseskode!B:B,MATCH($F2204,Anvendelseskode!$A:$A,0))</f>
        <v>Række-, kæde-, dobbelthus (lodret adskillelse mellem enhederne)</v>
      </c>
      <c r="K2204" s="1" t="str">
        <f ca="1">INDEX(Anvendelseskode!C:C,MATCH($F2204,Anvendelseskode!$A:$A,0))</f>
        <v>Række-, kæde og dobbelthuse</v>
      </c>
      <c r="L2204" s="1" t="str">
        <f ca="1">INDEX(Anvendelseskode!D:D,MATCH($F2204,Anvendelseskode!$A:$A,0))</f>
        <v>Private husholdninger</v>
      </c>
      <c r="M2204" s="1" t="str">
        <f ca="1">IFERROR(INDEX(SBi!$2:$2,MATCH(H2204,SBi!$1:$1,1)),SBi!$K$2)</f>
        <v>1999-2006</v>
      </c>
      <c r="N2204" s="1">
        <f ca="1">INDEX(SBi!$C$3:$K$28,MATCH(F2204,SBi!$B$3:$B$28,0),MATCH(M2204,SBi!$C$2:$K$2,0))</f>
        <v>81.5</v>
      </c>
      <c r="O2204" s="16">
        <f t="shared" ca="1" si="450"/>
        <v>10.432</v>
      </c>
      <c r="P2204" s="16" t="str">
        <f ca="1">IFERROR(INDEX(VpD!$2:$2,MATCH(H2204,VpD!$1:$1,1)),VpD!$I$2)</f>
        <v>&gt;1998</v>
      </c>
      <c r="Q2204" s="1">
        <f ca="1">INDEX(VpD!$C$3:$I$27,MATCH(F2204,VpD!$B$3:$B$27,0),MATCH(P2204,VpD!$C$2:$I$2,0))</f>
        <v>65</v>
      </c>
      <c r="R2204" s="16">
        <f t="shared" ca="1" si="451"/>
        <v>8.32</v>
      </c>
      <c r="S2204" s="14">
        <f t="shared" ca="1" si="452"/>
        <v>711673.35</v>
      </c>
      <c r="T2204" s="14">
        <f t="shared" ca="1" si="453"/>
        <v>6172595.9800000004</v>
      </c>
      <c r="U2204" s="14" t="str">
        <f t="shared" ca="1" si="454"/>
        <v>0A3F507E-1D73-32B8-E044-0003BA298018</v>
      </c>
    </row>
    <row r="2205" spans="1:21" s="14" customFormat="1" x14ac:dyDescent="0.25">
      <c r="A2205" s="14">
        <f t="shared" si="442"/>
        <v>2205</v>
      </c>
      <c r="B2205" s="14" t="str">
        <f t="shared" ca="1" si="443"/>
        <v>02C9DAAC-E5D3-4EF9-B86A-68492545FD52</v>
      </c>
      <c r="C2205" s="14" t="str">
        <f t="shared" ca="1" si="444"/>
        <v>Hyrdeengen</v>
      </c>
      <c r="D2205" s="14" t="str">
        <f t="shared" ca="1" si="445"/>
        <v>103</v>
      </c>
      <c r="E2205" s="14" t="str">
        <f t="shared" ca="1" si="446"/>
        <v>16cæ</v>
      </c>
      <c r="F2205" s="1">
        <f t="shared" ca="1" si="447"/>
        <v>130</v>
      </c>
      <c r="G2205" s="1">
        <f t="shared" ca="1" si="448"/>
        <v>129</v>
      </c>
      <c r="H2205" s="1">
        <f t="shared" ca="1" si="449"/>
        <v>1977</v>
      </c>
      <c r="I2205" s="1" t="str">
        <f ca="1">INDEX(Relationstabel!$C$3:$K$10,MATCH(INDIRECT($A$1&amp;"J"&amp;A2205),Relationstabel!$A$3:$A$10,0),MATCH(IFERROR(VALUE(INDIRECT($A$1&amp;"K"&amp;A2205)),0),Relationstabel!$C$1:$K$1,0))</f>
        <v>Fjernvarme/ Blokvarme</v>
      </c>
      <c r="J2205" s="1" t="str">
        <f ca="1">INDEX(Anvendelseskode!B:B,MATCH($F2205,Anvendelseskode!$A:$A,0))</f>
        <v>Række-, kæde-, dobbelthus (lodret adskillelse mellem enhederne)</v>
      </c>
      <c r="K2205" s="1" t="str">
        <f ca="1">INDEX(Anvendelseskode!C:C,MATCH($F2205,Anvendelseskode!$A:$A,0))</f>
        <v>Række-, kæde og dobbelthuse</v>
      </c>
      <c r="L2205" s="1" t="str">
        <f ca="1">INDEX(Anvendelseskode!D:D,MATCH($F2205,Anvendelseskode!$A:$A,0))</f>
        <v>Private husholdninger</v>
      </c>
      <c r="M2205" s="1" t="str">
        <f ca="1">IFERROR(INDEX(SBi!$2:$2,MATCH(H2205,SBi!$1:$1,1)),SBi!$K$2)</f>
        <v>1973-1978</v>
      </c>
      <c r="N2205" s="1">
        <f ca="1">INDEX(SBi!$C$3:$K$28,MATCH(F2205,SBi!$B$3:$B$28,0),MATCH(M2205,SBi!$C$2:$K$2,0))</f>
        <v>112.6</v>
      </c>
      <c r="O2205" s="16">
        <f t="shared" ca="1" si="450"/>
        <v>14.525399999999999</v>
      </c>
      <c r="P2205" s="16" t="str">
        <f ca="1">IFERROR(INDEX(VpD!$2:$2,MATCH(H2205,VpD!$1:$1,1)),VpD!$I$2)</f>
        <v>1973-1978</v>
      </c>
      <c r="Q2205" s="1">
        <f ca="1">INDEX(VpD!$C$3:$I$27,MATCH(F2205,VpD!$B$3:$B$27,0),MATCH(P2205,VpD!$C$2:$I$2,0))</f>
        <v>98</v>
      </c>
      <c r="R2205" s="16">
        <f t="shared" ca="1" si="451"/>
        <v>12.641999999999999</v>
      </c>
      <c r="S2205" s="14">
        <f t="shared" ca="1" si="452"/>
        <v>711909.55</v>
      </c>
      <c r="T2205" s="14">
        <f t="shared" ca="1" si="453"/>
        <v>6172424.6200000001</v>
      </c>
      <c r="U2205" s="14" t="str">
        <f t="shared" ca="1" si="454"/>
        <v>0A3F507E-1985-32B8-E044-0003BA298018</v>
      </c>
    </row>
    <row r="2206" spans="1:21" s="14" customFormat="1" x14ac:dyDescent="0.25">
      <c r="A2206" s="14">
        <f t="shared" si="442"/>
        <v>2206</v>
      </c>
      <c r="B2206" s="14" t="str">
        <f t="shared" ca="1" si="443"/>
        <v>0FDE99D9-12C3-4E9C-A557-F49A8FDFD7EE</v>
      </c>
      <c r="C2206" s="14" t="str">
        <f t="shared" ca="1" si="444"/>
        <v>Hyttesvinget</v>
      </c>
      <c r="D2206" s="14" t="str">
        <f t="shared" ca="1" si="445"/>
        <v>27</v>
      </c>
      <c r="E2206" s="14" t="str">
        <f t="shared" ca="1" si="446"/>
        <v>24el</v>
      </c>
      <c r="F2206" s="1">
        <f t="shared" ca="1" si="447"/>
        <v>120</v>
      </c>
      <c r="G2206" s="1">
        <f t="shared" ca="1" si="448"/>
        <v>132</v>
      </c>
      <c r="H2206" s="1">
        <f t="shared" ca="1" si="449"/>
        <v>1968</v>
      </c>
      <c r="I2206" s="1" t="str">
        <f ca="1">INDEX(Relationstabel!$C$3:$K$10,MATCH(INDIRECT($A$1&amp;"J"&amp;A2206),Relationstabel!$A$3:$A$10,0),MATCH(IFERROR(VALUE(INDIRECT($A$1&amp;"K"&amp;A2206)),0),Relationstabel!$C$1:$K$1,0))</f>
        <v>Naturgas</v>
      </c>
      <c r="J2206" s="1" t="str">
        <f ca="1">INDEX(Anvendelseskode!B:B,MATCH($F2206,Anvendelseskode!$A:$A,0))</f>
        <v>Fritliggende enfamilieshus (parcelhus)</v>
      </c>
      <c r="K2206" s="1" t="str">
        <f ca="1">INDEX(Anvendelseskode!C:C,MATCH($F2206,Anvendelseskode!$A:$A,0))</f>
        <v>Parcelhuse</v>
      </c>
      <c r="L2206" s="1" t="str">
        <f ca="1">INDEX(Anvendelseskode!D:D,MATCH($F2206,Anvendelseskode!$A:$A,0))</f>
        <v>Private husholdninger</v>
      </c>
      <c r="M2206" s="1" t="str">
        <f ca="1">IFERROR(INDEX(SBi!$2:$2,MATCH(H2206,SBi!$1:$1,1)),SBi!$K$2)</f>
        <v>1961-1972</v>
      </c>
      <c r="N2206" s="1">
        <f ca="1">INDEX(SBi!$C$3:$K$28,MATCH(F2206,SBi!$B$3:$B$28,0),MATCH(M2206,SBi!$C$2:$K$2,0))</f>
        <v>134.30000000000001</v>
      </c>
      <c r="O2206" s="16">
        <f t="shared" ca="1" si="450"/>
        <v>17.727600000000002</v>
      </c>
      <c r="P2206" s="16" t="str">
        <f ca="1">IFERROR(INDEX(VpD!$2:$2,MATCH(H2206,VpD!$1:$1,1)),VpD!$I$2)</f>
        <v>1961-1972</v>
      </c>
      <c r="Q2206" s="1">
        <f ca="1">INDEX(VpD!$C$3:$I$27,MATCH(F2206,VpD!$B$3:$B$27,0),MATCH(P2206,VpD!$C$2:$I$2,0))</f>
        <v>143</v>
      </c>
      <c r="R2206" s="16">
        <f t="shared" ca="1" si="451"/>
        <v>18.876000000000001</v>
      </c>
      <c r="S2206" s="14">
        <f t="shared" ca="1" si="452"/>
        <v>713991.16</v>
      </c>
      <c r="T2206" s="14">
        <f t="shared" ca="1" si="453"/>
        <v>6168995.3099999996</v>
      </c>
      <c r="U2206" s="14" t="str">
        <f t="shared" ca="1" si="454"/>
        <v>0A3F507E-1A85-32B8-E044-0003BA298018</v>
      </c>
    </row>
    <row r="2207" spans="1:21" s="14" customFormat="1" x14ac:dyDescent="0.25">
      <c r="A2207" s="14">
        <f t="shared" si="442"/>
        <v>2207</v>
      </c>
      <c r="B2207" s="14" t="str">
        <f t="shared" ca="1" si="443"/>
        <v>5A6C226D-AAA5-43E6-B08A-502ED6DE0EB7</v>
      </c>
      <c r="C2207" s="14" t="str">
        <f t="shared" ca="1" si="444"/>
        <v>Horsbred</v>
      </c>
      <c r="D2207" s="14" t="str">
        <f t="shared" ca="1" si="445"/>
        <v>19</v>
      </c>
      <c r="E2207" s="14" t="str">
        <f t="shared" ca="1" si="446"/>
        <v>13ea</v>
      </c>
      <c r="F2207" s="1">
        <f t="shared" ca="1" si="447"/>
        <v>130</v>
      </c>
      <c r="G2207" s="1">
        <f t="shared" ca="1" si="448"/>
        <v>107</v>
      </c>
      <c r="H2207" s="1">
        <f t="shared" ca="1" si="449"/>
        <v>1983</v>
      </c>
      <c r="I2207" s="1" t="str">
        <f ca="1">INDEX(Relationstabel!$C$3:$K$10,MATCH(INDIRECT($A$1&amp;"J"&amp;A2207),Relationstabel!$A$3:$A$10,0),MATCH(IFERROR(VALUE(INDIRECT($A$1&amp;"K"&amp;A2207)),0),Relationstabel!$C$1:$K$1,0))</f>
        <v>Fjernvarme/ Blokvarme</v>
      </c>
      <c r="J2207" s="1" t="str">
        <f ca="1">INDEX(Anvendelseskode!B:B,MATCH($F2207,Anvendelseskode!$A:$A,0))</f>
        <v>Række-, kæde-, dobbelthus (lodret adskillelse mellem enhederne)</v>
      </c>
      <c r="K2207" s="1" t="str">
        <f ca="1">INDEX(Anvendelseskode!C:C,MATCH($F2207,Anvendelseskode!$A:$A,0))</f>
        <v>Række-, kæde og dobbelthuse</v>
      </c>
      <c r="L2207" s="1" t="str">
        <f ca="1">INDEX(Anvendelseskode!D:D,MATCH($F2207,Anvendelseskode!$A:$A,0))</f>
        <v>Private husholdninger</v>
      </c>
      <c r="M2207" s="1" t="str">
        <f ca="1">IFERROR(INDEX(SBi!$2:$2,MATCH(H2207,SBi!$1:$1,1)),SBi!$K$2)</f>
        <v>1979-1998</v>
      </c>
      <c r="N2207" s="1">
        <f ca="1">INDEX(SBi!$C$3:$K$28,MATCH(F2207,SBi!$B$3:$B$28,0),MATCH(M2207,SBi!$C$2:$K$2,0))</f>
        <v>96.8</v>
      </c>
      <c r="O2207" s="16">
        <f t="shared" ca="1" si="450"/>
        <v>10.3576</v>
      </c>
      <c r="P2207" s="16" t="str">
        <f ca="1">IFERROR(INDEX(VpD!$2:$2,MATCH(H2207,VpD!$1:$1,1)),VpD!$I$2)</f>
        <v>1979-1998</v>
      </c>
      <c r="Q2207" s="1">
        <f ca="1">INDEX(VpD!$C$3:$I$27,MATCH(F2207,VpD!$B$3:$B$27,0),MATCH(P2207,VpD!$C$2:$I$2,0))</f>
        <v>74</v>
      </c>
      <c r="R2207" s="16">
        <f t="shared" ca="1" si="451"/>
        <v>7.9180000000000001</v>
      </c>
      <c r="S2207" s="14">
        <f t="shared" ca="1" si="452"/>
        <v>711400.32</v>
      </c>
      <c r="T2207" s="14">
        <f t="shared" ca="1" si="453"/>
        <v>6171607.6500000004</v>
      </c>
      <c r="U2207" s="14" t="str">
        <f t="shared" ca="1" si="454"/>
        <v>0A3F507E-188D-32B8-E044-0003BA298018</v>
      </c>
    </row>
    <row r="2208" spans="1:21" s="14" customFormat="1" x14ac:dyDescent="0.25">
      <c r="A2208" s="14">
        <f t="shared" si="442"/>
        <v>2208</v>
      </c>
      <c r="B2208" s="14" t="str">
        <f t="shared" ca="1" si="443"/>
        <v>8EAAC7E8-579D-4515-8F17-576A878A470D</v>
      </c>
      <c r="C2208" s="14" t="str">
        <f t="shared" ca="1" si="444"/>
        <v>Horsbred</v>
      </c>
      <c r="D2208" s="14" t="str">
        <f t="shared" ca="1" si="445"/>
        <v>27</v>
      </c>
      <c r="E2208" s="14" t="str">
        <f t="shared" ca="1" si="446"/>
        <v>13dy</v>
      </c>
      <c r="F2208" s="1">
        <f t="shared" ca="1" si="447"/>
        <v>130</v>
      </c>
      <c r="G2208" s="1">
        <f t="shared" ca="1" si="448"/>
        <v>143</v>
      </c>
      <c r="H2208" s="1">
        <f t="shared" ca="1" si="449"/>
        <v>1999</v>
      </c>
      <c r="I2208" s="1" t="str">
        <f ca="1">INDEX(Relationstabel!$C$3:$K$10,MATCH(INDIRECT($A$1&amp;"J"&amp;A2208),Relationstabel!$A$3:$A$10,0),MATCH(IFERROR(VALUE(INDIRECT($A$1&amp;"K"&amp;A2208)),0),Relationstabel!$C$1:$K$1,0))</f>
        <v>Fjernvarme/ Blokvarme</v>
      </c>
      <c r="J2208" s="1" t="str">
        <f ca="1">INDEX(Anvendelseskode!B:B,MATCH($F2208,Anvendelseskode!$A:$A,0))</f>
        <v>Række-, kæde-, dobbelthus (lodret adskillelse mellem enhederne)</v>
      </c>
      <c r="K2208" s="1" t="str">
        <f ca="1">INDEX(Anvendelseskode!C:C,MATCH($F2208,Anvendelseskode!$A:$A,0))</f>
        <v>Række-, kæde og dobbelthuse</v>
      </c>
      <c r="L2208" s="1" t="str">
        <f ca="1">INDEX(Anvendelseskode!D:D,MATCH($F2208,Anvendelseskode!$A:$A,0))</f>
        <v>Private husholdninger</v>
      </c>
      <c r="M2208" s="1" t="str">
        <f ca="1">IFERROR(INDEX(SBi!$2:$2,MATCH(H2208,SBi!$1:$1,1)),SBi!$K$2)</f>
        <v>1999-2006</v>
      </c>
      <c r="N2208" s="1">
        <f ca="1">INDEX(SBi!$C$3:$K$28,MATCH(F2208,SBi!$B$3:$B$28,0),MATCH(M2208,SBi!$C$2:$K$2,0))</f>
        <v>81.5</v>
      </c>
      <c r="O2208" s="16">
        <f t="shared" ca="1" si="450"/>
        <v>11.654500000000001</v>
      </c>
      <c r="P2208" s="16" t="str">
        <f ca="1">IFERROR(INDEX(VpD!$2:$2,MATCH(H2208,VpD!$1:$1,1)),VpD!$I$2)</f>
        <v>&gt;1998</v>
      </c>
      <c r="Q2208" s="1">
        <f ca="1">INDEX(VpD!$C$3:$I$27,MATCH(F2208,VpD!$B$3:$B$27,0),MATCH(P2208,VpD!$C$2:$I$2,0))</f>
        <v>65</v>
      </c>
      <c r="R2208" s="16">
        <f t="shared" ca="1" si="451"/>
        <v>9.2949999999999999</v>
      </c>
      <c r="S2208" s="14">
        <f t="shared" ca="1" si="452"/>
        <v>711394.05</v>
      </c>
      <c r="T2208" s="14">
        <f t="shared" ca="1" si="453"/>
        <v>6171637.3700000001</v>
      </c>
      <c r="U2208" s="14" t="str">
        <f t="shared" ca="1" si="454"/>
        <v>0A3F507E-1895-32B8-E044-0003BA298018</v>
      </c>
    </row>
    <row r="2209" spans="1:21" s="14" customFormat="1" x14ac:dyDescent="0.25">
      <c r="A2209" s="14">
        <f t="shared" si="442"/>
        <v>2209</v>
      </c>
      <c r="B2209" s="14" t="str">
        <f t="shared" ca="1" si="443"/>
        <v>25CFC5BF-D7FA-4A04-8717-D1ACFF8DF0E8</v>
      </c>
      <c r="C2209" s="14" t="str">
        <f t="shared" ca="1" si="444"/>
        <v>Rendsagervej</v>
      </c>
      <c r="D2209" s="14" t="str">
        <f t="shared" ca="1" si="445"/>
        <v>25</v>
      </c>
      <c r="E2209" s="14" t="str">
        <f t="shared" ca="1" si="446"/>
        <v>9ov</v>
      </c>
      <c r="F2209" s="1">
        <f t="shared" ca="1" si="447"/>
        <v>120</v>
      </c>
      <c r="G2209" s="1">
        <f t="shared" ca="1" si="448"/>
        <v>109</v>
      </c>
      <c r="H2209" s="1">
        <f t="shared" ca="1" si="449"/>
        <v>1984</v>
      </c>
      <c r="I2209" s="1" t="str">
        <f ca="1">INDEX(Relationstabel!$C$3:$K$10,MATCH(INDIRECT($A$1&amp;"J"&amp;A2209),Relationstabel!$A$3:$A$10,0),MATCH(IFERROR(VALUE(INDIRECT($A$1&amp;"K"&amp;A2209)),0),Relationstabel!$C$1:$K$1,0))</f>
        <v>Naturgas</v>
      </c>
      <c r="J2209" s="1" t="str">
        <f ca="1">INDEX(Anvendelseskode!B:B,MATCH($F2209,Anvendelseskode!$A:$A,0))</f>
        <v>Fritliggende enfamilieshus (parcelhus)</v>
      </c>
      <c r="K2209" s="1" t="str">
        <f ca="1">INDEX(Anvendelseskode!C:C,MATCH($F2209,Anvendelseskode!$A:$A,0))</f>
        <v>Parcelhuse</v>
      </c>
      <c r="L2209" s="1" t="str">
        <f ca="1">INDEX(Anvendelseskode!D:D,MATCH($F2209,Anvendelseskode!$A:$A,0))</f>
        <v>Private husholdninger</v>
      </c>
      <c r="M2209" s="1" t="str">
        <f ca="1">IFERROR(INDEX(SBi!$2:$2,MATCH(H2209,SBi!$1:$1,1)),SBi!$K$2)</f>
        <v>1979-1998</v>
      </c>
      <c r="N2209" s="1">
        <f ca="1">INDEX(SBi!$C$3:$K$28,MATCH(F2209,SBi!$B$3:$B$28,0),MATCH(M2209,SBi!$C$2:$K$2,0))</f>
        <v>105.4</v>
      </c>
      <c r="O2209" s="16">
        <f t="shared" ca="1" si="450"/>
        <v>11.4886</v>
      </c>
      <c r="P2209" s="16" t="str">
        <f ca="1">IFERROR(INDEX(VpD!$2:$2,MATCH(H2209,VpD!$1:$1,1)),VpD!$I$2)</f>
        <v>1979-1998</v>
      </c>
      <c r="Q2209" s="1">
        <f ca="1">INDEX(VpD!$C$3:$I$27,MATCH(F2209,VpD!$B$3:$B$27,0),MATCH(P2209,VpD!$C$2:$I$2,0))</f>
        <v>90</v>
      </c>
      <c r="R2209" s="16">
        <f t="shared" ca="1" si="451"/>
        <v>9.81</v>
      </c>
      <c r="S2209" s="14">
        <f t="shared" ca="1" si="452"/>
        <v>711034.88</v>
      </c>
      <c r="T2209" s="14">
        <f t="shared" ca="1" si="453"/>
        <v>6171493.7699999996</v>
      </c>
      <c r="U2209" s="14" t="str">
        <f t="shared" ca="1" si="454"/>
        <v>0A3F507E-1F95-32B8-E044-0003BA298018</v>
      </c>
    </row>
    <row r="2210" spans="1:21" s="14" customFormat="1" x14ac:dyDescent="0.25">
      <c r="A2210" s="14">
        <f t="shared" si="442"/>
        <v>2210</v>
      </c>
      <c r="B2210" s="14" t="str">
        <f t="shared" ca="1" si="443"/>
        <v>5DCA4EBE-0AB6-41D9-B4DB-4DD33569D376</v>
      </c>
      <c r="C2210" s="14" t="str">
        <f t="shared" ca="1" si="444"/>
        <v>Vejlegårdsvej</v>
      </c>
      <c r="D2210" s="14" t="str">
        <f t="shared" ca="1" si="445"/>
        <v>55</v>
      </c>
      <c r="E2210" s="14" t="str">
        <f t="shared" ca="1" si="446"/>
        <v>7cp</v>
      </c>
      <c r="F2210" s="1">
        <f t="shared" ca="1" si="447"/>
        <v>220</v>
      </c>
      <c r="G2210" s="1">
        <f t="shared" ca="1" si="448"/>
        <v>392</v>
      </c>
      <c r="H2210" s="1">
        <f t="shared" ca="1" si="449"/>
        <v>1966</v>
      </c>
      <c r="I2210" s="1" t="str">
        <f ca="1">INDEX(Relationstabel!$C$3:$K$10,MATCH(INDIRECT($A$1&amp;"J"&amp;A2210),Relationstabel!$A$3:$A$10,0),MATCH(IFERROR(VALUE(INDIRECT($A$1&amp;"K"&amp;A2210)),0),Relationstabel!$C$1:$K$1,0))</f>
        <v>Olie</v>
      </c>
      <c r="J2210" s="1" t="str">
        <f ca="1">INDEX(Anvendelseskode!B:B,MATCH($F2210,Anvendelseskode!$A:$A,0))</f>
        <v>Bygning til erhvervsmæssig produktion vedrørende industri, håndværk m.v. (fabrik, værksted o.lign.)</v>
      </c>
      <c r="K2210" s="1" t="str">
        <f ca="1">INDEX(Anvendelseskode!C:C,MATCH($F2210,Anvendelseskode!$A:$A,0))</f>
        <v>Fabrikker, værksteder o.l.</v>
      </c>
      <c r="L2210" s="1" t="str">
        <f ca="1">INDEX(Anvendelseskode!D:D,MATCH($F2210,Anvendelseskode!$A:$A,0))</f>
        <v>Industri</v>
      </c>
      <c r="M2210" s="1" t="str">
        <f ca="1">IFERROR(INDEX(SBi!$2:$2,MATCH(H2210,SBi!$1:$1,1)),SBi!$K$2)</f>
        <v>1961-1972</v>
      </c>
      <c r="N2210" s="1">
        <f ca="1">INDEX(SBi!$C$3:$K$28,MATCH(F2210,SBi!$B$3:$B$28,0),MATCH(M2210,SBi!$C$2:$K$2,0))</f>
        <v>97</v>
      </c>
      <c r="O2210" s="16">
        <f t="shared" ca="1" si="450"/>
        <v>38.024000000000001</v>
      </c>
      <c r="P2210" s="16" t="str">
        <f ca="1">IFERROR(INDEX(VpD!$2:$2,MATCH(H2210,VpD!$1:$1,1)),VpD!$I$2)</f>
        <v>1961-1972</v>
      </c>
      <c r="Q2210" s="1">
        <f ca="1">INDEX(VpD!$C$3:$I$27,MATCH(F2210,VpD!$B$3:$B$27,0),MATCH(P2210,VpD!$C$2:$I$2,0))</f>
        <v>97</v>
      </c>
      <c r="R2210" s="16">
        <f t="shared" ca="1" si="451"/>
        <v>38.024000000000001</v>
      </c>
      <c r="S2210" s="14">
        <f t="shared" ca="1" si="452"/>
        <v>712370.84</v>
      </c>
      <c r="T2210" s="14">
        <f t="shared" ca="1" si="453"/>
        <v>6169530.5</v>
      </c>
      <c r="U2210" s="14" t="str">
        <f t="shared" ca="1" si="454"/>
        <v>0A3F507E-247D-32B8-E044-0003BA298018</v>
      </c>
    </row>
    <row r="2211" spans="1:21" s="14" customFormat="1" x14ac:dyDescent="0.25">
      <c r="A2211" s="14">
        <f t="shared" si="442"/>
        <v>2211</v>
      </c>
      <c r="B2211" s="14" t="str">
        <f t="shared" ca="1" si="443"/>
        <v>1A855B81-6468-4ADA-9388-3043AB55C0E4</v>
      </c>
      <c r="C2211" s="14" t="str">
        <f t="shared" ca="1" si="444"/>
        <v>Vejlegårdsvej</v>
      </c>
      <c r="D2211" s="14" t="str">
        <f t="shared" ca="1" si="445"/>
        <v>55</v>
      </c>
      <c r="E2211" s="14" t="str">
        <f t="shared" ca="1" si="446"/>
        <v>7cp</v>
      </c>
      <c r="F2211" s="1">
        <f t="shared" ca="1" si="447"/>
        <v>220</v>
      </c>
      <c r="G2211" s="1">
        <f t="shared" ca="1" si="448"/>
        <v>379</v>
      </c>
      <c r="H2211" s="1">
        <f t="shared" ca="1" si="449"/>
        <v>1959</v>
      </c>
      <c r="I2211" s="1" t="str">
        <f ca="1">INDEX(Relationstabel!$C$3:$K$10,MATCH(INDIRECT($A$1&amp;"J"&amp;A2211),Relationstabel!$A$3:$A$10,0),MATCH(IFERROR(VALUE(INDIRECT($A$1&amp;"K"&amp;A2211)),0),Relationstabel!$C$1:$K$1,0))</f>
        <v>Naturgas</v>
      </c>
      <c r="J2211" s="1" t="str">
        <f ca="1">INDEX(Anvendelseskode!B:B,MATCH($F2211,Anvendelseskode!$A:$A,0))</f>
        <v>Bygning til erhvervsmæssig produktion vedrørende industri, håndværk m.v. (fabrik, værksted o.lign.)</v>
      </c>
      <c r="K2211" s="1" t="str">
        <f ca="1">INDEX(Anvendelseskode!C:C,MATCH($F2211,Anvendelseskode!$A:$A,0))</f>
        <v>Fabrikker, værksteder o.l.</v>
      </c>
      <c r="L2211" s="1" t="str">
        <f ca="1">INDEX(Anvendelseskode!D:D,MATCH($F2211,Anvendelseskode!$A:$A,0))</f>
        <v>Industri</v>
      </c>
      <c r="M2211" s="1" t="str">
        <f ca="1">IFERROR(INDEX(SBi!$2:$2,MATCH(H2211,SBi!$1:$1,1)),SBi!$K$2)</f>
        <v>1951-1960</v>
      </c>
      <c r="N2211" s="1">
        <f ca="1">INDEX(SBi!$C$3:$K$28,MATCH(F2211,SBi!$B$3:$B$28,0),MATCH(M2211,SBi!$C$2:$K$2,0))</f>
        <v>120</v>
      </c>
      <c r="O2211" s="16">
        <f t="shared" ca="1" si="450"/>
        <v>45.48</v>
      </c>
      <c r="P2211" s="16" t="str">
        <f ca="1">IFERROR(INDEX(VpD!$2:$2,MATCH(H2211,VpD!$1:$1,1)),VpD!$I$2)</f>
        <v>1951-1960</v>
      </c>
      <c r="Q2211" s="1">
        <f ca="1">INDEX(VpD!$C$3:$I$27,MATCH(F2211,VpD!$B$3:$B$27,0),MATCH(P2211,VpD!$C$2:$I$2,0))</f>
        <v>120</v>
      </c>
      <c r="R2211" s="16">
        <f t="shared" ca="1" si="451"/>
        <v>45.48</v>
      </c>
      <c r="S2211" s="14">
        <f t="shared" ca="1" si="452"/>
        <v>712370.84</v>
      </c>
      <c r="T2211" s="14">
        <f t="shared" ca="1" si="453"/>
        <v>6169530.5</v>
      </c>
      <c r="U2211" s="14" t="str">
        <f t="shared" ca="1" si="454"/>
        <v>0A3F507E-247D-32B8-E044-0003BA298018</v>
      </c>
    </row>
    <row r="2212" spans="1:21" s="14" customFormat="1" x14ac:dyDescent="0.25">
      <c r="A2212" s="14">
        <f t="shared" si="442"/>
        <v>2212</v>
      </c>
      <c r="B2212" s="14" t="str">
        <f t="shared" ca="1" si="443"/>
        <v>A6844A3E-E621-471C-A929-BE75DC6E1F4C</v>
      </c>
      <c r="C2212" s="14" t="str">
        <f t="shared" ca="1" si="444"/>
        <v>Vejlegårdsvej</v>
      </c>
      <c r="D2212" s="14" t="str">
        <f t="shared" ca="1" si="445"/>
        <v>55</v>
      </c>
      <c r="E2212" s="14" t="str">
        <f t="shared" ca="1" si="446"/>
        <v>7cp</v>
      </c>
      <c r="F2212" s="1">
        <f t="shared" ca="1" si="447"/>
        <v>320</v>
      </c>
      <c r="G2212" s="1">
        <f t="shared" ca="1" si="448"/>
        <v>60</v>
      </c>
      <c r="H2212" s="1">
        <f t="shared" ca="1" si="449"/>
        <v>1965</v>
      </c>
      <c r="I2212" s="1" t="str">
        <f ca="1">INDEX(Relationstabel!$C$3:$K$10,MATCH(INDIRECT($A$1&amp;"J"&amp;A2212),Relationstabel!$A$3:$A$10,0),MATCH(IFERROR(VALUE(INDIRECT($A$1&amp;"K"&amp;A2212)),0),Relationstabel!$C$1:$K$1,0))</f>
        <v>Naturgas</v>
      </c>
      <c r="J2212" s="1" t="str">
        <f ca="1">INDEX(Anvendelseskode!B:B,MATCH($F2212,Anvendelseskode!$A:$A,0))</f>
        <v>Bygning til kontor, handel, lager herunder offentlig administration</v>
      </c>
      <c r="K2212" s="1" t="str">
        <f ca="1">INDEX(Anvendelseskode!C:C,MATCH($F2212,Anvendelseskode!$A:$A,0))</f>
        <v>Kontor, handel, lager, off. adm.</v>
      </c>
      <c r="L2212" s="1" t="str">
        <f ca="1">INDEX(Anvendelseskode!D:D,MATCH($F2212,Anvendelseskode!$A:$A,0))</f>
        <v>Handel og servicevirksomheder</v>
      </c>
      <c r="M2212" s="1" t="str">
        <f ca="1">IFERROR(INDEX(SBi!$2:$2,MATCH(H2212,SBi!$1:$1,1)),SBi!$K$2)</f>
        <v>1961-1972</v>
      </c>
      <c r="N2212" s="1">
        <f ca="1">INDEX(SBi!$C$3:$K$28,MATCH(F2212,SBi!$B$3:$B$28,0),MATCH(M2212,SBi!$C$2:$K$2,0))</f>
        <v>117.5</v>
      </c>
      <c r="O2212" s="16">
        <f t="shared" ca="1" si="450"/>
        <v>7.05</v>
      </c>
      <c r="P2212" s="16" t="str">
        <f ca="1">IFERROR(INDEX(VpD!$2:$2,MATCH(H2212,VpD!$1:$1,1)),VpD!$I$2)</f>
        <v>1961-1972</v>
      </c>
      <c r="Q2212" s="1">
        <f ca="1">INDEX(VpD!$C$3:$I$27,MATCH(F2212,VpD!$B$3:$B$27,0),MATCH(P2212,VpD!$C$2:$I$2,0))</f>
        <v>105</v>
      </c>
      <c r="R2212" s="16">
        <f t="shared" ca="1" si="451"/>
        <v>6.3</v>
      </c>
      <c r="S2212" s="14">
        <f t="shared" ca="1" si="452"/>
        <v>712370.84</v>
      </c>
      <c r="T2212" s="14">
        <f t="shared" ca="1" si="453"/>
        <v>6169530.5</v>
      </c>
      <c r="U2212" s="14" t="str">
        <f t="shared" ca="1" si="454"/>
        <v>0A3F507E-247D-32B8-E044-0003BA298018</v>
      </c>
    </row>
    <row r="2213" spans="1:21" s="14" customFormat="1" x14ac:dyDescent="0.25">
      <c r="A2213" s="14">
        <f t="shared" si="442"/>
        <v>2213</v>
      </c>
      <c r="B2213" s="14" t="str">
        <f t="shared" ca="1" si="443"/>
        <v>5B6D48CC-BFD8-4507-8C2D-C59725C2BA4C</v>
      </c>
      <c r="C2213" s="14" t="str">
        <f t="shared" ca="1" si="444"/>
        <v>Spættebo</v>
      </c>
      <c r="D2213" s="14" t="str">
        <f t="shared" ca="1" si="445"/>
        <v>20</v>
      </c>
      <c r="E2213" s="14" t="str">
        <f t="shared" ca="1" si="446"/>
        <v>6ua</v>
      </c>
      <c r="F2213" s="1">
        <f t="shared" ca="1" si="447"/>
        <v>130</v>
      </c>
      <c r="G2213" s="1">
        <f t="shared" ca="1" si="448"/>
        <v>112</v>
      </c>
      <c r="H2213" s="1">
        <f t="shared" ca="1" si="449"/>
        <v>1978</v>
      </c>
      <c r="I2213" s="1" t="str">
        <f ca="1">INDEX(Relationstabel!$C$3:$K$10,MATCH(INDIRECT($A$1&amp;"J"&amp;A2213),Relationstabel!$A$3:$A$10,0),MATCH(IFERROR(VALUE(INDIRECT($A$1&amp;"K"&amp;A2213)),0),Relationstabel!$C$1:$K$1,0))</f>
        <v>Fjernvarme/ Blokvarme</v>
      </c>
      <c r="J2213" s="1" t="str">
        <f ca="1">INDEX(Anvendelseskode!B:B,MATCH($F2213,Anvendelseskode!$A:$A,0))</f>
        <v>Række-, kæde-, dobbelthus (lodret adskillelse mellem enhederne)</v>
      </c>
      <c r="K2213" s="1" t="str">
        <f ca="1">INDEX(Anvendelseskode!C:C,MATCH($F2213,Anvendelseskode!$A:$A,0))</f>
        <v>Række-, kæde og dobbelthuse</v>
      </c>
      <c r="L2213" s="1" t="str">
        <f ca="1">INDEX(Anvendelseskode!D:D,MATCH($F2213,Anvendelseskode!$A:$A,0))</f>
        <v>Private husholdninger</v>
      </c>
      <c r="M2213" s="1" t="str">
        <f ca="1">IFERROR(INDEX(SBi!$2:$2,MATCH(H2213,SBi!$1:$1,1)),SBi!$K$2)</f>
        <v>1973-1978</v>
      </c>
      <c r="N2213" s="1">
        <f ca="1">INDEX(SBi!$C$3:$K$28,MATCH(F2213,SBi!$B$3:$B$28,0),MATCH(M2213,SBi!$C$2:$K$2,0))</f>
        <v>112.6</v>
      </c>
      <c r="O2213" s="16">
        <f t="shared" ca="1" si="450"/>
        <v>12.611199999999998</v>
      </c>
      <c r="P2213" s="16" t="str">
        <f ca="1">IFERROR(INDEX(VpD!$2:$2,MATCH(H2213,VpD!$1:$1,1)),VpD!$I$2)</f>
        <v>1973-1978</v>
      </c>
      <c r="Q2213" s="1">
        <f ca="1">INDEX(VpD!$C$3:$I$27,MATCH(F2213,VpD!$B$3:$B$27,0),MATCH(P2213,VpD!$C$2:$I$2,0))</f>
        <v>98</v>
      </c>
      <c r="R2213" s="16">
        <f t="shared" ca="1" si="451"/>
        <v>10.976000000000001</v>
      </c>
      <c r="S2213" s="14">
        <f t="shared" ca="1" si="452"/>
        <v>713722.33</v>
      </c>
      <c r="T2213" s="14">
        <f t="shared" ca="1" si="453"/>
        <v>6169622.6100000003</v>
      </c>
      <c r="U2213" s="14" t="str">
        <f t="shared" ca="1" si="454"/>
        <v>0A3F507E-217F-32B8-E044-0003BA298018</v>
      </c>
    </row>
    <row r="2214" spans="1:21" s="14" customFormat="1" x14ac:dyDescent="0.25">
      <c r="A2214" s="14">
        <f t="shared" si="442"/>
        <v>2214</v>
      </c>
      <c r="B2214" s="14" t="str">
        <f t="shared" ca="1" si="443"/>
        <v>9655E560-F51F-4C7F-91A3-83E8FCDB0929</v>
      </c>
      <c r="C2214" s="14" t="str">
        <f t="shared" ca="1" si="444"/>
        <v>Syvhøjvænge</v>
      </c>
      <c r="D2214" s="14" t="str">
        <f t="shared" ca="1" si="445"/>
        <v>74</v>
      </c>
      <c r="E2214" s="14" t="str">
        <f t="shared" ca="1" si="446"/>
        <v>15bo</v>
      </c>
      <c r="F2214" s="1">
        <f t="shared" ca="1" si="447"/>
        <v>120</v>
      </c>
      <c r="G2214" s="1">
        <f t="shared" ca="1" si="448"/>
        <v>182</v>
      </c>
      <c r="H2214" s="1">
        <f t="shared" ca="1" si="449"/>
        <v>1985</v>
      </c>
      <c r="I2214" s="1" t="str">
        <f ca="1">INDEX(Relationstabel!$C$3:$K$10,MATCH(INDIRECT($A$1&amp;"J"&amp;A2214),Relationstabel!$A$3:$A$10,0),MATCH(IFERROR(VALUE(INDIRECT($A$1&amp;"K"&amp;A2214)),0),Relationstabel!$C$1:$K$1,0))</f>
        <v>Naturgas</v>
      </c>
      <c r="J2214" s="1" t="str">
        <f ca="1">INDEX(Anvendelseskode!B:B,MATCH($F2214,Anvendelseskode!$A:$A,0))</f>
        <v>Fritliggende enfamilieshus (parcelhus)</v>
      </c>
      <c r="K2214" s="1" t="str">
        <f ca="1">INDEX(Anvendelseskode!C:C,MATCH($F2214,Anvendelseskode!$A:$A,0))</f>
        <v>Parcelhuse</v>
      </c>
      <c r="L2214" s="1" t="str">
        <f ca="1">INDEX(Anvendelseskode!D:D,MATCH($F2214,Anvendelseskode!$A:$A,0))</f>
        <v>Private husholdninger</v>
      </c>
      <c r="M2214" s="1" t="str">
        <f ca="1">IFERROR(INDEX(SBi!$2:$2,MATCH(H2214,SBi!$1:$1,1)),SBi!$K$2)</f>
        <v>1979-1998</v>
      </c>
      <c r="N2214" s="1">
        <f ca="1">INDEX(SBi!$C$3:$K$28,MATCH(F2214,SBi!$B$3:$B$28,0),MATCH(M2214,SBi!$C$2:$K$2,0))</f>
        <v>105.4</v>
      </c>
      <c r="O2214" s="16">
        <f t="shared" ca="1" si="450"/>
        <v>19.1828</v>
      </c>
      <c r="P2214" s="16" t="str">
        <f ca="1">IFERROR(INDEX(VpD!$2:$2,MATCH(H2214,VpD!$1:$1,1)),VpD!$I$2)</f>
        <v>1979-1998</v>
      </c>
      <c r="Q2214" s="1">
        <f ca="1">INDEX(VpD!$C$3:$I$27,MATCH(F2214,VpD!$B$3:$B$27,0),MATCH(P2214,VpD!$C$2:$I$2,0))</f>
        <v>90</v>
      </c>
      <c r="R2214" s="16">
        <f t="shared" ca="1" si="451"/>
        <v>16.38</v>
      </c>
      <c r="S2214" s="14">
        <f t="shared" ca="1" si="452"/>
        <v>712034.58</v>
      </c>
      <c r="T2214" s="14">
        <f t="shared" ca="1" si="453"/>
        <v>6171842.7300000004</v>
      </c>
      <c r="U2214" s="14" t="str">
        <f t="shared" ca="1" si="454"/>
        <v>0A3F507E-227F-32B8-E044-0003BA298018</v>
      </c>
    </row>
    <row r="2215" spans="1:21" s="14" customFormat="1" x14ac:dyDescent="0.25">
      <c r="A2215" s="14">
        <f t="shared" si="442"/>
        <v>2215</v>
      </c>
      <c r="B2215" s="14" t="str">
        <f t="shared" ca="1" si="443"/>
        <v>FAEB0E55-40D0-44FD-8D22-6FE6D040BFC2</v>
      </c>
      <c r="C2215" s="14" t="str">
        <f t="shared" ca="1" si="444"/>
        <v>Vejlegårdsvej</v>
      </c>
      <c r="D2215" s="14" t="str">
        <f t="shared" ca="1" si="445"/>
        <v>59</v>
      </c>
      <c r="E2215" s="14" t="str">
        <f t="shared" ca="1" si="446"/>
        <v>7cn</v>
      </c>
      <c r="F2215" s="1">
        <f t="shared" ca="1" si="447"/>
        <v>220</v>
      </c>
      <c r="G2215" s="1">
        <f t="shared" ca="1" si="448"/>
        <v>443</v>
      </c>
      <c r="H2215" s="1">
        <f t="shared" ca="1" si="449"/>
        <v>1967</v>
      </c>
      <c r="I2215" s="1" t="str">
        <f ca="1">INDEX(Relationstabel!$C$3:$K$10,MATCH(INDIRECT($A$1&amp;"J"&amp;A2215),Relationstabel!$A$3:$A$10,0),MATCH(IFERROR(VALUE(INDIRECT($A$1&amp;"K"&amp;A2215)),0),Relationstabel!$C$1:$K$1,0))</f>
        <v>Naturgas</v>
      </c>
      <c r="J2215" s="1" t="str">
        <f ca="1">INDEX(Anvendelseskode!B:B,MATCH($F2215,Anvendelseskode!$A:$A,0))</f>
        <v>Bygning til erhvervsmæssig produktion vedrørende industri, håndværk m.v. (fabrik, værksted o.lign.)</v>
      </c>
      <c r="K2215" s="1" t="str">
        <f ca="1">INDEX(Anvendelseskode!C:C,MATCH($F2215,Anvendelseskode!$A:$A,0))</f>
        <v>Fabrikker, værksteder o.l.</v>
      </c>
      <c r="L2215" s="1" t="str">
        <f ca="1">INDEX(Anvendelseskode!D:D,MATCH($F2215,Anvendelseskode!$A:$A,0))</f>
        <v>Industri</v>
      </c>
      <c r="M2215" s="1" t="str">
        <f ca="1">IFERROR(INDEX(SBi!$2:$2,MATCH(H2215,SBi!$1:$1,1)),SBi!$K$2)</f>
        <v>1961-1972</v>
      </c>
      <c r="N2215" s="1">
        <f ca="1">INDEX(SBi!$C$3:$K$28,MATCH(F2215,SBi!$B$3:$B$28,0),MATCH(M2215,SBi!$C$2:$K$2,0))</f>
        <v>97</v>
      </c>
      <c r="O2215" s="16">
        <f t="shared" ca="1" si="450"/>
        <v>42.970999999999997</v>
      </c>
      <c r="P2215" s="16" t="str">
        <f ca="1">IFERROR(INDEX(VpD!$2:$2,MATCH(H2215,VpD!$1:$1,1)),VpD!$I$2)</f>
        <v>1961-1972</v>
      </c>
      <c r="Q2215" s="1">
        <f ca="1">INDEX(VpD!$C$3:$I$27,MATCH(F2215,VpD!$B$3:$B$27,0),MATCH(P2215,VpD!$C$2:$I$2,0))</f>
        <v>97</v>
      </c>
      <c r="R2215" s="16">
        <f t="shared" ca="1" si="451"/>
        <v>42.970999999999997</v>
      </c>
      <c r="S2215" s="14">
        <f t="shared" ca="1" si="452"/>
        <v>712296.99</v>
      </c>
      <c r="T2215" s="14">
        <f t="shared" ca="1" si="453"/>
        <v>6169511.46</v>
      </c>
      <c r="U2215" s="14" t="str">
        <f t="shared" ca="1" si="454"/>
        <v>0A3F507E-247F-32B8-E044-0003BA298018</v>
      </c>
    </row>
    <row r="2216" spans="1:21" s="14" customFormat="1" x14ac:dyDescent="0.25">
      <c r="A2216" s="14">
        <f t="shared" si="442"/>
        <v>2216</v>
      </c>
      <c r="B2216" s="14" t="str">
        <f t="shared" ca="1" si="443"/>
        <v>2B10BE4D-2386-4EAB-8978-6DCBB969C894</v>
      </c>
      <c r="C2216" s="14" t="str">
        <f t="shared" ca="1" si="444"/>
        <v>Vejlegårdsvej</v>
      </c>
      <c r="D2216" s="14" t="str">
        <f t="shared" ca="1" si="445"/>
        <v>59</v>
      </c>
      <c r="E2216" s="14" t="str">
        <f t="shared" ca="1" si="446"/>
        <v>7cn</v>
      </c>
      <c r="F2216" s="1">
        <f t="shared" ca="1" si="447"/>
        <v>220</v>
      </c>
      <c r="G2216" s="1">
        <f t="shared" ca="1" si="448"/>
        <v>848</v>
      </c>
      <c r="H2216" s="1">
        <f t="shared" ca="1" si="449"/>
        <v>1988</v>
      </c>
      <c r="I2216" s="1" t="str">
        <f ca="1">INDEX(Relationstabel!$C$3:$K$10,MATCH(INDIRECT($A$1&amp;"J"&amp;A2216),Relationstabel!$A$3:$A$10,0),MATCH(IFERROR(VALUE(INDIRECT($A$1&amp;"K"&amp;A2216)),0),Relationstabel!$C$1:$K$1,0))</f>
        <v>Naturgas</v>
      </c>
      <c r="J2216" s="1" t="str">
        <f ca="1">INDEX(Anvendelseskode!B:B,MATCH($F2216,Anvendelseskode!$A:$A,0))</f>
        <v>Bygning til erhvervsmæssig produktion vedrørende industri, håndværk m.v. (fabrik, værksted o.lign.)</v>
      </c>
      <c r="K2216" s="1" t="str">
        <f ca="1">INDEX(Anvendelseskode!C:C,MATCH($F2216,Anvendelseskode!$A:$A,0))</f>
        <v>Fabrikker, værksteder o.l.</v>
      </c>
      <c r="L2216" s="1" t="str">
        <f ca="1">INDEX(Anvendelseskode!D:D,MATCH($F2216,Anvendelseskode!$A:$A,0))</f>
        <v>Industri</v>
      </c>
      <c r="M2216" s="1" t="str">
        <f ca="1">IFERROR(INDEX(SBi!$2:$2,MATCH(H2216,SBi!$1:$1,1)),SBi!$K$2)</f>
        <v>1979-1998</v>
      </c>
      <c r="N2216" s="1">
        <f ca="1">INDEX(SBi!$C$3:$K$28,MATCH(F2216,SBi!$B$3:$B$28,0),MATCH(M2216,SBi!$C$2:$K$2,0))</f>
        <v>66</v>
      </c>
      <c r="O2216" s="16">
        <f t="shared" ca="1" si="450"/>
        <v>55.968000000000004</v>
      </c>
      <c r="P2216" s="16" t="str">
        <f ca="1">IFERROR(INDEX(VpD!$2:$2,MATCH(H2216,VpD!$1:$1,1)),VpD!$I$2)</f>
        <v>1979-1998</v>
      </c>
      <c r="Q2216" s="1">
        <f ca="1">INDEX(VpD!$C$3:$I$27,MATCH(F2216,VpD!$B$3:$B$27,0),MATCH(P2216,VpD!$C$2:$I$2,0))</f>
        <v>66</v>
      </c>
      <c r="R2216" s="16">
        <f t="shared" ca="1" si="451"/>
        <v>55.968000000000004</v>
      </c>
      <c r="S2216" s="14">
        <f t="shared" ca="1" si="452"/>
        <v>712296.99</v>
      </c>
      <c r="T2216" s="14">
        <f t="shared" ca="1" si="453"/>
        <v>6169511.46</v>
      </c>
      <c r="U2216" s="14" t="str">
        <f t="shared" ca="1" si="454"/>
        <v>0A3F507E-247F-32B8-E044-0003BA298018</v>
      </c>
    </row>
    <row r="2217" spans="1:21" s="14" customFormat="1" x14ac:dyDescent="0.25">
      <c r="A2217" s="14">
        <f t="shared" si="442"/>
        <v>2217</v>
      </c>
      <c r="B2217" s="14" t="str">
        <f t="shared" ca="1" si="443"/>
        <v>A1E85773-AC36-448D-9DD8-ED37224DC749</v>
      </c>
      <c r="C2217" s="14" t="str">
        <f t="shared" ca="1" si="444"/>
        <v>Spættebo</v>
      </c>
      <c r="D2217" s="14" t="str">
        <f t="shared" ca="1" si="445"/>
        <v>36</v>
      </c>
      <c r="E2217" s="14" t="str">
        <f t="shared" ca="1" si="446"/>
        <v>6tt</v>
      </c>
      <c r="F2217" s="1">
        <f t="shared" ca="1" si="447"/>
        <v>130</v>
      </c>
      <c r="G2217" s="1">
        <f t="shared" ca="1" si="448"/>
        <v>112</v>
      </c>
      <c r="H2217" s="1">
        <f t="shared" ca="1" si="449"/>
        <v>1978</v>
      </c>
      <c r="I2217" s="1" t="str">
        <f ca="1">INDEX(Relationstabel!$C$3:$K$10,MATCH(INDIRECT($A$1&amp;"J"&amp;A2217),Relationstabel!$A$3:$A$10,0),MATCH(IFERROR(VALUE(INDIRECT($A$1&amp;"K"&amp;A2217)),0),Relationstabel!$C$1:$K$1,0))</f>
        <v>Fjernvarme/ Blokvarme</v>
      </c>
      <c r="J2217" s="1" t="str">
        <f ca="1">INDEX(Anvendelseskode!B:B,MATCH($F2217,Anvendelseskode!$A:$A,0))</f>
        <v>Række-, kæde-, dobbelthus (lodret adskillelse mellem enhederne)</v>
      </c>
      <c r="K2217" s="1" t="str">
        <f ca="1">INDEX(Anvendelseskode!C:C,MATCH($F2217,Anvendelseskode!$A:$A,0))</f>
        <v>Række-, kæde og dobbelthuse</v>
      </c>
      <c r="L2217" s="1" t="str">
        <f ca="1">INDEX(Anvendelseskode!D:D,MATCH($F2217,Anvendelseskode!$A:$A,0))</f>
        <v>Private husholdninger</v>
      </c>
      <c r="M2217" s="1" t="str">
        <f ca="1">IFERROR(INDEX(SBi!$2:$2,MATCH(H2217,SBi!$1:$1,1)),SBi!$K$2)</f>
        <v>1973-1978</v>
      </c>
      <c r="N2217" s="1">
        <f ca="1">INDEX(SBi!$C$3:$K$28,MATCH(F2217,SBi!$B$3:$B$28,0),MATCH(M2217,SBi!$C$2:$K$2,0))</f>
        <v>112.6</v>
      </c>
      <c r="O2217" s="16">
        <f t="shared" ca="1" si="450"/>
        <v>12.611199999999998</v>
      </c>
      <c r="P2217" s="16" t="str">
        <f ca="1">IFERROR(INDEX(VpD!$2:$2,MATCH(H2217,VpD!$1:$1,1)),VpD!$I$2)</f>
        <v>1973-1978</v>
      </c>
      <c r="Q2217" s="1">
        <f ca="1">INDEX(VpD!$C$3:$I$27,MATCH(F2217,VpD!$B$3:$B$27,0),MATCH(P2217,VpD!$C$2:$I$2,0))</f>
        <v>98</v>
      </c>
      <c r="R2217" s="16">
        <f t="shared" ca="1" si="451"/>
        <v>10.976000000000001</v>
      </c>
      <c r="S2217" s="14">
        <f t="shared" ca="1" si="452"/>
        <v>713681.32</v>
      </c>
      <c r="T2217" s="14">
        <f t="shared" ca="1" si="453"/>
        <v>6169597.6600000001</v>
      </c>
      <c r="U2217" s="14" t="str">
        <f t="shared" ca="1" si="454"/>
        <v>0A3F507E-218C-32B8-E044-0003BA298018</v>
      </c>
    </row>
    <row r="2218" spans="1:21" s="14" customFormat="1" x14ac:dyDescent="0.25">
      <c r="A2218" s="14">
        <f t="shared" si="442"/>
        <v>2218</v>
      </c>
      <c r="B2218" s="14" t="str">
        <f t="shared" ca="1" si="443"/>
        <v>A4A89D92-FCD0-4EE4-B905-5923D335F413</v>
      </c>
      <c r="C2218" s="14" t="str">
        <f t="shared" ca="1" si="444"/>
        <v>Syvhøjvænge</v>
      </c>
      <c r="D2218" s="14" t="str">
        <f t="shared" ca="1" si="445"/>
        <v>87</v>
      </c>
      <c r="E2218" s="14" t="str">
        <f t="shared" ca="1" si="446"/>
        <v>14as</v>
      </c>
      <c r="F2218" s="1">
        <f t="shared" ca="1" si="447"/>
        <v>120</v>
      </c>
      <c r="G2218" s="1">
        <f t="shared" ca="1" si="448"/>
        <v>147</v>
      </c>
      <c r="H2218" s="1">
        <f t="shared" ca="1" si="449"/>
        <v>1979</v>
      </c>
      <c r="I2218" s="1" t="str">
        <f ca="1">INDEX(Relationstabel!$C$3:$K$10,MATCH(INDIRECT($A$1&amp;"J"&amp;A2218),Relationstabel!$A$3:$A$10,0),MATCH(IFERROR(VALUE(INDIRECT($A$1&amp;"K"&amp;A2218)),0),Relationstabel!$C$1:$K$1,0))</f>
        <v>Naturgas</v>
      </c>
      <c r="J2218" s="1" t="str">
        <f ca="1">INDEX(Anvendelseskode!B:B,MATCH($F2218,Anvendelseskode!$A:$A,0))</f>
        <v>Fritliggende enfamilieshus (parcelhus)</v>
      </c>
      <c r="K2218" s="1" t="str">
        <f ca="1">INDEX(Anvendelseskode!C:C,MATCH($F2218,Anvendelseskode!$A:$A,0))</f>
        <v>Parcelhuse</v>
      </c>
      <c r="L2218" s="1" t="str">
        <f ca="1">INDEX(Anvendelseskode!D:D,MATCH($F2218,Anvendelseskode!$A:$A,0))</f>
        <v>Private husholdninger</v>
      </c>
      <c r="M2218" s="1" t="str">
        <f ca="1">IFERROR(INDEX(SBi!$2:$2,MATCH(H2218,SBi!$1:$1,1)),SBi!$K$2)</f>
        <v>1979-1998</v>
      </c>
      <c r="N2218" s="1">
        <f ca="1">INDEX(SBi!$C$3:$K$28,MATCH(F2218,SBi!$B$3:$B$28,0),MATCH(M2218,SBi!$C$2:$K$2,0))</f>
        <v>105.4</v>
      </c>
      <c r="O2218" s="16">
        <f t="shared" ca="1" si="450"/>
        <v>15.4938</v>
      </c>
      <c r="P2218" s="16" t="str">
        <f ca="1">IFERROR(INDEX(VpD!$2:$2,MATCH(H2218,VpD!$1:$1,1)),VpD!$I$2)</f>
        <v>1979-1998</v>
      </c>
      <c r="Q2218" s="1">
        <f ca="1">INDEX(VpD!$C$3:$I$27,MATCH(F2218,VpD!$B$3:$B$27,0),MATCH(P2218,VpD!$C$2:$I$2,0))</f>
        <v>90</v>
      </c>
      <c r="R2218" s="16">
        <f t="shared" ca="1" si="451"/>
        <v>13.23</v>
      </c>
      <c r="S2218" s="14">
        <f t="shared" ca="1" si="452"/>
        <v>711880.05</v>
      </c>
      <c r="T2218" s="14">
        <f t="shared" ca="1" si="453"/>
        <v>6171872.2999999998</v>
      </c>
      <c r="U2218" s="14" t="str">
        <f t="shared" ca="1" si="454"/>
        <v>0A3F507E-228C-32B8-E044-0003BA298018</v>
      </c>
    </row>
    <row r="2219" spans="1:21" s="14" customFormat="1" x14ac:dyDescent="0.25">
      <c r="A2219" s="14">
        <f t="shared" si="442"/>
        <v>2219</v>
      </c>
      <c r="B2219" s="14" t="str">
        <f t="shared" ca="1" si="443"/>
        <v>51B39B69-1B51-4259-A6D0-E386EE746DBE</v>
      </c>
      <c r="C2219" s="14" t="str">
        <f t="shared" ca="1" si="444"/>
        <v>Vejlegårdsvej</v>
      </c>
      <c r="D2219" s="14" t="str">
        <f t="shared" ca="1" si="445"/>
        <v>89</v>
      </c>
      <c r="E2219" s="14" t="str">
        <f t="shared" ca="1" si="446"/>
        <v>10d</v>
      </c>
      <c r="F2219" s="1">
        <f t="shared" ca="1" si="447"/>
        <v>110</v>
      </c>
      <c r="G2219" s="1">
        <f t="shared" ca="1" si="448"/>
        <v>169</v>
      </c>
      <c r="H2219" s="1">
        <f t="shared" ca="1" si="449"/>
        <v>1895</v>
      </c>
      <c r="I2219" s="1" t="str">
        <f ca="1">INDEX(Relationstabel!$C$3:$K$10,MATCH(INDIRECT($A$1&amp;"J"&amp;A2219),Relationstabel!$A$3:$A$10,0),MATCH(IFERROR(VALUE(INDIRECT($A$1&amp;"K"&amp;A2219)),0),Relationstabel!$C$1:$K$1,0))</f>
        <v>Olie</v>
      </c>
      <c r="J2219" s="1" t="str">
        <f ca="1">INDEX(Anvendelseskode!B:B,MATCH($F2219,Anvendelseskode!$A:$A,0))</f>
        <v>Stuehuse til landbrugsejendom</v>
      </c>
      <c r="K2219" s="1" t="str">
        <f ca="1">INDEX(Anvendelseskode!C:C,MATCH($F2219,Anvendelseskode!$A:$A,0))</f>
        <v>Stuehuse til landbrugsejendom</v>
      </c>
      <c r="L2219" s="1" t="str">
        <f ca="1">INDEX(Anvendelseskode!D:D,MATCH($F2219,Anvendelseskode!$A:$A,0))</f>
        <v>Private husholdninger</v>
      </c>
      <c r="M2219" s="1" t="str">
        <f ca="1">IFERROR(INDEX(SBi!$2:$2,MATCH(H2219,SBi!$1:$1,1)),SBi!$K$2)</f>
        <v>1890-1930</v>
      </c>
      <c r="N2219" s="1">
        <f ca="1">INDEX(SBi!$C$3:$K$28,MATCH(F2219,SBi!$B$3:$B$28,0),MATCH(M2219,SBi!$C$2:$K$2,0))</f>
        <v>171.4</v>
      </c>
      <c r="O2219" s="16">
        <f t="shared" ca="1" si="450"/>
        <v>28.966600000000003</v>
      </c>
      <c r="P2219" s="16" t="str">
        <f ca="1">IFERROR(INDEX(VpD!$2:$2,MATCH(H2219,VpD!$1:$1,1)),VpD!$I$2)</f>
        <v>&lt;1930</v>
      </c>
      <c r="Q2219" s="1">
        <f ca="1">INDEX(VpD!$C$3:$I$27,MATCH(F2219,VpD!$B$3:$B$27,0),MATCH(P2219,VpD!$C$2:$I$2,0))</f>
        <v>211</v>
      </c>
      <c r="R2219" s="16">
        <f t="shared" ca="1" si="451"/>
        <v>35.658999999999999</v>
      </c>
      <c r="S2219" s="14">
        <f t="shared" ca="1" si="452"/>
        <v>711864.69</v>
      </c>
      <c r="T2219" s="14">
        <f t="shared" ca="1" si="453"/>
        <v>6170187.29</v>
      </c>
      <c r="U2219" s="14" t="str">
        <f t="shared" ca="1" si="454"/>
        <v>0A3F507E-248C-32B8-E044-0003BA298018</v>
      </c>
    </row>
    <row r="2220" spans="1:21" s="14" customFormat="1" x14ac:dyDescent="0.25">
      <c r="A2220" s="14">
        <f t="shared" si="442"/>
        <v>2220</v>
      </c>
      <c r="B2220" s="14" t="str">
        <f t="shared" ca="1" si="443"/>
        <v>BE494178-48F5-473A-AC29-9C773863AD0C</v>
      </c>
      <c r="C2220" s="14" t="str">
        <f t="shared" ca="1" si="444"/>
        <v>Bregnebo</v>
      </c>
      <c r="D2220" s="14" t="str">
        <f t="shared" ca="1" si="445"/>
        <v>38</v>
      </c>
      <c r="E2220" s="14" t="str">
        <f t="shared" ca="1" si="446"/>
        <v>6øs</v>
      </c>
      <c r="F2220" s="1">
        <f t="shared" ca="1" si="447"/>
        <v>130</v>
      </c>
      <c r="G2220" s="1">
        <f t="shared" ca="1" si="448"/>
        <v>112</v>
      </c>
      <c r="H2220" s="1">
        <f t="shared" ca="1" si="449"/>
        <v>1978</v>
      </c>
      <c r="I2220" s="1" t="str">
        <f ca="1">INDEX(Relationstabel!$C$3:$K$10,MATCH(INDIRECT($A$1&amp;"J"&amp;A2220),Relationstabel!$A$3:$A$10,0),MATCH(IFERROR(VALUE(INDIRECT($A$1&amp;"K"&amp;A2220)),0),Relationstabel!$C$1:$K$1,0))</f>
        <v>Fjernvarme/ Blokvarme</v>
      </c>
      <c r="J2220" s="1" t="str">
        <f ca="1">INDEX(Anvendelseskode!B:B,MATCH($F2220,Anvendelseskode!$A:$A,0))</f>
        <v>Række-, kæde-, dobbelthus (lodret adskillelse mellem enhederne)</v>
      </c>
      <c r="K2220" s="1" t="str">
        <f ca="1">INDEX(Anvendelseskode!C:C,MATCH($F2220,Anvendelseskode!$A:$A,0))</f>
        <v>Række-, kæde og dobbelthuse</v>
      </c>
      <c r="L2220" s="1" t="str">
        <f ca="1">INDEX(Anvendelseskode!D:D,MATCH($F2220,Anvendelseskode!$A:$A,0))</f>
        <v>Private husholdninger</v>
      </c>
      <c r="M2220" s="1" t="str">
        <f ca="1">IFERROR(INDEX(SBi!$2:$2,MATCH(H2220,SBi!$1:$1,1)),SBi!$K$2)</f>
        <v>1973-1978</v>
      </c>
      <c r="N2220" s="1">
        <f ca="1">INDEX(SBi!$C$3:$K$28,MATCH(F2220,SBi!$B$3:$B$28,0),MATCH(M2220,SBi!$C$2:$K$2,0))</f>
        <v>112.6</v>
      </c>
      <c r="O2220" s="16">
        <f t="shared" ca="1" si="450"/>
        <v>12.611199999999998</v>
      </c>
      <c r="P2220" s="16" t="str">
        <f ca="1">IFERROR(INDEX(VpD!$2:$2,MATCH(H2220,VpD!$1:$1,1)),VpD!$I$2)</f>
        <v>1973-1978</v>
      </c>
      <c r="Q2220" s="1">
        <f ca="1">INDEX(VpD!$C$3:$I$27,MATCH(F2220,VpD!$B$3:$B$27,0),MATCH(P2220,VpD!$C$2:$I$2,0))</f>
        <v>98</v>
      </c>
      <c r="R2220" s="16">
        <f t="shared" ca="1" si="451"/>
        <v>10.976000000000001</v>
      </c>
      <c r="S2220" s="14">
        <f t="shared" ca="1" si="452"/>
        <v>713617.79</v>
      </c>
      <c r="T2220" s="14">
        <f t="shared" ca="1" si="453"/>
        <v>6169857.8799999999</v>
      </c>
      <c r="U2220" s="14" t="str">
        <f t="shared" ca="1" si="454"/>
        <v>0A3F507E-1592-32B8-E044-0003BA298018</v>
      </c>
    </row>
    <row r="2221" spans="1:21" s="14" customFormat="1" x14ac:dyDescent="0.25">
      <c r="A2221" s="14">
        <f t="shared" si="442"/>
        <v>2221</v>
      </c>
      <c r="B2221" s="14" t="str">
        <f t="shared" ca="1" si="443"/>
        <v>762EC23C-8FDE-48E1-AEA2-2392DB673006</v>
      </c>
      <c r="C2221" s="14" t="str">
        <f t="shared" ca="1" si="444"/>
        <v>Rendsagervej</v>
      </c>
      <c r="D2221" s="14" t="str">
        <f t="shared" ca="1" si="445"/>
        <v>27</v>
      </c>
      <c r="E2221" s="14" t="str">
        <f t="shared" ca="1" si="446"/>
        <v>9ou</v>
      </c>
      <c r="F2221" s="1">
        <f t="shared" ca="1" si="447"/>
        <v>120</v>
      </c>
      <c r="G2221" s="1">
        <f t="shared" ca="1" si="448"/>
        <v>109</v>
      </c>
      <c r="H2221" s="1">
        <f t="shared" ca="1" si="449"/>
        <v>1973</v>
      </c>
      <c r="I2221" s="1" t="str">
        <f ca="1">INDEX(Relationstabel!$C$3:$K$10,MATCH(INDIRECT($A$1&amp;"J"&amp;A2221),Relationstabel!$A$3:$A$10,0),MATCH(IFERROR(VALUE(INDIRECT($A$1&amp;"K"&amp;A2221)),0),Relationstabel!$C$1:$K$1,0))</f>
        <v>Olie</v>
      </c>
      <c r="J2221" s="1" t="str">
        <f ca="1">INDEX(Anvendelseskode!B:B,MATCH($F2221,Anvendelseskode!$A:$A,0))</f>
        <v>Fritliggende enfamilieshus (parcelhus)</v>
      </c>
      <c r="K2221" s="1" t="str">
        <f ca="1">INDEX(Anvendelseskode!C:C,MATCH($F2221,Anvendelseskode!$A:$A,0))</f>
        <v>Parcelhuse</v>
      </c>
      <c r="L2221" s="1" t="str">
        <f ca="1">INDEX(Anvendelseskode!D:D,MATCH($F2221,Anvendelseskode!$A:$A,0))</f>
        <v>Private husholdninger</v>
      </c>
      <c r="M2221" s="1" t="str">
        <f ca="1">IFERROR(INDEX(SBi!$2:$2,MATCH(H2221,SBi!$1:$1,1)),SBi!$K$2)</f>
        <v>1973-1978</v>
      </c>
      <c r="N2221" s="1">
        <f ca="1">INDEX(SBi!$C$3:$K$28,MATCH(F2221,SBi!$B$3:$B$28,0),MATCH(M2221,SBi!$C$2:$K$2,0))</f>
        <v>119.8</v>
      </c>
      <c r="O2221" s="16">
        <f t="shared" ca="1" si="450"/>
        <v>13.058199999999999</v>
      </c>
      <c r="P2221" s="16" t="str">
        <f ca="1">IFERROR(INDEX(VpD!$2:$2,MATCH(H2221,VpD!$1:$1,1)),VpD!$I$2)</f>
        <v>1973-1978</v>
      </c>
      <c r="Q2221" s="1">
        <f ca="1">INDEX(VpD!$C$3:$I$27,MATCH(F2221,VpD!$B$3:$B$27,0),MATCH(P2221,VpD!$C$2:$I$2,0))</f>
        <v>117</v>
      </c>
      <c r="R2221" s="16">
        <f t="shared" ca="1" si="451"/>
        <v>12.753</v>
      </c>
      <c r="S2221" s="14">
        <f t="shared" ca="1" si="452"/>
        <v>711057.35</v>
      </c>
      <c r="T2221" s="14">
        <f t="shared" ca="1" si="453"/>
        <v>6171491.5599999996</v>
      </c>
      <c r="U2221" s="14" t="str">
        <f t="shared" ca="1" si="454"/>
        <v>0A3F507E-1F97-32B8-E044-0003BA298018</v>
      </c>
    </row>
    <row r="2222" spans="1:21" s="14" customFormat="1" x14ac:dyDescent="0.25">
      <c r="A2222" s="14">
        <f t="shared" si="442"/>
        <v>2222</v>
      </c>
      <c r="B2222" s="14" t="str">
        <f t="shared" ca="1" si="443"/>
        <v>AAC4B639-26AC-4732-9E37-2095F66DE622</v>
      </c>
      <c r="C2222" s="14" t="str">
        <f t="shared" ca="1" si="444"/>
        <v>Tværbækvej</v>
      </c>
      <c r="D2222" s="14" t="str">
        <f t="shared" ca="1" si="445"/>
        <v>1</v>
      </c>
      <c r="E2222" s="14" t="str">
        <f t="shared" ca="1" si="446"/>
        <v>20bf</v>
      </c>
      <c r="F2222" s="1">
        <f t="shared" ca="1" si="447"/>
        <v>430</v>
      </c>
      <c r="G2222" s="1">
        <f t="shared" ca="1" si="448"/>
        <v>418</v>
      </c>
      <c r="H2222" s="1">
        <f t="shared" ca="1" si="449"/>
        <v>1975</v>
      </c>
      <c r="I2222" s="1" t="str">
        <f ca="1">INDEX(Relationstabel!$C$3:$K$10,MATCH(INDIRECT($A$1&amp;"J"&amp;A2222),Relationstabel!$A$3:$A$10,0),MATCH(IFERROR(VALUE(INDIRECT($A$1&amp;"K"&amp;A2222)),0),Relationstabel!$C$1:$K$1,0))</f>
        <v>Fjernvarme/ Blokvarme</v>
      </c>
      <c r="J2222" s="1" t="str">
        <f ca="1">INDEX(Anvendelseskode!B:B,MATCH($F2222,Anvendelseskode!$A:$A,0))</f>
        <v>Bygning til hospital, sygehjem, fødeklinik o.lign.</v>
      </c>
      <c r="K2222" s="1" t="str">
        <f ca="1">INDEX(Anvendelseskode!C:C,MATCH($F2222,Anvendelseskode!$A:$A,0))</f>
        <v>Hospital, sygehus o.l.</v>
      </c>
      <c r="L2222" s="1" t="str">
        <f ca="1">INDEX(Anvendelseskode!D:D,MATCH($F2222,Anvendelseskode!$A:$A,0))</f>
        <v>Kommunale og andre offentlige institutioner</v>
      </c>
      <c r="M2222" s="1" t="str">
        <f ca="1">IFERROR(INDEX(SBi!$2:$2,MATCH(H2222,SBi!$1:$1,1)),SBi!$K$2)</f>
        <v>1973-1978</v>
      </c>
      <c r="N2222" s="1">
        <f ca="1">INDEX(SBi!$C$3:$K$28,MATCH(F2222,SBi!$B$3:$B$28,0),MATCH(M2222,SBi!$C$2:$K$2,0))</f>
        <v>156.5</v>
      </c>
      <c r="O2222" s="16">
        <f t="shared" ca="1" si="450"/>
        <v>65.417000000000002</v>
      </c>
      <c r="P2222" s="16" t="str">
        <f ca="1">IFERROR(INDEX(VpD!$2:$2,MATCH(H2222,VpD!$1:$1,1)),VpD!$I$2)</f>
        <v>1973-1978</v>
      </c>
      <c r="Q2222" s="1">
        <f ca="1">INDEX(VpD!$C$3:$I$27,MATCH(F2222,VpD!$B$3:$B$27,0),MATCH(P2222,VpD!$C$2:$I$2,0))</f>
        <v>152</v>
      </c>
      <c r="R2222" s="16">
        <f t="shared" ca="1" si="451"/>
        <v>63.536000000000001</v>
      </c>
      <c r="S2222" s="14">
        <f t="shared" ca="1" si="452"/>
        <v>711345.79</v>
      </c>
      <c r="T2222" s="14">
        <f t="shared" ca="1" si="453"/>
        <v>6171982.5099999998</v>
      </c>
      <c r="U2222" s="14" t="str">
        <f t="shared" ca="1" si="454"/>
        <v>0A3F507E-2389-32B8-E044-0003BA298018</v>
      </c>
    </row>
    <row r="2223" spans="1:21" s="14" customFormat="1" x14ac:dyDescent="0.25">
      <c r="A2223" s="14">
        <f t="shared" si="442"/>
        <v>2223</v>
      </c>
      <c r="B2223" s="14" t="str">
        <f t="shared" ca="1" si="443"/>
        <v>801F4713-8F70-4A24-AB9B-1A42AC150DB1</v>
      </c>
      <c r="C2223" s="14" t="str">
        <f t="shared" ca="1" si="444"/>
        <v>Horsbred</v>
      </c>
      <c r="D2223" s="14" t="str">
        <f t="shared" ca="1" si="445"/>
        <v>21</v>
      </c>
      <c r="E2223" s="14" t="str">
        <f t="shared" ca="1" si="446"/>
        <v>13eb</v>
      </c>
      <c r="F2223" s="1">
        <f t="shared" ca="1" si="447"/>
        <v>130</v>
      </c>
      <c r="G2223" s="1">
        <f t="shared" ca="1" si="448"/>
        <v>146</v>
      </c>
      <c r="H2223" s="1">
        <f t="shared" ca="1" si="449"/>
        <v>1987</v>
      </c>
      <c r="I2223" s="1" t="str">
        <f ca="1">INDEX(Relationstabel!$C$3:$K$10,MATCH(INDIRECT($A$1&amp;"J"&amp;A2223),Relationstabel!$A$3:$A$10,0),MATCH(IFERROR(VALUE(INDIRECT($A$1&amp;"K"&amp;A2223)),0),Relationstabel!$C$1:$K$1,0))</f>
        <v>Fjernvarme/ Blokvarme</v>
      </c>
      <c r="J2223" s="1" t="str">
        <f ca="1">INDEX(Anvendelseskode!B:B,MATCH($F2223,Anvendelseskode!$A:$A,0))</f>
        <v>Række-, kæde-, dobbelthus (lodret adskillelse mellem enhederne)</v>
      </c>
      <c r="K2223" s="1" t="str">
        <f ca="1">INDEX(Anvendelseskode!C:C,MATCH($F2223,Anvendelseskode!$A:$A,0))</f>
        <v>Række-, kæde og dobbelthuse</v>
      </c>
      <c r="L2223" s="1" t="str">
        <f ca="1">INDEX(Anvendelseskode!D:D,MATCH($F2223,Anvendelseskode!$A:$A,0))</f>
        <v>Private husholdninger</v>
      </c>
      <c r="M2223" s="1" t="str">
        <f ca="1">IFERROR(INDEX(SBi!$2:$2,MATCH(H2223,SBi!$1:$1,1)),SBi!$K$2)</f>
        <v>1979-1998</v>
      </c>
      <c r="N2223" s="1">
        <f ca="1">INDEX(SBi!$C$3:$K$28,MATCH(F2223,SBi!$B$3:$B$28,0),MATCH(M2223,SBi!$C$2:$K$2,0))</f>
        <v>96.8</v>
      </c>
      <c r="O2223" s="16">
        <f t="shared" ca="1" si="450"/>
        <v>14.1328</v>
      </c>
      <c r="P2223" s="16" t="str">
        <f ca="1">IFERROR(INDEX(VpD!$2:$2,MATCH(H2223,VpD!$1:$1,1)),VpD!$I$2)</f>
        <v>1979-1998</v>
      </c>
      <c r="Q2223" s="1">
        <f ca="1">INDEX(VpD!$C$3:$I$27,MATCH(F2223,VpD!$B$3:$B$27,0),MATCH(P2223,VpD!$C$2:$I$2,0))</f>
        <v>74</v>
      </c>
      <c r="R2223" s="16">
        <f t="shared" ca="1" si="451"/>
        <v>10.804</v>
      </c>
      <c r="S2223" s="14">
        <f t="shared" ca="1" si="452"/>
        <v>711385.22</v>
      </c>
      <c r="T2223" s="14">
        <f t="shared" ca="1" si="453"/>
        <v>6171605.7199999997</v>
      </c>
      <c r="U2223" s="14" t="str">
        <f t="shared" ca="1" si="454"/>
        <v>0A3F507E-188F-32B8-E044-0003BA298018</v>
      </c>
    </row>
    <row r="2224" spans="1:21" s="14" customFormat="1" x14ac:dyDescent="0.25">
      <c r="A2224" s="14">
        <f t="shared" si="442"/>
        <v>2224</v>
      </c>
      <c r="B2224" s="14" t="str">
        <f t="shared" ca="1" si="443"/>
        <v>19A2DFA0-6146-4713-B2D5-4C9FE28B0BE5</v>
      </c>
      <c r="C2224" s="14" t="str">
        <f t="shared" ca="1" si="444"/>
        <v>Rendsagervej</v>
      </c>
      <c r="D2224" s="14" t="str">
        <f t="shared" ca="1" si="445"/>
        <v>19</v>
      </c>
      <c r="E2224" s="14" t="str">
        <f t="shared" ca="1" si="446"/>
        <v>9pm</v>
      </c>
      <c r="F2224" s="1">
        <f t="shared" ca="1" si="447"/>
        <v>120</v>
      </c>
      <c r="G2224" s="1">
        <f t="shared" ca="1" si="448"/>
        <v>109</v>
      </c>
      <c r="H2224" s="1">
        <f t="shared" ca="1" si="449"/>
        <v>1988</v>
      </c>
      <c r="I2224" s="1" t="str">
        <f ca="1">INDEX(Relationstabel!$C$3:$K$10,MATCH(INDIRECT($A$1&amp;"J"&amp;A2224),Relationstabel!$A$3:$A$10,0),MATCH(IFERROR(VALUE(INDIRECT($A$1&amp;"K"&amp;A2224)),0),Relationstabel!$C$1:$K$1,0))</f>
        <v>Naturgas</v>
      </c>
      <c r="J2224" s="1" t="str">
        <f ca="1">INDEX(Anvendelseskode!B:B,MATCH($F2224,Anvendelseskode!$A:$A,0))</f>
        <v>Fritliggende enfamilieshus (parcelhus)</v>
      </c>
      <c r="K2224" s="1" t="str">
        <f ca="1">INDEX(Anvendelseskode!C:C,MATCH($F2224,Anvendelseskode!$A:$A,0))</f>
        <v>Parcelhuse</v>
      </c>
      <c r="L2224" s="1" t="str">
        <f ca="1">INDEX(Anvendelseskode!D:D,MATCH($F2224,Anvendelseskode!$A:$A,0))</f>
        <v>Private husholdninger</v>
      </c>
      <c r="M2224" s="1" t="str">
        <f ca="1">IFERROR(INDEX(SBi!$2:$2,MATCH(H2224,SBi!$1:$1,1)),SBi!$K$2)</f>
        <v>1979-1998</v>
      </c>
      <c r="N2224" s="1">
        <f ca="1">INDEX(SBi!$C$3:$K$28,MATCH(F2224,SBi!$B$3:$B$28,0),MATCH(M2224,SBi!$C$2:$K$2,0))</f>
        <v>105.4</v>
      </c>
      <c r="O2224" s="16">
        <f t="shared" ca="1" si="450"/>
        <v>11.4886</v>
      </c>
      <c r="P2224" s="16" t="str">
        <f ca="1">IFERROR(INDEX(VpD!$2:$2,MATCH(H2224,VpD!$1:$1,1)),VpD!$I$2)</f>
        <v>1979-1998</v>
      </c>
      <c r="Q2224" s="1">
        <f ca="1">INDEX(VpD!$C$3:$I$27,MATCH(F2224,VpD!$B$3:$B$27,0),MATCH(P2224,VpD!$C$2:$I$2,0))</f>
        <v>90</v>
      </c>
      <c r="R2224" s="16">
        <f t="shared" ca="1" si="451"/>
        <v>9.81</v>
      </c>
      <c r="S2224" s="14">
        <f t="shared" ca="1" si="452"/>
        <v>711016.87</v>
      </c>
      <c r="T2224" s="14">
        <f t="shared" ca="1" si="453"/>
        <v>6171454.5099999998</v>
      </c>
      <c r="U2224" s="14" t="str">
        <f t="shared" ca="1" si="454"/>
        <v>0A3F507E-1F8F-32B8-E044-0003BA298018</v>
      </c>
    </row>
    <row r="2225" spans="1:21" s="14" customFormat="1" x14ac:dyDescent="0.25">
      <c r="A2225" s="14">
        <f t="shared" si="442"/>
        <v>2225</v>
      </c>
      <c r="B2225" s="14" t="str">
        <f t="shared" ca="1" si="443"/>
        <v>8D0C133B-8086-4489-8947-3F1433C9BD96</v>
      </c>
      <c r="C2225" s="14" t="str">
        <f t="shared" ca="1" si="444"/>
        <v>Hyrdeengen</v>
      </c>
      <c r="D2225" s="14" t="str">
        <f t="shared" ca="1" si="445"/>
        <v>125</v>
      </c>
      <c r="E2225" s="14" t="str">
        <f t="shared" ca="1" si="446"/>
        <v>16co</v>
      </c>
      <c r="F2225" s="1">
        <f t="shared" ca="1" si="447"/>
        <v>130</v>
      </c>
      <c r="G2225" s="1">
        <f t="shared" ca="1" si="448"/>
        <v>101</v>
      </c>
      <c r="H2225" s="1">
        <f t="shared" ca="1" si="449"/>
        <v>1977</v>
      </c>
      <c r="I2225" s="1" t="str">
        <f ca="1">INDEX(Relationstabel!$C$3:$K$10,MATCH(INDIRECT($A$1&amp;"J"&amp;A2225),Relationstabel!$A$3:$A$10,0),MATCH(IFERROR(VALUE(INDIRECT($A$1&amp;"K"&amp;A2225)),0),Relationstabel!$C$1:$K$1,0))</f>
        <v>Fjernvarme/ Blokvarme</v>
      </c>
      <c r="J2225" s="1" t="str">
        <f ca="1">INDEX(Anvendelseskode!B:B,MATCH($F2225,Anvendelseskode!$A:$A,0))</f>
        <v>Række-, kæde-, dobbelthus (lodret adskillelse mellem enhederne)</v>
      </c>
      <c r="K2225" s="1" t="str">
        <f ca="1">INDEX(Anvendelseskode!C:C,MATCH($F2225,Anvendelseskode!$A:$A,0))</f>
        <v>Række-, kæde og dobbelthuse</v>
      </c>
      <c r="L2225" s="1" t="str">
        <f ca="1">INDEX(Anvendelseskode!D:D,MATCH($F2225,Anvendelseskode!$A:$A,0))</f>
        <v>Private husholdninger</v>
      </c>
      <c r="M2225" s="1" t="str">
        <f ca="1">IFERROR(INDEX(SBi!$2:$2,MATCH(H2225,SBi!$1:$1,1)),SBi!$K$2)</f>
        <v>1973-1978</v>
      </c>
      <c r="N2225" s="1">
        <f ca="1">INDEX(SBi!$C$3:$K$28,MATCH(F2225,SBi!$B$3:$B$28,0),MATCH(M2225,SBi!$C$2:$K$2,0))</f>
        <v>112.6</v>
      </c>
      <c r="O2225" s="16">
        <f t="shared" ca="1" si="450"/>
        <v>11.372599999999998</v>
      </c>
      <c r="P2225" s="16" t="str">
        <f ca="1">IFERROR(INDEX(VpD!$2:$2,MATCH(H2225,VpD!$1:$1,1)),VpD!$I$2)</f>
        <v>1973-1978</v>
      </c>
      <c r="Q2225" s="1">
        <f ca="1">INDEX(VpD!$C$3:$I$27,MATCH(F2225,VpD!$B$3:$B$27,0),MATCH(P2225,VpD!$C$2:$I$2,0))</f>
        <v>98</v>
      </c>
      <c r="R2225" s="16">
        <f t="shared" ca="1" si="451"/>
        <v>9.8979999999999997</v>
      </c>
      <c r="S2225" s="14">
        <f t="shared" ca="1" si="452"/>
        <v>711888.45</v>
      </c>
      <c r="T2225" s="14">
        <f t="shared" ca="1" si="453"/>
        <v>6172362.5599999996</v>
      </c>
      <c r="U2225" s="14" t="str">
        <f t="shared" ca="1" si="454"/>
        <v>0A3F507E-1990-32B8-E044-0003BA298018</v>
      </c>
    </row>
    <row r="2226" spans="1:21" s="14" customFormat="1" x14ac:dyDescent="0.25">
      <c r="A2226" s="14">
        <f t="shared" si="442"/>
        <v>2226</v>
      </c>
      <c r="B2226" s="14" t="str">
        <f t="shared" ca="1" si="443"/>
        <v>B1036EA7-B2C1-40F0-A9B5-025CF7EA272C</v>
      </c>
      <c r="C2226" s="14" t="str">
        <f t="shared" ca="1" si="444"/>
        <v>Hyttesvinget</v>
      </c>
      <c r="D2226" s="14" t="str">
        <f t="shared" ca="1" si="445"/>
        <v>38</v>
      </c>
      <c r="E2226" s="14" t="str">
        <f t="shared" ca="1" si="446"/>
        <v>25i</v>
      </c>
      <c r="F2226" s="1">
        <f t="shared" ca="1" si="447"/>
        <v>120</v>
      </c>
      <c r="G2226" s="1">
        <f t="shared" ca="1" si="448"/>
        <v>135</v>
      </c>
      <c r="H2226" s="1">
        <f t="shared" ca="1" si="449"/>
        <v>1968</v>
      </c>
      <c r="I2226" s="1" t="str">
        <f ca="1">INDEX(Relationstabel!$C$3:$K$10,MATCH(INDIRECT($A$1&amp;"J"&amp;A2226),Relationstabel!$A$3:$A$10,0),MATCH(IFERROR(VALUE(INDIRECT($A$1&amp;"K"&amp;A2226)),0),Relationstabel!$C$1:$K$1,0))</f>
        <v>Naturgas</v>
      </c>
      <c r="J2226" s="1" t="str">
        <f ca="1">INDEX(Anvendelseskode!B:B,MATCH($F2226,Anvendelseskode!$A:$A,0))</f>
        <v>Fritliggende enfamilieshus (parcelhus)</v>
      </c>
      <c r="K2226" s="1" t="str">
        <f ca="1">INDEX(Anvendelseskode!C:C,MATCH($F2226,Anvendelseskode!$A:$A,0))</f>
        <v>Parcelhuse</v>
      </c>
      <c r="L2226" s="1" t="str">
        <f ca="1">INDEX(Anvendelseskode!D:D,MATCH($F2226,Anvendelseskode!$A:$A,0))</f>
        <v>Private husholdninger</v>
      </c>
      <c r="M2226" s="1" t="str">
        <f ca="1">IFERROR(INDEX(SBi!$2:$2,MATCH(H2226,SBi!$1:$1,1)),SBi!$K$2)</f>
        <v>1961-1972</v>
      </c>
      <c r="N2226" s="1">
        <f ca="1">INDEX(SBi!$C$3:$K$28,MATCH(F2226,SBi!$B$3:$B$28,0),MATCH(M2226,SBi!$C$2:$K$2,0))</f>
        <v>134.30000000000001</v>
      </c>
      <c r="O2226" s="16">
        <f t="shared" ca="1" si="450"/>
        <v>18.130500000000001</v>
      </c>
      <c r="P2226" s="16" t="str">
        <f ca="1">IFERROR(INDEX(VpD!$2:$2,MATCH(H2226,VpD!$1:$1,1)),VpD!$I$2)</f>
        <v>1961-1972</v>
      </c>
      <c r="Q2226" s="1">
        <f ca="1">INDEX(VpD!$C$3:$I$27,MATCH(F2226,VpD!$B$3:$B$27,0),MATCH(P2226,VpD!$C$2:$I$2,0))</f>
        <v>143</v>
      </c>
      <c r="R2226" s="16">
        <f t="shared" ca="1" si="451"/>
        <v>19.305</v>
      </c>
      <c r="S2226" s="14">
        <f t="shared" ca="1" si="452"/>
        <v>714083.02</v>
      </c>
      <c r="T2226" s="14">
        <f t="shared" ca="1" si="453"/>
        <v>6168926.5300000003</v>
      </c>
      <c r="U2226" s="14" t="str">
        <f t="shared" ca="1" si="454"/>
        <v>0A3F507E-1A90-32B8-E044-0003BA298018</v>
      </c>
    </row>
    <row r="2227" spans="1:21" s="14" customFormat="1" x14ac:dyDescent="0.25">
      <c r="A2227" s="14">
        <f t="shared" si="442"/>
        <v>2227</v>
      </c>
      <c r="B2227" s="14" t="str">
        <f t="shared" ca="1" si="443"/>
        <v>9EC566F8-6395-4C4F-A30F-DF030824D01E</v>
      </c>
      <c r="C2227" s="14" t="str">
        <f t="shared" ca="1" si="444"/>
        <v>Liselundsvej</v>
      </c>
      <c r="D2227" s="14" t="str">
        <f t="shared" ca="1" si="445"/>
        <v>21</v>
      </c>
      <c r="E2227" s="14" t="str">
        <f t="shared" ca="1" si="446"/>
        <v>9bs</v>
      </c>
      <c r="F2227" s="1">
        <f t="shared" ca="1" si="447"/>
        <v>120</v>
      </c>
      <c r="G2227" s="1">
        <f t="shared" ca="1" si="448"/>
        <v>103</v>
      </c>
      <c r="H2227" s="1">
        <f t="shared" ca="1" si="449"/>
        <v>1962</v>
      </c>
      <c r="I2227" s="1" t="str">
        <f ca="1">INDEX(Relationstabel!$C$3:$K$10,MATCH(INDIRECT($A$1&amp;"J"&amp;A2227),Relationstabel!$A$3:$A$10,0),MATCH(IFERROR(VALUE(INDIRECT($A$1&amp;"K"&amp;A2227)),0),Relationstabel!$C$1:$K$1,0))</f>
        <v>Naturgas</v>
      </c>
      <c r="J2227" s="1" t="str">
        <f ca="1">INDEX(Anvendelseskode!B:B,MATCH($F2227,Anvendelseskode!$A:$A,0))</f>
        <v>Fritliggende enfamilieshus (parcelhus)</v>
      </c>
      <c r="K2227" s="1" t="str">
        <f ca="1">INDEX(Anvendelseskode!C:C,MATCH($F2227,Anvendelseskode!$A:$A,0))</f>
        <v>Parcelhuse</v>
      </c>
      <c r="L2227" s="1" t="str">
        <f ca="1">INDEX(Anvendelseskode!D:D,MATCH($F2227,Anvendelseskode!$A:$A,0))</f>
        <v>Private husholdninger</v>
      </c>
      <c r="M2227" s="1" t="str">
        <f ca="1">IFERROR(INDEX(SBi!$2:$2,MATCH(H2227,SBi!$1:$1,1)),SBi!$K$2)</f>
        <v>1961-1972</v>
      </c>
      <c r="N2227" s="1">
        <f ca="1">INDEX(SBi!$C$3:$K$28,MATCH(F2227,SBi!$B$3:$B$28,0),MATCH(M2227,SBi!$C$2:$K$2,0))</f>
        <v>134.30000000000001</v>
      </c>
      <c r="O2227" s="16">
        <f t="shared" ca="1" si="450"/>
        <v>13.832900000000002</v>
      </c>
      <c r="P2227" s="16" t="str">
        <f ca="1">IFERROR(INDEX(VpD!$2:$2,MATCH(H2227,VpD!$1:$1,1)),VpD!$I$2)</f>
        <v>1961-1972</v>
      </c>
      <c r="Q2227" s="1">
        <f ca="1">INDEX(VpD!$C$3:$I$27,MATCH(F2227,VpD!$B$3:$B$27,0),MATCH(P2227,VpD!$C$2:$I$2,0))</f>
        <v>143</v>
      </c>
      <c r="R2227" s="16">
        <f t="shared" ca="1" si="451"/>
        <v>14.728999999999999</v>
      </c>
      <c r="S2227" s="14">
        <f t="shared" ca="1" si="452"/>
        <v>712298.23</v>
      </c>
      <c r="T2227" s="14">
        <f t="shared" ca="1" si="453"/>
        <v>6169209.1299999999</v>
      </c>
      <c r="U2227" s="14" t="str">
        <f t="shared" ca="1" si="454"/>
        <v>0A3F507E-1C90-32B8-E044-0003BA298018</v>
      </c>
    </row>
    <row r="2228" spans="1:21" s="14" customFormat="1" x14ac:dyDescent="0.25">
      <c r="A2228" s="14">
        <f t="shared" si="442"/>
        <v>2228</v>
      </c>
      <c r="B2228" s="14" t="str">
        <f t="shared" ca="1" si="443"/>
        <v>4D9E99B1-9DEB-4DB7-8FE7-676DA6F86C73</v>
      </c>
      <c r="C2228" s="14" t="str">
        <f t="shared" ca="1" si="444"/>
        <v>Horsbred</v>
      </c>
      <c r="D2228" s="14" t="str">
        <f t="shared" ca="1" si="445"/>
        <v>30</v>
      </c>
      <c r="E2228" s="14" t="str">
        <f t="shared" ca="1" si="446"/>
        <v>13bo</v>
      </c>
      <c r="F2228" s="1">
        <f t="shared" ca="1" si="447"/>
        <v>130</v>
      </c>
      <c r="G2228" s="1">
        <f t="shared" ca="1" si="448"/>
        <v>143</v>
      </c>
      <c r="H2228" s="1">
        <f t="shared" ca="1" si="449"/>
        <v>1997</v>
      </c>
      <c r="I2228" s="1" t="str">
        <f ca="1">INDEX(Relationstabel!$C$3:$K$10,MATCH(INDIRECT($A$1&amp;"J"&amp;A2228),Relationstabel!$A$3:$A$10,0),MATCH(IFERROR(VALUE(INDIRECT($A$1&amp;"K"&amp;A2228)),0),Relationstabel!$C$1:$K$1,0))</f>
        <v>Fjernvarme/ Blokvarme</v>
      </c>
      <c r="J2228" s="1" t="str">
        <f ca="1">INDEX(Anvendelseskode!B:B,MATCH($F2228,Anvendelseskode!$A:$A,0))</f>
        <v>Række-, kæde-, dobbelthus (lodret adskillelse mellem enhederne)</v>
      </c>
      <c r="K2228" s="1" t="str">
        <f ca="1">INDEX(Anvendelseskode!C:C,MATCH($F2228,Anvendelseskode!$A:$A,0))</f>
        <v>Række-, kæde og dobbelthuse</v>
      </c>
      <c r="L2228" s="1" t="str">
        <f ca="1">INDEX(Anvendelseskode!D:D,MATCH($F2228,Anvendelseskode!$A:$A,0))</f>
        <v>Private husholdninger</v>
      </c>
      <c r="M2228" s="1" t="str">
        <f ca="1">IFERROR(INDEX(SBi!$2:$2,MATCH(H2228,SBi!$1:$1,1)),SBi!$K$2)</f>
        <v>1979-1998</v>
      </c>
      <c r="N2228" s="1">
        <f ca="1">INDEX(SBi!$C$3:$K$28,MATCH(F2228,SBi!$B$3:$B$28,0),MATCH(M2228,SBi!$C$2:$K$2,0))</f>
        <v>96.8</v>
      </c>
      <c r="O2228" s="16">
        <f t="shared" ca="1" si="450"/>
        <v>13.8424</v>
      </c>
      <c r="P2228" s="16" t="str">
        <f ca="1">IFERROR(INDEX(VpD!$2:$2,MATCH(H2228,VpD!$1:$1,1)),VpD!$I$2)</f>
        <v>1979-1998</v>
      </c>
      <c r="Q2228" s="1">
        <f ca="1">INDEX(VpD!$C$3:$I$27,MATCH(F2228,VpD!$B$3:$B$27,0),MATCH(P2228,VpD!$C$2:$I$2,0))</f>
        <v>74</v>
      </c>
      <c r="R2228" s="16">
        <f t="shared" ca="1" si="451"/>
        <v>10.582000000000001</v>
      </c>
      <c r="S2228" s="14">
        <f t="shared" ca="1" si="452"/>
        <v>711482.46</v>
      </c>
      <c r="T2228" s="14">
        <f t="shared" ca="1" si="453"/>
        <v>6171660.8399999999</v>
      </c>
      <c r="U2228" s="14" t="str">
        <f t="shared" ca="1" si="454"/>
        <v>0A3F507E-1898-32B8-E044-0003BA298018</v>
      </c>
    </row>
    <row r="2229" spans="1:21" s="14" customFormat="1" x14ac:dyDescent="0.25">
      <c r="A2229" s="14">
        <f t="shared" si="442"/>
        <v>2229</v>
      </c>
      <c r="B2229" s="14" t="str">
        <f t="shared" ca="1" si="443"/>
        <v>EAE0A501-D56F-45DA-BD8F-FD40323D6D0A</v>
      </c>
      <c r="C2229" s="14" t="str">
        <f t="shared" ca="1" si="444"/>
        <v>Egernbo</v>
      </c>
      <c r="D2229" s="14" t="str">
        <f t="shared" ca="1" si="445"/>
        <v>27</v>
      </c>
      <c r="E2229" s="14" t="str">
        <f t="shared" ca="1" si="446"/>
        <v>6pe</v>
      </c>
      <c r="F2229" s="1">
        <f t="shared" ca="1" si="447"/>
        <v>130</v>
      </c>
      <c r="G2229" s="1">
        <f t="shared" ca="1" si="448"/>
        <v>102</v>
      </c>
      <c r="H2229" s="1">
        <f t="shared" ca="1" si="449"/>
        <v>1977</v>
      </c>
      <c r="I2229" s="1" t="str">
        <f ca="1">INDEX(Relationstabel!$C$3:$K$10,MATCH(INDIRECT($A$1&amp;"J"&amp;A2229),Relationstabel!$A$3:$A$10,0),MATCH(IFERROR(VALUE(INDIRECT($A$1&amp;"K"&amp;A2229)),0),Relationstabel!$C$1:$K$1,0))</f>
        <v>Fjernvarme/ Blokvarme</v>
      </c>
      <c r="J2229" s="1" t="str">
        <f ca="1">INDEX(Anvendelseskode!B:B,MATCH($F2229,Anvendelseskode!$A:$A,0))</f>
        <v>Række-, kæde-, dobbelthus (lodret adskillelse mellem enhederne)</v>
      </c>
      <c r="K2229" s="1" t="str">
        <f ca="1">INDEX(Anvendelseskode!C:C,MATCH($F2229,Anvendelseskode!$A:$A,0))</f>
        <v>Række-, kæde og dobbelthuse</v>
      </c>
      <c r="L2229" s="1" t="str">
        <f ca="1">INDEX(Anvendelseskode!D:D,MATCH($F2229,Anvendelseskode!$A:$A,0))</f>
        <v>Private husholdninger</v>
      </c>
      <c r="M2229" s="1" t="str">
        <f ca="1">IFERROR(INDEX(SBi!$2:$2,MATCH(H2229,SBi!$1:$1,1)),SBi!$K$2)</f>
        <v>1973-1978</v>
      </c>
      <c r="N2229" s="1">
        <f ca="1">INDEX(SBi!$C$3:$K$28,MATCH(F2229,SBi!$B$3:$B$28,0),MATCH(M2229,SBi!$C$2:$K$2,0))</f>
        <v>112.6</v>
      </c>
      <c r="O2229" s="16">
        <f t="shared" ca="1" si="450"/>
        <v>11.485199999999999</v>
      </c>
      <c r="P2229" s="16" t="str">
        <f ca="1">IFERROR(INDEX(VpD!$2:$2,MATCH(H2229,VpD!$1:$1,1)),VpD!$I$2)</f>
        <v>1973-1978</v>
      </c>
      <c r="Q2229" s="1">
        <f ca="1">INDEX(VpD!$C$3:$I$27,MATCH(F2229,VpD!$B$3:$B$27,0),MATCH(P2229,VpD!$C$2:$I$2,0))</f>
        <v>98</v>
      </c>
      <c r="R2229" s="16">
        <f t="shared" ca="1" si="451"/>
        <v>9.9960000000000004</v>
      </c>
      <c r="S2229" s="14">
        <f t="shared" ca="1" si="452"/>
        <v>713576.46</v>
      </c>
      <c r="T2229" s="14">
        <f t="shared" ca="1" si="453"/>
        <v>6169522.9800000004</v>
      </c>
      <c r="U2229" s="14" t="str">
        <f t="shared" ca="1" si="454"/>
        <v>0A3F507E-1674-32B8-E044-0003BA298018</v>
      </c>
    </row>
    <row r="2230" spans="1:21" s="14" customFormat="1" x14ac:dyDescent="0.25">
      <c r="A2230" s="14">
        <f t="shared" si="442"/>
        <v>2230</v>
      </c>
      <c r="B2230" s="14" t="str">
        <f t="shared" ca="1" si="443"/>
        <v>05D97DF3-E5DC-4E2E-BC46-09AEDB78D987</v>
      </c>
      <c r="C2230" s="14" t="str">
        <f t="shared" ca="1" si="444"/>
        <v>Nørrebred</v>
      </c>
      <c r="D2230" s="14" t="str">
        <f t="shared" ca="1" si="445"/>
        <v>101</v>
      </c>
      <c r="E2230" s="14" t="str">
        <f t="shared" ca="1" si="446"/>
        <v>13gf</v>
      </c>
      <c r="F2230" s="1">
        <f t="shared" ca="1" si="447"/>
        <v>120</v>
      </c>
      <c r="G2230" s="1">
        <f t="shared" ca="1" si="448"/>
        <v>161</v>
      </c>
      <c r="H2230" s="1">
        <f t="shared" ca="1" si="449"/>
        <v>1998</v>
      </c>
      <c r="I2230" s="1" t="str">
        <f ca="1">INDEX(Relationstabel!$C$3:$K$10,MATCH(INDIRECT($A$1&amp;"J"&amp;A2230),Relationstabel!$A$3:$A$10,0),MATCH(IFERROR(VALUE(INDIRECT($A$1&amp;"K"&amp;A2230)),0),Relationstabel!$C$1:$K$1,0))</f>
        <v>Naturgas</v>
      </c>
      <c r="J2230" s="1" t="str">
        <f ca="1">INDEX(Anvendelseskode!B:B,MATCH($F2230,Anvendelseskode!$A:$A,0))</f>
        <v>Fritliggende enfamilieshus (parcelhus)</v>
      </c>
      <c r="K2230" s="1" t="str">
        <f ca="1">INDEX(Anvendelseskode!C:C,MATCH($F2230,Anvendelseskode!$A:$A,0))</f>
        <v>Parcelhuse</v>
      </c>
      <c r="L2230" s="1" t="str">
        <f ca="1">INDEX(Anvendelseskode!D:D,MATCH($F2230,Anvendelseskode!$A:$A,0))</f>
        <v>Private husholdninger</v>
      </c>
      <c r="M2230" s="1" t="str">
        <f ca="1">IFERROR(INDEX(SBi!$2:$2,MATCH(H2230,SBi!$1:$1,1)),SBi!$K$2)</f>
        <v>1979-1998</v>
      </c>
      <c r="N2230" s="1">
        <f ca="1">INDEX(SBi!$C$3:$K$28,MATCH(F2230,SBi!$B$3:$B$28,0),MATCH(M2230,SBi!$C$2:$K$2,0))</f>
        <v>105.4</v>
      </c>
      <c r="O2230" s="16">
        <f t="shared" ca="1" si="450"/>
        <v>16.9694</v>
      </c>
      <c r="P2230" s="16" t="str">
        <f ca="1">IFERROR(INDEX(VpD!$2:$2,MATCH(H2230,VpD!$1:$1,1)),VpD!$I$2)</f>
        <v>1979-1998</v>
      </c>
      <c r="Q2230" s="1">
        <f ca="1">INDEX(VpD!$C$3:$I$27,MATCH(F2230,VpD!$B$3:$B$27,0),MATCH(P2230,VpD!$C$2:$I$2,0))</f>
        <v>90</v>
      </c>
      <c r="R2230" s="16">
        <f t="shared" ca="1" si="451"/>
        <v>14.49</v>
      </c>
      <c r="S2230" s="14">
        <f t="shared" ca="1" si="452"/>
        <v>711522.22</v>
      </c>
      <c r="T2230" s="14">
        <f t="shared" ca="1" si="453"/>
        <v>6172065.6699999999</v>
      </c>
      <c r="U2230" s="14" t="str">
        <f t="shared" ca="1" si="454"/>
        <v>0A3F507E-1E8F-32B8-E044-0003BA298018</v>
      </c>
    </row>
    <row r="2231" spans="1:21" s="14" customFormat="1" x14ac:dyDescent="0.25">
      <c r="A2231" s="14">
        <f t="shared" si="442"/>
        <v>2231</v>
      </c>
      <c r="B2231" s="14" t="str">
        <f t="shared" ca="1" si="443"/>
        <v>0F47B925-821B-4FA7-ADDA-4C602B285A3C</v>
      </c>
      <c r="C2231" s="14" t="str">
        <f t="shared" ca="1" si="444"/>
        <v>Horsbred</v>
      </c>
      <c r="D2231" s="14" t="str">
        <f t="shared" ca="1" si="445"/>
        <v>22</v>
      </c>
      <c r="E2231" s="14" t="str">
        <f t="shared" ca="1" si="446"/>
        <v>13bs</v>
      </c>
      <c r="F2231" s="1">
        <f t="shared" ca="1" si="447"/>
        <v>130</v>
      </c>
      <c r="G2231" s="1">
        <f t="shared" ca="1" si="448"/>
        <v>107</v>
      </c>
      <c r="H2231" s="1">
        <f t="shared" ca="1" si="449"/>
        <v>1983</v>
      </c>
      <c r="I2231" s="1" t="str">
        <f ca="1">INDEX(Relationstabel!$C$3:$K$10,MATCH(INDIRECT($A$1&amp;"J"&amp;A2231),Relationstabel!$A$3:$A$10,0),MATCH(IFERROR(VALUE(INDIRECT($A$1&amp;"K"&amp;A2231)),0),Relationstabel!$C$1:$K$1,0))</f>
        <v>Fjernvarme/ Blokvarme</v>
      </c>
      <c r="J2231" s="1" t="str">
        <f ca="1">INDEX(Anvendelseskode!B:B,MATCH($F2231,Anvendelseskode!$A:$A,0))</f>
        <v>Række-, kæde-, dobbelthus (lodret adskillelse mellem enhederne)</v>
      </c>
      <c r="K2231" s="1" t="str">
        <f ca="1">INDEX(Anvendelseskode!C:C,MATCH($F2231,Anvendelseskode!$A:$A,0))</f>
        <v>Række-, kæde og dobbelthuse</v>
      </c>
      <c r="L2231" s="1" t="str">
        <f ca="1">INDEX(Anvendelseskode!D:D,MATCH($F2231,Anvendelseskode!$A:$A,0))</f>
        <v>Private husholdninger</v>
      </c>
      <c r="M2231" s="1" t="str">
        <f ca="1">IFERROR(INDEX(SBi!$2:$2,MATCH(H2231,SBi!$1:$1,1)),SBi!$K$2)</f>
        <v>1979-1998</v>
      </c>
      <c r="N2231" s="1">
        <f ca="1">INDEX(SBi!$C$3:$K$28,MATCH(F2231,SBi!$B$3:$B$28,0),MATCH(M2231,SBi!$C$2:$K$2,0))</f>
        <v>96.8</v>
      </c>
      <c r="O2231" s="16">
        <f t="shared" ca="1" si="450"/>
        <v>10.3576</v>
      </c>
      <c r="P2231" s="16" t="str">
        <f ca="1">IFERROR(INDEX(VpD!$2:$2,MATCH(H2231,VpD!$1:$1,1)),VpD!$I$2)</f>
        <v>1979-1998</v>
      </c>
      <c r="Q2231" s="1">
        <f ca="1">INDEX(VpD!$C$3:$I$27,MATCH(F2231,VpD!$B$3:$B$27,0),MATCH(P2231,VpD!$C$2:$I$2,0))</f>
        <v>74</v>
      </c>
      <c r="R2231" s="16">
        <f t="shared" ca="1" si="451"/>
        <v>7.9180000000000001</v>
      </c>
      <c r="S2231" s="14">
        <f t="shared" ca="1" si="452"/>
        <v>711485.77</v>
      </c>
      <c r="T2231" s="14">
        <f t="shared" ca="1" si="453"/>
        <v>6171634.1500000004</v>
      </c>
      <c r="U2231" s="14" t="str">
        <f t="shared" ca="1" si="454"/>
        <v>0A3F507E-1890-32B8-E044-0003BA298018</v>
      </c>
    </row>
    <row r="2232" spans="1:21" s="14" customFormat="1" x14ac:dyDescent="0.25">
      <c r="A2232" s="14">
        <f t="shared" si="442"/>
        <v>2232</v>
      </c>
      <c r="B2232" s="14" t="str">
        <f t="shared" ca="1" si="443"/>
        <v>C74ADC3F-00E0-45F0-AB6C-99D8B74A675B</v>
      </c>
      <c r="C2232" s="14" t="str">
        <f t="shared" ca="1" si="444"/>
        <v>Rendsagervej</v>
      </c>
      <c r="D2232" s="14" t="str">
        <f t="shared" ca="1" si="445"/>
        <v>20</v>
      </c>
      <c r="E2232" s="14" t="str">
        <f t="shared" ca="1" si="446"/>
        <v>9iv</v>
      </c>
      <c r="F2232" s="1">
        <f t="shared" ca="1" si="447"/>
        <v>120</v>
      </c>
      <c r="G2232" s="1">
        <f t="shared" ca="1" si="448"/>
        <v>119</v>
      </c>
      <c r="H2232" s="1">
        <f t="shared" ca="1" si="449"/>
        <v>1972</v>
      </c>
      <c r="I2232" s="1" t="str">
        <f ca="1">INDEX(Relationstabel!$C$3:$K$10,MATCH(INDIRECT($A$1&amp;"J"&amp;A2232),Relationstabel!$A$3:$A$10,0),MATCH(IFERROR(VALUE(INDIRECT($A$1&amp;"K"&amp;A2232)),0),Relationstabel!$C$1:$K$1,0))</f>
        <v>Naturgas</v>
      </c>
      <c r="J2232" s="1" t="str">
        <f ca="1">INDEX(Anvendelseskode!B:B,MATCH($F2232,Anvendelseskode!$A:$A,0))</f>
        <v>Fritliggende enfamilieshus (parcelhus)</v>
      </c>
      <c r="K2232" s="1" t="str">
        <f ca="1">INDEX(Anvendelseskode!C:C,MATCH($F2232,Anvendelseskode!$A:$A,0))</f>
        <v>Parcelhuse</v>
      </c>
      <c r="L2232" s="1" t="str">
        <f ca="1">INDEX(Anvendelseskode!D:D,MATCH($F2232,Anvendelseskode!$A:$A,0))</f>
        <v>Private husholdninger</v>
      </c>
      <c r="M2232" s="1" t="str">
        <f ca="1">IFERROR(INDEX(SBi!$2:$2,MATCH(H2232,SBi!$1:$1,1)),SBi!$K$2)</f>
        <v>1961-1972</v>
      </c>
      <c r="N2232" s="1">
        <f ca="1">INDEX(SBi!$C$3:$K$28,MATCH(F2232,SBi!$B$3:$B$28,0),MATCH(M2232,SBi!$C$2:$K$2,0))</f>
        <v>134.30000000000001</v>
      </c>
      <c r="O2232" s="16">
        <f t="shared" ca="1" si="450"/>
        <v>15.9817</v>
      </c>
      <c r="P2232" s="16" t="str">
        <f ca="1">IFERROR(INDEX(VpD!$2:$2,MATCH(H2232,VpD!$1:$1,1)),VpD!$I$2)</f>
        <v>1961-1972</v>
      </c>
      <c r="Q2232" s="1">
        <f ca="1">INDEX(VpD!$C$3:$I$27,MATCH(F2232,VpD!$B$3:$B$27,0),MATCH(P2232,VpD!$C$2:$I$2,0))</f>
        <v>143</v>
      </c>
      <c r="R2232" s="16">
        <f t="shared" ca="1" si="451"/>
        <v>17.016999999999999</v>
      </c>
      <c r="S2232" s="14">
        <f t="shared" ca="1" si="452"/>
        <v>711101.58</v>
      </c>
      <c r="T2232" s="14">
        <f t="shared" ca="1" si="453"/>
        <v>6171524.0099999998</v>
      </c>
      <c r="U2232" s="14" t="str">
        <f t="shared" ca="1" si="454"/>
        <v>0A3F507E-1F90-32B8-E044-0003BA298018</v>
      </c>
    </row>
    <row r="2233" spans="1:21" s="14" customFormat="1" x14ac:dyDescent="0.25">
      <c r="A2233" s="14">
        <f t="shared" si="442"/>
        <v>2233</v>
      </c>
      <c r="B2233" s="14" t="str">
        <f t="shared" ca="1" si="443"/>
        <v>7B43E28D-7810-4631-A212-15C0A75F2384</v>
      </c>
      <c r="C2233" s="14" t="str">
        <f t="shared" ca="1" si="444"/>
        <v>Vallensbæk Strandvej</v>
      </c>
      <c r="D2233" s="14" t="str">
        <f t="shared" ca="1" si="445"/>
        <v>20</v>
      </c>
      <c r="E2233" s="14" t="str">
        <f t="shared" ca="1" si="446"/>
        <v>26z</v>
      </c>
      <c r="F2233" s="1">
        <f t="shared" ca="1" si="447"/>
        <v>120</v>
      </c>
      <c r="G2233" s="1">
        <f t="shared" ca="1" si="448"/>
        <v>136</v>
      </c>
      <c r="H2233" s="1">
        <f t="shared" ca="1" si="449"/>
        <v>1981</v>
      </c>
      <c r="I2233" s="1" t="str">
        <f ca="1">INDEX(Relationstabel!$C$3:$K$10,MATCH(INDIRECT($A$1&amp;"J"&amp;A2233),Relationstabel!$A$3:$A$10,0),MATCH(IFERROR(VALUE(INDIRECT($A$1&amp;"K"&amp;A2233)),0),Relationstabel!$C$1:$K$1,0))</f>
        <v>Naturgas</v>
      </c>
      <c r="J2233" s="1" t="str">
        <f ca="1">INDEX(Anvendelseskode!B:B,MATCH($F2233,Anvendelseskode!$A:$A,0))</f>
        <v>Fritliggende enfamilieshus (parcelhus)</v>
      </c>
      <c r="K2233" s="1" t="str">
        <f ca="1">INDEX(Anvendelseskode!C:C,MATCH($F2233,Anvendelseskode!$A:$A,0))</f>
        <v>Parcelhuse</v>
      </c>
      <c r="L2233" s="1" t="str">
        <f ca="1">INDEX(Anvendelseskode!D:D,MATCH($F2233,Anvendelseskode!$A:$A,0))</f>
        <v>Private husholdninger</v>
      </c>
      <c r="M2233" s="1" t="str">
        <f ca="1">IFERROR(INDEX(SBi!$2:$2,MATCH(H2233,SBi!$1:$1,1)),SBi!$K$2)</f>
        <v>1979-1998</v>
      </c>
      <c r="N2233" s="1">
        <f ca="1">INDEX(SBi!$C$3:$K$28,MATCH(F2233,SBi!$B$3:$B$28,0),MATCH(M2233,SBi!$C$2:$K$2,0))</f>
        <v>105.4</v>
      </c>
      <c r="O2233" s="16">
        <f t="shared" ca="1" si="450"/>
        <v>14.334400000000002</v>
      </c>
      <c r="P2233" s="16" t="str">
        <f ca="1">IFERROR(INDEX(VpD!$2:$2,MATCH(H2233,VpD!$1:$1,1)),VpD!$I$2)</f>
        <v>1979-1998</v>
      </c>
      <c r="Q2233" s="1">
        <f ca="1">INDEX(VpD!$C$3:$I$27,MATCH(F2233,VpD!$B$3:$B$27,0),MATCH(P2233,VpD!$C$2:$I$2,0))</f>
        <v>90</v>
      </c>
      <c r="R2233" s="16">
        <f t="shared" ca="1" si="451"/>
        <v>12.24</v>
      </c>
      <c r="S2233" s="14">
        <f t="shared" ca="1" si="452"/>
        <v>714220.27</v>
      </c>
      <c r="T2233" s="14">
        <f t="shared" ca="1" si="453"/>
        <v>6168872.6699999999</v>
      </c>
      <c r="U2233" s="14" t="str">
        <f t="shared" ca="1" si="454"/>
        <v>0A3F507E-1781-32B8-E044-0003BA298018</v>
      </c>
    </row>
    <row r="2234" spans="1:21" s="14" customFormat="1" x14ac:dyDescent="0.25">
      <c r="A2234" s="14">
        <f t="shared" si="442"/>
        <v>2234</v>
      </c>
      <c r="B2234" s="14" t="str">
        <f t="shared" ca="1" si="443"/>
        <v>600AF033-6D82-41CD-A09D-D2CAE35F382C</v>
      </c>
      <c r="C2234" s="14" t="str">
        <f t="shared" ca="1" si="444"/>
        <v>Nordfeldvej</v>
      </c>
      <c r="D2234" s="14" t="str">
        <f t="shared" ca="1" si="445"/>
        <v>12</v>
      </c>
      <c r="E2234" s="14" t="str">
        <f t="shared" ca="1" si="446"/>
        <v>4dn</v>
      </c>
      <c r="F2234" s="1">
        <f t="shared" ca="1" si="447"/>
        <v>120</v>
      </c>
      <c r="G2234" s="1">
        <f t="shared" ca="1" si="448"/>
        <v>178</v>
      </c>
      <c r="H2234" s="1">
        <f t="shared" ca="1" si="449"/>
        <v>2001</v>
      </c>
      <c r="I2234" s="1" t="str">
        <f ca="1">INDEX(Relationstabel!$C$3:$K$10,MATCH(INDIRECT($A$1&amp;"J"&amp;A2234),Relationstabel!$A$3:$A$10,0),MATCH(IFERROR(VALUE(INDIRECT($A$1&amp;"K"&amp;A2234)),0),Relationstabel!$C$1:$K$1,0))</f>
        <v>Naturgas</v>
      </c>
      <c r="J2234" s="1" t="str">
        <f ca="1">INDEX(Anvendelseskode!B:B,MATCH($F2234,Anvendelseskode!$A:$A,0))</f>
        <v>Fritliggende enfamilieshus (parcelhus)</v>
      </c>
      <c r="K2234" s="1" t="str">
        <f ca="1">INDEX(Anvendelseskode!C:C,MATCH($F2234,Anvendelseskode!$A:$A,0))</f>
        <v>Parcelhuse</v>
      </c>
      <c r="L2234" s="1" t="str">
        <f ca="1">INDEX(Anvendelseskode!D:D,MATCH($F2234,Anvendelseskode!$A:$A,0))</f>
        <v>Private husholdninger</v>
      </c>
      <c r="M2234" s="1" t="str">
        <f ca="1">IFERROR(INDEX(SBi!$2:$2,MATCH(H2234,SBi!$1:$1,1)),SBi!$K$2)</f>
        <v>1999-2006</v>
      </c>
      <c r="N2234" s="1">
        <f ca="1">INDEX(SBi!$C$3:$K$28,MATCH(F2234,SBi!$B$3:$B$28,0),MATCH(M2234,SBi!$C$2:$K$2,0))</f>
        <v>83.9</v>
      </c>
      <c r="O2234" s="16">
        <f t="shared" ca="1" si="450"/>
        <v>14.934200000000001</v>
      </c>
      <c r="P2234" s="16" t="str">
        <f ca="1">IFERROR(INDEX(VpD!$2:$2,MATCH(H2234,VpD!$1:$1,1)),VpD!$I$2)</f>
        <v>&gt;1998</v>
      </c>
      <c r="Q2234" s="1">
        <f ca="1">INDEX(VpD!$C$3:$I$27,MATCH(F2234,VpD!$B$3:$B$27,0),MATCH(P2234,VpD!$C$2:$I$2,0))</f>
        <v>72</v>
      </c>
      <c r="R2234" s="16">
        <f t="shared" ca="1" si="451"/>
        <v>12.816000000000001</v>
      </c>
      <c r="S2234" s="14">
        <f t="shared" ca="1" si="452"/>
        <v>712315.81</v>
      </c>
      <c r="T2234" s="14">
        <f t="shared" ca="1" si="453"/>
        <v>6169348.0899999999</v>
      </c>
      <c r="U2234" s="14" t="str">
        <f t="shared" ca="1" si="454"/>
        <v>0A3F507E-1D81-32B8-E044-0003BA298018</v>
      </c>
    </row>
    <row r="2235" spans="1:21" s="14" customFormat="1" x14ac:dyDescent="0.25">
      <c r="A2235" s="14">
        <f t="shared" si="442"/>
        <v>2235</v>
      </c>
      <c r="B2235" s="14" t="str">
        <f t="shared" ca="1" si="443"/>
        <v>9210AAF4-E35C-458F-96FB-58F054A24A3F</v>
      </c>
      <c r="C2235" s="14" t="str">
        <f t="shared" ca="1" si="444"/>
        <v>Tranekærvej</v>
      </c>
      <c r="D2235" s="14" t="str">
        <f t="shared" ca="1" si="445"/>
        <v>20</v>
      </c>
      <c r="E2235" s="14" t="str">
        <f t="shared" ca="1" si="446"/>
        <v>4ca</v>
      </c>
      <c r="F2235" s="1">
        <f t="shared" ca="1" si="447"/>
        <v>120</v>
      </c>
      <c r="G2235" s="1">
        <f t="shared" ca="1" si="448"/>
        <v>128</v>
      </c>
      <c r="H2235" s="1">
        <f t="shared" ca="1" si="449"/>
        <v>1984</v>
      </c>
      <c r="I2235" s="1" t="str">
        <f ca="1">INDEX(Relationstabel!$C$3:$K$10,MATCH(INDIRECT($A$1&amp;"J"&amp;A2235),Relationstabel!$A$3:$A$10,0),MATCH(IFERROR(VALUE(INDIRECT($A$1&amp;"K"&amp;A2235)),0),Relationstabel!$C$1:$K$1,0))</f>
        <v>Elvarme</v>
      </c>
      <c r="J2235" s="1" t="str">
        <f ca="1">INDEX(Anvendelseskode!B:B,MATCH($F2235,Anvendelseskode!$A:$A,0))</f>
        <v>Fritliggende enfamilieshus (parcelhus)</v>
      </c>
      <c r="K2235" s="1" t="str">
        <f ca="1">INDEX(Anvendelseskode!C:C,MATCH($F2235,Anvendelseskode!$A:$A,0))</f>
        <v>Parcelhuse</v>
      </c>
      <c r="L2235" s="1" t="str">
        <f ca="1">INDEX(Anvendelseskode!D:D,MATCH($F2235,Anvendelseskode!$A:$A,0))</f>
        <v>Private husholdninger</v>
      </c>
      <c r="M2235" s="1" t="str">
        <f ca="1">IFERROR(INDEX(SBi!$2:$2,MATCH(H2235,SBi!$1:$1,1)),SBi!$K$2)</f>
        <v>1979-1998</v>
      </c>
      <c r="N2235" s="1">
        <f ca="1">INDEX(SBi!$C$3:$K$28,MATCH(F2235,SBi!$B$3:$B$28,0),MATCH(M2235,SBi!$C$2:$K$2,0))</f>
        <v>105.4</v>
      </c>
      <c r="O2235" s="16">
        <f t="shared" ca="1" si="450"/>
        <v>13.491200000000001</v>
      </c>
      <c r="P2235" s="16" t="str">
        <f ca="1">IFERROR(INDEX(VpD!$2:$2,MATCH(H2235,VpD!$1:$1,1)),VpD!$I$2)</f>
        <v>1979-1998</v>
      </c>
      <c r="Q2235" s="1">
        <f ca="1">INDEX(VpD!$C$3:$I$27,MATCH(F2235,VpD!$B$3:$B$27,0),MATCH(P2235,VpD!$C$2:$I$2,0))</f>
        <v>90</v>
      </c>
      <c r="R2235" s="16">
        <f t="shared" ca="1" si="451"/>
        <v>11.52</v>
      </c>
      <c r="S2235" s="14">
        <f t="shared" ca="1" si="452"/>
        <v>713242.67</v>
      </c>
      <c r="T2235" s="14">
        <f t="shared" ca="1" si="453"/>
        <v>6168521.9199999999</v>
      </c>
      <c r="U2235" s="14" t="str">
        <f t="shared" ca="1" si="454"/>
        <v>0A3F507E-2381-32B8-E044-0003BA298018</v>
      </c>
    </row>
    <row r="2236" spans="1:21" s="14" customFormat="1" x14ac:dyDescent="0.25">
      <c r="A2236" s="14">
        <f t="shared" si="442"/>
        <v>2236</v>
      </c>
      <c r="B2236" s="14" t="str">
        <f t="shared" ca="1" si="443"/>
        <v>403CFC4A-62F4-45C9-A6E6-A7BD860712C9</v>
      </c>
      <c r="C2236" s="14" t="str">
        <f t="shared" ca="1" si="444"/>
        <v>Rendsagervej</v>
      </c>
      <c r="D2236" s="14" t="str">
        <f t="shared" ca="1" si="445"/>
        <v>22</v>
      </c>
      <c r="E2236" s="14" t="str">
        <f t="shared" ca="1" si="446"/>
        <v>9is</v>
      </c>
      <c r="F2236" s="1">
        <f t="shared" ca="1" si="447"/>
        <v>120</v>
      </c>
      <c r="G2236" s="1">
        <f t="shared" ca="1" si="448"/>
        <v>119</v>
      </c>
      <c r="H2236" s="1">
        <f t="shared" ca="1" si="449"/>
        <v>1984</v>
      </c>
      <c r="I2236" s="1" t="str">
        <f ca="1">INDEX(Relationstabel!$C$3:$K$10,MATCH(INDIRECT($A$1&amp;"J"&amp;A2236),Relationstabel!$A$3:$A$10,0),MATCH(IFERROR(VALUE(INDIRECT($A$1&amp;"K"&amp;A2236)),0),Relationstabel!$C$1:$K$1,0))</f>
        <v>Naturgas</v>
      </c>
      <c r="J2236" s="1" t="str">
        <f ca="1">INDEX(Anvendelseskode!B:B,MATCH($F2236,Anvendelseskode!$A:$A,0))</f>
        <v>Fritliggende enfamilieshus (parcelhus)</v>
      </c>
      <c r="K2236" s="1" t="str">
        <f ca="1">INDEX(Anvendelseskode!C:C,MATCH($F2236,Anvendelseskode!$A:$A,0))</f>
        <v>Parcelhuse</v>
      </c>
      <c r="L2236" s="1" t="str">
        <f ca="1">INDEX(Anvendelseskode!D:D,MATCH($F2236,Anvendelseskode!$A:$A,0))</f>
        <v>Private husholdninger</v>
      </c>
      <c r="M2236" s="1" t="str">
        <f ca="1">IFERROR(INDEX(SBi!$2:$2,MATCH(H2236,SBi!$1:$1,1)),SBi!$K$2)</f>
        <v>1979-1998</v>
      </c>
      <c r="N2236" s="1">
        <f ca="1">INDEX(SBi!$C$3:$K$28,MATCH(F2236,SBi!$B$3:$B$28,0),MATCH(M2236,SBi!$C$2:$K$2,0))</f>
        <v>105.4</v>
      </c>
      <c r="O2236" s="16">
        <f t="shared" ca="1" si="450"/>
        <v>12.5426</v>
      </c>
      <c r="P2236" s="16" t="str">
        <f ca="1">IFERROR(INDEX(VpD!$2:$2,MATCH(H2236,VpD!$1:$1,1)),VpD!$I$2)</f>
        <v>1979-1998</v>
      </c>
      <c r="Q2236" s="1">
        <f ca="1">INDEX(VpD!$C$3:$I$27,MATCH(F2236,VpD!$B$3:$B$27,0),MATCH(P2236,VpD!$C$2:$I$2,0))</f>
        <v>90</v>
      </c>
      <c r="R2236" s="16">
        <f t="shared" ca="1" si="451"/>
        <v>10.71</v>
      </c>
      <c r="S2236" s="14">
        <f t="shared" ca="1" si="452"/>
        <v>711112.57</v>
      </c>
      <c r="T2236" s="14">
        <f t="shared" ca="1" si="453"/>
        <v>6171572.3600000003</v>
      </c>
      <c r="U2236" s="14" t="str">
        <f t="shared" ca="1" si="454"/>
        <v>0A3F507E-1F92-32B8-E044-0003BA298018</v>
      </c>
    </row>
    <row r="2237" spans="1:21" s="14" customFormat="1" x14ac:dyDescent="0.25">
      <c r="A2237" s="14">
        <f t="shared" si="442"/>
        <v>2237</v>
      </c>
      <c r="B2237" s="14" t="str">
        <f t="shared" ca="1" si="443"/>
        <v>98CF5B83-E866-4C2F-A86B-1C427A584BF6</v>
      </c>
      <c r="C2237" s="14" t="str">
        <f t="shared" ca="1" si="444"/>
        <v>Tårnborgvej</v>
      </c>
      <c r="D2237" s="14" t="str">
        <f t="shared" ca="1" si="445"/>
        <v>10</v>
      </c>
      <c r="E2237" s="14" t="str">
        <f t="shared" ca="1" si="446"/>
        <v>4ct</v>
      </c>
      <c r="F2237" s="1">
        <f t="shared" ca="1" si="447"/>
        <v>120</v>
      </c>
      <c r="G2237" s="1">
        <f t="shared" ca="1" si="448"/>
        <v>130</v>
      </c>
      <c r="H2237" s="1">
        <f t="shared" ca="1" si="449"/>
        <v>1997</v>
      </c>
      <c r="I2237" s="1" t="str">
        <f ca="1">INDEX(Relationstabel!$C$3:$K$10,MATCH(INDIRECT($A$1&amp;"J"&amp;A2237),Relationstabel!$A$3:$A$10,0),MATCH(IFERROR(VALUE(INDIRECT($A$1&amp;"K"&amp;A2237)),0),Relationstabel!$C$1:$K$1,0))</f>
        <v>Elvarme</v>
      </c>
      <c r="J2237" s="1" t="str">
        <f ca="1">INDEX(Anvendelseskode!B:B,MATCH($F2237,Anvendelseskode!$A:$A,0))</f>
        <v>Fritliggende enfamilieshus (parcelhus)</v>
      </c>
      <c r="K2237" s="1" t="str">
        <f ca="1">INDEX(Anvendelseskode!C:C,MATCH($F2237,Anvendelseskode!$A:$A,0))</f>
        <v>Parcelhuse</v>
      </c>
      <c r="L2237" s="1" t="str">
        <f ca="1">INDEX(Anvendelseskode!D:D,MATCH($F2237,Anvendelseskode!$A:$A,0))</f>
        <v>Private husholdninger</v>
      </c>
      <c r="M2237" s="1" t="str">
        <f ca="1">IFERROR(INDEX(SBi!$2:$2,MATCH(H2237,SBi!$1:$1,1)),SBi!$K$2)</f>
        <v>1979-1998</v>
      </c>
      <c r="N2237" s="1">
        <f ca="1">INDEX(SBi!$C$3:$K$28,MATCH(F2237,SBi!$B$3:$B$28,0),MATCH(M2237,SBi!$C$2:$K$2,0))</f>
        <v>105.4</v>
      </c>
      <c r="O2237" s="16">
        <f t="shared" ca="1" si="450"/>
        <v>13.702</v>
      </c>
      <c r="P2237" s="16" t="str">
        <f ca="1">IFERROR(INDEX(VpD!$2:$2,MATCH(H2237,VpD!$1:$1,1)),VpD!$I$2)</f>
        <v>1979-1998</v>
      </c>
      <c r="Q2237" s="1">
        <f ca="1">INDEX(VpD!$C$3:$I$27,MATCH(F2237,VpD!$B$3:$B$27,0),MATCH(P2237,VpD!$C$2:$I$2,0))</f>
        <v>90</v>
      </c>
      <c r="R2237" s="16">
        <f t="shared" ca="1" si="451"/>
        <v>11.7</v>
      </c>
      <c r="S2237" s="14">
        <f t="shared" ca="1" si="452"/>
        <v>713160.29</v>
      </c>
      <c r="T2237" s="14">
        <f t="shared" ca="1" si="453"/>
        <v>6168595.9800000004</v>
      </c>
      <c r="U2237" s="14" t="str">
        <f t="shared" ca="1" si="454"/>
        <v>0A3F507E-2392-32B8-E044-0003BA298018</v>
      </c>
    </row>
    <row r="2238" spans="1:21" s="14" customFormat="1" x14ac:dyDescent="0.25">
      <c r="A2238" s="14">
        <f t="shared" si="442"/>
        <v>2238</v>
      </c>
      <c r="B2238" s="14" t="str">
        <f t="shared" ca="1" si="443"/>
        <v>CEAC5AA4-ED7B-4BED-BEEE-6D6042C06D24</v>
      </c>
      <c r="C2238" s="14" t="str">
        <f t="shared" ca="1" si="444"/>
        <v>Tårnborgvej</v>
      </c>
      <c r="D2238" s="14" t="str">
        <f t="shared" ca="1" si="445"/>
        <v>20</v>
      </c>
      <c r="E2238" s="14" t="str">
        <f t="shared" ca="1" si="446"/>
        <v>4cz</v>
      </c>
      <c r="F2238" s="1">
        <f t="shared" ca="1" si="447"/>
        <v>120</v>
      </c>
      <c r="G2238" s="1">
        <f t="shared" ca="1" si="448"/>
        <v>102</v>
      </c>
      <c r="H2238" s="1">
        <f t="shared" ca="1" si="449"/>
        <v>1985</v>
      </c>
      <c r="I2238" s="1" t="str">
        <f ca="1">INDEX(Relationstabel!$C$3:$K$10,MATCH(INDIRECT($A$1&amp;"J"&amp;A2238),Relationstabel!$A$3:$A$10,0),MATCH(IFERROR(VALUE(INDIRECT($A$1&amp;"K"&amp;A2238)),0),Relationstabel!$C$1:$K$1,0))</f>
        <v>Elvarme</v>
      </c>
      <c r="J2238" s="1" t="str">
        <f ca="1">INDEX(Anvendelseskode!B:B,MATCH($F2238,Anvendelseskode!$A:$A,0))</f>
        <v>Fritliggende enfamilieshus (parcelhus)</v>
      </c>
      <c r="K2238" s="1" t="str">
        <f ca="1">INDEX(Anvendelseskode!C:C,MATCH($F2238,Anvendelseskode!$A:$A,0))</f>
        <v>Parcelhuse</v>
      </c>
      <c r="L2238" s="1" t="str">
        <f ca="1">INDEX(Anvendelseskode!D:D,MATCH($F2238,Anvendelseskode!$A:$A,0))</f>
        <v>Private husholdninger</v>
      </c>
      <c r="M2238" s="1" t="str">
        <f ca="1">IFERROR(INDEX(SBi!$2:$2,MATCH(H2238,SBi!$1:$1,1)),SBi!$K$2)</f>
        <v>1979-1998</v>
      </c>
      <c r="N2238" s="1">
        <f ca="1">INDEX(SBi!$C$3:$K$28,MATCH(F2238,SBi!$B$3:$B$28,0),MATCH(M2238,SBi!$C$2:$K$2,0))</f>
        <v>105.4</v>
      </c>
      <c r="O2238" s="16">
        <f t="shared" ca="1" si="450"/>
        <v>10.750800000000002</v>
      </c>
      <c r="P2238" s="16" t="str">
        <f ca="1">IFERROR(INDEX(VpD!$2:$2,MATCH(H2238,VpD!$1:$1,1)),VpD!$I$2)</f>
        <v>1979-1998</v>
      </c>
      <c r="Q2238" s="1">
        <f ca="1">INDEX(VpD!$C$3:$I$27,MATCH(F2238,VpD!$B$3:$B$27,0),MATCH(P2238,VpD!$C$2:$I$2,0))</f>
        <v>90</v>
      </c>
      <c r="R2238" s="16">
        <f t="shared" ca="1" si="451"/>
        <v>9.18</v>
      </c>
      <c r="S2238" s="14">
        <f t="shared" ca="1" si="452"/>
        <v>713182.52</v>
      </c>
      <c r="T2238" s="14">
        <f t="shared" ca="1" si="453"/>
        <v>6168506.3799999999</v>
      </c>
      <c r="U2238" s="14" t="str">
        <f t="shared" ca="1" si="454"/>
        <v>0A3F507E-239C-32B8-E044-0003BA298018</v>
      </c>
    </row>
    <row r="2239" spans="1:21" s="14" customFormat="1" x14ac:dyDescent="0.25">
      <c r="A2239" s="14">
        <f t="shared" si="442"/>
        <v>2239</v>
      </c>
      <c r="B2239" s="14" t="str">
        <f t="shared" ca="1" si="443"/>
        <v>EEA4451C-DB83-4180-BFE2-30156DB949EA</v>
      </c>
      <c r="C2239" s="14" t="str">
        <f t="shared" ca="1" si="444"/>
        <v>Hyttesvinget</v>
      </c>
      <c r="D2239" s="14" t="str">
        <f t="shared" ca="1" si="445"/>
        <v>53</v>
      </c>
      <c r="E2239" s="14" t="str">
        <f t="shared" ca="1" si="446"/>
        <v>26g</v>
      </c>
      <c r="F2239" s="1">
        <f t="shared" ca="1" si="447"/>
        <v>120</v>
      </c>
      <c r="G2239" s="1">
        <f t="shared" ca="1" si="448"/>
        <v>162</v>
      </c>
      <c r="H2239" s="1">
        <f t="shared" ca="1" si="449"/>
        <v>2012</v>
      </c>
      <c r="I2239" s="1" t="str">
        <f ca="1">INDEX(Relationstabel!$C$3:$K$10,MATCH(INDIRECT($A$1&amp;"J"&amp;A2239),Relationstabel!$A$3:$A$10,0),MATCH(IFERROR(VALUE(INDIRECT($A$1&amp;"K"&amp;A2239)),0),Relationstabel!$C$1:$K$1,0))</f>
        <v>Naturgas</v>
      </c>
      <c r="J2239" s="1" t="str">
        <f ca="1">INDEX(Anvendelseskode!B:B,MATCH($F2239,Anvendelseskode!$A:$A,0))</f>
        <v>Fritliggende enfamilieshus (parcelhus)</v>
      </c>
      <c r="K2239" s="1" t="str">
        <f ca="1">INDEX(Anvendelseskode!C:C,MATCH($F2239,Anvendelseskode!$A:$A,0))</f>
        <v>Parcelhuse</v>
      </c>
      <c r="L2239" s="1" t="str">
        <f ca="1">INDEX(Anvendelseskode!D:D,MATCH($F2239,Anvendelseskode!$A:$A,0))</f>
        <v>Private husholdninger</v>
      </c>
      <c r="M2239" s="1" t="str">
        <f ca="1">IFERROR(INDEX(SBi!$2:$2,MATCH(H2239,SBi!$1:$1,1)),SBi!$K$2)</f>
        <v>Efter 2006</v>
      </c>
      <c r="N2239" s="1">
        <f ca="1">INDEX(SBi!$C$3:$K$28,MATCH(F2239,SBi!$B$3:$B$28,0),MATCH(M2239,SBi!$C$2:$K$2,0))</f>
        <v>67.3</v>
      </c>
      <c r="O2239" s="16">
        <f t="shared" ca="1" si="450"/>
        <v>10.9026</v>
      </c>
      <c r="P2239" s="16" t="str">
        <f ca="1">IFERROR(INDEX(VpD!$2:$2,MATCH(H2239,VpD!$1:$1,1)),VpD!$I$2)</f>
        <v>&gt;1998</v>
      </c>
      <c r="Q2239" s="1">
        <f ca="1">INDEX(VpD!$C$3:$I$27,MATCH(F2239,VpD!$B$3:$B$27,0),MATCH(P2239,VpD!$C$2:$I$2,0))</f>
        <v>72</v>
      </c>
      <c r="R2239" s="16">
        <f t="shared" ca="1" si="451"/>
        <v>11.664</v>
      </c>
      <c r="S2239" s="14">
        <f t="shared" ca="1" si="452"/>
        <v>714218.69</v>
      </c>
      <c r="T2239" s="14">
        <f t="shared" ca="1" si="453"/>
        <v>6168981.7999999998</v>
      </c>
      <c r="U2239" s="14" t="str">
        <f t="shared" ca="1" si="454"/>
        <v>0A3F507E-1A9D-32B8-E044-0003BA298018</v>
      </c>
    </row>
    <row r="2240" spans="1:21" s="14" customFormat="1" x14ac:dyDescent="0.25">
      <c r="A2240" s="14">
        <f t="shared" si="442"/>
        <v>2240</v>
      </c>
      <c r="B2240" s="14" t="str">
        <f t="shared" ca="1" si="443"/>
        <v>671873D9-6F3E-42E0-B97F-1B3FAD35A66F</v>
      </c>
      <c r="C2240" s="14" t="str">
        <f t="shared" ca="1" si="444"/>
        <v>Kokkedalsvej</v>
      </c>
      <c r="D2240" s="14" t="str">
        <f t="shared" ca="1" si="445"/>
        <v>14</v>
      </c>
      <c r="E2240" s="14" t="str">
        <f t="shared" ca="1" si="446"/>
        <v>18gk</v>
      </c>
      <c r="F2240" s="1">
        <f t="shared" ca="1" si="447"/>
        <v>120</v>
      </c>
      <c r="G2240" s="1">
        <f t="shared" ca="1" si="448"/>
        <v>179</v>
      </c>
      <c r="H2240" s="1">
        <f t="shared" ca="1" si="449"/>
        <v>1986</v>
      </c>
      <c r="I2240" s="1" t="str">
        <f ca="1">INDEX(Relationstabel!$C$3:$K$10,MATCH(INDIRECT($A$1&amp;"J"&amp;A2240),Relationstabel!$A$3:$A$10,0),MATCH(IFERROR(VALUE(INDIRECT($A$1&amp;"K"&amp;A2240)),0),Relationstabel!$C$1:$K$1,0))</f>
        <v>Naturgas</v>
      </c>
      <c r="J2240" s="1" t="str">
        <f ca="1">INDEX(Anvendelseskode!B:B,MATCH($F2240,Anvendelseskode!$A:$A,0))</f>
        <v>Fritliggende enfamilieshus (parcelhus)</v>
      </c>
      <c r="K2240" s="1" t="str">
        <f ca="1">INDEX(Anvendelseskode!C:C,MATCH($F2240,Anvendelseskode!$A:$A,0))</f>
        <v>Parcelhuse</v>
      </c>
      <c r="L2240" s="1" t="str">
        <f ca="1">INDEX(Anvendelseskode!D:D,MATCH($F2240,Anvendelseskode!$A:$A,0))</f>
        <v>Private husholdninger</v>
      </c>
      <c r="M2240" s="1" t="str">
        <f ca="1">IFERROR(INDEX(SBi!$2:$2,MATCH(H2240,SBi!$1:$1,1)),SBi!$K$2)</f>
        <v>1979-1998</v>
      </c>
      <c r="N2240" s="1">
        <f ca="1">INDEX(SBi!$C$3:$K$28,MATCH(F2240,SBi!$B$3:$B$28,0),MATCH(M2240,SBi!$C$2:$K$2,0))</f>
        <v>105.4</v>
      </c>
      <c r="O2240" s="16">
        <f t="shared" ca="1" si="450"/>
        <v>18.866600000000002</v>
      </c>
      <c r="P2240" s="16" t="str">
        <f ca="1">IFERROR(INDEX(VpD!$2:$2,MATCH(H2240,VpD!$1:$1,1)),VpD!$I$2)</f>
        <v>1979-1998</v>
      </c>
      <c r="Q2240" s="1">
        <f ca="1">INDEX(VpD!$C$3:$I$27,MATCH(F2240,VpD!$B$3:$B$27,0),MATCH(P2240,VpD!$C$2:$I$2,0))</f>
        <v>90</v>
      </c>
      <c r="R2240" s="16">
        <f t="shared" ca="1" si="451"/>
        <v>16.11</v>
      </c>
      <c r="S2240" s="14">
        <f t="shared" ca="1" si="452"/>
        <v>713011.04</v>
      </c>
      <c r="T2240" s="14">
        <f t="shared" ca="1" si="453"/>
        <v>6169006.3700000001</v>
      </c>
      <c r="U2240" s="14" t="str">
        <f t="shared" ca="1" si="454"/>
        <v>0A3F507E-1B95-32B8-E044-0003BA298018</v>
      </c>
    </row>
    <row r="2241" spans="1:21" s="14" customFormat="1" x14ac:dyDescent="0.25">
      <c r="A2241" s="14">
        <f t="shared" si="442"/>
        <v>2241</v>
      </c>
      <c r="B2241" s="14" t="str">
        <f t="shared" ca="1" si="443"/>
        <v>8AC51D43-98B6-46AF-894C-CE86F75613F5</v>
      </c>
      <c r="C2241" s="14" t="str">
        <f t="shared" ca="1" si="444"/>
        <v>Vallensbæk Strandvej</v>
      </c>
      <c r="D2241" s="14" t="str">
        <f t="shared" ca="1" si="445"/>
        <v>122</v>
      </c>
      <c r="E2241" s="14" t="str">
        <f t="shared" ca="1" si="446"/>
        <v>24fb</v>
      </c>
      <c r="F2241" s="1">
        <f t="shared" ca="1" si="447"/>
        <v>120</v>
      </c>
      <c r="G2241" s="1">
        <f t="shared" ca="1" si="448"/>
        <v>152</v>
      </c>
      <c r="H2241" s="1">
        <f t="shared" ca="1" si="449"/>
        <v>1984</v>
      </c>
      <c r="I2241" s="1" t="str">
        <f ca="1">INDEX(Relationstabel!$C$3:$K$10,MATCH(INDIRECT($A$1&amp;"J"&amp;A2241),Relationstabel!$A$3:$A$10,0),MATCH(IFERROR(VALUE(INDIRECT($A$1&amp;"K"&amp;A2241)),0),Relationstabel!$C$1:$K$1,0))</f>
        <v>Naturgas</v>
      </c>
      <c r="J2241" s="1" t="str">
        <f ca="1">INDEX(Anvendelseskode!B:B,MATCH($F2241,Anvendelseskode!$A:$A,0))</f>
        <v>Fritliggende enfamilieshus (parcelhus)</v>
      </c>
      <c r="K2241" s="1" t="str">
        <f ca="1">INDEX(Anvendelseskode!C:C,MATCH($F2241,Anvendelseskode!$A:$A,0))</f>
        <v>Parcelhuse</v>
      </c>
      <c r="L2241" s="1" t="str">
        <f ca="1">INDEX(Anvendelseskode!D:D,MATCH($F2241,Anvendelseskode!$A:$A,0))</f>
        <v>Private husholdninger</v>
      </c>
      <c r="M2241" s="1" t="str">
        <f ca="1">IFERROR(INDEX(SBi!$2:$2,MATCH(H2241,SBi!$1:$1,1)),SBi!$K$2)</f>
        <v>1979-1998</v>
      </c>
      <c r="N2241" s="1">
        <f ca="1">INDEX(SBi!$C$3:$K$28,MATCH(F2241,SBi!$B$3:$B$28,0),MATCH(M2241,SBi!$C$2:$K$2,0))</f>
        <v>105.4</v>
      </c>
      <c r="O2241" s="16">
        <f t="shared" ca="1" si="450"/>
        <v>16.020800000000001</v>
      </c>
      <c r="P2241" s="16" t="str">
        <f ca="1">IFERROR(INDEX(VpD!$2:$2,MATCH(H2241,VpD!$1:$1,1)),VpD!$I$2)</f>
        <v>1979-1998</v>
      </c>
      <c r="Q2241" s="1">
        <f ca="1">INDEX(VpD!$C$3:$I$27,MATCH(F2241,VpD!$B$3:$B$27,0),MATCH(P2241,VpD!$C$2:$I$2,0))</f>
        <v>90</v>
      </c>
      <c r="R2241" s="16">
        <f t="shared" ca="1" si="451"/>
        <v>13.68</v>
      </c>
      <c r="S2241" s="14">
        <f t="shared" ca="1" si="452"/>
        <v>713803.69</v>
      </c>
      <c r="T2241" s="14">
        <f t="shared" ca="1" si="453"/>
        <v>6168861.1399999997</v>
      </c>
      <c r="U2241" s="14" t="str">
        <f t="shared" ca="1" si="454"/>
        <v>0A3F507E-179A-32B8-E044-0003BA298018</v>
      </c>
    </row>
    <row r="2242" spans="1:21" s="14" customFormat="1" x14ac:dyDescent="0.25">
      <c r="A2242" s="14">
        <f t="shared" si="442"/>
        <v>2242</v>
      </c>
      <c r="B2242" s="14" t="str">
        <f t="shared" ca="1" si="443"/>
        <v>DD528210-1FE5-4AA8-9FF3-64AA9F913D51</v>
      </c>
      <c r="C2242" s="14" t="str">
        <f t="shared" ca="1" si="444"/>
        <v>Horsbred</v>
      </c>
      <c r="D2242" s="14" t="str">
        <f t="shared" ca="1" si="445"/>
        <v>1</v>
      </c>
      <c r="E2242" s="14" t="str">
        <f t="shared" ca="1" si="446"/>
        <v>13eh</v>
      </c>
      <c r="F2242" s="1">
        <f t="shared" ca="1" si="447"/>
        <v>130</v>
      </c>
      <c r="G2242" s="1">
        <f t="shared" ca="1" si="448"/>
        <v>107</v>
      </c>
      <c r="H2242" s="1">
        <f t="shared" ca="1" si="449"/>
        <v>1990</v>
      </c>
      <c r="I2242" s="1" t="str">
        <f ca="1">INDEX(Relationstabel!$C$3:$K$10,MATCH(INDIRECT($A$1&amp;"J"&amp;A2242),Relationstabel!$A$3:$A$10,0),MATCH(IFERROR(VALUE(INDIRECT($A$1&amp;"K"&amp;A2242)),0),Relationstabel!$C$1:$K$1,0))</f>
        <v>Fjernvarme/ Blokvarme</v>
      </c>
      <c r="J2242" s="1" t="str">
        <f ca="1">INDEX(Anvendelseskode!B:B,MATCH($F2242,Anvendelseskode!$A:$A,0))</f>
        <v>Række-, kæde-, dobbelthus (lodret adskillelse mellem enhederne)</v>
      </c>
      <c r="K2242" s="1" t="str">
        <f ca="1">INDEX(Anvendelseskode!C:C,MATCH($F2242,Anvendelseskode!$A:$A,0))</f>
        <v>Række-, kæde og dobbelthuse</v>
      </c>
      <c r="L2242" s="1" t="str">
        <f ca="1">INDEX(Anvendelseskode!D:D,MATCH($F2242,Anvendelseskode!$A:$A,0))</f>
        <v>Private husholdninger</v>
      </c>
      <c r="M2242" s="1" t="str">
        <f ca="1">IFERROR(INDEX(SBi!$2:$2,MATCH(H2242,SBi!$1:$1,1)),SBi!$K$2)</f>
        <v>1979-1998</v>
      </c>
      <c r="N2242" s="1">
        <f ca="1">INDEX(SBi!$C$3:$K$28,MATCH(F2242,SBi!$B$3:$B$28,0),MATCH(M2242,SBi!$C$2:$K$2,0))</f>
        <v>96.8</v>
      </c>
      <c r="O2242" s="16">
        <f t="shared" ca="1" si="450"/>
        <v>10.3576</v>
      </c>
      <c r="P2242" s="16" t="str">
        <f ca="1">IFERROR(INDEX(VpD!$2:$2,MATCH(H2242,VpD!$1:$1,1)),VpD!$I$2)</f>
        <v>1979-1998</v>
      </c>
      <c r="Q2242" s="1">
        <f ca="1">INDEX(VpD!$C$3:$I$27,MATCH(F2242,VpD!$B$3:$B$27,0),MATCH(P2242,VpD!$C$2:$I$2,0))</f>
        <v>74</v>
      </c>
      <c r="R2242" s="16">
        <f t="shared" ca="1" si="451"/>
        <v>7.9180000000000001</v>
      </c>
      <c r="S2242" s="14">
        <f t="shared" ca="1" si="452"/>
        <v>711424.58</v>
      </c>
      <c r="T2242" s="14">
        <f t="shared" ca="1" si="453"/>
        <v>6171549.3899999997</v>
      </c>
      <c r="U2242" s="14" t="str">
        <f t="shared" ca="1" si="454"/>
        <v>0A3F507E-187B-32B8-E044-0003BA298018</v>
      </c>
    </row>
    <row r="2243" spans="1:21" s="14" customFormat="1" x14ac:dyDescent="0.25">
      <c r="A2243" s="14">
        <f t="shared" ref="A2243:A2306" si="455">ROW(B2243)</f>
        <v>2243</v>
      </c>
      <c r="B2243" s="14" t="str">
        <f t="shared" ref="B2243:B2306" ca="1" si="456">INDIRECT($A$1&amp;"b"&amp;A2243)</f>
        <v>A4460A61-950D-473B-8201-D49CCEFB50B3</v>
      </c>
      <c r="C2243" s="14" t="str">
        <f t="shared" ref="C2243:C2306" ca="1" si="457">INDIRECT($A$1&amp;"V"&amp;A2243)</f>
        <v>Plantagevej</v>
      </c>
      <c r="D2243" s="14" t="str">
        <f t="shared" ref="D2243:D2306" ca="1" si="458">INDIRECT($A$1&amp;"W"&amp;A2243)</f>
        <v>9</v>
      </c>
      <c r="E2243" s="14" t="str">
        <f t="shared" ref="E2243:E2306" ca="1" si="459">INDIRECT($A$1&amp;"AB"&amp;A2243)</f>
        <v>24ho</v>
      </c>
      <c r="F2243" s="1">
        <f t="shared" ref="F2243:F2306" ca="1" si="460">ROUNDDOWN(INDIRECT($A$1&amp;"C"&amp;A2243),-1)</f>
        <v>120</v>
      </c>
      <c r="G2243" s="1">
        <f t="shared" ref="G2243:G2306" ca="1" si="461">INDIRECT($A$1&amp;"P"&amp;A2243)+INDIRECT($A$1&amp;"Q"&amp;A2243)+INDIRECT($A$1&amp;"R"&amp;A2243)*0.5</f>
        <v>137</v>
      </c>
      <c r="H2243" s="1">
        <f t="shared" ref="H2243:H2306" ca="1" si="462">MAX(INDIRECT($A$1&amp;"E"&amp;A2243),INDIRECT($A$1&amp;"D"&amp;A2243))</f>
        <v>1966</v>
      </c>
      <c r="I2243" s="1" t="str">
        <f ca="1">INDEX(Relationstabel!$C$3:$K$10,MATCH(INDIRECT($A$1&amp;"J"&amp;A2243),Relationstabel!$A$3:$A$10,0),MATCH(IFERROR(VALUE(INDIRECT($A$1&amp;"K"&amp;A2243)),0),Relationstabel!$C$1:$K$1,0))</f>
        <v>Naturgas</v>
      </c>
      <c r="J2243" s="1" t="str">
        <f ca="1">INDEX(Anvendelseskode!B:B,MATCH($F2243,Anvendelseskode!$A:$A,0))</f>
        <v>Fritliggende enfamilieshus (parcelhus)</v>
      </c>
      <c r="K2243" s="1" t="str">
        <f ca="1">INDEX(Anvendelseskode!C:C,MATCH($F2243,Anvendelseskode!$A:$A,0))</f>
        <v>Parcelhuse</v>
      </c>
      <c r="L2243" s="1" t="str">
        <f ca="1">INDEX(Anvendelseskode!D:D,MATCH($F2243,Anvendelseskode!$A:$A,0))</f>
        <v>Private husholdninger</v>
      </c>
      <c r="M2243" s="1" t="str">
        <f ca="1">IFERROR(INDEX(SBi!$2:$2,MATCH(H2243,SBi!$1:$1,1)),SBi!$K$2)</f>
        <v>1961-1972</v>
      </c>
      <c r="N2243" s="1">
        <f ca="1">INDEX(SBi!$C$3:$K$28,MATCH(F2243,SBi!$B$3:$B$28,0),MATCH(M2243,SBi!$C$2:$K$2,0))</f>
        <v>134.30000000000001</v>
      </c>
      <c r="O2243" s="16">
        <f t="shared" ref="O2243:O2306" ca="1" si="463">N2243*G2243/1000</f>
        <v>18.399100000000001</v>
      </c>
      <c r="P2243" s="16" t="str">
        <f ca="1">IFERROR(INDEX(VpD!$2:$2,MATCH(H2243,VpD!$1:$1,1)),VpD!$I$2)</f>
        <v>1961-1972</v>
      </c>
      <c r="Q2243" s="1">
        <f ca="1">INDEX(VpD!$C$3:$I$27,MATCH(F2243,VpD!$B$3:$B$27,0),MATCH(P2243,VpD!$C$2:$I$2,0))</f>
        <v>143</v>
      </c>
      <c r="R2243" s="16">
        <f t="shared" ref="R2243:R2306" ca="1" si="464">Q2243*G2243/1000</f>
        <v>19.591000000000001</v>
      </c>
      <c r="S2243" s="14">
        <f t="shared" ref="S2243:S2306" ca="1" si="465">INDIRECT($A$1&amp;"AE"&amp;A2243)</f>
        <v>713953.17</v>
      </c>
      <c r="T2243" s="14">
        <f t="shared" ref="T2243:T2306" ca="1" si="466">INDIRECT($A$1&amp;"AF"&amp;A2243)</f>
        <v>6168665.8300000001</v>
      </c>
      <c r="U2243" s="14" t="str">
        <f t="shared" ref="U2243:U2306" ca="1" si="467">INDIRECT($A$1&amp;"AC"&amp;A2243)</f>
        <v>0A3F507E-1F7B-32B8-E044-0003BA298018</v>
      </c>
    </row>
    <row r="2244" spans="1:21" s="14" customFormat="1" x14ac:dyDescent="0.25">
      <c r="A2244" s="14">
        <f t="shared" si="455"/>
        <v>2244</v>
      </c>
      <c r="B2244" s="14" t="str">
        <f t="shared" ca="1" si="456"/>
        <v>C685EB7B-77DE-45BA-ADE7-9E3DB4793D06</v>
      </c>
      <c r="C2244" s="14" t="str">
        <f t="shared" ca="1" si="457"/>
        <v>Kløverbo</v>
      </c>
      <c r="D2244" s="14" t="str">
        <f t="shared" ca="1" si="458"/>
        <v>44</v>
      </c>
      <c r="E2244" s="14" t="str">
        <f t="shared" ca="1" si="459"/>
        <v>6xx</v>
      </c>
      <c r="F2244" s="1">
        <f t="shared" ca="1" si="460"/>
        <v>130</v>
      </c>
      <c r="G2244" s="1">
        <f t="shared" ca="1" si="461"/>
        <v>109</v>
      </c>
      <c r="H2244" s="1">
        <f t="shared" ca="1" si="462"/>
        <v>1978</v>
      </c>
      <c r="I2244" s="1" t="str">
        <f ca="1">INDEX(Relationstabel!$C$3:$K$10,MATCH(INDIRECT($A$1&amp;"J"&amp;A2244),Relationstabel!$A$3:$A$10,0),MATCH(IFERROR(VALUE(INDIRECT($A$1&amp;"K"&amp;A2244)),0),Relationstabel!$C$1:$K$1,0))</f>
        <v>Fjernvarme/ Blokvarme</v>
      </c>
      <c r="J2244" s="1" t="str">
        <f ca="1">INDEX(Anvendelseskode!B:B,MATCH($F2244,Anvendelseskode!$A:$A,0))</f>
        <v>Række-, kæde-, dobbelthus (lodret adskillelse mellem enhederne)</v>
      </c>
      <c r="K2244" s="1" t="str">
        <f ca="1">INDEX(Anvendelseskode!C:C,MATCH($F2244,Anvendelseskode!$A:$A,0))</f>
        <v>Række-, kæde og dobbelthuse</v>
      </c>
      <c r="L2244" s="1" t="str">
        <f ca="1">INDEX(Anvendelseskode!D:D,MATCH($F2244,Anvendelseskode!$A:$A,0))</f>
        <v>Private husholdninger</v>
      </c>
      <c r="M2244" s="1" t="str">
        <f ca="1">IFERROR(INDEX(SBi!$2:$2,MATCH(H2244,SBi!$1:$1,1)),SBi!$K$2)</f>
        <v>1973-1978</v>
      </c>
      <c r="N2244" s="1">
        <f ca="1">INDEX(SBi!$C$3:$K$28,MATCH(F2244,SBi!$B$3:$B$28,0),MATCH(M2244,SBi!$C$2:$K$2,0))</f>
        <v>112.6</v>
      </c>
      <c r="O2244" s="16">
        <f t="shared" ca="1" si="463"/>
        <v>12.273399999999999</v>
      </c>
      <c r="P2244" s="16" t="str">
        <f ca="1">IFERROR(INDEX(VpD!$2:$2,MATCH(H2244,VpD!$1:$1,1)),VpD!$I$2)</f>
        <v>1973-1978</v>
      </c>
      <c r="Q2244" s="1">
        <f ca="1">INDEX(VpD!$C$3:$I$27,MATCH(F2244,VpD!$B$3:$B$27,0),MATCH(P2244,VpD!$C$2:$I$2,0))</f>
        <v>98</v>
      </c>
      <c r="R2244" s="16">
        <f t="shared" ca="1" si="464"/>
        <v>10.682</v>
      </c>
      <c r="S2244" s="14">
        <f t="shared" ca="1" si="465"/>
        <v>713499.49</v>
      </c>
      <c r="T2244" s="14">
        <f t="shared" ca="1" si="466"/>
        <v>6169627.3799999999</v>
      </c>
      <c r="U2244" s="14" t="str">
        <f t="shared" ca="1" si="467"/>
        <v>0A3F507E-1B7C-32B8-E044-0003BA298018</v>
      </c>
    </row>
    <row r="2245" spans="1:21" s="14" customFormat="1" x14ac:dyDescent="0.25">
      <c r="A2245" s="14">
        <f t="shared" si="455"/>
        <v>2245</v>
      </c>
      <c r="B2245" s="14" t="str">
        <f t="shared" ca="1" si="456"/>
        <v>D8EAFC63-AEC0-48FA-B30C-7831BD7D4EDC</v>
      </c>
      <c r="C2245" s="14" t="str">
        <f t="shared" ca="1" si="457"/>
        <v>Nellikevænget</v>
      </c>
      <c r="D2245" s="14" t="str">
        <f t="shared" ca="1" si="458"/>
        <v>15</v>
      </c>
      <c r="E2245" s="14" t="str">
        <f t="shared" ca="1" si="459"/>
        <v>23aø</v>
      </c>
      <c r="F2245" s="1">
        <f t="shared" ca="1" si="460"/>
        <v>120</v>
      </c>
      <c r="G2245" s="1">
        <f t="shared" ca="1" si="461"/>
        <v>114</v>
      </c>
      <c r="H2245" s="1">
        <f t="shared" ca="1" si="462"/>
        <v>1999</v>
      </c>
      <c r="I2245" s="1" t="str">
        <f ca="1">INDEX(Relationstabel!$C$3:$K$10,MATCH(INDIRECT($A$1&amp;"J"&amp;A2245),Relationstabel!$A$3:$A$10,0),MATCH(IFERROR(VALUE(INDIRECT($A$1&amp;"K"&amp;A2245)),0),Relationstabel!$C$1:$K$1,0))</f>
        <v>Fjernvarme/ Blokvarme</v>
      </c>
      <c r="J2245" s="1" t="str">
        <f ca="1">INDEX(Anvendelseskode!B:B,MATCH($F2245,Anvendelseskode!$A:$A,0))</f>
        <v>Fritliggende enfamilieshus (parcelhus)</v>
      </c>
      <c r="K2245" s="1" t="str">
        <f ca="1">INDEX(Anvendelseskode!C:C,MATCH($F2245,Anvendelseskode!$A:$A,0))</f>
        <v>Parcelhuse</v>
      </c>
      <c r="L2245" s="1" t="str">
        <f ca="1">INDEX(Anvendelseskode!D:D,MATCH($F2245,Anvendelseskode!$A:$A,0))</f>
        <v>Private husholdninger</v>
      </c>
      <c r="M2245" s="1" t="str">
        <f ca="1">IFERROR(INDEX(SBi!$2:$2,MATCH(H2245,SBi!$1:$1,1)),SBi!$K$2)</f>
        <v>1999-2006</v>
      </c>
      <c r="N2245" s="1">
        <f ca="1">INDEX(SBi!$C$3:$K$28,MATCH(F2245,SBi!$B$3:$B$28,0),MATCH(M2245,SBi!$C$2:$K$2,0))</f>
        <v>83.9</v>
      </c>
      <c r="O2245" s="16">
        <f t="shared" ca="1" si="463"/>
        <v>9.5646000000000004</v>
      </c>
      <c r="P2245" s="16" t="str">
        <f ca="1">IFERROR(INDEX(VpD!$2:$2,MATCH(H2245,VpD!$1:$1,1)),VpD!$I$2)</f>
        <v>&gt;1998</v>
      </c>
      <c r="Q2245" s="1">
        <f ca="1">INDEX(VpD!$C$3:$I$27,MATCH(F2245,VpD!$B$3:$B$27,0),MATCH(P2245,VpD!$C$2:$I$2,0))</f>
        <v>72</v>
      </c>
      <c r="R2245" s="16">
        <f t="shared" ca="1" si="464"/>
        <v>8.2080000000000002</v>
      </c>
      <c r="S2245" s="14">
        <f t="shared" ca="1" si="465"/>
        <v>711625.31</v>
      </c>
      <c r="T2245" s="14">
        <f t="shared" ca="1" si="466"/>
        <v>6172698.29</v>
      </c>
      <c r="U2245" s="14" t="str">
        <f t="shared" ca="1" si="467"/>
        <v>0A3F507E-1D7C-32B8-E044-0003BA298018</v>
      </c>
    </row>
    <row r="2246" spans="1:21" s="14" customFormat="1" x14ac:dyDescent="0.25">
      <c r="A2246" s="14">
        <f t="shared" si="455"/>
        <v>2246</v>
      </c>
      <c r="B2246" s="14" t="str">
        <f t="shared" ca="1" si="456"/>
        <v>603BF5EF-AA5F-4FA3-B32A-E4DE1BDD36C3</v>
      </c>
      <c r="C2246" s="14" t="str">
        <f t="shared" ca="1" si="457"/>
        <v>Nørrebred</v>
      </c>
      <c r="D2246" s="14" t="str">
        <f t="shared" ca="1" si="458"/>
        <v>82</v>
      </c>
      <c r="E2246" s="14" t="str">
        <f t="shared" ca="1" si="459"/>
        <v>12bd</v>
      </c>
      <c r="F2246" s="1">
        <f t="shared" ca="1" si="460"/>
        <v>120</v>
      </c>
      <c r="G2246" s="1">
        <f t="shared" ca="1" si="461"/>
        <v>143</v>
      </c>
      <c r="H2246" s="1">
        <f t="shared" ca="1" si="462"/>
        <v>1969</v>
      </c>
      <c r="I2246" s="1" t="str">
        <f ca="1">INDEX(Relationstabel!$C$3:$K$10,MATCH(INDIRECT($A$1&amp;"J"&amp;A2246),Relationstabel!$A$3:$A$10,0),MATCH(IFERROR(VALUE(INDIRECT($A$1&amp;"K"&amp;A2246)),0),Relationstabel!$C$1:$K$1,0))</f>
        <v>Olie</v>
      </c>
      <c r="J2246" s="1" t="str">
        <f ca="1">INDEX(Anvendelseskode!B:B,MATCH($F2246,Anvendelseskode!$A:$A,0))</f>
        <v>Fritliggende enfamilieshus (parcelhus)</v>
      </c>
      <c r="K2246" s="1" t="str">
        <f ca="1">INDEX(Anvendelseskode!C:C,MATCH($F2246,Anvendelseskode!$A:$A,0))</f>
        <v>Parcelhuse</v>
      </c>
      <c r="L2246" s="1" t="str">
        <f ca="1">INDEX(Anvendelseskode!D:D,MATCH($F2246,Anvendelseskode!$A:$A,0))</f>
        <v>Private husholdninger</v>
      </c>
      <c r="M2246" s="1" t="str">
        <f ca="1">IFERROR(INDEX(SBi!$2:$2,MATCH(H2246,SBi!$1:$1,1)),SBi!$K$2)</f>
        <v>1961-1972</v>
      </c>
      <c r="N2246" s="1">
        <f ca="1">INDEX(SBi!$C$3:$K$28,MATCH(F2246,SBi!$B$3:$B$28,0),MATCH(M2246,SBi!$C$2:$K$2,0))</f>
        <v>134.30000000000001</v>
      </c>
      <c r="O2246" s="16">
        <f t="shared" ca="1" si="463"/>
        <v>19.204900000000002</v>
      </c>
      <c r="P2246" s="16" t="str">
        <f ca="1">IFERROR(INDEX(VpD!$2:$2,MATCH(H2246,VpD!$1:$1,1)),VpD!$I$2)</f>
        <v>1961-1972</v>
      </c>
      <c r="Q2246" s="1">
        <f ca="1">INDEX(VpD!$C$3:$I$27,MATCH(F2246,VpD!$B$3:$B$27,0),MATCH(P2246,VpD!$C$2:$I$2,0))</f>
        <v>143</v>
      </c>
      <c r="R2246" s="16">
        <f t="shared" ca="1" si="464"/>
        <v>20.449000000000002</v>
      </c>
      <c r="S2246" s="14">
        <f t="shared" ca="1" si="465"/>
        <v>711757.08</v>
      </c>
      <c r="T2246" s="14">
        <f t="shared" ca="1" si="466"/>
        <v>6171748.8799999999</v>
      </c>
      <c r="U2246" s="14" t="str">
        <f t="shared" ca="1" si="467"/>
        <v>0A3F507E-1E7C-32B8-E044-0003BA298018</v>
      </c>
    </row>
    <row r="2247" spans="1:21" s="14" customFormat="1" x14ac:dyDescent="0.25">
      <c r="A2247" s="14">
        <f t="shared" si="455"/>
        <v>2247</v>
      </c>
      <c r="B2247" s="14" t="str">
        <f t="shared" ca="1" si="456"/>
        <v>DAA51F66-FBE8-49E4-9ECF-DBD53F07C8BA</v>
      </c>
      <c r="C2247" s="14" t="str">
        <f t="shared" ca="1" si="457"/>
        <v>Hyrdeengen</v>
      </c>
      <c r="D2247" s="14" t="str">
        <f t="shared" ca="1" si="458"/>
        <v>93</v>
      </c>
      <c r="E2247" s="14" t="str">
        <f t="shared" ca="1" si="459"/>
        <v>16dd</v>
      </c>
      <c r="F2247" s="1">
        <f t="shared" ca="1" si="460"/>
        <v>130</v>
      </c>
      <c r="G2247" s="1">
        <f t="shared" ca="1" si="461"/>
        <v>103</v>
      </c>
      <c r="H2247" s="1">
        <f t="shared" ca="1" si="462"/>
        <v>1977</v>
      </c>
      <c r="I2247" s="1" t="str">
        <f ca="1">INDEX(Relationstabel!$C$3:$K$10,MATCH(INDIRECT($A$1&amp;"J"&amp;A2247),Relationstabel!$A$3:$A$10,0),MATCH(IFERROR(VALUE(INDIRECT($A$1&amp;"K"&amp;A2247)),0),Relationstabel!$C$1:$K$1,0))</f>
        <v>Fjernvarme/ Blokvarme</v>
      </c>
      <c r="J2247" s="1" t="str">
        <f ca="1">INDEX(Anvendelseskode!B:B,MATCH($F2247,Anvendelseskode!$A:$A,0))</f>
        <v>Række-, kæde-, dobbelthus (lodret adskillelse mellem enhederne)</v>
      </c>
      <c r="K2247" s="1" t="str">
        <f ca="1">INDEX(Anvendelseskode!C:C,MATCH($F2247,Anvendelseskode!$A:$A,0))</f>
        <v>Række-, kæde og dobbelthuse</v>
      </c>
      <c r="L2247" s="1" t="str">
        <f ca="1">INDEX(Anvendelseskode!D:D,MATCH($F2247,Anvendelseskode!$A:$A,0))</f>
        <v>Private husholdninger</v>
      </c>
      <c r="M2247" s="1" t="str">
        <f ca="1">IFERROR(INDEX(SBi!$2:$2,MATCH(H2247,SBi!$1:$1,1)),SBi!$K$2)</f>
        <v>1973-1978</v>
      </c>
      <c r="N2247" s="1">
        <f ca="1">INDEX(SBi!$C$3:$K$28,MATCH(F2247,SBi!$B$3:$B$28,0),MATCH(M2247,SBi!$C$2:$K$2,0))</f>
        <v>112.6</v>
      </c>
      <c r="O2247" s="16">
        <f t="shared" ca="1" si="463"/>
        <v>11.597799999999999</v>
      </c>
      <c r="P2247" s="16" t="str">
        <f ca="1">IFERROR(INDEX(VpD!$2:$2,MATCH(H2247,VpD!$1:$1,1)),VpD!$I$2)</f>
        <v>1973-1978</v>
      </c>
      <c r="Q2247" s="1">
        <f ca="1">INDEX(VpD!$C$3:$I$27,MATCH(F2247,VpD!$B$3:$B$27,0),MATCH(P2247,VpD!$C$2:$I$2,0))</f>
        <v>98</v>
      </c>
      <c r="R2247" s="16">
        <f t="shared" ca="1" si="464"/>
        <v>10.093999999999999</v>
      </c>
      <c r="S2247" s="14">
        <f t="shared" ca="1" si="465"/>
        <v>711859.08</v>
      </c>
      <c r="T2247" s="14">
        <f t="shared" ca="1" si="466"/>
        <v>6172467.6699999999</v>
      </c>
      <c r="U2247" s="14" t="str">
        <f t="shared" ca="1" si="467"/>
        <v>0A3F507E-1980-32B8-E044-0003BA298018</v>
      </c>
    </row>
    <row r="2248" spans="1:21" s="14" customFormat="1" x14ac:dyDescent="0.25">
      <c r="A2248" s="14">
        <f t="shared" si="455"/>
        <v>2248</v>
      </c>
      <c r="B2248" s="14" t="str">
        <f t="shared" ca="1" si="456"/>
        <v>F78ADC32-5466-4D28-8811-332A80C10856</v>
      </c>
      <c r="C2248" s="14" t="str">
        <f t="shared" ca="1" si="457"/>
        <v>Hyttesvinget</v>
      </c>
      <c r="D2248" s="14" t="str">
        <f t="shared" ca="1" si="458"/>
        <v>22</v>
      </c>
      <c r="E2248" s="14" t="str">
        <f t="shared" ca="1" si="459"/>
        <v>24eg</v>
      </c>
      <c r="F2248" s="1">
        <f t="shared" ca="1" si="460"/>
        <v>120</v>
      </c>
      <c r="G2248" s="1">
        <f t="shared" ca="1" si="461"/>
        <v>141</v>
      </c>
      <c r="H2248" s="1">
        <f t="shared" ca="1" si="462"/>
        <v>1974</v>
      </c>
      <c r="I2248" s="1" t="str">
        <f ca="1">INDEX(Relationstabel!$C$3:$K$10,MATCH(INDIRECT($A$1&amp;"J"&amp;A2248),Relationstabel!$A$3:$A$10,0),MATCH(IFERROR(VALUE(INDIRECT($A$1&amp;"K"&amp;A2248)),0),Relationstabel!$C$1:$K$1,0))</f>
        <v>Naturgas</v>
      </c>
      <c r="J2248" s="1" t="str">
        <f ca="1">INDEX(Anvendelseskode!B:B,MATCH($F2248,Anvendelseskode!$A:$A,0))</f>
        <v>Fritliggende enfamilieshus (parcelhus)</v>
      </c>
      <c r="K2248" s="1" t="str">
        <f ca="1">INDEX(Anvendelseskode!C:C,MATCH($F2248,Anvendelseskode!$A:$A,0))</f>
        <v>Parcelhuse</v>
      </c>
      <c r="L2248" s="1" t="str">
        <f ca="1">INDEX(Anvendelseskode!D:D,MATCH($F2248,Anvendelseskode!$A:$A,0))</f>
        <v>Private husholdninger</v>
      </c>
      <c r="M2248" s="1" t="str">
        <f ca="1">IFERROR(INDEX(SBi!$2:$2,MATCH(H2248,SBi!$1:$1,1)),SBi!$K$2)</f>
        <v>1973-1978</v>
      </c>
      <c r="N2248" s="1">
        <f ca="1">INDEX(SBi!$C$3:$K$28,MATCH(F2248,SBi!$B$3:$B$28,0),MATCH(M2248,SBi!$C$2:$K$2,0))</f>
        <v>119.8</v>
      </c>
      <c r="O2248" s="16">
        <f t="shared" ca="1" si="463"/>
        <v>16.8918</v>
      </c>
      <c r="P2248" s="16" t="str">
        <f ca="1">IFERROR(INDEX(VpD!$2:$2,MATCH(H2248,VpD!$1:$1,1)),VpD!$I$2)</f>
        <v>1973-1978</v>
      </c>
      <c r="Q2248" s="1">
        <f ca="1">INDEX(VpD!$C$3:$I$27,MATCH(F2248,VpD!$B$3:$B$27,0),MATCH(P2248,VpD!$C$2:$I$2,0))</f>
        <v>117</v>
      </c>
      <c r="R2248" s="16">
        <f t="shared" ca="1" si="464"/>
        <v>16.497</v>
      </c>
      <c r="S2248" s="14">
        <f t="shared" ca="1" si="465"/>
        <v>713928.29</v>
      </c>
      <c r="T2248" s="14">
        <f t="shared" ca="1" si="466"/>
        <v>6168936</v>
      </c>
      <c r="U2248" s="14" t="str">
        <f t="shared" ca="1" si="467"/>
        <v>0A3F507E-1A80-32B8-E044-0003BA298018</v>
      </c>
    </row>
    <row r="2249" spans="1:21" s="14" customFormat="1" x14ac:dyDescent="0.25">
      <c r="A2249" s="14">
        <f t="shared" si="455"/>
        <v>2249</v>
      </c>
      <c r="B2249" s="14" t="str">
        <f t="shared" ca="1" si="456"/>
        <v>68332121-A77E-49DC-8F34-3F25C9688D30</v>
      </c>
      <c r="C2249" s="14" t="str">
        <f t="shared" ca="1" si="457"/>
        <v>Horsbred</v>
      </c>
      <c r="D2249" s="14" t="str">
        <f t="shared" ca="1" si="458"/>
        <v>14</v>
      </c>
      <c r="E2249" s="14" t="str">
        <f t="shared" ca="1" si="459"/>
        <v>13bx</v>
      </c>
      <c r="F2249" s="1">
        <f t="shared" ca="1" si="460"/>
        <v>130</v>
      </c>
      <c r="G2249" s="1">
        <f t="shared" ca="1" si="461"/>
        <v>107</v>
      </c>
      <c r="H2249" s="1">
        <f t="shared" ca="1" si="462"/>
        <v>1967</v>
      </c>
      <c r="I2249" s="1" t="str">
        <f ca="1">INDEX(Relationstabel!$C$3:$K$10,MATCH(INDIRECT($A$1&amp;"J"&amp;A2249),Relationstabel!$A$3:$A$10,0),MATCH(IFERROR(VALUE(INDIRECT($A$1&amp;"K"&amp;A2249)),0),Relationstabel!$C$1:$K$1,0))</f>
        <v>Fjernvarme/ Blokvarme</v>
      </c>
      <c r="J2249" s="1" t="str">
        <f ca="1">INDEX(Anvendelseskode!B:B,MATCH($F2249,Anvendelseskode!$A:$A,0))</f>
        <v>Række-, kæde-, dobbelthus (lodret adskillelse mellem enhederne)</v>
      </c>
      <c r="K2249" s="1" t="str">
        <f ca="1">INDEX(Anvendelseskode!C:C,MATCH($F2249,Anvendelseskode!$A:$A,0))</f>
        <v>Række-, kæde og dobbelthuse</v>
      </c>
      <c r="L2249" s="1" t="str">
        <f ca="1">INDEX(Anvendelseskode!D:D,MATCH($F2249,Anvendelseskode!$A:$A,0))</f>
        <v>Private husholdninger</v>
      </c>
      <c r="M2249" s="1" t="str">
        <f ca="1">IFERROR(INDEX(SBi!$2:$2,MATCH(H2249,SBi!$1:$1,1)),SBi!$K$2)</f>
        <v>1961-1972</v>
      </c>
      <c r="N2249" s="1">
        <f ca="1">INDEX(SBi!$C$3:$K$28,MATCH(F2249,SBi!$B$3:$B$28,0),MATCH(M2249,SBi!$C$2:$K$2,0))</f>
        <v>119.9</v>
      </c>
      <c r="O2249" s="16">
        <f t="shared" ca="1" si="463"/>
        <v>12.829300000000002</v>
      </c>
      <c r="P2249" s="16" t="str">
        <f ca="1">IFERROR(INDEX(VpD!$2:$2,MATCH(H2249,VpD!$1:$1,1)),VpD!$I$2)</f>
        <v>1961-1972</v>
      </c>
      <c r="Q2249" s="1">
        <f ca="1">INDEX(VpD!$C$3:$I$27,MATCH(F2249,VpD!$B$3:$B$27,0),MATCH(P2249,VpD!$C$2:$I$2,0))</f>
        <v>120</v>
      </c>
      <c r="R2249" s="16">
        <f t="shared" ca="1" si="464"/>
        <v>12.84</v>
      </c>
      <c r="S2249" s="14">
        <f t="shared" ca="1" si="465"/>
        <v>711491.07</v>
      </c>
      <c r="T2249" s="14">
        <f t="shared" ca="1" si="466"/>
        <v>6171604.7699999996</v>
      </c>
      <c r="U2249" s="14" t="str">
        <f t="shared" ca="1" si="467"/>
        <v>0A3F507E-1888-32B8-E044-0003BA298018</v>
      </c>
    </row>
    <row r="2250" spans="1:21" s="14" customFormat="1" x14ac:dyDescent="0.25">
      <c r="A2250" s="14">
        <f t="shared" si="455"/>
        <v>2250</v>
      </c>
      <c r="B2250" s="14" t="str">
        <f t="shared" ca="1" si="456"/>
        <v>02C6A283-501B-49E7-927A-820C1EFC8465</v>
      </c>
      <c r="C2250" s="14" t="str">
        <f t="shared" ca="1" si="457"/>
        <v>Strandesplanaden</v>
      </c>
      <c r="D2250" s="14" t="str">
        <f t="shared" ca="1" si="458"/>
        <v>122</v>
      </c>
      <c r="E2250" s="14" t="str">
        <f t="shared" ca="1" si="459"/>
        <v>1bs</v>
      </c>
      <c r="F2250" s="1">
        <f t="shared" ca="1" si="460"/>
        <v>330</v>
      </c>
      <c r="G2250" s="1">
        <f t="shared" ca="1" si="461"/>
        <v>346</v>
      </c>
      <c r="H2250" s="1">
        <f t="shared" ca="1" si="462"/>
        <v>2004</v>
      </c>
      <c r="I2250" s="1" t="str">
        <f ca="1">INDEX(Relationstabel!$C$3:$K$10,MATCH(INDIRECT($A$1&amp;"J"&amp;A2250),Relationstabel!$A$3:$A$10,0),MATCH(IFERROR(VALUE(INDIRECT($A$1&amp;"K"&amp;A2250)),0),Relationstabel!$C$1:$K$1,0))</f>
        <v>Fjernvarme/ Blokvarme</v>
      </c>
      <c r="J2250" s="1" t="str">
        <f ca="1">INDEX(Anvendelseskode!B:B,MATCH($F2250,Anvendelseskode!$A:$A,0))</f>
        <v>Bygning til hotel, restaurant, vaskeri, frisør og anden servicevirksomhed</v>
      </c>
      <c r="K2250" s="1" t="str">
        <f ca="1">INDEX(Anvendelseskode!C:C,MATCH($F2250,Anvendelseskode!$A:$A,0))</f>
        <v>Hotel, restauration, frisør o</v>
      </c>
      <c r="L2250" s="1" t="str">
        <f ca="1">INDEX(Anvendelseskode!D:D,MATCH($F2250,Anvendelseskode!$A:$A,0))</f>
        <v>Handel og servicevirksomheder</v>
      </c>
      <c r="M2250" s="1" t="str">
        <f ca="1">IFERROR(INDEX(SBi!$2:$2,MATCH(H2250,SBi!$1:$1,1)),SBi!$K$2)</f>
        <v>1999-2006</v>
      </c>
      <c r="N2250" s="1">
        <f ca="1">INDEX(SBi!$C$3:$K$28,MATCH(F2250,SBi!$B$3:$B$28,0),MATCH(M2250,SBi!$C$2:$K$2,0))</f>
        <v>122.6</v>
      </c>
      <c r="O2250" s="16">
        <f t="shared" ca="1" si="463"/>
        <v>42.419599999999996</v>
      </c>
      <c r="P2250" s="16" t="str">
        <f ca="1">IFERROR(INDEX(VpD!$2:$2,MATCH(H2250,VpD!$1:$1,1)),VpD!$I$2)</f>
        <v>&gt;1998</v>
      </c>
      <c r="Q2250" s="1">
        <f ca="1">INDEX(VpD!$C$3:$I$27,MATCH(F2250,VpD!$B$3:$B$27,0),MATCH(P2250,VpD!$C$2:$I$2,0))</f>
        <v>123</v>
      </c>
      <c r="R2250" s="16">
        <f t="shared" ca="1" si="464"/>
        <v>42.558</v>
      </c>
      <c r="S2250" s="14">
        <f t="shared" ca="1" si="465"/>
        <v>713437.03</v>
      </c>
      <c r="T2250" s="14">
        <f t="shared" ca="1" si="466"/>
        <v>6169354.9100000001</v>
      </c>
      <c r="U2250" s="14" t="str">
        <f t="shared" ca="1" si="467"/>
        <v>0A3F507E-2191-32B8-E044-0003BA298018</v>
      </c>
    </row>
    <row r="2251" spans="1:21" s="14" customFormat="1" x14ac:dyDescent="0.25">
      <c r="A2251" s="14">
        <f t="shared" si="455"/>
        <v>2251</v>
      </c>
      <c r="B2251" s="14" t="str">
        <f t="shared" ca="1" si="456"/>
        <v>6B50C6EF-56A1-4C20-B54C-7DE43BBFB424</v>
      </c>
      <c r="C2251" s="14" t="str">
        <f t="shared" ca="1" si="457"/>
        <v>Syvhøjvænge</v>
      </c>
      <c r="D2251" s="14" t="str">
        <f t="shared" ca="1" si="458"/>
        <v>92</v>
      </c>
      <c r="E2251" s="14" t="str">
        <f t="shared" ca="1" si="459"/>
        <v>14ax</v>
      </c>
      <c r="F2251" s="1">
        <f t="shared" ca="1" si="460"/>
        <v>130</v>
      </c>
      <c r="G2251" s="1">
        <f t="shared" ca="1" si="461"/>
        <v>126</v>
      </c>
      <c r="H2251" s="1">
        <f t="shared" ca="1" si="462"/>
        <v>1984</v>
      </c>
      <c r="I2251" s="1" t="str">
        <f ca="1">INDEX(Relationstabel!$C$3:$K$10,MATCH(INDIRECT($A$1&amp;"J"&amp;A2251),Relationstabel!$A$3:$A$10,0),MATCH(IFERROR(VALUE(INDIRECT($A$1&amp;"K"&amp;A2251)),0),Relationstabel!$C$1:$K$1,0))</f>
        <v>Fjernvarme/ Blokvarme</v>
      </c>
      <c r="J2251" s="1" t="str">
        <f ca="1">INDEX(Anvendelseskode!B:B,MATCH($F2251,Anvendelseskode!$A:$A,0))</f>
        <v>Række-, kæde-, dobbelthus (lodret adskillelse mellem enhederne)</v>
      </c>
      <c r="K2251" s="1" t="str">
        <f ca="1">INDEX(Anvendelseskode!C:C,MATCH($F2251,Anvendelseskode!$A:$A,0))</f>
        <v>Række-, kæde og dobbelthuse</v>
      </c>
      <c r="L2251" s="1" t="str">
        <f ca="1">INDEX(Anvendelseskode!D:D,MATCH($F2251,Anvendelseskode!$A:$A,0))</f>
        <v>Private husholdninger</v>
      </c>
      <c r="M2251" s="1" t="str">
        <f ca="1">IFERROR(INDEX(SBi!$2:$2,MATCH(H2251,SBi!$1:$1,1)),SBi!$K$2)</f>
        <v>1979-1998</v>
      </c>
      <c r="N2251" s="1">
        <f ca="1">INDEX(SBi!$C$3:$K$28,MATCH(F2251,SBi!$B$3:$B$28,0),MATCH(M2251,SBi!$C$2:$K$2,0))</f>
        <v>96.8</v>
      </c>
      <c r="O2251" s="16">
        <f t="shared" ca="1" si="463"/>
        <v>12.1968</v>
      </c>
      <c r="P2251" s="16" t="str">
        <f ca="1">IFERROR(INDEX(VpD!$2:$2,MATCH(H2251,VpD!$1:$1,1)),VpD!$I$2)</f>
        <v>1979-1998</v>
      </c>
      <c r="Q2251" s="1">
        <f ca="1">INDEX(VpD!$C$3:$I$27,MATCH(F2251,VpD!$B$3:$B$27,0),MATCH(P2251,VpD!$C$2:$I$2,0))</f>
        <v>74</v>
      </c>
      <c r="R2251" s="16">
        <f t="shared" ca="1" si="464"/>
        <v>9.3239999999999998</v>
      </c>
      <c r="S2251" s="14">
        <f t="shared" ca="1" si="465"/>
        <v>711953.42</v>
      </c>
      <c r="T2251" s="14">
        <f t="shared" ca="1" si="466"/>
        <v>6171869.2000000002</v>
      </c>
      <c r="U2251" s="14" t="str">
        <f t="shared" ca="1" si="467"/>
        <v>0A3F507E-2291-32B8-E044-0003BA298018</v>
      </c>
    </row>
    <row r="2252" spans="1:21" s="14" customFormat="1" x14ac:dyDescent="0.25">
      <c r="A2252" s="14">
        <f t="shared" si="455"/>
        <v>2252</v>
      </c>
      <c r="B2252" s="14" t="str">
        <f t="shared" ca="1" si="456"/>
        <v>3EC01CD8-A050-46A7-AE42-3759A5D90DE2</v>
      </c>
      <c r="C2252" s="14" t="str">
        <f t="shared" ca="1" si="457"/>
        <v>Vejlegårdsvej</v>
      </c>
      <c r="D2252" s="14" t="str">
        <f t="shared" ca="1" si="458"/>
        <v>105</v>
      </c>
      <c r="E2252" s="14" t="str">
        <f t="shared" ca="1" si="459"/>
        <v>6ct</v>
      </c>
      <c r="F2252" s="1">
        <f t="shared" ca="1" si="460"/>
        <v>210</v>
      </c>
      <c r="G2252" s="1">
        <f t="shared" ca="1" si="461"/>
        <v>450</v>
      </c>
      <c r="H2252" s="1">
        <f t="shared" ca="1" si="462"/>
        <v>1972</v>
      </c>
      <c r="I2252" s="1" t="str">
        <f ca="1">INDEX(Relationstabel!$C$3:$K$10,MATCH(INDIRECT($A$1&amp;"J"&amp;A2252),Relationstabel!$A$3:$A$10,0),MATCH(IFERROR(VALUE(INDIRECT($A$1&amp;"K"&amp;A2252)),0),Relationstabel!$C$1:$K$1,0))</f>
        <v>Ingen varmeinstallation</v>
      </c>
      <c r="J2252" s="1" t="str">
        <f ca="1">INDEX(Anvendelseskode!B:B,MATCH($F2252,Anvendelseskode!$A:$A,0))</f>
        <v>Bygning til erhvervsmæssig produktion vedrørende landbrug, gartneri, råstofudvinding o.lign</v>
      </c>
      <c r="K2252" s="1" t="str">
        <f ca="1">INDEX(Anvendelseskode!C:C,MATCH($F2252,Anvendelseskode!$A:$A,0))</f>
        <v>Avls- og driftsbygning</v>
      </c>
      <c r="L2252" s="1" t="str">
        <f ca="1">INDEX(Anvendelseskode!D:D,MATCH($F2252,Anvendelseskode!$A:$A,0))</f>
        <v>Landbrug og gartneri</v>
      </c>
      <c r="M2252" s="1" t="str">
        <f ca="1">IFERROR(INDEX(SBi!$2:$2,MATCH(H2252,SBi!$1:$1,1)),SBi!$K$2)</f>
        <v>1961-1972</v>
      </c>
      <c r="N2252" s="1">
        <f ca="1">INDEX(SBi!$C$3:$K$28,MATCH(F2252,SBi!$B$3:$B$28,0),MATCH(M2252,SBi!$C$2:$K$2,0))</f>
        <v>33</v>
      </c>
      <c r="O2252" s="16">
        <f t="shared" ca="1" si="463"/>
        <v>14.85</v>
      </c>
      <c r="P2252" s="16" t="str">
        <f ca="1">IFERROR(INDEX(VpD!$2:$2,MATCH(H2252,VpD!$1:$1,1)),VpD!$I$2)</f>
        <v>1961-1972</v>
      </c>
      <c r="Q2252" s="1">
        <f ca="1">INDEX(VpD!$C$3:$I$27,MATCH(F2252,VpD!$B$3:$B$27,0),MATCH(P2252,VpD!$C$2:$I$2,0))</f>
        <v>33</v>
      </c>
      <c r="R2252" s="16">
        <f t="shared" ca="1" si="464"/>
        <v>14.85</v>
      </c>
      <c r="S2252" s="14">
        <f t="shared" ca="1" si="465"/>
        <v>711488</v>
      </c>
      <c r="T2252" s="14">
        <f t="shared" ca="1" si="466"/>
        <v>6170340.8899999997</v>
      </c>
      <c r="U2252" s="14" t="str">
        <f t="shared" ca="1" si="467"/>
        <v>0A3F507E-2491-32B8-E044-0003BA298018</v>
      </c>
    </row>
    <row r="2253" spans="1:21" s="14" customFormat="1" x14ac:dyDescent="0.25">
      <c r="A2253" s="14">
        <f t="shared" si="455"/>
        <v>2253</v>
      </c>
      <c r="B2253" s="14" t="str">
        <f t="shared" ca="1" si="456"/>
        <v>6AFB6B5E-B929-47DE-A910-321DEE8A69D9</v>
      </c>
      <c r="C2253" s="14" t="str">
        <f t="shared" ca="1" si="457"/>
        <v>Vejlegårdsvej</v>
      </c>
      <c r="D2253" s="14" t="str">
        <f t="shared" ca="1" si="458"/>
        <v>105</v>
      </c>
      <c r="E2253" s="14" t="str">
        <f t="shared" ca="1" si="459"/>
        <v>6ct</v>
      </c>
      <c r="F2253" s="1">
        <f t="shared" ca="1" si="460"/>
        <v>120</v>
      </c>
      <c r="G2253" s="1">
        <f t="shared" ca="1" si="461"/>
        <v>112</v>
      </c>
      <c r="H2253" s="1">
        <f t="shared" ca="1" si="462"/>
        <v>1963</v>
      </c>
      <c r="I2253" s="1" t="str">
        <f ca="1">INDEX(Relationstabel!$C$3:$K$10,MATCH(INDIRECT($A$1&amp;"J"&amp;A2253),Relationstabel!$A$3:$A$10,0),MATCH(IFERROR(VALUE(INDIRECT($A$1&amp;"K"&amp;A2253)),0),Relationstabel!$C$1:$K$1,0))</f>
        <v>Olie</v>
      </c>
      <c r="J2253" s="1" t="str">
        <f ca="1">INDEX(Anvendelseskode!B:B,MATCH($F2253,Anvendelseskode!$A:$A,0))</f>
        <v>Fritliggende enfamilieshus (parcelhus)</v>
      </c>
      <c r="K2253" s="1" t="str">
        <f ca="1">INDEX(Anvendelseskode!C:C,MATCH($F2253,Anvendelseskode!$A:$A,0))</f>
        <v>Parcelhuse</v>
      </c>
      <c r="L2253" s="1" t="str">
        <f ca="1">INDEX(Anvendelseskode!D:D,MATCH($F2253,Anvendelseskode!$A:$A,0))</f>
        <v>Private husholdninger</v>
      </c>
      <c r="M2253" s="1" t="str">
        <f ca="1">IFERROR(INDEX(SBi!$2:$2,MATCH(H2253,SBi!$1:$1,1)),SBi!$K$2)</f>
        <v>1961-1972</v>
      </c>
      <c r="N2253" s="1">
        <f ca="1">INDEX(SBi!$C$3:$K$28,MATCH(F2253,SBi!$B$3:$B$28,0),MATCH(M2253,SBi!$C$2:$K$2,0))</f>
        <v>134.30000000000001</v>
      </c>
      <c r="O2253" s="16">
        <f t="shared" ca="1" si="463"/>
        <v>15.041600000000003</v>
      </c>
      <c r="P2253" s="16" t="str">
        <f ca="1">IFERROR(INDEX(VpD!$2:$2,MATCH(H2253,VpD!$1:$1,1)),VpD!$I$2)</f>
        <v>1961-1972</v>
      </c>
      <c r="Q2253" s="1">
        <f ca="1">INDEX(VpD!$C$3:$I$27,MATCH(F2253,VpD!$B$3:$B$27,0),MATCH(P2253,VpD!$C$2:$I$2,0))</f>
        <v>143</v>
      </c>
      <c r="R2253" s="16">
        <f t="shared" ca="1" si="464"/>
        <v>16.015999999999998</v>
      </c>
      <c r="S2253" s="14">
        <f t="shared" ca="1" si="465"/>
        <v>711488</v>
      </c>
      <c r="T2253" s="14">
        <f t="shared" ca="1" si="466"/>
        <v>6170340.8899999997</v>
      </c>
      <c r="U2253" s="14" t="str">
        <f t="shared" ca="1" si="467"/>
        <v>0A3F507E-2491-32B8-E044-0003BA298018</v>
      </c>
    </row>
    <row r="2254" spans="1:21" s="14" customFormat="1" x14ac:dyDescent="0.25">
      <c r="A2254" s="14">
        <f t="shared" si="455"/>
        <v>2254</v>
      </c>
      <c r="B2254" s="14" t="str">
        <f t="shared" ca="1" si="456"/>
        <v>53AD358C-4B2B-436C-A7B5-B4CA93C7C2C9</v>
      </c>
      <c r="C2254" s="14" t="str">
        <f t="shared" ca="1" si="457"/>
        <v>Vejlegårdsvej</v>
      </c>
      <c r="D2254" s="14" t="str">
        <f t="shared" ca="1" si="458"/>
        <v>105</v>
      </c>
      <c r="E2254" s="14" t="str">
        <f t="shared" ca="1" si="459"/>
        <v>6ct</v>
      </c>
      <c r="F2254" s="1">
        <f t="shared" ca="1" si="460"/>
        <v>290</v>
      </c>
      <c r="G2254" s="1">
        <f t="shared" ca="1" si="461"/>
        <v>75</v>
      </c>
      <c r="H2254" s="1">
        <f t="shared" ca="1" si="462"/>
        <v>1983</v>
      </c>
      <c r="I2254" s="1" t="str">
        <f ca="1">INDEX(Relationstabel!$C$3:$K$10,MATCH(INDIRECT($A$1&amp;"J"&amp;A2254),Relationstabel!$A$3:$A$10,0),MATCH(IFERROR(VALUE(INDIRECT($A$1&amp;"K"&amp;A2254)),0),Relationstabel!$C$1:$K$1,0))</f>
        <v>Ingen varmeinstallation</v>
      </c>
      <c r="J2254" s="1" t="str">
        <f ca="1">INDEX(Anvendelseskode!B:B,MATCH($F2254,Anvendelseskode!$A:$A,0))</f>
        <v>Anden bygning til landbrug, industri etc</v>
      </c>
      <c r="K2254" s="1" t="str">
        <f ca="1">INDEX(Anvendelseskode!C:C,MATCH($F2254,Anvendelseskode!$A:$A,0))</f>
        <v>Anden bygning til produktion</v>
      </c>
      <c r="L2254" s="1" t="str">
        <f ca="1">INDEX(Anvendelseskode!D:D,MATCH($F2254,Anvendelseskode!$A:$A,0))</f>
        <v>Industri</v>
      </c>
      <c r="M2254" s="1" t="str">
        <f ca="1">IFERROR(INDEX(SBi!$2:$2,MATCH(H2254,SBi!$1:$1,1)),SBi!$K$2)</f>
        <v>1979-1998</v>
      </c>
      <c r="N2254" s="1">
        <f ca="1">INDEX(SBi!$C$3:$K$28,MATCH(F2254,SBi!$B$3:$B$28,0),MATCH(M2254,SBi!$C$2:$K$2,0))</f>
        <v>66</v>
      </c>
      <c r="O2254" s="16">
        <f t="shared" ca="1" si="463"/>
        <v>4.95</v>
      </c>
      <c r="P2254" s="16" t="str">
        <f ca="1">IFERROR(INDEX(VpD!$2:$2,MATCH(H2254,VpD!$1:$1,1)),VpD!$I$2)</f>
        <v>1979-1998</v>
      </c>
      <c r="Q2254" s="1">
        <f ca="1">INDEX(VpD!$C$3:$I$27,MATCH(F2254,VpD!$B$3:$B$27,0),MATCH(P2254,VpD!$C$2:$I$2,0))</f>
        <v>66</v>
      </c>
      <c r="R2254" s="16">
        <f t="shared" ca="1" si="464"/>
        <v>4.95</v>
      </c>
      <c r="S2254" s="14">
        <f t="shared" ca="1" si="465"/>
        <v>711488</v>
      </c>
      <c r="T2254" s="14">
        <f t="shared" ca="1" si="466"/>
        <v>6170340.8899999997</v>
      </c>
      <c r="U2254" s="14" t="str">
        <f t="shared" ca="1" si="467"/>
        <v>0A3F507E-2491-32B8-E044-0003BA298018</v>
      </c>
    </row>
    <row r="2255" spans="1:21" s="14" customFormat="1" x14ac:dyDescent="0.25">
      <c r="A2255" s="14">
        <f t="shared" si="455"/>
        <v>2255</v>
      </c>
      <c r="B2255" s="14" t="str">
        <f t="shared" ca="1" si="456"/>
        <v>7F896ECA-BC96-4D8E-9CBD-41179B25D744</v>
      </c>
      <c r="C2255" s="14" t="str">
        <f t="shared" ca="1" si="457"/>
        <v>Vejlegårdsvej</v>
      </c>
      <c r="D2255" s="14" t="str">
        <f t="shared" ca="1" si="458"/>
        <v>105</v>
      </c>
      <c r="E2255" s="14" t="str">
        <f t="shared" ca="1" si="459"/>
        <v>6ct</v>
      </c>
      <c r="F2255" s="1">
        <f t="shared" ca="1" si="460"/>
        <v>210</v>
      </c>
      <c r="G2255" s="1">
        <f t="shared" ca="1" si="461"/>
        <v>32</v>
      </c>
      <c r="H2255" s="1">
        <f t="shared" ca="1" si="462"/>
        <v>1971</v>
      </c>
      <c r="I2255" s="1" t="str">
        <f ca="1">INDEX(Relationstabel!$C$3:$K$10,MATCH(INDIRECT($A$1&amp;"J"&amp;A2255),Relationstabel!$A$3:$A$10,0),MATCH(IFERROR(VALUE(INDIRECT($A$1&amp;"K"&amp;A2255)),0),Relationstabel!$C$1:$K$1,0))</f>
        <v>Olie</v>
      </c>
      <c r="J2255" s="1" t="str">
        <f ca="1">INDEX(Anvendelseskode!B:B,MATCH($F2255,Anvendelseskode!$A:$A,0))</f>
        <v>Bygning til erhvervsmæssig produktion vedrørende landbrug, gartneri, råstofudvinding o.lign</v>
      </c>
      <c r="K2255" s="1" t="str">
        <f ca="1">INDEX(Anvendelseskode!C:C,MATCH($F2255,Anvendelseskode!$A:$A,0))</f>
        <v>Avls- og driftsbygning</v>
      </c>
      <c r="L2255" s="1" t="str">
        <f ca="1">INDEX(Anvendelseskode!D:D,MATCH($F2255,Anvendelseskode!$A:$A,0))</f>
        <v>Landbrug og gartneri</v>
      </c>
      <c r="M2255" s="1" t="str">
        <f ca="1">IFERROR(INDEX(SBi!$2:$2,MATCH(H2255,SBi!$1:$1,1)),SBi!$K$2)</f>
        <v>1961-1972</v>
      </c>
      <c r="N2255" s="1">
        <f ca="1">INDEX(SBi!$C$3:$K$28,MATCH(F2255,SBi!$B$3:$B$28,0),MATCH(M2255,SBi!$C$2:$K$2,0))</f>
        <v>33</v>
      </c>
      <c r="O2255" s="16">
        <f t="shared" ca="1" si="463"/>
        <v>1.056</v>
      </c>
      <c r="P2255" s="16" t="str">
        <f ca="1">IFERROR(INDEX(VpD!$2:$2,MATCH(H2255,VpD!$1:$1,1)),VpD!$I$2)</f>
        <v>1961-1972</v>
      </c>
      <c r="Q2255" s="1">
        <f ca="1">INDEX(VpD!$C$3:$I$27,MATCH(F2255,VpD!$B$3:$B$27,0),MATCH(P2255,VpD!$C$2:$I$2,0))</f>
        <v>33</v>
      </c>
      <c r="R2255" s="16">
        <f t="shared" ca="1" si="464"/>
        <v>1.056</v>
      </c>
      <c r="S2255" s="14">
        <f t="shared" ca="1" si="465"/>
        <v>711488</v>
      </c>
      <c r="T2255" s="14">
        <f t="shared" ca="1" si="466"/>
        <v>6170340.8899999997</v>
      </c>
      <c r="U2255" s="14" t="str">
        <f t="shared" ca="1" si="467"/>
        <v>0A3F507E-2491-32B8-E044-0003BA298018</v>
      </c>
    </row>
    <row r="2256" spans="1:21" s="14" customFormat="1" x14ac:dyDescent="0.25">
      <c r="A2256" s="14">
        <f t="shared" si="455"/>
        <v>2256</v>
      </c>
      <c r="B2256" s="14" t="str">
        <f t="shared" ca="1" si="456"/>
        <v>E3390197-976E-49B0-AB06-0F4C402081F6</v>
      </c>
      <c r="C2256" s="14" t="str">
        <f t="shared" ca="1" si="457"/>
        <v>Vejlegårdsvej</v>
      </c>
      <c r="D2256" s="14" t="str">
        <f t="shared" ca="1" si="458"/>
        <v>105</v>
      </c>
      <c r="E2256" s="14" t="str">
        <f t="shared" ca="1" si="459"/>
        <v>6ct</v>
      </c>
      <c r="F2256" s="1">
        <f t="shared" ca="1" si="460"/>
        <v>210</v>
      </c>
      <c r="G2256" s="1">
        <f t="shared" ca="1" si="461"/>
        <v>25</v>
      </c>
      <c r="H2256" s="1">
        <f t="shared" ca="1" si="462"/>
        <v>1972</v>
      </c>
      <c r="I2256" s="1" t="str">
        <f ca="1">INDEX(Relationstabel!$C$3:$K$10,MATCH(INDIRECT($A$1&amp;"J"&amp;A2256),Relationstabel!$A$3:$A$10,0),MATCH(IFERROR(VALUE(INDIRECT($A$1&amp;"K"&amp;A2256)),0),Relationstabel!$C$1:$K$1,0))</f>
        <v>Elvarme</v>
      </c>
      <c r="J2256" s="1" t="str">
        <f ca="1">INDEX(Anvendelseskode!B:B,MATCH($F2256,Anvendelseskode!$A:$A,0))</f>
        <v>Bygning til erhvervsmæssig produktion vedrørende landbrug, gartneri, råstofudvinding o.lign</v>
      </c>
      <c r="K2256" s="1" t="str">
        <f ca="1">INDEX(Anvendelseskode!C:C,MATCH($F2256,Anvendelseskode!$A:$A,0))</f>
        <v>Avls- og driftsbygning</v>
      </c>
      <c r="L2256" s="1" t="str">
        <f ca="1">INDEX(Anvendelseskode!D:D,MATCH($F2256,Anvendelseskode!$A:$A,0))</f>
        <v>Landbrug og gartneri</v>
      </c>
      <c r="M2256" s="1" t="str">
        <f ca="1">IFERROR(INDEX(SBi!$2:$2,MATCH(H2256,SBi!$1:$1,1)),SBi!$K$2)</f>
        <v>1961-1972</v>
      </c>
      <c r="N2256" s="1">
        <f ca="1">INDEX(SBi!$C$3:$K$28,MATCH(F2256,SBi!$B$3:$B$28,0),MATCH(M2256,SBi!$C$2:$K$2,0))</f>
        <v>33</v>
      </c>
      <c r="O2256" s="16">
        <f t="shared" ca="1" si="463"/>
        <v>0.82499999999999996</v>
      </c>
      <c r="P2256" s="16" t="str">
        <f ca="1">IFERROR(INDEX(VpD!$2:$2,MATCH(H2256,VpD!$1:$1,1)),VpD!$I$2)</f>
        <v>1961-1972</v>
      </c>
      <c r="Q2256" s="1">
        <f ca="1">INDEX(VpD!$C$3:$I$27,MATCH(F2256,VpD!$B$3:$B$27,0),MATCH(P2256,VpD!$C$2:$I$2,0))</f>
        <v>33</v>
      </c>
      <c r="R2256" s="16">
        <f t="shared" ca="1" si="464"/>
        <v>0.82499999999999996</v>
      </c>
      <c r="S2256" s="14">
        <f t="shared" ca="1" si="465"/>
        <v>711488</v>
      </c>
      <c r="T2256" s="14">
        <f t="shared" ca="1" si="466"/>
        <v>6170340.8899999997</v>
      </c>
      <c r="U2256" s="14" t="str">
        <f t="shared" ca="1" si="467"/>
        <v>0A3F507E-2491-32B8-E044-0003BA298018</v>
      </c>
    </row>
    <row r="2257" spans="1:21" s="14" customFormat="1" x14ac:dyDescent="0.25">
      <c r="A2257" s="14">
        <f t="shared" si="455"/>
        <v>2257</v>
      </c>
      <c r="B2257" s="14" t="str">
        <f t="shared" ca="1" si="456"/>
        <v>6ECEF6E3-506A-44CC-AF73-8F2A909ABD13</v>
      </c>
      <c r="C2257" s="14" t="str">
        <f t="shared" ca="1" si="457"/>
        <v>Syvhøjvænge</v>
      </c>
      <c r="D2257" s="14" t="str">
        <f t="shared" ca="1" si="458"/>
        <v>94</v>
      </c>
      <c r="E2257" s="14" t="str">
        <f t="shared" ca="1" si="459"/>
        <v>14dc</v>
      </c>
      <c r="F2257" s="1">
        <f t="shared" ca="1" si="460"/>
        <v>130</v>
      </c>
      <c r="G2257" s="1">
        <f t="shared" ca="1" si="461"/>
        <v>107</v>
      </c>
      <c r="H2257" s="1">
        <f t="shared" ca="1" si="462"/>
        <v>2007</v>
      </c>
      <c r="I2257" s="1" t="str">
        <f ca="1">INDEX(Relationstabel!$C$3:$K$10,MATCH(INDIRECT($A$1&amp;"J"&amp;A2257),Relationstabel!$A$3:$A$10,0),MATCH(IFERROR(VALUE(INDIRECT($A$1&amp;"K"&amp;A2257)),0),Relationstabel!$C$1:$K$1,0))</f>
        <v>Fjernvarme/ Blokvarme</v>
      </c>
      <c r="J2257" s="1" t="str">
        <f ca="1">INDEX(Anvendelseskode!B:B,MATCH($F2257,Anvendelseskode!$A:$A,0))</f>
        <v>Række-, kæde-, dobbelthus (lodret adskillelse mellem enhederne)</v>
      </c>
      <c r="K2257" s="1" t="str">
        <f ca="1">INDEX(Anvendelseskode!C:C,MATCH($F2257,Anvendelseskode!$A:$A,0))</f>
        <v>Række-, kæde og dobbelthuse</v>
      </c>
      <c r="L2257" s="1" t="str">
        <f ca="1">INDEX(Anvendelseskode!D:D,MATCH($F2257,Anvendelseskode!$A:$A,0))</f>
        <v>Private husholdninger</v>
      </c>
      <c r="M2257" s="1" t="str">
        <f ca="1">IFERROR(INDEX(SBi!$2:$2,MATCH(H2257,SBi!$1:$1,1)),SBi!$K$2)</f>
        <v>Efter 2006</v>
      </c>
      <c r="N2257" s="1">
        <f ca="1">INDEX(SBi!$C$3:$K$28,MATCH(F2257,SBi!$B$3:$B$28,0),MATCH(M2257,SBi!$C$2:$K$2,0))</f>
        <v>66.400000000000006</v>
      </c>
      <c r="O2257" s="16">
        <f t="shared" ca="1" si="463"/>
        <v>7.1048</v>
      </c>
      <c r="P2257" s="16" t="str">
        <f ca="1">IFERROR(INDEX(VpD!$2:$2,MATCH(H2257,VpD!$1:$1,1)),VpD!$I$2)</f>
        <v>&gt;1998</v>
      </c>
      <c r="Q2257" s="1">
        <f ca="1">INDEX(VpD!$C$3:$I$27,MATCH(F2257,VpD!$B$3:$B$27,0),MATCH(P2257,VpD!$C$2:$I$2,0))</f>
        <v>65</v>
      </c>
      <c r="R2257" s="16">
        <f t="shared" ca="1" si="464"/>
        <v>6.9550000000000001</v>
      </c>
      <c r="S2257" s="14">
        <f t="shared" ca="1" si="465"/>
        <v>711956.99</v>
      </c>
      <c r="T2257" s="14">
        <f t="shared" ca="1" si="466"/>
        <v>6171854.6900000004</v>
      </c>
      <c r="U2257" s="14" t="str">
        <f t="shared" ca="1" si="467"/>
        <v>0A3F507E-2293-32B8-E044-0003BA298018</v>
      </c>
    </row>
    <row r="2258" spans="1:21" s="14" customFormat="1" x14ac:dyDescent="0.25">
      <c r="A2258" s="14">
        <f t="shared" si="455"/>
        <v>2258</v>
      </c>
      <c r="B2258" s="14" t="str">
        <f t="shared" ca="1" si="456"/>
        <v>2F8F788A-A517-4CEF-BF6A-8575E398D887</v>
      </c>
      <c r="C2258" s="14" t="str">
        <f t="shared" ca="1" si="457"/>
        <v>Kløverbo</v>
      </c>
      <c r="D2258" s="14" t="str">
        <f t="shared" ca="1" si="458"/>
        <v>50</v>
      </c>
      <c r="E2258" s="14" t="str">
        <f t="shared" ca="1" si="459"/>
        <v>6xæ</v>
      </c>
      <c r="F2258" s="1">
        <f t="shared" ca="1" si="460"/>
        <v>130</v>
      </c>
      <c r="G2258" s="1">
        <f t="shared" ca="1" si="461"/>
        <v>109</v>
      </c>
      <c r="H2258" s="1">
        <f t="shared" ca="1" si="462"/>
        <v>1978</v>
      </c>
      <c r="I2258" s="1" t="str">
        <f ca="1">INDEX(Relationstabel!$C$3:$K$10,MATCH(INDIRECT($A$1&amp;"J"&amp;A2258),Relationstabel!$A$3:$A$10,0),MATCH(IFERROR(VALUE(INDIRECT($A$1&amp;"K"&amp;A2258)),0),Relationstabel!$C$1:$K$1,0))</f>
        <v>Fjernvarme/ Blokvarme</v>
      </c>
      <c r="J2258" s="1" t="str">
        <f ca="1">INDEX(Anvendelseskode!B:B,MATCH($F2258,Anvendelseskode!$A:$A,0))</f>
        <v>Række-, kæde-, dobbelthus (lodret adskillelse mellem enhederne)</v>
      </c>
      <c r="K2258" s="1" t="str">
        <f ca="1">INDEX(Anvendelseskode!C:C,MATCH($F2258,Anvendelseskode!$A:$A,0))</f>
        <v>Række-, kæde og dobbelthuse</v>
      </c>
      <c r="L2258" s="1" t="str">
        <f ca="1">INDEX(Anvendelseskode!D:D,MATCH($F2258,Anvendelseskode!$A:$A,0))</f>
        <v>Private husholdninger</v>
      </c>
      <c r="M2258" s="1" t="str">
        <f ca="1">IFERROR(INDEX(SBi!$2:$2,MATCH(H2258,SBi!$1:$1,1)),SBi!$K$2)</f>
        <v>1973-1978</v>
      </c>
      <c r="N2258" s="1">
        <f ca="1">INDEX(SBi!$C$3:$K$28,MATCH(F2258,SBi!$B$3:$B$28,0),MATCH(M2258,SBi!$C$2:$K$2,0))</f>
        <v>112.6</v>
      </c>
      <c r="O2258" s="16">
        <f t="shared" ca="1" si="463"/>
        <v>12.273399999999999</v>
      </c>
      <c r="P2258" s="16" t="str">
        <f ca="1">IFERROR(INDEX(VpD!$2:$2,MATCH(H2258,VpD!$1:$1,1)),VpD!$I$2)</f>
        <v>1973-1978</v>
      </c>
      <c r="Q2258" s="1">
        <f ca="1">INDEX(VpD!$C$3:$I$27,MATCH(F2258,VpD!$B$3:$B$27,0),MATCH(P2258,VpD!$C$2:$I$2,0))</f>
        <v>98</v>
      </c>
      <c r="R2258" s="16">
        <f t="shared" ca="1" si="464"/>
        <v>10.682</v>
      </c>
      <c r="S2258" s="14">
        <f t="shared" ca="1" si="465"/>
        <v>713507.61</v>
      </c>
      <c r="T2258" s="14">
        <f t="shared" ca="1" si="466"/>
        <v>6169614.1699999999</v>
      </c>
      <c r="U2258" s="14" t="str">
        <f t="shared" ca="1" si="467"/>
        <v>0A3F507E-1B82-32B8-E044-0003BA298018</v>
      </c>
    </row>
    <row r="2259" spans="1:21" s="14" customFormat="1" x14ac:dyDescent="0.25">
      <c r="A2259" s="14">
        <f t="shared" si="455"/>
        <v>2259</v>
      </c>
      <c r="B2259" s="14" t="str">
        <f t="shared" ca="1" si="456"/>
        <v>D9A2D765-0CDF-4920-915C-10D6E7A97D39</v>
      </c>
      <c r="C2259" s="14" t="str">
        <f t="shared" ca="1" si="457"/>
        <v>Nørrebred</v>
      </c>
      <c r="D2259" s="14" t="str">
        <f t="shared" ca="1" si="458"/>
        <v>88</v>
      </c>
      <c r="E2259" s="14" t="str">
        <f t="shared" ca="1" si="459"/>
        <v>12bg</v>
      </c>
      <c r="F2259" s="1">
        <f t="shared" ca="1" si="460"/>
        <v>120</v>
      </c>
      <c r="G2259" s="1">
        <f t="shared" ca="1" si="461"/>
        <v>143</v>
      </c>
      <c r="H2259" s="1">
        <f t="shared" ca="1" si="462"/>
        <v>1970</v>
      </c>
      <c r="I2259" s="1" t="str">
        <f ca="1">INDEX(Relationstabel!$C$3:$K$10,MATCH(INDIRECT($A$1&amp;"J"&amp;A2259),Relationstabel!$A$3:$A$10,0),MATCH(IFERROR(VALUE(INDIRECT($A$1&amp;"K"&amp;A2259)),0),Relationstabel!$C$1:$K$1,0))</f>
        <v>Naturgas</v>
      </c>
      <c r="J2259" s="1" t="str">
        <f ca="1">INDEX(Anvendelseskode!B:B,MATCH($F2259,Anvendelseskode!$A:$A,0))</f>
        <v>Fritliggende enfamilieshus (parcelhus)</v>
      </c>
      <c r="K2259" s="1" t="str">
        <f ca="1">INDEX(Anvendelseskode!C:C,MATCH($F2259,Anvendelseskode!$A:$A,0))</f>
        <v>Parcelhuse</v>
      </c>
      <c r="L2259" s="1" t="str">
        <f ca="1">INDEX(Anvendelseskode!D:D,MATCH($F2259,Anvendelseskode!$A:$A,0))</f>
        <v>Private husholdninger</v>
      </c>
      <c r="M2259" s="1" t="str">
        <f ca="1">IFERROR(INDEX(SBi!$2:$2,MATCH(H2259,SBi!$1:$1,1)),SBi!$K$2)</f>
        <v>1961-1972</v>
      </c>
      <c r="N2259" s="1">
        <f ca="1">INDEX(SBi!$C$3:$K$28,MATCH(F2259,SBi!$B$3:$B$28,0),MATCH(M2259,SBi!$C$2:$K$2,0))</f>
        <v>134.30000000000001</v>
      </c>
      <c r="O2259" s="16">
        <f t="shared" ca="1" si="463"/>
        <v>19.204900000000002</v>
      </c>
      <c r="P2259" s="16" t="str">
        <f ca="1">IFERROR(INDEX(VpD!$2:$2,MATCH(H2259,VpD!$1:$1,1)),VpD!$I$2)</f>
        <v>1961-1972</v>
      </c>
      <c r="Q2259" s="1">
        <f ca="1">INDEX(VpD!$C$3:$I$27,MATCH(F2259,VpD!$B$3:$B$27,0),MATCH(P2259,VpD!$C$2:$I$2,0))</f>
        <v>143</v>
      </c>
      <c r="R2259" s="16">
        <f t="shared" ca="1" si="464"/>
        <v>20.449000000000002</v>
      </c>
      <c r="S2259" s="14">
        <f t="shared" ca="1" si="465"/>
        <v>711751.57</v>
      </c>
      <c r="T2259" s="14">
        <f t="shared" ca="1" si="466"/>
        <v>6171815.5499999998</v>
      </c>
      <c r="U2259" s="14" t="str">
        <f t="shared" ca="1" si="467"/>
        <v>0A3F507E-1E82-32B8-E044-0003BA298018</v>
      </c>
    </row>
    <row r="2260" spans="1:21" s="14" customFormat="1" x14ac:dyDescent="0.25">
      <c r="A2260" s="14">
        <f t="shared" si="455"/>
        <v>2260</v>
      </c>
      <c r="B2260" s="14" t="str">
        <f t="shared" ca="1" si="456"/>
        <v>0AAEDD28-D990-4187-A5FA-05F5CB7697BD</v>
      </c>
      <c r="C2260" s="14" t="str">
        <f t="shared" ca="1" si="457"/>
        <v>Syvhøjvænge</v>
      </c>
      <c r="D2260" s="14" t="str">
        <f t="shared" ca="1" si="458"/>
        <v>77</v>
      </c>
      <c r="E2260" s="14" t="str">
        <f t="shared" ca="1" si="459"/>
        <v>12cs</v>
      </c>
      <c r="F2260" s="1">
        <f t="shared" ca="1" si="460"/>
        <v>120</v>
      </c>
      <c r="G2260" s="1">
        <f t="shared" ca="1" si="461"/>
        <v>143</v>
      </c>
      <c r="H2260" s="1">
        <f t="shared" ca="1" si="462"/>
        <v>1970</v>
      </c>
      <c r="I2260" s="1" t="str">
        <f ca="1">INDEX(Relationstabel!$C$3:$K$10,MATCH(INDIRECT($A$1&amp;"J"&amp;A2260),Relationstabel!$A$3:$A$10,0),MATCH(IFERROR(VALUE(INDIRECT($A$1&amp;"K"&amp;A2260)),0),Relationstabel!$C$1:$K$1,0))</f>
        <v>Naturgas</v>
      </c>
      <c r="J2260" s="1" t="str">
        <f ca="1">INDEX(Anvendelseskode!B:B,MATCH($F2260,Anvendelseskode!$A:$A,0))</f>
        <v>Fritliggende enfamilieshus (parcelhus)</v>
      </c>
      <c r="K2260" s="1" t="str">
        <f ca="1">INDEX(Anvendelseskode!C:C,MATCH($F2260,Anvendelseskode!$A:$A,0))</f>
        <v>Parcelhuse</v>
      </c>
      <c r="L2260" s="1" t="str">
        <f ca="1">INDEX(Anvendelseskode!D:D,MATCH($F2260,Anvendelseskode!$A:$A,0))</f>
        <v>Private husholdninger</v>
      </c>
      <c r="M2260" s="1" t="str">
        <f ca="1">IFERROR(INDEX(SBi!$2:$2,MATCH(H2260,SBi!$1:$1,1)),SBi!$K$2)</f>
        <v>1961-1972</v>
      </c>
      <c r="N2260" s="1">
        <f ca="1">INDEX(SBi!$C$3:$K$28,MATCH(F2260,SBi!$B$3:$B$28,0),MATCH(M2260,SBi!$C$2:$K$2,0))</f>
        <v>134.30000000000001</v>
      </c>
      <c r="O2260" s="16">
        <f t="shared" ca="1" si="463"/>
        <v>19.204900000000002</v>
      </c>
      <c r="P2260" s="16" t="str">
        <f ca="1">IFERROR(INDEX(VpD!$2:$2,MATCH(H2260,VpD!$1:$1,1)),VpD!$I$2)</f>
        <v>1961-1972</v>
      </c>
      <c r="Q2260" s="1">
        <f ca="1">INDEX(VpD!$C$3:$I$27,MATCH(F2260,VpD!$B$3:$B$27,0),MATCH(P2260,VpD!$C$2:$I$2,0))</f>
        <v>143</v>
      </c>
      <c r="R2260" s="16">
        <f t="shared" ca="1" si="464"/>
        <v>20.449000000000002</v>
      </c>
      <c r="S2260" s="14">
        <f t="shared" ca="1" si="465"/>
        <v>711850.67</v>
      </c>
      <c r="T2260" s="14">
        <f t="shared" ca="1" si="466"/>
        <v>6171817.0599999996</v>
      </c>
      <c r="U2260" s="14" t="str">
        <f t="shared" ca="1" si="467"/>
        <v>0A3F507E-2282-32B8-E044-0003BA298018</v>
      </c>
    </row>
    <row r="2261" spans="1:21" s="14" customFormat="1" x14ac:dyDescent="0.25">
      <c r="A2261" s="14">
        <f t="shared" si="455"/>
        <v>2261</v>
      </c>
      <c r="B2261" s="14" t="str">
        <f t="shared" ca="1" si="456"/>
        <v>3DF2FC1E-4847-4F69-B12B-6032D614908E</v>
      </c>
      <c r="C2261" s="14" t="str">
        <f t="shared" ca="1" si="457"/>
        <v>Vallensbæk Strandvej</v>
      </c>
      <c r="D2261" s="14" t="str">
        <f t="shared" ca="1" si="458"/>
        <v>98</v>
      </c>
      <c r="E2261" s="14" t="str">
        <f t="shared" ca="1" si="459"/>
        <v>24ah</v>
      </c>
      <c r="F2261" s="1">
        <f t="shared" ca="1" si="460"/>
        <v>120</v>
      </c>
      <c r="G2261" s="1">
        <f t="shared" ca="1" si="461"/>
        <v>185</v>
      </c>
      <c r="H2261" s="1">
        <f t="shared" ca="1" si="462"/>
        <v>1996</v>
      </c>
      <c r="I2261" s="1" t="str">
        <f ca="1">INDEX(Relationstabel!$C$3:$K$10,MATCH(INDIRECT($A$1&amp;"J"&amp;A2261),Relationstabel!$A$3:$A$10,0),MATCH(IFERROR(VALUE(INDIRECT($A$1&amp;"K"&amp;A2261)),0),Relationstabel!$C$1:$K$1,0))</f>
        <v>Naturgas</v>
      </c>
      <c r="J2261" s="1" t="str">
        <f ca="1">INDEX(Anvendelseskode!B:B,MATCH($F2261,Anvendelseskode!$A:$A,0))</f>
        <v>Fritliggende enfamilieshus (parcelhus)</v>
      </c>
      <c r="K2261" s="1" t="str">
        <f ca="1">INDEX(Anvendelseskode!C:C,MATCH($F2261,Anvendelseskode!$A:$A,0))</f>
        <v>Parcelhuse</v>
      </c>
      <c r="L2261" s="1" t="str">
        <f ca="1">INDEX(Anvendelseskode!D:D,MATCH($F2261,Anvendelseskode!$A:$A,0))</f>
        <v>Private husholdninger</v>
      </c>
      <c r="M2261" s="1" t="str">
        <f ca="1">IFERROR(INDEX(SBi!$2:$2,MATCH(H2261,SBi!$1:$1,1)),SBi!$K$2)</f>
        <v>1979-1998</v>
      </c>
      <c r="N2261" s="1">
        <f ca="1">INDEX(SBi!$C$3:$K$28,MATCH(F2261,SBi!$B$3:$B$28,0),MATCH(M2261,SBi!$C$2:$K$2,0))</f>
        <v>105.4</v>
      </c>
      <c r="O2261" s="16">
        <f t="shared" ca="1" si="463"/>
        <v>19.498999999999999</v>
      </c>
      <c r="P2261" s="16" t="str">
        <f ca="1">IFERROR(INDEX(VpD!$2:$2,MATCH(H2261,VpD!$1:$1,1)),VpD!$I$2)</f>
        <v>1979-1998</v>
      </c>
      <c r="Q2261" s="1">
        <f ca="1">INDEX(VpD!$C$3:$I$27,MATCH(F2261,VpD!$B$3:$B$27,0),MATCH(P2261,VpD!$C$2:$I$2,0))</f>
        <v>90</v>
      </c>
      <c r="R2261" s="16">
        <f t="shared" ca="1" si="464"/>
        <v>16.649999999999999</v>
      </c>
      <c r="S2261" s="14">
        <f t="shared" ca="1" si="465"/>
        <v>713930.28</v>
      </c>
      <c r="T2261" s="14">
        <f t="shared" ca="1" si="466"/>
        <v>6168872.3099999996</v>
      </c>
      <c r="U2261" s="14" t="str">
        <f t="shared" ca="1" si="467"/>
        <v>0A3F507E-1791-32B8-E044-0003BA298018</v>
      </c>
    </row>
    <row r="2262" spans="1:21" s="14" customFormat="1" x14ac:dyDescent="0.25">
      <c r="A2262" s="14">
        <f t="shared" si="455"/>
        <v>2262</v>
      </c>
      <c r="B2262" s="14" t="str">
        <f t="shared" ca="1" si="456"/>
        <v>9563DF7D-030D-40D2-8B95-1AEB95F7E967</v>
      </c>
      <c r="C2262" s="14" t="str">
        <f t="shared" ca="1" si="457"/>
        <v>Kokkedalsvej</v>
      </c>
      <c r="D2262" s="14" t="str">
        <f t="shared" ca="1" si="458"/>
        <v>10</v>
      </c>
      <c r="E2262" s="14" t="str">
        <f t="shared" ca="1" si="459"/>
        <v>18gn</v>
      </c>
      <c r="F2262" s="1">
        <f t="shared" ca="1" si="460"/>
        <v>120</v>
      </c>
      <c r="G2262" s="1">
        <f t="shared" ca="1" si="461"/>
        <v>151</v>
      </c>
      <c r="H2262" s="1">
        <f t="shared" ca="1" si="462"/>
        <v>1993</v>
      </c>
      <c r="I2262" s="1" t="str">
        <f ca="1">INDEX(Relationstabel!$C$3:$K$10,MATCH(INDIRECT($A$1&amp;"J"&amp;A2262),Relationstabel!$A$3:$A$10,0),MATCH(IFERROR(VALUE(INDIRECT($A$1&amp;"K"&amp;A2262)),0),Relationstabel!$C$1:$K$1,0))</f>
        <v>Naturgas</v>
      </c>
      <c r="J2262" s="1" t="str">
        <f ca="1">INDEX(Anvendelseskode!B:B,MATCH($F2262,Anvendelseskode!$A:$A,0))</f>
        <v>Fritliggende enfamilieshus (parcelhus)</v>
      </c>
      <c r="K2262" s="1" t="str">
        <f ca="1">INDEX(Anvendelseskode!C:C,MATCH($F2262,Anvendelseskode!$A:$A,0))</f>
        <v>Parcelhuse</v>
      </c>
      <c r="L2262" s="1" t="str">
        <f ca="1">INDEX(Anvendelseskode!D:D,MATCH($F2262,Anvendelseskode!$A:$A,0))</f>
        <v>Private husholdninger</v>
      </c>
      <c r="M2262" s="1" t="str">
        <f ca="1">IFERROR(INDEX(SBi!$2:$2,MATCH(H2262,SBi!$1:$1,1)),SBi!$K$2)</f>
        <v>1979-1998</v>
      </c>
      <c r="N2262" s="1">
        <f ca="1">INDEX(SBi!$C$3:$K$28,MATCH(F2262,SBi!$B$3:$B$28,0),MATCH(M2262,SBi!$C$2:$K$2,0))</f>
        <v>105.4</v>
      </c>
      <c r="O2262" s="16">
        <f t="shared" ca="1" si="463"/>
        <v>15.915400000000002</v>
      </c>
      <c r="P2262" s="16" t="str">
        <f ca="1">IFERROR(INDEX(VpD!$2:$2,MATCH(H2262,VpD!$1:$1,1)),VpD!$I$2)</f>
        <v>1979-1998</v>
      </c>
      <c r="Q2262" s="1">
        <f ca="1">INDEX(VpD!$C$3:$I$27,MATCH(F2262,VpD!$B$3:$B$27,0),MATCH(P2262,VpD!$C$2:$I$2,0))</f>
        <v>90</v>
      </c>
      <c r="R2262" s="16">
        <f t="shared" ca="1" si="464"/>
        <v>13.59</v>
      </c>
      <c r="S2262" s="14">
        <f t="shared" ca="1" si="465"/>
        <v>713012.93</v>
      </c>
      <c r="T2262" s="14">
        <f t="shared" ca="1" si="466"/>
        <v>6168961.4100000001</v>
      </c>
      <c r="U2262" s="14" t="str">
        <f t="shared" ca="1" si="467"/>
        <v>0A3F507E-1B91-32B8-E044-0003BA298018</v>
      </c>
    </row>
    <row r="2263" spans="1:21" s="14" customFormat="1" x14ac:dyDescent="0.25">
      <c r="A2263" s="14">
        <f t="shared" si="455"/>
        <v>2263</v>
      </c>
      <c r="B2263" s="14" t="str">
        <f t="shared" ca="1" si="456"/>
        <v>D4FEB42C-26EC-480F-99E6-69882887F910</v>
      </c>
      <c r="C2263" s="14" t="str">
        <f t="shared" ca="1" si="457"/>
        <v>Tårnborgvej</v>
      </c>
      <c r="D2263" s="14" t="str">
        <f t="shared" ca="1" si="458"/>
        <v>16</v>
      </c>
      <c r="E2263" s="14" t="str">
        <f t="shared" ca="1" si="459"/>
        <v>4cx</v>
      </c>
      <c r="F2263" s="1">
        <f t="shared" ca="1" si="460"/>
        <v>120</v>
      </c>
      <c r="G2263" s="1">
        <f t="shared" ca="1" si="461"/>
        <v>102</v>
      </c>
      <c r="H2263" s="1">
        <f t="shared" ca="1" si="462"/>
        <v>1985</v>
      </c>
      <c r="I2263" s="1" t="str">
        <f ca="1">INDEX(Relationstabel!$C$3:$K$10,MATCH(INDIRECT($A$1&amp;"J"&amp;A2263),Relationstabel!$A$3:$A$10,0),MATCH(IFERROR(VALUE(INDIRECT($A$1&amp;"K"&amp;A2263)),0),Relationstabel!$C$1:$K$1,0))</f>
        <v>Elvarme</v>
      </c>
      <c r="J2263" s="1" t="str">
        <f ca="1">INDEX(Anvendelseskode!B:B,MATCH($F2263,Anvendelseskode!$A:$A,0))</f>
        <v>Fritliggende enfamilieshus (parcelhus)</v>
      </c>
      <c r="K2263" s="1" t="str">
        <f ca="1">INDEX(Anvendelseskode!C:C,MATCH($F2263,Anvendelseskode!$A:$A,0))</f>
        <v>Parcelhuse</v>
      </c>
      <c r="L2263" s="1" t="str">
        <f ca="1">INDEX(Anvendelseskode!D:D,MATCH($F2263,Anvendelseskode!$A:$A,0))</f>
        <v>Private husholdninger</v>
      </c>
      <c r="M2263" s="1" t="str">
        <f ca="1">IFERROR(INDEX(SBi!$2:$2,MATCH(H2263,SBi!$1:$1,1)),SBi!$K$2)</f>
        <v>1979-1998</v>
      </c>
      <c r="N2263" s="1">
        <f ca="1">INDEX(SBi!$C$3:$K$28,MATCH(F2263,SBi!$B$3:$B$28,0),MATCH(M2263,SBi!$C$2:$K$2,0))</f>
        <v>105.4</v>
      </c>
      <c r="O2263" s="16">
        <f t="shared" ca="1" si="463"/>
        <v>10.750800000000002</v>
      </c>
      <c r="P2263" s="16" t="str">
        <f ca="1">IFERROR(INDEX(VpD!$2:$2,MATCH(H2263,VpD!$1:$1,1)),VpD!$I$2)</f>
        <v>1979-1998</v>
      </c>
      <c r="Q2263" s="1">
        <f ca="1">INDEX(VpD!$C$3:$I$27,MATCH(F2263,VpD!$B$3:$B$27,0),MATCH(P2263,VpD!$C$2:$I$2,0))</f>
        <v>90</v>
      </c>
      <c r="R2263" s="16">
        <f t="shared" ca="1" si="464"/>
        <v>9.18</v>
      </c>
      <c r="S2263" s="14">
        <f t="shared" ca="1" si="465"/>
        <v>713173.44</v>
      </c>
      <c r="T2263" s="14">
        <f t="shared" ca="1" si="466"/>
        <v>6168541.6600000001</v>
      </c>
      <c r="U2263" s="14" t="str">
        <f t="shared" ca="1" si="467"/>
        <v>0A3F507E-2398-32B8-E044-0003BA298018</v>
      </c>
    </row>
    <row r="2264" spans="1:21" s="14" customFormat="1" x14ac:dyDescent="0.25">
      <c r="A2264" s="14">
        <f t="shared" si="455"/>
        <v>2264</v>
      </c>
      <c r="B2264" s="14" t="str">
        <f t="shared" ca="1" si="456"/>
        <v>9DF63467-E529-4A4A-AAFE-FD5CD3D38292</v>
      </c>
      <c r="C2264" s="14" t="str">
        <f t="shared" ca="1" si="457"/>
        <v>Bregentvedvej</v>
      </c>
      <c r="D2264" s="14" t="str">
        <f t="shared" ca="1" si="458"/>
        <v>14</v>
      </c>
      <c r="E2264" s="14" t="str">
        <f t="shared" ca="1" si="459"/>
        <v>9ba</v>
      </c>
      <c r="F2264" s="1">
        <f t="shared" ca="1" si="460"/>
        <v>120</v>
      </c>
      <c r="G2264" s="1">
        <f t="shared" ca="1" si="461"/>
        <v>185</v>
      </c>
      <c r="H2264" s="1">
        <f t="shared" ca="1" si="462"/>
        <v>1995</v>
      </c>
      <c r="I2264" s="1" t="str">
        <f ca="1">INDEX(Relationstabel!$C$3:$K$10,MATCH(INDIRECT($A$1&amp;"J"&amp;A2264),Relationstabel!$A$3:$A$10,0),MATCH(IFERROR(VALUE(INDIRECT($A$1&amp;"K"&amp;A2264)),0),Relationstabel!$C$1:$K$1,0))</f>
        <v>Naturgas</v>
      </c>
      <c r="J2264" s="1" t="str">
        <f ca="1">INDEX(Anvendelseskode!B:B,MATCH($F2264,Anvendelseskode!$A:$A,0))</f>
        <v>Fritliggende enfamilieshus (parcelhus)</v>
      </c>
      <c r="K2264" s="1" t="str">
        <f ca="1">INDEX(Anvendelseskode!C:C,MATCH($F2264,Anvendelseskode!$A:$A,0))</f>
        <v>Parcelhuse</v>
      </c>
      <c r="L2264" s="1" t="str">
        <f ca="1">INDEX(Anvendelseskode!D:D,MATCH($F2264,Anvendelseskode!$A:$A,0))</f>
        <v>Private husholdninger</v>
      </c>
      <c r="M2264" s="1" t="str">
        <f ca="1">IFERROR(INDEX(SBi!$2:$2,MATCH(H2264,SBi!$1:$1,1)),SBi!$K$2)</f>
        <v>1979-1998</v>
      </c>
      <c r="N2264" s="1">
        <f ca="1">INDEX(SBi!$C$3:$K$28,MATCH(F2264,SBi!$B$3:$B$28,0),MATCH(M2264,SBi!$C$2:$K$2,0))</f>
        <v>105.4</v>
      </c>
      <c r="O2264" s="16">
        <f t="shared" ca="1" si="463"/>
        <v>19.498999999999999</v>
      </c>
      <c r="P2264" s="16" t="str">
        <f ca="1">IFERROR(INDEX(VpD!$2:$2,MATCH(H2264,VpD!$1:$1,1)),VpD!$I$2)</f>
        <v>1979-1998</v>
      </c>
      <c r="Q2264" s="1">
        <f ca="1">INDEX(VpD!$C$3:$I$27,MATCH(F2264,VpD!$B$3:$B$27,0),MATCH(P2264,VpD!$C$2:$I$2,0))</f>
        <v>90</v>
      </c>
      <c r="R2264" s="16">
        <f t="shared" ca="1" si="464"/>
        <v>16.649999999999999</v>
      </c>
      <c r="S2264" s="14">
        <f t="shared" ca="1" si="465"/>
        <v>713555.73</v>
      </c>
      <c r="T2264" s="14">
        <f t="shared" ca="1" si="466"/>
        <v>6168587.8399999999</v>
      </c>
      <c r="U2264" s="14" t="str">
        <f t="shared" ca="1" si="467"/>
        <v>0A3F507E-157F-32B8-E044-0003BA298018</v>
      </c>
    </row>
    <row r="2265" spans="1:21" s="14" customFormat="1" x14ac:dyDescent="0.25">
      <c r="A2265" s="14">
        <f t="shared" si="455"/>
        <v>2265</v>
      </c>
      <c r="B2265" s="14" t="str">
        <f t="shared" ca="1" si="456"/>
        <v>3330E5E7-6AC0-4F91-8D6D-4E2F5B90D9EA</v>
      </c>
      <c r="C2265" s="14" t="str">
        <f t="shared" ca="1" si="457"/>
        <v>Egernbo</v>
      </c>
      <c r="D2265" s="14" t="str">
        <f t="shared" ca="1" si="458"/>
        <v>43</v>
      </c>
      <c r="E2265" s="14" t="str">
        <f t="shared" ca="1" si="459"/>
        <v>6pz</v>
      </c>
      <c r="F2265" s="1">
        <f t="shared" ca="1" si="460"/>
        <v>130</v>
      </c>
      <c r="G2265" s="1">
        <f t="shared" ca="1" si="461"/>
        <v>102</v>
      </c>
      <c r="H2265" s="1">
        <f t="shared" ca="1" si="462"/>
        <v>1977</v>
      </c>
      <c r="I2265" s="1" t="str">
        <f ca="1">INDEX(Relationstabel!$C$3:$K$10,MATCH(INDIRECT($A$1&amp;"J"&amp;A2265),Relationstabel!$A$3:$A$10,0),MATCH(IFERROR(VALUE(INDIRECT($A$1&amp;"K"&amp;A2265)),0),Relationstabel!$C$1:$K$1,0))</f>
        <v>Fjernvarme/ Blokvarme</v>
      </c>
      <c r="J2265" s="1" t="str">
        <f ca="1">INDEX(Anvendelseskode!B:B,MATCH($F2265,Anvendelseskode!$A:$A,0))</f>
        <v>Række-, kæde-, dobbelthus (lodret adskillelse mellem enhederne)</v>
      </c>
      <c r="K2265" s="1" t="str">
        <f ca="1">INDEX(Anvendelseskode!C:C,MATCH($F2265,Anvendelseskode!$A:$A,0))</f>
        <v>Række-, kæde og dobbelthuse</v>
      </c>
      <c r="L2265" s="1" t="str">
        <f ca="1">INDEX(Anvendelseskode!D:D,MATCH($F2265,Anvendelseskode!$A:$A,0))</f>
        <v>Private husholdninger</v>
      </c>
      <c r="M2265" s="1" t="str">
        <f ca="1">IFERROR(INDEX(SBi!$2:$2,MATCH(H2265,SBi!$1:$1,1)),SBi!$K$2)</f>
        <v>1973-1978</v>
      </c>
      <c r="N2265" s="1">
        <f ca="1">INDEX(SBi!$C$3:$K$28,MATCH(F2265,SBi!$B$3:$B$28,0),MATCH(M2265,SBi!$C$2:$K$2,0))</f>
        <v>112.6</v>
      </c>
      <c r="O2265" s="16">
        <f t="shared" ca="1" si="463"/>
        <v>11.485199999999999</v>
      </c>
      <c r="P2265" s="16" t="str">
        <f ca="1">IFERROR(INDEX(VpD!$2:$2,MATCH(H2265,VpD!$1:$1,1)),VpD!$I$2)</f>
        <v>1973-1978</v>
      </c>
      <c r="Q2265" s="1">
        <f ca="1">INDEX(VpD!$C$3:$I$27,MATCH(F2265,VpD!$B$3:$B$27,0),MATCH(P2265,VpD!$C$2:$I$2,0))</f>
        <v>98</v>
      </c>
      <c r="R2265" s="16">
        <f t="shared" ca="1" si="464"/>
        <v>9.9960000000000004</v>
      </c>
      <c r="S2265" s="14">
        <f t="shared" ca="1" si="465"/>
        <v>713605.96</v>
      </c>
      <c r="T2265" s="14">
        <f t="shared" ca="1" si="466"/>
        <v>6169575.0199999996</v>
      </c>
      <c r="U2265" s="14" t="str">
        <f t="shared" ca="1" si="467"/>
        <v>0A3F507E-167F-32B8-E044-0003BA298018</v>
      </c>
    </row>
    <row r="2266" spans="1:21" s="14" customFormat="1" x14ac:dyDescent="0.25">
      <c r="A2266" s="14">
        <f t="shared" si="455"/>
        <v>2266</v>
      </c>
      <c r="B2266" s="14" t="str">
        <f t="shared" ca="1" si="456"/>
        <v>41070C39-A88A-4D30-BDC7-91EC9E9110CE</v>
      </c>
      <c r="C2266" s="14" t="str">
        <f t="shared" ca="1" si="457"/>
        <v>Vallensbæk Strandvej</v>
      </c>
      <c r="D2266" s="14" t="str">
        <f t="shared" ca="1" si="458"/>
        <v>40</v>
      </c>
      <c r="E2266" s="14" t="str">
        <f t="shared" ca="1" si="459"/>
        <v>25b</v>
      </c>
      <c r="F2266" s="1">
        <f t="shared" ca="1" si="460"/>
        <v>140</v>
      </c>
      <c r="G2266" s="1">
        <f t="shared" ca="1" si="461"/>
        <v>239</v>
      </c>
      <c r="H2266" s="1">
        <f t="shared" ca="1" si="462"/>
        <v>1952</v>
      </c>
      <c r="I2266" s="1" t="str">
        <f ca="1">INDEX(Relationstabel!$C$3:$K$10,MATCH(INDIRECT($A$1&amp;"J"&amp;A2266),Relationstabel!$A$3:$A$10,0),MATCH(IFERROR(VALUE(INDIRECT($A$1&amp;"K"&amp;A2266)),0),Relationstabel!$C$1:$K$1,0))</f>
        <v>Olie</v>
      </c>
      <c r="J2266" s="1" t="str">
        <f ca="1">INDEX(Anvendelseskode!B:B,MATCH($F2266,Anvendelseskode!$A:$A,0))</f>
        <v>Etageboligbebyggelse</v>
      </c>
      <c r="K2266" s="1" t="str">
        <f ca="1">INDEX(Anvendelseskode!C:C,MATCH($F2266,Anvendelseskode!$A:$A,0))</f>
        <v>Etageboligbebyggelse</v>
      </c>
      <c r="L2266" s="1" t="str">
        <f ca="1">INDEX(Anvendelseskode!D:D,MATCH($F2266,Anvendelseskode!$A:$A,0))</f>
        <v>Private husholdninger</v>
      </c>
      <c r="M2266" s="1" t="str">
        <f ca="1">IFERROR(INDEX(SBi!$2:$2,MATCH(H2266,SBi!$1:$1,1)),SBi!$K$2)</f>
        <v>1951-1960</v>
      </c>
      <c r="N2266" s="1">
        <f ca="1">INDEX(SBi!$C$3:$K$28,MATCH(F2266,SBi!$B$3:$B$28,0),MATCH(M2266,SBi!$C$2:$K$2,0))</f>
        <v>148</v>
      </c>
      <c r="O2266" s="16">
        <f t="shared" ca="1" si="463"/>
        <v>35.372</v>
      </c>
      <c r="P2266" s="16" t="str">
        <f ca="1">IFERROR(INDEX(VpD!$2:$2,MATCH(H2266,VpD!$1:$1,1)),VpD!$I$2)</f>
        <v>1951-1960</v>
      </c>
      <c r="Q2266" s="1">
        <f ca="1">INDEX(VpD!$C$3:$I$27,MATCH(F2266,VpD!$B$3:$B$27,0),MATCH(P2266,VpD!$C$2:$I$2,0))</f>
        <v>144</v>
      </c>
      <c r="R2266" s="16">
        <f t="shared" ca="1" si="464"/>
        <v>34.415999999999997</v>
      </c>
      <c r="S2266" s="14">
        <f t="shared" ca="1" si="465"/>
        <v>714100.61</v>
      </c>
      <c r="T2266" s="14">
        <f t="shared" ca="1" si="466"/>
        <v>6168876.2000000002</v>
      </c>
      <c r="U2266" s="14" t="str">
        <f t="shared" ca="1" si="467"/>
        <v>0A3F507E-1786-32B8-E044-0003BA298018</v>
      </c>
    </row>
    <row r="2267" spans="1:21" s="14" customFormat="1" x14ac:dyDescent="0.25">
      <c r="A2267" s="14">
        <f t="shared" si="455"/>
        <v>2267</v>
      </c>
      <c r="B2267" s="14" t="str">
        <f t="shared" ca="1" si="456"/>
        <v>CD0033A8-07C2-4961-A884-1BDF75A20D26</v>
      </c>
      <c r="C2267" s="14" t="str">
        <f t="shared" ca="1" si="457"/>
        <v>Horsbred</v>
      </c>
      <c r="D2267" s="14" t="str">
        <f t="shared" ca="1" si="458"/>
        <v>29</v>
      </c>
      <c r="E2267" s="14" t="str">
        <f t="shared" ca="1" si="459"/>
        <v>13dz</v>
      </c>
      <c r="F2267" s="1">
        <f t="shared" ca="1" si="460"/>
        <v>130</v>
      </c>
      <c r="G2267" s="1">
        <f t="shared" ca="1" si="461"/>
        <v>141</v>
      </c>
      <c r="H2267" s="1">
        <f t="shared" ca="1" si="462"/>
        <v>1985</v>
      </c>
      <c r="I2267" s="1" t="str">
        <f ca="1">INDEX(Relationstabel!$C$3:$K$10,MATCH(INDIRECT($A$1&amp;"J"&amp;A2267),Relationstabel!$A$3:$A$10,0),MATCH(IFERROR(VALUE(INDIRECT($A$1&amp;"K"&amp;A2267)),0),Relationstabel!$C$1:$K$1,0))</f>
        <v>Fjernvarme/ Blokvarme</v>
      </c>
      <c r="J2267" s="1" t="str">
        <f ca="1">INDEX(Anvendelseskode!B:B,MATCH($F2267,Anvendelseskode!$A:$A,0))</f>
        <v>Række-, kæde-, dobbelthus (lodret adskillelse mellem enhederne)</v>
      </c>
      <c r="K2267" s="1" t="str">
        <f ca="1">INDEX(Anvendelseskode!C:C,MATCH($F2267,Anvendelseskode!$A:$A,0))</f>
        <v>Række-, kæde og dobbelthuse</v>
      </c>
      <c r="L2267" s="1" t="str">
        <f ca="1">INDEX(Anvendelseskode!D:D,MATCH($F2267,Anvendelseskode!$A:$A,0))</f>
        <v>Private husholdninger</v>
      </c>
      <c r="M2267" s="1" t="str">
        <f ca="1">IFERROR(INDEX(SBi!$2:$2,MATCH(H2267,SBi!$1:$1,1)),SBi!$K$2)</f>
        <v>1979-1998</v>
      </c>
      <c r="N2267" s="1">
        <f ca="1">INDEX(SBi!$C$3:$K$28,MATCH(F2267,SBi!$B$3:$B$28,0),MATCH(M2267,SBi!$C$2:$K$2,0))</f>
        <v>96.8</v>
      </c>
      <c r="O2267" s="16">
        <f t="shared" ca="1" si="463"/>
        <v>13.6488</v>
      </c>
      <c r="P2267" s="16" t="str">
        <f ca="1">IFERROR(INDEX(VpD!$2:$2,MATCH(H2267,VpD!$1:$1,1)),VpD!$I$2)</f>
        <v>1979-1998</v>
      </c>
      <c r="Q2267" s="1">
        <f ca="1">INDEX(VpD!$C$3:$I$27,MATCH(F2267,VpD!$B$3:$B$27,0),MATCH(P2267,VpD!$C$2:$I$2,0))</f>
        <v>74</v>
      </c>
      <c r="R2267" s="16">
        <f t="shared" ca="1" si="464"/>
        <v>10.433999999999999</v>
      </c>
      <c r="S2267" s="14">
        <f t="shared" ca="1" si="465"/>
        <v>711378.88</v>
      </c>
      <c r="T2267" s="14">
        <f t="shared" ca="1" si="466"/>
        <v>6171635.0099999998</v>
      </c>
      <c r="U2267" s="14" t="str">
        <f t="shared" ca="1" si="467"/>
        <v>0A3F507E-1897-32B8-E044-0003BA298018</v>
      </c>
    </row>
    <row r="2268" spans="1:21" s="14" customFormat="1" x14ac:dyDescent="0.25">
      <c r="A2268" s="14">
        <f t="shared" si="455"/>
        <v>2268</v>
      </c>
      <c r="B2268" s="14" t="str">
        <f t="shared" ca="1" si="456"/>
        <v>8D12BE4E-1615-4107-84D4-C3EA04A6EC6A</v>
      </c>
      <c r="C2268" s="14" t="str">
        <f t="shared" ca="1" si="457"/>
        <v>Hyrdeengen</v>
      </c>
      <c r="D2268" s="14" t="str">
        <f t="shared" ca="1" si="458"/>
        <v>57</v>
      </c>
      <c r="E2268" s="14" t="str">
        <f t="shared" ca="1" si="459"/>
        <v>16dx</v>
      </c>
      <c r="F2268" s="1">
        <f t="shared" ca="1" si="460"/>
        <v>130</v>
      </c>
      <c r="G2268" s="1">
        <f t="shared" ca="1" si="461"/>
        <v>128</v>
      </c>
      <c r="H2268" s="1">
        <f t="shared" ca="1" si="462"/>
        <v>1978</v>
      </c>
      <c r="I2268" s="1" t="str">
        <f ca="1">INDEX(Relationstabel!$C$3:$K$10,MATCH(INDIRECT($A$1&amp;"J"&amp;A2268),Relationstabel!$A$3:$A$10,0),MATCH(IFERROR(VALUE(INDIRECT($A$1&amp;"K"&amp;A2268)),0),Relationstabel!$C$1:$K$1,0))</f>
        <v>Elvarme</v>
      </c>
      <c r="J2268" s="1" t="str">
        <f ca="1">INDEX(Anvendelseskode!B:B,MATCH($F2268,Anvendelseskode!$A:$A,0))</f>
        <v>Række-, kæde-, dobbelthus (lodret adskillelse mellem enhederne)</v>
      </c>
      <c r="K2268" s="1" t="str">
        <f ca="1">INDEX(Anvendelseskode!C:C,MATCH($F2268,Anvendelseskode!$A:$A,0))</f>
        <v>Række-, kæde og dobbelthuse</v>
      </c>
      <c r="L2268" s="1" t="str">
        <f ca="1">INDEX(Anvendelseskode!D:D,MATCH($F2268,Anvendelseskode!$A:$A,0))</f>
        <v>Private husholdninger</v>
      </c>
      <c r="M2268" s="1" t="str">
        <f ca="1">IFERROR(INDEX(SBi!$2:$2,MATCH(H2268,SBi!$1:$1,1)),SBi!$K$2)</f>
        <v>1973-1978</v>
      </c>
      <c r="N2268" s="1">
        <f ca="1">INDEX(SBi!$C$3:$K$28,MATCH(F2268,SBi!$B$3:$B$28,0),MATCH(M2268,SBi!$C$2:$K$2,0))</f>
        <v>112.6</v>
      </c>
      <c r="O2268" s="16">
        <f t="shared" ca="1" si="463"/>
        <v>14.412799999999999</v>
      </c>
      <c r="P2268" s="16" t="str">
        <f ca="1">IFERROR(INDEX(VpD!$2:$2,MATCH(H2268,VpD!$1:$1,1)),VpD!$I$2)</f>
        <v>1973-1978</v>
      </c>
      <c r="Q2268" s="1">
        <f ca="1">INDEX(VpD!$C$3:$I$27,MATCH(F2268,VpD!$B$3:$B$27,0),MATCH(P2268,VpD!$C$2:$I$2,0))</f>
        <v>98</v>
      </c>
      <c r="R2268" s="16">
        <f t="shared" ca="1" si="464"/>
        <v>12.544</v>
      </c>
      <c r="S2268" s="14">
        <f t="shared" ca="1" si="465"/>
        <v>711856.86</v>
      </c>
      <c r="T2268" s="14">
        <f t="shared" ca="1" si="466"/>
        <v>6172513.4699999997</v>
      </c>
      <c r="U2268" s="14" t="str">
        <f t="shared" ca="1" si="467"/>
        <v>0A3F507E-196E-32B8-E044-0003BA298018</v>
      </c>
    </row>
    <row r="2269" spans="1:21" s="14" customFormat="1" x14ac:dyDescent="0.25">
      <c r="A2269" s="14">
        <f t="shared" si="455"/>
        <v>2269</v>
      </c>
      <c r="B2269" s="14" t="str">
        <f t="shared" ca="1" si="456"/>
        <v>0F4978F7-C05A-4FDD-AA24-804DD27D4EEB</v>
      </c>
      <c r="C2269" s="14" t="str">
        <f t="shared" ca="1" si="457"/>
        <v>Hyttelunden</v>
      </c>
      <c r="D2269" s="14" t="str">
        <f t="shared" ca="1" si="458"/>
        <v>13</v>
      </c>
      <c r="E2269" s="14" t="str">
        <f t="shared" ca="1" si="459"/>
        <v>26q</v>
      </c>
      <c r="F2269" s="1">
        <f t="shared" ca="1" si="460"/>
        <v>120</v>
      </c>
      <c r="G2269" s="1">
        <f t="shared" ca="1" si="461"/>
        <v>127</v>
      </c>
      <c r="H2269" s="1">
        <f t="shared" ca="1" si="462"/>
        <v>1998</v>
      </c>
      <c r="I2269" s="1" t="str">
        <f ca="1">INDEX(Relationstabel!$C$3:$K$10,MATCH(INDIRECT($A$1&amp;"J"&amp;A2269),Relationstabel!$A$3:$A$10,0),MATCH(IFERROR(VALUE(INDIRECT($A$1&amp;"K"&amp;A2269)),0),Relationstabel!$C$1:$K$1,0))</f>
        <v>Naturgas</v>
      </c>
      <c r="J2269" s="1" t="str">
        <f ca="1">INDEX(Anvendelseskode!B:B,MATCH($F2269,Anvendelseskode!$A:$A,0))</f>
        <v>Fritliggende enfamilieshus (parcelhus)</v>
      </c>
      <c r="K2269" s="1" t="str">
        <f ca="1">INDEX(Anvendelseskode!C:C,MATCH($F2269,Anvendelseskode!$A:$A,0))</f>
        <v>Parcelhuse</v>
      </c>
      <c r="L2269" s="1" t="str">
        <f ca="1">INDEX(Anvendelseskode!D:D,MATCH($F2269,Anvendelseskode!$A:$A,0))</f>
        <v>Private husholdninger</v>
      </c>
      <c r="M2269" s="1" t="str">
        <f ca="1">IFERROR(INDEX(SBi!$2:$2,MATCH(H2269,SBi!$1:$1,1)),SBi!$K$2)</f>
        <v>1979-1998</v>
      </c>
      <c r="N2269" s="1">
        <f ca="1">INDEX(SBi!$C$3:$K$28,MATCH(F2269,SBi!$B$3:$B$28,0),MATCH(M2269,SBi!$C$2:$K$2,0))</f>
        <v>105.4</v>
      </c>
      <c r="O2269" s="16">
        <f t="shared" ca="1" si="463"/>
        <v>13.385800000000001</v>
      </c>
      <c r="P2269" s="16" t="str">
        <f ca="1">IFERROR(INDEX(VpD!$2:$2,MATCH(H2269,VpD!$1:$1,1)),VpD!$I$2)</f>
        <v>1979-1998</v>
      </c>
      <c r="Q2269" s="1">
        <f ca="1">INDEX(VpD!$C$3:$I$27,MATCH(F2269,VpD!$B$3:$B$27,0),MATCH(P2269,VpD!$C$2:$I$2,0))</f>
        <v>90</v>
      </c>
      <c r="R2269" s="16">
        <f t="shared" ca="1" si="464"/>
        <v>11.43</v>
      </c>
      <c r="S2269" s="14">
        <f t="shared" ca="1" si="465"/>
        <v>714094.91</v>
      </c>
      <c r="T2269" s="14">
        <f t="shared" ca="1" si="466"/>
        <v>6169067.3300000001</v>
      </c>
      <c r="U2269" s="14" t="str">
        <f t="shared" ca="1" si="467"/>
        <v>0A3F507E-1A6E-32B8-E044-0003BA298018</v>
      </c>
    </row>
    <row r="2270" spans="1:21" s="14" customFormat="1" x14ac:dyDescent="0.25">
      <c r="A2270" s="14">
        <f t="shared" si="455"/>
        <v>2270</v>
      </c>
      <c r="B2270" s="14" t="str">
        <f t="shared" ca="1" si="456"/>
        <v>DC2CFED0-74F0-4491-B72E-A54A26685093</v>
      </c>
      <c r="C2270" s="14" t="str">
        <f t="shared" ca="1" si="457"/>
        <v>Kløverbo</v>
      </c>
      <c r="D2270" s="14" t="str">
        <f t="shared" ca="1" si="458"/>
        <v>35</v>
      </c>
      <c r="E2270" s="14" t="str">
        <f t="shared" ca="1" si="459"/>
        <v>6zi</v>
      </c>
      <c r="F2270" s="1">
        <f t="shared" ca="1" si="460"/>
        <v>130</v>
      </c>
      <c r="G2270" s="1">
        <f t="shared" ca="1" si="461"/>
        <v>109</v>
      </c>
      <c r="H2270" s="1">
        <f t="shared" ca="1" si="462"/>
        <v>1978</v>
      </c>
      <c r="I2270" s="1" t="str">
        <f ca="1">INDEX(Relationstabel!$C$3:$K$10,MATCH(INDIRECT($A$1&amp;"J"&amp;A2270),Relationstabel!$A$3:$A$10,0),MATCH(IFERROR(VALUE(INDIRECT($A$1&amp;"K"&amp;A2270)),0),Relationstabel!$C$1:$K$1,0))</f>
        <v>Fjernvarme/ Blokvarme</v>
      </c>
      <c r="J2270" s="1" t="str">
        <f ca="1">INDEX(Anvendelseskode!B:B,MATCH($F2270,Anvendelseskode!$A:$A,0))</f>
        <v>Række-, kæde-, dobbelthus (lodret adskillelse mellem enhederne)</v>
      </c>
      <c r="K2270" s="1" t="str">
        <f ca="1">INDEX(Anvendelseskode!C:C,MATCH($F2270,Anvendelseskode!$A:$A,0))</f>
        <v>Række-, kæde og dobbelthuse</v>
      </c>
      <c r="L2270" s="1" t="str">
        <f ca="1">INDEX(Anvendelseskode!D:D,MATCH($F2270,Anvendelseskode!$A:$A,0))</f>
        <v>Private husholdninger</v>
      </c>
      <c r="M2270" s="1" t="str">
        <f ca="1">IFERROR(INDEX(SBi!$2:$2,MATCH(H2270,SBi!$1:$1,1)),SBi!$K$2)</f>
        <v>1973-1978</v>
      </c>
      <c r="N2270" s="1">
        <f ca="1">INDEX(SBi!$C$3:$K$28,MATCH(F2270,SBi!$B$3:$B$28,0),MATCH(M2270,SBi!$C$2:$K$2,0))</f>
        <v>112.6</v>
      </c>
      <c r="O2270" s="16">
        <f t="shared" ca="1" si="463"/>
        <v>12.273399999999999</v>
      </c>
      <c r="P2270" s="16" t="str">
        <f ca="1">IFERROR(INDEX(VpD!$2:$2,MATCH(H2270,VpD!$1:$1,1)),VpD!$I$2)</f>
        <v>1973-1978</v>
      </c>
      <c r="Q2270" s="1">
        <f ca="1">INDEX(VpD!$C$3:$I$27,MATCH(F2270,VpD!$B$3:$B$27,0),MATCH(P2270,VpD!$C$2:$I$2,0))</f>
        <v>98</v>
      </c>
      <c r="R2270" s="16">
        <f t="shared" ca="1" si="464"/>
        <v>10.682</v>
      </c>
      <c r="S2270" s="14">
        <f t="shared" ca="1" si="465"/>
        <v>713527.52</v>
      </c>
      <c r="T2270" s="14">
        <f t="shared" ca="1" si="466"/>
        <v>6169705.1399999997</v>
      </c>
      <c r="U2270" s="14" t="str">
        <f t="shared" ca="1" si="467"/>
        <v>0A3F507E-1B73-32B8-E044-0003BA298018</v>
      </c>
    </row>
    <row r="2271" spans="1:21" s="14" customFormat="1" x14ac:dyDescent="0.25">
      <c r="A2271" s="14">
        <f t="shared" si="455"/>
        <v>2271</v>
      </c>
      <c r="B2271" s="14" t="str">
        <f t="shared" ca="1" si="456"/>
        <v>8FA40689-228C-4614-AECC-336D8475B88F</v>
      </c>
      <c r="C2271" s="14" t="str">
        <f t="shared" ca="1" si="457"/>
        <v>Nørrebred</v>
      </c>
      <c r="D2271" s="14" t="str">
        <f t="shared" ca="1" si="458"/>
        <v>73</v>
      </c>
      <c r="E2271" s="14" t="str">
        <f t="shared" ca="1" si="459"/>
        <v>13fs</v>
      </c>
      <c r="F2271" s="1">
        <f t="shared" ca="1" si="460"/>
        <v>120</v>
      </c>
      <c r="G2271" s="1">
        <f t="shared" ca="1" si="461"/>
        <v>143</v>
      </c>
      <c r="H2271" s="1">
        <f t="shared" ca="1" si="462"/>
        <v>1972</v>
      </c>
      <c r="I2271" s="1" t="str">
        <f ca="1">INDEX(Relationstabel!$C$3:$K$10,MATCH(INDIRECT($A$1&amp;"J"&amp;A2271),Relationstabel!$A$3:$A$10,0),MATCH(IFERROR(VALUE(INDIRECT($A$1&amp;"K"&amp;A2271)),0),Relationstabel!$C$1:$K$1,0))</f>
        <v>Naturgas</v>
      </c>
      <c r="J2271" s="1" t="str">
        <f ca="1">INDEX(Anvendelseskode!B:B,MATCH($F2271,Anvendelseskode!$A:$A,0))</f>
        <v>Fritliggende enfamilieshus (parcelhus)</v>
      </c>
      <c r="K2271" s="1" t="str">
        <f ca="1">INDEX(Anvendelseskode!C:C,MATCH($F2271,Anvendelseskode!$A:$A,0))</f>
        <v>Parcelhuse</v>
      </c>
      <c r="L2271" s="1" t="str">
        <f ca="1">INDEX(Anvendelseskode!D:D,MATCH($F2271,Anvendelseskode!$A:$A,0))</f>
        <v>Private husholdninger</v>
      </c>
      <c r="M2271" s="1" t="str">
        <f ca="1">IFERROR(INDEX(SBi!$2:$2,MATCH(H2271,SBi!$1:$1,1)),SBi!$K$2)</f>
        <v>1961-1972</v>
      </c>
      <c r="N2271" s="1">
        <f ca="1">INDEX(SBi!$C$3:$K$28,MATCH(F2271,SBi!$B$3:$B$28,0),MATCH(M2271,SBi!$C$2:$K$2,0))</f>
        <v>134.30000000000001</v>
      </c>
      <c r="O2271" s="16">
        <f t="shared" ca="1" si="463"/>
        <v>19.204900000000002</v>
      </c>
      <c r="P2271" s="16" t="str">
        <f ca="1">IFERROR(INDEX(VpD!$2:$2,MATCH(H2271,VpD!$1:$1,1)),VpD!$I$2)</f>
        <v>1961-1972</v>
      </c>
      <c r="Q2271" s="1">
        <f ca="1">INDEX(VpD!$C$3:$I$27,MATCH(F2271,VpD!$B$3:$B$27,0),MATCH(P2271,VpD!$C$2:$I$2,0))</f>
        <v>143</v>
      </c>
      <c r="R2271" s="16">
        <f t="shared" ca="1" si="464"/>
        <v>20.449000000000002</v>
      </c>
      <c r="S2271" s="14">
        <f t="shared" ca="1" si="465"/>
        <v>711584.12</v>
      </c>
      <c r="T2271" s="14">
        <f t="shared" ca="1" si="466"/>
        <v>6171936.3099999996</v>
      </c>
      <c r="U2271" s="14" t="str">
        <f t="shared" ca="1" si="467"/>
        <v>0A3F507E-1E73-32B8-E044-0003BA298018</v>
      </c>
    </row>
    <row r="2272" spans="1:21" s="14" customFormat="1" x14ac:dyDescent="0.25">
      <c r="A2272" s="14">
        <f t="shared" si="455"/>
        <v>2272</v>
      </c>
      <c r="B2272" s="14" t="str">
        <f t="shared" ca="1" si="456"/>
        <v>F9AE34D2-F1C0-40F2-9C8D-0DCDF73F718C</v>
      </c>
      <c r="C2272" s="14" t="str">
        <f t="shared" ca="1" si="457"/>
        <v>Spættebo</v>
      </c>
      <c r="D2272" s="14" t="str">
        <f t="shared" ca="1" si="458"/>
        <v>8</v>
      </c>
      <c r="E2272" s="14" t="str">
        <f t="shared" ca="1" si="459"/>
        <v>6ug</v>
      </c>
      <c r="F2272" s="1">
        <f t="shared" ca="1" si="460"/>
        <v>130</v>
      </c>
      <c r="G2272" s="1">
        <f t="shared" ca="1" si="461"/>
        <v>109</v>
      </c>
      <c r="H2272" s="1">
        <f t="shared" ca="1" si="462"/>
        <v>1978</v>
      </c>
      <c r="I2272" s="1" t="str">
        <f ca="1">INDEX(Relationstabel!$C$3:$K$10,MATCH(INDIRECT($A$1&amp;"J"&amp;A2272),Relationstabel!$A$3:$A$10,0),MATCH(IFERROR(VALUE(INDIRECT($A$1&amp;"K"&amp;A2272)),0),Relationstabel!$C$1:$K$1,0))</f>
        <v>Fjernvarme/ Blokvarme</v>
      </c>
      <c r="J2272" s="1" t="str">
        <f ca="1">INDEX(Anvendelseskode!B:B,MATCH($F2272,Anvendelseskode!$A:$A,0))</f>
        <v>Række-, kæde-, dobbelthus (lodret adskillelse mellem enhederne)</v>
      </c>
      <c r="K2272" s="1" t="str">
        <f ca="1">INDEX(Anvendelseskode!C:C,MATCH($F2272,Anvendelseskode!$A:$A,0))</f>
        <v>Række-, kæde og dobbelthuse</v>
      </c>
      <c r="L2272" s="1" t="str">
        <f ca="1">INDEX(Anvendelseskode!D:D,MATCH($F2272,Anvendelseskode!$A:$A,0))</f>
        <v>Private husholdninger</v>
      </c>
      <c r="M2272" s="1" t="str">
        <f ca="1">IFERROR(INDEX(SBi!$2:$2,MATCH(H2272,SBi!$1:$1,1)),SBi!$K$2)</f>
        <v>1973-1978</v>
      </c>
      <c r="N2272" s="1">
        <f ca="1">INDEX(SBi!$C$3:$K$28,MATCH(F2272,SBi!$B$3:$B$28,0),MATCH(M2272,SBi!$C$2:$K$2,0))</f>
        <v>112.6</v>
      </c>
      <c r="O2272" s="16">
        <f t="shared" ca="1" si="463"/>
        <v>12.273399999999999</v>
      </c>
      <c r="P2272" s="16" t="str">
        <f ca="1">IFERROR(INDEX(VpD!$2:$2,MATCH(H2272,VpD!$1:$1,1)),VpD!$I$2)</f>
        <v>1973-1978</v>
      </c>
      <c r="Q2272" s="1">
        <f ca="1">INDEX(VpD!$C$3:$I$27,MATCH(F2272,VpD!$B$3:$B$27,0),MATCH(P2272,VpD!$C$2:$I$2,0))</f>
        <v>98</v>
      </c>
      <c r="R2272" s="16">
        <f t="shared" ca="1" si="464"/>
        <v>10.682</v>
      </c>
      <c r="S2272" s="14">
        <f t="shared" ca="1" si="465"/>
        <v>713750.96</v>
      </c>
      <c r="T2272" s="14">
        <f t="shared" ca="1" si="466"/>
        <v>6169640.21</v>
      </c>
      <c r="U2272" s="14" t="str">
        <f t="shared" ca="1" si="467"/>
        <v>0A3F507E-2173-32B8-E044-0003BA298018</v>
      </c>
    </row>
    <row r="2273" spans="1:21" s="14" customFormat="1" x14ac:dyDescent="0.25">
      <c r="A2273" s="14">
        <f t="shared" si="455"/>
        <v>2273</v>
      </c>
      <c r="B2273" s="14" t="str">
        <f t="shared" ca="1" si="456"/>
        <v>FB2769C9-198E-4963-94F0-647295DB2D3D</v>
      </c>
      <c r="C2273" s="14" t="str">
        <f t="shared" ca="1" si="457"/>
        <v>Syvhøjvænge</v>
      </c>
      <c r="D2273" s="14" t="str">
        <f t="shared" ca="1" si="458"/>
        <v>62</v>
      </c>
      <c r="E2273" s="14" t="str">
        <f t="shared" ca="1" si="459"/>
        <v>15ar</v>
      </c>
      <c r="F2273" s="1">
        <f t="shared" ca="1" si="460"/>
        <v>120</v>
      </c>
      <c r="G2273" s="1">
        <f t="shared" ca="1" si="461"/>
        <v>154</v>
      </c>
      <c r="H2273" s="1">
        <f t="shared" ca="1" si="462"/>
        <v>1969</v>
      </c>
      <c r="I2273" s="1" t="str">
        <f ca="1">INDEX(Relationstabel!$C$3:$K$10,MATCH(INDIRECT($A$1&amp;"J"&amp;A2273),Relationstabel!$A$3:$A$10,0),MATCH(IFERROR(VALUE(INDIRECT($A$1&amp;"K"&amp;A2273)),0),Relationstabel!$C$1:$K$1,0))</f>
        <v>Naturgas</v>
      </c>
      <c r="J2273" s="1" t="str">
        <f ca="1">INDEX(Anvendelseskode!B:B,MATCH($F2273,Anvendelseskode!$A:$A,0))</f>
        <v>Fritliggende enfamilieshus (parcelhus)</v>
      </c>
      <c r="K2273" s="1" t="str">
        <f ca="1">INDEX(Anvendelseskode!C:C,MATCH($F2273,Anvendelseskode!$A:$A,0))</f>
        <v>Parcelhuse</v>
      </c>
      <c r="L2273" s="1" t="str">
        <f ca="1">INDEX(Anvendelseskode!D:D,MATCH($F2273,Anvendelseskode!$A:$A,0))</f>
        <v>Private husholdninger</v>
      </c>
      <c r="M2273" s="1" t="str">
        <f ca="1">IFERROR(INDEX(SBi!$2:$2,MATCH(H2273,SBi!$1:$1,1)),SBi!$K$2)</f>
        <v>1961-1972</v>
      </c>
      <c r="N2273" s="1">
        <f ca="1">INDEX(SBi!$C$3:$K$28,MATCH(F2273,SBi!$B$3:$B$28,0),MATCH(M2273,SBi!$C$2:$K$2,0))</f>
        <v>134.30000000000001</v>
      </c>
      <c r="O2273" s="16">
        <f t="shared" ca="1" si="463"/>
        <v>20.682200000000002</v>
      </c>
      <c r="P2273" s="16" t="str">
        <f ca="1">IFERROR(INDEX(VpD!$2:$2,MATCH(H2273,VpD!$1:$1,1)),VpD!$I$2)</f>
        <v>1961-1972</v>
      </c>
      <c r="Q2273" s="1">
        <f ca="1">INDEX(VpD!$C$3:$I$27,MATCH(F2273,VpD!$B$3:$B$27,0),MATCH(P2273,VpD!$C$2:$I$2,0))</f>
        <v>143</v>
      </c>
      <c r="R2273" s="16">
        <f t="shared" ca="1" si="464"/>
        <v>22.021999999999998</v>
      </c>
      <c r="S2273" s="14">
        <f t="shared" ca="1" si="465"/>
        <v>712038.62</v>
      </c>
      <c r="T2273" s="14">
        <f t="shared" ca="1" si="466"/>
        <v>6171786.8099999996</v>
      </c>
      <c r="U2273" s="14" t="str">
        <f t="shared" ca="1" si="467"/>
        <v>0A3F507E-2273-32B8-E044-0003BA298018</v>
      </c>
    </row>
    <row r="2274" spans="1:21" s="14" customFormat="1" x14ac:dyDescent="0.25">
      <c r="A2274" s="14">
        <f t="shared" si="455"/>
        <v>2274</v>
      </c>
      <c r="B2274" s="14" t="str">
        <f t="shared" ca="1" si="456"/>
        <v>B50337F7-18BE-49C4-8515-15BFAE242C50</v>
      </c>
      <c r="C2274" s="14" t="str">
        <f t="shared" ca="1" si="457"/>
        <v>Vejlegårdsvej</v>
      </c>
      <c r="D2274" s="14" t="str">
        <f t="shared" ca="1" si="458"/>
        <v>25</v>
      </c>
      <c r="E2274" s="14" t="str">
        <f t="shared" ca="1" si="459"/>
        <v>18hd</v>
      </c>
      <c r="F2274" s="1">
        <f t="shared" ca="1" si="460"/>
        <v>120</v>
      </c>
      <c r="G2274" s="1">
        <f t="shared" ca="1" si="461"/>
        <v>152</v>
      </c>
      <c r="H2274" s="1">
        <f t="shared" ca="1" si="462"/>
        <v>1996</v>
      </c>
      <c r="I2274" s="1" t="str">
        <f ca="1">INDEX(Relationstabel!$C$3:$K$10,MATCH(INDIRECT($A$1&amp;"J"&amp;A2274),Relationstabel!$A$3:$A$10,0),MATCH(IFERROR(VALUE(INDIRECT($A$1&amp;"K"&amp;A2274)),0),Relationstabel!$C$1:$K$1,0))</f>
        <v>Naturgas</v>
      </c>
      <c r="J2274" s="1" t="str">
        <f ca="1">INDEX(Anvendelseskode!B:B,MATCH($F2274,Anvendelseskode!$A:$A,0))</f>
        <v>Fritliggende enfamilieshus (parcelhus)</v>
      </c>
      <c r="K2274" s="1" t="str">
        <f ca="1">INDEX(Anvendelseskode!C:C,MATCH($F2274,Anvendelseskode!$A:$A,0))</f>
        <v>Parcelhuse</v>
      </c>
      <c r="L2274" s="1" t="str">
        <f ca="1">INDEX(Anvendelseskode!D:D,MATCH($F2274,Anvendelseskode!$A:$A,0))</f>
        <v>Private husholdninger</v>
      </c>
      <c r="M2274" s="1" t="str">
        <f ca="1">IFERROR(INDEX(SBi!$2:$2,MATCH(H2274,SBi!$1:$1,1)),SBi!$K$2)</f>
        <v>1979-1998</v>
      </c>
      <c r="N2274" s="1">
        <f ca="1">INDEX(SBi!$C$3:$K$28,MATCH(F2274,SBi!$B$3:$B$28,0),MATCH(M2274,SBi!$C$2:$K$2,0))</f>
        <v>105.4</v>
      </c>
      <c r="O2274" s="16">
        <f t="shared" ca="1" si="463"/>
        <v>16.020800000000001</v>
      </c>
      <c r="P2274" s="16" t="str">
        <f ca="1">IFERROR(INDEX(VpD!$2:$2,MATCH(H2274,VpD!$1:$1,1)),VpD!$I$2)</f>
        <v>1979-1998</v>
      </c>
      <c r="Q2274" s="1">
        <f ca="1">INDEX(VpD!$C$3:$I$27,MATCH(F2274,VpD!$B$3:$B$27,0),MATCH(P2274,VpD!$C$2:$I$2,0))</f>
        <v>90</v>
      </c>
      <c r="R2274" s="16">
        <f t="shared" ca="1" si="464"/>
        <v>13.68</v>
      </c>
      <c r="S2274" s="14">
        <f t="shared" ca="1" si="465"/>
        <v>712619.29</v>
      </c>
      <c r="T2274" s="14">
        <f t="shared" ca="1" si="466"/>
        <v>6169166.5099999998</v>
      </c>
      <c r="U2274" s="14" t="str">
        <f t="shared" ca="1" si="467"/>
        <v>0A3F507E-2473-32B8-E044-0003BA298018</v>
      </c>
    </row>
    <row r="2275" spans="1:21" s="14" customFormat="1" x14ac:dyDescent="0.25">
      <c r="A2275" s="14">
        <f t="shared" si="455"/>
        <v>2275</v>
      </c>
      <c r="B2275" s="14" t="str">
        <f t="shared" ca="1" si="456"/>
        <v>B7AA3185-D873-4DE7-AA67-C499FA3DC093</v>
      </c>
      <c r="C2275" s="14" t="str">
        <f t="shared" ca="1" si="457"/>
        <v>Horsbred</v>
      </c>
      <c r="D2275" s="14" t="str">
        <f t="shared" ca="1" si="458"/>
        <v>32</v>
      </c>
      <c r="E2275" s="14" t="str">
        <f t="shared" ca="1" si="459"/>
        <v>13bp</v>
      </c>
      <c r="F2275" s="1">
        <f t="shared" ca="1" si="460"/>
        <v>130</v>
      </c>
      <c r="G2275" s="1">
        <f t="shared" ca="1" si="461"/>
        <v>107</v>
      </c>
      <c r="H2275" s="1">
        <f t="shared" ca="1" si="462"/>
        <v>1988</v>
      </c>
      <c r="I2275" s="1" t="str">
        <f ca="1">INDEX(Relationstabel!$C$3:$K$10,MATCH(INDIRECT($A$1&amp;"J"&amp;A2275),Relationstabel!$A$3:$A$10,0),MATCH(IFERROR(VALUE(INDIRECT($A$1&amp;"K"&amp;A2275)),0),Relationstabel!$C$1:$K$1,0))</f>
        <v>Fjernvarme/ Blokvarme</v>
      </c>
      <c r="J2275" s="1" t="str">
        <f ca="1">INDEX(Anvendelseskode!B:B,MATCH($F2275,Anvendelseskode!$A:$A,0))</f>
        <v>Række-, kæde-, dobbelthus (lodret adskillelse mellem enhederne)</v>
      </c>
      <c r="K2275" s="1" t="str">
        <f ca="1">INDEX(Anvendelseskode!C:C,MATCH($F2275,Anvendelseskode!$A:$A,0))</f>
        <v>Række-, kæde og dobbelthuse</v>
      </c>
      <c r="L2275" s="1" t="str">
        <f ca="1">INDEX(Anvendelseskode!D:D,MATCH($F2275,Anvendelseskode!$A:$A,0))</f>
        <v>Private husholdninger</v>
      </c>
      <c r="M2275" s="1" t="str">
        <f ca="1">IFERROR(INDEX(SBi!$2:$2,MATCH(H2275,SBi!$1:$1,1)),SBi!$K$2)</f>
        <v>1979-1998</v>
      </c>
      <c r="N2275" s="1">
        <f ca="1">INDEX(SBi!$C$3:$K$28,MATCH(F2275,SBi!$B$3:$B$28,0),MATCH(M2275,SBi!$C$2:$K$2,0))</f>
        <v>96.8</v>
      </c>
      <c r="O2275" s="16">
        <f t="shared" ca="1" si="463"/>
        <v>10.3576</v>
      </c>
      <c r="P2275" s="16" t="str">
        <f ca="1">IFERROR(INDEX(VpD!$2:$2,MATCH(H2275,VpD!$1:$1,1)),VpD!$I$2)</f>
        <v>1979-1998</v>
      </c>
      <c r="Q2275" s="1">
        <f ca="1">INDEX(VpD!$C$3:$I$27,MATCH(F2275,VpD!$B$3:$B$27,0),MATCH(P2275,VpD!$C$2:$I$2,0))</f>
        <v>74</v>
      </c>
      <c r="R2275" s="16">
        <f t="shared" ca="1" si="464"/>
        <v>7.9180000000000001</v>
      </c>
      <c r="S2275" s="14">
        <f t="shared" ca="1" si="465"/>
        <v>711498.11</v>
      </c>
      <c r="T2275" s="14">
        <f t="shared" ca="1" si="466"/>
        <v>6171665.7800000003</v>
      </c>
      <c r="U2275" s="14" t="str">
        <f t="shared" ca="1" si="467"/>
        <v>0A3F507E-189A-32B8-E044-0003BA298018</v>
      </c>
    </row>
    <row r="2276" spans="1:21" s="14" customFormat="1" x14ac:dyDescent="0.25">
      <c r="A2276" s="14">
        <f t="shared" si="455"/>
        <v>2276</v>
      </c>
      <c r="B2276" s="14" t="str">
        <f t="shared" ca="1" si="456"/>
        <v>73698AD3-0AB2-409C-952F-B7091C472712</v>
      </c>
      <c r="C2276" s="14" t="str">
        <f t="shared" ca="1" si="457"/>
        <v>Spættebo</v>
      </c>
      <c r="D2276" s="14" t="str">
        <f t="shared" ca="1" si="458"/>
        <v>21</v>
      </c>
      <c r="E2276" s="14" t="str">
        <f t="shared" ca="1" si="459"/>
        <v>6up</v>
      </c>
      <c r="F2276" s="1">
        <f t="shared" ca="1" si="460"/>
        <v>130</v>
      </c>
      <c r="G2276" s="1">
        <f t="shared" ca="1" si="461"/>
        <v>109</v>
      </c>
      <c r="H2276" s="1">
        <f t="shared" ca="1" si="462"/>
        <v>1978</v>
      </c>
      <c r="I2276" s="1" t="str">
        <f ca="1">INDEX(Relationstabel!$C$3:$K$10,MATCH(INDIRECT($A$1&amp;"J"&amp;A2276),Relationstabel!$A$3:$A$10,0),MATCH(IFERROR(VALUE(INDIRECT($A$1&amp;"K"&amp;A2276)),0),Relationstabel!$C$1:$K$1,0))</f>
        <v>Fjernvarme/ Blokvarme</v>
      </c>
      <c r="J2276" s="1" t="str">
        <f ca="1">INDEX(Anvendelseskode!B:B,MATCH($F2276,Anvendelseskode!$A:$A,0))</f>
        <v>Række-, kæde-, dobbelthus (lodret adskillelse mellem enhederne)</v>
      </c>
      <c r="K2276" s="1" t="str">
        <f ca="1">INDEX(Anvendelseskode!C:C,MATCH($F2276,Anvendelseskode!$A:$A,0))</f>
        <v>Række-, kæde og dobbelthuse</v>
      </c>
      <c r="L2276" s="1" t="str">
        <f ca="1">INDEX(Anvendelseskode!D:D,MATCH($F2276,Anvendelseskode!$A:$A,0))</f>
        <v>Private husholdninger</v>
      </c>
      <c r="M2276" s="1" t="str">
        <f ca="1">IFERROR(INDEX(SBi!$2:$2,MATCH(H2276,SBi!$1:$1,1)),SBi!$K$2)</f>
        <v>1973-1978</v>
      </c>
      <c r="N2276" s="1">
        <f ca="1">INDEX(SBi!$C$3:$K$28,MATCH(F2276,SBi!$B$3:$B$28,0),MATCH(M2276,SBi!$C$2:$K$2,0))</f>
        <v>112.6</v>
      </c>
      <c r="O2276" s="16">
        <f t="shared" ca="1" si="463"/>
        <v>12.273399999999999</v>
      </c>
      <c r="P2276" s="16" t="str">
        <f ca="1">IFERROR(INDEX(VpD!$2:$2,MATCH(H2276,VpD!$1:$1,1)),VpD!$I$2)</f>
        <v>1973-1978</v>
      </c>
      <c r="Q2276" s="1">
        <f ca="1">INDEX(VpD!$C$3:$I$27,MATCH(F2276,VpD!$B$3:$B$27,0),MATCH(P2276,VpD!$C$2:$I$2,0))</f>
        <v>98</v>
      </c>
      <c r="R2276" s="16">
        <f t="shared" ca="1" si="464"/>
        <v>10.682</v>
      </c>
      <c r="S2276" s="14">
        <f t="shared" ca="1" si="465"/>
        <v>713733.33</v>
      </c>
      <c r="T2276" s="14">
        <f t="shared" ca="1" si="466"/>
        <v>6169589.5099999998</v>
      </c>
      <c r="U2276" s="14" t="str">
        <f t="shared" ca="1" si="467"/>
        <v>0A3F507E-2180-32B8-E044-0003BA298018</v>
      </c>
    </row>
    <row r="2277" spans="1:21" s="14" customFormat="1" x14ac:dyDescent="0.25">
      <c r="A2277" s="14">
        <f t="shared" si="455"/>
        <v>2277</v>
      </c>
      <c r="B2277" s="14" t="str">
        <f t="shared" ca="1" si="456"/>
        <v>B9BE197F-A4DF-4114-814C-5BC11BA7CD84</v>
      </c>
      <c r="C2277" s="14" t="str">
        <f t="shared" ca="1" si="457"/>
        <v>Syvhøjvænge</v>
      </c>
      <c r="D2277" s="14" t="str">
        <f t="shared" ca="1" si="458"/>
        <v>75</v>
      </c>
      <c r="E2277" s="14" t="str">
        <f t="shared" ca="1" si="459"/>
        <v>12ct</v>
      </c>
      <c r="F2277" s="1">
        <f t="shared" ca="1" si="460"/>
        <v>120</v>
      </c>
      <c r="G2277" s="1">
        <f t="shared" ca="1" si="461"/>
        <v>143</v>
      </c>
      <c r="H2277" s="1">
        <f t="shared" ca="1" si="462"/>
        <v>1969</v>
      </c>
      <c r="I2277" s="1" t="str">
        <f ca="1">INDEX(Relationstabel!$C$3:$K$10,MATCH(INDIRECT($A$1&amp;"J"&amp;A2277),Relationstabel!$A$3:$A$10,0),MATCH(IFERROR(VALUE(INDIRECT($A$1&amp;"K"&amp;A2277)),0),Relationstabel!$C$1:$K$1,0))</f>
        <v>Naturgas</v>
      </c>
      <c r="J2277" s="1" t="str">
        <f ca="1">INDEX(Anvendelseskode!B:B,MATCH($F2277,Anvendelseskode!$A:$A,0))</f>
        <v>Fritliggende enfamilieshus (parcelhus)</v>
      </c>
      <c r="K2277" s="1" t="str">
        <f ca="1">INDEX(Anvendelseskode!C:C,MATCH($F2277,Anvendelseskode!$A:$A,0))</f>
        <v>Parcelhuse</v>
      </c>
      <c r="L2277" s="1" t="str">
        <f ca="1">INDEX(Anvendelseskode!D:D,MATCH($F2277,Anvendelseskode!$A:$A,0))</f>
        <v>Private husholdninger</v>
      </c>
      <c r="M2277" s="1" t="str">
        <f ca="1">IFERROR(INDEX(SBi!$2:$2,MATCH(H2277,SBi!$1:$1,1)),SBi!$K$2)</f>
        <v>1961-1972</v>
      </c>
      <c r="N2277" s="1">
        <f ca="1">INDEX(SBi!$C$3:$K$28,MATCH(F2277,SBi!$B$3:$B$28,0),MATCH(M2277,SBi!$C$2:$K$2,0))</f>
        <v>134.30000000000001</v>
      </c>
      <c r="O2277" s="16">
        <f t="shared" ca="1" si="463"/>
        <v>19.204900000000002</v>
      </c>
      <c r="P2277" s="16" t="str">
        <f ca="1">IFERROR(INDEX(VpD!$2:$2,MATCH(H2277,VpD!$1:$1,1)),VpD!$I$2)</f>
        <v>1961-1972</v>
      </c>
      <c r="Q2277" s="1">
        <f ca="1">INDEX(VpD!$C$3:$I$27,MATCH(F2277,VpD!$B$3:$B$27,0),MATCH(P2277,VpD!$C$2:$I$2,0))</f>
        <v>143</v>
      </c>
      <c r="R2277" s="16">
        <f t="shared" ca="1" si="464"/>
        <v>20.449000000000002</v>
      </c>
      <c r="S2277" s="14">
        <f t="shared" ca="1" si="465"/>
        <v>711830.56</v>
      </c>
      <c r="T2277" s="14">
        <f t="shared" ca="1" si="466"/>
        <v>6171814.1900000004</v>
      </c>
      <c r="U2277" s="14" t="str">
        <f t="shared" ca="1" si="467"/>
        <v>0A3F507E-2280-32B8-E044-0003BA298018</v>
      </c>
    </row>
    <row r="2278" spans="1:21" s="14" customFormat="1" x14ac:dyDescent="0.25">
      <c r="A2278" s="14">
        <f t="shared" si="455"/>
        <v>2278</v>
      </c>
      <c r="B2278" s="14" t="str">
        <f t="shared" ca="1" si="456"/>
        <v>5B2D11D0-7E60-44D2-9B8C-726038E77E7A</v>
      </c>
      <c r="C2278" s="14" t="str">
        <f t="shared" ca="1" si="457"/>
        <v>Vejlegårdsvej</v>
      </c>
      <c r="D2278" s="14" t="str">
        <f t="shared" ca="1" si="458"/>
        <v>61</v>
      </c>
      <c r="E2278" s="14" t="str">
        <f t="shared" ca="1" si="459"/>
        <v>7cm</v>
      </c>
      <c r="F2278" s="1">
        <f t="shared" ca="1" si="460"/>
        <v>220</v>
      </c>
      <c r="G2278" s="1">
        <f t="shared" ca="1" si="461"/>
        <v>84</v>
      </c>
      <c r="H2278" s="1">
        <f t="shared" ca="1" si="462"/>
        <v>2000</v>
      </c>
      <c r="I2278" s="1" t="str">
        <f ca="1">INDEX(Relationstabel!$C$3:$K$10,MATCH(INDIRECT($A$1&amp;"J"&amp;A2278),Relationstabel!$A$3:$A$10,0),MATCH(IFERROR(VALUE(INDIRECT($A$1&amp;"K"&amp;A2278)),0),Relationstabel!$C$1:$K$1,0))</f>
        <v>Ingen varmeinstallation</v>
      </c>
      <c r="J2278" s="1" t="str">
        <f ca="1">INDEX(Anvendelseskode!B:B,MATCH($F2278,Anvendelseskode!$A:$A,0))</f>
        <v>Bygning til erhvervsmæssig produktion vedrørende industri, håndværk m.v. (fabrik, værksted o.lign.)</v>
      </c>
      <c r="K2278" s="1" t="str">
        <f ca="1">INDEX(Anvendelseskode!C:C,MATCH($F2278,Anvendelseskode!$A:$A,0))</f>
        <v>Fabrikker, værksteder o.l.</v>
      </c>
      <c r="L2278" s="1" t="str">
        <f ca="1">INDEX(Anvendelseskode!D:D,MATCH($F2278,Anvendelseskode!$A:$A,0))</f>
        <v>Industri</v>
      </c>
      <c r="M2278" s="1" t="str">
        <f ca="1">IFERROR(INDEX(SBi!$2:$2,MATCH(H2278,SBi!$1:$1,1)),SBi!$K$2)</f>
        <v>1999-2006</v>
      </c>
      <c r="N2278" s="1">
        <f ca="1">INDEX(SBi!$C$3:$K$28,MATCH(F2278,SBi!$B$3:$B$28,0),MATCH(M2278,SBi!$C$2:$K$2,0))</f>
        <v>66</v>
      </c>
      <c r="O2278" s="16">
        <f t="shared" ca="1" si="463"/>
        <v>5.5439999999999996</v>
      </c>
      <c r="P2278" s="16" t="str">
        <f ca="1">IFERROR(INDEX(VpD!$2:$2,MATCH(H2278,VpD!$1:$1,1)),VpD!$I$2)</f>
        <v>&gt;1998</v>
      </c>
      <c r="Q2278" s="1">
        <f ca="1">INDEX(VpD!$C$3:$I$27,MATCH(F2278,VpD!$B$3:$B$27,0),MATCH(P2278,VpD!$C$2:$I$2,0))</f>
        <v>66</v>
      </c>
      <c r="R2278" s="16">
        <f t="shared" ca="1" si="464"/>
        <v>5.5439999999999996</v>
      </c>
      <c r="S2278" s="14">
        <f t="shared" ca="1" si="465"/>
        <v>712261.12</v>
      </c>
      <c r="T2278" s="14">
        <f t="shared" ca="1" si="466"/>
        <v>6169555.5700000003</v>
      </c>
      <c r="U2278" s="14" t="str">
        <f t="shared" ca="1" si="467"/>
        <v>0A3F507E-2480-32B8-E044-0003BA298018</v>
      </c>
    </row>
    <row r="2279" spans="1:21" s="14" customFormat="1" x14ac:dyDescent="0.25">
      <c r="A2279" s="14">
        <f t="shared" si="455"/>
        <v>2279</v>
      </c>
      <c r="B2279" s="14" t="str">
        <f t="shared" ca="1" si="456"/>
        <v>DBC0C3E6-BAA9-4C05-8777-661B7FBAB223</v>
      </c>
      <c r="C2279" s="14" t="str">
        <f t="shared" ca="1" si="457"/>
        <v>Vejlegårdsvej</v>
      </c>
      <c r="D2279" s="14" t="str">
        <f t="shared" ca="1" si="458"/>
        <v>61</v>
      </c>
      <c r="E2279" s="14" t="str">
        <f t="shared" ca="1" si="459"/>
        <v>7cm</v>
      </c>
      <c r="F2279" s="1">
        <f t="shared" ca="1" si="460"/>
        <v>220</v>
      </c>
      <c r="G2279" s="1">
        <f t="shared" ca="1" si="461"/>
        <v>194</v>
      </c>
      <c r="H2279" s="1">
        <f t="shared" ca="1" si="462"/>
        <v>2000</v>
      </c>
      <c r="I2279" s="1" t="str">
        <f ca="1">INDEX(Relationstabel!$C$3:$K$10,MATCH(INDIRECT($A$1&amp;"J"&amp;A2279),Relationstabel!$A$3:$A$10,0),MATCH(IFERROR(VALUE(INDIRECT($A$1&amp;"K"&amp;A2279)),0),Relationstabel!$C$1:$K$1,0))</f>
        <v>Ingen varmeinstallation</v>
      </c>
      <c r="J2279" s="1" t="str">
        <f ca="1">INDEX(Anvendelseskode!B:B,MATCH($F2279,Anvendelseskode!$A:$A,0))</f>
        <v>Bygning til erhvervsmæssig produktion vedrørende industri, håndværk m.v. (fabrik, værksted o.lign.)</v>
      </c>
      <c r="K2279" s="1" t="str">
        <f ca="1">INDEX(Anvendelseskode!C:C,MATCH($F2279,Anvendelseskode!$A:$A,0))</f>
        <v>Fabrikker, værksteder o.l.</v>
      </c>
      <c r="L2279" s="1" t="str">
        <f ca="1">INDEX(Anvendelseskode!D:D,MATCH($F2279,Anvendelseskode!$A:$A,0))</f>
        <v>Industri</v>
      </c>
      <c r="M2279" s="1" t="str">
        <f ca="1">IFERROR(INDEX(SBi!$2:$2,MATCH(H2279,SBi!$1:$1,1)),SBi!$K$2)</f>
        <v>1999-2006</v>
      </c>
      <c r="N2279" s="1">
        <f ca="1">INDEX(SBi!$C$3:$K$28,MATCH(F2279,SBi!$B$3:$B$28,0),MATCH(M2279,SBi!$C$2:$K$2,0))</f>
        <v>66</v>
      </c>
      <c r="O2279" s="16">
        <f t="shared" ca="1" si="463"/>
        <v>12.804</v>
      </c>
      <c r="P2279" s="16" t="str">
        <f ca="1">IFERROR(INDEX(VpD!$2:$2,MATCH(H2279,VpD!$1:$1,1)),VpD!$I$2)</f>
        <v>&gt;1998</v>
      </c>
      <c r="Q2279" s="1">
        <f ca="1">INDEX(VpD!$C$3:$I$27,MATCH(F2279,VpD!$B$3:$B$27,0),MATCH(P2279,VpD!$C$2:$I$2,0))</f>
        <v>66</v>
      </c>
      <c r="R2279" s="16">
        <f t="shared" ca="1" si="464"/>
        <v>12.804</v>
      </c>
      <c r="S2279" s="14">
        <f t="shared" ca="1" si="465"/>
        <v>712261.12</v>
      </c>
      <c r="T2279" s="14">
        <f t="shared" ca="1" si="466"/>
        <v>6169555.5700000003</v>
      </c>
      <c r="U2279" s="14" t="str">
        <f t="shared" ca="1" si="467"/>
        <v>0A3F507E-2480-32B8-E044-0003BA298018</v>
      </c>
    </row>
    <row r="2280" spans="1:21" s="14" customFormat="1" x14ac:dyDescent="0.25">
      <c r="A2280" s="14">
        <f t="shared" si="455"/>
        <v>2280</v>
      </c>
      <c r="B2280" s="14" t="str">
        <f t="shared" ca="1" si="456"/>
        <v>675452E1-507B-4DBE-8292-6F431F0464DE</v>
      </c>
      <c r="C2280" s="14" t="str">
        <f t="shared" ca="1" si="457"/>
        <v>Vejlegårdsvej</v>
      </c>
      <c r="D2280" s="14" t="str">
        <f t="shared" ca="1" si="458"/>
        <v>61</v>
      </c>
      <c r="E2280" s="14" t="str">
        <f t="shared" ca="1" si="459"/>
        <v>7cm</v>
      </c>
      <c r="F2280" s="1">
        <f t="shared" ca="1" si="460"/>
        <v>220</v>
      </c>
      <c r="G2280" s="1">
        <f t="shared" ca="1" si="461"/>
        <v>1106</v>
      </c>
      <c r="H2280" s="1">
        <f t="shared" ca="1" si="462"/>
        <v>1964</v>
      </c>
      <c r="I2280" s="1" t="str">
        <f ca="1">INDEX(Relationstabel!$C$3:$K$10,MATCH(INDIRECT($A$1&amp;"J"&amp;A2280),Relationstabel!$A$3:$A$10,0),MATCH(IFERROR(VALUE(INDIRECT($A$1&amp;"K"&amp;A2280)),0),Relationstabel!$C$1:$K$1,0))</f>
        <v>Naturgas</v>
      </c>
      <c r="J2280" s="1" t="str">
        <f ca="1">INDEX(Anvendelseskode!B:B,MATCH($F2280,Anvendelseskode!$A:$A,0))</f>
        <v>Bygning til erhvervsmæssig produktion vedrørende industri, håndværk m.v. (fabrik, værksted o.lign.)</v>
      </c>
      <c r="K2280" s="1" t="str">
        <f ca="1">INDEX(Anvendelseskode!C:C,MATCH($F2280,Anvendelseskode!$A:$A,0))</f>
        <v>Fabrikker, værksteder o.l.</v>
      </c>
      <c r="L2280" s="1" t="str">
        <f ca="1">INDEX(Anvendelseskode!D:D,MATCH($F2280,Anvendelseskode!$A:$A,0))</f>
        <v>Industri</v>
      </c>
      <c r="M2280" s="1" t="str">
        <f ca="1">IFERROR(INDEX(SBi!$2:$2,MATCH(H2280,SBi!$1:$1,1)),SBi!$K$2)</f>
        <v>1961-1972</v>
      </c>
      <c r="N2280" s="1">
        <f ca="1">INDEX(SBi!$C$3:$K$28,MATCH(F2280,SBi!$B$3:$B$28,0),MATCH(M2280,SBi!$C$2:$K$2,0))</f>
        <v>97</v>
      </c>
      <c r="O2280" s="16">
        <f t="shared" ca="1" si="463"/>
        <v>107.282</v>
      </c>
      <c r="P2280" s="16" t="str">
        <f ca="1">IFERROR(INDEX(VpD!$2:$2,MATCH(H2280,VpD!$1:$1,1)),VpD!$I$2)</f>
        <v>1961-1972</v>
      </c>
      <c r="Q2280" s="1">
        <f ca="1">INDEX(VpD!$C$3:$I$27,MATCH(F2280,VpD!$B$3:$B$27,0),MATCH(P2280,VpD!$C$2:$I$2,0))</f>
        <v>97</v>
      </c>
      <c r="R2280" s="16">
        <f t="shared" ca="1" si="464"/>
        <v>107.282</v>
      </c>
      <c r="S2280" s="14">
        <f t="shared" ca="1" si="465"/>
        <v>712261.12</v>
      </c>
      <c r="T2280" s="14">
        <f t="shared" ca="1" si="466"/>
        <v>6169555.5700000003</v>
      </c>
      <c r="U2280" s="14" t="str">
        <f t="shared" ca="1" si="467"/>
        <v>0A3F507E-2480-32B8-E044-0003BA298018</v>
      </c>
    </row>
    <row r="2281" spans="1:21" s="14" customFormat="1" x14ac:dyDescent="0.25">
      <c r="A2281" s="14">
        <f t="shared" si="455"/>
        <v>2281</v>
      </c>
      <c r="B2281" s="14" t="str">
        <f t="shared" ca="1" si="456"/>
        <v>3A7E38AE-14CD-4F58-B408-0809DBE80FF0</v>
      </c>
      <c r="C2281" s="14" t="str">
        <f t="shared" ca="1" si="457"/>
        <v>Bregnebo</v>
      </c>
      <c r="D2281" s="14" t="str">
        <f t="shared" ca="1" si="458"/>
        <v>26</v>
      </c>
      <c r="E2281" s="14" t="str">
        <f t="shared" ca="1" si="459"/>
        <v>6øm</v>
      </c>
      <c r="F2281" s="1">
        <f t="shared" ca="1" si="460"/>
        <v>130</v>
      </c>
      <c r="G2281" s="1">
        <f t="shared" ca="1" si="461"/>
        <v>109</v>
      </c>
      <c r="H2281" s="1">
        <f t="shared" ca="1" si="462"/>
        <v>1978</v>
      </c>
      <c r="I2281" s="1" t="str">
        <f ca="1">INDEX(Relationstabel!$C$3:$K$10,MATCH(INDIRECT($A$1&amp;"J"&amp;A2281),Relationstabel!$A$3:$A$10,0),MATCH(IFERROR(VALUE(INDIRECT($A$1&amp;"K"&amp;A2281)),0),Relationstabel!$C$1:$K$1,0))</f>
        <v>Fjernvarme/ Blokvarme</v>
      </c>
      <c r="J2281" s="1" t="str">
        <f ca="1">INDEX(Anvendelseskode!B:B,MATCH($F2281,Anvendelseskode!$A:$A,0))</f>
        <v>Række-, kæde-, dobbelthus (lodret adskillelse mellem enhederne)</v>
      </c>
      <c r="K2281" s="1" t="str">
        <f ca="1">INDEX(Anvendelseskode!C:C,MATCH($F2281,Anvendelseskode!$A:$A,0))</f>
        <v>Række-, kæde og dobbelthuse</v>
      </c>
      <c r="L2281" s="1" t="str">
        <f ca="1">INDEX(Anvendelseskode!D:D,MATCH($F2281,Anvendelseskode!$A:$A,0))</f>
        <v>Private husholdninger</v>
      </c>
      <c r="M2281" s="1" t="str">
        <f ca="1">IFERROR(INDEX(SBi!$2:$2,MATCH(H2281,SBi!$1:$1,1)),SBi!$K$2)</f>
        <v>1973-1978</v>
      </c>
      <c r="N2281" s="1">
        <f ca="1">INDEX(SBi!$C$3:$K$28,MATCH(F2281,SBi!$B$3:$B$28,0),MATCH(M2281,SBi!$C$2:$K$2,0))</f>
        <v>112.6</v>
      </c>
      <c r="O2281" s="16">
        <f t="shared" ca="1" si="463"/>
        <v>12.273399999999999</v>
      </c>
      <c r="P2281" s="16" t="str">
        <f ca="1">IFERROR(INDEX(VpD!$2:$2,MATCH(H2281,VpD!$1:$1,1)),VpD!$I$2)</f>
        <v>1973-1978</v>
      </c>
      <c r="Q2281" s="1">
        <f ca="1">INDEX(VpD!$C$3:$I$27,MATCH(F2281,VpD!$B$3:$B$27,0),MATCH(P2281,VpD!$C$2:$I$2,0))</f>
        <v>98</v>
      </c>
      <c r="R2281" s="16">
        <f t="shared" ca="1" si="464"/>
        <v>10.682</v>
      </c>
      <c r="S2281" s="14">
        <f t="shared" ca="1" si="465"/>
        <v>713589.69</v>
      </c>
      <c r="T2281" s="14">
        <f t="shared" ca="1" si="466"/>
        <v>6169840.5999999996</v>
      </c>
      <c r="U2281" s="14" t="str">
        <f t="shared" ca="1" si="467"/>
        <v>0A3F507E-158C-32B8-E044-0003BA298018</v>
      </c>
    </row>
    <row r="2282" spans="1:21" s="14" customFormat="1" x14ac:dyDescent="0.25">
      <c r="A2282" s="14">
        <f t="shared" si="455"/>
        <v>2282</v>
      </c>
      <c r="B2282" s="14" t="str">
        <f t="shared" ca="1" si="456"/>
        <v>7C5EDF3A-2876-4665-867F-4E45F4AB684B</v>
      </c>
      <c r="C2282" s="14" t="str">
        <f t="shared" ca="1" si="457"/>
        <v>Egeskovvej</v>
      </c>
      <c r="D2282" s="14" t="str">
        <f t="shared" ca="1" si="458"/>
        <v>14</v>
      </c>
      <c r="E2282" s="14" t="str">
        <f t="shared" ca="1" si="459"/>
        <v>3ah</v>
      </c>
      <c r="F2282" s="1">
        <f t="shared" ca="1" si="460"/>
        <v>140</v>
      </c>
      <c r="G2282" s="1">
        <f t="shared" ca="1" si="461"/>
        <v>678</v>
      </c>
      <c r="H2282" s="1">
        <f t="shared" ca="1" si="462"/>
        <v>1988</v>
      </c>
      <c r="I2282" s="1" t="str">
        <f ca="1">INDEX(Relationstabel!$C$3:$K$10,MATCH(INDIRECT($A$1&amp;"J"&amp;A2282),Relationstabel!$A$3:$A$10,0),MATCH(IFERROR(VALUE(INDIRECT($A$1&amp;"K"&amp;A2282)),0),Relationstabel!$C$1:$K$1,0))</f>
        <v>Fjernvarme/ Blokvarme</v>
      </c>
      <c r="J2282" s="1" t="str">
        <f ca="1">INDEX(Anvendelseskode!B:B,MATCH($F2282,Anvendelseskode!$A:$A,0))</f>
        <v>Etageboligbebyggelse</v>
      </c>
      <c r="K2282" s="1" t="str">
        <f ca="1">INDEX(Anvendelseskode!C:C,MATCH($F2282,Anvendelseskode!$A:$A,0))</f>
        <v>Etageboligbebyggelse</v>
      </c>
      <c r="L2282" s="1" t="str">
        <f ca="1">INDEX(Anvendelseskode!D:D,MATCH($F2282,Anvendelseskode!$A:$A,0))</f>
        <v>Private husholdninger</v>
      </c>
      <c r="M2282" s="1" t="str">
        <f ca="1">IFERROR(INDEX(SBi!$2:$2,MATCH(H2282,SBi!$1:$1,1)),SBi!$K$2)</f>
        <v>1979-1998</v>
      </c>
      <c r="N2282" s="1">
        <f ca="1">INDEX(SBi!$C$3:$K$28,MATCH(F2282,SBi!$B$3:$B$28,0),MATCH(M2282,SBi!$C$2:$K$2,0))</f>
        <v>108.5</v>
      </c>
      <c r="O2282" s="16">
        <f t="shared" ca="1" si="463"/>
        <v>73.563000000000002</v>
      </c>
      <c r="P2282" s="16" t="str">
        <f ca="1">IFERROR(INDEX(VpD!$2:$2,MATCH(H2282,VpD!$1:$1,1)),VpD!$I$2)</f>
        <v>1979-1998</v>
      </c>
      <c r="Q2282" s="1">
        <f ca="1">INDEX(VpD!$C$3:$I$27,MATCH(F2282,VpD!$B$3:$B$27,0),MATCH(P2282,VpD!$C$2:$I$2,0))</f>
        <v>80</v>
      </c>
      <c r="R2282" s="16">
        <f t="shared" ca="1" si="464"/>
        <v>54.24</v>
      </c>
      <c r="S2282" s="14">
        <f t="shared" ca="1" si="465"/>
        <v>712678.68</v>
      </c>
      <c r="T2282" s="14">
        <f t="shared" ca="1" si="466"/>
        <v>6169767.8899999997</v>
      </c>
      <c r="U2282" s="14" t="str">
        <f t="shared" ca="1" si="467"/>
        <v>0A3F507E-168C-32B8-E044-0003BA298018</v>
      </c>
    </row>
    <row r="2283" spans="1:21" s="14" customFormat="1" x14ac:dyDescent="0.25">
      <c r="A2283" s="14">
        <f t="shared" si="455"/>
        <v>2283</v>
      </c>
      <c r="B2283" s="14" t="str">
        <f t="shared" ca="1" si="456"/>
        <v>4C4B27F1-2DEA-4950-B91B-763245F8C4E8</v>
      </c>
      <c r="C2283" s="14" t="str">
        <f t="shared" ca="1" si="457"/>
        <v>Egeskovvej</v>
      </c>
      <c r="D2283" s="14" t="str">
        <f t="shared" ca="1" si="458"/>
        <v>14</v>
      </c>
      <c r="E2283" s="14" t="str">
        <f t="shared" ca="1" si="459"/>
        <v>3ah</v>
      </c>
      <c r="F2283" s="1">
        <f t="shared" ca="1" si="460"/>
        <v>140</v>
      </c>
      <c r="G2283" s="1">
        <f t="shared" ca="1" si="461"/>
        <v>372</v>
      </c>
      <c r="H2283" s="1">
        <f t="shared" ca="1" si="462"/>
        <v>1988</v>
      </c>
      <c r="I2283" s="1" t="str">
        <f ca="1">INDEX(Relationstabel!$C$3:$K$10,MATCH(INDIRECT($A$1&amp;"J"&amp;A2283),Relationstabel!$A$3:$A$10,0),MATCH(IFERROR(VALUE(INDIRECT($A$1&amp;"K"&amp;A2283)),0),Relationstabel!$C$1:$K$1,0))</f>
        <v>Fjernvarme/ Blokvarme</v>
      </c>
      <c r="J2283" s="1" t="str">
        <f ca="1">INDEX(Anvendelseskode!B:B,MATCH($F2283,Anvendelseskode!$A:$A,0))</f>
        <v>Etageboligbebyggelse</v>
      </c>
      <c r="K2283" s="1" t="str">
        <f ca="1">INDEX(Anvendelseskode!C:C,MATCH($F2283,Anvendelseskode!$A:$A,0))</f>
        <v>Etageboligbebyggelse</v>
      </c>
      <c r="L2283" s="1" t="str">
        <f ca="1">INDEX(Anvendelseskode!D:D,MATCH($F2283,Anvendelseskode!$A:$A,0))</f>
        <v>Private husholdninger</v>
      </c>
      <c r="M2283" s="1" t="str">
        <f ca="1">IFERROR(INDEX(SBi!$2:$2,MATCH(H2283,SBi!$1:$1,1)),SBi!$K$2)</f>
        <v>1979-1998</v>
      </c>
      <c r="N2283" s="1">
        <f ca="1">INDEX(SBi!$C$3:$K$28,MATCH(F2283,SBi!$B$3:$B$28,0),MATCH(M2283,SBi!$C$2:$K$2,0))</f>
        <v>108.5</v>
      </c>
      <c r="O2283" s="16">
        <f t="shared" ca="1" si="463"/>
        <v>40.362000000000002</v>
      </c>
      <c r="P2283" s="16" t="str">
        <f ca="1">IFERROR(INDEX(VpD!$2:$2,MATCH(H2283,VpD!$1:$1,1)),VpD!$I$2)</f>
        <v>1979-1998</v>
      </c>
      <c r="Q2283" s="1">
        <f ca="1">INDEX(VpD!$C$3:$I$27,MATCH(F2283,VpD!$B$3:$B$27,0),MATCH(P2283,VpD!$C$2:$I$2,0))</f>
        <v>80</v>
      </c>
      <c r="R2283" s="16">
        <f t="shared" ca="1" si="464"/>
        <v>29.76</v>
      </c>
      <c r="S2283" s="14">
        <f t="shared" ca="1" si="465"/>
        <v>712678.68</v>
      </c>
      <c r="T2283" s="14">
        <f t="shared" ca="1" si="466"/>
        <v>6169767.8899999997</v>
      </c>
      <c r="U2283" s="14" t="str">
        <f t="shared" ca="1" si="467"/>
        <v>0A3F507E-168C-32B8-E044-0003BA298018</v>
      </c>
    </row>
    <row r="2284" spans="1:21" s="14" customFormat="1" x14ac:dyDescent="0.25">
      <c r="A2284" s="14">
        <f t="shared" si="455"/>
        <v>2284</v>
      </c>
      <c r="B2284" s="14" t="str">
        <f t="shared" ca="1" si="456"/>
        <v>87284051-7EF0-4264-BC93-889496CEA6CD</v>
      </c>
      <c r="C2284" s="14" t="str">
        <f t="shared" ca="1" si="457"/>
        <v>Egeskovvej</v>
      </c>
      <c r="D2284" s="14" t="str">
        <f t="shared" ca="1" si="458"/>
        <v>14</v>
      </c>
      <c r="E2284" s="14" t="str">
        <f t="shared" ca="1" si="459"/>
        <v>3ah</v>
      </c>
      <c r="F2284" s="1">
        <f t="shared" ca="1" si="460"/>
        <v>140</v>
      </c>
      <c r="G2284" s="1">
        <f t="shared" ca="1" si="461"/>
        <v>410</v>
      </c>
      <c r="H2284" s="1">
        <f t="shared" ca="1" si="462"/>
        <v>1988</v>
      </c>
      <c r="I2284" s="1" t="str">
        <f ca="1">INDEX(Relationstabel!$C$3:$K$10,MATCH(INDIRECT($A$1&amp;"J"&amp;A2284),Relationstabel!$A$3:$A$10,0),MATCH(IFERROR(VALUE(INDIRECT($A$1&amp;"K"&amp;A2284)),0),Relationstabel!$C$1:$K$1,0))</f>
        <v>Fjernvarme/ Blokvarme</v>
      </c>
      <c r="J2284" s="1" t="str">
        <f ca="1">INDEX(Anvendelseskode!B:B,MATCH($F2284,Anvendelseskode!$A:$A,0))</f>
        <v>Etageboligbebyggelse</v>
      </c>
      <c r="K2284" s="1" t="str">
        <f ca="1">INDEX(Anvendelseskode!C:C,MATCH($F2284,Anvendelseskode!$A:$A,0))</f>
        <v>Etageboligbebyggelse</v>
      </c>
      <c r="L2284" s="1" t="str">
        <f ca="1">INDEX(Anvendelseskode!D:D,MATCH($F2284,Anvendelseskode!$A:$A,0))</f>
        <v>Private husholdninger</v>
      </c>
      <c r="M2284" s="1" t="str">
        <f ca="1">IFERROR(INDEX(SBi!$2:$2,MATCH(H2284,SBi!$1:$1,1)),SBi!$K$2)</f>
        <v>1979-1998</v>
      </c>
      <c r="N2284" s="1">
        <f ca="1">INDEX(SBi!$C$3:$K$28,MATCH(F2284,SBi!$B$3:$B$28,0),MATCH(M2284,SBi!$C$2:$K$2,0))</f>
        <v>108.5</v>
      </c>
      <c r="O2284" s="16">
        <f t="shared" ca="1" si="463"/>
        <v>44.484999999999999</v>
      </c>
      <c r="P2284" s="16" t="str">
        <f ca="1">IFERROR(INDEX(VpD!$2:$2,MATCH(H2284,VpD!$1:$1,1)),VpD!$I$2)</f>
        <v>1979-1998</v>
      </c>
      <c r="Q2284" s="1">
        <f ca="1">INDEX(VpD!$C$3:$I$27,MATCH(F2284,VpD!$B$3:$B$27,0),MATCH(P2284,VpD!$C$2:$I$2,0))</f>
        <v>80</v>
      </c>
      <c r="R2284" s="16">
        <f t="shared" ca="1" si="464"/>
        <v>32.799999999999997</v>
      </c>
      <c r="S2284" s="14">
        <f t="shared" ca="1" si="465"/>
        <v>712678.68</v>
      </c>
      <c r="T2284" s="14">
        <f t="shared" ca="1" si="466"/>
        <v>6169767.8899999997</v>
      </c>
      <c r="U2284" s="14" t="str">
        <f t="shared" ca="1" si="467"/>
        <v>0A3F507E-168C-32B8-E044-0003BA298018</v>
      </c>
    </row>
    <row r="2285" spans="1:21" s="14" customFormat="1" x14ac:dyDescent="0.25">
      <c r="A2285" s="14">
        <f t="shared" si="455"/>
        <v>2285</v>
      </c>
      <c r="B2285" s="14" t="str">
        <f t="shared" ca="1" si="456"/>
        <v>6618158B-223D-49D2-B317-02C95423B235</v>
      </c>
      <c r="C2285" s="14" t="str">
        <f t="shared" ca="1" si="457"/>
        <v>Egeskovvej</v>
      </c>
      <c r="D2285" s="14" t="str">
        <f t="shared" ca="1" si="458"/>
        <v>14</v>
      </c>
      <c r="E2285" s="14" t="str">
        <f t="shared" ca="1" si="459"/>
        <v>3ah</v>
      </c>
      <c r="F2285" s="1">
        <f t="shared" ca="1" si="460"/>
        <v>140</v>
      </c>
      <c r="G2285" s="1">
        <f t="shared" ca="1" si="461"/>
        <v>372</v>
      </c>
      <c r="H2285" s="1">
        <f t="shared" ca="1" si="462"/>
        <v>1988</v>
      </c>
      <c r="I2285" s="1" t="str">
        <f ca="1">INDEX(Relationstabel!$C$3:$K$10,MATCH(INDIRECT($A$1&amp;"J"&amp;A2285),Relationstabel!$A$3:$A$10,0),MATCH(IFERROR(VALUE(INDIRECT($A$1&amp;"K"&amp;A2285)),0),Relationstabel!$C$1:$K$1,0))</f>
        <v>Fjernvarme/ Blokvarme</v>
      </c>
      <c r="J2285" s="1" t="str">
        <f ca="1">INDEX(Anvendelseskode!B:B,MATCH($F2285,Anvendelseskode!$A:$A,0))</f>
        <v>Etageboligbebyggelse</v>
      </c>
      <c r="K2285" s="1" t="str">
        <f ca="1">INDEX(Anvendelseskode!C:C,MATCH($F2285,Anvendelseskode!$A:$A,0))</f>
        <v>Etageboligbebyggelse</v>
      </c>
      <c r="L2285" s="1" t="str">
        <f ca="1">INDEX(Anvendelseskode!D:D,MATCH($F2285,Anvendelseskode!$A:$A,0))</f>
        <v>Private husholdninger</v>
      </c>
      <c r="M2285" s="1" t="str">
        <f ca="1">IFERROR(INDEX(SBi!$2:$2,MATCH(H2285,SBi!$1:$1,1)),SBi!$K$2)</f>
        <v>1979-1998</v>
      </c>
      <c r="N2285" s="1">
        <f ca="1">INDEX(SBi!$C$3:$K$28,MATCH(F2285,SBi!$B$3:$B$28,0),MATCH(M2285,SBi!$C$2:$K$2,0))</f>
        <v>108.5</v>
      </c>
      <c r="O2285" s="16">
        <f t="shared" ca="1" si="463"/>
        <v>40.362000000000002</v>
      </c>
      <c r="P2285" s="16" t="str">
        <f ca="1">IFERROR(INDEX(VpD!$2:$2,MATCH(H2285,VpD!$1:$1,1)),VpD!$I$2)</f>
        <v>1979-1998</v>
      </c>
      <c r="Q2285" s="1">
        <f ca="1">INDEX(VpD!$C$3:$I$27,MATCH(F2285,VpD!$B$3:$B$27,0),MATCH(P2285,VpD!$C$2:$I$2,0))</f>
        <v>80</v>
      </c>
      <c r="R2285" s="16">
        <f t="shared" ca="1" si="464"/>
        <v>29.76</v>
      </c>
      <c r="S2285" s="14">
        <f t="shared" ca="1" si="465"/>
        <v>712678.68</v>
      </c>
      <c r="T2285" s="14">
        <f t="shared" ca="1" si="466"/>
        <v>6169767.8899999997</v>
      </c>
      <c r="U2285" s="14" t="str">
        <f t="shared" ca="1" si="467"/>
        <v>0A3F507E-168C-32B8-E044-0003BA298018</v>
      </c>
    </row>
    <row r="2286" spans="1:21" s="14" customFormat="1" x14ac:dyDescent="0.25">
      <c r="A2286" s="14">
        <f t="shared" si="455"/>
        <v>2286</v>
      </c>
      <c r="B2286" s="14" t="str">
        <f t="shared" ca="1" si="456"/>
        <v>E2B9424F-1D59-492D-898A-F85FA17B1284</v>
      </c>
      <c r="C2286" s="14" t="str">
        <f t="shared" ca="1" si="457"/>
        <v>Syvhøjvænge</v>
      </c>
      <c r="D2286" s="14" t="str">
        <f t="shared" ca="1" si="458"/>
        <v>98</v>
      </c>
      <c r="E2286" s="14" t="str">
        <f t="shared" ca="1" si="459"/>
        <v>14bl</v>
      </c>
      <c r="F2286" s="1">
        <f t="shared" ca="1" si="460"/>
        <v>130</v>
      </c>
      <c r="G2286" s="1">
        <f t="shared" ca="1" si="461"/>
        <v>107</v>
      </c>
      <c r="H2286" s="1">
        <f t="shared" ca="1" si="462"/>
        <v>1970</v>
      </c>
      <c r="I2286" s="1" t="str">
        <f ca="1">INDEX(Relationstabel!$C$3:$K$10,MATCH(INDIRECT($A$1&amp;"J"&amp;A2286),Relationstabel!$A$3:$A$10,0),MATCH(IFERROR(VALUE(INDIRECT($A$1&amp;"K"&amp;A2286)),0),Relationstabel!$C$1:$K$1,0))</f>
        <v>Fjernvarme/ Blokvarme</v>
      </c>
      <c r="J2286" s="1" t="str">
        <f ca="1">INDEX(Anvendelseskode!B:B,MATCH($F2286,Anvendelseskode!$A:$A,0))</f>
        <v>Række-, kæde-, dobbelthus (lodret adskillelse mellem enhederne)</v>
      </c>
      <c r="K2286" s="1" t="str">
        <f ca="1">INDEX(Anvendelseskode!C:C,MATCH($F2286,Anvendelseskode!$A:$A,0))</f>
        <v>Række-, kæde og dobbelthuse</v>
      </c>
      <c r="L2286" s="1" t="str">
        <f ca="1">INDEX(Anvendelseskode!D:D,MATCH($F2286,Anvendelseskode!$A:$A,0))</f>
        <v>Private husholdninger</v>
      </c>
      <c r="M2286" s="1" t="str">
        <f ca="1">IFERROR(INDEX(SBi!$2:$2,MATCH(H2286,SBi!$1:$1,1)),SBi!$K$2)</f>
        <v>1961-1972</v>
      </c>
      <c r="N2286" s="1">
        <f ca="1">INDEX(SBi!$C$3:$K$28,MATCH(F2286,SBi!$B$3:$B$28,0),MATCH(M2286,SBi!$C$2:$K$2,0))</f>
        <v>119.9</v>
      </c>
      <c r="O2286" s="16">
        <f t="shared" ca="1" si="463"/>
        <v>12.829300000000002</v>
      </c>
      <c r="P2286" s="16" t="str">
        <f ca="1">IFERROR(INDEX(VpD!$2:$2,MATCH(H2286,VpD!$1:$1,1)),VpD!$I$2)</f>
        <v>1961-1972</v>
      </c>
      <c r="Q2286" s="1">
        <f ca="1">INDEX(VpD!$C$3:$I$27,MATCH(F2286,VpD!$B$3:$B$27,0),MATCH(P2286,VpD!$C$2:$I$2,0))</f>
        <v>120</v>
      </c>
      <c r="R2286" s="16">
        <f t="shared" ca="1" si="464"/>
        <v>12.84</v>
      </c>
      <c r="S2286" s="14">
        <f t="shared" ca="1" si="465"/>
        <v>711976.43</v>
      </c>
      <c r="T2286" s="14">
        <f t="shared" ca="1" si="466"/>
        <v>6171873.0300000003</v>
      </c>
      <c r="U2286" s="14" t="str">
        <f t="shared" ca="1" si="467"/>
        <v>0A3F507E-2297-32B8-E044-0003BA298018</v>
      </c>
    </row>
    <row r="2287" spans="1:21" s="14" customFormat="1" x14ac:dyDescent="0.25">
      <c r="A2287" s="14">
        <f t="shared" si="455"/>
        <v>2287</v>
      </c>
      <c r="B2287" s="14" t="str">
        <f t="shared" ca="1" si="456"/>
        <v>FDA1D133-BA1B-40FD-9EFD-E9CFB92DD0C9</v>
      </c>
      <c r="C2287" s="14" t="str">
        <f t="shared" ca="1" si="457"/>
        <v>Holmegårdsvej</v>
      </c>
      <c r="D2287" s="14" t="str">
        <f t="shared" ca="1" si="458"/>
        <v>10</v>
      </c>
      <c r="E2287" s="14" t="str">
        <f t="shared" ca="1" si="459"/>
        <v>24hk</v>
      </c>
      <c r="F2287" s="1">
        <f t="shared" ca="1" si="460"/>
        <v>120</v>
      </c>
      <c r="G2287" s="1">
        <f t="shared" ca="1" si="461"/>
        <v>134</v>
      </c>
      <c r="H2287" s="1">
        <f t="shared" ca="1" si="462"/>
        <v>1976</v>
      </c>
      <c r="I2287" s="1" t="str">
        <f ca="1">INDEX(Relationstabel!$C$3:$K$10,MATCH(INDIRECT($A$1&amp;"J"&amp;A2287),Relationstabel!$A$3:$A$10,0),MATCH(IFERROR(VALUE(INDIRECT($A$1&amp;"K"&amp;A2287)),0),Relationstabel!$C$1:$K$1,0))</f>
        <v>Varmepumpe</v>
      </c>
      <c r="J2287" s="1" t="str">
        <f ca="1">INDEX(Anvendelseskode!B:B,MATCH($F2287,Anvendelseskode!$A:$A,0))</f>
        <v>Fritliggende enfamilieshus (parcelhus)</v>
      </c>
      <c r="K2287" s="1" t="str">
        <f ca="1">INDEX(Anvendelseskode!C:C,MATCH($F2287,Anvendelseskode!$A:$A,0))</f>
        <v>Parcelhuse</v>
      </c>
      <c r="L2287" s="1" t="str">
        <f ca="1">INDEX(Anvendelseskode!D:D,MATCH($F2287,Anvendelseskode!$A:$A,0))</f>
        <v>Private husholdninger</v>
      </c>
      <c r="M2287" s="1" t="str">
        <f ca="1">IFERROR(INDEX(SBi!$2:$2,MATCH(H2287,SBi!$1:$1,1)),SBi!$K$2)</f>
        <v>1973-1978</v>
      </c>
      <c r="N2287" s="1">
        <f ca="1">INDEX(SBi!$C$3:$K$28,MATCH(F2287,SBi!$B$3:$B$28,0),MATCH(M2287,SBi!$C$2:$K$2,0))</f>
        <v>119.8</v>
      </c>
      <c r="O2287" s="16">
        <f t="shared" ca="1" si="463"/>
        <v>16.0532</v>
      </c>
      <c r="P2287" s="16" t="str">
        <f ca="1">IFERROR(INDEX(VpD!$2:$2,MATCH(H2287,VpD!$1:$1,1)),VpD!$I$2)</f>
        <v>1973-1978</v>
      </c>
      <c r="Q2287" s="1">
        <f ca="1">INDEX(VpD!$C$3:$I$27,MATCH(F2287,VpD!$B$3:$B$27,0),MATCH(P2287,VpD!$C$2:$I$2,0))</f>
        <v>117</v>
      </c>
      <c r="R2287" s="16">
        <f t="shared" ca="1" si="464"/>
        <v>15.678000000000001</v>
      </c>
      <c r="S2287" s="14">
        <f t="shared" ca="1" si="465"/>
        <v>714069.87</v>
      </c>
      <c r="T2287" s="14">
        <f t="shared" ca="1" si="466"/>
        <v>6168701.7999999998</v>
      </c>
      <c r="U2287" s="14" t="str">
        <f t="shared" ca="1" si="467"/>
        <v>0A3F507E-1876-32B8-E044-0003BA298018</v>
      </c>
    </row>
    <row r="2288" spans="1:21" s="14" customFormat="1" x14ac:dyDescent="0.25">
      <c r="A2288" s="14">
        <f t="shared" si="455"/>
        <v>2288</v>
      </c>
      <c r="B2288" s="14" t="str">
        <f t="shared" ca="1" si="456"/>
        <v>A7FC0198-C633-4949-9440-6B71C432C74C</v>
      </c>
      <c r="C2288" s="14" t="str">
        <f t="shared" ca="1" si="457"/>
        <v>Plantagevej</v>
      </c>
      <c r="D2288" s="14" t="str">
        <f t="shared" ca="1" si="458"/>
        <v>5B</v>
      </c>
      <c r="E2288" s="14" t="str">
        <f t="shared" ca="1" si="459"/>
        <v>24hn</v>
      </c>
      <c r="F2288" s="1">
        <f t="shared" ca="1" si="460"/>
        <v>120</v>
      </c>
      <c r="G2288" s="1">
        <f t="shared" ca="1" si="461"/>
        <v>142</v>
      </c>
      <c r="H2288" s="1">
        <f t="shared" ca="1" si="462"/>
        <v>2011</v>
      </c>
      <c r="I2288" s="1" t="str">
        <f ca="1">INDEX(Relationstabel!$C$3:$K$10,MATCH(INDIRECT($A$1&amp;"J"&amp;A2288),Relationstabel!$A$3:$A$10,0),MATCH(IFERROR(VALUE(INDIRECT($A$1&amp;"K"&amp;A2288)),0),Relationstabel!$C$1:$K$1,0))</f>
        <v>Naturgas</v>
      </c>
      <c r="J2288" s="1" t="str">
        <f ca="1">INDEX(Anvendelseskode!B:B,MATCH($F2288,Anvendelseskode!$A:$A,0))</f>
        <v>Fritliggende enfamilieshus (parcelhus)</v>
      </c>
      <c r="K2288" s="1" t="str">
        <f ca="1">INDEX(Anvendelseskode!C:C,MATCH($F2288,Anvendelseskode!$A:$A,0))</f>
        <v>Parcelhuse</v>
      </c>
      <c r="L2288" s="1" t="str">
        <f ca="1">INDEX(Anvendelseskode!D:D,MATCH($F2288,Anvendelseskode!$A:$A,0))</f>
        <v>Private husholdninger</v>
      </c>
      <c r="M2288" s="1" t="str">
        <f ca="1">IFERROR(INDEX(SBi!$2:$2,MATCH(H2288,SBi!$1:$1,1)),SBi!$K$2)</f>
        <v>Efter 2006</v>
      </c>
      <c r="N2288" s="1">
        <f ca="1">INDEX(SBi!$C$3:$K$28,MATCH(F2288,SBi!$B$3:$B$28,0),MATCH(M2288,SBi!$C$2:$K$2,0))</f>
        <v>67.3</v>
      </c>
      <c r="O2288" s="16">
        <f t="shared" ca="1" si="463"/>
        <v>9.5565999999999995</v>
      </c>
      <c r="P2288" s="16" t="str">
        <f ca="1">IFERROR(INDEX(VpD!$2:$2,MATCH(H2288,VpD!$1:$1,1)),VpD!$I$2)</f>
        <v>&gt;1998</v>
      </c>
      <c r="Q2288" s="1">
        <f ca="1">INDEX(VpD!$C$3:$I$27,MATCH(F2288,VpD!$B$3:$B$27,0),MATCH(P2288,VpD!$C$2:$I$2,0))</f>
        <v>72</v>
      </c>
      <c r="R2288" s="16">
        <f t="shared" ca="1" si="464"/>
        <v>10.224</v>
      </c>
      <c r="S2288" s="14">
        <f t="shared" ca="1" si="465"/>
        <v>713939.16</v>
      </c>
      <c r="T2288" s="14">
        <f t="shared" ca="1" si="466"/>
        <v>6168729.2999999998</v>
      </c>
      <c r="U2288" s="14" t="str">
        <f t="shared" ca="1" si="467"/>
        <v>0A3F507E-1F76-32B8-E044-0003BA298018</v>
      </c>
    </row>
    <row r="2289" spans="1:21" s="14" customFormat="1" x14ac:dyDescent="0.25">
      <c r="A2289" s="14">
        <f t="shared" si="455"/>
        <v>2289</v>
      </c>
      <c r="B2289" s="14" t="str">
        <f t="shared" ca="1" si="456"/>
        <v>43023928-262A-4471-9BA2-F3710D79971B</v>
      </c>
      <c r="C2289" s="14" t="str">
        <f t="shared" ca="1" si="457"/>
        <v>Hyttesvinget</v>
      </c>
      <c r="D2289" s="14" t="str">
        <f t="shared" ca="1" si="458"/>
        <v>24</v>
      </c>
      <c r="E2289" s="14" t="str">
        <f t="shared" ca="1" si="459"/>
        <v>24eh</v>
      </c>
      <c r="F2289" s="1">
        <f t="shared" ca="1" si="460"/>
        <v>120</v>
      </c>
      <c r="G2289" s="1">
        <f t="shared" ca="1" si="461"/>
        <v>158</v>
      </c>
      <c r="H2289" s="1">
        <f t="shared" ca="1" si="462"/>
        <v>1970</v>
      </c>
      <c r="I2289" s="1" t="str">
        <f ca="1">INDEX(Relationstabel!$C$3:$K$10,MATCH(INDIRECT($A$1&amp;"J"&amp;A2289),Relationstabel!$A$3:$A$10,0),MATCH(IFERROR(VALUE(INDIRECT($A$1&amp;"K"&amp;A2289)),0),Relationstabel!$C$1:$K$1,0))</f>
        <v>Naturgas</v>
      </c>
      <c r="J2289" s="1" t="str">
        <f ca="1">INDEX(Anvendelseskode!B:B,MATCH($F2289,Anvendelseskode!$A:$A,0))</f>
        <v>Fritliggende enfamilieshus (parcelhus)</v>
      </c>
      <c r="K2289" s="1" t="str">
        <f ca="1">INDEX(Anvendelseskode!C:C,MATCH($F2289,Anvendelseskode!$A:$A,0))</f>
        <v>Parcelhuse</v>
      </c>
      <c r="L2289" s="1" t="str">
        <f ca="1">INDEX(Anvendelseskode!D:D,MATCH($F2289,Anvendelseskode!$A:$A,0))</f>
        <v>Private husholdninger</v>
      </c>
      <c r="M2289" s="1" t="str">
        <f ca="1">IFERROR(INDEX(SBi!$2:$2,MATCH(H2289,SBi!$1:$1,1)),SBi!$K$2)</f>
        <v>1961-1972</v>
      </c>
      <c r="N2289" s="1">
        <f ca="1">INDEX(SBi!$C$3:$K$28,MATCH(F2289,SBi!$B$3:$B$28,0),MATCH(M2289,SBi!$C$2:$K$2,0))</f>
        <v>134.30000000000001</v>
      </c>
      <c r="O2289" s="16">
        <f t="shared" ca="1" si="463"/>
        <v>21.2194</v>
      </c>
      <c r="P2289" s="16" t="str">
        <f ca="1">IFERROR(INDEX(VpD!$2:$2,MATCH(H2289,VpD!$1:$1,1)),VpD!$I$2)</f>
        <v>1961-1972</v>
      </c>
      <c r="Q2289" s="1">
        <f ca="1">INDEX(VpD!$C$3:$I$27,MATCH(F2289,VpD!$B$3:$B$27,0),MATCH(P2289,VpD!$C$2:$I$2,0))</f>
        <v>143</v>
      </c>
      <c r="R2289" s="16">
        <f t="shared" ca="1" si="464"/>
        <v>22.594000000000001</v>
      </c>
      <c r="S2289" s="14">
        <f t="shared" ca="1" si="465"/>
        <v>713953.99</v>
      </c>
      <c r="T2289" s="14">
        <f t="shared" ca="1" si="466"/>
        <v>6168941.46</v>
      </c>
      <c r="U2289" s="14" t="str">
        <f t="shared" ca="1" si="467"/>
        <v>0A3F507E-1A82-32B8-E044-0003BA298018</v>
      </c>
    </row>
    <row r="2290" spans="1:21" s="14" customFormat="1" x14ac:dyDescent="0.25">
      <c r="A2290" s="14">
        <f t="shared" si="455"/>
        <v>2290</v>
      </c>
      <c r="B2290" s="14" t="str">
        <f t="shared" ca="1" si="456"/>
        <v>4DF4E5E4-69C4-4EC2-A797-650AD0C6B0ED</v>
      </c>
      <c r="C2290" s="14" t="str">
        <f t="shared" ca="1" si="457"/>
        <v>Rendsagervej</v>
      </c>
      <c r="D2290" s="14" t="str">
        <f t="shared" ca="1" si="458"/>
        <v>18</v>
      </c>
      <c r="E2290" s="14" t="str">
        <f t="shared" ca="1" si="459"/>
        <v>9iu</v>
      </c>
      <c r="F2290" s="1">
        <f t="shared" ca="1" si="460"/>
        <v>120</v>
      </c>
      <c r="G2290" s="1">
        <f t="shared" ca="1" si="461"/>
        <v>119</v>
      </c>
      <c r="H2290" s="1">
        <f t="shared" ca="1" si="462"/>
        <v>1983</v>
      </c>
      <c r="I2290" s="1" t="str">
        <f ca="1">INDEX(Relationstabel!$C$3:$K$10,MATCH(INDIRECT($A$1&amp;"J"&amp;A2290),Relationstabel!$A$3:$A$10,0),MATCH(IFERROR(VALUE(INDIRECT($A$1&amp;"K"&amp;A2290)),0),Relationstabel!$C$1:$K$1,0))</f>
        <v>Naturgas</v>
      </c>
      <c r="J2290" s="1" t="str">
        <f ca="1">INDEX(Anvendelseskode!B:B,MATCH($F2290,Anvendelseskode!$A:$A,0))</f>
        <v>Fritliggende enfamilieshus (parcelhus)</v>
      </c>
      <c r="K2290" s="1" t="str">
        <f ca="1">INDEX(Anvendelseskode!C:C,MATCH($F2290,Anvendelseskode!$A:$A,0))</f>
        <v>Parcelhuse</v>
      </c>
      <c r="L2290" s="1" t="str">
        <f ca="1">INDEX(Anvendelseskode!D:D,MATCH($F2290,Anvendelseskode!$A:$A,0))</f>
        <v>Private husholdninger</v>
      </c>
      <c r="M2290" s="1" t="str">
        <f ca="1">IFERROR(INDEX(SBi!$2:$2,MATCH(H2290,SBi!$1:$1,1)),SBi!$K$2)</f>
        <v>1979-1998</v>
      </c>
      <c r="N2290" s="1">
        <f ca="1">INDEX(SBi!$C$3:$K$28,MATCH(F2290,SBi!$B$3:$B$28,0),MATCH(M2290,SBi!$C$2:$K$2,0))</f>
        <v>105.4</v>
      </c>
      <c r="O2290" s="16">
        <f t="shared" ca="1" si="463"/>
        <v>12.5426</v>
      </c>
      <c r="P2290" s="16" t="str">
        <f ca="1">IFERROR(INDEX(VpD!$2:$2,MATCH(H2290,VpD!$1:$1,1)),VpD!$I$2)</f>
        <v>1979-1998</v>
      </c>
      <c r="Q2290" s="1">
        <f ca="1">INDEX(VpD!$C$3:$I$27,MATCH(F2290,VpD!$B$3:$B$27,0),MATCH(P2290,VpD!$C$2:$I$2,0))</f>
        <v>90</v>
      </c>
      <c r="R2290" s="16">
        <f t="shared" ca="1" si="464"/>
        <v>10.71</v>
      </c>
      <c r="S2290" s="14">
        <f t="shared" ca="1" si="465"/>
        <v>711085.1</v>
      </c>
      <c r="T2290" s="14">
        <f t="shared" ca="1" si="466"/>
        <v>6171543.8700000001</v>
      </c>
      <c r="U2290" s="14" t="str">
        <f t="shared" ca="1" si="467"/>
        <v>0A3F507E-1F8E-32B8-E044-0003BA298018</v>
      </c>
    </row>
    <row r="2291" spans="1:21" s="14" customFormat="1" x14ac:dyDescent="0.25">
      <c r="A2291" s="14">
        <f t="shared" si="455"/>
        <v>2291</v>
      </c>
      <c r="B2291" s="14" t="str">
        <f t="shared" ca="1" si="456"/>
        <v>3A0DF0D6-CCC5-488F-9A4E-C097760FA5C9</v>
      </c>
      <c r="C2291" s="14" t="str">
        <f t="shared" ca="1" si="457"/>
        <v>Hyrdeengen</v>
      </c>
      <c r="D2291" s="14" t="str">
        <f t="shared" ca="1" si="458"/>
        <v>127</v>
      </c>
      <c r="E2291" s="14" t="str">
        <f t="shared" ca="1" si="459"/>
        <v>16cn</v>
      </c>
      <c r="F2291" s="1">
        <f t="shared" ca="1" si="460"/>
        <v>130</v>
      </c>
      <c r="G2291" s="1">
        <f t="shared" ca="1" si="461"/>
        <v>101</v>
      </c>
      <c r="H2291" s="1">
        <f t="shared" ca="1" si="462"/>
        <v>1977</v>
      </c>
      <c r="I2291" s="1" t="str">
        <f ca="1">INDEX(Relationstabel!$C$3:$K$10,MATCH(INDIRECT($A$1&amp;"J"&amp;A2291),Relationstabel!$A$3:$A$10,0),MATCH(IFERROR(VALUE(INDIRECT($A$1&amp;"K"&amp;A2291)),0),Relationstabel!$C$1:$K$1,0))</f>
        <v>Fjernvarme/ Blokvarme</v>
      </c>
      <c r="J2291" s="1" t="str">
        <f ca="1">INDEX(Anvendelseskode!B:B,MATCH($F2291,Anvendelseskode!$A:$A,0))</f>
        <v>Række-, kæde-, dobbelthus (lodret adskillelse mellem enhederne)</v>
      </c>
      <c r="K2291" s="1" t="str">
        <f ca="1">INDEX(Anvendelseskode!C:C,MATCH($F2291,Anvendelseskode!$A:$A,0))</f>
        <v>Række-, kæde og dobbelthuse</v>
      </c>
      <c r="L2291" s="1" t="str">
        <f ca="1">INDEX(Anvendelseskode!D:D,MATCH($F2291,Anvendelseskode!$A:$A,0))</f>
        <v>Private husholdninger</v>
      </c>
      <c r="M2291" s="1" t="str">
        <f ca="1">IFERROR(INDEX(SBi!$2:$2,MATCH(H2291,SBi!$1:$1,1)),SBi!$K$2)</f>
        <v>1973-1978</v>
      </c>
      <c r="N2291" s="1">
        <f ca="1">INDEX(SBi!$C$3:$K$28,MATCH(F2291,SBi!$B$3:$B$28,0),MATCH(M2291,SBi!$C$2:$K$2,0))</f>
        <v>112.6</v>
      </c>
      <c r="O2291" s="16">
        <f t="shared" ca="1" si="463"/>
        <v>11.372599999999998</v>
      </c>
      <c r="P2291" s="16" t="str">
        <f ca="1">IFERROR(INDEX(VpD!$2:$2,MATCH(H2291,VpD!$1:$1,1)),VpD!$I$2)</f>
        <v>1973-1978</v>
      </c>
      <c r="Q2291" s="1">
        <f ca="1">INDEX(VpD!$C$3:$I$27,MATCH(F2291,VpD!$B$3:$B$27,0),MATCH(P2291,VpD!$C$2:$I$2,0))</f>
        <v>98</v>
      </c>
      <c r="R2291" s="16">
        <f t="shared" ca="1" si="464"/>
        <v>9.8979999999999997</v>
      </c>
      <c r="S2291" s="14">
        <f t="shared" ca="1" si="465"/>
        <v>711883.32</v>
      </c>
      <c r="T2291" s="14">
        <f t="shared" ca="1" si="466"/>
        <v>6172361.1799999997</v>
      </c>
      <c r="U2291" s="14" t="str">
        <f t="shared" ca="1" si="467"/>
        <v>0A3F507E-1991-32B8-E044-0003BA298018</v>
      </c>
    </row>
    <row r="2292" spans="1:21" s="14" customFormat="1" x14ac:dyDescent="0.25">
      <c r="A2292" s="14">
        <f t="shared" si="455"/>
        <v>2292</v>
      </c>
      <c r="B2292" s="14" t="str">
        <f t="shared" ca="1" si="456"/>
        <v>E4F2ABB5-1E26-4493-9B87-A87835B020A0</v>
      </c>
      <c r="C2292" s="14" t="str">
        <f t="shared" ca="1" si="457"/>
        <v>Hyttesvinget</v>
      </c>
      <c r="D2292" s="14" t="str">
        <f t="shared" ca="1" si="458"/>
        <v>39</v>
      </c>
      <c r="E2292" s="14" t="str">
        <f t="shared" ca="1" si="459"/>
        <v>25p</v>
      </c>
      <c r="F2292" s="1">
        <f t="shared" ca="1" si="460"/>
        <v>120</v>
      </c>
      <c r="G2292" s="1">
        <f t="shared" ca="1" si="461"/>
        <v>158</v>
      </c>
      <c r="H2292" s="1">
        <f t="shared" ca="1" si="462"/>
        <v>2013</v>
      </c>
      <c r="I2292" s="1" t="str">
        <f ca="1">INDEX(Relationstabel!$C$3:$K$10,MATCH(INDIRECT($A$1&amp;"J"&amp;A2292),Relationstabel!$A$3:$A$10,0),MATCH(IFERROR(VALUE(INDIRECT($A$1&amp;"K"&amp;A2292)),0),Relationstabel!$C$1:$K$1,0))</f>
        <v>Naturgas</v>
      </c>
      <c r="J2292" s="1" t="str">
        <f ca="1">INDEX(Anvendelseskode!B:B,MATCH($F2292,Anvendelseskode!$A:$A,0))</f>
        <v>Fritliggende enfamilieshus (parcelhus)</v>
      </c>
      <c r="K2292" s="1" t="str">
        <f ca="1">INDEX(Anvendelseskode!C:C,MATCH($F2292,Anvendelseskode!$A:$A,0))</f>
        <v>Parcelhuse</v>
      </c>
      <c r="L2292" s="1" t="str">
        <f ca="1">INDEX(Anvendelseskode!D:D,MATCH($F2292,Anvendelseskode!$A:$A,0))</f>
        <v>Private husholdninger</v>
      </c>
      <c r="M2292" s="1" t="str">
        <f ca="1">IFERROR(INDEX(SBi!$2:$2,MATCH(H2292,SBi!$1:$1,1)),SBi!$K$2)</f>
        <v>Efter 2006</v>
      </c>
      <c r="N2292" s="1">
        <f ca="1">INDEX(SBi!$C$3:$K$28,MATCH(F2292,SBi!$B$3:$B$28,0),MATCH(M2292,SBi!$C$2:$K$2,0))</f>
        <v>67.3</v>
      </c>
      <c r="O2292" s="16">
        <f t="shared" ca="1" si="463"/>
        <v>10.6334</v>
      </c>
      <c r="P2292" s="16" t="str">
        <f ca="1">IFERROR(INDEX(VpD!$2:$2,MATCH(H2292,VpD!$1:$1,1)),VpD!$I$2)</f>
        <v>&gt;1998</v>
      </c>
      <c r="Q2292" s="1">
        <f ca="1">INDEX(VpD!$C$3:$I$27,MATCH(F2292,VpD!$B$3:$B$27,0),MATCH(P2292,VpD!$C$2:$I$2,0))</f>
        <v>72</v>
      </c>
      <c r="R2292" s="16">
        <f t="shared" ca="1" si="464"/>
        <v>11.375999999999999</v>
      </c>
      <c r="S2292" s="14">
        <f t="shared" ca="1" si="465"/>
        <v>714069.81</v>
      </c>
      <c r="T2292" s="14">
        <f t="shared" ca="1" si="466"/>
        <v>6169056.3300000001</v>
      </c>
      <c r="U2292" s="14" t="str">
        <f t="shared" ca="1" si="467"/>
        <v>0A3F507E-1A91-32B8-E044-0003BA298018</v>
      </c>
    </row>
    <row r="2293" spans="1:21" s="14" customFormat="1" x14ac:dyDescent="0.25">
      <c r="A2293" s="14">
        <f t="shared" si="455"/>
        <v>2293</v>
      </c>
      <c r="B2293" s="14" t="str">
        <f t="shared" ca="1" si="456"/>
        <v>6B111C4A-B51F-4194-B11B-D7D8395CF151</v>
      </c>
      <c r="C2293" s="14" t="str">
        <f t="shared" ca="1" si="457"/>
        <v>Strandparksvej</v>
      </c>
      <c r="D2293" s="14" t="str">
        <f t="shared" ca="1" si="458"/>
        <v>5</v>
      </c>
      <c r="E2293" s="14" t="str">
        <f t="shared" ca="1" si="459"/>
        <v>9s</v>
      </c>
      <c r="F2293" s="1">
        <f t="shared" ca="1" si="460"/>
        <v>120</v>
      </c>
      <c r="G2293" s="1">
        <f t="shared" ca="1" si="461"/>
        <v>178</v>
      </c>
      <c r="H2293" s="1">
        <f t="shared" ca="1" si="462"/>
        <v>2002</v>
      </c>
      <c r="I2293" s="1" t="str">
        <f ca="1">INDEX(Relationstabel!$C$3:$K$10,MATCH(INDIRECT($A$1&amp;"J"&amp;A2293),Relationstabel!$A$3:$A$10,0),MATCH(IFERROR(VALUE(INDIRECT($A$1&amp;"K"&amp;A2293)),0),Relationstabel!$C$1:$K$1,0))</f>
        <v>Naturgas</v>
      </c>
      <c r="J2293" s="1" t="str">
        <f ca="1">INDEX(Anvendelseskode!B:B,MATCH($F2293,Anvendelseskode!$A:$A,0))</f>
        <v>Fritliggende enfamilieshus (parcelhus)</v>
      </c>
      <c r="K2293" s="1" t="str">
        <f ca="1">INDEX(Anvendelseskode!C:C,MATCH($F2293,Anvendelseskode!$A:$A,0))</f>
        <v>Parcelhuse</v>
      </c>
      <c r="L2293" s="1" t="str">
        <f ca="1">INDEX(Anvendelseskode!D:D,MATCH($F2293,Anvendelseskode!$A:$A,0))</f>
        <v>Private husholdninger</v>
      </c>
      <c r="M2293" s="1" t="str">
        <f ca="1">IFERROR(INDEX(SBi!$2:$2,MATCH(H2293,SBi!$1:$1,1)),SBi!$K$2)</f>
        <v>1999-2006</v>
      </c>
      <c r="N2293" s="1">
        <f ca="1">INDEX(SBi!$C$3:$K$28,MATCH(F2293,SBi!$B$3:$B$28,0),MATCH(M2293,SBi!$C$2:$K$2,0))</f>
        <v>83.9</v>
      </c>
      <c r="O2293" s="16">
        <f t="shared" ca="1" si="463"/>
        <v>14.934200000000001</v>
      </c>
      <c r="P2293" s="16" t="str">
        <f ca="1">IFERROR(INDEX(VpD!$2:$2,MATCH(H2293,VpD!$1:$1,1)),VpD!$I$2)</f>
        <v>&gt;1998</v>
      </c>
      <c r="Q2293" s="1">
        <f ca="1">INDEX(VpD!$C$3:$I$27,MATCH(F2293,VpD!$B$3:$B$27,0),MATCH(P2293,VpD!$C$2:$I$2,0))</f>
        <v>72</v>
      </c>
      <c r="R2293" s="16">
        <f t="shared" ca="1" si="464"/>
        <v>12.816000000000001</v>
      </c>
      <c r="S2293" s="14">
        <f t="shared" ca="1" si="465"/>
        <v>713448.93</v>
      </c>
      <c r="T2293" s="14">
        <f t="shared" ca="1" si="466"/>
        <v>6168751.9500000002</v>
      </c>
      <c r="U2293" s="14" t="str">
        <f t="shared" ca="1" si="467"/>
        <v>0A3F507E-2198-32B8-E044-0003BA298018</v>
      </c>
    </row>
    <row r="2294" spans="1:21" s="14" customFormat="1" x14ac:dyDescent="0.25">
      <c r="A2294" s="14">
        <f t="shared" si="455"/>
        <v>2294</v>
      </c>
      <c r="B2294" s="14" t="str">
        <f t="shared" ca="1" si="456"/>
        <v>C3AC2A73-C9AC-43E3-A96D-305FDF7943BD</v>
      </c>
      <c r="C2294" s="14" t="str">
        <f t="shared" ca="1" si="457"/>
        <v>Syvhøjvænge</v>
      </c>
      <c r="D2294" s="14" t="str">
        <f t="shared" ca="1" si="458"/>
        <v>99</v>
      </c>
      <c r="E2294" s="14" t="str">
        <f t="shared" ca="1" si="459"/>
        <v>12dd</v>
      </c>
      <c r="F2294" s="1">
        <f t="shared" ca="1" si="460"/>
        <v>120</v>
      </c>
      <c r="G2294" s="1">
        <f t="shared" ca="1" si="461"/>
        <v>143</v>
      </c>
      <c r="H2294" s="1">
        <f t="shared" ca="1" si="462"/>
        <v>1970</v>
      </c>
      <c r="I2294" s="1" t="str">
        <f ca="1">INDEX(Relationstabel!$C$3:$K$10,MATCH(INDIRECT($A$1&amp;"J"&amp;A2294),Relationstabel!$A$3:$A$10,0),MATCH(IFERROR(VALUE(INDIRECT($A$1&amp;"K"&amp;A2294)),0),Relationstabel!$C$1:$K$1,0))</f>
        <v>Naturgas</v>
      </c>
      <c r="J2294" s="1" t="str">
        <f ca="1">INDEX(Anvendelseskode!B:B,MATCH($F2294,Anvendelseskode!$A:$A,0))</f>
        <v>Fritliggende enfamilieshus (parcelhus)</v>
      </c>
      <c r="K2294" s="1" t="str">
        <f ca="1">INDEX(Anvendelseskode!C:C,MATCH($F2294,Anvendelseskode!$A:$A,0))</f>
        <v>Parcelhuse</v>
      </c>
      <c r="L2294" s="1" t="str">
        <f ca="1">INDEX(Anvendelseskode!D:D,MATCH($F2294,Anvendelseskode!$A:$A,0))</f>
        <v>Private husholdninger</v>
      </c>
      <c r="M2294" s="1" t="str">
        <f ca="1">IFERROR(INDEX(SBi!$2:$2,MATCH(H2294,SBi!$1:$1,1)),SBi!$K$2)</f>
        <v>1961-1972</v>
      </c>
      <c r="N2294" s="1">
        <f ca="1">INDEX(SBi!$C$3:$K$28,MATCH(F2294,SBi!$B$3:$B$28,0),MATCH(M2294,SBi!$C$2:$K$2,0))</f>
        <v>134.30000000000001</v>
      </c>
      <c r="O2294" s="16">
        <f t="shared" ca="1" si="463"/>
        <v>19.204900000000002</v>
      </c>
      <c r="P2294" s="16" t="str">
        <f ca="1">IFERROR(INDEX(VpD!$2:$2,MATCH(H2294,VpD!$1:$1,1)),VpD!$I$2)</f>
        <v>1961-1972</v>
      </c>
      <c r="Q2294" s="1">
        <f ca="1">INDEX(VpD!$C$3:$I$27,MATCH(F2294,VpD!$B$3:$B$27,0),MATCH(P2294,VpD!$C$2:$I$2,0))</f>
        <v>143</v>
      </c>
      <c r="R2294" s="16">
        <f t="shared" ca="1" si="464"/>
        <v>20.449000000000002</v>
      </c>
      <c r="S2294" s="14">
        <f t="shared" ca="1" si="465"/>
        <v>711790.5</v>
      </c>
      <c r="T2294" s="14">
        <f t="shared" ca="1" si="466"/>
        <v>6171907.0099999998</v>
      </c>
      <c r="U2294" s="14" t="str">
        <f t="shared" ca="1" si="467"/>
        <v>0A3F507E-2298-32B8-E044-0003BA298018</v>
      </c>
    </row>
    <row r="2295" spans="1:21" s="14" customFormat="1" x14ac:dyDescent="0.25">
      <c r="A2295" s="14">
        <f t="shared" si="455"/>
        <v>2295</v>
      </c>
      <c r="B2295" s="14" t="str">
        <f t="shared" ca="1" si="456"/>
        <v>D69988E7-F60B-4387-8401-0FE2126DE129</v>
      </c>
      <c r="C2295" s="14" t="str">
        <f t="shared" ca="1" si="457"/>
        <v>Vejlegårdsvej</v>
      </c>
      <c r="D2295" s="14" t="str">
        <f t="shared" ca="1" si="458"/>
        <v>123</v>
      </c>
      <c r="E2295" s="14" t="str">
        <f t="shared" ca="1" si="459"/>
        <v>9a</v>
      </c>
      <c r="F2295" s="1">
        <f t="shared" ca="1" si="460"/>
        <v>530</v>
      </c>
      <c r="G2295" s="1">
        <f t="shared" ca="1" si="461"/>
        <v>854</v>
      </c>
      <c r="H2295" s="1">
        <f t="shared" ca="1" si="462"/>
        <v>1991</v>
      </c>
      <c r="I2295" s="1" t="str">
        <f ca="1">INDEX(Relationstabel!$C$3:$K$10,MATCH(INDIRECT($A$1&amp;"J"&amp;A2295),Relationstabel!$A$3:$A$10,0),MATCH(IFERROR(VALUE(INDIRECT($A$1&amp;"K"&amp;A2295)),0),Relationstabel!$C$1:$K$1,0))</f>
        <v>Ingen varmeinstallation</v>
      </c>
      <c r="J2295" s="1" t="str">
        <f ca="1">INDEX(Anvendelseskode!B:B,MATCH($F2295,Anvendelseskode!$A:$A,0))</f>
        <v>Bygning i forbindelse med idrætsudøvelse (klubhus, idrætshal, svømmehal o.lign.).</v>
      </c>
      <c r="K2295" s="1" t="str">
        <f ca="1">INDEX(Anvendelseskode!C:C,MATCH($F2295,Anvendelseskode!$A:$A,0))</f>
        <v>Bygning i forbindelse med idrætsudøvelse (klubhus, idrætshal, svømmehal o.lign.).</v>
      </c>
      <c r="L2295" s="1" t="str">
        <f ca="1">INDEX(Anvendelseskode!D:D,MATCH($F2295,Anvendelseskode!$A:$A,0))</f>
        <v>Kommunale og andre offentlige institutioner</v>
      </c>
      <c r="M2295" s="1" t="str">
        <f ca="1">IFERROR(INDEX(SBi!$2:$2,MATCH(H2295,SBi!$1:$1,1)),SBi!$K$2)</f>
        <v>1979-1998</v>
      </c>
      <c r="N2295" s="1">
        <f ca="1">INDEX(SBi!$C$3:$K$28,MATCH(F2295,SBi!$B$3:$B$28,0),MATCH(M2295,SBi!$C$2:$K$2,0))</f>
        <v>155</v>
      </c>
      <c r="O2295" s="16">
        <f t="shared" ca="1" si="463"/>
        <v>132.37</v>
      </c>
      <c r="P2295" s="16" t="str">
        <f ca="1">IFERROR(INDEX(VpD!$2:$2,MATCH(H2295,VpD!$1:$1,1)),VpD!$I$2)</f>
        <v>1979-1998</v>
      </c>
      <c r="Q2295" s="1">
        <f ca="1">INDEX(VpD!$C$3:$I$27,MATCH(F2295,VpD!$B$3:$B$27,0),MATCH(P2295,VpD!$C$2:$I$2,0))</f>
        <v>72</v>
      </c>
      <c r="R2295" s="16">
        <f t="shared" ca="1" si="464"/>
        <v>61.488</v>
      </c>
      <c r="S2295" s="14">
        <f t="shared" ca="1" si="465"/>
        <v>711382.68</v>
      </c>
      <c r="T2295" s="14">
        <f t="shared" ca="1" si="466"/>
        <v>6170919.7699999996</v>
      </c>
      <c r="U2295" s="14" t="str">
        <f t="shared" ca="1" si="467"/>
        <v>0A3F507E-2498-32B8-E044-0003BA298018</v>
      </c>
    </row>
    <row r="2296" spans="1:21" s="14" customFormat="1" x14ac:dyDescent="0.25">
      <c r="A2296" s="14">
        <f t="shared" si="455"/>
        <v>2296</v>
      </c>
      <c r="B2296" s="14" t="str">
        <f t="shared" ca="1" si="456"/>
        <v>14A7EB30-F5AC-4EB1-AC85-E6A84F1225B5</v>
      </c>
      <c r="C2296" s="14" t="str">
        <f t="shared" ca="1" si="457"/>
        <v>Vejlegårdsvej</v>
      </c>
      <c r="D2296" s="14" t="str">
        <f t="shared" ca="1" si="458"/>
        <v>123</v>
      </c>
      <c r="E2296" s="14" t="str">
        <f t="shared" ca="1" si="459"/>
        <v>9a</v>
      </c>
      <c r="F2296" s="1">
        <f t="shared" ca="1" si="460"/>
        <v>140</v>
      </c>
      <c r="G2296" s="1">
        <f t="shared" ca="1" si="461"/>
        <v>480</v>
      </c>
      <c r="H2296" s="1">
        <f t="shared" ca="1" si="462"/>
        <v>1987</v>
      </c>
      <c r="I2296" s="1" t="str">
        <f ca="1">INDEX(Relationstabel!$C$3:$K$10,MATCH(INDIRECT($A$1&amp;"J"&amp;A2296),Relationstabel!$A$3:$A$10,0),MATCH(IFERROR(VALUE(INDIRECT($A$1&amp;"K"&amp;A2296)),0),Relationstabel!$C$1:$K$1,0))</f>
        <v>Naturgas</v>
      </c>
      <c r="J2296" s="1" t="str">
        <f ca="1">INDEX(Anvendelseskode!B:B,MATCH($F2296,Anvendelseskode!$A:$A,0))</f>
        <v>Etageboligbebyggelse</v>
      </c>
      <c r="K2296" s="1" t="str">
        <f ca="1">INDEX(Anvendelseskode!C:C,MATCH($F2296,Anvendelseskode!$A:$A,0))</f>
        <v>Etageboligbebyggelse</v>
      </c>
      <c r="L2296" s="1" t="str">
        <f ca="1">INDEX(Anvendelseskode!D:D,MATCH($F2296,Anvendelseskode!$A:$A,0))</f>
        <v>Private husholdninger</v>
      </c>
      <c r="M2296" s="1" t="str">
        <f ca="1">IFERROR(INDEX(SBi!$2:$2,MATCH(H2296,SBi!$1:$1,1)),SBi!$K$2)</f>
        <v>1979-1998</v>
      </c>
      <c r="N2296" s="1">
        <f ca="1">INDEX(SBi!$C$3:$K$28,MATCH(F2296,SBi!$B$3:$B$28,0),MATCH(M2296,SBi!$C$2:$K$2,0))</f>
        <v>108.5</v>
      </c>
      <c r="O2296" s="16">
        <f t="shared" ca="1" si="463"/>
        <v>52.08</v>
      </c>
      <c r="P2296" s="16" t="str">
        <f ca="1">IFERROR(INDEX(VpD!$2:$2,MATCH(H2296,VpD!$1:$1,1)),VpD!$I$2)</f>
        <v>1979-1998</v>
      </c>
      <c r="Q2296" s="1">
        <f ca="1">INDEX(VpD!$C$3:$I$27,MATCH(F2296,VpD!$B$3:$B$27,0),MATCH(P2296,VpD!$C$2:$I$2,0))</f>
        <v>80</v>
      </c>
      <c r="R2296" s="16">
        <f t="shared" ca="1" si="464"/>
        <v>38.4</v>
      </c>
      <c r="S2296" s="14">
        <f t="shared" ca="1" si="465"/>
        <v>711382.68</v>
      </c>
      <c r="T2296" s="14">
        <f t="shared" ca="1" si="466"/>
        <v>6170919.7699999996</v>
      </c>
      <c r="U2296" s="14" t="str">
        <f t="shared" ca="1" si="467"/>
        <v>0A3F507E-2498-32B8-E044-0003BA298018</v>
      </c>
    </row>
    <row r="2297" spans="1:21" s="14" customFormat="1" x14ac:dyDescent="0.25">
      <c r="A2297" s="14">
        <f t="shared" si="455"/>
        <v>2297</v>
      </c>
      <c r="B2297" s="14" t="str">
        <f t="shared" ca="1" si="456"/>
        <v>A4CB5E50-AE7F-4136-842C-55EBD3E14F19</v>
      </c>
      <c r="C2297" s="14" t="str">
        <f t="shared" ca="1" si="457"/>
        <v>Vejlegårdsvej</v>
      </c>
      <c r="D2297" s="14" t="str">
        <f t="shared" ca="1" si="458"/>
        <v>123</v>
      </c>
      <c r="E2297" s="14" t="str">
        <f t="shared" ca="1" si="459"/>
        <v>9a</v>
      </c>
      <c r="F2297" s="1">
        <f t="shared" ca="1" si="460"/>
        <v>290</v>
      </c>
      <c r="G2297" s="1">
        <f t="shared" ca="1" si="461"/>
        <v>5</v>
      </c>
      <c r="H2297" s="1">
        <f t="shared" ca="1" si="462"/>
        <v>2003</v>
      </c>
      <c r="I2297" s="1" t="str">
        <f ca="1">INDEX(Relationstabel!$C$3:$K$10,MATCH(INDIRECT($A$1&amp;"J"&amp;A2297),Relationstabel!$A$3:$A$10,0),MATCH(IFERROR(VALUE(INDIRECT($A$1&amp;"K"&amp;A2297)),0),Relationstabel!$C$1:$K$1,0))</f>
        <v>Ingen varmeinstallation</v>
      </c>
      <c r="J2297" s="1" t="str">
        <f ca="1">INDEX(Anvendelseskode!B:B,MATCH($F2297,Anvendelseskode!$A:$A,0))</f>
        <v>Anden bygning til landbrug, industri etc</v>
      </c>
      <c r="K2297" s="1" t="str">
        <f ca="1">INDEX(Anvendelseskode!C:C,MATCH($F2297,Anvendelseskode!$A:$A,0))</f>
        <v>Anden bygning til produktion</v>
      </c>
      <c r="L2297" s="1" t="str">
        <f ca="1">INDEX(Anvendelseskode!D:D,MATCH($F2297,Anvendelseskode!$A:$A,0))</f>
        <v>Industri</v>
      </c>
      <c r="M2297" s="1" t="str">
        <f ca="1">IFERROR(INDEX(SBi!$2:$2,MATCH(H2297,SBi!$1:$1,1)),SBi!$K$2)</f>
        <v>1999-2006</v>
      </c>
      <c r="N2297" s="1">
        <f ca="1">INDEX(SBi!$C$3:$K$28,MATCH(F2297,SBi!$B$3:$B$28,0),MATCH(M2297,SBi!$C$2:$K$2,0))</f>
        <v>66</v>
      </c>
      <c r="O2297" s="16">
        <f t="shared" ca="1" si="463"/>
        <v>0.33</v>
      </c>
      <c r="P2297" s="16" t="str">
        <f ca="1">IFERROR(INDEX(VpD!$2:$2,MATCH(H2297,VpD!$1:$1,1)),VpD!$I$2)</f>
        <v>&gt;1998</v>
      </c>
      <c r="Q2297" s="1">
        <f ca="1">INDEX(VpD!$C$3:$I$27,MATCH(F2297,VpD!$B$3:$B$27,0),MATCH(P2297,VpD!$C$2:$I$2,0))</f>
        <v>66</v>
      </c>
      <c r="R2297" s="16">
        <f t="shared" ca="1" si="464"/>
        <v>0.33</v>
      </c>
      <c r="S2297" s="14">
        <f t="shared" ca="1" si="465"/>
        <v>711382.68</v>
      </c>
      <c r="T2297" s="14">
        <f t="shared" ca="1" si="466"/>
        <v>6170919.7699999996</v>
      </c>
      <c r="U2297" s="14" t="str">
        <f t="shared" ca="1" si="467"/>
        <v>0A3F507E-2498-32B8-E044-0003BA298018</v>
      </c>
    </row>
    <row r="2298" spans="1:21" s="14" customFormat="1" x14ac:dyDescent="0.25">
      <c r="A2298" s="14">
        <f t="shared" si="455"/>
        <v>2298</v>
      </c>
      <c r="B2298" s="14" t="str">
        <f t="shared" ca="1" si="456"/>
        <v>C519CB70-B69D-4B11-94C2-0DA8FFFA3FCE</v>
      </c>
      <c r="C2298" s="14" t="str">
        <f t="shared" ca="1" si="457"/>
        <v>Rendsagervej</v>
      </c>
      <c r="D2298" s="14" t="str">
        <f t="shared" ca="1" si="458"/>
        <v>31</v>
      </c>
      <c r="E2298" s="14" t="str">
        <f t="shared" ca="1" si="459"/>
        <v>9os</v>
      </c>
      <c r="F2298" s="1">
        <f t="shared" ca="1" si="460"/>
        <v>120</v>
      </c>
      <c r="G2298" s="1">
        <f t="shared" ca="1" si="461"/>
        <v>109</v>
      </c>
      <c r="H2298" s="1">
        <f t="shared" ca="1" si="462"/>
        <v>1973</v>
      </c>
      <c r="I2298" s="1" t="str">
        <f ca="1">INDEX(Relationstabel!$C$3:$K$10,MATCH(INDIRECT($A$1&amp;"J"&amp;A2298),Relationstabel!$A$3:$A$10,0),MATCH(IFERROR(VALUE(INDIRECT($A$1&amp;"K"&amp;A2298)),0),Relationstabel!$C$1:$K$1,0))</f>
        <v>Naturgas</v>
      </c>
      <c r="J2298" s="1" t="str">
        <f ca="1">INDEX(Anvendelseskode!B:B,MATCH($F2298,Anvendelseskode!$A:$A,0))</f>
        <v>Fritliggende enfamilieshus (parcelhus)</v>
      </c>
      <c r="K2298" s="1" t="str">
        <f ca="1">INDEX(Anvendelseskode!C:C,MATCH($F2298,Anvendelseskode!$A:$A,0))</f>
        <v>Parcelhuse</v>
      </c>
      <c r="L2298" s="1" t="str">
        <f ca="1">INDEX(Anvendelseskode!D:D,MATCH($F2298,Anvendelseskode!$A:$A,0))</f>
        <v>Private husholdninger</v>
      </c>
      <c r="M2298" s="1" t="str">
        <f ca="1">IFERROR(INDEX(SBi!$2:$2,MATCH(H2298,SBi!$1:$1,1)),SBi!$K$2)</f>
        <v>1973-1978</v>
      </c>
      <c r="N2298" s="1">
        <f ca="1">INDEX(SBi!$C$3:$K$28,MATCH(F2298,SBi!$B$3:$B$28,0),MATCH(M2298,SBi!$C$2:$K$2,0))</f>
        <v>119.8</v>
      </c>
      <c r="O2298" s="16">
        <f t="shared" ca="1" si="463"/>
        <v>13.058199999999999</v>
      </c>
      <c r="P2298" s="16" t="str">
        <f ca="1">IFERROR(INDEX(VpD!$2:$2,MATCH(H2298,VpD!$1:$1,1)),VpD!$I$2)</f>
        <v>1973-1978</v>
      </c>
      <c r="Q2298" s="1">
        <f ca="1">INDEX(VpD!$C$3:$I$27,MATCH(F2298,VpD!$B$3:$B$27,0),MATCH(P2298,VpD!$C$2:$I$2,0))</f>
        <v>117</v>
      </c>
      <c r="R2298" s="16">
        <f t="shared" ca="1" si="464"/>
        <v>12.753</v>
      </c>
      <c r="S2298" s="14">
        <f t="shared" ca="1" si="465"/>
        <v>711043.54</v>
      </c>
      <c r="T2298" s="14">
        <f t="shared" ca="1" si="466"/>
        <v>6171518.2800000003</v>
      </c>
      <c r="U2298" s="14" t="str">
        <f t="shared" ca="1" si="467"/>
        <v>0A3F507E-1F9B-32B8-E044-0003BA298018</v>
      </c>
    </row>
    <row r="2299" spans="1:21" s="14" customFormat="1" x14ac:dyDescent="0.25">
      <c r="A2299" s="14">
        <f t="shared" si="455"/>
        <v>2299</v>
      </c>
      <c r="B2299" s="14" t="str">
        <f t="shared" ca="1" si="456"/>
        <v>456DCBDA-876D-4F7C-BF6A-3BAA1ED447A1</v>
      </c>
      <c r="C2299" s="14" t="str">
        <f t="shared" ca="1" si="457"/>
        <v>Kløverbo</v>
      </c>
      <c r="D2299" s="14" t="str">
        <f t="shared" ca="1" si="458"/>
        <v>49</v>
      </c>
      <c r="E2299" s="14" t="str">
        <f t="shared" ca="1" si="459"/>
        <v>6zs</v>
      </c>
      <c r="F2299" s="1">
        <f t="shared" ca="1" si="460"/>
        <v>130</v>
      </c>
      <c r="G2299" s="1">
        <f t="shared" ca="1" si="461"/>
        <v>109</v>
      </c>
      <c r="H2299" s="1">
        <f t="shared" ca="1" si="462"/>
        <v>1978</v>
      </c>
      <c r="I2299" s="1" t="str">
        <f ca="1">INDEX(Relationstabel!$C$3:$K$10,MATCH(INDIRECT($A$1&amp;"J"&amp;A2299),Relationstabel!$A$3:$A$10,0),MATCH(IFERROR(VALUE(INDIRECT($A$1&amp;"K"&amp;A2299)),0),Relationstabel!$C$1:$K$1,0))</f>
        <v>Fjernvarme/ Blokvarme</v>
      </c>
      <c r="J2299" s="1" t="str">
        <f ca="1">INDEX(Anvendelseskode!B:B,MATCH($F2299,Anvendelseskode!$A:$A,0))</f>
        <v>Række-, kæde-, dobbelthus (lodret adskillelse mellem enhederne)</v>
      </c>
      <c r="K2299" s="1" t="str">
        <f ca="1">INDEX(Anvendelseskode!C:C,MATCH($F2299,Anvendelseskode!$A:$A,0))</f>
        <v>Række-, kæde og dobbelthuse</v>
      </c>
      <c r="L2299" s="1" t="str">
        <f ca="1">INDEX(Anvendelseskode!D:D,MATCH($F2299,Anvendelseskode!$A:$A,0))</f>
        <v>Private husholdninger</v>
      </c>
      <c r="M2299" s="1" t="str">
        <f ca="1">IFERROR(INDEX(SBi!$2:$2,MATCH(H2299,SBi!$1:$1,1)),SBi!$K$2)</f>
        <v>1973-1978</v>
      </c>
      <c r="N2299" s="1">
        <f ca="1">INDEX(SBi!$C$3:$K$28,MATCH(F2299,SBi!$B$3:$B$28,0),MATCH(M2299,SBi!$C$2:$K$2,0))</f>
        <v>112.6</v>
      </c>
      <c r="O2299" s="16">
        <f t="shared" ca="1" si="463"/>
        <v>12.273399999999999</v>
      </c>
      <c r="P2299" s="16" t="str">
        <f ca="1">IFERROR(INDEX(VpD!$2:$2,MATCH(H2299,VpD!$1:$1,1)),VpD!$I$2)</f>
        <v>1973-1978</v>
      </c>
      <c r="Q2299" s="1">
        <f ca="1">INDEX(VpD!$C$3:$I$27,MATCH(F2299,VpD!$B$3:$B$27,0),MATCH(P2299,VpD!$C$2:$I$2,0))</f>
        <v>98</v>
      </c>
      <c r="R2299" s="16">
        <f t="shared" ca="1" si="464"/>
        <v>10.682</v>
      </c>
      <c r="S2299" s="14">
        <f t="shared" ca="1" si="465"/>
        <v>713537.72</v>
      </c>
      <c r="T2299" s="14">
        <f t="shared" ca="1" si="466"/>
        <v>6169671.0999999996</v>
      </c>
      <c r="U2299" s="14" t="str">
        <f t="shared" ca="1" si="467"/>
        <v>0A3F507E-1B81-32B8-E044-0003BA298018</v>
      </c>
    </row>
    <row r="2300" spans="1:21" s="14" customFormat="1" x14ac:dyDescent="0.25">
      <c r="A2300" s="14">
        <f t="shared" si="455"/>
        <v>2300</v>
      </c>
      <c r="B2300" s="14" t="str">
        <f t="shared" ca="1" si="456"/>
        <v>DA5EFFB3-8DF4-4D48-8CA5-D02DD2AA135D</v>
      </c>
      <c r="C2300" s="14" t="str">
        <f t="shared" ca="1" si="457"/>
        <v>Nørrebred</v>
      </c>
      <c r="D2300" s="14" t="str">
        <f t="shared" ca="1" si="458"/>
        <v>87</v>
      </c>
      <c r="E2300" s="14" t="str">
        <f t="shared" ca="1" si="459"/>
        <v>13fæ</v>
      </c>
      <c r="F2300" s="1">
        <f t="shared" ca="1" si="460"/>
        <v>120</v>
      </c>
      <c r="G2300" s="1">
        <f t="shared" ca="1" si="461"/>
        <v>143</v>
      </c>
      <c r="H2300" s="1">
        <f t="shared" ca="1" si="462"/>
        <v>1971</v>
      </c>
      <c r="I2300" s="1" t="str">
        <f ca="1">INDEX(Relationstabel!$C$3:$K$10,MATCH(INDIRECT($A$1&amp;"J"&amp;A2300),Relationstabel!$A$3:$A$10,0),MATCH(IFERROR(VALUE(INDIRECT($A$1&amp;"K"&amp;A2300)),0),Relationstabel!$C$1:$K$1,0))</f>
        <v>Naturgas</v>
      </c>
      <c r="J2300" s="1" t="str">
        <f ca="1">INDEX(Anvendelseskode!B:B,MATCH($F2300,Anvendelseskode!$A:$A,0))</f>
        <v>Fritliggende enfamilieshus (parcelhus)</v>
      </c>
      <c r="K2300" s="1" t="str">
        <f ca="1">INDEX(Anvendelseskode!C:C,MATCH($F2300,Anvendelseskode!$A:$A,0))</f>
        <v>Parcelhuse</v>
      </c>
      <c r="L2300" s="1" t="str">
        <f ca="1">INDEX(Anvendelseskode!D:D,MATCH($F2300,Anvendelseskode!$A:$A,0))</f>
        <v>Private husholdninger</v>
      </c>
      <c r="M2300" s="1" t="str">
        <f ca="1">IFERROR(INDEX(SBi!$2:$2,MATCH(H2300,SBi!$1:$1,1)),SBi!$K$2)</f>
        <v>1961-1972</v>
      </c>
      <c r="N2300" s="1">
        <f ca="1">INDEX(SBi!$C$3:$K$28,MATCH(F2300,SBi!$B$3:$B$28,0),MATCH(M2300,SBi!$C$2:$K$2,0))</f>
        <v>134.30000000000001</v>
      </c>
      <c r="O2300" s="16">
        <f t="shared" ca="1" si="463"/>
        <v>19.204900000000002</v>
      </c>
      <c r="P2300" s="16" t="str">
        <f ca="1">IFERROR(INDEX(VpD!$2:$2,MATCH(H2300,VpD!$1:$1,1)),VpD!$I$2)</f>
        <v>1961-1972</v>
      </c>
      <c r="Q2300" s="1">
        <f ca="1">INDEX(VpD!$C$3:$I$27,MATCH(F2300,VpD!$B$3:$B$27,0),MATCH(P2300,VpD!$C$2:$I$2,0))</f>
        <v>143</v>
      </c>
      <c r="R2300" s="16">
        <f t="shared" ca="1" si="464"/>
        <v>20.449000000000002</v>
      </c>
      <c r="S2300" s="14">
        <f t="shared" ca="1" si="465"/>
        <v>711583.18</v>
      </c>
      <c r="T2300" s="14">
        <f t="shared" ca="1" si="466"/>
        <v>6171976.3200000003</v>
      </c>
      <c r="U2300" s="14" t="str">
        <f t="shared" ca="1" si="467"/>
        <v>0A3F507E-1E81-32B8-E044-0003BA298018</v>
      </c>
    </row>
    <row r="2301" spans="1:21" s="14" customFormat="1" x14ac:dyDescent="0.25">
      <c r="A2301" s="14">
        <f t="shared" si="455"/>
        <v>2301</v>
      </c>
      <c r="B2301" s="14" t="str">
        <f t="shared" ca="1" si="456"/>
        <v>DD0FD030-9987-4D05-A071-5F787F8A2C48</v>
      </c>
      <c r="C2301" s="14" t="str">
        <f t="shared" ca="1" si="457"/>
        <v>Rendsagervej</v>
      </c>
      <c r="D2301" s="14" t="str">
        <f t="shared" ca="1" si="458"/>
        <v>16</v>
      </c>
      <c r="E2301" s="14" t="str">
        <f t="shared" ca="1" si="459"/>
        <v>9it</v>
      </c>
      <c r="F2301" s="1">
        <f t="shared" ca="1" si="460"/>
        <v>120</v>
      </c>
      <c r="G2301" s="1">
        <f t="shared" ca="1" si="461"/>
        <v>119</v>
      </c>
      <c r="H2301" s="1">
        <f t="shared" ca="1" si="462"/>
        <v>1973</v>
      </c>
      <c r="I2301" s="1" t="str">
        <f ca="1">INDEX(Relationstabel!$C$3:$K$10,MATCH(INDIRECT($A$1&amp;"J"&amp;A2301),Relationstabel!$A$3:$A$10,0),MATCH(IFERROR(VALUE(INDIRECT($A$1&amp;"K"&amp;A2301)),0),Relationstabel!$C$1:$K$1,0))</f>
        <v>Naturgas</v>
      </c>
      <c r="J2301" s="1" t="str">
        <f ca="1">INDEX(Anvendelseskode!B:B,MATCH($F2301,Anvendelseskode!$A:$A,0))</f>
        <v>Fritliggende enfamilieshus (parcelhus)</v>
      </c>
      <c r="K2301" s="1" t="str">
        <f ca="1">INDEX(Anvendelseskode!C:C,MATCH($F2301,Anvendelseskode!$A:$A,0))</f>
        <v>Parcelhuse</v>
      </c>
      <c r="L2301" s="1" t="str">
        <f ca="1">INDEX(Anvendelseskode!D:D,MATCH($F2301,Anvendelseskode!$A:$A,0))</f>
        <v>Private husholdninger</v>
      </c>
      <c r="M2301" s="1" t="str">
        <f ca="1">IFERROR(INDEX(SBi!$2:$2,MATCH(H2301,SBi!$1:$1,1)),SBi!$K$2)</f>
        <v>1973-1978</v>
      </c>
      <c r="N2301" s="1">
        <f ca="1">INDEX(SBi!$C$3:$K$28,MATCH(F2301,SBi!$B$3:$B$28,0),MATCH(M2301,SBi!$C$2:$K$2,0))</f>
        <v>119.8</v>
      </c>
      <c r="O2301" s="16">
        <f t="shared" ca="1" si="463"/>
        <v>14.2562</v>
      </c>
      <c r="P2301" s="16" t="str">
        <f ca="1">IFERROR(INDEX(VpD!$2:$2,MATCH(H2301,VpD!$1:$1,1)),VpD!$I$2)</f>
        <v>1973-1978</v>
      </c>
      <c r="Q2301" s="1">
        <f ca="1">INDEX(VpD!$C$3:$I$27,MATCH(F2301,VpD!$B$3:$B$27,0),MATCH(P2301,VpD!$C$2:$I$2,0))</f>
        <v>117</v>
      </c>
      <c r="R2301" s="16">
        <f t="shared" ca="1" si="464"/>
        <v>13.923</v>
      </c>
      <c r="S2301" s="14">
        <f t="shared" ca="1" si="465"/>
        <v>711075.19</v>
      </c>
      <c r="T2301" s="14">
        <f t="shared" ca="1" si="466"/>
        <v>6171563.3700000001</v>
      </c>
      <c r="U2301" s="14" t="str">
        <f t="shared" ca="1" si="467"/>
        <v>0A3F507E-1F8C-32B8-E044-0003BA298018</v>
      </c>
    </row>
    <row r="2302" spans="1:21" s="14" customFormat="1" x14ac:dyDescent="0.25">
      <c r="A2302" s="14">
        <f t="shared" si="455"/>
        <v>2302</v>
      </c>
      <c r="B2302" s="14" t="str">
        <f t="shared" ca="1" si="456"/>
        <v>B4F4830B-5F7D-4C23-A9E9-C3AD9F55267A</v>
      </c>
      <c r="C2302" s="14" t="str">
        <f t="shared" ca="1" si="457"/>
        <v>Horsbred</v>
      </c>
      <c r="D2302" s="14" t="str">
        <f t="shared" ca="1" si="458"/>
        <v>24</v>
      </c>
      <c r="E2302" s="14" t="str">
        <f t="shared" ca="1" si="459"/>
        <v>13bt</v>
      </c>
      <c r="F2302" s="1">
        <f t="shared" ca="1" si="460"/>
        <v>130</v>
      </c>
      <c r="G2302" s="1">
        <f t="shared" ca="1" si="461"/>
        <v>107</v>
      </c>
      <c r="H2302" s="1">
        <f t="shared" ca="1" si="462"/>
        <v>1984</v>
      </c>
      <c r="I2302" s="1" t="str">
        <f ca="1">INDEX(Relationstabel!$C$3:$K$10,MATCH(INDIRECT($A$1&amp;"J"&amp;A2302),Relationstabel!$A$3:$A$10,0),MATCH(IFERROR(VALUE(INDIRECT($A$1&amp;"K"&amp;A2302)),0),Relationstabel!$C$1:$K$1,0))</f>
        <v>Fjernvarme/ Blokvarme</v>
      </c>
      <c r="J2302" s="1" t="str">
        <f ca="1">INDEX(Anvendelseskode!B:B,MATCH($F2302,Anvendelseskode!$A:$A,0))</f>
        <v>Række-, kæde-, dobbelthus (lodret adskillelse mellem enhederne)</v>
      </c>
      <c r="K2302" s="1" t="str">
        <f ca="1">INDEX(Anvendelseskode!C:C,MATCH($F2302,Anvendelseskode!$A:$A,0))</f>
        <v>Række-, kæde og dobbelthuse</v>
      </c>
      <c r="L2302" s="1" t="str">
        <f ca="1">INDEX(Anvendelseskode!D:D,MATCH($F2302,Anvendelseskode!$A:$A,0))</f>
        <v>Private husholdninger</v>
      </c>
      <c r="M2302" s="1" t="str">
        <f ca="1">IFERROR(INDEX(SBi!$2:$2,MATCH(H2302,SBi!$1:$1,1)),SBi!$K$2)</f>
        <v>1979-1998</v>
      </c>
      <c r="N2302" s="1">
        <f ca="1">INDEX(SBi!$C$3:$K$28,MATCH(F2302,SBi!$B$3:$B$28,0),MATCH(M2302,SBi!$C$2:$K$2,0))</f>
        <v>96.8</v>
      </c>
      <c r="O2302" s="16">
        <f t="shared" ca="1" si="463"/>
        <v>10.3576</v>
      </c>
      <c r="P2302" s="16" t="str">
        <f ca="1">IFERROR(INDEX(VpD!$2:$2,MATCH(H2302,VpD!$1:$1,1)),VpD!$I$2)</f>
        <v>1979-1998</v>
      </c>
      <c r="Q2302" s="1">
        <f ca="1">INDEX(VpD!$C$3:$I$27,MATCH(F2302,VpD!$B$3:$B$27,0),MATCH(P2302,VpD!$C$2:$I$2,0))</f>
        <v>74</v>
      </c>
      <c r="R2302" s="16">
        <f t="shared" ca="1" si="464"/>
        <v>7.9180000000000001</v>
      </c>
      <c r="S2302" s="14">
        <f t="shared" ca="1" si="465"/>
        <v>711501.03</v>
      </c>
      <c r="T2302" s="14">
        <f t="shared" ca="1" si="466"/>
        <v>6171636.3899999997</v>
      </c>
      <c r="U2302" s="14" t="str">
        <f t="shared" ca="1" si="467"/>
        <v>0A3F507E-1892-32B8-E044-0003BA298018</v>
      </c>
    </row>
    <row r="2303" spans="1:21" s="14" customFormat="1" x14ac:dyDescent="0.25">
      <c r="A2303" s="14">
        <f t="shared" si="455"/>
        <v>2303</v>
      </c>
      <c r="B2303" s="14" t="str">
        <f t="shared" ca="1" si="456"/>
        <v>51924995-EFB7-4186-8095-F9700E496688</v>
      </c>
      <c r="C2303" s="14" t="str">
        <f t="shared" ca="1" si="457"/>
        <v>Vallensbæk Strandvej</v>
      </c>
      <c r="D2303" s="14" t="str">
        <f t="shared" ca="1" si="458"/>
        <v>160</v>
      </c>
      <c r="E2303" s="14" t="str">
        <f t="shared" ca="1" si="459"/>
        <v>18ab</v>
      </c>
      <c r="F2303" s="1">
        <f t="shared" ca="1" si="460"/>
        <v>120</v>
      </c>
      <c r="G2303" s="1">
        <f t="shared" ca="1" si="461"/>
        <v>141</v>
      </c>
      <c r="H2303" s="1">
        <f t="shared" ca="1" si="462"/>
        <v>1992</v>
      </c>
      <c r="I2303" s="1" t="str">
        <f ca="1">INDEX(Relationstabel!$C$3:$K$10,MATCH(INDIRECT($A$1&amp;"J"&amp;A2303),Relationstabel!$A$3:$A$10,0),MATCH(IFERROR(VALUE(INDIRECT($A$1&amp;"K"&amp;A2303)),0),Relationstabel!$C$1:$K$1,0))</f>
        <v>Naturgas</v>
      </c>
      <c r="J2303" s="1" t="str">
        <f ca="1">INDEX(Anvendelseskode!B:B,MATCH($F2303,Anvendelseskode!$A:$A,0))</f>
        <v>Fritliggende enfamilieshus (parcelhus)</v>
      </c>
      <c r="K2303" s="1" t="str">
        <f ca="1">INDEX(Anvendelseskode!C:C,MATCH($F2303,Anvendelseskode!$A:$A,0))</f>
        <v>Parcelhuse</v>
      </c>
      <c r="L2303" s="1" t="str">
        <f ca="1">INDEX(Anvendelseskode!D:D,MATCH($F2303,Anvendelseskode!$A:$A,0))</f>
        <v>Private husholdninger</v>
      </c>
      <c r="M2303" s="1" t="str">
        <f ca="1">IFERROR(INDEX(SBi!$2:$2,MATCH(H2303,SBi!$1:$1,1)),SBi!$K$2)</f>
        <v>1979-1998</v>
      </c>
      <c r="N2303" s="1">
        <f ca="1">INDEX(SBi!$C$3:$K$28,MATCH(F2303,SBi!$B$3:$B$28,0),MATCH(M2303,SBi!$C$2:$K$2,0))</f>
        <v>105.4</v>
      </c>
      <c r="O2303" s="16">
        <f t="shared" ca="1" si="463"/>
        <v>14.861400000000001</v>
      </c>
      <c r="P2303" s="16" t="str">
        <f ca="1">IFERROR(INDEX(VpD!$2:$2,MATCH(H2303,VpD!$1:$1,1)),VpD!$I$2)</f>
        <v>1979-1998</v>
      </c>
      <c r="Q2303" s="1">
        <f ca="1">INDEX(VpD!$C$3:$I$27,MATCH(F2303,VpD!$B$3:$B$27,0),MATCH(P2303,VpD!$C$2:$I$2,0))</f>
        <v>90</v>
      </c>
      <c r="R2303" s="16">
        <f t="shared" ca="1" si="464"/>
        <v>12.69</v>
      </c>
      <c r="S2303" s="14">
        <f t="shared" ca="1" si="465"/>
        <v>713662.84</v>
      </c>
      <c r="T2303" s="14">
        <f t="shared" ca="1" si="466"/>
        <v>6168853.3099999996</v>
      </c>
      <c r="U2303" s="14" t="str">
        <f t="shared" ca="1" si="467"/>
        <v>0A3F507E-179C-32B8-E044-0003BA298018</v>
      </c>
    </row>
    <row r="2304" spans="1:21" s="14" customFormat="1" x14ac:dyDescent="0.25">
      <c r="A2304" s="14">
        <f t="shared" si="455"/>
        <v>2304</v>
      </c>
      <c r="B2304" s="14" t="str">
        <f t="shared" ca="1" si="456"/>
        <v>38C3BC5A-E796-4544-8AC1-5FE77C70ADDF</v>
      </c>
      <c r="C2304" s="14" t="str">
        <f t="shared" ca="1" si="457"/>
        <v>Kokkedalsvej</v>
      </c>
      <c r="D2304" s="14" t="str">
        <f t="shared" ca="1" si="458"/>
        <v>22</v>
      </c>
      <c r="E2304" s="14" t="str">
        <f t="shared" ca="1" si="459"/>
        <v>18gg</v>
      </c>
      <c r="F2304" s="1">
        <f t="shared" ca="1" si="460"/>
        <v>120</v>
      </c>
      <c r="G2304" s="1">
        <f t="shared" ca="1" si="461"/>
        <v>207</v>
      </c>
      <c r="H2304" s="1">
        <f t="shared" ca="1" si="462"/>
        <v>1985</v>
      </c>
      <c r="I2304" s="1" t="str">
        <f ca="1">INDEX(Relationstabel!$C$3:$K$10,MATCH(INDIRECT($A$1&amp;"J"&amp;A2304),Relationstabel!$A$3:$A$10,0),MATCH(IFERROR(VALUE(INDIRECT($A$1&amp;"K"&amp;A2304)),0),Relationstabel!$C$1:$K$1,0))</f>
        <v>Naturgas</v>
      </c>
      <c r="J2304" s="1" t="str">
        <f ca="1">INDEX(Anvendelseskode!B:B,MATCH($F2304,Anvendelseskode!$A:$A,0))</f>
        <v>Fritliggende enfamilieshus (parcelhus)</v>
      </c>
      <c r="K2304" s="1" t="str">
        <f ca="1">INDEX(Anvendelseskode!C:C,MATCH($F2304,Anvendelseskode!$A:$A,0))</f>
        <v>Parcelhuse</v>
      </c>
      <c r="L2304" s="1" t="str">
        <f ca="1">INDEX(Anvendelseskode!D:D,MATCH($F2304,Anvendelseskode!$A:$A,0))</f>
        <v>Private husholdninger</v>
      </c>
      <c r="M2304" s="1" t="str">
        <f ca="1">IFERROR(INDEX(SBi!$2:$2,MATCH(H2304,SBi!$1:$1,1)),SBi!$K$2)</f>
        <v>1979-1998</v>
      </c>
      <c r="N2304" s="1">
        <f ca="1">INDEX(SBi!$C$3:$K$28,MATCH(F2304,SBi!$B$3:$B$28,0),MATCH(M2304,SBi!$C$2:$K$2,0))</f>
        <v>105.4</v>
      </c>
      <c r="O2304" s="16">
        <f t="shared" ca="1" si="463"/>
        <v>21.817800000000002</v>
      </c>
      <c r="P2304" s="16" t="str">
        <f ca="1">IFERROR(INDEX(VpD!$2:$2,MATCH(H2304,VpD!$1:$1,1)),VpD!$I$2)</f>
        <v>1979-1998</v>
      </c>
      <c r="Q2304" s="1">
        <f ca="1">INDEX(VpD!$C$3:$I$27,MATCH(F2304,VpD!$B$3:$B$27,0),MATCH(P2304,VpD!$C$2:$I$2,0))</f>
        <v>90</v>
      </c>
      <c r="R2304" s="16">
        <f t="shared" ca="1" si="464"/>
        <v>18.63</v>
      </c>
      <c r="S2304" s="14">
        <f t="shared" ca="1" si="465"/>
        <v>713034.22</v>
      </c>
      <c r="T2304" s="14">
        <f t="shared" ca="1" si="466"/>
        <v>6169080.4699999997</v>
      </c>
      <c r="U2304" s="14" t="str">
        <f t="shared" ca="1" si="467"/>
        <v>0A3F507E-1B9C-32B8-E044-0003BA298018</v>
      </c>
    </row>
    <row r="2305" spans="1:21" s="14" customFormat="1" x14ac:dyDescent="0.25">
      <c r="A2305" s="14">
        <f t="shared" si="455"/>
        <v>2305</v>
      </c>
      <c r="B2305" s="14" t="str">
        <f t="shared" ca="1" si="456"/>
        <v>5452DBA6-ED7F-46E2-A880-13907EDBBFCA</v>
      </c>
      <c r="C2305" s="14" t="str">
        <f t="shared" ca="1" si="457"/>
        <v>Nordmarksvænge</v>
      </c>
      <c r="D2305" s="14" t="str">
        <f t="shared" ca="1" si="458"/>
        <v>10</v>
      </c>
      <c r="E2305" s="14" t="str">
        <f t="shared" ca="1" si="459"/>
        <v>14ff</v>
      </c>
      <c r="F2305" s="1">
        <f t="shared" ca="1" si="460"/>
        <v>120</v>
      </c>
      <c r="G2305" s="1">
        <f t="shared" ca="1" si="461"/>
        <v>138</v>
      </c>
      <c r="H2305" s="1">
        <f t="shared" ca="1" si="462"/>
        <v>2000</v>
      </c>
      <c r="I2305" s="1" t="str">
        <f ca="1">INDEX(Relationstabel!$C$3:$K$10,MATCH(INDIRECT($A$1&amp;"J"&amp;A2305),Relationstabel!$A$3:$A$10,0),MATCH(IFERROR(VALUE(INDIRECT($A$1&amp;"K"&amp;A2305)),0),Relationstabel!$C$1:$K$1,0))</f>
        <v>Fjernvarme/ Blokvarme</v>
      </c>
      <c r="J2305" s="1" t="str">
        <f ca="1">INDEX(Anvendelseskode!B:B,MATCH($F2305,Anvendelseskode!$A:$A,0))</f>
        <v>Fritliggende enfamilieshus (parcelhus)</v>
      </c>
      <c r="K2305" s="1" t="str">
        <f ca="1">INDEX(Anvendelseskode!C:C,MATCH($F2305,Anvendelseskode!$A:$A,0))</f>
        <v>Parcelhuse</v>
      </c>
      <c r="L2305" s="1" t="str">
        <f ca="1">INDEX(Anvendelseskode!D:D,MATCH($F2305,Anvendelseskode!$A:$A,0))</f>
        <v>Private husholdninger</v>
      </c>
      <c r="M2305" s="1" t="str">
        <f ca="1">IFERROR(INDEX(SBi!$2:$2,MATCH(H2305,SBi!$1:$1,1)),SBi!$K$2)</f>
        <v>1999-2006</v>
      </c>
      <c r="N2305" s="1">
        <f ca="1">INDEX(SBi!$C$3:$K$28,MATCH(F2305,SBi!$B$3:$B$28,0),MATCH(M2305,SBi!$C$2:$K$2,0))</f>
        <v>83.9</v>
      </c>
      <c r="O2305" s="16">
        <f t="shared" ca="1" si="463"/>
        <v>11.578200000000001</v>
      </c>
      <c r="P2305" s="16" t="str">
        <f ca="1">IFERROR(INDEX(VpD!$2:$2,MATCH(H2305,VpD!$1:$1,1)),VpD!$I$2)</f>
        <v>&gt;1998</v>
      </c>
      <c r="Q2305" s="1">
        <f ca="1">INDEX(VpD!$C$3:$I$27,MATCH(F2305,VpD!$B$3:$B$27,0),MATCH(P2305,VpD!$C$2:$I$2,0))</f>
        <v>72</v>
      </c>
      <c r="R2305" s="16">
        <f t="shared" ca="1" si="464"/>
        <v>9.9359999999999999</v>
      </c>
      <c r="S2305" s="14">
        <f t="shared" ca="1" si="465"/>
        <v>712049.91</v>
      </c>
      <c r="T2305" s="14">
        <f t="shared" ca="1" si="466"/>
        <v>6172287.9400000004</v>
      </c>
      <c r="U2305" s="14" t="str">
        <f t="shared" ca="1" si="467"/>
        <v>0A3F507E-1D9C-32B8-E044-0003BA298018</v>
      </c>
    </row>
    <row r="2306" spans="1:21" s="14" customFormat="1" x14ac:dyDescent="0.25">
      <c r="A2306" s="14">
        <f t="shared" si="455"/>
        <v>2306</v>
      </c>
      <c r="B2306" s="14" t="str">
        <f t="shared" ca="1" si="456"/>
        <v>1EA49DAD-F1A0-477D-90BA-9F8DF203F2EB</v>
      </c>
      <c r="C2306" s="14" t="str">
        <f t="shared" ca="1" si="457"/>
        <v>Nørrebred</v>
      </c>
      <c r="D2306" s="14" t="str">
        <f t="shared" ca="1" si="458"/>
        <v>114</v>
      </c>
      <c r="E2306" s="14" t="str">
        <f t="shared" ca="1" si="459"/>
        <v>12bu</v>
      </c>
      <c r="F2306" s="1">
        <f t="shared" ca="1" si="460"/>
        <v>120</v>
      </c>
      <c r="G2306" s="1">
        <f t="shared" ca="1" si="461"/>
        <v>143</v>
      </c>
      <c r="H2306" s="1">
        <f t="shared" ca="1" si="462"/>
        <v>1969</v>
      </c>
      <c r="I2306" s="1" t="str">
        <f ca="1">INDEX(Relationstabel!$C$3:$K$10,MATCH(INDIRECT($A$1&amp;"J"&amp;A2306),Relationstabel!$A$3:$A$10,0),MATCH(IFERROR(VALUE(INDIRECT($A$1&amp;"K"&amp;A2306)),0),Relationstabel!$C$1:$K$1,0))</f>
        <v>Naturgas</v>
      </c>
      <c r="J2306" s="1" t="str">
        <f ca="1">INDEX(Anvendelseskode!B:B,MATCH($F2306,Anvendelseskode!$A:$A,0))</f>
        <v>Fritliggende enfamilieshus (parcelhus)</v>
      </c>
      <c r="K2306" s="1" t="str">
        <f ca="1">INDEX(Anvendelseskode!C:C,MATCH($F2306,Anvendelseskode!$A:$A,0))</f>
        <v>Parcelhuse</v>
      </c>
      <c r="L2306" s="1" t="str">
        <f ca="1">INDEX(Anvendelseskode!D:D,MATCH($F2306,Anvendelseskode!$A:$A,0))</f>
        <v>Private husholdninger</v>
      </c>
      <c r="M2306" s="1" t="str">
        <f ca="1">IFERROR(INDEX(SBi!$2:$2,MATCH(H2306,SBi!$1:$1,1)),SBi!$K$2)</f>
        <v>1961-1972</v>
      </c>
      <c r="N2306" s="1">
        <f ca="1">INDEX(SBi!$C$3:$K$28,MATCH(F2306,SBi!$B$3:$B$28,0),MATCH(M2306,SBi!$C$2:$K$2,0))</f>
        <v>134.30000000000001</v>
      </c>
      <c r="O2306" s="16">
        <f t="shared" ca="1" si="463"/>
        <v>19.204900000000002</v>
      </c>
      <c r="P2306" s="16" t="str">
        <f ca="1">IFERROR(INDEX(VpD!$2:$2,MATCH(H2306,VpD!$1:$1,1)),VpD!$I$2)</f>
        <v>1961-1972</v>
      </c>
      <c r="Q2306" s="1">
        <f ca="1">INDEX(VpD!$C$3:$I$27,MATCH(F2306,VpD!$B$3:$B$27,0),MATCH(P2306,VpD!$C$2:$I$2,0))</f>
        <v>143</v>
      </c>
      <c r="R2306" s="16">
        <f t="shared" ca="1" si="464"/>
        <v>20.449000000000002</v>
      </c>
      <c r="S2306" s="14">
        <f t="shared" ca="1" si="465"/>
        <v>711756.66</v>
      </c>
      <c r="T2306" s="14">
        <f t="shared" ca="1" si="466"/>
        <v>6171889.6200000001</v>
      </c>
      <c r="U2306" s="14" t="str">
        <f t="shared" ca="1" si="467"/>
        <v>0A3F507E-1E9C-32B8-E044-0003BA298018</v>
      </c>
    </row>
    <row r="2307" spans="1:21" s="14" customFormat="1" x14ac:dyDescent="0.25">
      <c r="A2307" s="14">
        <f t="shared" ref="A2307:A2370" si="468">ROW(B2307)</f>
        <v>2307</v>
      </c>
      <c r="B2307" s="14" t="str">
        <f t="shared" ref="B2307:B2370" ca="1" si="469">INDIRECT($A$1&amp;"b"&amp;A2307)</f>
        <v>0FE1A345-08D9-4A94-981C-0CAB1194BEB2</v>
      </c>
      <c r="C2307" s="14" t="str">
        <f t="shared" ref="C2307:C2370" ca="1" si="470">INDIRECT($A$1&amp;"V"&amp;A2307)</f>
        <v>Kløverbo</v>
      </c>
      <c r="D2307" s="14" t="str">
        <f t="shared" ref="D2307:D2370" ca="1" si="471">INDIRECT($A$1&amp;"W"&amp;A2307)</f>
        <v>46</v>
      </c>
      <c r="E2307" s="14" t="str">
        <f t="shared" ref="E2307:E2370" ca="1" si="472">INDIRECT($A$1&amp;"AB"&amp;A2307)</f>
        <v>6xy</v>
      </c>
      <c r="F2307" s="1">
        <f t="shared" ref="F2307:F2370" ca="1" si="473">ROUNDDOWN(INDIRECT($A$1&amp;"C"&amp;A2307),-1)</f>
        <v>130</v>
      </c>
      <c r="G2307" s="1">
        <f t="shared" ref="G2307:G2370" ca="1" si="474">INDIRECT($A$1&amp;"P"&amp;A2307)+INDIRECT($A$1&amp;"Q"&amp;A2307)+INDIRECT($A$1&amp;"R"&amp;A2307)*0.5</f>
        <v>109</v>
      </c>
      <c r="H2307" s="1">
        <f t="shared" ref="H2307:H2370" ca="1" si="475">MAX(INDIRECT($A$1&amp;"E"&amp;A2307),INDIRECT($A$1&amp;"D"&amp;A2307))</f>
        <v>1978</v>
      </c>
      <c r="I2307" s="1" t="str">
        <f ca="1">INDEX(Relationstabel!$C$3:$K$10,MATCH(INDIRECT($A$1&amp;"J"&amp;A2307),Relationstabel!$A$3:$A$10,0),MATCH(IFERROR(VALUE(INDIRECT($A$1&amp;"K"&amp;A2307)),0),Relationstabel!$C$1:$K$1,0))</f>
        <v>Fjernvarme/ Blokvarme</v>
      </c>
      <c r="J2307" s="1" t="str">
        <f ca="1">INDEX(Anvendelseskode!B:B,MATCH($F2307,Anvendelseskode!$A:$A,0))</f>
        <v>Række-, kæde-, dobbelthus (lodret adskillelse mellem enhederne)</v>
      </c>
      <c r="K2307" s="1" t="str">
        <f ca="1">INDEX(Anvendelseskode!C:C,MATCH($F2307,Anvendelseskode!$A:$A,0))</f>
        <v>Række-, kæde og dobbelthuse</v>
      </c>
      <c r="L2307" s="1" t="str">
        <f ca="1">INDEX(Anvendelseskode!D:D,MATCH($F2307,Anvendelseskode!$A:$A,0))</f>
        <v>Private husholdninger</v>
      </c>
      <c r="M2307" s="1" t="str">
        <f ca="1">IFERROR(INDEX(SBi!$2:$2,MATCH(H2307,SBi!$1:$1,1)),SBi!$K$2)</f>
        <v>1973-1978</v>
      </c>
      <c r="N2307" s="1">
        <f ca="1">INDEX(SBi!$C$3:$K$28,MATCH(F2307,SBi!$B$3:$B$28,0),MATCH(M2307,SBi!$C$2:$K$2,0))</f>
        <v>112.6</v>
      </c>
      <c r="O2307" s="16">
        <f t="shared" ref="O2307:O2370" ca="1" si="476">N2307*G2307/1000</f>
        <v>12.273399999999999</v>
      </c>
      <c r="P2307" s="16" t="str">
        <f ca="1">IFERROR(INDEX(VpD!$2:$2,MATCH(H2307,VpD!$1:$1,1)),VpD!$I$2)</f>
        <v>1973-1978</v>
      </c>
      <c r="Q2307" s="1">
        <f ca="1">INDEX(VpD!$C$3:$I$27,MATCH(F2307,VpD!$B$3:$B$27,0),MATCH(P2307,VpD!$C$2:$I$2,0))</f>
        <v>98</v>
      </c>
      <c r="R2307" s="16">
        <f t="shared" ref="R2307:R2370" ca="1" si="477">Q2307*G2307/1000</f>
        <v>10.682</v>
      </c>
      <c r="S2307" s="14">
        <f t="shared" ref="S2307:S2370" ca="1" si="478">INDIRECT($A$1&amp;"AE"&amp;A2307)</f>
        <v>713501.68</v>
      </c>
      <c r="T2307" s="14">
        <f t="shared" ref="T2307:T2370" ca="1" si="479">INDIRECT($A$1&amp;"AF"&amp;A2307)</f>
        <v>6169623.7199999997</v>
      </c>
      <c r="U2307" s="14" t="str">
        <f t="shared" ref="U2307:U2370" ca="1" si="480">INDIRECT($A$1&amp;"AC"&amp;A2307)</f>
        <v>0A3F507E-1B7E-32B8-E044-0003BA298018</v>
      </c>
    </row>
    <row r="2308" spans="1:21" s="14" customFormat="1" x14ac:dyDescent="0.25">
      <c r="A2308" s="14">
        <f t="shared" si="468"/>
        <v>2308</v>
      </c>
      <c r="B2308" s="14" t="str">
        <f t="shared" ca="1" si="469"/>
        <v>3AA8F81B-071B-4C98-8FCF-2A943521A05B</v>
      </c>
      <c r="C2308" s="14" t="str">
        <f t="shared" ca="1" si="470"/>
        <v>Egeskovvej</v>
      </c>
      <c r="D2308" s="14" t="str">
        <f t="shared" ca="1" si="471"/>
        <v>9</v>
      </c>
      <c r="E2308" s="14" t="str">
        <f t="shared" ca="1" si="472"/>
        <v>3i</v>
      </c>
      <c r="F2308" s="1">
        <f t="shared" ca="1" si="473"/>
        <v>320</v>
      </c>
      <c r="G2308" s="1">
        <f t="shared" ca="1" si="474"/>
        <v>216</v>
      </c>
      <c r="H2308" s="1">
        <f t="shared" ca="1" si="475"/>
        <v>1984</v>
      </c>
      <c r="I2308" s="1" t="str">
        <f ca="1">INDEX(Relationstabel!$C$3:$K$10,MATCH(INDIRECT($A$1&amp;"J"&amp;A2308),Relationstabel!$A$3:$A$10,0),MATCH(IFERROR(VALUE(INDIRECT($A$1&amp;"K"&amp;A2308)),0),Relationstabel!$C$1:$K$1,0))</f>
        <v>Naturgas</v>
      </c>
      <c r="J2308" s="1" t="str">
        <f ca="1">INDEX(Anvendelseskode!B:B,MATCH($F2308,Anvendelseskode!$A:$A,0))</f>
        <v>Bygning til kontor, handel, lager herunder offentlig administration</v>
      </c>
      <c r="K2308" s="1" t="str">
        <f ca="1">INDEX(Anvendelseskode!C:C,MATCH($F2308,Anvendelseskode!$A:$A,0))</f>
        <v>Kontor, handel, lager, off. adm.</v>
      </c>
      <c r="L2308" s="1" t="str">
        <f ca="1">INDEX(Anvendelseskode!D:D,MATCH($F2308,Anvendelseskode!$A:$A,0))</f>
        <v>Handel og servicevirksomheder</v>
      </c>
      <c r="M2308" s="1" t="str">
        <f ca="1">IFERROR(INDEX(SBi!$2:$2,MATCH(H2308,SBi!$1:$1,1)),SBi!$K$2)</f>
        <v>1979-1998</v>
      </c>
      <c r="N2308" s="1">
        <f ca="1">INDEX(SBi!$C$3:$K$28,MATCH(F2308,SBi!$B$3:$B$28,0),MATCH(M2308,SBi!$C$2:$K$2,0))</f>
        <v>103.3</v>
      </c>
      <c r="O2308" s="16">
        <f t="shared" ca="1" si="476"/>
        <v>22.312799999999999</v>
      </c>
      <c r="P2308" s="16" t="str">
        <f ca="1">IFERROR(INDEX(VpD!$2:$2,MATCH(H2308,VpD!$1:$1,1)),VpD!$I$2)</f>
        <v>1979-1998</v>
      </c>
      <c r="Q2308" s="1">
        <f ca="1">INDEX(VpD!$C$3:$I$27,MATCH(F2308,VpD!$B$3:$B$27,0),MATCH(P2308,VpD!$C$2:$I$2,0))</f>
        <v>77</v>
      </c>
      <c r="R2308" s="16">
        <f t="shared" ca="1" si="477"/>
        <v>16.632000000000001</v>
      </c>
      <c r="S2308" s="14">
        <f t="shared" ca="1" si="478"/>
        <v>712509.95</v>
      </c>
      <c r="T2308" s="14">
        <f t="shared" ca="1" si="479"/>
        <v>6169682.2800000003</v>
      </c>
      <c r="U2308" s="14" t="str">
        <f t="shared" ca="1" si="480"/>
        <v>0A3F507E-168B-32B8-E044-0003BA298018</v>
      </c>
    </row>
    <row r="2309" spans="1:21" s="14" customFormat="1" x14ac:dyDescent="0.25">
      <c r="A2309" s="14">
        <f t="shared" si="468"/>
        <v>2309</v>
      </c>
      <c r="B2309" s="14" t="str">
        <f t="shared" ca="1" si="469"/>
        <v>D3481C4E-C4FD-4C04-8102-3E5476760647</v>
      </c>
      <c r="C2309" s="14" t="str">
        <f t="shared" ca="1" si="470"/>
        <v>Egeskovvej</v>
      </c>
      <c r="D2309" s="14" t="str">
        <f t="shared" ca="1" si="471"/>
        <v>9</v>
      </c>
      <c r="E2309" s="14" t="str">
        <f t="shared" ca="1" si="472"/>
        <v>3i</v>
      </c>
      <c r="F2309" s="1">
        <f t="shared" ca="1" si="473"/>
        <v>320</v>
      </c>
      <c r="G2309" s="1">
        <f t="shared" ca="1" si="474"/>
        <v>642</v>
      </c>
      <c r="H2309" s="1">
        <f t="shared" ca="1" si="475"/>
        <v>1984</v>
      </c>
      <c r="I2309" s="1" t="str">
        <f ca="1">INDEX(Relationstabel!$C$3:$K$10,MATCH(INDIRECT($A$1&amp;"J"&amp;A2309),Relationstabel!$A$3:$A$10,0),MATCH(IFERROR(VALUE(INDIRECT($A$1&amp;"K"&amp;A2309)),0),Relationstabel!$C$1:$K$1,0))</f>
        <v>Naturgas</v>
      </c>
      <c r="J2309" s="1" t="str">
        <f ca="1">INDEX(Anvendelseskode!B:B,MATCH($F2309,Anvendelseskode!$A:$A,0))</f>
        <v>Bygning til kontor, handel, lager herunder offentlig administration</v>
      </c>
      <c r="K2309" s="1" t="str">
        <f ca="1">INDEX(Anvendelseskode!C:C,MATCH($F2309,Anvendelseskode!$A:$A,0))</f>
        <v>Kontor, handel, lager, off. adm.</v>
      </c>
      <c r="L2309" s="1" t="str">
        <f ca="1">INDEX(Anvendelseskode!D:D,MATCH($F2309,Anvendelseskode!$A:$A,0))</f>
        <v>Handel og servicevirksomheder</v>
      </c>
      <c r="M2309" s="1" t="str">
        <f ca="1">IFERROR(INDEX(SBi!$2:$2,MATCH(H2309,SBi!$1:$1,1)),SBi!$K$2)</f>
        <v>1979-1998</v>
      </c>
      <c r="N2309" s="1">
        <f ca="1">INDEX(SBi!$C$3:$K$28,MATCH(F2309,SBi!$B$3:$B$28,0),MATCH(M2309,SBi!$C$2:$K$2,0))</f>
        <v>103.3</v>
      </c>
      <c r="O2309" s="16">
        <f t="shared" ca="1" si="476"/>
        <v>66.318599999999989</v>
      </c>
      <c r="P2309" s="16" t="str">
        <f ca="1">IFERROR(INDEX(VpD!$2:$2,MATCH(H2309,VpD!$1:$1,1)),VpD!$I$2)</f>
        <v>1979-1998</v>
      </c>
      <c r="Q2309" s="1">
        <f ca="1">INDEX(VpD!$C$3:$I$27,MATCH(F2309,VpD!$B$3:$B$27,0),MATCH(P2309,VpD!$C$2:$I$2,0))</f>
        <v>77</v>
      </c>
      <c r="R2309" s="16">
        <f t="shared" ca="1" si="477"/>
        <v>49.433999999999997</v>
      </c>
      <c r="S2309" s="14">
        <f t="shared" ca="1" si="478"/>
        <v>712509.95</v>
      </c>
      <c r="T2309" s="14">
        <f t="shared" ca="1" si="479"/>
        <v>6169682.2800000003</v>
      </c>
      <c r="U2309" s="14" t="str">
        <f t="shared" ca="1" si="480"/>
        <v>0A3F507E-168B-32B8-E044-0003BA298018</v>
      </c>
    </row>
    <row r="2310" spans="1:21" s="14" customFormat="1" x14ac:dyDescent="0.25">
      <c r="A2310" s="14">
        <f t="shared" si="468"/>
        <v>2310</v>
      </c>
      <c r="B2310" s="14" t="str">
        <f t="shared" ca="1" si="469"/>
        <v>2CFD9987-9546-4A00-B9A3-D01135FE5D83</v>
      </c>
      <c r="C2310" s="14" t="str">
        <f t="shared" ca="1" si="470"/>
        <v>Egeskovvej</v>
      </c>
      <c r="D2310" s="14" t="str">
        <f t="shared" ca="1" si="471"/>
        <v>9</v>
      </c>
      <c r="E2310" s="14" t="str">
        <f t="shared" ca="1" si="472"/>
        <v>3i</v>
      </c>
      <c r="F2310" s="1">
        <f t="shared" ca="1" si="473"/>
        <v>320</v>
      </c>
      <c r="G2310" s="1">
        <f t="shared" ca="1" si="474"/>
        <v>454</v>
      </c>
      <c r="H2310" s="1">
        <f t="shared" ca="1" si="475"/>
        <v>1985</v>
      </c>
      <c r="I2310" s="1" t="str">
        <f ca="1">INDEX(Relationstabel!$C$3:$K$10,MATCH(INDIRECT($A$1&amp;"J"&amp;A2310),Relationstabel!$A$3:$A$10,0),MATCH(IFERROR(VALUE(INDIRECT($A$1&amp;"K"&amp;A2310)),0),Relationstabel!$C$1:$K$1,0))</f>
        <v>Naturgas</v>
      </c>
      <c r="J2310" s="1" t="str">
        <f ca="1">INDEX(Anvendelseskode!B:B,MATCH($F2310,Anvendelseskode!$A:$A,0))</f>
        <v>Bygning til kontor, handel, lager herunder offentlig administration</v>
      </c>
      <c r="K2310" s="1" t="str">
        <f ca="1">INDEX(Anvendelseskode!C:C,MATCH($F2310,Anvendelseskode!$A:$A,0))</f>
        <v>Kontor, handel, lager, off. adm.</v>
      </c>
      <c r="L2310" s="1" t="str">
        <f ca="1">INDEX(Anvendelseskode!D:D,MATCH($F2310,Anvendelseskode!$A:$A,0))</f>
        <v>Handel og servicevirksomheder</v>
      </c>
      <c r="M2310" s="1" t="str">
        <f ca="1">IFERROR(INDEX(SBi!$2:$2,MATCH(H2310,SBi!$1:$1,1)),SBi!$K$2)</f>
        <v>1979-1998</v>
      </c>
      <c r="N2310" s="1">
        <f ca="1">INDEX(SBi!$C$3:$K$28,MATCH(F2310,SBi!$B$3:$B$28,0),MATCH(M2310,SBi!$C$2:$K$2,0))</f>
        <v>103.3</v>
      </c>
      <c r="O2310" s="16">
        <f t="shared" ca="1" si="476"/>
        <v>46.898199999999996</v>
      </c>
      <c r="P2310" s="16" t="str">
        <f ca="1">IFERROR(INDEX(VpD!$2:$2,MATCH(H2310,VpD!$1:$1,1)),VpD!$I$2)</f>
        <v>1979-1998</v>
      </c>
      <c r="Q2310" s="1">
        <f ca="1">INDEX(VpD!$C$3:$I$27,MATCH(F2310,VpD!$B$3:$B$27,0),MATCH(P2310,VpD!$C$2:$I$2,0))</f>
        <v>77</v>
      </c>
      <c r="R2310" s="16">
        <f t="shared" ca="1" si="477"/>
        <v>34.957999999999998</v>
      </c>
      <c r="S2310" s="14">
        <f t="shared" ca="1" si="478"/>
        <v>712509.95</v>
      </c>
      <c r="T2310" s="14">
        <f t="shared" ca="1" si="479"/>
        <v>6169682.2800000003</v>
      </c>
      <c r="U2310" s="14" t="str">
        <f t="shared" ca="1" si="480"/>
        <v>0A3F507E-168B-32B8-E044-0003BA298018</v>
      </c>
    </row>
    <row r="2311" spans="1:21" s="14" customFormat="1" x14ac:dyDescent="0.25">
      <c r="A2311" s="14">
        <f t="shared" si="468"/>
        <v>2311</v>
      </c>
      <c r="B2311" s="14" t="str">
        <f t="shared" ca="1" si="469"/>
        <v>4F1ED0C5-4A01-47AA-A067-E2B457B392D0</v>
      </c>
      <c r="C2311" s="14" t="str">
        <f t="shared" ca="1" si="470"/>
        <v>Egeskovvej</v>
      </c>
      <c r="D2311" s="14" t="str">
        <f t="shared" ca="1" si="471"/>
        <v>9</v>
      </c>
      <c r="E2311" s="14" t="str">
        <f t="shared" ca="1" si="472"/>
        <v>3i</v>
      </c>
      <c r="F2311" s="1">
        <f t="shared" ca="1" si="473"/>
        <v>320</v>
      </c>
      <c r="G2311" s="1">
        <f t="shared" ca="1" si="474"/>
        <v>2092</v>
      </c>
      <c r="H2311" s="1">
        <f t="shared" ca="1" si="475"/>
        <v>1984</v>
      </c>
      <c r="I2311" s="1" t="str">
        <f ca="1">INDEX(Relationstabel!$C$3:$K$10,MATCH(INDIRECT($A$1&amp;"J"&amp;A2311),Relationstabel!$A$3:$A$10,0),MATCH(IFERROR(VALUE(INDIRECT($A$1&amp;"K"&amp;A2311)),0),Relationstabel!$C$1:$K$1,0))</f>
        <v>Naturgas</v>
      </c>
      <c r="J2311" s="1" t="str">
        <f ca="1">INDEX(Anvendelseskode!B:B,MATCH($F2311,Anvendelseskode!$A:$A,0))</f>
        <v>Bygning til kontor, handel, lager herunder offentlig administration</v>
      </c>
      <c r="K2311" s="1" t="str">
        <f ca="1">INDEX(Anvendelseskode!C:C,MATCH($F2311,Anvendelseskode!$A:$A,0))</f>
        <v>Kontor, handel, lager, off. adm.</v>
      </c>
      <c r="L2311" s="1" t="str">
        <f ca="1">INDEX(Anvendelseskode!D:D,MATCH($F2311,Anvendelseskode!$A:$A,0))</f>
        <v>Handel og servicevirksomheder</v>
      </c>
      <c r="M2311" s="1" t="str">
        <f ca="1">IFERROR(INDEX(SBi!$2:$2,MATCH(H2311,SBi!$1:$1,1)),SBi!$K$2)</f>
        <v>1979-1998</v>
      </c>
      <c r="N2311" s="1">
        <f ca="1">INDEX(SBi!$C$3:$K$28,MATCH(F2311,SBi!$B$3:$B$28,0),MATCH(M2311,SBi!$C$2:$K$2,0))</f>
        <v>103.3</v>
      </c>
      <c r="O2311" s="16">
        <f t="shared" ca="1" si="476"/>
        <v>216.1036</v>
      </c>
      <c r="P2311" s="16" t="str">
        <f ca="1">IFERROR(INDEX(VpD!$2:$2,MATCH(H2311,VpD!$1:$1,1)),VpD!$I$2)</f>
        <v>1979-1998</v>
      </c>
      <c r="Q2311" s="1">
        <f ca="1">INDEX(VpD!$C$3:$I$27,MATCH(F2311,VpD!$B$3:$B$27,0),MATCH(P2311,VpD!$C$2:$I$2,0))</f>
        <v>77</v>
      </c>
      <c r="R2311" s="16">
        <f t="shared" ca="1" si="477"/>
        <v>161.084</v>
      </c>
      <c r="S2311" s="14">
        <f t="shared" ca="1" si="478"/>
        <v>712509.95</v>
      </c>
      <c r="T2311" s="14">
        <f t="shared" ca="1" si="479"/>
        <v>6169682.2800000003</v>
      </c>
      <c r="U2311" s="14" t="str">
        <f t="shared" ca="1" si="480"/>
        <v>0A3F507E-168B-32B8-E044-0003BA298018</v>
      </c>
    </row>
    <row r="2312" spans="1:21" s="14" customFormat="1" x14ac:dyDescent="0.25">
      <c r="A2312" s="14">
        <f t="shared" si="468"/>
        <v>2312</v>
      </c>
      <c r="B2312" s="14" t="str">
        <f t="shared" ca="1" si="469"/>
        <v>00AC7B27-AE37-4160-9F6E-1B1D8758F1B3</v>
      </c>
      <c r="C2312" s="14" t="str">
        <f t="shared" ca="1" si="470"/>
        <v>Hyrdeengen</v>
      </c>
      <c r="D2312" s="14" t="str">
        <f t="shared" ca="1" si="471"/>
        <v>115</v>
      </c>
      <c r="E2312" s="14" t="str">
        <f t="shared" ca="1" si="472"/>
        <v>16ct</v>
      </c>
      <c r="F2312" s="1">
        <f t="shared" ca="1" si="473"/>
        <v>130</v>
      </c>
      <c r="G2312" s="1">
        <f t="shared" ca="1" si="474"/>
        <v>101</v>
      </c>
      <c r="H2312" s="1">
        <f t="shared" ca="1" si="475"/>
        <v>1977</v>
      </c>
      <c r="I2312" s="1" t="str">
        <f ca="1">INDEX(Relationstabel!$C$3:$K$10,MATCH(INDIRECT($A$1&amp;"J"&amp;A2312),Relationstabel!$A$3:$A$10,0),MATCH(IFERROR(VALUE(INDIRECT($A$1&amp;"K"&amp;A2312)),0),Relationstabel!$C$1:$K$1,0))</f>
        <v>Fjernvarme/ Blokvarme</v>
      </c>
      <c r="J2312" s="1" t="str">
        <f ca="1">INDEX(Anvendelseskode!B:B,MATCH($F2312,Anvendelseskode!$A:$A,0))</f>
        <v>Række-, kæde-, dobbelthus (lodret adskillelse mellem enhederne)</v>
      </c>
      <c r="K2312" s="1" t="str">
        <f ca="1">INDEX(Anvendelseskode!C:C,MATCH($F2312,Anvendelseskode!$A:$A,0))</f>
        <v>Række-, kæde og dobbelthuse</v>
      </c>
      <c r="L2312" s="1" t="str">
        <f ca="1">INDEX(Anvendelseskode!D:D,MATCH($F2312,Anvendelseskode!$A:$A,0))</f>
        <v>Private husholdninger</v>
      </c>
      <c r="M2312" s="1" t="str">
        <f ca="1">IFERROR(INDEX(SBi!$2:$2,MATCH(H2312,SBi!$1:$1,1)),SBi!$K$2)</f>
        <v>1973-1978</v>
      </c>
      <c r="N2312" s="1">
        <f ca="1">INDEX(SBi!$C$3:$K$28,MATCH(F2312,SBi!$B$3:$B$28,0),MATCH(M2312,SBi!$C$2:$K$2,0))</f>
        <v>112.6</v>
      </c>
      <c r="O2312" s="16">
        <f t="shared" ca="1" si="476"/>
        <v>11.372599999999998</v>
      </c>
      <c r="P2312" s="16" t="str">
        <f ca="1">IFERROR(INDEX(VpD!$2:$2,MATCH(H2312,VpD!$1:$1,1)),VpD!$I$2)</f>
        <v>1973-1978</v>
      </c>
      <c r="Q2312" s="1">
        <f ca="1">INDEX(VpD!$C$3:$I$27,MATCH(F2312,VpD!$B$3:$B$27,0),MATCH(P2312,VpD!$C$2:$I$2,0))</f>
        <v>98</v>
      </c>
      <c r="R2312" s="16">
        <f t="shared" ca="1" si="477"/>
        <v>9.8979999999999997</v>
      </c>
      <c r="S2312" s="14">
        <f t="shared" ca="1" si="478"/>
        <v>711899.41</v>
      </c>
      <c r="T2312" s="14">
        <f t="shared" ca="1" si="479"/>
        <v>6172392.8300000001</v>
      </c>
      <c r="U2312" s="14" t="str">
        <f t="shared" ca="1" si="480"/>
        <v>0A3F507E-198B-32B8-E044-0003BA298018</v>
      </c>
    </row>
    <row r="2313" spans="1:21" s="14" customFormat="1" x14ac:dyDescent="0.25">
      <c r="A2313" s="14">
        <f t="shared" si="468"/>
        <v>2313</v>
      </c>
      <c r="B2313" s="14" t="str">
        <f t="shared" ca="1" si="469"/>
        <v>321D373F-69CE-47BB-969F-171DB88B4F31</v>
      </c>
      <c r="C2313" s="14" t="str">
        <f t="shared" ca="1" si="470"/>
        <v>Hyttesvinget</v>
      </c>
      <c r="D2313" s="14" t="str">
        <f t="shared" ca="1" si="471"/>
        <v>33</v>
      </c>
      <c r="E2313" s="14" t="str">
        <f t="shared" ca="1" si="472"/>
        <v>25m</v>
      </c>
      <c r="F2313" s="1">
        <f t="shared" ca="1" si="473"/>
        <v>120</v>
      </c>
      <c r="G2313" s="1">
        <f t="shared" ca="1" si="474"/>
        <v>135</v>
      </c>
      <c r="H2313" s="1">
        <f t="shared" ca="1" si="475"/>
        <v>1967</v>
      </c>
      <c r="I2313" s="1" t="str">
        <f ca="1">INDEX(Relationstabel!$C$3:$K$10,MATCH(INDIRECT($A$1&amp;"J"&amp;A2313),Relationstabel!$A$3:$A$10,0),MATCH(IFERROR(VALUE(INDIRECT($A$1&amp;"K"&amp;A2313)),0),Relationstabel!$C$1:$K$1,0))</f>
        <v>Naturgas</v>
      </c>
      <c r="J2313" s="1" t="str">
        <f ca="1">INDEX(Anvendelseskode!B:B,MATCH($F2313,Anvendelseskode!$A:$A,0))</f>
        <v>Fritliggende enfamilieshus (parcelhus)</v>
      </c>
      <c r="K2313" s="1" t="str">
        <f ca="1">INDEX(Anvendelseskode!C:C,MATCH($F2313,Anvendelseskode!$A:$A,0))</f>
        <v>Parcelhuse</v>
      </c>
      <c r="L2313" s="1" t="str">
        <f ca="1">INDEX(Anvendelseskode!D:D,MATCH($F2313,Anvendelseskode!$A:$A,0))</f>
        <v>Private husholdninger</v>
      </c>
      <c r="M2313" s="1" t="str">
        <f ca="1">IFERROR(INDEX(SBi!$2:$2,MATCH(H2313,SBi!$1:$1,1)),SBi!$K$2)</f>
        <v>1961-1972</v>
      </c>
      <c r="N2313" s="1">
        <f ca="1">INDEX(SBi!$C$3:$K$28,MATCH(F2313,SBi!$B$3:$B$28,0),MATCH(M2313,SBi!$C$2:$K$2,0))</f>
        <v>134.30000000000001</v>
      </c>
      <c r="O2313" s="16">
        <f t="shared" ca="1" si="476"/>
        <v>18.130500000000001</v>
      </c>
      <c r="P2313" s="16" t="str">
        <f ca="1">IFERROR(INDEX(VpD!$2:$2,MATCH(H2313,VpD!$1:$1,1)),VpD!$I$2)</f>
        <v>1961-1972</v>
      </c>
      <c r="Q2313" s="1">
        <f ca="1">INDEX(VpD!$C$3:$I$27,MATCH(F2313,VpD!$B$3:$B$27,0),MATCH(P2313,VpD!$C$2:$I$2,0))</f>
        <v>143</v>
      </c>
      <c r="R2313" s="16">
        <f t="shared" ca="1" si="477"/>
        <v>19.305</v>
      </c>
      <c r="S2313" s="14">
        <f t="shared" ca="1" si="478"/>
        <v>714053.69</v>
      </c>
      <c r="T2313" s="14">
        <f t="shared" ca="1" si="479"/>
        <v>6169002.3600000003</v>
      </c>
      <c r="U2313" s="14" t="str">
        <f t="shared" ca="1" si="480"/>
        <v>0A3F507E-1A8B-32B8-E044-0003BA298018</v>
      </c>
    </row>
    <row r="2314" spans="1:21" s="14" customFormat="1" x14ac:dyDescent="0.25">
      <c r="A2314" s="14">
        <f t="shared" si="468"/>
        <v>2314</v>
      </c>
      <c r="B2314" s="14" t="str">
        <f t="shared" ca="1" si="469"/>
        <v>0B8CE6CC-DEE9-4647-BF9A-3939EB1463B3</v>
      </c>
      <c r="C2314" s="14" t="str">
        <f t="shared" ca="1" si="470"/>
        <v>Hyrdeengen</v>
      </c>
      <c r="D2314" s="14" t="str">
        <f t="shared" ca="1" si="471"/>
        <v>85</v>
      </c>
      <c r="E2314" s="14" t="str">
        <f t="shared" ca="1" si="472"/>
        <v>16dh</v>
      </c>
      <c r="F2314" s="1">
        <f t="shared" ca="1" si="473"/>
        <v>130</v>
      </c>
      <c r="G2314" s="1">
        <f t="shared" ca="1" si="474"/>
        <v>131</v>
      </c>
      <c r="H2314" s="1">
        <f t="shared" ca="1" si="475"/>
        <v>1977</v>
      </c>
      <c r="I2314" s="1" t="str">
        <f ca="1">INDEX(Relationstabel!$C$3:$K$10,MATCH(INDIRECT($A$1&amp;"J"&amp;A2314),Relationstabel!$A$3:$A$10,0),MATCH(IFERROR(VALUE(INDIRECT($A$1&amp;"K"&amp;A2314)),0),Relationstabel!$C$1:$K$1,0))</f>
        <v>Elvarme</v>
      </c>
      <c r="J2314" s="1" t="str">
        <f ca="1">INDEX(Anvendelseskode!B:B,MATCH($F2314,Anvendelseskode!$A:$A,0))</f>
        <v>Række-, kæde-, dobbelthus (lodret adskillelse mellem enhederne)</v>
      </c>
      <c r="K2314" s="1" t="str">
        <f ca="1">INDEX(Anvendelseskode!C:C,MATCH($F2314,Anvendelseskode!$A:$A,0))</f>
        <v>Række-, kæde og dobbelthuse</v>
      </c>
      <c r="L2314" s="1" t="str">
        <f ca="1">INDEX(Anvendelseskode!D:D,MATCH($F2314,Anvendelseskode!$A:$A,0))</f>
        <v>Private husholdninger</v>
      </c>
      <c r="M2314" s="1" t="str">
        <f ca="1">IFERROR(INDEX(SBi!$2:$2,MATCH(H2314,SBi!$1:$1,1)),SBi!$K$2)</f>
        <v>1973-1978</v>
      </c>
      <c r="N2314" s="1">
        <f ca="1">INDEX(SBi!$C$3:$K$28,MATCH(F2314,SBi!$B$3:$B$28,0),MATCH(M2314,SBi!$C$2:$K$2,0))</f>
        <v>112.6</v>
      </c>
      <c r="O2314" s="16">
        <f t="shared" ca="1" si="476"/>
        <v>14.750599999999999</v>
      </c>
      <c r="P2314" s="16" t="str">
        <f ca="1">IFERROR(INDEX(VpD!$2:$2,MATCH(H2314,VpD!$1:$1,1)),VpD!$I$2)</f>
        <v>1973-1978</v>
      </c>
      <c r="Q2314" s="1">
        <f ca="1">INDEX(VpD!$C$3:$I$27,MATCH(F2314,VpD!$B$3:$B$27,0),MATCH(P2314,VpD!$C$2:$I$2,0))</f>
        <v>98</v>
      </c>
      <c r="R2314" s="16">
        <f t="shared" ca="1" si="477"/>
        <v>12.837999999999999</v>
      </c>
      <c r="S2314" s="14">
        <f t="shared" ca="1" si="478"/>
        <v>711768.03</v>
      </c>
      <c r="T2314" s="14">
        <f t="shared" ca="1" si="479"/>
        <v>6172485.8200000003</v>
      </c>
      <c r="U2314" s="14" t="str">
        <f t="shared" ca="1" si="480"/>
        <v>0A3F507E-197C-32B8-E044-0003BA298018</v>
      </c>
    </row>
    <row r="2315" spans="1:21" s="14" customFormat="1" x14ac:dyDescent="0.25">
      <c r="A2315" s="14">
        <f t="shared" si="468"/>
        <v>2315</v>
      </c>
      <c r="B2315" s="14" t="str">
        <f t="shared" ca="1" si="469"/>
        <v>9BBA26FC-516A-4765-A877-0FAC34FE8F91</v>
      </c>
      <c r="C2315" s="14" t="str">
        <f t="shared" ca="1" si="470"/>
        <v>Hyttesvinget</v>
      </c>
      <c r="D2315" s="14" t="str">
        <f t="shared" ca="1" si="471"/>
        <v>16</v>
      </c>
      <c r="E2315" s="14" t="str">
        <f t="shared" ca="1" si="472"/>
        <v>24bs</v>
      </c>
      <c r="F2315" s="1">
        <f t="shared" ca="1" si="473"/>
        <v>120</v>
      </c>
      <c r="G2315" s="1">
        <f t="shared" ca="1" si="474"/>
        <v>93</v>
      </c>
      <c r="H2315" s="1">
        <f t="shared" ca="1" si="475"/>
        <v>1976</v>
      </c>
      <c r="I2315" s="1" t="str">
        <f ca="1">INDEX(Relationstabel!$C$3:$K$10,MATCH(INDIRECT($A$1&amp;"J"&amp;A2315),Relationstabel!$A$3:$A$10,0),MATCH(IFERROR(VALUE(INDIRECT($A$1&amp;"K"&amp;A2315)),0),Relationstabel!$C$1:$K$1,0))</f>
        <v>Naturgas</v>
      </c>
      <c r="J2315" s="1" t="str">
        <f ca="1">INDEX(Anvendelseskode!B:B,MATCH($F2315,Anvendelseskode!$A:$A,0))</f>
        <v>Fritliggende enfamilieshus (parcelhus)</v>
      </c>
      <c r="K2315" s="1" t="str">
        <f ca="1">INDEX(Anvendelseskode!C:C,MATCH($F2315,Anvendelseskode!$A:$A,0))</f>
        <v>Parcelhuse</v>
      </c>
      <c r="L2315" s="1" t="str">
        <f ca="1">INDEX(Anvendelseskode!D:D,MATCH($F2315,Anvendelseskode!$A:$A,0))</f>
        <v>Private husholdninger</v>
      </c>
      <c r="M2315" s="1" t="str">
        <f ca="1">IFERROR(INDEX(SBi!$2:$2,MATCH(H2315,SBi!$1:$1,1)),SBi!$K$2)</f>
        <v>1973-1978</v>
      </c>
      <c r="N2315" s="1">
        <f ca="1">INDEX(SBi!$C$3:$K$28,MATCH(F2315,SBi!$B$3:$B$28,0),MATCH(M2315,SBi!$C$2:$K$2,0))</f>
        <v>119.8</v>
      </c>
      <c r="O2315" s="16">
        <f t="shared" ca="1" si="476"/>
        <v>11.141399999999999</v>
      </c>
      <c r="P2315" s="16" t="str">
        <f ca="1">IFERROR(INDEX(VpD!$2:$2,MATCH(H2315,VpD!$1:$1,1)),VpD!$I$2)</f>
        <v>1973-1978</v>
      </c>
      <c r="Q2315" s="1">
        <f ca="1">INDEX(VpD!$C$3:$I$27,MATCH(F2315,VpD!$B$3:$B$27,0),MATCH(P2315,VpD!$C$2:$I$2,0))</f>
        <v>117</v>
      </c>
      <c r="R2315" s="16">
        <f t="shared" ca="1" si="477"/>
        <v>10.881</v>
      </c>
      <c r="S2315" s="14">
        <f t="shared" ca="1" si="478"/>
        <v>713845.96</v>
      </c>
      <c r="T2315" s="14">
        <f t="shared" ca="1" si="479"/>
        <v>6168914.9400000004</v>
      </c>
      <c r="U2315" s="14" t="str">
        <f t="shared" ca="1" si="480"/>
        <v>0A3F507E-1A7C-32B8-E044-0003BA298018</v>
      </c>
    </row>
    <row r="2316" spans="1:21" s="14" customFormat="1" x14ac:dyDescent="0.25">
      <c r="A2316" s="14">
        <f t="shared" si="468"/>
        <v>2316</v>
      </c>
      <c r="B2316" s="14" t="str">
        <f t="shared" ca="1" si="469"/>
        <v>E8C90D2C-68A6-4912-BC4C-717646C8E656</v>
      </c>
      <c r="C2316" s="14" t="str">
        <f t="shared" ca="1" si="470"/>
        <v>Spættebo</v>
      </c>
      <c r="D2316" s="14" t="str">
        <f t="shared" ca="1" si="471"/>
        <v>29</v>
      </c>
      <c r="E2316" s="14" t="str">
        <f t="shared" ca="1" si="472"/>
        <v>6ul</v>
      </c>
      <c r="F2316" s="1">
        <f t="shared" ca="1" si="473"/>
        <v>130</v>
      </c>
      <c r="G2316" s="1">
        <f t="shared" ca="1" si="474"/>
        <v>112</v>
      </c>
      <c r="H2316" s="1">
        <f t="shared" ca="1" si="475"/>
        <v>1978</v>
      </c>
      <c r="I2316" s="1" t="str">
        <f ca="1">INDEX(Relationstabel!$C$3:$K$10,MATCH(INDIRECT($A$1&amp;"J"&amp;A2316),Relationstabel!$A$3:$A$10,0),MATCH(IFERROR(VALUE(INDIRECT($A$1&amp;"K"&amp;A2316)),0),Relationstabel!$C$1:$K$1,0))</f>
        <v>Fjernvarme/ Blokvarme</v>
      </c>
      <c r="J2316" s="1" t="str">
        <f ca="1">INDEX(Anvendelseskode!B:B,MATCH($F2316,Anvendelseskode!$A:$A,0))</f>
        <v>Række-, kæde-, dobbelthus (lodret adskillelse mellem enhederne)</v>
      </c>
      <c r="K2316" s="1" t="str">
        <f ca="1">INDEX(Anvendelseskode!C:C,MATCH($F2316,Anvendelseskode!$A:$A,0))</f>
        <v>Række-, kæde og dobbelthuse</v>
      </c>
      <c r="L2316" s="1" t="str">
        <f ca="1">INDEX(Anvendelseskode!D:D,MATCH($F2316,Anvendelseskode!$A:$A,0))</f>
        <v>Private husholdninger</v>
      </c>
      <c r="M2316" s="1" t="str">
        <f ca="1">IFERROR(INDEX(SBi!$2:$2,MATCH(H2316,SBi!$1:$1,1)),SBi!$K$2)</f>
        <v>1973-1978</v>
      </c>
      <c r="N2316" s="1">
        <f ca="1">INDEX(SBi!$C$3:$K$28,MATCH(F2316,SBi!$B$3:$B$28,0),MATCH(M2316,SBi!$C$2:$K$2,0))</f>
        <v>112.6</v>
      </c>
      <c r="O2316" s="16">
        <f t="shared" ca="1" si="476"/>
        <v>12.611199999999998</v>
      </c>
      <c r="P2316" s="16" t="str">
        <f ca="1">IFERROR(INDEX(VpD!$2:$2,MATCH(H2316,VpD!$1:$1,1)),VpD!$I$2)</f>
        <v>1973-1978</v>
      </c>
      <c r="Q2316" s="1">
        <f ca="1">INDEX(VpD!$C$3:$I$27,MATCH(F2316,VpD!$B$3:$B$27,0),MATCH(P2316,VpD!$C$2:$I$2,0))</f>
        <v>98</v>
      </c>
      <c r="R2316" s="16">
        <f t="shared" ca="1" si="477"/>
        <v>10.976000000000001</v>
      </c>
      <c r="S2316" s="14">
        <f t="shared" ca="1" si="478"/>
        <v>713713.45</v>
      </c>
      <c r="T2316" s="14">
        <f t="shared" ca="1" si="479"/>
        <v>6169577.3099999996</v>
      </c>
      <c r="U2316" s="14" t="str">
        <f t="shared" ca="1" si="480"/>
        <v>0A3F507E-2188-32B8-E044-0003BA298018</v>
      </c>
    </row>
    <row r="2317" spans="1:21" s="14" customFormat="1" x14ac:dyDescent="0.25">
      <c r="A2317" s="14">
        <f t="shared" si="468"/>
        <v>2317</v>
      </c>
      <c r="B2317" s="14" t="str">
        <f t="shared" ca="1" si="469"/>
        <v>F4864A27-9C45-4C7B-A558-A544B971D634</v>
      </c>
      <c r="C2317" s="14" t="str">
        <f t="shared" ca="1" si="470"/>
        <v>Vallensbæk Strandvej</v>
      </c>
      <c r="D2317" s="14" t="str">
        <f t="shared" ca="1" si="471"/>
        <v>74</v>
      </c>
      <c r="E2317" s="14" t="str">
        <f t="shared" ca="1" si="472"/>
        <v>24ag</v>
      </c>
      <c r="F2317" s="1">
        <f t="shared" ca="1" si="473"/>
        <v>120</v>
      </c>
      <c r="G2317" s="1">
        <f t="shared" ca="1" si="474"/>
        <v>153</v>
      </c>
      <c r="H2317" s="1">
        <f t="shared" ca="1" si="475"/>
        <v>1990</v>
      </c>
      <c r="I2317" s="1" t="str">
        <f ca="1">INDEX(Relationstabel!$C$3:$K$10,MATCH(INDIRECT($A$1&amp;"J"&amp;A2317),Relationstabel!$A$3:$A$10,0),MATCH(IFERROR(VALUE(INDIRECT($A$1&amp;"K"&amp;A2317)),0),Relationstabel!$C$1:$K$1,0))</f>
        <v>Elvarme</v>
      </c>
      <c r="J2317" s="1" t="str">
        <f ca="1">INDEX(Anvendelseskode!B:B,MATCH($F2317,Anvendelseskode!$A:$A,0))</f>
        <v>Fritliggende enfamilieshus (parcelhus)</v>
      </c>
      <c r="K2317" s="1" t="str">
        <f ca="1">INDEX(Anvendelseskode!C:C,MATCH($F2317,Anvendelseskode!$A:$A,0))</f>
        <v>Parcelhuse</v>
      </c>
      <c r="L2317" s="1" t="str">
        <f ca="1">INDEX(Anvendelseskode!D:D,MATCH($F2317,Anvendelseskode!$A:$A,0))</f>
        <v>Private husholdninger</v>
      </c>
      <c r="M2317" s="1" t="str">
        <f ca="1">IFERROR(INDEX(SBi!$2:$2,MATCH(H2317,SBi!$1:$1,1)),SBi!$K$2)</f>
        <v>1979-1998</v>
      </c>
      <c r="N2317" s="1">
        <f ca="1">INDEX(SBi!$C$3:$K$28,MATCH(F2317,SBi!$B$3:$B$28,0),MATCH(M2317,SBi!$C$2:$K$2,0))</f>
        <v>105.4</v>
      </c>
      <c r="O2317" s="16">
        <f t="shared" ca="1" si="476"/>
        <v>16.126200000000001</v>
      </c>
      <c r="P2317" s="16" t="str">
        <f ca="1">IFERROR(INDEX(VpD!$2:$2,MATCH(H2317,VpD!$1:$1,1)),VpD!$I$2)</f>
        <v>1979-1998</v>
      </c>
      <c r="Q2317" s="1">
        <f ca="1">INDEX(VpD!$C$3:$I$27,MATCH(F2317,VpD!$B$3:$B$27,0),MATCH(P2317,VpD!$C$2:$I$2,0))</f>
        <v>90</v>
      </c>
      <c r="R2317" s="16">
        <f t="shared" ca="1" si="477"/>
        <v>13.77</v>
      </c>
      <c r="S2317" s="14">
        <f t="shared" ca="1" si="478"/>
        <v>714030.55</v>
      </c>
      <c r="T2317" s="14">
        <f t="shared" ca="1" si="479"/>
        <v>6168864.8300000001</v>
      </c>
      <c r="U2317" s="14" t="str">
        <f t="shared" ca="1" si="480"/>
        <v>0A3F507E-178C-32B8-E044-0003BA298018</v>
      </c>
    </row>
    <row r="2318" spans="1:21" s="14" customFormat="1" x14ac:dyDescent="0.25">
      <c r="A2318" s="14">
        <f t="shared" si="468"/>
        <v>2318</v>
      </c>
      <c r="B2318" s="14" t="str">
        <f t="shared" ca="1" si="469"/>
        <v>0E32B3FB-105E-44F4-9916-2C4612FFBC01</v>
      </c>
      <c r="C2318" s="14" t="str">
        <f t="shared" ca="1" si="470"/>
        <v>Nordfeldvej</v>
      </c>
      <c r="D2318" s="14" t="str">
        <f t="shared" ca="1" si="471"/>
        <v>23</v>
      </c>
      <c r="E2318" s="14" t="str">
        <f t="shared" ca="1" si="472"/>
        <v>4dg</v>
      </c>
      <c r="F2318" s="1">
        <f t="shared" ca="1" si="473"/>
        <v>120</v>
      </c>
      <c r="G2318" s="1">
        <f t="shared" ca="1" si="474"/>
        <v>107</v>
      </c>
      <c r="H2318" s="1">
        <f t="shared" ca="1" si="475"/>
        <v>1968</v>
      </c>
      <c r="I2318" s="1" t="str">
        <f ca="1">INDEX(Relationstabel!$C$3:$K$10,MATCH(INDIRECT($A$1&amp;"J"&amp;A2318),Relationstabel!$A$3:$A$10,0),MATCH(IFERROR(VALUE(INDIRECT($A$1&amp;"K"&amp;A2318)),0),Relationstabel!$C$1:$K$1,0))</f>
        <v>Naturgas</v>
      </c>
      <c r="J2318" s="1" t="str">
        <f ca="1">INDEX(Anvendelseskode!B:B,MATCH($F2318,Anvendelseskode!$A:$A,0))</f>
        <v>Fritliggende enfamilieshus (parcelhus)</v>
      </c>
      <c r="K2318" s="1" t="str">
        <f ca="1">INDEX(Anvendelseskode!C:C,MATCH($F2318,Anvendelseskode!$A:$A,0))</f>
        <v>Parcelhuse</v>
      </c>
      <c r="L2318" s="1" t="str">
        <f ca="1">INDEX(Anvendelseskode!D:D,MATCH($F2318,Anvendelseskode!$A:$A,0))</f>
        <v>Private husholdninger</v>
      </c>
      <c r="M2318" s="1" t="str">
        <f ca="1">IFERROR(INDEX(SBi!$2:$2,MATCH(H2318,SBi!$1:$1,1)),SBi!$K$2)</f>
        <v>1961-1972</v>
      </c>
      <c r="N2318" s="1">
        <f ca="1">INDEX(SBi!$C$3:$K$28,MATCH(F2318,SBi!$B$3:$B$28,0),MATCH(M2318,SBi!$C$2:$K$2,0))</f>
        <v>134.30000000000001</v>
      </c>
      <c r="O2318" s="16">
        <f t="shared" ca="1" si="476"/>
        <v>14.370100000000001</v>
      </c>
      <c r="P2318" s="16" t="str">
        <f ca="1">IFERROR(INDEX(VpD!$2:$2,MATCH(H2318,VpD!$1:$1,1)),VpD!$I$2)</f>
        <v>1961-1972</v>
      </c>
      <c r="Q2318" s="1">
        <f ca="1">INDEX(VpD!$C$3:$I$27,MATCH(F2318,VpD!$B$3:$B$27,0),MATCH(P2318,VpD!$C$2:$I$2,0))</f>
        <v>143</v>
      </c>
      <c r="R2318" s="16">
        <f t="shared" ca="1" si="477"/>
        <v>15.301</v>
      </c>
      <c r="S2318" s="14">
        <f t="shared" ca="1" si="478"/>
        <v>712231.65</v>
      </c>
      <c r="T2318" s="14">
        <f t="shared" ca="1" si="479"/>
        <v>6169294.8200000003</v>
      </c>
      <c r="U2318" s="14" t="str">
        <f t="shared" ca="1" si="480"/>
        <v>0A3F507E-1D8C-32B8-E044-0003BA298018</v>
      </c>
    </row>
    <row r="2319" spans="1:21" s="14" customFormat="1" x14ac:dyDescent="0.25">
      <c r="A2319" s="14">
        <f t="shared" si="468"/>
        <v>2319</v>
      </c>
      <c r="B2319" s="14" t="str">
        <f t="shared" ca="1" si="469"/>
        <v>D8576876-867E-4A6D-BD93-1AB2D12E9638</v>
      </c>
      <c r="C2319" s="14" t="str">
        <f t="shared" ca="1" si="470"/>
        <v>Rendsagervej</v>
      </c>
      <c r="D2319" s="14" t="str">
        <f t="shared" ca="1" si="471"/>
        <v>21</v>
      </c>
      <c r="E2319" s="14" t="str">
        <f t="shared" ca="1" si="472"/>
        <v>9pl</v>
      </c>
      <c r="F2319" s="1">
        <f t="shared" ca="1" si="473"/>
        <v>120</v>
      </c>
      <c r="G2319" s="1">
        <f t="shared" ca="1" si="474"/>
        <v>109</v>
      </c>
      <c r="H2319" s="1">
        <f t="shared" ca="1" si="475"/>
        <v>1974</v>
      </c>
      <c r="I2319" s="1" t="str">
        <f ca="1">INDEX(Relationstabel!$C$3:$K$10,MATCH(INDIRECT($A$1&amp;"J"&amp;A2319),Relationstabel!$A$3:$A$10,0),MATCH(IFERROR(VALUE(INDIRECT($A$1&amp;"K"&amp;A2319)),0),Relationstabel!$C$1:$K$1,0))</f>
        <v>Naturgas</v>
      </c>
      <c r="J2319" s="1" t="str">
        <f ca="1">INDEX(Anvendelseskode!B:B,MATCH($F2319,Anvendelseskode!$A:$A,0))</f>
        <v>Fritliggende enfamilieshus (parcelhus)</v>
      </c>
      <c r="K2319" s="1" t="str">
        <f ca="1">INDEX(Anvendelseskode!C:C,MATCH($F2319,Anvendelseskode!$A:$A,0))</f>
        <v>Parcelhuse</v>
      </c>
      <c r="L2319" s="1" t="str">
        <f ca="1">INDEX(Anvendelseskode!D:D,MATCH($F2319,Anvendelseskode!$A:$A,0))</f>
        <v>Private husholdninger</v>
      </c>
      <c r="M2319" s="1" t="str">
        <f ca="1">IFERROR(INDEX(SBi!$2:$2,MATCH(H2319,SBi!$1:$1,1)),SBi!$K$2)</f>
        <v>1973-1978</v>
      </c>
      <c r="N2319" s="1">
        <f ca="1">INDEX(SBi!$C$3:$K$28,MATCH(F2319,SBi!$B$3:$B$28,0),MATCH(M2319,SBi!$C$2:$K$2,0))</f>
        <v>119.8</v>
      </c>
      <c r="O2319" s="16">
        <f t="shared" ca="1" si="476"/>
        <v>13.058199999999999</v>
      </c>
      <c r="P2319" s="16" t="str">
        <f ca="1">IFERROR(INDEX(VpD!$2:$2,MATCH(H2319,VpD!$1:$1,1)),VpD!$I$2)</f>
        <v>1973-1978</v>
      </c>
      <c r="Q2319" s="1">
        <f ca="1">INDEX(VpD!$C$3:$I$27,MATCH(F2319,VpD!$B$3:$B$27,0),MATCH(P2319,VpD!$C$2:$I$2,0))</f>
        <v>117</v>
      </c>
      <c r="R2319" s="16">
        <f t="shared" ca="1" si="477"/>
        <v>12.753</v>
      </c>
      <c r="S2319" s="14">
        <f t="shared" ca="1" si="478"/>
        <v>711008.29</v>
      </c>
      <c r="T2319" s="14">
        <f t="shared" ca="1" si="479"/>
        <v>6171474.3300000001</v>
      </c>
      <c r="U2319" s="14" t="str">
        <f t="shared" ca="1" si="480"/>
        <v>0A3F507E-1F91-32B8-E044-0003BA298018</v>
      </c>
    </row>
    <row r="2320" spans="1:21" s="14" customFormat="1" x14ac:dyDescent="0.25">
      <c r="A2320" s="14">
        <f t="shared" si="468"/>
        <v>2320</v>
      </c>
      <c r="B2320" s="14" t="str">
        <f t="shared" ca="1" si="469"/>
        <v>4C5C5B91-ADBA-4ABB-8DF3-47D589D6E654</v>
      </c>
      <c r="C2320" s="14" t="str">
        <f t="shared" ca="1" si="470"/>
        <v>Nordmarksvænge</v>
      </c>
      <c r="D2320" s="14" t="str">
        <f t="shared" ca="1" si="471"/>
        <v>7</v>
      </c>
      <c r="E2320" s="14" t="str">
        <f t="shared" ca="1" si="472"/>
        <v>15cl</v>
      </c>
      <c r="F2320" s="1">
        <f t="shared" ca="1" si="473"/>
        <v>120</v>
      </c>
      <c r="G2320" s="1">
        <f t="shared" ca="1" si="474"/>
        <v>144</v>
      </c>
      <c r="H2320" s="1">
        <f t="shared" ca="1" si="475"/>
        <v>2000</v>
      </c>
      <c r="I2320" s="1" t="str">
        <f ca="1">INDEX(Relationstabel!$C$3:$K$10,MATCH(INDIRECT($A$1&amp;"J"&amp;A2320),Relationstabel!$A$3:$A$10,0),MATCH(IFERROR(VALUE(INDIRECT($A$1&amp;"K"&amp;A2320)),0),Relationstabel!$C$1:$K$1,0))</f>
        <v>Fjernvarme/ Blokvarme</v>
      </c>
      <c r="J2320" s="1" t="str">
        <f ca="1">INDEX(Anvendelseskode!B:B,MATCH($F2320,Anvendelseskode!$A:$A,0))</f>
        <v>Fritliggende enfamilieshus (parcelhus)</v>
      </c>
      <c r="K2320" s="1" t="str">
        <f ca="1">INDEX(Anvendelseskode!C:C,MATCH($F2320,Anvendelseskode!$A:$A,0))</f>
        <v>Parcelhuse</v>
      </c>
      <c r="L2320" s="1" t="str">
        <f ca="1">INDEX(Anvendelseskode!D:D,MATCH($F2320,Anvendelseskode!$A:$A,0))</f>
        <v>Private husholdninger</v>
      </c>
      <c r="M2320" s="1" t="str">
        <f ca="1">IFERROR(INDEX(SBi!$2:$2,MATCH(H2320,SBi!$1:$1,1)),SBi!$K$2)</f>
        <v>1999-2006</v>
      </c>
      <c r="N2320" s="1">
        <f ca="1">INDEX(SBi!$C$3:$K$28,MATCH(F2320,SBi!$B$3:$B$28,0),MATCH(M2320,SBi!$C$2:$K$2,0))</f>
        <v>83.9</v>
      </c>
      <c r="O2320" s="16">
        <f t="shared" ca="1" si="476"/>
        <v>12.0816</v>
      </c>
      <c r="P2320" s="16" t="str">
        <f ca="1">IFERROR(INDEX(VpD!$2:$2,MATCH(H2320,VpD!$1:$1,1)),VpD!$I$2)</f>
        <v>&gt;1998</v>
      </c>
      <c r="Q2320" s="1">
        <f ca="1">INDEX(VpD!$C$3:$I$27,MATCH(F2320,VpD!$B$3:$B$27,0),MATCH(P2320,VpD!$C$2:$I$2,0))</f>
        <v>72</v>
      </c>
      <c r="R2320" s="16">
        <f t="shared" ca="1" si="477"/>
        <v>10.368</v>
      </c>
      <c r="S2320" s="14">
        <f t="shared" ca="1" si="478"/>
        <v>712107.97</v>
      </c>
      <c r="T2320" s="14">
        <f t="shared" ca="1" si="479"/>
        <v>6172125.6799999997</v>
      </c>
      <c r="U2320" s="14" t="str">
        <f t="shared" ca="1" si="480"/>
        <v>0A3F507E-1D99-32B8-E044-0003BA298018</v>
      </c>
    </row>
    <row r="2321" spans="1:21" s="14" customFormat="1" x14ac:dyDescent="0.25">
      <c r="A2321" s="14">
        <f t="shared" si="468"/>
        <v>2321</v>
      </c>
      <c r="B2321" s="14" t="str">
        <f t="shared" ca="1" si="469"/>
        <v>DDDEBA8C-B1A0-47B6-991C-0137B5F43CDD</v>
      </c>
      <c r="C2321" s="14" t="str">
        <f t="shared" ca="1" si="470"/>
        <v>Nørrebred</v>
      </c>
      <c r="D2321" s="14" t="str">
        <f t="shared" ca="1" si="471"/>
        <v>111</v>
      </c>
      <c r="E2321" s="14" t="str">
        <f t="shared" ca="1" si="472"/>
        <v>13gl</v>
      </c>
      <c r="F2321" s="1">
        <f t="shared" ca="1" si="473"/>
        <v>120</v>
      </c>
      <c r="G2321" s="1">
        <f t="shared" ca="1" si="474"/>
        <v>172</v>
      </c>
      <c r="H2321" s="1">
        <f t="shared" ca="1" si="475"/>
        <v>1971</v>
      </c>
      <c r="I2321" s="1" t="str">
        <f ca="1">INDEX(Relationstabel!$C$3:$K$10,MATCH(INDIRECT($A$1&amp;"J"&amp;A2321),Relationstabel!$A$3:$A$10,0),MATCH(IFERROR(VALUE(INDIRECT($A$1&amp;"K"&amp;A2321)),0),Relationstabel!$C$1:$K$1,0))</f>
        <v>Naturgas</v>
      </c>
      <c r="J2321" s="1" t="str">
        <f ca="1">INDEX(Anvendelseskode!B:B,MATCH($F2321,Anvendelseskode!$A:$A,0))</f>
        <v>Fritliggende enfamilieshus (parcelhus)</v>
      </c>
      <c r="K2321" s="1" t="str">
        <f ca="1">INDEX(Anvendelseskode!C:C,MATCH($F2321,Anvendelseskode!$A:$A,0))</f>
        <v>Parcelhuse</v>
      </c>
      <c r="L2321" s="1" t="str">
        <f ca="1">INDEX(Anvendelseskode!D:D,MATCH($F2321,Anvendelseskode!$A:$A,0))</f>
        <v>Private husholdninger</v>
      </c>
      <c r="M2321" s="1" t="str">
        <f ca="1">IFERROR(INDEX(SBi!$2:$2,MATCH(H2321,SBi!$1:$1,1)),SBi!$K$2)</f>
        <v>1961-1972</v>
      </c>
      <c r="N2321" s="1">
        <f ca="1">INDEX(SBi!$C$3:$K$28,MATCH(F2321,SBi!$B$3:$B$28,0),MATCH(M2321,SBi!$C$2:$K$2,0))</f>
        <v>134.30000000000001</v>
      </c>
      <c r="O2321" s="16">
        <f t="shared" ca="1" si="476"/>
        <v>23.099600000000002</v>
      </c>
      <c r="P2321" s="16" t="str">
        <f ca="1">IFERROR(INDEX(VpD!$2:$2,MATCH(H2321,VpD!$1:$1,1)),VpD!$I$2)</f>
        <v>1961-1972</v>
      </c>
      <c r="Q2321" s="1">
        <f ca="1">INDEX(VpD!$C$3:$I$27,MATCH(F2321,VpD!$B$3:$B$27,0),MATCH(P2321,VpD!$C$2:$I$2,0))</f>
        <v>143</v>
      </c>
      <c r="R2321" s="16">
        <f t="shared" ca="1" si="477"/>
        <v>24.596</v>
      </c>
      <c r="S2321" s="14">
        <f t="shared" ca="1" si="478"/>
        <v>711602.61</v>
      </c>
      <c r="T2321" s="14">
        <f t="shared" ca="1" si="479"/>
        <v>6172119.1799999997</v>
      </c>
      <c r="U2321" s="14" t="str">
        <f t="shared" ca="1" si="480"/>
        <v>0A3F507E-1E99-32B8-E044-0003BA298018</v>
      </c>
    </row>
    <row r="2322" spans="1:21" s="14" customFormat="1" x14ac:dyDescent="0.25">
      <c r="A2322" s="14">
        <f t="shared" si="468"/>
        <v>2322</v>
      </c>
      <c r="B2322" s="14" t="str">
        <f t="shared" ca="1" si="469"/>
        <v>8CEEBD54-FC34-4BD7-B727-72169854AEA5</v>
      </c>
      <c r="C2322" s="14" t="str">
        <f t="shared" ca="1" si="470"/>
        <v>Tårnborgvej</v>
      </c>
      <c r="D2322" s="14" t="str">
        <f t="shared" ca="1" si="471"/>
        <v>17</v>
      </c>
      <c r="E2322" s="14" t="str">
        <f t="shared" ca="1" si="472"/>
        <v>4cl</v>
      </c>
      <c r="F2322" s="1">
        <f t="shared" ca="1" si="473"/>
        <v>120</v>
      </c>
      <c r="G2322" s="1">
        <f t="shared" ca="1" si="474"/>
        <v>131</v>
      </c>
      <c r="H2322" s="1">
        <f t="shared" ca="1" si="475"/>
        <v>1979</v>
      </c>
      <c r="I2322" s="1" t="str">
        <f ca="1">INDEX(Relationstabel!$C$3:$K$10,MATCH(INDIRECT($A$1&amp;"J"&amp;A2322),Relationstabel!$A$3:$A$10,0),MATCH(IFERROR(VALUE(INDIRECT($A$1&amp;"K"&amp;A2322)),0),Relationstabel!$C$1:$K$1,0))</f>
        <v>Elvarme</v>
      </c>
      <c r="J2322" s="1" t="str">
        <f ca="1">INDEX(Anvendelseskode!B:B,MATCH($F2322,Anvendelseskode!$A:$A,0))</f>
        <v>Fritliggende enfamilieshus (parcelhus)</v>
      </c>
      <c r="K2322" s="1" t="str">
        <f ca="1">INDEX(Anvendelseskode!C:C,MATCH($F2322,Anvendelseskode!$A:$A,0))</f>
        <v>Parcelhuse</v>
      </c>
      <c r="L2322" s="1" t="str">
        <f ca="1">INDEX(Anvendelseskode!D:D,MATCH($F2322,Anvendelseskode!$A:$A,0))</f>
        <v>Private husholdninger</v>
      </c>
      <c r="M2322" s="1" t="str">
        <f ca="1">IFERROR(INDEX(SBi!$2:$2,MATCH(H2322,SBi!$1:$1,1)),SBi!$K$2)</f>
        <v>1979-1998</v>
      </c>
      <c r="N2322" s="1">
        <f ca="1">INDEX(SBi!$C$3:$K$28,MATCH(F2322,SBi!$B$3:$B$28,0),MATCH(M2322,SBi!$C$2:$K$2,0))</f>
        <v>105.4</v>
      </c>
      <c r="O2322" s="16">
        <f t="shared" ca="1" si="476"/>
        <v>13.807400000000001</v>
      </c>
      <c r="P2322" s="16" t="str">
        <f ca="1">IFERROR(INDEX(VpD!$2:$2,MATCH(H2322,VpD!$1:$1,1)),VpD!$I$2)</f>
        <v>1979-1998</v>
      </c>
      <c r="Q2322" s="1">
        <f ca="1">INDEX(VpD!$C$3:$I$27,MATCH(F2322,VpD!$B$3:$B$27,0),MATCH(P2322,VpD!$C$2:$I$2,0))</f>
        <v>90</v>
      </c>
      <c r="R2322" s="16">
        <f t="shared" ca="1" si="477"/>
        <v>11.79</v>
      </c>
      <c r="S2322" s="14">
        <f t="shared" ca="1" si="478"/>
        <v>713202.78</v>
      </c>
      <c r="T2322" s="14">
        <f t="shared" ca="1" si="479"/>
        <v>6168532.7999999998</v>
      </c>
      <c r="U2322" s="14" t="str">
        <f t="shared" ca="1" si="480"/>
        <v>0A3F507E-2399-32B8-E044-0003BA298018</v>
      </c>
    </row>
    <row r="2323" spans="1:21" s="14" customFormat="1" x14ac:dyDescent="0.25">
      <c r="A2323" s="14">
        <f t="shared" si="468"/>
        <v>2323</v>
      </c>
      <c r="B2323" s="14" t="str">
        <f t="shared" ca="1" si="469"/>
        <v>122BE5BF-3302-4AA0-A301-80A50FD1B980</v>
      </c>
      <c r="C2323" s="14" t="str">
        <f t="shared" ca="1" si="470"/>
        <v>Bregnebo</v>
      </c>
      <c r="D2323" s="14" t="str">
        <f t="shared" ca="1" si="471"/>
        <v>4</v>
      </c>
      <c r="E2323" s="14" t="str">
        <f t="shared" ca="1" si="472"/>
        <v>6øa</v>
      </c>
      <c r="F2323" s="1">
        <f t="shared" ca="1" si="473"/>
        <v>130</v>
      </c>
      <c r="G2323" s="1">
        <f t="shared" ca="1" si="474"/>
        <v>109</v>
      </c>
      <c r="H2323" s="1">
        <f t="shared" ca="1" si="475"/>
        <v>1978</v>
      </c>
      <c r="I2323" s="1" t="str">
        <f ca="1">INDEX(Relationstabel!$C$3:$K$10,MATCH(INDIRECT($A$1&amp;"J"&amp;A2323),Relationstabel!$A$3:$A$10,0),MATCH(IFERROR(VALUE(INDIRECT($A$1&amp;"K"&amp;A2323)),0),Relationstabel!$C$1:$K$1,0))</f>
        <v>Fjernvarme/ Blokvarme</v>
      </c>
      <c r="J2323" s="1" t="str">
        <f ca="1">INDEX(Anvendelseskode!B:B,MATCH($F2323,Anvendelseskode!$A:$A,0))</f>
        <v>Række-, kæde-, dobbelthus (lodret adskillelse mellem enhederne)</v>
      </c>
      <c r="K2323" s="1" t="str">
        <f ca="1">INDEX(Anvendelseskode!C:C,MATCH($F2323,Anvendelseskode!$A:$A,0))</f>
        <v>Række-, kæde og dobbelthuse</v>
      </c>
      <c r="L2323" s="1" t="str">
        <f ca="1">INDEX(Anvendelseskode!D:D,MATCH($F2323,Anvendelseskode!$A:$A,0))</f>
        <v>Private husholdninger</v>
      </c>
      <c r="M2323" s="1" t="str">
        <f ca="1">IFERROR(INDEX(SBi!$2:$2,MATCH(H2323,SBi!$1:$1,1)),SBi!$K$2)</f>
        <v>1973-1978</v>
      </c>
      <c r="N2323" s="1">
        <f ca="1">INDEX(SBi!$C$3:$K$28,MATCH(F2323,SBi!$B$3:$B$28,0),MATCH(M2323,SBi!$C$2:$K$2,0))</f>
        <v>112.6</v>
      </c>
      <c r="O2323" s="16">
        <f t="shared" ca="1" si="476"/>
        <v>12.273399999999999</v>
      </c>
      <c r="P2323" s="16" t="str">
        <f ca="1">IFERROR(INDEX(VpD!$2:$2,MATCH(H2323,VpD!$1:$1,1)),VpD!$I$2)</f>
        <v>1973-1978</v>
      </c>
      <c r="Q2323" s="1">
        <f ca="1">INDEX(VpD!$C$3:$I$27,MATCH(F2323,VpD!$B$3:$B$27,0),MATCH(P2323,VpD!$C$2:$I$2,0))</f>
        <v>98</v>
      </c>
      <c r="R2323" s="16">
        <f t="shared" ca="1" si="477"/>
        <v>10.682</v>
      </c>
      <c r="S2323" s="14">
        <f t="shared" ca="1" si="478"/>
        <v>713536.66</v>
      </c>
      <c r="T2323" s="14">
        <f t="shared" ca="1" si="479"/>
        <v>6169841.7999999998</v>
      </c>
      <c r="U2323" s="14" t="str">
        <f t="shared" ca="1" si="480"/>
        <v>0A3F507E-1581-32B8-E044-0003BA298018</v>
      </c>
    </row>
    <row r="2324" spans="1:21" s="14" customFormat="1" x14ac:dyDescent="0.25">
      <c r="A2324" s="14">
        <f t="shared" si="468"/>
        <v>2324</v>
      </c>
      <c r="B2324" s="14" t="str">
        <f t="shared" ca="1" si="469"/>
        <v>64248C19-8DF7-459F-AB22-ED7F8E93F13A</v>
      </c>
      <c r="C2324" s="14" t="str">
        <f t="shared" ca="1" si="470"/>
        <v>Egernbo</v>
      </c>
      <c r="D2324" s="14" t="str">
        <f t="shared" ca="1" si="471"/>
        <v>47</v>
      </c>
      <c r="E2324" s="14" t="str">
        <f t="shared" ca="1" si="472"/>
        <v>6pø</v>
      </c>
      <c r="F2324" s="1">
        <f t="shared" ca="1" si="473"/>
        <v>130</v>
      </c>
      <c r="G2324" s="1">
        <f t="shared" ca="1" si="474"/>
        <v>102</v>
      </c>
      <c r="H2324" s="1">
        <f t="shared" ca="1" si="475"/>
        <v>1977</v>
      </c>
      <c r="I2324" s="1" t="str">
        <f ca="1">INDEX(Relationstabel!$C$3:$K$10,MATCH(INDIRECT($A$1&amp;"J"&amp;A2324),Relationstabel!$A$3:$A$10,0),MATCH(IFERROR(VALUE(INDIRECT($A$1&amp;"K"&amp;A2324)),0),Relationstabel!$C$1:$K$1,0))</f>
        <v>Fjernvarme/ Blokvarme</v>
      </c>
      <c r="J2324" s="1" t="str">
        <f ca="1">INDEX(Anvendelseskode!B:B,MATCH($F2324,Anvendelseskode!$A:$A,0))</f>
        <v>Række-, kæde-, dobbelthus (lodret adskillelse mellem enhederne)</v>
      </c>
      <c r="K2324" s="1" t="str">
        <f ca="1">INDEX(Anvendelseskode!C:C,MATCH($F2324,Anvendelseskode!$A:$A,0))</f>
        <v>Række-, kæde og dobbelthuse</v>
      </c>
      <c r="L2324" s="1" t="str">
        <f ca="1">INDEX(Anvendelseskode!D:D,MATCH($F2324,Anvendelseskode!$A:$A,0))</f>
        <v>Private husholdninger</v>
      </c>
      <c r="M2324" s="1" t="str">
        <f ca="1">IFERROR(INDEX(SBi!$2:$2,MATCH(H2324,SBi!$1:$1,1)),SBi!$K$2)</f>
        <v>1973-1978</v>
      </c>
      <c r="N2324" s="1">
        <f ca="1">INDEX(SBi!$C$3:$K$28,MATCH(F2324,SBi!$B$3:$B$28,0),MATCH(M2324,SBi!$C$2:$K$2,0))</f>
        <v>112.6</v>
      </c>
      <c r="O2324" s="16">
        <f t="shared" ca="1" si="476"/>
        <v>11.485199999999999</v>
      </c>
      <c r="P2324" s="16" t="str">
        <f ca="1">IFERROR(INDEX(VpD!$2:$2,MATCH(H2324,VpD!$1:$1,1)),VpD!$I$2)</f>
        <v>1973-1978</v>
      </c>
      <c r="Q2324" s="1">
        <f ca="1">INDEX(VpD!$C$3:$I$27,MATCH(F2324,VpD!$B$3:$B$27,0),MATCH(P2324,VpD!$C$2:$I$2,0))</f>
        <v>98</v>
      </c>
      <c r="R2324" s="16">
        <f t="shared" ca="1" si="477"/>
        <v>9.9960000000000004</v>
      </c>
      <c r="S2324" s="14">
        <f t="shared" ca="1" si="478"/>
        <v>713616.23</v>
      </c>
      <c r="T2324" s="14">
        <f t="shared" ca="1" si="479"/>
        <v>6169581.3499999996</v>
      </c>
      <c r="U2324" s="14" t="str">
        <f t="shared" ca="1" si="480"/>
        <v>0A3F507E-1681-32B8-E044-0003BA298018</v>
      </c>
    </row>
    <row r="2325" spans="1:21" s="14" customFormat="1" x14ac:dyDescent="0.25">
      <c r="A2325" s="14">
        <f t="shared" si="468"/>
        <v>2325</v>
      </c>
      <c r="B2325" s="14" t="str">
        <f t="shared" ca="1" si="469"/>
        <v>598DD7DA-A7F8-46BE-92FC-150B2C3D84F9</v>
      </c>
      <c r="C2325" s="14" t="str">
        <f t="shared" ca="1" si="470"/>
        <v>Hyrdeengen</v>
      </c>
      <c r="D2325" s="14" t="str">
        <f t="shared" ca="1" si="471"/>
        <v>95</v>
      </c>
      <c r="E2325" s="14" t="str">
        <f t="shared" ca="1" si="472"/>
        <v>16dc</v>
      </c>
      <c r="F2325" s="1">
        <f t="shared" ca="1" si="473"/>
        <v>130</v>
      </c>
      <c r="G2325" s="1">
        <f t="shared" ca="1" si="474"/>
        <v>129</v>
      </c>
      <c r="H2325" s="1">
        <f t="shared" ca="1" si="475"/>
        <v>1977</v>
      </c>
      <c r="I2325" s="1" t="str">
        <f ca="1">INDEX(Relationstabel!$C$3:$K$10,MATCH(INDIRECT($A$1&amp;"J"&amp;A2325),Relationstabel!$A$3:$A$10,0),MATCH(IFERROR(VALUE(INDIRECT($A$1&amp;"K"&amp;A2325)),0),Relationstabel!$C$1:$K$1,0))</f>
        <v>Fjernvarme/ Blokvarme</v>
      </c>
      <c r="J2325" s="1" t="str">
        <f ca="1">INDEX(Anvendelseskode!B:B,MATCH($F2325,Anvendelseskode!$A:$A,0))</f>
        <v>Række-, kæde-, dobbelthus (lodret adskillelse mellem enhederne)</v>
      </c>
      <c r="K2325" s="1" t="str">
        <f ca="1">INDEX(Anvendelseskode!C:C,MATCH($F2325,Anvendelseskode!$A:$A,0))</f>
        <v>Række-, kæde og dobbelthuse</v>
      </c>
      <c r="L2325" s="1" t="str">
        <f ca="1">INDEX(Anvendelseskode!D:D,MATCH($F2325,Anvendelseskode!$A:$A,0))</f>
        <v>Private husholdninger</v>
      </c>
      <c r="M2325" s="1" t="str">
        <f ca="1">IFERROR(INDEX(SBi!$2:$2,MATCH(H2325,SBi!$1:$1,1)),SBi!$K$2)</f>
        <v>1973-1978</v>
      </c>
      <c r="N2325" s="1">
        <f ca="1">INDEX(SBi!$C$3:$K$28,MATCH(F2325,SBi!$B$3:$B$28,0),MATCH(M2325,SBi!$C$2:$K$2,0))</f>
        <v>112.6</v>
      </c>
      <c r="O2325" s="16">
        <f t="shared" ca="1" si="476"/>
        <v>14.525399999999999</v>
      </c>
      <c r="P2325" s="16" t="str">
        <f ca="1">IFERROR(INDEX(VpD!$2:$2,MATCH(H2325,VpD!$1:$1,1)),VpD!$I$2)</f>
        <v>1973-1978</v>
      </c>
      <c r="Q2325" s="1">
        <f ca="1">INDEX(VpD!$C$3:$I$27,MATCH(F2325,VpD!$B$3:$B$27,0),MATCH(P2325,VpD!$C$2:$I$2,0))</f>
        <v>98</v>
      </c>
      <c r="R2325" s="16">
        <f t="shared" ca="1" si="477"/>
        <v>12.641999999999999</v>
      </c>
      <c r="S2325" s="14">
        <f t="shared" ca="1" si="478"/>
        <v>711900.92</v>
      </c>
      <c r="T2325" s="14">
        <f t="shared" ca="1" si="479"/>
        <v>6172449.8799999999</v>
      </c>
      <c r="U2325" s="14" t="str">
        <f t="shared" ca="1" si="480"/>
        <v>0A3F507E-1981-32B8-E044-0003BA298018</v>
      </c>
    </row>
    <row r="2326" spans="1:21" s="14" customFormat="1" x14ac:dyDescent="0.25">
      <c r="A2326" s="14">
        <f t="shared" si="468"/>
        <v>2326</v>
      </c>
      <c r="B2326" s="14" t="str">
        <f t="shared" ca="1" si="469"/>
        <v>1553902F-CBF0-4698-88C7-1DA353700263</v>
      </c>
      <c r="C2326" s="14" t="str">
        <f t="shared" ca="1" si="470"/>
        <v>Hyttesvinget</v>
      </c>
      <c r="D2326" s="14" t="str">
        <f t="shared" ca="1" si="471"/>
        <v>23</v>
      </c>
      <c r="E2326" s="14" t="str">
        <f t="shared" ca="1" si="472"/>
        <v>24en</v>
      </c>
      <c r="F2326" s="1">
        <f t="shared" ca="1" si="473"/>
        <v>120</v>
      </c>
      <c r="G2326" s="1">
        <f t="shared" ca="1" si="474"/>
        <v>139</v>
      </c>
      <c r="H2326" s="1">
        <f t="shared" ca="1" si="475"/>
        <v>1984</v>
      </c>
      <c r="I2326" s="1" t="str">
        <f ca="1">INDEX(Relationstabel!$C$3:$K$10,MATCH(INDIRECT($A$1&amp;"J"&amp;A2326),Relationstabel!$A$3:$A$10,0),MATCH(IFERROR(VALUE(INDIRECT($A$1&amp;"K"&amp;A2326)),0),Relationstabel!$C$1:$K$1,0))</f>
        <v>Varmepumpe</v>
      </c>
      <c r="J2326" s="1" t="str">
        <f ca="1">INDEX(Anvendelseskode!B:B,MATCH($F2326,Anvendelseskode!$A:$A,0))</f>
        <v>Fritliggende enfamilieshus (parcelhus)</v>
      </c>
      <c r="K2326" s="1" t="str">
        <f ca="1">INDEX(Anvendelseskode!C:C,MATCH($F2326,Anvendelseskode!$A:$A,0))</f>
        <v>Parcelhuse</v>
      </c>
      <c r="L2326" s="1" t="str">
        <f ca="1">INDEX(Anvendelseskode!D:D,MATCH($F2326,Anvendelseskode!$A:$A,0))</f>
        <v>Private husholdninger</v>
      </c>
      <c r="M2326" s="1" t="str">
        <f ca="1">IFERROR(INDEX(SBi!$2:$2,MATCH(H2326,SBi!$1:$1,1)),SBi!$K$2)</f>
        <v>1979-1998</v>
      </c>
      <c r="N2326" s="1">
        <f ca="1">INDEX(SBi!$C$3:$K$28,MATCH(F2326,SBi!$B$3:$B$28,0),MATCH(M2326,SBi!$C$2:$K$2,0))</f>
        <v>105.4</v>
      </c>
      <c r="O2326" s="16">
        <f t="shared" ca="1" si="476"/>
        <v>14.650600000000001</v>
      </c>
      <c r="P2326" s="16" t="str">
        <f ca="1">IFERROR(INDEX(VpD!$2:$2,MATCH(H2326,VpD!$1:$1,1)),VpD!$I$2)</f>
        <v>1979-1998</v>
      </c>
      <c r="Q2326" s="1">
        <f ca="1">INDEX(VpD!$C$3:$I$27,MATCH(F2326,VpD!$B$3:$B$27,0),MATCH(P2326,VpD!$C$2:$I$2,0))</f>
        <v>90</v>
      </c>
      <c r="R2326" s="16">
        <f t="shared" ca="1" si="477"/>
        <v>12.51</v>
      </c>
      <c r="S2326" s="14">
        <f t="shared" ca="1" si="478"/>
        <v>713958.79</v>
      </c>
      <c r="T2326" s="14">
        <f t="shared" ca="1" si="479"/>
        <v>6168980.79</v>
      </c>
      <c r="U2326" s="14" t="str">
        <f t="shared" ca="1" si="480"/>
        <v>0A3F507E-1A81-32B8-E044-0003BA298018</v>
      </c>
    </row>
    <row r="2327" spans="1:21" s="14" customFormat="1" x14ac:dyDescent="0.25">
      <c r="A2327" s="14">
        <f t="shared" si="468"/>
        <v>2327</v>
      </c>
      <c r="B2327" s="14" t="str">
        <f t="shared" ca="1" si="469"/>
        <v>20D5BA23-2674-4794-AE34-53BF23E3F287</v>
      </c>
      <c r="C2327" s="14" t="str">
        <f t="shared" ca="1" si="470"/>
        <v>Liselundsvej</v>
      </c>
      <c r="D2327" s="14" t="str">
        <f t="shared" ca="1" si="471"/>
        <v>4</v>
      </c>
      <c r="E2327" s="14" t="str">
        <f t="shared" ca="1" si="472"/>
        <v>4eq</v>
      </c>
      <c r="F2327" s="1">
        <f t="shared" ca="1" si="473"/>
        <v>120</v>
      </c>
      <c r="G2327" s="1">
        <f t="shared" ca="1" si="474"/>
        <v>242</v>
      </c>
      <c r="H2327" s="1">
        <f t="shared" ca="1" si="475"/>
        <v>1969</v>
      </c>
      <c r="I2327" s="1" t="str">
        <f ca="1">INDEX(Relationstabel!$C$3:$K$10,MATCH(INDIRECT($A$1&amp;"J"&amp;A2327),Relationstabel!$A$3:$A$10,0),MATCH(IFERROR(VALUE(INDIRECT($A$1&amp;"K"&amp;A2327)),0),Relationstabel!$C$1:$K$1,0))</f>
        <v>Olie</v>
      </c>
      <c r="J2327" s="1" t="str">
        <f ca="1">INDEX(Anvendelseskode!B:B,MATCH($F2327,Anvendelseskode!$A:$A,0))</f>
        <v>Fritliggende enfamilieshus (parcelhus)</v>
      </c>
      <c r="K2327" s="1" t="str">
        <f ca="1">INDEX(Anvendelseskode!C:C,MATCH($F2327,Anvendelseskode!$A:$A,0))</f>
        <v>Parcelhuse</v>
      </c>
      <c r="L2327" s="1" t="str">
        <f ca="1">INDEX(Anvendelseskode!D:D,MATCH($F2327,Anvendelseskode!$A:$A,0))</f>
        <v>Private husholdninger</v>
      </c>
      <c r="M2327" s="1" t="str">
        <f ca="1">IFERROR(INDEX(SBi!$2:$2,MATCH(H2327,SBi!$1:$1,1)),SBi!$K$2)</f>
        <v>1961-1972</v>
      </c>
      <c r="N2327" s="1">
        <f ca="1">INDEX(SBi!$C$3:$K$28,MATCH(F2327,SBi!$B$3:$B$28,0),MATCH(M2327,SBi!$C$2:$K$2,0))</f>
        <v>134.30000000000001</v>
      </c>
      <c r="O2327" s="16">
        <f t="shared" ca="1" si="476"/>
        <v>32.500600000000006</v>
      </c>
      <c r="P2327" s="16" t="str">
        <f ca="1">IFERROR(INDEX(VpD!$2:$2,MATCH(H2327,VpD!$1:$1,1)),VpD!$I$2)</f>
        <v>1961-1972</v>
      </c>
      <c r="Q2327" s="1">
        <f ca="1">INDEX(VpD!$C$3:$I$27,MATCH(F2327,VpD!$B$3:$B$27,0),MATCH(P2327,VpD!$C$2:$I$2,0))</f>
        <v>143</v>
      </c>
      <c r="R2327" s="16">
        <f t="shared" ca="1" si="477"/>
        <v>34.606000000000002</v>
      </c>
      <c r="S2327" s="14">
        <f t="shared" ca="1" si="478"/>
        <v>712445.75</v>
      </c>
      <c r="T2327" s="14">
        <f t="shared" ca="1" si="479"/>
        <v>6169327.6100000003</v>
      </c>
      <c r="U2327" s="14" t="str">
        <f t="shared" ca="1" si="480"/>
        <v>0A3F507E-1C81-32B8-E044-0003BA298018</v>
      </c>
    </row>
    <row r="2328" spans="1:21" s="14" customFormat="1" x14ac:dyDescent="0.25">
      <c r="A2328" s="14">
        <f t="shared" si="468"/>
        <v>2328</v>
      </c>
      <c r="B2328" s="14" t="str">
        <f t="shared" ca="1" si="469"/>
        <v>325030B8-B6CE-47B4-9A09-B6D9C8FEB3B6</v>
      </c>
      <c r="C2328" s="14" t="str">
        <f t="shared" ca="1" si="470"/>
        <v>Liselundsvej</v>
      </c>
      <c r="D2328" s="14" t="str">
        <f t="shared" ca="1" si="471"/>
        <v>4</v>
      </c>
      <c r="E2328" s="14" t="str">
        <f t="shared" ca="1" si="472"/>
        <v>4eq</v>
      </c>
      <c r="F2328" s="1">
        <f t="shared" ca="1" si="473"/>
        <v>220</v>
      </c>
      <c r="G2328" s="1">
        <f t="shared" ca="1" si="474"/>
        <v>563</v>
      </c>
      <c r="H2328" s="1">
        <f t="shared" ca="1" si="475"/>
        <v>1959</v>
      </c>
      <c r="I2328" s="1" t="str">
        <f ca="1">INDEX(Relationstabel!$C$3:$K$10,MATCH(INDIRECT($A$1&amp;"J"&amp;A2328),Relationstabel!$A$3:$A$10,0),MATCH(IFERROR(VALUE(INDIRECT($A$1&amp;"K"&amp;A2328)),0),Relationstabel!$C$1:$K$1,0))</f>
        <v>Olie</v>
      </c>
      <c r="J2328" s="1" t="str">
        <f ca="1">INDEX(Anvendelseskode!B:B,MATCH($F2328,Anvendelseskode!$A:$A,0))</f>
        <v>Bygning til erhvervsmæssig produktion vedrørende industri, håndværk m.v. (fabrik, værksted o.lign.)</v>
      </c>
      <c r="K2328" s="1" t="str">
        <f ca="1">INDEX(Anvendelseskode!C:C,MATCH($F2328,Anvendelseskode!$A:$A,0))</f>
        <v>Fabrikker, værksteder o.l.</v>
      </c>
      <c r="L2328" s="1" t="str">
        <f ca="1">INDEX(Anvendelseskode!D:D,MATCH($F2328,Anvendelseskode!$A:$A,0))</f>
        <v>Industri</v>
      </c>
      <c r="M2328" s="1" t="str">
        <f ca="1">IFERROR(INDEX(SBi!$2:$2,MATCH(H2328,SBi!$1:$1,1)),SBi!$K$2)</f>
        <v>1951-1960</v>
      </c>
      <c r="N2328" s="1">
        <f ca="1">INDEX(SBi!$C$3:$K$28,MATCH(F2328,SBi!$B$3:$B$28,0),MATCH(M2328,SBi!$C$2:$K$2,0))</f>
        <v>120</v>
      </c>
      <c r="O2328" s="16">
        <f t="shared" ca="1" si="476"/>
        <v>67.56</v>
      </c>
      <c r="P2328" s="16" t="str">
        <f ca="1">IFERROR(INDEX(VpD!$2:$2,MATCH(H2328,VpD!$1:$1,1)),VpD!$I$2)</f>
        <v>1951-1960</v>
      </c>
      <c r="Q2328" s="1">
        <f ca="1">INDEX(VpD!$C$3:$I$27,MATCH(F2328,VpD!$B$3:$B$27,0),MATCH(P2328,VpD!$C$2:$I$2,0))</f>
        <v>120</v>
      </c>
      <c r="R2328" s="16">
        <f t="shared" ca="1" si="477"/>
        <v>67.56</v>
      </c>
      <c r="S2328" s="14">
        <f t="shared" ca="1" si="478"/>
        <v>712445.75</v>
      </c>
      <c r="T2328" s="14">
        <f t="shared" ca="1" si="479"/>
        <v>6169327.6100000003</v>
      </c>
      <c r="U2328" s="14" t="str">
        <f t="shared" ca="1" si="480"/>
        <v>0A3F507E-1C81-32B8-E044-0003BA298018</v>
      </c>
    </row>
    <row r="2329" spans="1:21" s="14" customFormat="1" x14ac:dyDescent="0.25">
      <c r="A2329" s="14">
        <f t="shared" si="468"/>
        <v>2329</v>
      </c>
      <c r="B2329" s="14" t="str">
        <f t="shared" ca="1" si="469"/>
        <v>75FA13A1-6605-45B0-B002-FDF7F8FC92FD</v>
      </c>
      <c r="C2329" s="14" t="str">
        <f t="shared" ca="1" si="470"/>
        <v>Liselundsvej</v>
      </c>
      <c r="D2329" s="14" t="str">
        <f t="shared" ca="1" si="471"/>
        <v>4</v>
      </c>
      <c r="E2329" s="14" t="str">
        <f t="shared" ca="1" si="472"/>
        <v>4eq</v>
      </c>
      <c r="F2329" s="1">
        <f t="shared" ca="1" si="473"/>
        <v>320</v>
      </c>
      <c r="G2329" s="1">
        <f t="shared" ca="1" si="474"/>
        <v>102</v>
      </c>
      <c r="H2329" s="1">
        <f t="shared" ca="1" si="475"/>
        <v>1959</v>
      </c>
      <c r="I2329" s="1" t="str">
        <f ca="1">INDEX(Relationstabel!$C$3:$K$10,MATCH(INDIRECT($A$1&amp;"J"&amp;A2329),Relationstabel!$A$3:$A$10,0),MATCH(IFERROR(VALUE(INDIRECT($A$1&amp;"K"&amp;A2329)),0),Relationstabel!$C$1:$K$1,0))</f>
        <v>Olie</v>
      </c>
      <c r="J2329" s="1" t="str">
        <f ca="1">INDEX(Anvendelseskode!B:B,MATCH($F2329,Anvendelseskode!$A:$A,0))</f>
        <v>Bygning til kontor, handel, lager herunder offentlig administration</v>
      </c>
      <c r="K2329" s="1" t="str">
        <f ca="1">INDEX(Anvendelseskode!C:C,MATCH($F2329,Anvendelseskode!$A:$A,0))</f>
        <v>Kontor, handel, lager, off. adm.</v>
      </c>
      <c r="L2329" s="1" t="str">
        <f ca="1">INDEX(Anvendelseskode!D:D,MATCH($F2329,Anvendelseskode!$A:$A,0))</f>
        <v>Handel og servicevirksomheder</v>
      </c>
      <c r="M2329" s="1" t="str">
        <f ca="1">IFERROR(INDEX(SBi!$2:$2,MATCH(H2329,SBi!$1:$1,1)),SBi!$K$2)</f>
        <v>1951-1960</v>
      </c>
      <c r="N2329" s="1">
        <f ca="1">INDEX(SBi!$C$3:$K$28,MATCH(F2329,SBi!$B$3:$B$28,0),MATCH(M2329,SBi!$C$2:$K$2,0))</f>
        <v>126.7</v>
      </c>
      <c r="O2329" s="16">
        <f t="shared" ca="1" si="476"/>
        <v>12.923399999999999</v>
      </c>
      <c r="P2329" s="16" t="str">
        <f ca="1">IFERROR(INDEX(VpD!$2:$2,MATCH(H2329,VpD!$1:$1,1)),VpD!$I$2)</f>
        <v>1951-1960</v>
      </c>
      <c r="Q2329" s="1">
        <f ca="1">INDEX(VpD!$C$3:$I$27,MATCH(F2329,VpD!$B$3:$B$27,0),MATCH(P2329,VpD!$C$2:$I$2,0))</f>
        <v>126</v>
      </c>
      <c r="R2329" s="16">
        <f t="shared" ca="1" si="477"/>
        <v>12.852</v>
      </c>
      <c r="S2329" s="14">
        <f t="shared" ca="1" si="478"/>
        <v>712445.75</v>
      </c>
      <c r="T2329" s="14">
        <f t="shared" ca="1" si="479"/>
        <v>6169327.6100000003</v>
      </c>
      <c r="U2329" s="14" t="str">
        <f t="shared" ca="1" si="480"/>
        <v>0A3F507E-1C81-32B8-E044-0003BA298018</v>
      </c>
    </row>
    <row r="2330" spans="1:21" s="14" customFormat="1" x14ac:dyDescent="0.25">
      <c r="A2330" s="14">
        <f t="shared" si="468"/>
        <v>2330</v>
      </c>
      <c r="B2330" s="14" t="str">
        <f t="shared" ca="1" si="469"/>
        <v>B999B0CC-B0E2-4D30-8DFF-BC43C6BBBBC1</v>
      </c>
      <c r="C2330" s="14" t="str">
        <f t="shared" ca="1" si="470"/>
        <v>Syvhøjvænge</v>
      </c>
      <c r="D2330" s="14" t="str">
        <f t="shared" ca="1" si="471"/>
        <v>76</v>
      </c>
      <c r="E2330" s="14" t="str">
        <f t="shared" ca="1" si="472"/>
        <v>15bp</v>
      </c>
      <c r="F2330" s="1">
        <f t="shared" ca="1" si="473"/>
        <v>120</v>
      </c>
      <c r="G2330" s="1">
        <f t="shared" ca="1" si="474"/>
        <v>198</v>
      </c>
      <c r="H2330" s="1">
        <f t="shared" ca="1" si="475"/>
        <v>1970</v>
      </c>
      <c r="I2330" s="1" t="str">
        <f ca="1">INDEX(Relationstabel!$C$3:$K$10,MATCH(INDIRECT($A$1&amp;"J"&amp;A2330),Relationstabel!$A$3:$A$10,0),MATCH(IFERROR(VALUE(INDIRECT($A$1&amp;"K"&amp;A2330)),0),Relationstabel!$C$1:$K$1,0))</f>
        <v>Naturgas</v>
      </c>
      <c r="J2330" s="1" t="str">
        <f ca="1">INDEX(Anvendelseskode!B:B,MATCH($F2330,Anvendelseskode!$A:$A,0))</f>
        <v>Fritliggende enfamilieshus (parcelhus)</v>
      </c>
      <c r="K2330" s="1" t="str">
        <f ca="1">INDEX(Anvendelseskode!C:C,MATCH($F2330,Anvendelseskode!$A:$A,0))</f>
        <v>Parcelhuse</v>
      </c>
      <c r="L2330" s="1" t="str">
        <f ca="1">INDEX(Anvendelseskode!D:D,MATCH($F2330,Anvendelseskode!$A:$A,0))</f>
        <v>Private husholdninger</v>
      </c>
      <c r="M2330" s="1" t="str">
        <f ca="1">IFERROR(INDEX(SBi!$2:$2,MATCH(H2330,SBi!$1:$1,1)),SBi!$K$2)</f>
        <v>1961-1972</v>
      </c>
      <c r="N2330" s="1">
        <f ca="1">INDEX(SBi!$C$3:$K$28,MATCH(F2330,SBi!$B$3:$B$28,0),MATCH(M2330,SBi!$C$2:$K$2,0))</f>
        <v>134.30000000000001</v>
      </c>
      <c r="O2330" s="16">
        <f t="shared" ca="1" si="476"/>
        <v>26.5914</v>
      </c>
      <c r="P2330" s="16" t="str">
        <f ca="1">IFERROR(INDEX(VpD!$2:$2,MATCH(H2330,VpD!$1:$1,1)),VpD!$I$2)</f>
        <v>1961-1972</v>
      </c>
      <c r="Q2330" s="1">
        <f ca="1">INDEX(VpD!$C$3:$I$27,MATCH(F2330,VpD!$B$3:$B$27,0),MATCH(P2330,VpD!$C$2:$I$2,0))</f>
        <v>143</v>
      </c>
      <c r="R2330" s="16">
        <f t="shared" ca="1" si="477"/>
        <v>28.314</v>
      </c>
      <c r="S2330" s="14">
        <f t="shared" ca="1" si="478"/>
        <v>712033.27</v>
      </c>
      <c r="T2330" s="14">
        <f t="shared" ca="1" si="479"/>
        <v>6171824.1900000004</v>
      </c>
      <c r="U2330" s="14" t="str">
        <f t="shared" ca="1" si="480"/>
        <v>0A3F507E-2281-32B8-E044-0003BA298018</v>
      </c>
    </row>
    <row r="2331" spans="1:21" s="14" customFormat="1" x14ac:dyDescent="0.25">
      <c r="A2331" s="14">
        <f t="shared" si="468"/>
        <v>2331</v>
      </c>
      <c r="B2331" s="14" t="str">
        <f t="shared" ca="1" si="469"/>
        <v>B44F2D40-F551-40C5-B8E6-3B1129824715</v>
      </c>
      <c r="C2331" s="14" t="str">
        <f t="shared" ca="1" si="470"/>
        <v>Kokkedalsvej</v>
      </c>
      <c r="D2331" s="14" t="str">
        <f t="shared" ca="1" si="471"/>
        <v>11</v>
      </c>
      <c r="E2331" s="14" t="str">
        <f t="shared" ca="1" si="472"/>
        <v>18gv</v>
      </c>
      <c r="F2331" s="1">
        <f t="shared" ca="1" si="473"/>
        <v>120</v>
      </c>
      <c r="G2331" s="1">
        <f t="shared" ca="1" si="474"/>
        <v>153</v>
      </c>
      <c r="H2331" s="1">
        <f t="shared" ca="1" si="475"/>
        <v>1964</v>
      </c>
      <c r="I2331" s="1" t="str">
        <f ca="1">INDEX(Relationstabel!$C$3:$K$10,MATCH(INDIRECT($A$1&amp;"J"&amp;A2331),Relationstabel!$A$3:$A$10,0),MATCH(IFERROR(VALUE(INDIRECT($A$1&amp;"K"&amp;A2331)),0),Relationstabel!$C$1:$K$1,0))</f>
        <v>Naturgas</v>
      </c>
      <c r="J2331" s="1" t="str">
        <f ca="1">INDEX(Anvendelseskode!B:B,MATCH($F2331,Anvendelseskode!$A:$A,0))</f>
        <v>Fritliggende enfamilieshus (parcelhus)</v>
      </c>
      <c r="K2331" s="1" t="str">
        <f ca="1">INDEX(Anvendelseskode!C:C,MATCH($F2331,Anvendelseskode!$A:$A,0))</f>
        <v>Parcelhuse</v>
      </c>
      <c r="L2331" s="1" t="str">
        <f ca="1">INDEX(Anvendelseskode!D:D,MATCH($F2331,Anvendelseskode!$A:$A,0))</f>
        <v>Private husholdninger</v>
      </c>
      <c r="M2331" s="1" t="str">
        <f ca="1">IFERROR(INDEX(SBi!$2:$2,MATCH(H2331,SBi!$1:$1,1)),SBi!$K$2)</f>
        <v>1961-1972</v>
      </c>
      <c r="N2331" s="1">
        <f ca="1">INDEX(SBi!$C$3:$K$28,MATCH(F2331,SBi!$B$3:$B$28,0),MATCH(M2331,SBi!$C$2:$K$2,0))</f>
        <v>134.30000000000001</v>
      </c>
      <c r="O2331" s="16">
        <f t="shared" ca="1" si="476"/>
        <v>20.547900000000002</v>
      </c>
      <c r="P2331" s="16" t="str">
        <f ca="1">IFERROR(INDEX(VpD!$2:$2,MATCH(H2331,VpD!$1:$1,1)),VpD!$I$2)</f>
        <v>1961-1972</v>
      </c>
      <c r="Q2331" s="1">
        <f ca="1">INDEX(VpD!$C$3:$I$27,MATCH(F2331,VpD!$B$3:$B$27,0),MATCH(P2331,VpD!$C$2:$I$2,0))</f>
        <v>143</v>
      </c>
      <c r="R2331" s="16">
        <f t="shared" ca="1" si="477"/>
        <v>21.879000000000001</v>
      </c>
      <c r="S2331" s="14">
        <f t="shared" ca="1" si="478"/>
        <v>712982.24</v>
      </c>
      <c r="T2331" s="14">
        <f t="shared" ca="1" si="479"/>
        <v>6168994.4900000002</v>
      </c>
      <c r="U2331" s="14" t="str">
        <f t="shared" ca="1" si="480"/>
        <v>0A3F507E-1B92-32B8-E044-0003BA298018</v>
      </c>
    </row>
    <row r="2332" spans="1:21" s="14" customFormat="1" x14ac:dyDescent="0.25">
      <c r="A2332" s="14">
        <f t="shared" si="468"/>
        <v>2332</v>
      </c>
      <c r="B2332" s="14" t="str">
        <f t="shared" ca="1" si="469"/>
        <v>B724FADC-8106-46AF-A773-FE2A5E7B3E6B</v>
      </c>
      <c r="C2332" s="14" t="str">
        <f t="shared" ca="1" si="470"/>
        <v>Nordfeldvej</v>
      </c>
      <c r="D2332" s="14" t="str">
        <f t="shared" ca="1" si="471"/>
        <v>29</v>
      </c>
      <c r="E2332" s="14" t="str">
        <f t="shared" ca="1" si="472"/>
        <v>4dp</v>
      </c>
      <c r="F2332" s="1">
        <f t="shared" ca="1" si="473"/>
        <v>120</v>
      </c>
      <c r="G2332" s="1">
        <f t="shared" ca="1" si="474"/>
        <v>142</v>
      </c>
      <c r="H2332" s="1">
        <f t="shared" ca="1" si="475"/>
        <v>1973</v>
      </c>
      <c r="I2332" s="1" t="str">
        <f ca="1">INDEX(Relationstabel!$C$3:$K$10,MATCH(INDIRECT($A$1&amp;"J"&amp;A2332),Relationstabel!$A$3:$A$10,0),MATCH(IFERROR(VALUE(INDIRECT($A$1&amp;"K"&amp;A2332)),0),Relationstabel!$C$1:$K$1,0))</f>
        <v>Naturgas</v>
      </c>
      <c r="J2332" s="1" t="str">
        <f ca="1">INDEX(Anvendelseskode!B:B,MATCH($F2332,Anvendelseskode!$A:$A,0))</f>
        <v>Fritliggende enfamilieshus (parcelhus)</v>
      </c>
      <c r="K2332" s="1" t="str">
        <f ca="1">INDEX(Anvendelseskode!C:C,MATCH($F2332,Anvendelseskode!$A:$A,0))</f>
        <v>Parcelhuse</v>
      </c>
      <c r="L2332" s="1" t="str">
        <f ca="1">INDEX(Anvendelseskode!D:D,MATCH($F2332,Anvendelseskode!$A:$A,0))</f>
        <v>Private husholdninger</v>
      </c>
      <c r="M2332" s="1" t="str">
        <f ca="1">IFERROR(INDEX(SBi!$2:$2,MATCH(H2332,SBi!$1:$1,1)),SBi!$K$2)</f>
        <v>1973-1978</v>
      </c>
      <c r="N2332" s="1">
        <f ca="1">INDEX(SBi!$C$3:$K$28,MATCH(F2332,SBi!$B$3:$B$28,0),MATCH(M2332,SBi!$C$2:$K$2,0))</f>
        <v>119.8</v>
      </c>
      <c r="O2332" s="16">
        <f t="shared" ca="1" si="476"/>
        <v>17.011599999999998</v>
      </c>
      <c r="P2332" s="16" t="str">
        <f ca="1">IFERROR(INDEX(VpD!$2:$2,MATCH(H2332,VpD!$1:$1,1)),VpD!$I$2)</f>
        <v>1973-1978</v>
      </c>
      <c r="Q2332" s="1">
        <f ca="1">INDEX(VpD!$C$3:$I$27,MATCH(F2332,VpD!$B$3:$B$27,0),MATCH(P2332,VpD!$C$2:$I$2,0))</f>
        <v>117</v>
      </c>
      <c r="R2332" s="16">
        <f t="shared" ca="1" si="477"/>
        <v>16.614000000000001</v>
      </c>
      <c r="S2332" s="14">
        <f t="shared" ca="1" si="478"/>
        <v>712173.04</v>
      </c>
      <c r="T2332" s="14">
        <f t="shared" ca="1" si="479"/>
        <v>6169283.5899999999</v>
      </c>
      <c r="U2332" s="14" t="str">
        <f t="shared" ca="1" si="480"/>
        <v>0A3F507E-1D92-32B8-E044-0003BA298018</v>
      </c>
    </row>
    <row r="2333" spans="1:21" s="14" customFormat="1" x14ac:dyDescent="0.25">
      <c r="A2333" s="14">
        <f t="shared" si="468"/>
        <v>2333</v>
      </c>
      <c r="B2333" s="14" t="str">
        <f t="shared" ca="1" si="469"/>
        <v>90D7B617-D4E8-460F-80FD-6AD20A3C0304</v>
      </c>
      <c r="C2333" s="14" t="str">
        <f t="shared" ca="1" si="470"/>
        <v>Nørrebred</v>
      </c>
      <c r="D2333" s="14" t="str">
        <f t="shared" ca="1" si="471"/>
        <v>104</v>
      </c>
      <c r="E2333" s="14" t="str">
        <f t="shared" ca="1" si="472"/>
        <v>12bp</v>
      </c>
      <c r="F2333" s="1">
        <f t="shared" ca="1" si="473"/>
        <v>120</v>
      </c>
      <c r="G2333" s="1">
        <f t="shared" ca="1" si="474"/>
        <v>143</v>
      </c>
      <c r="H2333" s="1">
        <f t="shared" ca="1" si="475"/>
        <v>1970</v>
      </c>
      <c r="I2333" s="1" t="str">
        <f ca="1">INDEX(Relationstabel!$C$3:$K$10,MATCH(INDIRECT($A$1&amp;"J"&amp;A2333),Relationstabel!$A$3:$A$10,0),MATCH(IFERROR(VALUE(INDIRECT($A$1&amp;"K"&amp;A2333)),0),Relationstabel!$C$1:$K$1,0))</f>
        <v>Naturgas</v>
      </c>
      <c r="J2333" s="1" t="str">
        <f ca="1">INDEX(Anvendelseskode!B:B,MATCH($F2333,Anvendelseskode!$A:$A,0))</f>
        <v>Fritliggende enfamilieshus (parcelhus)</v>
      </c>
      <c r="K2333" s="1" t="str">
        <f ca="1">INDEX(Anvendelseskode!C:C,MATCH($F2333,Anvendelseskode!$A:$A,0))</f>
        <v>Parcelhuse</v>
      </c>
      <c r="L2333" s="1" t="str">
        <f ca="1">INDEX(Anvendelseskode!D:D,MATCH($F2333,Anvendelseskode!$A:$A,0))</f>
        <v>Private husholdninger</v>
      </c>
      <c r="M2333" s="1" t="str">
        <f ca="1">IFERROR(INDEX(SBi!$2:$2,MATCH(H2333,SBi!$1:$1,1)),SBi!$K$2)</f>
        <v>1961-1972</v>
      </c>
      <c r="N2333" s="1">
        <f ca="1">INDEX(SBi!$C$3:$K$28,MATCH(F2333,SBi!$B$3:$B$28,0),MATCH(M2333,SBi!$C$2:$K$2,0))</f>
        <v>134.30000000000001</v>
      </c>
      <c r="O2333" s="16">
        <f t="shared" ca="1" si="476"/>
        <v>19.204900000000002</v>
      </c>
      <c r="P2333" s="16" t="str">
        <f ca="1">IFERROR(INDEX(VpD!$2:$2,MATCH(H2333,VpD!$1:$1,1)),VpD!$I$2)</f>
        <v>1961-1972</v>
      </c>
      <c r="Q2333" s="1">
        <f ca="1">INDEX(VpD!$C$3:$I$27,MATCH(F2333,VpD!$B$3:$B$27,0),MATCH(P2333,VpD!$C$2:$I$2,0))</f>
        <v>143</v>
      </c>
      <c r="R2333" s="16">
        <f t="shared" ca="1" si="477"/>
        <v>20.449000000000002</v>
      </c>
      <c r="S2333" s="14">
        <f t="shared" ca="1" si="478"/>
        <v>711686.09</v>
      </c>
      <c r="T2333" s="14">
        <f t="shared" ca="1" si="479"/>
        <v>6171843.0700000003</v>
      </c>
      <c r="U2333" s="14" t="str">
        <f t="shared" ca="1" si="480"/>
        <v>0A3F507E-1E92-32B8-E044-0003BA298018</v>
      </c>
    </row>
    <row r="2334" spans="1:21" s="14" customFormat="1" x14ac:dyDescent="0.25">
      <c r="A2334" s="14">
        <f t="shared" si="468"/>
        <v>2334</v>
      </c>
      <c r="B2334" s="14" t="str">
        <f t="shared" ca="1" si="469"/>
        <v>8DABBDC5-88DE-4FC6-94A1-B35DE370E069</v>
      </c>
      <c r="C2334" s="14" t="str">
        <f t="shared" ca="1" si="470"/>
        <v>Strandesplanaden</v>
      </c>
      <c r="D2334" s="14" t="str">
        <f t="shared" ca="1" si="471"/>
        <v>124</v>
      </c>
      <c r="E2334" s="14" t="str">
        <f t="shared" ca="1" si="472"/>
        <v>1bs</v>
      </c>
      <c r="F2334" s="1">
        <f t="shared" ca="1" si="473"/>
        <v>390</v>
      </c>
      <c r="G2334" s="1">
        <f t="shared" ca="1" si="474"/>
        <v>97</v>
      </c>
      <c r="H2334" s="1">
        <f t="shared" ca="1" si="475"/>
        <v>1998</v>
      </c>
      <c r="I2334" s="1" t="str">
        <f ca="1">INDEX(Relationstabel!$C$3:$K$10,MATCH(INDIRECT($A$1&amp;"J"&amp;A2334),Relationstabel!$A$3:$A$10,0),MATCH(IFERROR(VALUE(INDIRECT($A$1&amp;"K"&amp;A2334)),0),Relationstabel!$C$1:$K$1,0))</f>
        <v>Ingen varmeinstallation</v>
      </c>
      <c r="J2334" s="1" t="str">
        <f ca="1">INDEX(Anvendelseskode!B:B,MATCH($F2334,Anvendelseskode!$A:$A,0))</f>
        <v>Anden bygning til handel transport, handel etc</v>
      </c>
      <c r="K2334" s="1" t="str">
        <f ca="1">INDEX(Anvendelseskode!C:C,MATCH($F2334,Anvendelseskode!$A:$A,0))</f>
        <v>Uspec. transport og handel</v>
      </c>
      <c r="L2334" s="1" t="str">
        <f ca="1">INDEX(Anvendelseskode!D:D,MATCH($F2334,Anvendelseskode!$A:$A,0))</f>
        <v>Industri</v>
      </c>
      <c r="M2334" s="1" t="str">
        <f ca="1">IFERROR(INDEX(SBi!$2:$2,MATCH(H2334,SBi!$1:$1,1)),SBi!$K$2)</f>
        <v>1979-1998</v>
      </c>
      <c r="N2334" s="1">
        <f ca="1">INDEX(SBi!$C$3:$K$28,MATCH(F2334,SBi!$B$3:$B$28,0),MATCH(M2334,SBi!$C$2:$K$2,0))</f>
        <v>116.6</v>
      </c>
      <c r="O2334" s="16">
        <f t="shared" ca="1" si="476"/>
        <v>11.310199999999998</v>
      </c>
      <c r="P2334" s="16" t="str">
        <f ca="1">IFERROR(INDEX(VpD!$2:$2,MATCH(H2334,VpD!$1:$1,1)),VpD!$I$2)</f>
        <v>1979-1998</v>
      </c>
      <c r="Q2334" s="1">
        <f ca="1">INDEX(VpD!$C$3:$I$27,MATCH(F2334,VpD!$B$3:$B$27,0),MATCH(P2334,VpD!$C$2:$I$2,0))</f>
        <v>63</v>
      </c>
      <c r="R2334" s="16">
        <f t="shared" ca="1" si="477"/>
        <v>6.1109999999999998</v>
      </c>
      <c r="S2334" s="14">
        <f t="shared" ca="1" si="478"/>
        <v>713438.93</v>
      </c>
      <c r="T2334" s="14">
        <f t="shared" ca="1" si="479"/>
        <v>6169320.25</v>
      </c>
      <c r="U2334" s="14" t="str">
        <f t="shared" ca="1" si="480"/>
        <v>0A3F507E-2192-32B8-E044-0003BA298018</v>
      </c>
    </row>
    <row r="2335" spans="1:21" s="14" customFormat="1" x14ac:dyDescent="0.25">
      <c r="A2335" s="14">
        <f t="shared" si="468"/>
        <v>2335</v>
      </c>
      <c r="B2335" s="14" t="str">
        <f t="shared" ca="1" si="469"/>
        <v>BBFF632F-EB6D-400C-95FB-66D5904A01F9</v>
      </c>
      <c r="C2335" s="14" t="str">
        <f t="shared" ca="1" si="470"/>
        <v>Syvhøjvænge</v>
      </c>
      <c r="D2335" s="14" t="str">
        <f t="shared" ca="1" si="471"/>
        <v>93</v>
      </c>
      <c r="E2335" s="14" t="str">
        <f t="shared" ca="1" si="472"/>
        <v>12cy</v>
      </c>
      <c r="F2335" s="1">
        <f t="shared" ca="1" si="473"/>
        <v>120</v>
      </c>
      <c r="G2335" s="1">
        <f t="shared" ca="1" si="474"/>
        <v>143</v>
      </c>
      <c r="H2335" s="1">
        <f t="shared" ca="1" si="475"/>
        <v>1970</v>
      </c>
      <c r="I2335" s="1" t="str">
        <f ca="1">INDEX(Relationstabel!$C$3:$K$10,MATCH(INDIRECT($A$1&amp;"J"&amp;A2335),Relationstabel!$A$3:$A$10,0),MATCH(IFERROR(VALUE(INDIRECT($A$1&amp;"K"&amp;A2335)),0),Relationstabel!$C$1:$K$1,0))</f>
        <v>Olie</v>
      </c>
      <c r="J2335" s="1" t="str">
        <f ca="1">INDEX(Anvendelseskode!B:B,MATCH($F2335,Anvendelseskode!$A:$A,0))</f>
        <v>Fritliggende enfamilieshus (parcelhus)</v>
      </c>
      <c r="K2335" s="1" t="str">
        <f ca="1">INDEX(Anvendelseskode!C:C,MATCH($F2335,Anvendelseskode!$A:$A,0))</f>
        <v>Parcelhuse</v>
      </c>
      <c r="L2335" s="1" t="str">
        <f ca="1">INDEX(Anvendelseskode!D:D,MATCH($F2335,Anvendelseskode!$A:$A,0))</f>
        <v>Private husholdninger</v>
      </c>
      <c r="M2335" s="1" t="str">
        <f ca="1">IFERROR(INDEX(SBi!$2:$2,MATCH(H2335,SBi!$1:$1,1)),SBi!$K$2)</f>
        <v>1961-1972</v>
      </c>
      <c r="N2335" s="1">
        <f ca="1">INDEX(SBi!$C$3:$K$28,MATCH(F2335,SBi!$B$3:$B$28,0),MATCH(M2335,SBi!$C$2:$K$2,0))</f>
        <v>134.30000000000001</v>
      </c>
      <c r="O2335" s="16">
        <f t="shared" ca="1" si="476"/>
        <v>19.204900000000002</v>
      </c>
      <c r="P2335" s="16" t="str">
        <f ca="1">IFERROR(INDEX(VpD!$2:$2,MATCH(H2335,VpD!$1:$1,1)),VpD!$I$2)</f>
        <v>1961-1972</v>
      </c>
      <c r="Q2335" s="1">
        <f ca="1">INDEX(VpD!$C$3:$I$27,MATCH(F2335,VpD!$B$3:$B$27,0),MATCH(P2335,VpD!$C$2:$I$2,0))</f>
        <v>143</v>
      </c>
      <c r="R2335" s="16">
        <f t="shared" ca="1" si="477"/>
        <v>20.449000000000002</v>
      </c>
      <c r="S2335" s="14">
        <f t="shared" ca="1" si="478"/>
        <v>711822.96</v>
      </c>
      <c r="T2335" s="14">
        <f t="shared" ca="1" si="479"/>
        <v>6171866.6100000003</v>
      </c>
      <c r="U2335" s="14" t="str">
        <f t="shared" ca="1" si="480"/>
        <v>0A3F507E-2292-32B8-E044-0003BA298018</v>
      </c>
    </row>
    <row r="2336" spans="1:21" s="14" customFormat="1" x14ac:dyDescent="0.25">
      <c r="A2336" s="14">
        <f t="shared" si="468"/>
        <v>2336</v>
      </c>
      <c r="B2336" s="14" t="str">
        <f t="shared" ca="1" si="469"/>
        <v>87068372-EF33-4617-943E-91DF17A7E65C</v>
      </c>
      <c r="C2336" s="14" t="str">
        <f t="shared" ca="1" si="470"/>
        <v>Broksøvej</v>
      </c>
      <c r="D2336" s="14" t="str">
        <f t="shared" ca="1" si="471"/>
        <v>9</v>
      </c>
      <c r="E2336" s="14" t="str">
        <f t="shared" ca="1" si="472"/>
        <v>18io</v>
      </c>
      <c r="F2336" s="1">
        <f t="shared" ca="1" si="473"/>
        <v>120</v>
      </c>
      <c r="G2336" s="1">
        <f t="shared" ca="1" si="474"/>
        <v>147</v>
      </c>
      <c r="H2336" s="1">
        <f t="shared" ca="1" si="475"/>
        <v>1953</v>
      </c>
      <c r="I2336" s="1" t="str">
        <f ca="1">INDEX(Relationstabel!$C$3:$K$10,MATCH(INDIRECT($A$1&amp;"J"&amp;A2336),Relationstabel!$A$3:$A$10,0),MATCH(IFERROR(VALUE(INDIRECT($A$1&amp;"K"&amp;A2336)),0),Relationstabel!$C$1:$K$1,0))</f>
        <v>Naturgas</v>
      </c>
      <c r="J2336" s="1" t="str">
        <f ca="1">INDEX(Anvendelseskode!B:B,MATCH($F2336,Anvendelseskode!$A:$A,0))</f>
        <v>Fritliggende enfamilieshus (parcelhus)</v>
      </c>
      <c r="K2336" s="1" t="str">
        <f ca="1">INDEX(Anvendelseskode!C:C,MATCH($F2336,Anvendelseskode!$A:$A,0))</f>
        <v>Parcelhuse</v>
      </c>
      <c r="L2336" s="1" t="str">
        <f ca="1">INDEX(Anvendelseskode!D:D,MATCH($F2336,Anvendelseskode!$A:$A,0))</f>
        <v>Private husholdninger</v>
      </c>
      <c r="M2336" s="1" t="str">
        <f ca="1">IFERROR(INDEX(SBi!$2:$2,MATCH(H2336,SBi!$1:$1,1)),SBi!$K$2)</f>
        <v>1951-1960</v>
      </c>
      <c r="N2336" s="1">
        <f ca="1">INDEX(SBi!$C$3:$K$28,MATCH(F2336,SBi!$B$3:$B$28,0),MATCH(M2336,SBi!$C$2:$K$2,0))</f>
        <v>154.9</v>
      </c>
      <c r="O2336" s="16">
        <f t="shared" ca="1" si="476"/>
        <v>22.770299999999999</v>
      </c>
      <c r="P2336" s="16" t="str">
        <f ca="1">IFERROR(INDEX(VpD!$2:$2,MATCH(H2336,VpD!$1:$1,1)),VpD!$I$2)</f>
        <v>1951-1960</v>
      </c>
      <c r="Q2336" s="1">
        <f ca="1">INDEX(VpD!$C$3:$I$27,MATCH(F2336,VpD!$B$3:$B$27,0),MATCH(P2336,VpD!$C$2:$I$2,0))</f>
        <v>204</v>
      </c>
      <c r="R2336" s="16">
        <f t="shared" ca="1" si="477"/>
        <v>29.988</v>
      </c>
      <c r="S2336" s="14">
        <f t="shared" ca="1" si="478"/>
        <v>712883.3</v>
      </c>
      <c r="T2336" s="14">
        <f t="shared" ca="1" si="479"/>
        <v>6169154.0499999998</v>
      </c>
      <c r="U2336" s="14" t="str">
        <f t="shared" ca="1" si="480"/>
        <v>0A3F507E-159C-32B8-E044-0003BA298018</v>
      </c>
    </row>
    <row r="2337" spans="1:21" s="14" customFormat="1" x14ac:dyDescent="0.25">
      <c r="A2337" s="14">
        <f t="shared" si="468"/>
        <v>2337</v>
      </c>
      <c r="B2337" s="14" t="str">
        <f t="shared" ca="1" si="469"/>
        <v>F0C5A5A2-DFAE-4869-ADCA-2F1D88EBF7DC</v>
      </c>
      <c r="C2337" s="14" t="str">
        <f t="shared" ca="1" si="470"/>
        <v>Rendsagervej</v>
      </c>
      <c r="D2337" s="14" t="str">
        <f t="shared" ca="1" si="471"/>
        <v>35</v>
      </c>
      <c r="E2337" s="14" t="str">
        <f t="shared" ca="1" si="472"/>
        <v>9oq</v>
      </c>
      <c r="F2337" s="1">
        <f t="shared" ca="1" si="473"/>
        <v>120</v>
      </c>
      <c r="G2337" s="1">
        <f t="shared" ca="1" si="474"/>
        <v>109</v>
      </c>
      <c r="H2337" s="1">
        <f t="shared" ca="1" si="475"/>
        <v>1973</v>
      </c>
      <c r="I2337" s="1" t="str">
        <f ca="1">INDEX(Relationstabel!$C$3:$K$10,MATCH(INDIRECT($A$1&amp;"J"&amp;A2337),Relationstabel!$A$3:$A$10,0),MATCH(IFERROR(VALUE(INDIRECT($A$1&amp;"K"&amp;A2337)),0),Relationstabel!$C$1:$K$1,0))</f>
        <v>Naturgas</v>
      </c>
      <c r="J2337" s="1" t="str">
        <f ca="1">INDEX(Anvendelseskode!B:B,MATCH($F2337,Anvendelseskode!$A:$A,0))</f>
        <v>Fritliggende enfamilieshus (parcelhus)</v>
      </c>
      <c r="K2337" s="1" t="str">
        <f ca="1">INDEX(Anvendelseskode!C:C,MATCH($F2337,Anvendelseskode!$A:$A,0))</f>
        <v>Parcelhuse</v>
      </c>
      <c r="L2337" s="1" t="str">
        <f ca="1">INDEX(Anvendelseskode!D:D,MATCH($F2337,Anvendelseskode!$A:$A,0))</f>
        <v>Private husholdninger</v>
      </c>
      <c r="M2337" s="1" t="str">
        <f ca="1">IFERROR(INDEX(SBi!$2:$2,MATCH(H2337,SBi!$1:$1,1)),SBi!$K$2)</f>
        <v>1973-1978</v>
      </c>
      <c r="N2337" s="1">
        <f ca="1">INDEX(SBi!$C$3:$K$28,MATCH(F2337,SBi!$B$3:$B$28,0),MATCH(M2337,SBi!$C$2:$K$2,0))</f>
        <v>119.8</v>
      </c>
      <c r="O2337" s="16">
        <f t="shared" ca="1" si="476"/>
        <v>13.058199999999999</v>
      </c>
      <c r="P2337" s="16" t="str">
        <f ca="1">IFERROR(INDEX(VpD!$2:$2,MATCH(H2337,VpD!$1:$1,1)),VpD!$I$2)</f>
        <v>1973-1978</v>
      </c>
      <c r="Q2337" s="1">
        <f ca="1">INDEX(VpD!$C$3:$I$27,MATCH(F2337,VpD!$B$3:$B$27,0),MATCH(P2337,VpD!$C$2:$I$2,0))</f>
        <v>117</v>
      </c>
      <c r="R2337" s="16">
        <f t="shared" ca="1" si="477"/>
        <v>12.753</v>
      </c>
      <c r="S2337" s="14">
        <f t="shared" ca="1" si="478"/>
        <v>711029.58</v>
      </c>
      <c r="T2337" s="14">
        <f t="shared" ca="1" si="479"/>
        <v>6171545.29</v>
      </c>
      <c r="U2337" s="14" t="str">
        <f t="shared" ca="1" si="480"/>
        <v>0A3F507E-1F9F-32B8-E044-0003BA298018</v>
      </c>
    </row>
    <row r="2338" spans="1:21" s="14" customFormat="1" x14ac:dyDescent="0.25">
      <c r="A2338" s="14">
        <f t="shared" si="468"/>
        <v>2338</v>
      </c>
      <c r="B2338" s="14" t="str">
        <f t="shared" ca="1" si="469"/>
        <v>B7F23C1C-64CD-4571-A3D8-DBAC83E30AEF</v>
      </c>
      <c r="C2338" s="14" t="str">
        <f t="shared" ca="1" si="470"/>
        <v>Tårnborgvej</v>
      </c>
      <c r="D2338" s="14" t="str">
        <f t="shared" ca="1" si="471"/>
        <v>23</v>
      </c>
      <c r="E2338" s="14" t="str">
        <f t="shared" ca="1" si="472"/>
        <v>4co</v>
      </c>
      <c r="F2338" s="1">
        <f t="shared" ca="1" si="473"/>
        <v>120</v>
      </c>
      <c r="G2338" s="1">
        <f t="shared" ca="1" si="474"/>
        <v>115</v>
      </c>
      <c r="H2338" s="1">
        <f t="shared" ca="1" si="475"/>
        <v>1988</v>
      </c>
      <c r="I2338" s="1" t="str">
        <f ca="1">INDEX(Relationstabel!$C$3:$K$10,MATCH(INDIRECT($A$1&amp;"J"&amp;A2338),Relationstabel!$A$3:$A$10,0),MATCH(IFERROR(VALUE(INDIRECT($A$1&amp;"K"&amp;A2338)),0),Relationstabel!$C$1:$K$1,0))</f>
        <v>Elvarme</v>
      </c>
      <c r="J2338" s="1" t="str">
        <f ca="1">INDEX(Anvendelseskode!B:B,MATCH($F2338,Anvendelseskode!$A:$A,0))</f>
        <v>Fritliggende enfamilieshus (parcelhus)</v>
      </c>
      <c r="K2338" s="1" t="str">
        <f ca="1">INDEX(Anvendelseskode!C:C,MATCH($F2338,Anvendelseskode!$A:$A,0))</f>
        <v>Parcelhuse</v>
      </c>
      <c r="L2338" s="1" t="str">
        <f ca="1">INDEX(Anvendelseskode!D:D,MATCH($F2338,Anvendelseskode!$A:$A,0))</f>
        <v>Private husholdninger</v>
      </c>
      <c r="M2338" s="1" t="str">
        <f ca="1">IFERROR(INDEX(SBi!$2:$2,MATCH(H2338,SBi!$1:$1,1)),SBi!$K$2)</f>
        <v>1979-1998</v>
      </c>
      <c r="N2338" s="1">
        <f ca="1">INDEX(SBi!$C$3:$K$28,MATCH(F2338,SBi!$B$3:$B$28,0),MATCH(M2338,SBi!$C$2:$K$2,0))</f>
        <v>105.4</v>
      </c>
      <c r="O2338" s="16">
        <f t="shared" ca="1" si="476"/>
        <v>12.121</v>
      </c>
      <c r="P2338" s="16" t="str">
        <f ca="1">IFERROR(INDEX(VpD!$2:$2,MATCH(H2338,VpD!$1:$1,1)),VpD!$I$2)</f>
        <v>1979-1998</v>
      </c>
      <c r="Q2338" s="1">
        <f ca="1">INDEX(VpD!$C$3:$I$27,MATCH(F2338,VpD!$B$3:$B$27,0),MATCH(P2338,VpD!$C$2:$I$2,0))</f>
        <v>90</v>
      </c>
      <c r="R2338" s="16">
        <f t="shared" ca="1" si="477"/>
        <v>10.35</v>
      </c>
      <c r="S2338" s="14">
        <f t="shared" ca="1" si="478"/>
        <v>713217.79</v>
      </c>
      <c r="T2338" s="14">
        <f t="shared" ca="1" si="479"/>
        <v>6168479.7300000004</v>
      </c>
      <c r="U2338" s="14" t="str">
        <f t="shared" ca="1" si="480"/>
        <v>0A3F507E-239F-32B8-E044-0003BA298018</v>
      </c>
    </row>
    <row r="2339" spans="1:21" s="14" customFormat="1" x14ac:dyDescent="0.25">
      <c r="A2339" s="14">
        <f t="shared" si="468"/>
        <v>2339</v>
      </c>
      <c r="B2339" s="14" t="str">
        <f t="shared" ca="1" si="469"/>
        <v>51F6DCC1-82AD-4706-ADBF-907FFBEF3EA9</v>
      </c>
      <c r="C2339" s="14" t="str">
        <f t="shared" ca="1" si="470"/>
        <v>Horsbred</v>
      </c>
      <c r="D2339" s="14" t="str">
        <f t="shared" ca="1" si="471"/>
        <v>8</v>
      </c>
      <c r="E2339" s="14" t="str">
        <f t="shared" ca="1" si="472"/>
        <v>13ca</v>
      </c>
      <c r="F2339" s="1">
        <f t="shared" ca="1" si="473"/>
        <v>130</v>
      </c>
      <c r="G2339" s="1">
        <f t="shared" ca="1" si="474"/>
        <v>107</v>
      </c>
      <c r="H2339" s="1">
        <f t="shared" ca="1" si="475"/>
        <v>1987</v>
      </c>
      <c r="I2339" s="1" t="str">
        <f ca="1">INDEX(Relationstabel!$C$3:$K$10,MATCH(INDIRECT($A$1&amp;"J"&amp;A2339),Relationstabel!$A$3:$A$10,0),MATCH(IFERROR(VALUE(INDIRECT($A$1&amp;"K"&amp;A2339)),0),Relationstabel!$C$1:$K$1,0))</f>
        <v>Fjernvarme/ Blokvarme</v>
      </c>
      <c r="J2339" s="1" t="str">
        <f ca="1">INDEX(Anvendelseskode!B:B,MATCH($F2339,Anvendelseskode!$A:$A,0))</f>
        <v>Række-, kæde-, dobbelthus (lodret adskillelse mellem enhederne)</v>
      </c>
      <c r="K2339" s="1" t="str">
        <f ca="1">INDEX(Anvendelseskode!C:C,MATCH($F2339,Anvendelseskode!$A:$A,0))</f>
        <v>Række-, kæde og dobbelthuse</v>
      </c>
      <c r="L2339" s="1" t="str">
        <f ca="1">INDEX(Anvendelseskode!D:D,MATCH($F2339,Anvendelseskode!$A:$A,0))</f>
        <v>Private husholdninger</v>
      </c>
      <c r="M2339" s="1" t="str">
        <f ca="1">IFERROR(INDEX(SBi!$2:$2,MATCH(H2339,SBi!$1:$1,1)),SBi!$K$2)</f>
        <v>1979-1998</v>
      </c>
      <c r="N2339" s="1">
        <f ca="1">INDEX(SBi!$C$3:$K$28,MATCH(F2339,SBi!$B$3:$B$28,0),MATCH(M2339,SBi!$C$2:$K$2,0))</f>
        <v>96.8</v>
      </c>
      <c r="O2339" s="16">
        <f t="shared" ca="1" si="476"/>
        <v>10.3576</v>
      </c>
      <c r="P2339" s="16" t="str">
        <f ca="1">IFERROR(INDEX(VpD!$2:$2,MATCH(H2339,VpD!$1:$1,1)),VpD!$I$2)</f>
        <v>1979-1998</v>
      </c>
      <c r="Q2339" s="1">
        <f ca="1">INDEX(VpD!$C$3:$I$27,MATCH(F2339,VpD!$B$3:$B$27,0),MATCH(P2339,VpD!$C$2:$I$2,0))</f>
        <v>74</v>
      </c>
      <c r="R2339" s="16">
        <f t="shared" ca="1" si="477"/>
        <v>7.9180000000000001</v>
      </c>
      <c r="S2339" s="14">
        <f t="shared" ca="1" si="478"/>
        <v>711509.98</v>
      </c>
      <c r="T2339" s="14">
        <f t="shared" ca="1" si="479"/>
        <v>6171576.0999999996</v>
      </c>
      <c r="U2339" s="14" t="str">
        <f t="shared" ca="1" si="480"/>
        <v>0A3F507E-1882-32B8-E044-0003BA298018</v>
      </c>
    </row>
    <row r="2340" spans="1:21" s="14" customFormat="1" x14ac:dyDescent="0.25">
      <c r="A2340" s="14">
        <f t="shared" si="468"/>
        <v>2340</v>
      </c>
      <c r="B2340" s="14" t="str">
        <f t="shared" ca="1" si="469"/>
        <v>D3C13657-A05B-43AE-90B8-A77D47F6F72A</v>
      </c>
      <c r="C2340" s="14" t="str">
        <f t="shared" ca="1" si="470"/>
        <v>Rendsagervej</v>
      </c>
      <c r="D2340" s="14" t="str">
        <f t="shared" ca="1" si="471"/>
        <v>4</v>
      </c>
      <c r="E2340" s="14" t="str">
        <f t="shared" ca="1" si="472"/>
        <v>9ka</v>
      </c>
      <c r="F2340" s="1">
        <f t="shared" ca="1" si="473"/>
        <v>120</v>
      </c>
      <c r="G2340" s="1">
        <f t="shared" ca="1" si="474"/>
        <v>119</v>
      </c>
      <c r="H2340" s="1">
        <f t="shared" ca="1" si="475"/>
        <v>1972</v>
      </c>
      <c r="I2340" s="1" t="str">
        <f ca="1">INDEX(Relationstabel!$C$3:$K$10,MATCH(INDIRECT($A$1&amp;"J"&amp;A2340),Relationstabel!$A$3:$A$10,0),MATCH(IFERROR(VALUE(INDIRECT($A$1&amp;"K"&amp;A2340)),0),Relationstabel!$C$1:$K$1,0))</f>
        <v>Naturgas</v>
      </c>
      <c r="J2340" s="1" t="str">
        <f ca="1">INDEX(Anvendelseskode!B:B,MATCH($F2340,Anvendelseskode!$A:$A,0))</f>
        <v>Fritliggende enfamilieshus (parcelhus)</v>
      </c>
      <c r="K2340" s="1" t="str">
        <f ca="1">INDEX(Anvendelseskode!C:C,MATCH($F2340,Anvendelseskode!$A:$A,0))</f>
        <v>Parcelhuse</v>
      </c>
      <c r="L2340" s="1" t="str">
        <f ca="1">INDEX(Anvendelseskode!D:D,MATCH($F2340,Anvendelseskode!$A:$A,0))</f>
        <v>Private husholdninger</v>
      </c>
      <c r="M2340" s="1" t="str">
        <f ca="1">IFERROR(INDEX(SBi!$2:$2,MATCH(H2340,SBi!$1:$1,1)),SBi!$K$2)</f>
        <v>1961-1972</v>
      </c>
      <c r="N2340" s="1">
        <f ca="1">INDEX(SBi!$C$3:$K$28,MATCH(F2340,SBi!$B$3:$B$28,0),MATCH(M2340,SBi!$C$2:$K$2,0))</f>
        <v>134.30000000000001</v>
      </c>
      <c r="O2340" s="16">
        <f t="shared" ca="1" si="476"/>
        <v>15.9817</v>
      </c>
      <c r="P2340" s="16" t="str">
        <f ca="1">IFERROR(INDEX(VpD!$2:$2,MATCH(H2340,VpD!$1:$1,1)),VpD!$I$2)</f>
        <v>1961-1972</v>
      </c>
      <c r="Q2340" s="1">
        <f ca="1">INDEX(VpD!$C$3:$I$27,MATCH(F2340,VpD!$B$3:$B$27,0),MATCH(P2340,VpD!$C$2:$I$2,0))</f>
        <v>143</v>
      </c>
      <c r="R2340" s="16">
        <f t="shared" ca="1" si="477"/>
        <v>17.016999999999999</v>
      </c>
      <c r="S2340" s="14">
        <f t="shared" ca="1" si="478"/>
        <v>711152.93</v>
      </c>
      <c r="T2340" s="14">
        <f t="shared" ca="1" si="479"/>
        <v>6171488.1200000001</v>
      </c>
      <c r="U2340" s="14" t="str">
        <f t="shared" ca="1" si="480"/>
        <v>0A3F507E-1F82-32B8-E044-0003BA298018</v>
      </c>
    </row>
    <row r="2341" spans="1:21" s="14" customFormat="1" x14ac:dyDescent="0.25">
      <c r="A2341" s="14">
        <f t="shared" si="468"/>
        <v>2341</v>
      </c>
      <c r="B2341" s="14" t="str">
        <f t="shared" ca="1" si="469"/>
        <v>F85AACE6-D77F-4D49-A4B4-462A7E986943</v>
      </c>
      <c r="C2341" s="14" t="str">
        <f t="shared" ca="1" si="470"/>
        <v>Tranekærvej</v>
      </c>
      <c r="D2341" s="14" t="str">
        <f t="shared" ca="1" si="471"/>
        <v>21</v>
      </c>
      <c r="E2341" s="14" t="str">
        <f t="shared" ca="1" si="472"/>
        <v>4bq</v>
      </c>
      <c r="F2341" s="1">
        <f t="shared" ca="1" si="473"/>
        <v>120</v>
      </c>
      <c r="G2341" s="1">
        <f t="shared" ca="1" si="474"/>
        <v>129</v>
      </c>
      <c r="H2341" s="1">
        <f t="shared" ca="1" si="475"/>
        <v>1977</v>
      </c>
      <c r="I2341" s="1" t="str">
        <f ca="1">INDEX(Relationstabel!$C$3:$K$10,MATCH(INDIRECT($A$1&amp;"J"&amp;A2341),Relationstabel!$A$3:$A$10,0),MATCH(IFERROR(VALUE(INDIRECT($A$1&amp;"K"&amp;A2341)),0),Relationstabel!$C$1:$K$1,0))</f>
        <v>Naturgas</v>
      </c>
      <c r="J2341" s="1" t="str">
        <f ca="1">INDEX(Anvendelseskode!B:B,MATCH($F2341,Anvendelseskode!$A:$A,0))</f>
        <v>Fritliggende enfamilieshus (parcelhus)</v>
      </c>
      <c r="K2341" s="1" t="str">
        <f ca="1">INDEX(Anvendelseskode!C:C,MATCH($F2341,Anvendelseskode!$A:$A,0))</f>
        <v>Parcelhuse</v>
      </c>
      <c r="L2341" s="1" t="str">
        <f ca="1">INDEX(Anvendelseskode!D:D,MATCH($F2341,Anvendelseskode!$A:$A,0))</f>
        <v>Private husholdninger</v>
      </c>
      <c r="M2341" s="1" t="str">
        <f ca="1">IFERROR(INDEX(SBi!$2:$2,MATCH(H2341,SBi!$1:$1,1)),SBi!$K$2)</f>
        <v>1973-1978</v>
      </c>
      <c r="N2341" s="1">
        <f ca="1">INDEX(SBi!$C$3:$K$28,MATCH(F2341,SBi!$B$3:$B$28,0),MATCH(M2341,SBi!$C$2:$K$2,0))</f>
        <v>119.8</v>
      </c>
      <c r="O2341" s="16">
        <f t="shared" ca="1" si="476"/>
        <v>15.454199999999998</v>
      </c>
      <c r="P2341" s="16" t="str">
        <f ca="1">IFERROR(INDEX(VpD!$2:$2,MATCH(H2341,VpD!$1:$1,1)),VpD!$I$2)</f>
        <v>1973-1978</v>
      </c>
      <c r="Q2341" s="1">
        <f ca="1">INDEX(VpD!$C$3:$I$27,MATCH(F2341,VpD!$B$3:$B$27,0),MATCH(P2341,VpD!$C$2:$I$2,0))</f>
        <v>117</v>
      </c>
      <c r="R2341" s="16">
        <f t="shared" ca="1" si="477"/>
        <v>15.093</v>
      </c>
      <c r="S2341" s="14">
        <f t="shared" ca="1" si="478"/>
        <v>713269.84</v>
      </c>
      <c r="T2341" s="14">
        <f t="shared" ca="1" si="479"/>
        <v>6168519.4400000004</v>
      </c>
      <c r="U2341" s="14" t="str">
        <f t="shared" ca="1" si="480"/>
        <v>0A3F507E-2382-32B8-E044-0003BA298018</v>
      </c>
    </row>
    <row r="2342" spans="1:21" s="14" customFormat="1" x14ac:dyDescent="0.25">
      <c r="A2342" s="14">
        <f t="shared" si="468"/>
        <v>2342</v>
      </c>
      <c r="B2342" s="14" t="str">
        <f t="shared" ca="1" si="469"/>
        <v>A843B254-EDD8-4643-A20C-007CB8D6C9E9</v>
      </c>
      <c r="C2342" s="14" t="str">
        <f t="shared" ca="1" si="470"/>
        <v>Tranekærvej</v>
      </c>
      <c r="D2342" s="14" t="str">
        <f t="shared" ca="1" si="471"/>
        <v>25</v>
      </c>
      <c r="E2342" s="14" t="str">
        <f t="shared" ca="1" si="472"/>
        <v>4ac</v>
      </c>
      <c r="F2342" s="1">
        <f t="shared" ca="1" si="473"/>
        <v>120</v>
      </c>
      <c r="G2342" s="1">
        <f t="shared" ca="1" si="474"/>
        <v>126</v>
      </c>
      <c r="H2342" s="1">
        <f t="shared" ca="1" si="475"/>
        <v>1977</v>
      </c>
      <c r="I2342" s="1" t="str">
        <f ca="1">INDEX(Relationstabel!$C$3:$K$10,MATCH(INDIRECT($A$1&amp;"J"&amp;A2342),Relationstabel!$A$3:$A$10,0),MATCH(IFERROR(VALUE(INDIRECT($A$1&amp;"K"&amp;A2342)),0),Relationstabel!$C$1:$K$1,0))</f>
        <v>Naturgas</v>
      </c>
      <c r="J2342" s="1" t="str">
        <f ca="1">INDEX(Anvendelseskode!B:B,MATCH($F2342,Anvendelseskode!$A:$A,0))</f>
        <v>Fritliggende enfamilieshus (parcelhus)</v>
      </c>
      <c r="K2342" s="1" t="str">
        <f ca="1">INDEX(Anvendelseskode!C:C,MATCH($F2342,Anvendelseskode!$A:$A,0))</f>
        <v>Parcelhuse</v>
      </c>
      <c r="L2342" s="1" t="str">
        <f ca="1">INDEX(Anvendelseskode!D:D,MATCH($F2342,Anvendelseskode!$A:$A,0))</f>
        <v>Private husholdninger</v>
      </c>
      <c r="M2342" s="1" t="str">
        <f ca="1">IFERROR(INDEX(SBi!$2:$2,MATCH(H2342,SBi!$1:$1,1)),SBi!$K$2)</f>
        <v>1973-1978</v>
      </c>
      <c r="N2342" s="1">
        <f ca="1">INDEX(SBi!$C$3:$K$28,MATCH(F2342,SBi!$B$3:$B$28,0),MATCH(M2342,SBi!$C$2:$K$2,0))</f>
        <v>119.8</v>
      </c>
      <c r="O2342" s="16">
        <f t="shared" ca="1" si="476"/>
        <v>15.094799999999999</v>
      </c>
      <c r="P2342" s="16" t="str">
        <f ca="1">IFERROR(INDEX(VpD!$2:$2,MATCH(H2342,VpD!$1:$1,1)),VpD!$I$2)</f>
        <v>1973-1978</v>
      </c>
      <c r="Q2342" s="1">
        <f ca="1">INDEX(VpD!$C$3:$I$27,MATCH(F2342,VpD!$B$3:$B$27,0),MATCH(P2342,VpD!$C$2:$I$2,0))</f>
        <v>117</v>
      </c>
      <c r="R2342" s="16">
        <f t="shared" ca="1" si="477"/>
        <v>14.742000000000001</v>
      </c>
      <c r="S2342" s="14">
        <f t="shared" ca="1" si="478"/>
        <v>713275.83</v>
      </c>
      <c r="T2342" s="14">
        <f t="shared" ca="1" si="479"/>
        <v>6168483.5099999998</v>
      </c>
      <c r="U2342" s="14" t="str">
        <f t="shared" ca="1" si="480"/>
        <v>0A3F507E-2386-32B8-E044-0003BA298018</v>
      </c>
    </row>
    <row r="2343" spans="1:21" s="14" customFormat="1" x14ac:dyDescent="0.25">
      <c r="A2343" s="14">
        <f t="shared" si="468"/>
        <v>2343</v>
      </c>
      <c r="B2343" s="14" t="str">
        <f t="shared" ca="1" si="469"/>
        <v>B855126B-0029-478C-9323-8E165083EA0B</v>
      </c>
      <c r="C2343" s="14" t="str">
        <f t="shared" ca="1" si="470"/>
        <v>Tranekærvej</v>
      </c>
      <c r="D2343" s="14" t="str">
        <f t="shared" ca="1" si="471"/>
        <v>6</v>
      </c>
      <c r="E2343" s="14" t="str">
        <f t="shared" ca="1" si="472"/>
        <v>4bu</v>
      </c>
      <c r="F2343" s="1">
        <f t="shared" ca="1" si="473"/>
        <v>120</v>
      </c>
      <c r="G2343" s="1">
        <f t="shared" ca="1" si="474"/>
        <v>130</v>
      </c>
      <c r="H2343" s="1">
        <f t="shared" ca="1" si="475"/>
        <v>1997</v>
      </c>
      <c r="I2343" s="1" t="str">
        <f ca="1">INDEX(Relationstabel!$C$3:$K$10,MATCH(INDIRECT($A$1&amp;"J"&amp;A2343),Relationstabel!$A$3:$A$10,0),MATCH(IFERROR(VALUE(INDIRECT($A$1&amp;"K"&amp;A2343)),0),Relationstabel!$C$1:$K$1,0))</f>
        <v>Naturgas</v>
      </c>
      <c r="J2343" s="1" t="str">
        <f ca="1">INDEX(Anvendelseskode!B:B,MATCH($F2343,Anvendelseskode!$A:$A,0))</f>
        <v>Fritliggende enfamilieshus (parcelhus)</v>
      </c>
      <c r="K2343" s="1" t="str">
        <f ca="1">INDEX(Anvendelseskode!C:C,MATCH($F2343,Anvendelseskode!$A:$A,0))</f>
        <v>Parcelhuse</v>
      </c>
      <c r="L2343" s="1" t="str">
        <f ca="1">INDEX(Anvendelseskode!D:D,MATCH($F2343,Anvendelseskode!$A:$A,0))</f>
        <v>Private husholdninger</v>
      </c>
      <c r="M2343" s="1" t="str">
        <f ca="1">IFERROR(INDEX(SBi!$2:$2,MATCH(H2343,SBi!$1:$1,1)),SBi!$K$2)</f>
        <v>1979-1998</v>
      </c>
      <c r="N2343" s="1">
        <f ca="1">INDEX(SBi!$C$3:$K$28,MATCH(F2343,SBi!$B$3:$B$28,0),MATCH(M2343,SBi!$C$2:$K$2,0))</f>
        <v>105.4</v>
      </c>
      <c r="O2343" s="16">
        <f t="shared" ca="1" si="476"/>
        <v>13.702</v>
      </c>
      <c r="P2343" s="16" t="str">
        <f ca="1">IFERROR(INDEX(VpD!$2:$2,MATCH(H2343,VpD!$1:$1,1)),VpD!$I$2)</f>
        <v>1979-1998</v>
      </c>
      <c r="Q2343" s="1">
        <f ca="1">INDEX(VpD!$C$3:$I$27,MATCH(F2343,VpD!$B$3:$B$27,0),MATCH(P2343,VpD!$C$2:$I$2,0))</f>
        <v>90</v>
      </c>
      <c r="R2343" s="16">
        <f t="shared" ca="1" si="477"/>
        <v>11.7</v>
      </c>
      <c r="S2343" s="14">
        <f t="shared" ca="1" si="478"/>
        <v>713208.69</v>
      </c>
      <c r="T2343" s="14">
        <f t="shared" ca="1" si="479"/>
        <v>6168645.6399999997</v>
      </c>
      <c r="U2343" s="14" t="str">
        <f t="shared" ca="1" si="480"/>
        <v>0A3F507E-2373-32B8-E044-0003BA298018</v>
      </c>
    </row>
    <row r="2344" spans="1:21" s="14" customFormat="1" x14ac:dyDescent="0.25">
      <c r="A2344" s="14">
        <f t="shared" si="468"/>
        <v>2344</v>
      </c>
      <c r="B2344" s="14" t="str">
        <f t="shared" ca="1" si="469"/>
        <v>DDF23805-5B76-455C-8983-624AE77D5225</v>
      </c>
      <c r="C2344" s="14" t="str">
        <f t="shared" ca="1" si="470"/>
        <v>Hyrdeengen</v>
      </c>
      <c r="D2344" s="14" t="str">
        <f t="shared" ca="1" si="471"/>
        <v>99</v>
      </c>
      <c r="E2344" s="14" t="str">
        <f t="shared" ca="1" si="472"/>
        <v>16da</v>
      </c>
      <c r="F2344" s="1">
        <f t="shared" ca="1" si="473"/>
        <v>130</v>
      </c>
      <c r="G2344" s="1">
        <f t="shared" ca="1" si="474"/>
        <v>128</v>
      </c>
      <c r="H2344" s="1">
        <f t="shared" ca="1" si="475"/>
        <v>1977</v>
      </c>
      <c r="I2344" s="1" t="str">
        <f ca="1">INDEX(Relationstabel!$C$3:$K$10,MATCH(INDIRECT($A$1&amp;"J"&amp;A2344),Relationstabel!$A$3:$A$10,0),MATCH(IFERROR(VALUE(INDIRECT($A$1&amp;"K"&amp;A2344)),0),Relationstabel!$C$1:$K$1,0))</f>
        <v>Fjernvarme/ Blokvarme</v>
      </c>
      <c r="J2344" s="1" t="str">
        <f ca="1">INDEX(Anvendelseskode!B:B,MATCH($F2344,Anvendelseskode!$A:$A,0))</f>
        <v>Række-, kæde-, dobbelthus (lodret adskillelse mellem enhederne)</v>
      </c>
      <c r="K2344" s="1" t="str">
        <f ca="1">INDEX(Anvendelseskode!C:C,MATCH($F2344,Anvendelseskode!$A:$A,0))</f>
        <v>Række-, kæde og dobbelthuse</v>
      </c>
      <c r="L2344" s="1" t="str">
        <f ca="1">INDEX(Anvendelseskode!D:D,MATCH($F2344,Anvendelseskode!$A:$A,0))</f>
        <v>Private husholdninger</v>
      </c>
      <c r="M2344" s="1" t="str">
        <f ca="1">IFERROR(INDEX(SBi!$2:$2,MATCH(H2344,SBi!$1:$1,1)),SBi!$K$2)</f>
        <v>1973-1978</v>
      </c>
      <c r="N2344" s="1">
        <f ca="1">INDEX(SBi!$C$3:$K$28,MATCH(F2344,SBi!$B$3:$B$28,0),MATCH(M2344,SBi!$C$2:$K$2,0))</f>
        <v>112.6</v>
      </c>
      <c r="O2344" s="16">
        <f t="shared" ca="1" si="476"/>
        <v>14.412799999999999</v>
      </c>
      <c r="P2344" s="16" t="str">
        <f ca="1">IFERROR(INDEX(VpD!$2:$2,MATCH(H2344,VpD!$1:$1,1)),VpD!$I$2)</f>
        <v>1973-1978</v>
      </c>
      <c r="Q2344" s="1">
        <f ca="1">INDEX(VpD!$C$3:$I$27,MATCH(F2344,VpD!$B$3:$B$27,0),MATCH(P2344,VpD!$C$2:$I$2,0))</f>
        <v>98</v>
      </c>
      <c r="R2344" s="16">
        <f t="shared" ca="1" si="477"/>
        <v>12.544</v>
      </c>
      <c r="S2344" s="14">
        <f t="shared" ca="1" si="478"/>
        <v>711879.4</v>
      </c>
      <c r="T2344" s="14">
        <f t="shared" ca="1" si="479"/>
        <v>6172444.8399999999</v>
      </c>
      <c r="U2344" s="14" t="str">
        <f t="shared" ca="1" si="480"/>
        <v>0A3F507E-1983-32B8-E044-0003BA298018</v>
      </c>
    </row>
    <row r="2345" spans="1:21" s="14" customFormat="1" x14ac:dyDescent="0.25">
      <c r="A2345" s="14">
        <f t="shared" si="468"/>
        <v>2345</v>
      </c>
      <c r="B2345" s="14" t="str">
        <f t="shared" ca="1" si="469"/>
        <v>EF907C6F-99F3-4BBF-A98D-2E36EE2598C8</v>
      </c>
      <c r="C2345" s="14" t="str">
        <f t="shared" ca="1" si="470"/>
        <v>Hyttesvinget</v>
      </c>
      <c r="D2345" s="14" t="str">
        <f t="shared" ca="1" si="471"/>
        <v>25</v>
      </c>
      <c r="E2345" s="14" t="str">
        <f t="shared" ca="1" si="472"/>
        <v>24em</v>
      </c>
      <c r="F2345" s="1">
        <f t="shared" ca="1" si="473"/>
        <v>120</v>
      </c>
      <c r="G2345" s="1">
        <f t="shared" ca="1" si="474"/>
        <v>130</v>
      </c>
      <c r="H2345" s="1">
        <f t="shared" ca="1" si="475"/>
        <v>1968</v>
      </c>
      <c r="I2345" s="1" t="str">
        <f ca="1">INDEX(Relationstabel!$C$3:$K$10,MATCH(INDIRECT($A$1&amp;"J"&amp;A2345),Relationstabel!$A$3:$A$10,0),MATCH(IFERROR(VALUE(INDIRECT($A$1&amp;"K"&amp;A2345)),0),Relationstabel!$C$1:$K$1,0))</f>
        <v>Naturgas</v>
      </c>
      <c r="J2345" s="1" t="str">
        <f ca="1">INDEX(Anvendelseskode!B:B,MATCH($F2345,Anvendelseskode!$A:$A,0))</f>
        <v>Fritliggende enfamilieshus (parcelhus)</v>
      </c>
      <c r="K2345" s="1" t="str">
        <f ca="1">INDEX(Anvendelseskode!C:C,MATCH($F2345,Anvendelseskode!$A:$A,0))</f>
        <v>Parcelhuse</v>
      </c>
      <c r="L2345" s="1" t="str">
        <f ca="1">INDEX(Anvendelseskode!D:D,MATCH($F2345,Anvendelseskode!$A:$A,0))</f>
        <v>Private husholdninger</v>
      </c>
      <c r="M2345" s="1" t="str">
        <f ca="1">IFERROR(INDEX(SBi!$2:$2,MATCH(H2345,SBi!$1:$1,1)),SBi!$K$2)</f>
        <v>1961-1972</v>
      </c>
      <c r="N2345" s="1">
        <f ca="1">INDEX(SBi!$C$3:$K$28,MATCH(F2345,SBi!$B$3:$B$28,0),MATCH(M2345,SBi!$C$2:$K$2,0))</f>
        <v>134.30000000000001</v>
      </c>
      <c r="O2345" s="16">
        <f t="shared" ca="1" si="476"/>
        <v>17.459</v>
      </c>
      <c r="P2345" s="16" t="str">
        <f ca="1">IFERROR(INDEX(VpD!$2:$2,MATCH(H2345,VpD!$1:$1,1)),VpD!$I$2)</f>
        <v>1961-1972</v>
      </c>
      <c r="Q2345" s="1">
        <f ca="1">INDEX(VpD!$C$3:$I$27,MATCH(F2345,VpD!$B$3:$B$27,0),MATCH(P2345,VpD!$C$2:$I$2,0))</f>
        <v>143</v>
      </c>
      <c r="R2345" s="16">
        <f t="shared" ca="1" si="477"/>
        <v>18.59</v>
      </c>
      <c r="S2345" s="14">
        <f t="shared" ca="1" si="478"/>
        <v>713976.34</v>
      </c>
      <c r="T2345" s="14">
        <f t="shared" ca="1" si="479"/>
        <v>6168975.7800000003</v>
      </c>
      <c r="U2345" s="14" t="str">
        <f t="shared" ca="1" si="480"/>
        <v>0A3F507E-1A83-32B8-E044-0003BA298018</v>
      </c>
    </row>
    <row r="2346" spans="1:21" s="14" customFormat="1" x14ac:dyDescent="0.25">
      <c r="A2346" s="14">
        <f t="shared" si="468"/>
        <v>2346</v>
      </c>
      <c r="B2346" s="14" t="str">
        <f t="shared" ca="1" si="469"/>
        <v>4FC8A1FD-0039-4980-8C9D-54AD4EEE10AE</v>
      </c>
      <c r="C2346" s="14" t="str">
        <f t="shared" ca="1" si="470"/>
        <v>Liselundsvej</v>
      </c>
      <c r="D2346" s="14" t="str">
        <f t="shared" ca="1" si="471"/>
        <v>5B</v>
      </c>
      <c r="E2346" s="14" t="str">
        <f t="shared" ca="1" si="472"/>
        <v>9bb</v>
      </c>
      <c r="F2346" s="1">
        <f t="shared" ca="1" si="473"/>
        <v>120</v>
      </c>
      <c r="G2346" s="1">
        <f t="shared" ca="1" si="474"/>
        <v>143</v>
      </c>
      <c r="H2346" s="1">
        <f t="shared" ca="1" si="475"/>
        <v>1970</v>
      </c>
      <c r="I2346" s="1" t="str">
        <f ca="1">INDEX(Relationstabel!$C$3:$K$10,MATCH(INDIRECT($A$1&amp;"J"&amp;A2346),Relationstabel!$A$3:$A$10,0),MATCH(IFERROR(VALUE(INDIRECT($A$1&amp;"K"&amp;A2346)),0),Relationstabel!$C$1:$K$1,0))</f>
        <v>Naturgas</v>
      </c>
      <c r="J2346" s="1" t="str">
        <f ca="1">INDEX(Anvendelseskode!B:B,MATCH($F2346,Anvendelseskode!$A:$A,0))</f>
        <v>Fritliggende enfamilieshus (parcelhus)</v>
      </c>
      <c r="K2346" s="1" t="str">
        <f ca="1">INDEX(Anvendelseskode!C:C,MATCH($F2346,Anvendelseskode!$A:$A,0))</f>
        <v>Parcelhuse</v>
      </c>
      <c r="L2346" s="1" t="str">
        <f ca="1">INDEX(Anvendelseskode!D:D,MATCH($F2346,Anvendelseskode!$A:$A,0))</f>
        <v>Private husholdninger</v>
      </c>
      <c r="M2346" s="1" t="str">
        <f ca="1">IFERROR(INDEX(SBi!$2:$2,MATCH(H2346,SBi!$1:$1,1)),SBi!$K$2)</f>
        <v>1961-1972</v>
      </c>
      <c r="N2346" s="1">
        <f ca="1">INDEX(SBi!$C$3:$K$28,MATCH(F2346,SBi!$B$3:$B$28,0),MATCH(M2346,SBi!$C$2:$K$2,0))</f>
        <v>134.30000000000001</v>
      </c>
      <c r="O2346" s="16">
        <f t="shared" ca="1" si="476"/>
        <v>19.204900000000002</v>
      </c>
      <c r="P2346" s="16" t="str">
        <f ca="1">IFERROR(INDEX(VpD!$2:$2,MATCH(H2346,VpD!$1:$1,1)),VpD!$I$2)</f>
        <v>1961-1972</v>
      </c>
      <c r="Q2346" s="1">
        <f ca="1">INDEX(VpD!$C$3:$I$27,MATCH(F2346,VpD!$B$3:$B$27,0),MATCH(P2346,VpD!$C$2:$I$2,0))</f>
        <v>143</v>
      </c>
      <c r="R2346" s="16">
        <f t="shared" ca="1" si="477"/>
        <v>20.449000000000002</v>
      </c>
      <c r="S2346" s="14">
        <f t="shared" ca="1" si="478"/>
        <v>712414.49</v>
      </c>
      <c r="T2346" s="14">
        <f t="shared" ca="1" si="479"/>
        <v>6169294.3499999996</v>
      </c>
      <c r="U2346" s="14" t="str">
        <f t="shared" ca="1" si="480"/>
        <v>0A3F507E-1C83-32B8-E044-0003BA298018</v>
      </c>
    </row>
    <row r="2347" spans="1:21" s="14" customFormat="1" x14ac:dyDescent="0.25">
      <c r="A2347" s="14">
        <f t="shared" si="468"/>
        <v>2347</v>
      </c>
      <c r="B2347" s="14" t="str">
        <f t="shared" ca="1" si="469"/>
        <v>072001BF-01F1-4544-B7FC-086D572FCA25</v>
      </c>
      <c r="C2347" s="14" t="str">
        <f t="shared" ca="1" si="470"/>
        <v>Bregnebo</v>
      </c>
      <c r="D2347" s="14" t="str">
        <f t="shared" ca="1" si="471"/>
        <v>12</v>
      </c>
      <c r="E2347" s="14" t="str">
        <f t="shared" ca="1" si="472"/>
        <v>6øe</v>
      </c>
      <c r="F2347" s="1">
        <f t="shared" ca="1" si="473"/>
        <v>130</v>
      </c>
      <c r="G2347" s="1">
        <f t="shared" ca="1" si="474"/>
        <v>109</v>
      </c>
      <c r="H2347" s="1">
        <f t="shared" ca="1" si="475"/>
        <v>1978</v>
      </c>
      <c r="I2347" s="1" t="str">
        <f ca="1">INDEX(Relationstabel!$C$3:$K$10,MATCH(INDIRECT($A$1&amp;"J"&amp;A2347),Relationstabel!$A$3:$A$10,0),MATCH(IFERROR(VALUE(INDIRECT($A$1&amp;"K"&amp;A2347)),0),Relationstabel!$C$1:$K$1,0))</f>
        <v>Fjernvarme/ Blokvarme</v>
      </c>
      <c r="J2347" s="1" t="str">
        <f ca="1">INDEX(Anvendelseskode!B:B,MATCH($F2347,Anvendelseskode!$A:$A,0))</f>
        <v>Række-, kæde-, dobbelthus (lodret adskillelse mellem enhederne)</v>
      </c>
      <c r="K2347" s="1" t="str">
        <f ca="1">INDEX(Anvendelseskode!C:C,MATCH($F2347,Anvendelseskode!$A:$A,0))</f>
        <v>Række-, kæde og dobbelthuse</v>
      </c>
      <c r="L2347" s="1" t="str">
        <f ca="1">INDEX(Anvendelseskode!D:D,MATCH($F2347,Anvendelseskode!$A:$A,0))</f>
        <v>Private husholdninger</v>
      </c>
      <c r="M2347" s="1" t="str">
        <f ca="1">IFERROR(INDEX(SBi!$2:$2,MATCH(H2347,SBi!$1:$1,1)),SBi!$K$2)</f>
        <v>1973-1978</v>
      </c>
      <c r="N2347" s="1">
        <f ca="1">INDEX(SBi!$C$3:$K$28,MATCH(F2347,SBi!$B$3:$B$28,0),MATCH(M2347,SBi!$C$2:$K$2,0))</f>
        <v>112.6</v>
      </c>
      <c r="O2347" s="16">
        <f t="shared" ca="1" si="476"/>
        <v>12.273399999999999</v>
      </c>
      <c r="P2347" s="16" t="str">
        <f ca="1">IFERROR(INDEX(VpD!$2:$2,MATCH(H2347,VpD!$1:$1,1)),VpD!$I$2)</f>
        <v>1973-1978</v>
      </c>
      <c r="Q2347" s="1">
        <f ca="1">INDEX(VpD!$C$3:$I$27,MATCH(F2347,VpD!$B$3:$B$27,0),MATCH(P2347,VpD!$C$2:$I$2,0))</f>
        <v>98</v>
      </c>
      <c r="R2347" s="16">
        <f t="shared" ca="1" si="477"/>
        <v>10.682</v>
      </c>
      <c r="S2347" s="14">
        <f t="shared" ca="1" si="478"/>
        <v>713549.48</v>
      </c>
      <c r="T2347" s="14">
        <f t="shared" ca="1" si="479"/>
        <v>6169821.3499999996</v>
      </c>
      <c r="U2347" s="14" t="str">
        <f t="shared" ca="1" si="480"/>
        <v>0A3F507E-1585-32B8-E044-0003BA298018</v>
      </c>
    </row>
    <row r="2348" spans="1:21" s="14" customFormat="1" x14ac:dyDescent="0.25">
      <c r="A2348" s="14">
        <f t="shared" si="468"/>
        <v>2348</v>
      </c>
      <c r="B2348" s="14" t="str">
        <f t="shared" ca="1" si="469"/>
        <v>F09EE465-3F33-47EB-891B-77CDFFCF6F38</v>
      </c>
      <c r="C2348" s="14" t="str">
        <f t="shared" ca="1" si="470"/>
        <v>Egeskovvej</v>
      </c>
      <c r="D2348" s="14" t="str">
        <f t="shared" ca="1" si="471"/>
        <v>3</v>
      </c>
      <c r="E2348" s="14" t="str">
        <f t="shared" ca="1" si="472"/>
        <v>3n</v>
      </c>
      <c r="F2348" s="1">
        <f t="shared" ca="1" si="473"/>
        <v>290</v>
      </c>
      <c r="G2348" s="1">
        <f t="shared" ca="1" si="474"/>
        <v>45</v>
      </c>
      <c r="H2348" s="1">
        <f t="shared" ca="1" si="475"/>
        <v>2009</v>
      </c>
      <c r="I2348" s="1" t="str">
        <f ca="1">INDEX(Relationstabel!$C$3:$K$10,MATCH(INDIRECT($A$1&amp;"J"&amp;A2348),Relationstabel!$A$3:$A$10,0),MATCH(IFERROR(VALUE(INDIRECT($A$1&amp;"K"&amp;A2348)),0),Relationstabel!$C$1:$K$1,0))</f>
        <v>Ingen varmeinstallation</v>
      </c>
      <c r="J2348" s="1" t="str">
        <f ca="1">INDEX(Anvendelseskode!B:B,MATCH($F2348,Anvendelseskode!$A:$A,0))</f>
        <v>Anden bygning til landbrug, industri etc</v>
      </c>
      <c r="K2348" s="1" t="str">
        <f ca="1">INDEX(Anvendelseskode!C:C,MATCH($F2348,Anvendelseskode!$A:$A,0))</f>
        <v>Anden bygning til produktion</v>
      </c>
      <c r="L2348" s="1" t="str">
        <f ca="1">INDEX(Anvendelseskode!D:D,MATCH($F2348,Anvendelseskode!$A:$A,0))</f>
        <v>Industri</v>
      </c>
      <c r="M2348" s="1" t="str">
        <f ca="1">IFERROR(INDEX(SBi!$2:$2,MATCH(H2348,SBi!$1:$1,1)),SBi!$K$2)</f>
        <v>Efter 2006</v>
      </c>
      <c r="N2348" s="1">
        <f ca="1">INDEX(SBi!$C$3:$K$28,MATCH(F2348,SBi!$B$3:$B$28,0),MATCH(M2348,SBi!$C$2:$K$2,0))</f>
        <v>66</v>
      </c>
      <c r="O2348" s="16">
        <f t="shared" ca="1" si="476"/>
        <v>2.97</v>
      </c>
      <c r="P2348" s="16" t="str">
        <f ca="1">IFERROR(INDEX(VpD!$2:$2,MATCH(H2348,VpD!$1:$1,1)),VpD!$I$2)</f>
        <v>&gt;1998</v>
      </c>
      <c r="Q2348" s="1">
        <f ca="1">INDEX(VpD!$C$3:$I$27,MATCH(F2348,VpD!$B$3:$B$27,0),MATCH(P2348,VpD!$C$2:$I$2,0))</f>
        <v>66</v>
      </c>
      <c r="R2348" s="16">
        <f t="shared" ca="1" si="477"/>
        <v>2.97</v>
      </c>
      <c r="S2348" s="14">
        <f t="shared" ca="1" si="478"/>
        <v>712392.47</v>
      </c>
      <c r="T2348" s="14">
        <f t="shared" ca="1" si="479"/>
        <v>6169642.0599999996</v>
      </c>
      <c r="U2348" s="14" t="str">
        <f t="shared" ca="1" si="480"/>
        <v>0A3F507E-1685-32B8-E044-0003BA298018</v>
      </c>
    </row>
    <row r="2349" spans="1:21" s="14" customFormat="1" x14ac:dyDescent="0.25">
      <c r="A2349" s="14">
        <f t="shared" si="468"/>
        <v>2349</v>
      </c>
      <c r="B2349" s="14" t="str">
        <f t="shared" ca="1" si="469"/>
        <v>35D04A72-B343-4B36-A627-DB0658C0BACB</v>
      </c>
      <c r="C2349" s="14" t="str">
        <f t="shared" ca="1" si="470"/>
        <v>Egeskovvej</v>
      </c>
      <c r="D2349" s="14" t="str">
        <f t="shared" ca="1" si="471"/>
        <v>3</v>
      </c>
      <c r="E2349" s="14" t="str">
        <f t="shared" ca="1" si="472"/>
        <v>3n</v>
      </c>
      <c r="F2349" s="1">
        <f t="shared" ca="1" si="473"/>
        <v>220</v>
      </c>
      <c r="G2349" s="1">
        <f t="shared" ca="1" si="474"/>
        <v>1421</v>
      </c>
      <c r="H2349" s="1">
        <f t="shared" ca="1" si="475"/>
        <v>1973</v>
      </c>
      <c r="I2349" s="1" t="str">
        <f ca="1">INDEX(Relationstabel!$C$3:$K$10,MATCH(INDIRECT($A$1&amp;"J"&amp;A2349),Relationstabel!$A$3:$A$10,0),MATCH(IFERROR(VALUE(INDIRECT($A$1&amp;"K"&amp;A2349)),0),Relationstabel!$C$1:$K$1,0))</f>
        <v>Olie</v>
      </c>
      <c r="J2349" s="1" t="str">
        <f ca="1">INDEX(Anvendelseskode!B:B,MATCH($F2349,Anvendelseskode!$A:$A,0))</f>
        <v>Bygning til erhvervsmæssig produktion vedrørende industri, håndværk m.v. (fabrik, værksted o.lign.)</v>
      </c>
      <c r="K2349" s="1" t="str">
        <f ca="1">INDEX(Anvendelseskode!C:C,MATCH($F2349,Anvendelseskode!$A:$A,0))</f>
        <v>Fabrikker, værksteder o.l.</v>
      </c>
      <c r="L2349" s="1" t="str">
        <f ca="1">INDEX(Anvendelseskode!D:D,MATCH($F2349,Anvendelseskode!$A:$A,0))</f>
        <v>Industri</v>
      </c>
      <c r="M2349" s="1" t="str">
        <f ca="1">IFERROR(INDEX(SBi!$2:$2,MATCH(H2349,SBi!$1:$1,1)),SBi!$K$2)</f>
        <v>1973-1978</v>
      </c>
      <c r="N2349" s="1">
        <f ca="1">INDEX(SBi!$C$3:$K$28,MATCH(F2349,SBi!$B$3:$B$28,0),MATCH(M2349,SBi!$C$2:$K$2,0))</f>
        <v>97</v>
      </c>
      <c r="O2349" s="16">
        <f t="shared" ca="1" si="476"/>
        <v>137.83699999999999</v>
      </c>
      <c r="P2349" s="16" t="str">
        <f ca="1">IFERROR(INDEX(VpD!$2:$2,MATCH(H2349,VpD!$1:$1,1)),VpD!$I$2)</f>
        <v>1973-1978</v>
      </c>
      <c r="Q2349" s="1">
        <f ca="1">INDEX(VpD!$C$3:$I$27,MATCH(F2349,VpD!$B$3:$B$27,0),MATCH(P2349,VpD!$C$2:$I$2,0))</f>
        <v>97</v>
      </c>
      <c r="R2349" s="16">
        <f t="shared" ca="1" si="477"/>
        <v>137.83699999999999</v>
      </c>
      <c r="S2349" s="14">
        <f t="shared" ca="1" si="478"/>
        <v>712392.47</v>
      </c>
      <c r="T2349" s="14">
        <f t="shared" ca="1" si="479"/>
        <v>6169642.0599999996</v>
      </c>
      <c r="U2349" s="14" t="str">
        <f t="shared" ca="1" si="480"/>
        <v>0A3F507E-1685-32B8-E044-0003BA298018</v>
      </c>
    </row>
    <row r="2350" spans="1:21" s="14" customFormat="1" x14ac:dyDescent="0.25">
      <c r="A2350" s="14">
        <f t="shared" si="468"/>
        <v>2350</v>
      </c>
      <c r="B2350" s="14" t="str">
        <f t="shared" ca="1" si="469"/>
        <v>36074354-0933-49D9-80B3-61DF53351FBD</v>
      </c>
      <c r="C2350" s="14" t="str">
        <f t="shared" ca="1" si="470"/>
        <v>Spættebo</v>
      </c>
      <c r="D2350" s="14" t="str">
        <f t="shared" ca="1" si="471"/>
        <v>26</v>
      </c>
      <c r="E2350" s="14" t="str">
        <f t="shared" ca="1" si="472"/>
        <v>6tz</v>
      </c>
      <c r="F2350" s="1">
        <f t="shared" ca="1" si="473"/>
        <v>130</v>
      </c>
      <c r="G2350" s="1">
        <f t="shared" ca="1" si="474"/>
        <v>109</v>
      </c>
      <c r="H2350" s="1">
        <f t="shared" ca="1" si="475"/>
        <v>1978</v>
      </c>
      <c r="I2350" s="1" t="str">
        <f ca="1">INDEX(Relationstabel!$C$3:$K$10,MATCH(INDIRECT($A$1&amp;"J"&amp;A2350),Relationstabel!$A$3:$A$10,0),MATCH(IFERROR(VALUE(INDIRECT($A$1&amp;"K"&amp;A2350)),0),Relationstabel!$C$1:$K$1,0))</f>
        <v>Fjernvarme/ Blokvarme</v>
      </c>
      <c r="J2350" s="1" t="str">
        <f ca="1">INDEX(Anvendelseskode!B:B,MATCH($F2350,Anvendelseskode!$A:$A,0))</f>
        <v>Række-, kæde-, dobbelthus (lodret adskillelse mellem enhederne)</v>
      </c>
      <c r="K2350" s="1" t="str">
        <f ca="1">INDEX(Anvendelseskode!C:C,MATCH($F2350,Anvendelseskode!$A:$A,0))</f>
        <v>Række-, kæde og dobbelthuse</v>
      </c>
      <c r="L2350" s="1" t="str">
        <f ca="1">INDEX(Anvendelseskode!D:D,MATCH($F2350,Anvendelseskode!$A:$A,0))</f>
        <v>Private husholdninger</v>
      </c>
      <c r="M2350" s="1" t="str">
        <f ca="1">IFERROR(INDEX(SBi!$2:$2,MATCH(H2350,SBi!$1:$1,1)),SBi!$K$2)</f>
        <v>1973-1978</v>
      </c>
      <c r="N2350" s="1">
        <f ca="1">INDEX(SBi!$C$3:$K$28,MATCH(F2350,SBi!$B$3:$B$28,0),MATCH(M2350,SBi!$C$2:$K$2,0))</f>
        <v>112.6</v>
      </c>
      <c r="O2350" s="16">
        <f t="shared" ca="1" si="476"/>
        <v>12.273399999999999</v>
      </c>
      <c r="P2350" s="16" t="str">
        <f ca="1">IFERROR(INDEX(VpD!$2:$2,MATCH(H2350,VpD!$1:$1,1)),VpD!$I$2)</f>
        <v>1973-1978</v>
      </c>
      <c r="Q2350" s="1">
        <f ca="1">INDEX(VpD!$C$3:$I$27,MATCH(F2350,VpD!$B$3:$B$27,0),MATCH(P2350,VpD!$C$2:$I$2,0))</f>
        <v>98</v>
      </c>
      <c r="R2350" s="16">
        <f t="shared" ca="1" si="477"/>
        <v>10.682</v>
      </c>
      <c r="S2350" s="14">
        <f t="shared" ca="1" si="478"/>
        <v>713705.11</v>
      </c>
      <c r="T2350" s="14">
        <f t="shared" ca="1" si="479"/>
        <v>6169612.2300000004</v>
      </c>
      <c r="U2350" s="14" t="str">
        <f t="shared" ca="1" si="480"/>
        <v>0A3F507E-2185-32B8-E044-0003BA298018</v>
      </c>
    </row>
    <row r="2351" spans="1:21" s="14" customFormat="1" x14ac:dyDescent="0.25">
      <c r="A2351" s="14">
        <f t="shared" si="468"/>
        <v>2351</v>
      </c>
      <c r="B2351" s="14" t="str">
        <f t="shared" ca="1" si="469"/>
        <v>C3470400-36B6-44A6-B42D-70BC482ABB62</v>
      </c>
      <c r="C2351" s="14" t="str">
        <f t="shared" ca="1" si="470"/>
        <v>Syvhøjvænge</v>
      </c>
      <c r="D2351" s="14" t="str">
        <f t="shared" ca="1" si="471"/>
        <v>80</v>
      </c>
      <c r="E2351" s="14" t="str">
        <f t="shared" ca="1" si="472"/>
        <v>14ao</v>
      </c>
      <c r="F2351" s="1">
        <f t="shared" ca="1" si="473"/>
        <v>120</v>
      </c>
      <c r="G2351" s="1">
        <f t="shared" ca="1" si="474"/>
        <v>138</v>
      </c>
      <c r="H2351" s="1">
        <f t="shared" ca="1" si="475"/>
        <v>1970</v>
      </c>
      <c r="I2351" s="1" t="str">
        <f ca="1">INDEX(Relationstabel!$C$3:$K$10,MATCH(INDIRECT($A$1&amp;"J"&amp;A2351),Relationstabel!$A$3:$A$10,0),MATCH(IFERROR(VALUE(INDIRECT($A$1&amp;"K"&amp;A2351)),0),Relationstabel!$C$1:$K$1,0))</f>
        <v>Elvarme</v>
      </c>
      <c r="J2351" s="1" t="str">
        <f ca="1">INDEX(Anvendelseskode!B:B,MATCH($F2351,Anvendelseskode!$A:$A,0))</f>
        <v>Fritliggende enfamilieshus (parcelhus)</v>
      </c>
      <c r="K2351" s="1" t="str">
        <f ca="1">INDEX(Anvendelseskode!C:C,MATCH($F2351,Anvendelseskode!$A:$A,0))</f>
        <v>Parcelhuse</v>
      </c>
      <c r="L2351" s="1" t="str">
        <f ca="1">INDEX(Anvendelseskode!D:D,MATCH($F2351,Anvendelseskode!$A:$A,0))</f>
        <v>Private husholdninger</v>
      </c>
      <c r="M2351" s="1" t="str">
        <f ca="1">IFERROR(INDEX(SBi!$2:$2,MATCH(H2351,SBi!$1:$1,1)),SBi!$K$2)</f>
        <v>1961-1972</v>
      </c>
      <c r="N2351" s="1">
        <f ca="1">INDEX(SBi!$C$3:$K$28,MATCH(F2351,SBi!$B$3:$B$28,0),MATCH(M2351,SBi!$C$2:$K$2,0))</f>
        <v>134.30000000000001</v>
      </c>
      <c r="O2351" s="16">
        <f t="shared" ca="1" si="476"/>
        <v>18.5334</v>
      </c>
      <c r="P2351" s="16" t="str">
        <f ca="1">IFERROR(INDEX(VpD!$2:$2,MATCH(H2351,VpD!$1:$1,1)),VpD!$I$2)</f>
        <v>1961-1972</v>
      </c>
      <c r="Q2351" s="1">
        <f ca="1">INDEX(VpD!$C$3:$I$27,MATCH(F2351,VpD!$B$3:$B$27,0),MATCH(P2351,VpD!$C$2:$I$2,0))</f>
        <v>143</v>
      </c>
      <c r="R2351" s="16">
        <f t="shared" ca="1" si="477"/>
        <v>19.734000000000002</v>
      </c>
      <c r="S2351" s="14">
        <f t="shared" ca="1" si="478"/>
        <v>712003.48</v>
      </c>
      <c r="T2351" s="14">
        <f t="shared" ca="1" si="479"/>
        <v>6171840.75</v>
      </c>
      <c r="U2351" s="14" t="str">
        <f t="shared" ca="1" si="480"/>
        <v>0A3F507E-2285-32B8-E044-0003BA298018</v>
      </c>
    </row>
    <row r="2352" spans="1:21" s="14" customFormat="1" x14ac:dyDescent="0.25">
      <c r="A2352" s="14">
        <f t="shared" si="468"/>
        <v>2352</v>
      </c>
      <c r="B2352" s="14" t="str">
        <f t="shared" ca="1" si="469"/>
        <v>426FE517-F10D-49C1-8EB6-E86705C0B219</v>
      </c>
      <c r="C2352" s="14" t="str">
        <f t="shared" ca="1" si="470"/>
        <v>Vejlegårdsvej</v>
      </c>
      <c r="D2352" s="14" t="str">
        <f t="shared" ca="1" si="471"/>
        <v>67</v>
      </c>
      <c r="E2352" s="14" t="str">
        <f t="shared" ca="1" si="472"/>
        <v>16af</v>
      </c>
      <c r="F2352" s="1">
        <f t="shared" ca="1" si="473"/>
        <v>220</v>
      </c>
      <c r="G2352" s="1">
        <f t="shared" ca="1" si="474"/>
        <v>247</v>
      </c>
      <c r="H2352" s="1">
        <f t="shared" ca="1" si="475"/>
        <v>1964</v>
      </c>
      <c r="I2352" s="1" t="str">
        <f ca="1">INDEX(Relationstabel!$C$3:$K$10,MATCH(INDIRECT($A$1&amp;"J"&amp;A2352),Relationstabel!$A$3:$A$10,0),MATCH(IFERROR(VALUE(INDIRECT($A$1&amp;"K"&amp;A2352)),0),Relationstabel!$C$1:$K$1,0))</f>
        <v>Elvarme</v>
      </c>
      <c r="J2352" s="1" t="str">
        <f ca="1">INDEX(Anvendelseskode!B:B,MATCH($F2352,Anvendelseskode!$A:$A,0))</f>
        <v>Bygning til erhvervsmæssig produktion vedrørende industri, håndværk m.v. (fabrik, værksted o.lign.)</v>
      </c>
      <c r="K2352" s="1" t="str">
        <f ca="1">INDEX(Anvendelseskode!C:C,MATCH($F2352,Anvendelseskode!$A:$A,0))</f>
        <v>Fabrikker, værksteder o.l.</v>
      </c>
      <c r="L2352" s="1" t="str">
        <f ca="1">INDEX(Anvendelseskode!D:D,MATCH($F2352,Anvendelseskode!$A:$A,0))</f>
        <v>Industri</v>
      </c>
      <c r="M2352" s="1" t="str">
        <f ca="1">IFERROR(INDEX(SBi!$2:$2,MATCH(H2352,SBi!$1:$1,1)),SBi!$K$2)</f>
        <v>1961-1972</v>
      </c>
      <c r="N2352" s="1">
        <f ca="1">INDEX(SBi!$C$3:$K$28,MATCH(F2352,SBi!$B$3:$B$28,0),MATCH(M2352,SBi!$C$2:$K$2,0))</f>
        <v>97</v>
      </c>
      <c r="O2352" s="16">
        <f t="shared" ca="1" si="476"/>
        <v>23.959</v>
      </c>
      <c r="P2352" s="16" t="str">
        <f ca="1">IFERROR(INDEX(VpD!$2:$2,MATCH(H2352,VpD!$1:$1,1)),VpD!$I$2)</f>
        <v>1961-1972</v>
      </c>
      <c r="Q2352" s="1">
        <f ca="1">INDEX(VpD!$C$3:$I$27,MATCH(F2352,VpD!$B$3:$B$27,0),MATCH(P2352,VpD!$C$2:$I$2,0))</f>
        <v>97</v>
      </c>
      <c r="R2352" s="16">
        <f t="shared" ca="1" si="477"/>
        <v>23.959</v>
      </c>
      <c r="S2352" s="14">
        <f t="shared" ca="1" si="478"/>
        <v>712302.86</v>
      </c>
      <c r="T2352" s="14">
        <f t="shared" ca="1" si="479"/>
        <v>6169623.4000000004</v>
      </c>
      <c r="U2352" s="14" t="str">
        <f t="shared" ca="1" si="480"/>
        <v>0A3F507E-2485-32B8-E044-0003BA298018</v>
      </c>
    </row>
    <row r="2353" spans="1:21" s="14" customFormat="1" x14ac:dyDescent="0.25">
      <c r="A2353" s="14">
        <f t="shared" si="468"/>
        <v>2353</v>
      </c>
      <c r="B2353" s="14" t="str">
        <f t="shared" ca="1" si="469"/>
        <v>CFD1B6B6-2A04-4618-80F4-F2DD71AF49DB</v>
      </c>
      <c r="C2353" s="14" t="str">
        <f t="shared" ca="1" si="470"/>
        <v>Rendsagervej</v>
      </c>
      <c r="D2353" s="14" t="str">
        <f t="shared" ca="1" si="471"/>
        <v>17</v>
      </c>
      <c r="E2353" s="14" t="str">
        <f t="shared" ca="1" si="472"/>
        <v>9oy</v>
      </c>
      <c r="F2353" s="1">
        <f t="shared" ca="1" si="473"/>
        <v>120</v>
      </c>
      <c r="G2353" s="1">
        <f t="shared" ca="1" si="474"/>
        <v>109</v>
      </c>
      <c r="H2353" s="1">
        <f t="shared" ca="1" si="475"/>
        <v>1973</v>
      </c>
      <c r="I2353" s="1" t="str">
        <f ca="1">INDEX(Relationstabel!$C$3:$K$10,MATCH(INDIRECT($A$1&amp;"J"&amp;A2353),Relationstabel!$A$3:$A$10,0),MATCH(IFERROR(VALUE(INDIRECT($A$1&amp;"K"&amp;A2353)),0),Relationstabel!$C$1:$K$1,0))</f>
        <v>Naturgas</v>
      </c>
      <c r="J2353" s="1" t="str">
        <f ca="1">INDEX(Anvendelseskode!B:B,MATCH($F2353,Anvendelseskode!$A:$A,0))</f>
        <v>Fritliggende enfamilieshus (parcelhus)</v>
      </c>
      <c r="K2353" s="1" t="str">
        <f ca="1">INDEX(Anvendelseskode!C:C,MATCH($F2353,Anvendelseskode!$A:$A,0))</f>
        <v>Parcelhuse</v>
      </c>
      <c r="L2353" s="1" t="str">
        <f ca="1">INDEX(Anvendelseskode!D:D,MATCH($F2353,Anvendelseskode!$A:$A,0))</f>
        <v>Private husholdninger</v>
      </c>
      <c r="M2353" s="1" t="str">
        <f ca="1">IFERROR(INDEX(SBi!$2:$2,MATCH(H2353,SBi!$1:$1,1)),SBi!$K$2)</f>
        <v>1973-1978</v>
      </c>
      <c r="N2353" s="1">
        <f ca="1">INDEX(SBi!$C$3:$K$28,MATCH(F2353,SBi!$B$3:$B$28,0),MATCH(M2353,SBi!$C$2:$K$2,0))</f>
        <v>119.8</v>
      </c>
      <c r="O2353" s="16">
        <f t="shared" ca="1" si="476"/>
        <v>13.058199999999999</v>
      </c>
      <c r="P2353" s="16" t="str">
        <f ca="1">IFERROR(INDEX(VpD!$2:$2,MATCH(H2353,VpD!$1:$1,1)),VpD!$I$2)</f>
        <v>1973-1978</v>
      </c>
      <c r="Q2353" s="1">
        <f ca="1">INDEX(VpD!$C$3:$I$27,MATCH(F2353,VpD!$B$3:$B$27,0),MATCH(P2353,VpD!$C$2:$I$2,0))</f>
        <v>117</v>
      </c>
      <c r="R2353" s="16">
        <f t="shared" ca="1" si="477"/>
        <v>12.753</v>
      </c>
      <c r="S2353" s="14">
        <f t="shared" ca="1" si="478"/>
        <v>711031.37</v>
      </c>
      <c r="T2353" s="14">
        <f t="shared" ca="1" si="479"/>
        <v>6171459.1299999999</v>
      </c>
      <c r="U2353" s="14" t="str">
        <f t="shared" ca="1" si="480"/>
        <v>0A3F507E-1F8D-32B8-E044-0003BA298018</v>
      </c>
    </row>
    <row r="2354" spans="1:21" s="14" customFormat="1" x14ac:dyDescent="0.25">
      <c r="A2354" s="14">
        <f t="shared" si="468"/>
        <v>2354</v>
      </c>
      <c r="B2354" s="14" t="str">
        <f t="shared" ca="1" si="469"/>
        <v>013FC823-9F02-4739-8BE5-19D07A10B21C</v>
      </c>
      <c r="C2354" s="14" t="str">
        <f t="shared" ca="1" si="470"/>
        <v>Bjørnebo</v>
      </c>
      <c r="D2354" s="14" t="str">
        <f t="shared" ca="1" si="471"/>
        <v>57</v>
      </c>
      <c r="E2354" s="14" t="str">
        <f t="shared" ca="1" si="472"/>
        <v>6od</v>
      </c>
      <c r="F2354" s="1">
        <f t="shared" ca="1" si="473"/>
        <v>130</v>
      </c>
      <c r="G2354" s="1">
        <f t="shared" ca="1" si="474"/>
        <v>102</v>
      </c>
      <c r="H2354" s="1">
        <f t="shared" ca="1" si="475"/>
        <v>1977</v>
      </c>
      <c r="I2354" s="1" t="str">
        <f ca="1">INDEX(Relationstabel!$C$3:$K$10,MATCH(INDIRECT($A$1&amp;"J"&amp;A2354),Relationstabel!$A$3:$A$10,0),MATCH(IFERROR(VALUE(INDIRECT($A$1&amp;"K"&amp;A2354)),0),Relationstabel!$C$1:$K$1,0))</f>
        <v>Fjernvarme/ Blokvarme</v>
      </c>
      <c r="J2354" s="1" t="str">
        <f ca="1">INDEX(Anvendelseskode!B:B,MATCH($F2354,Anvendelseskode!$A:$A,0))</f>
        <v>Række-, kæde-, dobbelthus (lodret adskillelse mellem enhederne)</v>
      </c>
      <c r="K2354" s="1" t="str">
        <f ca="1">INDEX(Anvendelseskode!C:C,MATCH($F2354,Anvendelseskode!$A:$A,0))</f>
        <v>Række-, kæde og dobbelthuse</v>
      </c>
      <c r="L2354" s="1" t="str">
        <f ca="1">INDEX(Anvendelseskode!D:D,MATCH($F2354,Anvendelseskode!$A:$A,0))</f>
        <v>Private husholdninger</v>
      </c>
      <c r="M2354" s="1" t="str">
        <f ca="1">IFERROR(INDEX(SBi!$2:$2,MATCH(H2354,SBi!$1:$1,1)),SBi!$K$2)</f>
        <v>1973-1978</v>
      </c>
      <c r="N2354" s="1">
        <f ca="1">INDEX(SBi!$C$3:$K$28,MATCH(F2354,SBi!$B$3:$B$28,0),MATCH(M2354,SBi!$C$2:$K$2,0))</f>
        <v>112.6</v>
      </c>
      <c r="O2354" s="16">
        <f t="shared" ca="1" si="476"/>
        <v>11.485199999999999</v>
      </c>
      <c r="P2354" s="16" t="str">
        <f ca="1">IFERROR(INDEX(VpD!$2:$2,MATCH(H2354,VpD!$1:$1,1)),VpD!$I$2)</f>
        <v>1973-1978</v>
      </c>
      <c r="Q2354" s="1">
        <f ca="1">INDEX(VpD!$C$3:$I$27,MATCH(F2354,VpD!$B$3:$B$27,0),MATCH(P2354,VpD!$C$2:$I$2,0))</f>
        <v>98</v>
      </c>
      <c r="R2354" s="16">
        <f t="shared" ca="1" si="477"/>
        <v>9.9960000000000004</v>
      </c>
      <c r="S2354" s="14">
        <f t="shared" ca="1" si="478"/>
        <v>713539.59</v>
      </c>
      <c r="T2354" s="14">
        <f t="shared" ca="1" si="479"/>
        <v>6169583.46</v>
      </c>
      <c r="U2354" s="14" t="str">
        <f t="shared" ca="1" si="480"/>
        <v>0A3F507E-156A-32B8-E044-0003BA298018</v>
      </c>
    </row>
    <row r="2355" spans="1:21" s="14" customFormat="1" x14ac:dyDescent="0.25">
      <c r="A2355" s="14">
        <f t="shared" si="468"/>
        <v>2355</v>
      </c>
      <c r="B2355" s="14" t="str">
        <f t="shared" ca="1" si="469"/>
        <v>54B37978-E394-400C-BD8D-C7DC15373D87</v>
      </c>
      <c r="C2355" s="14" t="str">
        <f t="shared" ca="1" si="470"/>
        <v>Egernbo</v>
      </c>
      <c r="D2355" s="14" t="str">
        <f t="shared" ca="1" si="471"/>
        <v>17</v>
      </c>
      <c r="E2355" s="14" t="str">
        <f t="shared" ca="1" si="472"/>
        <v>6pk</v>
      </c>
      <c r="F2355" s="1">
        <f t="shared" ca="1" si="473"/>
        <v>130</v>
      </c>
      <c r="G2355" s="1">
        <f t="shared" ca="1" si="474"/>
        <v>102</v>
      </c>
      <c r="H2355" s="1">
        <f t="shared" ca="1" si="475"/>
        <v>1977</v>
      </c>
      <c r="I2355" s="1" t="str">
        <f ca="1">INDEX(Relationstabel!$C$3:$K$10,MATCH(INDIRECT($A$1&amp;"J"&amp;A2355),Relationstabel!$A$3:$A$10,0),MATCH(IFERROR(VALUE(INDIRECT($A$1&amp;"K"&amp;A2355)),0),Relationstabel!$C$1:$K$1,0))</f>
        <v>Fjernvarme/ Blokvarme</v>
      </c>
      <c r="J2355" s="1" t="str">
        <f ca="1">INDEX(Anvendelseskode!B:B,MATCH($F2355,Anvendelseskode!$A:$A,0))</f>
        <v>Række-, kæde-, dobbelthus (lodret adskillelse mellem enhederne)</v>
      </c>
      <c r="K2355" s="1" t="str">
        <f ca="1">INDEX(Anvendelseskode!C:C,MATCH($F2355,Anvendelseskode!$A:$A,0))</f>
        <v>Række-, kæde og dobbelthuse</v>
      </c>
      <c r="L2355" s="1" t="str">
        <f ca="1">INDEX(Anvendelseskode!D:D,MATCH($F2355,Anvendelseskode!$A:$A,0))</f>
        <v>Private husholdninger</v>
      </c>
      <c r="M2355" s="1" t="str">
        <f ca="1">IFERROR(INDEX(SBi!$2:$2,MATCH(H2355,SBi!$1:$1,1)),SBi!$K$2)</f>
        <v>1973-1978</v>
      </c>
      <c r="N2355" s="1">
        <f ca="1">INDEX(SBi!$C$3:$K$28,MATCH(F2355,SBi!$B$3:$B$28,0),MATCH(M2355,SBi!$C$2:$K$2,0))</f>
        <v>112.6</v>
      </c>
      <c r="O2355" s="16">
        <f t="shared" ca="1" si="476"/>
        <v>11.485199999999999</v>
      </c>
      <c r="P2355" s="16" t="str">
        <f ca="1">IFERROR(INDEX(VpD!$2:$2,MATCH(H2355,VpD!$1:$1,1)),VpD!$I$2)</f>
        <v>1973-1978</v>
      </c>
      <c r="Q2355" s="1">
        <f ca="1">INDEX(VpD!$C$3:$I$27,MATCH(F2355,VpD!$B$3:$B$27,0),MATCH(P2355,VpD!$C$2:$I$2,0))</f>
        <v>98</v>
      </c>
      <c r="R2355" s="16">
        <f t="shared" ca="1" si="477"/>
        <v>9.9960000000000004</v>
      </c>
      <c r="S2355" s="14">
        <f t="shared" ca="1" si="478"/>
        <v>713588.24</v>
      </c>
      <c r="T2355" s="14">
        <f t="shared" ca="1" si="479"/>
        <v>6169494.1100000003</v>
      </c>
      <c r="U2355" s="14" t="str">
        <f t="shared" ca="1" si="480"/>
        <v>0A3F507E-166A-32B8-E044-0003BA298018</v>
      </c>
    </row>
    <row r="2356" spans="1:21" s="14" customFormat="1" x14ac:dyDescent="0.25">
      <c r="A2356" s="14">
        <f t="shared" si="468"/>
        <v>2356</v>
      </c>
      <c r="B2356" s="14" t="str">
        <f t="shared" ca="1" si="469"/>
        <v>1A575A16-2798-4D6B-86CB-512D7A392630</v>
      </c>
      <c r="C2356" s="14" t="str">
        <f t="shared" ca="1" si="470"/>
        <v>Risingevej</v>
      </c>
      <c r="D2356" s="14" t="str">
        <f t="shared" ca="1" si="471"/>
        <v>27</v>
      </c>
      <c r="E2356" s="14" t="str">
        <f t="shared" ca="1" si="472"/>
        <v>16x</v>
      </c>
      <c r="F2356" s="1">
        <f t="shared" ca="1" si="473"/>
        <v>120</v>
      </c>
      <c r="G2356" s="1">
        <f t="shared" ca="1" si="474"/>
        <v>129</v>
      </c>
      <c r="H2356" s="1">
        <f t="shared" ca="1" si="475"/>
        <v>1974</v>
      </c>
      <c r="I2356" s="1" t="str">
        <f ca="1">INDEX(Relationstabel!$C$3:$K$10,MATCH(INDIRECT($A$1&amp;"J"&amp;A2356),Relationstabel!$A$3:$A$10,0),MATCH(IFERROR(VALUE(INDIRECT($A$1&amp;"K"&amp;A2356)),0),Relationstabel!$C$1:$K$1,0))</f>
        <v>Naturgas</v>
      </c>
      <c r="J2356" s="1" t="str">
        <f ca="1">INDEX(Anvendelseskode!B:B,MATCH($F2356,Anvendelseskode!$A:$A,0))</f>
        <v>Fritliggende enfamilieshus (parcelhus)</v>
      </c>
      <c r="K2356" s="1" t="str">
        <f ca="1">INDEX(Anvendelseskode!C:C,MATCH($F2356,Anvendelseskode!$A:$A,0))</f>
        <v>Parcelhuse</v>
      </c>
      <c r="L2356" s="1" t="str">
        <f ca="1">INDEX(Anvendelseskode!D:D,MATCH($F2356,Anvendelseskode!$A:$A,0))</f>
        <v>Private husholdninger</v>
      </c>
      <c r="M2356" s="1" t="str">
        <f ca="1">IFERROR(INDEX(SBi!$2:$2,MATCH(H2356,SBi!$1:$1,1)),SBi!$K$2)</f>
        <v>1973-1978</v>
      </c>
      <c r="N2356" s="1">
        <f ca="1">INDEX(SBi!$C$3:$K$28,MATCH(F2356,SBi!$B$3:$B$28,0),MATCH(M2356,SBi!$C$2:$K$2,0))</f>
        <v>119.8</v>
      </c>
      <c r="O2356" s="16">
        <f t="shared" ca="1" si="476"/>
        <v>15.454199999999998</v>
      </c>
      <c r="P2356" s="16" t="str">
        <f ca="1">IFERROR(INDEX(VpD!$2:$2,MATCH(H2356,VpD!$1:$1,1)),VpD!$I$2)</f>
        <v>1973-1978</v>
      </c>
      <c r="Q2356" s="1">
        <f ca="1">INDEX(VpD!$C$3:$I$27,MATCH(F2356,VpD!$B$3:$B$27,0),MATCH(P2356,VpD!$C$2:$I$2,0))</f>
        <v>117</v>
      </c>
      <c r="R2356" s="16">
        <f t="shared" ca="1" si="477"/>
        <v>15.093</v>
      </c>
      <c r="S2356" s="14">
        <f t="shared" ca="1" si="478"/>
        <v>712535.93</v>
      </c>
      <c r="T2356" s="14">
        <f t="shared" ca="1" si="479"/>
        <v>6168999.9699999997</v>
      </c>
      <c r="U2356" s="14" t="str">
        <f t="shared" ca="1" si="480"/>
        <v>0A3F507E-206A-32B8-E044-0003BA298018</v>
      </c>
    </row>
    <row r="2357" spans="1:21" s="14" customFormat="1" x14ac:dyDescent="0.25">
      <c r="A2357" s="14">
        <f t="shared" si="468"/>
        <v>2357</v>
      </c>
      <c r="B2357" s="14" t="str">
        <f t="shared" ca="1" si="469"/>
        <v>47CA44B4-E0FB-49F4-9032-44EBEE516D73</v>
      </c>
      <c r="C2357" s="14" t="str">
        <f t="shared" ca="1" si="470"/>
        <v>Bjørnebo</v>
      </c>
      <c r="D2357" s="14" t="str">
        <f t="shared" ca="1" si="471"/>
        <v>61</v>
      </c>
      <c r="E2357" s="14" t="str">
        <f t="shared" ca="1" si="472"/>
        <v>6of</v>
      </c>
      <c r="F2357" s="1">
        <f t="shared" ca="1" si="473"/>
        <v>130</v>
      </c>
      <c r="G2357" s="1">
        <f t="shared" ca="1" si="474"/>
        <v>102</v>
      </c>
      <c r="H2357" s="1">
        <f t="shared" ca="1" si="475"/>
        <v>1977</v>
      </c>
      <c r="I2357" s="1" t="str">
        <f ca="1">INDEX(Relationstabel!$C$3:$K$10,MATCH(INDIRECT($A$1&amp;"J"&amp;A2357),Relationstabel!$A$3:$A$10,0),MATCH(IFERROR(VALUE(INDIRECT($A$1&amp;"K"&amp;A2357)),0),Relationstabel!$C$1:$K$1,0))</f>
        <v>Fjernvarme/ Blokvarme</v>
      </c>
      <c r="J2357" s="1" t="str">
        <f ca="1">INDEX(Anvendelseskode!B:B,MATCH($F2357,Anvendelseskode!$A:$A,0))</f>
        <v>Række-, kæde-, dobbelthus (lodret adskillelse mellem enhederne)</v>
      </c>
      <c r="K2357" s="1" t="str">
        <f ca="1">INDEX(Anvendelseskode!C:C,MATCH($F2357,Anvendelseskode!$A:$A,0))</f>
        <v>Række-, kæde og dobbelthuse</v>
      </c>
      <c r="L2357" s="1" t="str">
        <f ca="1">INDEX(Anvendelseskode!D:D,MATCH($F2357,Anvendelseskode!$A:$A,0))</f>
        <v>Private husholdninger</v>
      </c>
      <c r="M2357" s="1" t="str">
        <f ca="1">IFERROR(INDEX(SBi!$2:$2,MATCH(H2357,SBi!$1:$1,1)),SBi!$K$2)</f>
        <v>1973-1978</v>
      </c>
      <c r="N2357" s="1">
        <f ca="1">INDEX(SBi!$C$3:$K$28,MATCH(F2357,SBi!$B$3:$B$28,0),MATCH(M2357,SBi!$C$2:$K$2,0))</f>
        <v>112.6</v>
      </c>
      <c r="O2357" s="16">
        <f t="shared" ca="1" si="476"/>
        <v>11.485199999999999</v>
      </c>
      <c r="P2357" s="16" t="str">
        <f ca="1">IFERROR(INDEX(VpD!$2:$2,MATCH(H2357,VpD!$1:$1,1)),VpD!$I$2)</f>
        <v>1973-1978</v>
      </c>
      <c r="Q2357" s="1">
        <f ca="1">INDEX(VpD!$C$3:$I$27,MATCH(F2357,VpD!$B$3:$B$27,0),MATCH(P2357,VpD!$C$2:$I$2,0))</f>
        <v>98</v>
      </c>
      <c r="R2357" s="16">
        <f t="shared" ca="1" si="477"/>
        <v>9.9960000000000004</v>
      </c>
      <c r="S2357" s="14">
        <f t="shared" ca="1" si="478"/>
        <v>713549.1</v>
      </c>
      <c r="T2357" s="14">
        <f t="shared" ca="1" si="479"/>
        <v>6169589.29</v>
      </c>
      <c r="U2357" s="14" t="str">
        <f t="shared" ca="1" si="480"/>
        <v>0A3F507E-156C-32B8-E044-0003BA298018</v>
      </c>
    </row>
    <row r="2358" spans="1:21" s="14" customFormat="1" x14ac:dyDescent="0.25">
      <c r="A2358" s="14">
        <f t="shared" si="468"/>
        <v>2358</v>
      </c>
      <c r="B2358" s="14" t="str">
        <f t="shared" ca="1" si="469"/>
        <v>22DF036C-FA7C-4BD8-8D46-50E3778096A4</v>
      </c>
      <c r="C2358" s="14" t="str">
        <f t="shared" ca="1" si="470"/>
        <v>Egernbo</v>
      </c>
      <c r="D2358" s="14" t="str">
        <f t="shared" ca="1" si="471"/>
        <v>19</v>
      </c>
      <c r="E2358" s="14" t="str">
        <f t="shared" ca="1" si="472"/>
        <v>6pi</v>
      </c>
      <c r="F2358" s="1">
        <f t="shared" ca="1" si="473"/>
        <v>130</v>
      </c>
      <c r="G2358" s="1">
        <f t="shared" ca="1" si="474"/>
        <v>104</v>
      </c>
      <c r="H2358" s="1">
        <f t="shared" ca="1" si="475"/>
        <v>1977</v>
      </c>
      <c r="I2358" s="1" t="str">
        <f ca="1">INDEX(Relationstabel!$C$3:$K$10,MATCH(INDIRECT($A$1&amp;"J"&amp;A2358),Relationstabel!$A$3:$A$10,0),MATCH(IFERROR(VALUE(INDIRECT($A$1&amp;"K"&amp;A2358)),0),Relationstabel!$C$1:$K$1,0))</f>
        <v>Fjernvarme/ Blokvarme</v>
      </c>
      <c r="J2358" s="1" t="str">
        <f ca="1">INDEX(Anvendelseskode!B:B,MATCH($F2358,Anvendelseskode!$A:$A,0))</f>
        <v>Række-, kæde-, dobbelthus (lodret adskillelse mellem enhederne)</v>
      </c>
      <c r="K2358" s="1" t="str">
        <f ca="1">INDEX(Anvendelseskode!C:C,MATCH($F2358,Anvendelseskode!$A:$A,0))</f>
        <v>Række-, kæde og dobbelthuse</v>
      </c>
      <c r="L2358" s="1" t="str">
        <f ca="1">INDEX(Anvendelseskode!D:D,MATCH($F2358,Anvendelseskode!$A:$A,0))</f>
        <v>Private husholdninger</v>
      </c>
      <c r="M2358" s="1" t="str">
        <f ca="1">IFERROR(INDEX(SBi!$2:$2,MATCH(H2358,SBi!$1:$1,1)),SBi!$K$2)</f>
        <v>1973-1978</v>
      </c>
      <c r="N2358" s="1">
        <f ca="1">INDEX(SBi!$C$3:$K$28,MATCH(F2358,SBi!$B$3:$B$28,0),MATCH(M2358,SBi!$C$2:$K$2,0))</f>
        <v>112.6</v>
      </c>
      <c r="O2358" s="16">
        <f t="shared" ca="1" si="476"/>
        <v>11.7104</v>
      </c>
      <c r="P2358" s="16" t="str">
        <f ca="1">IFERROR(INDEX(VpD!$2:$2,MATCH(H2358,VpD!$1:$1,1)),VpD!$I$2)</f>
        <v>1973-1978</v>
      </c>
      <c r="Q2358" s="1">
        <f ca="1">INDEX(VpD!$C$3:$I$27,MATCH(F2358,VpD!$B$3:$B$27,0),MATCH(P2358,VpD!$C$2:$I$2,0))</f>
        <v>98</v>
      </c>
      <c r="R2358" s="16">
        <f t="shared" ca="1" si="477"/>
        <v>10.192</v>
      </c>
      <c r="S2358" s="14">
        <f t="shared" ca="1" si="478"/>
        <v>713585.56</v>
      </c>
      <c r="T2358" s="14">
        <f t="shared" ca="1" si="479"/>
        <v>6169498.54</v>
      </c>
      <c r="U2358" s="14" t="str">
        <f t="shared" ca="1" si="480"/>
        <v>0A3F507E-166C-32B8-E044-0003BA298018</v>
      </c>
    </row>
    <row r="2359" spans="1:21" s="14" customFormat="1" x14ac:dyDescent="0.25">
      <c r="A2359" s="14">
        <f t="shared" si="468"/>
        <v>2359</v>
      </c>
      <c r="B2359" s="14" t="str">
        <f t="shared" ca="1" si="469"/>
        <v>1989AD3F-89E5-43E9-AA6E-BBD85B5ABF0F</v>
      </c>
      <c r="C2359" s="14" t="str">
        <f t="shared" ca="1" si="470"/>
        <v>Spættebo</v>
      </c>
      <c r="D2359" s="14" t="str">
        <f t="shared" ca="1" si="471"/>
        <v>1</v>
      </c>
      <c r="E2359" s="14" t="str">
        <f t="shared" ca="1" si="472"/>
        <v>6uæ</v>
      </c>
      <c r="F2359" s="1">
        <f t="shared" ca="1" si="473"/>
        <v>130</v>
      </c>
      <c r="G2359" s="1">
        <f t="shared" ca="1" si="474"/>
        <v>112</v>
      </c>
      <c r="H2359" s="1">
        <f t="shared" ca="1" si="475"/>
        <v>1978</v>
      </c>
      <c r="I2359" s="1" t="str">
        <f ca="1">INDEX(Relationstabel!$C$3:$K$10,MATCH(INDIRECT($A$1&amp;"J"&amp;A2359),Relationstabel!$A$3:$A$10,0),MATCH(IFERROR(VALUE(INDIRECT($A$1&amp;"K"&amp;A2359)),0),Relationstabel!$C$1:$K$1,0))</f>
        <v>Fjernvarme/ Blokvarme</v>
      </c>
      <c r="J2359" s="1" t="str">
        <f ca="1">INDEX(Anvendelseskode!B:B,MATCH($F2359,Anvendelseskode!$A:$A,0))</f>
        <v>Række-, kæde-, dobbelthus (lodret adskillelse mellem enhederne)</v>
      </c>
      <c r="K2359" s="1" t="str">
        <f ca="1">INDEX(Anvendelseskode!C:C,MATCH($F2359,Anvendelseskode!$A:$A,0))</f>
        <v>Række-, kæde og dobbelthuse</v>
      </c>
      <c r="L2359" s="1" t="str">
        <f ca="1">INDEX(Anvendelseskode!D:D,MATCH($F2359,Anvendelseskode!$A:$A,0))</f>
        <v>Private husholdninger</v>
      </c>
      <c r="M2359" s="1" t="str">
        <f ca="1">IFERROR(INDEX(SBi!$2:$2,MATCH(H2359,SBi!$1:$1,1)),SBi!$K$2)</f>
        <v>1973-1978</v>
      </c>
      <c r="N2359" s="1">
        <f ca="1">INDEX(SBi!$C$3:$K$28,MATCH(F2359,SBi!$B$3:$B$28,0),MATCH(M2359,SBi!$C$2:$K$2,0))</f>
        <v>112.6</v>
      </c>
      <c r="O2359" s="16">
        <f t="shared" ca="1" si="476"/>
        <v>12.611199999999998</v>
      </c>
      <c r="P2359" s="16" t="str">
        <f ca="1">IFERROR(INDEX(VpD!$2:$2,MATCH(H2359,VpD!$1:$1,1)),VpD!$I$2)</f>
        <v>1973-1978</v>
      </c>
      <c r="Q2359" s="1">
        <f ca="1">INDEX(VpD!$C$3:$I$27,MATCH(F2359,VpD!$B$3:$B$27,0),MATCH(P2359,VpD!$C$2:$I$2,0))</f>
        <v>98</v>
      </c>
      <c r="R2359" s="16">
        <f t="shared" ca="1" si="477"/>
        <v>10.976000000000001</v>
      </c>
      <c r="S2359" s="14">
        <f t="shared" ca="1" si="478"/>
        <v>713783.89</v>
      </c>
      <c r="T2359" s="14">
        <f t="shared" ca="1" si="479"/>
        <v>6169620.5099999998</v>
      </c>
      <c r="U2359" s="14" t="str">
        <f t="shared" ca="1" si="480"/>
        <v>0A3F507E-216C-32B8-E044-0003BA298018</v>
      </c>
    </row>
    <row r="2360" spans="1:21" s="14" customFormat="1" x14ac:dyDescent="0.25">
      <c r="A2360" s="14">
        <f t="shared" si="468"/>
        <v>2360</v>
      </c>
      <c r="B2360" s="14" t="str">
        <f t="shared" ca="1" si="469"/>
        <v>94374867-7EBA-4136-9822-C3C405D2A4F4</v>
      </c>
      <c r="C2360" s="14" t="str">
        <f t="shared" ca="1" si="470"/>
        <v>Syvhøjvænge</v>
      </c>
      <c r="D2360" s="14" t="str">
        <f t="shared" ca="1" si="471"/>
        <v>55</v>
      </c>
      <c r="E2360" s="14" t="str">
        <f t="shared" ca="1" si="472"/>
        <v>12bz</v>
      </c>
      <c r="F2360" s="1">
        <f t="shared" ca="1" si="473"/>
        <v>120</v>
      </c>
      <c r="G2360" s="1">
        <f t="shared" ca="1" si="474"/>
        <v>143</v>
      </c>
      <c r="H2360" s="1">
        <f t="shared" ca="1" si="475"/>
        <v>1970</v>
      </c>
      <c r="I2360" s="1" t="str">
        <f ca="1">INDEX(Relationstabel!$C$3:$K$10,MATCH(INDIRECT($A$1&amp;"J"&amp;A2360),Relationstabel!$A$3:$A$10,0),MATCH(IFERROR(VALUE(INDIRECT($A$1&amp;"K"&amp;A2360)),0),Relationstabel!$C$1:$K$1,0))</f>
        <v>Naturgas</v>
      </c>
      <c r="J2360" s="1" t="str">
        <f ca="1">INDEX(Anvendelseskode!B:B,MATCH($F2360,Anvendelseskode!$A:$A,0))</f>
        <v>Fritliggende enfamilieshus (parcelhus)</v>
      </c>
      <c r="K2360" s="1" t="str">
        <f ca="1">INDEX(Anvendelseskode!C:C,MATCH($F2360,Anvendelseskode!$A:$A,0))</f>
        <v>Parcelhuse</v>
      </c>
      <c r="L2360" s="1" t="str">
        <f ca="1">INDEX(Anvendelseskode!D:D,MATCH($F2360,Anvendelseskode!$A:$A,0))</f>
        <v>Private husholdninger</v>
      </c>
      <c r="M2360" s="1" t="str">
        <f ca="1">IFERROR(INDEX(SBi!$2:$2,MATCH(H2360,SBi!$1:$1,1)),SBi!$K$2)</f>
        <v>1961-1972</v>
      </c>
      <c r="N2360" s="1">
        <f ca="1">INDEX(SBi!$C$3:$K$28,MATCH(F2360,SBi!$B$3:$B$28,0),MATCH(M2360,SBi!$C$2:$K$2,0))</f>
        <v>134.30000000000001</v>
      </c>
      <c r="O2360" s="16">
        <f t="shared" ca="1" si="476"/>
        <v>19.204900000000002</v>
      </c>
      <c r="P2360" s="16" t="str">
        <f ca="1">IFERROR(INDEX(VpD!$2:$2,MATCH(H2360,VpD!$1:$1,1)),VpD!$I$2)</f>
        <v>1961-1972</v>
      </c>
      <c r="Q2360" s="1">
        <f ca="1">INDEX(VpD!$C$3:$I$27,MATCH(F2360,VpD!$B$3:$B$27,0),MATCH(P2360,VpD!$C$2:$I$2,0))</f>
        <v>143</v>
      </c>
      <c r="R2360" s="16">
        <f t="shared" ca="1" si="477"/>
        <v>20.449000000000002</v>
      </c>
      <c r="S2360" s="14">
        <f t="shared" ca="1" si="478"/>
        <v>711920.8</v>
      </c>
      <c r="T2360" s="14">
        <f t="shared" ca="1" si="479"/>
        <v>6171746.75</v>
      </c>
      <c r="U2360" s="14" t="str">
        <f t="shared" ca="1" si="480"/>
        <v>0A3F507E-226C-32B8-E044-0003BA298018</v>
      </c>
    </row>
    <row r="2361" spans="1:21" s="14" customFormat="1" x14ac:dyDescent="0.25">
      <c r="A2361" s="14">
        <f t="shared" si="468"/>
        <v>2361</v>
      </c>
      <c r="B2361" s="14" t="str">
        <f t="shared" ca="1" si="469"/>
        <v>B4D1D58A-A506-4083-9E64-81E406F171A4</v>
      </c>
      <c r="C2361" s="14" t="str">
        <f t="shared" ca="1" si="470"/>
        <v>Pilehavevænge</v>
      </c>
      <c r="D2361" s="14" t="str">
        <f t="shared" ca="1" si="471"/>
        <v>122</v>
      </c>
      <c r="E2361" s="14" t="str">
        <f t="shared" ca="1" si="472"/>
        <v>10bd</v>
      </c>
      <c r="F2361" s="1">
        <f t="shared" ca="1" si="473"/>
        <v>120</v>
      </c>
      <c r="G2361" s="1">
        <f t="shared" ca="1" si="474"/>
        <v>160</v>
      </c>
      <c r="H2361" s="1">
        <f t="shared" ca="1" si="475"/>
        <v>1970</v>
      </c>
      <c r="I2361" s="1" t="str">
        <f ca="1">INDEX(Relationstabel!$C$3:$K$10,MATCH(INDIRECT($A$1&amp;"J"&amp;A2361),Relationstabel!$A$3:$A$10,0),MATCH(IFERROR(VALUE(INDIRECT($A$1&amp;"K"&amp;A2361)),0),Relationstabel!$C$1:$K$1,0))</f>
        <v>Fjernvarme/ Blokvarme</v>
      </c>
      <c r="J2361" s="1" t="str">
        <f ca="1">INDEX(Anvendelseskode!B:B,MATCH($F2361,Anvendelseskode!$A:$A,0))</f>
        <v>Fritliggende enfamilieshus (parcelhus)</v>
      </c>
      <c r="K2361" s="1" t="str">
        <f ca="1">INDEX(Anvendelseskode!C:C,MATCH($F2361,Anvendelseskode!$A:$A,0))</f>
        <v>Parcelhuse</v>
      </c>
      <c r="L2361" s="1" t="str">
        <f ca="1">INDEX(Anvendelseskode!D:D,MATCH($F2361,Anvendelseskode!$A:$A,0))</f>
        <v>Private husholdninger</v>
      </c>
      <c r="M2361" s="1" t="str">
        <f ca="1">IFERROR(INDEX(SBi!$2:$2,MATCH(H2361,SBi!$1:$1,1)),SBi!$K$2)</f>
        <v>1961-1972</v>
      </c>
      <c r="N2361" s="1">
        <f ca="1">INDEX(SBi!$C$3:$K$28,MATCH(F2361,SBi!$B$3:$B$28,0),MATCH(M2361,SBi!$C$2:$K$2,0))</f>
        <v>134.30000000000001</v>
      </c>
      <c r="O2361" s="16">
        <f t="shared" ca="1" si="476"/>
        <v>21.488</v>
      </c>
      <c r="P2361" s="16" t="str">
        <f ca="1">IFERROR(INDEX(VpD!$2:$2,MATCH(H2361,VpD!$1:$1,1)),VpD!$I$2)</f>
        <v>1961-1972</v>
      </c>
      <c r="Q2361" s="1">
        <f ca="1">INDEX(VpD!$C$3:$I$27,MATCH(F2361,VpD!$B$3:$B$27,0),MATCH(P2361,VpD!$C$2:$I$2,0))</f>
        <v>143</v>
      </c>
      <c r="R2361" s="16">
        <f t="shared" ca="1" si="477"/>
        <v>22.88</v>
      </c>
      <c r="S2361" s="14">
        <f t="shared" ca="1" si="478"/>
        <v>711202.25</v>
      </c>
      <c r="T2361" s="14">
        <f t="shared" ca="1" si="479"/>
        <v>6171920.9100000001</v>
      </c>
      <c r="U2361" s="14" t="str">
        <f t="shared" ca="1" si="480"/>
        <v>0A3F507E-1F6F-32B8-E044-0003BA298018</v>
      </c>
    </row>
    <row r="2362" spans="1:21" s="14" customFormat="1" x14ac:dyDescent="0.25">
      <c r="A2362" s="14">
        <f t="shared" si="468"/>
        <v>2362</v>
      </c>
      <c r="B2362" s="14" t="str">
        <f t="shared" ca="1" si="469"/>
        <v>FC26E9E1-A134-443E-9389-B3DB2A0CC656</v>
      </c>
      <c r="C2362" s="14" t="str">
        <f t="shared" ca="1" si="470"/>
        <v>Plantagevej</v>
      </c>
      <c r="D2362" s="14" t="str">
        <f t="shared" ca="1" si="471"/>
        <v>6</v>
      </c>
      <c r="E2362" s="14" t="str">
        <f t="shared" ca="1" si="472"/>
        <v>24r</v>
      </c>
      <c r="F2362" s="1">
        <f t="shared" ca="1" si="473"/>
        <v>120</v>
      </c>
      <c r="G2362" s="1">
        <f t="shared" ca="1" si="474"/>
        <v>149</v>
      </c>
      <c r="H2362" s="1">
        <f t="shared" ca="1" si="475"/>
        <v>1990</v>
      </c>
      <c r="I2362" s="1" t="str">
        <f ca="1">INDEX(Relationstabel!$C$3:$K$10,MATCH(INDIRECT($A$1&amp;"J"&amp;A2362),Relationstabel!$A$3:$A$10,0),MATCH(IFERROR(VALUE(INDIRECT($A$1&amp;"K"&amp;A2362)),0),Relationstabel!$C$1:$K$1,0))</f>
        <v>Elvarme</v>
      </c>
      <c r="J2362" s="1" t="str">
        <f ca="1">INDEX(Anvendelseskode!B:B,MATCH($F2362,Anvendelseskode!$A:$A,0))</f>
        <v>Fritliggende enfamilieshus (parcelhus)</v>
      </c>
      <c r="K2362" s="1" t="str">
        <f ca="1">INDEX(Anvendelseskode!C:C,MATCH($F2362,Anvendelseskode!$A:$A,0))</f>
        <v>Parcelhuse</v>
      </c>
      <c r="L2362" s="1" t="str">
        <f ca="1">INDEX(Anvendelseskode!D:D,MATCH($F2362,Anvendelseskode!$A:$A,0))</f>
        <v>Private husholdninger</v>
      </c>
      <c r="M2362" s="1" t="str">
        <f ca="1">IFERROR(INDEX(SBi!$2:$2,MATCH(H2362,SBi!$1:$1,1)),SBi!$K$2)</f>
        <v>1979-1998</v>
      </c>
      <c r="N2362" s="1">
        <f ca="1">INDEX(SBi!$C$3:$K$28,MATCH(F2362,SBi!$B$3:$B$28,0),MATCH(M2362,SBi!$C$2:$K$2,0))</f>
        <v>105.4</v>
      </c>
      <c r="O2362" s="16">
        <f t="shared" ca="1" si="476"/>
        <v>15.704600000000001</v>
      </c>
      <c r="P2362" s="16" t="str">
        <f ca="1">IFERROR(INDEX(VpD!$2:$2,MATCH(H2362,VpD!$1:$1,1)),VpD!$I$2)</f>
        <v>1979-1998</v>
      </c>
      <c r="Q2362" s="1">
        <f ca="1">INDEX(VpD!$C$3:$I$27,MATCH(F2362,VpD!$B$3:$B$27,0),MATCH(P2362,VpD!$C$2:$I$2,0))</f>
        <v>90</v>
      </c>
      <c r="R2362" s="16">
        <f t="shared" ca="1" si="477"/>
        <v>13.41</v>
      </c>
      <c r="S2362" s="14">
        <f t="shared" ca="1" si="478"/>
        <v>713911.44</v>
      </c>
      <c r="T2362" s="14">
        <f t="shared" ca="1" si="479"/>
        <v>6168761.1299999999</v>
      </c>
      <c r="U2362" s="14" t="str">
        <f t="shared" ca="1" si="480"/>
        <v>0A3F507E-1F77-32B8-E044-0003BA298018</v>
      </c>
    </row>
    <row r="2363" spans="1:21" s="14" customFormat="1" x14ac:dyDescent="0.25">
      <c r="A2363" s="14">
        <f t="shared" si="468"/>
        <v>2363</v>
      </c>
      <c r="B2363" s="14" t="str">
        <f t="shared" ca="1" si="469"/>
        <v>542C3491-D351-4511-A9D2-B9D307E3D741</v>
      </c>
      <c r="C2363" s="14" t="str">
        <f t="shared" ca="1" si="470"/>
        <v>Strandesplanaden</v>
      </c>
      <c r="D2363" s="14" t="str">
        <f t="shared" ca="1" si="471"/>
        <v>110</v>
      </c>
      <c r="E2363" s="14" t="str">
        <f t="shared" ca="1" si="472"/>
        <v>6ly</v>
      </c>
      <c r="F2363" s="1">
        <f t="shared" ca="1" si="473"/>
        <v>320</v>
      </c>
      <c r="G2363" s="1">
        <f t="shared" ca="1" si="474"/>
        <v>5194</v>
      </c>
      <c r="H2363" s="1">
        <f t="shared" ca="1" si="475"/>
        <v>1999</v>
      </c>
      <c r="I2363" s="1" t="str">
        <f ca="1">INDEX(Relationstabel!$C$3:$K$10,MATCH(INDIRECT($A$1&amp;"J"&amp;A2363),Relationstabel!$A$3:$A$10,0),MATCH(IFERROR(VALUE(INDIRECT($A$1&amp;"K"&amp;A2363)),0),Relationstabel!$C$1:$K$1,0))</f>
        <v>Fjernvarme/ Blokvarme</v>
      </c>
      <c r="J2363" s="1" t="str">
        <f ca="1">INDEX(Anvendelseskode!B:B,MATCH($F2363,Anvendelseskode!$A:$A,0))</f>
        <v>Bygning til kontor, handel, lager herunder offentlig administration</v>
      </c>
      <c r="K2363" s="1" t="str">
        <f ca="1">INDEX(Anvendelseskode!C:C,MATCH($F2363,Anvendelseskode!$A:$A,0))</f>
        <v>Kontor, handel, lager, off. adm.</v>
      </c>
      <c r="L2363" s="1" t="str">
        <f ca="1">INDEX(Anvendelseskode!D:D,MATCH($F2363,Anvendelseskode!$A:$A,0))</f>
        <v>Handel og servicevirksomheder</v>
      </c>
      <c r="M2363" s="1" t="str">
        <f ca="1">IFERROR(INDEX(SBi!$2:$2,MATCH(H2363,SBi!$1:$1,1)),SBi!$K$2)</f>
        <v>1999-2006</v>
      </c>
      <c r="N2363" s="1">
        <f ca="1">INDEX(SBi!$C$3:$K$28,MATCH(F2363,SBi!$B$3:$B$28,0),MATCH(M2363,SBi!$C$2:$K$2,0))</f>
        <v>89.6</v>
      </c>
      <c r="O2363" s="16">
        <f t="shared" ca="1" si="476"/>
        <v>465.38239999999996</v>
      </c>
      <c r="P2363" s="16" t="str">
        <f ca="1">IFERROR(INDEX(VpD!$2:$2,MATCH(H2363,VpD!$1:$1,1)),VpD!$I$2)</f>
        <v>&gt;1998</v>
      </c>
      <c r="Q2363" s="1">
        <f ca="1">INDEX(VpD!$C$3:$I$27,MATCH(F2363,VpD!$B$3:$B$27,0),MATCH(P2363,VpD!$C$2:$I$2,0))</f>
        <v>77</v>
      </c>
      <c r="R2363" s="16">
        <f t="shared" ca="1" si="477"/>
        <v>399.93799999999999</v>
      </c>
      <c r="S2363" s="14">
        <f t="shared" ca="1" si="478"/>
        <v>713574.46</v>
      </c>
      <c r="T2363" s="14">
        <f t="shared" ca="1" si="479"/>
        <v>6169362.96</v>
      </c>
      <c r="U2363" s="14" t="str">
        <f t="shared" ca="1" si="480"/>
        <v>0A3F507E-218E-32B8-E044-0003BA298018</v>
      </c>
    </row>
    <row r="2364" spans="1:21" s="14" customFormat="1" x14ac:dyDescent="0.25">
      <c r="A2364" s="14">
        <f t="shared" si="468"/>
        <v>2364</v>
      </c>
      <c r="B2364" s="14" t="str">
        <f t="shared" ca="1" si="469"/>
        <v>BEDA89DE-576F-4630-BB96-9F3F5B5C33B0</v>
      </c>
      <c r="C2364" s="14" t="str">
        <f t="shared" ca="1" si="470"/>
        <v>Syvhøjvænge</v>
      </c>
      <c r="D2364" s="14" t="str">
        <f t="shared" ca="1" si="471"/>
        <v>89</v>
      </c>
      <c r="E2364" s="14" t="str">
        <f t="shared" ca="1" si="472"/>
        <v>12cæ</v>
      </c>
      <c r="F2364" s="1">
        <f t="shared" ca="1" si="473"/>
        <v>120</v>
      </c>
      <c r="G2364" s="1">
        <f t="shared" ca="1" si="474"/>
        <v>143</v>
      </c>
      <c r="H2364" s="1">
        <f t="shared" ca="1" si="475"/>
        <v>1990</v>
      </c>
      <c r="I2364" s="1" t="str">
        <f ca="1">INDEX(Relationstabel!$C$3:$K$10,MATCH(INDIRECT($A$1&amp;"J"&amp;A2364),Relationstabel!$A$3:$A$10,0),MATCH(IFERROR(VALUE(INDIRECT($A$1&amp;"K"&amp;A2364)),0),Relationstabel!$C$1:$K$1,0))</f>
        <v>Naturgas</v>
      </c>
      <c r="J2364" s="1" t="str">
        <f ca="1">INDEX(Anvendelseskode!B:B,MATCH($F2364,Anvendelseskode!$A:$A,0))</f>
        <v>Fritliggende enfamilieshus (parcelhus)</v>
      </c>
      <c r="K2364" s="1" t="str">
        <f ca="1">INDEX(Anvendelseskode!C:C,MATCH($F2364,Anvendelseskode!$A:$A,0))</f>
        <v>Parcelhuse</v>
      </c>
      <c r="L2364" s="1" t="str">
        <f ca="1">INDEX(Anvendelseskode!D:D,MATCH($F2364,Anvendelseskode!$A:$A,0))</f>
        <v>Private husholdninger</v>
      </c>
      <c r="M2364" s="1" t="str">
        <f ca="1">IFERROR(INDEX(SBi!$2:$2,MATCH(H2364,SBi!$1:$1,1)),SBi!$K$2)</f>
        <v>1979-1998</v>
      </c>
      <c r="N2364" s="1">
        <f ca="1">INDEX(SBi!$C$3:$K$28,MATCH(F2364,SBi!$B$3:$B$28,0),MATCH(M2364,SBi!$C$2:$K$2,0))</f>
        <v>105.4</v>
      </c>
      <c r="O2364" s="16">
        <f t="shared" ca="1" si="476"/>
        <v>15.0722</v>
      </c>
      <c r="P2364" s="16" t="str">
        <f ca="1">IFERROR(INDEX(VpD!$2:$2,MATCH(H2364,VpD!$1:$1,1)),VpD!$I$2)</f>
        <v>1979-1998</v>
      </c>
      <c r="Q2364" s="1">
        <f ca="1">INDEX(VpD!$C$3:$I$27,MATCH(F2364,VpD!$B$3:$B$27,0),MATCH(P2364,VpD!$C$2:$I$2,0))</f>
        <v>90</v>
      </c>
      <c r="R2364" s="16">
        <f t="shared" ca="1" si="477"/>
        <v>12.87</v>
      </c>
      <c r="S2364" s="14">
        <f t="shared" ca="1" si="478"/>
        <v>711863.29</v>
      </c>
      <c r="T2364" s="14">
        <f t="shared" ca="1" si="479"/>
        <v>6171872.3700000001</v>
      </c>
      <c r="U2364" s="14" t="str">
        <f t="shared" ca="1" si="480"/>
        <v>0A3F507E-228E-32B8-E044-0003BA298018</v>
      </c>
    </row>
    <row r="2365" spans="1:21" s="14" customFormat="1" x14ac:dyDescent="0.25">
      <c r="A2365" s="14">
        <f t="shared" si="468"/>
        <v>2365</v>
      </c>
      <c r="B2365" s="14" t="str">
        <f t="shared" ca="1" si="469"/>
        <v>869E5B1F-2251-44CC-AB3C-C2DE0C3DF609</v>
      </c>
      <c r="C2365" s="14" t="str">
        <f t="shared" ca="1" si="470"/>
        <v>Vejlegårdsvej</v>
      </c>
      <c r="D2365" s="14" t="str">
        <f t="shared" ca="1" si="471"/>
        <v>95</v>
      </c>
      <c r="E2365" s="14" t="str">
        <f t="shared" ca="1" si="472"/>
        <v>15p</v>
      </c>
      <c r="F2365" s="1">
        <f t="shared" ca="1" si="473"/>
        <v>530</v>
      </c>
      <c r="G2365" s="1">
        <f t="shared" ca="1" si="474"/>
        <v>148</v>
      </c>
      <c r="H2365" s="1">
        <f t="shared" ca="1" si="475"/>
        <v>2007</v>
      </c>
      <c r="I2365" s="1" t="str">
        <f ca="1">INDEX(Relationstabel!$C$3:$K$10,MATCH(INDIRECT($A$1&amp;"J"&amp;A2365),Relationstabel!$A$3:$A$10,0),MATCH(IFERROR(VALUE(INDIRECT($A$1&amp;"K"&amp;A2365)),0),Relationstabel!$C$1:$K$1,0))</f>
        <v>Naturgas</v>
      </c>
      <c r="J2365" s="1" t="str">
        <f ca="1">INDEX(Anvendelseskode!B:B,MATCH($F2365,Anvendelseskode!$A:$A,0))</f>
        <v>Bygning i forbindelse med idrætsudøvelse (klubhus, idrætshal, svømmehal o.lign.).</v>
      </c>
      <c r="K2365" s="1" t="str">
        <f ca="1">INDEX(Anvendelseskode!C:C,MATCH($F2365,Anvendelseskode!$A:$A,0))</f>
        <v>Bygning i forbindelse med idrætsudøvelse (klubhus, idrætshal, svømmehal o.lign.).</v>
      </c>
      <c r="L2365" s="1" t="str">
        <f ca="1">INDEX(Anvendelseskode!D:D,MATCH($F2365,Anvendelseskode!$A:$A,0))</f>
        <v>Kommunale og andre offentlige institutioner</v>
      </c>
      <c r="M2365" s="1" t="str">
        <f ca="1">IFERROR(INDEX(SBi!$2:$2,MATCH(H2365,SBi!$1:$1,1)),SBi!$K$2)</f>
        <v>Efter 2006</v>
      </c>
      <c r="N2365" s="1">
        <f ca="1">INDEX(SBi!$C$3:$K$28,MATCH(F2365,SBi!$B$3:$B$28,0),MATCH(M2365,SBi!$C$2:$K$2,0))</f>
        <v>119.3</v>
      </c>
      <c r="O2365" s="16">
        <f t="shared" ca="1" si="476"/>
        <v>17.656399999999998</v>
      </c>
      <c r="P2365" s="16" t="str">
        <f ca="1">IFERROR(INDEX(VpD!$2:$2,MATCH(H2365,VpD!$1:$1,1)),VpD!$I$2)</f>
        <v>&gt;1998</v>
      </c>
      <c r="Q2365" s="1">
        <f ca="1">INDEX(VpD!$C$3:$I$27,MATCH(F2365,VpD!$B$3:$B$27,0),MATCH(P2365,VpD!$C$2:$I$2,0))</f>
        <v>72</v>
      </c>
      <c r="R2365" s="16">
        <f t="shared" ca="1" si="477"/>
        <v>10.656000000000001</v>
      </c>
      <c r="S2365" s="14">
        <f t="shared" ca="1" si="478"/>
        <v>711715.8</v>
      </c>
      <c r="T2365" s="14">
        <f t="shared" ca="1" si="479"/>
        <v>6170284.7599999998</v>
      </c>
      <c r="U2365" s="14" t="str">
        <f t="shared" ca="1" si="480"/>
        <v>0A3F507E-248E-32B8-E044-0003BA298018</v>
      </c>
    </row>
    <row r="2366" spans="1:21" s="14" customFormat="1" x14ac:dyDescent="0.25">
      <c r="A2366" s="14">
        <f t="shared" si="468"/>
        <v>2366</v>
      </c>
      <c r="B2366" s="14" t="str">
        <f t="shared" ca="1" si="469"/>
        <v>76A497B9-66CC-41E9-9517-3DFA6A72875B</v>
      </c>
      <c r="C2366" s="14" t="str">
        <f t="shared" ca="1" si="470"/>
        <v>Horsbred</v>
      </c>
      <c r="D2366" s="14" t="str">
        <f t="shared" ca="1" si="471"/>
        <v>23</v>
      </c>
      <c r="E2366" s="14" t="str">
        <f t="shared" ca="1" si="472"/>
        <v>13ec</v>
      </c>
      <c r="F2366" s="1">
        <f t="shared" ca="1" si="473"/>
        <v>130</v>
      </c>
      <c r="G2366" s="1">
        <f t="shared" ca="1" si="474"/>
        <v>107</v>
      </c>
      <c r="H2366" s="1">
        <f t="shared" ca="1" si="475"/>
        <v>1967</v>
      </c>
      <c r="I2366" s="1" t="str">
        <f ca="1">INDEX(Relationstabel!$C$3:$K$10,MATCH(INDIRECT($A$1&amp;"J"&amp;A2366),Relationstabel!$A$3:$A$10,0),MATCH(IFERROR(VALUE(INDIRECT($A$1&amp;"K"&amp;A2366)),0),Relationstabel!$C$1:$K$1,0))</f>
        <v>Fjernvarme/ Blokvarme</v>
      </c>
      <c r="J2366" s="1" t="str">
        <f ca="1">INDEX(Anvendelseskode!B:B,MATCH($F2366,Anvendelseskode!$A:$A,0))</f>
        <v>Række-, kæde-, dobbelthus (lodret adskillelse mellem enhederne)</v>
      </c>
      <c r="K2366" s="1" t="str">
        <f ca="1">INDEX(Anvendelseskode!C:C,MATCH($F2366,Anvendelseskode!$A:$A,0))</f>
        <v>Række-, kæde og dobbelthuse</v>
      </c>
      <c r="L2366" s="1" t="str">
        <f ca="1">INDEX(Anvendelseskode!D:D,MATCH($F2366,Anvendelseskode!$A:$A,0))</f>
        <v>Private husholdninger</v>
      </c>
      <c r="M2366" s="1" t="str">
        <f ca="1">IFERROR(INDEX(SBi!$2:$2,MATCH(H2366,SBi!$1:$1,1)),SBi!$K$2)</f>
        <v>1961-1972</v>
      </c>
      <c r="N2366" s="1">
        <f ca="1">INDEX(SBi!$C$3:$K$28,MATCH(F2366,SBi!$B$3:$B$28,0),MATCH(M2366,SBi!$C$2:$K$2,0))</f>
        <v>119.9</v>
      </c>
      <c r="O2366" s="16">
        <f t="shared" ca="1" si="476"/>
        <v>12.829300000000002</v>
      </c>
      <c r="P2366" s="16" t="str">
        <f ca="1">IFERROR(INDEX(VpD!$2:$2,MATCH(H2366,VpD!$1:$1,1)),VpD!$I$2)</f>
        <v>1961-1972</v>
      </c>
      <c r="Q2366" s="1">
        <f ca="1">INDEX(VpD!$C$3:$I$27,MATCH(F2366,VpD!$B$3:$B$27,0),MATCH(P2366,VpD!$C$2:$I$2,0))</f>
        <v>120</v>
      </c>
      <c r="R2366" s="16">
        <f t="shared" ca="1" si="477"/>
        <v>12.84</v>
      </c>
      <c r="S2366" s="14">
        <f t="shared" ca="1" si="478"/>
        <v>711369.49</v>
      </c>
      <c r="T2366" s="14">
        <f t="shared" ca="1" si="479"/>
        <v>6171602.6500000004</v>
      </c>
      <c r="U2366" s="14" t="str">
        <f t="shared" ca="1" si="480"/>
        <v>0A3F507E-1891-32B8-E044-0003BA298018</v>
      </c>
    </row>
    <row r="2367" spans="1:21" s="14" customFormat="1" x14ac:dyDescent="0.25">
      <c r="A2367" s="14">
        <f t="shared" si="468"/>
        <v>2367</v>
      </c>
      <c r="B2367" s="14" t="str">
        <f t="shared" ca="1" si="469"/>
        <v>632C0561-7058-4580-BA2F-C4F766D6674B</v>
      </c>
      <c r="C2367" s="14" t="str">
        <f t="shared" ca="1" si="470"/>
        <v>Vallensbæk Strandvej</v>
      </c>
      <c r="D2367" s="14" t="str">
        <f t="shared" ca="1" si="471"/>
        <v>12</v>
      </c>
      <c r="E2367" s="14" t="str">
        <f t="shared" ca="1" si="472"/>
        <v>26ac</v>
      </c>
      <c r="F2367" s="1">
        <f t="shared" ca="1" si="473"/>
        <v>120</v>
      </c>
      <c r="G2367" s="1">
        <f t="shared" ca="1" si="474"/>
        <v>174</v>
      </c>
      <c r="H2367" s="1">
        <f t="shared" ca="1" si="475"/>
        <v>1992</v>
      </c>
      <c r="I2367" s="1" t="str">
        <f ca="1">INDEX(Relationstabel!$C$3:$K$10,MATCH(INDIRECT($A$1&amp;"J"&amp;A2367),Relationstabel!$A$3:$A$10,0),MATCH(IFERROR(VALUE(INDIRECT($A$1&amp;"K"&amp;A2367)),0),Relationstabel!$C$1:$K$1,0))</f>
        <v>Naturgas</v>
      </c>
      <c r="J2367" s="1" t="str">
        <f ca="1">INDEX(Anvendelseskode!B:B,MATCH($F2367,Anvendelseskode!$A:$A,0))</f>
        <v>Fritliggende enfamilieshus (parcelhus)</v>
      </c>
      <c r="K2367" s="1" t="str">
        <f ca="1">INDEX(Anvendelseskode!C:C,MATCH($F2367,Anvendelseskode!$A:$A,0))</f>
        <v>Parcelhuse</v>
      </c>
      <c r="L2367" s="1" t="str">
        <f ca="1">INDEX(Anvendelseskode!D:D,MATCH($F2367,Anvendelseskode!$A:$A,0))</f>
        <v>Private husholdninger</v>
      </c>
      <c r="M2367" s="1" t="str">
        <f ca="1">IFERROR(INDEX(SBi!$2:$2,MATCH(H2367,SBi!$1:$1,1)),SBi!$K$2)</f>
        <v>1979-1998</v>
      </c>
      <c r="N2367" s="1">
        <f ca="1">INDEX(SBi!$C$3:$K$28,MATCH(F2367,SBi!$B$3:$B$28,0),MATCH(M2367,SBi!$C$2:$K$2,0))</f>
        <v>105.4</v>
      </c>
      <c r="O2367" s="16">
        <f t="shared" ca="1" si="476"/>
        <v>18.339600000000001</v>
      </c>
      <c r="P2367" s="16" t="str">
        <f ca="1">IFERROR(INDEX(VpD!$2:$2,MATCH(H2367,VpD!$1:$1,1)),VpD!$I$2)</f>
        <v>1979-1998</v>
      </c>
      <c r="Q2367" s="1">
        <f ca="1">INDEX(VpD!$C$3:$I$27,MATCH(F2367,VpD!$B$3:$B$27,0),MATCH(P2367,VpD!$C$2:$I$2,0))</f>
        <v>90</v>
      </c>
      <c r="R2367" s="16">
        <f t="shared" ca="1" si="477"/>
        <v>15.66</v>
      </c>
      <c r="S2367" s="14">
        <f t="shared" ca="1" si="478"/>
        <v>714253.33</v>
      </c>
      <c r="T2367" s="14">
        <f t="shared" ca="1" si="479"/>
        <v>6168906.9199999999</v>
      </c>
      <c r="U2367" s="14" t="str">
        <f t="shared" ca="1" si="480"/>
        <v>0A3F507E-177F-32B8-E044-0003BA298018</v>
      </c>
    </row>
    <row r="2368" spans="1:21" s="14" customFormat="1" x14ac:dyDescent="0.25">
      <c r="A2368" s="14">
        <f t="shared" si="468"/>
        <v>2368</v>
      </c>
      <c r="B2368" s="14" t="str">
        <f t="shared" ca="1" si="469"/>
        <v>B78A7E8A-0278-40EF-99F0-45479271670A</v>
      </c>
      <c r="C2368" s="14" t="str">
        <f t="shared" ca="1" si="470"/>
        <v>Horsbred</v>
      </c>
      <c r="D2368" s="14" t="str">
        <f t="shared" ca="1" si="471"/>
        <v>12</v>
      </c>
      <c r="E2368" s="14" t="str">
        <f t="shared" ca="1" si="472"/>
        <v>13bv</v>
      </c>
      <c r="F2368" s="1">
        <f t="shared" ca="1" si="473"/>
        <v>130</v>
      </c>
      <c r="G2368" s="1">
        <f t="shared" ca="1" si="474"/>
        <v>143</v>
      </c>
      <c r="H2368" s="1">
        <f t="shared" ca="1" si="475"/>
        <v>1987</v>
      </c>
      <c r="I2368" s="1" t="str">
        <f ca="1">INDEX(Relationstabel!$C$3:$K$10,MATCH(INDIRECT($A$1&amp;"J"&amp;A2368),Relationstabel!$A$3:$A$10,0),MATCH(IFERROR(VALUE(INDIRECT($A$1&amp;"K"&amp;A2368)),0),Relationstabel!$C$1:$K$1,0))</f>
        <v>Fjernvarme/ Blokvarme</v>
      </c>
      <c r="J2368" s="1" t="str">
        <f ca="1">INDEX(Anvendelseskode!B:B,MATCH($F2368,Anvendelseskode!$A:$A,0))</f>
        <v>Række-, kæde-, dobbelthus (lodret adskillelse mellem enhederne)</v>
      </c>
      <c r="K2368" s="1" t="str">
        <f ca="1">INDEX(Anvendelseskode!C:C,MATCH($F2368,Anvendelseskode!$A:$A,0))</f>
        <v>Række-, kæde og dobbelthuse</v>
      </c>
      <c r="L2368" s="1" t="str">
        <f ca="1">INDEX(Anvendelseskode!D:D,MATCH($F2368,Anvendelseskode!$A:$A,0))</f>
        <v>Private husholdninger</v>
      </c>
      <c r="M2368" s="1" t="str">
        <f ca="1">IFERROR(INDEX(SBi!$2:$2,MATCH(H2368,SBi!$1:$1,1)),SBi!$K$2)</f>
        <v>1979-1998</v>
      </c>
      <c r="N2368" s="1">
        <f ca="1">INDEX(SBi!$C$3:$K$28,MATCH(F2368,SBi!$B$3:$B$28,0),MATCH(M2368,SBi!$C$2:$K$2,0))</f>
        <v>96.8</v>
      </c>
      <c r="O2368" s="16">
        <f t="shared" ca="1" si="476"/>
        <v>13.8424</v>
      </c>
      <c r="P2368" s="16" t="str">
        <f ca="1">IFERROR(INDEX(VpD!$2:$2,MATCH(H2368,VpD!$1:$1,1)),VpD!$I$2)</f>
        <v>1979-1998</v>
      </c>
      <c r="Q2368" s="1">
        <f ca="1">INDEX(VpD!$C$3:$I$27,MATCH(F2368,VpD!$B$3:$B$27,0),MATCH(P2368,VpD!$C$2:$I$2,0))</f>
        <v>74</v>
      </c>
      <c r="R2368" s="16">
        <f t="shared" ca="1" si="477"/>
        <v>10.582000000000001</v>
      </c>
      <c r="S2368" s="14">
        <f t="shared" ca="1" si="478"/>
        <v>711475.42</v>
      </c>
      <c r="T2368" s="14">
        <f t="shared" ca="1" si="479"/>
        <v>6171601.0800000001</v>
      </c>
      <c r="U2368" s="14" t="str">
        <f t="shared" ca="1" si="480"/>
        <v>0A3F507E-1886-32B8-E044-0003BA298018</v>
      </c>
    </row>
    <row r="2369" spans="1:21" s="14" customFormat="1" x14ac:dyDescent="0.25">
      <c r="A2369" s="14">
        <f t="shared" si="468"/>
        <v>2369</v>
      </c>
      <c r="B2369" s="14" t="str">
        <f t="shared" ca="1" si="469"/>
        <v>669A90BD-1F28-4EE6-BAC2-02E92FF05888</v>
      </c>
      <c r="C2369" s="14" t="str">
        <f t="shared" ca="1" si="470"/>
        <v>Rosendalsvej</v>
      </c>
      <c r="D2369" s="14" t="str">
        <f t="shared" ca="1" si="471"/>
        <v>3</v>
      </c>
      <c r="E2369" s="14" t="str">
        <f t="shared" ca="1" si="472"/>
        <v>11af</v>
      </c>
      <c r="F2369" s="1">
        <f t="shared" ca="1" si="473"/>
        <v>120</v>
      </c>
      <c r="G2369" s="1">
        <f t="shared" ca="1" si="474"/>
        <v>140</v>
      </c>
      <c r="H2369" s="1">
        <f t="shared" ca="1" si="475"/>
        <v>1982</v>
      </c>
      <c r="I2369" s="1" t="str">
        <f ca="1">INDEX(Relationstabel!$C$3:$K$10,MATCH(INDIRECT($A$1&amp;"J"&amp;A2369),Relationstabel!$A$3:$A$10,0),MATCH(IFERROR(VALUE(INDIRECT($A$1&amp;"K"&amp;A2369)),0),Relationstabel!$C$1:$K$1,0))</f>
        <v>Olie</v>
      </c>
      <c r="J2369" s="1" t="str">
        <f ca="1">INDEX(Anvendelseskode!B:B,MATCH($F2369,Anvendelseskode!$A:$A,0))</f>
        <v>Fritliggende enfamilieshus (parcelhus)</v>
      </c>
      <c r="K2369" s="1" t="str">
        <f ca="1">INDEX(Anvendelseskode!C:C,MATCH($F2369,Anvendelseskode!$A:$A,0))</f>
        <v>Parcelhuse</v>
      </c>
      <c r="L2369" s="1" t="str">
        <f ca="1">INDEX(Anvendelseskode!D:D,MATCH($F2369,Anvendelseskode!$A:$A,0))</f>
        <v>Private husholdninger</v>
      </c>
      <c r="M2369" s="1" t="str">
        <f ca="1">IFERROR(INDEX(SBi!$2:$2,MATCH(H2369,SBi!$1:$1,1)),SBi!$K$2)</f>
        <v>1979-1998</v>
      </c>
      <c r="N2369" s="1">
        <f ca="1">INDEX(SBi!$C$3:$K$28,MATCH(F2369,SBi!$B$3:$B$28,0),MATCH(M2369,SBi!$C$2:$K$2,0))</f>
        <v>105.4</v>
      </c>
      <c r="O2369" s="16">
        <f t="shared" ca="1" si="476"/>
        <v>14.756</v>
      </c>
      <c r="P2369" s="16" t="str">
        <f ca="1">IFERROR(INDEX(VpD!$2:$2,MATCH(H2369,VpD!$1:$1,1)),VpD!$I$2)</f>
        <v>1979-1998</v>
      </c>
      <c r="Q2369" s="1">
        <f ca="1">INDEX(VpD!$C$3:$I$27,MATCH(F2369,VpD!$B$3:$B$27,0),MATCH(P2369,VpD!$C$2:$I$2,0))</f>
        <v>90</v>
      </c>
      <c r="R2369" s="16">
        <f t="shared" ca="1" si="477"/>
        <v>12.6</v>
      </c>
      <c r="S2369" s="14">
        <f t="shared" ca="1" si="478"/>
        <v>712953.06</v>
      </c>
      <c r="T2369" s="14">
        <f t="shared" ca="1" si="479"/>
        <v>6168804.7400000002</v>
      </c>
      <c r="U2369" s="14" t="str">
        <f t="shared" ca="1" si="480"/>
        <v>0A3F507E-207C-32B8-E044-0003BA298018</v>
      </c>
    </row>
    <row r="2370" spans="1:21" s="14" customFormat="1" x14ac:dyDescent="0.25">
      <c r="A2370" s="14">
        <f t="shared" si="468"/>
        <v>2370</v>
      </c>
      <c r="B2370" s="14" t="str">
        <f t="shared" ca="1" si="469"/>
        <v>13D4228A-0CF8-4032-8A1F-8F2290DCB492</v>
      </c>
      <c r="C2370" s="14" t="str">
        <f t="shared" ca="1" si="470"/>
        <v>Egeskovvej</v>
      </c>
      <c r="D2370" s="14" t="str">
        <f t="shared" ca="1" si="471"/>
        <v>14</v>
      </c>
      <c r="E2370" s="14" t="str">
        <f t="shared" ca="1" si="472"/>
        <v>3ah</v>
      </c>
      <c r="F2370" s="1">
        <f t="shared" ca="1" si="473"/>
        <v>140</v>
      </c>
      <c r="G2370" s="1">
        <f t="shared" ca="1" si="474"/>
        <v>410</v>
      </c>
      <c r="H2370" s="1">
        <f t="shared" ca="1" si="475"/>
        <v>1988</v>
      </c>
      <c r="I2370" s="1" t="str">
        <f ca="1">INDEX(Relationstabel!$C$3:$K$10,MATCH(INDIRECT($A$1&amp;"J"&amp;A2370),Relationstabel!$A$3:$A$10,0),MATCH(IFERROR(VALUE(INDIRECT($A$1&amp;"K"&amp;A2370)),0),Relationstabel!$C$1:$K$1,0))</f>
        <v>Fjernvarme/ Blokvarme</v>
      </c>
      <c r="J2370" s="1" t="str">
        <f ca="1">INDEX(Anvendelseskode!B:B,MATCH($F2370,Anvendelseskode!$A:$A,0))</f>
        <v>Etageboligbebyggelse</v>
      </c>
      <c r="K2370" s="1" t="str">
        <f ca="1">INDEX(Anvendelseskode!C:C,MATCH($F2370,Anvendelseskode!$A:$A,0))</f>
        <v>Etageboligbebyggelse</v>
      </c>
      <c r="L2370" s="1" t="str">
        <f ca="1">INDEX(Anvendelseskode!D:D,MATCH($F2370,Anvendelseskode!$A:$A,0))</f>
        <v>Private husholdninger</v>
      </c>
      <c r="M2370" s="1" t="str">
        <f ca="1">IFERROR(INDEX(SBi!$2:$2,MATCH(H2370,SBi!$1:$1,1)),SBi!$K$2)</f>
        <v>1979-1998</v>
      </c>
      <c r="N2370" s="1">
        <f ca="1">INDEX(SBi!$C$3:$K$28,MATCH(F2370,SBi!$B$3:$B$28,0),MATCH(M2370,SBi!$C$2:$K$2,0))</f>
        <v>108.5</v>
      </c>
      <c r="O2370" s="16">
        <f t="shared" ca="1" si="476"/>
        <v>44.484999999999999</v>
      </c>
      <c r="P2370" s="16" t="str">
        <f ca="1">IFERROR(INDEX(VpD!$2:$2,MATCH(H2370,VpD!$1:$1,1)),VpD!$I$2)</f>
        <v>1979-1998</v>
      </c>
      <c r="Q2370" s="1">
        <f ca="1">INDEX(VpD!$C$3:$I$27,MATCH(F2370,VpD!$B$3:$B$27,0),MATCH(P2370,VpD!$C$2:$I$2,0))</f>
        <v>80</v>
      </c>
      <c r="R2370" s="16">
        <f t="shared" ca="1" si="477"/>
        <v>32.799999999999997</v>
      </c>
      <c r="S2370" s="14">
        <f t="shared" ca="1" si="478"/>
        <v>712678.68</v>
      </c>
      <c r="T2370" s="14">
        <f t="shared" ca="1" si="479"/>
        <v>6169767.8899999997</v>
      </c>
      <c r="U2370" s="14" t="str">
        <f t="shared" ca="1" si="480"/>
        <v>0A3F507E-168C-32B8-E044-0003BA298018</v>
      </c>
    </row>
    <row r="2371" spans="1:21" s="14" customFormat="1" x14ac:dyDescent="0.25">
      <c r="A2371" s="14">
        <f t="shared" ref="A2371:A2434" si="481">ROW(B2371)</f>
        <v>2371</v>
      </c>
      <c r="B2371" s="14" t="str">
        <f t="shared" ref="B2371:B2434" ca="1" si="482">INDIRECT($A$1&amp;"b"&amp;A2371)</f>
        <v>0F97A1E1-D4BD-436A-85A0-B3752D31B591</v>
      </c>
      <c r="C2371" s="14" t="str">
        <f t="shared" ref="C2371:C2434" ca="1" si="483">INDIRECT($A$1&amp;"V"&amp;A2371)</f>
        <v>Egeskovvej</v>
      </c>
      <c r="D2371" s="14" t="str">
        <f t="shared" ref="D2371:D2434" ca="1" si="484">INDIRECT($A$1&amp;"W"&amp;A2371)</f>
        <v>14</v>
      </c>
      <c r="E2371" s="14" t="str">
        <f t="shared" ref="E2371:E2434" ca="1" si="485">INDIRECT($A$1&amp;"AB"&amp;A2371)</f>
        <v>3ah</v>
      </c>
      <c r="F2371" s="1">
        <f t="shared" ref="F2371:F2434" ca="1" si="486">ROUNDDOWN(INDIRECT($A$1&amp;"C"&amp;A2371),-1)</f>
        <v>140</v>
      </c>
      <c r="G2371" s="1">
        <f t="shared" ref="G2371:G2434" ca="1" si="487">INDIRECT($A$1&amp;"P"&amp;A2371)+INDIRECT($A$1&amp;"Q"&amp;A2371)+INDIRECT($A$1&amp;"R"&amp;A2371)*0.5</f>
        <v>372</v>
      </c>
      <c r="H2371" s="1">
        <f t="shared" ref="H2371:H2434" ca="1" si="488">MAX(INDIRECT($A$1&amp;"E"&amp;A2371),INDIRECT($A$1&amp;"D"&amp;A2371))</f>
        <v>1988</v>
      </c>
      <c r="I2371" s="1" t="str">
        <f ca="1">INDEX(Relationstabel!$C$3:$K$10,MATCH(INDIRECT($A$1&amp;"J"&amp;A2371),Relationstabel!$A$3:$A$10,0),MATCH(IFERROR(VALUE(INDIRECT($A$1&amp;"K"&amp;A2371)),0),Relationstabel!$C$1:$K$1,0))</f>
        <v>Fjernvarme/ Blokvarme</v>
      </c>
      <c r="J2371" s="1" t="str">
        <f ca="1">INDEX(Anvendelseskode!B:B,MATCH($F2371,Anvendelseskode!$A:$A,0))</f>
        <v>Etageboligbebyggelse</v>
      </c>
      <c r="K2371" s="1" t="str">
        <f ca="1">INDEX(Anvendelseskode!C:C,MATCH($F2371,Anvendelseskode!$A:$A,0))</f>
        <v>Etageboligbebyggelse</v>
      </c>
      <c r="L2371" s="1" t="str">
        <f ca="1">INDEX(Anvendelseskode!D:D,MATCH($F2371,Anvendelseskode!$A:$A,0))</f>
        <v>Private husholdninger</v>
      </c>
      <c r="M2371" s="1" t="str">
        <f ca="1">IFERROR(INDEX(SBi!$2:$2,MATCH(H2371,SBi!$1:$1,1)),SBi!$K$2)</f>
        <v>1979-1998</v>
      </c>
      <c r="N2371" s="1">
        <f ca="1">INDEX(SBi!$C$3:$K$28,MATCH(F2371,SBi!$B$3:$B$28,0),MATCH(M2371,SBi!$C$2:$K$2,0))</f>
        <v>108.5</v>
      </c>
      <c r="O2371" s="16">
        <f t="shared" ref="O2371:O2434" ca="1" si="489">N2371*G2371/1000</f>
        <v>40.362000000000002</v>
      </c>
      <c r="P2371" s="16" t="str">
        <f ca="1">IFERROR(INDEX(VpD!$2:$2,MATCH(H2371,VpD!$1:$1,1)),VpD!$I$2)</f>
        <v>1979-1998</v>
      </c>
      <c r="Q2371" s="1">
        <f ca="1">INDEX(VpD!$C$3:$I$27,MATCH(F2371,VpD!$B$3:$B$27,0),MATCH(P2371,VpD!$C$2:$I$2,0))</f>
        <v>80</v>
      </c>
      <c r="R2371" s="16">
        <f t="shared" ref="R2371:R2434" ca="1" si="490">Q2371*G2371/1000</f>
        <v>29.76</v>
      </c>
      <c r="S2371" s="14">
        <f t="shared" ref="S2371:S2434" ca="1" si="491">INDIRECT($A$1&amp;"AE"&amp;A2371)</f>
        <v>712678.68</v>
      </c>
      <c r="T2371" s="14">
        <f t="shared" ref="T2371:T2434" ca="1" si="492">INDIRECT($A$1&amp;"AF"&amp;A2371)</f>
        <v>6169767.8899999997</v>
      </c>
      <c r="U2371" s="14" t="str">
        <f t="shared" ref="U2371:U2434" ca="1" si="493">INDIRECT($A$1&amp;"AC"&amp;A2371)</f>
        <v>0A3F507E-168C-32B8-E044-0003BA298018</v>
      </c>
    </row>
    <row r="2372" spans="1:21" s="14" customFormat="1" x14ac:dyDescent="0.25">
      <c r="A2372" s="14">
        <f t="shared" si="481"/>
        <v>2372</v>
      </c>
      <c r="B2372" s="14" t="str">
        <f t="shared" ca="1" si="482"/>
        <v>2DE1398B-951A-4D3D-8A14-F1C5D663651A</v>
      </c>
      <c r="C2372" s="14" t="str">
        <f t="shared" ca="1" si="483"/>
        <v>Egeskovvej</v>
      </c>
      <c r="D2372" s="14" t="str">
        <f t="shared" ca="1" si="484"/>
        <v>14</v>
      </c>
      <c r="E2372" s="14" t="str">
        <f t="shared" ca="1" si="485"/>
        <v>3ah</v>
      </c>
      <c r="F2372" s="1">
        <f t="shared" ca="1" si="486"/>
        <v>140</v>
      </c>
      <c r="G2372" s="1">
        <f t="shared" ca="1" si="487"/>
        <v>372</v>
      </c>
      <c r="H2372" s="1">
        <f t="shared" ca="1" si="488"/>
        <v>1988</v>
      </c>
      <c r="I2372" s="1" t="str">
        <f ca="1">INDEX(Relationstabel!$C$3:$K$10,MATCH(INDIRECT($A$1&amp;"J"&amp;A2372),Relationstabel!$A$3:$A$10,0),MATCH(IFERROR(VALUE(INDIRECT($A$1&amp;"K"&amp;A2372)),0),Relationstabel!$C$1:$K$1,0))</f>
        <v>Fjernvarme/ Blokvarme</v>
      </c>
      <c r="J2372" s="1" t="str">
        <f ca="1">INDEX(Anvendelseskode!B:B,MATCH($F2372,Anvendelseskode!$A:$A,0))</f>
        <v>Etageboligbebyggelse</v>
      </c>
      <c r="K2372" s="1" t="str">
        <f ca="1">INDEX(Anvendelseskode!C:C,MATCH($F2372,Anvendelseskode!$A:$A,0))</f>
        <v>Etageboligbebyggelse</v>
      </c>
      <c r="L2372" s="1" t="str">
        <f ca="1">INDEX(Anvendelseskode!D:D,MATCH($F2372,Anvendelseskode!$A:$A,0))</f>
        <v>Private husholdninger</v>
      </c>
      <c r="M2372" s="1" t="str">
        <f ca="1">IFERROR(INDEX(SBi!$2:$2,MATCH(H2372,SBi!$1:$1,1)),SBi!$K$2)</f>
        <v>1979-1998</v>
      </c>
      <c r="N2372" s="1">
        <f ca="1">INDEX(SBi!$C$3:$K$28,MATCH(F2372,SBi!$B$3:$B$28,0),MATCH(M2372,SBi!$C$2:$K$2,0))</f>
        <v>108.5</v>
      </c>
      <c r="O2372" s="16">
        <f t="shared" ca="1" si="489"/>
        <v>40.362000000000002</v>
      </c>
      <c r="P2372" s="16" t="str">
        <f ca="1">IFERROR(INDEX(VpD!$2:$2,MATCH(H2372,VpD!$1:$1,1)),VpD!$I$2)</f>
        <v>1979-1998</v>
      </c>
      <c r="Q2372" s="1">
        <f ca="1">INDEX(VpD!$C$3:$I$27,MATCH(F2372,VpD!$B$3:$B$27,0),MATCH(P2372,VpD!$C$2:$I$2,0))</f>
        <v>80</v>
      </c>
      <c r="R2372" s="16">
        <f t="shared" ca="1" si="490"/>
        <v>29.76</v>
      </c>
      <c r="S2372" s="14">
        <f t="shared" ca="1" si="491"/>
        <v>712678.68</v>
      </c>
      <c r="T2372" s="14">
        <f t="shared" ca="1" si="492"/>
        <v>6169767.8899999997</v>
      </c>
      <c r="U2372" s="14" t="str">
        <f t="shared" ca="1" si="493"/>
        <v>0A3F507E-168C-32B8-E044-0003BA298018</v>
      </c>
    </row>
    <row r="2373" spans="1:21" s="14" customFormat="1" x14ac:dyDescent="0.25">
      <c r="A2373" s="14">
        <f t="shared" si="481"/>
        <v>2373</v>
      </c>
      <c r="B2373" s="14" t="str">
        <f t="shared" ca="1" si="482"/>
        <v>04076EF0-708C-4BB2-92B9-15A6D84916CF</v>
      </c>
      <c r="C2373" s="14" t="str">
        <f t="shared" ca="1" si="483"/>
        <v>Egeskovvej</v>
      </c>
      <c r="D2373" s="14" t="str">
        <f t="shared" ca="1" si="484"/>
        <v>14</v>
      </c>
      <c r="E2373" s="14" t="str">
        <f t="shared" ca="1" si="485"/>
        <v>3ah</v>
      </c>
      <c r="F2373" s="1">
        <f t="shared" ca="1" si="486"/>
        <v>140</v>
      </c>
      <c r="G2373" s="1">
        <f t="shared" ca="1" si="487"/>
        <v>372</v>
      </c>
      <c r="H2373" s="1">
        <f t="shared" ca="1" si="488"/>
        <v>1988</v>
      </c>
      <c r="I2373" s="1" t="str">
        <f ca="1">INDEX(Relationstabel!$C$3:$K$10,MATCH(INDIRECT($A$1&amp;"J"&amp;A2373),Relationstabel!$A$3:$A$10,0),MATCH(IFERROR(VALUE(INDIRECT($A$1&amp;"K"&amp;A2373)),0),Relationstabel!$C$1:$K$1,0))</f>
        <v>Fjernvarme/ Blokvarme</v>
      </c>
      <c r="J2373" s="1" t="str">
        <f ca="1">INDEX(Anvendelseskode!B:B,MATCH($F2373,Anvendelseskode!$A:$A,0))</f>
        <v>Etageboligbebyggelse</v>
      </c>
      <c r="K2373" s="1" t="str">
        <f ca="1">INDEX(Anvendelseskode!C:C,MATCH($F2373,Anvendelseskode!$A:$A,0))</f>
        <v>Etageboligbebyggelse</v>
      </c>
      <c r="L2373" s="1" t="str">
        <f ca="1">INDEX(Anvendelseskode!D:D,MATCH($F2373,Anvendelseskode!$A:$A,0))</f>
        <v>Private husholdninger</v>
      </c>
      <c r="M2373" s="1" t="str">
        <f ca="1">IFERROR(INDEX(SBi!$2:$2,MATCH(H2373,SBi!$1:$1,1)),SBi!$K$2)</f>
        <v>1979-1998</v>
      </c>
      <c r="N2373" s="1">
        <f ca="1">INDEX(SBi!$C$3:$K$28,MATCH(F2373,SBi!$B$3:$B$28,0),MATCH(M2373,SBi!$C$2:$K$2,0))</f>
        <v>108.5</v>
      </c>
      <c r="O2373" s="16">
        <f t="shared" ca="1" si="489"/>
        <v>40.362000000000002</v>
      </c>
      <c r="P2373" s="16" t="str">
        <f ca="1">IFERROR(INDEX(VpD!$2:$2,MATCH(H2373,VpD!$1:$1,1)),VpD!$I$2)</f>
        <v>1979-1998</v>
      </c>
      <c r="Q2373" s="1">
        <f ca="1">INDEX(VpD!$C$3:$I$27,MATCH(F2373,VpD!$B$3:$B$27,0),MATCH(P2373,VpD!$C$2:$I$2,0))</f>
        <v>80</v>
      </c>
      <c r="R2373" s="16">
        <f t="shared" ca="1" si="490"/>
        <v>29.76</v>
      </c>
      <c r="S2373" s="14">
        <f t="shared" ca="1" si="491"/>
        <v>712678.68</v>
      </c>
      <c r="T2373" s="14">
        <f t="shared" ca="1" si="492"/>
        <v>6169767.8899999997</v>
      </c>
      <c r="U2373" s="14" t="str">
        <f t="shared" ca="1" si="493"/>
        <v>0A3F507E-168C-32B8-E044-0003BA298018</v>
      </c>
    </row>
    <row r="2374" spans="1:21" s="14" customFormat="1" x14ac:dyDescent="0.25">
      <c r="A2374" s="14">
        <f t="shared" si="481"/>
        <v>2374</v>
      </c>
      <c r="B2374" s="14" t="str">
        <f t="shared" ca="1" si="482"/>
        <v>631CF5C2-1DAD-4BBB-A501-20E06695776B</v>
      </c>
      <c r="C2374" s="14" t="str">
        <f t="shared" ca="1" si="483"/>
        <v>Egeskovvej</v>
      </c>
      <c r="D2374" s="14" t="str">
        <f t="shared" ca="1" si="484"/>
        <v>14</v>
      </c>
      <c r="E2374" s="14" t="str">
        <f t="shared" ca="1" si="485"/>
        <v>3ah</v>
      </c>
      <c r="F2374" s="1">
        <f t="shared" ca="1" si="486"/>
        <v>140</v>
      </c>
      <c r="G2374" s="1">
        <f t="shared" ca="1" si="487"/>
        <v>544</v>
      </c>
      <c r="H2374" s="1">
        <f t="shared" ca="1" si="488"/>
        <v>1988</v>
      </c>
      <c r="I2374" s="1" t="str">
        <f ca="1">INDEX(Relationstabel!$C$3:$K$10,MATCH(INDIRECT($A$1&amp;"J"&amp;A2374),Relationstabel!$A$3:$A$10,0),MATCH(IFERROR(VALUE(INDIRECT($A$1&amp;"K"&amp;A2374)),0),Relationstabel!$C$1:$K$1,0))</f>
        <v>Fjernvarme/ Blokvarme</v>
      </c>
      <c r="J2374" s="1" t="str">
        <f ca="1">INDEX(Anvendelseskode!B:B,MATCH($F2374,Anvendelseskode!$A:$A,0))</f>
        <v>Etageboligbebyggelse</v>
      </c>
      <c r="K2374" s="1" t="str">
        <f ca="1">INDEX(Anvendelseskode!C:C,MATCH($F2374,Anvendelseskode!$A:$A,0))</f>
        <v>Etageboligbebyggelse</v>
      </c>
      <c r="L2374" s="1" t="str">
        <f ca="1">INDEX(Anvendelseskode!D:D,MATCH($F2374,Anvendelseskode!$A:$A,0))</f>
        <v>Private husholdninger</v>
      </c>
      <c r="M2374" s="1" t="str">
        <f ca="1">IFERROR(INDEX(SBi!$2:$2,MATCH(H2374,SBi!$1:$1,1)),SBi!$K$2)</f>
        <v>1979-1998</v>
      </c>
      <c r="N2374" s="1">
        <f ca="1">INDEX(SBi!$C$3:$K$28,MATCH(F2374,SBi!$B$3:$B$28,0),MATCH(M2374,SBi!$C$2:$K$2,0))</f>
        <v>108.5</v>
      </c>
      <c r="O2374" s="16">
        <f t="shared" ca="1" si="489"/>
        <v>59.024000000000001</v>
      </c>
      <c r="P2374" s="16" t="str">
        <f ca="1">IFERROR(INDEX(VpD!$2:$2,MATCH(H2374,VpD!$1:$1,1)),VpD!$I$2)</f>
        <v>1979-1998</v>
      </c>
      <c r="Q2374" s="1">
        <f ca="1">INDEX(VpD!$C$3:$I$27,MATCH(F2374,VpD!$B$3:$B$27,0),MATCH(P2374,VpD!$C$2:$I$2,0))</f>
        <v>80</v>
      </c>
      <c r="R2374" s="16">
        <f t="shared" ca="1" si="490"/>
        <v>43.52</v>
      </c>
      <c r="S2374" s="14">
        <f t="shared" ca="1" si="491"/>
        <v>712678.68</v>
      </c>
      <c r="T2374" s="14">
        <f t="shared" ca="1" si="492"/>
        <v>6169767.8899999997</v>
      </c>
      <c r="U2374" s="14" t="str">
        <f t="shared" ca="1" si="493"/>
        <v>0A3F507E-168C-32B8-E044-0003BA298018</v>
      </c>
    </row>
    <row r="2375" spans="1:21" s="14" customFormat="1" x14ac:dyDescent="0.25">
      <c r="A2375" s="14">
        <f t="shared" si="481"/>
        <v>2375</v>
      </c>
      <c r="B2375" s="14" t="str">
        <f t="shared" ca="1" si="482"/>
        <v>5326C3B7-D50E-4EBC-96C4-7351BFA4A673</v>
      </c>
      <c r="C2375" s="14" t="str">
        <f t="shared" ca="1" si="483"/>
        <v>Egeskovvej</v>
      </c>
      <c r="D2375" s="14" t="str">
        <f t="shared" ca="1" si="484"/>
        <v>14</v>
      </c>
      <c r="E2375" s="14" t="str">
        <f t="shared" ca="1" si="485"/>
        <v>3ah</v>
      </c>
      <c r="F2375" s="1">
        <f t="shared" ca="1" si="486"/>
        <v>140</v>
      </c>
      <c r="G2375" s="1">
        <f t="shared" ca="1" si="487"/>
        <v>372</v>
      </c>
      <c r="H2375" s="1">
        <f t="shared" ca="1" si="488"/>
        <v>1988</v>
      </c>
      <c r="I2375" s="1" t="str">
        <f ca="1">INDEX(Relationstabel!$C$3:$K$10,MATCH(INDIRECT($A$1&amp;"J"&amp;A2375),Relationstabel!$A$3:$A$10,0),MATCH(IFERROR(VALUE(INDIRECT($A$1&amp;"K"&amp;A2375)),0),Relationstabel!$C$1:$K$1,0))</f>
        <v>Fjernvarme/ Blokvarme</v>
      </c>
      <c r="J2375" s="1" t="str">
        <f ca="1">INDEX(Anvendelseskode!B:B,MATCH($F2375,Anvendelseskode!$A:$A,0))</f>
        <v>Etageboligbebyggelse</v>
      </c>
      <c r="K2375" s="1" t="str">
        <f ca="1">INDEX(Anvendelseskode!C:C,MATCH($F2375,Anvendelseskode!$A:$A,0))</f>
        <v>Etageboligbebyggelse</v>
      </c>
      <c r="L2375" s="1" t="str">
        <f ca="1">INDEX(Anvendelseskode!D:D,MATCH($F2375,Anvendelseskode!$A:$A,0))</f>
        <v>Private husholdninger</v>
      </c>
      <c r="M2375" s="1" t="str">
        <f ca="1">IFERROR(INDEX(SBi!$2:$2,MATCH(H2375,SBi!$1:$1,1)),SBi!$K$2)</f>
        <v>1979-1998</v>
      </c>
      <c r="N2375" s="1">
        <f ca="1">INDEX(SBi!$C$3:$K$28,MATCH(F2375,SBi!$B$3:$B$28,0),MATCH(M2375,SBi!$C$2:$K$2,0))</f>
        <v>108.5</v>
      </c>
      <c r="O2375" s="16">
        <f t="shared" ca="1" si="489"/>
        <v>40.362000000000002</v>
      </c>
      <c r="P2375" s="16" t="str">
        <f ca="1">IFERROR(INDEX(VpD!$2:$2,MATCH(H2375,VpD!$1:$1,1)),VpD!$I$2)</f>
        <v>1979-1998</v>
      </c>
      <c r="Q2375" s="1">
        <f ca="1">INDEX(VpD!$C$3:$I$27,MATCH(F2375,VpD!$B$3:$B$27,0),MATCH(P2375,VpD!$C$2:$I$2,0))</f>
        <v>80</v>
      </c>
      <c r="R2375" s="16">
        <f t="shared" ca="1" si="490"/>
        <v>29.76</v>
      </c>
      <c r="S2375" s="14">
        <f t="shared" ca="1" si="491"/>
        <v>712678.68</v>
      </c>
      <c r="T2375" s="14">
        <f t="shared" ca="1" si="492"/>
        <v>6169767.8899999997</v>
      </c>
      <c r="U2375" s="14" t="str">
        <f t="shared" ca="1" si="493"/>
        <v>0A3F507E-168C-32B8-E044-0003BA298018</v>
      </c>
    </row>
    <row r="2376" spans="1:21" s="14" customFormat="1" x14ac:dyDescent="0.25">
      <c r="A2376" s="14">
        <f t="shared" si="481"/>
        <v>2376</v>
      </c>
      <c r="B2376" s="14" t="str">
        <f t="shared" ca="1" si="482"/>
        <v>A6B84755-BE55-412C-9B68-8E0579BC2DD2</v>
      </c>
      <c r="C2376" s="14" t="str">
        <f t="shared" ca="1" si="483"/>
        <v>Egeskovvej</v>
      </c>
      <c r="D2376" s="14" t="str">
        <f t="shared" ca="1" si="484"/>
        <v>14</v>
      </c>
      <c r="E2376" s="14" t="str">
        <f t="shared" ca="1" si="485"/>
        <v>3ah</v>
      </c>
      <c r="F2376" s="1">
        <f t="shared" ca="1" si="486"/>
        <v>140</v>
      </c>
      <c r="G2376" s="1">
        <f t="shared" ca="1" si="487"/>
        <v>612</v>
      </c>
      <c r="H2376" s="1">
        <f t="shared" ca="1" si="488"/>
        <v>1988</v>
      </c>
      <c r="I2376" s="1" t="str">
        <f ca="1">INDEX(Relationstabel!$C$3:$K$10,MATCH(INDIRECT($A$1&amp;"J"&amp;A2376),Relationstabel!$A$3:$A$10,0),MATCH(IFERROR(VALUE(INDIRECT($A$1&amp;"K"&amp;A2376)),0),Relationstabel!$C$1:$K$1,0))</f>
        <v>Fjernvarme/ Blokvarme</v>
      </c>
      <c r="J2376" s="1" t="str">
        <f ca="1">INDEX(Anvendelseskode!B:B,MATCH($F2376,Anvendelseskode!$A:$A,0))</f>
        <v>Etageboligbebyggelse</v>
      </c>
      <c r="K2376" s="1" t="str">
        <f ca="1">INDEX(Anvendelseskode!C:C,MATCH($F2376,Anvendelseskode!$A:$A,0))</f>
        <v>Etageboligbebyggelse</v>
      </c>
      <c r="L2376" s="1" t="str">
        <f ca="1">INDEX(Anvendelseskode!D:D,MATCH($F2376,Anvendelseskode!$A:$A,0))</f>
        <v>Private husholdninger</v>
      </c>
      <c r="M2376" s="1" t="str">
        <f ca="1">IFERROR(INDEX(SBi!$2:$2,MATCH(H2376,SBi!$1:$1,1)),SBi!$K$2)</f>
        <v>1979-1998</v>
      </c>
      <c r="N2376" s="1">
        <f ca="1">INDEX(SBi!$C$3:$K$28,MATCH(F2376,SBi!$B$3:$B$28,0),MATCH(M2376,SBi!$C$2:$K$2,0))</f>
        <v>108.5</v>
      </c>
      <c r="O2376" s="16">
        <f t="shared" ca="1" si="489"/>
        <v>66.402000000000001</v>
      </c>
      <c r="P2376" s="16" t="str">
        <f ca="1">IFERROR(INDEX(VpD!$2:$2,MATCH(H2376,VpD!$1:$1,1)),VpD!$I$2)</f>
        <v>1979-1998</v>
      </c>
      <c r="Q2376" s="1">
        <f ca="1">INDEX(VpD!$C$3:$I$27,MATCH(F2376,VpD!$B$3:$B$27,0),MATCH(P2376,VpD!$C$2:$I$2,0))</f>
        <v>80</v>
      </c>
      <c r="R2376" s="16">
        <f t="shared" ca="1" si="490"/>
        <v>48.96</v>
      </c>
      <c r="S2376" s="14">
        <f t="shared" ca="1" si="491"/>
        <v>712678.68</v>
      </c>
      <c r="T2376" s="14">
        <f t="shared" ca="1" si="492"/>
        <v>6169767.8899999997</v>
      </c>
      <c r="U2376" s="14" t="str">
        <f t="shared" ca="1" si="493"/>
        <v>0A3F507E-168C-32B8-E044-0003BA298018</v>
      </c>
    </row>
    <row r="2377" spans="1:21" s="14" customFormat="1" x14ac:dyDescent="0.25">
      <c r="A2377" s="14">
        <f t="shared" si="481"/>
        <v>2377</v>
      </c>
      <c r="B2377" s="14" t="str">
        <f t="shared" ca="1" si="482"/>
        <v>095DFBD2-F653-4CDF-9E1F-F1570DB20B4C</v>
      </c>
      <c r="C2377" s="14" t="str">
        <f t="shared" ca="1" si="483"/>
        <v>Egeskovvej</v>
      </c>
      <c r="D2377" s="14" t="str">
        <f t="shared" ca="1" si="484"/>
        <v>14</v>
      </c>
      <c r="E2377" s="14" t="str">
        <f t="shared" ca="1" si="485"/>
        <v>3ah</v>
      </c>
      <c r="F2377" s="1">
        <f t="shared" ca="1" si="486"/>
        <v>140</v>
      </c>
      <c r="G2377" s="1">
        <f t="shared" ca="1" si="487"/>
        <v>678</v>
      </c>
      <c r="H2377" s="1">
        <f t="shared" ca="1" si="488"/>
        <v>1988</v>
      </c>
      <c r="I2377" s="1" t="str">
        <f ca="1">INDEX(Relationstabel!$C$3:$K$10,MATCH(INDIRECT($A$1&amp;"J"&amp;A2377),Relationstabel!$A$3:$A$10,0),MATCH(IFERROR(VALUE(INDIRECT($A$1&amp;"K"&amp;A2377)),0),Relationstabel!$C$1:$K$1,0))</f>
        <v>Fjernvarme/ Blokvarme</v>
      </c>
      <c r="J2377" s="1" t="str">
        <f ca="1">INDEX(Anvendelseskode!B:B,MATCH($F2377,Anvendelseskode!$A:$A,0))</f>
        <v>Etageboligbebyggelse</v>
      </c>
      <c r="K2377" s="1" t="str">
        <f ca="1">INDEX(Anvendelseskode!C:C,MATCH($F2377,Anvendelseskode!$A:$A,0))</f>
        <v>Etageboligbebyggelse</v>
      </c>
      <c r="L2377" s="1" t="str">
        <f ca="1">INDEX(Anvendelseskode!D:D,MATCH($F2377,Anvendelseskode!$A:$A,0))</f>
        <v>Private husholdninger</v>
      </c>
      <c r="M2377" s="1" t="str">
        <f ca="1">IFERROR(INDEX(SBi!$2:$2,MATCH(H2377,SBi!$1:$1,1)),SBi!$K$2)</f>
        <v>1979-1998</v>
      </c>
      <c r="N2377" s="1">
        <f ca="1">INDEX(SBi!$C$3:$K$28,MATCH(F2377,SBi!$B$3:$B$28,0),MATCH(M2377,SBi!$C$2:$K$2,0))</f>
        <v>108.5</v>
      </c>
      <c r="O2377" s="16">
        <f t="shared" ca="1" si="489"/>
        <v>73.563000000000002</v>
      </c>
      <c r="P2377" s="16" t="str">
        <f ca="1">IFERROR(INDEX(VpD!$2:$2,MATCH(H2377,VpD!$1:$1,1)),VpD!$I$2)</f>
        <v>1979-1998</v>
      </c>
      <c r="Q2377" s="1">
        <f ca="1">INDEX(VpD!$C$3:$I$27,MATCH(F2377,VpD!$B$3:$B$27,0),MATCH(P2377,VpD!$C$2:$I$2,0))</f>
        <v>80</v>
      </c>
      <c r="R2377" s="16">
        <f t="shared" ca="1" si="490"/>
        <v>54.24</v>
      </c>
      <c r="S2377" s="14">
        <f t="shared" ca="1" si="491"/>
        <v>712678.68</v>
      </c>
      <c r="T2377" s="14">
        <f t="shared" ca="1" si="492"/>
        <v>6169767.8899999997</v>
      </c>
      <c r="U2377" s="14" t="str">
        <f t="shared" ca="1" si="493"/>
        <v>0A3F507E-168C-32B8-E044-0003BA298018</v>
      </c>
    </row>
    <row r="2378" spans="1:21" s="14" customFormat="1" x14ac:dyDescent="0.25">
      <c r="A2378" s="14">
        <f t="shared" si="481"/>
        <v>2378</v>
      </c>
      <c r="B2378" s="14" t="str">
        <f t="shared" ca="1" si="482"/>
        <v>E01FE654-2408-441A-A709-69887EE02F63</v>
      </c>
      <c r="C2378" s="14" t="str">
        <f t="shared" ca="1" si="483"/>
        <v>Egeskovvej</v>
      </c>
      <c r="D2378" s="14" t="str">
        <f t="shared" ca="1" si="484"/>
        <v>14</v>
      </c>
      <c r="E2378" s="14" t="str">
        <f t="shared" ca="1" si="485"/>
        <v>3ah</v>
      </c>
      <c r="F2378" s="1">
        <f t="shared" ca="1" si="486"/>
        <v>140</v>
      </c>
      <c r="G2378" s="1">
        <f t="shared" ca="1" si="487"/>
        <v>812</v>
      </c>
      <c r="H2378" s="1">
        <f t="shared" ca="1" si="488"/>
        <v>1988</v>
      </c>
      <c r="I2378" s="1" t="str">
        <f ca="1">INDEX(Relationstabel!$C$3:$K$10,MATCH(INDIRECT($A$1&amp;"J"&amp;A2378),Relationstabel!$A$3:$A$10,0),MATCH(IFERROR(VALUE(INDIRECT($A$1&amp;"K"&amp;A2378)),0),Relationstabel!$C$1:$K$1,0))</f>
        <v>Fjernvarme/ Blokvarme</v>
      </c>
      <c r="J2378" s="1" t="str">
        <f ca="1">INDEX(Anvendelseskode!B:B,MATCH($F2378,Anvendelseskode!$A:$A,0))</f>
        <v>Etageboligbebyggelse</v>
      </c>
      <c r="K2378" s="1" t="str">
        <f ca="1">INDEX(Anvendelseskode!C:C,MATCH($F2378,Anvendelseskode!$A:$A,0))</f>
        <v>Etageboligbebyggelse</v>
      </c>
      <c r="L2378" s="1" t="str">
        <f ca="1">INDEX(Anvendelseskode!D:D,MATCH($F2378,Anvendelseskode!$A:$A,0))</f>
        <v>Private husholdninger</v>
      </c>
      <c r="M2378" s="1" t="str">
        <f ca="1">IFERROR(INDEX(SBi!$2:$2,MATCH(H2378,SBi!$1:$1,1)),SBi!$K$2)</f>
        <v>1979-1998</v>
      </c>
      <c r="N2378" s="1">
        <f ca="1">INDEX(SBi!$C$3:$K$28,MATCH(F2378,SBi!$B$3:$B$28,0),MATCH(M2378,SBi!$C$2:$K$2,0))</f>
        <v>108.5</v>
      </c>
      <c r="O2378" s="16">
        <f t="shared" ca="1" si="489"/>
        <v>88.102000000000004</v>
      </c>
      <c r="P2378" s="16" t="str">
        <f ca="1">IFERROR(INDEX(VpD!$2:$2,MATCH(H2378,VpD!$1:$1,1)),VpD!$I$2)</f>
        <v>1979-1998</v>
      </c>
      <c r="Q2378" s="1">
        <f ca="1">INDEX(VpD!$C$3:$I$27,MATCH(F2378,VpD!$B$3:$B$27,0),MATCH(P2378,VpD!$C$2:$I$2,0))</f>
        <v>80</v>
      </c>
      <c r="R2378" s="16">
        <f t="shared" ca="1" si="490"/>
        <v>64.959999999999994</v>
      </c>
      <c r="S2378" s="14">
        <f t="shared" ca="1" si="491"/>
        <v>712678.68</v>
      </c>
      <c r="T2378" s="14">
        <f t="shared" ca="1" si="492"/>
        <v>6169767.8899999997</v>
      </c>
      <c r="U2378" s="14" t="str">
        <f t="shared" ca="1" si="493"/>
        <v>0A3F507E-168C-32B8-E044-0003BA298018</v>
      </c>
    </row>
    <row r="2379" spans="1:21" s="14" customFormat="1" x14ac:dyDescent="0.25">
      <c r="A2379" s="14">
        <f t="shared" si="481"/>
        <v>2379</v>
      </c>
      <c r="B2379" s="14" t="str">
        <f t="shared" ca="1" si="482"/>
        <v>B797598E-6225-4C2A-AB50-9CF257CA870F</v>
      </c>
      <c r="C2379" s="14" t="str">
        <f t="shared" ca="1" si="483"/>
        <v>Egeskovvej</v>
      </c>
      <c r="D2379" s="14" t="str">
        <f t="shared" ca="1" si="484"/>
        <v>14</v>
      </c>
      <c r="E2379" s="14" t="str">
        <f t="shared" ca="1" si="485"/>
        <v>3ah</v>
      </c>
      <c r="F2379" s="1">
        <f t="shared" ca="1" si="486"/>
        <v>140</v>
      </c>
      <c r="G2379" s="1">
        <f t="shared" ca="1" si="487"/>
        <v>812</v>
      </c>
      <c r="H2379" s="1">
        <f t="shared" ca="1" si="488"/>
        <v>1988</v>
      </c>
      <c r="I2379" s="1" t="str">
        <f ca="1">INDEX(Relationstabel!$C$3:$K$10,MATCH(INDIRECT($A$1&amp;"J"&amp;A2379),Relationstabel!$A$3:$A$10,0),MATCH(IFERROR(VALUE(INDIRECT($A$1&amp;"K"&amp;A2379)),0),Relationstabel!$C$1:$K$1,0))</f>
        <v>Fjernvarme/ Blokvarme</v>
      </c>
      <c r="J2379" s="1" t="str">
        <f ca="1">INDEX(Anvendelseskode!B:B,MATCH($F2379,Anvendelseskode!$A:$A,0))</f>
        <v>Etageboligbebyggelse</v>
      </c>
      <c r="K2379" s="1" t="str">
        <f ca="1">INDEX(Anvendelseskode!C:C,MATCH($F2379,Anvendelseskode!$A:$A,0))</f>
        <v>Etageboligbebyggelse</v>
      </c>
      <c r="L2379" s="1" t="str">
        <f ca="1">INDEX(Anvendelseskode!D:D,MATCH($F2379,Anvendelseskode!$A:$A,0))</f>
        <v>Private husholdninger</v>
      </c>
      <c r="M2379" s="1" t="str">
        <f ca="1">IFERROR(INDEX(SBi!$2:$2,MATCH(H2379,SBi!$1:$1,1)),SBi!$K$2)</f>
        <v>1979-1998</v>
      </c>
      <c r="N2379" s="1">
        <f ca="1">INDEX(SBi!$C$3:$K$28,MATCH(F2379,SBi!$B$3:$B$28,0),MATCH(M2379,SBi!$C$2:$K$2,0))</f>
        <v>108.5</v>
      </c>
      <c r="O2379" s="16">
        <f t="shared" ca="1" si="489"/>
        <v>88.102000000000004</v>
      </c>
      <c r="P2379" s="16" t="str">
        <f ca="1">IFERROR(INDEX(VpD!$2:$2,MATCH(H2379,VpD!$1:$1,1)),VpD!$I$2)</f>
        <v>1979-1998</v>
      </c>
      <c r="Q2379" s="1">
        <f ca="1">INDEX(VpD!$C$3:$I$27,MATCH(F2379,VpD!$B$3:$B$27,0),MATCH(P2379,VpD!$C$2:$I$2,0))</f>
        <v>80</v>
      </c>
      <c r="R2379" s="16">
        <f t="shared" ca="1" si="490"/>
        <v>64.959999999999994</v>
      </c>
      <c r="S2379" s="14">
        <f t="shared" ca="1" si="491"/>
        <v>712678.68</v>
      </c>
      <c r="T2379" s="14">
        <f t="shared" ca="1" si="492"/>
        <v>6169767.8899999997</v>
      </c>
      <c r="U2379" s="14" t="str">
        <f t="shared" ca="1" si="493"/>
        <v>0A3F507E-168C-32B8-E044-0003BA298018</v>
      </c>
    </row>
    <row r="2380" spans="1:21" s="14" customFormat="1" x14ac:dyDescent="0.25">
      <c r="A2380" s="14">
        <f t="shared" si="481"/>
        <v>2380</v>
      </c>
      <c r="B2380" s="14" t="str">
        <f t="shared" ca="1" si="482"/>
        <v>0A94DB5A-7F42-4DF3-864E-B2512BC01134</v>
      </c>
      <c r="C2380" s="14" t="str">
        <f t="shared" ca="1" si="483"/>
        <v>Egeskovvej</v>
      </c>
      <c r="D2380" s="14" t="str">
        <f t="shared" ca="1" si="484"/>
        <v>14</v>
      </c>
      <c r="E2380" s="14" t="str">
        <f t="shared" ca="1" si="485"/>
        <v>3ah</v>
      </c>
      <c r="F2380" s="1">
        <f t="shared" ca="1" si="486"/>
        <v>140</v>
      </c>
      <c r="G2380" s="1">
        <f t="shared" ca="1" si="487"/>
        <v>544</v>
      </c>
      <c r="H2380" s="1">
        <f t="shared" ca="1" si="488"/>
        <v>1988</v>
      </c>
      <c r="I2380" s="1" t="str">
        <f ca="1">INDEX(Relationstabel!$C$3:$K$10,MATCH(INDIRECT($A$1&amp;"J"&amp;A2380),Relationstabel!$A$3:$A$10,0),MATCH(IFERROR(VALUE(INDIRECT($A$1&amp;"K"&amp;A2380)),0),Relationstabel!$C$1:$K$1,0))</f>
        <v>Fjernvarme/ Blokvarme</v>
      </c>
      <c r="J2380" s="1" t="str">
        <f ca="1">INDEX(Anvendelseskode!B:B,MATCH($F2380,Anvendelseskode!$A:$A,0))</f>
        <v>Etageboligbebyggelse</v>
      </c>
      <c r="K2380" s="1" t="str">
        <f ca="1">INDEX(Anvendelseskode!C:C,MATCH($F2380,Anvendelseskode!$A:$A,0))</f>
        <v>Etageboligbebyggelse</v>
      </c>
      <c r="L2380" s="1" t="str">
        <f ca="1">INDEX(Anvendelseskode!D:D,MATCH($F2380,Anvendelseskode!$A:$A,0))</f>
        <v>Private husholdninger</v>
      </c>
      <c r="M2380" s="1" t="str">
        <f ca="1">IFERROR(INDEX(SBi!$2:$2,MATCH(H2380,SBi!$1:$1,1)),SBi!$K$2)</f>
        <v>1979-1998</v>
      </c>
      <c r="N2380" s="1">
        <f ca="1">INDEX(SBi!$C$3:$K$28,MATCH(F2380,SBi!$B$3:$B$28,0),MATCH(M2380,SBi!$C$2:$K$2,0))</f>
        <v>108.5</v>
      </c>
      <c r="O2380" s="16">
        <f t="shared" ca="1" si="489"/>
        <v>59.024000000000001</v>
      </c>
      <c r="P2380" s="16" t="str">
        <f ca="1">IFERROR(INDEX(VpD!$2:$2,MATCH(H2380,VpD!$1:$1,1)),VpD!$I$2)</f>
        <v>1979-1998</v>
      </c>
      <c r="Q2380" s="1">
        <f ca="1">INDEX(VpD!$C$3:$I$27,MATCH(F2380,VpD!$B$3:$B$27,0),MATCH(P2380,VpD!$C$2:$I$2,0))</f>
        <v>80</v>
      </c>
      <c r="R2380" s="16">
        <f t="shared" ca="1" si="490"/>
        <v>43.52</v>
      </c>
      <c r="S2380" s="14">
        <f t="shared" ca="1" si="491"/>
        <v>712678.68</v>
      </c>
      <c r="T2380" s="14">
        <f t="shared" ca="1" si="492"/>
        <v>6169767.8899999997</v>
      </c>
      <c r="U2380" s="14" t="str">
        <f t="shared" ca="1" si="493"/>
        <v>0A3F507E-168C-32B8-E044-0003BA298018</v>
      </c>
    </row>
    <row r="2381" spans="1:21" s="14" customFormat="1" x14ac:dyDescent="0.25">
      <c r="A2381" s="14">
        <f t="shared" si="481"/>
        <v>2381</v>
      </c>
      <c r="B2381" s="14" t="str">
        <f t="shared" ca="1" si="482"/>
        <v>43CDB5F6-5A19-4CF1-ACA1-CDA6DFC480FD</v>
      </c>
      <c r="C2381" s="14" t="str">
        <f t="shared" ca="1" si="483"/>
        <v>Egeskovvej</v>
      </c>
      <c r="D2381" s="14" t="str">
        <f t="shared" ca="1" si="484"/>
        <v>14</v>
      </c>
      <c r="E2381" s="14" t="str">
        <f t="shared" ca="1" si="485"/>
        <v>3ah</v>
      </c>
      <c r="F2381" s="1">
        <f t="shared" ca="1" si="486"/>
        <v>140</v>
      </c>
      <c r="G2381" s="1">
        <f t="shared" ca="1" si="487"/>
        <v>492</v>
      </c>
      <c r="H2381" s="1">
        <f t="shared" ca="1" si="488"/>
        <v>1988</v>
      </c>
      <c r="I2381" s="1" t="str">
        <f ca="1">INDEX(Relationstabel!$C$3:$K$10,MATCH(INDIRECT($A$1&amp;"J"&amp;A2381),Relationstabel!$A$3:$A$10,0),MATCH(IFERROR(VALUE(INDIRECT($A$1&amp;"K"&amp;A2381)),0),Relationstabel!$C$1:$K$1,0))</f>
        <v>Fjernvarme/ Blokvarme</v>
      </c>
      <c r="J2381" s="1" t="str">
        <f ca="1">INDEX(Anvendelseskode!B:B,MATCH($F2381,Anvendelseskode!$A:$A,0))</f>
        <v>Etageboligbebyggelse</v>
      </c>
      <c r="K2381" s="1" t="str">
        <f ca="1">INDEX(Anvendelseskode!C:C,MATCH($F2381,Anvendelseskode!$A:$A,0))</f>
        <v>Etageboligbebyggelse</v>
      </c>
      <c r="L2381" s="1" t="str">
        <f ca="1">INDEX(Anvendelseskode!D:D,MATCH($F2381,Anvendelseskode!$A:$A,0))</f>
        <v>Private husholdninger</v>
      </c>
      <c r="M2381" s="1" t="str">
        <f ca="1">IFERROR(INDEX(SBi!$2:$2,MATCH(H2381,SBi!$1:$1,1)),SBi!$K$2)</f>
        <v>1979-1998</v>
      </c>
      <c r="N2381" s="1">
        <f ca="1">INDEX(SBi!$C$3:$K$28,MATCH(F2381,SBi!$B$3:$B$28,0),MATCH(M2381,SBi!$C$2:$K$2,0))</f>
        <v>108.5</v>
      </c>
      <c r="O2381" s="16">
        <f t="shared" ca="1" si="489"/>
        <v>53.381999999999998</v>
      </c>
      <c r="P2381" s="16" t="str">
        <f ca="1">IFERROR(INDEX(VpD!$2:$2,MATCH(H2381,VpD!$1:$1,1)),VpD!$I$2)</f>
        <v>1979-1998</v>
      </c>
      <c r="Q2381" s="1">
        <f ca="1">INDEX(VpD!$C$3:$I$27,MATCH(F2381,VpD!$B$3:$B$27,0),MATCH(P2381,VpD!$C$2:$I$2,0))</f>
        <v>80</v>
      </c>
      <c r="R2381" s="16">
        <f t="shared" ca="1" si="490"/>
        <v>39.36</v>
      </c>
      <c r="S2381" s="14">
        <f t="shared" ca="1" si="491"/>
        <v>712678.68</v>
      </c>
      <c r="T2381" s="14">
        <f t="shared" ca="1" si="492"/>
        <v>6169767.8899999997</v>
      </c>
      <c r="U2381" s="14" t="str">
        <f t="shared" ca="1" si="493"/>
        <v>0A3F507E-168C-32B8-E044-0003BA298018</v>
      </c>
    </row>
    <row r="2382" spans="1:21" s="14" customFormat="1" x14ac:dyDescent="0.25">
      <c r="A2382" s="14">
        <f t="shared" si="481"/>
        <v>2382</v>
      </c>
      <c r="B2382" s="14" t="str">
        <f t="shared" ca="1" si="482"/>
        <v>CFBAB711-03B0-4F7C-AAA3-E473F106A82F</v>
      </c>
      <c r="C2382" s="14" t="str">
        <f t="shared" ca="1" si="483"/>
        <v>Egeskovvej</v>
      </c>
      <c r="D2382" s="14" t="str">
        <f t="shared" ca="1" si="484"/>
        <v>14</v>
      </c>
      <c r="E2382" s="14" t="str">
        <f t="shared" ca="1" si="485"/>
        <v>3ah</v>
      </c>
      <c r="F2382" s="1">
        <f t="shared" ca="1" si="486"/>
        <v>140</v>
      </c>
      <c r="G2382" s="1">
        <f t="shared" ca="1" si="487"/>
        <v>612</v>
      </c>
      <c r="H2382" s="1">
        <f t="shared" ca="1" si="488"/>
        <v>1988</v>
      </c>
      <c r="I2382" s="1" t="str">
        <f ca="1">INDEX(Relationstabel!$C$3:$K$10,MATCH(INDIRECT($A$1&amp;"J"&amp;A2382),Relationstabel!$A$3:$A$10,0),MATCH(IFERROR(VALUE(INDIRECT($A$1&amp;"K"&amp;A2382)),0),Relationstabel!$C$1:$K$1,0))</f>
        <v>Fjernvarme/ Blokvarme</v>
      </c>
      <c r="J2382" s="1" t="str">
        <f ca="1">INDEX(Anvendelseskode!B:B,MATCH($F2382,Anvendelseskode!$A:$A,0))</f>
        <v>Etageboligbebyggelse</v>
      </c>
      <c r="K2382" s="1" t="str">
        <f ca="1">INDEX(Anvendelseskode!C:C,MATCH($F2382,Anvendelseskode!$A:$A,0))</f>
        <v>Etageboligbebyggelse</v>
      </c>
      <c r="L2382" s="1" t="str">
        <f ca="1">INDEX(Anvendelseskode!D:D,MATCH($F2382,Anvendelseskode!$A:$A,0))</f>
        <v>Private husholdninger</v>
      </c>
      <c r="M2382" s="1" t="str">
        <f ca="1">IFERROR(INDEX(SBi!$2:$2,MATCH(H2382,SBi!$1:$1,1)),SBi!$K$2)</f>
        <v>1979-1998</v>
      </c>
      <c r="N2382" s="1">
        <f ca="1">INDEX(SBi!$C$3:$K$28,MATCH(F2382,SBi!$B$3:$B$28,0),MATCH(M2382,SBi!$C$2:$K$2,0))</f>
        <v>108.5</v>
      </c>
      <c r="O2382" s="16">
        <f t="shared" ca="1" si="489"/>
        <v>66.402000000000001</v>
      </c>
      <c r="P2382" s="16" t="str">
        <f ca="1">IFERROR(INDEX(VpD!$2:$2,MATCH(H2382,VpD!$1:$1,1)),VpD!$I$2)</f>
        <v>1979-1998</v>
      </c>
      <c r="Q2382" s="1">
        <f ca="1">INDEX(VpD!$C$3:$I$27,MATCH(F2382,VpD!$B$3:$B$27,0),MATCH(P2382,VpD!$C$2:$I$2,0))</f>
        <v>80</v>
      </c>
      <c r="R2382" s="16">
        <f t="shared" ca="1" si="490"/>
        <v>48.96</v>
      </c>
      <c r="S2382" s="14">
        <f t="shared" ca="1" si="491"/>
        <v>712678.68</v>
      </c>
      <c r="T2382" s="14">
        <f t="shared" ca="1" si="492"/>
        <v>6169767.8899999997</v>
      </c>
      <c r="U2382" s="14" t="str">
        <f t="shared" ca="1" si="493"/>
        <v>0A3F507E-168C-32B8-E044-0003BA298018</v>
      </c>
    </row>
    <row r="2383" spans="1:21" s="14" customFormat="1" x14ac:dyDescent="0.25">
      <c r="A2383" s="14">
        <f t="shared" si="481"/>
        <v>2383</v>
      </c>
      <c r="B2383" s="14" t="str">
        <f t="shared" ca="1" si="482"/>
        <v>E5B57E2D-D084-4F74-A3C5-50E78598D301</v>
      </c>
      <c r="C2383" s="14" t="str">
        <f t="shared" ca="1" si="483"/>
        <v>Hyrdeengen</v>
      </c>
      <c r="D2383" s="14" t="str">
        <f t="shared" ca="1" si="484"/>
        <v>117</v>
      </c>
      <c r="E2383" s="14" t="str">
        <f t="shared" ca="1" si="485"/>
        <v>16cs</v>
      </c>
      <c r="F2383" s="1">
        <f t="shared" ca="1" si="486"/>
        <v>130</v>
      </c>
      <c r="G2383" s="1">
        <f t="shared" ca="1" si="487"/>
        <v>103</v>
      </c>
      <c r="H2383" s="1">
        <f t="shared" ca="1" si="488"/>
        <v>1977</v>
      </c>
      <c r="I2383" s="1" t="str">
        <f ca="1">INDEX(Relationstabel!$C$3:$K$10,MATCH(INDIRECT($A$1&amp;"J"&amp;A2383),Relationstabel!$A$3:$A$10,0),MATCH(IFERROR(VALUE(INDIRECT($A$1&amp;"K"&amp;A2383)),0),Relationstabel!$C$1:$K$1,0))</f>
        <v>Fjernvarme/ Blokvarme</v>
      </c>
      <c r="J2383" s="1" t="str">
        <f ca="1">INDEX(Anvendelseskode!B:B,MATCH($F2383,Anvendelseskode!$A:$A,0))</f>
        <v>Række-, kæde-, dobbelthus (lodret adskillelse mellem enhederne)</v>
      </c>
      <c r="K2383" s="1" t="str">
        <f ca="1">INDEX(Anvendelseskode!C:C,MATCH($F2383,Anvendelseskode!$A:$A,0))</f>
        <v>Række-, kæde og dobbelthuse</v>
      </c>
      <c r="L2383" s="1" t="str">
        <f ca="1">INDEX(Anvendelseskode!D:D,MATCH($F2383,Anvendelseskode!$A:$A,0))</f>
        <v>Private husholdninger</v>
      </c>
      <c r="M2383" s="1" t="str">
        <f ca="1">IFERROR(INDEX(SBi!$2:$2,MATCH(H2383,SBi!$1:$1,1)),SBi!$K$2)</f>
        <v>1973-1978</v>
      </c>
      <c r="N2383" s="1">
        <f ca="1">INDEX(SBi!$C$3:$K$28,MATCH(F2383,SBi!$B$3:$B$28,0),MATCH(M2383,SBi!$C$2:$K$2,0))</f>
        <v>112.6</v>
      </c>
      <c r="O2383" s="16">
        <f t="shared" ca="1" si="489"/>
        <v>11.597799999999999</v>
      </c>
      <c r="P2383" s="16" t="str">
        <f ca="1">IFERROR(INDEX(VpD!$2:$2,MATCH(H2383,VpD!$1:$1,1)),VpD!$I$2)</f>
        <v>1973-1978</v>
      </c>
      <c r="Q2383" s="1">
        <f ca="1">INDEX(VpD!$C$3:$I$27,MATCH(F2383,VpD!$B$3:$B$27,0),MATCH(P2383,VpD!$C$2:$I$2,0))</f>
        <v>98</v>
      </c>
      <c r="R2383" s="16">
        <f t="shared" ca="1" si="490"/>
        <v>10.093999999999999</v>
      </c>
      <c r="S2383" s="14">
        <f t="shared" ca="1" si="491"/>
        <v>711886.45</v>
      </c>
      <c r="T2383" s="14">
        <f t="shared" ca="1" si="492"/>
        <v>6172390.0099999998</v>
      </c>
      <c r="U2383" s="14" t="str">
        <f t="shared" ca="1" si="493"/>
        <v>0A3F507E-198C-32B8-E044-0003BA298018</v>
      </c>
    </row>
    <row r="2384" spans="1:21" s="14" customFormat="1" x14ac:dyDescent="0.25">
      <c r="A2384" s="14">
        <f t="shared" si="481"/>
        <v>2384</v>
      </c>
      <c r="B2384" s="14" t="str">
        <f t="shared" ca="1" si="482"/>
        <v>E00C259B-82A8-4CB2-842E-1069E8A3A19F</v>
      </c>
      <c r="C2384" s="14" t="str">
        <f t="shared" ca="1" si="483"/>
        <v>Hyttesvinget</v>
      </c>
      <c r="D2384" s="14" t="str">
        <f t="shared" ca="1" si="484"/>
        <v>34</v>
      </c>
      <c r="E2384" s="14" t="str">
        <f t="shared" ca="1" si="485"/>
        <v>25l</v>
      </c>
      <c r="F2384" s="1">
        <f t="shared" ca="1" si="486"/>
        <v>120</v>
      </c>
      <c r="G2384" s="1">
        <f t="shared" ca="1" si="487"/>
        <v>135</v>
      </c>
      <c r="H2384" s="1">
        <f t="shared" ca="1" si="488"/>
        <v>1969</v>
      </c>
      <c r="I2384" s="1" t="str">
        <f ca="1">INDEX(Relationstabel!$C$3:$K$10,MATCH(INDIRECT($A$1&amp;"J"&amp;A2384),Relationstabel!$A$3:$A$10,0),MATCH(IFERROR(VALUE(INDIRECT($A$1&amp;"K"&amp;A2384)),0),Relationstabel!$C$1:$K$1,0))</f>
        <v>Naturgas</v>
      </c>
      <c r="J2384" s="1" t="str">
        <f ca="1">INDEX(Anvendelseskode!B:B,MATCH($F2384,Anvendelseskode!$A:$A,0))</f>
        <v>Fritliggende enfamilieshus (parcelhus)</v>
      </c>
      <c r="K2384" s="1" t="str">
        <f ca="1">INDEX(Anvendelseskode!C:C,MATCH($F2384,Anvendelseskode!$A:$A,0))</f>
        <v>Parcelhuse</v>
      </c>
      <c r="L2384" s="1" t="str">
        <f ca="1">INDEX(Anvendelseskode!D:D,MATCH($F2384,Anvendelseskode!$A:$A,0))</f>
        <v>Private husholdninger</v>
      </c>
      <c r="M2384" s="1" t="str">
        <f ca="1">IFERROR(INDEX(SBi!$2:$2,MATCH(H2384,SBi!$1:$1,1)),SBi!$K$2)</f>
        <v>1961-1972</v>
      </c>
      <c r="N2384" s="1">
        <f ca="1">INDEX(SBi!$C$3:$K$28,MATCH(F2384,SBi!$B$3:$B$28,0),MATCH(M2384,SBi!$C$2:$K$2,0))</f>
        <v>134.30000000000001</v>
      </c>
      <c r="O2384" s="16">
        <f t="shared" ca="1" si="489"/>
        <v>18.130500000000001</v>
      </c>
      <c r="P2384" s="16" t="str">
        <f ca="1">IFERROR(INDEX(VpD!$2:$2,MATCH(H2384,VpD!$1:$1,1)),VpD!$I$2)</f>
        <v>1961-1972</v>
      </c>
      <c r="Q2384" s="1">
        <f ca="1">INDEX(VpD!$C$3:$I$27,MATCH(F2384,VpD!$B$3:$B$27,0),MATCH(P2384,VpD!$C$2:$I$2,0))</f>
        <v>143</v>
      </c>
      <c r="R2384" s="16">
        <f t="shared" ca="1" si="490"/>
        <v>19.305</v>
      </c>
      <c r="S2384" s="14">
        <f t="shared" ca="1" si="491"/>
        <v>714071.25</v>
      </c>
      <c r="T2384" s="14">
        <f t="shared" ca="1" si="492"/>
        <v>6168966.0899999999</v>
      </c>
      <c r="U2384" s="14" t="str">
        <f t="shared" ca="1" si="493"/>
        <v>0A3F507E-1A8C-32B8-E044-0003BA298018</v>
      </c>
    </row>
    <row r="2385" spans="1:21" s="14" customFormat="1" x14ac:dyDescent="0.25">
      <c r="A2385" s="14">
        <f t="shared" si="481"/>
        <v>2385</v>
      </c>
      <c r="B2385" s="14" t="str">
        <f t="shared" ca="1" si="482"/>
        <v>706E30E0-CC03-4B3F-BDB6-6FD6090E19BD</v>
      </c>
      <c r="C2385" s="14" t="str">
        <f t="shared" ca="1" si="483"/>
        <v>Liselundsvej</v>
      </c>
      <c r="D2385" s="14" t="str">
        <f t="shared" ca="1" si="484"/>
        <v>17</v>
      </c>
      <c r="E2385" s="14" t="str">
        <f t="shared" ca="1" si="485"/>
        <v>9be</v>
      </c>
      <c r="F2385" s="1">
        <f t="shared" ca="1" si="486"/>
        <v>120</v>
      </c>
      <c r="G2385" s="1">
        <f t="shared" ca="1" si="487"/>
        <v>103</v>
      </c>
      <c r="H2385" s="1">
        <f t="shared" ca="1" si="488"/>
        <v>1958</v>
      </c>
      <c r="I2385" s="1" t="str">
        <f ca="1">INDEX(Relationstabel!$C$3:$K$10,MATCH(INDIRECT($A$1&amp;"J"&amp;A2385),Relationstabel!$A$3:$A$10,0),MATCH(IFERROR(VALUE(INDIRECT($A$1&amp;"K"&amp;A2385)),0),Relationstabel!$C$1:$K$1,0))</f>
        <v>Elvarme</v>
      </c>
      <c r="J2385" s="1" t="str">
        <f ca="1">INDEX(Anvendelseskode!B:B,MATCH($F2385,Anvendelseskode!$A:$A,0))</f>
        <v>Fritliggende enfamilieshus (parcelhus)</v>
      </c>
      <c r="K2385" s="1" t="str">
        <f ca="1">INDEX(Anvendelseskode!C:C,MATCH($F2385,Anvendelseskode!$A:$A,0))</f>
        <v>Parcelhuse</v>
      </c>
      <c r="L2385" s="1" t="str">
        <f ca="1">INDEX(Anvendelseskode!D:D,MATCH($F2385,Anvendelseskode!$A:$A,0))</f>
        <v>Private husholdninger</v>
      </c>
      <c r="M2385" s="1" t="str">
        <f ca="1">IFERROR(INDEX(SBi!$2:$2,MATCH(H2385,SBi!$1:$1,1)),SBi!$K$2)</f>
        <v>1951-1960</v>
      </c>
      <c r="N2385" s="1">
        <f ca="1">INDEX(SBi!$C$3:$K$28,MATCH(F2385,SBi!$B$3:$B$28,0),MATCH(M2385,SBi!$C$2:$K$2,0))</f>
        <v>154.9</v>
      </c>
      <c r="O2385" s="16">
        <f t="shared" ca="1" si="489"/>
        <v>15.954700000000001</v>
      </c>
      <c r="P2385" s="16" t="str">
        <f ca="1">IFERROR(INDEX(VpD!$2:$2,MATCH(H2385,VpD!$1:$1,1)),VpD!$I$2)</f>
        <v>1951-1960</v>
      </c>
      <c r="Q2385" s="1">
        <f ca="1">INDEX(VpD!$C$3:$I$27,MATCH(F2385,VpD!$B$3:$B$27,0),MATCH(P2385,VpD!$C$2:$I$2,0))</f>
        <v>204</v>
      </c>
      <c r="R2385" s="16">
        <f t="shared" ca="1" si="490"/>
        <v>21.012</v>
      </c>
      <c r="S2385" s="14">
        <f t="shared" ca="1" si="491"/>
        <v>712333.69</v>
      </c>
      <c r="T2385" s="14">
        <f t="shared" ca="1" si="492"/>
        <v>6169217.5999999996</v>
      </c>
      <c r="U2385" s="14" t="str">
        <f t="shared" ca="1" si="493"/>
        <v>0A3F507E-1C8C-32B8-E044-0003BA298018</v>
      </c>
    </row>
    <row r="2386" spans="1:21" s="14" customFormat="1" x14ac:dyDescent="0.25">
      <c r="A2386" s="14">
        <f t="shared" si="481"/>
        <v>2386</v>
      </c>
      <c r="B2386" s="14" t="str">
        <f t="shared" ca="1" si="482"/>
        <v>67C6A6E4-7FE7-4D05-B6F4-BA1BBE99D561</v>
      </c>
      <c r="C2386" s="14" t="str">
        <f t="shared" ca="1" si="483"/>
        <v>Nordfeldvej</v>
      </c>
      <c r="D2386" s="14" t="str">
        <f t="shared" ca="1" si="484"/>
        <v>28</v>
      </c>
      <c r="E2386" s="14" t="str">
        <f t="shared" ca="1" si="485"/>
        <v>4dx</v>
      </c>
      <c r="F2386" s="1">
        <f t="shared" ca="1" si="486"/>
        <v>120</v>
      </c>
      <c r="G2386" s="1">
        <f t="shared" ca="1" si="487"/>
        <v>120</v>
      </c>
      <c r="H2386" s="1">
        <f t="shared" ca="1" si="488"/>
        <v>1998</v>
      </c>
      <c r="I2386" s="1" t="str">
        <f ca="1">INDEX(Relationstabel!$C$3:$K$10,MATCH(INDIRECT($A$1&amp;"J"&amp;A2386),Relationstabel!$A$3:$A$10,0),MATCH(IFERROR(VALUE(INDIRECT($A$1&amp;"K"&amp;A2386)),0),Relationstabel!$C$1:$K$1,0))</f>
        <v>Naturgas</v>
      </c>
      <c r="J2386" s="1" t="str">
        <f ca="1">INDEX(Anvendelseskode!B:B,MATCH($F2386,Anvendelseskode!$A:$A,0))</f>
        <v>Fritliggende enfamilieshus (parcelhus)</v>
      </c>
      <c r="K2386" s="1" t="str">
        <f ca="1">INDEX(Anvendelseskode!C:C,MATCH($F2386,Anvendelseskode!$A:$A,0))</f>
        <v>Parcelhuse</v>
      </c>
      <c r="L2386" s="1" t="str">
        <f ca="1">INDEX(Anvendelseskode!D:D,MATCH($F2386,Anvendelseskode!$A:$A,0))</f>
        <v>Private husholdninger</v>
      </c>
      <c r="M2386" s="1" t="str">
        <f ca="1">IFERROR(INDEX(SBi!$2:$2,MATCH(H2386,SBi!$1:$1,1)),SBi!$K$2)</f>
        <v>1979-1998</v>
      </c>
      <c r="N2386" s="1">
        <f ca="1">INDEX(SBi!$C$3:$K$28,MATCH(F2386,SBi!$B$3:$B$28,0),MATCH(M2386,SBi!$C$2:$K$2,0))</f>
        <v>105.4</v>
      </c>
      <c r="O2386" s="16">
        <f t="shared" ca="1" si="489"/>
        <v>12.648</v>
      </c>
      <c r="P2386" s="16" t="str">
        <f ca="1">IFERROR(INDEX(VpD!$2:$2,MATCH(H2386,VpD!$1:$1,1)),VpD!$I$2)</f>
        <v>1979-1998</v>
      </c>
      <c r="Q2386" s="1">
        <f ca="1">INDEX(VpD!$C$3:$I$27,MATCH(F2386,VpD!$B$3:$B$27,0),MATCH(P2386,VpD!$C$2:$I$2,0))</f>
        <v>90</v>
      </c>
      <c r="R2386" s="16">
        <f t="shared" ca="1" si="490"/>
        <v>10.8</v>
      </c>
      <c r="S2386" s="14">
        <f t="shared" ca="1" si="491"/>
        <v>712165.69</v>
      </c>
      <c r="T2386" s="14">
        <f t="shared" ca="1" si="492"/>
        <v>6169311.7699999996</v>
      </c>
      <c r="U2386" s="14" t="str">
        <f t="shared" ca="1" si="493"/>
        <v>0A3F507E-1D91-32B8-E044-0003BA298018</v>
      </c>
    </row>
    <row r="2387" spans="1:21" s="14" customFormat="1" x14ac:dyDescent="0.25">
      <c r="A2387" s="14">
        <f t="shared" si="481"/>
        <v>2387</v>
      </c>
      <c r="B2387" s="14" t="str">
        <f t="shared" ca="1" si="482"/>
        <v>C906B5A0-626C-4F22-A825-73ECC1767C0A</v>
      </c>
      <c r="C2387" s="14" t="str">
        <f t="shared" ca="1" si="483"/>
        <v>Nørrebred</v>
      </c>
      <c r="D2387" s="14" t="str">
        <f t="shared" ca="1" si="484"/>
        <v>103</v>
      </c>
      <c r="E2387" s="14" t="str">
        <f t="shared" ca="1" si="485"/>
        <v>13gg</v>
      </c>
      <c r="F2387" s="1">
        <f t="shared" ca="1" si="486"/>
        <v>120</v>
      </c>
      <c r="G2387" s="1">
        <f t="shared" ca="1" si="487"/>
        <v>126</v>
      </c>
      <c r="H2387" s="1">
        <f t="shared" ca="1" si="488"/>
        <v>1972</v>
      </c>
      <c r="I2387" s="1" t="str">
        <f ca="1">INDEX(Relationstabel!$C$3:$K$10,MATCH(INDIRECT($A$1&amp;"J"&amp;A2387),Relationstabel!$A$3:$A$10,0),MATCH(IFERROR(VALUE(INDIRECT($A$1&amp;"K"&amp;A2387)),0),Relationstabel!$C$1:$K$1,0))</f>
        <v>Naturgas</v>
      </c>
      <c r="J2387" s="1" t="str">
        <f ca="1">INDEX(Anvendelseskode!B:B,MATCH($F2387,Anvendelseskode!$A:$A,0))</f>
        <v>Fritliggende enfamilieshus (parcelhus)</v>
      </c>
      <c r="K2387" s="1" t="str">
        <f ca="1">INDEX(Anvendelseskode!C:C,MATCH($F2387,Anvendelseskode!$A:$A,0))</f>
        <v>Parcelhuse</v>
      </c>
      <c r="L2387" s="1" t="str">
        <f ca="1">INDEX(Anvendelseskode!D:D,MATCH($F2387,Anvendelseskode!$A:$A,0))</f>
        <v>Private husholdninger</v>
      </c>
      <c r="M2387" s="1" t="str">
        <f ca="1">IFERROR(INDEX(SBi!$2:$2,MATCH(H2387,SBi!$1:$1,1)),SBi!$K$2)</f>
        <v>1961-1972</v>
      </c>
      <c r="N2387" s="1">
        <f ca="1">INDEX(SBi!$C$3:$K$28,MATCH(F2387,SBi!$B$3:$B$28,0),MATCH(M2387,SBi!$C$2:$K$2,0))</f>
        <v>134.30000000000001</v>
      </c>
      <c r="O2387" s="16">
        <f t="shared" ca="1" si="489"/>
        <v>16.921800000000005</v>
      </c>
      <c r="P2387" s="16" t="str">
        <f ca="1">IFERROR(INDEX(VpD!$2:$2,MATCH(H2387,VpD!$1:$1,1)),VpD!$I$2)</f>
        <v>1961-1972</v>
      </c>
      <c r="Q2387" s="1">
        <f ca="1">INDEX(VpD!$C$3:$I$27,MATCH(F2387,VpD!$B$3:$B$27,0),MATCH(P2387,VpD!$C$2:$I$2,0))</f>
        <v>143</v>
      </c>
      <c r="R2387" s="16">
        <f t="shared" ca="1" si="490"/>
        <v>18.018000000000001</v>
      </c>
      <c r="S2387" s="14">
        <f t="shared" ca="1" si="491"/>
        <v>711541.8</v>
      </c>
      <c r="T2387" s="14">
        <f t="shared" ca="1" si="492"/>
        <v>6172065.9299999997</v>
      </c>
      <c r="U2387" s="14" t="str">
        <f t="shared" ca="1" si="493"/>
        <v>0A3F507E-1E91-32B8-E044-0003BA298018</v>
      </c>
    </row>
    <row r="2388" spans="1:21" s="14" customFormat="1" x14ac:dyDescent="0.25">
      <c r="A2388" s="14">
        <f t="shared" si="481"/>
        <v>2388</v>
      </c>
      <c r="B2388" s="14" t="str">
        <f t="shared" ca="1" si="482"/>
        <v>6115304E-400C-4029-B9F4-C6320F76B12E</v>
      </c>
      <c r="C2388" s="14" t="str">
        <f t="shared" ca="1" si="483"/>
        <v>Vallensbæk Strandvej</v>
      </c>
      <c r="D2388" s="14" t="str">
        <f t="shared" ca="1" si="484"/>
        <v>106</v>
      </c>
      <c r="E2388" s="14" t="str">
        <f t="shared" ca="1" si="485"/>
        <v>24ai</v>
      </c>
      <c r="F2388" s="1">
        <f t="shared" ca="1" si="486"/>
        <v>120</v>
      </c>
      <c r="G2388" s="1">
        <f t="shared" ca="1" si="487"/>
        <v>170</v>
      </c>
      <c r="H2388" s="1">
        <f t="shared" ca="1" si="488"/>
        <v>1917</v>
      </c>
      <c r="I2388" s="1" t="str">
        <f ca="1">INDEX(Relationstabel!$C$3:$K$10,MATCH(INDIRECT($A$1&amp;"J"&amp;A2388),Relationstabel!$A$3:$A$10,0),MATCH(IFERROR(VALUE(INDIRECT($A$1&amp;"K"&amp;A2388)),0),Relationstabel!$C$1:$K$1,0))</f>
        <v>Naturgas</v>
      </c>
      <c r="J2388" s="1" t="str">
        <f ca="1">INDEX(Anvendelseskode!B:B,MATCH($F2388,Anvendelseskode!$A:$A,0))</f>
        <v>Fritliggende enfamilieshus (parcelhus)</v>
      </c>
      <c r="K2388" s="1" t="str">
        <f ca="1">INDEX(Anvendelseskode!C:C,MATCH($F2388,Anvendelseskode!$A:$A,0))</f>
        <v>Parcelhuse</v>
      </c>
      <c r="L2388" s="1" t="str">
        <f ca="1">INDEX(Anvendelseskode!D:D,MATCH($F2388,Anvendelseskode!$A:$A,0))</f>
        <v>Private husholdninger</v>
      </c>
      <c r="M2388" s="1" t="str">
        <f ca="1">IFERROR(INDEX(SBi!$2:$2,MATCH(H2388,SBi!$1:$1,1)),SBi!$K$2)</f>
        <v>1890-1930</v>
      </c>
      <c r="N2388" s="1">
        <f ca="1">INDEX(SBi!$C$3:$K$28,MATCH(F2388,SBi!$B$3:$B$28,0),MATCH(M2388,SBi!$C$2:$K$2,0))</f>
        <v>164.7</v>
      </c>
      <c r="O2388" s="16">
        <f t="shared" ca="1" si="489"/>
        <v>27.998999999999995</v>
      </c>
      <c r="P2388" s="16" t="str">
        <f ca="1">IFERROR(INDEX(VpD!$2:$2,MATCH(H2388,VpD!$1:$1,1)),VpD!$I$2)</f>
        <v>&lt;1930</v>
      </c>
      <c r="Q2388" s="1">
        <f ca="1">INDEX(VpD!$C$3:$I$27,MATCH(F2388,VpD!$B$3:$B$27,0),MATCH(P2388,VpD!$C$2:$I$2,0))</f>
        <v>209</v>
      </c>
      <c r="R2388" s="16">
        <f t="shared" ca="1" si="490"/>
        <v>35.53</v>
      </c>
      <c r="S2388" s="14">
        <f t="shared" ca="1" si="491"/>
        <v>713875.4</v>
      </c>
      <c r="T2388" s="14">
        <f t="shared" ca="1" si="492"/>
        <v>6168873.7699999996</v>
      </c>
      <c r="U2388" s="14" t="str">
        <f t="shared" ca="1" si="493"/>
        <v>0A3F507E-1793-32B8-E044-0003BA298018</v>
      </c>
    </row>
    <row r="2389" spans="1:21" s="14" customFormat="1" x14ac:dyDescent="0.25">
      <c r="A2389" s="14">
        <f t="shared" si="481"/>
        <v>2389</v>
      </c>
      <c r="B2389" s="14" t="str">
        <f t="shared" ca="1" si="482"/>
        <v>20478C48-39F4-408D-9CBF-679D2F245650</v>
      </c>
      <c r="C2389" s="14" t="str">
        <f t="shared" ca="1" si="483"/>
        <v>Lundbækvej</v>
      </c>
      <c r="D2389" s="14" t="str">
        <f t="shared" ca="1" si="484"/>
        <v>7</v>
      </c>
      <c r="E2389" s="14" t="str">
        <f t="shared" ca="1" si="485"/>
        <v>16al</v>
      </c>
      <c r="F2389" s="1">
        <f t="shared" ca="1" si="486"/>
        <v>230</v>
      </c>
      <c r="G2389" s="1">
        <f t="shared" ca="1" si="487"/>
        <v>386</v>
      </c>
      <c r="H2389" s="1">
        <f t="shared" ca="1" si="488"/>
        <v>1968</v>
      </c>
      <c r="I2389" s="1" t="str">
        <f ca="1">INDEX(Relationstabel!$C$3:$K$10,MATCH(INDIRECT($A$1&amp;"J"&amp;A2389),Relationstabel!$A$3:$A$10,0),MATCH(IFERROR(VALUE(INDIRECT($A$1&amp;"K"&amp;A2389)),0),Relationstabel!$C$1:$K$1,0))</f>
        <v>Naturgas</v>
      </c>
      <c r="J2389" s="1" t="str">
        <f ca="1">INDEX(Anvendelseskode!B:B,MATCH($F2389,Anvendelseskode!$A:$A,0))</f>
        <v>El-, gas-, vand- eller varmeværk forbrændingsanstalt m.v..</v>
      </c>
      <c r="K2389" s="1" t="str">
        <f ca="1">INDEX(Anvendelseskode!C:C,MATCH($F2389,Anvendelseskode!$A:$A,0))</f>
        <v>El-, gas-, vand- og varmeværker</v>
      </c>
      <c r="L2389" s="1" t="str">
        <f ca="1">INDEX(Anvendelseskode!D:D,MATCH($F2389,Anvendelseskode!$A:$A,0))</f>
        <v>Industri</v>
      </c>
      <c r="M2389" s="1" t="str">
        <f ca="1">IFERROR(INDEX(SBi!$2:$2,MATCH(H2389,SBi!$1:$1,1)),SBi!$K$2)</f>
        <v>1961-1972</v>
      </c>
      <c r="N2389" s="1">
        <f ca="1">INDEX(SBi!$C$3:$K$28,MATCH(F2389,SBi!$B$3:$B$28,0),MATCH(M2389,SBi!$C$2:$K$2,0))</f>
        <v>97</v>
      </c>
      <c r="O2389" s="16">
        <f t="shared" ca="1" si="489"/>
        <v>37.442</v>
      </c>
      <c r="P2389" s="16" t="str">
        <f ca="1">IFERROR(INDEX(VpD!$2:$2,MATCH(H2389,VpD!$1:$1,1)),VpD!$I$2)</f>
        <v>1961-1972</v>
      </c>
      <c r="Q2389" s="1">
        <f ca="1">INDEX(VpD!$C$3:$I$27,MATCH(F2389,VpD!$B$3:$B$27,0),MATCH(P2389,VpD!$C$2:$I$2,0))</f>
        <v>97</v>
      </c>
      <c r="R2389" s="16">
        <f t="shared" ca="1" si="490"/>
        <v>37.442</v>
      </c>
      <c r="S2389" s="14">
        <f t="shared" ca="1" si="491"/>
        <v>711917.1</v>
      </c>
      <c r="T2389" s="14">
        <f t="shared" ca="1" si="492"/>
        <v>6169738.0800000001</v>
      </c>
      <c r="U2389" s="14" t="str">
        <f t="shared" ca="1" si="493"/>
        <v>0A3F507E-1C99-32B8-E044-0003BA298018</v>
      </c>
    </row>
    <row r="2390" spans="1:21" s="14" customFormat="1" x14ac:dyDescent="0.25">
      <c r="A2390" s="14">
        <f t="shared" si="481"/>
        <v>2390</v>
      </c>
      <c r="B2390" s="14" t="str">
        <f t="shared" ca="1" si="482"/>
        <v>55CA25F3-FD7E-4E1D-AA18-A96EEDFCBEDA</v>
      </c>
      <c r="C2390" s="14" t="str">
        <f t="shared" ca="1" si="483"/>
        <v>Horsbred</v>
      </c>
      <c r="D2390" s="14" t="str">
        <f t="shared" ca="1" si="484"/>
        <v>7</v>
      </c>
      <c r="E2390" s="14" t="str">
        <f t="shared" ca="1" si="485"/>
        <v>13el</v>
      </c>
      <c r="F2390" s="1">
        <f t="shared" ca="1" si="486"/>
        <v>130</v>
      </c>
      <c r="G2390" s="1">
        <f t="shared" ca="1" si="487"/>
        <v>147</v>
      </c>
      <c r="H2390" s="1">
        <f t="shared" ca="1" si="488"/>
        <v>1983</v>
      </c>
      <c r="I2390" s="1" t="str">
        <f ca="1">INDEX(Relationstabel!$C$3:$K$10,MATCH(INDIRECT($A$1&amp;"J"&amp;A2390),Relationstabel!$A$3:$A$10,0),MATCH(IFERROR(VALUE(INDIRECT($A$1&amp;"K"&amp;A2390)),0),Relationstabel!$C$1:$K$1,0))</f>
        <v>Fjernvarme/ Blokvarme</v>
      </c>
      <c r="J2390" s="1" t="str">
        <f ca="1">INDEX(Anvendelseskode!B:B,MATCH($F2390,Anvendelseskode!$A:$A,0))</f>
        <v>Række-, kæde-, dobbelthus (lodret adskillelse mellem enhederne)</v>
      </c>
      <c r="K2390" s="1" t="str">
        <f ca="1">INDEX(Anvendelseskode!C:C,MATCH($F2390,Anvendelseskode!$A:$A,0))</f>
        <v>Række-, kæde og dobbelthuse</v>
      </c>
      <c r="L2390" s="1" t="str">
        <f ca="1">INDEX(Anvendelseskode!D:D,MATCH($F2390,Anvendelseskode!$A:$A,0))</f>
        <v>Private husholdninger</v>
      </c>
      <c r="M2390" s="1" t="str">
        <f ca="1">IFERROR(INDEX(SBi!$2:$2,MATCH(H2390,SBi!$1:$1,1)),SBi!$K$2)</f>
        <v>1979-1998</v>
      </c>
      <c r="N2390" s="1">
        <f ca="1">INDEX(SBi!$C$3:$K$28,MATCH(F2390,SBi!$B$3:$B$28,0),MATCH(M2390,SBi!$C$2:$K$2,0))</f>
        <v>96.8</v>
      </c>
      <c r="O2390" s="16">
        <f t="shared" ca="1" si="489"/>
        <v>14.2296</v>
      </c>
      <c r="P2390" s="16" t="str">
        <f ca="1">IFERROR(INDEX(VpD!$2:$2,MATCH(H2390,VpD!$1:$1,1)),VpD!$I$2)</f>
        <v>1979-1998</v>
      </c>
      <c r="Q2390" s="1">
        <f ca="1">INDEX(VpD!$C$3:$I$27,MATCH(F2390,VpD!$B$3:$B$27,0),MATCH(P2390,VpD!$C$2:$I$2,0))</f>
        <v>74</v>
      </c>
      <c r="R2390" s="16">
        <f t="shared" ca="1" si="490"/>
        <v>10.878</v>
      </c>
      <c r="S2390" s="14">
        <f t="shared" ca="1" si="491"/>
        <v>711378.07</v>
      </c>
      <c r="T2390" s="14">
        <f t="shared" ca="1" si="492"/>
        <v>6171543</v>
      </c>
      <c r="U2390" s="14" t="str">
        <f t="shared" ca="1" si="493"/>
        <v>0A3F507E-1881-32B8-E044-0003BA298018</v>
      </c>
    </row>
    <row r="2391" spans="1:21" s="14" customFormat="1" x14ac:dyDescent="0.25">
      <c r="A2391" s="14">
        <f t="shared" si="481"/>
        <v>2391</v>
      </c>
      <c r="B2391" s="14" t="str">
        <f t="shared" ca="1" si="482"/>
        <v>8530EEEC-9931-446B-BDDE-9C77A325F958</v>
      </c>
      <c r="C2391" s="14" t="str">
        <f t="shared" ca="1" si="483"/>
        <v>Rendsagervej</v>
      </c>
      <c r="D2391" s="14" t="str">
        <f t="shared" ca="1" si="484"/>
        <v>2</v>
      </c>
      <c r="E2391" s="14" t="str">
        <f t="shared" ca="1" si="485"/>
        <v>9kb</v>
      </c>
      <c r="F2391" s="1">
        <f t="shared" ca="1" si="486"/>
        <v>120</v>
      </c>
      <c r="G2391" s="1">
        <f t="shared" ca="1" si="487"/>
        <v>119</v>
      </c>
      <c r="H2391" s="1">
        <f t="shared" ca="1" si="488"/>
        <v>1984</v>
      </c>
      <c r="I2391" s="1" t="str">
        <f ca="1">INDEX(Relationstabel!$C$3:$K$10,MATCH(INDIRECT($A$1&amp;"J"&amp;A2391),Relationstabel!$A$3:$A$10,0),MATCH(IFERROR(VALUE(INDIRECT($A$1&amp;"K"&amp;A2391)),0),Relationstabel!$C$1:$K$1,0))</f>
        <v>Naturgas</v>
      </c>
      <c r="J2391" s="1" t="str">
        <f ca="1">INDEX(Anvendelseskode!B:B,MATCH($F2391,Anvendelseskode!$A:$A,0))</f>
        <v>Fritliggende enfamilieshus (parcelhus)</v>
      </c>
      <c r="K2391" s="1" t="str">
        <f ca="1">INDEX(Anvendelseskode!C:C,MATCH($F2391,Anvendelseskode!$A:$A,0))</f>
        <v>Parcelhuse</v>
      </c>
      <c r="L2391" s="1" t="str">
        <f ca="1">INDEX(Anvendelseskode!D:D,MATCH($F2391,Anvendelseskode!$A:$A,0))</f>
        <v>Private husholdninger</v>
      </c>
      <c r="M2391" s="1" t="str">
        <f ca="1">IFERROR(INDEX(SBi!$2:$2,MATCH(H2391,SBi!$1:$1,1)),SBi!$K$2)</f>
        <v>1979-1998</v>
      </c>
      <c r="N2391" s="1">
        <f ca="1">INDEX(SBi!$C$3:$K$28,MATCH(F2391,SBi!$B$3:$B$28,0),MATCH(M2391,SBi!$C$2:$K$2,0))</f>
        <v>105.4</v>
      </c>
      <c r="O2391" s="16">
        <f t="shared" ca="1" si="489"/>
        <v>12.5426</v>
      </c>
      <c r="P2391" s="16" t="str">
        <f ca="1">IFERROR(INDEX(VpD!$2:$2,MATCH(H2391,VpD!$1:$1,1)),VpD!$I$2)</f>
        <v>1979-1998</v>
      </c>
      <c r="Q2391" s="1">
        <f ca="1">INDEX(VpD!$C$3:$I$27,MATCH(F2391,VpD!$B$3:$B$27,0),MATCH(P2391,VpD!$C$2:$I$2,0))</f>
        <v>90</v>
      </c>
      <c r="R2391" s="16">
        <f t="shared" ca="1" si="490"/>
        <v>10.71</v>
      </c>
      <c r="S2391" s="14">
        <f t="shared" ca="1" si="491"/>
        <v>711123.27</v>
      </c>
      <c r="T2391" s="14">
        <f t="shared" ca="1" si="492"/>
        <v>6171478.3200000003</v>
      </c>
      <c r="U2391" s="14" t="str">
        <f t="shared" ca="1" si="493"/>
        <v>0A3F507E-1F81-32B8-E044-0003BA298018</v>
      </c>
    </row>
    <row r="2392" spans="1:21" s="14" customFormat="1" x14ac:dyDescent="0.25">
      <c r="A2392" s="14">
        <f t="shared" si="481"/>
        <v>2392</v>
      </c>
      <c r="B2392" s="14" t="str">
        <f t="shared" ca="1" si="482"/>
        <v>CE435114-04CB-4EC0-B8E4-42187F0016AB</v>
      </c>
      <c r="C2392" s="14" t="str">
        <f t="shared" ca="1" si="483"/>
        <v>Hyrdeengen</v>
      </c>
      <c r="D2392" s="14" t="str">
        <f t="shared" ca="1" si="484"/>
        <v>129</v>
      </c>
      <c r="E2392" s="14" t="str">
        <f t="shared" ca="1" si="485"/>
        <v>16cm</v>
      </c>
      <c r="F2392" s="1">
        <f t="shared" ca="1" si="486"/>
        <v>130</v>
      </c>
      <c r="G2392" s="1">
        <f t="shared" ca="1" si="487"/>
        <v>103</v>
      </c>
      <c r="H2392" s="1">
        <f t="shared" ca="1" si="488"/>
        <v>1977</v>
      </c>
      <c r="I2392" s="1" t="str">
        <f ca="1">INDEX(Relationstabel!$C$3:$K$10,MATCH(INDIRECT($A$1&amp;"J"&amp;A2392),Relationstabel!$A$3:$A$10,0),MATCH(IFERROR(VALUE(INDIRECT($A$1&amp;"K"&amp;A2392)),0),Relationstabel!$C$1:$K$1,0))</f>
        <v>Fjernvarme/ Blokvarme</v>
      </c>
      <c r="J2392" s="1" t="str">
        <f ca="1">INDEX(Anvendelseskode!B:B,MATCH($F2392,Anvendelseskode!$A:$A,0))</f>
        <v>Række-, kæde-, dobbelthus (lodret adskillelse mellem enhederne)</v>
      </c>
      <c r="K2392" s="1" t="str">
        <f ca="1">INDEX(Anvendelseskode!C:C,MATCH($F2392,Anvendelseskode!$A:$A,0))</f>
        <v>Række-, kæde og dobbelthuse</v>
      </c>
      <c r="L2392" s="1" t="str">
        <f ca="1">INDEX(Anvendelseskode!D:D,MATCH($F2392,Anvendelseskode!$A:$A,0))</f>
        <v>Private husholdninger</v>
      </c>
      <c r="M2392" s="1" t="str">
        <f ca="1">IFERROR(INDEX(SBi!$2:$2,MATCH(H2392,SBi!$1:$1,1)),SBi!$K$2)</f>
        <v>1973-1978</v>
      </c>
      <c r="N2392" s="1">
        <f ca="1">INDEX(SBi!$C$3:$K$28,MATCH(F2392,SBi!$B$3:$B$28,0),MATCH(M2392,SBi!$C$2:$K$2,0))</f>
        <v>112.6</v>
      </c>
      <c r="O2392" s="16">
        <f t="shared" ca="1" si="489"/>
        <v>11.597799999999999</v>
      </c>
      <c r="P2392" s="16" t="str">
        <f ca="1">IFERROR(INDEX(VpD!$2:$2,MATCH(H2392,VpD!$1:$1,1)),VpD!$I$2)</f>
        <v>1973-1978</v>
      </c>
      <c r="Q2392" s="1">
        <f ca="1">INDEX(VpD!$C$3:$I$27,MATCH(F2392,VpD!$B$3:$B$27,0),MATCH(P2392,VpD!$C$2:$I$2,0))</f>
        <v>98</v>
      </c>
      <c r="R2392" s="16">
        <f t="shared" ca="1" si="490"/>
        <v>10.093999999999999</v>
      </c>
      <c r="S2392" s="14">
        <f t="shared" ca="1" si="491"/>
        <v>711870.68</v>
      </c>
      <c r="T2392" s="14">
        <f t="shared" ca="1" si="492"/>
        <v>6172358.0300000003</v>
      </c>
      <c r="U2392" s="14" t="str">
        <f t="shared" ca="1" si="493"/>
        <v>0A3F507E-1992-32B8-E044-0003BA298018</v>
      </c>
    </row>
    <row r="2393" spans="1:21" s="14" customFormat="1" x14ac:dyDescent="0.25">
      <c r="A2393" s="14">
        <f t="shared" si="481"/>
        <v>2393</v>
      </c>
      <c r="B2393" s="14" t="str">
        <f t="shared" ca="1" si="482"/>
        <v>12986E51-95C4-4B11-A755-2425001CF8FA</v>
      </c>
      <c r="C2393" s="14" t="str">
        <f t="shared" ca="1" si="483"/>
        <v>Hyttesvinget</v>
      </c>
      <c r="D2393" s="14" t="str">
        <f t="shared" ca="1" si="484"/>
        <v>40</v>
      </c>
      <c r="E2393" s="14" t="str">
        <f t="shared" ca="1" si="485"/>
        <v>25h</v>
      </c>
      <c r="F2393" s="1">
        <f t="shared" ca="1" si="486"/>
        <v>120</v>
      </c>
      <c r="G2393" s="1">
        <f t="shared" ca="1" si="487"/>
        <v>135</v>
      </c>
      <c r="H2393" s="1">
        <f t="shared" ca="1" si="488"/>
        <v>1985</v>
      </c>
      <c r="I2393" s="1" t="str">
        <f ca="1">INDEX(Relationstabel!$C$3:$K$10,MATCH(INDIRECT($A$1&amp;"J"&amp;A2393),Relationstabel!$A$3:$A$10,0),MATCH(IFERROR(VALUE(INDIRECT($A$1&amp;"K"&amp;A2393)),0),Relationstabel!$C$1:$K$1,0))</f>
        <v>Elvarme</v>
      </c>
      <c r="J2393" s="1" t="str">
        <f ca="1">INDEX(Anvendelseskode!B:B,MATCH($F2393,Anvendelseskode!$A:$A,0))</f>
        <v>Fritliggende enfamilieshus (parcelhus)</v>
      </c>
      <c r="K2393" s="1" t="str">
        <f ca="1">INDEX(Anvendelseskode!C:C,MATCH($F2393,Anvendelseskode!$A:$A,0))</f>
        <v>Parcelhuse</v>
      </c>
      <c r="L2393" s="1" t="str">
        <f ca="1">INDEX(Anvendelseskode!D:D,MATCH($F2393,Anvendelseskode!$A:$A,0))</f>
        <v>Private husholdninger</v>
      </c>
      <c r="M2393" s="1" t="str">
        <f ca="1">IFERROR(INDEX(SBi!$2:$2,MATCH(H2393,SBi!$1:$1,1)),SBi!$K$2)</f>
        <v>1979-1998</v>
      </c>
      <c r="N2393" s="1">
        <f ca="1">INDEX(SBi!$C$3:$K$28,MATCH(F2393,SBi!$B$3:$B$28,0),MATCH(M2393,SBi!$C$2:$K$2,0))</f>
        <v>105.4</v>
      </c>
      <c r="O2393" s="16">
        <f t="shared" ca="1" si="489"/>
        <v>14.228999999999999</v>
      </c>
      <c r="P2393" s="16" t="str">
        <f ca="1">IFERROR(INDEX(VpD!$2:$2,MATCH(H2393,VpD!$1:$1,1)),VpD!$I$2)</f>
        <v>1979-1998</v>
      </c>
      <c r="Q2393" s="1">
        <f ca="1">INDEX(VpD!$C$3:$I$27,MATCH(F2393,VpD!$B$3:$B$27,0),MATCH(P2393,VpD!$C$2:$I$2,0))</f>
        <v>90</v>
      </c>
      <c r="R2393" s="16">
        <f t="shared" ca="1" si="490"/>
        <v>12.15</v>
      </c>
      <c r="S2393" s="14">
        <f t="shared" ca="1" si="491"/>
        <v>714099.87</v>
      </c>
      <c r="T2393" s="14">
        <f t="shared" ca="1" si="492"/>
        <v>6168906.4500000002</v>
      </c>
      <c r="U2393" s="14" t="str">
        <f t="shared" ca="1" si="493"/>
        <v>0A3F507E-1A92-32B8-E044-0003BA298018</v>
      </c>
    </row>
    <row r="2394" spans="1:21" s="14" customFormat="1" x14ac:dyDescent="0.25">
      <c r="A2394" s="14">
        <f t="shared" si="481"/>
        <v>2394</v>
      </c>
      <c r="B2394" s="14" t="str">
        <f t="shared" ca="1" si="482"/>
        <v>65ED3CC9-BC3A-4381-8AC9-40A4E53A715F</v>
      </c>
      <c r="C2394" s="14" t="str">
        <f t="shared" ca="1" si="483"/>
        <v>Liselundsvej</v>
      </c>
      <c r="D2394" s="14" t="str">
        <f t="shared" ca="1" si="484"/>
        <v>23</v>
      </c>
      <c r="E2394" s="14" t="str">
        <f t="shared" ca="1" si="485"/>
        <v>9ca</v>
      </c>
      <c r="F2394" s="1">
        <f t="shared" ca="1" si="486"/>
        <v>120</v>
      </c>
      <c r="G2394" s="1">
        <f t="shared" ca="1" si="487"/>
        <v>108</v>
      </c>
      <c r="H2394" s="1">
        <f t="shared" ca="1" si="488"/>
        <v>1982</v>
      </c>
      <c r="I2394" s="1" t="str">
        <f ca="1">INDEX(Relationstabel!$C$3:$K$10,MATCH(INDIRECT($A$1&amp;"J"&amp;A2394),Relationstabel!$A$3:$A$10,0),MATCH(IFERROR(VALUE(INDIRECT($A$1&amp;"K"&amp;A2394)),0),Relationstabel!$C$1:$K$1,0))</f>
        <v>Naturgas</v>
      </c>
      <c r="J2394" s="1" t="str">
        <f ca="1">INDEX(Anvendelseskode!B:B,MATCH($F2394,Anvendelseskode!$A:$A,0))</f>
        <v>Fritliggende enfamilieshus (parcelhus)</v>
      </c>
      <c r="K2394" s="1" t="str">
        <f ca="1">INDEX(Anvendelseskode!C:C,MATCH($F2394,Anvendelseskode!$A:$A,0))</f>
        <v>Parcelhuse</v>
      </c>
      <c r="L2394" s="1" t="str">
        <f ca="1">INDEX(Anvendelseskode!D:D,MATCH($F2394,Anvendelseskode!$A:$A,0))</f>
        <v>Private husholdninger</v>
      </c>
      <c r="M2394" s="1" t="str">
        <f ca="1">IFERROR(INDEX(SBi!$2:$2,MATCH(H2394,SBi!$1:$1,1)),SBi!$K$2)</f>
        <v>1979-1998</v>
      </c>
      <c r="N2394" s="1">
        <f ca="1">INDEX(SBi!$C$3:$K$28,MATCH(F2394,SBi!$B$3:$B$28,0),MATCH(M2394,SBi!$C$2:$K$2,0))</f>
        <v>105.4</v>
      </c>
      <c r="O2394" s="16">
        <f t="shared" ca="1" si="489"/>
        <v>11.3832</v>
      </c>
      <c r="P2394" s="16" t="str">
        <f ca="1">IFERROR(INDEX(VpD!$2:$2,MATCH(H2394,VpD!$1:$1,1)),VpD!$I$2)</f>
        <v>1979-1998</v>
      </c>
      <c r="Q2394" s="1">
        <f ca="1">INDEX(VpD!$C$3:$I$27,MATCH(F2394,VpD!$B$3:$B$27,0),MATCH(P2394,VpD!$C$2:$I$2,0))</f>
        <v>90</v>
      </c>
      <c r="R2394" s="16">
        <f t="shared" ca="1" si="490"/>
        <v>9.7200000000000006</v>
      </c>
      <c r="S2394" s="14">
        <f t="shared" ca="1" si="491"/>
        <v>712279.51</v>
      </c>
      <c r="T2394" s="14">
        <f t="shared" ca="1" si="492"/>
        <v>6169201.8300000001</v>
      </c>
      <c r="U2394" s="14" t="str">
        <f t="shared" ca="1" si="493"/>
        <v>0A3F507E-1C92-32B8-E044-0003BA298018</v>
      </c>
    </row>
    <row r="2395" spans="1:21" s="14" customFormat="1" x14ac:dyDescent="0.25">
      <c r="A2395" s="14">
        <f t="shared" si="481"/>
        <v>2395</v>
      </c>
      <c r="B2395" s="14" t="str">
        <f t="shared" ca="1" si="482"/>
        <v>5B89CF6B-AC30-420E-9111-CC00BE76215E</v>
      </c>
      <c r="C2395" s="14" t="str">
        <f t="shared" ca="1" si="483"/>
        <v>Rendsagervej</v>
      </c>
      <c r="D2395" s="14" t="str">
        <f t="shared" ca="1" si="484"/>
        <v>32</v>
      </c>
      <c r="E2395" s="14" t="str">
        <f t="shared" ca="1" si="485"/>
        <v>9in</v>
      </c>
      <c r="F2395" s="1">
        <f t="shared" ca="1" si="486"/>
        <v>120</v>
      </c>
      <c r="G2395" s="1">
        <f t="shared" ca="1" si="487"/>
        <v>119</v>
      </c>
      <c r="H2395" s="1">
        <f t="shared" ca="1" si="488"/>
        <v>1972</v>
      </c>
      <c r="I2395" s="1" t="str">
        <f ca="1">INDEX(Relationstabel!$C$3:$K$10,MATCH(INDIRECT($A$1&amp;"J"&amp;A2395),Relationstabel!$A$3:$A$10,0),MATCH(IFERROR(VALUE(INDIRECT($A$1&amp;"K"&amp;A2395)),0),Relationstabel!$C$1:$K$1,0))</f>
        <v>Naturgas</v>
      </c>
      <c r="J2395" s="1" t="str">
        <f ca="1">INDEX(Anvendelseskode!B:B,MATCH($F2395,Anvendelseskode!$A:$A,0))</f>
        <v>Fritliggende enfamilieshus (parcelhus)</v>
      </c>
      <c r="K2395" s="1" t="str">
        <f ca="1">INDEX(Anvendelseskode!C:C,MATCH($F2395,Anvendelseskode!$A:$A,0))</f>
        <v>Parcelhuse</v>
      </c>
      <c r="L2395" s="1" t="str">
        <f ca="1">INDEX(Anvendelseskode!D:D,MATCH($F2395,Anvendelseskode!$A:$A,0))</f>
        <v>Private husholdninger</v>
      </c>
      <c r="M2395" s="1" t="str">
        <f ca="1">IFERROR(INDEX(SBi!$2:$2,MATCH(H2395,SBi!$1:$1,1)),SBi!$K$2)</f>
        <v>1961-1972</v>
      </c>
      <c r="N2395" s="1">
        <f ca="1">INDEX(SBi!$C$3:$K$28,MATCH(F2395,SBi!$B$3:$B$28,0),MATCH(M2395,SBi!$C$2:$K$2,0))</f>
        <v>134.30000000000001</v>
      </c>
      <c r="O2395" s="16">
        <f t="shared" ca="1" si="489"/>
        <v>15.9817</v>
      </c>
      <c r="P2395" s="16" t="str">
        <f ca="1">IFERROR(INDEX(VpD!$2:$2,MATCH(H2395,VpD!$1:$1,1)),VpD!$I$2)</f>
        <v>1961-1972</v>
      </c>
      <c r="Q2395" s="1">
        <f ca="1">INDEX(VpD!$C$3:$I$27,MATCH(F2395,VpD!$B$3:$B$27,0),MATCH(P2395,VpD!$C$2:$I$2,0))</f>
        <v>143</v>
      </c>
      <c r="R2395" s="16">
        <f t="shared" ca="1" si="490"/>
        <v>17.016999999999999</v>
      </c>
      <c r="S2395" s="14">
        <f t="shared" ca="1" si="491"/>
        <v>711154.63</v>
      </c>
      <c r="T2395" s="14">
        <f t="shared" ca="1" si="492"/>
        <v>6171593.9400000004</v>
      </c>
      <c r="U2395" s="14" t="str">
        <f t="shared" ca="1" si="493"/>
        <v>0A3F507E-1F9C-32B8-E044-0003BA298018</v>
      </c>
    </row>
    <row r="2396" spans="1:21" s="14" customFormat="1" x14ac:dyDescent="0.25">
      <c r="A2396" s="14">
        <f t="shared" si="481"/>
        <v>2396</v>
      </c>
      <c r="B2396" s="14" t="str">
        <f t="shared" ca="1" si="482"/>
        <v>30EC51E6-41F6-4720-9387-06AC014F2C89</v>
      </c>
      <c r="C2396" s="14" t="str">
        <f t="shared" ca="1" si="483"/>
        <v>Margrethevænget</v>
      </c>
      <c r="D2396" s="14" t="str">
        <f t="shared" ca="1" si="484"/>
        <v>15</v>
      </c>
      <c r="E2396" s="14" t="str">
        <f t="shared" ca="1" si="485"/>
        <v>18sn</v>
      </c>
      <c r="F2396" s="1">
        <f t="shared" ca="1" si="486"/>
        <v>140</v>
      </c>
      <c r="G2396" s="1">
        <f t="shared" ca="1" si="487"/>
        <v>2640</v>
      </c>
      <c r="H2396" s="1">
        <f t="shared" ca="1" si="488"/>
        <v>2012</v>
      </c>
      <c r="I2396" s="1" t="str">
        <f ca="1">INDEX(Relationstabel!$C$3:$K$10,MATCH(INDIRECT($A$1&amp;"J"&amp;A2396),Relationstabel!$A$3:$A$10,0),MATCH(IFERROR(VALUE(INDIRECT($A$1&amp;"K"&amp;A2396)),0),Relationstabel!$C$1:$K$1,0))</f>
        <v>Fjernvarme/ Blokvarme</v>
      </c>
      <c r="J2396" s="1" t="str">
        <f ca="1">INDEX(Anvendelseskode!B:B,MATCH($F2396,Anvendelseskode!$A:$A,0))</f>
        <v>Etageboligbebyggelse</v>
      </c>
      <c r="K2396" s="1" t="str">
        <f ca="1">INDEX(Anvendelseskode!C:C,MATCH($F2396,Anvendelseskode!$A:$A,0))</f>
        <v>Etageboligbebyggelse</v>
      </c>
      <c r="L2396" s="1" t="str">
        <f ca="1">INDEX(Anvendelseskode!D:D,MATCH($F2396,Anvendelseskode!$A:$A,0))</f>
        <v>Private husholdninger</v>
      </c>
      <c r="M2396" s="1" t="str">
        <f ca="1">IFERROR(INDEX(SBi!$2:$2,MATCH(H2396,SBi!$1:$1,1)),SBi!$K$2)</f>
        <v>Efter 2006</v>
      </c>
      <c r="N2396" s="1">
        <f ca="1">INDEX(SBi!$C$3:$K$28,MATCH(F2396,SBi!$B$3:$B$28,0),MATCH(M2396,SBi!$C$2:$K$2,0))</f>
        <v>60.7</v>
      </c>
      <c r="O2396" s="16">
        <f t="shared" ca="1" si="489"/>
        <v>160.24799999999999</v>
      </c>
      <c r="P2396" s="16" t="str">
        <f ca="1">IFERROR(INDEX(VpD!$2:$2,MATCH(H2396,VpD!$1:$1,1)),VpD!$I$2)</f>
        <v>&gt;1998</v>
      </c>
      <c r="Q2396" s="1">
        <f ca="1">INDEX(VpD!$C$3:$I$27,MATCH(F2396,VpD!$B$3:$B$27,0),MATCH(P2396,VpD!$C$2:$I$2,0))</f>
        <v>64</v>
      </c>
      <c r="R2396" s="16">
        <f t="shared" ca="1" si="490"/>
        <v>168.96</v>
      </c>
      <c r="S2396" s="14">
        <f t="shared" ca="1" si="491"/>
        <v>712540.56</v>
      </c>
      <c r="T2396" s="14">
        <f t="shared" ca="1" si="492"/>
        <v>6169377.96</v>
      </c>
      <c r="U2396" s="14" t="str">
        <f t="shared" ca="1" si="493"/>
        <v>0A3F507E-249D-32B8-E044-0003BA298018</v>
      </c>
    </row>
    <row r="2397" spans="1:21" s="14" customFormat="1" x14ac:dyDescent="0.25">
      <c r="A2397" s="14">
        <f t="shared" si="481"/>
        <v>2397</v>
      </c>
      <c r="B2397" s="14" t="str">
        <f t="shared" ca="1" si="482"/>
        <v>FD027D88-8EA8-483E-AEE1-9B070A86A639</v>
      </c>
      <c r="C2397" s="14" t="str">
        <f t="shared" ca="1" si="483"/>
        <v>Strandparksvej</v>
      </c>
      <c r="D2397" s="14" t="str">
        <f t="shared" ca="1" si="484"/>
        <v>12</v>
      </c>
      <c r="E2397" s="14" t="str">
        <f t="shared" ca="1" si="485"/>
        <v>6be</v>
      </c>
      <c r="F2397" s="1">
        <f t="shared" ca="1" si="486"/>
        <v>120</v>
      </c>
      <c r="G2397" s="1">
        <f t="shared" ca="1" si="487"/>
        <v>145</v>
      </c>
      <c r="H2397" s="1">
        <f t="shared" ca="1" si="488"/>
        <v>1991</v>
      </c>
      <c r="I2397" s="1" t="str">
        <f ca="1">INDEX(Relationstabel!$C$3:$K$10,MATCH(INDIRECT($A$1&amp;"J"&amp;A2397),Relationstabel!$A$3:$A$10,0),MATCH(IFERROR(VALUE(INDIRECT($A$1&amp;"K"&amp;A2397)),0),Relationstabel!$C$1:$K$1,0))</f>
        <v>Elvarme</v>
      </c>
      <c r="J2397" s="1" t="str">
        <f ca="1">INDEX(Anvendelseskode!B:B,MATCH($F2397,Anvendelseskode!$A:$A,0))</f>
        <v>Fritliggende enfamilieshus (parcelhus)</v>
      </c>
      <c r="K2397" s="1" t="str">
        <f ca="1">INDEX(Anvendelseskode!C:C,MATCH($F2397,Anvendelseskode!$A:$A,0))</f>
        <v>Parcelhuse</v>
      </c>
      <c r="L2397" s="1" t="str">
        <f ca="1">INDEX(Anvendelseskode!D:D,MATCH($F2397,Anvendelseskode!$A:$A,0))</f>
        <v>Private husholdninger</v>
      </c>
      <c r="M2397" s="1" t="str">
        <f ca="1">IFERROR(INDEX(SBi!$2:$2,MATCH(H2397,SBi!$1:$1,1)),SBi!$K$2)</f>
        <v>1979-1998</v>
      </c>
      <c r="N2397" s="1">
        <f ca="1">INDEX(SBi!$C$3:$K$28,MATCH(F2397,SBi!$B$3:$B$28,0),MATCH(M2397,SBi!$C$2:$K$2,0))</f>
        <v>105.4</v>
      </c>
      <c r="O2397" s="16">
        <f t="shared" ca="1" si="489"/>
        <v>15.282999999999999</v>
      </c>
      <c r="P2397" s="16" t="str">
        <f ca="1">IFERROR(INDEX(VpD!$2:$2,MATCH(H2397,VpD!$1:$1,1)),VpD!$I$2)</f>
        <v>1979-1998</v>
      </c>
      <c r="Q2397" s="1">
        <f ca="1">INDEX(VpD!$C$3:$I$27,MATCH(F2397,VpD!$B$3:$B$27,0),MATCH(P2397,VpD!$C$2:$I$2,0))</f>
        <v>90</v>
      </c>
      <c r="R2397" s="16">
        <f t="shared" ca="1" si="490"/>
        <v>13.05</v>
      </c>
      <c r="S2397" s="14">
        <f t="shared" ca="1" si="491"/>
        <v>713444.59</v>
      </c>
      <c r="T2397" s="14">
        <f t="shared" ca="1" si="492"/>
        <v>6168653.0800000001</v>
      </c>
      <c r="U2397" s="14" t="str">
        <f t="shared" ca="1" si="493"/>
        <v>0A3F507E-219F-32B8-E044-0003BA298018</v>
      </c>
    </row>
    <row r="2398" spans="1:21" s="14" customFormat="1" x14ac:dyDescent="0.25">
      <c r="A2398" s="14">
        <f t="shared" si="481"/>
        <v>2398</v>
      </c>
      <c r="B2398" s="14" t="str">
        <f t="shared" ca="1" si="482"/>
        <v>6F7C5231-C3D9-4B55-9F0A-ADB11BB12FF9</v>
      </c>
      <c r="C2398" s="14" t="str">
        <f t="shared" ca="1" si="483"/>
        <v>Vallensbæk Strandvej</v>
      </c>
      <c r="D2398" s="14" t="str">
        <f t="shared" ca="1" si="484"/>
        <v>16</v>
      </c>
      <c r="E2398" s="14" t="str">
        <f t="shared" ca="1" si="485"/>
        <v>26e</v>
      </c>
      <c r="F2398" s="1">
        <f t="shared" ca="1" si="486"/>
        <v>120</v>
      </c>
      <c r="G2398" s="1">
        <f t="shared" ca="1" si="487"/>
        <v>118</v>
      </c>
      <c r="H2398" s="1">
        <f t="shared" ca="1" si="488"/>
        <v>1958</v>
      </c>
      <c r="I2398" s="1" t="str">
        <f ca="1">INDEX(Relationstabel!$C$3:$K$10,MATCH(INDIRECT($A$1&amp;"J"&amp;A2398),Relationstabel!$A$3:$A$10,0),MATCH(IFERROR(VALUE(INDIRECT($A$1&amp;"K"&amp;A2398)),0),Relationstabel!$C$1:$K$1,0))</f>
        <v>Naturgas</v>
      </c>
      <c r="J2398" s="1" t="str">
        <f ca="1">INDEX(Anvendelseskode!B:B,MATCH($F2398,Anvendelseskode!$A:$A,0))</f>
        <v>Fritliggende enfamilieshus (parcelhus)</v>
      </c>
      <c r="K2398" s="1" t="str">
        <f ca="1">INDEX(Anvendelseskode!C:C,MATCH($F2398,Anvendelseskode!$A:$A,0))</f>
        <v>Parcelhuse</v>
      </c>
      <c r="L2398" s="1" t="str">
        <f ca="1">INDEX(Anvendelseskode!D:D,MATCH($F2398,Anvendelseskode!$A:$A,0))</f>
        <v>Private husholdninger</v>
      </c>
      <c r="M2398" s="1" t="str">
        <f ca="1">IFERROR(INDEX(SBi!$2:$2,MATCH(H2398,SBi!$1:$1,1)),SBi!$K$2)</f>
        <v>1951-1960</v>
      </c>
      <c r="N2398" s="1">
        <f ca="1">INDEX(SBi!$C$3:$K$28,MATCH(F2398,SBi!$B$3:$B$28,0),MATCH(M2398,SBi!$C$2:$K$2,0))</f>
        <v>154.9</v>
      </c>
      <c r="O2398" s="16">
        <f t="shared" ca="1" si="489"/>
        <v>18.278200000000002</v>
      </c>
      <c r="P2398" s="16" t="str">
        <f ca="1">IFERROR(INDEX(VpD!$2:$2,MATCH(H2398,VpD!$1:$1,1)),VpD!$I$2)</f>
        <v>1951-1960</v>
      </c>
      <c r="Q2398" s="1">
        <f ca="1">INDEX(VpD!$C$3:$I$27,MATCH(F2398,VpD!$B$3:$B$27,0),MATCH(P2398,VpD!$C$2:$I$2,0))</f>
        <v>204</v>
      </c>
      <c r="R2398" s="16">
        <f t="shared" ca="1" si="490"/>
        <v>24.071999999999999</v>
      </c>
      <c r="S2398" s="14">
        <f t="shared" ca="1" si="491"/>
        <v>714238.45</v>
      </c>
      <c r="T2398" s="14">
        <f t="shared" ca="1" si="492"/>
        <v>6168873.3799999999</v>
      </c>
      <c r="U2398" s="14" t="str">
        <f t="shared" ca="1" si="493"/>
        <v>0A3F507E-1780-32B8-E044-0003BA298018</v>
      </c>
    </row>
    <row r="2399" spans="1:21" s="14" customFormat="1" x14ac:dyDescent="0.25">
      <c r="A2399" s="14">
        <f t="shared" si="481"/>
        <v>2399</v>
      </c>
      <c r="B2399" s="14" t="str">
        <f t="shared" ca="1" si="482"/>
        <v>D00F6210-1D43-4CE0-9283-EB5D6A49B61D</v>
      </c>
      <c r="C2399" s="14" t="str">
        <f t="shared" ca="1" si="483"/>
        <v>Tranekærvej</v>
      </c>
      <c r="D2399" s="14" t="str">
        <f t="shared" ca="1" si="484"/>
        <v>19</v>
      </c>
      <c r="E2399" s="14" t="str">
        <f t="shared" ca="1" si="485"/>
        <v>4bp</v>
      </c>
      <c r="F2399" s="1">
        <f t="shared" ca="1" si="486"/>
        <v>120</v>
      </c>
      <c r="G2399" s="1">
        <f t="shared" ca="1" si="487"/>
        <v>133</v>
      </c>
      <c r="H2399" s="1">
        <f t="shared" ca="1" si="488"/>
        <v>1979</v>
      </c>
      <c r="I2399" s="1" t="str">
        <f ca="1">INDEX(Relationstabel!$C$3:$K$10,MATCH(INDIRECT($A$1&amp;"J"&amp;A2399),Relationstabel!$A$3:$A$10,0),MATCH(IFERROR(VALUE(INDIRECT($A$1&amp;"K"&amp;A2399)),0),Relationstabel!$C$1:$K$1,0))</f>
        <v>Naturgas</v>
      </c>
      <c r="J2399" s="1" t="str">
        <f ca="1">INDEX(Anvendelseskode!B:B,MATCH($F2399,Anvendelseskode!$A:$A,0))</f>
        <v>Fritliggende enfamilieshus (parcelhus)</v>
      </c>
      <c r="K2399" s="1" t="str">
        <f ca="1">INDEX(Anvendelseskode!C:C,MATCH($F2399,Anvendelseskode!$A:$A,0))</f>
        <v>Parcelhuse</v>
      </c>
      <c r="L2399" s="1" t="str">
        <f ca="1">INDEX(Anvendelseskode!D:D,MATCH($F2399,Anvendelseskode!$A:$A,0))</f>
        <v>Private husholdninger</v>
      </c>
      <c r="M2399" s="1" t="str">
        <f ca="1">IFERROR(INDEX(SBi!$2:$2,MATCH(H2399,SBi!$1:$1,1)),SBi!$K$2)</f>
        <v>1979-1998</v>
      </c>
      <c r="N2399" s="1">
        <f ca="1">INDEX(SBi!$C$3:$K$28,MATCH(F2399,SBi!$B$3:$B$28,0),MATCH(M2399,SBi!$C$2:$K$2,0))</f>
        <v>105.4</v>
      </c>
      <c r="O2399" s="16">
        <f t="shared" ca="1" si="489"/>
        <v>14.0182</v>
      </c>
      <c r="P2399" s="16" t="str">
        <f ca="1">IFERROR(INDEX(VpD!$2:$2,MATCH(H2399,VpD!$1:$1,1)),VpD!$I$2)</f>
        <v>1979-1998</v>
      </c>
      <c r="Q2399" s="1">
        <f ca="1">INDEX(VpD!$C$3:$I$27,MATCH(F2399,VpD!$B$3:$B$27,0),MATCH(P2399,VpD!$C$2:$I$2,0))</f>
        <v>90</v>
      </c>
      <c r="R2399" s="16">
        <f t="shared" ca="1" si="490"/>
        <v>11.97</v>
      </c>
      <c r="S2399" s="14">
        <f t="shared" ca="1" si="491"/>
        <v>713266.12</v>
      </c>
      <c r="T2399" s="14">
        <f t="shared" ca="1" si="492"/>
        <v>6168536.1399999997</v>
      </c>
      <c r="U2399" s="14" t="str">
        <f t="shared" ca="1" si="493"/>
        <v>0A3F507E-2380-32B8-E044-0003BA298018</v>
      </c>
    </row>
    <row r="2400" spans="1:21" s="14" customFormat="1" x14ac:dyDescent="0.25">
      <c r="A2400" s="14">
        <f t="shared" si="481"/>
        <v>2400</v>
      </c>
      <c r="B2400" s="14" t="str">
        <f t="shared" ca="1" si="482"/>
        <v>ABF0B638-594E-4D49-95C9-2DDC894D44BA</v>
      </c>
      <c r="C2400" s="14" t="str">
        <f t="shared" ca="1" si="483"/>
        <v>Bregnebo</v>
      </c>
      <c r="D2400" s="14" t="str">
        <f t="shared" ca="1" si="484"/>
        <v>18</v>
      </c>
      <c r="E2400" s="14" t="str">
        <f t="shared" ca="1" si="485"/>
        <v>6øh</v>
      </c>
      <c r="F2400" s="1">
        <f t="shared" ca="1" si="486"/>
        <v>130</v>
      </c>
      <c r="G2400" s="1">
        <f t="shared" ca="1" si="487"/>
        <v>112</v>
      </c>
      <c r="H2400" s="1">
        <f t="shared" ca="1" si="488"/>
        <v>1978</v>
      </c>
      <c r="I2400" s="1" t="str">
        <f ca="1">INDEX(Relationstabel!$C$3:$K$10,MATCH(INDIRECT($A$1&amp;"J"&amp;A2400),Relationstabel!$A$3:$A$10,0),MATCH(IFERROR(VALUE(INDIRECT($A$1&amp;"K"&amp;A2400)),0),Relationstabel!$C$1:$K$1,0))</f>
        <v>Fjernvarme/ Blokvarme</v>
      </c>
      <c r="J2400" s="1" t="str">
        <f ca="1">INDEX(Anvendelseskode!B:B,MATCH($F2400,Anvendelseskode!$A:$A,0))</f>
        <v>Række-, kæde-, dobbelthus (lodret adskillelse mellem enhederne)</v>
      </c>
      <c r="K2400" s="1" t="str">
        <f ca="1">INDEX(Anvendelseskode!C:C,MATCH($F2400,Anvendelseskode!$A:$A,0))</f>
        <v>Række-, kæde og dobbelthuse</v>
      </c>
      <c r="L2400" s="1" t="str">
        <f ca="1">INDEX(Anvendelseskode!D:D,MATCH($F2400,Anvendelseskode!$A:$A,0))</f>
        <v>Private husholdninger</v>
      </c>
      <c r="M2400" s="1" t="str">
        <f ca="1">IFERROR(INDEX(SBi!$2:$2,MATCH(H2400,SBi!$1:$1,1)),SBi!$K$2)</f>
        <v>1973-1978</v>
      </c>
      <c r="N2400" s="1">
        <f ca="1">INDEX(SBi!$C$3:$K$28,MATCH(F2400,SBi!$B$3:$B$28,0),MATCH(M2400,SBi!$C$2:$K$2,0))</f>
        <v>112.6</v>
      </c>
      <c r="O2400" s="16">
        <f t="shared" ca="1" si="489"/>
        <v>12.611199999999998</v>
      </c>
      <c r="P2400" s="16" t="str">
        <f ca="1">IFERROR(INDEX(VpD!$2:$2,MATCH(H2400,VpD!$1:$1,1)),VpD!$I$2)</f>
        <v>1973-1978</v>
      </c>
      <c r="Q2400" s="1">
        <f ca="1">INDEX(VpD!$C$3:$I$27,MATCH(F2400,VpD!$B$3:$B$27,0),MATCH(P2400,VpD!$C$2:$I$2,0))</f>
        <v>98</v>
      </c>
      <c r="R2400" s="16">
        <f t="shared" ca="1" si="490"/>
        <v>10.976000000000001</v>
      </c>
      <c r="S2400" s="14">
        <f t="shared" ca="1" si="491"/>
        <v>713557.74</v>
      </c>
      <c r="T2400" s="14">
        <f t="shared" ca="1" si="492"/>
        <v>6169807.9299999997</v>
      </c>
      <c r="U2400" s="14" t="str">
        <f t="shared" ca="1" si="493"/>
        <v>0A3F507E-1588-32B8-E044-0003BA298018</v>
      </c>
    </row>
    <row r="2401" spans="1:21" s="14" customFormat="1" x14ac:dyDescent="0.25">
      <c r="A2401" s="14">
        <f t="shared" si="481"/>
        <v>2401</v>
      </c>
      <c r="B2401" s="14" t="str">
        <f t="shared" ca="1" si="482"/>
        <v>85341F69-DF0E-400C-9EC8-2EE88129B95A</v>
      </c>
      <c r="C2401" s="14" t="str">
        <f t="shared" ca="1" si="483"/>
        <v>Syvhøjvænge</v>
      </c>
      <c r="D2401" s="14" t="str">
        <f t="shared" ca="1" si="484"/>
        <v>83</v>
      </c>
      <c r="E2401" s="14" t="str">
        <f t="shared" ca="1" si="485"/>
        <v>12cp</v>
      </c>
      <c r="F2401" s="1">
        <f t="shared" ca="1" si="486"/>
        <v>120</v>
      </c>
      <c r="G2401" s="1">
        <f t="shared" ca="1" si="487"/>
        <v>143</v>
      </c>
      <c r="H2401" s="1">
        <f t="shared" ca="1" si="488"/>
        <v>1970</v>
      </c>
      <c r="I2401" s="1" t="str">
        <f ca="1">INDEX(Relationstabel!$C$3:$K$10,MATCH(INDIRECT($A$1&amp;"J"&amp;A2401),Relationstabel!$A$3:$A$10,0),MATCH(IFERROR(VALUE(INDIRECT($A$1&amp;"K"&amp;A2401)),0),Relationstabel!$C$1:$K$1,0))</f>
        <v>Naturgas</v>
      </c>
      <c r="J2401" s="1" t="str">
        <f ca="1">INDEX(Anvendelseskode!B:B,MATCH($F2401,Anvendelseskode!$A:$A,0))</f>
        <v>Fritliggende enfamilieshus (parcelhus)</v>
      </c>
      <c r="K2401" s="1" t="str">
        <f ca="1">INDEX(Anvendelseskode!C:C,MATCH($F2401,Anvendelseskode!$A:$A,0))</f>
        <v>Parcelhuse</v>
      </c>
      <c r="L2401" s="1" t="str">
        <f ca="1">INDEX(Anvendelseskode!D:D,MATCH($F2401,Anvendelseskode!$A:$A,0))</f>
        <v>Private husholdninger</v>
      </c>
      <c r="M2401" s="1" t="str">
        <f ca="1">IFERROR(INDEX(SBi!$2:$2,MATCH(H2401,SBi!$1:$1,1)),SBi!$K$2)</f>
        <v>1961-1972</v>
      </c>
      <c r="N2401" s="1">
        <f ca="1">INDEX(SBi!$C$3:$K$28,MATCH(F2401,SBi!$B$3:$B$28,0),MATCH(M2401,SBi!$C$2:$K$2,0))</f>
        <v>134.30000000000001</v>
      </c>
      <c r="O2401" s="16">
        <f t="shared" ca="1" si="489"/>
        <v>19.204900000000002</v>
      </c>
      <c r="P2401" s="16" t="str">
        <f ca="1">IFERROR(INDEX(VpD!$2:$2,MATCH(H2401,VpD!$1:$1,1)),VpD!$I$2)</f>
        <v>1961-1972</v>
      </c>
      <c r="Q2401" s="1">
        <f ca="1">INDEX(VpD!$C$3:$I$27,MATCH(F2401,VpD!$B$3:$B$27,0),MATCH(P2401,VpD!$C$2:$I$2,0))</f>
        <v>143</v>
      </c>
      <c r="R2401" s="16">
        <f t="shared" ca="1" si="490"/>
        <v>20.449000000000002</v>
      </c>
      <c r="S2401" s="14">
        <f t="shared" ca="1" si="491"/>
        <v>711909.18</v>
      </c>
      <c r="T2401" s="14">
        <f t="shared" ca="1" si="492"/>
        <v>6171825.5199999996</v>
      </c>
      <c r="U2401" s="14" t="str">
        <f t="shared" ca="1" si="493"/>
        <v>0A3F507E-2288-32B8-E044-0003BA298018</v>
      </c>
    </row>
    <row r="2402" spans="1:21" s="14" customFormat="1" x14ac:dyDescent="0.25">
      <c r="A2402" s="14">
        <f t="shared" si="481"/>
        <v>2402</v>
      </c>
      <c r="B2402" s="14" t="str">
        <f t="shared" ca="1" si="482"/>
        <v>7A516B24-4E3B-4A14-BD6E-4FBE10D7BC8E</v>
      </c>
      <c r="C2402" s="14" t="str">
        <f t="shared" ca="1" si="483"/>
        <v>Kokkedalsvej</v>
      </c>
      <c r="D2402" s="14" t="str">
        <f t="shared" ca="1" si="484"/>
        <v>5</v>
      </c>
      <c r="E2402" s="14" t="str">
        <f t="shared" ca="1" si="485"/>
        <v>18et</v>
      </c>
      <c r="F2402" s="1">
        <f t="shared" ca="1" si="486"/>
        <v>120</v>
      </c>
      <c r="G2402" s="1">
        <f t="shared" ca="1" si="487"/>
        <v>171</v>
      </c>
      <c r="H2402" s="1">
        <f t="shared" ca="1" si="488"/>
        <v>1973</v>
      </c>
      <c r="I2402" s="1" t="str">
        <f ca="1">INDEX(Relationstabel!$C$3:$K$10,MATCH(INDIRECT($A$1&amp;"J"&amp;A2402),Relationstabel!$A$3:$A$10,0),MATCH(IFERROR(VALUE(INDIRECT($A$1&amp;"K"&amp;A2402)),0),Relationstabel!$C$1:$K$1,0))</f>
        <v>Olie</v>
      </c>
      <c r="J2402" s="1" t="str">
        <f ca="1">INDEX(Anvendelseskode!B:B,MATCH($F2402,Anvendelseskode!$A:$A,0))</f>
        <v>Fritliggende enfamilieshus (parcelhus)</v>
      </c>
      <c r="K2402" s="1" t="str">
        <f ca="1">INDEX(Anvendelseskode!C:C,MATCH($F2402,Anvendelseskode!$A:$A,0))</f>
        <v>Parcelhuse</v>
      </c>
      <c r="L2402" s="1" t="str">
        <f ca="1">INDEX(Anvendelseskode!D:D,MATCH($F2402,Anvendelseskode!$A:$A,0))</f>
        <v>Private husholdninger</v>
      </c>
      <c r="M2402" s="1" t="str">
        <f ca="1">IFERROR(INDEX(SBi!$2:$2,MATCH(H2402,SBi!$1:$1,1)),SBi!$K$2)</f>
        <v>1973-1978</v>
      </c>
      <c r="N2402" s="1">
        <f ca="1">INDEX(SBi!$C$3:$K$28,MATCH(F2402,SBi!$B$3:$B$28,0),MATCH(M2402,SBi!$C$2:$K$2,0))</f>
        <v>119.8</v>
      </c>
      <c r="O2402" s="16">
        <f t="shared" ca="1" si="489"/>
        <v>20.485799999999998</v>
      </c>
      <c r="P2402" s="16" t="str">
        <f ca="1">IFERROR(INDEX(VpD!$2:$2,MATCH(H2402,VpD!$1:$1,1)),VpD!$I$2)</f>
        <v>1973-1978</v>
      </c>
      <c r="Q2402" s="1">
        <f ca="1">INDEX(VpD!$C$3:$I$27,MATCH(F2402,VpD!$B$3:$B$27,0),MATCH(P2402,VpD!$C$2:$I$2,0))</f>
        <v>117</v>
      </c>
      <c r="R2402" s="16">
        <f t="shared" ca="1" si="490"/>
        <v>20.007000000000001</v>
      </c>
      <c r="S2402" s="14">
        <f t="shared" ca="1" si="491"/>
        <v>712967.84</v>
      </c>
      <c r="T2402" s="14">
        <f t="shared" ca="1" si="492"/>
        <v>6168929.3799999999</v>
      </c>
      <c r="U2402" s="14" t="str">
        <f t="shared" ca="1" si="493"/>
        <v>0A3F507E-1B8C-32B8-E044-0003BA298018</v>
      </c>
    </row>
    <row r="2403" spans="1:21" s="14" customFormat="1" x14ac:dyDescent="0.25">
      <c r="A2403" s="14">
        <f t="shared" si="481"/>
        <v>2403</v>
      </c>
      <c r="B2403" s="14" t="str">
        <f t="shared" ca="1" si="482"/>
        <v>0B140BC8-1FE4-4CF9-BA7B-A3895AB7919C</v>
      </c>
      <c r="C2403" s="14" t="str">
        <f t="shared" ca="1" si="483"/>
        <v>Nørrebred</v>
      </c>
      <c r="D2403" s="14" t="str">
        <f t="shared" ca="1" si="484"/>
        <v>98</v>
      </c>
      <c r="E2403" s="14" t="str">
        <f t="shared" ca="1" si="485"/>
        <v>12bm</v>
      </c>
      <c r="F2403" s="1">
        <f t="shared" ca="1" si="486"/>
        <v>120</v>
      </c>
      <c r="G2403" s="1">
        <f t="shared" ca="1" si="487"/>
        <v>143</v>
      </c>
      <c r="H2403" s="1">
        <f t="shared" ca="1" si="488"/>
        <v>1999</v>
      </c>
      <c r="I2403" s="1" t="str">
        <f ca="1">INDEX(Relationstabel!$C$3:$K$10,MATCH(INDIRECT($A$1&amp;"J"&amp;A2403),Relationstabel!$A$3:$A$10,0),MATCH(IFERROR(VALUE(INDIRECT($A$1&amp;"K"&amp;A2403)),0),Relationstabel!$C$1:$K$1,0))</f>
        <v>Biomasse</v>
      </c>
      <c r="J2403" s="1" t="str">
        <f ca="1">INDEX(Anvendelseskode!B:B,MATCH($F2403,Anvendelseskode!$A:$A,0))</f>
        <v>Fritliggende enfamilieshus (parcelhus)</v>
      </c>
      <c r="K2403" s="1" t="str">
        <f ca="1">INDEX(Anvendelseskode!C:C,MATCH($F2403,Anvendelseskode!$A:$A,0))</f>
        <v>Parcelhuse</v>
      </c>
      <c r="L2403" s="1" t="str">
        <f ca="1">INDEX(Anvendelseskode!D:D,MATCH($F2403,Anvendelseskode!$A:$A,0))</f>
        <v>Private husholdninger</v>
      </c>
      <c r="M2403" s="1" t="str">
        <f ca="1">IFERROR(INDEX(SBi!$2:$2,MATCH(H2403,SBi!$1:$1,1)),SBi!$K$2)</f>
        <v>1999-2006</v>
      </c>
      <c r="N2403" s="1">
        <f ca="1">INDEX(SBi!$C$3:$K$28,MATCH(F2403,SBi!$B$3:$B$28,0),MATCH(M2403,SBi!$C$2:$K$2,0))</f>
        <v>83.9</v>
      </c>
      <c r="O2403" s="16">
        <f t="shared" ca="1" si="489"/>
        <v>11.9977</v>
      </c>
      <c r="P2403" s="16" t="str">
        <f ca="1">IFERROR(INDEX(VpD!$2:$2,MATCH(H2403,VpD!$1:$1,1)),VpD!$I$2)</f>
        <v>&gt;1998</v>
      </c>
      <c r="Q2403" s="1">
        <f ca="1">INDEX(VpD!$C$3:$I$27,MATCH(F2403,VpD!$B$3:$B$27,0),MATCH(P2403,VpD!$C$2:$I$2,0))</f>
        <v>72</v>
      </c>
      <c r="R2403" s="16">
        <f t="shared" ca="1" si="490"/>
        <v>10.295999999999999</v>
      </c>
      <c r="S2403" s="14">
        <f t="shared" ca="1" si="491"/>
        <v>711647.46</v>
      </c>
      <c r="T2403" s="14">
        <f t="shared" ca="1" si="492"/>
        <v>6171785.5899999999</v>
      </c>
      <c r="U2403" s="14" t="str">
        <f t="shared" ca="1" si="493"/>
        <v>0A3F507E-1E8C-32B8-E044-0003BA298018</v>
      </c>
    </row>
    <row r="2404" spans="1:21" s="14" customFormat="1" x14ac:dyDescent="0.25">
      <c r="A2404" s="14">
        <f t="shared" si="481"/>
        <v>2404</v>
      </c>
      <c r="B2404" s="14" t="str">
        <f t="shared" ca="1" si="482"/>
        <v>B4F48B78-AF8A-44A0-9701-7E1A5B652724</v>
      </c>
      <c r="C2404" s="14" t="str">
        <f t="shared" ca="1" si="483"/>
        <v>Horsbred</v>
      </c>
      <c r="D2404" s="14" t="str">
        <f t="shared" ca="1" si="484"/>
        <v>25</v>
      </c>
      <c r="E2404" s="14" t="str">
        <f t="shared" ca="1" si="485"/>
        <v>13dx</v>
      </c>
      <c r="F2404" s="1">
        <f t="shared" ca="1" si="486"/>
        <v>130</v>
      </c>
      <c r="G2404" s="1">
        <f t="shared" ca="1" si="487"/>
        <v>143</v>
      </c>
      <c r="H2404" s="1">
        <f t="shared" ca="1" si="488"/>
        <v>1967</v>
      </c>
      <c r="I2404" s="1" t="str">
        <f ca="1">INDEX(Relationstabel!$C$3:$K$10,MATCH(INDIRECT($A$1&amp;"J"&amp;A2404),Relationstabel!$A$3:$A$10,0),MATCH(IFERROR(VALUE(INDIRECT($A$1&amp;"K"&amp;A2404)),0),Relationstabel!$C$1:$K$1,0))</f>
        <v>Fjernvarme/ Blokvarme</v>
      </c>
      <c r="J2404" s="1" t="str">
        <f ca="1">INDEX(Anvendelseskode!B:B,MATCH($F2404,Anvendelseskode!$A:$A,0))</f>
        <v>Række-, kæde-, dobbelthus (lodret adskillelse mellem enhederne)</v>
      </c>
      <c r="K2404" s="1" t="str">
        <f ca="1">INDEX(Anvendelseskode!C:C,MATCH($F2404,Anvendelseskode!$A:$A,0))</f>
        <v>Række-, kæde og dobbelthuse</v>
      </c>
      <c r="L2404" s="1" t="str">
        <f ca="1">INDEX(Anvendelseskode!D:D,MATCH($F2404,Anvendelseskode!$A:$A,0))</f>
        <v>Private husholdninger</v>
      </c>
      <c r="M2404" s="1" t="str">
        <f ca="1">IFERROR(INDEX(SBi!$2:$2,MATCH(H2404,SBi!$1:$1,1)),SBi!$K$2)</f>
        <v>1961-1972</v>
      </c>
      <c r="N2404" s="1">
        <f ca="1">INDEX(SBi!$C$3:$K$28,MATCH(F2404,SBi!$B$3:$B$28,0),MATCH(M2404,SBi!$C$2:$K$2,0))</f>
        <v>119.9</v>
      </c>
      <c r="O2404" s="16">
        <f t="shared" ca="1" si="489"/>
        <v>17.145700000000001</v>
      </c>
      <c r="P2404" s="16" t="str">
        <f ca="1">IFERROR(INDEX(VpD!$2:$2,MATCH(H2404,VpD!$1:$1,1)),VpD!$I$2)</f>
        <v>1961-1972</v>
      </c>
      <c r="Q2404" s="1">
        <f ca="1">INDEX(VpD!$C$3:$I$27,MATCH(F2404,VpD!$B$3:$B$27,0),MATCH(P2404,VpD!$C$2:$I$2,0))</f>
        <v>120</v>
      </c>
      <c r="R2404" s="16">
        <f t="shared" ca="1" si="490"/>
        <v>17.16</v>
      </c>
      <c r="S2404" s="14">
        <f t="shared" ca="1" si="491"/>
        <v>711409.88</v>
      </c>
      <c r="T2404" s="14">
        <f t="shared" ca="1" si="492"/>
        <v>6171639.9400000004</v>
      </c>
      <c r="U2404" s="14" t="str">
        <f t="shared" ca="1" si="493"/>
        <v>0A3F507E-1893-32B8-E044-0003BA298018</v>
      </c>
    </row>
    <row r="2405" spans="1:21" s="14" customFormat="1" x14ac:dyDescent="0.25">
      <c r="A2405" s="14">
        <f t="shared" si="481"/>
        <v>2405</v>
      </c>
      <c r="B2405" s="14" t="str">
        <f t="shared" ca="1" si="482"/>
        <v>BA8AFF16-24EF-4BDF-8AB2-6C84FF449F1A</v>
      </c>
      <c r="C2405" s="14" t="str">
        <f t="shared" ca="1" si="483"/>
        <v>Rendsagervej</v>
      </c>
      <c r="D2405" s="14" t="str">
        <f t="shared" ca="1" si="484"/>
        <v>23</v>
      </c>
      <c r="E2405" s="14" t="str">
        <f t="shared" ca="1" si="485"/>
        <v>9ox</v>
      </c>
      <c r="F2405" s="1">
        <f t="shared" ca="1" si="486"/>
        <v>120</v>
      </c>
      <c r="G2405" s="1">
        <f t="shared" ca="1" si="487"/>
        <v>109</v>
      </c>
      <c r="H2405" s="1">
        <f t="shared" ca="1" si="488"/>
        <v>1973</v>
      </c>
      <c r="I2405" s="1" t="str">
        <f ca="1">INDEX(Relationstabel!$C$3:$K$10,MATCH(INDIRECT($A$1&amp;"J"&amp;A2405),Relationstabel!$A$3:$A$10,0),MATCH(IFERROR(VALUE(INDIRECT($A$1&amp;"K"&amp;A2405)),0),Relationstabel!$C$1:$K$1,0))</f>
        <v>Naturgas</v>
      </c>
      <c r="J2405" s="1" t="str">
        <f ca="1">INDEX(Anvendelseskode!B:B,MATCH($F2405,Anvendelseskode!$A:$A,0))</f>
        <v>Fritliggende enfamilieshus (parcelhus)</v>
      </c>
      <c r="K2405" s="1" t="str">
        <f ca="1">INDEX(Anvendelseskode!C:C,MATCH($F2405,Anvendelseskode!$A:$A,0))</f>
        <v>Parcelhuse</v>
      </c>
      <c r="L2405" s="1" t="str">
        <f ca="1">INDEX(Anvendelseskode!D:D,MATCH($F2405,Anvendelseskode!$A:$A,0))</f>
        <v>Private husholdninger</v>
      </c>
      <c r="M2405" s="1" t="str">
        <f ca="1">IFERROR(INDEX(SBi!$2:$2,MATCH(H2405,SBi!$1:$1,1)),SBi!$K$2)</f>
        <v>1973-1978</v>
      </c>
      <c r="N2405" s="1">
        <f ca="1">INDEX(SBi!$C$3:$K$28,MATCH(F2405,SBi!$B$3:$B$28,0),MATCH(M2405,SBi!$C$2:$K$2,0))</f>
        <v>119.8</v>
      </c>
      <c r="O2405" s="16">
        <f t="shared" ca="1" si="489"/>
        <v>13.058199999999999</v>
      </c>
      <c r="P2405" s="16" t="str">
        <f ca="1">IFERROR(INDEX(VpD!$2:$2,MATCH(H2405,VpD!$1:$1,1)),VpD!$I$2)</f>
        <v>1973-1978</v>
      </c>
      <c r="Q2405" s="1">
        <f ca="1">INDEX(VpD!$C$3:$I$27,MATCH(F2405,VpD!$B$3:$B$27,0),MATCH(P2405,VpD!$C$2:$I$2,0))</f>
        <v>117</v>
      </c>
      <c r="R2405" s="16">
        <f t="shared" ca="1" si="490"/>
        <v>12.753</v>
      </c>
      <c r="S2405" s="14">
        <f t="shared" ca="1" si="491"/>
        <v>711019.34</v>
      </c>
      <c r="T2405" s="14">
        <f t="shared" ca="1" si="492"/>
        <v>6171485.75</v>
      </c>
      <c r="U2405" s="14" t="str">
        <f t="shared" ca="1" si="493"/>
        <v>0A3F507E-1F93-32B8-E044-0003BA298018</v>
      </c>
    </row>
    <row r="2406" spans="1:21" s="14" customFormat="1" x14ac:dyDescent="0.25">
      <c r="A2406" s="14">
        <f t="shared" si="481"/>
        <v>2406</v>
      </c>
      <c r="B2406" s="14" t="str">
        <f t="shared" ca="1" si="482"/>
        <v>244A7726-BE29-4350-B437-B4A25268D971</v>
      </c>
      <c r="C2406" s="14" t="str">
        <f t="shared" ca="1" si="483"/>
        <v>Vallensbæk Strandvej</v>
      </c>
      <c r="D2406" s="14" t="str">
        <f t="shared" ca="1" si="484"/>
        <v>84</v>
      </c>
      <c r="E2406" s="14" t="str">
        <f t="shared" ca="1" si="485"/>
        <v>24fm</v>
      </c>
      <c r="F2406" s="1">
        <f t="shared" ca="1" si="486"/>
        <v>120</v>
      </c>
      <c r="G2406" s="1">
        <f t="shared" ca="1" si="487"/>
        <v>129</v>
      </c>
      <c r="H2406" s="1">
        <f t="shared" ca="1" si="488"/>
        <v>1953</v>
      </c>
      <c r="I2406" s="1" t="str">
        <f ca="1">INDEX(Relationstabel!$C$3:$K$10,MATCH(INDIRECT($A$1&amp;"J"&amp;A2406),Relationstabel!$A$3:$A$10,0),MATCH(IFERROR(VALUE(INDIRECT($A$1&amp;"K"&amp;A2406)),0),Relationstabel!$C$1:$K$1,0))</f>
        <v>Biomasse</v>
      </c>
      <c r="J2406" s="1" t="str">
        <f ca="1">INDEX(Anvendelseskode!B:B,MATCH($F2406,Anvendelseskode!$A:$A,0))</f>
        <v>Fritliggende enfamilieshus (parcelhus)</v>
      </c>
      <c r="K2406" s="1" t="str">
        <f ca="1">INDEX(Anvendelseskode!C:C,MATCH($F2406,Anvendelseskode!$A:$A,0))</f>
        <v>Parcelhuse</v>
      </c>
      <c r="L2406" s="1" t="str">
        <f ca="1">INDEX(Anvendelseskode!D:D,MATCH($F2406,Anvendelseskode!$A:$A,0))</f>
        <v>Private husholdninger</v>
      </c>
      <c r="M2406" s="1" t="str">
        <f ca="1">IFERROR(INDEX(SBi!$2:$2,MATCH(H2406,SBi!$1:$1,1)),SBi!$K$2)</f>
        <v>1951-1960</v>
      </c>
      <c r="N2406" s="1">
        <f ca="1">INDEX(SBi!$C$3:$K$28,MATCH(F2406,SBi!$B$3:$B$28,0),MATCH(M2406,SBi!$C$2:$K$2,0))</f>
        <v>154.9</v>
      </c>
      <c r="O2406" s="16">
        <f t="shared" ca="1" si="489"/>
        <v>19.982100000000003</v>
      </c>
      <c r="P2406" s="16" t="str">
        <f ca="1">IFERROR(INDEX(VpD!$2:$2,MATCH(H2406,VpD!$1:$1,1)),VpD!$I$2)</f>
        <v>1951-1960</v>
      </c>
      <c r="Q2406" s="1">
        <f ca="1">INDEX(VpD!$C$3:$I$27,MATCH(F2406,VpD!$B$3:$B$27,0),MATCH(P2406,VpD!$C$2:$I$2,0))</f>
        <v>204</v>
      </c>
      <c r="R2406" s="16">
        <f t="shared" ca="1" si="490"/>
        <v>26.315999999999999</v>
      </c>
      <c r="S2406" s="14">
        <f t="shared" ca="1" si="491"/>
        <v>713987.8</v>
      </c>
      <c r="T2406" s="14">
        <f t="shared" ca="1" si="492"/>
        <v>6168860.2000000002</v>
      </c>
      <c r="U2406" s="14" t="str">
        <f t="shared" ca="1" si="493"/>
        <v>0A3F507E-178E-32B8-E044-0003BA298018</v>
      </c>
    </row>
    <row r="2407" spans="1:21" s="14" customFormat="1" x14ac:dyDescent="0.25">
      <c r="A2407" s="14">
        <f t="shared" si="481"/>
        <v>2407</v>
      </c>
      <c r="B2407" s="14" t="str">
        <f t="shared" ca="1" si="482"/>
        <v>293CE1F4-A6BE-4465-9AF5-E833AD3359EA</v>
      </c>
      <c r="C2407" s="14" t="str">
        <f t="shared" ca="1" si="483"/>
        <v>Kokkedalsvej</v>
      </c>
      <c r="D2407" s="14" t="str">
        <f t="shared" ca="1" si="484"/>
        <v>7</v>
      </c>
      <c r="E2407" s="14" t="str">
        <f t="shared" ca="1" si="485"/>
        <v>18hb</v>
      </c>
      <c r="F2407" s="1">
        <f t="shared" ca="1" si="486"/>
        <v>120</v>
      </c>
      <c r="G2407" s="1">
        <f t="shared" ca="1" si="487"/>
        <v>135</v>
      </c>
      <c r="H2407" s="1">
        <f t="shared" ca="1" si="488"/>
        <v>1976</v>
      </c>
      <c r="I2407" s="1" t="str">
        <f ca="1">INDEX(Relationstabel!$C$3:$K$10,MATCH(INDIRECT($A$1&amp;"J"&amp;A2407),Relationstabel!$A$3:$A$10,0),MATCH(IFERROR(VALUE(INDIRECT($A$1&amp;"K"&amp;A2407)),0),Relationstabel!$C$1:$K$1,0))</f>
        <v>Naturgas</v>
      </c>
      <c r="J2407" s="1" t="str">
        <f ca="1">INDEX(Anvendelseskode!B:B,MATCH($F2407,Anvendelseskode!$A:$A,0))</f>
        <v>Fritliggende enfamilieshus (parcelhus)</v>
      </c>
      <c r="K2407" s="1" t="str">
        <f ca="1">INDEX(Anvendelseskode!C:C,MATCH($F2407,Anvendelseskode!$A:$A,0))</f>
        <v>Parcelhuse</v>
      </c>
      <c r="L2407" s="1" t="str">
        <f ca="1">INDEX(Anvendelseskode!D:D,MATCH($F2407,Anvendelseskode!$A:$A,0))</f>
        <v>Private husholdninger</v>
      </c>
      <c r="M2407" s="1" t="str">
        <f ca="1">IFERROR(INDEX(SBi!$2:$2,MATCH(H2407,SBi!$1:$1,1)),SBi!$K$2)</f>
        <v>1973-1978</v>
      </c>
      <c r="N2407" s="1">
        <f ca="1">INDEX(SBi!$C$3:$K$28,MATCH(F2407,SBi!$B$3:$B$28,0),MATCH(M2407,SBi!$C$2:$K$2,0))</f>
        <v>119.8</v>
      </c>
      <c r="O2407" s="16">
        <f t="shared" ca="1" si="489"/>
        <v>16.172999999999998</v>
      </c>
      <c r="P2407" s="16" t="str">
        <f ca="1">IFERROR(INDEX(VpD!$2:$2,MATCH(H2407,VpD!$1:$1,1)),VpD!$I$2)</f>
        <v>1973-1978</v>
      </c>
      <c r="Q2407" s="1">
        <f ca="1">INDEX(VpD!$C$3:$I$27,MATCH(F2407,VpD!$B$3:$B$27,0),MATCH(P2407,VpD!$C$2:$I$2,0))</f>
        <v>117</v>
      </c>
      <c r="R2407" s="16">
        <f t="shared" ca="1" si="490"/>
        <v>15.795</v>
      </c>
      <c r="S2407" s="14">
        <f t="shared" ca="1" si="491"/>
        <v>712970.49</v>
      </c>
      <c r="T2407" s="14">
        <f t="shared" ca="1" si="492"/>
        <v>6168946.0700000003</v>
      </c>
      <c r="U2407" s="14" t="str">
        <f t="shared" ca="1" si="493"/>
        <v>0A3F507E-1B8E-32B8-E044-0003BA298018</v>
      </c>
    </row>
    <row r="2408" spans="1:21" s="14" customFormat="1" x14ac:dyDescent="0.25">
      <c r="A2408" s="14">
        <f t="shared" si="481"/>
        <v>2408</v>
      </c>
      <c r="B2408" s="14" t="str">
        <f t="shared" ca="1" si="482"/>
        <v>D9894D9B-32F8-4D13-9151-CAC0EDB03437</v>
      </c>
      <c r="C2408" s="14" t="str">
        <f t="shared" ca="1" si="483"/>
        <v>Nordfeldvej</v>
      </c>
      <c r="D2408" s="14" t="str">
        <f t="shared" ca="1" si="484"/>
        <v>25</v>
      </c>
      <c r="E2408" s="14" t="str">
        <f t="shared" ca="1" si="485"/>
        <v>4df</v>
      </c>
      <c r="F2408" s="1">
        <f t="shared" ca="1" si="486"/>
        <v>120</v>
      </c>
      <c r="G2408" s="1">
        <f t="shared" ca="1" si="487"/>
        <v>136</v>
      </c>
      <c r="H2408" s="1">
        <f t="shared" ca="1" si="488"/>
        <v>1972</v>
      </c>
      <c r="I2408" s="1" t="str">
        <f ca="1">INDEX(Relationstabel!$C$3:$K$10,MATCH(INDIRECT($A$1&amp;"J"&amp;A2408),Relationstabel!$A$3:$A$10,0),MATCH(IFERROR(VALUE(INDIRECT($A$1&amp;"K"&amp;A2408)),0),Relationstabel!$C$1:$K$1,0))</f>
        <v>Elvarme</v>
      </c>
      <c r="J2408" s="1" t="str">
        <f ca="1">INDEX(Anvendelseskode!B:B,MATCH($F2408,Anvendelseskode!$A:$A,0))</f>
        <v>Fritliggende enfamilieshus (parcelhus)</v>
      </c>
      <c r="K2408" s="1" t="str">
        <f ca="1">INDEX(Anvendelseskode!C:C,MATCH($F2408,Anvendelseskode!$A:$A,0))</f>
        <v>Parcelhuse</v>
      </c>
      <c r="L2408" s="1" t="str">
        <f ca="1">INDEX(Anvendelseskode!D:D,MATCH($F2408,Anvendelseskode!$A:$A,0))</f>
        <v>Private husholdninger</v>
      </c>
      <c r="M2408" s="1" t="str">
        <f ca="1">IFERROR(INDEX(SBi!$2:$2,MATCH(H2408,SBi!$1:$1,1)),SBi!$K$2)</f>
        <v>1961-1972</v>
      </c>
      <c r="N2408" s="1">
        <f ca="1">INDEX(SBi!$C$3:$K$28,MATCH(F2408,SBi!$B$3:$B$28,0),MATCH(M2408,SBi!$C$2:$K$2,0))</f>
        <v>134.30000000000001</v>
      </c>
      <c r="O2408" s="16">
        <f t="shared" ca="1" si="489"/>
        <v>18.264800000000005</v>
      </c>
      <c r="P2408" s="16" t="str">
        <f ca="1">IFERROR(INDEX(VpD!$2:$2,MATCH(H2408,VpD!$1:$1,1)),VpD!$I$2)</f>
        <v>1961-1972</v>
      </c>
      <c r="Q2408" s="1">
        <f ca="1">INDEX(VpD!$C$3:$I$27,MATCH(F2408,VpD!$B$3:$B$27,0),MATCH(P2408,VpD!$C$2:$I$2,0))</f>
        <v>143</v>
      </c>
      <c r="R2408" s="16">
        <f t="shared" ca="1" si="490"/>
        <v>19.448</v>
      </c>
      <c r="S2408" s="14">
        <f t="shared" ca="1" si="491"/>
        <v>712214.21</v>
      </c>
      <c r="T2408" s="14">
        <f t="shared" ca="1" si="492"/>
        <v>6169292.5899999999</v>
      </c>
      <c r="U2408" s="14" t="str">
        <f t="shared" ca="1" si="493"/>
        <v>0A3F507E-1D8E-32B8-E044-0003BA298018</v>
      </c>
    </row>
    <row r="2409" spans="1:21" s="14" customFormat="1" x14ac:dyDescent="0.25">
      <c r="A2409" s="14">
        <f t="shared" si="481"/>
        <v>2409</v>
      </c>
      <c r="B2409" s="14" t="str">
        <f t="shared" ca="1" si="482"/>
        <v>9E7A2C75-A841-40FD-A6CC-F0A13A431020</v>
      </c>
      <c r="C2409" s="14" t="str">
        <f t="shared" ca="1" si="483"/>
        <v>Nørrebred</v>
      </c>
      <c r="D2409" s="14" t="str">
        <f t="shared" ca="1" si="484"/>
        <v>100</v>
      </c>
      <c r="E2409" s="14" t="str">
        <f t="shared" ca="1" si="485"/>
        <v>12bn</v>
      </c>
      <c r="F2409" s="1">
        <f t="shared" ca="1" si="486"/>
        <v>120</v>
      </c>
      <c r="G2409" s="1">
        <f t="shared" ca="1" si="487"/>
        <v>143</v>
      </c>
      <c r="H2409" s="1">
        <f t="shared" ca="1" si="488"/>
        <v>1985</v>
      </c>
      <c r="I2409" s="1" t="str">
        <f ca="1">INDEX(Relationstabel!$C$3:$K$10,MATCH(INDIRECT($A$1&amp;"J"&amp;A2409),Relationstabel!$A$3:$A$10,0),MATCH(IFERROR(VALUE(INDIRECT($A$1&amp;"K"&amp;A2409)),0),Relationstabel!$C$1:$K$1,0))</f>
        <v>Naturgas</v>
      </c>
      <c r="J2409" s="1" t="str">
        <f ca="1">INDEX(Anvendelseskode!B:B,MATCH($F2409,Anvendelseskode!$A:$A,0))</f>
        <v>Fritliggende enfamilieshus (parcelhus)</v>
      </c>
      <c r="K2409" s="1" t="str">
        <f ca="1">INDEX(Anvendelseskode!C:C,MATCH($F2409,Anvendelseskode!$A:$A,0))</f>
        <v>Parcelhuse</v>
      </c>
      <c r="L2409" s="1" t="str">
        <f ca="1">INDEX(Anvendelseskode!D:D,MATCH($F2409,Anvendelseskode!$A:$A,0))</f>
        <v>Private husholdninger</v>
      </c>
      <c r="M2409" s="1" t="str">
        <f ca="1">IFERROR(INDEX(SBi!$2:$2,MATCH(H2409,SBi!$1:$1,1)),SBi!$K$2)</f>
        <v>1979-1998</v>
      </c>
      <c r="N2409" s="1">
        <f ca="1">INDEX(SBi!$C$3:$K$28,MATCH(F2409,SBi!$B$3:$B$28,0),MATCH(M2409,SBi!$C$2:$K$2,0))</f>
        <v>105.4</v>
      </c>
      <c r="O2409" s="16">
        <f t="shared" ca="1" si="489"/>
        <v>15.0722</v>
      </c>
      <c r="P2409" s="16" t="str">
        <f ca="1">IFERROR(INDEX(VpD!$2:$2,MATCH(H2409,VpD!$1:$1,1)),VpD!$I$2)</f>
        <v>1979-1998</v>
      </c>
      <c r="Q2409" s="1">
        <f ca="1">INDEX(VpD!$C$3:$I$27,MATCH(F2409,VpD!$B$3:$B$27,0),MATCH(P2409,VpD!$C$2:$I$2,0))</f>
        <v>90</v>
      </c>
      <c r="R2409" s="16">
        <f t="shared" ca="1" si="490"/>
        <v>12.87</v>
      </c>
      <c r="S2409" s="14">
        <f t="shared" ca="1" si="491"/>
        <v>711646.83</v>
      </c>
      <c r="T2409" s="14">
        <f t="shared" ca="1" si="492"/>
        <v>6171837.21</v>
      </c>
      <c r="U2409" s="14" t="str">
        <f t="shared" ca="1" si="493"/>
        <v>0A3F507E-1E8E-32B8-E044-0003BA298018</v>
      </c>
    </row>
    <row r="2410" spans="1:21" s="14" customFormat="1" x14ac:dyDescent="0.25">
      <c r="A2410" s="14">
        <f t="shared" si="481"/>
        <v>2410</v>
      </c>
      <c r="B2410" s="14" t="str">
        <f t="shared" ca="1" si="482"/>
        <v>E9643260-00F4-4F4B-A216-63DD7BCE7510</v>
      </c>
      <c r="C2410" s="14" t="str">
        <f t="shared" ca="1" si="483"/>
        <v>Vallensbæk Strandvej</v>
      </c>
      <c r="D2410" s="14" t="str">
        <f t="shared" ca="1" si="484"/>
        <v>114</v>
      </c>
      <c r="E2410" s="14" t="str">
        <f t="shared" ca="1" si="485"/>
        <v>24fd</v>
      </c>
      <c r="F2410" s="1">
        <f t="shared" ca="1" si="486"/>
        <v>120</v>
      </c>
      <c r="G2410" s="1">
        <f t="shared" ca="1" si="487"/>
        <v>155</v>
      </c>
      <c r="H2410" s="1">
        <f t="shared" ca="1" si="488"/>
        <v>2010</v>
      </c>
      <c r="I2410" s="1" t="str">
        <f ca="1">INDEX(Relationstabel!$C$3:$K$10,MATCH(INDIRECT($A$1&amp;"J"&amp;A2410),Relationstabel!$A$3:$A$10,0),MATCH(IFERROR(VALUE(INDIRECT($A$1&amp;"K"&amp;A2410)),0),Relationstabel!$C$1:$K$1,0))</f>
        <v>Naturgas</v>
      </c>
      <c r="J2410" s="1" t="str">
        <f ca="1">INDEX(Anvendelseskode!B:B,MATCH($F2410,Anvendelseskode!$A:$A,0))</f>
        <v>Fritliggende enfamilieshus (parcelhus)</v>
      </c>
      <c r="K2410" s="1" t="str">
        <f ca="1">INDEX(Anvendelseskode!C:C,MATCH($F2410,Anvendelseskode!$A:$A,0))</f>
        <v>Parcelhuse</v>
      </c>
      <c r="L2410" s="1" t="str">
        <f ca="1">INDEX(Anvendelseskode!D:D,MATCH($F2410,Anvendelseskode!$A:$A,0))</f>
        <v>Private husholdninger</v>
      </c>
      <c r="M2410" s="1" t="str">
        <f ca="1">IFERROR(INDEX(SBi!$2:$2,MATCH(H2410,SBi!$1:$1,1)),SBi!$K$2)</f>
        <v>Efter 2006</v>
      </c>
      <c r="N2410" s="1">
        <f ca="1">INDEX(SBi!$C$3:$K$28,MATCH(F2410,SBi!$B$3:$B$28,0),MATCH(M2410,SBi!$C$2:$K$2,0))</f>
        <v>67.3</v>
      </c>
      <c r="O2410" s="16">
        <f t="shared" ca="1" si="489"/>
        <v>10.4315</v>
      </c>
      <c r="P2410" s="16" t="str">
        <f ca="1">IFERROR(INDEX(VpD!$2:$2,MATCH(H2410,VpD!$1:$1,1)),VpD!$I$2)</f>
        <v>&gt;1998</v>
      </c>
      <c r="Q2410" s="1">
        <f ca="1">INDEX(VpD!$C$3:$I$27,MATCH(F2410,VpD!$B$3:$B$27,0),MATCH(P2410,VpD!$C$2:$I$2,0))</f>
        <v>72</v>
      </c>
      <c r="R2410" s="16">
        <f t="shared" ca="1" si="490"/>
        <v>11.16</v>
      </c>
      <c r="S2410" s="14">
        <f t="shared" ca="1" si="491"/>
        <v>713838.47</v>
      </c>
      <c r="T2410" s="14">
        <f t="shared" ca="1" si="492"/>
        <v>6168867.04</v>
      </c>
      <c r="U2410" s="14" t="str">
        <f t="shared" ca="1" si="493"/>
        <v>0A3F507E-1796-32B8-E044-0003BA298018</v>
      </c>
    </row>
    <row r="2411" spans="1:21" s="14" customFormat="1" x14ac:dyDescent="0.25">
      <c r="A2411" s="14">
        <f t="shared" si="481"/>
        <v>2411</v>
      </c>
      <c r="B2411" s="14" t="str">
        <f t="shared" ca="1" si="482"/>
        <v>B89C901E-2DF5-4F7C-A903-83347170D673</v>
      </c>
      <c r="C2411" s="14" t="str">
        <f t="shared" ca="1" si="483"/>
        <v>Nordmarksvænge</v>
      </c>
      <c r="D2411" s="14" t="str">
        <f t="shared" ca="1" si="484"/>
        <v>4</v>
      </c>
      <c r="E2411" s="14" t="str">
        <f t="shared" ca="1" si="485"/>
        <v>14fh</v>
      </c>
      <c r="F2411" s="1">
        <f t="shared" ca="1" si="486"/>
        <v>120</v>
      </c>
      <c r="G2411" s="1">
        <f t="shared" ca="1" si="487"/>
        <v>139</v>
      </c>
      <c r="H2411" s="1">
        <f t="shared" ca="1" si="488"/>
        <v>2000</v>
      </c>
      <c r="I2411" s="1" t="str">
        <f ca="1">INDEX(Relationstabel!$C$3:$K$10,MATCH(INDIRECT($A$1&amp;"J"&amp;A2411),Relationstabel!$A$3:$A$10,0),MATCH(IFERROR(VALUE(INDIRECT($A$1&amp;"K"&amp;A2411)),0),Relationstabel!$C$1:$K$1,0))</f>
        <v>Fjernvarme/ Blokvarme</v>
      </c>
      <c r="J2411" s="1" t="str">
        <f ca="1">INDEX(Anvendelseskode!B:B,MATCH($F2411,Anvendelseskode!$A:$A,0))</f>
        <v>Fritliggende enfamilieshus (parcelhus)</v>
      </c>
      <c r="K2411" s="1" t="str">
        <f ca="1">INDEX(Anvendelseskode!C:C,MATCH($F2411,Anvendelseskode!$A:$A,0))</f>
        <v>Parcelhuse</v>
      </c>
      <c r="L2411" s="1" t="str">
        <f ca="1">INDEX(Anvendelseskode!D:D,MATCH($F2411,Anvendelseskode!$A:$A,0))</f>
        <v>Private husholdninger</v>
      </c>
      <c r="M2411" s="1" t="str">
        <f ca="1">IFERROR(INDEX(SBi!$2:$2,MATCH(H2411,SBi!$1:$1,1)),SBi!$K$2)</f>
        <v>1999-2006</v>
      </c>
      <c r="N2411" s="1">
        <f ca="1">INDEX(SBi!$C$3:$K$28,MATCH(F2411,SBi!$B$3:$B$28,0),MATCH(M2411,SBi!$C$2:$K$2,0))</f>
        <v>83.9</v>
      </c>
      <c r="O2411" s="16">
        <f t="shared" ca="1" si="489"/>
        <v>11.662100000000001</v>
      </c>
      <c r="P2411" s="16" t="str">
        <f ca="1">IFERROR(INDEX(VpD!$2:$2,MATCH(H2411,VpD!$1:$1,1)),VpD!$I$2)</f>
        <v>&gt;1998</v>
      </c>
      <c r="Q2411" s="1">
        <f ca="1">INDEX(VpD!$C$3:$I$27,MATCH(F2411,VpD!$B$3:$B$27,0),MATCH(P2411,VpD!$C$2:$I$2,0))</f>
        <v>72</v>
      </c>
      <c r="R2411" s="16">
        <f t="shared" ca="1" si="490"/>
        <v>10.007999999999999</v>
      </c>
      <c r="S2411" s="14">
        <f t="shared" ca="1" si="491"/>
        <v>712061.35</v>
      </c>
      <c r="T2411" s="14">
        <f t="shared" ca="1" si="492"/>
        <v>6172255.3799999999</v>
      </c>
      <c r="U2411" s="14" t="str">
        <f t="shared" ca="1" si="493"/>
        <v>0A3F507E-1D96-32B8-E044-0003BA298018</v>
      </c>
    </row>
    <row r="2412" spans="1:21" s="14" customFormat="1" x14ac:dyDescent="0.25">
      <c r="A2412" s="14">
        <f t="shared" si="481"/>
        <v>2412</v>
      </c>
      <c r="B2412" s="14" t="str">
        <f t="shared" ca="1" si="482"/>
        <v>4063C7E9-3319-4588-9647-96A878A73F62</v>
      </c>
      <c r="C2412" s="14" t="str">
        <f t="shared" ca="1" si="483"/>
        <v>Strandparksvej</v>
      </c>
      <c r="D2412" s="14" t="str">
        <f t="shared" ca="1" si="484"/>
        <v>2C</v>
      </c>
      <c r="E2412" s="14" t="str">
        <f t="shared" ca="1" si="485"/>
        <v>6adi</v>
      </c>
      <c r="F2412" s="1">
        <f t="shared" ca="1" si="486"/>
        <v>130</v>
      </c>
      <c r="G2412" s="1">
        <f t="shared" ca="1" si="487"/>
        <v>120</v>
      </c>
      <c r="H2412" s="1">
        <f t="shared" ca="1" si="488"/>
        <v>2004</v>
      </c>
      <c r="I2412" s="1" t="str">
        <f ca="1">INDEX(Relationstabel!$C$3:$K$10,MATCH(INDIRECT($A$1&amp;"J"&amp;A2412),Relationstabel!$A$3:$A$10,0),MATCH(IFERROR(VALUE(INDIRECT($A$1&amp;"K"&amp;A2412)),0),Relationstabel!$C$1:$K$1,0))</f>
        <v>Naturgas</v>
      </c>
      <c r="J2412" s="1" t="str">
        <f ca="1">INDEX(Anvendelseskode!B:B,MATCH($F2412,Anvendelseskode!$A:$A,0))</f>
        <v>Række-, kæde-, dobbelthus (lodret adskillelse mellem enhederne)</v>
      </c>
      <c r="K2412" s="1" t="str">
        <f ca="1">INDEX(Anvendelseskode!C:C,MATCH($F2412,Anvendelseskode!$A:$A,0))</f>
        <v>Række-, kæde og dobbelthuse</v>
      </c>
      <c r="L2412" s="1" t="str">
        <f ca="1">INDEX(Anvendelseskode!D:D,MATCH($F2412,Anvendelseskode!$A:$A,0))</f>
        <v>Private husholdninger</v>
      </c>
      <c r="M2412" s="1" t="str">
        <f ca="1">IFERROR(INDEX(SBi!$2:$2,MATCH(H2412,SBi!$1:$1,1)),SBi!$K$2)</f>
        <v>1999-2006</v>
      </c>
      <c r="N2412" s="1">
        <f ca="1">INDEX(SBi!$C$3:$K$28,MATCH(F2412,SBi!$B$3:$B$28,0),MATCH(M2412,SBi!$C$2:$K$2,0))</f>
        <v>81.5</v>
      </c>
      <c r="O2412" s="16">
        <f t="shared" ca="1" si="489"/>
        <v>9.7799999999999994</v>
      </c>
      <c r="P2412" s="16" t="str">
        <f ca="1">IFERROR(INDEX(VpD!$2:$2,MATCH(H2412,VpD!$1:$1,1)),VpD!$I$2)</f>
        <v>&gt;1998</v>
      </c>
      <c r="Q2412" s="1">
        <f ca="1">INDEX(VpD!$C$3:$I$27,MATCH(F2412,VpD!$B$3:$B$27,0),MATCH(P2412,VpD!$C$2:$I$2,0))</f>
        <v>65</v>
      </c>
      <c r="R2412" s="16">
        <f t="shared" ca="1" si="490"/>
        <v>7.8</v>
      </c>
      <c r="S2412" s="14">
        <f t="shared" ca="1" si="491"/>
        <v>713389</v>
      </c>
      <c r="T2412" s="14">
        <f t="shared" ca="1" si="492"/>
        <v>6168776.9299999997</v>
      </c>
      <c r="U2412" s="14" t="str">
        <f t="shared" ca="1" si="493"/>
        <v>0A3F507E-2196-32B8-E044-0003BA298018</v>
      </c>
    </row>
    <row r="2413" spans="1:21" s="14" customFormat="1" x14ac:dyDescent="0.25">
      <c r="A2413" s="14">
        <f t="shared" si="481"/>
        <v>2413</v>
      </c>
      <c r="B2413" s="14" t="str">
        <f t="shared" ca="1" si="482"/>
        <v>82805F0D-DFC9-46D8-8C91-44FEC6DC0BEA</v>
      </c>
      <c r="C2413" s="14" t="str">
        <f t="shared" ca="1" si="483"/>
        <v>Kokkedalsvej</v>
      </c>
      <c r="D2413" s="14" t="str">
        <f t="shared" ca="1" si="484"/>
        <v>19</v>
      </c>
      <c r="E2413" s="14" t="str">
        <f t="shared" ca="1" si="485"/>
        <v>18gæ</v>
      </c>
      <c r="F2413" s="1">
        <f t="shared" ca="1" si="486"/>
        <v>120</v>
      </c>
      <c r="G2413" s="1">
        <f t="shared" ca="1" si="487"/>
        <v>148</v>
      </c>
      <c r="H2413" s="1">
        <f t="shared" ca="1" si="488"/>
        <v>1973</v>
      </c>
      <c r="I2413" s="1" t="str">
        <f ca="1">INDEX(Relationstabel!$C$3:$K$10,MATCH(INDIRECT($A$1&amp;"J"&amp;A2413),Relationstabel!$A$3:$A$10,0),MATCH(IFERROR(VALUE(INDIRECT($A$1&amp;"K"&amp;A2413)),0),Relationstabel!$C$1:$K$1,0))</f>
        <v>Olie</v>
      </c>
      <c r="J2413" s="1" t="str">
        <f ca="1">INDEX(Anvendelseskode!B:B,MATCH($F2413,Anvendelseskode!$A:$A,0))</f>
        <v>Fritliggende enfamilieshus (parcelhus)</v>
      </c>
      <c r="K2413" s="1" t="str">
        <f ca="1">INDEX(Anvendelseskode!C:C,MATCH($F2413,Anvendelseskode!$A:$A,0))</f>
        <v>Parcelhuse</v>
      </c>
      <c r="L2413" s="1" t="str">
        <f ca="1">INDEX(Anvendelseskode!D:D,MATCH($F2413,Anvendelseskode!$A:$A,0))</f>
        <v>Private husholdninger</v>
      </c>
      <c r="M2413" s="1" t="str">
        <f ca="1">IFERROR(INDEX(SBi!$2:$2,MATCH(H2413,SBi!$1:$1,1)),SBi!$K$2)</f>
        <v>1973-1978</v>
      </c>
      <c r="N2413" s="1">
        <f ca="1">INDEX(SBi!$C$3:$K$28,MATCH(F2413,SBi!$B$3:$B$28,0),MATCH(M2413,SBi!$C$2:$K$2,0))</f>
        <v>119.8</v>
      </c>
      <c r="O2413" s="16">
        <f t="shared" ca="1" si="489"/>
        <v>17.730399999999999</v>
      </c>
      <c r="P2413" s="16" t="str">
        <f ca="1">IFERROR(INDEX(VpD!$2:$2,MATCH(H2413,VpD!$1:$1,1)),VpD!$I$2)</f>
        <v>1973-1978</v>
      </c>
      <c r="Q2413" s="1">
        <f ca="1">INDEX(VpD!$C$3:$I$27,MATCH(F2413,VpD!$B$3:$B$27,0),MATCH(P2413,VpD!$C$2:$I$2,0))</f>
        <v>117</v>
      </c>
      <c r="R2413" s="16">
        <f t="shared" ca="1" si="490"/>
        <v>17.315999999999999</v>
      </c>
      <c r="S2413" s="14">
        <f t="shared" ca="1" si="491"/>
        <v>712994.6</v>
      </c>
      <c r="T2413" s="14">
        <f t="shared" ca="1" si="492"/>
        <v>6169066.1600000001</v>
      </c>
      <c r="U2413" s="14" t="str">
        <f t="shared" ca="1" si="493"/>
        <v>0A3F507E-1B99-32B8-E044-0003BA298018</v>
      </c>
    </row>
    <row r="2414" spans="1:21" s="14" customFormat="1" x14ac:dyDescent="0.25">
      <c r="A2414" s="14">
        <f t="shared" si="481"/>
        <v>2414</v>
      </c>
      <c r="B2414" s="14" t="str">
        <f t="shared" ca="1" si="482"/>
        <v>2783605B-2D4B-40D2-8A5C-E86610A4E41B</v>
      </c>
      <c r="C2414" s="14" t="str">
        <f t="shared" ca="1" si="483"/>
        <v>Horsbred</v>
      </c>
      <c r="D2414" s="14" t="str">
        <f t="shared" ca="1" si="484"/>
        <v>43</v>
      </c>
      <c r="E2414" s="14" t="str">
        <f t="shared" ca="1" si="485"/>
        <v>13do</v>
      </c>
      <c r="F2414" s="1">
        <f t="shared" ca="1" si="486"/>
        <v>130</v>
      </c>
      <c r="G2414" s="1">
        <f t="shared" ca="1" si="487"/>
        <v>124</v>
      </c>
      <c r="H2414" s="1">
        <f t="shared" ca="1" si="488"/>
        <v>1983</v>
      </c>
      <c r="I2414" s="1" t="str">
        <f ca="1">INDEX(Relationstabel!$C$3:$K$10,MATCH(INDIRECT($A$1&amp;"J"&amp;A2414),Relationstabel!$A$3:$A$10,0),MATCH(IFERROR(VALUE(INDIRECT($A$1&amp;"K"&amp;A2414)),0),Relationstabel!$C$1:$K$1,0))</f>
        <v>Fjernvarme/ Blokvarme</v>
      </c>
      <c r="J2414" s="1" t="str">
        <f ca="1">INDEX(Anvendelseskode!B:B,MATCH($F2414,Anvendelseskode!$A:$A,0))</f>
        <v>Række-, kæde-, dobbelthus (lodret adskillelse mellem enhederne)</v>
      </c>
      <c r="K2414" s="1" t="str">
        <f ca="1">INDEX(Anvendelseskode!C:C,MATCH($F2414,Anvendelseskode!$A:$A,0))</f>
        <v>Række-, kæde og dobbelthuse</v>
      </c>
      <c r="L2414" s="1" t="str">
        <f ca="1">INDEX(Anvendelseskode!D:D,MATCH($F2414,Anvendelseskode!$A:$A,0))</f>
        <v>Private husholdninger</v>
      </c>
      <c r="M2414" s="1" t="str">
        <f ca="1">IFERROR(INDEX(SBi!$2:$2,MATCH(H2414,SBi!$1:$1,1)),SBi!$K$2)</f>
        <v>1979-1998</v>
      </c>
      <c r="N2414" s="1">
        <f ca="1">INDEX(SBi!$C$3:$K$28,MATCH(F2414,SBi!$B$3:$B$28,0),MATCH(M2414,SBi!$C$2:$K$2,0))</f>
        <v>96.8</v>
      </c>
      <c r="O2414" s="16">
        <f t="shared" ca="1" si="489"/>
        <v>12.0032</v>
      </c>
      <c r="P2414" s="16" t="str">
        <f ca="1">IFERROR(INDEX(VpD!$2:$2,MATCH(H2414,VpD!$1:$1,1)),VpD!$I$2)</f>
        <v>1979-1998</v>
      </c>
      <c r="Q2414" s="1">
        <f ca="1">INDEX(VpD!$C$3:$I$27,MATCH(F2414,VpD!$B$3:$B$27,0),MATCH(P2414,VpD!$C$2:$I$2,0))</f>
        <v>74</v>
      </c>
      <c r="R2414" s="16">
        <f t="shared" ca="1" si="490"/>
        <v>9.1760000000000002</v>
      </c>
      <c r="S2414" s="14">
        <f t="shared" ca="1" si="491"/>
        <v>711384.79</v>
      </c>
      <c r="T2414" s="14">
        <f t="shared" ca="1" si="492"/>
        <v>6171698.1500000004</v>
      </c>
      <c r="U2414" s="14" t="str">
        <f t="shared" ca="1" si="493"/>
        <v>0A3F507E-18A5-32B8-E044-0003BA298018</v>
      </c>
    </row>
    <row r="2415" spans="1:21" s="14" customFormat="1" x14ac:dyDescent="0.25">
      <c r="A2415" s="14">
        <f t="shared" si="481"/>
        <v>2415</v>
      </c>
      <c r="B2415" s="14" t="str">
        <f t="shared" ca="1" si="482"/>
        <v>55A69779-1FB9-44D8-B028-5259739F4256</v>
      </c>
      <c r="C2415" s="14" t="str">
        <f t="shared" ca="1" si="483"/>
        <v>Rendsagervej</v>
      </c>
      <c r="D2415" s="14" t="str">
        <f t="shared" ca="1" si="484"/>
        <v>41</v>
      </c>
      <c r="E2415" s="14" t="str">
        <f t="shared" ca="1" si="485"/>
        <v>9pk</v>
      </c>
      <c r="F2415" s="1">
        <f t="shared" ca="1" si="486"/>
        <v>120</v>
      </c>
      <c r="G2415" s="1">
        <f t="shared" ca="1" si="487"/>
        <v>109</v>
      </c>
      <c r="H2415" s="1">
        <f t="shared" ca="1" si="488"/>
        <v>1974</v>
      </c>
      <c r="I2415" s="1" t="str">
        <f ca="1">INDEX(Relationstabel!$C$3:$K$10,MATCH(INDIRECT($A$1&amp;"J"&amp;A2415),Relationstabel!$A$3:$A$10,0),MATCH(IFERROR(VALUE(INDIRECT($A$1&amp;"K"&amp;A2415)),0),Relationstabel!$C$1:$K$1,0))</f>
        <v>Naturgas</v>
      </c>
      <c r="J2415" s="1" t="str">
        <f ca="1">INDEX(Anvendelseskode!B:B,MATCH($F2415,Anvendelseskode!$A:$A,0))</f>
        <v>Fritliggende enfamilieshus (parcelhus)</v>
      </c>
      <c r="K2415" s="1" t="str">
        <f ca="1">INDEX(Anvendelseskode!C:C,MATCH($F2415,Anvendelseskode!$A:$A,0))</f>
        <v>Parcelhuse</v>
      </c>
      <c r="L2415" s="1" t="str">
        <f ca="1">INDEX(Anvendelseskode!D:D,MATCH($F2415,Anvendelseskode!$A:$A,0))</f>
        <v>Private husholdninger</v>
      </c>
      <c r="M2415" s="1" t="str">
        <f ca="1">IFERROR(INDEX(SBi!$2:$2,MATCH(H2415,SBi!$1:$1,1)),SBi!$K$2)</f>
        <v>1973-1978</v>
      </c>
      <c r="N2415" s="1">
        <f ca="1">INDEX(SBi!$C$3:$K$28,MATCH(F2415,SBi!$B$3:$B$28,0),MATCH(M2415,SBi!$C$2:$K$2,0))</f>
        <v>119.8</v>
      </c>
      <c r="O2415" s="16">
        <f t="shared" ca="1" si="489"/>
        <v>13.058199999999999</v>
      </c>
      <c r="P2415" s="16" t="str">
        <f ca="1">IFERROR(INDEX(VpD!$2:$2,MATCH(H2415,VpD!$1:$1,1)),VpD!$I$2)</f>
        <v>1973-1978</v>
      </c>
      <c r="Q2415" s="1">
        <f ca="1">INDEX(VpD!$C$3:$I$27,MATCH(F2415,VpD!$B$3:$B$27,0),MATCH(P2415,VpD!$C$2:$I$2,0))</f>
        <v>117</v>
      </c>
      <c r="R2415" s="16">
        <f t="shared" ca="1" si="490"/>
        <v>12.753</v>
      </c>
      <c r="S2415" s="14">
        <f t="shared" ca="1" si="491"/>
        <v>710987.24</v>
      </c>
      <c r="T2415" s="14">
        <f t="shared" ca="1" si="492"/>
        <v>6171519.3899999997</v>
      </c>
      <c r="U2415" s="14" t="str">
        <f t="shared" ca="1" si="493"/>
        <v>0A3F507E-1FA5-32B8-E044-0003BA298018</v>
      </c>
    </row>
    <row r="2416" spans="1:21" s="14" customFormat="1" x14ac:dyDescent="0.25">
      <c r="A2416" s="14">
        <f t="shared" si="481"/>
        <v>2416</v>
      </c>
      <c r="B2416" s="14" t="str">
        <f t="shared" ca="1" si="482"/>
        <v>48B830C0-00C4-481C-99E5-325B479C8ADD</v>
      </c>
      <c r="C2416" s="14" t="str">
        <f t="shared" ca="1" si="483"/>
        <v>Strandparksvej</v>
      </c>
      <c r="D2416" s="14" t="str">
        <f t="shared" ca="1" si="484"/>
        <v>16</v>
      </c>
      <c r="E2416" s="14" t="str">
        <f t="shared" ca="1" si="485"/>
        <v>6ai</v>
      </c>
      <c r="F2416" s="1">
        <f t="shared" ca="1" si="486"/>
        <v>120</v>
      </c>
      <c r="G2416" s="1">
        <f t="shared" ca="1" si="487"/>
        <v>146</v>
      </c>
      <c r="H2416" s="1">
        <f t="shared" ca="1" si="488"/>
        <v>2014</v>
      </c>
      <c r="I2416" s="1" t="str">
        <f ca="1">INDEX(Relationstabel!$C$3:$K$10,MATCH(INDIRECT($A$1&amp;"J"&amp;A2416),Relationstabel!$A$3:$A$10,0),MATCH(IFERROR(VALUE(INDIRECT($A$1&amp;"K"&amp;A2416)),0),Relationstabel!$C$1:$K$1,0))</f>
        <v>Naturgas</v>
      </c>
      <c r="J2416" s="1" t="str">
        <f ca="1">INDEX(Anvendelseskode!B:B,MATCH($F2416,Anvendelseskode!$A:$A,0))</f>
        <v>Fritliggende enfamilieshus (parcelhus)</v>
      </c>
      <c r="K2416" s="1" t="str">
        <f ca="1">INDEX(Anvendelseskode!C:C,MATCH($F2416,Anvendelseskode!$A:$A,0))</f>
        <v>Parcelhuse</v>
      </c>
      <c r="L2416" s="1" t="str">
        <f ca="1">INDEX(Anvendelseskode!D:D,MATCH($F2416,Anvendelseskode!$A:$A,0))</f>
        <v>Private husholdninger</v>
      </c>
      <c r="M2416" s="1" t="str">
        <f ca="1">IFERROR(INDEX(SBi!$2:$2,MATCH(H2416,SBi!$1:$1,1)),SBi!$K$2)</f>
        <v>Efter 2006</v>
      </c>
      <c r="N2416" s="1">
        <f ca="1">INDEX(SBi!$C$3:$K$28,MATCH(F2416,SBi!$B$3:$B$28,0),MATCH(M2416,SBi!$C$2:$K$2,0))</f>
        <v>67.3</v>
      </c>
      <c r="O2416" s="16">
        <f t="shared" ca="1" si="489"/>
        <v>9.8257999999999992</v>
      </c>
      <c r="P2416" s="16" t="str">
        <f ca="1">IFERROR(INDEX(VpD!$2:$2,MATCH(H2416,VpD!$1:$1,1)),VpD!$I$2)</f>
        <v>&gt;1998</v>
      </c>
      <c r="Q2416" s="1">
        <f ca="1">INDEX(VpD!$C$3:$I$27,MATCH(F2416,VpD!$B$3:$B$27,0),MATCH(P2416,VpD!$C$2:$I$2,0))</f>
        <v>72</v>
      </c>
      <c r="R2416" s="16">
        <f t="shared" ca="1" si="490"/>
        <v>10.512</v>
      </c>
      <c r="S2416" s="14">
        <f t="shared" ca="1" si="491"/>
        <v>713454.8</v>
      </c>
      <c r="T2416" s="14">
        <f t="shared" ca="1" si="492"/>
        <v>6168613.4500000002</v>
      </c>
      <c r="U2416" s="14" t="str">
        <f t="shared" ca="1" si="493"/>
        <v>0A3F507E-21A4-32B8-E044-0003BA298018</v>
      </c>
    </row>
    <row r="2417" spans="1:21" s="14" customFormat="1" x14ac:dyDescent="0.25">
      <c r="A2417" s="14">
        <f t="shared" si="481"/>
        <v>2417</v>
      </c>
      <c r="B2417" s="14" t="str">
        <f t="shared" ca="1" si="482"/>
        <v>AE6C2C37-A11E-46C8-9038-7DA37E2F3DBA</v>
      </c>
      <c r="C2417" s="14" t="str">
        <f t="shared" ca="1" si="483"/>
        <v>Vemmetoftevej</v>
      </c>
      <c r="D2417" s="14" t="str">
        <f t="shared" ca="1" si="484"/>
        <v>4</v>
      </c>
      <c r="E2417" s="14" t="str">
        <f t="shared" ca="1" si="485"/>
        <v>18hy</v>
      </c>
      <c r="F2417" s="1">
        <f t="shared" ca="1" si="486"/>
        <v>120</v>
      </c>
      <c r="G2417" s="1">
        <f t="shared" ca="1" si="487"/>
        <v>150</v>
      </c>
      <c r="H2417" s="1">
        <f t="shared" ca="1" si="488"/>
        <v>1996</v>
      </c>
      <c r="I2417" s="1" t="str">
        <f ca="1">INDEX(Relationstabel!$C$3:$K$10,MATCH(INDIRECT($A$1&amp;"J"&amp;A2417),Relationstabel!$A$3:$A$10,0),MATCH(IFERROR(VALUE(INDIRECT($A$1&amp;"K"&amp;A2417)),0),Relationstabel!$C$1:$K$1,0))</f>
        <v>Naturgas</v>
      </c>
      <c r="J2417" s="1" t="str">
        <f ca="1">INDEX(Anvendelseskode!B:B,MATCH($F2417,Anvendelseskode!$A:$A,0))</f>
        <v>Fritliggende enfamilieshus (parcelhus)</v>
      </c>
      <c r="K2417" s="1" t="str">
        <f ca="1">INDEX(Anvendelseskode!C:C,MATCH($F2417,Anvendelseskode!$A:$A,0))</f>
        <v>Parcelhuse</v>
      </c>
      <c r="L2417" s="1" t="str">
        <f ca="1">INDEX(Anvendelseskode!D:D,MATCH($F2417,Anvendelseskode!$A:$A,0))</f>
        <v>Private husholdninger</v>
      </c>
      <c r="M2417" s="1" t="str">
        <f ca="1">IFERROR(INDEX(SBi!$2:$2,MATCH(H2417,SBi!$1:$1,1)),SBi!$K$2)</f>
        <v>1979-1998</v>
      </c>
      <c r="N2417" s="1">
        <f ca="1">INDEX(SBi!$C$3:$K$28,MATCH(F2417,SBi!$B$3:$B$28,0),MATCH(M2417,SBi!$C$2:$K$2,0))</f>
        <v>105.4</v>
      </c>
      <c r="O2417" s="16">
        <f t="shared" ca="1" si="489"/>
        <v>15.81</v>
      </c>
      <c r="P2417" s="16" t="str">
        <f ca="1">IFERROR(INDEX(VpD!$2:$2,MATCH(H2417,VpD!$1:$1,1)),VpD!$I$2)</f>
        <v>1979-1998</v>
      </c>
      <c r="Q2417" s="1">
        <f ca="1">INDEX(VpD!$C$3:$I$27,MATCH(F2417,VpD!$B$3:$B$27,0),MATCH(P2417,VpD!$C$2:$I$2,0))</f>
        <v>90</v>
      </c>
      <c r="R2417" s="16">
        <f t="shared" ca="1" si="490"/>
        <v>13.5</v>
      </c>
      <c r="S2417" s="14">
        <f t="shared" ca="1" si="491"/>
        <v>712825.45</v>
      </c>
      <c r="T2417" s="14">
        <f t="shared" ca="1" si="492"/>
        <v>6169163.4400000004</v>
      </c>
      <c r="U2417" s="14" t="str">
        <f t="shared" ca="1" si="493"/>
        <v>0A3F507E-24A4-32B8-E044-0003BA298018</v>
      </c>
    </row>
    <row r="2418" spans="1:21" s="14" customFormat="1" x14ac:dyDescent="0.25">
      <c r="A2418" s="14">
        <f t="shared" si="481"/>
        <v>2418</v>
      </c>
      <c r="B2418" s="14" t="str">
        <f t="shared" ca="1" si="482"/>
        <v>FE369E6D-FB17-4843-B73F-F928838A6A30</v>
      </c>
      <c r="C2418" s="14" t="str">
        <f t="shared" ca="1" si="483"/>
        <v>Horsbred</v>
      </c>
      <c r="D2418" s="14" t="str">
        <f t="shared" ca="1" si="484"/>
        <v>17</v>
      </c>
      <c r="E2418" s="14" t="str">
        <f t="shared" ca="1" si="485"/>
        <v>13dø</v>
      </c>
      <c r="F2418" s="1">
        <f t="shared" ca="1" si="486"/>
        <v>130</v>
      </c>
      <c r="G2418" s="1">
        <f t="shared" ca="1" si="487"/>
        <v>107</v>
      </c>
      <c r="H2418" s="1">
        <f t="shared" ca="1" si="488"/>
        <v>1983</v>
      </c>
      <c r="I2418" s="1" t="str">
        <f ca="1">INDEX(Relationstabel!$C$3:$K$10,MATCH(INDIRECT($A$1&amp;"J"&amp;A2418),Relationstabel!$A$3:$A$10,0),MATCH(IFERROR(VALUE(INDIRECT($A$1&amp;"K"&amp;A2418)),0),Relationstabel!$C$1:$K$1,0))</f>
        <v>Fjernvarme/ Blokvarme</v>
      </c>
      <c r="J2418" s="1" t="str">
        <f ca="1">INDEX(Anvendelseskode!B:B,MATCH($F2418,Anvendelseskode!$A:$A,0))</f>
        <v>Række-, kæde-, dobbelthus (lodret adskillelse mellem enhederne)</v>
      </c>
      <c r="K2418" s="1" t="str">
        <f ca="1">INDEX(Anvendelseskode!C:C,MATCH($F2418,Anvendelseskode!$A:$A,0))</f>
        <v>Række-, kæde og dobbelthuse</v>
      </c>
      <c r="L2418" s="1" t="str">
        <f ca="1">INDEX(Anvendelseskode!D:D,MATCH($F2418,Anvendelseskode!$A:$A,0))</f>
        <v>Private husholdninger</v>
      </c>
      <c r="M2418" s="1" t="str">
        <f ca="1">IFERROR(INDEX(SBi!$2:$2,MATCH(H2418,SBi!$1:$1,1)),SBi!$K$2)</f>
        <v>1979-1998</v>
      </c>
      <c r="N2418" s="1">
        <f ca="1">INDEX(SBi!$C$3:$K$28,MATCH(F2418,SBi!$B$3:$B$28,0),MATCH(M2418,SBi!$C$2:$K$2,0))</f>
        <v>96.8</v>
      </c>
      <c r="O2418" s="16">
        <f t="shared" ca="1" si="489"/>
        <v>10.3576</v>
      </c>
      <c r="P2418" s="16" t="str">
        <f ca="1">IFERROR(INDEX(VpD!$2:$2,MATCH(H2418,VpD!$1:$1,1)),VpD!$I$2)</f>
        <v>1979-1998</v>
      </c>
      <c r="Q2418" s="1">
        <f ca="1">INDEX(VpD!$C$3:$I$27,MATCH(F2418,VpD!$B$3:$B$27,0),MATCH(P2418,VpD!$C$2:$I$2,0))</f>
        <v>74</v>
      </c>
      <c r="R2418" s="16">
        <f t="shared" ca="1" si="490"/>
        <v>7.9180000000000001</v>
      </c>
      <c r="S2418" s="14">
        <f t="shared" ca="1" si="491"/>
        <v>711415.54</v>
      </c>
      <c r="T2418" s="14">
        <f t="shared" ca="1" si="492"/>
        <v>6171609.9100000001</v>
      </c>
      <c r="U2418" s="14" t="str">
        <f t="shared" ca="1" si="493"/>
        <v>0A3F507E-188B-32B8-E044-0003BA298018</v>
      </c>
    </row>
    <row r="2419" spans="1:21" s="14" customFormat="1" x14ac:dyDescent="0.25">
      <c r="A2419" s="14">
        <f t="shared" si="481"/>
        <v>2419</v>
      </c>
      <c r="B2419" s="14" t="str">
        <f t="shared" ca="1" si="482"/>
        <v>72A54519-CEE9-4399-8C83-F1CE4B93AE02</v>
      </c>
      <c r="C2419" s="14" t="str">
        <f t="shared" ca="1" si="483"/>
        <v>Rendsagervej</v>
      </c>
      <c r="D2419" s="14" t="str">
        <f t="shared" ca="1" si="484"/>
        <v>15</v>
      </c>
      <c r="E2419" s="14" t="str">
        <f t="shared" ca="1" si="485"/>
        <v>9oz</v>
      </c>
      <c r="F2419" s="1">
        <f t="shared" ca="1" si="486"/>
        <v>120</v>
      </c>
      <c r="G2419" s="1">
        <f t="shared" ca="1" si="487"/>
        <v>109</v>
      </c>
      <c r="H2419" s="1">
        <f t="shared" ca="1" si="488"/>
        <v>1973</v>
      </c>
      <c r="I2419" s="1" t="str">
        <f ca="1">INDEX(Relationstabel!$C$3:$K$10,MATCH(INDIRECT($A$1&amp;"J"&amp;A2419),Relationstabel!$A$3:$A$10,0),MATCH(IFERROR(VALUE(INDIRECT($A$1&amp;"K"&amp;A2419)),0),Relationstabel!$C$1:$K$1,0))</f>
        <v>Naturgas</v>
      </c>
      <c r="J2419" s="1" t="str">
        <f ca="1">INDEX(Anvendelseskode!B:B,MATCH($F2419,Anvendelseskode!$A:$A,0))</f>
        <v>Fritliggende enfamilieshus (parcelhus)</v>
      </c>
      <c r="K2419" s="1" t="str">
        <f ca="1">INDEX(Anvendelseskode!C:C,MATCH($F2419,Anvendelseskode!$A:$A,0))</f>
        <v>Parcelhuse</v>
      </c>
      <c r="L2419" s="1" t="str">
        <f ca="1">INDEX(Anvendelseskode!D:D,MATCH($F2419,Anvendelseskode!$A:$A,0))</f>
        <v>Private husholdninger</v>
      </c>
      <c r="M2419" s="1" t="str">
        <f ca="1">IFERROR(INDEX(SBi!$2:$2,MATCH(H2419,SBi!$1:$1,1)),SBi!$K$2)</f>
        <v>1973-1978</v>
      </c>
      <c r="N2419" s="1">
        <f ca="1">INDEX(SBi!$C$3:$K$28,MATCH(F2419,SBi!$B$3:$B$28,0),MATCH(M2419,SBi!$C$2:$K$2,0))</f>
        <v>119.8</v>
      </c>
      <c r="O2419" s="16">
        <f t="shared" ca="1" si="489"/>
        <v>13.058199999999999</v>
      </c>
      <c r="P2419" s="16" t="str">
        <f ca="1">IFERROR(INDEX(VpD!$2:$2,MATCH(H2419,VpD!$1:$1,1)),VpD!$I$2)</f>
        <v>1973-1978</v>
      </c>
      <c r="Q2419" s="1">
        <f ca="1">INDEX(VpD!$C$3:$I$27,MATCH(F2419,VpD!$B$3:$B$27,0),MATCH(P2419,VpD!$C$2:$I$2,0))</f>
        <v>117</v>
      </c>
      <c r="R2419" s="16">
        <f t="shared" ca="1" si="490"/>
        <v>12.753</v>
      </c>
      <c r="S2419" s="14">
        <f t="shared" ca="1" si="491"/>
        <v>711045.81</v>
      </c>
      <c r="T2419" s="14">
        <f t="shared" ca="1" si="492"/>
        <v>6171463.8399999999</v>
      </c>
      <c r="U2419" s="14" t="str">
        <f t="shared" ca="1" si="493"/>
        <v>0A3F507E-1F8B-32B8-E044-0003BA298018</v>
      </c>
    </row>
    <row r="2420" spans="1:21" s="14" customFormat="1" x14ac:dyDescent="0.25">
      <c r="A2420" s="14">
        <f t="shared" si="481"/>
        <v>2420</v>
      </c>
      <c r="B2420" s="14" t="str">
        <f t="shared" ca="1" si="482"/>
        <v>A5C836B7-566B-4D12-A7A0-A5FB1EE8CFA9</v>
      </c>
      <c r="C2420" s="14" t="str">
        <f t="shared" ca="1" si="483"/>
        <v>Kokkedalsvej</v>
      </c>
      <c r="D2420" s="14" t="str">
        <f t="shared" ca="1" si="484"/>
        <v>13</v>
      </c>
      <c r="E2420" s="14" t="str">
        <f t="shared" ca="1" si="485"/>
        <v>18gx</v>
      </c>
      <c r="F2420" s="1">
        <f t="shared" ca="1" si="486"/>
        <v>120</v>
      </c>
      <c r="G2420" s="1">
        <f t="shared" ca="1" si="487"/>
        <v>145</v>
      </c>
      <c r="H2420" s="1">
        <f t="shared" ca="1" si="488"/>
        <v>1970</v>
      </c>
      <c r="I2420" s="1" t="str">
        <f ca="1">INDEX(Relationstabel!$C$3:$K$10,MATCH(INDIRECT($A$1&amp;"J"&amp;A2420),Relationstabel!$A$3:$A$10,0),MATCH(IFERROR(VALUE(INDIRECT($A$1&amp;"K"&amp;A2420)),0),Relationstabel!$C$1:$K$1,0))</f>
        <v>Naturgas</v>
      </c>
      <c r="J2420" s="1" t="str">
        <f ca="1">INDEX(Anvendelseskode!B:B,MATCH($F2420,Anvendelseskode!$A:$A,0))</f>
        <v>Fritliggende enfamilieshus (parcelhus)</v>
      </c>
      <c r="K2420" s="1" t="str">
        <f ca="1">INDEX(Anvendelseskode!C:C,MATCH($F2420,Anvendelseskode!$A:$A,0))</f>
        <v>Parcelhuse</v>
      </c>
      <c r="L2420" s="1" t="str">
        <f ca="1">INDEX(Anvendelseskode!D:D,MATCH($F2420,Anvendelseskode!$A:$A,0))</f>
        <v>Private husholdninger</v>
      </c>
      <c r="M2420" s="1" t="str">
        <f ca="1">IFERROR(INDEX(SBi!$2:$2,MATCH(H2420,SBi!$1:$1,1)),SBi!$K$2)</f>
        <v>1961-1972</v>
      </c>
      <c r="N2420" s="1">
        <f ca="1">INDEX(SBi!$C$3:$K$28,MATCH(F2420,SBi!$B$3:$B$28,0),MATCH(M2420,SBi!$C$2:$K$2,0))</f>
        <v>134.30000000000001</v>
      </c>
      <c r="O2420" s="16">
        <f t="shared" ca="1" si="489"/>
        <v>19.473500000000001</v>
      </c>
      <c r="P2420" s="16" t="str">
        <f ca="1">IFERROR(INDEX(VpD!$2:$2,MATCH(H2420,VpD!$1:$1,1)),VpD!$I$2)</f>
        <v>1961-1972</v>
      </c>
      <c r="Q2420" s="1">
        <f ca="1">INDEX(VpD!$C$3:$I$27,MATCH(F2420,VpD!$B$3:$B$27,0),MATCH(P2420,VpD!$C$2:$I$2,0))</f>
        <v>143</v>
      </c>
      <c r="R2420" s="16">
        <f t="shared" ca="1" si="490"/>
        <v>20.734999999999999</v>
      </c>
      <c r="S2420" s="14">
        <f t="shared" ca="1" si="491"/>
        <v>712985.23</v>
      </c>
      <c r="T2420" s="14">
        <f t="shared" ca="1" si="492"/>
        <v>6169009.4199999999</v>
      </c>
      <c r="U2420" s="14" t="str">
        <f t="shared" ca="1" si="493"/>
        <v>0A3F507E-1B94-32B8-E044-0003BA298018</v>
      </c>
    </row>
    <row r="2421" spans="1:21" s="14" customFormat="1" x14ac:dyDescent="0.25">
      <c r="A2421" s="14">
        <f t="shared" si="481"/>
        <v>2421</v>
      </c>
      <c r="B2421" s="14" t="str">
        <f t="shared" ca="1" si="482"/>
        <v>8379E74C-2F1E-4C09-A680-3699518F5F55</v>
      </c>
      <c r="C2421" s="14" t="str">
        <f t="shared" ca="1" si="483"/>
        <v>Nordfeldvej</v>
      </c>
      <c r="D2421" s="14" t="str">
        <f t="shared" ca="1" si="484"/>
        <v>32</v>
      </c>
      <c r="E2421" s="14" t="str">
        <f t="shared" ca="1" si="485"/>
        <v>4dz</v>
      </c>
      <c r="F2421" s="1">
        <f t="shared" ca="1" si="486"/>
        <v>120</v>
      </c>
      <c r="G2421" s="1">
        <f t="shared" ca="1" si="487"/>
        <v>87</v>
      </c>
      <c r="H2421" s="1">
        <f t="shared" ca="1" si="488"/>
        <v>1959</v>
      </c>
      <c r="I2421" s="1" t="str">
        <f ca="1">INDEX(Relationstabel!$C$3:$K$10,MATCH(INDIRECT($A$1&amp;"J"&amp;A2421),Relationstabel!$A$3:$A$10,0),MATCH(IFERROR(VALUE(INDIRECT($A$1&amp;"K"&amp;A2421)),0),Relationstabel!$C$1:$K$1,0))</f>
        <v>Naturgas</v>
      </c>
      <c r="J2421" s="1" t="str">
        <f ca="1">INDEX(Anvendelseskode!B:B,MATCH($F2421,Anvendelseskode!$A:$A,0))</f>
        <v>Fritliggende enfamilieshus (parcelhus)</v>
      </c>
      <c r="K2421" s="1" t="str">
        <f ca="1">INDEX(Anvendelseskode!C:C,MATCH($F2421,Anvendelseskode!$A:$A,0))</f>
        <v>Parcelhuse</v>
      </c>
      <c r="L2421" s="1" t="str">
        <f ca="1">INDEX(Anvendelseskode!D:D,MATCH($F2421,Anvendelseskode!$A:$A,0))</f>
        <v>Private husholdninger</v>
      </c>
      <c r="M2421" s="1" t="str">
        <f ca="1">IFERROR(INDEX(SBi!$2:$2,MATCH(H2421,SBi!$1:$1,1)),SBi!$K$2)</f>
        <v>1951-1960</v>
      </c>
      <c r="N2421" s="1">
        <f ca="1">INDEX(SBi!$C$3:$K$28,MATCH(F2421,SBi!$B$3:$B$28,0),MATCH(M2421,SBi!$C$2:$K$2,0))</f>
        <v>154.9</v>
      </c>
      <c r="O2421" s="16">
        <f t="shared" ca="1" si="489"/>
        <v>13.476300000000002</v>
      </c>
      <c r="P2421" s="16" t="str">
        <f ca="1">IFERROR(INDEX(VpD!$2:$2,MATCH(H2421,VpD!$1:$1,1)),VpD!$I$2)</f>
        <v>1951-1960</v>
      </c>
      <c r="Q2421" s="1">
        <f ca="1">INDEX(VpD!$C$3:$I$27,MATCH(F2421,VpD!$B$3:$B$27,0),MATCH(P2421,VpD!$C$2:$I$2,0))</f>
        <v>204</v>
      </c>
      <c r="R2421" s="16">
        <f t="shared" ca="1" si="490"/>
        <v>17.748000000000001</v>
      </c>
      <c r="S2421" s="14">
        <f t="shared" ca="1" si="491"/>
        <v>712131.56</v>
      </c>
      <c r="T2421" s="14">
        <f t="shared" ca="1" si="492"/>
        <v>6169309.7199999997</v>
      </c>
      <c r="U2421" s="14" t="str">
        <f t="shared" ca="1" si="493"/>
        <v>0A3F507E-1D94-32B8-E044-0003BA298018</v>
      </c>
    </row>
    <row r="2422" spans="1:21" s="14" customFormat="1" x14ac:dyDescent="0.25">
      <c r="A2422" s="14">
        <f t="shared" si="481"/>
        <v>2422</v>
      </c>
      <c r="B2422" s="14" t="str">
        <f t="shared" ca="1" si="482"/>
        <v>4662D3AD-E2D8-40BB-817A-35BFC4B2CDD1</v>
      </c>
      <c r="C2422" s="14" t="str">
        <f t="shared" ca="1" si="483"/>
        <v>Nørrebred</v>
      </c>
      <c r="D2422" s="14" t="str">
        <f t="shared" ca="1" si="484"/>
        <v>106</v>
      </c>
      <c r="E2422" s="14" t="str">
        <f t="shared" ca="1" si="485"/>
        <v>12bq</v>
      </c>
      <c r="F2422" s="1">
        <f t="shared" ca="1" si="486"/>
        <v>120</v>
      </c>
      <c r="G2422" s="1">
        <f t="shared" ca="1" si="487"/>
        <v>143</v>
      </c>
      <c r="H2422" s="1">
        <f t="shared" ca="1" si="488"/>
        <v>1970</v>
      </c>
      <c r="I2422" s="1" t="str">
        <f ca="1">INDEX(Relationstabel!$C$3:$K$10,MATCH(INDIRECT($A$1&amp;"J"&amp;A2422),Relationstabel!$A$3:$A$10,0),MATCH(IFERROR(VALUE(INDIRECT($A$1&amp;"K"&amp;A2422)),0),Relationstabel!$C$1:$K$1,0))</f>
        <v>Naturgas</v>
      </c>
      <c r="J2422" s="1" t="str">
        <f ca="1">INDEX(Anvendelseskode!B:B,MATCH($F2422,Anvendelseskode!$A:$A,0))</f>
        <v>Fritliggende enfamilieshus (parcelhus)</v>
      </c>
      <c r="K2422" s="1" t="str">
        <f ca="1">INDEX(Anvendelseskode!C:C,MATCH($F2422,Anvendelseskode!$A:$A,0))</f>
        <v>Parcelhuse</v>
      </c>
      <c r="L2422" s="1" t="str">
        <f ca="1">INDEX(Anvendelseskode!D:D,MATCH($F2422,Anvendelseskode!$A:$A,0))</f>
        <v>Private husholdninger</v>
      </c>
      <c r="M2422" s="1" t="str">
        <f ca="1">IFERROR(INDEX(SBi!$2:$2,MATCH(H2422,SBi!$1:$1,1)),SBi!$K$2)</f>
        <v>1961-1972</v>
      </c>
      <c r="N2422" s="1">
        <f ca="1">INDEX(SBi!$C$3:$K$28,MATCH(F2422,SBi!$B$3:$B$28,0),MATCH(M2422,SBi!$C$2:$K$2,0))</f>
        <v>134.30000000000001</v>
      </c>
      <c r="O2422" s="16">
        <f t="shared" ca="1" si="489"/>
        <v>19.204900000000002</v>
      </c>
      <c r="P2422" s="16" t="str">
        <f ca="1">IFERROR(INDEX(VpD!$2:$2,MATCH(H2422,VpD!$1:$1,1)),VpD!$I$2)</f>
        <v>1961-1972</v>
      </c>
      <c r="Q2422" s="1">
        <f ca="1">INDEX(VpD!$C$3:$I$27,MATCH(F2422,VpD!$B$3:$B$27,0),MATCH(P2422,VpD!$C$2:$I$2,0))</f>
        <v>143</v>
      </c>
      <c r="R2422" s="16">
        <f t="shared" ca="1" si="490"/>
        <v>20.449000000000002</v>
      </c>
      <c r="S2422" s="14">
        <f t="shared" ca="1" si="491"/>
        <v>711705.97</v>
      </c>
      <c r="T2422" s="14">
        <f t="shared" ca="1" si="492"/>
        <v>6171845.9299999997</v>
      </c>
      <c r="U2422" s="14" t="str">
        <f t="shared" ca="1" si="493"/>
        <v>0A3F507E-1E94-32B8-E044-0003BA298018</v>
      </c>
    </row>
    <row r="2423" spans="1:21" s="14" customFormat="1" x14ac:dyDescent="0.25">
      <c r="A2423" s="14">
        <f t="shared" si="481"/>
        <v>2423</v>
      </c>
      <c r="B2423" s="14" t="str">
        <f t="shared" ca="1" si="482"/>
        <v>F193F3D3-D9DB-4469-A33B-3DFC833A99B5</v>
      </c>
      <c r="C2423" s="14" t="str">
        <f t="shared" ca="1" si="483"/>
        <v>Hyrdeengen</v>
      </c>
      <c r="D2423" s="14" t="str">
        <f t="shared" ca="1" si="484"/>
        <v>149</v>
      </c>
      <c r="E2423" s="14" t="str">
        <f t="shared" ca="1" si="485"/>
        <v>16cb</v>
      </c>
      <c r="F2423" s="1">
        <f t="shared" ca="1" si="486"/>
        <v>130</v>
      </c>
      <c r="G2423" s="1">
        <f t="shared" ca="1" si="487"/>
        <v>125</v>
      </c>
      <c r="H2423" s="1">
        <f t="shared" ca="1" si="488"/>
        <v>1976</v>
      </c>
      <c r="I2423" s="1" t="str">
        <f ca="1">INDEX(Relationstabel!$C$3:$K$10,MATCH(INDIRECT($A$1&amp;"J"&amp;A2423),Relationstabel!$A$3:$A$10,0),MATCH(IFERROR(VALUE(INDIRECT($A$1&amp;"K"&amp;A2423)),0),Relationstabel!$C$1:$K$1,0))</f>
        <v>Fjernvarme/ Blokvarme</v>
      </c>
      <c r="J2423" s="1" t="str">
        <f ca="1">INDEX(Anvendelseskode!B:B,MATCH($F2423,Anvendelseskode!$A:$A,0))</f>
        <v>Række-, kæde-, dobbelthus (lodret adskillelse mellem enhederne)</v>
      </c>
      <c r="K2423" s="1" t="str">
        <f ca="1">INDEX(Anvendelseskode!C:C,MATCH($F2423,Anvendelseskode!$A:$A,0))</f>
        <v>Række-, kæde og dobbelthuse</v>
      </c>
      <c r="L2423" s="1" t="str">
        <f ca="1">INDEX(Anvendelseskode!D:D,MATCH($F2423,Anvendelseskode!$A:$A,0))</f>
        <v>Private husholdninger</v>
      </c>
      <c r="M2423" s="1" t="str">
        <f ca="1">IFERROR(INDEX(SBi!$2:$2,MATCH(H2423,SBi!$1:$1,1)),SBi!$K$2)</f>
        <v>1973-1978</v>
      </c>
      <c r="N2423" s="1">
        <f ca="1">INDEX(SBi!$C$3:$K$28,MATCH(F2423,SBi!$B$3:$B$28,0),MATCH(M2423,SBi!$C$2:$K$2,0))</f>
        <v>112.6</v>
      </c>
      <c r="O2423" s="16">
        <f t="shared" ca="1" si="489"/>
        <v>14.074999999999999</v>
      </c>
      <c r="P2423" s="16" t="str">
        <f ca="1">IFERROR(INDEX(VpD!$2:$2,MATCH(H2423,VpD!$1:$1,1)),VpD!$I$2)</f>
        <v>1973-1978</v>
      </c>
      <c r="Q2423" s="1">
        <f ca="1">INDEX(VpD!$C$3:$I$27,MATCH(F2423,VpD!$B$3:$B$27,0),MATCH(P2423,VpD!$C$2:$I$2,0))</f>
        <v>98</v>
      </c>
      <c r="R2423" s="16">
        <f t="shared" ca="1" si="490"/>
        <v>12.25</v>
      </c>
      <c r="S2423" s="14">
        <f t="shared" ca="1" si="491"/>
        <v>711821.53</v>
      </c>
      <c r="T2423" s="14">
        <f t="shared" ca="1" si="492"/>
        <v>6172409.0700000003</v>
      </c>
      <c r="U2423" s="14" t="str">
        <f t="shared" ca="1" si="493"/>
        <v>0A3F507E-199C-32B8-E044-0003BA298018</v>
      </c>
    </row>
    <row r="2424" spans="1:21" s="14" customFormat="1" x14ac:dyDescent="0.25">
      <c r="A2424" s="14">
        <f t="shared" si="481"/>
        <v>2424</v>
      </c>
      <c r="B2424" s="14" t="str">
        <f t="shared" ca="1" si="482"/>
        <v>71DAA967-603B-4083-BE0A-EDBE6DFDB6C7</v>
      </c>
      <c r="C2424" s="14" t="str">
        <f t="shared" ca="1" si="483"/>
        <v>Hyttesvinget</v>
      </c>
      <c r="D2424" s="14" t="str">
        <f t="shared" ca="1" si="484"/>
        <v>52</v>
      </c>
      <c r="E2424" s="14" t="str">
        <f t="shared" ca="1" si="485"/>
        <v>26aa</v>
      </c>
      <c r="F2424" s="1">
        <f t="shared" ca="1" si="486"/>
        <v>120</v>
      </c>
      <c r="G2424" s="1">
        <f t="shared" ca="1" si="487"/>
        <v>143</v>
      </c>
      <c r="H2424" s="1">
        <f t="shared" ca="1" si="488"/>
        <v>1972</v>
      </c>
      <c r="I2424" s="1" t="str">
        <f ca="1">INDEX(Relationstabel!$C$3:$K$10,MATCH(INDIRECT($A$1&amp;"J"&amp;A2424),Relationstabel!$A$3:$A$10,0),MATCH(IFERROR(VALUE(INDIRECT($A$1&amp;"K"&amp;A2424)),0),Relationstabel!$C$1:$K$1,0))</f>
        <v>Olie</v>
      </c>
      <c r="J2424" s="1" t="str">
        <f ca="1">INDEX(Anvendelseskode!B:B,MATCH($F2424,Anvendelseskode!$A:$A,0))</f>
        <v>Fritliggende enfamilieshus (parcelhus)</v>
      </c>
      <c r="K2424" s="1" t="str">
        <f ca="1">INDEX(Anvendelseskode!C:C,MATCH($F2424,Anvendelseskode!$A:$A,0))</f>
        <v>Parcelhuse</v>
      </c>
      <c r="L2424" s="1" t="str">
        <f ca="1">INDEX(Anvendelseskode!D:D,MATCH($F2424,Anvendelseskode!$A:$A,0))</f>
        <v>Private husholdninger</v>
      </c>
      <c r="M2424" s="1" t="str">
        <f ca="1">IFERROR(INDEX(SBi!$2:$2,MATCH(H2424,SBi!$1:$1,1)),SBi!$K$2)</f>
        <v>1961-1972</v>
      </c>
      <c r="N2424" s="1">
        <f ca="1">INDEX(SBi!$C$3:$K$28,MATCH(F2424,SBi!$B$3:$B$28,0),MATCH(M2424,SBi!$C$2:$K$2,0))</f>
        <v>134.30000000000001</v>
      </c>
      <c r="O2424" s="16">
        <f t="shared" ca="1" si="489"/>
        <v>19.204900000000002</v>
      </c>
      <c r="P2424" s="16" t="str">
        <f ca="1">IFERROR(INDEX(VpD!$2:$2,MATCH(H2424,VpD!$1:$1,1)),VpD!$I$2)</f>
        <v>1961-1972</v>
      </c>
      <c r="Q2424" s="1">
        <f ca="1">INDEX(VpD!$C$3:$I$27,MATCH(F2424,VpD!$B$3:$B$27,0),MATCH(P2424,VpD!$C$2:$I$2,0))</f>
        <v>143</v>
      </c>
      <c r="R2424" s="16">
        <f t="shared" ca="1" si="490"/>
        <v>20.449000000000002</v>
      </c>
      <c r="S2424" s="14">
        <f t="shared" ca="1" si="491"/>
        <v>714218.33</v>
      </c>
      <c r="T2424" s="14">
        <f t="shared" ca="1" si="492"/>
        <v>6168919.1100000003</v>
      </c>
      <c r="U2424" s="14" t="str">
        <f t="shared" ca="1" si="493"/>
        <v>0A3F507E-1A9C-32B8-E044-0003BA298018</v>
      </c>
    </row>
    <row r="2425" spans="1:21" s="14" customFormat="1" x14ac:dyDescent="0.25">
      <c r="A2425" s="14">
        <f t="shared" si="481"/>
        <v>2425</v>
      </c>
      <c r="B2425" s="14" t="str">
        <f t="shared" ca="1" si="482"/>
        <v>054BF955-9C67-4D53-9A78-0AA610C5AF79</v>
      </c>
      <c r="C2425" s="14" t="str">
        <f t="shared" ca="1" si="483"/>
        <v>Lyngvej</v>
      </c>
      <c r="D2425" s="14" t="str">
        <f t="shared" ca="1" si="484"/>
        <v>2</v>
      </c>
      <c r="E2425" s="14" t="str">
        <f t="shared" ca="1" si="485"/>
        <v>24ak</v>
      </c>
      <c r="F2425" s="1">
        <f t="shared" ca="1" si="486"/>
        <v>120</v>
      </c>
      <c r="G2425" s="1">
        <f t="shared" ca="1" si="487"/>
        <v>74</v>
      </c>
      <c r="H2425" s="1">
        <f t="shared" ca="1" si="488"/>
        <v>1937</v>
      </c>
      <c r="I2425" s="1" t="str">
        <f ca="1">INDEX(Relationstabel!$C$3:$K$10,MATCH(INDIRECT($A$1&amp;"J"&amp;A2425),Relationstabel!$A$3:$A$10,0),MATCH(IFERROR(VALUE(INDIRECT($A$1&amp;"K"&amp;A2425)),0),Relationstabel!$C$1:$K$1,0))</f>
        <v>Olie</v>
      </c>
      <c r="J2425" s="1" t="str">
        <f ca="1">INDEX(Anvendelseskode!B:B,MATCH($F2425,Anvendelseskode!$A:$A,0))</f>
        <v>Fritliggende enfamilieshus (parcelhus)</v>
      </c>
      <c r="K2425" s="1" t="str">
        <f ca="1">INDEX(Anvendelseskode!C:C,MATCH($F2425,Anvendelseskode!$A:$A,0))</f>
        <v>Parcelhuse</v>
      </c>
      <c r="L2425" s="1" t="str">
        <f ca="1">INDEX(Anvendelseskode!D:D,MATCH($F2425,Anvendelseskode!$A:$A,0))</f>
        <v>Private husholdninger</v>
      </c>
      <c r="M2425" s="1" t="str">
        <f ca="1">IFERROR(INDEX(SBi!$2:$2,MATCH(H2425,SBi!$1:$1,1)),SBi!$K$2)</f>
        <v>1931-1950</v>
      </c>
      <c r="N2425" s="1">
        <f ca="1">INDEX(SBi!$C$3:$K$28,MATCH(F2425,SBi!$B$3:$B$28,0),MATCH(M2425,SBi!$C$2:$K$2,0))</f>
        <v>164.1</v>
      </c>
      <c r="O2425" s="16">
        <f t="shared" ca="1" si="489"/>
        <v>12.1434</v>
      </c>
      <c r="P2425" s="16" t="str">
        <f ca="1">IFERROR(INDEX(VpD!$2:$2,MATCH(H2425,VpD!$1:$1,1)),VpD!$I$2)</f>
        <v>1931-1950</v>
      </c>
      <c r="Q2425" s="1">
        <f ca="1">INDEX(VpD!$C$3:$I$27,MATCH(F2425,VpD!$B$3:$B$27,0),MATCH(P2425,VpD!$C$2:$I$2,0))</f>
        <v>217</v>
      </c>
      <c r="R2425" s="16">
        <f t="shared" ca="1" si="490"/>
        <v>16.058</v>
      </c>
      <c r="S2425" s="14">
        <f t="shared" ca="1" si="491"/>
        <v>713959.51</v>
      </c>
      <c r="T2425" s="14">
        <f t="shared" ca="1" si="492"/>
        <v>6168788.0899999999</v>
      </c>
      <c r="U2425" s="14" t="str">
        <f t="shared" ca="1" si="493"/>
        <v>0A3F507E-1C9C-32B8-E044-0003BA298018</v>
      </c>
    </row>
    <row r="2426" spans="1:21" s="14" customFormat="1" x14ac:dyDescent="0.25">
      <c r="A2426" s="14">
        <f t="shared" si="481"/>
        <v>2426</v>
      </c>
      <c r="B2426" s="14" t="str">
        <f t="shared" ca="1" si="482"/>
        <v>F7601A7C-7D58-4E67-A6BA-FF3F9B1D018E</v>
      </c>
      <c r="C2426" s="14" t="str">
        <f t="shared" ca="1" si="483"/>
        <v>Vejlesvinget</v>
      </c>
      <c r="D2426" s="14" t="str">
        <f t="shared" ca="1" si="484"/>
        <v>2</v>
      </c>
      <c r="E2426" s="14" t="str">
        <f t="shared" ca="1" si="485"/>
        <v>18nc</v>
      </c>
      <c r="F2426" s="1">
        <f t="shared" ca="1" si="486"/>
        <v>320</v>
      </c>
      <c r="G2426" s="1">
        <f t="shared" ca="1" si="487"/>
        <v>1010</v>
      </c>
      <c r="H2426" s="1">
        <f t="shared" ca="1" si="488"/>
        <v>1960</v>
      </c>
      <c r="I2426" s="1" t="str">
        <f ca="1">INDEX(Relationstabel!$C$3:$K$10,MATCH(INDIRECT($A$1&amp;"J"&amp;A2426),Relationstabel!$A$3:$A$10,0),MATCH(IFERROR(VALUE(INDIRECT($A$1&amp;"K"&amp;A2426)),0),Relationstabel!$C$1:$K$1,0))</f>
        <v>Naturgas</v>
      </c>
      <c r="J2426" s="1" t="str">
        <f ca="1">INDEX(Anvendelseskode!B:B,MATCH($F2426,Anvendelseskode!$A:$A,0))</f>
        <v>Bygning til kontor, handel, lager herunder offentlig administration</v>
      </c>
      <c r="K2426" s="1" t="str">
        <f ca="1">INDEX(Anvendelseskode!C:C,MATCH($F2426,Anvendelseskode!$A:$A,0))</f>
        <v>Kontor, handel, lager, off. adm.</v>
      </c>
      <c r="L2426" s="1" t="str">
        <f ca="1">INDEX(Anvendelseskode!D:D,MATCH($F2426,Anvendelseskode!$A:$A,0))</f>
        <v>Handel og servicevirksomheder</v>
      </c>
      <c r="M2426" s="1" t="str">
        <f ca="1">IFERROR(INDEX(SBi!$2:$2,MATCH(H2426,SBi!$1:$1,1)),SBi!$K$2)</f>
        <v>1951-1960</v>
      </c>
      <c r="N2426" s="1">
        <f ca="1">INDEX(SBi!$C$3:$K$28,MATCH(F2426,SBi!$B$3:$B$28,0),MATCH(M2426,SBi!$C$2:$K$2,0))</f>
        <v>126.7</v>
      </c>
      <c r="O2426" s="16">
        <f t="shared" ca="1" si="489"/>
        <v>127.967</v>
      </c>
      <c r="P2426" s="16" t="str">
        <f ca="1">IFERROR(INDEX(VpD!$2:$2,MATCH(H2426,VpD!$1:$1,1)),VpD!$I$2)</f>
        <v>1951-1960</v>
      </c>
      <c r="Q2426" s="1">
        <f ca="1">INDEX(VpD!$C$3:$I$27,MATCH(F2426,VpD!$B$3:$B$27,0),MATCH(P2426,VpD!$C$2:$I$2,0))</f>
        <v>126</v>
      </c>
      <c r="R2426" s="16">
        <f t="shared" ca="1" si="490"/>
        <v>127.26</v>
      </c>
      <c r="S2426" s="14">
        <f t="shared" ca="1" si="491"/>
        <v>712565.11</v>
      </c>
      <c r="T2426" s="14">
        <f t="shared" ca="1" si="492"/>
        <v>6169332.4699999997</v>
      </c>
      <c r="U2426" s="14" t="str">
        <f t="shared" ca="1" si="493"/>
        <v>0A3F507E-249C-32B8-E044-0003BA298018</v>
      </c>
    </row>
    <row r="2427" spans="1:21" s="14" customFormat="1" x14ac:dyDescent="0.25">
      <c r="A2427" s="14">
        <f t="shared" si="481"/>
        <v>2427</v>
      </c>
      <c r="B2427" s="14" t="str">
        <f t="shared" ca="1" si="482"/>
        <v>C1971B5C-E8C2-4CA4-A01C-2B19B6930D29</v>
      </c>
      <c r="C2427" s="14" t="str">
        <f t="shared" ca="1" si="483"/>
        <v>Horsbred</v>
      </c>
      <c r="D2427" s="14" t="str">
        <f t="shared" ca="1" si="484"/>
        <v>35</v>
      </c>
      <c r="E2427" s="14" t="str">
        <f t="shared" ca="1" si="485"/>
        <v>13dt</v>
      </c>
      <c r="F2427" s="1">
        <f t="shared" ca="1" si="486"/>
        <v>130</v>
      </c>
      <c r="G2427" s="1">
        <f t="shared" ca="1" si="487"/>
        <v>107</v>
      </c>
      <c r="H2427" s="1">
        <f t="shared" ca="1" si="488"/>
        <v>1985</v>
      </c>
      <c r="I2427" s="1" t="str">
        <f ca="1">INDEX(Relationstabel!$C$3:$K$10,MATCH(INDIRECT($A$1&amp;"J"&amp;A2427),Relationstabel!$A$3:$A$10,0),MATCH(IFERROR(VALUE(INDIRECT($A$1&amp;"K"&amp;A2427)),0),Relationstabel!$C$1:$K$1,0))</f>
        <v>Fjernvarme/ Blokvarme</v>
      </c>
      <c r="J2427" s="1" t="str">
        <f ca="1">INDEX(Anvendelseskode!B:B,MATCH($F2427,Anvendelseskode!$A:$A,0))</f>
        <v>Række-, kæde-, dobbelthus (lodret adskillelse mellem enhederne)</v>
      </c>
      <c r="K2427" s="1" t="str">
        <f ca="1">INDEX(Anvendelseskode!C:C,MATCH($F2427,Anvendelseskode!$A:$A,0))</f>
        <v>Række-, kæde og dobbelthuse</v>
      </c>
      <c r="L2427" s="1" t="str">
        <f ca="1">INDEX(Anvendelseskode!D:D,MATCH($F2427,Anvendelseskode!$A:$A,0))</f>
        <v>Private husholdninger</v>
      </c>
      <c r="M2427" s="1" t="str">
        <f ca="1">IFERROR(INDEX(SBi!$2:$2,MATCH(H2427,SBi!$1:$1,1)),SBi!$K$2)</f>
        <v>1979-1998</v>
      </c>
      <c r="N2427" s="1">
        <f ca="1">INDEX(SBi!$C$3:$K$28,MATCH(F2427,SBi!$B$3:$B$28,0),MATCH(M2427,SBi!$C$2:$K$2,0))</f>
        <v>96.8</v>
      </c>
      <c r="O2427" s="16">
        <f t="shared" ca="1" si="489"/>
        <v>10.3576</v>
      </c>
      <c r="P2427" s="16" t="str">
        <f ca="1">IFERROR(INDEX(VpD!$2:$2,MATCH(H2427,VpD!$1:$1,1)),VpD!$I$2)</f>
        <v>1979-1998</v>
      </c>
      <c r="Q2427" s="1">
        <f ca="1">INDEX(VpD!$C$3:$I$27,MATCH(F2427,VpD!$B$3:$B$27,0),MATCH(P2427,VpD!$C$2:$I$2,0))</f>
        <v>74</v>
      </c>
      <c r="R2427" s="16">
        <f t="shared" ca="1" si="490"/>
        <v>7.9180000000000001</v>
      </c>
      <c r="S2427" s="14">
        <f t="shared" ca="1" si="491"/>
        <v>711391.18</v>
      </c>
      <c r="T2427" s="14">
        <f t="shared" ca="1" si="492"/>
        <v>6171667.71</v>
      </c>
      <c r="U2427" s="14" t="str">
        <f t="shared" ca="1" si="493"/>
        <v>0A3F507E-189D-32B8-E044-0003BA298018</v>
      </c>
    </row>
    <row r="2428" spans="1:21" s="14" customFormat="1" x14ac:dyDescent="0.25">
      <c r="A2428" s="14">
        <f t="shared" si="481"/>
        <v>2428</v>
      </c>
      <c r="B2428" s="14" t="str">
        <f t="shared" ca="1" si="482"/>
        <v>DD25CC0D-4A10-484F-A0DE-2C07F1A92CE9</v>
      </c>
      <c r="C2428" s="14" t="str">
        <f t="shared" ca="1" si="483"/>
        <v>Rendsagervej</v>
      </c>
      <c r="D2428" s="14" t="str">
        <f t="shared" ca="1" si="484"/>
        <v>33</v>
      </c>
      <c r="E2428" s="14" t="str">
        <f t="shared" ca="1" si="485"/>
        <v>9or</v>
      </c>
      <c r="F2428" s="1">
        <f t="shared" ca="1" si="486"/>
        <v>120</v>
      </c>
      <c r="G2428" s="1">
        <f t="shared" ca="1" si="487"/>
        <v>109</v>
      </c>
      <c r="H2428" s="1">
        <f t="shared" ca="1" si="488"/>
        <v>1973</v>
      </c>
      <c r="I2428" s="1" t="str">
        <f ca="1">INDEX(Relationstabel!$C$3:$K$10,MATCH(INDIRECT($A$1&amp;"J"&amp;A2428),Relationstabel!$A$3:$A$10,0),MATCH(IFERROR(VALUE(INDIRECT($A$1&amp;"K"&amp;A2428)),0),Relationstabel!$C$1:$K$1,0))</f>
        <v>Naturgas</v>
      </c>
      <c r="J2428" s="1" t="str">
        <f ca="1">INDEX(Anvendelseskode!B:B,MATCH($F2428,Anvendelseskode!$A:$A,0))</f>
        <v>Fritliggende enfamilieshus (parcelhus)</v>
      </c>
      <c r="K2428" s="1" t="str">
        <f ca="1">INDEX(Anvendelseskode!C:C,MATCH($F2428,Anvendelseskode!$A:$A,0))</f>
        <v>Parcelhuse</v>
      </c>
      <c r="L2428" s="1" t="str">
        <f ca="1">INDEX(Anvendelseskode!D:D,MATCH($F2428,Anvendelseskode!$A:$A,0))</f>
        <v>Private husholdninger</v>
      </c>
      <c r="M2428" s="1" t="str">
        <f ca="1">IFERROR(INDEX(SBi!$2:$2,MATCH(H2428,SBi!$1:$1,1)),SBi!$K$2)</f>
        <v>1973-1978</v>
      </c>
      <c r="N2428" s="1">
        <f ca="1">INDEX(SBi!$C$3:$K$28,MATCH(F2428,SBi!$B$3:$B$28,0),MATCH(M2428,SBi!$C$2:$K$2,0))</f>
        <v>119.8</v>
      </c>
      <c r="O2428" s="16">
        <f t="shared" ca="1" si="489"/>
        <v>13.058199999999999</v>
      </c>
      <c r="P2428" s="16" t="str">
        <f ca="1">IFERROR(INDEX(VpD!$2:$2,MATCH(H2428,VpD!$1:$1,1)),VpD!$I$2)</f>
        <v>1973-1978</v>
      </c>
      <c r="Q2428" s="1">
        <f ca="1">INDEX(VpD!$C$3:$I$27,MATCH(F2428,VpD!$B$3:$B$27,0),MATCH(P2428,VpD!$C$2:$I$2,0))</f>
        <v>117</v>
      </c>
      <c r="R2428" s="16">
        <f t="shared" ca="1" si="490"/>
        <v>12.753</v>
      </c>
      <c r="S2428" s="14">
        <f t="shared" ca="1" si="491"/>
        <v>711036.43</v>
      </c>
      <c r="T2428" s="14">
        <f t="shared" ca="1" si="492"/>
        <v>6171531.5199999996</v>
      </c>
      <c r="U2428" s="14" t="str">
        <f t="shared" ca="1" si="493"/>
        <v>0A3F507E-1F9D-32B8-E044-0003BA298018</v>
      </c>
    </row>
    <row r="2429" spans="1:21" s="14" customFormat="1" x14ac:dyDescent="0.25">
      <c r="A2429" s="14">
        <f t="shared" si="481"/>
        <v>2429</v>
      </c>
      <c r="B2429" s="14" t="str">
        <f t="shared" ca="1" si="482"/>
        <v>12651102-9728-4383-BCFB-043389E3C923</v>
      </c>
      <c r="C2429" s="14" t="str">
        <f t="shared" ca="1" si="483"/>
        <v>Hyrdeengen</v>
      </c>
      <c r="D2429" s="14" t="str">
        <f t="shared" ca="1" si="484"/>
        <v>75</v>
      </c>
      <c r="E2429" s="14" t="str">
        <f t="shared" ca="1" si="485"/>
        <v>16dn</v>
      </c>
      <c r="F2429" s="1">
        <f t="shared" ca="1" si="486"/>
        <v>130</v>
      </c>
      <c r="G2429" s="1">
        <f t="shared" ca="1" si="487"/>
        <v>125</v>
      </c>
      <c r="H2429" s="1">
        <f t="shared" ca="1" si="488"/>
        <v>1977</v>
      </c>
      <c r="I2429" s="1" t="str">
        <f ca="1">INDEX(Relationstabel!$C$3:$K$10,MATCH(INDIRECT($A$1&amp;"J"&amp;A2429),Relationstabel!$A$3:$A$10,0),MATCH(IFERROR(VALUE(INDIRECT($A$1&amp;"K"&amp;A2429)),0),Relationstabel!$C$1:$K$1,0))</f>
        <v>Elvarme</v>
      </c>
      <c r="J2429" s="1" t="str">
        <f ca="1">INDEX(Anvendelseskode!B:B,MATCH($F2429,Anvendelseskode!$A:$A,0))</f>
        <v>Række-, kæde-, dobbelthus (lodret adskillelse mellem enhederne)</v>
      </c>
      <c r="K2429" s="1" t="str">
        <f ca="1">INDEX(Anvendelseskode!C:C,MATCH($F2429,Anvendelseskode!$A:$A,0))</f>
        <v>Række-, kæde og dobbelthuse</v>
      </c>
      <c r="L2429" s="1" t="str">
        <f ca="1">INDEX(Anvendelseskode!D:D,MATCH($F2429,Anvendelseskode!$A:$A,0))</f>
        <v>Private husholdninger</v>
      </c>
      <c r="M2429" s="1" t="str">
        <f ca="1">IFERROR(INDEX(SBi!$2:$2,MATCH(H2429,SBi!$1:$1,1)),SBi!$K$2)</f>
        <v>1973-1978</v>
      </c>
      <c r="N2429" s="1">
        <f ca="1">INDEX(SBi!$C$3:$K$28,MATCH(F2429,SBi!$B$3:$B$28,0),MATCH(M2429,SBi!$C$2:$K$2,0))</f>
        <v>112.6</v>
      </c>
      <c r="O2429" s="16">
        <f t="shared" ca="1" si="489"/>
        <v>14.074999999999999</v>
      </c>
      <c r="P2429" s="16" t="str">
        <f ca="1">IFERROR(INDEX(VpD!$2:$2,MATCH(H2429,VpD!$1:$1,1)),VpD!$I$2)</f>
        <v>1973-1978</v>
      </c>
      <c r="Q2429" s="1">
        <f ca="1">INDEX(VpD!$C$3:$I$27,MATCH(F2429,VpD!$B$3:$B$27,0),MATCH(P2429,VpD!$C$2:$I$2,0))</f>
        <v>98</v>
      </c>
      <c r="R2429" s="16">
        <f t="shared" ca="1" si="490"/>
        <v>12.25</v>
      </c>
      <c r="S2429" s="14">
        <f t="shared" ca="1" si="491"/>
        <v>711795.97</v>
      </c>
      <c r="T2429" s="14">
        <f t="shared" ca="1" si="492"/>
        <v>6172492.2199999997</v>
      </c>
      <c r="U2429" s="14" t="str">
        <f t="shared" ca="1" si="493"/>
        <v>0A3F507E-1977-32B8-E044-0003BA298018</v>
      </c>
    </row>
    <row r="2430" spans="1:21" s="14" customFormat="1" x14ac:dyDescent="0.25">
      <c r="A2430" s="14">
        <f t="shared" si="481"/>
        <v>2430</v>
      </c>
      <c r="B2430" s="14" t="str">
        <f t="shared" ca="1" si="482"/>
        <v>842F4E3E-2CEA-483D-9249-88721CA7D5AD</v>
      </c>
      <c r="C2430" s="14" t="str">
        <f t="shared" ca="1" si="483"/>
        <v>Hyttesvinget</v>
      </c>
      <c r="D2430" s="14" t="str">
        <f t="shared" ca="1" si="484"/>
        <v>10</v>
      </c>
      <c r="E2430" s="14" t="str">
        <f t="shared" ca="1" si="485"/>
        <v>24bi</v>
      </c>
      <c r="F2430" s="1">
        <f t="shared" ca="1" si="486"/>
        <v>120</v>
      </c>
      <c r="G2430" s="1">
        <f t="shared" ca="1" si="487"/>
        <v>157</v>
      </c>
      <c r="H2430" s="1">
        <f t="shared" ca="1" si="488"/>
        <v>1970</v>
      </c>
      <c r="I2430" s="1" t="str">
        <f ca="1">INDEX(Relationstabel!$C$3:$K$10,MATCH(INDIRECT($A$1&amp;"J"&amp;A2430),Relationstabel!$A$3:$A$10,0),MATCH(IFERROR(VALUE(INDIRECT($A$1&amp;"K"&amp;A2430)),0),Relationstabel!$C$1:$K$1,0))</f>
        <v>Naturgas</v>
      </c>
      <c r="J2430" s="1" t="str">
        <f ca="1">INDEX(Anvendelseskode!B:B,MATCH($F2430,Anvendelseskode!$A:$A,0))</f>
        <v>Fritliggende enfamilieshus (parcelhus)</v>
      </c>
      <c r="K2430" s="1" t="str">
        <f ca="1">INDEX(Anvendelseskode!C:C,MATCH($F2430,Anvendelseskode!$A:$A,0))</f>
        <v>Parcelhuse</v>
      </c>
      <c r="L2430" s="1" t="str">
        <f ca="1">INDEX(Anvendelseskode!D:D,MATCH($F2430,Anvendelseskode!$A:$A,0))</f>
        <v>Private husholdninger</v>
      </c>
      <c r="M2430" s="1" t="str">
        <f ca="1">IFERROR(INDEX(SBi!$2:$2,MATCH(H2430,SBi!$1:$1,1)),SBi!$K$2)</f>
        <v>1961-1972</v>
      </c>
      <c r="N2430" s="1">
        <f ca="1">INDEX(SBi!$C$3:$K$28,MATCH(F2430,SBi!$B$3:$B$28,0),MATCH(M2430,SBi!$C$2:$K$2,0))</f>
        <v>134.30000000000001</v>
      </c>
      <c r="O2430" s="16">
        <f t="shared" ca="1" si="489"/>
        <v>21.085100000000001</v>
      </c>
      <c r="P2430" s="16" t="str">
        <f ca="1">IFERROR(INDEX(VpD!$2:$2,MATCH(H2430,VpD!$1:$1,1)),VpD!$I$2)</f>
        <v>1961-1972</v>
      </c>
      <c r="Q2430" s="1">
        <f ca="1">INDEX(VpD!$C$3:$I$27,MATCH(F2430,VpD!$B$3:$B$27,0),MATCH(P2430,VpD!$C$2:$I$2,0))</f>
        <v>143</v>
      </c>
      <c r="R2430" s="16">
        <f t="shared" ca="1" si="490"/>
        <v>22.451000000000001</v>
      </c>
      <c r="S2430" s="14">
        <f t="shared" ca="1" si="491"/>
        <v>713778.73</v>
      </c>
      <c r="T2430" s="14">
        <f t="shared" ca="1" si="492"/>
        <v>6168906.1100000003</v>
      </c>
      <c r="U2430" s="14" t="str">
        <f t="shared" ca="1" si="493"/>
        <v>0A3F507E-1A77-32B8-E044-0003BA298018</v>
      </c>
    </row>
    <row r="2431" spans="1:21" s="14" customFormat="1" x14ac:dyDescent="0.25">
      <c r="A2431" s="14">
        <f t="shared" si="481"/>
        <v>2431</v>
      </c>
      <c r="B2431" s="14" t="str">
        <f t="shared" ca="1" si="482"/>
        <v>204F9A8A-5376-4740-B168-A61BFDEF9EEA</v>
      </c>
      <c r="C2431" s="14" t="str">
        <f t="shared" ca="1" si="483"/>
        <v>Risingevej</v>
      </c>
      <c r="D2431" s="14" t="str">
        <f t="shared" ca="1" si="484"/>
        <v>53</v>
      </c>
      <c r="E2431" s="14" t="str">
        <f t="shared" ca="1" si="485"/>
        <v>16fn</v>
      </c>
      <c r="F2431" s="1">
        <f t="shared" ca="1" si="486"/>
        <v>120</v>
      </c>
      <c r="G2431" s="1">
        <f t="shared" ca="1" si="487"/>
        <v>144</v>
      </c>
      <c r="H2431" s="1">
        <f t="shared" ca="1" si="488"/>
        <v>1978</v>
      </c>
      <c r="I2431" s="1" t="str">
        <f ca="1">INDEX(Relationstabel!$C$3:$K$10,MATCH(INDIRECT($A$1&amp;"J"&amp;A2431),Relationstabel!$A$3:$A$10,0),MATCH(IFERROR(VALUE(INDIRECT($A$1&amp;"K"&amp;A2431)),0),Relationstabel!$C$1:$K$1,0))</f>
        <v>Elvarme</v>
      </c>
      <c r="J2431" s="1" t="str">
        <f ca="1">INDEX(Anvendelseskode!B:B,MATCH($F2431,Anvendelseskode!$A:$A,0))</f>
        <v>Fritliggende enfamilieshus (parcelhus)</v>
      </c>
      <c r="K2431" s="1" t="str">
        <f ca="1">INDEX(Anvendelseskode!C:C,MATCH($F2431,Anvendelseskode!$A:$A,0))</f>
        <v>Parcelhuse</v>
      </c>
      <c r="L2431" s="1" t="str">
        <f ca="1">INDEX(Anvendelseskode!D:D,MATCH($F2431,Anvendelseskode!$A:$A,0))</f>
        <v>Private husholdninger</v>
      </c>
      <c r="M2431" s="1" t="str">
        <f ca="1">IFERROR(INDEX(SBi!$2:$2,MATCH(H2431,SBi!$1:$1,1)),SBi!$K$2)</f>
        <v>1973-1978</v>
      </c>
      <c r="N2431" s="1">
        <f ca="1">INDEX(SBi!$C$3:$K$28,MATCH(F2431,SBi!$B$3:$B$28,0),MATCH(M2431,SBi!$C$2:$K$2,0))</f>
        <v>119.8</v>
      </c>
      <c r="O2431" s="16">
        <f t="shared" ca="1" si="489"/>
        <v>17.251200000000001</v>
      </c>
      <c r="P2431" s="16" t="str">
        <f ca="1">IFERROR(INDEX(VpD!$2:$2,MATCH(H2431,VpD!$1:$1,1)),VpD!$I$2)</f>
        <v>1973-1978</v>
      </c>
      <c r="Q2431" s="1">
        <f ca="1">INDEX(VpD!$C$3:$I$27,MATCH(F2431,VpD!$B$3:$B$27,0),MATCH(P2431,VpD!$C$2:$I$2,0))</f>
        <v>117</v>
      </c>
      <c r="R2431" s="16">
        <f t="shared" ca="1" si="490"/>
        <v>16.847999999999999</v>
      </c>
      <c r="S2431" s="14">
        <f t="shared" ca="1" si="491"/>
        <v>712544.82</v>
      </c>
      <c r="T2431" s="14">
        <f t="shared" ca="1" si="492"/>
        <v>6168927.79</v>
      </c>
      <c r="U2431" s="14" t="str">
        <f t="shared" ca="1" si="493"/>
        <v>0A3F507E-2078-32B8-E044-0003BA298018</v>
      </c>
    </row>
    <row r="2432" spans="1:21" s="14" customFormat="1" x14ac:dyDescent="0.25">
      <c r="A2432" s="14">
        <f t="shared" si="481"/>
        <v>2432</v>
      </c>
      <c r="B2432" s="14" t="str">
        <f t="shared" ca="1" si="482"/>
        <v>C9588E2C-A401-4A7C-BF64-A1538EA5129E</v>
      </c>
      <c r="C2432" s="14" t="str">
        <f t="shared" ca="1" si="483"/>
        <v>Bregentvedvej</v>
      </c>
      <c r="D2432" s="14" t="str">
        <f t="shared" ca="1" si="484"/>
        <v>11</v>
      </c>
      <c r="E2432" s="14" t="str">
        <f t="shared" ca="1" si="485"/>
        <v>9po</v>
      </c>
      <c r="F2432" s="1">
        <f t="shared" ca="1" si="486"/>
        <v>120</v>
      </c>
      <c r="G2432" s="1">
        <f t="shared" ca="1" si="487"/>
        <v>137</v>
      </c>
      <c r="H2432" s="1">
        <f t="shared" ca="1" si="488"/>
        <v>1980</v>
      </c>
      <c r="I2432" s="1" t="str">
        <f ca="1">INDEX(Relationstabel!$C$3:$K$10,MATCH(INDIRECT($A$1&amp;"J"&amp;A2432),Relationstabel!$A$3:$A$10,0),MATCH(IFERROR(VALUE(INDIRECT($A$1&amp;"K"&amp;A2432)),0),Relationstabel!$C$1:$K$1,0))</f>
        <v>Elvarme</v>
      </c>
      <c r="J2432" s="1" t="str">
        <f ca="1">INDEX(Anvendelseskode!B:B,MATCH($F2432,Anvendelseskode!$A:$A,0))</f>
        <v>Fritliggende enfamilieshus (parcelhus)</v>
      </c>
      <c r="K2432" s="1" t="str">
        <f ca="1">INDEX(Anvendelseskode!C:C,MATCH($F2432,Anvendelseskode!$A:$A,0))</f>
        <v>Parcelhuse</v>
      </c>
      <c r="L2432" s="1" t="str">
        <f ca="1">INDEX(Anvendelseskode!D:D,MATCH($F2432,Anvendelseskode!$A:$A,0))</f>
        <v>Private husholdninger</v>
      </c>
      <c r="M2432" s="1" t="str">
        <f ca="1">IFERROR(INDEX(SBi!$2:$2,MATCH(H2432,SBi!$1:$1,1)),SBi!$K$2)</f>
        <v>1979-1998</v>
      </c>
      <c r="N2432" s="1">
        <f ca="1">INDEX(SBi!$C$3:$K$28,MATCH(F2432,SBi!$B$3:$B$28,0),MATCH(M2432,SBi!$C$2:$K$2,0))</f>
        <v>105.4</v>
      </c>
      <c r="O2432" s="16">
        <f t="shared" ca="1" si="489"/>
        <v>14.439800000000002</v>
      </c>
      <c r="P2432" s="16" t="str">
        <f ca="1">IFERROR(INDEX(VpD!$2:$2,MATCH(H2432,VpD!$1:$1,1)),VpD!$I$2)</f>
        <v>1979-1998</v>
      </c>
      <c r="Q2432" s="1">
        <f ca="1">INDEX(VpD!$C$3:$I$27,MATCH(F2432,VpD!$B$3:$B$27,0),MATCH(P2432,VpD!$C$2:$I$2,0))</f>
        <v>90</v>
      </c>
      <c r="R2432" s="16">
        <f t="shared" ca="1" si="490"/>
        <v>12.33</v>
      </c>
      <c r="S2432" s="14">
        <f t="shared" ca="1" si="491"/>
        <v>713564.85</v>
      </c>
      <c r="T2432" s="14">
        <f t="shared" ca="1" si="492"/>
        <v>6168632.6299999999</v>
      </c>
      <c r="U2432" s="14" t="str">
        <f t="shared" ca="1" si="493"/>
        <v>0A3F507E-157C-32B8-E044-0003BA298018</v>
      </c>
    </row>
    <row r="2433" spans="1:21" s="14" customFormat="1" x14ac:dyDescent="0.25">
      <c r="A2433" s="14">
        <f t="shared" si="481"/>
        <v>2433</v>
      </c>
      <c r="B2433" s="14" t="str">
        <f t="shared" ca="1" si="482"/>
        <v>BC3B9CA9-AB08-47EB-B6D6-61FF12EC4D03</v>
      </c>
      <c r="C2433" s="14" t="str">
        <f t="shared" ca="1" si="483"/>
        <v>Egernbo</v>
      </c>
      <c r="D2433" s="14" t="str">
        <f t="shared" ca="1" si="484"/>
        <v>37</v>
      </c>
      <c r="E2433" s="14" t="str">
        <f t="shared" ca="1" si="485"/>
        <v>6pv</v>
      </c>
      <c r="F2433" s="1">
        <f t="shared" ca="1" si="486"/>
        <v>130</v>
      </c>
      <c r="G2433" s="1">
        <f t="shared" ca="1" si="487"/>
        <v>102</v>
      </c>
      <c r="H2433" s="1">
        <f t="shared" ca="1" si="488"/>
        <v>1977</v>
      </c>
      <c r="I2433" s="1" t="str">
        <f ca="1">INDEX(Relationstabel!$C$3:$K$10,MATCH(INDIRECT($A$1&amp;"J"&amp;A2433),Relationstabel!$A$3:$A$10,0),MATCH(IFERROR(VALUE(INDIRECT($A$1&amp;"K"&amp;A2433)),0),Relationstabel!$C$1:$K$1,0))</f>
        <v>Fjernvarme/ Blokvarme</v>
      </c>
      <c r="J2433" s="1" t="str">
        <f ca="1">INDEX(Anvendelseskode!B:B,MATCH($F2433,Anvendelseskode!$A:$A,0))</f>
        <v>Række-, kæde-, dobbelthus (lodret adskillelse mellem enhederne)</v>
      </c>
      <c r="K2433" s="1" t="str">
        <f ca="1">INDEX(Anvendelseskode!C:C,MATCH($F2433,Anvendelseskode!$A:$A,0))</f>
        <v>Række-, kæde og dobbelthuse</v>
      </c>
      <c r="L2433" s="1" t="str">
        <f ca="1">INDEX(Anvendelseskode!D:D,MATCH($F2433,Anvendelseskode!$A:$A,0))</f>
        <v>Private husholdninger</v>
      </c>
      <c r="M2433" s="1" t="str">
        <f ca="1">IFERROR(INDEX(SBi!$2:$2,MATCH(H2433,SBi!$1:$1,1)),SBi!$K$2)</f>
        <v>1973-1978</v>
      </c>
      <c r="N2433" s="1">
        <f ca="1">INDEX(SBi!$C$3:$K$28,MATCH(F2433,SBi!$B$3:$B$28,0),MATCH(M2433,SBi!$C$2:$K$2,0))</f>
        <v>112.6</v>
      </c>
      <c r="O2433" s="16">
        <f t="shared" ca="1" si="489"/>
        <v>11.485199999999999</v>
      </c>
      <c r="P2433" s="16" t="str">
        <f ca="1">IFERROR(INDEX(VpD!$2:$2,MATCH(H2433,VpD!$1:$1,1)),VpD!$I$2)</f>
        <v>1973-1978</v>
      </c>
      <c r="Q2433" s="1">
        <f ca="1">INDEX(VpD!$C$3:$I$27,MATCH(F2433,VpD!$B$3:$B$27,0),MATCH(P2433,VpD!$C$2:$I$2,0))</f>
        <v>98</v>
      </c>
      <c r="R2433" s="16">
        <f t="shared" ca="1" si="490"/>
        <v>9.9960000000000004</v>
      </c>
      <c r="S2433" s="14">
        <f t="shared" ca="1" si="491"/>
        <v>713592.96</v>
      </c>
      <c r="T2433" s="14">
        <f t="shared" ca="1" si="492"/>
        <v>6169567.04</v>
      </c>
      <c r="U2433" s="14" t="str">
        <f t="shared" ca="1" si="493"/>
        <v>0A3F507E-167C-32B8-E044-0003BA298018</v>
      </c>
    </row>
    <row r="2434" spans="1:21" s="14" customFormat="1" x14ac:dyDescent="0.25">
      <c r="A2434" s="14">
        <f t="shared" si="481"/>
        <v>2434</v>
      </c>
      <c r="B2434" s="14" t="str">
        <f t="shared" ca="1" si="482"/>
        <v>C1CBDFC2-4157-4EA9-83A3-ED7DDA4DFEDB</v>
      </c>
      <c r="C2434" s="14" t="str">
        <f t="shared" ca="1" si="483"/>
        <v>Liselundsvej</v>
      </c>
      <c r="D2434" s="14" t="str">
        <f t="shared" ca="1" si="484"/>
        <v>1C</v>
      </c>
      <c r="E2434" s="14" t="str">
        <f t="shared" ca="1" si="485"/>
        <v>9æ</v>
      </c>
      <c r="F2434" s="1">
        <f t="shared" ca="1" si="486"/>
        <v>120</v>
      </c>
      <c r="G2434" s="1">
        <f t="shared" ca="1" si="487"/>
        <v>130</v>
      </c>
      <c r="H2434" s="1">
        <f t="shared" ca="1" si="488"/>
        <v>1957</v>
      </c>
      <c r="I2434" s="1" t="str">
        <f ca="1">INDEX(Relationstabel!$C$3:$K$10,MATCH(INDIRECT($A$1&amp;"J"&amp;A2434),Relationstabel!$A$3:$A$10,0),MATCH(IFERROR(VALUE(INDIRECT($A$1&amp;"K"&amp;A2434)),0),Relationstabel!$C$1:$K$1,0))</f>
        <v>Naturgas</v>
      </c>
      <c r="J2434" s="1" t="str">
        <f ca="1">INDEX(Anvendelseskode!B:B,MATCH($F2434,Anvendelseskode!$A:$A,0))</f>
        <v>Fritliggende enfamilieshus (parcelhus)</v>
      </c>
      <c r="K2434" s="1" t="str">
        <f ca="1">INDEX(Anvendelseskode!C:C,MATCH($F2434,Anvendelseskode!$A:$A,0))</f>
        <v>Parcelhuse</v>
      </c>
      <c r="L2434" s="1" t="str">
        <f ca="1">INDEX(Anvendelseskode!D:D,MATCH($F2434,Anvendelseskode!$A:$A,0))</f>
        <v>Private husholdninger</v>
      </c>
      <c r="M2434" s="1" t="str">
        <f ca="1">IFERROR(INDEX(SBi!$2:$2,MATCH(H2434,SBi!$1:$1,1)),SBi!$K$2)</f>
        <v>1951-1960</v>
      </c>
      <c r="N2434" s="1">
        <f ca="1">INDEX(SBi!$C$3:$K$28,MATCH(F2434,SBi!$B$3:$B$28,0),MATCH(M2434,SBi!$C$2:$K$2,0))</f>
        <v>154.9</v>
      </c>
      <c r="O2434" s="16">
        <f t="shared" ca="1" si="489"/>
        <v>20.137</v>
      </c>
      <c r="P2434" s="16" t="str">
        <f ca="1">IFERROR(INDEX(VpD!$2:$2,MATCH(H2434,VpD!$1:$1,1)),VpD!$I$2)</f>
        <v>1951-1960</v>
      </c>
      <c r="Q2434" s="1">
        <f ca="1">INDEX(VpD!$C$3:$I$27,MATCH(F2434,VpD!$B$3:$B$27,0),MATCH(P2434,VpD!$C$2:$I$2,0))</f>
        <v>204</v>
      </c>
      <c r="R2434" s="16">
        <f t="shared" ca="1" si="490"/>
        <v>26.52</v>
      </c>
      <c r="S2434" s="14">
        <f t="shared" ca="1" si="491"/>
        <v>712469.77</v>
      </c>
      <c r="T2434" s="14">
        <f t="shared" ca="1" si="492"/>
        <v>6169310.5499999998</v>
      </c>
      <c r="U2434" s="14" t="str">
        <f t="shared" ca="1" si="493"/>
        <v>0A3F507E-1C7C-32B8-E044-0003BA298018</v>
      </c>
    </row>
    <row r="2435" spans="1:21" s="14" customFormat="1" x14ac:dyDescent="0.25">
      <c r="A2435" s="14">
        <f t="shared" ref="A2435:A2498" si="494">ROW(B2435)</f>
        <v>2435</v>
      </c>
      <c r="B2435" s="14" t="str">
        <f t="shared" ref="B2435:B2498" ca="1" si="495">INDIRECT($A$1&amp;"b"&amp;A2435)</f>
        <v>C72D7ED7-1E6A-47F3-84DD-5C08C79A61D0</v>
      </c>
      <c r="C2435" s="14" t="str">
        <f t="shared" ref="C2435:C2498" ca="1" si="496">INDIRECT($A$1&amp;"V"&amp;A2435)</f>
        <v>Horsbred</v>
      </c>
      <c r="D2435" s="14" t="str">
        <f t="shared" ref="D2435:D2498" ca="1" si="497">INDIRECT($A$1&amp;"W"&amp;A2435)</f>
        <v>6</v>
      </c>
      <c r="E2435" s="14" t="str">
        <f t="shared" ref="E2435:E2498" ca="1" si="498">INDIRECT($A$1&amp;"AB"&amp;A2435)</f>
        <v>13bø</v>
      </c>
      <c r="F2435" s="1">
        <f t="shared" ref="F2435:F2498" ca="1" si="499">ROUNDDOWN(INDIRECT($A$1&amp;"C"&amp;A2435),-1)</f>
        <v>130</v>
      </c>
      <c r="G2435" s="1">
        <f t="shared" ref="G2435:G2498" ca="1" si="500">INDIRECT($A$1&amp;"P"&amp;A2435)+INDIRECT($A$1&amp;"Q"&amp;A2435)+INDIRECT($A$1&amp;"R"&amp;A2435)*0.5</f>
        <v>107</v>
      </c>
      <c r="H2435" s="1">
        <f t="shared" ref="H2435:H2498" ca="1" si="501">MAX(INDIRECT($A$1&amp;"E"&amp;A2435),INDIRECT($A$1&amp;"D"&amp;A2435))</f>
        <v>1983</v>
      </c>
      <c r="I2435" s="1" t="str">
        <f ca="1">INDEX(Relationstabel!$C$3:$K$10,MATCH(INDIRECT($A$1&amp;"J"&amp;A2435),Relationstabel!$A$3:$A$10,0),MATCH(IFERROR(VALUE(INDIRECT($A$1&amp;"K"&amp;A2435)),0),Relationstabel!$C$1:$K$1,0))</f>
        <v>Fjernvarme/ Blokvarme</v>
      </c>
      <c r="J2435" s="1" t="str">
        <f ca="1">INDEX(Anvendelseskode!B:B,MATCH($F2435,Anvendelseskode!$A:$A,0))</f>
        <v>Række-, kæde-, dobbelthus (lodret adskillelse mellem enhederne)</v>
      </c>
      <c r="K2435" s="1" t="str">
        <f ca="1">INDEX(Anvendelseskode!C:C,MATCH($F2435,Anvendelseskode!$A:$A,0))</f>
        <v>Række-, kæde og dobbelthuse</v>
      </c>
      <c r="L2435" s="1" t="str">
        <f ca="1">INDEX(Anvendelseskode!D:D,MATCH($F2435,Anvendelseskode!$A:$A,0))</f>
        <v>Private husholdninger</v>
      </c>
      <c r="M2435" s="1" t="str">
        <f ca="1">IFERROR(INDEX(SBi!$2:$2,MATCH(H2435,SBi!$1:$1,1)),SBi!$K$2)</f>
        <v>1979-1998</v>
      </c>
      <c r="N2435" s="1">
        <f ca="1">INDEX(SBi!$C$3:$K$28,MATCH(F2435,SBi!$B$3:$B$28,0),MATCH(M2435,SBi!$C$2:$K$2,0))</f>
        <v>96.8</v>
      </c>
      <c r="O2435" s="16">
        <f t="shared" ref="O2435:O2498" ca="1" si="502">N2435*G2435/1000</f>
        <v>10.3576</v>
      </c>
      <c r="P2435" s="16" t="str">
        <f ca="1">IFERROR(INDEX(VpD!$2:$2,MATCH(H2435,VpD!$1:$1,1)),VpD!$I$2)</f>
        <v>1979-1998</v>
      </c>
      <c r="Q2435" s="1">
        <f ca="1">INDEX(VpD!$C$3:$I$27,MATCH(F2435,VpD!$B$3:$B$27,0),MATCH(P2435,VpD!$C$2:$I$2,0))</f>
        <v>74</v>
      </c>
      <c r="R2435" s="16">
        <f t="shared" ref="R2435:R2498" ca="1" si="503">Q2435*G2435/1000</f>
        <v>7.9180000000000001</v>
      </c>
      <c r="S2435" s="14">
        <f t="shared" ref="S2435:S2498" ca="1" si="504">INDIRECT($A$1&amp;"AE"&amp;A2435)</f>
        <v>711494.72</v>
      </c>
      <c r="T2435" s="14">
        <f t="shared" ref="T2435:T2498" ca="1" si="505">INDIRECT($A$1&amp;"AF"&amp;A2435)</f>
        <v>6171573.8700000001</v>
      </c>
      <c r="U2435" s="14" t="str">
        <f t="shared" ref="U2435:U2498" ca="1" si="506">INDIRECT($A$1&amp;"AC"&amp;A2435)</f>
        <v>0A3F507E-1880-32B8-E044-0003BA298018</v>
      </c>
    </row>
    <row r="2436" spans="1:21" s="14" customFormat="1" x14ac:dyDescent="0.25">
      <c r="A2436" s="14">
        <f t="shared" si="494"/>
        <v>2436</v>
      </c>
      <c r="B2436" s="14" t="str">
        <f t="shared" ca="1" si="495"/>
        <v>1D8A4905-C753-4E3A-9574-445F11F078AA</v>
      </c>
      <c r="C2436" s="14" t="str">
        <f t="shared" ca="1" si="496"/>
        <v>Plantagevej</v>
      </c>
      <c r="D2436" s="14" t="str">
        <f t="shared" ca="1" si="497"/>
        <v>14</v>
      </c>
      <c r="E2436" s="14" t="str">
        <f t="shared" ca="1" si="498"/>
        <v>24n</v>
      </c>
      <c r="F2436" s="1">
        <f t="shared" ca="1" si="499"/>
        <v>120</v>
      </c>
      <c r="G2436" s="1">
        <f t="shared" ca="1" si="500"/>
        <v>222</v>
      </c>
      <c r="H2436" s="1">
        <f t="shared" ca="1" si="501"/>
        <v>1985</v>
      </c>
      <c r="I2436" s="1" t="str">
        <f ca="1">INDEX(Relationstabel!$C$3:$K$10,MATCH(INDIRECT($A$1&amp;"J"&amp;A2436),Relationstabel!$A$3:$A$10,0),MATCH(IFERROR(VALUE(INDIRECT($A$1&amp;"K"&amp;A2436)),0),Relationstabel!$C$1:$K$1,0))</f>
        <v>Elvarme</v>
      </c>
      <c r="J2436" s="1" t="str">
        <f ca="1">INDEX(Anvendelseskode!B:B,MATCH($F2436,Anvendelseskode!$A:$A,0))</f>
        <v>Fritliggende enfamilieshus (parcelhus)</v>
      </c>
      <c r="K2436" s="1" t="str">
        <f ca="1">INDEX(Anvendelseskode!C:C,MATCH($F2436,Anvendelseskode!$A:$A,0))</f>
        <v>Parcelhuse</v>
      </c>
      <c r="L2436" s="1" t="str">
        <f ca="1">INDEX(Anvendelseskode!D:D,MATCH($F2436,Anvendelseskode!$A:$A,0))</f>
        <v>Private husholdninger</v>
      </c>
      <c r="M2436" s="1" t="str">
        <f ca="1">IFERROR(INDEX(SBi!$2:$2,MATCH(H2436,SBi!$1:$1,1)),SBi!$K$2)</f>
        <v>1979-1998</v>
      </c>
      <c r="N2436" s="1">
        <f ca="1">INDEX(SBi!$C$3:$K$28,MATCH(F2436,SBi!$B$3:$B$28,0),MATCH(M2436,SBi!$C$2:$K$2,0))</f>
        <v>105.4</v>
      </c>
      <c r="O2436" s="16">
        <f t="shared" ca="1" si="502"/>
        <v>23.398800000000001</v>
      </c>
      <c r="P2436" s="16" t="str">
        <f ca="1">IFERROR(INDEX(VpD!$2:$2,MATCH(H2436,VpD!$1:$1,1)),VpD!$I$2)</f>
        <v>1979-1998</v>
      </c>
      <c r="Q2436" s="1">
        <f ca="1">INDEX(VpD!$C$3:$I$27,MATCH(F2436,VpD!$B$3:$B$27,0),MATCH(P2436,VpD!$C$2:$I$2,0))</f>
        <v>90</v>
      </c>
      <c r="R2436" s="16">
        <f t="shared" ca="1" si="503"/>
        <v>19.98</v>
      </c>
      <c r="S2436" s="14">
        <f t="shared" ca="1" si="504"/>
        <v>713936.3</v>
      </c>
      <c r="T2436" s="14">
        <f t="shared" ca="1" si="505"/>
        <v>6168620.6600000001</v>
      </c>
      <c r="U2436" s="14" t="str">
        <f t="shared" ca="1" si="506"/>
        <v>0A3F507E-1F80-32B8-E044-0003BA298018</v>
      </c>
    </row>
    <row r="2437" spans="1:21" s="14" customFormat="1" x14ac:dyDescent="0.25">
      <c r="A2437" s="14">
        <f t="shared" si="494"/>
        <v>2437</v>
      </c>
      <c r="B2437" s="14" t="str">
        <f t="shared" ca="1" si="495"/>
        <v>C7BFA8B3-3BF7-4449-BCDB-7AB796915038</v>
      </c>
      <c r="C2437" s="14" t="str">
        <f t="shared" ca="1" si="496"/>
        <v>Vallensbæk Strandvej</v>
      </c>
      <c r="D2437" s="14" t="str">
        <f t="shared" ca="1" si="497"/>
        <v>5</v>
      </c>
      <c r="E2437" s="14" t="str">
        <f t="shared" ca="1" si="498"/>
        <v>24ab</v>
      </c>
      <c r="F2437" s="1">
        <f t="shared" ca="1" si="499"/>
        <v>120</v>
      </c>
      <c r="G2437" s="1">
        <f t="shared" ca="1" si="500"/>
        <v>101</v>
      </c>
      <c r="H2437" s="1">
        <f t="shared" ca="1" si="501"/>
        <v>1995</v>
      </c>
      <c r="I2437" s="1" t="str">
        <f ca="1">INDEX(Relationstabel!$C$3:$K$10,MATCH(INDIRECT($A$1&amp;"J"&amp;A2437),Relationstabel!$A$3:$A$10,0),MATCH(IFERROR(VALUE(INDIRECT($A$1&amp;"K"&amp;A2437)),0),Relationstabel!$C$1:$K$1,0))</f>
        <v>Olie</v>
      </c>
      <c r="J2437" s="1" t="str">
        <f ca="1">INDEX(Anvendelseskode!B:B,MATCH($F2437,Anvendelseskode!$A:$A,0))</f>
        <v>Fritliggende enfamilieshus (parcelhus)</v>
      </c>
      <c r="K2437" s="1" t="str">
        <f ca="1">INDEX(Anvendelseskode!C:C,MATCH($F2437,Anvendelseskode!$A:$A,0))</f>
        <v>Parcelhuse</v>
      </c>
      <c r="L2437" s="1" t="str">
        <f ca="1">INDEX(Anvendelseskode!D:D,MATCH($F2437,Anvendelseskode!$A:$A,0))</f>
        <v>Private husholdninger</v>
      </c>
      <c r="M2437" s="1" t="str">
        <f ca="1">IFERROR(INDEX(SBi!$2:$2,MATCH(H2437,SBi!$1:$1,1)),SBi!$K$2)</f>
        <v>1979-1998</v>
      </c>
      <c r="N2437" s="1">
        <f ca="1">INDEX(SBi!$C$3:$K$28,MATCH(F2437,SBi!$B$3:$B$28,0),MATCH(M2437,SBi!$C$2:$K$2,0))</f>
        <v>105.4</v>
      </c>
      <c r="O2437" s="16">
        <f t="shared" ca="1" si="502"/>
        <v>10.645400000000002</v>
      </c>
      <c r="P2437" s="16" t="str">
        <f ca="1">IFERROR(INDEX(VpD!$2:$2,MATCH(H2437,VpD!$1:$1,1)),VpD!$I$2)</f>
        <v>1979-1998</v>
      </c>
      <c r="Q2437" s="1">
        <f ca="1">INDEX(VpD!$C$3:$I$27,MATCH(F2437,VpD!$B$3:$B$27,0),MATCH(P2437,VpD!$C$2:$I$2,0))</f>
        <v>90</v>
      </c>
      <c r="R2437" s="16">
        <f t="shared" ca="1" si="503"/>
        <v>9.09</v>
      </c>
      <c r="S2437" s="14">
        <f t="shared" ca="1" si="504"/>
        <v>714285.54</v>
      </c>
      <c r="T2437" s="14">
        <f t="shared" ca="1" si="505"/>
        <v>6168802</v>
      </c>
      <c r="U2437" s="14" t="str">
        <f t="shared" ca="1" si="506"/>
        <v>0A3F507E-1788-32B8-E044-0003BA298018</v>
      </c>
    </row>
    <row r="2438" spans="1:21" s="14" customFormat="1" x14ac:dyDescent="0.25">
      <c r="A2438" s="14">
        <f t="shared" si="494"/>
        <v>2438</v>
      </c>
      <c r="B2438" s="14" t="str">
        <f t="shared" ca="1" si="495"/>
        <v>54B84CC5-0A35-4F96-8462-7723F47BD141</v>
      </c>
      <c r="C2438" s="14" t="str">
        <f t="shared" ca="1" si="496"/>
        <v>Kløverbo</v>
      </c>
      <c r="D2438" s="14" t="str">
        <f t="shared" ca="1" si="497"/>
        <v>57</v>
      </c>
      <c r="E2438" s="14" t="str">
        <f t="shared" ca="1" si="498"/>
        <v>6zo</v>
      </c>
      <c r="F2438" s="1">
        <f t="shared" ca="1" si="499"/>
        <v>130</v>
      </c>
      <c r="G2438" s="1">
        <f t="shared" ca="1" si="500"/>
        <v>109</v>
      </c>
      <c r="H2438" s="1">
        <f t="shared" ca="1" si="501"/>
        <v>1978</v>
      </c>
      <c r="I2438" s="1" t="str">
        <f ca="1">INDEX(Relationstabel!$C$3:$K$10,MATCH(INDIRECT($A$1&amp;"J"&amp;A2438),Relationstabel!$A$3:$A$10,0),MATCH(IFERROR(VALUE(INDIRECT($A$1&amp;"K"&amp;A2438)),0),Relationstabel!$C$1:$K$1,0))</f>
        <v>Fjernvarme/ Blokvarme</v>
      </c>
      <c r="J2438" s="1" t="str">
        <f ca="1">INDEX(Anvendelseskode!B:B,MATCH($F2438,Anvendelseskode!$A:$A,0))</f>
        <v>Række-, kæde-, dobbelthus (lodret adskillelse mellem enhederne)</v>
      </c>
      <c r="K2438" s="1" t="str">
        <f ca="1">INDEX(Anvendelseskode!C:C,MATCH($F2438,Anvendelseskode!$A:$A,0))</f>
        <v>Række-, kæde og dobbelthuse</v>
      </c>
      <c r="L2438" s="1" t="str">
        <f ca="1">INDEX(Anvendelseskode!D:D,MATCH($F2438,Anvendelseskode!$A:$A,0))</f>
        <v>Private husholdninger</v>
      </c>
      <c r="M2438" s="1" t="str">
        <f ca="1">IFERROR(INDEX(SBi!$2:$2,MATCH(H2438,SBi!$1:$1,1)),SBi!$K$2)</f>
        <v>1973-1978</v>
      </c>
      <c r="N2438" s="1">
        <f ca="1">INDEX(SBi!$C$3:$K$28,MATCH(F2438,SBi!$B$3:$B$28,0),MATCH(M2438,SBi!$C$2:$K$2,0))</f>
        <v>112.6</v>
      </c>
      <c r="O2438" s="16">
        <f t="shared" ca="1" si="502"/>
        <v>12.273399999999999</v>
      </c>
      <c r="P2438" s="16" t="str">
        <f ca="1">IFERROR(INDEX(VpD!$2:$2,MATCH(H2438,VpD!$1:$1,1)),VpD!$I$2)</f>
        <v>1973-1978</v>
      </c>
      <c r="Q2438" s="1">
        <f ca="1">INDEX(VpD!$C$3:$I$27,MATCH(F2438,VpD!$B$3:$B$27,0),MATCH(P2438,VpD!$C$2:$I$2,0))</f>
        <v>98</v>
      </c>
      <c r="R2438" s="16">
        <f t="shared" ca="1" si="503"/>
        <v>10.682</v>
      </c>
      <c r="S2438" s="14">
        <f t="shared" ca="1" si="504"/>
        <v>713518.79</v>
      </c>
      <c r="T2438" s="14">
        <f t="shared" ca="1" si="505"/>
        <v>6169659.5700000003</v>
      </c>
      <c r="U2438" s="14" t="str">
        <f t="shared" ca="1" si="506"/>
        <v>0A3F507E-1B88-32B8-E044-0003BA298018</v>
      </c>
    </row>
    <row r="2439" spans="1:21" s="14" customFormat="1" x14ac:dyDescent="0.25">
      <c r="A2439" s="14">
        <f t="shared" si="494"/>
        <v>2439</v>
      </c>
      <c r="B2439" s="14" t="str">
        <f t="shared" ca="1" si="495"/>
        <v>81E766B8-28DE-47E1-9E34-AEF53EEC48A4</v>
      </c>
      <c r="C2439" s="14" t="str">
        <f t="shared" ca="1" si="496"/>
        <v>Nordfeldvej</v>
      </c>
      <c r="D2439" s="14" t="str">
        <f t="shared" ca="1" si="497"/>
        <v>19</v>
      </c>
      <c r="E2439" s="14" t="str">
        <f t="shared" ca="1" si="498"/>
        <v>4di</v>
      </c>
      <c r="F2439" s="1">
        <f t="shared" ca="1" si="499"/>
        <v>120</v>
      </c>
      <c r="G2439" s="1">
        <f t="shared" ca="1" si="500"/>
        <v>126</v>
      </c>
      <c r="H2439" s="1">
        <f t="shared" ca="1" si="501"/>
        <v>2000</v>
      </c>
      <c r="I2439" s="1" t="str">
        <f ca="1">INDEX(Relationstabel!$C$3:$K$10,MATCH(INDIRECT($A$1&amp;"J"&amp;A2439),Relationstabel!$A$3:$A$10,0),MATCH(IFERROR(VALUE(INDIRECT($A$1&amp;"K"&amp;A2439)),0),Relationstabel!$C$1:$K$1,0))</f>
        <v>Naturgas</v>
      </c>
      <c r="J2439" s="1" t="str">
        <f ca="1">INDEX(Anvendelseskode!B:B,MATCH($F2439,Anvendelseskode!$A:$A,0))</f>
        <v>Fritliggende enfamilieshus (parcelhus)</v>
      </c>
      <c r="K2439" s="1" t="str">
        <f ca="1">INDEX(Anvendelseskode!C:C,MATCH($F2439,Anvendelseskode!$A:$A,0))</f>
        <v>Parcelhuse</v>
      </c>
      <c r="L2439" s="1" t="str">
        <f ca="1">INDEX(Anvendelseskode!D:D,MATCH($F2439,Anvendelseskode!$A:$A,0))</f>
        <v>Private husholdninger</v>
      </c>
      <c r="M2439" s="1" t="str">
        <f ca="1">IFERROR(INDEX(SBi!$2:$2,MATCH(H2439,SBi!$1:$1,1)),SBi!$K$2)</f>
        <v>1999-2006</v>
      </c>
      <c r="N2439" s="1">
        <f ca="1">INDEX(SBi!$C$3:$K$28,MATCH(F2439,SBi!$B$3:$B$28,0),MATCH(M2439,SBi!$C$2:$K$2,0))</f>
        <v>83.9</v>
      </c>
      <c r="O2439" s="16">
        <f t="shared" ca="1" si="502"/>
        <v>10.571400000000001</v>
      </c>
      <c r="P2439" s="16" t="str">
        <f ca="1">IFERROR(INDEX(VpD!$2:$2,MATCH(H2439,VpD!$1:$1,1)),VpD!$I$2)</f>
        <v>&gt;1998</v>
      </c>
      <c r="Q2439" s="1">
        <f ca="1">INDEX(VpD!$C$3:$I$27,MATCH(F2439,VpD!$B$3:$B$27,0),MATCH(P2439,VpD!$C$2:$I$2,0))</f>
        <v>72</v>
      </c>
      <c r="R2439" s="16">
        <f t="shared" ca="1" si="503"/>
        <v>9.0719999999999992</v>
      </c>
      <c r="S2439" s="14">
        <f t="shared" ca="1" si="504"/>
        <v>712270.78</v>
      </c>
      <c r="T2439" s="14">
        <f t="shared" ca="1" si="505"/>
        <v>6169293.1500000004</v>
      </c>
      <c r="U2439" s="14" t="str">
        <f t="shared" ca="1" si="506"/>
        <v>0A3F507E-1D88-32B8-E044-0003BA298018</v>
      </c>
    </row>
    <row r="2440" spans="1:21" s="14" customFormat="1" x14ac:dyDescent="0.25">
      <c r="A2440" s="14">
        <f t="shared" si="494"/>
        <v>2440</v>
      </c>
      <c r="B2440" s="14" t="str">
        <f t="shared" ca="1" si="495"/>
        <v>16D77ABD-D297-4371-A34C-3BD83FF1E77C</v>
      </c>
      <c r="C2440" s="14" t="str">
        <f t="shared" ca="1" si="496"/>
        <v>Nørrebred</v>
      </c>
      <c r="D2440" s="14" t="str">
        <f t="shared" ca="1" si="497"/>
        <v>94</v>
      </c>
      <c r="E2440" s="14" t="str">
        <f t="shared" ca="1" si="498"/>
        <v>12bk</v>
      </c>
      <c r="F2440" s="1">
        <f t="shared" ca="1" si="499"/>
        <v>120</v>
      </c>
      <c r="G2440" s="1">
        <f t="shared" ca="1" si="500"/>
        <v>143</v>
      </c>
      <c r="H2440" s="1">
        <f t="shared" ca="1" si="501"/>
        <v>1970</v>
      </c>
      <c r="I2440" s="1" t="str">
        <f ca="1">INDEX(Relationstabel!$C$3:$K$10,MATCH(INDIRECT($A$1&amp;"J"&amp;A2440),Relationstabel!$A$3:$A$10,0),MATCH(IFERROR(VALUE(INDIRECT($A$1&amp;"K"&amp;A2440)),0),Relationstabel!$C$1:$K$1,0))</f>
        <v>Naturgas</v>
      </c>
      <c r="J2440" s="1" t="str">
        <f ca="1">INDEX(Anvendelseskode!B:B,MATCH($F2440,Anvendelseskode!$A:$A,0))</f>
        <v>Fritliggende enfamilieshus (parcelhus)</v>
      </c>
      <c r="K2440" s="1" t="str">
        <f ca="1">INDEX(Anvendelseskode!C:C,MATCH($F2440,Anvendelseskode!$A:$A,0))</f>
        <v>Parcelhuse</v>
      </c>
      <c r="L2440" s="1" t="str">
        <f ca="1">INDEX(Anvendelseskode!D:D,MATCH($F2440,Anvendelseskode!$A:$A,0))</f>
        <v>Private husholdninger</v>
      </c>
      <c r="M2440" s="1" t="str">
        <f ca="1">IFERROR(INDEX(SBi!$2:$2,MATCH(H2440,SBi!$1:$1,1)),SBi!$K$2)</f>
        <v>1961-1972</v>
      </c>
      <c r="N2440" s="1">
        <f ca="1">INDEX(SBi!$C$3:$K$28,MATCH(F2440,SBi!$B$3:$B$28,0),MATCH(M2440,SBi!$C$2:$K$2,0))</f>
        <v>134.30000000000001</v>
      </c>
      <c r="O2440" s="16">
        <f t="shared" ca="1" si="502"/>
        <v>19.204900000000002</v>
      </c>
      <c r="P2440" s="16" t="str">
        <f ca="1">IFERROR(INDEX(VpD!$2:$2,MATCH(H2440,VpD!$1:$1,1)),VpD!$I$2)</f>
        <v>1961-1972</v>
      </c>
      <c r="Q2440" s="1">
        <f ca="1">INDEX(VpD!$C$3:$I$27,MATCH(F2440,VpD!$B$3:$B$27,0),MATCH(P2440,VpD!$C$2:$I$2,0))</f>
        <v>143</v>
      </c>
      <c r="R2440" s="16">
        <f t="shared" ca="1" si="503"/>
        <v>20.449000000000002</v>
      </c>
      <c r="S2440" s="14">
        <f t="shared" ca="1" si="504"/>
        <v>711686.96</v>
      </c>
      <c r="T2440" s="14">
        <f t="shared" ca="1" si="505"/>
        <v>6171791.9900000002</v>
      </c>
      <c r="U2440" s="14" t="str">
        <f t="shared" ca="1" si="506"/>
        <v>0A3F507E-1E88-32B8-E044-0003BA298018</v>
      </c>
    </row>
    <row r="2441" spans="1:21" s="14" customFormat="1" x14ac:dyDescent="0.25">
      <c r="A2441" s="14">
        <f t="shared" si="494"/>
        <v>2441</v>
      </c>
      <c r="B2441" s="14" t="str">
        <f t="shared" ca="1" si="495"/>
        <v>3EEC3F26-3CDA-4728-8698-E946FDE0A8E4</v>
      </c>
      <c r="C2441" s="14" t="str">
        <f t="shared" ca="1" si="496"/>
        <v>Hyrdeengen</v>
      </c>
      <c r="D2441" s="14" t="str">
        <f t="shared" ca="1" si="497"/>
        <v>131</v>
      </c>
      <c r="E2441" s="14" t="str">
        <f t="shared" ca="1" si="498"/>
        <v>16cl</v>
      </c>
      <c r="F2441" s="1">
        <f t="shared" ca="1" si="499"/>
        <v>130</v>
      </c>
      <c r="G2441" s="1">
        <f t="shared" ca="1" si="500"/>
        <v>103</v>
      </c>
      <c r="H2441" s="1">
        <f t="shared" ca="1" si="501"/>
        <v>1977</v>
      </c>
      <c r="I2441" s="1" t="str">
        <f ca="1">INDEX(Relationstabel!$C$3:$K$10,MATCH(INDIRECT($A$1&amp;"J"&amp;A2441),Relationstabel!$A$3:$A$10,0),MATCH(IFERROR(VALUE(INDIRECT($A$1&amp;"K"&amp;A2441)),0),Relationstabel!$C$1:$K$1,0))</f>
        <v>Fjernvarme/ Blokvarme</v>
      </c>
      <c r="J2441" s="1" t="str">
        <f ca="1">INDEX(Anvendelseskode!B:B,MATCH($F2441,Anvendelseskode!$A:$A,0))</f>
        <v>Række-, kæde-, dobbelthus (lodret adskillelse mellem enhederne)</v>
      </c>
      <c r="K2441" s="1" t="str">
        <f ca="1">INDEX(Anvendelseskode!C:C,MATCH($F2441,Anvendelseskode!$A:$A,0))</f>
        <v>Række-, kæde og dobbelthuse</v>
      </c>
      <c r="L2441" s="1" t="str">
        <f ca="1">INDEX(Anvendelseskode!D:D,MATCH($F2441,Anvendelseskode!$A:$A,0))</f>
        <v>Private husholdninger</v>
      </c>
      <c r="M2441" s="1" t="str">
        <f ca="1">IFERROR(INDEX(SBi!$2:$2,MATCH(H2441,SBi!$1:$1,1)),SBi!$K$2)</f>
        <v>1973-1978</v>
      </c>
      <c r="N2441" s="1">
        <f ca="1">INDEX(SBi!$C$3:$K$28,MATCH(F2441,SBi!$B$3:$B$28,0),MATCH(M2441,SBi!$C$2:$K$2,0))</f>
        <v>112.6</v>
      </c>
      <c r="O2441" s="16">
        <f t="shared" ca="1" si="502"/>
        <v>11.597799999999999</v>
      </c>
      <c r="P2441" s="16" t="str">
        <f ca="1">IFERROR(INDEX(VpD!$2:$2,MATCH(H2441,VpD!$1:$1,1)),VpD!$I$2)</f>
        <v>1973-1978</v>
      </c>
      <c r="Q2441" s="1">
        <f ca="1">INDEX(VpD!$C$3:$I$27,MATCH(F2441,VpD!$B$3:$B$27,0),MATCH(P2441,VpD!$C$2:$I$2,0))</f>
        <v>98</v>
      </c>
      <c r="R2441" s="16">
        <f t="shared" ca="1" si="503"/>
        <v>10.093999999999999</v>
      </c>
      <c r="S2441" s="14">
        <f t="shared" ca="1" si="504"/>
        <v>711866.44</v>
      </c>
      <c r="T2441" s="14">
        <f t="shared" ca="1" si="505"/>
        <v>6172384.6699999999</v>
      </c>
      <c r="U2441" s="14" t="str">
        <f t="shared" ca="1" si="506"/>
        <v>0A3F507E-1993-32B8-E044-0003BA298018</v>
      </c>
    </row>
    <row r="2442" spans="1:21" s="14" customFormat="1" x14ac:dyDescent="0.25">
      <c r="A2442" s="14">
        <f t="shared" si="494"/>
        <v>2442</v>
      </c>
      <c r="B2442" s="14" t="str">
        <f t="shared" ca="1" si="495"/>
        <v>2BE09DAD-DBD1-47C6-8B2C-55E7275AD40E</v>
      </c>
      <c r="C2442" s="14" t="str">
        <f t="shared" ca="1" si="496"/>
        <v>Hyttesvinget</v>
      </c>
      <c r="D2442" s="14" t="str">
        <f t="shared" ca="1" si="497"/>
        <v>41</v>
      </c>
      <c r="E2442" s="14" t="str">
        <f t="shared" ca="1" si="498"/>
        <v>25q</v>
      </c>
      <c r="F2442" s="1">
        <f t="shared" ca="1" si="499"/>
        <v>120</v>
      </c>
      <c r="G2442" s="1">
        <f t="shared" ca="1" si="500"/>
        <v>135</v>
      </c>
      <c r="H2442" s="1">
        <f t="shared" ca="1" si="501"/>
        <v>1968</v>
      </c>
      <c r="I2442" s="1" t="str">
        <f ca="1">INDEX(Relationstabel!$C$3:$K$10,MATCH(INDIRECT($A$1&amp;"J"&amp;A2442),Relationstabel!$A$3:$A$10,0),MATCH(IFERROR(VALUE(INDIRECT($A$1&amp;"K"&amp;A2442)),0),Relationstabel!$C$1:$K$1,0))</f>
        <v>Naturgas</v>
      </c>
      <c r="J2442" s="1" t="str">
        <f ca="1">INDEX(Anvendelseskode!B:B,MATCH($F2442,Anvendelseskode!$A:$A,0))</f>
        <v>Fritliggende enfamilieshus (parcelhus)</v>
      </c>
      <c r="K2442" s="1" t="str">
        <f ca="1">INDEX(Anvendelseskode!C:C,MATCH($F2442,Anvendelseskode!$A:$A,0))</f>
        <v>Parcelhuse</v>
      </c>
      <c r="L2442" s="1" t="str">
        <f ca="1">INDEX(Anvendelseskode!D:D,MATCH($F2442,Anvendelseskode!$A:$A,0))</f>
        <v>Private husholdninger</v>
      </c>
      <c r="M2442" s="1" t="str">
        <f ca="1">IFERROR(INDEX(SBi!$2:$2,MATCH(H2442,SBi!$1:$1,1)),SBi!$K$2)</f>
        <v>1961-1972</v>
      </c>
      <c r="N2442" s="1">
        <f ca="1">INDEX(SBi!$C$3:$K$28,MATCH(F2442,SBi!$B$3:$B$28,0),MATCH(M2442,SBi!$C$2:$K$2,0))</f>
        <v>134.30000000000001</v>
      </c>
      <c r="O2442" s="16">
        <f t="shared" ca="1" si="502"/>
        <v>18.130500000000001</v>
      </c>
      <c r="P2442" s="16" t="str">
        <f ca="1">IFERROR(INDEX(VpD!$2:$2,MATCH(H2442,VpD!$1:$1,1)),VpD!$I$2)</f>
        <v>1961-1972</v>
      </c>
      <c r="Q2442" s="1">
        <f ca="1">INDEX(VpD!$C$3:$I$27,MATCH(F2442,VpD!$B$3:$B$27,0),MATCH(P2442,VpD!$C$2:$I$2,0))</f>
        <v>143</v>
      </c>
      <c r="R2442" s="16">
        <f t="shared" ca="1" si="503"/>
        <v>19.305</v>
      </c>
      <c r="S2442" s="14">
        <f t="shared" ca="1" si="504"/>
        <v>714076.92</v>
      </c>
      <c r="T2442" s="14">
        <f t="shared" ca="1" si="505"/>
        <v>6169025.5800000001</v>
      </c>
      <c r="U2442" s="14" t="str">
        <f t="shared" ca="1" si="506"/>
        <v>0A3F507E-1A93-32B8-E044-0003BA298018</v>
      </c>
    </row>
    <row r="2443" spans="1:21" s="14" customFormat="1" x14ac:dyDescent="0.25">
      <c r="A2443" s="14">
        <f t="shared" si="494"/>
        <v>2443</v>
      </c>
      <c r="B2443" s="14" t="str">
        <f t="shared" ca="1" si="495"/>
        <v>163B2036-B720-48CE-98AA-04BBC821BF38</v>
      </c>
      <c r="C2443" s="14" t="str">
        <f t="shared" ca="1" si="496"/>
        <v>Hyttelunden</v>
      </c>
      <c r="D2443" s="14" t="str">
        <f t="shared" ca="1" si="497"/>
        <v>14</v>
      </c>
      <c r="E2443" s="14" t="str">
        <f t="shared" ca="1" si="498"/>
        <v>26o</v>
      </c>
      <c r="F2443" s="1">
        <f t="shared" ca="1" si="499"/>
        <v>120</v>
      </c>
      <c r="G2443" s="1">
        <f t="shared" ca="1" si="500"/>
        <v>155</v>
      </c>
      <c r="H2443" s="1">
        <f t="shared" ca="1" si="501"/>
        <v>1976</v>
      </c>
      <c r="I2443" s="1" t="str">
        <f ca="1">INDEX(Relationstabel!$C$3:$K$10,MATCH(INDIRECT($A$1&amp;"J"&amp;A2443),Relationstabel!$A$3:$A$10,0),MATCH(IFERROR(VALUE(INDIRECT($A$1&amp;"K"&amp;A2443)),0),Relationstabel!$C$1:$K$1,0))</f>
        <v>Naturgas</v>
      </c>
      <c r="J2443" s="1" t="str">
        <f ca="1">INDEX(Anvendelseskode!B:B,MATCH($F2443,Anvendelseskode!$A:$A,0))</f>
        <v>Fritliggende enfamilieshus (parcelhus)</v>
      </c>
      <c r="K2443" s="1" t="str">
        <f ca="1">INDEX(Anvendelseskode!C:C,MATCH($F2443,Anvendelseskode!$A:$A,0))</f>
        <v>Parcelhuse</v>
      </c>
      <c r="L2443" s="1" t="str">
        <f ca="1">INDEX(Anvendelseskode!D:D,MATCH($F2443,Anvendelseskode!$A:$A,0))</f>
        <v>Private husholdninger</v>
      </c>
      <c r="M2443" s="1" t="str">
        <f ca="1">IFERROR(INDEX(SBi!$2:$2,MATCH(H2443,SBi!$1:$1,1)),SBi!$K$2)</f>
        <v>1973-1978</v>
      </c>
      <c r="N2443" s="1">
        <f ca="1">INDEX(SBi!$C$3:$K$28,MATCH(F2443,SBi!$B$3:$B$28,0),MATCH(M2443,SBi!$C$2:$K$2,0))</f>
        <v>119.8</v>
      </c>
      <c r="O2443" s="16">
        <f t="shared" ca="1" si="502"/>
        <v>18.568999999999999</v>
      </c>
      <c r="P2443" s="16" t="str">
        <f ca="1">IFERROR(INDEX(VpD!$2:$2,MATCH(H2443,VpD!$1:$1,1)),VpD!$I$2)</f>
        <v>1973-1978</v>
      </c>
      <c r="Q2443" s="1">
        <f ca="1">INDEX(VpD!$C$3:$I$27,MATCH(F2443,VpD!$B$3:$B$27,0),MATCH(P2443,VpD!$C$2:$I$2,0))</f>
        <v>117</v>
      </c>
      <c r="R2443" s="16">
        <f t="shared" ca="1" si="503"/>
        <v>18.135000000000002</v>
      </c>
      <c r="S2443" s="14">
        <f t="shared" ca="1" si="504"/>
        <v>714144.7</v>
      </c>
      <c r="T2443" s="14">
        <f t="shared" ca="1" si="505"/>
        <v>6169099.0800000001</v>
      </c>
      <c r="U2443" s="14" t="str">
        <f t="shared" ca="1" si="506"/>
        <v>0A3F507E-1A6F-32B8-E044-0003BA298018</v>
      </c>
    </row>
    <row r="2444" spans="1:21" s="14" customFormat="1" x14ac:dyDescent="0.25">
      <c r="A2444" s="14">
        <f t="shared" si="494"/>
        <v>2444</v>
      </c>
      <c r="B2444" s="14" t="str">
        <f t="shared" ca="1" si="495"/>
        <v>3A13FDAB-34D2-4867-A84B-8AC6687B8201</v>
      </c>
      <c r="C2444" s="14" t="str">
        <f t="shared" ca="1" si="496"/>
        <v>Bregnebo</v>
      </c>
      <c r="D2444" s="14" t="str">
        <f t="shared" ca="1" si="497"/>
        <v>32</v>
      </c>
      <c r="E2444" s="14" t="str">
        <f t="shared" ca="1" si="498"/>
        <v>6øp</v>
      </c>
      <c r="F2444" s="1">
        <f t="shared" ca="1" si="499"/>
        <v>130</v>
      </c>
      <c r="G2444" s="1">
        <f t="shared" ca="1" si="500"/>
        <v>109</v>
      </c>
      <c r="H2444" s="1">
        <f t="shared" ca="1" si="501"/>
        <v>1978</v>
      </c>
      <c r="I2444" s="1" t="str">
        <f ca="1">INDEX(Relationstabel!$C$3:$K$10,MATCH(INDIRECT($A$1&amp;"J"&amp;A2444),Relationstabel!$A$3:$A$10,0),MATCH(IFERROR(VALUE(INDIRECT($A$1&amp;"K"&amp;A2444)),0),Relationstabel!$C$1:$K$1,0))</f>
        <v>Fjernvarme/ Blokvarme</v>
      </c>
      <c r="J2444" s="1" t="str">
        <f ca="1">INDEX(Anvendelseskode!B:B,MATCH($F2444,Anvendelseskode!$A:$A,0))</f>
        <v>Række-, kæde-, dobbelthus (lodret adskillelse mellem enhederne)</v>
      </c>
      <c r="K2444" s="1" t="str">
        <f ca="1">INDEX(Anvendelseskode!C:C,MATCH($F2444,Anvendelseskode!$A:$A,0))</f>
        <v>Række-, kæde og dobbelthuse</v>
      </c>
      <c r="L2444" s="1" t="str">
        <f ca="1">INDEX(Anvendelseskode!D:D,MATCH($F2444,Anvendelseskode!$A:$A,0))</f>
        <v>Private husholdninger</v>
      </c>
      <c r="M2444" s="1" t="str">
        <f ca="1">IFERROR(INDEX(SBi!$2:$2,MATCH(H2444,SBi!$1:$1,1)),SBi!$K$2)</f>
        <v>1973-1978</v>
      </c>
      <c r="N2444" s="1">
        <f ca="1">INDEX(SBi!$C$3:$K$28,MATCH(F2444,SBi!$B$3:$B$28,0),MATCH(M2444,SBi!$C$2:$K$2,0))</f>
        <v>112.6</v>
      </c>
      <c r="O2444" s="16">
        <f t="shared" ca="1" si="502"/>
        <v>12.273399999999999</v>
      </c>
      <c r="P2444" s="16" t="str">
        <f ca="1">IFERROR(INDEX(VpD!$2:$2,MATCH(H2444,VpD!$1:$1,1)),VpD!$I$2)</f>
        <v>1973-1978</v>
      </c>
      <c r="Q2444" s="1">
        <f ca="1">INDEX(VpD!$C$3:$I$27,MATCH(F2444,VpD!$B$3:$B$27,0),MATCH(P2444,VpD!$C$2:$I$2,0))</f>
        <v>98</v>
      </c>
      <c r="R2444" s="16">
        <f t="shared" ca="1" si="503"/>
        <v>10.682</v>
      </c>
      <c r="S2444" s="14">
        <f t="shared" ca="1" si="504"/>
        <v>713603.96</v>
      </c>
      <c r="T2444" s="14">
        <f t="shared" ca="1" si="505"/>
        <v>6169849.3600000003</v>
      </c>
      <c r="U2444" s="14" t="str">
        <f t="shared" ca="1" si="506"/>
        <v>0A3F507E-158F-32B8-E044-0003BA298018</v>
      </c>
    </row>
    <row r="2445" spans="1:21" s="14" customFormat="1" x14ac:dyDescent="0.25">
      <c r="A2445" s="14">
        <f t="shared" si="494"/>
        <v>2445</v>
      </c>
      <c r="B2445" s="14" t="str">
        <f t="shared" ca="1" si="495"/>
        <v>9CEEF524-3625-451E-AAC5-72C0344A962D</v>
      </c>
      <c r="C2445" s="14" t="str">
        <f t="shared" ca="1" si="496"/>
        <v>Liselundsvej</v>
      </c>
      <c r="D2445" s="14" t="str">
        <f t="shared" ca="1" si="497"/>
        <v>20</v>
      </c>
      <c r="E2445" s="14" t="str">
        <f t="shared" ca="1" si="498"/>
        <v>9bh</v>
      </c>
      <c r="F2445" s="1">
        <f t="shared" ca="1" si="499"/>
        <v>120</v>
      </c>
      <c r="G2445" s="1">
        <f t="shared" ca="1" si="500"/>
        <v>145</v>
      </c>
      <c r="H2445" s="1">
        <f t="shared" ca="1" si="501"/>
        <v>1979</v>
      </c>
      <c r="I2445" s="1" t="str">
        <f ca="1">INDEX(Relationstabel!$C$3:$K$10,MATCH(INDIRECT($A$1&amp;"J"&amp;A2445),Relationstabel!$A$3:$A$10,0),MATCH(IFERROR(VALUE(INDIRECT($A$1&amp;"K"&amp;A2445)),0),Relationstabel!$C$1:$K$1,0))</f>
        <v>Naturgas</v>
      </c>
      <c r="J2445" s="1" t="str">
        <f ca="1">INDEX(Anvendelseskode!B:B,MATCH($F2445,Anvendelseskode!$A:$A,0))</f>
        <v>Fritliggende enfamilieshus (parcelhus)</v>
      </c>
      <c r="K2445" s="1" t="str">
        <f ca="1">INDEX(Anvendelseskode!C:C,MATCH($F2445,Anvendelseskode!$A:$A,0))</f>
        <v>Parcelhuse</v>
      </c>
      <c r="L2445" s="1" t="str">
        <f ca="1">INDEX(Anvendelseskode!D:D,MATCH($F2445,Anvendelseskode!$A:$A,0))</f>
        <v>Private husholdninger</v>
      </c>
      <c r="M2445" s="1" t="str">
        <f ca="1">IFERROR(INDEX(SBi!$2:$2,MATCH(H2445,SBi!$1:$1,1)),SBi!$K$2)</f>
        <v>1979-1998</v>
      </c>
      <c r="N2445" s="1">
        <f ca="1">INDEX(SBi!$C$3:$K$28,MATCH(F2445,SBi!$B$3:$B$28,0),MATCH(M2445,SBi!$C$2:$K$2,0))</f>
        <v>105.4</v>
      </c>
      <c r="O2445" s="16">
        <f t="shared" ca="1" si="502"/>
        <v>15.282999999999999</v>
      </c>
      <c r="P2445" s="16" t="str">
        <f ca="1">IFERROR(INDEX(VpD!$2:$2,MATCH(H2445,VpD!$1:$1,1)),VpD!$I$2)</f>
        <v>1979-1998</v>
      </c>
      <c r="Q2445" s="1">
        <f ca="1">INDEX(VpD!$C$3:$I$27,MATCH(F2445,VpD!$B$3:$B$27,0),MATCH(P2445,VpD!$C$2:$I$2,0))</f>
        <v>90</v>
      </c>
      <c r="R2445" s="16">
        <f t="shared" ca="1" si="503"/>
        <v>13.05</v>
      </c>
      <c r="S2445" s="14">
        <f t="shared" ca="1" si="504"/>
        <v>712283.39</v>
      </c>
      <c r="T2445" s="14">
        <f t="shared" ca="1" si="505"/>
        <v>6169241.3200000003</v>
      </c>
      <c r="U2445" s="14" t="str">
        <f t="shared" ca="1" si="506"/>
        <v>0A3F507E-1C8F-32B8-E044-0003BA298018</v>
      </c>
    </row>
    <row r="2446" spans="1:21" s="14" customFormat="1" x14ac:dyDescent="0.25">
      <c r="A2446" s="14">
        <f t="shared" si="494"/>
        <v>2446</v>
      </c>
      <c r="B2446" s="14" t="str">
        <f t="shared" ca="1" si="495"/>
        <v>AA92A5BF-82F1-44D5-99EF-74AA5F820717</v>
      </c>
      <c r="C2446" s="14" t="str">
        <f t="shared" ca="1" si="496"/>
        <v>Vallensbæk Strandvej</v>
      </c>
      <c r="D2446" s="14" t="str">
        <f t="shared" ca="1" si="497"/>
        <v>94</v>
      </c>
      <c r="E2446" s="14" t="str">
        <f t="shared" ca="1" si="498"/>
        <v>24ff</v>
      </c>
      <c r="F2446" s="1">
        <f t="shared" ca="1" si="499"/>
        <v>120</v>
      </c>
      <c r="G2446" s="1">
        <f t="shared" ca="1" si="500"/>
        <v>132</v>
      </c>
      <c r="H2446" s="1">
        <f t="shared" ca="1" si="501"/>
        <v>1996</v>
      </c>
      <c r="I2446" s="1" t="str">
        <f ca="1">INDEX(Relationstabel!$C$3:$K$10,MATCH(INDIRECT($A$1&amp;"J"&amp;A2446),Relationstabel!$A$3:$A$10,0),MATCH(IFERROR(VALUE(INDIRECT($A$1&amp;"K"&amp;A2446)),0),Relationstabel!$C$1:$K$1,0))</f>
        <v>Naturgas</v>
      </c>
      <c r="J2446" s="1" t="str">
        <f ca="1">INDEX(Anvendelseskode!B:B,MATCH($F2446,Anvendelseskode!$A:$A,0))</f>
        <v>Fritliggende enfamilieshus (parcelhus)</v>
      </c>
      <c r="K2446" s="1" t="str">
        <f ca="1">INDEX(Anvendelseskode!C:C,MATCH($F2446,Anvendelseskode!$A:$A,0))</f>
        <v>Parcelhuse</v>
      </c>
      <c r="L2446" s="1" t="str">
        <f ca="1">INDEX(Anvendelseskode!D:D,MATCH($F2446,Anvendelseskode!$A:$A,0))</f>
        <v>Private husholdninger</v>
      </c>
      <c r="M2446" s="1" t="str">
        <f ca="1">IFERROR(INDEX(SBi!$2:$2,MATCH(H2446,SBi!$1:$1,1)),SBi!$K$2)</f>
        <v>1979-1998</v>
      </c>
      <c r="N2446" s="1">
        <f ca="1">INDEX(SBi!$C$3:$K$28,MATCH(F2446,SBi!$B$3:$B$28,0),MATCH(M2446,SBi!$C$2:$K$2,0))</f>
        <v>105.4</v>
      </c>
      <c r="O2446" s="16">
        <f t="shared" ca="1" si="502"/>
        <v>13.912800000000001</v>
      </c>
      <c r="P2446" s="16" t="str">
        <f ca="1">IFERROR(INDEX(VpD!$2:$2,MATCH(H2446,VpD!$1:$1,1)),VpD!$I$2)</f>
        <v>1979-1998</v>
      </c>
      <c r="Q2446" s="1">
        <f ca="1">INDEX(VpD!$C$3:$I$27,MATCH(F2446,VpD!$B$3:$B$27,0),MATCH(P2446,VpD!$C$2:$I$2,0))</f>
        <v>90</v>
      </c>
      <c r="R2446" s="16">
        <f t="shared" ca="1" si="503"/>
        <v>11.88</v>
      </c>
      <c r="S2446" s="14">
        <f t="shared" ca="1" si="504"/>
        <v>713951.7</v>
      </c>
      <c r="T2446" s="14">
        <f t="shared" ca="1" si="505"/>
        <v>6168879.4800000004</v>
      </c>
      <c r="U2446" s="14" t="str">
        <f t="shared" ca="1" si="506"/>
        <v>0A3F507E-1790-32B8-E044-0003BA298018</v>
      </c>
    </row>
    <row r="2447" spans="1:21" s="14" customFormat="1" x14ac:dyDescent="0.25">
      <c r="A2447" s="14">
        <f t="shared" si="494"/>
        <v>2447</v>
      </c>
      <c r="B2447" s="14" t="str">
        <f t="shared" ca="1" si="495"/>
        <v>7EFEBE6E-F53D-4423-B95C-3B44ADA123DE</v>
      </c>
      <c r="C2447" s="14" t="str">
        <f t="shared" ca="1" si="496"/>
        <v>Nordfeldvej</v>
      </c>
      <c r="D2447" s="14" t="str">
        <f t="shared" ca="1" si="497"/>
        <v>27</v>
      </c>
      <c r="E2447" s="14" t="str">
        <f t="shared" ca="1" si="498"/>
        <v>4dm</v>
      </c>
      <c r="F2447" s="1">
        <f t="shared" ca="1" si="499"/>
        <v>120</v>
      </c>
      <c r="G2447" s="1">
        <f t="shared" ca="1" si="500"/>
        <v>159</v>
      </c>
      <c r="H2447" s="1">
        <f t="shared" ca="1" si="501"/>
        <v>1981</v>
      </c>
      <c r="I2447" s="1" t="str">
        <f ca="1">INDEX(Relationstabel!$C$3:$K$10,MATCH(INDIRECT($A$1&amp;"J"&amp;A2447),Relationstabel!$A$3:$A$10,0),MATCH(IFERROR(VALUE(INDIRECT($A$1&amp;"K"&amp;A2447)),0),Relationstabel!$C$1:$K$1,0))</f>
        <v>Olie</v>
      </c>
      <c r="J2447" s="1" t="str">
        <f ca="1">INDEX(Anvendelseskode!B:B,MATCH($F2447,Anvendelseskode!$A:$A,0))</f>
        <v>Fritliggende enfamilieshus (parcelhus)</v>
      </c>
      <c r="K2447" s="1" t="str">
        <f ca="1">INDEX(Anvendelseskode!C:C,MATCH($F2447,Anvendelseskode!$A:$A,0))</f>
        <v>Parcelhuse</v>
      </c>
      <c r="L2447" s="1" t="str">
        <f ca="1">INDEX(Anvendelseskode!D:D,MATCH($F2447,Anvendelseskode!$A:$A,0))</f>
        <v>Private husholdninger</v>
      </c>
      <c r="M2447" s="1" t="str">
        <f ca="1">IFERROR(INDEX(SBi!$2:$2,MATCH(H2447,SBi!$1:$1,1)),SBi!$K$2)</f>
        <v>1979-1998</v>
      </c>
      <c r="N2447" s="1">
        <f ca="1">INDEX(SBi!$C$3:$K$28,MATCH(F2447,SBi!$B$3:$B$28,0),MATCH(M2447,SBi!$C$2:$K$2,0))</f>
        <v>105.4</v>
      </c>
      <c r="O2447" s="16">
        <f t="shared" ca="1" si="502"/>
        <v>16.758600000000001</v>
      </c>
      <c r="P2447" s="16" t="str">
        <f ca="1">IFERROR(INDEX(VpD!$2:$2,MATCH(H2447,VpD!$1:$1,1)),VpD!$I$2)</f>
        <v>1979-1998</v>
      </c>
      <c r="Q2447" s="1">
        <f ca="1">INDEX(VpD!$C$3:$I$27,MATCH(F2447,VpD!$B$3:$B$27,0),MATCH(P2447,VpD!$C$2:$I$2,0))</f>
        <v>90</v>
      </c>
      <c r="R2447" s="16">
        <f t="shared" ca="1" si="503"/>
        <v>14.31</v>
      </c>
      <c r="S2447" s="14">
        <f t="shared" ca="1" si="504"/>
        <v>712196.43</v>
      </c>
      <c r="T2447" s="14">
        <f t="shared" ca="1" si="505"/>
        <v>6169288.5899999999</v>
      </c>
      <c r="U2447" s="14" t="str">
        <f t="shared" ca="1" si="506"/>
        <v>0A3F507E-1D90-32B8-E044-0003BA298018</v>
      </c>
    </row>
    <row r="2448" spans="1:21" s="14" customFormat="1" x14ac:dyDescent="0.25">
      <c r="A2448" s="14">
        <f t="shared" si="494"/>
        <v>2448</v>
      </c>
      <c r="B2448" s="14" t="str">
        <f t="shared" ca="1" si="495"/>
        <v>AF32CA0F-A523-4A0E-BEB3-CF3B8815F629</v>
      </c>
      <c r="C2448" s="14" t="str">
        <f t="shared" ca="1" si="496"/>
        <v>Nørrebred</v>
      </c>
      <c r="D2448" s="14" t="str">
        <f t="shared" ca="1" si="497"/>
        <v>102</v>
      </c>
      <c r="E2448" s="14" t="str">
        <f t="shared" ca="1" si="498"/>
        <v>12bo</v>
      </c>
      <c r="F2448" s="1">
        <f t="shared" ca="1" si="499"/>
        <v>120</v>
      </c>
      <c r="G2448" s="1">
        <f t="shared" ca="1" si="500"/>
        <v>143</v>
      </c>
      <c r="H2448" s="1">
        <f t="shared" ca="1" si="501"/>
        <v>1970</v>
      </c>
      <c r="I2448" s="1" t="str">
        <f ca="1">INDEX(Relationstabel!$C$3:$K$10,MATCH(INDIRECT($A$1&amp;"J"&amp;A2448),Relationstabel!$A$3:$A$10,0),MATCH(IFERROR(VALUE(INDIRECT($A$1&amp;"K"&amp;A2448)),0),Relationstabel!$C$1:$K$1,0))</f>
        <v>Naturgas</v>
      </c>
      <c r="J2448" s="1" t="str">
        <f ca="1">INDEX(Anvendelseskode!B:B,MATCH($F2448,Anvendelseskode!$A:$A,0))</f>
        <v>Fritliggende enfamilieshus (parcelhus)</v>
      </c>
      <c r="K2448" s="1" t="str">
        <f ca="1">INDEX(Anvendelseskode!C:C,MATCH($F2448,Anvendelseskode!$A:$A,0))</f>
        <v>Parcelhuse</v>
      </c>
      <c r="L2448" s="1" t="str">
        <f ca="1">INDEX(Anvendelseskode!D:D,MATCH($F2448,Anvendelseskode!$A:$A,0))</f>
        <v>Private husholdninger</v>
      </c>
      <c r="M2448" s="1" t="str">
        <f ca="1">IFERROR(INDEX(SBi!$2:$2,MATCH(H2448,SBi!$1:$1,1)),SBi!$K$2)</f>
        <v>1961-1972</v>
      </c>
      <c r="N2448" s="1">
        <f ca="1">INDEX(SBi!$C$3:$K$28,MATCH(F2448,SBi!$B$3:$B$28,0),MATCH(M2448,SBi!$C$2:$K$2,0))</f>
        <v>134.30000000000001</v>
      </c>
      <c r="O2448" s="16">
        <f t="shared" ca="1" si="502"/>
        <v>19.204900000000002</v>
      </c>
      <c r="P2448" s="16" t="str">
        <f ca="1">IFERROR(INDEX(VpD!$2:$2,MATCH(H2448,VpD!$1:$1,1)),VpD!$I$2)</f>
        <v>1961-1972</v>
      </c>
      <c r="Q2448" s="1">
        <f ca="1">INDEX(VpD!$C$3:$I$27,MATCH(F2448,VpD!$B$3:$B$27,0),MATCH(P2448,VpD!$C$2:$I$2,0))</f>
        <v>143</v>
      </c>
      <c r="R2448" s="16">
        <f t="shared" ca="1" si="503"/>
        <v>20.449000000000002</v>
      </c>
      <c r="S2448" s="14">
        <f t="shared" ca="1" si="504"/>
        <v>711666.8</v>
      </c>
      <c r="T2448" s="14">
        <f t="shared" ca="1" si="505"/>
        <v>6171840.2999999998</v>
      </c>
      <c r="U2448" s="14" t="str">
        <f t="shared" ca="1" si="506"/>
        <v>0A3F507E-1E90-32B8-E044-0003BA298018</v>
      </c>
    </row>
    <row r="2449" spans="1:21" s="14" customFormat="1" x14ac:dyDescent="0.25">
      <c r="A2449" s="14">
        <f t="shared" si="494"/>
        <v>2449</v>
      </c>
      <c r="B2449" s="14" t="str">
        <f t="shared" ca="1" si="495"/>
        <v>A0EFE866-6789-4318-A207-F55DB5689664</v>
      </c>
      <c r="C2449" s="14" t="str">
        <f t="shared" ca="1" si="496"/>
        <v>Broksøvej</v>
      </c>
      <c r="D2449" s="14" t="str">
        <f t="shared" ca="1" si="497"/>
        <v>5</v>
      </c>
      <c r="E2449" s="14" t="str">
        <f t="shared" ca="1" si="498"/>
        <v>18im</v>
      </c>
      <c r="F2449" s="1">
        <f t="shared" ca="1" si="499"/>
        <v>120</v>
      </c>
      <c r="G2449" s="1">
        <f t="shared" ca="1" si="500"/>
        <v>185</v>
      </c>
      <c r="H2449" s="1">
        <f t="shared" ca="1" si="501"/>
        <v>1976</v>
      </c>
      <c r="I2449" s="1" t="str">
        <f ca="1">INDEX(Relationstabel!$C$3:$K$10,MATCH(INDIRECT($A$1&amp;"J"&amp;A2449),Relationstabel!$A$3:$A$10,0),MATCH(IFERROR(VALUE(INDIRECT($A$1&amp;"K"&amp;A2449)),0),Relationstabel!$C$1:$K$1,0))</f>
        <v>Olie</v>
      </c>
      <c r="J2449" s="1" t="str">
        <f ca="1">INDEX(Anvendelseskode!B:B,MATCH($F2449,Anvendelseskode!$A:$A,0))</f>
        <v>Fritliggende enfamilieshus (parcelhus)</v>
      </c>
      <c r="K2449" s="1" t="str">
        <f ca="1">INDEX(Anvendelseskode!C:C,MATCH($F2449,Anvendelseskode!$A:$A,0))</f>
        <v>Parcelhuse</v>
      </c>
      <c r="L2449" s="1" t="str">
        <f ca="1">INDEX(Anvendelseskode!D:D,MATCH($F2449,Anvendelseskode!$A:$A,0))</f>
        <v>Private husholdninger</v>
      </c>
      <c r="M2449" s="1" t="str">
        <f ca="1">IFERROR(INDEX(SBi!$2:$2,MATCH(H2449,SBi!$1:$1,1)),SBi!$K$2)</f>
        <v>1973-1978</v>
      </c>
      <c r="N2449" s="1">
        <f ca="1">INDEX(SBi!$C$3:$K$28,MATCH(F2449,SBi!$B$3:$B$28,0),MATCH(M2449,SBi!$C$2:$K$2,0))</f>
        <v>119.8</v>
      </c>
      <c r="O2449" s="16">
        <f t="shared" ca="1" si="502"/>
        <v>22.163</v>
      </c>
      <c r="P2449" s="16" t="str">
        <f ca="1">IFERROR(INDEX(VpD!$2:$2,MATCH(H2449,VpD!$1:$1,1)),VpD!$I$2)</f>
        <v>1973-1978</v>
      </c>
      <c r="Q2449" s="1">
        <f ca="1">INDEX(VpD!$C$3:$I$27,MATCH(F2449,VpD!$B$3:$B$27,0),MATCH(P2449,VpD!$C$2:$I$2,0))</f>
        <v>117</v>
      </c>
      <c r="R2449" s="16">
        <f t="shared" ca="1" si="503"/>
        <v>21.645</v>
      </c>
      <c r="S2449" s="14">
        <f t="shared" ca="1" si="504"/>
        <v>712902.88</v>
      </c>
      <c r="T2449" s="14">
        <f t="shared" ca="1" si="505"/>
        <v>6169188.7000000002</v>
      </c>
      <c r="U2449" s="14" t="str">
        <f t="shared" ca="1" si="506"/>
        <v>0A3F507E-1598-32B8-E044-0003BA298018</v>
      </c>
    </row>
    <row r="2450" spans="1:21" s="14" customFormat="1" x14ac:dyDescent="0.25">
      <c r="A2450" s="14">
        <f t="shared" si="494"/>
        <v>2450</v>
      </c>
      <c r="B2450" s="14" t="str">
        <f t="shared" ca="1" si="495"/>
        <v>139C4571-0E13-4F45-834F-E1CA3A302022</v>
      </c>
      <c r="C2450" s="14" t="str">
        <f t="shared" ca="1" si="496"/>
        <v>Hyrdeengen</v>
      </c>
      <c r="D2450" s="14" t="str">
        <f t="shared" ca="1" si="497"/>
        <v>141</v>
      </c>
      <c r="E2450" s="14" t="str">
        <f t="shared" ca="1" si="498"/>
        <v>16cf</v>
      </c>
      <c r="F2450" s="1">
        <f t="shared" ca="1" si="499"/>
        <v>130</v>
      </c>
      <c r="G2450" s="1">
        <f t="shared" ca="1" si="500"/>
        <v>103</v>
      </c>
      <c r="H2450" s="1">
        <f t="shared" ca="1" si="501"/>
        <v>1977</v>
      </c>
      <c r="I2450" s="1" t="str">
        <f ca="1">INDEX(Relationstabel!$C$3:$K$10,MATCH(INDIRECT($A$1&amp;"J"&amp;A2450),Relationstabel!$A$3:$A$10,0),MATCH(IFERROR(VALUE(INDIRECT($A$1&amp;"K"&amp;A2450)),0),Relationstabel!$C$1:$K$1,0))</f>
        <v>Fjernvarme/ Blokvarme</v>
      </c>
      <c r="J2450" s="1" t="str">
        <f ca="1">INDEX(Anvendelseskode!B:B,MATCH($F2450,Anvendelseskode!$A:$A,0))</f>
        <v>Række-, kæde-, dobbelthus (lodret adskillelse mellem enhederne)</v>
      </c>
      <c r="K2450" s="1" t="str">
        <f ca="1">INDEX(Anvendelseskode!C:C,MATCH($F2450,Anvendelseskode!$A:$A,0))</f>
        <v>Række-, kæde og dobbelthuse</v>
      </c>
      <c r="L2450" s="1" t="str">
        <f ca="1">INDEX(Anvendelseskode!D:D,MATCH($F2450,Anvendelseskode!$A:$A,0))</f>
        <v>Private husholdninger</v>
      </c>
      <c r="M2450" s="1" t="str">
        <f ca="1">IFERROR(INDEX(SBi!$2:$2,MATCH(H2450,SBi!$1:$1,1)),SBi!$K$2)</f>
        <v>1973-1978</v>
      </c>
      <c r="N2450" s="1">
        <f ca="1">INDEX(SBi!$C$3:$K$28,MATCH(F2450,SBi!$B$3:$B$28,0),MATCH(M2450,SBi!$C$2:$K$2,0))</f>
        <v>112.6</v>
      </c>
      <c r="O2450" s="16">
        <f t="shared" ca="1" si="502"/>
        <v>11.597799999999999</v>
      </c>
      <c r="P2450" s="16" t="str">
        <f ca="1">IFERROR(INDEX(VpD!$2:$2,MATCH(H2450,VpD!$1:$1,1)),VpD!$I$2)</f>
        <v>1973-1978</v>
      </c>
      <c r="Q2450" s="1">
        <f ca="1">INDEX(VpD!$C$3:$I$27,MATCH(F2450,VpD!$B$3:$B$27,0),MATCH(P2450,VpD!$C$2:$I$2,0))</f>
        <v>98</v>
      </c>
      <c r="R2450" s="16">
        <f t="shared" ca="1" si="503"/>
        <v>10.093999999999999</v>
      </c>
      <c r="S2450" s="14">
        <f t="shared" ca="1" si="504"/>
        <v>711817.53</v>
      </c>
      <c r="T2450" s="14">
        <f t="shared" ca="1" si="505"/>
        <v>6172372.4100000001</v>
      </c>
      <c r="U2450" s="14" t="str">
        <f t="shared" ca="1" si="506"/>
        <v>0A3F507E-1998-32B8-E044-0003BA298018</v>
      </c>
    </row>
    <row r="2451" spans="1:21" s="14" customFormat="1" x14ac:dyDescent="0.25">
      <c r="A2451" s="14">
        <f t="shared" si="494"/>
        <v>2451</v>
      </c>
      <c r="B2451" s="14" t="str">
        <f t="shared" ca="1" si="495"/>
        <v>950A4BA7-1282-42B9-87C3-8704A72E2181</v>
      </c>
      <c r="C2451" s="14" t="str">
        <f t="shared" ca="1" si="496"/>
        <v>Kolleruplund</v>
      </c>
      <c r="D2451" s="14" t="str">
        <f t="shared" ca="1" si="497"/>
        <v>2</v>
      </c>
      <c r="E2451" s="14" t="str">
        <f t="shared" ca="1" si="498"/>
        <v>6ge</v>
      </c>
      <c r="F2451" s="1">
        <f t="shared" ca="1" si="499"/>
        <v>130</v>
      </c>
      <c r="G2451" s="1">
        <f t="shared" ca="1" si="500"/>
        <v>101</v>
      </c>
      <c r="H2451" s="1">
        <f t="shared" ca="1" si="501"/>
        <v>1964</v>
      </c>
      <c r="I2451" s="1" t="str">
        <f ca="1">INDEX(Relationstabel!$C$3:$K$10,MATCH(INDIRECT($A$1&amp;"J"&amp;A2451),Relationstabel!$A$3:$A$10,0),MATCH(IFERROR(VALUE(INDIRECT($A$1&amp;"K"&amp;A2451)),0),Relationstabel!$C$1:$K$1,0))</f>
        <v>Elvarme</v>
      </c>
      <c r="J2451" s="1" t="str">
        <f ca="1">INDEX(Anvendelseskode!B:B,MATCH($F2451,Anvendelseskode!$A:$A,0))</f>
        <v>Række-, kæde-, dobbelthus (lodret adskillelse mellem enhederne)</v>
      </c>
      <c r="K2451" s="1" t="str">
        <f ca="1">INDEX(Anvendelseskode!C:C,MATCH($F2451,Anvendelseskode!$A:$A,0))</f>
        <v>Række-, kæde og dobbelthuse</v>
      </c>
      <c r="L2451" s="1" t="str">
        <f ca="1">INDEX(Anvendelseskode!D:D,MATCH($F2451,Anvendelseskode!$A:$A,0))</f>
        <v>Private husholdninger</v>
      </c>
      <c r="M2451" s="1" t="str">
        <f ca="1">IFERROR(INDEX(SBi!$2:$2,MATCH(H2451,SBi!$1:$1,1)),SBi!$K$2)</f>
        <v>1961-1972</v>
      </c>
      <c r="N2451" s="1">
        <f ca="1">INDEX(SBi!$C$3:$K$28,MATCH(F2451,SBi!$B$3:$B$28,0),MATCH(M2451,SBi!$C$2:$K$2,0))</f>
        <v>119.9</v>
      </c>
      <c r="O2451" s="16">
        <f t="shared" ca="1" si="502"/>
        <v>12.109900000000001</v>
      </c>
      <c r="P2451" s="16" t="str">
        <f ca="1">IFERROR(INDEX(VpD!$2:$2,MATCH(H2451,VpD!$1:$1,1)),VpD!$I$2)</f>
        <v>1961-1972</v>
      </c>
      <c r="Q2451" s="1">
        <f ca="1">INDEX(VpD!$C$3:$I$27,MATCH(F2451,VpD!$B$3:$B$27,0),MATCH(P2451,VpD!$C$2:$I$2,0))</f>
        <v>120</v>
      </c>
      <c r="R2451" s="16">
        <f t="shared" ca="1" si="503"/>
        <v>12.12</v>
      </c>
      <c r="S2451" s="14">
        <f t="shared" ca="1" si="504"/>
        <v>713821.67</v>
      </c>
      <c r="T2451" s="14">
        <f t="shared" ca="1" si="505"/>
        <v>6169201.75</v>
      </c>
      <c r="U2451" s="14" t="str">
        <f t="shared" ca="1" si="506"/>
        <v>0A3F507E-1BA0-32B8-E044-0003BA298018</v>
      </c>
    </row>
    <row r="2452" spans="1:21" s="14" customFormat="1" x14ac:dyDescent="0.25">
      <c r="A2452" s="14">
        <f t="shared" si="494"/>
        <v>2452</v>
      </c>
      <c r="B2452" s="14" t="str">
        <f t="shared" ca="1" si="495"/>
        <v>619F6AFB-633F-45FF-BC2C-3393C5D7C4E3</v>
      </c>
      <c r="C2452" s="14" t="str">
        <f t="shared" ca="1" si="496"/>
        <v>Vejlegårdsvej</v>
      </c>
      <c r="D2452" s="14" t="str">
        <f t="shared" ca="1" si="497"/>
        <v>65C</v>
      </c>
      <c r="E2452" s="14" t="str">
        <f t="shared" ca="1" si="498"/>
        <v>3ag</v>
      </c>
      <c r="F2452" s="1">
        <f t="shared" ca="1" si="499"/>
        <v>220</v>
      </c>
      <c r="G2452" s="1">
        <f t="shared" ca="1" si="500"/>
        <v>963</v>
      </c>
      <c r="H2452" s="1">
        <f t="shared" ca="1" si="501"/>
        <v>1963</v>
      </c>
      <c r="I2452" s="1" t="str">
        <f ca="1">INDEX(Relationstabel!$C$3:$K$10,MATCH(INDIRECT($A$1&amp;"J"&amp;A2452),Relationstabel!$A$3:$A$10,0),MATCH(IFERROR(VALUE(INDIRECT($A$1&amp;"K"&amp;A2452)),0),Relationstabel!$C$1:$K$1,0))</f>
        <v>Naturgas</v>
      </c>
      <c r="J2452" s="1" t="str">
        <f ca="1">INDEX(Anvendelseskode!B:B,MATCH($F2452,Anvendelseskode!$A:$A,0))</f>
        <v>Bygning til erhvervsmæssig produktion vedrørende industri, håndværk m.v. (fabrik, værksted o.lign.)</v>
      </c>
      <c r="K2452" s="1" t="str">
        <f ca="1">INDEX(Anvendelseskode!C:C,MATCH($F2452,Anvendelseskode!$A:$A,0))</f>
        <v>Fabrikker, værksteder o.l.</v>
      </c>
      <c r="L2452" s="1" t="str">
        <f ca="1">INDEX(Anvendelseskode!D:D,MATCH($F2452,Anvendelseskode!$A:$A,0))</f>
        <v>Industri</v>
      </c>
      <c r="M2452" s="1" t="str">
        <f ca="1">IFERROR(INDEX(SBi!$2:$2,MATCH(H2452,SBi!$1:$1,1)),SBi!$K$2)</f>
        <v>1961-1972</v>
      </c>
      <c r="N2452" s="1">
        <f ca="1">INDEX(SBi!$C$3:$K$28,MATCH(F2452,SBi!$B$3:$B$28,0),MATCH(M2452,SBi!$C$2:$K$2,0))</f>
        <v>97</v>
      </c>
      <c r="O2452" s="16">
        <f t="shared" ca="1" si="502"/>
        <v>93.411000000000001</v>
      </c>
      <c r="P2452" s="16" t="str">
        <f ca="1">IFERROR(INDEX(VpD!$2:$2,MATCH(H2452,VpD!$1:$1,1)),VpD!$I$2)</f>
        <v>1961-1972</v>
      </c>
      <c r="Q2452" s="1">
        <f ca="1">INDEX(VpD!$C$3:$I$27,MATCH(F2452,VpD!$B$3:$B$27,0),MATCH(P2452,VpD!$C$2:$I$2,0))</f>
        <v>97</v>
      </c>
      <c r="R2452" s="16">
        <f t="shared" ca="1" si="503"/>
        <v>93.411000000000001</v>
      </c>
      <c r="S2452" s="14">
        <f t="shared" ca="1" si="504"/>
        <v>712212.7</v>
      </c>
      <c r="T2452" s="14">
        <f t="shared" ca="1" si="505"/>
        <v>6169603.4900000002</v>
      </c>
      <c r="U2452" s="14" t="str">
        <f t="shared" ca="1" si="506"/>
        <v>0A3F507E-2483-32B8-E044-0003BA298018</v>
      </c>
    </row>
    <row r="2453" spans="1:21" s="14" customFormat="1" x14ac:dyDescent="0.25">
      <c r="A2453" s="14">
        <f t="shared" si="494"/>
        <v>2453</v>
      </c>
      <c r="B2453" s="14" t="str">
        <f t="shared" ca="1" si="495"/>
        <v>1E6C8F38-9025-4202-B995-13943DAFC5A1</v>
      </c>
      <c r="C2453" s="14" t="str">
        <f t="shared" ca="1" si="496"/>
        <v>Vemmetoftevej</v>
      </c>
      <c r="D2453" s="14" t="str">
        <f t="shared" ca="1" si="497"/>
        <v>12</v>
      </c>
      <c r="E2453" s="14" t="str">
        <f t="shared" ca="1" si="498"/>
        <v>18ht</v>
      </c>
      <c r="F2453" s="1">
        <f t="shared" ca="1" si="499"/>
        <v>120</v>
      </c>
      <c r="G2453" s="1">
        <f t="shared" ca="1" si="500"/>
        <v>151</v>
      </c>
      <c r="H2453" s="1">
        <f t="shared" ca="1" si="501"/>
        <v>1973</v>
      </c>
      <c r="I2453" s="1" t="str">
        <f ca="1">INDEX(Relationstabel!$C$3:$K$10,MATCH(INDIRECT($A$1&amp;"J"&amp;A2453),Relationstabel!$A$3:$A$10,0),MATCH(IFERROR(VALUE(INDIRECT($A$1&amp;"K"&amp;A2453)),0),Relationstabel!$C$1:$K$1,0))</f>
        <v>Naturgas</v>
      </c>
      <c r="J2453" s="1" t="str">
        <f ca="1">INDEX(Anvendelseskode!B:B,MATCH($F2453,Anvendelseskode!$A:$A,0))</f>
        <v>Fritliggende enfamilieshus (parcelhus)</v>
      </c>
      <c r="K2453" s="1" t="str">
        <f ca="1">INDEX(Anvendelseskode!C:C,MATCH($F2453,Anvendelseskode!$A:$A,0))</f>
        <v>Parcelhuse</v>
      </c>
      <c r="L2453" s="1" t="str">
        <f ca="1">INDEX(Anvendelseskode!D:D,MATCH($F2453,Anvendelseskode!$A:$A,0))</f>
        <v>Private husholdninger</v>
      </c>
      <c r="M2453" s="1" t="str">
        <f ca="1">IFERROR(INDEX(SBi!$2:$2,MATCH(H2453,SBi!$1:$1,1)),SBi!$K$2)</f>
        <v>1973-1978</v>
      </c>
      <c r="N2453" s="1">
        <f ca="1">INDEX(SBi!$C$3:$K$28,MATCH(F2453,SBi!$B$3:$B$28,0),MATCH(M2453,SBi!$C$2:$K$2,0))</f>
        <v>119.8</v>
      </c>
      <c r="O2453" s="16">
        <f t="shared" ca="1" si="502"/>
        <v>18.0898</v>
      </c>
      <c r="P2453" s="16" t="str">
        <f ca="1">IFERROR(INDEX(VpD!$2:$2,MATCH(H2453,VpD!$1:$1,1)),VpD!$I$2)</f>
        <v>1973-1978</v>
      </c>
      <c r="Q2453" s="1">
        <f ca="1">INDEX(VpD!$C$3:$I$27,MATCH(F2453,VpD!$B$3:$B$27,0),MATCH(P2453,VpD!$C$2:$I$2,0))</f>
        <v>117</v>
      </c>
      <c r="R2453" s="16">
        <f t="shared" ca="1" si="503"/>
        <v>17.667000000000002</v>
      </c>
      <c r="S2453" s="14">
        <f t="shared" ca="1" si="504"/>
        <v>712752.15</v>
      </c>
      <c r="T2453" s="14">
        <f t="shared" ca="1" si="505"/>
        <v>6169169.29</v>
      </c>
      <c r="U2453" s="14" t="str">
        <f t="shared" ca="1" si="506"/>
        <v>0A3F507E-24AC-32B8-E044-0003BA298018</v>
      </c>
    </row>
    <row r="2454" spans="1:21" s="14" customFormat="1" x14ac:dyDescent="0.25">
      <c r="A2454" s="14">
        <f t="shared" si="494"/>
        <v>2454</v>
      </c>
      <c r="B2454" s="14" t="str">
        <f t="shared" ca="1" si="495"/>
        <v>F6F5E10C-4CA9-4D86-954B-049CA9F73E0A</v>
      </c>
      <c r="C2454" s="14" t="str">
        <f t="shared" ca="1" si="496"/>
        <v>Horsbred</v>
      </c>
      <c r="D2454" s="14" t="str">
        <f t="shared" ca="1" si="497"/>
        <v>53</v>
      </c>
      <c r="E2454" s="14" t="str">
        <f t="shared" ca="1" si="498"/>
        <v>13di</v>
      </c>
      <c r="F2454" s="1">
        <f t="shared" ca="1" si="499"/>
        <v>130</v>
      </c>
      <c r="G2454" s="1">
        <f t="shared" ca="1" si="500"/>
        <v>164</v>
      </c>
      <c r="H2454" s="1">
        <f t="shared" ca="1" si="501"/>
        <v>1998</v>
      </c>
      <c r="I2454" s="1" t="str">
        <f ca="1">INDEX(Relationstabel!$C$3:$K$10,MATCH(INDIRECT($A$1&amp;"J"&amp;A2454),Relationstabel!$A$3:$A$10,0),MATCH(IFERROR(VALUE(INDIRECT($A$1&amp;"K"&amp;A2454)),0),Relationstabel!$C$1:$K$1,0))</f>
        <v>Fjernvarme/ Blokvarme</v>
      </c>
      <c r="J2454" s="1" t="str">
        <f ca="1">INDEX(Anvendelseskode!B:B,MATCH($F2454,Anvendelseskode!$A:$A,0))</f>
        <v>Række-, kæde-, dobbelthus (lodret adskillelse mellem enhederne)</v>
      </c>
      <c r="K2454" s="1" t="str">
        <f ca="1">INDEX(Anvendelseskode!C:C,MATCH($F2454,Anvendelseskode!$A:$A,0))</f>
        <v>Række-, kæde og dobbelthuse</v>
      </c>
      <c r="L2454" s="1" t="str">
        <f ca="1">INDEX(Anvendelseskode!D:D,MATCH($F2454,Anvendelseskode!$A:$A,0))</f>
        <v>Private husholdninger</v>
      </c>
      <c r="M2454" s="1" t="str">
        <f ca="1">IFERROR(INDEX(SBi!$2:$2,MATCH(H2454,SBi!$1:$1,1)),SBi!$K$2)</f>
        <v>1979-1998</v>
      </c>
      <c r="N2454" s="1">
        <f ca="1">INDEX(SBi!$C$3:$K$28,MATCH(F2454,SBi!$B$3:$B$28,0),MATCH(M2454,SBi!$C$2:$K$2,0))</f>
        <v>96.8</v>
      </c>
      <c r="O2454" s="16">
        <f t="shared" ca="1" si="502"/>
        <v>15.8752</v>
      </c>
      <c r="P2454" s="16" t="str">
        <f ca="1">IFERROR(INDEX(VpD!$2:$2,MATCH(H2454,VpD!$1:$1,1)),VpD!$I$2)</f>
        <v>1979-1998</v>
      </c>
      <c r="Q2454" s="1">
        <f ca="1">INDEX(VpD!$C$3:$I$27,MATCH(F2454,VpD!$B$3:$B$27,0),MATCH(P2454,VpD!$C$2:$I$2,0))</f>
        <v>74</v>
      </c>
      <c r="R2454" s="16">
        <f t="shared" ca="1" si="503"/>
        <v>12.135999999999999</v>
      </c>
      <c r="S2454" s="14">
        <f t="shared" ca="1" si="504"/>
        <v>711382.29</v>
      </c>
      <c r="T2454" s="14">
        <f t="shared" ca="1" si="505"/>
        <v>6171728.3200000003</v>
      </c>
      <c r="U2454" s="14" t="str">
        <f t="shared" ca="1" si="506"/>
        <v>0A3F507E-18AF-32B8-E044-0003BA298018</v>
      </c>
    </row>
    <row r="2455" spans="1:21" s="14" customFormat="1" x14ac:dyDescent="0.25">
      <c r="A2455" s="14">
        <f t="shared" si="494"/>
        <v>2455</v>
      </c>
      <c r="B2455" s="14" t="str">
        <f t="shared" ca="1" si="495"/>
        <v>972C1EE6-8A49-44C5-B25E-B9B14A6562DC</v>
      </c>
      <c r="C2455" s="14" t="str">
        <f t="shared" ca="1" si="496"/>
        <v>Rendsagervej</v>
      </c>
      <c r="D2455" s="14" t="str">
        <f t="shared" ca="1" si="497"/>
        <v>51</v>
      </c>
      <c r="E2455" s="14" t="str">
        <f t="shared" ca="1" si="498"/>
        <v>9ok</v>
      </c>
      <c r="F2455" s="1">
        <f t="shared" ca="1" si="499"/>
        <v>120</v>
      </c>
      <c r="G2455" s="1">
        <f t="shared" ca="1" si="500"/>
        <v>109</v>
      </c>
      <c r="H2455" s="1">
        <f t="shared" ca="1" si="501"/>
        <v>1973</v>
      </c>
      <c r="I2455" s="1" t="str">
        <f ca="1">INDEX(Relationstabel!$C$3:$K$10,MATCH(INDIRECT($A$1&amp;"J"&amp;A2455),Relationstabel!$A$3:$A$10,0),MATCH(IFERROR(VALUE(INDIRECT($A$1&amp;"K"&amp;A2455)),0),Relationstabel!$C$1:$K$1,0))</f>
        <v>Olie</v>
      </c>
      <c r="J2455" s="1" t="str">
        <f ca="1">INDEX(Anvendelseskode!B:B,MATCH($F2455,Anvendelseskode!$A:$A,0))</f>
        <v>Fritliggende enfamilieshus (parcelhus)</v>
      </c>
      <c r="K2455" s="1" t="str">
        <f ca="1">INDEX(Anvendelseskode!C:C,MATCH($F2455,Anvendelseskode!$A:$A,0))</f>
        <v>Parcelhuse</v>
      </c>
      <c r="L2455" s="1" t="str">
        <f ca="1">INDEX(Anvendelseskode!D:D,MATCH($F2455,Anvendelseskode!$A:$A,0))</f>
        <v>Private husholdninger</v>
      </c>
      <c r="M2455" s="1" t="str">
        <f ca="1">IFERROR(INDEX(SBi!$2:$2,MATCH(H2455,SBi!$1:$1,1)),SBi!$K$2)</f>
        <v>1973-1978</v>
      </c>
      <c r="N2455" s="1">
        <f ca="1">INDEX(SBi!$C$3:$K$28,MATCH(F2455,SBi!$B$3:$B$28,0),MATCH(M2455,SBi!$C$2:$K$2,0))</f>
        <v>119.8</v>
      </c>
      <c r="O2455" s="16">
        <f t="shared" ca="1" si="502"/>
        <v>13.058199999999999</v>
      </c>
      <c r="P2455" s="16" t="str">
        <f ca="1">IFERROR(INDEX(VpD!$2:$2,MATCH(H2455,VpD!$1:$1,1)),VpD!$I$2)</f>
        <v>1973-1978</v>
      </c>
      <c r="Q2455" s="1">
        <f ca="1">INDEX(VpD!$C$3:$I$27,MATCH(F2455,VpD!$B$3:$B$27,0),MATCH(P2455,VpD!$C$2:$I$2,0))</f>
        <v>117</v>
      </c>
      <c r="R2455" s="16">
        <f t="shared" ca="1" si="503"/>
        <v>12.753</v>
      </c>
      <c r="S2455" s="14">
        <f t="shared" ca="1" si="504"/>
        <v>711024.02</v>
      </c>
      <c r="T2455" s="14">
        <f t="shared" ca="1" si="505"/>
        <v>6171573.21</v>
      </c>
      <c r="U2455" s="14" t="str">
        <f t="shared" ca="1" si="506"/>
        <v>0A3F507E-1FAF-32B8-E044-0003BA298018</v>
      </c>
    </row>
    <row r="2456" spans="1:21" s="14" customFormat="1" x14ac:dyDescent="0.25">
      <c r="A2456" s="14">
        <f t="shared" si="494"/>
        <v>2456</v>
      </c>
      <c r="B2456" s="14" t="str">
        <f t="shared" ca="1" si="495"/>
        <v>E6B2FA4D-565D-401C-B299-3090B98E71B9</v>
      </c>
      <c r="C2456" s="14" t="str">
        <f t="shared" ca="1" si="496"/>
        <v>Broksøvej</v>
      </c>
      <c r="D2456" s="14" t="str">
        <f t="shared" ca="1" si="497"/>
        <v>31</v>
      </c>
      <c r="E2456" s="14" t="str">
        <f t="shared" ca="1" si="498"/>
        <v>18qc</v>
      </c>
      <c r="F2456" s="1">
        <f t="shared" ca="1" si="499"/>
        <v>130</v>
      </c>
      <c r="G2456" s="1">
        <f t="shared" ca="1" si="500"/>
        <v>162</v>
      </c>
      <c r="H2456" s="1">
        <f t="shared" ca="1" si="501"/>
        <v>1975</v>
      </c>
      <c r="I2456" s="1" t="str">
        <f ca="1">INDEX(Relationstabel!$C$3:$K$10,MATCH(INDIRECT($A$1&amp;"J"&amp;A2456),Relationstabel!$A$3:$A$10,0),MATCH(IFERROR(VALUE(INDIRECT($A$1&amp;"K"&amp;A2456)),0),Relationstabel!$C$1:$K$1,0))</f>
        <v>Naturgas</v>
      </c>
      <c r="J2456" s="1" t="str">
        <f ca="1">INDEX(Anvendelseskode!B:B,MATCH($F2456,Anvendelseskode!$A:$A,0))</f>
        <v>Række-, kæde-, dobbelthus (lodret adskillelse mellem enhederne)</v>
      </c>
      <c r="K2456" s="1" t="str">
        <f ca="1">INDEX(Anvendelseskode!C:C,MATCH($F2456,Anvendelseskode!$A:$A,0))</f>
        <v>Række-, kæde og dobbelthuse</v>
      </c>
      <c r="L2456" s="1" t="str">
        <f ca="1">INDEX(Anvendelseskode!D:D,MATCH($F2456,Anvendelseskode!$A:$A,0))</f>
        <v>Private husholdninger</v>
      </c>
      <c r="M2456" s="1" t="str">
        <f ca="1">IFERROR(INDEX(SBi!$2:$2,MATCH(H2456,SBi!$1:$1,1)),SBi!$K$2)</f>
        <v>1973-1978</v>
      </c>
      <c r="N2456" s="1">
        <f ca="1">INDEX(SBi!$C$3:$K$28,MATCH(F2456,SBi!$B$3:$B$28,0),MATCH(M2456,SBi!$C$2:$K$2,0))</f>
        <v>112.6</v>
      </c>
      <c r="O2456" s="16">
        <f t="shared" ca="1" si="502"/>
        <v>18.241199999999999</v>
      </c>
      <c r="P2456" s="16" t="str">
        <f ca="1">IFERROR(INDEX(VpD!$2:$2,MATCH(H2456,VpD!$1:$1,1)),VpD!$I$2)</f>
        <v>1973-1978</v>
      </c>
      <c r="Q2456" s="1">
        <f ca="1">INDEX(VpD!$C$3:$I$27,MATCH(F2456,VpD!$B$3:$B$27,0),MATCH(P2456,VpD!$C$2:$I$2,0))</f>
        <v>98</v>
      </c>
      <c r="R2456" s="16">
        <f t="shared" ca="1" si="503"/>
        <v>15.875999999999999</v>
      </c>
      <c r="S2456" s="14">
        <f t="shared" ca="1" si="504"/>
        <v>712841.27</v>
      </c>
      <c r="T2456" s="14">
        <f t="shared" ca="1" si="505"/>
        <v>6169049.3899999997</v>
      </c>
      <c r="U2456" s="14" t="str">
        <f t="shared" ca="1" si="506"/>
        <v>0A3F507E-15B2-32B8-E044-0003BA298018</v>
      </c>
    </row>
    <row r="2457" spans="1:21" s="14" customFormat="1" x14ac:dyDescent="0.25">
      <c r="A2457" s="14">
        <f t="shared" si="494"/>
        <v>2457</v>
      </c>
      <c r="B2457" s="14" t="str">
        <f t="shared" ca="1" si="495"/>
        <v>E688E725-B752-4A41-9C67-DC1C62F6DD1C</v>
      </c>
      <c r="C2457" s="14" t="str">
        <f t="shared" ca="1" si="496"/>
        <v>Egeskovvej</v>
      </c>
      <c r="D2457" s="14" t="str">
        <f t="shared" ca="1" si="497"/>
        <v>55</v>
      </c>
      <c r="E2457" s="14" t="str">
        <f t="shared" ca="1" si="498"/>
        <v>3x</v>
      </c>
      <c r="F2457" s="1">
        <f t="shared" ca="1" si="499"/>
        <v>130</v>
      </c>
      <c r="G2457" s="1">
        <f t="shared" ca="1" si="500"/>
        <v>100</v>
      </c>
      <c r="H2457" s="1">
        <f t="shared" ca="1" si="501"/>
        <v>2002</v>
      </c>
      <c r="I2457" s="1" t="str">
        <f ca="1">INDEX(Relationstabel!$C$3:$K$10,MATCH(INDIRECT($A$1&amp;"J"&amp;A2457),Relationstabel!$A$3:$A$10,0),MATCH(IFERROR(VALUE(INDIRECT($A$1&amp;"K"&amp;A2457)),0),Relationstabel!$C$1:$K$1,0))</f>
        <v>Naturgas</v>
      </c>
      <c r="J2457" s="1" t="str">
        <f ca="1">INDEX(Anvendelseskode!B:B,MATCH($F2457,Anvendelseskode!$A:$A,0))</f>
        <v>Række-, kæde-, dobbelthus (lodret adskillelse mellem enhederne)</v>
      </c>
      <c r="K2457" s="1" t="str">
        <f ca="1">INDEX(Anvendelseskode!C:C,MATCH($F2457,Anvendelseskode!$A:$A,0))</f>
        <v>Række-, kæde og dobbelthuse</v>
      </c>
      <c r="L2457" s="1" t="str">
        <f ca="1">INDEX(Anvendelseskode!D:D,MATCH($F2457,Anvendelseskode!$A:$A,0))</f>
        <v>Private husholdninger</v>
      </c>
      <c r="M2457" s="1" t="str">
        <f ca="1">IFERROR(INDEX(SBi!$2:$2,MATCH(H2457,SBi!$1:$1,1)),SBi!$K$2)</f>
        <v>1999-2006</v>
      </c>
      <c r="N2457" s="1">
        <f ca="1">INDEX(SBi!$C$3:$K$28,MATCH(F2457,SBi!$B$3:$B$28,0),MATCH(M2457,SBi!$C$2:$K$2,0))</f>
        <v>81.5</v>
      </c>
      <c r="O2457" s="16">
        <f t="shared" ca="1" si="502"/>
        <v>8.15</v>
      </c>
      <c r="P2457" s="16" t="str">
        <f ca="1">IFERROR(INDEX(VpD!$2:$2,MATCH(H2457,VpD!$1:$1,1)),VpD!$I$2)</f>
        <v>&gt;1998</v>
      </c>
      <c r="Q2457" s="1">
        <f ca="1">INDEX(VpD!$C$3:$I$27,MATCH(F2457,VpD!$B$3:$B$27,0),MATCH(P2457,VpD!$C$2:$I$2,0))</f>
        <v>65</v>
      </c>
      <c r="R2457" s="16">
        <f t="shared" ca="1" si="503"/>
        <v>6.5</v>
      </c>
      <c r="S2457" s="14">
        <f t="shared" ca="1" si="504"/>
        <v>712551.72</v>
      </c>
      <c r="T2457" s="14">
        <f t="shared" ca="1" si="505"/>
        <v>6169762.1799999997</v>
      </c>
      <c r="U2457" s="14" t="str">
        <f t="shared" ca="1" si="506"/>
        <v>0A3F507E-16B2-32B8-E044-0003BA298018</v>
      </c>
    </row>
    <row r="2458" spans="1:21" s="14" customFormat="1" x14ac:dyDescent="0.25">
      <c r="A2458" s="14">
        <f t="shared" si="494"/>
        <v>2458</v>
      </c>
      <c r="B2458" s="14" t="str">
        <f t="shared" ca="1" si="495"/>
        <v>82EC88E3-CB77-4EB7-A085-A5871BB810BE</v>
      </c>
      <c r="C2458" s="14" t="str">
        <f t="shared" ca="1" si="496"/>
        <v>Lundbækvej</v>
      </c>
      <c r="D2458" s="14" t="str">
        <f t="shared" ca="1" si="497"/>
        <v>5</v>
      </c>
      <c r="E2458" s="14" t="str">
        <f t="shared" ca="1" si="498"/>
        <v>18nx</v>
      </c>
      <c r="F2458" s="1">
        <f t="shared" ca="1" si="499"/>
        <v>320</v>
      </c>
      <c r="G2458" s="1">
        <f t="shared" ca="1" si="500"/>
        <v>154</v>
      </c>
      <c r="H2458" s="1">
        <f t="shared" ca="1" si="501"/>
        <v>1976</v>
      </c>
      <c r="I2458" s="1" t="str">
        <f ca="1">INDEX(Relationstabel!$C$3:$K$10,MATCH(INDIRECT($A$1&amp;"J"&amp;A2458),Relationstabel!$A$3:$A$10,0),MATCH(IFERROR(VALUE(INDIRECT($A$1&amp;"K"&amp;A2458)),0),Relationstabel!$C$1:$K$1,0))</f>
        <v>Ingen varmeinstallation</v>
      </c>
      <c r="J2458" s="1" t="str">
        <f ca="1">INDEX(Anvendelseskode!B:B,MATCH($F2458,Anvendelseskode!$A:$A,0))</f>
        <v>Bygning til kontor, handel, lager herunder offentlig administration</v>
      </c>
      <c r="K2458" s="1" t="str">
        <f ca="1">INDEX(Anvendelseskode!C:C,MATCH($F2458,Anvendelseskode!$A:$A,0))</f>
        <v>Kontor, handel, lager, off. adm.</v>
      </c>
      <c r="L2458" s="1" t="str">
        <f ca="1">INDEX(Anvendelseskode!D:D,MATCH($F2458,Anvendelseskode!$A:$A,0))</f>
        <v>Handel og servicevirksomheder</v>
      </c>
      <c r="M2458" s="1" t="str">
        <f ca="1">IFERROR(INDEX(SBi!$2:$2,MATCH(H2458,SBi!$1:$1,1)),SBi!$K$2)</f>
        <v>1973-1978</v>
      </c>
      <c r="N2458" s="1">
        <f ca="1">INDEX(SBi!$C$3:$K$28,MATCH(F2458,SBi!$B$3:$B$28,0),MATCH(M2458,SBi!$C$2:$K$2,0))</f>
        <v>120</v>
      </c>
      <c r="O2458" s="16">
        <f t="shared" ca="1" si="502"/>
        <v>18.48</v>
      </c>
      <c r="P2458" s="16" t="str">
        <f ca="1">IFERROR(INDEX(VpD!$2:$2,MATCH(H2458,VpD!$1:$1,1)),VpD!$I$2)</f>
        <v>1973-1978</v>
      </c>
      <c r="Q2458" s="1">
        <f ca="1">INDEX(VpD!$C$3:$I$27,MATCH(F2458,VpD!$B$3:$B$27,0),MATCH(P2458,VpD!$C$2:$I$2,0))</f>
        <v>105</v>
      </c>
      <c r="R2458" s="16">
        <f t="shared" ca="1" si="503"/>
        <v>16.170000000000002</v>
      </c>
      <c r="S2458" s="14">
        <f t="shared" ca="1" si="504"/>
        <v>712084.92</v>
      </c>
      <c r="T2458" s="14">
        <f t="shared" ca="1" si="505"/>
        <v>6169747.8600000003</v>
      </c>
      <c r="U2458" s="14" t="str">
        <f t="shared" ca="1" si="506"/>
        <v>0A3F507E-1C98-32B8-E044-0003BA298018</v>
      </c>
    </row>
    <row r="2459" spans="1:21" s="14" customFormat="1" x14ac:dyDescent="0.25">
      <c r="A2459" s="14">
        <f t="shared" si="494"/>
        <v>2459</v>
      </c>
      <c r="B2459" s="14" t="str">
        <f t="shared" ca="1" si="495"/>
        <v>1C47A50A-4BAF-4E3C-87E9-5A6E1885640C</v>
      </c>
      <c r="C2459" s="14" t="str">
        <f t="shared" ca="1" si="496"/>
        <v>Lundbækvej</v>
      </c>
      <c r="D2459" s="14" t="str">
        <f t="shared" ca="1" si="497"/>
        <v>5</v>
      </c>
      <c r="E2459" s="14" t="str">
        <f t="shared" ca="1" si="498"/>
        <v>18nx</v>
      </c>
      <c r="F2459" s="1">
        <f t="shared" ca="1" si="499"/>
        <v>320</v>
      </c>
      <c r="G2459" s="1">
        <f t="shared" ca="1" si="500"/>
        <v>120</v>
      </c>
      <c r="H2459" s="1">
        <f t="shared" ca="1" si="501"/>
        <v>1965</v>
      </c>
      <c r="I2459" s="1" t="str">
        <f ca="1">INDEX(Relationstabel!$C$3:$K$10,MATCH(INDIRECT($A$1&amp;"J"&amp;A2459),Relationstabel!$A$3:$A$10,0),MATCH(IFERROR(VALUE(INDIRECT($A$1&amp;"K"&amp;A2459)),0),Relationstabel!$C$1:$K$1,0))</f>
        <v>Naturgas</v>
      </c>
      <c r="J2459" s="1" t="str">
        <f ca="1">INDEX(Anvendelseskode!B:B,MATCH($F2459,Anvendelseskode!$A:$A,0))</f>
        <v>Bygning til kontor, handel, lager herunder offentlig administration</v>
      </c>
      <c r="K2459" s="1" t="str">
        <f ca="1">INDEX(Anvendelseskode!C:C,MATCH($F2459,Anvendelseskode!$A:$A,0))</f>
        <v>Kontor, handel, lager, off. adm.</v>
      </c>
      <c r="L2459" s="1" t="str">
        <f ca="1">INDEX(Anvendelseskode!D:D,MATCH($F2459,Anvendelseskode!$A:$A,0))</f>
        <v>Handel og servicevirksomheder</v>
      </c>
      <c r="M2459" s="1" t="str">
        <f ca="1">IFERROR(INDEX(SBi!$2:$2,MATCH(H2459,SBi!$1:$1,1)),SBi!$K$2)</f>
        <v>1961-1972</v>
      </c>
      <c r="N2459" s="1">
        <f ca="1">INDEX(SBi!$C$3:$K$28,MATCH(F2459,SBi!$B$3:$B$28,0),MATCH(M2459,SBi!$C$2:$K$2,0))</f>
        <v>117.5</v>
      </c>
      <c r="O2459" s="16">
        <f t="shared" ca="1" si="502"/>
        <v>14.1</v>
      </c>
      <c r="P2459" s="16" t="str">
        <f ca="1">IFERROR(INDEX(VpD!$2:$2,MATCH(H2459,VpD!$1:$1,1)),VpD!$I$2)</f>
        <v>1961-1972</v>
      </c>
      <c r="Q2459" s="1">
        <f ca="1">INDEX(VpD!$C$3:$I$27,MATCH(F2459,VpD!$B$3:$B$27,0),MATCH(P2459,VpD!$C$2:$I$2,0))</f>
        <v>105</v>
      </c>
      <c r="R2459" s="16">
        <f t="shared" ca="1" si="503"/>
        <v>12.6</v>
      </c>
      <c r="S2459" s="14">
        <f t="shared" ca="1" si="504"/>
        <v>712084.92</v>
      </c>
      <c r="T2459" s="14">
        <f t="shared" ca="1" si="505"/>
        <v>6169747.8600000003</v>
      </c>
      <c r="U2459" s="14" t="str">
        <f t="shared" ca="1" si="506"/>
        <v>0A3F507E-1C98-32B8-E044-0003BA298018</v>
      </c>
    </row>
    <row r="2460" spans="1:21" s="14" customFormat="1" x14ac:dyDescent="0.25">
      <c r="A2460" s="14">
        <f t="shared" si="494"/>
        <v>2460</v>
      </c>
      <c r="B2460" s="14" t="str">
        <f t="shared" ca="1" si="495"/>
        <v>6927BFD8-737C-4ADE-8F10-D20BEAD7A379</v>
      </c>
      <c r="C2460" s="14" t="str">
        <f t="shared" ca="1" si="496"/>
        <v>Lundbækvej</v>
      </c>
      <c r="D2460" s="14" t="str">
        <f t="shared" ca="1" si="497"/>
        <v>5</v>
      </c>
      <c r="E2460" s="14" t="str">
        <f t="shared" ca="1" si="498"/>
        <v>18nx</v>
      </c>
      <c r="F2460" s="1">
        <f t="shared" ca="1" si="499"/>
        <v>320</v>
      </c>
      <c r="G2460" s="1">
        <f t="shared" ca="1" si="500"/>
        <v>208</v>
      </c>
      <c r="H2460" s="1">
        <f t="shared" ca="1" si="501"/>
        <v>1970</v>
      </c>
      <c r="I2460" s="1" t="str">
        <f ca="1">INDEX(Relationstabel!$C$3:$K$10,MATCH(INDIRECT($A$1&amp;"J"&amp;A2460),Relationstabel!$A$3:$A$10,0),MATCH(IFERROR(VALUE(INDIRECT($A$1&amp;"K"&amp;A2460)),0),Relationstabel!$C$1:$K$1,0))</f>
        <v>Elvarme</v>
      </c>
      <c r="J2460" s="1" t="str">
        <f ca="1">INDEX(Anvendelseskode!B:B,MATCH($F2460,Anvendelseskode!$A:$A,0))</f>
        <v>Bygning til kontor, handel, lager herunder offentlig administration</v>
      </c>
      <c r="K2460" s="1" t="str">
        <f ca="1">INDEX(Anvendelseskode!C:C,MATCH($F2460,Anvendelseskode!$A:$A,0))</f>
        <v>Kontor, handel, lager, off. adm.</v>
      </c>
      <c r="L2460" s="1" t="str">
        <f ca="1">INDEX(Anvendelseskode!D:D,MATCH($F2460,Anvendelseskode!$A:$A,0))</f>
        <v>Handel og servicevirksomheder</v>
      </c>
      <c r="M2460" s="1" t="str">
        <f ca="1">IFERROR(INDEX(SBi!$2:$2,MATCH(H2460,SBi!$1:$1,1)),SBi!$K$2)</f>
        <v>1961-1972</v>
      </c>
      <c r="N2460" s="1">
        <f ca="1">INDEX(SBi!$C$3:$K$28,MATCH(F2460,SBi!$B$3:$B$28,0),MATCH(M2460,SBi!$C$2:$K$2,0))</f>
        <v>117.5</v>
      </c>
      <c r="O2460" s="16">
        <f t="shared" ca="1" si="502"/>
        <v>24.44</v>
      </c>
      <c r="P2460" s="16" t="str">
        <f ca="1">IFERROR(INDEX(VpD!$2:$2,MATCH(H2460,VpD!$1:$1,1)),VpD!$I$2)</f>
        <v>1961-1972</v>
      </c>
      <c r="Q2460" s="1">
        <f ca="1">INDEX(VpD!$C$3:$I$27,MATCH(F2460,VpD!$B$3:$B$27,0),MATCH(P2460,VpD!$C$2:$I$2,0))</f>
        <v>105</v>
      </c>
      <c r="R2460" s="16">
        <f t="shared" ca="1" si="503"/>
        <v>21.84</v>
      </c>
      <c r="S2460" s="14">
        <f t="shared" ca="1" si="504"/>
        <v>712084.92</v>
      </c>
      <c r="T2460" s="14">
        <f t="shared" ca="1" si="505"/>
        <v>6169747.8600000003</v>
      </c>
      <c r="U2460" s="14" t="str">
        <f t="shared" ca="1" si="506"/>
        <v>0A3F507E-1C98-32B8-E044-0003BA298018</v>
      </c>
    </row>
    <row r="2461" spans="1:21" s="14" customFormat="1" x14ac:dyDescent="0.25">
      <c r="A2461" s="14">
        <f t="shared" si="494"/>
        <v>2461</v>
      </c>
      <c r="B2461" s="14" t="str">
        <f t="shared" ca="1" si="495"/>
        <v>E3509BB3-58D0-4E77-BDB8-AC5ABD049C39</v>
      </c>
      <c r="C2461" s="14" t="str">
        <f t="shared" ca="1" si="496"/>
        <v>Lundbækvej</v>
      </c>
      <c r="D2461" s="14" t="str">
        <f t="shared" ca="1" si="497"/>
        <v>5</v>
      </c>
      <c r="E2461" s="14" t="str">
        <f t="shared" ca="1" si="498"/>
        <v>18nx</v>
      </c>
      <c r="F2461" s="1">
        <f t="shared" ca="1" si="499"/>
        <v>320</v>
      </c>
      <c r="G2461" s="1">
        <f t="shared" ca="1" si="500"/>
        <v>71</v>
      </c>
      <c r="H2461" s="1">
        <f t="shared" ca="1" si="501"/>
        <v>1979</v>
      </c>
      <c r="I2461" s="1" t="str">
        <f ca="1">INDEX(Relationstabel!$C$3:$K$10,MATCH(INDIRECT($A$1&amp;"J"&amp;A2461),Relationstabel!$A$3:$A$10,0),MATCH(IFERROR(VALUE(INDIRECT($A$1&amp;"K"&amp;A2461)),0),Relationstabel!$C$1:$K$1,0))</f>
        <v>Elvarme</v>
      </c>
      <c r="J2461" s="1" t="str">
        <f ca="1">INDEX(Anvendelseskode!B:B,MATCH($F2461,Anvendelseskode!$A:$A,0))</f>
        <v>Bygning til kontor, handel, lager herunder offentlig administration</v>
      </c>
      <c r="K2461" s="1" t="str">
        <f ca="1">INDEX(Anvendelseskode!C:C,MATCH($F2461,Anvendelseskode!$A:$A,0))</f>
        <v>Kontor, handel, lager, off. adm.</v>
      </c>
      <c r="L2461" s="1" t="str">
        <f ca="1">INDEX(Anvendelseskode!D:D,MATCH($F2461,Anvendelseskode!$A:$A,0))</f>
        <v>Handel og servicevirksomheder</v>
      </c>
      <c r="M2461" s="1" t="str">
        <f ca="1">IFERROR(INDEX(SBi!$2:$2,MATCH(H2461,SBi!$1:$1,1)),SBi!$K$2)</f>
        <v>1979-1998</v>
      </c>
      <c r="N2461" s="1">
        <f ca="1">INDEX(SBi!$C$3:$K$28,MATCH(F2461,SBi!$B$3:$B$28,0),MATCH(M2461,SBi!$C$2:$K$2,0))</f>
        <v>103.3</v>
      </c>
      <c r="O2461" s="16">
        <f t="shared" ca="1" si="502"/>
        <v>7.3342999999999998</v>
      </c>
      <c r="P2461" s="16" t="str">
        <f ca="1">IFERROR(INDEX(VpD!$2:$2,MATCH(H2461,VpD!$1:$1,1)),VpD!$I$2)</f>
        <v>1979-1998</v>
      </c>
      <c r="Q2461" s="1">
        <f ca="1">INDEX(VpD!$C$3:$I$27,MATCH(F2461,VpD!$B$3:$B$27,0),MATCH(P2461,VpD!$C$2:$I$2,0))</f>
        <v>77</v>
      </c>
      <c r="R2461" s="16">
        <f t="shared" ca="1" si="503"/>
        <v>5.4669999999999996</v>
      </c>
      <c r="S2461" s="14">
        <f t="shared" ca="1" si="504"/>
        <v>712084.92</v>
      </c>
      <c r="T2461" s="14">
        <f t="shared" ca="1" si="505"/>
        <v>6169747.8600000003</v>
      </c>
      <c r="U2461" s="14" t="str">
        <f t="shared" ca="1" si="506"/>
        <v>0A3F507E-1C98-32B8-E044-0003BA298018</v>
      </c>
    </row>
    <row r="2462" spans="1:21" s="14" customFormat="1" x14ac:dyDescent="0.25">
      <c r="A2462" s="14">
        <f t="shared" si="494"/>
        <v>2462</v>
      </c>
      <c r="B2462" s="14" t="str">
        <f t="shared" ca="1" si="495"/>
        <v>ABEB941D-6FB5-46B4-B547-FD47BEF7C150</v>
      </c>
      <c r="C2462" s="14" t="str">
        <f t="shared" ca="1" si="496"/>
        <v>Lundbækvej</v>
      </c>
      <c r="D2462" s="14" t="str">
        <f t="shared" ca="1" si="497"/>
        <v>5</v>
      </c>
      <c r="E2462" s="14" t="str">
        <f t="shared" ca="1" si="498"/>
        <v>18nx</v>
      </c>
      <c r="F2462" s="1">
        <f t="shared" ca="1" si="499"/>
        <v>320</v>
      </c>
      <c r="G2462" s="1">
        <f t="shared" ca="1" si="500"/>
        <v>432</v>
      </c>
      <c r="H2462" s="1">
        <f t="shared" ca="1" si="501"/>
        <v>1967</v>
      </c>
      <c r="I2462" s="1" t="str">
        <f ca="1">INDEX(Relationstabel!$C$3:$K$10,MATCH(INDIRECT($A$1&amp;"J"&amp;A2462),Relationstabel!$A$3:$A$10,0),MATCH(IFERROR(VALUE(INDIRECT($A$1&amp;"K"&amp;A2462)),0),Relationstabel!$C$1:$K$1,0))</f>
        <v>Naturgas</v>
      </c>
      <c r="J2462" s="1" t="str">
        <f ca="1">INDEX(Anvendelseskode!B:B,MATCH($F2462,Anvendelseskode!$A:$A,0))</f>
        <v>Bygning til kontor, handel, lager herunder offentlig administration</v>
      </c>
      <c r="K2462" s="1" t="str">
        <f ca="1">INDEX(Anvendelseskode!C:C,MATCH($F2462,Anvendelseskode!$A:$A,0))</f>
        <v>Kontor, handel, lager, off. adm.</v>
      </c>
      <c r="L2462" s="1" t="str">
        <f ca="1">INDEX(Anvendelseskode!D:D,MATCH($F2462,Anvendelseskode!$A:$A,0))</f>
        <v>Handel og servicevirksomheder</v>
      </c>
      <c r="M2462" s="1" t="str">
        <f ca="1">IFERROR(INDEX(SBi!$2:$2,MATCH(H2462,SBi!$1:$1,1)),SBi!$K$2)</f>
        <v>1961-1972</v>
      </c>
      <c r="N2462" s="1">
        <f ca="1">INDEX(SBi!$C$3:$K$28,MATCH(F2462,SBi!$B$3:$B$28,0),MATCH(M2462,SBi!$C$2:$K$2,0))</f>
        <v>117.5</v>
      </c>
      <c r="O2462" s="16">
        <f t="shared" ca="1" si="502"/>
        <v>50.76</v>
      </c>
      <c r="P2462" s="16" t="str">
        <f ca="1">IFERROR(INDEX(VpD!$2:$2,MATCH(H2462,VpD!$1:$1,1)),VpD!$I$2)</f>
        <v>1961-1972</v>
      </c>
      <c r="Q2462" s="1">
        <f ca="1">INDEX(VpD!$C$3:$I$27,MATCH(F2462,VpD!$B$3:$B$27,0),MATCH(P2462,VpD!$C$2:$I$2,0))</f>
        <v>105</v>
      </c>
      <c r="R2462" s="16">
        <f t="shared" ca="1" si="503"/>
        <v>45.36</v>
      </c>
      <c r="S2462" s="14">
        <f t="shared" ca="1" si="504"/>
        <v>712084.92</v>
      </c>
      <c r="T2462" s="14">
        <f t="shared" ca="1" si="505"/>
        <v>6169747.8600000003</v>
      </c>
      <c r="U2462" s="14" t="str">
        <f t="shared" ca="1" si="506"/>
        <v>0A3F507E-1C98-32B8-E044-0003BA298018</v>
      </c>
    </row>
    <row r="2463" spans="1:21" s="14" customFormat="1" x14ac:dyDescent="0.25">
      <c r="A2463" s="14">
        <f t="shared" si="494"/>
        <v>2463</v>
      </c>
      <c r="B2463" s="14" t="str">
        <f t="shared" ca="1" si="495"/>
        <v>2911F1D6-1806-4ADE-8782-F1D5D920D224</v>
      </c>
      <c r="C2463" s="14" t="str">
        <f t="shared" ca="1" si="496"/>
        <v>Lundbækvej</v>
      </c>
      <c r="D2463" s="14" t="str">
        <f t="shared" ca="1" si="497"/>
        <v>5</v>
      </c>
      <c r="E2463" s="14" t="str">
        <f t="shared" ca="1" si="498"/>
        <v>18nx</v>
      </c>
      <c r="F2463" s="1">
        <f t="shared" ca="1" si="499"/>
        <v>320</v>
      </c>
      <c r="G2463" s="1">
        <f t="shared" ca="1" si="500"/>
        <v>240</v>
      </c>
      <c r="H2463" s="1">
        <f t="shared" ca="1" si="501"/>
        <v>1976</v>
      </c>
      <c r="I2463" s="1" t="str">
        <f ca="1">INDEX(Relationstabel!$C$3:$K$10,MATCH(INDIRECT($A$1&amp;"J"&amp;A2463),Relationstabel!$A$3:$A$10,0),MATCH(IFERROR(VALUE(INDIRECT($A$1&amp;"K"&amp;A2463)),0),Relationstabel!$C$1:$K$1,0))</f>
        <v>Ingen varmeinstallation</v>
      </c>
      <c r="J2463" s="1" t="str">
        <f ca="1">INDEX(Anvendelseskode!B:B,MATCH($F2463,Anvendelseskode!$A:$A,0))</f>
        <v>Bygning til kontor, handel, lager herunder offentlig administration</v>
      </c>
      <c r="K2463" s="1" t="str">
        <f ca="1">INDEX(Anvendelseskode!C:C,MATCH($F2463,Anvendelseskode!$A:$A,0))</f>
        <v>Kontor, handel, lager, off. adm.</v>
      </c>
      <c r="L2463" s="1" t="str">
        <f ca="1">INDEX(Anvendelseskode!D:D,MATCH($F2463,Anvendelseskode!$A:$A,0))</f>
        <v>Handel og servicevirksomheder</v>
      </c>
      <c r="M2463" s="1" t="str">
        <f ca="1">IFERROR(INDEX(SBi!$2:$2,MATCH(H2463,SBi!$1:$1,1)),SBi!$K$2)</f>
        <v>1973-1978</v>
      </c>
      <c r="N2463" s="1">
        <f ca="1">INDEX(SBi!$C$3:$K$28,MATCH(F2463,SBi!$B$3:$B$28,0),MATCH(M2463,SBi!$C$2:$K$2,0))</f>
        <v>120</v>
      </c>
      <c r="O2463" s="16">
        <f t="shared" ca="1" si="502"/>
        <v>28.8</v>
      </c>
      <c r="P2463" s="16" t="str">
        <f ca="1">IFERROR(INDEX(VpD!$2:$2,MATCH(H2463,VpD!$1:$1,1)),VpD!$I$2)</f>
        <v>1973-1978</v>
      </c>
      <c r="Q2463" s="1">
        <f ca="1">INDEX(VpD!$C$3:$I$27,MATCH(F2463,VpD!$B$3:$B$27,0),MATCH(P2463,VpD!$C$2:$I$2,0))</f>
        <v>105</v>
      </c>
      <c r="R2463" s="16">
        <f t="shared" ca="1" si="503"/>
        <v>25.2</v>
      </c>
      <c r="S2463" s="14">
        <f t="shared" ca="1" si="504"/>
        <v>712084.92</v>
      </c>
      <c r="T2463" s="14">
        <f t="shared" ca="1" si="505"/>
        <v>6169747.8600000003</v>
      </c>
      <c r="U2463" s="14" t="str">
        <f t="shared" ca="1" si="506"/>
        <v>0A3F507E-1C98-32B8-E044-0003BA298018</v>
      </c>
    </row>
    <row r="2464" spans="1:21" s="14" customFormat="1" x14ac:dyDescent="0.25">
      <c r="A2464" s="14">
        <f t="shared" si="494"/>
        <v>2464</v>
      </c>
      <c r="B2464" s="14" t="str">
        <f t="shared" ca="1" si="495"/>
        <v>CC9B460D-5FF8-456D-98D6-EC7C3C9784E2</v>
      </c>
      <c r="C2464" s="14" t="str">
        <f t="shared" ca="1" si="496"/>
        <v>Lundbækvej</v>
      </c>
      <c r="D2464" s="14" t="str">
        <f t="shared" ca="1" si="497"/>
        <v>5</v>
      </c>
      <c r="E2464" s="14" t="str">
        <f t="shared" ca="1" si="498"/>
        <v>18nx</v>
      </c>
      <c r="F2464" s="1">
        <f t="shared" ca="1" si="499"/>
        <v>320</v>
      </c>
      <c r="G2464" s="1">
        <f t="shared" ca="1" si="500"/>
        <v>202</v>
      </c>
      <c r="H2464" s="1">
        <f t="shared" ca="1" si="501"/>
        <v>1965</v>
      </c>
      <c r="I2464" s="1" t="str">
        <f ca="1">INDEX(Relationstabel!$C$3:$K$10,MATCH(INDIRECT($A$1&amp;"J"&amp;A2464),Relationstabel!$A$3:$A$10,0),MATCH(IFERROR(VALUE(INDIRECT($A$1&amp;"K"&amp;A2464)),0),Relationstabel!$C$1:$K$1,0))</f>
        <v>Elvarme</v>
      </c>
      <c r="J2464" s="1" t="str">
        <f ca="1">INDEX(Anvendelseskode!B:B,MATCH($F2464,Anvendelseskode!$A:$A,0))</f>
        <v>Bygning til kontor, handel, lager herunder offentlig administration</v>
      </c>
      <c r="K2464" s="1" t="str">
        <f ca="1">INDEX(Anvendelseskode!C:C,MATCH($F2464,Anvendelseskode!$A:$A,0))</f>
        <v>Kontor, handel, lager, off. adm.</v>
      </c>
      <c r="L2464" s="1" t="str">
        <f ca="1">INDEX(Anvendelseskode!D:D,MATCH($F2464,Anvendelseskode!$A:$A,0))</f>
        <v>Handel og servicevirksomheder</v>
      </c>
      <c r="M2464" s="1" t="str">
        <f ca="1">IFERROR(INDEX(SBi!$2:$2,MATCH(H2464,SBi!$1:$1,1)),SBi!$K$2)</f>
        <v>1961-1972</v>
      </c>
      <c r="N2464" s="1">
        <f ca="1">INDEX(SBi!$C$3:$K$28,MATCH(F2464,SBi!$B$3:$B$28,0),MATCH(M2464,SBi!$C$2:$K$2,0))</f>
        <v>117.5</v>
      </c>
      <c r="O2464" s="16">
        <f t="shared" ca="1" si="502"/>
        <v>23.734999999999999</v>
      </c>
      <c r="P2464" s="16" t="str">
        <f ca="1">IFERROR(INDEX(VpD!$2:$2,MATCH(H2464,VpD!$1:$1,1)),VpD!$I$2)</f>
        <v>1961-1972</v>
      </c>
      <c r="Q2464" s="1">
        <f ca="1">INDEX(VpD!$C$3:$I$27,MATCH(F2464,VpD!$B$3:$B$27,0),MATCH(P2464,VpD!$C$2:$I$2,0))</f>
        <v>105</v>
      </c>
      <c r="R2464" s="16">
        <f t="shared" ca="1" si="503"/>
        <v>21.21</v>
      </c>
      <c r="S2464" s="14">
        <f t="shared" ca="1" si="504"/>
        <v>712084.92</v>
      </c>
      <c r="T2464" s="14">
        <f t="shared" ca="1" si="505"/>
        <v>6169747.8600000003</v>
      </c>
      <c r="U2464" s="14" t="str">
        <f t="shared" ca="1" si="506"/>
        <v>0A3F507E-1C98-32B8-E044-0003BA298018</v>
      </c>
    </row>
    <row r="2465" spans="1:21" s="14" customFormat="1" x14ac:dyDescent="0.25">
      <c r="A2465" s="14">
        <f t="shared" si="494"/>
        <v>2465</v>
      </c>
      <c r="B2465" s="14" t="str">
        <f t="shared" ca="1" si="495"/>
        <v>2FB581FE-3846-445C-A1C2-F47814B56678</v>
      </c>
      <c r="C2465" s="14" t="str">
        <f t="shared" ca="1" si="496"/>
        <v>Tårnborgvej</v>
      </c>
      <c r="D2465" s="14" t="str">
        <f t="shared" ca="1" si="497"/>
        <v>19</v>
      </c>
      <c r="E2465" s="14" t="str">
        <f t="shared" ca="1" si="498"/>
        <v>4cm</v>
      </c>
      <c r="F2465" s="1">
        <f t="shared" ca="1" si="499"/>
        <v>120</v>
      </c>
      <c r="G2465" s="1">
        <f t="shared" ca="1" si="500"/>
        <v>127</v>
      </c>
      <c r="H2465" s="1">
        <f t="shared" ca="1" si="501"/>
        <v>1983</v>
      </c>
      <c r="I2465" s="1" t="str">
        <f ca="1">INDEX(Relationstabel!$C$3:$K$10,MATCH(INDIRECT($A$1&amp;"J"&amp;A2465),Relationstabel!$A$3:$A$10,0),MATCH(IFERROR(VALUE(INDIRECT($A$1&amp;"K"&amp;A2465)),0),Relationstabel!$C$1:$K$1,0))</f>
        <v>Elvarme</v>
      </c>
      <c r="J2465" s="1" t="str">
        <f ca="1">INDEX(Anvendelseskode!B:B,MATCH($F2465,Anvendelseskode!$A:$A,0))</f>
        <v>Fritliggende enfamilieshus (parcelhus)</v>
      </c>
      <c r="K2465" s="1" t="str">
        <f ca="1">INDEX(Anvendelseskode!C:C,MATCH($F2465,Anvendelseskode!$A:$A,0))</f>
        <v>Parcelhuse</v>
      </c>
      <c r="L2465" s="1" t="str">
        <f ca="1">INDEX(Anvendelseskode!D:D,MATCH($F2465,Anvendelseskode!$A:$A,0))</f>
        <v>Private husholdninger</v>
      </c>
      <c r="M2465" s="1" t="str">
        <f ca="1">IFERROR(INDEX(SBi!$2:$2,MATCH(H2465,SBi!$1:$1,1)),SBi!$K$2)</f>
        <v>1979-1998</v>
      </c>
      <c r="N2465" s="1">
        <f ca="1">INDEX(SBi!$C$3:$K$28,MATCH(F2465,SBi!$B$3:$B$28,0),MATCH(M2465,SBi!$C$2:$K$2,0))</f>
        <v>105.4</v>
      </c>
      <c r="O2465" s="16">
        <f t="shared" ca="1" si="502"/>
        <v>13.385800000000001</v>
      </c>
      <c r="P2465" s="16" t="str">
        <f ca="1">IFERROR(INDEX(VpD!$2:$2,MATCH(H2465,VpD!$1:$1,1)),VpD!$I$2)</f>
        <v>1979-1998</v>
      </c>
      <c r="Q2465" s="1">
        <f ca="1">INDEX(VpD!$C$3:$I$27,MATCH(F2465,VpD!$B$3:$B$27,0),MATCH(P2465,VpD!$C$2:$I$2,0))</f>
        <v>90</v>
      </c>
      <c r="R2465" s="16">
        <f t="shared" ca="1" si="503"/>
        <v>11.43</v>
      </c>
      <c r="S2465" s="14">
        <f t="shared" ca="1" si="504"/>
        <v>713204.64</v>
      </c>
      <c r="T2465" s="14">
        <f t="shared" ca="1" si="505"/>
        <v>6168514.3700000001</v>
      </c>
      <c r="U2465" s="14" t="str">
        <f t="shared" ca="1" si="506"/>
        <v>0A3F507E-239B-32B8-E044-0003BA298018</v>
      </c>
    </row>
    <row r="2466" spans="1:21" s="14" customFormat="1" x14ac:dyDescent="0.25">
      <c r="A2466" s="14">
        <f t="shared" si="494"/>
        <v>2466</v>
      </c>
      <c r="B2466" s="14" t="str">
        <f t="shared" ca="1" si="495"/>
        <v>5935FC75-BB09-439F-90D8-776E17CC2427</v>
      </c>
      <c r="C2466" s="14" t="str">
        <f t="shared" ca="1" si="496"/>
        <v>Lystrupvej</v>
      </c>
      <c r="D2466" s="14" t="str">
        <f t="shared" ca="1" si="497"/>
        <v>3</v>
      </c>
      <c r="E2466" s="14" t="str">
        <f t="shared" ca="1" si="498"/>
        <v>24gu</v>
      </c>
      <c r="F2466" s="1">
        <f t="shared" ca="1" si="499"/>
        <v>120</v>
      </c>
      <c r="G2466" s="1">
        <f t="shared" ca="1" si="500"/>
        <v>120</v>
      </c>
      <c r="H2466" s="1">
        <f t="shared" ca="1" si="501"/>
        <v>1963</v>
      </c>
      <c r="I2466" s="1" t="str">
        <f ca="1">INDEX(Relationstabel!$C$3:$K$10,MATCH(INDIRECT($A$1&amp;"J"&amp;A2466),Relationstabel!$A$3:$A$10,0),MATCH(IFERROR(VALUE(INDIRECT($A$1&amp;"K"&amp;A2466)),0),Relationstabel!$C$1:$K$1,0))</f>
        <v>Olie</v>
      </c>
      <c r="J2466" s="1" t="str">
        <f ca="1">INDEX(Anvendelseskode!B:B,MATCH($F2466,Anvendelseskode!$A:$A,0))</f>
        <v>Fritliggende enfamilieshus (parcelhus)</v>
      </c>
      <c r="K2466" s="1" t="str">
        <f ca="1">INDEX(Anvendelseskode!C:C,MATCH($F2466,Anvendelseskode!$A:$A,0))</f>
        <v>Parcelhuse</v>
      </c>
      <c r="L2466" s="1" t="str">
        <f ca="1">INDEX(Anvendelseskode!D:D,MATCH($F2466,Anvendelseskode!$A:$A,0))</f>
        <v>Private husholdninger</v>
      </c>
      <c r="M2466" s="1" t="str">
        <f ca="1">IFERROR(INDEX(SBi!$2:$2,MATCH(H2466,SBi!$1:$1,1)),SBi!$K$2)</f>
        <v>1961-1972</v>
      </c>
      <c r="N2466" s="1">
        <f ca="1">INDEX(SBi!$C$3:$K$28,MATCH(F2466,SBi!$B$3:$B$28,0),MATCH(M2466,SBi!$C$2:$K$2,0))</f>
        <v>134.30000000000001</v>
      </c>
      <c r="O2466" s="16">
        <f t="shared" ca="1" si="502"/>
        <v>16.116000000000003</v>
      </c>
      <c r="P2466" s="16" t="str">
        <f ca="1">IFERROR(INDEX(VpD!$2:$2,MATCH(H2466,VpD!$1:$1,1)),VpD!$I$2)</f>
        <v>1961-1972</v>
      </c>
      <c r="Q2466" s="1">
        <f ca="1">INDEX(VpD!$C$3:$I$27,MATCH(F2466,VpD!$B$3:$B$27,0),MATCH(P2466,VpD!$C$2:$I$2,0))</f>
        <v>143</v>
      </c>
      <c r="R2466" s="16">
        <f t="shared" ca="1" si="503"/>
        <v>17.16</v>
      </c>
      <c r="S2466" s="14">
        <f t="shared" ca="1" si="504"/>
        <v>714026.04</v>
      </c>
      <c r="T2466" s="14">
        <f t="shared" ca="1" si="505"/>
        <v>6168785.8899999997</v>
      </c>
      <c r="U2466" s="14" t="str">
        <f t="shared" ca="1" si="506"/>
        <v>0A3F507E-1CA8-32B8-E044-0003BA298018</v>
      </c>
    </row>
    <row r="2467" spans="1:21" s="14" customFormat="1" x14ac:dyDescent="0.25">
      <c r="A2467" s="14">
        <f t="shared" si="494"/>
        <v>2467</v>
      </c>
      <c r="B2467" s="14" t="str">
        <f t="shared" ca="1" si="495"/>
        <v>09BB169B-8F1A-4D03-A459-1A915670D570</v>
      </c>
      <c r="C2467" s="14" t="str">
        <f t="shared" ca="1" si="496"/>
        <v>Egeskovvej</v>
      </c>
      <c r="D2467" s="14" t="str">
        <f t="shared" ca="1" si="497"/>
        <v>53</v>
      </c>
      <c r="E2467" s="14" t="str">
        <f t="shared" ca="1" si="498"/>
        <v>3bl</v>
      </c>
      <c r="F2467" s="1">
        <f t="shared" ca="1" si="499"/>
        <v>130</v>
      </c>
      <c r="G2467" s="1">
        <f t="shared" ca="1" si="500"/>
        <v>92</v>
      </c>
      <c r="H2467" s="1">
        <f t="shared" ca="1" si="501"/>
        <v>2002</v>
      </c>
      <c r="I2467" s="1" t="str">
        <f ca="1">INDEX(Relationstabel!$C$3:$K$10,MATCH(INDIRECT($A$1&amp;"J"&amp;A2467),Relationstabel!$A$3:$A$10,0),MATCH(IFERROR(VALUE(INDIRECT($A$1&amp;"K"&amp;A2467)),0),Relationstabel!$C$1:$K$1,0))</f>
        <v>Naturgas</v>
      </c>
      <c r="J2467" s="1" t="str">
        <f ca="1">INDEX(Anvendelseskode!B:B,MATCH($F2467,Anvendelseskode!$A:$A,0))</f>
        <v>Række-, kæde-, dobbelthus (lodret adskillelse mellem enhederne)</v>
      </c>
      <c r="K2467" s="1" t="str">
        <f ca="1">INDEX(Anvendelseskode!C:C,MATCH($F2467,Anvendelseskode!$A:$A,0))</f>
        <v>Række-, kæde og dobbelthuse</v>
      </c>
      <c r="L2467" s="1" t="str">
        <f ca="1">INDEX(Anvendelseskode!D:D,MATCH($F2467,Anvendelseskode!$A:$A,0))</f>
        <v>Private husholdninger</v>
      </c>
      <c r="M2467" s="1" t="str">
        <f ca="1">IFERROR(INDEX(SBi!$2:$2,MATCH(H2467,SBi!$1:$1,1)),SBi!$K$2)</f>
        <v>1999-2006</v>
      </c>
      <c r="N2467" s="1">
        <f ca="1">INDEX(SBi!$C$3:$K$28,MATCH(F2467,SBi!$B$3:$B$28,0),MATCH(M2467,SBi!$C$2:$K$2,0))</f>
        <v>81.5</v>
      </c>
      <c r="O2467" s="16">
        <f t="shared" ca="1" si="502"/>
        <v>7.4980000000000002</v>
      </c>
      <c r="P2467" s="16" t="str">
        <f ca="1">IFERROR(INDEX(VpD!$2:$2,MATCH(H2467,VpD!$1:$1,1)),VpD!$I$2)</f>
        <v>&gt;1998</v>
      </c>
      <c r="Q2467" s="1">
        <f ca="1">INDEX(VpD!$C$3:$I$27,MATCH(F2467,VpD!$B$3:$B$27,0),MATCH(P2467,VpD!$C$2:$I$2,0))</f>
        <v>65</v>
      </c>
      <c r="R2467" s="16">
        <f t="shared" ca="1" si="503"/>
        <v>5.98</v>
      </c>
      <c r="S2467" s="14">
        <f t="shared" ca="1" si="504"/>
        <v>712557.25</v>
      </c>
      <c r="T2467" s="14">
        <f t="shared" ca="1" si="505"/>
        <v>6169760.0800000001</v>
      </c>
      <c r="U2467" s="14" t="str">
        <f t="shared" ca="1" si="506"/>
        <v>0A3F507E-16B0-32B8-E044-0003BA298018</v>
      </c>
    </row>
    <row r="2468" spans="1:21" s="14" customFormat="1" x14ac:dyDescent="0.25">
      <c r="A2468" s="14">
        <f t="shared" si="494"/>
        <v>2468</v>
      </c>
      <c r="B2468" s="14" t="str">
        <f t="shared" ca="1" si="495"/>
        <v>0CF96164-DD34-4485-B376-4255B78B726B</v>
      </c>
      <c r="C2468" s="14" t="str">
        <f t="shared" ca="1" si="496"/>
        <v>Hyrdeengen</v>
      </c>
      <c r="D2468" s="14" t="str">
        <f t="shared" ca="1" si="497"/>
        <v>189</v>
      </c>
      <c r="E2468" s="14" t="str">
        <f t="shared" ca="1" si="498"/>
        <v>21gq</v>
      </c>
      <c r="F2468" s="1">
        <f t="shared" ca="1" si="499"/>
        <v>130</v>
      </c>
      <c r="G2468" s="1">
        <f t="shared" ca="1" si="500"/>
        <v>117</v>
      </c>
      <c r="H2468" s="1">
        <f t="shared" ca="1" si="501"/>
        <v>1975</v>
      </c>
      <c r="I2468" s="1" t="str">
        <f ca="1">INDEX(Relationstabel!$C$3:$K$10,MATCH(INDIRECT($A$1&amp;"J"&amp;A2468),Relationstabel!$A$3:$A$10,0),MATCH(IFERROR(VALUE(INDIRECT($A$1&amp;"K"&amp;A2468)),0),Relationstabel!$C$1:$K$1,0))</f>
        <v>Fjernvarme/ Blokvarme</v>
      </c>
      <c r="J2468" s="1" t="str">
        <f ca="1">INDEX(Anvendelseskode!B:B,MATCH($F2468,Anvendelseskode!$A:$A,0))</f>
        <v>Række-, kæde-, dobbelthus (lodret adskillelse mellem enhederne)</v>
      </c>
      <c r="K2468" s="1" t="str">
        <f ca="1">INDEX(Anvendelseskode!C:C,MATCH($F2468,Anvendelseskode!$A:$A,0))</f>
        <v>Række-, kæde og dobbelthuse</v>
      </c>
      <c r="L2468" s="1" t="str">
        <f ca="1">INDEX(Anvendelseskode!D:D,MATCH($F2468,Anvendelseskode!$A:$A,0))</f>
        <v>Private husholdninger</v>
      </c>
      <c r="M2468" s="1" t="str">
        <f ca="1">IFERROR(INDEX(SBi!$2:$2,MATCH(H2468,SBi!$1:$1,1)),SBi!$K$2)</f>
        <v>1973-1978</v>
      </c>
      <c r="N2468" s="1">
        <f ca="1">INDEX(SBi!$C$3:$K$28,MATCH(F2468,SBi!$B$3:$B$28,0),MATCH(M2468,SBi!$C$2:$K$2,0))</f>
        <v>112.6</v>
      </c>
      <c r="O2468" s="16">
        <f t="shared" ca="1" si="502"/>
        <v>13.174199999999999</v>
      </c>
      <c r="P2468" s="16" t="str">
        <f ca="1">IFERROR(INDEX(VpD!$2:$2,MATCH(H2468,VpD!$1:$1,1)),VpD!$I$2)</f>
        <v>1973-1978</v>
      </c>
      <c r="Q2468" s="1">
        <f ca="1">INDEX(VpD!$C$3:$I$27,MATCH(F2468,VpD!$B$3:$B$27,0),MATCH(P2468,VpD!$C$2:$I$2,0))</f>
        <v>98</v>
      </c>
      <c r="R2468" s="16">
        <f t="shared" ca="1" si="503"/>
        <v>11.465999999999999</v>
      </c>
      <c r="S2468" s="14">
        <f t="shared" ca="1" si="504"/>
        <v>711763.65</v>
      </c>
      <c r="T2468" s="14">
        <f t="shared" ca="1" si="505"/>
        <v>6172331.6900000004</v>
      </c>
      <c r="U2468" s="14" t="str">
        <f t="shared" ca="1" si="506"/>
        <v>0A3F507E-19B0-32B8-E044-0003BA298018</v>
      </c>
    </row>
    <row r="2469" spans="1:21" s="14" customFormat="1" x14ac:dyDescent="0.25">
      <c r="A2469" s="14">
        <f t="shared" si="494"/>
        <v>2469</v>
      </c>
      <c r="B2469" s="14" t="str">
        <f t="shared" ca="1" si="495"/>
        <v>C53368FC-43FE-4E01-80CF-9D167C4AC1AA</v>
      </c>
      <c r="C2469" s="14" t="str">
        <f t="shared" ca="1" si="496"/>
        <v>Hyttevænget</v>
      </c>
      <c r="D2469" s="14" t="str">
        <f t="shared" ca="1" si="497"/>
        <v>21</v>
      </c>
      <c r="E2469" s="14" t="str">
        <f t="shared" ca="1" si="498"/>
        <v>6ia</v>
      </c>
      <c r="F2469" s="1">
        <f t="shared" ca="1" si="499"/>
        <v>130</v>
      </c>
      <c r="G2469" s="1">
        <f t="shared" ca="1" si="500"/>
        <v>126</v>
      </c>
      <c r="H2469" s="1">
        <f t="shared" ca="1" si="501"/>
        <v>1964</v>
      </c>
      <c r="I2469" s="1" t="str">
        <f ca="1">INDEX(Relationstabel!$C$3:$K$10,MATCH(INDIRECT($A$1&amp;"J"&amp;A2469),Relationstabel!$A$3:$A$10,0),MATCH(IFERROR(VALUE(INDIRECT($A$1&amp;"K"&amp;A2469)),0),Relationstabel!$C$1:$K$1,0))</f>
        <v>Naturgas</v>
      </c>
      <c r="J2469" s="1" t="str">
        <f ca="1">INDEX(Anvendelseskode!B:B,MATCH($F2469,Anvendelseskode!$A:$A,0))</f>
        <v>Række-, kæde-, dobbelthus (lodret adskillelse mellem enhederne)</v>
      </c>
      <c r="K2469" s="1" t="str">
        <f ca="1">INDEX(Anvendelseskode!C:C,MATCH($F2469,Anvendelseskode!$A:$A,0))</f>
        <v>Række-, kæde og dobbelthuse</v>
      </c>
      <c r="L2469" s="1" t="str">
        <f ca="1">INDEX(Anvendelseskode!D:D,MATCH($F2469,Anvendelseskode!$A:$A,0))</f>
        <v>Private husholdninger</v>
      </c>
      <c r="M2469" s="1" t="str">
        <f ca="1">IFERROR(INDEX(SBi!$2:$2,MATCH(H2469,SBi!$1:$1,1)),SBi!$K$2)</f>
        <v>1961-1972</v>
      </c>
      <c r="N2469" s="1">
        <f ca="1">INDEX(SBi!$C$3:$K$28,MATCH(F2469,SBi!$B$3:$B$28,0),MATCH(M2469,SBi!$C$2:$K$2,0))</f>
        <v>119.9</v>
      </c>
      <c r="O2469" s="16">
        <f t="shared" ca="1" si="502"/>
        <v>15.107400000000002</v>
      </c>
      <c r="P2469" s="16" t="str">
        <f ca="1">IFERROR(INDEX(VpD!$2:$2,MATCH(H2469,VpD!$1:$1,1)),VpD!$I$2)</f>
        <v>1961-1972</v>
      </c>
      <c r="Q2469" s="1">
        <f ca="1">INDEX(VpD!$C$3:$I$27,MATCH(F2469,VpD!$B$3:$B$27,0),MATCH(P2469,VpD!$C$2:$I$2,0))</f>
        <v>120</v>
      </c>
      <c r="R2469" s="16">
        <f t="shared" ca="1" si="503"/>
        <v>15.12</v>
      </c>
      <c r="S2469" s="14">
        <f t="shared" ca="1" si="504"/>
        <v>713780.7</v>
      </c>
      <c r="T2469" s="14">
        <f t="shared" ca="1" si="505"/>
        <v>6169121.3700000001</v>
      </c>
      <c r="U2469" s="14" t="str">
        <f t="shared" ca="1" si="506"/>
        <v>0A3F507E-1AB0-32B8-E044-0003BA298018</v>
      </c>
    </row>
    <row r="2470" spans="1:21" s="14" customFormat="1" x14ac:dyDescent="0.25">
      <c r="A2470" s="14">
        <f t="shared" si="494"/>
        <v>2470</v>
      </c>
      <c r="B2470" s="14" t="str">
        <f t="shared" ca="1" si="495"/>
        <v>3F35211D-ACCB-41C0-8C93-78B6DE8A03B9</v>
      </c>
      <c r="C2470" s="14" t="str">
        <f t="shared" ca="1" si="496"/>
        <v>Lystrupvej</v>
      </c>
      <c r="D2470" s="14" t="str">
        <f t="shared" ca="1" si="497"/>
        <v>11</v>
      </c>
      <c r="E2470" s="14" t="str">
        <f t="shared" ca="1" si="498"/>
        <v>24fæ</v>
      </c>
      <c r="F2470" s="1">
        <f t="shared" ca="1" si="499"/>
        <v>120</v>
      </c>
      <c r="G2470" s="1">
        <f t="shared" ca="1" si="500"/>
        <v>229</v>
      </c>
      <c r="H2470" s="1">
        <f t="shared" ca="1" si="501"/>
        <v>1990</v>
      </c>
      <c r="I2470" s="1" t="str">
        <f ca="1">INDEX(Relationstabel!$C$3:$K$10,MATCH(INDIRECT($A$1&amp;"J"&amp;A2470),Relationstabel!$A$3:$A$10,0),MATCH(IFERROR(VALUE(INDIRECT($A$1&amp;"K"&amp;A2470)),0),Relationstabel!$C$1:$K$1,0))</f>
        <v>Naturgas</v>
      </c>
      <c r="J2470" s="1" t="str">
        <f ca="1">INDEX(Anvendelseskode!B:B,MATCH($F2470,Anvendelseskode!$A:$A,0))</f>
        <v>Fritliggende enfamilieshus (parcelhus)</v>
      </c>
      <c r="K2470" s="1" t="str">
        <f ca="1">INDEX(Anvendelseskode!C:C,MATCH($F2470,Anvendelseskode!$A:$A,0))</f>
        <v>Parcelhuse</v>
      </c>
      <c r="L2470" s="1" t="str">
        <f ca="1">INDEX(Anvendelseskode!D:D,MATCH($F2470,Anvendelseskode!$A:$A,0))</f>
        <v>Private husholdninger</v>
      </c>
      <c r="M2470" s="1" t="str">
        <f ca="1">IFERROR(INDEX(SBi!$2:$2,MATCH(H2470,SBi!$1:$1,1)),SBi!$K$2)</f>
        <v>1979-1998</v>
      </c>
      <c r="N2470" s="1">
        <f ca="1">INDEX(SBi!$C$3:$K$28,MATCH(F2470,SBi!$B$3:$B$28,0),MATCH(M2470,SBi!$C$2:$K$2,0))</f>
        <v>105.4</v>
      </c>
      <c r="O2470" s="16">
        <f t="shared" ca="1" si="502"/>
        <v>24.136600000000001</v>
      </c>
      <c r="P2470" s="16" t="str">
        <f ca="1">IFERROR(INDEX(VpD!$2:$2,MATCH(H2470,VpD!$1:$1,1)),VpD!$I$2)</f>
        <v>1979-1998</v>
      </c>
      <c r="Q2470" s="1">
        <f ca="1">INDEX(VpD!$C$3:$I$27,MATCH(F2470,VpD!$B$3:$B$27,0),MATCH(P2470,VpD!$C$2:$I$2,0))</f>
        <v>90</v>
      </c>
      <c r="R2470" s="16">
        <f t="shared" ca="1" si="503"/>
        <v>20.61</v>
      </c>
      <c r="S2470" s="14">
        <f t="shared" ca="1" si="504"/>
        <v>714051.7</v>
      </c>
      <c r="T2470" s="14">
        <f t="shared" ca="1" si="505"/>
        <v>6168639.4000000004</v>
      </c>
      <c r="U2470" s="14" t="str">
        <f t="shared" ca="1" si="506"/>
        <v>0A3F507E-1CB0-32B8-E044-0003BA298018</v>
      </c>
    </row>
    <row r="2471" spans="1:21" s="14" customFormat="1" x14ac:dyDescent="0.25">
      <c r="A2471" s="14">
        <f t="shared" si="494"/>
        <v>2471</v>
      </c>
      <c r="B2471" s="14" t="str">
        <f t="shared" ca="1" si="495"/>
        <v>446D5009-971E-40C5-A628-C8CAC9E63797</v>
      </c>
      <c r="C2471" s="14" t="str">
        <f t="shared" ca="1" si="496"/>
        <v>Horsbred</v>
      </c>
      <c r="D2471" s="14" t="str">
        <f t="shared" ca="1" si="497"/>
        <v>28</v>
      </c>
      <c r="E2471" s="14" t="str">
        <f t="shared" ca="1" si="498"/>
        <v>13bn</v>
      </c>
      <c r="F2471" s="1">
        <f t="shared" ca="1" si="499"/>
        <v>130</v>
      </c>
      <c r="G2471" s="1">
        <f t="shared" ca="1" si="500"/>
        <v>158</v>
      </c>
      <c r="H2471" s="1">
        <f t="shared" ca="1" si="501"/>
        <v>1994</v>
      </c>
      <c r="I2471" s="1" t="str">
        <f ca="1">INDEX(Relationstabel!$C$3:$K$10,MATCH(INDIRECT($A$1&amp;"J"&amp;A2471),Relationstabel!$A$3:$A$10,0),MATCH(IFERROR(VALUE(INDIRECT($A$1&amp;"K"&amp;A2471)),0),Relationstabel!$C$1:$K$1,0))</f>
        <v>Fjernvarme/ Blokvarme</v>
      </c>
      <c r="J2471" s="1" t="str">
        <f ca="1">INDEX(Anvendelseskode!B:B,MATCH($F2471,Anvendelseskode!$A:$A,0))</f>
        <v>Række-, kæde-, dobbelthus (lodret adskillelse mellem enhederne)</v>
      </c>
      <c r="K2471" s="1" t="str">
        <f ca="1">INDEX(Anvendelseskode!C:C,MATCH($F2471,Anvendelseskode!$A:$A,0))</f>
        <v>Række-, kæde og dobbelthuse</v>
      </c>
      <c r="L2471" s="1" t="str">
        <f ca="1">INDEX(Anvendelseskode!D:D,MATCH($F2471,Anvendelseskode!$A:$A,0))</f>
        <v>Private husholdninger</v>
      </c>
      <c r="M2471" s="1" t="str">
        <f ca="1">IFERROR(INDEX(SBi!$2:$2,MATCH(H2471,SBi!$1:$1,1)),SBi!$K$2)</f>
        <v>1979-1998</v>
      </c>
      <c r="N2471" s="1">
        <f ca="1">INDEX(SBi!$C$3:$K$28,MATCH(F2471,SBi!$B$3:$B$28,0),MATCH(M2471,SBi!$C$2:$K$2,0))</f>
        <v>96.8</v>
      </c>
      <c r="O2471" s="16">
        <f t="shared" ca="1" si="502"/>
        <v>15.2944</v>
      </c>
      <c r="P2471" s="16" t="str">
        <f ca="1">IFERROR(INDEX(VpD!$2:$2,MATCH(H2471,VpD!$1:$1,1)),VpD!$I$2)</f>
        <v>1979-1998</v>
      </c>
      <c r="Q2471" s="1">
        <f ca="1">INDEX(VpD!$C$3:$I$27,MATCH(F2471,VpD!$B$3:$B$27,0),MATCH(P2471,VpD!$C$2:$I$2,0))</f>
        <v>74</v>
      </c>
      <c r="R2471" s="16">
        <f t="shared" ca="1" si="503"/>
        <v>11.692</v>
      </c>
      <c r="S2471" s="14">
        <f t="shared" ca="1" si="504"/>
        <v>711465.59</v>
      </c>
      <c r="T2471" s="14">
        <f t="shared" ca="1" si="505"/>
        <v>6171658.4000000004</v>
      </c>
      <c r="U2471" s="14" t="str">
        <f t="shared" ca="1" si="506"/>
        <v>0A3F507E-1896-32B8-E044-0003BA298018</v>
      </c>
    </row>
    <row r="2472" spans="1:21" s="14" customFormat="1" x14ac:dyDescent="0.25">
      <c r="A2472" s="14">
        <f t="shared" si="494"/>
        <v>2472</v>
      </c>
      <c r="B2472" s="14" t="str">
        <f t="shared" ca="1" si="495"/>
        <v>0AE41D9A-F9C4-47B5-AF23-E3ECD3ABC894</v>
      </c>
      <c r="C2472" s="14" t="str">
        <f t="shared" ca="1" si="496"/>
        <v>Rendsagervej</v>
      </c>
      <c r="D2472" s="14" t="str">
        <f t="shared" ca="1" si="497"/>
        <v>26</v>
      </c>
      <c r="E2472" s="14" t="str">
        <f t="shared" ca="1" si="498"/>
        <v>9iq</v>
      </c>
      <c r="F2472" s="1">
        <f t="shared" ca="1" si="499"/>
        <v>120</v>
      </c>
      <c r="G2472" s="1">
        <f t="shared" ca="1" si="500"/>
        <v>119</v>
      </c>
      <c r="H2472" s="1">
        <f t="shared" ca="1" si="501"/>
        <v>1983</v>
      </c>
      <c r="I2472" s="1" t="str">
        <f ca="1">INDEX(Relationstabel!$C$3:$K$10,MATCH(INDIRECT($A$1&amp;"J"&amp;A2472),Relationstabel!$A$3:$A$10,0),MATCH(IFERROR(VALUE(INDIRECT($A$1&amp;"K"&amp;A2472)),0),Relationstabel!$C$1:$K$1,0))</f>
        <v>Naturgas</v>
      </c>
      <c r="J2472" s="1" t="str">
        <f ca="1">INDEX(Anvendelseskode!B:B,MATCH($F2472,Anvendelseskode!$A:$A,0))</f>
        <v>Fritliggende enfamilieshus (parcelhus)</v>
      </c>
      <c r="K2472" s="1" t="str">
        <f ca="1">INDEX(Anvendelseskode!C:C,MATCH($F2472,Anvendelseskode!$A:$A,0))</f>
        <v>Parcelhuse</v>
      </c>
      <c r="L2472" s="1" t="str">
        <f ca="1">INDEX(Anvendelseskode!D:D,MATCH($F2472,Anvendelseskode!$A:$A,0))</f>
        <v>Private husholdninger</v>
      </c>
      <c r="M2472" s="1" t="str">
        <f ca="1">IFERROR(INDEX(SBi!$2:$2,MATCH(H2472,SBi!$1:$1,1)),SBi!$K$2)</f>
        <v>1979-1998</v>
      </c>
      <c r="N2472" s="1">
        <f ca="1">INDEX(SBi!$C$3:$K$28,MATCH(F2472,SBi!$B$3:$B$28,0),MATCH(M2472,SBi!$C$2:$K$2,0))</f>
        <v>105.4</v>
      </c>
      <c r="O2472" s="16">
        <f t="shared" ca="1" si="502"/>
        <v>12.5426</v>
      </c>
      <c r="P2472" s="16" t="str">
        <f ca="1">IFERROR(INDEX(VpD!$2:$2,MATCH(H2472,VpD!$1:$1,1)),VpD!$I$2)</f>
        <v>1979-1998</v>
      </c>
      <c r="Q2472" s="1">
        <f ca="1">INDEX(VpD!$C$3:$I$27,MATCH(F2472,VpD!$B$3:$B$27,0),MATCH(P2472,VpD!$C$2:$I$2,0))</f>
        <v>90</v>
      </c>
      <c r="R2472" s="16">
        <f t="shared" ca="1" si="503"/>
        <v>10.71</v>
      </c>
      <c r="S2472" s="14">
        <f t="shared" ca="1" si="504"/>
        <v>711166.67</v>
      </c>
      <c r="T2472" s="14">
        <f t="shared" ca="1" si="505"/>
        <v>6171533.6600000001</v>
      </c>
      <c r="U2472" s="14" t="str">
        <f t="shared" ca="1" si="506"/>
        <v>0A3F507E-1F96-32B8-E044-0003BA298018</v>
      </c>
    </row>
    <row r="2473" spans="1:21" s="14" customFormat="1" x14ac:dyDescent="0.25">
      <c r="A2473" s="14">
        <f t="shared" si="494"/>
        <v>2473</v>
      </c>
      <c r="B2473" s="14" t="str">
        <f t="shared" ca="1" si="495"/>
        <v>BF887C80-C78F-42AE-8C9F-06613C466AAA</v>
      </c>
      <c r="C2473" s="14" t="str">
        <f t="shared" ca="1" si="496"/>
        <v>Tårnborgvej</v>
      </c>
      <c r="D2473" s="14" t="str">
        <f t="shared" ca="1" si="497"/>
        <v>14</v>
      </c>
      <c r="E2473" s="14" t="str">
        <f t="shared" ca="1" si="498"/>
        <v>4cv</v>
      </c>
      <c r="F2473" s="1">
        <f t="shared" ca="1" si="499"/>
        <v>120</v>
      </c>
      <c r="G2473" s="1">
        <f t="shared" ca="1" si="500"/>
        <v>106</v>
      </c>
      <c r="H2473" s="1">
        <f t="shared" ca="1" si="501"/>
        <v>1977</v>
      </c>
      <c r="I2473" s="1" t="str">
        <f ca="1">INDEX(Relationstabel!$C$3:$K$10,MATCH(INDIRECT($A$1&amp;"J"&amp;A2473),Relationstabel!$A$3:$A$10,0),MATCH(IFERROR(VALUE(INDIRECT($A$1&amp;"K"&amp;A2473)),0),Relationstabel!$C$1:$K$1,0))</f>
        <v>Naturgas</v>
      </c>
      <c r="J2473" s="1" t="str">
        <f ca="1">INDEX(Anvendelseskode!B:B,MATCH($F2473,Anvendelseskode!$A:$A,0))</f>
        <v>Fritliggende enfamilieshus (parcelhus)</v>
      </c>
      <c r="K2473" s="1" t="str">
        <f ca="1">INDEX(Anvendelseskode!C:C,MATCH($F2473,Anvendelseskode!$A:$A,0))</f>
        <v>Parcelhuse</v>
      </c>
      <c r="L2473" s="1" t="str">
        <f ca="1">INDEX(Anvendelseskode!D:D,MATCH($F2473,Anvendelseskode!$A:$A,0))</f>
        <v>Private husholdninger</v>
      </c>
      <c r="M2473" s="1" t="str">
        <f ca="1">IFERROR(INDEX(SBi!$2:$2,MATCH(H2473,SBi!$1:$1,1)),SBi!$K$2)</f>
        <v>1973-1978</v>
      </c>
      <c r="N2473" s="1">
        <f ca="1">INDEX(SBi!$C$3:$K$28,MATCH(F2473,SBi!$B$3:$B$28,0),MATCH(M2473,SBi!$C$2:$K$2,0))</f>
        <v>119.8</v>
      </c>
      <c r="O2473" s="16">
        <f t="shared" ca="1" si="502"/>
        <v>12.698799999999999</v>
      </c>
      <c r="P2473" s="16" t="str">
        <f ca="1">IFERROR(INDEX(VpD!$2:$2,MATCH(H2473,VpD!$1:$1,1)),VpD!$I$2)</f>
        <v>1973-1978</v>
      </c>
      <c r="Q2473" s="1">
        <f ca="1">INDEX(VpD!$C$3:$I$27,MATCH(F2473,VpD!$B$3:$B$27,0),MATCH(P2473,VpD!$C$2:$I$2,0))</f>
        <v>117</v>
      </c>
      <c r="R2473" s="16">
        <f t="shared" ca="1" si="503"/>
        <v>12.401999999999999</v>
      </c>
      <c r="S2473" s="14">
        <f t="shared" ca="1" si="504"/>
        <v>713169.32</v>
      </c>
      <c r="T2473" s="14">
        <f t="shared" ca="1" si="505"/>
        <v>6168559.5899999999</v>
      </c>
      <c r="U2473" s="14" t="str">
        <f t="shared" ca="1" si="506"/>
        <v>0A3F507E-2396-32B8-E044-0003BA298018</v>
      </c>
    </row>
    <row r="2474" spans="1:21" s="14" customFormat="1" x14ac:dyDescent="0.25">
      <c r="A2474" s="14">
        <f t="shared" si="494"/>
        <v>2474</v>
      </c>
      <c r="B2474" s="14" t="str">
        <f t="shared" ca="1" si="495"/>
        <v>4422446B-C566-478F-AD75-02852B6ECA6E</v>
      </c>
      <c r="C2474" s="14" t="str">
        <f t="shared" ca="1" si="496"/>
        <v>Hyrdeengen</v>
      </c>
      <c r="D2474" s="14" t="str">
        <f t="shared" ca="1" si="497"/>
        <v>167</v>
      </c>
      <c r="E2474" s="14" t="str">
        <f t="shared" ca="1" si="498"/>
        <v>16bt</v>
      </c>
      <c r="F2474" s="1">
        <f t="shared" ca="1" si="499"/>
        <v>130</v>
      </c>
      <c r="G2474" s="1">
        <f t="shared" ca="1" si="500"/>
        <v>131</v>
      </c>
      <c r="H2474" s="1">
        <f t="shared" ca="1" si="501"/>
        <v>1976</v>
      </c>
      <c r="I2474" s="1" t="str">
        <f ca="1">INDEX(Relationstabel!$C$3:$K$10,MATCH(INDIRECT($A$1&amp;"J"&amp;A2474),Relationstabel!$A$3:$A$10,0),MATCH(IFERROR(VALUE(INDIRECT($A$1&amp;"K"&amp;A2474)),0),Relationstabel!$C$1:$K$1,0))</f>
        <v>Fjernvarme/ Blokvarme</v>
      </c>
      <c r="J2474" s="1" t="str">
        <f ca="1">INDEX(Anvendelseskode!B:B,MATCH($F2474,Anvendelseskode!$A:$A,0))</f>
        <v>Række-, kæde-, dobbelthus (lodret adskillelse mellem enhederne)</v>
      </c>
      <c r="K2474" s="1" t="str">
        <f ca="1">INDEX(Anvendelseskode!C:C,MATCH($F2474,Anvendelseskode!$A:$A,0))</f>
        <v>Række-, kæde og dobbelthuse</v>
      </c>
      <c r="L2474" s="1" t="str">
        <f ca="1">INDEX(Anvendelseskode!D:D,MATCH($F2474,Anvendelseskode!$A:$A,0))</f>
        <v>Private husholdninger</v>
      </c>
      <c r="M2474" s="1" t="str">
        <f ca="1">IFERROR(INDEX(SBi!$2:$2,MATCH(H2474,SBi!$1:$1,1)),SBi!$K$2)</f>
        <v>1973-1978</v>
      </c>
      <c r="N2474" s="1">
        <f ca="1">INDEX(SBi!$C$3:$K$28,MATCH(F2474,SBi!$B$3:$B$28,0),MATCH(M2474,SBi!$C$2:$K$2,0))</f>
        <v>112.6</v>
      </c>
      <c r="O2474" s="16">
        <f t="shared" ca="1" si="502"/>
        <v>14.750599999999999</v>
      </c>
      <c r="P2474" s="16" t="str">
        <f ca="1">IFERROR(INDEX(VpD!$2:$2,MATCH(H2474,VpD!$1:$1,1)),VpD!$I$2)</f>
        <v>1973-1978</v>
      </c>
      <c r="Q2474" s="1">
        <f ca="1">INDEX(VpD!$C$3:$I$27,MATCH(F2474,VpD!$B$3:$B$27,0),MATCH(P2474,VpD!$C$2:$I$2,0))</f>
        <v>98</v>
      </c>
      <c r="R2474" s="16">
        <f t="shared" ca="1" si="503"/>
        <v>12.837999999999999</v>
      </c>
      <c r="S2474" s="14">
        <f t="shared" ca="1" si="504"/>
        <v>711809.39</v>
      </c>
      <c r="T2474" s="14">
        <f t="shared" ca="1" si="505"/>
        <v>6172459.4699999997</v>
      </c>
      <c r="U2474" s="14" t="str">
        <f t="shared" ca="1" si="506"/>
        <v>0A3F507E-19A5-32B8-E044-0003BA298018</v>
      </c>
    </row>
    <row r="2475" spans="1:21" s="14" customFormat="1" x14ac:dyDescent="0.25">
      <c r="A2475" s="14">
        <f t="shared" si="494"/>
        <v>2475</v>
      </c>
      <c r="B2475" s="14" t="str">
        <f t="shared" ca="1" si="495"/>
        <v>5E18A2B5-725E-4E70-B8C9-F573FA2F1E3E</v>
      </c>
      <c r="C2475" s="14" t="str">
        <f t="shared" ca="1" si="496"/>
        <v>Hyttevænget</v>
      </c>
      <c r="D2475" s="14" t="str">
        <f t="shared" ca="1" si="497"/>
        <v>9</v>
      </c>
      <c r="E2475" s="14" t="str">
        <f t="shared" ca="1" si="498"/>
        <v>24ez</v>
      </c>
      <c r="F2475" s="1">
        <f t="shared" ca="1" si="499"/>
        <v>120</v>
      </c>
      <c r="G2475" s="1">
        <f t="shared" ca="1" si="500"/>
        <v>215</v>
      </c>
      <c r="H2475" s="1">
        <f t="shared" ca="1" si="501"/>
        <v>1977</v>
      </c>
      <c r="I2475" s="1" t="str">
        <f ca="1">INDEX(Relationstabel!$C$3:$K$10,MATCH(INDIRECT($A$1&amp;"J"&amp;A2475),Relationstabel!$A$3:$A$10,0),MATCH(IFERROR(VALUE(INDIRECT($A$1&amp;"K"&amp;A2475)),0),Relationstabel!$C$1:$K$1,0))</f>
        <v>Naturgas</v>
      </c>
      <c r="J2475" s="1" t="str">
        <f ca="1">INDEX(Anvendelseskode!B:B,MATCH($F2475,Anvendelseskode!$A:$A,0))</f>
        <v>Fritliggende enfamilieshus (parcelhus)</v>
      </c>
      <c r="K2475" s="1" t="str">
        <f ca="1">INDEX(Anvendelseskode!C:C,MATCH($F2475,Anvendelseskode!$A:$A,0))</f>
        <v>Parcelhuse</v>
      </c>
      <c r="L2475" s="1" t="str">
        <f ca="1">INDEX(Anvendelseskode!D:D,MATCH($F2475,Anvendelseskode!$A:$A,0))</f>
        <v>Private husholdninger</v>
      </c>
      <c r="M2475" s="1" t="str">
        <f ca="1">IFERROR(INDEX(SBi!$2:$2,MATCH(H2475,SBi!$1:$1,1)),SBi!$K$2)</f>
        <v>1973-1978</v>
      </c>
      <c r="N2475" s="1">
        <f ca="1">INDEX(SBi!$C$3:$K$28,MATCH(F2475,SBi!$B$3:$B$28,0),MATCH(M2475,SBi!$C$2:$K$2,0))</f>
        <v>119.8</v>
      </c>
      <c r="O2475" s="16">
        <f t="shared" ca="1" si="502"/>
        <v>25.757000000000001</v>
      </c>
      <c r="P2475" s="16" t="str">
        <f ca="1">IFERROR(INDEX(VpD!$2:$2,MATCH(H2475,VpD!$1:$1,1)),VpD!$I$2)</f>
        <v>1973-1978</v>
      </c>
      <c r="Q2475" s="1">
        <f ca="1">INDEX(VpD!$C$3:$I$27,MATCH(F2475,VpD!$B$3:$B$27,0),MATCH(P2475,VpD!$C$2:$I$2,0))</f>
        <v>117</v>
      </c>
      <c r="R2475" s="16">
        <f t="shared" ca="1" si="503"/>
        <v>25.155000000000001</v>
      </c>
      <c r="S2475" s="14">
        <f t="shared" ca="1" si="504"/>
        <v>713843</v>
      </c>
      <c r="T2475" s="14">
        <f t="shared" ca="1" si="505"/>
        <v>6168999.2400000002</v>
      </c>
      <c r="U2475" s="14" t="str">
        <f t="shared" ca="1" si="506"/>
        <v>0A3F507E-1AA5-32B8-E044-0003BA298018</v>
      </c>
    </row>
    <row r="2476" spans="1:21" s="14" customFormat="1" x14ac:dyDescent="0.25">
      <c r="A2476" s="14">
        <f t="shared" si="494"/>
        <v>2476</v>
      </c>
      <c r="B2476" s="14" t="str">
        <f t="shared" ca="1" si="495"/>
        <v>500D08B7-7F7A-4793-8CB0-53A1343BBB31</v>
      </c>
      <c r="C2476" s="14" t="str">
        <f t="shared" ca="1" si="496"/>
        <v>Valbo Alle</v>
      </c>
      <c r="D2476" s="14" t="str">
        <f t="shared" ca="1" si="497"/>
        <v>5</v>
      </c>
      <c r="E2476" s="14" t="str">
        <f t="shared" ca="1" si="498"/>
        <v>23ø</v>
      </c>
      <c r="F2476" s="1">
        <f t="shared" ca="1" si="499"/>
        <v>120</v>
      </c>
      <c r="G2476" s="1">
        <f t="shared" ca="1" si="500"/>
        <v>137</v>
      </c>
      <c r="H2476" s="1">
        <f t="shared" ca="1" si="501"/>
        <v>1979</v>
      </c>
      <c r="I2476" s="1" t="str">
        <f ca="1">INDEX(Relationstabel!$C$3:$K$10,MATCH(INDIRECT($A$1&amp;"J"&amp;A2476),Relationstabel!$A$3:$A$10,0),MATCH(IFERROR(VALUE(INDIRECT($A$1&amp;"K"&amp;A2476)),0),Relationstabel!$C$1:$K$1,0))</f>
        <v>Naturgas</v>
      </c>
      <c r="J2476" s="1" t="str">
        <f ca="1">INDEX(Anvendelseskode!B:B,MATCH($F2476,Anvendelseskode!$A:$A,0))</f>
        <v>Fritliggende enfamilieshus (parcelhus)</v>
      </c>
      <c r="K2476" s="1" t="str">
        <f ca="1">INDEX(Anvendelseskode!C:C,MATCH($F2476,Anvendelseskode!$A:$A,0))</f>
        <v>Parcelhuse</v>
      </c>
      <c r="L2476" s="1" t="str">
        <f ca="1">INDEX(Anvendelseskode!D:D,MATCH($F2476,Anvendelseskode!$A:$A,0))</f>
        <v>Private husholdninger</v>
      </c>
      <c r="M2476" s="1" t="str">
        <f ca="1">IFERROR(INDEX(SBi!$2:$2,MATCH(H2476,SBi!$1:$1,1)),SBi!$K$2)</f>
        <v>1979-1998</v>
      </c>
      <c r="N2476" s="1">
        <f ca="1">INDEX(SBi!$C$3:$K$28,MATCH(F2476,SBi!$B$3:$B$28,0),MATCH(M2476,SBi!$C$2:$K$2,0))</f>
        <v>105.4</v>
      </c>
      <c r="O2476" s="16">
        <f t="shared" ca="1" si="502"/>
        <v>14.439800000000002</v>
      </c>
      <c r="P2476" s="16" t="str">
        <f ca="1">IFERROR(INDEX(VpD!$2:$2,MATCH(H2476,VpD!$1:$1,1)),VpD!$I$2)</f>
        <v>1979-1998</v>
      </c>
      <c r="Q2476" s="1">
        <f ca="1">INDEX(VpD!$C$3:$I$27,MATCH(F2476,VpD!$B$3:$B$27,0),MATCH(P2476,VpD!$C$2:$I$2,0))</f>
        <v>90</v>
      </c>
      <c r="R2476" s="16">
        <f t="shared" ca="1" si="503"/>
        <v>12.33</v>
      </c>
      <c r="S2476" s="14">
        <f t="shared" ca="1" si="504"/>
        <v>713641.22</v>
      </c>
      <c r="T2476" s="14">
        <f t="shared" ca="1" si="505"/>
        <v>6168753.5899999999</v>
      </c>
      <c r="U2476" s="14" t="str">
        <f t="shared" ca="1" si="506"/>
        <v>0A3F507E-23A4-32B8-E044-0003BA298018</v>
      </c>
    </row>
    <row r="2477" spans="1:21" s="14" customFormat="1" x14ac:dyDescent="0.25">
      <c r="A2477" s="14">
        <f t="shared" si="494"/>
        <v>2477</v>
      </c>
      <c r="B2477" s="14" t="str">
        <f t="shared" ca="1" si="495"/>
        <v>1BD7AFB1-0761-4F04-92B0-80FADEC639F2</v>
      </c>
      <c r="C2477" s="14" t="str">
        <f t="shared" ca="1" si="496"/>
        <v>Hyrdeengen</v>
      </c>
      <c r="D2477" s="14" t="str">
        <f t="shared" ca="1" si="497"/>
        <v>171</v>
      </c>
      <c r="E2477" s="14" t="str">
        <f t="shared" ca="1" si="498"/>
        <v>21gæ</v>
      </c>
      <c r="F2477" s="1">
        <f t="shared" ca="1" si="499"/>
        <v>130</v>
      </c>
      <c r="G2477" s="1">
        <f t="shared" ca="1" si="500"/>
        <v>126</v>
      </c>
      <c r="H2477" s="1">
        <f t="shared" ca="1" si="501"/>
        <v>1976</v>
      </c>
      <c r="I2477" s="1" t="str">
        <f ca="1">INDEX(Relationstabel!$C$3:$K$10,MATCH(INDIRECT($A$1&amp;"J"&amp;A2477),Relationstabel!$A$3:$A$10,0),MATCH(IFERROR(VALUE(INDIRECT($A$1&amp;"K"&amp;A2477)),0),Relationstabel!$C$1:$K$1,0))</f>
        <v>Elvarme</v>
      </c>
      <c r="J2477" s="1" t="str">
        <f ca="1">INDEX(Anvendelseskode!B:B,MATCH($F2477,Anvendelseskode!$A:$A,0))</f>
        <v>Række-, kæde-, dobbelthus (lodret adskillelse mellem enhederne)</v>
      </c>
      <c r="K2477" s="1" t="str">
        <f ca="1">INDEX(Anvendelseskode!C:C,MATCH($F2477,Anvendelseskode!$A:$A,0))</f>
        <v>Række-, kæde og dobbelthuse</v>
      </c>
      <c r="L2477" s="1" t="str">
        <f ca="1">INDEX(Anvendelseskode!D:D,MATCH($F2477,Anvendelseskode!$A:$A,0))</f>
        <v>Private husholdninger</v>
      </c>
      <c r="M2477" s="1" t="str">
        <f ca="1">IFERROR(INDEX(SBi!$2:$2,MATCH(H2477,SBi!$1:$1,1)),SBi!$K$2)</f>
        <v>1973-1978</v>
      </c>
      <c r="N2477" s="1">
        <f ca="1">INDEX(SBi!$C$3:$K$28,MATCH(F2477,SBi!$B$3:$B$28,0),MATCH(M2477,SBi!$C$2:$K$2,0))</f>
        <v>112.6</v>
      </c>
      <c r="O2477" s="16">
        <f t="shared" ca="1" si="502"/>
        <v>14.187599999999998</v>
      </c>
      <c r="P2477" s="16" t="str">
        <f ca="1">IFERROR(INDEX(VpD!$2:$2,MATCH(H2477,VpD!$1:$1,1)),VpD!$I$2)</f>
        <v>1973-1978</v>
      </c>
      <c r="Q2477" s="1">
        <f ca="1">INDEX(VpD!$C$3:$I$27,MATCH(F2477,VpD!$B$3:$B$27,0),MATCH(P2477,VpD!$C$2:$I$2,0))</f>
        <v>98</v>
      </c>
      <c r="R2477" s="16">
        <f t="shared" ca="1" si="503"/>
        <v>12.348000000000001</v>
      </c>
      <c r="S2477" s="14">
        <f t="shared" ca="1" si="504"/>
        <v>711773.66</v>
      </c>
      <c r="T2477" s="14">
        <f t="shared" ca="1" si="505"/>
        <v>6172439.1699999999</v>
      </c>
      <c r="U2477" s="14" t="str">
        <f t="shared" ca="1" si="506"/>
        <v>0A3F507E-19A7-32B8-E044-0003BA298018</v>
      </c>
    </row>
    <row r="2478" spans="1:21" s="14" customFormat="1" x14ac:dyDescent="0.25">
      <c r="A2478" s="14">
        <f t="shared" si="494"/>
        <v>2478</v>
      </c>
      <c r="B2478" s="14" t="str">
        <f t="shared" ca="1" si="495"/>
        <v>9F373A97-3334-4ED9-8408-35F4B74DEC63</v>
      </c>
      <c r="C2478" s="14" t="str">
        <f t="shared" ca="1" si="496"/>
        <v>Hyttevænget</v>
      </c>
      <c r="D2478" s="14" t="str">
        <f t="shared" ca="1" si="497"/>
        <v>11</v>
      </c>
      <c r="E2478" s="14" t="str">
        <f t="shared" ca="1" si="498"/>
        <v>24eæ</v>
      </c>
      <c r="F2478" s="1">
        <f t="shared" ca="1" si="499"/>
        <v>120</v>
      </c>
      <c r="G2478" s="1">
        <f t="shared" ca="1" si="500"/>
        <v>109</v>
      </c>
      <c r="H2478" s="1">
        <f t="shared" ca="1" si="501"/>
        <v>1983</v>
      </c>
      <c r="I2478" s="1" t="str">
        <f ca="1">INDEX(Relationstabel!$C$3:$K$10,MATCH(INDIRECT($A$1&amp;"J"&amp;A2478),Relationstabel!$A$3:$A$10,0),MATCH(IFERROR(VALUE(INDIRECT($A$1&amp;"K"&amp;A2478)),0),Relationstabel!$C$1:$K$1,0))</f>
        <v>Naturgas</v>
      </c>
      <c r="J2478" s="1" t="str">
        <f ca="1">INDEX(Anvendelseskode!B:B,MATCH($F2478,Anvendelseskode!$A:$A,0))</f>
        <v>Fritliggende enfamilieshus (parcelhus)</v>
      </c>
      <c r="K2478" s="1" t="str">
        <f ca="1">INDEX(Anvendelseskode!C:C,MATCH($F2478,Anvendelseskode!$A:$A,0))</f>
        <v>Parcelhuse</v>
      </c>
      <c r="L2478" s="1" t="str">
        <f ca="1">INDEX(Anvendelseskode!D:D,MATCH($F2478,Anvendelseskode!$A:$A,0))</f>
        <v>Private husholdninger</v>
      </c>
      <c r="M2478" s="1" t="str">
        <f ca="1">IFERROR(INDEX(SBi!$2:$2,MATCH(H2478,SBi!$1:$1,1)),SBi!$K$2)</f>
        <v>1979-1998</v>
      </c>
      <c r="N2478" s="1">
        <f ca="1">INDEX(SBi!$C$3:$K$28,MATCH(F2478,SBi!$B$3:$B$28,0),MATCH(M2478,SBi!$C$2:$K$2,0))</f>
        <v>105.4</v>
      </c>
      <c r="O2478" s="16">
        <f t="shared" ca="1" si="502"/>
        <v>11.4886</v>
      </c>
      <c r="P2478" s="16" t="str">
        <f ca="1">IFERROR(INDEX(VpD!$2:$2,MATCH(H2478,VpD!$1:$1,1)),VpD!$I$2)</f>
        <v>1979-1998</v>
      </c>
      <c r="Q2478" s="1">
        <f ca="1">INDEX(VpD!$C$3:$I$27,MATCH(F2478,VpD!$B$3:$B$27,0),MATCH(P2478,VpD!$C$2:$I$2,0))</f>
        <v>90</v>
      </c>
      <c r="R2478" s="16">
        <f t="shared" ca="1" si="503"/>
        <v>9.81</v>
      </c>
      <c r="S2478" s="14">
        <f t="shared" ca="1" si="504"/>
        <v>713829.35</v>
      </c>
      <c r="T2478" s="14">
        <f t="shared" ca="1" si="505"/>
        <v>6169014.5</v>
      </c>
      <c r="U2478" s="14" t="str">
        <f t="shared" ca="1" si="506"/>
        <v>0A3F507E-1AA7-32B8-E044-0003BA298018</v>
      </c>
    </row>
    <row r="2479" spans="1:21" s="14" customFormat="1" x14ac:dyDescent="0.25">
      <c r="A2479" s="14">
        <f t="shared" si="494"/>
        <v>2479</v>
      </c>
      <c r="B2479" s="14" t="str">
        <f t="shared" ca="1" si="495"/>
        <v>B96AE7AC-D77C-4F70-AD08-15C9CAE857A0</v>
      </c>
      <c r="C2479" s="14" t="str">
        <f t="shared" ca="1" si="496"/>
        <v>Vallensbæk Strandvej</v>
      </c>
      <c r="D2479" s="14" t="str">
        <f t="shared" ca="1" si="497"/>
        <v>173</v>
      </c>
      <c r="E2479" s="14" t="str">
        <f t="shared" ca="1" si="498"/>
        <v>23d</v>
      </c>
      <c r="F2479" s="1">
        <f t="shared" ca="1" si="499"/>
        <v>120</v>
      </c>
      <c r="G2479" s="1">
        <f t="shared" ca="1" si="500"/>
        <v>235</v>
      </c>
      <c r="H2479" s="1">
        <f t="shared" ca="1" si="501"/>
        <v>1935</v>
      </c>
      <c r="I2479" s="1" t="str">
        <f ca="1">INDEX(Relationstabel!$C$3:$K$10,MATCH(INDIRECT($A$1&amp;"J"&amp;A2479),Relationstabel!$A$3:$A$10,0),MATCH(IFERROR(VALUE(INDIRECT($A$1&amp;"K"&amp;A2479)),0),Relationstabel!$C$1:$K$1,0))</f>
        <v>Olie</v>
      </c>
      <c r="J2479" s="1" t="str">
        <f ca="1">INDEX(Anvendelseskode!B:B,MATCH($F2479,Anvendelseskode!$A:$A,0))</f>
        <v>Fritliggende enfamilieshus (parcelhus)</v>
      </c>
      <c r="K2479" s="1" t="str">
        <f ca="1">INDEX(Anvendelseskode!C:C,MATCH($F2479,Anvendelseskode!$A:$A,0))</f>
        <v>Parcelhuse</v>
      </c>
      <c r="L2479" s="1" t="str">
        <f ca="1">INDEX(Anvendelseskode!D:D,MATCH($F2479,Anvendelseskode!$A:$A,0))</f>
        <v>Private husholdninger</v>
      </c>
      <c r="M2479" s="1" t="str">
        <f ca="1">IFERROR(INDEX(SBi!$2:$2,MATCH(H2479,SBi!$1:$1,1)),SBi!$K$2)</f>
        <v>1931-1950</v>
      </c>
      <c r="N2479" s="1">
        <f ca="1">INDEX(SBi!$C$3:$K$28,MATCH(F2479,SBi!$B$3:$B$28,0),MATCH(M2479,SBi!$C$2:$K$2,0))</f>
        <v>164.1</v>
      </c>
      <c r="O2479" s="16">
        <f t="shared" ca="1" si="502"/>
        <v>38.563499999999998</v>
      </c>
      <c r="P2479" s="16" t="str">
        <f ca="1">IFERROR(INDEX(VpD!$2:$2,MATCH(H2479,VpD!$1:$1,1)),VpD!$I$2)</f>
        <v>1931-1950</v>
      </c>
      <c r="Q2479" s="1">
        <f ca="1">INDEX(VpD!$C$3:$I$27,MATCH(F2479,VpD!$B$3:$B$27,0),MATCH(P2479,VpD!$C$2:$I$2,0))</f>
        <v>217</v>
      </c>
      <c r="R2479" s="16">
        <f t="shared" ca="1" si="503"/>
        <v>50.994999999999997</v>
      </c>
      <c r="S2479" s="14">
        <f t="shared" ca="1" si="504"/>
        <v>713631.78</v>
      </c>
      <c r="T2479" s="14">
        <f t="shared" ca="1" si="505"/>
        <v>6168793.3399999999</v>
      </c>
      <c r="U2479" s="14" t="str">
        <f t="shared" ca="1" si="506"/>
        <v>0A3F507E-17A9-32B8-E044-0003BA298018</v>
      </c>
    </row>
    <row r="2480" spans="1:21" s="14" customFormat="1" x14ac:dyDescent="0.25">
      <c r="A2480" s="14">
        <f t="shared" si="494"/>
        <v>2480</v>
      </c>
      <c r="B2480" s="14" t="str">
        <f t="shared" ca="1" si="495"/>
        <v>AE07B7B1-606E-4726-A685-7A83A14E7F78</v>
      </c>
      <c r="C2480" s="14" t="str">
        <f t="shared" ca="1" si="496"/>
        <v>Valbo Alle</v>
      </c>
      <c r="D2480" s="14" t="str">
        <f t="shared" ca="1" si="497"/>
        <v>10</v>
      </c>
      <c r="E2480" s="14" t="str">
        <f t="shared" ca="1" si="498"/>
        <v>23o</v>
      </c>
      <c r="F2480" s="1">
        <f t="shared" ca="1" si="499"/>
        <v>120</v>
      </c>
      <c r="G2480" s="1">
        <f t="shared" ca="1" si="500"/>
        <v>190</v>
      </c>
      <c r="H2480" s="1">
        <f t="shared" ca="1" si="501"/>
        <v>1995</v>
      </c>
      <c r="I2480" s="1" t="str">
        <f ca="1">INDEX(Relationstabel!$C$3:$K$10,MATCH(INDIRECT($A$1&amp;"J"&amp;A2480),Relationstabel!$A$3:$A$10,0),MATCH(IFERROR(VALUE(INDIRECT($A$1&amp;"K"&amp;A2480)),0),Relationstabel!$C$1:$K$1,0))</f>
        <v>Naturgas</v>
      </c>
      <c r="J2480" s="1" t="str">
        <f ca="1">INDEX(Anvendelseskode!B:B,MATCH($F2480,Anvendelseskode!$A:$A,0))</f>
        <v>Fritliggende enfamilieshus (parcelhus)</v>
      </c>
      <c r="K2480" s="1" t="str">
        <f ca="1">INDEX(Anvendelseskode!C:C,MATCH($F2480,Anvendelseskode!$A:$A,0))</f>
        <v>Parcelhuse</v>
      </c>
      <c r="L2480" s="1" t="str">
        <f ca="1">INDEX(Anvendelseskode!D:D,MATCH($F2480,Anvendelseskode!$A:$A,0))</f>
        <v>Private husholdninger</v>
      </c>
      <c r="M2480" s="1" t="str">
        <f ca="1">IFERROR(INDEX(SBi!$2:$2,MATCH(H2480,SBi!$1:$1,1)),SBi!$K$2)</f>
        <v>1979-1998</v>
      </c>
      <c r="N2480" s="1">
        <f ca="1">INDEX(SBi!$C$3:$K$28,MATCH(F2480,SBi!$B$3:$B$28,0),MATCH(M2480,SBi!$C$2:$K$2,0))</f>
        <v>105.4</v>
      </c>
      <c r="O2480" s="16">
        <f t="shared" ca="1" si="502"/>
        <v>20.026</v>
      </c>
      <c r="P2480" s="16" t="str">
        <f ca="1">IFERROR(INDEX(VpD!$2:$2,MATCH(H2480,VpD!$1:$1,1)),VpD!$I$2)</f>
        <v>1979-1998</v>
      </c>
      <c r="Q2480" s="1">
        <f ca="1">INDEX(VpD!$C$3:$I$27,MATCH(F2480,VpD!$B$3:$B$27,0),MATCH(P2480,VpD!$C$2:$I$2,0))</f>
        <v>90</v>
      </c>
      <c r="R2480" s="16">
        <f t="shared" ca="1" si="503"/>
        <v>17.100000000000001</v>
      </c>
      <c r="S2480" s="14">
        <f t="shared" ca="1" si="504"/>
        <v>713622.35</v>
      </c>
      <c r="T2480" s="14">
        <f t="shared" ca="1" si="505"/>
        <v>6168715.4800000004</v>
      </c>
      <c r="U2480" s="14" t="str">
        <f t="shared" ca="1" si="506"/>
        <v>0A3F507E-23A9-32B8-E044-0003BA298018</v>
      </c>
    </row>
    <row r="2481" spans="1:21" s="14" customFormat="1" x14ac:dyDescent="0.25">
      <c r="A2481" s="14">
        <f t="shared" si="494"/>
        <v>2481</v>
      </c>
      <c r="B2481" s="14" t="str">
        <f t="shared" ca="1" si="495"/>
        <v>6B1542AB-E808-4834-8CE2-81D8A5A66182</v>
      </c>
      <c r="C2481" s="14" t="str">
        <f t="shared" ca="1" si="496"/>
        <v>Horsbred</v>
      </c>
      <c r="D2481" s="14" t="str">
        <f t="shared" ca="1" si="497"/>
        <v>51</v>
      </c>
      <c r="E2481" s="14" t="str">
        <f t="shared" ca="1" si="498"/>
        <v>13dh</v>
      </c>
      <c r="F2481" s="1">
        <f t="shared" ca="1" si="499"/>
        <v>130</v>
      </c>
      <c r="G2481" s="1">
        <f t="shared" ca="1" si="500"/>
        <v>125</v>
      </c>
      <c r="H2481" s="1">
        <f t="shared" ca="1" si="501"/>
        <v>1985</v>
      </c>
      <c r="I2481" s="1" t="str">
        <f ca="1">INDEX(Relationstabel!$C$3:$K$10,MATCH(INDIRECT($A$1&amp;"J"&amp;A2481),Relationstabel!$A$3:$A$10,0),MATCH(IFERROR(VALUE(INDIRECT($A$1&amp;"K"&amp;A2481)),0),Relationstabel!$C$1:$K$1,0))</f>
        <v>Fjernvarme/ Blokvarme</v>
      </c>
      <c r="J2481" s="1" t="str">
        <f ca="1">INDEX(Anvendelseskode!B:B,MATCH($F2481,Anvendelseskode!$A:$A,0))</f>
        <v>Række-, kæde-, dobbelthus (lodret adskillelse mellem enhederne)</v>
      </c>
      <c r="K2481" s="1" t="str">
        <f ca="1">INDEX(Anvendelseskode!C:C,MATCH($F2481,Anvendelseskode!$A:$A,0))</f>
        <v>Række-, kæde og dobbelthuse</v>
      </c>
      <c r="L2481" s="1" t="str">
        <f ca="1">INDEX(Anvendelseskode!D:D,MATCH($F2481,Anvendelseskode!$A:$A,0))</f>
        <v>Private husholdninger</v>
      </c>
      <c r="M2481" s="1" t="str">
        <f ca="1">IFERROR(INDEX(SBi!$2:$2,MATCH(H2481,SBi!$1:$1,1)),SBi!$K$2)</f>
        <v>1979-1998</v>
      </c>
      <c r="N2481" s="1">
        <f ca="1">INDEX(SBi!$C$3:$K$28,MATCH(F2481,SBi!$B$3:$B$28,0),MATCH(M2481,SBi!$C$2:$K$2,0))</f>
        <v>96.8</v>
      </c>
      <c r="O2481" s="16">
        <f t="shared" ca="1" si="502"/>
        <v>12.1</v>
      </c>
      <c r="P2481" s="16" t="str">
        <f ca="1">IFERROR(INDEX(VpD!$2:$2,MATCH(H2481,VpD!$1:$1,1)),VpD!$I$2)</f>
        <v>1979-1998</v>
      </c>
      <c r="Q2481" s="1">
        <f ca="1">INDEX(VpD!$C$3:$I$27,MATCH(F2481,VpD!$B$3:$B$27,0),MATCH(P2481,VpD!$C$2:$I$2,0))</f>
        <v>74</v>
      </c>
      <c r="R2481" s="16">
        <f t="shared" ca="1" si="503"/>
        <v>9.25</v>
      </c>
      <c r="S2481" s="14">
        <f t="shared" ca="1" si="504"/>
        <v>711397.53</v>
      </c>
      <c r="T2481" s="14">
        <f t="shared" ca="1" si="505"/>
        <v>6171730.75</v>
      </c>
      <c r="U2481" s="14" t="str">
        <f t="shared" ca="1" si="506"/>
        <v>0A3F507E-18AD-32B8-E044-0003BA298018</v>
      </c>
    </row>
    <row r="2482" spans="1:21" s="14" customFormat="1" x14ac:dyDescent="0.25">
      <c r="A2482" s="14">
        <f t="shared" si="494"/>
        <v>2482</v>
      </c>
      <c r="B2482" s="14" t="str">
        <f t="shared" ca="1" si="495"/>
        <v>608AC0B0-0E15-4CC4-A847-519860F3A831</v>
      </c>
      <c r="C2482" s="14" t="str">
        <f t="shared" ca="1" si="496"/>
        <v>Tranekærvej</v>
      </c>
      <c r="D2482" s="14" t="str">
        <f t="shared" ca="1" si="497"/>
        <v>11</v>
      </c>
      <c r="E2482" s="14" t="str">
        <f t="shared" ca="1" si="498"/>
        <v>4bl</v>
      </c>
      <c r="F2482" s="1">
        <f t="shared" ca="1" si="499"/>
        <v>120</v>
      </c>
      <c r="G2482" s="1">
        <f t="shared" ca="1" si="500"/>
        <v>130</v>
      </c>
      <c r="H2482" s="1">
        <f t="shared" ca="1" si="501"/>
        <v>1979</v>
      </c>
      <c r="I2482" s="1" t="str">
        <f ca="1">INDEX(Relationstabel!$C$3:$K$10,MATCH(INDIRECT($A$1&amp;"J"&amp;A2482),Relationstabel!$A$3:$A$10,0),MATCH(IFERROR(VALUE(INDIRECT($A$1&amp;"K"&amp;A2482)),0),Relationstabel!$C$1:$K$1,0))</f>
        <v>Elvarme</v>
      </c>
      <c r="J2482" s="1" t="str">
        <f ca="1">INDEX(Anvendelseskode!B:B,MATCH($F2482,Anvendelseskode!$A:$A,0))</f>
        <v>Fritliggende enfamilieshus (parcelhus)</v>
      </c>
      <c r="K2482" s="1" t="str">
        <f ca="1">INDEX(Anvendelseskode!C:C,MATCH($F2482,Anvendelseskode!$A:$A,0))</f>
        <v>Parcelhuse</v>
      </c>
      <c r="L2482" s="1" t="str">
        <f ca="1">INDEX(Anvendelseskode!D:D,MATCH($F2482,Anvendelseskode!$A:$A,0))</f>
        <v>Private husholdninger</v>
      </c>
      <c r="M2482" s="1" t="str">
        <f ca="1">IFERROR(INDEX(SBi!$2:$2,MATCH(H2482,SBi!$1:$1,1)),SBi!$K$2)</f>
        <v>1979-1998</v>
      </c>
      <c r="N2482" s="1">
        <f ca="1">INDEX(SBi!$C$3:$K$28,MATCH(F2482,SBi!$B$3:$B$28,0),MATCH(M2482,SBi!$C$2:$K$2,0))</f>
        <v>105.4</v>
      </c>
      <c r="O2482" s="16">
        <f t="shared" ca="1" si="502"/>
        <v>13.702</v>
      </c>
      <c r="P2482" s="16" t="str">
        <f ca="1">IFERROR(INDEX(VpD!$2:$2,MATCH(H2482,VpD!$1:$1,1)),VpD!$I$2)</f>
        <v>1979-1998</v>
      </c>
      <c r="Q2482" s="1">
        <f ca="1">INDEX(VpD!$C$3:$I$27,MATCH(F2482,VpD!$B$3:$B$27,0),MATCH(P2482,VpD!$C$2:$I$2,0))</f>
        <v>90</v>
      </c>
      <c r="R2482" s="16">
        <f t="shared" ca="1" si="503"/>
        <v>11.7</v>
      </c>
      <c r="S2482" s="14">
        <f t="shared" ca="1" si="504"/>
        <v>713247.3</v>
      </c>
      <c r="T2482" s="14">
        <f t="shared" ca="1" si="505"/>
        <v>6168606.5499999998</v>
      </c>
      <c r="U2482" s="14" t="str">
        <f t="shared" ca="1" si="506"/>
        <v>0A3F507E-2378-32B8-E044-0003BA298018</v>
      </c>
    </row>
    <row r="2483" spans="1:21" s="14" customFormat="1" x14ac:dyDescent="0.25">
      <c r="A2483" s="14">
        <f t="shared" si="494"/>
        <v>2483</v>
      </c>
      <c r="B2483" s="14" t="str">
        <f t="shared" ca="1" si="495"/>
        <v>547C0A90-6CD6-48B4-AE4E-F613BF1A2CA9</v>
      </c>
      <c r="C2483" s="14" t="str">
        <f t="shared" ca="1" si="496"/>
        <v>Liselundsvej</v>
      </c>
      <c r="D2483" s="14" t="str">
        <f t="shared" ca="1" si="497"/>
        <v>1B</v>
      </c>
      <c r="E2483" s="14" t="str">
        <f t="shared" ca="1" si="498"/>
        <v>9cy</v>
      </c>
      <c r="F2483" s="1">
        <f t="shared" ca="1" si="499"/>
        <v>120</v>
      </c>
      <c r="G2483" s="1">
        <f t="shared" ca="1" si="500"/>
        <v>177</v>
      </c>
      <c r="H2483" s="1">
        <f t="shared" ca="1" si="501"/>
        <v>2004</v>
      </c>
      <c r="I2483" s="1" t="str">
        <f ca="1">INDEX(Relationstabel!$C$3:$K$10,MATCH(INDIRECT($A$1&amp;"J"&amp;A2483),Relationstabel!$A$3:$A$10,0),MATCH(IFERROR(VALUE(INDIRECT($A$1&amp;"K"&amp;A2483)),0),Relationstabel!$C$1:$K$1,0))</f>
        <v>Naturgas</v>
      </c>
      <c r="J2483" s="1" t="str">
        <f ca="1">INDEX(Anvendelseskode!B:B,MATCH($F2483,Anvendelseskode!$A:$A,0))</f>
        <v>Fritliggende enfamilieshus (parcelhus)</v>
      </c>
      <c r="K2483" s="1" t="str">
        <f ca="1">INDEX(Anvendelseskode!C:C,MATCH($F2483,Anvendelseskode!$A:$A,0))</f>
        <v>Parcelhuse</v>
      </c>
      <c r="L2483" s="1" t="str">
        <f ca="1">INDEX(Anvendelseskode!D:D,MATCH($F2483,Anvendelseskode!$A:$A,0))</f>
        <v>Private husholdninger</v>
      </c>
      <c r="M2483" s="1" t="str">
        <f ca="1">IFERROR(INDEX(SBi!$2:$2,MATCH(H2483,SBi!$1:$1,1)),SBi!$K$2)</f>
        <v>1999-2006</v>
      </c>
      <c r="N2483" s="1">
        <f ca="1">INDEX(SBi!$C$3:$K$28,MATCH(F2483,SBi!$B$3:$B$28,0),MATCH(M2483,SBi!$C$2:$K$2,0))</f>
        <v>83.9</v>
      </c>
      <c r="O2483" s="16">
        <f t="shared" ca="1" si="502"/>
        <v>14.850300000000001</v>
      </c>
      <c r="P2483" s="16" t="str">
        <f ca="1">IFERROR(INDEX(VpD!$2:$2,MATCH(H2483,VpD!$1:$1,1)),VpD!$I$2)</f>
        <v>&gt;1998</v>
      </c>
      <c r="Q2483" s="1">
        <f ca="1">INDEX(VpD!$C$3:$I$27,MATCH(F2483,VpD!$B$3:$B$27,0),MATCH(P2483,VpD!$C$2:$I$2,0))</f>
        <v>72</v>
      </c>
      <c r="R2483" s="16">
        <f t="shared" ca="1" si="503"/>
        <v>12.744</v>
      </c>
      <c r="S2483" s="14">
        <f t="shared" ca="1" si="504"/>
        <v>712503.87</v>
      </c>
      <c r="T2483" s="14">
        <f t="shared" ca="1" si="505"/>
        <v>6169310.3099999996</v>
      </c>
      <c r="U2483" s="14" t="str">
        <f t="shared" ca="1" si="506"/>
        <v>0A3F507E-1C7B-32B8-E044-0003BA298018</v>
      </c>
    </row>
    <row r="2484" spans="1:21" s="14" customFormat="1" x14ac:dyDescent="0.25">
      <c r="A2484" s="14">
        <f t="shared" si="494"/>
        <v>2484</v>
      </c>
      <c r="B2484" s="14" t="str">
        <f t="shared" ca="1" si="495"/>
        <v>6FEDA8A4-502A-4416-91F3-B5742B5361F2</v>
      </c>
      <c r="C2484" s="14" t="str">
        <f t="shared" ca="1" si="496"/>
        <v>Horsbred</v>
      </c>
      <c r="D2484" s="14" t="str">
        <f t="shared" ca="1" si="497"/>
        <v>2</v>
      </c>
      <c r="E2484" s="14" t="str">
        <f t="shared" ca="1" si="498"/>
        <v>13bz</v>
      </c>
      <c r="F2484" s="1">
        <f t="shared" ca="1" si="499"/>
        <v>130</v>
      </c>
      <c r="G2484" s="1">
        <f t="shared" ca="1" si="500"/>
        <v>107</v>
      </c>
      <c r="H2484" s="1">
        <f t="shared" ca="1" si="501"/>
        <v>1983</v>
      </c>
      <c r="I2484" s="1" t="str">
        <f ca="1">INDEX(Relationstabel!$C$3:$K$10,MATCH(INDIRECT($A$1&amp;"J"&amp;A2484),Relationstabel!$A$3:$A$10,0),MATCH(IFERROR(VALUE(INDIRECT($A$1&amp;"K"&amp;A2484)),0),Relationstabel!$C$1:$K$1,0))</f>
        <v>Fjernvarme/ Blokvarme</v>
      </c>
      <c r="J2484" s="1" t="str">
        <f ca="1">INDEX(Anvendelseskode!B:B,MATCH($F2484,Anvendelseskode!$A:$A,0))</f>
        <v>Række-, kæde-, dobbelthus (lodret adskillelse mellem enhederne)</v>
      </c>
      <c r="K2484" s="1" t="str">
        <f ca="1">INDEX(Anvendelseskode!C:C,MATCH($F2484,Anvendelseskode!$A:$A,0))</f>
        <v>Række-, kæde og dobbelthuse</v>
      </c>
      <c r="L2484" s="1" t="str">
        <f ca="1">INDEX(Anvendelseskode!D:D,MATCH($F2484,Anvendelseskode!$A:$A,0))</f>
        <v>Private husholdninger</v>
      </c>
      <c r="M2484" s="1" t="str">
        <f ca="1">IFERROR(INDEX(SBi!$2:$2,MATCH(H2484,SBi!$1:$1,1)),SBi!$K$2)</f>
        <v>1979-1998</v>
      </c>
      <c r="N2484" s="1">
        <f ca="1">INDEX(SBi!$C$3:$K$28,MATCH(F2484,SBi!$B$3:$B$28,0),MATCH(M2484,SBi!$C$2:$K$2,0))</f>
        <v>96.8</v>
      </c>
      <c r="O2484" s="16">
        <f t="shared" ca="1" si="502"/>
        <v>10.3576</v>
      </c>
      <c r="P2484" s="16" t="str">
        <f ca="1">IFERROR(INDEX(VpD!$2:$2,MATCH(H2484,VpD!$1:$1,1)),VpD!$I$2)</f>
        <v>1979-1998</v>
      </c>
      <c r="Q2484" s="1">
        <f ca="1">INDEX(VpD!$C$3:$I$27,MATCH(F2484,VpD!$B$3:$B$27,0),MATCH(P2484,VpD!$C$2:$I$2,0))</f>
        <v>74</v>
      </c>
      <c r="R2484" s="16">
        <f t="shared" ca="1" si="503"/>
        <v>7.9180000000000001</v>
      </c>
      <c r="S2484" s="14">
        <f t="shared" ca="1" si="504"/>
        <v>711464.32</v>
      </c>
      <c r="T2484" s="14">
        <f t="shared" ca="1" si="505"/>
        <v>6171569.3600000003</v>
      </c>
      <c r="U2484" s="14" t="str">
        <f t="shared" ca="1" si="506"/>
        <v>0A3F507E-187C-32B8-E044-0003BA298018</v>
      </c>
    </row>
    <row r="2485" spans="1:21" s="14" customFormat="1" x14ac:dyDescent="0.25">
      <c r="A2485" s="14">
        <f t="shared" si="494"/>
        <v>2485</v>
      </c>
      <c r="B2485" s="14" t="str">
        <f t="shared" ca="1" si="495"/>
        <v>AD9F0609-A6D7-44EA-8DED-D452303354CA</v>
      </c>
      <c r="C2485" s="14" t="str">
        <f t="shared" ca="1" si="496"/>
        <v>Plantagevej</v>
      </c>
      <c r="D2485" s="14" t="str">
        <f t="shared" ca="1" si="497"/>
        <v>10</v>
      </c>
      <c r="E2485" s="14" t="str">
        <f t="shared" ca="1" si="498"/>
        <v>24p</v>
      </c>
      <c r="F2485" s="1">
        <f t="shared" ca="1" si="499"/>
        <v>120</v>
      </c>
      <c r="G2485" s="1">
        <f t="shared" ca="1" si="500"/>
        <v>229</v>
      </c>
      <c r="H2485" s="1">
        <f t="shared" ca="1" si="501"/>
        <v>1974</v>
      </c>
      <c r="I2485" s="1" t="str">
        <f ca="1">INDEX(Relationstabel!$C$3:$K$10,MATCH(INDIRECT($A$1&amp;"J"&amp;A2485),Relationstabel!$A$3:$A$10,0),MATCH(IFERROR(VALUE(INDIRECT($A$1&amp;"K"&amp;A2485)),0),Relationstabel!$C$1:$K$1,0))</f>
        <v>Elvarme</v>
      </c>
      <c r="J2485" s="1" t="str">
        <f ca="1">INDEX(Anvendelseskode!B:B,MATCH($F2485,Anvendelseskode!$A:$A,0))</f>
        <v>Fritliggende enfamilieshus (parcelhus)</v>
      </c>
      <c r="K2485" s="1" t="str">
        <f ca="1">INDEX(Anvendelseskode!C:C,MATCH($F2485,Anvendelseskode!$A:$A,0))</f>
        <v>Parcelhuse</v>
      </c>
      <c r="L2485" s="1" t="str">
        <f ca="1">INDEX(Anvendelseskode!D:D,MATCH($F2485,Anvendelseskode!$A:$A,0))</f>
        <v>Private husholdninger</v>
      </c>
      <c r="M2485" s="1" t="str">
        <f ca="1">IFERROR(INDEX(SBi!$2:$2,MATCH(H2485,SBi!$1:$1,1)),SBi!$K$2)</f>
        <v>1973-1978</v>
      </c>
      <c r="N2485" s="1">
        <f ca="1">INDEX(SBi!$C$3:$K$28,MATCH(F2485,SBi!$B$3:$B$28,0),MATCH(M2485,SBi!$C$2:$K$2,0))</f>
        <v>119.8</v>
      </c>
      <c r="O2485" s="16">
        <f t="shared" ca="1" si="502"/>
        <v>27.434200000000001</v>
      </c>
      <c r="P2485" s="16" t="str">
        <f ca="1">IFERROR(INDEX(VpD!$2:$2,MATCH(H2485,VpD!$1:$1,1)),VpD!$I$2)</f>
        <v>1973-1978</v>
      </c>
      <c r="Q2485" s="1">
        <f ca="1">INDEX(VpD!$C$3:$I$27,MATCH(F2485,VpD!$B$3:$B$27,0),MATCH(P2485,VpD!$C$2:$I$2,0))</f>
        <v>117</v>
      </c>
      <c r="R2485" s="16">
        <f t="shared" ca="1" si="503"/>
        <v>26.792999999999999</v>
      </c>
      <c r="S2485" s="14">
        <f t="shared" ca="1" si="504"/>
        <v>713922.36</v>
      </c>
      <c r="T2485" s="14">
        <f t="shared" ca="1" si="505"/>
        <v>6168690.9699999997</v>
      </c>
      <c r="U2485" s="14" t="str">
        <f t="shared" ca="1" si="506"/>
        <v>0A3F507E-1F7C-32B8-E044-0003BA298018</v>
      </c>
    </row>
    <row r="2486" spans="1:21" s="14" customFormat="1" x14ac:dyDescent="0.25">
      <c r="A2486" s="14">
        <f t="shared" si="494"/>
        <v>2486</v>
      </c>
      <c r="B2486" s="14" t="str">
        <f t="shared" ca="1" si="495"/>
        <v>49CB1967-FAD3-49D1-A05C-309A26081E6C</v>
      </c>
      <c r="C2486" s="14" t="str">
        <f t="shared" ca="1" si="496"/>
        <v>Kløverbo</v>
      </c>
      <c r="D2486" s="14" t="str">
        <f t="shared" ca="1" si="497"/>
        <v>48</v>
      </c>
      <c r="E2486" s="14" t="str">
        <f t="shared" ca="1" si="498"/>
        <v>6xz</v>
      </c>
      <c r="F2486" s="1">
        <f t="shared" ca="1" si="499"/>
        <v>130</v>
      </c>
      <c r="G2486" s="1">
        <f t="shared" ca="1" si="500"/>
        <v>109</v>
      </c>
      <c r="H2486" s="1">
        <f t="shared" ca="1" si="501"/>
        <v>1978</v>
      </c>
      <c r="I2486" s="1" t="str">
        <f ca="1">INDEX(Relationstabel!$C$3:$K$10,MATCH(INDIRECT($A$1&amp;"J"&amp;A2486),Relationstabel!$A$3:$A$10,0),MATCH(IFERROR(VALUE(INDIRECT($A$1&amp;"K"&amp;A2486)),0),Relationstabel!$C$1:$K$1,0))</f>
        <v>Fjernvarme/ Blokvarme</v>
      </c>
      <c r="J2486" s="1" t="str">
        <f ca="1">INDEX(Anvendelseskode!B:B,MATCH($F2486,Anvendelseskode!$A:$A,0))</f>
        <v>Række-, kæde-, dobbelthus (lodret adskillelse mellem enhederne)</v>
      </c>
      <c r="K2486" s="1" t="str">
        <f ca="1">INDEX(Anvendelseskode!C:C,MATCH($F2486,Anvendelseskode!$A:$A,0))</f>
        <v>Række-, kæde og dobbelthuse</v>
      </c>
      <c r="L2486" s="1" t="str">
        <f ca="1">INDEX(Anvendelseskode!D:D,MATCH($F2486,Anvendelseskode!$A:$A,0))</f>
        <v>Private husholdninger</v>
      </c>
      <c r="M2486" s="1" t="str">
        <f ca="1">IFERROR(INDEX(SBi!$2:$2,MATCH(H2486,SBi!$1:$1,1)),SBi!$K$2)</f>
        <v>1973-1978</v>
      </c>
      <c r="N2486" s="1">
        <f ca="1">INDEX(SBi!$C$3:$K$28,MATCH(F2486,SBi!$B$3:$B$28,0),MATCH(M2486,SBi!$C$2:$K$2,0))</f>
        <v>112.6</v>
      </c>
      <c r="O2486" s="16">
        <f t="shared" ca="1" si="502"/>
        <v>12.273399999999999</v>
      </c>
      <c r="P2486" s="16" t="str">
        <f ca="1">IFERROR(INDEX(VpD!$2:$2,MATCH(H2486,VpD!$1:$1,1)),VpD!$I$2)</f>
        <v>1973-1978</v>
      </c>
      <c r="Q2486" s="1">
        <f ca="1">INDEX(VpD!$C$3:$I$27,MATCH(F2486,VpD!$B$3:$B$27,0),MATCH(P2486,VpD!$C$2:$I$2,0))</f>
        <v>98</v>
      </c>
      <c r="R2486" s="16">
        <f t="shared" ca="1" si="503"/>
        <v>10.682</v>
      </c>
      <c r="S2486" s="14">
        <f t="shared" ca="1" si="504"/>
        <v>713504.86</v>
      </c>
      <c r="T2486" s="14">
        <f t="shared" ca="1" si="505"/>
        <v>6169618.5700000003</v>
      </c>
      <c r="U2486" s="14" t="str">
        <f t="shared" ca="1" si="506"/>
        <v>0A3F507E-1B80-32B8-E044-0003BA298018</v>
      </c>
    </row>
    <row r="2487" spans="1:21" s="14" customFormat="1" x14ac:dyDescent="0.25">
      <c r="A2487" s="14">
        <f t="shared" si="494"/>
        <v>2487</v>
      </c>
      <c r="B2487" s="14" t="str">
        <f t="shared" ca="1" si="495"/>
        <v>0AE050A1-73A4-4525-8E14-F88CB701259F</v>
      </c>
      <c r="C2487" s="14" t="str">
        <f t="shared" ca="1" si="496"/>
        <v>Nordfeldvej</v>
      </c>
      <c r="D2487" s="14" t="str">
        <f t="shared" ca="1" si="497"/>
        <v>11</v>
      </c>
      <c r="E2487" s="14" t="str">
        <f t="shared" ca="1" si="498"/>
        <v>4db</v>
      </c>
      <c r="F2487" s="1">
        <f t="shared" ca="1" si="499"/>
        <v>130</v>
      </c>
      <c r="G2487" s="1">
        <f t="shared" ca="1" si="500"/>
        <v>194</v>
      </c>
      <c r="H2487" s="1">
        <f t="shared" ca="1" si="501"/>
        <v>1974</v>
      </c>
      <c r="I2487" s="1" t="str">
        <f ca="1">INDEX(Relationstabel!$C$3:$K$10,MATCH(INDIRECT($A$1&amp;"J"&amp;A2487),Relationstabel!$A$3:$A$10,0),MATCH(IFERROR(VALUE(INDIRECT($A$1&amp;"K"&amp;A2487)),0),Relationstabel!$C$1:$K$1,0))</f>
        <v>Olie</v>
      </c>
      <c r="J2487" s="1" t="str">
        <f ca="1">INDEX(Anvendelseskode!B:B,MATCH($F2487,Anvendelseskode!$A:$A,0))</f>
        <v>Række-, kæde-, dobbelthus (lodret adskillelse mellem enhederne)</v>
      </c>
      <c r="K2487" s="1" t="str">
        <f ca="1">INDEX(Anvendelseskode!C:C,MATCH($F2487,Anvendelseskode!$A:$A,0))</f>
        <v>Række-, kæde og dobbelthuse</v>
      </c>
      <c r="L2487" s="1" t="str">
        <f ca="1">INDEX(Anvendelseskode!D:D,MATCH($F2487,Anvendelseskode!$A:$A,0))</f>
        <v>Private husholdninger</v>
      </c>
      <c r="M2487" s="1" t="str">
        <f ca="1">IFERROR(INDEX(SBi!$2:$2,MATCH(H2487,SBi!$1:$1,1)),SBi!$K$2)</f>
        <v>1973-1978</v>
      </c>
      <c r="N2487" s="1">
        <f ca="1">INDEX(SBi!$C$3:$K$28,MATCH(F2487,SBi!$B$3:$B$28,0),MATCH(M2487,SBi!$C$2:$K$2,0))</f>
        <v>112.6</v>
      </c>
      <c r="O2487" s="16">
        <f t="shared" ca="1" si="502"/>
        <v>21.844399999999997</v>
      </c>
      <c r="P2487" s="16" t="str">
        <f ca="1">IFERROR(INDEX(VpD!$2:$2,MATCH(H2487,VpD!$1:$1,1)),VpD!$I$2)</f>
        <v>1973-1978</v>
      </c>
      <c r="Q2487" s="1">
        <f ca="1">INDEX(VpD!$C$3:$I$27,MATCH(F2487,VpD!$B$3:$B$27,0),MATCH(P2487,VpD!$C$2:$I$2,0))</f>
        <v>98</v>
      </c>
      <c r="R2487" s="16">
        <f t="shared" ca="1" si="503"/>
        <v>19.012</v>
      </c>
      <c r="S2487" s="14">
        <f t="shared" ca="1" si="504"/>
        <v>712325.74</v>
      </c>
      <c r="T2487" s="14">
        <f t="shared" ca="1" si="505"/>
        <v>6169293.3899999997</v>
      </c>
      <c r="U2487" s="14" t="str">
        <f t="shared" ca="1" si="506"/>
        <v>0A3F507E-1D80-32B8-E044-0003BA298018</v>
      </c>
    </row>
    <row r="2488" spans="1:21" s="14" customFormat="1" x14ac:dyDescent="0.25">
      <c r="A2488" s="14">
        <f t="shared" si="494"/>
        <v>2488</v>
      </c>
      <c r="B2488" s="14" t="str">
        <f t="shared" ca="1" si="495"/>
        <v>439C2BC4-691F-45AE-9FE0-3EA3E91D790B</v>
      </c>
      <c r="C2488" s="14" t="str">
        <f t="shared" ca="1" si="496"/>
        <v>Nørrebred</v>
      </c>
      <c r="D2488" s="14" t="str">
        <f t="shared" ca="1" si="497"/>
        <v>86</v>
      </c>
      <c r="E2488" s="14" t="str">
        <f t="shared" ca="1" si="498"/>
        <v>12bf</v>
      </c>
      <c r="F2488" s="1">
        <f t="shared" ca="1" si="499"/>
        <v>120</v>
      </c>
      <c r="G2488" s="1">
        <f t="shared" ca="1" si="500"/>
        <v>143</v>
      </c>
      <c r="H2488" s="1">
        <f t="shared" ca="1" si="501"/>
        <v>1970</v>
      </c>
      <c r="I2488" s="1" t="str">
        <f ca="1">INDEX(Relationstabel!$C$3:$K$10,MATCH(INDIRECT($A$1&amp;"J"&amp;A2488),Relationstabel!$A$3:$A$10,0),MATCH(IFERROR(VALUE(INDIRECT($A$1&amp;"K"&amp;A2488)),0),Relationstabel!$C$1:$K$1,0))</f>
        <v>Naturgas</v>
      </c>
      <c r="J2488" s="1" t="str">
        <f ca="1">INDEX(Anvendelseskode!B:B,MATCH($F2488,Anvendelseskode!$A:$A,0))</f>
        <v>Fritliggende enfamilieshus (parcelhus)</v>
      </c>
      <c r="K2488" s="1" t="str">
        <f ca="1">INDEX(Anvendelseskode!C:C,MATCH($F2488,Anvendelseskode!$A:$A,0))</f>
        <v>Parcelhuse</v>
      </c>
      <c r="L2488" s="1" t="str">
        <f ca="1">INDEX(Anvendelseskode!D:D,MATCH($F2488,Anvendelseskode!$A:$A,0))</f>
        <v>Private husholdninger</v>
      </c>
      <c r="M2488" s="1" t="str">
        <f ca="1">IFERROR(INDEX(SBi!$2:$2,MATCH(H2488,SBi!$1:$1,1)),SBi!$K$2)</f>
        <v>1961-1972</v>
      </c>
      <c r="N2488" s="1">
        <f ca="1">INDEX(SBi!$C$3:$K$28,MATCH(F2488,SBi!$B$3:$B$28,0),MATCH(M2488,SBi!$C$2:$K$2,0))</f>
        <v>134.30000000000001</v>
      </c>
      <c r="O2488" s="16">
        <f t="shared" ca="1" si="502"/>
        <v>19.204900000000002</v>
      </c>
      <c r="P2488" s="16" t="str">
        <f ca="1">IFERROR(INDEX(VpD!$2:$2,MATCH(H2488,VpD!$1:$1,1)),VpD!$I$2)</f>
        <v>1961-1972</v>
      </c>
      <c r="Q2488" s="1">
        <f ca="1">INDEX(VpD!$C$3:$I$27,MATCH(F2488,VpD!$B$3:$B$27,0),MATCH(P2488,VpD!$C$2:$I$2,0))</f>
        <v>143</v>
      </c>
      <c r="R2488" s="16">
        <f t="shared" ca="1" si="503"/>
        <v>20.449000000000002</v>
      </c>
      <c r="S2488" s="14">
        <f t="shared" ca="1" si="504"/>
        <v>711753.26</v>
      </c>
      <c r="T2488" s="14">
        <f t="shared" ca="1" si="505"/>
        <v>6171796.5199999996</v>
      </c>
      <c r="U2488" s="14" t="str">
        <f t="shared" ca="1" si="506"/>
        <v>0A3F507E-1E80-32B8-E044-0003BA298018</v>
      </c>
    </row>
    <row r="2489" spans="1:21" s="14" customFormat="1" x14ac:dyDescent="0.25">
      <c r="A2489" s="14">
        <f t="shared" si="494"/>
        <v>2489</v>
      </c>
      <c r="B2489" s="14" t="str">
        <f t="shared" ca="1" si="495"/>
        <v>D5A43B1C-6EDB-4319-815B-3F03942D0C3B</v>
      </c>
      <c r="C2489" s="14" t="str">
        <f t="shared" ca="1" si="496"/>
        <v>Hyrdeengen</v>
      </c>
      <c r="D2489" s="14" t="str">
        <f t="shared" ca="1" si="497"/>
        <v>109</v>
      </c>
      <c r="E2489" s="14" t="str">
        <f t="shared" ca="1" si="498"/>
        <v>16cx</v>
      </c>
      <c r="F2489" s="1">
        <f t="shared" ca="1" si="499"/>
        <v>130</v>
      </c>
      <c r="G2489" s="1">
        <f t="shared" ca="1" si="500"/>
        <v>129</v>
      </c>
      <c r="H2489" s="1">
        <f t="shared" ca="1" si="501"/>
        <v>1977</v>
      </c>
      <c r="I2489" s="1" t="str">
        <f ca="1">INDEX(Relationstabel!$C$3:$K$10,MATCH(INDIRECT($A$1&amp;"J"&amp;A2489),Relationstabel!$A$3:$A$10,0),MATCH(IFERROR(VALUE(INDIRECT($A$1&amp;"K"&amp;A2489)),0),Relationstabel!$C$1:$K$1,0))</f>
        <v>Fjernvarme/ Blokvarme</v>
      </c>
      <c r="J2489" s="1" t="str">
        <f ca="1">INDEX(Anvendelseskode!B:B,MATCH($F2489,Anvendelseskode!$A:$A,0))</f>
        <v>Række-, kæde-, dobbelthus (lodret adskillelse mellem enhederne)</v>
      </c>
      <c r="K2489" s="1" t="str">
        <f ca="1">INDEX(Anvendelseskode!C:C,MATCH($F2489,Anvendelseskode!$A:$A,0))</f>
        <v>Række-, kæde og dobbelthuse</v>
      </c>
      <c r="L2489" s="1" t="str">
        <f ca="1">INDEX(Anvendelseskode!D:D,MATCH($F2489,Anvendelseskode!$A:$A,0))</f>
        <v>Private husholdninger</v>
      </c>
      <c r="M2489" s="1" t="str">
        <f ca="1">IFERROR(INDEX(SBi!$2:$2,MATCH(H2489,SBi!$1:$1,1)),SBi!$K$2)</f>
        <v>1973-1978</v>
      </c>
      <c r="N2489" s="1">
        <f ca="1">INDEX(SBi!$C$3:$K$28,MATCH(F2489,SBi!$B$3:$B$28,0),MATCH(M2489,SBi!$C$2:$K$2,0))</f>
        <v>112.6</v>
      </c>
      <c r="O2489" s="16">
        <f t="shared" ca="1" si="502"/>
        <v>14.525399999999999</v>
      </c>
      <c r="P2489" s="16" t="str">
        <f ca="1">IFERROR(INDEX(VpD!$2:$2,MATCH(H2489,VpD!$1:$1,1)),VpD!$I$2)</f>
        <v>1973-1978</v>
      </c>
      <c r="Q2489" s="1">
        <f ca="1">INDEX(VpD!$C$3:$I$27,MATCH(F2489,VpD!$B$3:$B$27,0),MATCH(P2489,VpD!$C$2:$I$2,0))</f>
        <v>98</v>
      </c>
      <c r="R2489" s="16">
        <f t="shared" ca="1" si="503"/>
        <v>12.641999999999999</v>
      </c>
      <c r="S2489" s="14">
        <f t="shared" ca="1" si="504"/>
        <v>711871.84</v>
      </c>
      <c r="T2489" s="14">
        <f t="shared" ca="1" si="505"/>
        <v>6172415.1399999997</v>
      </c>
      <c r="U2489" s="14" t="str">
        <f t="shared" ca="1" si="506"/>
        <v>0A3F507E-1988-32B8-E044-0003BA298018</v>
      </c>
    </row>
    <row r="2490" spans="1:21" s="14" customFormat="1" x14ac:dyDescent="0.25">
      <c r="A2490" s="14">
        <f t="shared" si="494"/>
        <v>2490</v>
      </c>
      <c r="B2490" s="14" t="str">
        <f t="shared" ca="1" si="495"/>
        <v>2162DE0B-9CE9-4A8F-AB57-5AB732BF0A0E</v>
      </c>
      <c r="C2490" s="14" t="str">
        <f t="shared" ca="1" si="496"/>
        <v>Hyttesvinget</v>
      </c>
      <c r="D2490" s="14" t="str">
        <f t="shared" ca="1" si="497"/>
        <v>30</v>
      </c>
      <c r="E2490" s="14" t="str">
        <f t="shared" ca="1" si="498"/>
        <v>24fk</v>
      </c>
      <c r="F2490" s="1">
        <f t="shared" ca="1" si="499"/>
        <v>120</v>
      </c>
      <c r="G2490" s="1">
        <f t="shared" ca="1" si="500"/>
        <v>131</v>
      </c>
      <c r="H2490" s="1">
        <f t="shared" ca="1" si="501"/>
        <v>1980</v>
      </c>
      <c r="I2490" s="1" t="str">
        <f ca="1">INDEX(Relationstabel!$C$3:$K$10,MATCH(INDIRECT($A$1&amp;"J"&amp;A2490),Relationstabel!$A$3:$A$10,0),MATCH(IFERROR(VALUE(INDIRECT($A$1&amp;"K"&amp;A2490)),0),Relationstabel!$C$1:$K$1,0))</f>
        <v>Elvarme</v>
      </c>
      <c r="J2490" s="1" t="str">
        <f ca="1">INDEX(Anvendelseskode!B:B,MATCH($F2490,Anvendelseskode!$A:$A,0))</f>
        <v>Fritliggende enfamilieshus (parcelhus)</v>
      </c>
      <c r="K2490" s="1" t="str">
        <f ca="1">INDEX(Anvendelseskode!C:C,MATCH($F2490,Anvendelseskode!$A:$A,0))</f>
        <v>Parcelhuse</v>
      </c>
      <c r="L2490" s="1" t="str">
        <f ca="1">INDEX(Anvendelseskode!D:D,MATCH($F2490,Anvendelseskode!$A:$A,0))</f>
        <v>Private husholdninger</v>
      </c>
      <c r="M2490" s="1" t="str">
        <f ca="1">IFERROR(INDEX(SBi!$2:$2,MATCH(H2490,SBi!$1:$1,1)),SBi!$K$2)</f>
        <v>1979-1998</v>
      </c>
      <c r="N2490" s="1">
        <f ca="1">INDEX(SBi!$C$3:$K$28,MATCH(F2490,SBi!$B$3:$B$28,0),MATCH(M2490,SBi!$C$2:$K$2,0))</f>
        <v>105.4</v>
      </c>
      <c r="O2490" s="16">
        <f t="shared" ca="1" si="502"/>
        <v>13.807400000000001</v>
      </c>
      <c r="P2490" s="16" t="str">
        <f ca="1">IFERROR(INDEX(VpD!$2:$2,MATCH(H2490,VpD!$1:$1,1)),VpD!$I$2)</f>
        <v>1979-1998</v>
      </c>
      <c r="Q2490" s="1">
        <f ca="1">INDEX(VpD!$C$3:$I$27,MATCH(F2490,VpD!$B$3:$B$27,0),MATCH(P2490,VpD!$C$2:$I$2,0))</f>
        <v>90</v>
      </c>
      <c r="R2490" s="16">
        <f t="shared" ca="1" si="503"/>
        <v>11.79</v>
      </c>
      <c r="S2490" s="14">
        <f t="shared" ca="1" si="504"/>
        <v>714013.48</v>
      </c>
      <c r="T2490" s="14">
        <f t="shared" ca="1" si="505"/>
        <v>6168954.21</v>
      </c>
      <c r="U2490" s="14" t="str">
        <f t="shared" ca="1" si="506"/>
        <v>0A3F507E-1A88-32B8-E044-0003BA298018</v>
      </c>
    </row>
    <row r="2491" spans="1:21" s="14" customFormat="1" x14ac:dyDescent="0.25">
      <c r="A2491" s="14">
        <f t="shared" si="494"/>
        <v>2491</v>
      </c>
      <c r="B2491" s="14" t="str">
        <f t="shared" ca="1" si="495"/>
        <v>EFD9378B-D8A5-4CAD-8C24-31DC08DD8D4D</v>
      </c>
      <c r="C2491" s="14" t="str">
        <f t="shared" ca="1" si="496"/>
        <v>Liselundsvej</v>
      </c>
      <c r="D2491" s="14" t="str">
        <f t="shared" ca="1" si="497"/>
        <v>13</v>
      </c>
      <c r="E2491" s="14" t="str">
        <f t="shared" ca="1" si="498"/>
        <v>9cp</v>
      </c>
      <c r="F2491" s="1">
        <f t="shared" ca="1" si="499"/>
        <v>120</v>
      </c>
      <c r="G2491" s="1">
        <f t="shared" ca="1" si="500"/>
        <v>98</v>
      </c>
      <c r="H2491" s="1">
        <f t="shared" ca="1" si="501"/>
        <v>1966</v>
      </c>
      <c r="I2491" s="1" t="str">
        <f ca="1">INDEX(Relationstabel!$C$3:$K$10,MATCH(INDIRECT($A$1&amp;"J"&amp;A2491),Relationstabel!$A$3:$A$10,0),MATCH(IFERROR(VALUE(INDIRECT($A$1&amp;"K"&amp;A2491)),0),Relationstabel!$C$1:$K$1,0))</f>
        <v>Naturgas</v>
      </c>
      <c r="J2491" s="1" t="str">
        <f ca="1">INDEX(Anvendelseskode!B:B,MATCH($F2491,Anvendelseskode!$A:$A,0))</f>
        <v>Fritliggende enfamilieshus (parcelhus)</v>
      </c>
      <c r="K2491" s="1" t="str">
        <f ca="1">INDEX(Anvendelseskode!C:C,MATCH($F2491,Anvendelseskode!$A:$A,0))</f>
        <v>Parcelhuse</v>
      </c>
      <c r="L2491" s="1" t="str">
        <f ca="1">INDEX(Anvendelseskode!D:D,MATCH($F2491,Anvendelseskode!$A:$A,0))</f>
        <v>Private husholdninger</v>
      </c>
      <c r="M2491" s="1" t="str">
        <f ca="1">IFERROR(INDEX(SBi!$2:$2,MATCH(H2491,SBi!$1:$1,1)),SBi!$K$2)</f>
        <v>1961-1972</v>
      </c>
      <c r="N2491" s="1">
        <f ca="1">INDEX(SBi!$C$3:$K$28,MATCH(F2491,SBi!$B$3:$B$28,0),MATCH(M2491,SBi!$C$2:$K$2,0))</f>
        <v>134.30000000000001</v>
      </c>
      <c r="O2491" s="16">
        <f t="shared" ca="1" si="502"/>
        <v>13.161400000000002</v>
      </c>
      <c r="P2491" s="16" t="str">
        <f ca="1">IFERROR(INDEX(VpD!$2:$2,MATCH(H2491,VpD!$1:$1,1)),VpD!$I$2)</f>
        <v>1961-1972</v>
      </c>
      <c r="Q2491" s="1">
        <f ca="1">INDEX(VpD!$C$3:$I$27,MATCH(F2491,VpD!$B$3:$B$27,0),MATCH(P2491,VpD!$C$2:$I$2,0))</f>
        <v>143</v>
      </c>
      <c r="R2491" s="16">
        <f t="shared" ca="1" si="503"/>
        <v>14.013999999999999</v>
      </c>
      <c r="S2491" s="14">
        <f t="shared" ca="1" si="504"/>
        <v>712369.32</v>
      </c>
      <c r="T2491" s="14">
        <f t="shared" ca="1" si="505"/>
        <v>6169236.29</v>
      </c>
      <c r="U2491" s="14" t="str">
        <f t="shared" ca="1" si="506"/>
        <v>0A3F507E-1C88-32B8-E044-0003BA298018</v>
      </c>
    </row>
    <row r="2492" spans="1:21" s="14" customFormat="1" x14ac:dyDescent="0.25">
      <c r="A2492" s="14">
        <f t="shared" si="494"/>
        <v>2492</v>
      </c>
      <c r="B2492" s="14" t="str">
        <f t="shared" ca="1" si="495"/>
        <v>E3705865-ABD6-404A-9448-4AC7BF5A05B2</v>
      </c>
      <c r="C2492" s="14" t="str">
        <f t="shared" ca="1" si="496"/>
        <v>Tårnborgvej</v>
      </c>
      <c r="D2492" s="14" t="str">
        <f t="shared" ca="1" si="497"/>
        <v>9</v>
      </c>
      <c r="E2492" s="14" t="str">
        <f t="shared" ca="1" si="498"/>
        <v>4cg</v>
      </c>
      <c r="F2492" s="1">
        <f t="shared" ca="1" si="499"/>
        <v>120</v>
      </c>
      <c r="G2492" s="1">
        <f t="shared" ca="1" si="500"/>
        <v>117</v>
      </c>
      <c r="H2492" s="1">
        <f t="shared" ca="1" si="501"/>
        <v>1989</v>
      </c>
      <c r="I2492" s="1" t="str">
        <f ca="1">INDEX(Relationstabel!$C$3:$K$10,MATCH(INDIRECT($A$1&amp;"J"&amp;A2492),Relationstabel!$A$3:$A$10,0),MATCH(IFERROR(VALUE(INDIRECT($A$1&amp;"K"&amp;A2492)),0),Relationstabel!$C$1:$K$1,0))</f>
        <v>Elvarme</v>
      </c>
      <c r="J2492" s="1" t="str">
        <f ca="1">INDEX(Anvendelseskode!B:B,MATCH($F2492,Anvendelseskode!$A:$A,0))</f>
        <v>Fritliggende enfamilieshus (parcelhus)</v>
      </c>
      <c r="K2492" s="1" t="str">
        <f ca="1">INDEX(Anvendelseskode!C:C,MATCH($F2492,Anvendelseskode!$A:$A,0))</f>
        <v>Parcelhuse</v>
      </c>
      <c r="L2492" s="1" t="str">
        <f ca="1">INDEX(Anvendelseskode!D:D,MATCH($F2492,Anvendelseskode!$A:$A,0))</f>
        <v>Private husholdninger</v>
      </c>
      <c r="M2492" s="1" t="str">
        <f ca="1">IFERROR(INDEX(SBi!$2:$2,MATCH(H2492,SBi!$1:$1,1)),SBi!$K$2)</f>
        <v>1979-1998</v>
      </c>
      <c r="N2492" s="1">
        <f ca="1">INDEX(SBi!$C$3:$K$28,MATCH(F2492,SBi!$B$3:$B$28,0),MATCH(M2492,SBi!$C$2:$K$2,0))</f>
        <v>105.4</v>
      </c>
      <c r="O2492" s="16">
        <f t="shared" ca="1" si="502"/>
        <v>12.331800000000001</v>
      </c>
      <c r="P2492" s="16" t="str">
        <f ca="1">IFERROR(INDEX(VpD!$2:$2,MATCH(H2492,VpD!$1:$1,1)),VpD!$I$2)</f>
        <v>1979-1998</v>
      </c>
      <c r="Q2492" s="1">
        <f ca="1">INDEX(VpD!$C$3:$I$27,MATCH(F2492,VpD!$B$3:$B$27,0),MATCH(P2492,VpD!$C$2:$I$2,0))</f>
        <v>90</v>
      </c>
      <c r="R2492" s="16">
        <f t="shared" ca="1" si="503"/>
        <v>10.53</v>
      </c>
      <c r="S2492" s="14">
        <f t="shared" ca="1" si="504"/>
        <v>713186.32</v>
      </c>
      <c r="T2492" s="14">
        <f t="shared" ca="1" si="505"/>
        <v>6168604.04</v>
      </c>
      <c r="U2492" s="14" t="str">
        <f t="shared" ca="1" si="506"/>
        <v>0A3F507E-2391-32B8-E044-0003BA298018</v>
      </c>
    </row>
    <row r="2493" spans="1:21" s="14" customFormat="1" x14ac:dyDescent="0.25">
      <c r="A2493" s="14">
        <f t="shared" si="494"/>
        <v>2493</v>
      </c>
      <c r="B2493" s="14" t="str">
        <f t="shared" ca="1" si="495"/>
        <v>40C7D5C4-1F6A-470A-8FB2-BA0BB165B409</v>
      </c>
      <c r="C2493" s="14" t="str">
        <f t="shared" ca="1" si="496"/>
        <v>Tårnborgvej</v>
      </c>
      <c r="D2493" s="14" t="str">
        <f t="shared" ca="1" si="497"/>
        <v>11</v>
      </c>
      <c r="E2493" s="14" t="str">
        <f t="shared" ca="1" si="498"/>
        <v>4ch</v>
      </c>
      <c r="F2493" s="1">
        <f t="shared" ca="1" si="499"/>
        <v>120</v>
      </c>
      <c r="G2493" s="1">
        <f t="shared" ca="1" si="500"/>
        <v>85</v>
      </c>
      <c r="H2493" s="1">
        <f t="shared" ca="1" si="501"/>
        <v>1960</v>
      </c>
      <c r="I2493" s="1" t="str">
        <f ca="1">INDEX(Relationstabel!$C$3:$K$10,MATCH(INDIRECT($A$1&amp;"J"&amp;A2493),Relationstabel!$A$3:$A$10,0),MATCH(IFERROR(VALUE(INDIRECT($A$1&amp;"K"&amp;A2493)),0),Relationstabel!$C$1:$K$1,0))</f>
        <v>Naturgas</v>
      </c>
      <c r="J2493" s="1" t="str">
        <f ca="1">INDEX(Anvendelseskode!B:B,MATCH($F2493,Anvendelseskode!$A:$A,0))</f>
        <v>Fritliggende enfamilieshus (parcelhus)</v>
      </c>
      <c r="K2493" s="1" t="str">
        <f ca="1">INDEX(Anvendelseskode!C:C,MATCH($F2493,Anvendelseskode!$A:$A,0))</f>
        <v>Parcelhuse</v>
      </c>
      <c r="L2493" s="1" t="str">
        <f ca="1">INDEX(Anvendelseskode!D:D,MATCH($F2493,Anvendelseskode!$A:$A,0))</f>
        <v>Private husholdninger</v>
      </c>
      <c r="M2493" s="1" t="str">
        <f ca="1">IFERROR(INDEX(SBi!$2:$2,MATCH(H2493,SBi!$1:$1,1)),SBi!$K$2)</f>
        <v>1951-1960</v>
      </c>
      <c r="N2493" s="1">
        <f ca="1">INDEX(SBi!$C$3:$K$28,MATCH(F2493,SBi!$B$3:$B$28,0),MATCH(M2493,SBi!$C$2:$K$2,0))</f>
        <v>154.9</v>
      </c>
      <c r="O2493" s="16">
        <f t="shared" ca="1" si="502"/>
        <v>13.166499999999999</v>
      </c>
      <c r="P2493" s="16" t="str">
        <f ca="1">IFERROR(INDEX(VpD!$2:$2,MATCH(H2493,VpD!$1:$1,1)),VpD!$I$2)</f>
        <v>1951-1960</v>
      </c>
      <c r="Q2493" s="1">
        <f ca="1">INDEX(VpD!$C$3:$I$27,MATCH(F2493,VpD!$B$3:$B$27,0),MATCH(P2493,VpD!$C$2:$I$2,0))</f>
        <v>204</v>
      </c>
      <c r="R2493" s="16">
        <f t="shared" ca="1" si="503"/>
        <v>17.34</v>
      </c>
      <c r="S2493" s="14">
        <f t="shared" ca="1" si="504"/>
        <v>713194.56</v>
      </c>
      <c r="T2493" s="14">
        <f t="shared" ca="1" si="505"/>
        <v>6168583.7400000002</v>
      </c>
      <c r="U2493" s="14" t="str">
        <f t="shared" ca="1" si="506"/>
        <v>0A3F507E-2393-32B8-E044-0003BA298018</v>
      </c>
    </row>
    <row r="2494" spans="1:21" s="14" customFormat="1" x14ac:dyDescent="0.25">
      <c r="A2494" s="14">
        <f t="shared" si="494"/>
        <v>2494</v>
      </c>
      <c r="B2494" s="14" t="str">
        <f t="shared" ca="1" si="495"/>
        <v>005A4A3A-6F13-41EA-A155-33740F3BC0E2</v>
      </c>
      <c r="C2494" s="14" t="str">
        <f t="shared" ca="1" si="496"/>
        <v>Strandparksvej</v>
      </c>
      <c r="D2494" s="14" t="str">
        <f t="shared" ca="1" si="497"/>
        <v>6</v>
      </c>
      <c r="E2494" s="14" t="str">
        <f t="shared" ca="1" si="498"/>
        <v>6bd</v>
      </c>
      <c r="F2494" s="1">
        <f t="shared" ca="1" si="499"/>
        <v>120</v>
      </c>
      <c r="G2494" s="1">
        <f t="shared" ca="1" si="500"/>
        <v>171</v>
      </c>
      <c r="H2494" s="1">
        <f t="shared" ca="1" si="501"/>
        <v>1977</v>
      </c>
      <c r="I2494" s="1" t="str">
        <f ca="1">INDEX(Relationstabel!$C$3:$K$10,MATCH(INDIRECT($A$1&amp;"J"&amp;A2494),Relationstabel!$A$3:$A$10,0),MATCH(IFERROR(VALUE(INDIRECT($A$1&amp;"K"&amp;A2494)),0),Relationstabel!$C$1:$K$1,0))</f>
        <v>Naturgas</v>
      </c>
      <c r="J2494" s="1" t="str">
        <f ca="1">INDEX(Anvendelseskode!B:B,MATCH($F2494,Anvendelseskode!$A:$A,0))</f>
        <v>Fritliggende enfamilieshus (parcelhus)</v>
      </c>
      <c r="K2494" s="1" t="str">
        <f ca="1">INDEX(Anvendelseskode!C:C,MATCH($F2494,Anvendelseskode!$A:$A,0))</f>
        <v>Parcelhuse</v>
      </c>
      <c r="L2494" s="1" t="str">
        <f ca="1">INDEX(Anvendelseskode!D:D,MATCH($F2494,Anvendelseskode!$A:$A,0))</f>
        <v>Private husholdninger</v>
      </c>
      <c r="M2494" s="1" t="str">
        <f ca="1">IFERROR(INDEX(SBi!$2:$2,MATCH(H2494,SBi!$1:$1,1)),SBi!$K$2)</f>
        <v>1973-1978</v>
      </c>
      <c r="N2494" s="1">
        <f ca="1">INDEX(SBi!$C$3:$K$28,MATCH(F2494,SBi!$B$3:$B$28,0),MATCH(M2494,SBi!$C$2:$K$2,0))</f>
        <v>119.8</v>
      </c>
      <c r="O2494" s="16">
        <f t="shared" ca="1" si="502"/>
        <v>20.485799999999998</v>
      </c>
      <c r="P2494" s="16" t="str">
        <f ca="1">IFERROR(INDEX(VpD!$2:$2,MATCH(H2494,VpD!$1:$1,1)),VpD!$I$2)</f>
        <v>1973-1978</v>
      </c>
      <c r="Q2494" s="1">
        <f ca="1">INDEX(VpD!$C$3:$I$27,MATCH(F2494,VpD!$B$3:$B$27,0),MATCH(P2494,VpD!$C$2:$I$2,0))</f>
        <v>117</v>
      </c>
      <c r="R2494" s="16">
        <f t="shared" ca="1" si="503"/>
        <v>20.007000000000001</v>
      </c>
      <c r="S2494" s="14">
        <f t="shared" ca="1" si="504"/>
        <v>713426.69</v>
      </c>
      <c r="T2494" s="14">
        <f t="shared" ca="1" si="505"/>
        <v>6168725.75</v>
      </c>
      <c r="U2494" s="14" t="str">
        <f t="shared" ca="1" si="506"/>
        <v>0A3F507E-2199-32B8-E044-0003BA298018</v>
      </c>
    </row>
    <row r="2495" spans="1:21" s="14" customFormat="1" x14ac:dyDescent="0.25">
      <c r="A2495" s="14">
        <f t="shared" si="494"/>
        <v>2495</v>
      </c>
      <c r="B2495" s="14" t="str">
        <f t="shared" ca="1" si="495"/>
        <v>DDAF4331-BA91-47F7-81B9-E718BCCF6FE1</v>
      </c>
      <c r="C2495" s="14" t="str">
        <f t="shared" ca="1" si="496"/>
        <v>Syvhøjvænge</v>
      </c>
      <c r="D2495" s="14" t="str">
        <f t="shared" ca="1" si="497"/>
        <v>100</v>
      </c>
      <c r="E2495" s="14" t="str">
        <f t="shared" ca="1" si="498"/>
        <v>14bm</v>
      </c>
      <c r="F2495" s="1">
        <f t="shared" ca="1" si="499"/>
        <v>130</v>
      </c>
      <c r="G2495" s="1">
        <f t="shared" ca="1" si="500"/>
        <v>107</v>
      </c>
      <c r="H2495" s="1">
        <f t="shared" ca="1" si="501"/>
        <v>1984</v>
      </c>
      <c r="I2495" s="1" t="str">
        <f ca="1">INDEX(Relationstabel!$C$3:$K$10,MATCH(INDIRECT($A$1&amp;"J"&amp;A2495),Relationstabel!$A$3:$A$10,0),MATCH(IFERROR(VALUE(INDIRECT($A$1&amp;"K"&amp;A2495)),0),Relationstabel!$C$1:$K$1,0))</f>
        <v>Fjernvarme/ Blokvarme</v>
      </c>
      <c r="J2495" s="1" t="str">
        <f ca="1">INDEX(Anvendelseskode!B:B,MATCH($F2495,Anvendelseskode!$A:$A,0))</f>
        <v>Række-, kæde-, dobbelthus (lodret adskillelse mellem enhederne)</v>
      </c>
      <c r="K2495" s="1" t="str">
        <f ca="1">INDEX(Anvendelseskode!C:C,MATCH($F2495,Anvendelseskode!$A:$A,0))</f>
        <v>Række-, kæde og dobbelthuse</v>
      </c>
      <c r="L2495" s="1" t="str">
        <f ca="1">INDEX(Anvendelseskode!D:D,MATCH($F2495,Anvendelseskode!$A:$A,0))</f>
        <v>Private husholdninger</v>
      </c>
      <c r="M2495" s="1" t="str">
        <f ca="1">IFERROR(INDEX(SBi!$2:$2,MATCH(H2495,SBi!$1:$1,1)),SBi!$K$2)</f>
        <v>1979-1998</v>
      </c>
      <c r="N2495" s="1">
        <f ca="1">INDEX(SBi!$C$3:$K$28,MATCH(F2495,SBi!$B$3:$B$28,0),MATCH(M2495,SBi!$C$2:$K$2,0))</f>
        <v>96.8</v>
      </c>
      <c r="O2495" s="16">
        <f t="shared" ca="1" si="502"/>
        <v>10.3576</v>
      </c>
      <c r="P2495" s="16" t="str">
        <f ca="1">IFERROR(INDEX(VpD!$2:$2,MATCH(H2495,VpD!$1:$1,1)),VpD!$I$2)</f>
        <v>1979-1998</v>
      </c>
      <c r="Q2495" s="1">
        <f ca="1">INDEX(VpD!$C$3:$I$27,MATCH(F2495,VpD!$B$3:$B$27,0),MATCH(P2495,VpD!$C$2:$I$2,0))</f>
        <v>74</v>
      </c>
      <c r="R2495" s="16">
        <f t="shared" ca="1" si="503"/>
        <v>7.9180000000000001</v>
      </c>
      <c r="S2495" s="14">
        <f t="shared" ca="1" si="504"/>
        <v>711975.67</v>
      </c>
      <c r="T2495" s="14">
        <f t="shared" ca="1" si="505"/>
        <v>6171890.9400000004</v>
      </c>
      <c r="U2495" s="14" t="str">
        <f t="shared" ca="1" si="506"/>
        <v>0A3F507E-2299-32B8-E044-0003BA298018</v>
      </c>
    </row>
    <row r="2496" spans="1:21" s="14" customFormat="1" x14ac:dyDescent="0.25">
      <c r="A2496" s="14">
        <f t="shared" si="494"/>
        <v>2496</v>
      </c>
      <c r="B2496" s="14" t="str">
        <f t="shared" ca="1" si="495"/>
        <v>D141BDC1-23B2-4CAA-ACDA-56ACD6D7272D</v>
      </c>
      <c r="C2496" s="14" t="str">
        <f t="shared" ca="1" si="496"/>
        <v>Vejlegårdsvej</v>
      </c>
      <c r="D2496" s="14" t="str">
        <f t="shared" ca="1" si="497"/>
        <v>131</v>
      </c>
      <c r="E2496" s="14" t="str">
        <f t="shared" ca="1" si="498"/>
        <v>15q</v>
      </c>
      <c r="F2496" s="1">
        <f t="shared" ca="1" si="499"/>
        <v>530</v>
      </c>
      <c r="G2496" s="1">
        <f t="shared" ca="1" si="500"/>
        <v>163</v>
      </c>
      <c r="H2496" s="1">
        <f t="shared" ca="1" si="501"/>
        <v>1995</v>
      </c>
      <c r="I2496" s="1" t="str">
        <f ca="1">INDEX(Relationstabel!$C$3:$K$10,MATCH(INDIRECT($A$1&amp;"J"&amp;A2496),Relationstabel!$A$3:$A$10,0),MATCH(IFERROR(VALUE(INDIRECT($A$1&amp;"K"&amp;A2496)),0),Relationstabel!$C$1:$K$1,0))</f>
        <v>Varmepumpe</v>
      </c>
      <c r="J2496" s="1" t="str">
        <f ca="1">INDEX(Anvendelseskode!B:B,MATCH($F2496,Anvendelseskode!$A:$A,0))</f>
        <v>Bygning i forbindelse med idrætsudøvelse (klubhus, idrætshal, svømmehal o.lign.).</v>
      </c>
      <c r="K2496" s="1" t="str">
        <f ca="1">INDEX(Anvendelseskode!C:C,MATCH($F2496,Anvendelseskode!$A:$A,0))</f>
        <v>Bygning i forbindelse med idrætsudøvelse (klubhus, idrætshal, svømmehal o.lign.).</v>
      </c>
      <c r="L2496" s="1" t="str">
        <f ca="1">INDEX(Anvendelseskode!D:D,MATCH($F2496,Anvendelseskode!$A:$A,0))</f>
        <v>Kommunale og andre offentlige institutioner</v>
      </c>
      <c r="M2496" s="1" t="str">
        <f ca="1">IFERROR(INDEX(SBi!$2:$2,MATCH(H2496,SBi!$1:$1,1)),SBi!$K$2)</f>
        <v>1979-1998</v>
      </c>
      <c r="N2496" s="1">
        <f ca="1">INDEX(SBi!$C$3:$K$28,MATCH(F2496,SBi!$B$3:$B$28,0),MATCH(M2496,SBi!$C$2:$K$2,0))</f>
        <v>155</v>
      </c>
      <c r="O2496" s="16">
        <f t="shared" ca="1" si="502"/>
        <v>25.265000000000001</v>
      </c>
      <c r="P2496" s="16" t="str">
        <f ca="1">IFERROR(INDEX(VpD!$2:$2,MATCH(H2496,VpD!$1:$1,1)),VpD!$I$2)</f>
        <v>1979-1998</v>
      </c>
      <c r="Q2496" s="1">
        <f ca="1">INDEX(VpD!$C$3:$I$27,MATCH(F2496,VpD!$B$3:$B$27,0),MATCH(P2496,VpD!$C$2:$I$2,0))</f>
        <v>72</v>
      </c>
      <c r="R2496" s="16">
        <f t="shared" ca="1" si="503"/>
        <v>11.736000000000001</v>
      </c>
      <c r="S2496" s="14">
        <f t="shared" ca="1" si="504"/>
        <v>710924.16</v>
      </c>
      <c r="T2496" s="14">
        <f t="shared" ca="1" si="505"/>
        <v>6171109.5700000003</v>
      </c>
      <c r="U2496" s="14" t="str">
        <f t="shared" ca="1" si="506"/>
        <v>0A3F507E-2499-32B8-E044-0003BA298018</v>
      </c>
    </row>
    <row r="2497" spans="1:21" s="14" customFormat="1" x14ac:dyDescent="0.25">
      <c r="A2497" s="14">
        <f t="shared" si="494"/>
        <v>2497</v>
      </c>
      <c r="B2497" s="14" t="str">
        <f t="shared" ca="1" si="495"/>
        <v>D952D36B-C257-4530-9170-FB69CE382403</v>
      </c>
      <c r="C2497" s="14" t="str">
        <f t="shared" ca="1" si="496"/>
        <v>Strandparksvej</v>
      </c>
      <c r="D2497" s="14" t="str">
        <f t="shared" ca="1" si="497"/>
        <v>2A</v>
      </c>
      <c r="E2497" s="14" t="str">
        <f t="shared" ca="1" si="498"/>
        <v>6s</v>
      </c>
      <c r="F2497" s="1">
        <f t="shared" ca="1" si="499"/>
        <v>120</v>
      </c>
      <c r="G2497" s="1">
        <f t="shared" ca="1" si="500"/>
        <v>183</v>
      </c>
      <c r="H2497" s="1">
        <f t="shared" ca="1" si="501"/>
        <v>1873</v>
      </c>
      <c r="I2497" s="1" t="str">
        <f ca="1">INDEX(Relationstabel!$C$3:$K$10,MATCH(INDIRECT($A$1&amp;"J"&amp;A2497),Relationstabel!$A$3:$A$10,0),MATCH(IFERROR(VALUE(INDIRECT($A$1&amp;"K"&amp;A2497)),0),Relationstabel!$C$1:$K$1,0))</f>
        <v>Naturgas</v>
      </c>
      <c r="J2497" s="1" t="str">
        <f ca="1">INDEX(Anvendelseskode!B:B,MATCH($F2497,Anvendelseskode!$A:$A,0))</f>
        <v>Fritliggende enfamilieshus (parcelhus)</v>
      </c>
      <c r="K2497" s="1" t="str">
        <f ca="1">INDEX(Anvendelseskode!C:C,MATCH($F2497,Anvendelseskode!$A:$A,0))</f>
        <v>Parcelhuse</v>
      </c>
      <c r="L2497" s="1" t="str">
        <f ca="1">INDEX(Anvendelseskode!D:D,MATCH($F2497,Anvendelseskode!$A:$A,0))</f>
        <v>Private husholdninger</v>
      </c>
      <c r="M2497" s="1" t="str">
        <f ca="1">IFERROR(INDEX(SBi!$2:$2,MATCH(H2497,SBi!$1:$1,1)),SBi!$K$2)</f>
        <v>Før 1890</v>
      </c>
      <c r="N2497" s="1">
        <f ca="1">INDEX(SBi!$C$3:$K$28,MATCH(F2497,SBi!$B$3:$B$28,0),MATCH(M2497,SBi!$C$2:$K$2,0))</f>
        <v>170.3</v>
      </c>
      <c r="O2497" s="16">
        <f t="shared" ca="1" si="502"/>
        <v>31.164900000000003</v>
      </c>
      <c r="P2497" s="16" t="str">
        <f ca="1">IFERROR(INDEX(VpD!$2:$2,MATCH(H2497,VpD!$1:$1,1)),VpD!$I$2)</f>
        <v>&lt;1930</v>
      </c>
      <c r="Q2497" s="1">
        <f ca="1">INDEX(VpD!$C$3:$I$27,MATCH(F2497,VpD!$B$3:$B$27,0),MATCH(P2497,VpD!$C$2:$I$2,0))</f>
        <v>209</v>
      </c>
      <c r="R2497" s="16">
        <f t="shared" ca="1" si="503"/>
        <v>38.247</v>
      </c>
      <c r="S2497" s="14">
        <f t="shared" ca="1" si="504"/>
        <v>713412.84</v>
      </c>
      <c r="T2497" s="14">
        <f t="shared" ca="1" si="505"/>
        <v>6168794.1500000004</v>
      </c>
      <c r="U2497" s="14" t="str">
        <f t="shared" ca="1" si="506"/>
        <v>0A3F507E-2194-32B8-E044-0003BA298018</v>
      </c>
    </row>
    <row r="2498" spans="1:21" s="14" customFormat="1" x14ac:dyDescent="0.25">
      <c r="A2498" s="14">
        <f t="shared" si="494"/>
        <v>2498</v>
      </c>
      <c r="B2498" s="14" t="str">
        <f t="shared" ca="1" si="495"/>
        <v>ECDFBF1D-F723-431D-AEA9-E7BF9F63119C</v>
      </c>
      <c r="C2498" s="14" t="str">
        <f t="shared" ca="1" si="496"/>
        <v>Syvhøjvænge</v>
      </c>
      <c r="D2498" s="14" t="str">
        <f t="shared" ca="1" si="497"/>
        <v>95</v>
      </c>
      <c r="E2498" s="14" t="str">
        <f t="shared" ca="1" si="498"/>
        <v>12cx</v>
      </c>
      <c r="F2498" s="1">
        <f t="shared" ca="1" si="499"/>
        <v>120</v>
      </c>
      <c r="G2498" s="1">
        <f t="shared" ca="1" si="500"/>
        <v>143</v>
      </c>
      <c r="H2498" s="1">
        <f t="shared" ca="1" si="501"/>
        <v>1970</v>
      </c>
      <c r="I2498" s="1" t="str">
        <f ca="1">INDEX(Relationstabel!$C$3:$K$10,MATCH(INDIRECT($A$1&amp;"J"&amp;A2498),Relationstabel!$A$3:$A$10,0),MATCH(IFERROR(VALUE(INDIRECT($A$1&amp;"K"&amp;A2498)),0),Relationstabel!$C$1:$K$1,0))</f>
        <v>Naturgas</v>
      </c>
      <c r="J2498" s="1" t="str">
        <f ca="1">INDEX(Anvendelseskode!B:B,MATCH($F2498,Anvendelseskode!$A:$A,0))</f>
        <v>Fritliggende enfamilieshus (parcelhus)</v>
      </c>
      <c r="K2498" s="1" t="str">
        <f ca="1">INDEX(Anvendelseskode!C:C,MATCH($F2498,Anvendelseskode!$A:$A,0))</f>
        <v>Parcelhuse</v>
      </c>
      <c r="L2498" s="1" t="str">
        <f ca="1">INDEX(Anvendelseskode!D:D,MATCH($F2498,Anvendelseskode!$A:$A,0))</f>
        <v>Private husholdninger</v>
      </c>
      <c r="M2498" s="1" t="str">
        <f ca="1">IFERROR(INDEX(SBi!$2:$2,MATCH(H2498,SBi!$1:$1,1)),SBi!$K$2)</f>
        <v>1961-1972</v>
      </c>
      <c r="N2498" s="1">
        <f ca="1">INDEX(SBi!$C$3:$K$28,MATCH(F2498,SBi!$B$3:$B$28,0),MATCH(M2498,SBi!$C$2:$K$2,0))</f>
        <v>134.30000000000001</v>
      </c>
      <c r="O2498" s="16">
        <f t="shared" ca="1" si="502"/>
        <v>19.204900000000002</v>
      </c>
      <c r="P2498" s="16" t="str">
        <f ca="1">IFERROR(INDEX(VpD!$2:$2,MATCH(H2498,VpD!$1:$1,1)),VpD!$I$2)</f>
        <v>1961-1972</v>
      </c>
      <c r="Q2498" s="1">
        <f ca="1">INDEX(VpD!$C$3:$I$27,MATCH(F2498,VpD!$B$3:$B$27,0),MATCH(P2498,VpD!$C$2:$I$2,0))</f>
        <v>143</v>
      </c>
      <c r="R2498" s="16">
        <f t="shared" ca="1" si="503"/>
        <v>20.449000000000002</v>
      </c>
      <c r="S2498" s="14">
        <f t="shared" ca="1" si="504"/>
        <v>711796.23</v>
      </c>
      <c r="T2498" s="14">
        <f t="shared" ca="1" si="505"/>
        <v>6171858.1100000003</v>
      </c>
      <c r="U2498" s="14" t="str">
        <f t="shared" ca="1" si="506"/>
        <v>0A3F507E-2294-32B8-E044-0003BA298018</v>
      </c>
    </row>
    <row r="2499" spans="1:21" s="14" customFormat="1" x14ac:dyDescent="0.25">
      <c r="A2499" s="14">
        <f t="shared" ref="A2499:A2562" si="507">ROW(B2499)</f>
        <v>2499</v>
      </c>
      <c r="B2499" s="14" t="str">
        <f t="shared" ref="B2499:B2562" ca="1" si="508">INDIRECT($A$1&amp;"b"&amp;A2499)</f>
        <v>E05E0488-ECF0-4764-AED8-D74B45B4A184</v>
      </c>
      <c r="C2499" s="14" t="str">
        <f t="shared" ref="C2499:C2562" ca="1" si="509">INDIRECT($A$1&amp;"V"&amp;A2499)</f>
        <v>Vejlegårdsvej</v>
      </c>
      <c r="D2499" s="14" t="str">
        <f t="shared" ref="D2499:D2562" ca="1" si="510">INDIRECT($A$1&amp;"W"&amp;A2499)</f>
        <v>113</v>
      </c>
      <c r="E2499" s="14" t="str">
        <f t="shared" ref="E2499:E2562" ca="1" si="511">INDIRECT($A$1&amp;"AB"&amp;A2499)</f>
        <v>6acm</v>
      </c>
      <c r="F2499" s="1">
        <f t="shared" ref="F2499:F2562" ca="1" si="512">ROUNDDOWN(INDIRECT($A$1&amp;"C"&amp;A2499),-1)</f>
        <v>320</v>
      </c>
      <c r="G2499" s="1">
        <f t="shared" ref="G2499:G2562" ca="1" si="513">INDIRECT($A$1&amp;"P"&amp;A2499)+INDIRECT($A$1&amp;"Q"&amp;A2499)+INDIRECT($A$1&amp;"R"&amp;A2499)*0.5</f>
        <v>163</v>
      </c>
      <c r="H2499" s="1">
        <f t="shared" ref="H2499:H2562" ca="1" si="514">MAX(INDIRECT($A$1&amp;"E"&amp;A2499),INDIRECT($A$1&amp;"D"&amp;A2499))</f>
        <v>1965</v>
      </c>
      <c r="I2499" s="1" t="str">
        <f ca="1">INDEX(Relationstabel!$C$3:$K$10,MATCH(INDIRECT($A$1&amp;"J"&amp;A2499),Relationstabel!$A$3:$A$10,0),MATCH(IFERROR(VALUE(INDIRECT($A$1&amp;"K"&amp;A2499)),0),Relationstabel!$C$1:$K$1,0))</f>
        <v>Olie</v>
      </c>
      <c r="J2499" s="1" t="str">
        <f ca="1">INDEX(Anvendelseskode!B:B,MATCH($F2499,Anvendelseskode!$A:$A,0))</f>
        <v>Bygning til kontor, handel, lager herunder offentlig administration</v>
      </c>
      <c r="K2499" s="1" t="str">
        <f ca="1">INDEX(Anvendelseskode!C:C,MATCH($F2499,Anvendelseskode!$A:$A,0))</f>
        <v>Kontor, handel, lager, off. adm.</v>
      </c>
      <c r="L2499" s="1" t="str">
        <f ca="1">INDEX(Anvendelseskode!D:D,MATCH($F2499,Anvendelseskode!$A:$A,0))</f>
        <v>Handel og servicevirksomheder</v>
      </c>
      <c r="M2499" s="1" t="str">
        <f ca="1">IFERROR(INDEX(SBi!$2:$2,MATCH(H2499,SBi!$1:$1,1)),SBi!$K$2)</f>
        <v>1961-1972</v>
      </c>
      <c r="N2499" s="1">
        <f ca="1">INDEX(SBi!$C$3:$K$28,MATCH(F2499,SBi!$B$3:$B$28,0),MATCH(M2499,SBi!$C$2:$K$2,0))</f>
        <v>117.5</v>
      </c>
      <c r="O2499" s="16">
        <f t="shared" ref="O2499:O2562" ca="1" si="515">N2499*G2499/1000</f>
        <v>19.1525</v>
      </c>
      <c r="P2499" s="16" t="str">
        <f ca="1">IFERROR(INDEX(VpD!$2:$2,MATCH(H2499,VpD!$1:$1,1)),VpD!$I$2)</f>
        <v>1961-1972</v>
      </c>
      <c r="Q2499" s="1">
        <f ca="1">INDEX(VpD!$C$3:$I$27,MATCH(F2499,VpD!$B$3:$B$27,0),MATCH(P2499,VpD!$C$2:$I$2,0))</f>
        <v>105</v>
      </c>
      <c r="R2499" s="16">
        <f t="shared" ref="R2499:R2562" ca="1" si="516">Q2499*G2499/1000</f>
        <v>17.114999999999998</v>
      </c>
      <c r="S2499" s="14">
        <f t="shared" ref="S2499:S2562" ca="1" si="517">INDIRECT($A$1&amp;"AE"&amp;A2499)</f>
        <v>711490.37</v>
      </c>
      <c r="T2499" s="14">
        <f t="shared" ref="T2499:T2562" ca="1" si="518">INDIRECT($A$1&amp;"AF"&amp;A2499)</f>
        <v>6170586.7699999996</v>
      </c>
      <c r="U2499" s="14" t="str">
        <f t="shared" ref="U2499:U2562" ca="1" si="519">INDIRECT($A$1&amp;"AC"&amp;A2499)</f>
        <v>0A3F507E-2494-32B8-E044-0003BA298018</v>
      </c>
    </row>
    <row r="2500" spans="1:21" s="14" customFormat="1" x14ac:dyDescent="0.25">
      <c r="A2500" s="14">
        <f t="shared" si="507"/>
        <v>2500</v>
      </c>
      <c r="B2500" s="14" t="str">
        <f t="shared" ca="1" si="508"/>
        <v>0D8C36A5-3000-4D3E-BC05-9EF3169C939B</v>
      </c>
      <c r="C2500" s="14" t="str">
        <f t="shared" ca="1" si="509"/>
        <v>Vejlegårdsvej</v>
      </c>
      <c r="D2500" s="14" t="str">
        <f t="shared" ca="1" si="510"/>
        <v>113</v>
      </c>
      <c r="E2500" s="14" t="str">
        <f t="shared" ca="1" si="511"/>
        <v>6acm</v>
      </c>
      <c r="F2500" s="1">
        <f t="shared" ca="1" si="512"/>
        <v>320</v>
      </c>
      <c r="G2500" s="1">
        <f t="shared" ca="1" si="513"/>
        <v>48</v>
      </c>
      <c r="H2500" s="1">
        <f t="shared" ca="1" si="514"/>
        <v>1967</v>
      </c>
      <c r="I2500" s="1" t="str">
        <f ca="1">INDEX(Relationstabel!$C$3:$K$10,MATCH(INDIRECT($A$1&amp;"J"&amp;A2500),Relationstabel!$A$3:$A$10,0),MATCH(IFERROR(VALUE(INDIRECT($A$1&amp;"K"&amp;A2500)),0),Relationstabel!$C$1:$K$1,0))</f>
        <v>Ingen varmeinstallation</v>
      </c>
      <c r="J2500" s="1" t="str">
        <f ca="1">INDEX(Anvendelseskode!B:B,MATCH($F2500,Anvendelseskode!$A:$A,0))</f>
        <v>Bygning til kontor, handel, lager herunder offentlig administration</v>
      </c>
      <c r="K2500" s="1" t="str">
        <f ca="1">INDEX(Anvendelseskode!C:C,MATCH($F2500,Anvendelseskode!$A:$A,0))</f>
        <v>Kontor, handel, lager, off. adm.</v>
      </c>
      <c r="L2500" s="1" t="str">
        <f ca="1">INDEX(Anvendelseskode!D:D,MATCH($F2500,Anvendelseskode!$A:$A,0))</f>
        <v>Handel og servicevirksomheder</v>
      </c>
      <c r="M2500" s="1" t="str">
        <f ca="1">IFERROR(INDEX(SBi!$2:$2,MATCH(H2500,SBi!$1:$1,1)),SBi!$K$2)</f>
        <v>1961-1972</v>
      </c>
      <c r="N2500" s="1">
        <f ca="1">INDEX(SBi!$C$3:$K$28,MATCH(F2500,SBi!$B$3:$B$28,0),MATCH(M2500,SBi!$C$2:$K$2,0))</f>
        <v>117.5</v>
      </c>
      <c r="O2500" s="16">
        <f t="shared" ca="1" si="515"/>
        <v>5.64</v>
      </c>
      <c r="P2500" s="16" t="str">
        <f ca="1">IFERROR(INDEX(VpD!$2:$2,MATCH(H2500,VpD!$1:$1,1)),VpD!$I$2)</f>
        <v>1961-1972</v>
      </c>
      <c r="Q2500" s="1">
        <f ca="1">INDEX(VpD!$C$3:$I$27,MATCH(F2500,VpD!$B$3:$B$27,0),MATCH(P2500,VpD!$C$2:$I$2,0))</f>
        <v>105</v>
      </c>
      <c r="R2500" s="16">
        <f t="shared" ca="1" si="516"/>
        <v>5.04</v>
      </c>
      <c r="S2500" s="14">
        <f t="shared" ca="1" si="517"/>
        <v>711490.37</v>
      </c>
      <c r="T2500" s="14">
        <f t="shared" ca="1" si="518"/>
        <v>6170586.7699999996</v>
      </c>
      <c r="U2500" s="14" t="str">
        <f t="shared" ca="1" si="519"/>
        <v>0A3F507E-2494-32B8-E044-0003BA298018</v>
      </c>
    </row>
    <row r="2501" spans="1:21" s="14" customFormat="1" x14ac:dyDescent="0.25">
      <c r="A2501" s="14">
        <f t="shared" si="507"/>
        <v>2501</v>
      </c>
      <c r="B2501" s="14" t="str">
        <f t="shared" ca="1" si="508"/>
        <v>070940A3-839B-4E71-B5FC-9EF080892FF9</v>
      </c>
      <c r="C2501" s="14" t="str">
        <f t="shared" ca="1" si="509"/>
        <v>Kolleruplund</v>
      </c>
      <c r="D2501" s="14" t="str">
        <f t="shared" ca="1" si="510"/>
        <v>17</v>
      </c>
      <c r="E2501" s="14" t="str">
        <f t="shared" ca="1" si="511"/>
        <v>6ff</v>
      </c>
      <c r="F2501" s="1">
        <f t="shared" ca="1" si="512"/>
        <v>130</v>
      </c>
      <c r="G2501" s="1">
        <f t="shared" ca="1" si="513"/>
        <v>91</v>
      </c>
      <c r="H2501" s="1">
        <f t="shared" ca="1" si="514"/>
        <v>1965</v>
      </c>
      <c r="I2501" s="1" t="str">
        <f ca="1">INDEX(Relationstabel!$C$3:$K$10,MATCH(INDIRECT($A$1&amp;"J"&amp;A2501),Relationstabel!$A$3:$A$10,0),MATCH(IFERROR(VALUE(INDIRECT($A$1&amp;"K"&amp;A2501)),0),Relationstabel!$C$1:$K$1,0))</f>
        <v>Elvarme</v>
      </c>
      <c r="J2501" s="1" t="str">
        <f ca="1">INDEX(Anvendelseskode!B:B,MATCH($F2501,Anvendelseskode!$A:$A,0))</f>
        <v>Række-, kæde-, dobbelthus (lodret adskillelse mellem enhederne)</v>
      </c>
      <c r="K2501" s="1" t="str">
        <f ca="1">INDEX(Anvendelseskode!C:C,MATCH($F2501,Anvendelseskode!$A:$A,0))</f>
        <v>Række-, kæde og dobbelthuse</v>
      </c>
      <c r="L2501" s="1" t="str">
        <f ca="1">INDEX(Anvendelseskode!D:D,MATCH($F2501,Anvendelseskode!$A:$A,0))</f>
        <v>Private husholdninger</v>
      </c>
      <c r="M2501" s="1" t="str">
        <f ca="1">IFERROR(INDEX(SBi!$2:$2,MATCH(H2501,SBi!$1:$1,1)),SBi!$K$2)</f>
        <v>1961-1972</v>
      </c>
      <c r="N2501" s="1">
        <f ca="1">INDEX(SBi!$C$3:$K$28,MATCH(F2501,SBi!$B$3:$B$28,0),MATCH(M2501,SBi!$C$2:$K$2,0))</f>
        <v>119.9</v>
      </c>
      <c r="O2501" s="16">
        <f t="shared" ca="1" si="515"/>
        <v>10.9109</v>
      </c>
      <c r="P2501" s="16" t="str">
        <f ca="1">IFERROR(INDEX(VpD!$2:$2,MATCH(H2501,VpD!$1:$1,1)),VpD!$I$2)</f>
        <v>1961-1972</v>
      </c>
      <c r="Q2501" s="1">
        <f ca="1">INDEX(VpD!$C$3:$I$27,MATCH(F2501,VpD!$B$3:$B$27,0),MATCH(P2501,VpD!$C$2:$I$2,0))</f>
        <v>120</v>
      </c>
      <c r="R2501" s="16">
        <f t="shared" ca="1" si="516"/>
        <v>10.92</v>
      </c>
      <c r="S2501" s="14">
        <f t="shared" ca="1" si="517"/>
        <v>713788.19</v>
      </c>
      <c r="T2501" s="14">
        <f t="shared" ca="1" si="518"/>
        <v>6169217.2999999998</v>
      </c>
      <c r="U2501" s="14" t="str">
        <f t="shared" ca="1" si="519"/>
        <v>0A3F507E-1BAF-32B8-E044-0003BA298018</v>
      </c>
    </row>
    <row r="2502" spans="1:21" s="14" customFormat="1" x14ac:dyDescent="0.25">
      <c r="A2502" s="14">
        <f t="shared" si="507"/>
        <v>2502</v>
      </c>
      <c r="B2502" s="14" t="str">
        <f t="shared" ca="1" si="508"/>
        <v>E9692677-65B0-4166-B83B-EBB86DA2B66D</v>
      </c>
      <c r="C2502" s="14" t="str">
        <f t="shared" ca="1" si="509"/>
        <v>Nordmarksvænge</v>
      </c>
      <c r="D2502" s="14" t="str">
        <f t="shared" ca="1" si="510"/>
        <v>29</v>
      </c>
      <c r="E2502" s="14" t="str">
        <f t="shared" ca="1" si="511"/>
        <v>15cø</v>
      </c>
      <c r="F2502" s="1">
        <f t="shared" ca="1" si="512"/>
        <v>120</v>
      </c>
      <c r="G2502" s="1">
        <f t="shared" ca="1" si="513"/>
        <v>130</v>
      </c>
      <c r="H2502" s="1">
        <f t="shared" ca="1" si="514"/>
        <v>2001</v>
      </c>
      <c r="I2502" s="1" t="str">
        <f ca="1">INDEX(Relationstabel!$C$3:$K$10,MATCH(INDIRECT($A$1&amp;"J"&amp;A2502),Relationstabel!$A$3:$A$10,0),MATCH(IFERROR(VALUE(INDIRECT($A$1&amp;"K"&amp;A2502)),0),Relationstabel!$C$1:$K$1,0))</f>
        <v>Fjernvarme/ Blokvarme</v>
      </c>
      <c r="J2502" s="1" t="str">
        <f ca="1">INDEX(Anvendelseskode!B:B,MATCH($F2502,Anvendelseskode!$A:$A,0))</f>
        <v>Fritliggende enfamilieshus (parcelhus)</v>
      </c>
      <c r="K2502" s="1" t="str">
        <f ca="1">INDEX(Anvendelseskode!C:C,MATCH($F2502,Anvendelseskode!$A:$A,0))</f>
        <v>Parcelhuse</v>
      </c>
      <c r="L2502" s="1" t="str">
        <f ca="1">INDEX(Anvendelseskode!D:D,MATCH($F2502,Anvendelseskode!$A:$A,0))</f>
        <v>Private husholdninger</v>
      </c>
      <c r="M2502" s="1" t="str">
        <f ca="1">IFERROR(INDEX(SBi!$2:$2,MATCH(H2502,SBi!$1:$1,1)),SBi!$K$2)</f>
        <v>1999-2006</v>
      </c>
      <c r="N2502" s="1">
        <f ca="1">INDEX(SBi!$C$3:$K$28,MATCH(F2502,SBi!$B$3:$B$28,0),MATCH(M2502,SBi!$C$2:$K$2,0))</f>
        <v>83.9</v>
      </c>
      <c r="O2502" s="16">
        <f t="shared" ca="1" si="515"/>
        <v>10.907</v>
      </c>
      <c r="P2502" s="16" t="str">
        <f ca="1">IFERROR(INDEX(VpD!$2:$2,MATCH(H2502,VpD!$1:$1,1)),VpD!$I$2)</f>
        <v>&gt;1998</v>
      </c>
      <c r="Q2502" s="1">
        <f ca="1">INDEX(VpD!$C$3:$I$27,MATCH(F2502,VpD!$B$3:$B$27,0),MATCH(P2502,VpD!$C$2:$I$2,0))</f>
        <v>72</v>
      </c>
      <c r="R2502" s="16">
        <f t="shared" ca="1" si="516"/>
        <v>9.36</v>
      </c>
      <c r="S2502" s="14">
        <f t="shared" ca="1" si="517"/>
        <v>712163.37</v>
      </c>
      <c r="T2502" s="14">
        <f t="shared" ca="1" si="518"/>
        <v>6172021.6100000003</v>
      </c>
      <c r="U2502" s="14" t="str">
        <f t="shared" ca="1" si="519"/>
        <v>0A3F507E-1DAF-32B8-E044-0003BA298018</v>
      </c>
    </row>
    <row r="2503" spans="1:21" s="14" customFormat="1" x14ac:dyDescent="0.25">
      <c r="A2503" s="14">
        <f t="shared" si="507"/>
        <v>2503</v>
      </c>
      <c r="B2503" s="14" t="str">
        <f t="shared" ca="1" si="508"/>
        <v>C6152CE0-FDEF-4146-B52B-FB715632F3FA</v>
      </c>
      <c r="C2503" s="14" t="str">
        <f t="shared" ca="1" si="509"/>
        <v>Nørrebred</v>
      </c>
      <c r="D2503" s="14" t="str">
        <f t="shared" ca="1" si="510"/>
        <v>133</v>
      </c>
      <c r="E2503" s="14" t="str">
        <f t="shared" ca="1" si="511"/>
        <v>21ax</v>
      </c>
      <c r="F2503" s="1">
        <f t="shared" ca="1" si="512"/>
        <v>120</v>
      </c>
      <c r="G2503" s="1">
        <f t="shared" ca="1" si="513"/>
        <v>143</v>
      </c>
      <c r="H2503" s="1">
        <f t="shared" ca="1" si="514"/>
        <v>1969</v>
      </c>
      <c r="I2503" s="1" t="str">
        <f ca="1">INDEX(Relationstabel!$C$3:$K$10,MATCH(INDIRECT($A$1&amp;"J"&amp;A2503),Relationstabel!$A$3:$A$10,0),MATCH(IFERROR(VALUE(INDIRECT($A$1&amp;"K"&amp;A2503)),0),Relationstabel!$C$1:$K$1,0))</f>
        <v>Naturgas</v>
      </c>
      <c r="J2503" s="1" t="str">
        <f ca="1">INDEX(Anvendelseskode!B:B,MATCH($F2503,Anvendelseskode!$A:$A,0))</f>
        <v>Fritliggende enfamilieshus (parcelhus)</v>
      </c>
      <c r="K2503" s="1" t="str">
        <f ca="1">INDEX(Anvendelseskode!C:C,MATCH($F2503,Anvendelseskode!$A:$A,0))</f>
        <v>Parcelhuse</v>
      </c>
      <c r="L2503" s="1" t="str">
        <f ca="1">INDEX(Anvendelseskode!D:D,MATCH($F2503,Anvendelseskode!$A:$A,0))</f>
        <v>Private husholdninger</v>
      </c>
      <c r="M2503" s="1" t="str">
        <f ca="1">IFERROR(INDEX(SBi!$2:$2,MATCH(H2503,SBi!$1:$1,1)),SBi!$K$2)</f>
        <v>1961-1972</v>
      </c>
      <c r="N2503" s="1">
        <f ca="1">INDEX(SBi!$C$3:$K$28,MATCH(F2503,SBi!$B$3:$B$28,0),MATCH(M2503,SBi!$C$2:$K$2,0))</f>
        <v>134.30000000000001</v>
      </c>
      <c r="O2503" s="16">
        <f t="shared" ca="1" si="515"/>
        <v>19.204900000000002</v>
      </c>
      <c r="P2503" s="16" t="str">
        <f ca="1">IFERROR(INDEX(VpD!$2:$2,MATCH(H2503,VpD!$1:$1,1)),VpD!$I$2)</f>
        <v>1961-1972</v>
      </c>
      <c r="Q2503" s="1">
        <f ca="1">INDEX(VpD!$C$3:$I$27,MATCH(F2503,VpD!$B$3:$B$27,0),MATCH(P2503,VpD!$C$2:$I$2,0))</f>
        <v>143</v>
      </c>
      <c r="R2503" s="16">
        <f t="shared" ca="1" si="516"/>
        <v>20.449000000000002</v>
      </c>
      <c r="S2503" s="14">
        <f t="shared" ca="1" si="517"/>
        <v>711579.79</v>
      </c>
      <c r="T2503" s="14">
        <f t="shared" ca="1" si="518"/>
        <v>6172197</v>
      </c>
      <c r="U2503" s="14" t="str">
        <f t="shared" ca="1" si="519"/>
        <v>0A3F507E-1EAF-32B8-E044-0003BA298018</v>
      </c>
    </row>
    <row r="2504" spans="1:21" s="14" customFormat="1" x14ac:dyDescent="0.25">
      <c r="A2504" s="14">
        <f t="shared" si="507"/>
        <v>2504</v>
      </c>
      <c r="B2504" s="14" t="str">
        <f t="shared" ca="1" si="508"/>
        <v>C453AFC0-3E98-4590-AF49-64D118FA228D</v>
      </c>
      <c r="C2504" s="14" t="str">
        <f t="shared" ca="1" si="509"/>
        <v>Stærebo</v>
      </c>
      <c r="D2504" s="14" t="str">
        <f t="shared" ca="1" si="510"/>
        <v>8</v>
      </c>
      <c r="E2504" s="14" t="str">
        <f t="shared" ca="1" si="511"/>
        <v>6abp</v>
      </c>
      <c r="F2504" s="1">
        <f t="shared" ca="1" si="512"/>
        <v>130</v>
      </c>
      <c r="G2504" s="1">
        <f t="shared" ca="1" si="513"/>
        <v>109</v>
      </c>
      <c r="H2504" s="1">
        <f t="shared" ca="1" si="514"/>
        <v>1979</v>
      </c>
      <c r="I2504" s="1" t="str">
        <f ca="1">INDEX(Relationstabel!$C$3:$K$10,MATCH(INDIRECT($A$1&amp;"J"&amp;A2504),Relationstabel!$A$3:$A$10,0),MATCH(IFERROR(VALUE(INDIRECT($A$1&amp;"K"&amp;A2504)),0),Relationstabel!$C$1:$K$1,0))</f>
        <v>Fjernvarme/ Blokvarme</v>
      </c>
      <c r="J2504" s="1" t="str">
        <f ca="1">INDEX(Anvendelseskode!B:B,MATCH($F2504,Anvendelseskode!$A:$A,0))</f>
        <v>Række-, kæde-, dobbelthus (lodret adskillelse mellem enhederne)</v>
      </c>
      <c r="K2504" s="1" t="str">
        <f ca="1">INDEX(Anvendelseskode!C:C,MATCH($F2504,Anvendelseskode!$A:$A,0))</f>
        <v>Række-, kæde og dobbelthuse</v>
      </c>
      <c r="L2504" s="1" t="str">
        <f ca="1">INDEX(Anvendelseskode!D:D,MATCH($F2504,Anvendelseskode!$A:$A,0))</f>
        <v>Private husholdninger</v>
      </c>
      <c r="M2504" s="1" t="str">
        <f ca="1">IFERROR(INDEX(SBi!$2:$2,MATCH(H2504,SBi!$1:$1,1)),SBi!$K$2)</f>
        <v>1979-1998</v>
      </c>
      <c r="N2504" s="1">
        <f ca="1">INDEX(SBi!$C$3:$K$28,MATCH(F2504,SBi!$B$3:$B$28,0),MATCH(M2504,SBi!$C$2:$K$2,0))</f>
        <v>96.8</v>
      </c>
      <c r="O2504" s="16">
        <f t="shared" ca="1" si="515"/>
        <v>10.5512</v>
      </c>
      <c r="P2504" s="16" t="str">
        <f ca="1">IFERROR(INDEX(VpD!$2:$2,MATCH(H2504,VpD!$1:$1,1)),VpD!$I$2)</f>
        <v>1979-1998</v>
      </c>
      <c r="Q2504" s="1">
        <f ca="1">INDEX(VpD!$C$3:$I$27,MATCH(F2504,VpD!$B$3:$B$27,0),MATCH(P2504,VpD!$C$2:$I$2,0))</f>
        <v>74</v>
      </c>
      <c r="R2504" s="16">
        <f t="shared" ca="1" si="516"/>
        <v>8.0660000000000007</v>
      </c>
      <c r="S2504" s="14">
        <f t="shared" ca="1" si="517"/>
        <v>713673.69</v>
      </c>
      <c r="T2504" s="14">
        <f t="shared" ca="1" si="518"/>
        <v>6169765.4500000002</v>
      </c>
      <c r="U2504" s="14" t="str">
        <f t="shared" ca="1" si="519"/>
        <v>0A3F507E-21AF-32B8-E044-0003BA298018</v>
      </c>
    </row>
    <row r="2505" spans="1:21" s="14" customFormat="1" x14ac:dyDescent="0.25">
      <c r="A2505" s="14">
        <f t="shared" si="507"/>
        <v>2505</v>
      </c>
      <c r="B2505" s="14" t="str">
        <f t="shared" ca="1" si="508"/>
        <v>2281CDDA-37DD-4033-A877-E7D87200B080</v>
      </c>
      <c r="C2505" s="14" t="str">
        <f t="shared" ca="1" si="509"/>
        <v>Vemmetoftevej</v>
      </c>
      <c r="D2505" s="14" t="str">
        <f t="shared" ca="1" si="510"/>
        <v>16</v>
      </c>
      <c r="E2505" s="14" t="str">
        <f t="shared" ca="1" si="511"/>
        <v>18hr</v>
      </c>
      <c r="F2505" s="1">
        <f t="shared" ca="1" si="512"/>
        <v>120</v>
      </c>
      <c r="G2505" s="1">
        <f t="shared" ca="1" si="513"/>
        <v>95</v>
      </c>
      <c r="H2505" s="1">
        <f t="shared" ca="1" si="514"/>
        <v>1963</v>
      </c>
      <c r="I2505" s="1" t="str">
        <f ca="1">INDEX(Relationstabel!$C$3:$K$10,MATCH(INDIRECT($A$1&amp;"J"&amp;A2505),Relationstabel!$A$3:$A$10,0),MATCH(IFERROR(VALUE(INDIRECT($A$1&amp;"K"&amp;A2505)),0),Relationstabel!$C$1:$K$1,0))</f>
        <v>Naturgas</v>
      </c>
      <c r="J2505" s="1" t="str">
        <f ca="1">INDEX(Anvendelseskode!B:B,MATCH($F2505,Anvendelseskode!$A:$A,0))</f>
        <v>Fritliggende enfamilieshus (parcelhus)</v>
      </c>
      <c r="K2505" s="1" t="str">
        <f ca="1">INDEX(Anvendelseskode!C:C,MATCH($F2505,Anvendelseskode!$A:$A,0))</f>
        <v>Parcelhuse</v>
      </c>
      <c r="L2505" s="1" t="str">
        <f ca="1">INDEX(Anvendelseskode!D:D,MATCH($F2505,Anvendelseskode!$A:$A,0))</f>
        <v>Private husholdninger</v>
      </c>
      <c r="M2505" s="1" t="str">
        <f ca="1">IFERROR(INDEX(SBi!$2:$2,MATCH(H2505,SBi!$1:$1,1)),SBi!$K$2)</f>
        <v>1961-1972</v>
      </c>
      <c r="N2505" s="1">
        <f ca="1">INDEX(SBi!$C$3:$K$28,MATCH(F2505,SBi!$B$3:$B$28,0),MATCH(M2505,SBi!$C$2:$K$2,0))</f>
        <v>134.30000000000001</v>
      </c>
      <c r="O2505" s="16">
        <f t="shared" ca="1" si="515"/>
        <v>12.758500000000002</v>
      </c>
      <c r="P2505" s="16" t="str">
        <f ca="1">IFERROR(INDEX(VpD!$2:$2,MATCH(H2505,VpD!$1:$1,1)),VpD!$I$2)</f>
        <v>1961-1972</v>
      </c>
      <c r="Q2505" s="1">
        <f ca="1">INDEX(VpD!$C$3:$I$27,MATCH(F2505,VpD!$B$3:$B$27,0),MATCH(P2505,VpD!$C$2:$I$2,0))</f>
        <v>143</v>
      </c>
      <c r="R2505" s="16">
        <f t="shared" ca="1" si="516"/>
        <v>13.585000000000001</v>
      </c>
      <c r="S2505" s="14">
        <f t="shared" ca="1" si="517"/>
        <v>712711.31</v>
      </c>
      <c r="T2505" s="14">
        <f t="shared" ca="1" si="518"/>
        <v>6169160.4699999997</v>
      </c>
      <c r="U2505" s="14" t="str">
        <f t="shared" ca="1" si="519"/>
        <v>0A3F507E-24AF-32B8-E044-0003BA298018</v>
      </c>
    </row>
    <row r="2506" spans="1:21" s="14" customFormat="1" x14ac:dyDescent="0.25">
      <c r="A2506" s="14">
        <f t="shared" si="507"/>
        <v>2506</v>
      </c>
      <c r="B2506" s="14" t="str">
        <f t="shared" ca="1" si="508"/>
        <v>F4E4F9B5-36F9-4F41-9D9C-04817EAC45F7</v>
      </c>
      <c r="C2506" s="14" t="str">
        <f t="shared" ca="1" si="509"/>
        <v>Strandparksvej</v>
      </c>
      <c r="D2506" s="14" t="str">
        <f t="shared" ca="1" si="510"/>
        <v>8</v>
      </c>
      <c r="E2506" s="14" t="str">
        <f t="shared" ca="1" si="511"/>
        <v>6bf</v>
      </c>
      <c r="F2506" s="1">
        <f t="shared" ca="1" si="512"/>
        <v>120</v>
      </c>
      <c r="G2506" s="1">
        <f t="shared" ca="1" si="513"/>
        <v>135</v>
      </c>
      <c r="H2506" s="1">
        <f t="shared" ca="1" si="514"/>
        <v>1992</v>
      </c>
      <c r="I2506" s="1" t="str">
        <f ca="1">INDEX(Relationstabel!$C$3:$K$10,MATCH(INDIRECT($A$1&amp;"J"&amp;A2506),Relationstabel!$A$3:$A$10,0),MATCH(IFERROR(VALUE(INDIRECT($A$1&amp;"K"&amp;A2506)),0),Relationstabel!$C$1:$K$1,0))</f>
        <v>Naturgas</v>
      </c>
      <c r="J2506" s="1" t="str">
        <f ca="1">INDEX(Anvendelseskode!B:B,MATCH($F2506,Anvendelseskode!$A:$A,0))</f>
        <v>Fritliggende enfamilieshus (parcelhus)</v>
      </c>
      <c r="K2506" s="1" t="str">
        <f ca="1">INDEX(Anvendelseskode!C:C,MATCH($F2506,Anvendelseskode!$A:$A,0))</f>
        <v>Parcelhuse</v>
      </c>
      <c r="L2506" s="1" t="str">
        <f ca="1">INDEX(Anvendelseskode!D:D,MATCH($F2506,Anvendelseskode!$A:$A,0))</f>
        <v>Private husholdninger</v>
      </c>
      <c r="M2506" s="1" t="str">
        <f ca="1">IFERROR(INDEX(SBi!$2:$2,MATCH(H2506,SBi!$1:$1,1)),SBi!$K$2)</f>
        <v>1979-1998</v>
      </c>
      <c r="N2506" s="1">
        <f ca="1">INDEX(SBi!$C$3:$K$28,MATCH(F2506,SBi!$B$3:$B$28,0),MATCH(M2506,SBi!$C$2:$K$2,0))</f>
        <v>105.4</v>
      </c>
      <c r="O2506" s="16">
        <f t="shared" ca="1" si="515"/>
        <v>14.228999999999999</v>
      </c>
      <c r="P2506" s="16" t="str">
        <f ca="1">IFERROR(INDEX(VpD!$2:$2,MATCH(H2506,VpD!$1:$1,1)),VpD!$I$2)</f>
        <v>1979-1998</v>
      </c>
      <c r="Q2506" s="1">
        <f ca="1">INDEX(VpD!$C$3:$I$27,MATCH(F2506,VpD!$B$3:$B$27,0),MATCH(P2506,VpD!$C$2:$I$2,0))</f>
        <v>90</v>
      </c>
      <c r="R2506" s="16">
        <f t="shared" ca="1" si="516"/>
        <v>12.15</v>
      </c>
      <c r="S2506" s="14">
        <f t="shared" ca="1" si="517"/>
        <v>713433.93</v>
      </c>
      <c r="T2506" s="14">
        <f t="shared" ca="1" si="518"/>
        <v>6168697.4000000004</v>
      </c>
      <c r="U2506" s="14" t="str">
        <f t="shared" ca="1" si="519"/>
        <v>0A3F507E-219B-32B8-E044-0003BA298018</v>
      </c>
    </row>
    <row r="2507" spans="1:21" s="14" customFormat="1" x14ac:dyDescent="0.25">
      <c r="A2507" s="14">
        <f t="shared" si="507"/>
        <v>2507</v>
      </c>
      <c r="B2507" s="14" t="str">
        <f t="shared" ca="1" si="508"/>
        <v>AD332A0B-BCFB-47F2-80D9-5146DC1673EB</v>
      </c>
      <c r="C2507" s="14" t="str">
        <f t="shared" ca="1" si="509"/>
        <v>Syvhøjvænge</v>
      </c>
      <c r="D2507" s="14" t="str">
        <f t="shared" ca="1" si="510"/>
        <v>102</v>
      </c>
      <c r="E2507" s="14" t="str">
        <f t="shared" ca="1" si="511"/>
        <v>14ca</v>
      </c>
      <c r="F2507" s="1">
        <f t="shared" ca="1" si="512"/>
        <v>130</v>
      </c>
      <c r="G2507" s="1">
        <f t="shared" ca="1" si="513"/>
        <v>107</v>
      </c>
      <c r="H2507" s="1">
        <f t="shared" ca="1" si="514"/>
        <v>1985</v>
      </c>
      <c r="I2507" s="1" t="str">
        <f ca="1">INDEX(Relationstabel!$C$3:$K$10,MATCH(INDIRECT($A$1&amp;"J"&amp;A2507),Relationstabel!$A$3:$A$10,0),MATCH(IFERROR(VALUE(INDIRECT($A$1&amp;"K"&amp;A2507)),0),Relationstabel!$C$1:$K$1,0))</f>
        <v>Fjernvarme/ Blokvarme</v>
      </c>
      <c r="J2507" s="1" t="str">
        <f ca="1">INDEX(Anvendelseskode!B:B,MATCH($F2507,Anvendelseskode!$A:$A,0))</f>
        <v>Række-, kæde-, dobbelthus (lodret adskillelse mellem enhederne)</v>
      </c>
      <c r="K2507" s="1" t="str">
        <f ca="1">INDEX(Anvendelseskode!C:C,MATCH($F2507,Anvendelseskode!$A:$A,0))</f>
        <v>Række-, kæde og dobbelthuse</v>
      </c>
      <c r="L2507" s="1" t="str">
        <f ca="1">INDEX(Anvendelseskode!D:D,MATCH($F2507,Anvendelseskode!$A:$A,0))</f>
        <v>Private husholdninger</v>
      </c>
      <c r="M2507" s="1" t="str">
        <f ca="1">IFERROR(INDEX(SBi!$2:$2,MATCH(H2507,SBi!$1:$1,1)),SBi!$K$2)</f>
        <v>1979-1998</v>
      </c>
      <c r="N2507" s="1">
        <f ca="1">INDEX(SBi!$C$3:$K$28,MATCH(F2507,SBi!$B$3:$B$28,0),MATCH(M2507,SBi!$C$2:$K$2,0))</f>
        <v>96.8</v>
      </c>
      <c r="O2507" s="16">
        <f t="shared" ca="1" si="515"/>
        <v>10.3576</v>
      </c>
      <c r="P2507" s="16" t="str">
        <f ca="1">IFERROR(INDEX(VpD!$2:$2,MATCH(H2507,VpD!$1:$1,1)),VpD!$I$2)</f>
        <v>1979-1998</v>
      </c>
      <c r="Q2507" s="1">
        <f ca="1">INDEX(VpD!$C$3:$I$27,MATCH(F2507,VpD!$B$3:$B$27,0),MATCH(P2507,VpD!$C$2:$I$2,0))</f>
        <v>74</v>
      </c>
      <c r="R2507" s="16">
        <f t="shared" ca="1" si="516"/>
        <v>7.9180000000000001</v>
      </c>
      <c r="S2507" s="14">
        <f t="shared" ca="1" si="517"/>
        <v>712027.9</v>
      </c>
      <c r="T2507" s="14">
        <f t="shared" ca="1" si="518"/>
        <v>6171903.0899999999</v>
      </c>
      <c r="U2507" s="14" t="str">
        <f t="shared" ca="1" si="519"/>
        <v>0A3F507E-229B-32B8-E044-0003BA298018</v>
      </c>
    </row>
    <row r="2508" spans="1:21" s="14" customFormat="1" x14ac:dyDescent="0.25">
      <c r="A2508" s="14">
        <f t="shared" si="507"/>
        <v>2508</v>
      </c>
      <c r="B2508" s="14" t="str">
        <f t="shared" ca="1" si="508"/>
        <v>05DE53D1-C409-4A65-A23C-593301891A6A</v>
      </c>
      <c r="C2508" s="14" t="str">
        <f t="shared" ca="1" si="509"/>
        <v>Vallensbæk Strandvej</v>
      </c>
      <c r="D2508" s="14" t="str">
        <f t="shared" ca="1" si="510"/>
        <v>168</v>
      </c>
      <c r="E2508" s="14" t="str">
        <f t="shared" ca="1" si="511"/>
        <v>18aa</v>
      </c>
      <c r="F2508" s="1">
        <f t="shared" ca="1" si="512"/>
        <v>120</v>
      </c>
      <c r="G2508" s="1">
        <f t="shared" ca="1" si="513"/>
        <v>172</v>
      </c>
      <c r="H2508" s="1">
        <f t="shared" ca="1" si="514"/>
        <v>2002</v>
      </c>
      <c r="I2508" s="1" t="str">
        <f ca="1">INDEX(Relationstabel!$C$3:$K$10,MATCH(INDIRECT($A$1&amp;"J"&amp;A2508),Relationstabel!$A$3:$A$10,0),MATCH(IFERROR(VALUE(INDIRECT($A$1&amp;"K"&amp;A2508)),0),Relationstabel!$C$1:$K$1,0))</f>
        <v>Varmepumpe</v>
      </c>
      <c r="J2508" s="1" t="str">
        <f ca="1">INDEX(Anvendelseskode!B:B,MATCH($F2508,Anvendelseskode!$A:$A,0))</f>
        <v>Fritliggende enfamilieshus (parcelhus)</v>
      </c>
      <c r="K2508" s="1" t="str">
        <f ca="1">INDEX(Anvendelseskode!C:C,MATCH($F2508,Anvendelseskode!$A:$A,0))</f>
        <v>Parcelhuse</v>
      </c>
      <c r="L2508" s="1" t="str">
        <f ca="1">INDEX(Anvendelseskode!D:D,MATCH($F2508,Anvendelseskode!$A:$A,0))</f>
        <v>Private husholdninger</v>
      </c>
      <c r="M2508" s="1" t="str">
        <f ca="1">IFERROR(INDEX(SBi!$2:$2,MATCH(H2508,SBi!$1:$1,1)),SBi!$K$2)</f>
        <v>1999-2006</v>
      </c>
      <c r="N2508" s="1">
        <f ca="1">INDEX(SBi!$C$3:$K$28,MATCH(F2508,SBi!$B$3:$B$28,0),MATCH(M2508,SBi!$C$2:$K$2,0))</f>
        <v>83.9</v>
      </c>
      <c r="O2508" s="16">
        <f t="shared" ca="1" si="515"/>
        <v>14.430800000000001</v>
      </c>
      <c r="P2508" s="16" t="str">
        <f ca="1">IFERROR(INDEX(VpD!$2:$2,MATCH(H2508,VpD!$1:$1,1)),VpD!$I$2)</f>
        <v>&gt;1998</v>
      </c>
      <c r="Q2508" s="1">
        <f ca="1">INDEX(VpD!$C$3:$I$27,MATCH(F2508,VpD!$B$3:$B$27,0),MATCH(P2508,VpD!$C$2:$I$2,0))</f>
        <v>72</v>
      </c>
      <c r="R2508" s="16">
        <f t="shared" ca="1" si="516"/>
        <v>12.384</v>
      </c>
      <c r="S2508" s="14">
        <f t="shared" ca="1" si="517"/>
        <v>713635.49</v>
      </c>
      <c r="T2508" s="14">
        <f t="shared" ca="1" si="518"/>
        <v>6168851.5300000003</v>
      </c>
      <c r="U2508" s="14" t="str">
        <f t="shared" ca="1" si="519"/>
        <v>0A3F507E-179F-32B8-E044-0003BA298018</v>
      </c>
    </row>
    <row r="2509" spans="1:21" s="14" customFormat="1" x14ac:dyDescent="0.25">
      <c r="A2509" s="14">
        <f t="shared" si="507"/>
        <v>2509</v>
      </c>
      <c r="B2509" s="14" t="str">
        <f t="shared" ca="1" si="508"/>
        <v>D097A9AC-D824-4ADC-8E50-3C01D6466761</v>
      </c>
      <c r="C2509" s="14" t="str">
        <f t="shared" ca="1" si="509"/>
        <v>Broksøvej</v>
      </c>
      <c r="D2509" s="14" t="str">
        <f t="shared" ca="1" si="510"/>
        <v>24</v>
      </c>
      <c r="E2509" s="14" t="str">
        <f t="shared" ca="1" si="511"/>
        <v>18pp</v>
      </c>
      <c r="F2509" s="1">
        <f t="shared" ca="1" si="512"/>
        <v>120</v>
      </c>
      <c r="G2509" s="1">
        <f t="shared" ca="1" si="513"/>
        <v>148</v>
      </c>
      <c r="H2509" s="1">
        <f t="shared" ca="1" si="514"/>
        <v>1973</v>
      </c>
      <c r="I2509" s="1" t="str">
        <f ca="1">INDEX(Relationstabel!$C$3:$K$10,MATCH(INDIRECT($A$1&amp;"J"&amp;A2509),Relationstabel!$A$3:$A$10,0),MATCH(IFERROR(VALUE(INDIRECT($A$1&amp;"K"&amp;A2509)),0),Relationstabel!$C$1:$K$1,0))</f>
        <v>Naturgas</v>
      </c>
      <c r="J2509" s="1" t="str">
        <f ca="1">INDEX(Anvendelseskode!B:B,MATCH($F2509,Anvendelseskode!$A:$A,0))</f>
        <v>Fritliggende enfamilieshus (parcelhus)</v>
      </c>
      <c r="K2509" s="1" t="str">
        <f ca="1">INDEX(Anvendelseskode!C:C,MATCH($F2509,Anvendelseskode!$A:$A,0))</f>
        <v>Parcelhuse</v>
      </c>
      <c r="L2509" s="1" t="str">
        <f ca="1">INDEX(Anvendelseskode!D:D,MATCH($F2509,Anvendelseskode!$A:$A,0))</f>
        <v>Private husholdninger</v>
      </c>
      <c r="M2509" s="1" t="str">
        <f ca="1">IFERROR(INDEX(SBi!$2:$2,MATCH(H2509,SBi!$1:$1,1)),SBi!$K$2)</f>
        <v>1973-1978</v>
      </c>
      <c r="N2509" s="1">
        <f ca="1">INDEX(SBi!$C$3:$K$28,MATCH(F2509,SBi!$B$3:$B$28,0),MATCH(M2509,SBi!$C$2:$K$2,0))</f>
        <v>119.8</v>
      </c>
      <c r="O2509" s="16">
        <f t="shared" ca="1" si="515"/>
        <v>17.730399999999999</v>
      </c>
      <c r="P2509" s="16" t="str">
        <f ca="1">IFERROR(INDEX(VpD!$2:$2,MATCH(H2509,VpD!$1:$1,1)),VpD!$I$2)</f>
        <v>1973-1978</v>
      </c>
      <c r="Q2509" s="1">
        <f ca="1">INDEX(VpD!$C$3:$I$27,MATCH(F2509,VpD!$B$3:$B$27,0),MATCH(P2509,VpD!$C$2:$I$2,0))</f>
        <v>117</v>
      </c>
      <c r="R2509" s="16">
        <f t="shared" ca="1" si="516"/>
        <v>17.315999999999999</v>
      </c>
      <c r="S2509" s="14">
        <f t="shared" ca="1" si="517"/>
        <v>712746.93</v>
      </c>
      <c r="T2509" s="14">
        <f t="shared" ca="1" si="518"/>
        <v>6169038.6100000003</v>
      </c>
      <c r="U2509" s="14" t="str">
        <f t="shared" ca="1" si="519"/>
        <v>0A3F507E-15AB-32B8-E044-0003BA298018</v>
      </c>
    </row>
    <row r="2510" spans="1:21" s="14" customFormat="1" x14ac:dyDescent="0.25">
      <c r="A2510" s="14">
        <f t="shared" si="507"/>
        <v>2510</v>
      </c>
      <c r="B2510" s="14" t="str">
        <f t="shared" ca="1" si="508"/>
        <v>BBC4EA1F-A167-4CD7-A9A6-93F4C1EDFA99</v>
      </c>
      <c r="C2510" s="14" t="str">
        <f t="shared" ca="1" si="509"/>
        <v>Hyrdeengen</v>
      </c>
      <c r="D2510" s="14" t="str">
        <f t="shared" ca="1" si="510"/>
        <v>121</v>
      </c>
      <c r="E2510" s="14" t="str">
        <f t="shared" ca="1" si="511"/>
        <v>16cq</v>
      </c>
      <c r="F2510" s="1">
        <f t="shared" ca="1" si="512"/>
        <v>130</v>
      </c>
      <c r="G2510" s="1">
        <f t="shared" ca="1" si="513"/>
        <v>128</v>
      </c>
      <c r="H2510" s="1">
        <f t="shared" ca="1" si="514"/>
        <v>1977</v>
      </c>
      <c r="I2510" s="1" t="str">
        <f ca="1">INDEX(Relationstabel!$C$3:$K$10,MATCH(INDIRECT($A$1&amp;"J"&amp;A2510),Relationstabel!$A$3:$A$10,0),MATCH(IFERROR(VALUE(INDIRECT($A$1&amp;"K"&amp;A2510)),0),Relationstabel!$C$1:$K$1,0))</f>
        <v>Fjernvarme/ Blokvarme</v>
      </c>
      <c r="J2510" s="1" t="str">
        <f ca="1">INDEX(Anvendelseskode!B:B,MATCH($F2510,Anvendelseskode!$A:$A,0))</f>
        <v>Række-, kæde-, dobbelthus (lodret adskillelse mellem enhederne)</v>
      </c>
      <c r="K2510" s="1" t="str">
        <f ca="1">INDEX(Anvendelseskode!C:C,MATCH($F2510,Anvendelseskode!$A:$A,0))</f>
        <v>Række-, kæde og dobbelthuse</v>
      </c>
      <c r="L2510" s="1" t="str">
        <f ca="1">INDEX(Anvendelseskode!D:D,MATCH($F2510,Anvendelseskode!$A:$A,0))</f>
        <v>Private husholdninger</v>
      </c>
      <c r="M2510" s="1" t="str">
        <f ca="1">IFERROR(INDEX(SBi!$2:$2,MATCH(H2510,SBi!$1:$1,1)),SBi!$K$2)</f>
        <v>1973-1978</v>
      </c>
      <c r="N2510" s="1">
        <f ca="1">INDEX(SBi!$C$3:$K$28,MATCH(F2510,SBi!$B$3:$B$28,0),MATCH(M2510,SBi!$C$2:$K$2,0))</f>
        <v>112.6</v>
      </c>
      <c r="O2510" s="16">
        <f t="shared" ca="1" si="515"/>
        <v>14.412799999999999</v>
      </c>
      <c r="P2510" s="16" t="str">
        <f ca="1">IFERROR(INDEX(VpD!$2:$2,MATCH(H2510,VpD!$1:$1,1)),VpD!$I$2)</f>
        <v>1973-1978</v>
      </c>
      <c r="Q2510" s="1">
        <f ca="1">INDEX(VpD!$C$3:$I$27,MATCH(F2510,VpD!$B$3:$B$27,0),MATCH(P2510,VpD!$C$2:$I$2,0))</f>
        <v>98</v>
      </c>
      <c r="R2510" s="16">
        <f t="shared" ca="1" si="516"/>
        <v>12.544</v>
      </c>
      <c r="S2510" s="14">
        <f t="shared" ca="1" si="517"/>
        <v>711906.64</v>
      </c>
      <c r="T2510" s="14">
        <f t="shared" ca="1" si="518"/>
        <v>6172367.21</v>
      </c>
      <c r="U2510" s="14" t="str">
        <f t="shared" ca="1" si="519"/>
        <v>0A3F507E-198E-32B8-E044-0003BA298018</v>
      </c>
    </row>
    <row r="2511" spans="1:21" s="14" customFormat="1" x14ac:dyDescent="0.25">
      <c r="A2511" s="14">
        <f t="shared" si="507"/>
        <v>2511</v>
      </c>
      <c r="B2511" s="14" t="str">
        <f t="shared" ca="1" si="508"/>
        <v>2635C769-3054-49A8-886A-B7C0A73C8E27</v>
      </c>
      <c r="C2511" s="14" t="str">
        <f t="shared" ca="1" si="509"/>
        <v>Hyttesvinget</v>
      </c>
      <c r="D2511" s="14" t="str">
        <f t="shared" ca="1" si="510"/>
        <v>36</v>
      </c>
      <c r="E2511" s="14" t="str">
        <f t="shared" ca="1" si="511"/>
        <v>25k</v>
      </c>
      <c r="F2511" s="1">
        <f t="shared" ca="1" si="512"/>
        <v>120</v>
      </c>
      <c r="G2511" s="1">
        <f t="shared" ca="1" si="513"/>
        <v>135</v>
      </c>
      <c r="H2511" s="1">
        <f t="shared" ca="1" si="514"/>
        <v>1968</v>
      </c>
      <c r="I2511" s="1" t="str">
        <f ca="1">INDEX(Relationstabel!$C$3:$K$10,MATCH(INDIRECT($A$1&amp;"J"&amp;A2511),Relationstabel!$A$3:$A$10,0),MATCH(IFERROR(VALUE(INDIRECT($A$1&amp;"K"&amp;A2511)),0),Relationstabel!$C$1:$K$1,0))</f>
        <v>Olie</v>
      </c>
      <c r="J2511" s="1" t="str">
        <f ca="1">INDEX(Anvendelseskode!B:B,MATCH($F2511,Anvendelseskode!$A:$A,0))</f>
        <v>Fritliggende enfamilieshus (parcelhus)</v>
      </c>
      <c r="K2511" s="1" t="str">
        <f ca="1">INDEX(Anvendelseskode!C:C,MATCH($F2511,Anvendelseskode!$A:$A,0))</f>
        <v>Parcelhuse</v>
      </c>
      <c r="L2511" s="1" t="str">
        <f ca="1">INDEX(Anvendelseskode!D:D,MATCH($F2511,Anvendelseskode!$A:$A,0))</f>
        <v>Private husholdninger</v>
      </c>
      <c r="M2511" s="1" t="str">
        <f ca="1">IFERROR(INDEX(SBi!$2:$2,MATCH(H2511,SBi!$1:$1,1)),SBi!$K$2)</f>
        <v>1961-1972</v>
      </c>
      <c r="N2511" s="1">
        <f ca="1">INDEX(SBi!$C$3:$K$28,MATCH(F2511,SBi!$B$3:$B$28,0),MATCH(M2511,SBi!$C$2:$K$2,0))</f>
        <v>134.30000000000001</v>
      </c>
      <c r="O2511" s="16">
        <f t="shared" ca="1" si="515"/>
        <v>18.130500000000001</v>
      </c>
      <c r="P2511" s="16" t="str">
        <f ca="1">IFERROR(INDEX(VpD!$2:$2,MATCH(H2511,VpD!$1:$1,1)),VpD!$I$2)</f>
        <v>1961-1972</v>
      </c>
      <c r="Q2511" s="1">
        <f ca="1">INDEX(VpD!$C$3:$I$27,MATCH(F2511,VpD!$B$3:$B$27,0),MATCH(P2511,VpD!$C$2:$I$2,0))</f>
        <v>143</v>
      </c>
      <c r="R2511" s="16">
        <f t="shared" ca="1" si="516"/>
        <v>19.305</v>
      </c>
      <c r="S2511" s="14">
        <f t="shared" ca="1" si="517"/>
        <v>714080.58</v>
      </c>
      <c r="T2511" s="14">
        <f t="shared" ca="1" si="518"/>
        <v>6168949.8799999999</v>
      </c>
      <c r="U2511" s="14" t="str">
        <f t="shared" ca="1" si="519"/>
        <v>0A3F507E-1A8E-32B8-E044-0003BA298018</v>
      </c>
    </row>
    <row r="2512" spans="1:21" s="14" customFormat="1" x14ac:dyDescent="0.25">
      <c r="A2512" s="14">
        <f t="shared" si="507"/>
        <v>2512</v>
      </c>
      <c r="B2512" s="14" t="str">
        <f t="shared" ca="1" si="508"/>
        <v>FC057697-A6AD-4CC2-9BCD-3EB011E5CAD0</v>
      </c>
      <c r="C2512" s="14" t="str">
        <f t="shared" ca="1" si="509"/>
        <v>Liselundsvej</v>
      </c>
      <c r="D2512" s="14" t="str">
        <f t="shared" ca="1" si="510"/>
        <v>19</v>
      </c>
      <c r="E2512" s="14" t="str">
        <f t="shared" ca="1" si="511"/>
        <v>9bf</v>
      </c>
      <c r="F2512" s="1">
        <f t="shared" ca="1" si="512"/>
        <v>120</v>
      </c>
      <c r="G2512" s="1">
        <f t="shared" ca="1" si="513"/>
        <v>84</v>
      </c>
      <c r="H2512" s="1">
        <f t="shared" ca="1" si="514"/>
        <v>1962</v>
      </c>
      <c r="I2512" s="1" t="str">
        <f ca="1">INDEX(Relationstabel!$C$3:$K$10,MATCH(INDIRECT($A$1&amp;"J"&amp;A2512),Relationstabel!$A$3:$A$10,0),MATCH(IFERROR(VALUE(INDIRECT($A$1&amp;"K"&amp;A2512)),0),Relationstabel!$C$1:$K$1,0))</f>
        <v>Naturgas</v>
      </c>
      <c r="J2512" s="1" t="str">
        <f ca="1">INDEX(Anvendelseskode!B:B,MATCH($F2512,Anvendelseskode!$A:$A,0))</f>
        <v>Fritliggende enfamilieshus (parcelhus)</v>
      </c>
      <c r="K2512" s="1" t="str">
        <f ca="1">INDEX(Anvendelseskode!C:C,MATCH($F2512,Anvendelseskode!$A:$A,0))</f>
        <v>Parcelhuse</v>
      </c>
      <c r="L2512" s="1" t="str">
        <f ca="1">INDEX(Anvendelseskode!D:D,MATCH($F2512,Anvendelseskode!$A:$A,0))</f>
        <v>Private husholdninger</v>
      </c>
      <c r="M2512" s="1" t="str">
        <f ca="1">IFERROR(INDEX(SBi!$2:$2,MATCH(H2512,SBi!$1:$1,1)),SBi!$K$2)</f>
        <v>1961-1972</v>
      </c>
      <c r="N2512" s="1">
        <f ca="1">INDEX(SBi!$C$3:$K$28,MATCH(F2512,SBi!$B$3:$B$28,0),MATCH(M2512,SBi!$C$2:$K$2,0))</f>
        <v>134.30000000000001</v>
      </c>
      <c r="O2512" s="16">
        <f t="shared" ca="1" si="515"/>
        <v>11.2812</v>
      </c>
      <c r="P2512" s="16" t="str">
        <f ca="1">IFERROR(INDEX(VpD!$2:$2,MATCH(H2512,VpD!$1:$1,1)),VpD!$I$2)</f>
        <v>1961-1972</v>
      </c>
      <c r="Q2512" s="1">
        <f ca="1">INDEX(VpD!$C$3:$I$27,MATCH(F2512,VpD!$B$3:$B$27,0),MATCH(P2512,VpD!$C$2:$I$2,0))</f>
        <v>143</v>
      </c>
      <c r="R2512" s="16">
        <f t="shared" ca="1" si="516"/>
        <v>12.012</v>
      </c>
      <c r="S2512" s="14">
        <f t="shared" ca="1" si="517"/>
        <v>712314.51</v>
      </c>
      <c r="T2512" s="14">
        <f t="shared" ca="1" si="518"/>
        <v>6169213.3499999996</v>
      </c>
      <c r="U2512" s="14" t="str">
        <f t="shared" ca="1" si="519"/>
        <v>0A3F507E-1C8E-32B8-E044-0003BA298018</v>
      </c>
    </row>
    <row r="2513" spans="1:21" s="14" customFormat="1" x14ac:dyDescent="0.25">
      <c r="A2513" s="14">
        <f t="shared" si="507"/>
        <v>2513</v>
      </c>
      <c r="B2513" s="14" t="str">
        <f t="shared" ca="1" si="508"/>
        <v>CA6561D0-319A-41E1-AE9B-77C0FB077B71</v>
      </c>
      <c r="C2513" s="14" t="str">
        <f t="shared" ca="1" si="509"/>
        <v>Broksøvej</v>
      </c>
      <c r="D2513" s="14" t="str">
        <f t="shared" ca="1" si="510"/>
        <v>3</v>
      </c>
      <c r="E2513" s="14" t="str">
        <f t="shared" ca="1" si="511"/>
        <v>18il</v>
      </c>
      <c r="F2513" s="1">
        <f t="shared" ca="1" si="512"/>
        <v>120</v>
      </c>
      <c r="G2513" s="1">
        <f t="shared" ca="1" si="513"/>
        <v>170</v>
      </c>
      <c r="H2513" s="1">
        <f t="shared" ca="1" si="514"/>
        <v>1994</v>
      </c>
      <c r="I2513" s="1" t="str">
        <f ca="1">INDEX(Relationstabel!$C$3:$K$10,MATCH(INDIRECT($A$1&amp;"J"&amp;A2513),Relationstabel!$A$3:$A$10,0),MATCH(IFERROR(VALUE(INDIRECT($A$1&amp;"K"&amp;A2513)),0),Relationstabel!$C$1:$K$1,0))</f>
        <v>Naturgas</v>
      </c>
      <c r="J2513" s="1" t="str">
        <f ca="1">INDEX(Anvendelseskode!B:B,MATCH($F2513,Anvendelseskode!$A:$A,0))</f>
        <v>Fritliggende enfamilieshus (parcelhus)</v>
      </c>
      <c r="K2513" s="1" t="str">
        <f ca="1">INDEX(Anvendelseskode!C:C,MATCH($F2513,Anvendelseskode!$A:$A,0))</f>
        <v>Parcelhuse</v>
      </c>
      <c r="L2513" s="1" t="str">
        <f ca="1">INDEX(Anvendelseskode!D:D,MATCH($F2513,Anvendelseskode!$A:$A,0))</f>
        <v>Private husholdninger</v>
      </c>
      <c r="M2513" s="1" t="str">
        <f ca="1">IFERROR(INDEX(SBi!$2:$2,MATCH(H2513,SBi!$1:$1,1)),SBi!$K$2)</f>
        <v>1979-1998</v>
      </c>
      <c r="N2513" s="1">
        <f ca="1">INDEX(SBi!$C$3:$K$28,MATCH(F2513,SBi!$B$3:$B$28,0),MATCH(M2513,SBi!$C$2:$K$2,0))</f>
        <v>105.4</v>
      </c>
      <c r="O2513" s="16">
        <f t="shared" ca="1" si="515"/>
        <v>17.917999999999999</v>
      </c>
      <c r="P2513" s="16" t="str">
        <f ca="1">IFERROR(INDEX(VpD!$2:$2,MATCH(H2513,VpD!$1:$1,1)),VpD!$I$2)</f>
        <v>1979-1998</v>
      </c>
      <c r="Q2513" s="1">
        <f ca="1">INDEX(VpD!$C$3:$I$27,MATCH(F2513,VpD!$B$3:$B$27,0),MATCH(P2513,VpD!$C$2:$I$2,0))</f>
        <v>90</v>
      </c>
      <c r="R2513" s="16">
        <f t="shared" ca="1" si="516"/>
        <v>15.3</v>
      </c>
      <c r="S2513" s="14">
        <f t="shared" ca="1" si="517"/>
        <v>712913.19</v>
      </c>
      <c r="T2513" s="14">
        <f t="shared" ca="1" si="518"/>
        <v>6169205.9699999997</v>
      </c>
      <c r="U2513" s="14" t="str">
        <f t="shared" ca="1" si="519"/>
        <v>0A3F507E-1596-32B8-E044-0003BA298018</v>
      </c>
    </row>
    <row r="2514" spans="1:21" s="14" customFormat="1" x14ac:dyDescent="0.25">
      <c r="A2514" s="14">
        <f t="shared" si="507"/>
        <v>2514</v>
      </c>
      <c r="B2514" s="14" t="str">
        <f t="shared" ca="1" si="508"/>
        <v>D9122B93-4F53-4928-864F-761C28EF8F07</v>
      </c>
      <c r="C2514" s="14" t="str">
        <f t="shared" ca="1" si="509"/>
        <v>Hyrdeengen</v>
      </c>
      <c r="D2514" s="14" t="str">
        <f t="shared" ca="1" si="510"/>
        <v>137</v>
      </c>
      <c r="E2514" s="14" t="str">
        <f t="shared" ca="1" si="511"/>
        <v>16ch</v>
      </c>
      <c r="F2514" s="1">
        <f t="shared" ca="1" si="512"/>
        <v>130</v>
      </c>
      <c r="G2514" s="1">
        <f t="shared" ca="1" si="513"/>
        <v>101</v>
      </c>
      <c r="H2514" s="1">
        <f t="shared" ca="1" si="514"/>
        <v>1977</v>
      </c>
      <c r="I2514" s="1" t="str">
        <f ca="1">INDEX(Relationstabel!$C$3:$K$10,MATCH(INDIRECT($A$1&amp;"J"&amp;A2514),Relationstabel!$A$3:$A$10,0),MATCH(IFERROR(VALUE(INDIRECT($A$1&amp;"K"&amp;A2514)),0),Relationstabel!$C$1:$K$1,0))</f>
        <v>Fjernvarme/ Blokvarme</v>
      </c>
      <c r="J2514" s="1" t="str">
        <f ca="1">INDEX(Anvendelseskode!B:B,MATCH($F2514,Anvendelseskode!$A:$A,0))</f>
        <v>Række-, kæde-, dobbelthus (lodret adskillelse mellem enhederne)</v>
      </c>
      <c r="K2514" s="1" t="str">
        <f ca="1">INDEX(Anvendelseskode!C:C,MATCH($F2514,Anvendelseskode!$A:$A,0))</f>
        <v>Række-, kæde og dobbelthuse</v>
      </c>
      <c r="L2514" s="1" t="str">
        <f ca="1">INDEX(Anvendelseskode!D:D,MATCH($F2514,Anvendelseskode!$A:$A,0))</f>
        <v>Private husholdninger</v>
      </c>
      <c r="M2514" s="1" t="str">
        <f ca="1">IFERROR(INDEX(SBi!$2:$2,MATCH(H2514,SBi!$1:$1,1)),SBi!$K$2)</f>
        <v>1973-1978</v>
      </c>
      <c r="N2514" s="1">
        <f ca="1">INDEX(SBi!$C$3:$K$28,MATCH(F2514,SBi!$B$3:$B$28,0),MATCH(M2514,SBi!$C$2:$K$2,0))</f>
        <v>112.6</v>
      </c>
      <c r="O2514" s="16">
        <f t="shared" ca="1" si="515"/>
        <v>11.372599999999998</v>
      </c>
      <c r="P2514" s="16" t="str">
        <f ca="1">IFERROR(INDEX(VpD!$2:$2,MATCH(H2514,VpD!$1:$1,1)),VpD!$I$2)</f>
        <v>1973-1978</v>
      </c>
      <c r="Q2514" s="1">
        <f ca="1">INDEX(VpD!$C$3:$I$27,MATCH(F2514,VpD!$B$3:$B$27,0),MATCH(P2514,VpD!$C$2:$I$2,0))</f>
        <v>98</v>
      </c>
      <c r="R2514" s="16">
        <f t="shared" ca="1" si="516"/>
        <v>9.8979999999999997</v>
      </c>
      <c r="S2514" s="14">
        <f t="shared" ca="1" si="517"/>
        <v>711836.24</v>
      </c>
      <c r="T2514" s="14">
        <f t="shared" ca="1" si="518"/>
        <v>6172377.1200000001</v>
      </c>
      <c r="U2514" s="14" t="str">
        <f t="shared" ca="1" si="519"/>
        <v>0A3F507E-1996-32B8-E044-0003BA298018</v>
      </c>
    </row>
    <row r="2515" spans="1:21" s="14" customFormat="1" x14ac:dyDescent="0.25">
      <c r="A2515" s="14">
        <f t="shared" si="507"/>
        <v>2515</v>
      </c>
      <c r="B2515" s="14" t="str">
        <f t="shared" ca="1" si="508"/>
        <v>B4335DB0-B788-4128-874A-9FBDFAF2D511</v>
      </c>
      <c r="C2515" s="14" t="str">
        <f t="shared" ca="1" si="509"/>
        <v>Hyttesvinget</v>
      </c>
      <c r="D2515" s="14" t="str">
        <f t="shared" ca="1" si="510"/>
        <v>44</v>
      </c>
      <c r="E2515" s="14" t="str">
        <f t="shared" ca="1" si="511"/>
        <v>25f</v>
      </c>
      <c r="F2515" s="1">
        <f t="shared" ca="1" si="512"/>
        <v>120</v>
      </c>
      <c r="G2515" s="1">
        <f t="shared" ca="1" si="513"/>
        <v>135</v>
      </c>
      <c r="H2515" s="1">
        <f t="shared" ca="1" si="514"/>
        <v>1991</v>
      </c>
      <c r="I2515" s="1" t="str">
        <f ca="1">INDEX(Relationstabel!$C$3:$K$10,MATCH(INDIRECT($A$1&amp;"J"&amp;A2515),Relationstabel!$A$3:$A$10,0),MATCH(IFERROR(VALUE(INDIRECT($A$1&amp;"K"&amp;A2515)),0),Relationstabel!$C$1:$K$1,0))</f>
        <v>Naturgas</v>
      </c>
      <c r="J2515" s="1" t="str">
        <f ca="1">INDEX(Anvendelseskode!B:B,MATCH($F2515,Anvendelseskode!$A:$A,0))</f>
        <v>Fritliggende enfamilieshus (parcelhus)</v>
      </c>
      <c r="K2515" s="1" t="str">
        <f ca="1">INDEX(Anvendelseskode!C:C,MATCH($F2515,Anvendelseskode!$A:$A,0))</f>
        <v>Parcelhuse</v>
      </c>
      <c r="L2515" s="1" t="str">
        <f ca="1">INDEX(Anvendelseskode!D:D,MATCH($F2515,Anvendelseskode!$A:$A,0))</f>
        <v>Private husholdninger</v>
      </c>
      <c r="M2515" s="1" t="str">
        <f ca="1">IFERROR(INDEX(SBi!$2:$2,MATCH(H2515,SBi!$1:$1,1)),SBi!$K$2)</f>
        <v>1979-1998</v>
      </c>
      <c r="N2515" s="1">
        <f ca="1">INDEX(SBi!$C$3:$K$28,MATCH(F2515,SBi!$B$3:$B$28,0),MATCH(M2515,SBi!$C$2:$K$2,0))</f>
        <v>105.4</v>
      </c>
      <c r="O2515" s="16">
        <f t="shared" ca="1" si="515"/>
        <v>14.228999999999999</v>
      </c>
      <c r="P2515" s="16" t="str">
        <f ca="1">IFERROR(INDEX(VpD!$2:$2,MATCH(H2515,VpD!$1:$1,1)),VpD!$I$2)</f>
        <v>1979-1998</v>
      </c>
      <c r="Q2515" s="1">
        <f ca="1">INDEX(VpD!$C$3:$I$27,MATCH(F2515,VpD!$B$3:$B$27,0),MATCH(P2515,VpD!$C$2:$I$2,0))</f>
        <v>90</v>
      </c>
      <c r="R2515" s="16">
        <f t="shared" ca="1" si="516"/>
        <v>12.15</v>
      </c>
      <c r="S2515" s="14">
        <f t="shared" ca="1" si="517"/>
        <v>714150.54</v>
      </c>
      <c r="T2515" s="14">
        <f t="shared" ca="1" si="518"/>
        <v>6168919.7800000003</v>
      </c>
      <c r="U2515" s="14" t="str">
        <f t="shared" ca="1" si="519"/>
        <v>0A3F507E-1A96-32B8-E044-0003BA298018</v>
      </c>
    </row>
    <row r="2516" spans="1:21" s="14" customFormat="1" x14ac:dyDescent="0.25">
      <c r="A2516" s="14">
        <f t="shared" si="507"/>
        <v>2516</v>
      </c>
      <c r="B2516" s="14" t="str">
        <f t="shared" ca="1" si="508"/>
        <v>F2B8A98A-F7BB-4930-9EE3-683A1DC6E5BA</v>
      </c>
      <c r="C2516" s="14" t="str">
        <f t="shared" ca="1" si="509"/>
        <v>Liselundsvej</v>
      </c>
      <c r="D2516" s="14" t="str">
        <f t="shared" ca="1" si="510"/>
        <v>27</v>
      </c>
      <c r="E2516" s="14" t="str">
        <f t="shared" ca="1" si="511"/>
        <v>9bt</v>
      </c>
      <c r="F2516" s="1">
        <f t="shared" ca="1" si="512"/>
        <v>120</v>
      </c>
      <c r="G2516" s="1">
        <f t="shared" ca="1" si="513"/>
        <v>187</v>
      </c>
      <c r="H2516" s="1">
        <f t="shared" ca="1" si="514"/>
        <v>1977</v>
      </c>
      <c r="I2516" s="1" t="str">
        <f ca="1">INDEX(Relationstabel!$C$3:$K$10,MATCH(INDIRECT($A$1&amp;"J"&amp;A2516),Relationstabel!$A$3:$A$10,0),MATCH(IFERROR(VALUE(INDIRECT($A$1&amp;"K"&amp;A2516)),0),Relationstabel!$C$1:$K$1,0))</f>
        <v>Olie</v>
      </c>
      <c r="J2516" s="1" t="str">
        <f ca="1">INDEX(Anvendelseskode!B:B,MATCH($F2516,Anvendelseskode!$A:$A,0))</f>
        <v>Fritliggende enfamilieshus (parcelhus)</v>
      </c>
      <c r="K2516" s="1" t="str">
        <f ca="1">INDEX(Anvendelseskode!C:C,MATCH($F2516,Anvendelseskode!$A:$A,0))</f>
        <v>Parcelhuse</v>
      </c>
      <c r="L2516" s="1" t="str">
        <f ca="1">INDEX(Anvendelseskode!D:D,MATCH($F2516,Anvendelseskode!$A:$A,0))</f>
        <v>Private husholdninger</v>
      </c>
      <c r="M2516" s="1" t="str">
        <f ca="1">IFERROR(INDEX(SBi!$2:$2,MATCH(H2516,SBi!$1:$1,1)),SBi!$K$2)</f>
        <v>1973-1978</v>
      </c>
      <c r="N2516" s="1">
        <f ca="1">INDEX(SBi!$C$3:$K$28,MATCH(F2516,SBi!$B$3:$B$28,0),MATCH(M2516,SBi!$C$2:$K$2,0))</f>
        <v>119.8</v>
      </c>
      <c r="O2516" s="16">
        <f t="shared" ca="1" si="515"/>
        <v>22.4026</v>
      </c>
      <c r="P2516" s="16" t="str">
        <f ca="1">IFERROR(INDEX(VpD!$2:$2,MATCH(H2516,VpD!$1:$1,1)),VpD!$I$2)</f>
        <v>1973-1978</v>
      </c>
      <c r="Q2516" s="1">
        <f ca="1">INDEX(VpD!$C$3:$I$27,MATCH(F2516,VpD!$B$3:$B$27,0),MATCH(P2516,VpD!$C$2:$I$2,0))</f>
        <v>117</v>
      </c>
      <c r="R2516" s="16">
        <f t="shared" ca="1" si="516"/>
        <v>21.879000000000001</v>
      </c>
      <c r="S2516" s="14">
        <f t="shared" ca="1" si="517"/>
        <v>712247.12</v>
      </c>
      <c r="T2516" s="14">
        <f t="shared" ca="1" si="518"/>
        <v>6169198.2699999996</v>
      </c>
      <c r="U2516" s="14" t="str">
        <f t="shared" ca="1" si="519"/>
        <v>0A3F507E-1C96-32B8-E044-0003BA298018</v>
      </c>
    </row>
    <row r="2517" spans="1:21" s="14" customFormat="1" x14ac:dyDescent="0.25">
      <c r="A2517" s="14">
        <f t="shared" si="507"/>
        <v>2517</v>
      </c>
      <c r="B2517" s="14" t="str">
        <f t="shared" ca="1" si="508"/>
        <v>1B3650E7-D415-4F5E-990B-AACA15FE6C75</v>
      </c>
      <c r="C2517" s="14" t="str">
        <f t="shared" ca="1" si="509"/>
        <v>Rosenlunden</v>
      </c>
      <c r="D2517" s="14" t="str">
        <f t="shared" ca="1" si="510"/>
        <v>24</v>
      </c>
      <c r="E2517" s="14" t="str">
        <f t="shared" ca="1" si="511"/>
        <v>27e</v>
      </c>
      <c r="F2517" s="1">
        <f t="shared" ca="1" si="512"/>
        <v>140</v>
      </c>
      <c r="G2517" s="1">
        <f t="shared" ca="1" si="513"/>
        <v>218</v>
      </c>
      <c r="H2517" s="1">
        <f t="shared" ca="1" si="514"/>
        <v>1991</v>
      </c>
      <c r="I2517" s="1" t="str">
        <f ca="1">INDEX(Relationstabel!$C$3:$K$10,MATCH(INDIRECT($A$1&amp;"J"&amp;A2517),Relationstabel!$A$3:$A$10,0),MATCH(IFERROR(VALUE(INDIRECT($A$1&amp;"K"&amp;A2517)),0),Relationstabel!$C$1:$K$1,0))</f>
        <v>Fjernvarme/ Blokvarme</v>
      </c>
      <c r="J2517" s="1" t="str">
        <f ca="1">INDEX(Anvendelseskode!B:B,MATCH($F2517,Anvendelseskode!$A:$A,0))</f>
        <v>Etageboligbebyggelse</v>
      </c>
      <c r="K2517" s="1" t="str">
        <f ca="1">INDEX(Anvendelseskode!C:C,MATCH($F2517,Anvendelseskode!$A:$A,0))</f>
        <v>Etageboligbebyggelse</v>
      </c>
      <c r="L2517" s="1" t="str">
        <f ca="1">INDEX(Anvendelseskode!D:D,MATCH($F2517,Anvendelseskode!$A:$A,0))</f>
        <v>Private husholdninger</v>
      </c>
      <c r="M2517" s="1" t="str">
        <f ca="1">IFERROR(INDEX(SBi!$2:$2,MATCH(H2517,SBi!$1:$1,1)),SBi!$K$2)</f>
        <v>1979-1998</v>
      </c>
      <c r="N2517" s="1">
        <f ca="1">INDEX(SBi!$C$3:$K$28,MATCH(F2517,SBi!$B$3:$B$28,0),MATCH(M2517,SBi!$C$2:$K$2,0))</f>
        <v>108.5</v>
      </c>
      <c r="O2517" s="16">
        <f t="shared" ca="1" si="515"/>
        <v>23.652999999999999</v>
      </c>
      <c r="P2517" s="16" t="str">
        <f ca="1">IFERROR(INDEX(VpD!$2:$2,MATCH(H2517,VpD!$1:$1,1)),VpD!$I$2)</f>
        <v>1979-1998</v>
      </c>
      <c r="Q2517" s="1">
        <f ca="1">INDEX(VpD!$C$3:$I$27,MATCH(F2517,VpD!$B$3:$B$27,0),MATCH(P2517,VpD!$C$2:$I$2,0))</f>
        <v>80</v>
      </c>
      <c r="R2517" s="16">
        <f t="shared" ca="1" si="516"/>
        <v>17.440000000000001</v>
      </c>
      <c r="S2517" s="14">
        <f t="shared" ca="1" si="517"/>
        <v>711517.95</v>
      </c>
      <c r="T2517" s="14">
        <f t="shared" ca="1" si="518"/>
        <v>6172644.3499999996</v>
      </c>
      <c r="U2517" s="14" t="str">
        <f t="shared" ca="1" si="519"/>
        <v>0A3F507E-2096-32B8-E044-0003BA298018</v>
      </c>
    </row>
    <row r="2518" spans="1:21" s="14" customFormat="1" x14ac:dyDescent="0.25">
      <c r="A2518" s="14">
        <f t="shared" si="507"/>
        <v>2518</v>
      </c>
      <c r="B2518" s="14" t="str">
        <f t="shared" ca="1" si="508"/>
        <v>5BC45A0D-85EE-45DC-80EB-4BA0ECCD596D</v>
      </c>
      <c r="C2518" s="14" t="str">
        <f t="shared" ca="1" si="509"/>
        <v>Kolleruplund</v>
      </c>
      <c r="D2518" s="14" t="str">
        <f t="shared" ca="1" si="510"/>
        <v>7</v>
      </c>
      <c r="E2518" s="14" t="str">
        <f t="shared" ca="1" si="511"/>
        <v>6fa</v>
      </c>
      <c r="F2518" s="1">
        <f t="shared" ca="1" si="512"/>
        <v>130</v>
      </c>
      <c r="G2518" s="1">
        <f t="shared" ca="1" si="513"/>
        <v>91</v>
      </c>
      <c r="H2518" s="1">
        <f t="shared" ca="1" si="514"/>
        <v>1965</v>
      </c>
      <c r="I2518" s="1" t="str">
        <f ca="1">INDEX(Relationstabel!$C$3:$K$10,MATCH(INDIRECT($A$1&amp;"J"&amp;A2518),Relationstabel!$A$3:$A$10,0),MATCH(IFERROR(VALUE(INDIRECT($A$1&amp;"K"&amp;A2518)),0),Relationstabel!$C$1:$K$1,0))</f>
        <v>Olie</v>
      </c>
      <c r="J2518" s="1" t="str">
        <f ca="1">INDEX(Anvendelseskode!B:B,MATCH($F2518,Anvendelseskode!$A:$A,0))</f>
        <v>Række-, kæde-, dobbelthus (lodret adskillelse mellem enhederne)</v>
      </c>
      <c r="K2518" s="1" t="str">
        <f ca="1">INDEX(Anvendelseskode!C:C,MATCH($F2518,Anvendelseskode!$A:$A,0))</f>
        <v>Række-, kæde og dobbelthuse</v>
      </c>
      <c r="L2518" s="1" t="str">
        <f ca="1">INDEX(Anvendelseskode!D:D,MATCH($F2518,Anvendelseskode!$A:$A,0))</f>
        <v>Private husholdninger</v>
      </c>
      <c r="M2518" s="1" t="str">
        <f ca="1">IFERROR(INDEX(SBi!$2:$2,MATCH(H2518,SBi!$1:$1,1)),SBi!$K$2)</f>
        <v>1961-1972</v>
      </c>
      <c r="N2518" s="1">
        <f ca="1">INDEX(SBi!$C$3:$K$28,MATCH(F2518,SBi!$B$3:$B$28,0),MATCH(M2518,SBi!$C$2:$K$2,0))</f>
        <v>119.9</v>
      </c>
      <c r="O2518" s="16">
        <f t="shared" ca="1" si="515"/>
        <v>10.9109</v>
      </c>
      <c r="P2518" s="16" t="str">
        <f ca="1">IFERROR(INDEX(VpD!$2:$2,MATCH(H2518,VpD!$1:$1,1)),VpD!$I$2)</f>
        <v>1961-1972</v>
      </c>
      <c r="Q2518" s="1">
        <f ca="1">INDEX(VpD!$C$3:$I$27,MATCH(F2518,VpD!$B$3:$B$27,0),MATCH(P2518,VpD!$C$2:$I$2,0))</f>
        <v>120</v>
      </c>
      <c r="R2518" s="16">
        <f t="shared" ca="1" si="516"/>
        <v>10.92</v>
      </c>
      <c r="S2518" s="14">
        <f t="shared" ca="1" si="517"/>
        <v>713800.01</v>
      </c>
      <c r="T2518" s="14">
        <f t="shared" ca="1" si="518"/>
        <v>6169196.6500000004</v>
      </c>
      <c r="U2518" s="14" t="str">
        <f t="shared" ca="1" si="519"/>
        <v>0A3F507E-1BA5-32B8-E044-0003BA298018</v>
      </c>
    </row>
    <row r="2519" spans="1:21" s="14" customFormat="1" x14ac:dyDescent="0.25">
      <c r="A2519" s="14">
        <f t="shared" si="507"/>
        <v>2519</v>
      </c>
      <c r="B2519" s="14" t="str">
        <f t="shared" ca="1" si="508"/>
        <v>37CD1266-25F1-4A31-A524-2FDFE4EB4E9D</v>
      </c>
      <c r="C2519" s="14" t="str">
        <f t="shared" ca="1" si="509"/>
        <v>Nordmarksvænge</v>
      </c>
      <c r="D2519" s="14" t="str">
        <f t="shared" ca="1" si="510"/>
        <v>19</v>
      </c>
      <c r="E2519" s="14" t="str">
        <f t="shared" ca="1" si="511"/>
        <v>15ct</v>
      </c>
      <c r="F2519" s="1">
        <f t="shared" ca="1" si="512"/>
        <v>120</v>
      </c>
      <c r="G2519" s="1">
        <f t="shared" ca="1" si="513"/>
        <v>139</v>
      </c>
      <c r="H2519" s="1">
        <f t="shared" ca="1" si="514"/>
        <v>2000</v>
      </c>
      <c r="I2519" s="1" t="str">
        <f ca="1">INDEX(Relationstabel!$C$3:$K$10,MATCH(INDIRECT($A$1&amp;"J"&amp;A2519),Relationstabel!$A$3:$A$10,0),MATCH(IFERROR(VALUE(INDIRECT($A$1&amp;"K"&amp;A2519)),0),Relationstabel!$C$1:$K$1,0))</f>
        <v>Fjernvarme/ Blokvarme</v>
      </c>
      <c r="J2519" s="1" t="str">
        <f ca="1">INDEX(Anvendelseskode!B:B,MATCH($F2519,Anvendelseskode!$A:$A,0))</f>
        <v>Fritliggende enfamilieshus (parcelhus)</v>
      </c>
      <c r="K2519" s="1" t="str">
        <f ca="1">INDEX(Anvendelseskode!C:C,MATCH($F2519,Anvendelseskode!$A:$A,0))</f>
        <v>Parcelhuse</v>
      </c>
      <c r="L2519" s="1" t="str">
        <f ca="1">INDEX(Anvendelseskode!D:D,MATCH($F2519,Anvendelseskode!$A:$A,0))</f>
        <v>Private husholdninger</v>
      </c>
      <c r="M2519" s="1" t="str">
        <f ca="1">IFERROR(INDEX(SBi!$2:$2,MATCH(H2519,SBi!$1:$1,1)),SBi!$K$2)</f>
        <v>1999-2006</v>
      </c>
      <c r="N2519" s="1">
        <f ca="1">INDEX(SBi!$C$3:$K$28,MATCH(F2519,SBi!$B$3:$B$28,0),MATCH(M2519,SBi!$C$2:$K$2,0))</f>
        <v>83.9</v>
      </c>
      <c r="O2519" s="16">
        <f t="shared" ca="1" si="515"/>
        <v>11.662100000000001</v>
      </c>
      <c r="P2519" s="16" t="str">
        <f ca="1">IFERROR(INDEX(VpD!$2:$2,MATCH(H2519,VpD!$1:$1,1)),VpD!$I$2)</f>
        <v>&gt;1998</v>
      </c>
      <c r="Q2519" s="1">
        <f ca="1">INDEX(VpD!$C$3:$I$27,MATCH(F2519,VpD!$B$3:$B$27,0),MATCH(P2519,VpD!$C$2:$I$2,0))</f>
        <v>72</v>
      </c>
      <c r="R2519" s="16">
        <f t="shared" ca="1" si="516"/>
        <v>10.007999999999999</v>
      </c>
      <c r="S2519" s="14">
        <f t="shared" ca="1" si="517"/>
        <v>712161.36</v>
      </c>
      <c r="T2519" s="14">
        <f t="shared" ca="1" si="518"/>
        <v>6172058.4800000004</v>
      </c>
      <c r="U2519" s="14" t="str">
        <f t="shared" ca="1" si="519"/>
        <v>0A3F507E-1DA5-32B8-E044-0003BA298018</v>
      </c>
    </row>
    <row r="2520" spans="1:21" s="14" customFormat="1" x14ac:dyDescent="0.25">
      <c r="A2520" s="14">
        <f t="shared" si="507"/>
        <v>2520</v>
      </c>
      <c r="B2520" s="14" t="str">
        <f t="shared" ca="1" si="508"/>
        <v>2FF72B00-A594-440D-B778-B1886F84CB36</v>
      </c>
      <c r="C2520" s="14" t="str">
        <f t="shared" ca="1" si="509"/>
        <v>Nørrebred</v>
      </c>
      <c r="D2520" s="14" t="str">
        <f t="shared" ca="1" si="510"/>
        <v>123</v>
      </c>
      <c r="E2520" s="14" t="str">
        <f t="shared" ca="1" si="511"/>
        <v>21ar</v>
      </c>
      <c r="F2520" s="1">
        <f t="shared" ca="1" si="512"/>
        <v>120</v>
      </c>
      <c r="G2520" s="1">
        <f t="shared" ca="1" si="513"/>
        <v>143</v>
      </c>
      <c r="H2520" s="1">
        <f t="shared" ca="1" si="514"/>
        <v>1995</v>
      </c>
      <c r="I2520" s="1" t="str">
        <f ca="1">INDEX(Relationstabel!$C$3:$K$10,MATCH(INDIRECT($A$1&amp;"J"&amp;A2520),Relationstabel!$A$3:$A$10,0),MATCH(IFERROR(VALUE(INDIRECT($A$1&amp;"K"&amp;A2520)),0),Relationstabel!$C$1:$K$1,0))</f>
        <v>Naturgas</v>
      </c>
      <c r="J2520" s="1" t="str">
        <f ca="1">INDEX(Anvendelseskode!B:B,MATCH($F2520,Anvendelseskode!$A:$A,0))</f>
        <v>Fritliggende enfamilieshus (parcelhus)</v>
      </c>
      <c r="K2520" s="1" t="str">
        <f ca="1">INDEX(Anvendelseskode!C:C,MATCH($F2520,Anvendelseskode!$A:$A,0))</f>
        <v>Parcelhuse</v>
      </c>
      <c r="L2520" s="1" t="str">
        <f ca="1">INDEX(Anvendelseskode!D:D,MATCH($F2520,Anvendelseskode!$A:$A,0))</f>
        <v>Private husholdninger</v>
      </c>
      <c r="M2520" s="1" t="str">
        <f ca="1">IFERROR(INDEX(SBi!$2:$2,MATCH(H2520,SBi!$1:$1,1)),SBi!$K$2)</f>
        <v>1979-1998</v>
      </c>
      <c r="N2520" s="1">
        <f ca="1">INDEX(SBi!$C$3:$K$28,MATCH(F2520,SBi!$B$3:$B$28,0),MATCH(M2520,SBi!$C$2:$K$2,0))</f>
        <v>105.4</v>
      </c>
      <c r="O2520" s="16">
        <f t="shared" ca="1" si="515"/>
        <v>15.0722</v>
      </c>
      <c r="P2520" s="16" t="str">
        <f ca="1">IFERROR(INDEX(VpD!$2:$2,MATCH(H2520,VpD!$1:$1,1)),VpD!$I$2)</f>
        <v>1979-1998</v>
      </c>
      <c r="Q2520" s="1">
        <f ca="1">INDEX(VpD!$C$3:$I$27,MATCH(F2520,VpD!$B$3:$B$27,0),MATCH(P2520,VpD!$C$2:$I$2,0))</f>
        <v>90</v>
      </c>
      <c r="R2520" s="16">
        <f t="shared" ca="1" si="516"/>
        <v>12.87</v>
      </c>
      <c r="S2520" s="14">
        <f t="shared" ca="1" si="517"/>
        <v>711534.51</v>
      </c>
      <c r="T2520" s="14">
        <f t="shared" ca="1" si="518"/>
        <v>6172150.0599999996</v>
      </c>
      <c r="U2520" s="14" t="str">
        <f t="shared" ca="1" si="519"/>
        <v>0A3F507E-1EA5-32B8-E044-0003BA298018</v>
      </c>
    </row>
    <row r="2521" spans="1:21" s="14" customFormat="1" x14ac:dyDescent="0.25">
      <c r="A2521" s="14">
        <f t="shared" si="507"/>
        <v>2521</v>
      </c>
      <c r="B2521" s="14" t="str">
        <f t="shared" ca="1" si="508"/>
        <v>0393E6F8-E42D-41E3-8C31-B6287DEC0F6A</v>
      </c>
      <c r="C2521" s="14" t="str">
        <f t="shared" ca="1" si="509"/>
        <v>Nordmarksvænge</v>
      </c>
      <c r="D2521" s="14" t="str">
        <f t="shared" ca="1" si="510"/>
        <v>21</v>
      </c>
      <c r="E2521" s="14" t="str">
        <f t="shared" ca="1" si="511"/>
        <v>15cs</v>
      </c>
      <c r="F2521" s="1">
        <f t="shared" ca="1" si="512"/>
        <v>120</v>
      </c>
      <c r="G2521" s="1">
        <f t="shared" ca="1" si="513"/>
        <v>145</v>
      </c>
      <c r="H2521" s="1">
        <f t="shared" ca="1" si="514"/>
        <v>2000</v>
      </c>
      <c r="I2521" s="1" t="str">
        <f ca="1">INDEX(Relationstabel!$C$3:$K$10,MATCH(INDIRECT($A$1&amp;"J"&amp;A2521),Relationstabel!$A$3:$A$10,0),MATCH(IFERROR(VALUE(INDIRECT($A$1&amp;"K"&amp;A2521)),0),Relationstabel!$C$1:$K$1,0))</f>
        <v>Fjernvarme/ Blokvarme</v>
      </c>
      <c r="J2521" s="1" t="str">
        <f ca="1">INDEX(Anvendelseskode!B:B,MATCH($F2521,Anvendelseskode!$A:$A,0))</f>
        <v>Fritliggende enfamilieshus (parcelhus)</v>
      </c>
      <c r="K2521" s="1" t="str">
        <f ca="1">INDEX(Anvendelseskode!C:C,MATCH($F2521,Anvendelseskode!$A:$A,0))</f>
        <v>Parcelhuse</v>
      </c>
      <c r="L2521" s="1" t="str">
        <f ca="1">INDEX(Anvendelseskode!D:D,MATCH($F2521,Anvendelseskode!$A:$A,0))</f>
        <v>Private husholdninger</v>
      </c>
      <c r="M2521" s="1" t="str">
        <f ca="1">IFERROR(INDEX(SBi!$2:$2,MATCH(H2521,SBi!$1:$1,1)),SBi!$K$2)</f>
        <v>1999-2006</v>
      </c>
      <c r="N2521" s="1">
        <f ca="1">INDEX(SBi!$C$3:$K$28,MATCH(F2521,SBi!$B$3:$B$28,0),MATCH(M2521,SBi!$C$2:$K$2,0))</f>
        <v>83.9</v>
      </c>
      <c r="O2521" s="16">
        <f t="shared" ca="1" si="515"/>
        <v>12.1655</v>
      </c>
      <c r="P2521" s="16" t="str">
        <f ca="1">IFERROR(INDEX(VpD!$2:$2,MATCH(H2521,VpD!$1:$1,1)),VpD!$I$2)</f>
        <v>&gt;1998</v>
      </c>
      <c r="Q2521" s="1">
        <f ca="1">INDEX(VpD!$C$3:$I$27,MATCH(F2521,VpD!$B$3:$B$27,0),MATCH(P2521,VpD!$C$2:$I$2,0))</f>
        <v>72</v>
      </c>
      <c r="R2521" s="16">
        <f t="shared" ca="1" si="516"/>
        <v>10.44</v>
      </c>
      <c r="S2521" s="14">
        <f t="shared" ca="1" si="517"/>
        <v>712133.67</v>
      </c>
      <c r="T2521" s="14">
        <f t="shared" ca="1" si="518"/>
        <v>6172053.7999999998</v>
      </c>
      <c r="U2521" s="14" t="str">
        <f t="shared" ca="1" si="519"/>
        <v>0A3F507E-1DA7-32B8-E044-0003BA298018</v>
      </c>
    </row>
    <row r="2522" spans="1:21" s="14" customFormat="1" x14ac:dyDescent="0.25">
      <c r="A2522" s="14">
        <f t="shared" si="507"/>
        <v>2522</v>
      </c>
      <c r="B2522" s="14" t="str">
        <f t="shared" ca="1" si="508"/>
        <v>3BB8CC60-ED5F-4220-96B6-353EAFBBAAAD</v>
      </c>
      <c r="C2522" s="14" t="str">
        <f t="shared" ca="1" si="509"/>
        <v>Tranekærvej</v>
      </c>
      <c r="D2522" s="14" t="str">
        <f t="shared" ca="1" si="510"/>
        <v>22</v>
      </c>
      <c r="E2522" s="14" t="str">
        <f t="shared" ca="1" si="511"/>
        <v>4cb</v>
      </c>
      <c r="F2522" s="1">
        <f t="shared" ca="1" si="512"/>
        <v>120</v>
      </c>
      <c r="G2522" s="1">
        <f t="shared" ca="1" si="513"/>
        <v>110</v>
      </c>
      <c r="H2522" s="1">
        <f t="shared" ca="1" si="514"/>
        <v>1978</v>
      </c>
      <c r="I2522" s="1" t="str">
        <f ca="1">INDEX(Relationstabel!$C$3:$K$10,MATCH(INDIRECT($A$1&amp;"J"&amp;A2522),Relationstabel!$A$3:$A$10,0),MATCH(IFERROR(VALUE(INDIRECT($A$1&amp;"K"&amp;A2522)),0),Relationstabel!$C$1:$K$1,0))</f>
        <v>Naturgas</v>
      </c>
      <c r="J2522" s="1" t="str">
        <f ca="1">INDEX(Anvendelseskode!B:B,MATCH($F2522,Anvendelseskode!$A:$A,0))</f>
        <v>Fritliggende enfamilieshus (parcelhus)</v>
      </c>
      <c r="K2522" s="1" t="str">
        <f ca="1">INDEX(Anvendelseskode!C:C,MATCH($F2522,Anvendelseskode!$A:$A,0))</f>
        <v>Parcelhuse</v>
      </c>
      <c r="L2522" s="1" t="str">
        <f ca="1">INDEX(Anvendelseskode!D:D,MATCH($F2522,Anvendelseskode!$A:$A,0))</f>
        <v>Private husholdninger</v>
      </c>
      <c r="M2522" s="1" t="str">
        <f ca="1">IFERROR(INDEX(SBi!$2:$2,MATCH(H2522,SBi!$1:$1,1)),SBi!$K$2)</f>
        <v>1973-1978</v>
      </c>
      <c r="N2522" s="1">
        <f ca="1">INDEX(SBi!$C$3:$K$28,MATCH(F2522,SBi!$B$3:$B$28,0),MATCH(M2522,SBi!$C$2:$K$2,0))</f>
        <v>119.8</v>
      </c>
      <c r="O2522" s="16">
        <f t="shared" ca="1" si="515"/>
        <v>13.178000000000001</v>
      </c>
      <c r="P2522" s="16" t="str">
        <f ca="1">IFERROR(INDEX(VpD!$2:$2,MATCH(H2522,VpD!$1:$1,1)),VpD!$I$2)</f>
        <v>1973-1978</v>
      </c>
      <c r="Q2522" s="1">
        <f ca="1">INDEX(VpD!$C$3:$I$27,MATCH(F2522,VpD!$B$3:$B$27,0),MATCH(P2522,VpD!$C$2:$I$2,0))</f>
        <v>117</v>
      </c>
      <c r="R2522" s="16">
        <f t="shared" ca="1" si="516"/>
        <v>12.87</v>
      </c>
      <c r="S2522" s="14">
        <f t="shared" ca="1" si="517"/>
        <v>713246.96</v>
      </c>
      <c r="T2522" s="14">
        <f t="shared" ca="1" si="518"/>
        <v>6168504.0999999996</v>
      </c>
      <c r="U2522" s="14" t="str">
        <f t="shared" ca="1" si="519"/>
        <v>0A3F507E-2383-32B8-E044-0003BA298018</v>
      </c>
    </row>
    <row r="2523" spans="1:21" s="14" customFormat="1" x14ac:dyDescent="0.25">
      <c r="A2523" s="14">
        <f t="shared" si="507"/>
        <v>2523</v>
      </c>
      <c r="B2523" s="14" t="str">
        <f t="shared" ca="1" si="508"/>
        <v>58CDD36A-79CA-4645-9AE6-E393602E3771</v>
      </c>
      <c r="C2523" s="14" t="str">
        <f t="shared" ca="1" si="509"/>
        <v>Kokkedalsvej</v>
      </c>
      <c r="D2523" s="14" t="str">
        <f t="shared" ca="1" si="510"/>
        <v>4</v>
      </c>
      <c r="E2523" s="14" t="str">
        <f t="shared" ca="1" si="511"/>
        <v>18gb</v>
      </c>
      <c r="F2523" s="1">
        <f t="shared" ca="1" si="512"/>
        <v>120</v>
      </c>
      <c r="G2523" s="1">
        <f t="shared" ca="1" si="513"/>
        <v>148</v>
      </c>
      <c r="H2523" s="1">
        <f t="shared" ca="1" si="514"/>
        <v>1972</v>
      </c>
      <c r="I2523" s="1" t="str">
        <f ca="1">INDEX(Relationstabel!$C$3:$K$10,MATCH(INDIRECT($A$1&amp;"J"&amp;A2523),Relationstabel!$A$3:$A$10,0),MATCH(IFERROR(VALUE(INDIRECT($A$1&amp;"K"&amp;A2523)),0),Relationstabel!$C$1:$K$1,0))</f>
        <v>Naturgas</v>
      </c>
      <c r="J2523" s="1" t="str">
        <f ca="1">INDEX(Anvendelseskode!B:B,MATCH($F2523,Anvendelseskode!$A:$A,0))</f>
        <v>Fritliggende enfamilieshus (parcelhus)</v>
      </c>
      <c r="K2523" s="1" t="str">
        <f ca="1">INDEX(Anvendelseskode!C:C,MATCH($F2523,Anvendelseskode!$A:$A,0))</f>
        <v>Parcelhuse</v>
      </c>
      <c r="L2523" s="1" t="str">
        <f ca="1">INDEX(Anvendelseskode!D:D,MATCH($F2523,Anvendelseskode!$A:$A,0))</f>
        <v>Private husholdninger</v>
      </c>
      <c r="M2523" s="1" t="str">
        <f ca="1">IFERROR(INDEX(SBi!$2:$2,MATCH(H2523,SBi!$1:$1,1)),SBi!$K$2)</f>
        <v>1961-1972</v>
      </c>
      <c r="N2523" s="1">
        <f ca="1">INDEX(SBi!$C$3:$K$28,MATCH(F2523,SBi!$B$3:$B$28,0),MATCH(M2523,SBi!$C$2:$K$2,0))</f>
        <v>134.30000000000001</v>
      </c>
      <c r="O2523" s="16">
        <f t="shared" ca="1" si="515"/>
        <v>19.8764</v>
      </c>
      <c r="P2523" s="16" t="str">
        <f ca="1">IFERROR(INDEX(VpD!$2:$2,MATCH(H2523,VpD!$1:$1,1)),VpD!$I$2)</f>
        <v>1961-1972</v>
      </c>
      <c r="Q2523" s="1">
        <f ca="1">INDEX(VpD!$C$3:$I$27,MATCH(F2523,VpD!$B$3:$B$27,0),MATCH(P2523,VpD!$C$2:$I$2,0))</f>
        <v>143</v>
      </c>
      <c r="R2523" s="16">
        <f t="shared" ca="1" si="516"/>
        <v>21.164000000000001</v>
      </c>
      <c r="S2523" s="14">
        <f t="shared" ca="1" si="517"/>
        <v>712999.31</v>
      </c>
      <c r="T2523" s="14">
        <f t="shared" ca="1" si="518"/>
        <v>6168900.4400000004</v>
      </c>
      <c r="U2523" s="14" t="str">
        <f t="shared" ca="1" si="519"/>
        <v>0A3F507E-1B8B-32B8-E044-0003BA298018</v>
      </c>
    </row>
    <row r="2524" spans="1:21" s="14" customFormat="1" x14ac:dyDescent="0.25">
      <c r="A2524" s="14">
        <f t="shared" si="507"/>
        <v>2524</v>
      </c>
      <c r="B2524" s="14" t="str">
        <f t="shared" ca="1" si="508"/>
        <v>04B31263-15C5-4D9F-8575-DF6ABFAC5B95</v>
      </c>
      <c r="C2524" s="14" t="str">
        <f t="shared" ca="1" si="509"/>
        <v>Hyrdeengen</v>
      </c>
      <c r="D2524" s="14" t="str">
        <f t="shared" ca="1" si="510"/>
        <v>133</v>
      </c>
      <c r="E2524" s="14" t="str">
        <f t="shared" ca="1" si="511"/>
        <v>16ck</v>
      </c>
      <c r="F2524" s="1">
        <f t="shared" ca="1" si="512"/>
        <v>130</v>
      </c>
      <c r="G2524" s="1">
        <f t="shared" ca="1" si="513"/>
        <v>101</v>
      </c>
      <c r="H2524" s="1">
        <f t="shared" ca="1" si="514"/>
        <v>1977</v>
      </c>
      <c r="I2524" s="1" t="str">
        <f ca="1">INDEX(Relationstabel!$C$3:$K$10,MATCH(INDIRECT($A$1&amp;"J"&amp;A2524),Relationstabel!$A$3:$A$10,0),MATCH(IFERROR(VALUE(INDIRECT($A$1&amp;"K"&amp;A2524)),0),Relationstabel!$C$1:$K$1,0))</f>
        <v>Elvarme</v>
      </c>
      <c r="J2524" s="1" t="str">
        <f ca="1">INDEX(Anvendelseskode!B:B,MATCH($F2524,Anvendelseskode!$A:$A,0))</f>
        <v>Række-, kæde-, dobbelthus (lodret adskillelse mellem enhederne)</v>
      </c>
      <c r="K2524" s="1" t="str">
        <f ca="1">INDEX(Anvendelseskode!C:C,MATCH($F2524,Anvendelseskode!$A:$A,0))</f>
        <v>Række-, kæde og dobbelthuse</v>
      </c>
      <c r="L2524" s="1" t="str">
        <f ca="1">INDEX(Anvendelseskode!D:D,MATCH($F2524,Anvendelseskode!$A:$A,0))</f>
        <v>Private husholdninger</v>
      </c>
      <c r="M2524" s="1" t="str">
        <f ca="1">IFERROR(INDEX(SBi!$2:$2,MATCH(H2524,SBi!$1:$1,1)),SBi!$K$2)</f>
        <v>1973-1978</v>
      </c>
      <c r="N2524" s="1">
        <f ca="1">INDEX(SBi!$C$3:$K$28,MATCH(F2524,SBi!$B$3:$B$28,0),MATCH(M2524,SBi!$C$2:$K$2,0))</f>
        <v>112.6</v>
      </c>
      <c r="O2524" s="16">
        <f t="shared" ca="1" si="515"/>
        <v>11.372599999999998</v>
      </c>
      <c r="P2524" s="16" t="str">
        <f ca="1">IFERROR(INDEX(VpD!$2:$2,MATCH(H2524,VpD!$1:$1,1)),VpD!$I$2)</f>
        <v>1973-1978</v>
      </c>
      <c r="Q2524" s="1">
        <f ca="1">INDEX(VpD!$C$3:$I$27,MATCH(F2524,VpD!$B$3:$B$27,0),MATCH(P2524,VpD!$C$2:$I$2,0))</f>
        <v>98</v>
      </c>
      <c r="R2524" s="16">
        <f t="shared" ca="1" si="516"/>
        <v>9.8979999999999997</v>
      </c>
      <c r="S2524" s="14">
        <f t="shared" ca="1" si="517"/>
        <v>711853.77</v>
      </c>
      <c r="T2524" s="14">
        <f t="shared" ca="1" si="518"/>
        <v>6172381.2800000003</v>
      </c>
      <c r="U2524" s="14" t="str">
        <f t="shared" ca="1" si="519"/>
        <v>0A3F507E-1994-32B8-E044-0003BA298018</v>
      </c>
    </row>
    <row r="2525" spans="1:21" s="14" customFormat="1" x14ac:dyDescent="0.25">
      <c r="A2525" s="14">
        <f t="shared" si="507"/>
        <v>2525</v>
      </c>
      <c r="B2525" s="14" t="str">
        <f t="shared" ca="1" si="508"/>
        <v>BD5BE1D5-7B58-4471-AA3D-8F0327FA1196</v>
      </c>
      <c r="C2525" s="14" t="str">
        <f t="shared" ca="1" si="509"/>
        <v>Hyttesvinget</v>
      </c>
      <c r="D2525" s="14" t="str">
        <f t="shared" ca="1" si="510"/>
        <v>42</v>
      </c>
      <c r="E2525" s="14" t="str">
        <f t="shared" ca="1" si="511"/>
        <v>25g</v>
      </c>
      <c r="F2525" s="1">
        <f t="shared" ca="1" si="512"/>
        <v>120</v>
      </c>
      <c r="G2525" s="1">
        <f t="shared" ca="1" si="513"/>
        <v>151</v>
      </c>
      <c r="H2525" s="1">
        <f t="shared" ca="1" si="514"/>
        <v>1978</v>
      </c>
      <c r="I2525" s="1" t="str">
        <f ca="1">INDEX(Relationstabel!$C$3:$K$10,MATCH(INDIRECT($A$1&amp;"J"&amp;A2525),Relationstabel!$A$3:$A$10,0),MATCH(IFERROR(VALUE(INDIRECT($A$1&amp;"K"&amp;A2525)),0),Relationstabel!$C$1:$K$1,0))</f>
        <v>Naturgas</v>
      </c>
      <c r="J2525" s="1" t="str">
        <f ca="1">INDEX(Anvendelseskode!B:B,MATCH($F2525,Anvendelseskode!$A:$A,0))</f>
        <v>Fritliggende enfamilieshus (parcelhus)</v>
      </c>
      <c r="K2525" s="1" t="str">
        <f ca="1">INDEX(Anvendelseskode!C:C,MATCH($F2525,Anvendelseskode!$A:$A,0))</f>
        <v>Parcelhuse</v>
      </c>
      <c r="L2525" s="1" t="str">
        <f ca="1">INDEX(Anvendelseskode!D:D,MATCH($F2525,Anvendelseskode!$A:$A,0))</f>
        <v>Private husholdninger</v>
      </c>
      <c r="M2525" s="1" t="str">
        <f ca="1">IFERROR(INDEX(SBi!$2:$2,MATCH(H2525,SBi!$1:$1,1)),SBi!$K$2)</f>
        <v>1973-1978</v>
      </c>
      <c r="N2525" s="1">
        <f ca="1">INDEX(SBi!$C$3:$K$28,MATCH(F2525,SBi!$B$3:$B$28,0),MATCH(M2525,SBi!$C$2:$K$2,0))</f>
        <v>119.8</v>
      </c>
      <c r="O2525" s="16">
        <f t="shared" ca="1" si="515"/>
        <v>18.0898</v>
      </c>
      <c r="P2525" s="16" t="str">
        <f ca="1">IFERROR(INDEX(VpD!$2:$2,MATCH(H2525,VpD!$1:$1,1)),VpD!$I$2)</f>
        <v>1973-1978</v>
      </c>
      <c r="Q2525" s="1">
        <f ca="1">INDEX(VpD!$C$3:$I$27,MATCH(F2525,VpD!$B$3:$B$27,0),MATCH(P2525,VpD!$C$2:$I$2,0))</f>
        <v>117</v>
      </c>
      <c r="R2525" s="16">
        <f t="shared" ca="1" si="516"/>
        <v>17.667000000000002</v>
      </c>
      <c r="S2525" s="14">
        <f t="shared" ca="1" si="517"/>
        <v>714124.92</v>
      </c>
      <c r="T2525" s="14">
        <f t="shared" ca="1" si="518"/>
        <v>6168913.0199999996</v>
      </c>
      <c r="U2525" s="14" t="str">
        <f t="shared" ca="1" si="519"/>
        <v>0A3F507E-1A94-32B8-E044-0003BA298018</v>
      </c>
    </row>
    <row r="2526" spans="1:21" s="14" customFormat="1" x14ac:dyDescent="0.25">
      <c r="A2526" s="14">
        <f t="shared" si="507"/>
        <v>2526</v>
      </c>
      <c r="B2526" s="14" t="str">
        <f t="shared" ca="1" si="508"/>
        <v>2086CE3E-8AB2-41FC-BF4C-20F636CB19AC</v>
      </c>
      <c r="C2526" s="14" t="str">
        <f t="shared" ca="1" si="509"/>
        <v>Broksøvej</v>
      </c>
      <c r="D2526" s="14" t="str">
        <f t="shared" ca="1" si="510"/>
        <v>28</v>
      </c>
      <c r="E2526" s="14" t="str">
        <f t="shared" ca="1" si="511"/>
        <v>18pu</v>
      </c>
      <c r="F2526" s="1">
        <f t="shared" ca="1" si="512"/>
        <v>120</v>
      </c>
      <c r="G2526" s="1">
        <f t="shared" ca="1" si="513"/>
        <v>147</v>
      </c>
      <c r="H2526" s="1">
        <f t="shared" ca="1" si="514"/>
        <v>1972</v>
      </c>
      <c r="I2526" s="1" t="str">
        <f ca="1">INDEX(Relationstabel!$C$3:$K$10,MATCH(INDIRECT($A$1&amp;"J"&amp;A2526),Relationstabel!$A$3:$A$10,0),MATCH(IFERROR(VALUE(INDIRECT($A$1&amp;"K"&amp;A2526)),0),Relationstabel!$C$1:$K$1,0))</f>
        <v>Naturgas</v>
      </c>
      <c r="J2526" s="1" t="str">
        <f ca="1">INDEX(Anvendelseskode!B:B,MATCH($F2526,Anvendelseskode!$A:$A,0))</f>
        <v>Fritliggende enfamilieshus (parcelhus)</v>
      </c>
      <c r="K2526" s="1" t="str">
        <f ca="1">INDEX(Anvendelseskode!C:C,MATCH($F2526,Anvendelseskode!$A:$A,0))</f>
        <v>Parcelhuse</v>
      </c>
      <c r="L2526" s="1" t="str">
        <f ca="1">INDEX(Anvendelseskode!D:D,MATCH($F2526,Anvendelseskode!$A:$A,0))</f>
        <v>Private husholdninger</v>
      </c>
      <c r="M2526" s="1" t="str">
        <f ca="1">IFERROR(INDEX(SBi!$2:$2,MATCH(H2526,SBi!$1:$1,1)),SBi!$K$2)</f>
        <v>1961-1972</v>
      </c>
      <c r="N2526" s="1">
        <f ca="1">INDEX(SBi!$C$3:$K$28,MATCH(F2526,SBi!$B$3:$B$28,0),MATCH(M2526,SBi!$C$2:$K$2,0))</f>
        <v>134.30000000000001</v>
      </c>
      <c r="O2526" s="16">
        <f t="shared" ca="1" si="515"/>
        <v>19.742100000000001</v>
      </c>
      <c r="P2526" s="16" t="str">
        <f ca="1">IFERROR(INDEX(VpD!$2:$2,MATCH(H2526,VpD!$1:$1,1)),VpD!$I$2)</f>
        <v>1961-1972</v>
      </c>
      <c r="Q2526" s="1">
        <f ca="1">INDEX(VpD!$C$3:$I$27,MATCH(F2526,VpD!$B$3:$B$27,0),MATCH(P2526,VpD!$C$2:$I$2,0))</f>
        <v>143</v>
      </c>
      <c r="R2526" s="16">
        <f t="shared" ca="1" si="516"/>
        <v>21.021000000000001</v>
      </c>
      <c r="S2526" s="14">
        <f t="shared" ca="1" si="517"/>
        <v>712773.5</v>
      </c>
      <c r="T2526" s="14">
        <f t="shared" ca="1" si="518"/>
        <v>6169007.1500000004</v>
      </c>
      <c r="U2526" s="14" t="str">
        <f t="shared" ca="1" si="519"/>
        <v>0A3F507E-15AF-32B8-E044-0003BA298018</v>
      </c>
    </row>
    <row r="2527" spans="1:21" s="14" customFormat="1" x14ac:dyDescent="0.25">
      <c r="A2527" s="14">
        <f t="shared" si="507"/>
        <v>2527</v>
      </c>
      <c r="B2527" s="14" t="str">
        <f t="shared" ca="1" si="508"/>
        <v>6A40BCBC-0BF9-4C63-B141-5BBB1A2919D2</v>
      </c>
      <c r="C2527" s="14" t="str">
        <f t="shared" ca="1" si="509"/>
        <v>Lystrupvej</v>
      </c>
      <c r="D2527" s="14" t="str">
        <f t="shared" ca="1" si="510"/>
        <v>10</v>
      </c>
      <c r="E2527" s="14" t="str">
        <f t="shared" ca="1" si="511"/>
        <v>24gd</v>
      </c>
      <c r="F2527" s="1">
        <f t="shared" ca="1" si="512"/>
        <v>120</v>
      </c>
      <c r="G2527" s="1">
        <f t="shared" ca="1" si="513"/>
        <v>175</v>
      </c>
      <c r="H2527" s="1">
        <f t="shared" ca="1" si="514"/>
        <v>2016</v>
      </c>
      <c r="I2527" s="1" t="str">
        <f ca="1">INDEX(Relationstabel!$C$3:$K$10,MATCH(INDIRECT($A$1&amp;"J"&amp;A2527),Relationstabel!$A$3:$A$10,0),MATCH(IFERROR(VALUE(INDIRECT($A$1&amp;"K"&amp;A2527)),0),Relationstabel!$C$1:$K$1,0))</f>
        <v>Naturgas</v>
      </c>
      <c r="J2527" s="1" t="str">
        <f ca="1">INDEX(Anvendelseskode!B:B,MATCH($F2527,Anvendelseskode!$A:$A,0))</f>
        <v>Fritliggende enfamilieshus (parcelhus)</v>
      </c>
      <c r="K2527" s="1" t="str">
        <f ca="1">INDEX(Anvendelseskode!C:C,MATCH($F2527,Anvendelseskode!$A:$A,0))</f>
        <v>Parcelhuse</v>
      </c>
      <c r="L2527" s="1" t="str">
        <f ca="1">INDEX(Anvendelseskode!D:D,MATCH($F2527,Anvendelseskode!$A:$A,0))</f>
        <v>Private husholdninger</v>
      </c>
      <c r="M2527" s="1" t="str">
        <f ca="1">IFERROR(INDEX(SBi!$2:$2,MATCH(H2527,SBi!$1:$1,1)),SBi!$K$2)</f>
        <v>Efter 2006</v>
      </c>
      <c r="N2527" s="1">
        <f ca="1">INDEX(SBi!$C$3:$K$28,MATCH(F2527,SBi!$B$3:$B$28,0),MATCH(M2527,SBi!$C$2:$K$2,0))</f>
        <v>67.3</v>
      </c>
      <c r="O2527" s="16">
        <f t="shared" ca="1" si="515"/>
        <v>11.7775</v>
      </c>
      <c r="P2527" s="16" t="str">
        <f ca="1">IFERROR(INDEX(VpD!$2:$2,MATCH(H2527,VpD!$1:$1,1)),VpD!$I$2)</f>
        <v>&gt;1998</v>
      </c>
      <c r="Q2527" s="1">
        <f ca="1">INDEX(VpD!$C$3:$I$27,MATCH(F2527,VpD!$B$3:$B$27,0),MATCH(P2527,VpD!$C$2:$I$2,0))</f>
        <v>72</v>
      </c>
      <c r="R2527" s="16">
        <f t="shared" ca="1" si="516"/>
        <v>12.6</v>
      </c>
      <c r="S2527" s="14">
        <f t="shared" ca="1" si="517"/>
        <v>714025.41</v>
      </c>
      <c r="T2527" s="14">
        <f t="shared" ca="1" si="518"/>
        <v>6168673.7599999998</v>
      </c>
      <c r="U2527" s="14" t="str">
        <f t="shared" ca="1" si="519"/>
        <v>0A3F507E-1CAF-32B8-E044-0003BA298018</v>
      </c>
    </row>
    <row r="2528" spans="1:21" s="14" customFormat="1" x14ac:dyDescent="0.25">
      <c r="A2528" s="14">
        <f t="shared" si="507"/>
        <v>2528</v>
      </c>
      <c r="B2528" s="14" t="str">
        <f t="shared" ca="1" si="508"/>
        <v>9AC00DDA-C095-4911-B04E-AD7C282DB971</v>
      </c>
      <c r="C2528" s="14" t="str">
        <f t="shared" ca="1" si="509"/>
        <v>Broksøvej</v>
      </c>
      <c r="D2528" s="14" t="str">
        <f t="shared" ca="1" si="510"/>
        <v>14</v>
      </c>
      <c r="E2528" s="14" t="str">
        <f t="shared" ca="1" si="511"/>
        <v>18pm</v>
      </c>
      <c r="F2528" s="1">
        <f t="shared" ca="1" si="512"/>
        <v>120</v>
      </c>
      <c r="G2528" s="1">
        <f t="shared" ca="1" si="513"/>
        <v>148</v>
      </c>
      <c r="H2528" s="1">
        <f t="shared" ca="1" si="514"/>
        <v>1972</v>
      </c>
      <c r="I2528" s="1" t="str">
        <f ca="1">INDEX(Relationstabel!$C$3:$K$10,MATCH(INDIRECT($A$1&amp;"J"&amp;A2528),Relationstabel!$A$3:$A$10,0),MATCH(IFERROR(VALUE(INDIRECT($A$1&amp;"K"&amp;A2528)),0),Relationstabel!$C$1:$K$1,0))</f>
        <v>Naturgas</v>
      </c>
      <c r="J2528" s="1" t="str">
        <f ca="1">INDEX(Anvendelseskode!B:B,MATCH($F2528,Anvendelseskode!$A:$A,0))</f>
        <v>Fritliggende enfamilieshus (parcelhus)</v>
      </c>
      <c r="K2528" s="1" t="str">
        <f ca="1">INDEX(Anvendelseskode!C:C,MATCH($F2528,Anvendelseskode!$A:$A,0))</f>
        <v>Parcelhuse</v>
      </c>
      <c r="L2528" s="1" t="str">
        <f ca="1">INDEX(Anvendelseskode!D:D,MATCH($F2528,Anvendelseskode!$A:$A,0))</f>
        <v>Private husholdninger</v>
      </c>
      <c r="M2528" s="1" t="str">
        <f ca="1">IFERROR(INDEX(SBi!$2:$2,MATCH(H2528,SBi!$1:$1,1)),SBi!$K$2)</f>
        <v>1961-1972</v>
      </c>
      <c r="N2528" s="1">
        <f ca="1">INDEX(SBi!$C$3:$K$28,MATCH(F2528,SBi!$B$3:$B$28,0),MATCH(M2528,SBi!$C$2:$K$2,0))</f>
        <v>134.30000000000001</v>
      </c>
      <c r="O2528" s="16">
        <f t="shared" ca="1" si="515"/>
        <v>19.8764</v>
      </c>
      <c r="P2528" s="16" t="str">
        <f ca="1">IFERROR(INDEX(VpD!$2:$2,MATCH(H2528,VpD!$1:$1,1)),VpD!$I$2)</f>
        <v>1961-1972</v>
      </c>
      <c r="Q2528" s="1">
        <f ca="1">INDEX(VpD!$C$3:$I$27,MATCH(F2528,VpD!$B$3:$B$27,0),MATCH(P2528,VpD!$C$2:$I$2,0))</f>
        <v>143</v>
      </c>
      <c r="R2528" s="16">
        <f t="shared" ca="1" si="516"/>
        <v>21.164000000000001</v>
      </c>
      <c r="S2528" s="14">
        <f t="shared" ca="1" si="517"/>
        <v>712767.22</v>
      </c>
      <c r="T2528" s="14">
        <f t="shared" ca="1" si="518"/>
        <v>6169081.3399999999</v>
      </c>
      <c r="U2528" s="14" t="str">
        <f t="shared" ca="1" si="519"/>
        <v>0A3F507E-15A1-32B8-E044-0003BA298018</v>
      </c>
    </row>
    <row r="2529" spans="1:21" s="14" customFormat="1" x14ac:dyDescent="0.25">
      <c r="A2529" s="14">
        <f t="shared" si="507"/>
        <v>2529</v>
      </c>
      <c r="B2529" s="14" t="str">
        <f t="shared" ca="1" si="508"/>
        <v>10C88F3C-D71F-4957-AE92-7D24DBDC0A3C</v>
      </c>
      <c r="C2529" s="14" t="str">
        <f t="shared" ca="1" si="509"/>
        <v>Strandparksvej</v>
      </c>
      <c r="D2529" s="14" t="str">
        <f t="shared" ca="1" si="510"/>
        <v>14</v>
      </c>
      <c r="E2529" s="14" t="str">
        <f t="shared" ca="1" si="511"/>
        <v>6at</v>
      </c>
      <c r="F2529" s="1">
        <f t="shared" ca="1" si="512"/>
        <v>120</v>
      </c>
      <c r="G2529" s="1">
        <f t="shared" ca="1" si="513"/>
        <v>136</v>
      </c>
      <c r="H2529" s="1">
        <f t="shared" ca="1" si="514"/>
        <v>1982</v>
      </c>
      <c r="I2529" s="1" t="str">
        <f ca="1">INDEX(Relationstabel!$C$3:$K$10,MATCH(INDIRECT($A$1&amp;"J"&amp;A2529),Relationstabel!$A$3:$A$10,0),MATCH(IFERROR(VALUE(INDIRECT($A$1&amp;"K"&amp;A2529)),0),Relationstabel!$C$1:$K$1,0))</f>
        <v>Naturgas</v>
      </c>
      <c r="J2529" s="1" t="str">
        <f ca="1">INDEX(Anvendelseskode!B:B,MATCH($F2529,Anvendelseskode!$A:$A,0))</f>
        <v>Fritliggende enfamilieshus (parcelhus)</v>
      </c>
      <c r="K2529" s="1" t="str">
        <f ca="1">INDEX(Anvendelseskode!C:C,MATCH($F2529,Anvendelseskode!$A:$A,0))</f>
        <v>Parcelhuse</v>
      </c>
      <c r="L2529" s="1" t="str">
        <f ca="1">INDEX(Anvendelseskode!D:D,MATCH($F2529,Anvendelseskode!$A:$A,0))</f>
        <v>Private husholdninger</v>
      </c>
      <c r="M2529" s="1" t="str">
        <f ca="1">IFERROR(INDEX(SBi!$2:$2,MATCH(H2529,SBi!$1:$1,1)),SBi!$K$2)</f>
        <v>1979-1998</v>
      </c>
      <c r="N2529" s="1">
        <f ca="1">INDEX(SBi!$C$3:$K$28,MATCH(F2529,SBi!$B$3:$B$28,0),MATCH(M2529,SBi!$C$2:$K$2,0))</f>
        <v>105.4</v>
      </c>
      <c r="O2529" s="16">
        <f t="shared" ca="1" si="515"/>
        <v>14.334400000000002</v>
      </c>
      <c r="P2529" s="16" t="str">
        <f ca="1">IFERROR(INDEX(VpD!$2:$2,MATCH(H2529,VpD!$1:$1,1)),VpD!$I$2)</f>
        <v>1979-1998</v>
      </c>
      <c r="Q2529" s="1">
        <f ca="1">INDEX(VpD!$C$3:$I$27,MATCH(F2529,VpD!$B$3:$B$27,0),MATCH(P2529,VpD!$C$2:$I$2,0))</f>
        <v>90</v>
      </c>
      <c r="R2529" s="16">
        <f t="shared" ca="1" si="516"/>
        <v>12.24</v>
      </c>
      <c r="S2529" s="14">
        <f t="shared" ca="1" si="517"/>
        <v>713450.77</v>
      </c>
      <c r="T2529" s="14">
        <f t="shared" ca="1" si="518"/>
        <v>6168631.75</v>
      </c>
      <c r="U2529" s="14" t="str">
        <f t="shared" ca="1" si="519"/>
        <v>0A3F507E-21A1-32B8-E044-0003BA298018</v>
      </c>
    </row>
    <row r="2530" spans="1:21" s="14" customFormat="1" x14ac:dyDescent="0.25">
      <c r="A2530" s="14">
        <f t="shared" si="507"/>
        <v>2530</v>
      </c>
      <c r="B2530" s="14" t="str">
        <f t="shared" ca="1" si="508"/>
        <v>DCC856AB-EC84-462E-9C9C-9264EDE0EFFD</v>
      </c>
      <c r="C2530" s="14" t="str">
        <f t="shared" ca="1" si="509"/>
        <v>Vejlesvinget</v>
      </c>
      <c r="D2530" s="14" t="str">
        <f t="shared" ca="1" si="510"/>
        <v>8</v>
      </c>
      <c r="E2530" s="14" t="str">
        <f t="shared" ca="1" si="511"/>
        <v>18nt</v>
      </c>
      <c r="F2530" s="1">
        <f t="shared" ca="1" si="512"/>
        <v>120</v>
      </c>
      <c r="G2530" s="1">
        <f t="shared" ca="1" si="513"/>
        <v>139</v>
      </c>
      <c r="H2530" s="1">
        <f t="shared" ca="1" si="514"/>
        <v>1961</v>
      </c>
      <c r="I2530" s="1" t="str">
        <f ca="1">INDEX(Relationstabel!$C$3:$K$10,MATCH(INDIRECT($A$1&amp;"J"&amp;A2530),Relationstabel!$A$3:$A$10,0),MATCH(IFERROR(VALUE(INDIRECT($A$1&amp;"K"&amp;A2530)),0),Relationstabel!$C$1:$K$1,0))</f>
        <v>Olie</v>
      </c>
      <c r="J2530" s="1" t="str">
        <f ca="1">INDEX(Anvendelseskode!B:B,MATCH($F2530,Anvendelseskode!$A:$A,0))</f>
        <v>Fritliggende enfamilieshus (parcelhus)</v>
      </c>
      <c r="K2530" s="1" t="str">
        <f ca="1">INDEX(Anvendelseskode!C:C,MATCH($F2530,Anvendelseskode!$A:$A,0))</f>
        <v>Parcelhuse</v>
      </c>
      <c r="L2530" s="1" t="str">
        <f ca="1">INDEX(Anvendelseskode!D:D,MATCH($F2530,Anvendelseskode!$A:$A,0))</f>
        <v>Private husholdninger</v>
      </c>
      <c r="M2530" s="1" t="str">
        <f ca="1">IFERROR(INDEX(SBi!$2:$2,MATCH(H2530,SBi!$1:$1,1)),SBi!$K$2)</f>
        <v>1961-1972</v>
      </c>
      <c r="N2530" s="1">
        <f ca="1">INDEX(SBi!$C$3:$K$28,MATCH(F2530,SBi!$B$3:$B$28,0),MATCH(M2530,SBi!$C$2:$K$2,0))</f>
        <v>134.30000000000001</v>
      </c>
      <c r="O2530" s="16">
        <f t="shared" ca="1" si="515"/>
        <v>18.6677</v>
      </c>
      <c r="P2530" s="16" t="str">
        <f ca="1">IFERROR(INDEX(VpD!$2:$2,MATCH(H2530,VpD!$1:$1,1)),VpD!$I$2)</f>
        <v>1961-1972</v>
      </c>
      <c r="Q2530" s="1">
        <f ca="1">INDEX(VpD!$C$3:$I$27,MATCH(F2530,VpD!$B$3:$B$27,0),MATCH(P2530,VpD!$C$2:$I$2,0))</f>
        <v>143</v>
      </c>
      <c r="R2530" s="16">
        <f t="shared" ca="1" si="516"/>
        <v>19.876999999999999</v>
      </c>
      <c r="S2530" s="14">
        <f t="shared" ca="1" si="517"/>
        <v>712742.16</v>
      </c>
      <c r="T2530" s="14">
        <f t="shared" ca="1" si="518"/>
        <v>6169365.9900000002</v>
      </c>
      <c r="U2530" s="14" t="str">
        <f t="shared" ca="1" si="519"/>
        <v>0A3F507E-24A1-32B8-E044-0003BA298018</v>
      </c>
    </row>
    <row r="2531" spans="1:21" s="14" customFormat="1" x14ac:dyDescent="0.25">
      <c r="A2531" s="14">
        <f t="shared" si="507"/>
        <v>2531</v>
      </c>
      <c r="B2531" s="14" t="str">
        <f t="shared" ca="1" si="508"/>
        <v>D392C84C-A2B0-45E7-A58E-C7EF242C01EF</v>
      </c>
      <c r="C2531" s="14" t="str">
        <f t="shared" ca="1" si="509"/>
        <v>Vejlesvinget</v>
      </c>
      <c r="D2531" s="14" t="str">
        <f t="shared" ca="1" si="510"/>
        <v>8</v>
      </c>
      <c r="E2531" s="14" t="str">
        <f t="shared" ca="1" si="511"/>
        <v>18nt</v>
      </c>
      <c r="F2531" s="1">
        <f t="shared" ca="1" si="512"/>
        <v>220</v>
      </c>
      <c r="G2531" s="1">
        <f t="shared" ca="1" si="513"/>
        <v>1290</v>
      </c>
      <c r="H2531" s="1">
        <f t="shared" ca="1" si="514"/>
        <v>1966</v>
      </c>
      <c r="I2531" s="1" t="str">
        <f ca="1">INDEX(Relationstabel!$C$3:$K$10,MATCH(INDIRECT($A$1&amp;"J"&amp;A2531),Relationstabel!$A$3:$A$10,0),MATCH(IFERROR(VALUE(INDIRECT($A$1&amp;"K"&amp;A2531)),0),Relationstabel!$C$1:$K$1,0))</f>
        <v>Olie</v>
      </c>
      <c r="J2531" s="1" t="str">
        <f ca="1">INDEX(Anvendelseskode!B:B,MATCH($F2531,Anvendelseskode!$A:$A,0))</f>
        <v>Bygning til erhvervsmæssig produktion vedrørende industri, håndværk m.v. (fabrik, værksted o.lign.)</v>
      </c>
      <c r="K2531" s="1" t="str">
        <f ca="1">INDEX(Anvendelseskode!C:C,MATCH($F2531,Anvendelseskode!$A:$A,0))</f>
        <v>Fabrikker, værksteder o.l.</v>
      </c>
      <c r="L2531" s="1" t="str">
        <f ca="1">INDEX(Anvendelseskode!D:D,MATCH($F2531,Anvendelseskode!$A:$A,0))</f>
        <v>Industri</v>
      </c>
      <c r="M2531" s="1" t="str">
        <f ca="1">IFERROR(INDEX(SBi!$2:$2,MATCH(H2531,SBi!$1:$1,1)),SBi!$K$2)</f>
        <v>1961-1972</v>
      </c>
      <c r="N2531" s="1">
        <f ca="1">INDEX(SBi!$C$3:$K$28,MATCH(F2531,SBi!$B$3:$B$28,0),MATCH(M2531,SBi!$C$2:$K$2,0))</f>
        <v>97</v>
      </c>
      <c r="O2531" s="16">
        <f t="shared" ca="1" si="515"/>
        <v>125.13</v>
      </c>
      <c r="P2531" s="16" t="str">
        <f ca="1">IFERROR(INDEX(VpD!$2:$2,MATCH(H2531,VpD!$1:$1,1)),VpD!$I$2)</f>
        <v>1961-1972</v>
      </c>
      <c r="Q2531" s="1">
        <f ca="1">INDEX(VpD!$C$3:$I$27,MATCH(F2531,VpD!$B$3:$B$27,0),MATCH(P2531,VpD!$C$2:$I$2,0))</f>
        <v>97</v>
      </c>
      <c r="R2531" s="16">
        <f t="shared" ca="1" si="516"/>
        <v>125.13</v>
      </c>
      <c r="S2531" s="14">
        <f t="shared" ca="1" si="517"/>
        <v>712742.16</v>
      </c>
      <c r="T2531" s="14">
        <f t="shared" ca="1" si="518"/>
        <v>6169365.9900000002</v>
      </c>
      <c r="U2531" s="14" t="str">
        <f t="shared" ca="1" si="519"/>
        <v>0A3F507E-24A1-32B8-E044-0003BA298018</v>
      </c>
    </row>
    <row r="2532" spans="1:21" s="14" customFormat="1" x14ac:dyDescent="0.25">
      <c r="A2532" s="14">
        <f t="shared" si="507"/>
        <v>2532</v>
      </c>
      <c r="B2532" s="14" t="str">
        <f t="shared" ca="1" si="508"/>
        <v>F0423FCE-4A32-421F-8B7E-6A97E05DED56</v>
      </c>
      <c r="C2532" s="14" t="str">
        <f t="shared" ca="1" si="509"/>
        <v>Vemmetoftevej</v>
      </c>
      <c r="D2532" s="14" t="str">
        <f t="shared" ca="1" si="510"/>
        <v>10</v>
      </c>
      <c r="E2532" s="14" t="str">
        <f t="shared" ca="1" si="511"/>
        <v>18hu</v>
      </c>
      <c r="F2532" s="1">
        <f t="shared" ca="1" si="512"/>
        <v>120</v>
      </c>
      <c r="G2532" s="1">
        <f t="shared" ca="1" si="513"/>
        <v>141</v>
      </c>
      <c r="H2532" s="1">
        <f t="shared" ca="1" si="514"/>
        <v>1996</v>
      </c>
      <c r="I2532" s="1" t="str">
        <f ca="1">INDEX(Relationstabel!$C$3:$K$10,MATCH(INDIRECT($A$1&amp;"J"&amp;A2532),Relationstabel!$A$3:$A$10,0),MATCH(IFERROR(VALUE(INDIRECT($A$1&amp;"K"&amp;A2532)),0),Relationstabel!$C$1:$K$1,0))</f>
        <v>Naturgas</v>
      </c>
      <c r="J2532" s="1" t="str">
        <f ca="1">INDEX(Anvendelseskode!B:B,MATCH($F2532,Anvendelseskode!$A:$A,0))</f>
        <v>Fritliggende enfamilieshus (parcelhus)</v>
      </c>
      <c r="K2532" s="1" t="str">
        <f ca="1">INDEX(Anvendelseskode!C:C,MATCH($F2532,Anvendelseskode!$A:$A,0))</f>
        <v>Parcelhuse</v>
      </c>
      <c r="L2532" s="1" t="str">
        <f ca="1">INDEX(Anvendelseskode!D:D,MATCH($F2532,Anvendelseskode!$A:$A,0))</f>
        <v>Private husholdninger</v>
      </c>
      <c r="M2532" s="1" t="str">
        <f ca="1">IFERROR(INDEX(SBi!$2:$2,MATCH(H2532,SBi!$1:$1,1)),SBi!$K$2)</f>
        <v>1979-1998</v>
      </c>
      <c r="N2532" s="1">
        <f ca="1">INDEX(SBi!$C$3:$K$28,MATCH(F2532,SBi!$B$3:$B$28,0),MATCH(M2532,SBi!$C$2:$K$2,0))</f>
        <v>105.4</v>
      </c>
      <c r="O2532" s="16">
        <f t="shared" ca="1" si="515"/>
        <v>14.861400000000001</v>
      </c>
      <c r="P2532" s="16" t="str">
        <f ca="1">IFERROR(INDEX(VpD!$2:$2,MATCH(H2532,VpD!$1:$1,1)),VpD!$I$2)</f>
        <v>1979-1998</v>
      </c>
      <c r="Q2532" s="1">
        <f ca="1">INDEX(VpD!$C$3:$I$27,MATCH(F2532,VpD!$B$3:$B$27,0),MATCH(P2532,VpD!$C$2:$I$2,0))</f>
        <v>90</v>
      </c>
      <c r="R2532" s="16">
        <f t="shared" ca="1" si="516"/>
        <v>12.69</v>
      </c>
      <c r="S2532" s="14">
        <f t="shared" ca="1" si="517"/>
        <v>712767.47</v>
      </c>
      <c r="T2532" s="14">
        <f t="shared" ca="1" si="518"/>
        <v>6169173.96</v>
      </c>
      <c r="U2532" s="14" t="str">
        <f t="shared" ca="1" si="519"/>
        <v>0A3F507E-24AA-32B8-E044-0003BA298018</v>
      </c>
    </row>
    <row r="2533" spans="1:21" s="14" customFormat="1" x14ac:dyDescent="0.25">
      <c r="A2533" s="14">
        <f t="shared" si="507"/>
        <v>2533</v>
      </c>
      <c r="B2533" s="14" t="str">
        <f t="shared" ca="1" si="508"/>
        <v>B612897F-E656-48F0-80A6-F410DB2AD32F</v>
      </c>
      <c r="C2533" s="14" t="str">
        <f t="shared" ca="1" si="509"/>
        <v>Valbo Alle</v>
      </c>
      <c r="D2533" s="14" t="str">
        <f t="shared" ca="1" si="510"/>
        <v>14</v>
      </c>
      <c r="E2533" s="14" t="str">
        <f t="shared" ca="1" si="511"/>
        <v>23p</v>
      </c>
      <c r="F2533" s="1">
        <f t="shared" ca="1" si="512"/>
        <v>120</v>
      </c>
      <c r="G2533" s="1">
        <f t="shared" ca="1" si="513"/>
        <v>144</v>
      </c>
      <c r="H2533" s="1">
        <f t="shared" ca="1" si="514"/>
        <v>1995</v>
      </c>
      <c r="I2533" s="1" t="str">
        <f ca="1">INDEX(Relationstabel!$C$3:$K$10,MATCH(INDIRECT($A$1&amp;"J"&amp;A2533),Relationstabel!$A$3:$A$10,0),MATCH(IFERROR(VALUE(INDIRECT($A$1&amp;"K"&amp;A2533)),0),Relationstabel!$C$1:$K$1,0))</f>
        <v>Elvarme</v>
      </c>
      <c r="J2533" s="1" t="str">
        <f ca="1">INDEX(Anvendelseskode!B:B,MATCH($F2533,Anvendelseskode!$A:$A,0))</f>
        <v>Fritliggende enfamilieshus (parcelhus)</v>
      </c>
      <c r="K2533" s="1" t="str">
        <f ca="1">INDEX(Anvendelseskode!C:C,MATCH($F2533,Anvendelseskode!$A:$A,0))</f>
        <v>Parcelhuse</v>
      </c>
      <c r="L2533" s="1" t="str">
        <f ca="1">INDEX(Anvendelseskode!D:D,MATCH($F2533,Anvendelseskode!$A:$A,0))</f>
        <v>Private husholdninger</v>
      </c>
      <c r="M2533" s="1" t="str">
        <f ca="1">IFERROR(INDEX(SBi!$2:$2,MATCH(H2533,SBi!$1:$1,1)),SBi!$K$2)</f>
        <v>1979-1998</v>
      </c>
      <c r="N2533" s="1">
        <f ca="1">INDEX(SBi!$C$3:$K$28,MATCH(F2533,SBi!$B$3:$B$28,0),MATCH(M2533,SBi!$C$2:$K$2,0))</f>
        <v>105.4</v>
      </c>
      <c r="O2533" s="16">
        <f t="shared" ca="1" si="515"/>
        <v>15.1776</v>
      </c>
      <c r="P2533" s="16" t="str">
        <f ca="1">IFERROR(INDEX(VpD!$2:$2,MATCH(H2533,VpD!$1:$1,1)),VpD!$I$2)</f>
        <v>1979-1998</v>
      </c>
      <c r="Q2533" s="1">
        <f ca="1">INDEX(VpD!$C$3:$I$27,MATCH(F2533,VpD!$B$3:$B$27,0),MATCH(P2533,VpD!$C$2:$I$2,0))</f>
        <v>90</v>
      </c>
      <c r="R2533" s="16">
        <f t="shared" ca="1" si="516"/>
        <v>12.96</v>
      </c>
      <c r="S2533" s="14">
        <f t="shared" ca="1" si="517"/>
        <v>713628.92</v>
      </c>
      <c r="T2533" s="14">
        <f t="shared" ca="1" si="518"/>
        <v>6168688.6900000004</v>
      </c>
      <c r="U2533" s="14" t="str">
        <f t="shared" ca="1" si="519"/>
        <v>0A3F507E-23AC-32B8-E044-0003BA298018</v>
      </c>
    </row>
    <row r="2534" spans="1:21" s="14" customFormat="1" x14ac:dyDescent="0.25">
      <c r="A2534" s="14">
        <f t="shared" si="507"/>
        <v>2534</v>
      </c>
      <c r="B2534" s="14" t="str">
        <f t="shared" ca="1" si="508"/>
        <v>0343D7A2-0D83-42B2-A20D-84DA6CFEE54B</v>
      </c>
      <c r="C2534" s="14" t="str">
        <f t="shared" ca="1" si="509"/>
        <v>Vallensbæk Strandvej</v>
      </c>
      <c r="D2534" s="14" t="str">
        <f t="shared" ca="1" si="510"/>
        <v>75</v>
      </c>
      <c r="E2534" s="14" t="str">
        <f t="shared" ca="1" si="511"/>
        <v>24g</v>
      </c>
      <c r="F2534" s="1">
        <f t="shared" ca="1" si="512"/>
        <v>120</v>
      </c>
      <c r="G2534" s="1">
        <f t="shared" ca="1" si="513"/>
        <v>136</v>
      </c>
      <c r="H2534" s="1">
        <f t="shared" ca="1" si="514"/>
        <v>1947</v>
      </c>
      <c r="I2534" s="1" t="str">
        <f ca="1">INDEX(Relationstabel!$C$3:$K$10,MATCH(INDIRECT($A$1&amp;"J"&amp;A2534),Relationstabel!$A$3:$A$10,0),MATCH(IFERROR(VALUE(INDIRECT($A$1&amp;"K"&amp;A2534)),0),Relationstabel!$C$1:$K$1,0))</f>
        <v>Naturgas</v>
      </c>
      <c r="J2534" s="1" t="str">
        <f ca="1">INDEX(Anvendelseskode!B:B,MATCH($F2534,Anvendelseskode!$A:$A,0))</f>
        <v>Fritliggende enfamilieshus (parcelhus)</v>
      </c>
      <c r="K2534" s="1" t="str">
        <f ca="1">INDEX(Anvendelseskode!C:C,MATCH($F2534,Anvendelseskode!$A:$A,0))</f>
        <v>Parcelhuse</v>
      </c>
      <c r="L2534" s="1" t="str">
        <f ca="1">INDEX(Anvendelseskode!D:D,MATCH($F2534,Anvendelseskode!$A:$A,0))</f>
        <v>Private husholdninger</v>
      </c>
      <c r="M2534" s="1" t="str">
        <f ca="1">IFERROR(INDEX(SBi!$2:$2,MATCH(H2534,SBi!$1:$1,1)),SBi!$K$2)</f>
        <v>1931-1950</v>
      </c>
      <c r="N2534" s="1">
        <f ca="1">INDEX(SBi!$C$3:$K$28,MATCH(F2534,SBi!$B$3:$B$28,0),MATCH(M2534,SBi!$C$2:$K$2,0))</f>
        <v>164.1</v>
      </c>
      <c r="O2534" s="16">
        <f t="shared" ca="1" si="515"/>
        <v>22.317599999999999</v>
      </c>
      <c r="P2534" s="16" t="str">
        <f ca="1">IFERROR(INDEX(VpD!$2:$2,MATCH(H2534,VpD!$1:$1,1)),VpD!$I$2)</f>
        <v>1931-1950</v>
      </c>
      <c r="Q2534" s="1">
        <f ca="1">INDEX(VpD!$C$3:$I$27,MATCH(F2534,VpD!$B$3:$B$27,0),MATCH(P2534,VpD!$C$2:$I$2,0))</f>
        <v>217</v>
      </c>
      <c r="R2534" s="16">
        <f t="shared" ca="1" si="516"/>
        <v>29.512</v>
      </c>
      <c r="S2534" s="14">
        <f t="shared" ca="1" si="517"/>
        <v>714016.13</v>
      </c>
      <c r="T2534" s="14">
        <f t="shared" ca="1" si="518"/>
        <v>6168824.4800000004</v>
      </c>
      <c r="U2534" s="14" t="str">
        <f t="shared" ca="1" si="519"/>
        <v>0A3F507E-1795-32B8-E044-0003BA298018</v>
      </c>
    </row>
    <row r="2535" spans="1:21" s="14" customFormat="1" x14ac:dyDescent="0.25">
      <c r="A2535" s="14">
        <f t="shared" si="507"/>
        <v>2535</v>
      </c>
      <c r="B2535" s="14" t="str">
        <f t="shared" ca="1" si="508"/>
        <v>EB3B6B2B-28E8-4E14-99D9-7BFF60969928</v>
      </c>
      <c r="C2535" s="14" t="str">
        <f t="shared" ca="1" si="509"/>
        <v>Nordmarksvænge</v>
      </c>
      <c r="D2535" s="14" t="str">
        <f t="shared" ca="1" si="510"/>
        <v>3</v>
      </c>
      <c r="E2535" s="14" t="str">
        <f t="shared" ca="1" si="511"/>
        <v>15ck</v>
      </c>
      <c r="F2535" s="1">
        <f t="shared" ca="1" si="512"/>
        <v>120</v>
      </c>
      <c r="G2535" s="1">
        <f t="shared" ca="1" si="513"/>
        <v>130</v>
      </c>
      <c r="H2535" s="1">
        <f t="shared" ca="1" si="514"/>
        <v>2000</v>
      </c>
      <c r="I2535" s="1" t="str">
        <f ca="1">INDEX(Relationstabel!$C$3:$K$10,MATCH(INDIRECT($A$1&amp;"J"&amp;A2535),Relationstabel!$A$3:$A$10,0),MATCH(IFERROR(VALUE(INDIRECT($A$1&amp;"K"&amp;A2535)),0),Relationstabel!$C$1:$K$1,0))</f>
        <v>Fjernvarme/ Blokvarme</v>
      </c>
      <c r="J2535" s="1" t="str">
        <f ca="1">INDEX(Anvendelseskode!B:B,MATCH($F2535,Anvendelseskode!$A:$A,0))</f>
        <v>Fritliggende enfamilieshus (parcelhus)</v>
      </c>
      <c r="K2535" s="1" t="str">
        <f ca="1">INDEX(Anvendelseskode!C:C,MATCH($F2535,Anvendelseskode!$A:$A,0))</f>
        <v>Parcelhuse</v>
      </c>
      <c r="L2535" s="1" t="str">
        <f ca="1">INDEX(Anvendelseskode!D:D,MATCH($F2535,Anvendelseskode!$A:$A,0))</f>
        <v>Private husholdninger</v>
      </c>
      <c r="M2535" s="1" t="str">
        <f ca="1">IFERROR(INDEX(SBi!$2:$2,MATCH(H2535,SBi!$1:$1,1)),SBi!$K$2)</f>
        <v>1999-2006</v>
      </c>
      <c r="N2535" s="1">
        <f ca="1">INDEX(SBi!$C$3:$K$28,MATCH(F2535,SBi!$B$3:$B$28,0),MATCH(M2535,SBi!$C$2:$K$2,0))</f>
        <v>83.9</v>
      </c>
      <c r="O2535" s="16">
        <f t="shared" ca="1" si="515"/>
        <v>10.907</v>
      </c>
      <c r="P2535" s="16" t="str">
        <f ca="1">IFERROR(INDEX(VpD!$2:$2,MATCH(H2535,VpD!$1:$1,1)),VpD!$I$2)</f>
        <v>&gt;1998</v>
      </c>
      <c r="Q2535" s="1">
        <f ca="1">INDEX(VpD!$C$3:$I$27,MATCH(F2535,VpD!$B$3:$B$27,0),MATCH(P2535,VpD!$C$2:$I$2,0))</f>
        <v>72</v>
      </c>
      <c r="R2535" s="16">
        <f t="shared" ca="1" si="516"/>
        <v>9.36</v>
      </c>
      <c r="S2535" s="14">
        <f t="shared" ca="1" si="517"/>
        <v>712119.47</v>
      </c>
      <c r="T2535" s="14">
        <f t="shared" ca="1" si="518"/>
        <v>6172168.8700000001</v>
      </c>
      <c r="U2535" s="14" t="str">
        <f t="shared" ca="1" si="519"/>
        <v>0A3F507E-1D95-32B8-E044-0003BA298018</v>
      </c>
    </row>
    <row r="2536" spans="1:21" s="14" customFormat="1" x14ac:dyDescent="0.25">
      <c r="A2536" s="14">
        <f t="shared" si="507"/>
        <v>2536</v>
      </c>
      <c r="B2536" s="14" t="str">
        <f t="shared" ca="1" si="508"/>
        <v>10041203-6699-4B49-BF3B-AB8702B5648B</v>
      </c>
      <c r="C2536" s="14" t="str">
        <f t="shared" ca="1" si="509"/>
        <v>Nørrebred</v>
      </c>
      <c r="D2536" s="14" t="str">
        <f t="shared" ca="1" si="510"/>
        <v>107</v>
      </c>
      <c r="E2536" s="14" t="str">
        <f t="shared" ca="1" si="511"/>
        <v>13gi</v>
      </c>
      <c r="F2536" s="1">
        <f t="shared" ca="1" si="512"/>
        <v>120</v>
      </c>
      <c r="G2536" s="1">
        <f t="shared" ca="1" si="513"/>
        <v>171</v>
      </c>
      <c r="H2536" s="1">
        <f t="shared" ca="1" si="514"/>
        <v>1980</v>
      </c>
      <c r="I2536" s="1" t="str">
        <f ca="1">INDEX(Relationstabel!$C$3:$K$10,MATCH(INDIRECT($A$1&amp;"J"&amp;A2536),Relationstabel!$A$3:$A$10,0),MATCH(IFERROR(VALUE(INDIRECT($A$1&amp;"K"&amp;A2536)),0),Relationstabel!$C$1:$K$1,0))</f>
        <v>Naturgas</v>
      </c>
      <c r="J2536" s="1" t="str">
        <f ca="1">INDEX(Anvendelseskode!B:B,MATCH($F2536,Anvendelseskode!$A:$A,0))</f>
        <v>Fritliggende enfamilieshus (parcelhus)</v>
      </c>
      <c r="K2536" s="1" t="str">
        <f ca="1">INDEX(Anvendelseskode!C:C,MATCH($F2536,Anvendelseskode!$A:$A,0))</f>
        <v>Parcelhuse</v>
      </c>
      <c r="L2536" s="1" t="str">
        <f ca="1">INDEX(Anvendelseskode!D:D,MATCH($F2536,Anvendelseskode!$A:$A,0))</f>
        <v>Private husholdninger</v>
      </c>
      <c r="M2536" s="1" t="str">
        <f ca="1">IFERROR(INDEX(SBi!$2:$2,MATCH(H2536,SBi!$1:$1,1)),SBi!$K$2)</f>
        <v>1979-1998</v>
      </c>
      <c r="N2536" s="1">
        <f ca="1">INDEX(SBi!$C$3:$K$28,MATCH(F2536,SBi!$B$3:$B$28,0),MATCH(M2536,SBi!$C$2:$K$2,0))</f>
        <v>105.4</v>
      </c>
      <c r="O2536" s="16">
        <f t="shared" ca="1" si="515"/>
        <v>18.023400000000002</v>
      </c>
      <c r="P2536" s="16" t="str">
        <f ca="1">IFERROR(INDEX(VpD!$2:$2,MATCH(H2536,VpD!$1:$1,1)),VpD!$I$2)</f>
        <v>1979-1998</v>
      </c>
      <c r="Q2536" s="1">
        <f ca="1">INDEX(VpD!$C$3:$I$27,MATCH(F2536,VpD!$B$3:$B$27,0),MATCH(P2536,VpD!$C$2:$I$2,0))</f>
        <v>90</v>
      </c>
      <c r="R2536" s="16">
        <f t="shared" ca="1" si="516"/>
        <v>15.39</v>
      </c>
      <c r="S2536" s="14">
        <f t="shared" ca="1" si="517"/>
        <v>711582.65</v>
      </c>
      <c r="T2536" s="14">
        <f t="shared" ca="1" si="518"/>
        <v>6172065.46</v>
      </c>
      <c r="U2536" s="14" t="str">
        <f t="shared" ca="1" si="519"/>
        <v>0A3F507E-1E95-32B8-E044-0003BA298018</v>
      </c>
    </row>
    <row r="2537" spans="1:21" s="14" customFormat="1" x14ac:dyDescent="0.25">
      <c r="A2537" s="14">
        <f t="shared" si="507"/>
        <v>2537</v>
      </c>
      <c r="B2537" s="14" t="str">
        <f t="shared" ca="1" si="508"/>
        <v>60C55274-E2BA-458F-BD83-EAD9EE07B60E</v>
      </c>
      <c r="C2537" s="14" t="str">
        <f t="shared" ca="1" si="509"/>
        <v>Tårnborgvej</v>
      </c>
      <c r="D2537" s="14" t="str">
        <f t="shared" ca="1" si="510"/>
        <v>13</v>
      </c>
      <c r="E2537" s="14" t="str">
        <f t="shared" ca="1" si="511"/>
        <v>4ci</v>
      </c>
      <c r="F2537" s="1">
        <f t="shared" ca="1" si="512"/>
        <v>120</v>
      </c>
      <c r="G2537" s="1">
        <f t="shared" ca="1" si="513"/>
        <v>110</v>
      </c>
      <c r="H2537" s="1">
        <f t="shared" ca="1" si="514"/>
        <v>1977</v>
      </c>
      <c r="I2537" s="1" t="str">
        <f ca="1">INDEX(Relationstabel!$C$3:$K$10,MATCH(INDIRECT($A$1&amp;"J"&amp;A2537),Relationstabel!$A$3:$A$10,0),MATCH(IFERROR(VALUE(INDIRECT($A$1&amp;"K"&amp;A2537)),0),Relationstabel!$C$1:$K$1,0))</f>
        <v>Naturgas</v>
      </c>
      <c r="J2537" s="1" t="str">
        <f ca="1">INDEX(Anvendelseskode!B:B,MATCH($F2537,Anvendelseskode!$A:$A,0))</f>
        <v>Fritliggende enfamilieshus (parcelhus)</v>
      </c>
      <c r="K2537" s="1" t="str">
        <f ca="1">INDEX(Anvendelseskode!C:C,MATCH($F2537,Anvendelseskode!$A:$A,0))</f>
        <v>Parcelhuse</v>
      </c>
      <c r="L2537" s="1" t="str">
        <f ca="1">INDEX(Anvendelseskode!D:D,MATCH($F2537,Anvendelseskode!$A:$A,0))</f>
        <v>Private husholdninger</v>
      </c>
      <c r="M2537" s="1" t="str">
        <f ca="1">IFERROR(INDEX(SBi!$2:$2,MATCH(H2537,SBi!$1:$1,1)),SBi!$K$2)</f>
        <v>1973-1978</v>
      </c>
      <c r="N2537" s="1">
        <f ca="1">INDEX(SBi!$C$3:$K$28,MATCH(F2537,SBi!$B$3:$B$28,0),MATCH(M2537,SBi!$C$2:$K$2,0))</f>
        <v>119.8</v>
      </c>
      <c r="O2537" s="16">
        <f t="shared" ca="1" si="515"/>
        <v>13.178000000000001</v>
      </c>
      <c r="P2537" s="16" t="str">
        <f ca="1">IFERROR(INDEX(VpD!$2:$2,MATCH(H2537,VpD!$1:$1,1)),VpD!$I$2)</f>
        <v>1973-1978</v>
      </c>
      <c r="Q2537" s="1">
        <f ca="1">INDEX(VpD!$C$3:$I$27,MATCH(F2537,VpD!$B$3:$B$27,0),MATCH(P2537,VpD!$C$2:$I$2,0))</f>
        <v>117</v>
      </c>
      <c r="R2537" s="16">
        <f t="shared" ca="1" si="516"/>
        <v>12.87</v>
      </c>
      <c r="S2537" s="14">
        <f t="shared" ca="1" si="517"/>
        <v>713200.07</v>
      </c>
      <c r="T2537" s="14">
        <f t="shared" ca="1" si="518"/>
        <v>6168567.6600000001</v>
      </c>
      <c r="U2537" s="14" t="str">
        <f t="shared" ca="1" si="519"/>
        <v>0A3F507E-2395-32B8-E044-0003BA298018</v>
      </c>
    </row>
    <row r="2538" spans="1:21" s="14" customFormat="1" x14ac:dyDescent="0.25">
      <c r="A2538" s="14">
        <f t="shared" si="507"/>
        <v>2538</v>
      </c>
      <c r="B2538" s="14" t="str">
        <f t="shared" ca="1" si="508"/>
        <v>9D800BFC-8B6E-4A6D-A984-D8EEECB71F35</v>
      </c>
      <c r="C2538" s="14" t="str">
        <f t="shared" ca="1" si="509"/>
        <v>Liselundsvej</v>
      </c>
      <c r="D2538" s="14" t="str">
        <f t="shared" ca="1" si="510"/>
        <v>16</v>
      </c>
      <c r="E2538" s="14" t="str">
        <f t="shared" ca="1" si="511"/>
        <v>9bu</v>
      </c>
      <c r="F2538" s="1">
        <f t="shared" ca="1" si="512"/>
        <v>120</v>
      </c>
      <c r="G2538" s="1">
        <f t="shared" ca="1" si="513"/>
        <v>202</v>
      </c>
      <c r="H2538" s="1">
        <f t="shared" ca="1" si="514"/>
        <v>2015</v>
      </c>
      <c r="I2538" s="1" t="str">
        <f ca="1">INDEX(Relationstabel!$C$3:$K$10,MATCH(INDIRECT($A$1&amp;"J"&amp;A2538),Relationstabel!$A$3:$A$10,0),MATCH(IFERROR(VALUE(INDIRECT($A$1&amp;"K"&amp;A2538)),0),Relationstabel!$C$1:$K$1,0))</f>
        <v>Naturgas</v>
      </c>
      <c r="J2538" s="1" t="str">
        <f ca="1">INDEX(Anvendelseskode!B:B,MATCH($F2538,Anvendelseskode!$A:$A,0))</f>
        <v>Fritliggende enfamilieshus (parcelhus)</v>
      </c>
      <c r="K2538" s="1" t="str">
        <f ca="1">INDEX(Anvendelseskode!C:C,MATCH($F2538,Anvendelseskode!$A:$A,0))</f>
        <v>Parcelhuse</v>
      </c>
      <c r="L2538" s="1" t="str">
        <f ca="1">INDEX(Anvendelseskode!D:D,MATCH($F2538,Anvendelseskode!$A:$A,0))</f>
        <v>Private husholdninger</v>
      </c>
      <c r="M2538" s="1" t="str">
        <f ca="1">IFERROR(INDEX(SBi!$2:$2,MATCH(H2538,SBi!$1:$1,1)),SBi!$K$2)</f>
        <v>Efter 2006</v>
      </c>
      <c r="N2538" s="1">
        <f ca="1">INDEX(SBi!$C$3:$K$28,MATCH(F2538,SBi!$B$3:$B$28,0),MATCH(M2538,SBi!$C$2:$K$2,0))</f>
        <v>67.3</v>
      </c>
      <c r="O2538" s="16">
        <f t="shared" ca="1" si="515"/>
        <v>13.594599999999998</v>
      </c>
      <c r="P2538" s="16" t="str">
        <f ca="1">IFERROR(INDEX(VpD!$2:$2,MATCH(H2538,VpD!$1:$1,1)),VpD!$I$2)</f>
        <v>&gt;1998</v>
      </c>
      <c r="Q2538" s="1">
        <f ca="1">INDEX(VpD!$C$3:$I$27,MATCH(F2538,VpD!$B$3:$B$27,0),MATCH(P2538,VpD!$C$2:$I$2,0))</f>
        <v>72</v>
      </c>
      <c r="R2538" s="16">
        <f t="shared" ca="1" si="516"/>
        <v>14.544</v>
      </c>
      <c r="S2538" s="14">
        <f t="shared" ca="1" si="517"/>
        <v>712316.28</v>
      </c>
      <c r="T2538" s="14">
        <f t="shared" ca="1" si="518"/>
        <v>6169238.3899999997</v>
      </c>
      <c r="U2538" s="14" t="str">
        <f t="shared" ca="1" si="519"/>
        <v>0A3F507E-1C8B-32B8-E044-0003BA298018</v>
      </c>
    </row>
    <row r="2539" spans="1:21" s="14" customFormat="1" x14ac:dyDescent="0.25">
      <c r="A2539" s="14">
        <f t="shared" si="507"/>
        <v>2539</v>
      </c>
      <c r="B2539" s="14" t="str">
        <f t="shared" ca="1" si="508"/>
        <v>124A5F4E-D4B3-4FF6-8136-91E4DC4DC34C</v>
      </c>
      <c r="C2539" s="14" t="str">
        <f t="shared" ca="1" si="509"/>
        <v>Horsbred</v>
      </c>
      <c r="D2539" s="14" t="str">
        <f t="shared" ca="1" si="510"/>
        <v>26</v>
      </c>
      <c r="E2539" s="14" t="str">
        <f t="shared" ca="1" si="511"/>
        <v>13bm</v>
      </c>
      <c r="F2539" s="1">
        <f t="shared" ca="1" si="512"/>
        <v>130</v>
      </c>
      <c r="G2539" s="1">
        <f t="shared" ca="1" si="513"/>
        <v>107</v>
      </c>
      <c r="H2539" s="1">
        <f t="shared" ca="1" si="514"/>
        <v>1983</v>
      </c>
      <c r="I2539" s="1" t="str">
        <f ca="1">INDEX(Relationstabel!$C$3:$K$10,MATCH(INDIRECT($A$1&amp;"J"&amp;A2539),Relationstabel!$A$3:$A$10,0),MATCH(IFERROR(VALUE(INDIRECT($A$1&amp;"K"&amp;A2539)),0),Relationstabel!$C$1:$K$1,0))</f>
        <v>Fjernvarme/ Blokvarme</v>
      </c>
      <c r="J2539" s="1" t="str">
        <f ca="1">INDEX(Anvendelseskode!B:B,MATCH($F2539,Anvendelseskode!$A:$A,0))</f>
        <v>Række-, kæde-, dobbelthus (lodret adskillelse mellem enhederne)</v>
      </c>
      <c r="K2539" s="1" t="str">
        <f ca="1">INDEX(Anvendelseskode!C:C,MATCH($F2539,Anvendelseskode!$A:$A,0))</f>
        <v>Række-, kæde og dobbelthuse</v>
      </c>
      <c r="L2539" s="1" t="str">
        <f ca="1">INDEX(Anvendelseskode!D:D,MATCH($F2539,Anvendelseskode!$A:$A,0))</f>
        <v>Private husholdninger</v>
      </c>
      <c r="M2539" s="1" t="str">
        <f ca="1">IFERROR(INDEX(SBi!$2:$2,MATCH(H2539,SBi!$1:$1,1)),SBi!$K$2)</f>
        <v>1979-1998</v>
      </c>
      <c r="N2539" s="1">
        <f ca="1">INDEX(SBi!$C$3:$K$28,MATCH(F2539,SBi!$B$3:$B$28,0),MATCH(M2539,SBi!$C$2:$K$2,0))</f>
        <v>96.8</v>
      </c>
      <c r="O2539" s="16">
        <f t="shared" ca="1" si="515"/>
        <v>10.3576</v>
      </c>
      <c r="P2539" s="16" t="str">
        <f ca="1">IFERROR(INDEX(VpD!$2:$2,MATCH(H2539,VpD!$1:$1,1)),VpD!$I$2)</f>
        <v>1979-1998</v>
      </c>
      <c r="Q2539" s="1">
        <f ca="1">INDEX(VpD!$C$3:$I$27,MATCH(F2539,VpD!$B$3:$B$27,0),MATCH(P2539,VpD!$C$2:$I$2,0))</f>
        <v>74</v>
      </c>
      <c r="R2539" s="16">
        <f t="shared" ca="1" si="516"/>
        <v>7.9180000000000001</v>
      </c>
      <c r="S2539" s="14">
        <f t="shared" ca="1" si="517"/>
        <v>711451.31</v>
      </c>
      <c r="T2539" s="14">
        <f t="shared" ca="1" si="518"/>
        <v>6171656.3399999999</v>
      </c>
      <c r="U2539" s="14" t="str">
        <f t="shared" ca="1" si="519"/>
        <v>0A3F507E-1894-32B8-E044-0003BA298018</v>
      </c>
    </row>
    <row r="2540" spans="1:21" s="14" customFormat="1" x14ac:dyDescent="0.25">
      <c r="A2540" s="14">
        <f t="shared" si="507"/>
        <v>2540</v>
      </c>
      <c r="B2540" s="14" t="str">
        <f t="shared" ca="1" si="508"/>
        <v>3A8981BF-E641-4816-9E2C-F8C434A82FC3</v>
      </c>
      <c r="C2540" s="14" t="str">
        <f t="shared" ca="1" si="509"/>
        <v>Rendsagervej</v>
      </c>
      <c r="D2540" s="14" t="str">
        <f t="shared" ca="1" si="510"/>
        <v>24</v>
      </c>
      <c r="E2540" s="14" t="str">
        <f t="shared" ca="1" si="511"/>
        <v>9ir</v>
      </c>
      <c r="F2540" s="1">
        <f t="shared" ca="1" si="512"/>
        <v>120</v>
      </c>
      <c r="G2540" s="1">
        <f t="shared" ca="1" si="513"/>
        <v>163</v>
      </c>
      <c r="H2540" s="1">
        <f t="shared" ca="1" si="514"/>
        <v>1991</v>
      </c>
      <c r="I2540" s="1" t="str">
        <f ca="1">INDEX(Relationstabel!$C$3:$K$10,MATCH(INDIRECT($A$1&amp;"J"&amp;A2540),Relationstabel!$A$3:$A$10,0),MATCH(IFERROR(VALUE(INDIRECT($A$1&amp;"K"&amp;A2540)),0),Relationstabel!$C$1:$K$1,0))</f>
        <v>Naturgas</v>
      </c>
      <c r="J2540" s="1" t="str">
        <f ca="1">INDEX(Anvendelseskode!B:B,MATCH($F2540,Anvendelseskode!$A:$A,0))</f>
        <v>Fritliggende enfamilieshus (parcelhus)</v>
      </c>
      <c r="K2540" s="1" t="str">
        <f ca="1">INDEX(Anvendelseskode!C:C,MATCH($F2540,Anvendelseskode!$A:$A,0))</f>
        <v>Parcelhuse</v>
      </c>
      <c r="L2540" s="1" t="str">
        <f ca="1">INDEX(Anvendelseskode!D:D,MATCH($F2540,Anvendelseskode!$A:$A,0))</f>
        <v>Private husholdninger</v>
      </c>
      <c r="M2540" s="1" t="str">
        <f ca="1">IFERROR(INDEX(SBi!$2:$2,MATCH(H2540,SBi!$1:$1,1)),SBi!$K$2)</f>
        <v>1979-1998</v>
      </c>
      <c r="N2540" s="1">
        <f ca="1">INDEX(SBi!$C$3:$K$28,MATCH(F2540,SBi!$B$3:$B$28,0),MATCH(M2540,SBi!$C$2:$K$2,0))</f>
        <v>105.4</v>
      </c>
      <c r="O2540" s="16">
        <f t="shared" ca="1" si="515"/>
        <v>17.180199999999999</v>
      </c>
      <c r="P2540" s="16" t="str">
        <f ca="1">IFERROR(INDEX(VpD!$2:$2,MATCH(H2540,VpD!$1:$1,1)),VpD!$I$2)</f>
        <v>1979-1998</v>
      </c>
      <c r="Q2540" s="1">
        <f ca="1">INDEX(VpD!$C$3:$I$27,MATCH(F2540,VpD!$B$3:$B$27,0),MATCH(P2540,VpD!$C$2:$I$2,0))</f>
        <v>90</v>
      </c>
      <c r="R2540" s="16">
        <f t="shared" ca="1" si="516"/>
        <v>14.67</v>
      </c>
      <c r="S2540" s="14">
        <f t="shared" ca="1" si="517"/>
        <v>711130.52</v>
      </c>
      <c r="T2540" s="14">
        <f t="shared" ca="1" si="518"/>
        <v>6171576.75</v>
      </c>
      <c r="U2540" s="14" t="str">
        <f t="shared" ca="1" si="519"/>
        <v>0A3F507E-1F94-32B8-E044-0003BA298018</v>
      </c>
    </row>
    <row r="2541" spans="1:21" s="14" customFormat="1" x14ac:dyDescent="0.25">
      <c r="A2541" s="14">
        <f t="shared" si="507"/>
        <v>2541</v>
      </c>
      <c r="B2541" s="14" t="str">
        <f t="shared" ca="1" si="508"/>
        <v>94970431-FE5C-48EE-9585-814838C254AD</v>
      </c>
      <c r="C2541" s="14" t="str">
        <f t="shared" ca="1" si="509"/>
        <v>Hyrdeengen</v>
      </c>
      <c r="D2541" s="14" t="str">
        <f t="shared" ca="1" si="510"/>
        <v>111</v>
      </c>
      <c r="E2541" s="14" t="str">
        <f t="shared" ca="1" si="511"/>
        <v>16cv</v>
      </c>
      <c r="F2541" s="1">
        <f t="shared" ca="1" si="512"/>
        <v>130</v>
      </c>
      <c r="G2541" s="1">
        <f t="shared" ca="1" si="513"/>
        <v>103</v>
      </c>
      <c r="H2541" s="1">
        <f t="shared" ca="1" si="514"/>
        <v>1977</v>
      </c>
      <c r="I2541" s="1" t="str">
        <f ca="1">INDEX(Relationstabel!$C$3:$K$10,MATCH(INDIRECT($A$1&amp;"J"&amp;A2541),Relationstabel!$A$3:$A$10,0),MATCH(IFERROR(VALUE(INDIRECT($A$1&amp;"K"&amp;A2541)),0),Relationstabel!$C$1:$K$1,0))</f>
        <v>Fjernvarme/ Blokvarme</v>
      </c>
      <c r="J2541" s="1" t="str">
        <f ca="1">INDEX(Anvendelseskode!B:B,MATCH($F2541,Anvendelseskode!$A:$A,0))</f>
        <v>Række-, kæde-, dobbelthus (lodret adskillelse mellem enhederne)</v>
      </c>
      <c r="K2541" s="1" t="str">
        <f ca="1">INDEX(Anvendelseskode!C:C,MATCH($F2541,Anvendelseskode!$A:$A,0))</f>
        <v>Række-, kæde og dobbelthuse</v>
      </c>
      <c r="L2541" s="1" t="str">
        <f ca="1">INDEX(Anvendelseskode!D:D,MATCH($F2541,Anvendelseskode!$A:$A,0))</f>
        <v>Private husholdninger</v>
      </c>
      <c r="M2541" s="1" t="str">
        <f ca="1">IFERROR(INDEX(SBi!$2:$2,MATCH(H2541,SBi!$1:$1,1)),SBi!$K$2)</f>
        <v>1973-1978</v>
      </c>
      <c r="N2541" s="1">
        <f ca="1">INDEX(SBi!$C$3:$K$28,MATCH(F2541,SBi!$B$3:$B$28,0),MATCH(M2541,SBi!$C$2:$K$2,0))</f>
        <v>112.6</v>
      </c>
      <c r="O2541" s="16">
        <f t="shared" ca="1" si="515"/>
        <v>11.597799999999999</v>
      </c>
      <c r="P2541" s="16" t="str">
        <f ca="1">IFERROR(INDEX(VpD!$2:$2,MATCH(H2541,VpD!$1:$1,1)),VpD!$I$2)</f>
        <v>1973-1978</v>
      </c>
      <c r="Q2541" s="1">
        <f ca="1">INDEX(VpD!$C$3:$I$27,MATCH(F2541,VpD!$B$3:$B$27,0),MATCH(P2541,VpD!$C$2:$I$2,0))</f>
        <v>98</v>
      </c>
      <c r="R2541" s="16">
        <f t="shared" ca="1" si="516"/>
        <v>10.093999999999999</v>
      </c>
      <c r="S2541" s="14">
        <f t="shared" ca="1" si="517"/>
        <v>711917.81</v>
      </c>
      <c r="T2541" s="14">
        <f t="shared" ca="1" si="518"/>
        <v>6172397.5300000003</v>
      </c>
      <c r="U2541" s="14" t="str">
        <f t="shared" ca="1" si="519"/>
        <v>0A3F507E-1989-32B8-E044-0003BA298018</v>
      </c>
    </row>
    <row r="2542" spans="1:21" s="14" customFormat="1" x14ac:dyDescent="0.25">
      <c r="A2542" s="14">
        <f t="shared" si="507"/>
        <v>2542</v>
      </c>
      <c r="B2542" s="14" t="str">
        <f t="shared" ca="1" si="508"/>
        <v>055960C9-7658-4517-85AD-4789FA183E43</v>
      </c>
      <c r="C2542" s="14" t="str">
        <f t="shared" ca="1" si="509"/>
        <v>Hyttesvinget</v>
      </c>
      <c r="D2542" s="14" t="str">
        <f t="shared" ca="1" si="510"/>
        <v>31</v>
      </c>
      <c r="E2542" s="14" t="str">
        <f t="shared" ca="1" si="511"/>
        <v>24ei</v>
      </c>
      <c r="F2542" s="1">
        <f t="shared" ca="1" si="512"/>
        <v>120</v>
      </c>
      <c r="G2542" s="1">
        <f t="shared" ca="1" si="513"/>
        <v>134</v>
      </c>
      <c r="H2542" s="1">
        <f t="shared" ca="1" si="514"/>
        <v>1973</v>
      </c>
      <c r="I2542" s="1" t="str">
        <f ca="1">INDEX(Relationstabel!$C$3:$K$10,MATCH(INDIRECT($A$1&amp;"J"&amp;A2542),Relationstabel!$A$3:$A$10,0),MATCH(IFERROR(VALUE(INDIRECT($A$1&amp;"K"&amp;A2542)),0),Relationstabel!$C$1:$K$1,0))</f>
        <v>Naturgas</v>
      </c>
      <c r="J2542" s="1" t="str">
        <f ca="1">INDEX(Anvendelseskode!B:B,MATCH($F2542,Anvendelseskode!$A:$A,0))</f>
        <v>Fritliggende enfamilieshus (parcelhus)</v>
      </c>
      <c r="K2542" s="1" t="str">
        <f ca="1">INDEX(Anvendelseskode!C:C,MATCH($F2542,Anvendelseskode!$A:$A,0))</f>
        <v>Parcelhuse</v>
      </c>
      <c r="L2542" s="1" t="str">
        <f ca="1">INDEX(Anvendelseskode!D:D,MATCH($F2542,Anvendelseskode!$A:$A,0))</f>
        <v>Private husholdninger</v>
      </c>
      <c r="M2542" s="1" t="str">
        <f ca="1">IFERROR(INDEX(SBi!$2:$2,MATCH(H2542,SBi!$1:$1,1)),SBi!$K$2)</f>
        <v>1973-1978</v>
      </c>
      <c r="N2542" s="1">
        <f ca="1">INDEX(SBi!$C$3:$K$28,MATCH(F2542,SBi!$B$3:$B$28,0),MATCH(M2542,SBi!$C$2:$K$2,0))</f>
        <v>119.8</v>
      </c>
      <c r="O2542" s="16">
        <f t="shared" ca="1" si="515"/>
        <v>16.0532</v>
      </c>
      <c r="P2542" s="16" t="str">
        <f ca="1">IFERROR(INDEX(VpD!$2:$2,MATCH(H2542,VpD!$1:$1,1)),VpD!$I$2)</f>
        <v>1973-1978</v>
      </c>
      <c r="Q2542" s="1">
        <f ca="1">INDEX(VpD!$C$3:$I$27,MATCH(F2542,VpD!$B$3:$B$27,0),MATCH(P2542,VpD!$C$2:$I$2,0))</f>
        <v>117</v>
      </c>
      <c r="R2542" s="16">
        <f t="shared" ca="1" si="516"/>
        <v>15.678000000000001</v>
      </c>
      <c r="S2542" s="14">
        <f t="shared" ca="1" si="517"/>
        <v>714023.49</v>
      </c>
      <c r="T2542" s="14">
        <f t="shared" ca="1" si="518"/>
        <v>6168993.3499999996</v>
      </c>
      <c r="U2542" s="14" t="str">
        <f t="shared" ca="1" si="519"/>
        <v>0A3F507E-1A89-32B8-E044-0003BA298018</v>
      </c>
    </row>
    <row r="2543" spans="1:21" s="14" customFormat="1" x14ac:dyDescent="0.25">
      <c r="A2543" s="14">
        <f t="shared" si="507"/>
        <v>2543</v>
      </c>
      <c r="B2543" s="14" t="str">
        <f t="shared" ca="1" si="508"/>
        <v>31E6861C-3462-4E12-902E-4BF3F16356B7</v>
      </c>
      <c r="C2543" s="14" t="str">
        <f t="shared" ca="1" si="509"/>
        <v>Syvhøjvænge</v>
      </c>
      <c r="D2543" s="14" t="str">
        <f t="shared" ca="1" si="510"/>
        <v>90</v>
      </c>
      <c r="E2543" s="14" t="str">
        <f t="shared" ca="1" si="511"/>
        <v>14ay</v>
      </c>
      <c r="F2543" s="1">
        <f t="shared" ca="1" si="512"/>
        <v>130</v>
      </c>
      <c r="G2543" s="1">
        <f t="shared" ca="1" si="513"/>
        <v>107</v>
      </c>
      <c r="H2543" s="1">
        <f t="shared" ca="1" si="514"/>
        <v>1988</v>
      </c>
      <c r="I2543" s="1" t="str">
        <f ca="1">INDEX(Relationstabel!$C$3:$K$10,MATCH(INDIRECT($A$1&amp;"J"&amp;A2543),Relationstabel!$A$3:$A$10,0),MATCH(IFERROR(VALUE(INDIRECT($A$1&amp;"K"&amp;A2543)),0),Relationstabel!$C$1:$K$1,0))</f>
        <v>Fjernvarme/ Blokvarme</v>
      </c>
      <c r="J2543" s="1" t="str">
        <f ca="1">INDEX(Anvendelseskode!B:B,MATCH($F2543,Anvendelseskode!$A:$A,0))</f>
        <v>Række-, kæde-, dobbelthus (lodret adskillelse mellem enhederne)</v>
      </c>
      <c r="K2543" s="1" t="str">
        <f ca="1">INDEX(Anvendelseskode!C:C,MATCH($F2543,Anvendelseskode!$A:$A,0))</f>
        <v>Række-, kæde og dobbelthuse</v>
      </c>
      <c r="L2543" s="1" t="str">
        <f ca="1">INDEX(Anvendelseskode!D:D,MATCH($F2543,Anvendelseskode!$A:$A,0))</f>
        <v>Private husholdninger</v>
      </c>
      <c r="M2543" s="1" t="str">
        <f ca="1">IFERROR(INDEX(SBi!$2:$2,MATCH(H2543,SBi!$1:$1,1)),SBi!$K$2)</f>
        <v>1979-1998</v>
      </c>
      <c r="N2543" s="1">
        <f ca="1">INDEX(SBi!$C$3:$K$28,MATCH(F2543,SBi!$B$3:$B$28,0),MATCH(M2543,SBi!$C$2:$K$2,0))</f>
        <v>96.8</v>
      </c>
      <c r="O2543" s="16">
        <f t="shared" ca="1" si="515"/>
        <v>10.3576</v>
      </c>
      <c r="P2543" s="16" t="str">
        <f ca="1">IFERROR(INDEX(VpD!$2:$2,MATCH(H2543,VpD!$1:$1,1)),VpD!$I$2)</f>
        <v>1979-1998</v>
      </c>
      <c r="Q2543" s="1">
        <f ca="1">INDEX(VpD!$C$3:$I$27,MATCH(F2543,VpD!$B$3:$B$27,0),MATCH(P2543,VpD!$C$2:$I$2,0))</f>
        <v>74</v>
      </c>
      <c r="R2543" s="16">
        <f t="shared" ca="1" si="516"/>
        <v>7.9180000000000001</v>
      </c>
      <c r="S2543" s="14">
        <f t="shared" ca="1" si="517"/>
        <v>711949.82</v>
      </c>
      <c r="T2543" s="14">
        <f t="shared" ca="1" si="518"/>
        <v>6171883.79</v>
      </c>
      <c r="U2543" s="14" t="str">
        <f t="shared" ca="1" si="519"/>
        <v>0A3F507E-228F-32B8-E044-0003BA298018</v>
      </c>
    </row>
    <row r="2544" spans="1:21" s="14" customFormat="1" x14ac:dyDescent="0.25">
      <c r="A2544" s="14">
        <f t="shared" si="507"/>
        <v>2544</v>
      </c>
      <c r="B2544" s="14" t="str">
        <f t="shared" ca="1" si="508"/>
        <v>C7726BB8-87E3-40E6-8485-7D94328DAAB7</v>
      </c>
      <c r="C2544" s="14" t="str">
        <f t="shared" ca="1" si="509"/>
        <v>Tårnborgvej</v>
      </c>
      <c r="D2544" s="14" t="str">
        <f t="shared" ca="1" si="510"/>
        <v>8</v>
      </c>
      <c r="E2544" s="14" t="str">
        <f t="shared" ca="1" si="511"/>
        <v>4cs</v>
      </c>
      <c r="F2544" s="1">
        <f t="shared" ca="1" si="512"/>
        <v>120</v>
      </c>
      <c r="G2544" s="1">
        <f t="shared" ca="1" si="513"/>
        <v>130</v>
      </c>
      <c r="H2544" s="1">
        <f t="shared" ca="1" si="514"/>
        <v>1979</v>
      </c>
      <c r="I2544" s="1" t="str">
        <f ca="1">INDEX(Relationstabel!$C$3:$K$10,MATCH(INDIRECT($A$1&amp;"J"&amp;A2544),Relationstabel!$A$3:$A$10,0),MATCH(IFERROR(VALUE(INDIRECT($A$1&amp;"K"&amp;A2544)),0),Relationstabel!$C$1:$K$1,0))</f>
        <v>Naturgas</v>
      </c>
      <c r="J2544" s="1" t="str">
        <f ca="1">INDEX(Anvendelseskode!B:B,MATCH($F2544,Anvendelseskode!$A:$A,0))</f>
        <v>Fritliggende enfamilieshus (parcelhus)</v>
      </c>
      <c r="K2544" s="1" t="str">
        <f ca="1">INDEX(Anvendelseskode!C:C,MATCH($F2544,Anvendelseskode!$A:$A,0))</f>
        <v>Parcelhuse</v>
      </c>
      <c r="L2544" s="1" t="str">
        <f ca="1">INDEX(Anvendelseskode!D:D,MATCH($F2544,Anvendelseskode!$A:$A,0))</f>
        <v>Private husholdninger</v>
      </c>
      <c r="M2544" s="1" t="str">
        <f ca="1">IFERROR(INDEX(SBi!$2:$2,MATCH(H2544,SBi!$1:$1,1)),SBi!$K$2)</f>
        <v>1979-1998</v>
      </c>
      <c r="N2544" s="1">
        <f ca="1">INDEX(SBi!$C$3:$K$28,MATCH(F2544,SBi!$B$3:$B$28,0),MATCH(M2544,SBi!$C$2:$K$2,0))</f>
        <v>105.4</v>
      </c>
      <c r="O2544" s="16">
        <f t="shared" ca="1" si="515"/>
        <v>13.702</v>
      </c>
      <c r="P2544" s="16" t="str">
        <f ca="1">IFERROR(INDEX(VpD!$2:$2,MATCH(H2544,VpD!$1:$1,1)),VpD!$I$2)</f>
        <v>1979-1998</v>
      </c>
      <c r="Q2544" s="1">
        <f ca="1">INDEX(VpD!$C$3:$I$27,MATCH(F2544,VpD!$B$3:$B$27,0),MATCH(P2544,VpD!$C$2:$I$2,0))</f>
        <v>90</v>
      </c>
      <c r="R2544" s="16">
        <f t="shared" ca="1" si="516"/>
        <v>11.7</v>
      </c>
      <c r="S2544" s="14">
        <f t="shared" ca="1" si="517"/>
        <v>713155.1</v>
      </c>
      <c r="T2544" s="14">
        <f t="shared" ca="1" si="518"/>
        <v>6168612.8099999996</v>
      </c>
      <c r="U2544" s="14" t="str">
        <f t="shared" ca="1" si="519"/>
        <v>0A3F507E-2390-32B8-E044-0003BA298018</v>
      </c>
    </row>
    <row r="2545" spans="1:21" s="14" customFormat="1" x14ac:dyDescent="0.25">
      <c r="A2545" s="14">
        <f t="shared" si="507"/>
        <v>2545</v>
      </c>
      <c r="B2545" s="14" t="str">
        <f t="shared" ca="1" si="508"/>
        <v>1C423A9E-A4E5-47AB-B466-293063127572</v>
      </c>
      <c r="C2545" s="14" t="str">
        <f t="shared" ca="1" si="509"/>
        <v>Vejlegårdsvej</v>
      </c>
      <c r="D2545" s="14" t="str">
        <f t="shared" ca="1" si="510"/>
        <v>121</v>
      </c>
      <c r="E2545" s="14" t="str">
        <f t="shared" ca="1" si="511"/>
        <v>9a</v>
      </c>
      <c r="F2545" s="1">
        <f t="shared" ca="1" si="512"/>
        <v>310</v>
      </c>
      <c r="G2545" s="1">
        <f t="shared" ca="1" si="513"/>
        <v>8</v>
      </c>
      <c r="H2545" s="1">
        <f t="shared" ca="1" si="514"/>
        <v>2007</v>
      </c>
      <c r="I2545" s="1" t="str">
        <f ca="1">INDEX(Relationstabel!$C$3:$K$10,MATCH(INDIRECT($A$1&amp;"J"&amp;A2545),Relationstabel!$A$3:$A$10,0),MATCH(IFERROR(VALUE(INDIRECT($A$1&amp;"K"&amp;A2545)),0),Relationstabel!$C$1:$K$1,0))</f>
        <v>Ingen varmeinstallation</v>
      </c>
      <c r="J2545" s="1" t="str">
        <f ca="1">INDEX(Anvendelseskode!B:B,MATCH($F2545,Anvendelseskode!$A:$A,0))</f>
        <v>Transport- og garageanlæg (fragtmandshal, lufthavnsbygning, banegårdsbygning, parkeringshus).</v>
      </c>
      <c r="K2545" s="1" t="str">
        <f ca="1">INDEX(Anvendelseskode!C:C,MATCH($F2545,Anvendelseskode!$A:$A,0))</f>
        <v>Transport- eller garageanlæg</v>
      </c>
      <c r="L2545" s="1" t="str">
        <f ca="1">INDEX(Anvendelseskode!D:D,MATCH($F2545,Anvendelseskode!$A:$A,0))</f>
        <v>Handel og servicevirksomheder</v>
      </c>
      <c r="M2545" s="1" t="str">
        <f ca="1">IFERROR(INDEX(SBi!$2:$2,MATCH(H2545,SBi!$1:$1,1)),SBi!$K$2)</f>
        <v>Efter 2006</v>
      </c>
      <c r="N2545" s="1">
        <f ca="1">INDEX(SBi!$C$3:$K$28,MATCH(F2545,SBi!$B$3:$B$28,0),MATCH(M2545,SBi!$C$2:$K$2,0))</f>
        <v>68</v>
      </c>
      <c r="O2545" s="16">
        <f t="shared" ca="1" si="515"/>
        <v>0.54400000000000004</v>
      </c>
      <c r="P2545" s="16" t="str">
        <f ca="1">IFERROR(INDEX(VpD!$2:$2,MATCH(H2545,VpD!$1:$1,1)),VpD!$I$2)</f>
        <v>&gt;1998</v>
      </c>
      <c r="Q2545" s="1">
        <f ca="1">INDEX(VpD!$C$3:$I$27,MATCH(F2545,VpD!$B$3:$B$27,0),MATCH(P2545,VpD!$C$2:$I$2,0))</f>
        <v>68</v>
      </c>
      <c r="R2545" s="16">
        <f t="shared" ca="1" si="516"/>
        <v>0.54400000000000004</v>
      </c>
      <c r="S2545" s="14">
        <f t="shared" ca="1" si="517"/>
        <v>711369.04</v>
      </c>
      <c r="T2545" s="14">
        <f t="shared" ca="1" si="518"/>
        <v>6170886.9299999997</v>
      </c>
      <c r="U2545" s="14" t="str">
        <f t="shared" ca="1" si="519"/>
        <v>0A3F507E-2497-32B8-E044-0003BA298018</v>
      </c>
    </row>
    <row r="2546" spans="1:21" s="14" customFormat="1" x14ac:dyDescent="0.25">
      <c r="A2546" s="14">
        <f t="shared" si="507"/>
        <v>2546</v>
      </c>
      <c r="B2546" s="14" t="str">
        <f t="shared" ca="1" si="508"/>
        <v>A09C2849-0607-492D-A4C5-3FE2701BA820</v>
      </c>
      <c r="C2546" s="14" t="str">
        <f t="shared" ca="1" si="509"/>
        <v>Vejlegårdsvej</v>
      </c>
      <c r="D2546" s="14" t="str">
        <f t="shared" ca="1" si="510"/>
        <v>121</v>
      </c>
      <c r="E2546" s="14" t="str">
        <f t="shared" ca="1" si="511"/>
        <v>9a</v>
      </c>
      <c r="F2546" s="1">
        <f t="shared" ca="1" si="512"/>
        <v>440</v>
      </c>
      <c r="G2546" s="1">
        <f t="shared" ca="1" si="513"/>
        <v>1615</v>
      </c>
      <c r="H2546" s="1">
        <f t="shared" ca="1" si="514"/>
        <v>1980</v>
      </c>
      <c r="I2546" s="1" t="str">
        <f ca="1">INDEX(Relationstabel!$C$3:$K$10,MATCH(INDIRECT($A$1&amp;"J"&amp;A2546),Relationstabel!$A$3:$A$10,0),MATCH(IFERROR(VALUE(INDIRECT($A$1&amp;"K"&amp;A2546)),0),Relationstabel!$C$1:$K$1,0))</f>
        <v>Naturgas</v>
      </c>
      <c r="J2546" s="1" t="str">
        <f ca="1">INDEX(Anvendelseskode!B:B,MATCH($F2546,Anvendelseskode!$A:$A,0))</f>
        <v>Daginstitutioner</v>
      </c>
      <c r="K2546" s="1" t="str">
        <f ca="1">INDEX(Anvendelseskode!C:C,MATCH($F2546,Anvendelseskode!$A:$A,0))</f>
        <v>Daginstitutioner</v>
      </c>
      <c r="L2546" s="1" t="str">
        <f ca="1">INDEX(Anvendelseskode!D:D,MATCH($F2546,Anvendelseskode!$A:$A,0))</f>
        <v>Kommunale og andre offentlige institutioner</v>
      </c>
      <c r="M2546" s="1" t="str">
        <f ca="1">IFERROR(INDEX(SBi!$2:$2,MATCH(H2546,SBi!$1:$1,1)),SBi!$K$2)</f>
        <v>1979-1998</v>
      </c>
      <c r="N2546" s="1">
        <f ca="1">INDEX(SBi!$C$3:$K$28,MATCH(F2546,SBi!$B$3:$B$28,0),MATCH(M2546,SBi!$C$2:$K$2,0))</f>
        <v>143.5</v>
      </c>
      <c r="O2546" s="16">
        <f t="shared" ca="1" si="515"/>
        <v>231.7525</v>
      </c>
      <c r="P2546" s="16" t="str">
        <f ca="1">IFERROR(INDEX(VpD!$2:$2,MATCH(H2546,VpD!$1:$1,1)),VpD!$I$2)</f>
        <v>1979-1998</v>
      </c>
      <c r="Q2546" s="1">
        <f ca="1">INDEX(VpD!$C$3:$I$27,MATCH(F2546,VpD!$B$3:$B$27,0),MATCH(P2546,VpD!$C$2:$I$2,0))</f>
        <v>129</v>
      </c>
      <c r="R2546" s="16">
        <f t="shared" ca="1" si="516"/>
        <v>208.33500000000001</v>
      </c>
      <c r="S2546" s="14">
        <f t="shared" ca="1" si="517"/>
        <v>711369.04</v>
      </c>
      <c r="T2546" s="14">
        <f t="shared" ca="1" si="518"/>
        <v>6170886.9299999997</v>
      </c>
      <c r="U2546" s="14" t="str">
        <f t="shared" ca="1" si="519"/>
        <v>0A3F507E-2497-32B8-E044-0003BA298018</v>
      </c>
    </row>
    <row r="2547" spans="1:21" s="14" customFormat="1" x14ac:dyDescent="0.25">
      <c r="A2547" s="14">
        <f t="shared" si="507"/>
        <v>2547</v>
      </c>
      <c r="B2547" s="14" t="str">
        <f t="shared" ca="1" si="508"/>
        <v>79C2E70C-BE5D-4775-8C3D-B6B7EE5837D2</v>
      </c>
      <c r="C2547" s="14" t="str">
        <f t="shared" ca="1" si="509"/>
        <v>Vejlegårdsvej</v>
      </c>
      <c r="D2547" s="14" t="str">
        <f t="shared" ca="1" si="510"/>
        <v>121</v>
      </c>
      <c r="E2547" s="14" t="str">
        <f t="shared" ca="1" si="511"/>
        <v>9a</v>
      </c>
      <c r="F2547" s="1">
        <f t="shared" ca="1" si="512"/>
        <v>310</v>
      </c>
      <c r="G2547" s="1">
        <f t="shared" ca="1" si="513"/>
        <v>12</v>
      </c>
      <c r="H2547" s="1">
        <f t="shared" ca="1" si="514"/>
        <v>2004</v>
      </c>
      <c r="I2547" s="1" t="str">
        <f ca="1">INDEX(Relationstabel!$C$3:$K$10,MATCH(INDIRECT($A$1&amp;"J"&amp;A2547),Relationstabel!$A$3:$A$10,0),MATCH(IFERROR(VALUE(INDIRECT($A$1&amp;"K"&amp;A2547)),0),Relationstabel!$C$1:$K$1,0))</f>
        <v>Ingen varmeinstallation</v>
      </c>
      <c r="J2547" s="1" t="str">
        <f ca="1">INDEX(Anvendelseskode!B:B,MATCH($F2547,Anvendelseskode!$A:$A,0))</f>
        <v>Transport- og garageanlæg (fragtmandshal, lufthavnsbygning, banegårdsbygning, parkeringshus).</v>
      </c>
      <c r="K2547" s="1" t="str">
        <f ca="1">INDEX(Anvendelseskode!C:C,MATCH($F2547,Anvendelseskode!$A:$A,0))</f>
        <v>Transport- eller garageanlæg</v>
      </c>
      <c r="L2547" s="1" t="str">
        <f ca="1">INDEX(Anvendelseskode!D:D,MATCH($F2547,Anvendelseskode!$A:$A,0))</f>
        <v>Handel og servicevirksomheder</v>
      </c>
      <c r="M2547" s="1" t="str">
        <f ca="1">IFERROR(INDEX(SBi!$2:$2,MATCH(H2547,SBi!$1:$1,1)),SBi!$K$2)</f>
        <v>1999-2006</v>
      </c>
      <c r="N2547" s="1">
        <f ca="1">INDEX(SBi!$C$3:$K$28,MATCH(F2547,SBi!$B$3:$B$28,0),MATCH(M2547,SBi!$C$2:$K$2,0))</f>
        <v>68</v>
      </c>
      <c r="O2547" s="16">
        <f t="shared" ca="1" si="515"/>
        <v>0.81599999999999995</v>
      </c>
      <c r="P2547" s="16" t="str">
        <f ca="1">IFERROR(INDEX(VpD!$2:$2,MATCH(H2547,VpD!$1:$1,1)),VpD!$I$2)</f>
        <v>&gt;1998</v>
      </c>
      <c r="Q2547" s="1">
        <f ca="1">INDEX(VpD!$C$3:$I$27,MATCH(F2547,VpD!$B$3:$B$27,0),MATCH(P2547,VpD!$C$2:$I$2,0))</f>
        <v>68</v>
      </c>
      <c r="R2547" s="16">
        <f t="shared" ca="1" si="516"/>
        <v>0.81599999999999995</v>
      </c>
      <c r="S2547" s="14">
        <f t="shared" ca="1" si="517"/>
        <v>711369.04</v>
      </c>
      <c r="T2547" s="14">
        <f t="shared" ca="1" si="518"/>
        <v>6170886.9299999997</v>
      </c>
      <c r="U2547" s="14" t="str">
        <f t="shared" ca="1" si="519"/>
        <v>0A3F507E-2497-32B8-E044-0003BA298018</v>
      </c>
    </row>
    <row r="2548" spans="1:21" s="14" customFormat="1" x14ac:dyDescent="0.25">
      <c r="A2548" s="14">
        <f t="shared" si="507"/>
        <v>2548</v>
      </c>
      <c r="B2548" s="14" t="str">
        <f t="shared" ca="1" si="508"/>
        <v>D3CFF5F4-DEC7-45B3-8159-71A0ECED66C3</v>
      </c>
      <c r="C2548" s="14" t="str">
        <f t="shared" ca="1" si="509"/>
        <v>Vejlegårdsvej</v>
      </c>
      <c r="D2548" s="14" t="str">
        <f t="shared" ca="1" si="510"/>
        <v>121</v>
      </c>
      <c r="E2548" s="14" t="str">
        <f t="shared" ca="1" si="511"/>
        <v>9a</v>
      </c>
      <c r="F2548" s="1">
        <f t="shared" ca="1" si="512"/>
        <v>210</v>
      </c>
      <c r="G2548" s="1">
        <f t="shared" ca="1" si="513"/>
        <v>507</v>
      </c>
      <c r="H2548" s="1">
        <f t="shared" ca="1" si="514"/>
        <v>1991</v>
      </c>
      <c r="I2548" s="1" t="str">
        <f ca="1">INDEX(Relationstabel!$C$3:$K$10,MATCH(INDIRECT($A$1&amp;"J"&amp;A2548),Relationstabel!$A$3:$A$10,0),MATCH(IFERROR(VALUE(INDIRECT($A$1&amp;"K"&amp;A2548)),0),Relationstabel!$C$1:$K$1,0))</f>
        <v>Ingen varmeinstallation</v>
      </c>
      <c r="J2548" s="1" t="str">
        <f ca="1">INDEX(Anvendelseskode!B:B,MATCH($F2548,Anvendelseskode!$A:$A,0))</f>
        <v>Bygning til erhvervsmæssig produktion vedrørende landbrug, gartneri, råstofudvinding o.lign</v>
      </c>
      <c r="K2548" s="1" t="str">
        <f ca="1">INDEX(Anvendelseskode!C:C,MATCH($F2548,Anvendelseskode!$A:$A,0))</f>
        <v>Avls- og driftsbygning</v>
      </c>
      <c r="L2548" s="1" t="str">
        <f ca="1">INDEX(Anvendelseskode!D:D,MATCH($F2548,Anvendelseskode!$A:$A,0))</f>
        <v>Landbrug og gartneri</v>
      </c>
      <c r="M2548" s="1" t="str">
        <f ca="1">IFERROR(INDEX(SBi!$2:$2,MATCH(H2548,SBi!$1:$1,1)),SBi!$K$2)</f>
        <v>1979-1998</v>
      </c>
      <c r="N2548" s="1">
        <f ca="1">INDEX(SBi!$C$3:$K$28,MATCH(F2548,SBi!$B$3:$B$28,0),MATCH(M2548,SBi!$C$2:$K$2,0))</f>
        <v>22</v>
      </c>
      <c r="O2548" s="16">
        <f t="shared" ca="1" si="515"/>
        <v>11.154</v>
      </c>
      <c r="P2548" s="16" t="str">
        <f ca="1">IFERROR(INDEX(VpD!$2:$2,MATCH(H2548,VpD!$1:$1,1)),VpD!$I$2)</f>
        <v>1979-1998</v>
      </c>
      <c r="Q2548" s="1">
        <f ca="1">INDEX(VpD!$C$3:$I$27,MATCH(F2548,VpD!$B$3:$B$27,0),MATCH(P2548,VpD!$C$2:$I$2,0))</f>
        <v>22</v>
      </c>
      <c r="R2548" s="16">
        <f t="shared" ca="1" si="516"/>
        <v>11.154</v>
      </c>
      <c r="S2548" s="14">
        <f t="shared" ca="1" si="517"/>
        <v>711369.04</v>
      </c>
      <c r="T2548" s="14">
        <f t="shared" ca="1" si="518"/>
        <v>6170886.9299999997</v>
      </c>
      <c r="U2548" s="14" t="str">
        <f t="shared" ca="1" si="519"/>
        <v>0A3F507E-2497-32B8-E044-0003BA298018</v>
      </c>
    </row>
    <row r="2549" spans="1:21" s="14" customFormat="1" x14ac:dyDescent="0.25">
      <c r="A2549" s="14">
        <f t="shared" si="507"/>
        <v>2549</v>
      </c>
      <c r="B2549" s="14" t="str">
        <f t="shared" ca="1" si="508"/>
        <v>0AA26F11-118A-462F-8683-113B0CB9648C</v>
      </c>
      <c r="C2549" s="14" t="str">
        <f t="shared" ca="1" si="509"/>
        <v>Vejlegårdsvej</v>
      </c>
      <c r="D2549" s="14" t="str">
        <f t="shared" ca="1" si="510"/>
        <v>121</v>
      </c>
      <c r="E2549" s="14" t="str">
        <f t="shared" ca="1" si="511"/>
        <v>9a</v>
      </c>
      <c r="F2549" s="1">
        <f t="shared" ca="1" si="512"/>
        <v>530</v>
      </c>
      <c r="G2549" s="1">
        <f t="shared" ca="1" si="513"/>
        <v>2043</v>
      </c>
      <c r="H2549" s="1">
        <f t="shared" ca="1" si="514"/>
        <v>1991</v>
      </c>
      <c r="I2549" s="1" t="str">
        <f ca="1">INDEX(Relationstabel!$C$3:$K$10,MATCH(INDIRECT($A$1&amp;"J"&amp;A2549),Relationstabel!$A$3:$A$10,0),MATCH(IFERROR(VALUE(INDIRECT($A$1&amp;"K"&amp;A2549)),0),Relationstabel!$C$1:$K$1,0))</f>
        <v>Ingen varmeinstallation</v>
      </c>
      <c r="J2549" s="1" t="str">
        <f ca="1">INDEX(Anvendelseskode!B:B,MATCH($F2549,Anvendelseskode!$A:$A,0))</f>
        <v>Bygning i forbindelse med idrætsudøvelse (klubhus, idrætshal, svømmehal o.lign.).</v>
      </c>
      <c r="K2549" s="1" t="str">
        <f ca="1">INDEX(Anvendelseskode!C:C,MATCH($F2549,Anvendelseskode!$A:$A,0))</f>
        <v>Bygning i forbindelse med idrætsudøvelse (klubhus, idrætshal, svømmehal o.lign.).</v>
      </c>
      <c r="L2549" s="1" t="str">
        <f ca="1">INDEX(Anvendelseskode!D:D,MATCH($F2549,Anvendelseskode!$A:$A,0))</f>
        <v>Kommunale og andre offentlige institutioner</v>
      </c>
      <c r="M2549" s="1" t="str">
        <f ca="1">IFERROR(INDEX(SBi!$2:$2,MATCH(H2549,SBi!$1:$1,1)),SBi!$K$2)</f>
        <v>1979-1998</v>
      </c>
      <c r="N2549" s="1">
        <f ca="1">INDEX(SBi!$C$3:$K$28,MATCH(F2549,SBi!$B$3:$B$28,0),MATCH(M2549,SBi!$C$2:$K$2,0))</f>
        <v>155</v>
      </c>
      <c r="O2549" s="16">
        <f t="shared" ca="1" si="515"/>
        <v>316.66500000000002</v>
      </c>
      <c r="P2549" s="16" t="str">
        <f ca="1">IFERROR(INDEX(VpD!$2:$2,MATCH(H2549,VpD!$1:$1,1)),VpD!$I$2)</f>
        <v>1979-1998</v>
      </c>
      <c r="Q2549" s="1">
        <f ca="1">INDEX(VpD!$C$3:$I$27,MATCH(F2549,VpD!$B$3:$B$27,0),MATCH(P2549,VpD!$C$2:$I$2,0))</f>
        <v>72</v>
      </c>
      <c r="R2549" s="16">
        <f t="shared" ca="1" si="516"/>
        <v>147.096</v>
      </c>
      <c r="S2549" s="14">
        <f t="shared" ca="1" si="517"/>
        <v>711369.04</v>
      </c>
      <c r="T2549" s="14">
        <f t="shared" ca="1" si="518"/>
        <v>6170886.9299999997</v>
      </c>
      <c r="U2549" s="14" t="str">
        <f t="shared" ca="1" si="519"/>
        <v>0A3F507E-2497-32B8-E044-0003BA298018</v>
      </c>
    </row>
    <row r="2550" spans="1:21" s="14" customFormat="1" x14ac:dyDescent="0.25">
      <c r="A2550" s="14">
        <f t="shared" si="507"/>
        <v>2550</v>
      </c>
      <c r="B2550" s="14" t="str">
        <f t="shared" ca="1" si="508"/>
        <v>07A214F6-7F41-480A-9622-BDD3ACEC5070</v>
      </c>
      <c r="C2550" s="14" t="str">
        <f t="shared" ca="1" si="509"/>
        <v>Horsbred</v>
      </c>
      <c r="D2550" s="14" t="str">
        <f t="shared" ca="1" si="510"/>
        <v>33</v>
      </c>
      <c r="E2550" s="14" t="str">
        <f t="shared" ca="1" si="511"/>
        <v>13ds</v>
      </c>
      <c r="F2550" s="1">
        <f t="shared" ca="1" si="512"/>
        <v>130</v>
      </c>
      <c r="G2550" s="1">
        <f t="shared" ca="1" si="513"/>
        <v>119</v>
      </c>
      <c r="H2550" s="1">
        <f t="shared" ca="1" si="514"/>
        <v>1995</v>
      </c>
      <c r="I2550" s="1" t="str">
        <f ca="1">INDEX(Relationstabel!$C$3:$K$10,MATCH(INDIRECT($A$1&amp;"J"&amp;A2550),Relationstabel!$A$3:$A$10,0),MATCH(IFERROR(VALUE(INDIRECT($A$1&amp;"K"&amp;A2550)),0),Relationstabel!$C$1:$K$1,0))</f>
        <v>Fjernvarme/ Blokvarme</v>
      </c>
      <c r="J2550" s="1" t="str">
        <f ca="1">INDEX(Anvendelseskode!B:B,MATCH($F2550,Anvendelseskode!$A:$A,0))</f>
        <v>Række-, kæde-, dobbelthus (lodret adskillelse mellem enhederne)</v>
      </c>
      <c r="K2550" s="1" t="str">
        <f ca="1">INDEX(Anvendelseskode!C:C,MATCH($F2550,Anvendelseskode!$A:$A,0))</f>
        <v>Række-, kæde og dobbelthuse</v>
      </c>
      <c r="L2550" s="1" t="str">
        <f ca="1">INDEX(Anvendelseskode!D:D,MATCH($F2550,Anvendelseskode!$A:$A,0))</f>
        <v>Private husholdninger</v>
      </c>
      <c r="M2550" s="1" t="str">
        <f ca="1">IFERROR(INDEX(SBi!$2:$2,MATCH(H2550,SBi!$1:$1,1)),SBi!$K$2)</f>
        <v>1979-1998</v>
      </c>
      <c r="N2550" s="1">
        <f ca="1">INDEX(SBi!$C$3:$K$28,MATCH(F2550,SBi!$B$3:$B$28,0),MATCH(M2550,SBi!$C$2:$K$2,0))</f>
        <v>96.8</v>
      </c>
      <c r="O2550" s="16">
        <f t="shared" ca="1" si="515"/>
        <v>11.5192</v>
      </c>
      <c r="P2550" s="16" t="str">
        <f ca="1">IFERROR(INDEX(VpD!$2:$2,MATCH(H2550,VpD!$1:$1,1)),VpD!$I$2)</f>
        <v>1979-1998</v>
      </c>
      <c r="Q2550" s="1">
        <f ca="1">INDEX(VpD!$C$3:$I$27,MATCH(F2550,VpD!$B$3:$B$27,0),MATCH(P2550,VpD!$C$2:$I$2,0))</f>
        <v>74</v>
      </c>
      <c r="R2550" s="16">
        <f t="shared" ca="1" si="516"/>
        <v>8.8059999999999992</v>
      </c>
      <c r="S2550" s="14">
        <f t="shared" ca="1" si="517"/>
        <v>711406.36</v>
      </c>
      <c r="T2550" s="14">
        <f t="shared" ca="1" si="518"/>
        <v>6171670.2699999996</v>
      </c>
      <c r="U2550" s="14" t="str">
        <f t="shared" ca="1" si="519"/>
        <v>0A3F507E-189B-32B8-E044-0003BA298018</v>
      </c>
    </row>
    <row r="2551" spans="1:21" s="14" customFormat="1" x14ac:dyDescent="0.25">
      <c r="A2551" s="14">
        <f t="shared" si="507"/>
        <v>2551</v>
      </c>
      <c r="B2551" s="14" t="str">
        <f t="shared" ca="1" si="508"/>
        <v>CAFE4036-804A-4607-A5DD-44004D948153</v>
      </c>
      <c r="C2551" s="14" t="str">
        <f t="shared" ca="1" si="509"/>
        <v>Vallensbæk Strandvej</v>
      </c>
      <c r="D2551" s="14" t="str">
        <f t="shared" ca="1" si="510"/>
        <v>174</v>
      </c>
      <c r="E2551" s="14" t="str">
        <f t="shared" ca="1" si="511"/>
        <v>18ø</v>
      </c>
      <c r="F2551" s="1">
        <f t="shared" ca="1" si="512"/>
        <v>120</v>
      </c>
      <c r="G2551" s="1">
        <f t="shared" ca="1" si="513"/>
        <v>177</v>
      </c>
      <c r="H2551" s="1">
        <f t="shared" ca="1" si="514"/>
        <v>2002</v>
      </c>
      <c r="I2551" s="1" t="str">
        <f ca="1">INDEX(Relationstabel!$C$3:$K$10,MATCH(INDIRECT($A$1&amp;"J"&amp;A2551),Relationstabel!$A$3:$A$10,0),MATCH(IFERROR(VALUE(INDIRECT($A$1&amp;"K"&amp;A2551)),0),Relationstabel!$C$1:$K$1,0))</f>
        <v>Naturgas</v>
      </c>
      <c r="J2551" s="1" t="str">
        <f ca="1">INDEX(Anvendelseskode!B:B,MATCH($F2551,Anvendelseskode!$A:$A,0))</f>
        <v>Fritliggende enfamilieshus (parcelhus)</v>
      </c>
      <c r="K2551" s="1" t="str">
        <f ca="1">INDEX(Anvendelseskode!C:C,MATCH($F2551,Anvendelseskode!$A:$A,0))</f>
        <v>Parcelhuse</v>
      </c>
      <c r="L2551" s="1" t="str">
        <f ca="1">INDEX(Anvendelseskode!D:D,MATCH($F2551,Anvendelseskode!$A:$A,0))</f>
        <v>Private husholdninger</v>
      </c>
      <c r="M2551" s="1" t="str">
        <f ca="1">IFERROR(INDEX(SBi!$2:$2,MATCH(H2551,SBi!$1:$1,1)),SBi!$K$2)</f>
        <v>1999-2006</v>
      </c>
      <c r="N2551" s="1">
        <f ca="1">INDEX(SBi!$C$3:$K$28,MATCH(F2551,SBi!$B$3:$B$28,0),MATCH(M2551,SBi!$C$2:$K$2,0))</f>
        <v>83.9</v>
      </c>
      <c r="O2551" s="16">
        <f t="shared" ca="1" si="515"/>
        <v>14.850300000000001</v>
      </c>
      <c r="P2551" s="16" t="str">
        <f ca="1">IFERROR(INDEX(VpD!$2:$2,MATCH(H2551,VpD!$1:$1,1)),VpD!$I$2)</f>
        <v>&gt;1998</v>
      </c>
      <c r="Q2551" s="1">
        <f ca="1">INDEX(VpD!$C$3:$I$27,MATCH(F2551,VpD!$B$3:$B$27,0),MATCH(P2551,VpD!$C$2:$I$2,0))</f>
        <v>72</v>
      </c>
      <c r="R2551" s="16">
        <f t="shared" ca="1" si="516"/>
        <v>12.744</v>
      </c>
      <c r="S2551" s="14">
        <f t="shared" ca="1" si="517"/>
        <v>713618.38</v>
      </c>
      <c r="T2551" s="14">
        <f t="shared" ca="1" si="518"/>
        <v>6168858.9100000001</v>
      </c>
      <c r="U2551" s="14" t="str">
        <f t="shared" ca="1" si="519"/>
        <v>0A3F507E-17A0-32B8-E044-0003BA298018</v>
      </c>
    </row>
    <row r="2552" spans="1:21" s="14" customFormat="1" x14ac:dyDescent="0.25">
      <c r="A2552" s="14">
        <f t="shared" si="507"/>
        <v>2552</v>
      </c>
      <c r="B2552" s="14" t="str">
        <f t="shared" ca="1" si="508"/>
        <v>22B20D54-C46A-441C-9D64-986C5B6E6089</v>
      </c>
      <c r="C2552" s="14" t="str">
        <f t="shared" ca="1" si="509"/>
        <v>Tårnborgvej</v>
      </c>
      <c r="D2552" s="14" t="str">
        <f t="shared" ca="1" si="510"/>
        <v>24</v>
      </c>
      <c r="E2552" s="14" t="str">
        <f t="shared" ca="1" si="511"/>
        <v>4cø</v>
      </c>
      <c r="F2552" s="1">
        <f t="shared" ca="1" si="512"/>
        <v>120</v>
      </c>
      <c r="G2552" s="1">
        <f t="shared" ca="1" si="513"/>
        <v>116</v>
      </c>
      <c r="H2552" s="1">
        <f t="shared" ca="1" si="514"/>
        <v>1984</v>
      </c>
      <c r="I2552" s="1" t="str">
        <f ca="1">INDEX(Relationstabel!$C$3:$K$10,MATCH(INDIRECT($A$1&amp;"J"&amp;A2552),Relationstabel!$A$3:$A$10,0),MATCH(IFERROR(VALUE(INDIRECT($A$1&amp;"K"&amp;A2552)),0),Relationstabel!$C$1:$K$1,0))</f>
        <v>Elvarme</v>
      </c>
      <c r="J2552" s="1" t="str">
        <f ca="1">INDEX(Anvendelseskode!B:B,MATCH($F2552,Anvendelseskode!$A:$A,0))</f>
        <v>Fritliggende enfamilieshus (parcelhus)</v>
      </c>
      <c r="K2552" s="1" t="str">
        <f ca="1">INDEX(Anvendelseskode!C:C,MATCH($F2552,Anvendelseskode!$A:$A,0))</f>
        <v>Parcelhuse</v>
      </c>
      <c r="L2552" s="1" t="str">
        <f ca="1">INDEX(Anvendelseskode!D:D,MATCH($F2552,Anvendelseskode!$A:$A,0))</f>
        <v>Private husholdninger</v>
      </c>
      <c r="M2552" s="1" t="str">
        <f ca="1">IFERROR(INDEX(SBi!$2:$2,MATCH(H2552,SBi!$1:$1,1)),SBi!$K$2)</f>
        <v>1979-1998</v>
      </c>
      <c r="N2552" s="1">
        <f ca="1">INDEX(SBi!$C$3:$K$28,MATCH(F2552,SBi!$B$3:$B$28,0),MATCH(M2552,SBi!$C$2:$K$2,0))</f>
        <v>105.4</v>
      </c>
      <c r="O2552" s="16">
        <f t="shared" ca="1" si="515"/>
        <v>12.226400000000002</v>
      </c>
      <c r="P2552" s="16" t="str">
        <f ca="1">IFERROR(INDEX(VpD!$2:$2,MATCH(H2552,VpD!$1:$1,1)),VpD!$I$2)</f>
        <v>1979-1998</v>
      </c>
      <c r="Q2552" s="1">
        <f ca="1">INDEX(VpD!$C$3:$I$27,MATCH(F2552,VpD!$B$3:$B$27,0),MATCH(P2552,VpD!$C$2:$I$2,0))</f>
        <v>90</v>
      </c>
      <c r="R2552" s="16">
        <f t="shared" ca="1" si="516"/>
        <v>10.44</v>
      </c>
      <c r="S2552" s="14">
        <f t="shared" ca="1" si="517"/>
        <v>713191.07</v>
      </c>
      <c r="T2552" s="14">
        <f t="shared" ca="1" si="518"/>
        <v>6168473.0700000003</v>
      </c>
      <c r="U2552" s="14" t="str">
        <f t="shared" ca="1" si="519"/>
        <v>0A3F507E-23A0-32B8-E044-0003BA298018</v>
      </c>
    </row>
    <row r="2553" spans="1:21" s="14" customFormat="1" x14ac:dyDescent="0.25">
      <c r="A2553" s="14">
        <f t="shared" si="507"/>
        <v>2553</v>
      </c>
      <c r="B2553" s="14" t="str">
        <f t="shared" ca="1" si="508"/>
        <v>E89522C6-F0AA-4F62-B0E0-C6CFB203DC6A</v>
      </c>
      <c r="C2553" s="14" t="str">
        <f t="shared" ca="1" si="509"/>
        <v>Horsbred</v>
      </c>
      <c r="D2553" s="14" t="str">
        <f t="shared" ca="1" si="510"/>
        <v>31</v>
      </c>
      <c r="E2553" s="14" t="str">
        <f t="shared" ca="1" si="511"/>
        <v>13dæ</v>
      </c>
      <c r="F2553" s="1">
        <f t="shared" ca="1" si="512"/>
        <v>130</v>
      </c>
      <c r="G2553" s="1">
        <f t="shared" ca="1" si="513"/>
        <v>107</v>
      </c>
      <c r="H2553" s="1">
        <f t="shared" ca="1" si="514"/>
        <v>1983</v>
      </c>
      <c r="I2553" s="1" t="str">
        <f ca="1">INDEX(Relationstabel!$C$3:$K$10,MATCH(INDIRECT($A$1&amp;"J"&amp;A2553),Relationstabel!$A$3:$A$10,0),MATCH(IFERROR(VALUE(INDIRECT($A$1&amp;"K"&amp;A2553)),0),Relationstabel!$C$1:$K$1,0))</f>
        <v>Fjernvarme/ Blokvarme</v>
      </c>
      <c r="J2553" s="1" t="str">
        <f ca="1">INDEX(Anvendelseskode!B:B,MATCH($F2553,Anvendelseskode!$A:$A,0))</f>
        <v>Række-, kæde-, dobbelthus (lodret adskillelse mellem enhederne)</v>
      </c>
      <c r="K2553" s="1" t="str">
        <f ca="1">INDEX(Anvendelseskode!C:C,MATCH($F2553,Anvendelseskode!$A:$A,0))</f>
        <v>Række-, kæde og dobbelthuse</v>
      </c>
      <c r="L2553" s="1" t="str">
        <f ca="1">INDEX(Anvendelseskode!D:D,MATCH($F2553,Anvendelseskode!$A:$A,0))</f>
        <v>Private husholdninger</v>
      </c>
      <c r="M2553" s="1" t="str">
        <f ca="1">IFERROR(INDEX(SBi!$2:$2,MATCH(H2553,SBi!$1:$1,1)),SBi!$K$2)</f>
        <v>1979-1998</v>
      </c>
      <c r="N2553" s="1">
        <f ca="1">INDEX(SBi!$C$3:$K$28,MATCH(F2553,SBi!$B$3:$B$28,0),MATCH(M2553,SBi!$C$2:$K$2,0))</f>
        <v>96.8</v>
      </c>
      <c r="O2553" s="16">
        <f t="shared" ca="1" si="515"/>
        <v>10.3576</v>
      </c>
      <c r="P2553" s="16" t="str">
        <f ca="1">IFERROR(INDEX(VpD!$2:$2,MATCH(H2553,VpD!$1:$1,1)),VpD!$I$2)</f>
        <v>1979-1998</v>
      </c>
      <c r="Q2553" s="1">
        <f ca="1">INDEX(VpD!$C$3:$I$27,MATCH(F2553,VpD!$B$3:$B$27,0),MATCH(P2553,VpD!$C$2:$I$2,0))</f>
        <v>74</v>
      </c>
      <c r="R2553" s="16">
        <f t="shared" ca="1" si="516"/>
        <v>7.9180000000000001</v>
      </c>
      <c r="S2553" s="14">
        <f t="shared" ca="1" si="517"/>
        <v>711364.24</v>
      </c>
      <c r="T2553" s="14">
        <f t="shared" ca="1" si="518"/>
        <v>6171632.6399999997</v>
      </c>
      <c r="U2553" s="14" t="str">
        <f t="shared" ca="1" si="519"/>
        <v>0A3F507E-1899-32B8-E044-0003BA298018</v>
      </c>
    </row>
    <row r="2554" spans="1:21" s="14" customFormat="1" x14ac:dyDescent="0.25">
      <c r="A2554" s="14">
        <f t="shared" si="507"/>
        <v>2554</v>
      </c>
      <c r="B2554" s="14" t="str">
        <f t="shared" ca="1" si="508"/>
        <v>F29A6035-7E82-4289-8769-6FA915CAC1F9</v>
      </c>
      <c r="C2554" s="14" t="str">
        <f t="shared" ca="1" si="509"/>
        <v>Broksøvej</v>
      </c>
      <c r="D2554" s="14" t="str">
        <f t="shared" ca="1" si="510"/>
        <v>18</v>
      </c>
      <c r="E2554" s="14" t="str">
        <f t="shared" ca="1" si="511"/>
        <v>18pi</v>
      </c>
      <c r="F2554" s="1">
        <f t="shared" ca="1" si="512"/>
        <v>120</v>
      </c>
      <c r="G2554" s="1">
        <f t="shared" ca="1" si="513"/>
        <v>148</v>
      </c>
      <c r="H2554" s="1">
        <f t="shared" ca="1" si="514"/>
        <v>1973</v>
      </c>
      <c r="I2554" s="1" t="str">
        <f ca="1">INDEX(Relationstabel!$C$3:$K$10,MATCH(INDIRECT($A$1&amp;"J"&amp;A2554),Relationstabel!$A$3:$A$10,0),MATCH(IFERROR(VALUE(INDIRECT($A$1&amp;"K"&amp;A2554)),0),Relationstabel!$C$1:$K$1,0))</f>
        <v>Naturgas</v>
      </c>
      <c r="J2554" s="1" t="str">
        <f ca="1">INDEX(Anvendelseskode!B:B,MATCH($F2554,Anvendelseskode!$A:$A,0))</f>
        <v>Fritliggende enfamilieshus (parcelhus)</v>
      </c>
      <c r="K2554" s="1" t="str">
        <f ca="1">INDEX(Anvendelseskode!C:C,MATCH($F2554,Anvendelseskode!$A:$A,0))</f>
        <v>Parcelhuse</v>
      </c>
      <c r="L2554" s="1" t="str">
        <f ca="1">INDEX(Anvendelseskode!D:D,MATCH($F2554,Anvendelseskode!$A:$A,0))</f>
        <v>Private husholdninger</v>
      </c>
      <c r="M2554" s="1" t="str">
        <f ca="1">IFERROR(INDEX(SBi!$2:$2,MATCH(H2554,SBi!$1:$1,1)),SBi!$K$2)</f>
        <v>1973-1978</v>
      </c>
      <c r="N2554" s="1">
        <f ca="1">INDEX(SBi!$C$3:$K$28,MATCH(F2554,SBi!$B$3:$B$28,0),MATCH(M2554,SBi!$C$2:$K$2,0))</f>
        <v>119.8</v>
      </c>
      <c r="O2554" s="16">
        <f t="shared" ca="1" si="515"/>
        <v>17.730399999999999</v>
      </c>
      <c r="P2554" s="16" t="str">
        <f ca="1">IFERROR(INDEX(VpD!$2:$2,MATCH(H2554,VpD!$1:$1,1)),VpD!$I$2)</f>
        <v>1973-1978</v>
      </c>
      <c r="Q2554" s="1">
        <f ca="1">INDEX(VpD!$C$3:$I$27,MATCH(F2554,VpD!$B$3:$B$27,0),MATCH(P2554,VpD!$C$2:$I$2,0))</f>
        <v>117</v>
      </c>
      <c r="R2554" s="16">
        <f t="shared" ca="1" si="516"/>
        <v>17.315999999999999</v>
      </c>
      <c r="S2554" s="14">
        <f t="shared" ca="1" si="517"/>
        <v>712715.59</v>
      </c>
      <c r="T2554" s="14">
        <f t="shared" ca="1" si="518"/>
        <v>6169095.0099999998</v>
      </c>
      <c r="U2554" s="14" t="str">
        <f t="shared" ca="1" si="519"/>
        <v>0A3F507E-15A5-32B8-E044-0003BA298018</v>
      </c>
    </row>
    <row r="2555" spans="1:21" s="14" customFormat="1" x14ac:dyDescent="0.25">
      <c r="A2555" s="14">
        <f t="shared" si="507"/>
        <v>2555</v>
      </c>
      <c r="B2555" s="14" t="str">
        <f t="shared" ca="1" si="508"/>
        <v>746AF624-3D26-471B-966F-7A6FAC7E9D9A</v>
      </c>
      <c r="C2555" s="14" t="str">
        <f t="shared" ca="1" si="509"/>
        <v>Egeskovvej</v>
      </c>
      <c r="D2555" s="14" t="str">
        <f t="shared" ca="1" si="510"/>
        <v>41</v>
      </c>
      <c r="E2555" s="14" t="str">
        <f t="shared" ca="1" si="511"/>
        <v>3bc</v>
      </c>
      <c r="F2555" s="1">
        <f t="shared" ca="1" si="512"/>
        <v>130</v>
      </c>
      <c r="G2555" s="1">
        <f t="shared" ca="1" si="513"/>
        <v>102</v>
      </c>
      <c r="H2555" s="1">
        <f t="shared" ca="1" si="514"/>
        <v>2002</v>
      </c>
      <c r="I2555" s="1" t="str">
        <f ca="1">INDEX(Relationstabel!$C$3:$K$10,MATCH(INDIRECT($A$1&amp;"J"&amp;A2555),Relationstabel!$A$3:$A$10,0),MATCH(IFERROR(VALUE(INDIRECT($A$1&amp;"K"&amp;A2555)),0),Relationstabel!$C$1:$K$1,0))</f>
        <v>Naturgas</v>
      </c>
      <c r="J2555" s="1" t="str">
        <f ca="1">INDEX(Anvendelseskode!B:B,MATCH($F2555,Anvendelseskode!$A:$A,0))</f>
        <v>Række-, kæde-, dobbelthus (lodret adskillelse mellem enhederne)</v>
      </c>
      <c r="K2555" s="1" t="str">
        <f ca="1">INDEX(Anvendelseskode!C:C,MATCH($F2555,Anvendelseskode!$A:$A,0))</f>
        <v>Række-, kæde og dobbelthuse</v>
      </c>
      <c r="L2555" s="1" t="str">
        <f ca="1">INDEX(Anvendelseskode!D:D,MATCH($F2555,Anvendelseskode!$A:$A,0))</f>
        <v>Private husholdninger</v>
      </c>
      <c r="M2555" s="1" t="str">
        <f ca="1">IFERROR(INDEX(SBi!$2:$2,MATCH(H2555,SBi!$1:$1,1)),SBi!$K$2)</f>
        <v>1999-2006</v>
      </c>
      <c r="N2555" s="1">
        <f ca="1">INDEX(SBi!$C$3:$K$28,MATCH(F2555,SBi!$B$3:$B$28,0),MATCH(M2555,SBi!$C$2:$K$2,0))</f>
        <v>81.5</v>
      </c>
      <c r="O2555" s="16">
        <f t="shared" ca="1" si="515"/>
        <v>8.3130000000000006</v>
      </c>
      <c r="P2555" s="16" t="str">
        <f ca="1">IFERROR(INDEX(VpD!$2:$2,MATCH(H2555,VpD!$1:$1,1)),VpD!$I$2)</f>
        <v>&gt;1998</v>
      </c>
      <c r="Q2555" s="1">
        <f ca="1">INDEX(VpD!$C$3:$I$27,MATCH(F2555,VpD!$B$3:$B$27,0),MATCH(P2555,VpD!$C$2:$I$2,0))</f>
        <v>65</v>
      </c>
      <c r="R2555" s="16">
        <f t="shared" ca="1" si="516"/>
        <v>6.63</v>
      </c>
      <c r="S2555" s="14">
        <f t="shared" ca="1" si="517"/>
        <v>712584.88</v>
      </c>
      <c r="T2555" s="14">
        <f t="shared" ca="1" si="518"/>
        <v>6169750.6600000001</v>
      </c>
      <c r="U2555" s="14" t="str">
        <f t="shared" ca="1" si="519"/>
        <v>0A3F507E-16A5-32B8-E044-0003BA298018</v>
      </c>
    </row>
    <row r="2556" spans="1:21" s="14" customFormat="1" x14ac:dyDescent="0.25">
      <c r="A2556" s="14">
        <f t="shared" si="507"/>
        <v>2556</v>
      </c>
      <c r="B2556" s="14" t="str">
        <f t="shared" ca="1" si="508"/>
        <v>B26F2D01-01F6-466C-9925-BC7A99FA5B61</v>
      </c>
      <c r="C2556" s="14" t="str">
        <f t="shared" ca="1" si="509"/>
        <v>Lyngvej</v>
      </c>
      <c r="D2556" s="14" t="str">
        <f t="shared" ca="1" si="510"/>
        <v>9</v>
      </c>
      <c r="E2556" s="14" t="str">
        <f t="shared" ca="1" si="511"/>
        <v>24x</v>
      </c>
      <c r="F2556" s="1">
        <f t="shared" ca="1" si="512"/>
        <v>120</v>
      </c>
      <c r="G2556" s="1">
        <f t="shared" ca="1" si="513"/>
        <v>232</v>
      </c>
      <c r="H2556" s="1">
        <f t="shared" ca="1" si="514"/>
        <v>1995</v>
      </c>
      <c r="I2556" s="1" t="str">
        <f ca="1">INDEX(Relationstabel!$C$3:$K$10,MATCH(INDIRECT($A$1&amp;"J"&amp;A2556),Relationstabel!$A$3:$A$10,0),MATCH(IFERROR(VALUE(INDIRECT($A$1&amp;"K"&amp;A2556)),0),Relationstabel!$C$1:$K$1,0))</f>
        <v>Naturgas</v>
      </c>
      <c r="J2556" s="1" t="str">
        <f ca="1">INDEX(Anvendelseskode!B:B,MATCH($F2556,Anvendelseskode!$A:$A,0))</f>
        <v>Fritliggende enfamilieshus (parcelhus)</v>
      </c>
      <c r="K2556" s="1" t="str">
        <f ca="1">INDEX(Anvendelseskode!C:C,MATCH($F2556,Anvendelseskode!$A:$A,0))</f>
        <v>Parcelhuse</v>
      </c>
      <c r="L2556" s="1" t="str">
        <f ca="1">INDEX(Anvendelseskode!D:D,MATCH($F2556,Anvendelseskode!$A:$A,0))</f>
        <v>Private husholdninger</v>
      </c>
      <c r="M2556" s="1" t="str">
        <f ca="1">IFERROR(INDEX(SBi!$2:$2,MATCH(H2556,SBi!$1:$1,1)),SBi!$K$2)</f>
        <v>1979-1998</v>
      </c>
      <c r="N2556" s="1">
        <f ca="1">INDEX(SBi!$C$3:$K$28,MATCH(F2556,SBi!$B$3:$B$28,0),MATCH(M2556,SBi!$C$2:$K$2,0))</f>
        <v>105.4</v>
      </c>
      <c r="O2556" s="16">
        <f t="shared" ca="1" si="515"/>
        <v>24.452800000000003</v>
      </c>
      <c r="P2556" s="16" t="str">
        <f ca="1">IFERROR(INDEX(VpD!$2:$2,MATCH(H2556,VpD!$1:$1,1)),VpD!$I$2)</f>
        <v>1979-1998</v>
      </c>
      <c r="Q2556" s="1">
        <f ca="1">INDEX(VpD!$C$3:$I$27,MATCH(F2556,VpD!$B$3:$B$27,0),MATCH(P2556,VpD!$C$2:$I$2,0))</f>
        <v>90</v>
      </c>
      <c r="R2556" s="16">
        <f t="shared" ca="1" si="516"/>
        <v>20.88</v>
      </c>
      <c r="S2556" s="14">
        <f t="shared" ca="1" si="517"/>
        <v>714010.39</v>
      </c>
      <c r="T2556" s="14">
        <f t="shared" ca="1" si="518"/>
        <v>6168629.8300000001</v>
      </c>
      <c r="U2556" s="14" t="str">
        <f t="shared" ca="1" si="519"/>
        <v>0A3F507E-1CA5-32B8-E044-0003BA298018</v>
      </c>
    </row>
    <row r="2557" spans="1:21" s="14" customFormat="1" x14ac:dyDescent="0.25">
      <c r="A2557" s="14">
        <f t="shared" si="507"/>
        <v>2557</v>
      </c>
      <c r="B2557" s="14" t="str">
        <f t="shared" ca="1" si="508"/>
        <v>6ABFC5D4-7A49-4B2C-BB78-BD2B075DABB3</v>
      </c>
      <c r="C2557" s="14" t="str">
        <f t="shared" ca="1" si="509"/>
        <v>Strandparksvej</v>
      </c>
      <c r="D2557" s="14" t="str">
        <f t="shared" ca="1" si="510"/>
        <v>17</v>
      </c>
      <c r="E2557" s="14" t="str">
        <f t="shared" ca="1" si="511"/>
        <v>9d</v>
      </c>
      <c r="F2557" s="1">
        <f t="shared" ca="1" si="512"/>
        <v>120</v>
      </c>
      <c r="G2557" s="1">
        <f t="shared" ca="1" si="513"/>
        <v>187</v>
      </c>
      <c r="H2557" s="1">
        <f t="shared" ca="1" si="514"/>
        <v>1982</v>
      </c>
      <c r="I2557" s="1" t="str">
        <f ca="1">INDEX(Relationstabel!$C$3:$K$10,MATCH(INDIRECT($A$1&amp;"J"&amp;A2557),Relationstabel!$A$3:$A$10,0),MATCH(IFERROR(VALUE(INDIRECT($A$1&amp;"K"&amp;A2557)),0),Relationstabel!$C$1:$K$1,0))</f>
        <v>Olie</v>
      </c>
      <c r="J2557" s="1" t="str">
        <f ca="1">INDEX(Anvendelseskode!B:B,MATCH($F2557,Anvendelseskode!$A:$A,0))</f>
        <v>Fritliggende enfamilieshus (parcelhus)</v>
      </c>
      <c r="K2557" s="1" t="str">
        <f ca="1">INDEX(Anvendelseskode!C:C,MATCH($F2557,Anvendelseskode!$A:$A,0))</f>
        <v>Parcelhuse</v>
      </c>
      <c r="L2557" s="1" t="str">
        <f ca="1">INDEX(Anvendelseskode!D:D,MATCH($F2557,Anvendelseskode!$A:$A,0))</f>
        <v>Private husholdninger</v>
      </c>
      <c r="M2557" s="1" t="str">
        <f ca="1">IFERROR(INDEX(SBi!$2:$2,MATCH(H2557,SBi!$1:$1,1)),SBi!$K$2)</f>
        <v>1979-1998</v>
      </c>
      <c r="N2557" s="1">
        <f ca="1">INDEX(SBi!$C$3:$K$28,MATCH(F2557,SBi!$B$3:$B$28,0),MATCH(M2557,SBi!$C$2:$K$2,0))</f>
        <v>105.4</v>
      </c>
      <c r="O2557" s="16">
        <f t="shared" ca="1" si="515"/>
        <v>19.709799999999998</v>
      </c>
      <c r="P2557" s="16" t="str">
        <f ca="1">IFERROR(INDEX(VpD!$2:$2,MATCH(H2557,VpD!$1:$1,1)),VpD!$I$2)</f>
        <v>1979-1998</v>
      </c>
      <c r="Q2557" s="1">
        <f ca="1">INDEX(VpD!$C$3:$I$27,MATCH(F2557,VpD!$B$3:$B$27,0),MATCH(P2557,VpD!$C$2:$I$2,0))</f>
        <v>90</v>
      </c>
      <c r="R2557" s="16">
        <f t="shared" ca="1" si="516"/>
        <v>16.829999999999998</v>
      </c>
      <c r="S2557" s="14">
        <f t="shared" ca="1" si="517"/>
        <v>713487.95</v>
      </c>
      <c r="T2557" s="14">
        <f t="shared" ca="1" si="518"/>
        <v>6168596.8700000001</v>
      </c>
      <c r="U2557" s="14" t="str">
        <f t="shared" ca="1" si="519"/>
        <v>0A3F507E-21A5-32B8-E044-0003BA298018</v>
      </c>
    </row>
    <row r="2558" spans="1:21" s="14" customFormat="1" x14ac:dyDescent="0.25">
      <c r="A2558" s="14">
        <f t="shared" si="507"/>
        <v>2558</v>
      </c>
      <c r="B2558" s="14" t="str">
        <f t="shared" ca="1" si="508"/>
        <v>056702C4-7AE3-49A5-B578-1D2473AE7661</v>
      </c>
      <c r="C2558" s="14" t="str">
        <f t="shared" ca="1" si="509"/>
        <v>Syvhøjvænge</v>
      </c>
      <c r="D2558" s="14" t="str">
        <f t="shared" ca="1" si="510"/>
        <v>112</v>
      </c>
      <c r="E2558" s="14" t="str">
        <f t="shared" ca="1" si="511"/>
        <v>14cq</v>
      </c>
      <c r="F2558" s="1">
        <f t="shared" ca="1" si="512"/>
        <v>130</v>
      </c>
      <c r="G2558" s="1">
        <f t="shared" ca="1" si="513"/>
        <v>107</v>
      </c>
      <c r="H2558" s="1">
        <f t="shared" ca="1" si="514"/>
        <v>1970</v>
      </c>
      <c r="I2558" s="1" t="str">
        <f ca="1">INDEX(Relationstabel!$C$3:$K$10,MATCH(INDIRECT($A$1&amp;"J"&amp;A2558),Relationstabel!$A$3:$A$10,0),MATCH(IFERROR(VALUE(INDIRECT($A$1&amp;"K"&amp;A2558)),0),Relationstabel!$C$1:$K$1,0))</f>
        <v>Fjernvarme/ Blokvarme</v>
      </c>
      <c r="J2558" s="1" t="str">
        <f ca="1">INDEX(Anvendelseskode!B:B,MATCH($F2558,Anvendelseskode!$A:$A,0))</f>
        <v>Række-, kæde-, dobbelthus (lodret adskillelse mellem enhederne)</v>
      </c>
      <c r="K2558" s="1" t="str">
        <f ca="1">INDEX(Anvendelseskode!C:C,MATCH($F2558,Anvendelseskode!$A:$A,0))</f>
        <v>Række-, kæde og dobbelthuse</v>
      </c>
      <c r="L2558" s="1" t="str">
        <f ca="1">INDEX(Anvendelseskode!D:D,MATCH($F2558,Anvendelseskode!$A:$A,0))</f>
        <v>Private husholdninger</v>
      </c>
      <c r="M2558" s="1" t="str">
        <f ca="1">IFERROR(INDEX(SBi!$2:$2,MATCH(H2558,SBi!$1:$1,1)),SBi!$K$2)</f>
        <v>1961-1972</v>
      </c>
      <c r="N2558" s="1">
        <f ca="1">INDEX(SBi!$C$3:$K$28,MATCH(F2558,SBi!$B$3:$B$28,0),MATCH(M2558,SBi!$C$2:$K$2,0))</f>
        <v>119.9</v>
      </c>
      <c r="O2558" s="16">
        <f t="shared" ca="1" si="515"/>
        <v>12.829300000000002</v>
      </c>
      <c r="P2558" s="16" t="str">
        <f ca="1">IFERROR(INDEX(VpD!$2:$2,MATCH(H2558,VpD!$1:$1,1)),VpD!$I$2)</f>
        <v>1961-1972</v>
      </c>
      <c r="Q2558" s="1">
        <f ca="1">INDEX(VpD!$C$3:$I$27,MATCH(F2558,VpD!$B$3:$B$27,0),MATCH(P2558,VpD!$C$2:$I$2,0))</f>
        <v>120</v>
      </c>
      <c r="R2558" s="16">
        <f t="shared" ca="1" si="516"/>
        <v>12.84</v>
      </c>
      <c r="S2558" s="14">
        <f t="shared" ca="1" si="517"/>
        <v>712052.76</v>
      </c>
      <c r="T2558" s="14">
        <f t="shared" ca="1" si="518"/>
        <v>6171914.1399999997</v>
      </c>
      <c r="U2558" s="14" t="str">
        <f t="shared" ca="1" si="519"/>
        <v>0A3F507E-22A5-32B8-E044-0003BA298018</v>
      </c>
    </row>
    <row r="2559" spans="1:21" s="14" customFormat="1" x14ac:dyDescent="0.25">
      <c r="A2559" s="14">
        <f t="shared" si="507"/>
        <v>2559</v>
      </c>
      <c r="B2559" s="14" t="str">
        <f t="shared" ca="1" si="508"/>
        <v>1F74FA63-0CD6-443D-A6D8-6D66DFE2B8E1</v>
      </c>
      <c r="C2559" s="14" t="str">
        <f t="shared" ca="1" si="509"/>
        <v>Vemmetoftevej</v>
      </c>
      <c r="D2559" s="14" t="str">
        <f t="shared" ca="1" si="510"/>
        <v>5</v>
      </c>
      <c r="E2559" s="14" t="str">
        <f t="shared" ca="1" si="511"/>
        <v>18pf</v>
      </c>
      <c r="F2559" s="1">
        <f t="shared" ca="1" si="512"/>
        <v>120</v>
      </c>
      <c r="G2559" s="1">
        <f t="shared" ca="1" si="513"/>
        <v>155</v>
      </c>
      <c r="H2559" s="1">
        <f t="shared" ca="1" si="514"/>
        <v>1973</v>
      </c>
      <c r="I2559" s="1" t="str">
        <f ca="1">INDEX(Relationstabel!$C$3:$K$10,MATCH(INDIRECT($A$1&amp;"J"&amp;A2559),Relationstabel!$A$3:$A$10,0),MATCH(IFERROR(VALUE(INDIRECT($A$1&amp;"K"&amp;A2559)),0),Relationstabel!$C$1:$K$1,0))</f>
        <v>Naturgas</v>
      </c>
      <c r="J2559" s="1" t="str">
        <f ca="1">INDEX(Anvendelseskode!B:B,MATCH($F2559,Anvendelseskode!$A:$A,0))</f>
        <v>Fritliggende enfamilieshus (parcelhus)</v>
      </c>
      <c r="K2559" s="1" t="str">
        <f ca="1">INDEX(Anvendelseskode!C:C,MATCH($F2559,Anvendelseskode!$A:$A,0))</f>
        <v>Parcelhuse</v>
      </c>
      <c r="L2559" s="1" t="str">
        <f ca="1">INDEX(Anvendelseskode!D:D,MATCH($F2559,Anvendelseskode!$A:$A,0))</f>
        <v>Private husholdninger</v>
      </c>
      <c r="M2559" s="1" t="str">
        <f ca="1">IFERROR(INDEX(SBi!$2:$2,MATCH(H2559,SBi!$1:$1,1)),SBi!$K$2)</f>
        <v>1973-1978</v>
      </c>
      <c r="N2559" s="1">
        <f ca="1">INDEX(SBi!$C$3:$K$28,MATCH(F2559,SBi!$B$3:$B$28,0),MATCH(M2559,SBi!$C$2:$K$2,0))</f>
        <v>119.8</v>
      </c>
      <c r="O2559" s="16">
        <f t="shared" ca="1" si="515"/>
        <v>18.568999999999999</v>
      </c>
      <c r="P2559" s="16" t="str">
        <f ca="1">IFERROR(INDEX(VpD!$2:$2,MATCH(H2559,VpD!$1:$1,1)),VpD!$I$2)</f>
        <v>1973-1978</v>
      </c>
      <c r="Q2559" s="1">
        <f ca="1">INDEX(VpD!$C$3:$I$27,MATCH(F2559,VpD!$B$3:$B$27,0),MATCH(P2559,VpD!$C$2:$I$2,0))</f>
        <v>117</v>
      </c>
      <c r="R2559" s="16">
        <f t="shared" ca="1" si="516"/>
        <v>18.135000000000002</v>
      </c>
      <c r="S2559" s="14">
        <f t="shared" ca="1" si="517"/>
        <v>712783.82</v>
      </c>
      <c r="T2559" s="14">
        <f t="shared" ca="1" si="518"/>
        <v>6169133.2300000004</v>
      </c>
      <c r="U2559" s="14" t="str">
        <f t="shared" ca="1" si="519"/>
        <v>0A3F507E-24A5-32B8-E044-0003BA298018</v>
      </c>
    </row>
    <row r="2560" spans="1:21" s="14" customFormat="1" x14ac:dyDescent="0.25">
      <c r="A2560" s="14">
        <f t="shared" si="507"/>
        <v>2560</v>
      </c>
      <c r="B2560" s="14" t="str">
        <f t="shared" ca="1" si="508"/>
        <v>47883D12-B24D-47D7-BDDC-2A0980BD46E3</v>
      </c>
      <c r="C2560" s="14" t="str">
        <f t="shared" ca="1" si="509"/>
        <v>Horsbred</v>
      </c>
      <c r="D2560" s="14" t="str">
        <f t="shared" ca="1" si="510"/>
        <v>42</v>
      </c>
      <c r="E2560" s="14" t="str">
        <f t="shared" ca="1" si="511"/>
        <v>13bc</v>
      </c>
      <c r="F2560" s="1">
        <f t="shared" ca="1" si="512"/>
        <v>130</v>
      </c>
      <c r="G2560" s="1">
        <f t="shared" ca="1" si="513"/>
        <v>107</v>
      </c>
      <c r="H2560" s="1">
        <f t="shared" ca="1" si="514"/>
        <v>1985</v>
      </c>
      <c r="I2560" s="1" t="str">
        <f ca="1">INDEX(Relationstabel!$C$3:$K$10,MATCH(INDIRECT($A$1&amp;"J"&amp;A2560),Relationstabel!$A$3:$A$10,0),MATCH(IFERROR(VALUE(INDIRECT($A$1&amp;"K"&amp;A2560)),0),Relationstabel!$C$1:$K$1,0))</f>
        <v>Fjernvarme/ Blokvarme</v>
      </c>
      <c r="J2560" s="1" t="str">
        <f ca="1">INDEX(Anvendelseskode!B:B,MATCH($F2560,Anvendelseskode!$A:$A,0))</f>
        <v>Række-, kæde-, dobbelthus (lodret adskillelse mellem enhederne)</v>
      </c>
      <c r="K2560" s="1" t="str">
        <f ca="1">INDEX(Anvendelseskode!C:C,MATCH($F2560,Anvendelseskode!$A:$A,0))</f>
        <v>Række-, kæde og dobbelthuse</v>
      </c>
      <c r="L2560" s="1" t="str">
        <f ca="1">INDEX(Anvendelseskode!D:D,MATCH($F2560,Anvendelseskode!$A:$A,0))</f>
        <v>Private husholdninger</v>
      </c>
      <c r="M2560" s="1" t="str">
        <f ca="1">IFERROR(INDEX(SBi!$2:$2,MATCH(H2560,SBi!$1:$1,1)),SBi!$K$2)</f>
        <v>1979-1998</v>
      </c>
      <c r="N2560" s="1">
        <f ca="1">INDEX(SBi!$C$3:$K$28,MATCH(F2560,SBi!$B$3:$B$28,0),MATCH(M2560,SBi!$C$2:$K$2,0))</f>
        <v>96.8</v>
      </c>
      <c r="O2560" s="16">
        <f t="shared" ca="1" si="515"/>
        <v>10.3576</v>
      </c>
      <c r="P2560" s="16" t="str">
        <f ca="1">IFERROR(INDEX(VpD!$2:$2,MATCH(H2560,VpD!$1:$1,1)),VpD!$I$2)</f>
        <v>1979-1998</v>
      </c>
      <c r="Q2560" s="1">
        <f ca="1">INDEX(VpD!$C$3:$I$27,MATCH(F2560,VpD!$B$3:$B$27,0),MATCH(P2560,VpD!$C$2:$I$2,0))</f>
        <v>74</v>
      </c>
      <c r="R2560" s="16">
        <f t="shared" ca="1" si="516"/>
        <v>7.9180000000000001</v>
      </c>
      <c r="S2560" s="14">
        <f t="shared" ca="1" si="517"/>
        <v>711444.06</v>
      </c>
      <c r="T2560" s="14">
        <f t="shared" ca="1" si="518"/>
        <v>6171719.2599999998</v>
      </c>
      <c r="U2560" s="14" t="str">
        <f t="shared" ca="1" si="519"/>
        <v>0A3F507E-18A4-32B8-E044-0003BA298018</v>
      </c>
    </row>
    <row r="2561" spans="1:21" s="14" customFormat="1" x14ac:dyDescent="0.25">
      <c r="A2561" s="14">
        <f t="shared" si="507"/>
        <v>2561</v>
      </c>
      <c r="B2561" s="14" t="str">
        <f t="shared" ca="1" si="508"/>
        <v>483D9C26-1D07-4A82-88A8-E476DF403350</v>
      </c>
      <c r="C2561" s="14" t="str">
        <f t="shared" ca="1" si="509"/>
        <v>Rendsagervej</v>
      </c>
      <c r="D2561" s="14" t="str">
        <f t="shared" ca="1" si="510"/>
        <v>49</v>
      </c>
      <c r="E2561" s="14" t="str">
        <f t="shared" ca="1" si="511"/>
        <v>9ol</v>
      </c>
      <c r="F2561" s="1">
        <f t="shared" ca="1" si="512"/>
        <v>120</v>
      </c>
      <c r="G2561" s="1">
        <f t="shared" ca="1" si="513"/>
        <v>109</v>
      </c>
      <c r="H2561" s="1">
        <f t="shared" ca="1" si="514"/>
        <v>1973</v>
      </c>
      <c r="I2561" s="1" t="str">
        <f ca="1">INDEX(Relationstabel!$C$3:$K$10,MATCH(INDIRECT($A$1&amp;"J"&amp;A2561),Relationstabel!$A$3:$A$10,0),MATCH(IFERROR(VALUE(INDIRECT($A$1&amp;"K"&amp;A2561)),0),Relationstabel!$C$1:$K$1,0))</f>
        <v>Olie</v>
      </c>
      <c r="J2561" s="1" t="str">
        <f ca="1">INDEX(Anvendelseskode!B:B,MATCH($F2561,Anvendelseskode!$A:$A,0))</f>
        <v>Fritliggende enfamilieshus (parcelhus)</v>
      </c>
      <c r="K2561" s="1" t="str">
        <f ca="1">INDEX(Anvendelseskode!C:C,MATCH($F2561,Anvendelseskode!$A:$A,0))</f>
        <v>Parcelhuse</v>
      </c>
      <c r="L2561" s="1" t="str">
        <f ca="1">INDEX(Anvendelseskode!D:D,MATCH($F2561,Anvendelseskode!$A:$A,0))</f>
        <v>Private husholdninger</v>
      </c>
      <c r="M2561" s="1" t="str">
        <f ca="1">IFERROR(INDEX(SBi!$2:$2,MATCH(H2561,SBi!$1:$1,1)),SBi!$K$2)</f>
        <v>1973-1978</v>
      </c>
      <c r="N2561" s="1">
        <f ca="1">INDEX(SBi!$C$3:$K$28,MATCH(F2561,SBi!$B$3:$B$28,0),MATCH(M2561,SBi!$C$2:$K$2,0))</f>
        <v>119.8</v>
      </c>
      <c r="O2561" s="16">
        <f t="shared" ca="1" si="515"/>
        <v>13.058199999999999</v>
      </c>
      <c r="P2561" s="16" t="str">
        <f ca="1">IFERROR(INDEX(VpD!$2:$2,MATCH(H2561,VpD!$1:$1,1)),VpD!$I$2)</f>
        <v>1973-1978</v>
      </c>
      <c r="Q2561" s="1">
        <f ca="1">INDEX(VpD!$C$3:$I$27,MATCH(F2561,VpD!$B$3:$B$27,0),MATCH(P2561,VpD!$C$2:$I$2,0))</f>
        <v>117</v>
      </c>
      <c r="R2561" s="16">
        <f t="shared" ca="1" si="516"/>
        <v>12.753</v>
      </c>
      <c r="S2561" s="14">
        <f t="shared" ca="1" si="517"/>
        <v>711010.89</v>
      </c>
      <c r="T2561" s="14">
        <f t="shared" ca="1" si="518"/>
        <v>6171565.0700000003</v>
      </c>
      <c r="U2561" s="14" t="str">
        <f t="shared" ca="1" si="519"/>
        <v>0A3F507E-1FAD-32B8-E044-0003BA298018</v>
      </c>
    </row>
    <row r="2562" spans="1:21" s="14" customFormat="1" x14ac:dyDescent="0.25">
      <c r="A2562" s="14">
        <f t="shared" si="507"/>
        <v>2562</v>
      </c>
      <c r="B2562" s="14" t="str">
        <f t="shared" ca="1" si="508"/>
        <v>CBF0CA15-9B30-4B85-96E3-1A693CC47C60</v>
      </c>
      <c r="C2562" s="14" t="str">
        <f t="shared" ca="1" si="509"/>
        <v>Broksøvej</v>
      </c>
      <c r="D2562" s="14" t="str">
        <f t="shared" ca="1" si="510"/>
        <v>1</v>
      </c>
      <c r="E2562" s="14" t="str">
        <f t="shared" ca="1" si="511"/>
        <v>18ik</v>
      </c>
      <c r="F2562" s="1">
        <f t="shared" ca="1" si="512"/>
        <v>120</v>
      </c>
      <c r="G2562" s="1">
        <f t="shared" ca="1" si="513"/>
        <v>91</v>
      </c>
      <c r="H2562" s="1">
        <f t="shared" ca="1" si="514"/>
        <v>1953</v>
      </c>
      <c r="I2562" s="1" t="str">
        <f ca="1">INDEX(Relationstabel!$C$3:$K$10,MATCH(INDIRECT($A$1&amp;"J"&amp;A2562),Relationstabel!$A$3:$A$10,0),MATCH(IFERROR(VALUE(INDIRECT($A$1&amp;"K"&amp;A2562)),0),Relationstabel!$C$1:$K$1,0))</f>
        <v>Naturgas</v>
      </c>
      <c r="J2562" s="1" t="str">
        <f ca="1">INDEX(Anvendelseskode!B:B,MATCH($F2562,Anvendelseskode!$A:$A,0))</f>
        <v>Fritliggende enfamilieshus (parcelhus)</v>
      </c>
      <c r="K2562" s="1" t="str">
        <f ca="1">INDEX(Anvendelseskode!C:C,MATCH($F2562,Anvendelseskode!$A:$A,0))</f>
        <v>Parcelhuse</v>
      </c>
      <c r="L2562" s="1" t="str">
        <f ca="1">INDEX(Anvendelseskode!D:D,MATCH($F2562,Anvendelseskode!$A:$A,0))</f>
        <v>Private husholdninger</v>
      </c>
      <c r="M2562" s="1" t="str">
        <f ca="1">IFERROR(INDEX(SBi!$2:$2,MATCH(H2562,SBi!$1:$1,1)),SBi!$K$2)</f>
        <v>1951-1960</v>
      </c>
      <c r="N2562" s="1">
        <f ca="1">INDEX(SBi!$C$3:$K$28,MATCH(F2562,SBi!$B$3:$B$28,0),MATCH(M2562,SBi!$C$2:$K$2,0))</f>
        <v>154.9</v>
      </c>
      <c r="O2562" s="16">
        <f t="shared" ca="1" si="515"/>
        <v>14.0959</v>
      </c>
      <c r="P2562" s="16" t="str">
        <f ca="1">IFERROR(INDEX(VpD!$2:$2,MATCH(H2562,VpD!$1:$1,1)),VpD!$I$2)</f>
        <v>1951-1960</v>
      </c>
      <c r="Q2562" s="1">
        <f ca="1">INDEX(VpD!$C$3:$I$27,MATCH(F2562,VpD!$B$3:$B$27,0),MATCH(P2562,VpD!$C$2:$I$2,0))</f>
        <v>204</v>
      </c>
      <c r="R2562" s="16">
        <f t="shared" ca="1" si="516"/>
        <v>18.564</v>
      </c>
      <c r="S2562" s="14">
        <f t="shared" ca="1" si="517"/>
        <v>712926.86</v>
      </c>
      <c r="T2562" s="14">
        <f t="shared" ca="1" si="518"/>
        <v>6169228.04</v>
      </c>
      <c r="U2562" s="14" t="str">
        <f t="shared" ca="1" si="519"/>
        <v>0A3F507E-1595-32B8-E044-0003BA298018</v>
      </c>
    </row>
    <row r="2563" spans="1:21" s="14" customFormat="1" x14ac:dyDescent="0.25">
      <c r="A2563" s="14">
        <f t="shared" ref="A2563:A2626" si="520">ROW(B2563)</f>
        <v>2563</v>
      </c>
      <c r="B2563" s="14" t="str">
        <f t="shared" ref="B2563:B2626" ca="1" si="521">INDIRECT($A$1&amp;"b"&amp;A2563)</f>
        <v>BF91E16D-28FD-40D1-B49D-CB7AE35BAC37</v>
      </c>
      <c r="C2563" s="14" t="str">
        <f t="shared" ref="C2563:C2626" ca="1" si="522">INDIRECT($A$1&amp;"V"&amp;A2563)</f>
        <v>Strandparksvej</v>
      </c>
      <c r="D2563" s="14" t="str">
        <f t="shared" ref="D2563:D2626" ca="1" si="523">INDIRECT($A$1&amp;"W"&amp;A2563)</f>
        <v>2B</v>
      </c>
      <c r="E2563" s="14" t="str">
        <f t="shared" ref="E2563:E2626" ca="1" si="524">INDIRECT($A$1&amp;"AB"&amp;A2563)</f>
        <v>6adh</v>
      </c>
      <c r="F2563" s="1">
        <f t="shared" ref="F2563:F2626" ca="1" si="525">ROUNDDOWN(INDIRECT($A$1&amp;"C"&amp;A2563),-1)</f>
        <v>130</v>
      </c>
      <c r="G2563" s="1">
        <f t="shared" ref="G2563:G2626" ca="1" si="526">INDIRECT($A$1&amp;"P"&amp;A2563)+INDIRECT($A$1&amp;"Q"&amp;A2563)+INDIRECT($A$1&amp;"R"&amp;A2563)*0.5</f>
        <v>120</v>
      </c>
      <c r="H2563" s="1">
        <f t="shared" ref="H2563:H2626" ca="1" si="527">MAX(INDIRECT($A$1&amp;"E"&amp;A2563),INDIRECT($A$1&amp;"D"&amp;A2563))</f>
        <v>2004</v>
      </c>
      <c r="I2563" s="1" t="str">
        <f ca="1">INDEX(Relationstabel!$C$3:$K$10,MATCH(INDIRECT($A$1&amp;"J"&amp;A2563),Relationstabel!$A$3:$A$10,0),MATCH(IFERROR(VALUE(INDIRECT($A$1&amp;"K"&amp;A2563)),0),Relationstabel!$C$1:$K$1,0))</f>
        <v>Naturgas</v>
      </c>
      <c r="J2563" s="1" t="str">
        <f ca="1">INDEX(Anvendelseskode!B:B,MATCH($F2563,Anvendelseskode!$A:$A,0))</f>
        <v>Række-, kæde-, dobbelthus (lodret adskillelse mellem enhederne)</v>
      </c>
      <c r="K2563" s="1" t="str">
        <f ca="1">INDEX(Anvendelseskode!C:C,MATCH($F2563,Anvendelseskode!$A:$A,0))</f>
        <v>Række-, kæde og dobbelthuse</v>
      </c>
      <c r="L2563" s="1" t="str">
        <f ca="1">INDEX(Anvendelseskode!D:D,MATCH($F2563,Anvendelseskode!$A:$A,0))</f>
        <v>Private husholdninger</v>
      </c>
      <c r="M2563" s="1" t="str">
        <f ca="1">IFERROR(INDEX(SBi!$2:$2,MATCH(H2563,SBi!$1:$1,1)),SBi!$K$2)</f>
        <v>1999-2006</v>
      </c>
      <c r="N2563" s="1">
        <f ca="1">INDEX(SBi!$C$3:$K$28,MATCH(F2563,SBi!$B$3:$B$28,0),MATCH(M2563,SBi!$C$2:$K$2,0))</f>
        <v>81.5</v>
      </c>
      <c r="O2563" s="16">
        <f t="shared" ref="O2563:O2626" ca="1" si="528">N2563*G2563/1000</f>
        <v>9.7799999999999994</v>
      </c>
      <c r="P2563" s="16" t="str">
        <f ca="1">IFERROR(INDEX(VpD!$2:$2,MATCH(H2563,VpD!$1:$1,1)),VpD!$I$2)</f>
        <v>&gt;1998</v>
      </c>
      <c r="Q2563" s="1">
        <f ca="1">INDEX(VpD!$C$3:$I$27,MATCH(F2563,VpD!$B$3:$B$27,0),MATCH(P2563,VpD!$C$2:$I$2,0))</f>
        <v>65</v>
      </c>
      <c r="R2563" s="16">
        <f t="shared" ref="R2563:R2626" ca="1" si="529">Q2563*G2563/1000</f>
        <v>7.8</v>
      </c>
      <c r="S2563" s="14">
        <f t="shared" ref="S2563:S2626" ca="1" si="530">INDIRECT($A$1&amp;"AE"&amp;A2563)</f>
        <v>713404.26</v>
      </c>
      <c r="T2563" s="14">
        <f t="shared" ref="T2563:T2626" ca="1" si="531">INDIRECT($A$1&amp;"AF"&amp;A2563)</f>
        <v>6168774.0999999996</v>
      </c>
      <c r="U2563" s="14" t="str">
        <f t="shared" ref="U2563:U2626" ca="1" si="532">INDIRECT($A$1&amp;"AC"&amp;A2563)</f>
        <v>0A3F507E-2195-32B8-E044-0003BA298018</v>
      </c>
    </row>
    <row r="2564" spans="1:21" s="14" customFormat="1" x14ac:dyDescent="0.25">
      <c r="A2564" s="14">
        <f t="shared" si="520"/>
        <v>2564</v>
      </c>
      <c r="B2564" s="14" t="str">
        <f t="shared" ca="1" si="521"/>
        <v>4CDFC335-A7C0-4967-BB70-62FC67D32CFA</v>
      </c>
      <c r="C2564" s="14" t="str">
        <f t="shared" ca="1" si="522"/>
        <v>Vejlegårdsvej</v>
      </c>
      <c r="D2564" s="14" t="str">
        <f t="shared" ca="1" si="523"/>
        <v>117</v>
      </c>
      <c r="E2564" s="14" t="str">
        <f t="shared" ca="1" si="524"/>
        <v>9cx</v>
      </c>
      <c r="F2564" s="1">
        <f t="shared" ca="1" si="525"/>
        <v>120</v>
      </c>
      <c r="G2564" s="1">
        <f t="shared" ca="1" si="526"/>
        <v>221</v>
      </c>
      <c r="H2564" s="1">
        <f t="shared" ca="1" si="527"/>
        <v>1964</v>
      </c>
      <c r="I2564" s="1" t="str">
        <f ca="1">INDEX(Relationstabel!$C$3:$K$10,MATCH(INDIRECT($A$1&amp;"J"&amp;A2564),Relationstabel!$A$3:$A$10,0),MATCH(IFERROR(VALUE(INDIRECT($A$1&amp;"K"&amp;A2564)),0),Relationstabel!$C$1:$K$1,0))</f>
        <v>Olie</v>
      </c>
      <c r="J2564" s="1" t="str">
        <f ca="1">INDEX(Anvendelseskode!B:B,MATCH($F2564,Anvendelseskode!$A:$A,0))</f>
        <v>Fritliggende enfamilieshus (parcelhus)</v>
      </c>
      <c r="K2564" s="1" t="str">
        <f ca="1">INDEX(Anvendelseskode!C:C,MATCH($F2564,Anvendelseskode!$A:$A,0))</f>
        <v>Parcelhuse</v>
      </c>
      <c r="L2564" s="1" t="str">
        <f ca="1">INDEX(Anvendelseskode!D:D,MATCH($F2564,Anvendelseskode!$A:$A,0))</f>
        <v>Private husholdninger</v>
      </c>
      <c r="M2564" s="1" t="str">
        <f ca="1">IFERROR(INDEX(SBi!$2:$2,MATCH(H2564,SBi!$1:$1,1)),SBi!$K$2)</f>
        <v>1961-1972</v>
      </c>
      <c r="N2564" s="1">
        <f ca="1">INDEX(SBi!$C$3:$K$28,MATCH(F2564,SBi!$B$3:$B$28,0),MATCH(M2564,SBi!$C$2:$K$2,0))</f>
        <v>134.30000000000001</v>
      </c>
      <c r="O2564" s="16">
        <f t="shared" ca="1" si="528"/>
        <v>29.680300000000003</v>
      </c>
      <c r="P2564" s="16" t="str">
        <f ca="1">IFERROR(INDEX(VpD!$2:$2,MATCH(H2564,VpD!$1:$1,1)),VpD!$I$2)</f>
        <v>1961-1972</v>
      </c>
      <c r="Q2564" s="1">
        <f ca="1">INDEX(VpD!$C$3:$I$27,MATCH(F2564,VpD!$B$3:$B$27,0),MATCH(P2564,VpD!$C$2:$I$2,0))</f>
        <v>143</v>
      </c>
      <c r="R2564" s="16">
        <f t="shared" ca="1" si="529"/>
        <v>31.603000000000002</v>
      </c>
      <c r="S2564" s="14">
        <f t="shared" ca="1" si="530"/>
        <v>711432.32</v>
      </c>
      <c r="T2564" s="14">
        <f t="shared" ca="1" si="531"/>
        <v>6170746.79</v>
      </c>
      <c r="U2564" s="14" t="str">
        <f t="shared" ca="1" si="532"/>
        <v>0A3F507E-2495-32B8-E044-0003BA298018</v>
      </c>
    </row>
    <row r="2565" spans="1:21" s="14" customFormat="1" x14ac:dyDescent="0.25">
      <c r="A2565" s="14">
        <f t="shared" si="520"/>
        <v>2565</v>
      </c>
      <c r="B2565" s="14" t="str">
        <f t="shared" ca="1" si="521"/>
        <v>E8489E8A-F655-4EA9-BF77-7E67329A0795</v>
      </c>
      <c r="C2565" s="14" t="str">
        <f t="shared" ca="1" si="522"/>
        <v>Kokkedalsvej</v>
      </c>
      <c r="D2565" s="14" t="str">
        <f t="shared" ca="1" si="523"/>
        <v>20</v>
      </c>
      <c r="E2565" s="14" t="str">
        <f t="shared" ca="1" si="524"/>
        <v>18gh</v>
      </c>
      <c r="F2565" s="1">
        <f t="shared" ca="1" si="525"/>
        <v>120</v>
      </c>
      <c r="G2565" s="1">
        <f t="shared" ca="1" si="526"/>
        <v>101</v>
      </c>
      <c r="H2565" s="1">
        <f t="shared" ca="1" si="527"/>
        <v>1960</v>
      </c>
      <c r="I2565" s="1" t="str">
        <f ca="1">INDEX(Relationstabel!$C$3:$K$10,MATCH(INDIRECT($A$1&amp;"J"&amp;A2565),Relationstabel!$A$3:$A$10,0),MATCH(IFERROR(VALUE(INDIRECT($A$1&amp;"K"&amp;A2565)),0),Relationstabel!$C$1:$K$1,0))</f>
        <v>Olie</v>
      </c>
      <c r="J2565" s="1" t="str">
        <f ca="1">INDEX(Anvendelseskode!B:B,MATCH($F2565,Anvendelseskode!$A:$A,0))</f>
        <v>Fritliggende enfamilieshus (parcelhus)</v>
      </c>
      <c r="K2565" s="1" t="str">
        <f ca="1">INDEX(Anvendelseskode!C:C,MATCH($F2565,Anvendelseskode!$A:$A,0))</f>
        <v>Parcelhuse</v>
      </c>
      <c r="L2565" s="1" t="str">
        <f ca="1">INDEX(Anvendelseskode!D:D,MATCH($F2565,Anvendelseskode!$A:$A,0))</f>
        <v>Private husholdninger</v>
      </c>
      <c r="M2565" s="1" t="str">
        <f ca="1">IFERROR(INDEX(SBi!$2:$2,MATCH(H2565,SBi!$1:$1,1)),SBi!$K$2)</f>
        <v>1951-1960</v>
      </c>
      <c r="N2565" s="1">
        <f ca="1">INDEX(SBi!$C$3:$K$28,MATCH(F2565,SBi!$B$3:$B$28,0),MATCH(M2565,SBi!$C$2:$K$2,0))</f>
        <v>154.9</v>
      </c>
      <c r="O2565" s="16">
        <f t="shared" ca="1" si="528"/>
        <v>15.644900000000002</v>
      </c>
      <c r="P2565" s="16" t="str">
        <f ca="1">IFERROR(INDEX(VpD!$2:$2,MATCH(H2565,VpD!$1:$1,1)),VpD!$I$2)</f>
        <v>1951-1960</v>
      </c>
      <c r="Q2565" s="1">
        <f ca="1">INDEX(VpD!$C$3:$I$27,MATCH(F2565,VpD!$B$3:$B$27,0),MATCH(P2565,VpD!$C$2:$I$2,0))</f>
        <v>204</v>
      </c>
      <c r="R2565" s="16">
        <f t="shared" ca="1" si="529"/>
        <v>20.603999999999999</v>
      </c>
      <c r="S2565" s="14">
        <f t="shared" ca="1" si="530"/>
        <v>713039.33</v>
      </c>
      <c r="T2565" s="14">
        <f t="shared" ca="1" si="531"/>
        <v>6169056.7699999996</v>
      </c>
      <c r="U2565" s="14" t="str">
        <f t="shared" ca="1" si="532"/>
        <v>0A3F507E-1B9A-32B8-E044-0003BA298018</v>
      </c>
    </row>
    <row r="2566" spans="1:21" s="14" customFormat="1" x14ac:dyDescent="0.25">
      <c r="A2566" s="14">
        <f t="shared" si="520"/>
        <v>2566</v>
      </c>
      <c r="B2566" s="14" t="str">
        <f t="shared" ca="1" si="521"/>
        <v>CE3D7A24-742E-49BD-BEB2-E879A48677DB</v>
      </c>
      <c r="C2566" s="14" t="str">
        <f t="shared" ca="1" si="522"/>
        <v>Syvhøjvænge</v>
      </c>
      <c r="D2566" s="14" t="str">
        <f t="shared" ca="1" si="523"/>
        <v>106</v>
      </c>
      <c r="E2566" s="14" t="str">
        <f t="shared" ca="1" si="524"/>
        <v>14bæ</v>
      </c>
      <c r="F2566" s="1">
        <f t="shared" ca="1" si="525"/>
        <v>130</v>
      </c>
      <c r="G2566" s="1">
        <f t="shared" ca="1" si="526"/>
        <v>122</v>
      </c>
      <c r="H2566" s="1">
        <f t="shared" ca="1" si="527"/>
        <v>1984</v>
      </c>
      <c r="I2566" s="1" t="str">
        <f ca="1">INDEX(Relationstabel!$C$3:$K$10,MATCH(INDIRECT($A$1&amp;"J"&amp;A2566),Relationstabel!$A$3:$A$10,0),MATCH(IFERROR(VALUE(INDIRECT($A$1&amp;"K"&amp;A2566)),0),Relationstabel!$C$1:$K$1,0))</f>
        <v>Fjernvarme/ Blokvarme</v>
      </c>
      <c r="J2566" s="1" t="str">
        <f ca="1">INDEX(Anvendelseskode!B:B,MATCH($F2566,Anvendelseskode!$A:$A,0))</f>
        <v>Række-, kæde-, dobbelthus (lodret adskillelse mellem enhederne)</v>
      </c>
      <c r="K2566" s="1" t="str">
        <f ca="1">INDEX(Anvendelseskode!C:C,MATCH($F2566,Anvendelseskode!$A:$A,0))</f>
        <v>Række-, kæde og dobbelthuse</v>
      </c>
      <c r="L2566" s="1" t="str">
        <f ca="1">INDEX(Anvendelseskode!D:D,MATCH($F2566,Anvendelseskode!$A:$A,0))</f>
        <v>Private husholdninger</v>
      </c>
      <c r="M2566" s="1" t="str">
        <f ca="1">IFERROR(INDEX(SBi!$2:$2,MATCH(H2566,SBi!$1:$1,1)),SBi!$K$2)</f>
        <v>1979-1998</v>
      </c>
      <c r="N2566" s="1">
        <f ca="1">INDEX(SBi!$C$3:$K$28,MATCH(F2566,SBi!$B$3:$B$28,0),MATCH(M2566,SBi!$C$2:$K$2,0))</f>
        <v>96.8</v>
      </c>
      <c r="O2566" s="16">
        <f t="shared" ca="1" si="528"/>
        <v>11.8096</v>
      </c>
      <c r="P2566" s="16" t="str">
        <f ca="1">IFERROR(INDEX(VpD!$2:$2,MATCH(H2566,VpD!$1:$1,1)),VpD!$I$2)</f>
        <v>1979-1998</v>
      </c>
      <c r="Q2566" s="1">
        <f ca="1">INDEX(VpD!$C$3:$I$27,MATCH(F2566,VpD!$B$3:$B$27,0),MATCH(P2566,VpD!$C$2:$I$2,0))</f>
        <v>74</v>
      </c>
      <c r="R2566" s="16">
        <f t="shared" ca="1" si="529"/>
        <v>9.0280000000000005</v>
      </c>
      <c r="S2566" s="14">
        <f t="shared" ca="1" si="530"/>
        <v>712035.17</v>
      </c>
      <c r="T2566" s="14">
        <f t="shared" ca="1" si="531"/>
        <v>6171873.9199999999</v>
      </c>
      <c r="U2566" s="14" t="str">
        <f t="shared" ca="1" si="532"/>
        <v>0A3F507E-229F-32B8-E044-0003BA298018</v>
      </c>
    </row>
    <row r="2567" spans="1:21" s="14" customFormat="1" x14ac:dyDescent="0.25">
      <c r="A2567" s="14">
        <f t="shared" si="520"/>
        <v>2567</v>
      </c>
      <c r="B2567" s="14" t="str">
        <f t="shared" ca="1" si="521"/>
        <v>DF03BED7-C52E-46F6-86F2-0EAF0ADC76B6</v>
      </c>
      <c r="C2567" s="14" t="str">
        <f t="shared" ca="1" si="522"/>
        <v>Vejlesvinget</v>
      </c>
      <c r="D2567" s="14" t="str">
        <f t="shared" ca="1" si="523"/>
        <v>6</v>
      </c>
      <c r="E2567" s="14" t="str">
        <f t="shared" ca="1" si="524"/>
        <v>18ns</v>
      </c>
      <c r="F2567" s="1">
        <f t="shared" ca="1" si="525"/>
        <v>220</v>
      </c>
      <c r="G2567" s="1">
        <f t="shared" ca="1" si="526"/>
        <v>498</v>
      </c>
      <c r="H2567" s="1">
        <f t="shared" ca="1" si="527"/>
        <v>1962</v>
      </c>
      <c r="I2567" s="1" t="str">
        <f ca="1">INDEX(Relationstabel!$C$3:$K$10,MATCH(INDIRECT($A$1&amp;"J"&amp;A2567),Relationstabel!$A$3:$A$10,0),MATCH(IFERROR(VALUE(INDIRECT($A$1&amp;"K"&amp;A2567)),0),Relationstabel!$C$1:$K$1,0))</f>
        <v>Olie</v>
      </c>
      <c r="J2567" s="1" t="str">
        <f ca="1">INDEX(Anvendelseskode!B:B,MATCH($F2567,Anvendelseskode!$A:$A,0))</f>
        <v>Bygning til erhvervsmæssig produktion vedrørende industri, håndværk m.v. (fabrik, værksted o.lign.)</v>
      </c>
      <c r="K2567" s="1" t="str">
        <f ca="1">INDEX(Anvendelseskode!C:C,MATCH($F2567,Anvendelseskode!$A:$A,0))</f>
        <v>Fabrikker, værksteder o.l.</v>
      </c>
      <c r="L2567" s="1" t="str">
        <f ca="1">INDEX(Anvendelseskode!D:D,MATCH($F2567,Anvendelseskode!$A:$A,0))</f>
        <v>Industri</v>
      </c>
      <c r="M2567" s="1" t="str">
        <f ca="1">IFERROR(INDEX(SBi!$2:$2,MATCH(H2567,SBi!$1:$1,1)),SBi!$K$2)</f>
        <v>1961-1972</v>
      </c>
      <c r="N2567" s="1">
        <f ca="1">INDEX(SBi!$C$3:$K$28,MATCH(F2567,SBi!$B$3:$B$28,0),MATCH(M2567,SBi!$C$2:$K$2,0))</f>
        <v>97</v>
      </c>
      <c r="O2567" s="16">
        <f t="shared" ca="1" si="528"/>
        <v>48.305999999999997</v>
      </c>
      <c r="P2567" s="16" t="str">
        <f ca="1">IFERROR(INDEX(VpD!$2:$2,MATCH(H2567,VpD!$1:$1,1)),VpD!$I$2)</f>
        <v>1961-1972</v>
      </c>
      <c r="Q2567" s="1">
        <f ca="1">INDEX(VpD!$C$3:$I$27,MATCH(F2567,VpD!$B$3:$B$27,0),MATCH(P2567,VpD!$C$2:$I$2,0))</f>
        <v>97</v>
      </c>
      <c r="R2567" s="16">
        <f t="shared" ca="1" si="529"/>
        <v>48.305999999999997</v>
      </c>
      <c r="S2567" s="14">
        <f t="shared" ca="1" si="530"/>
        <v>712681.29</v>
      </c>
      <c r="T2567" s="14">
        <f t="shared" ca="1" si="531"/>
        <v>6169355.5800000001</v>
      </c>
      <c r="U2567" s="14" t="str">
        <f t="shared" ca="1" si="532"/>
        <v>0A3F507E-249F-32B8-E044-0003BA298018</v>
      </c>
    </row>
    <row r="2568" spans="1:21" s="14" customFormat="1" x14ac:dyDescent="0.25">
      <c r="A2568" s="14">
        <f t="shared" si="520"/>
        <v>2568</v>
      </c>
      <c r="B2568" s="14" t="str">
        <f t="shared" ca="1" si="521"/>
        <v>0C08EC85-4248-450A-811F-E5EF291C414B</v>
      </c>
      <c r="C2568" s="14" t="str">
        <f t="shared" ca="1" si="522"/>
        <v>Vejlesvinget</v>
      </c>
      <c r="D2568" s="14" t="str">
        <f t="shared" ca="1" si="523"/>
        <v>6</v>
      </c>
      <c r="E2568" s="14" t="str">
        <f t="shared" ca="1" si="524"/>
        <v>18ns</v>
      </c>
      <c r="F2568" s="1">
        <f t="shared" ca="1" si="525"/>
        <v>120</v>
      </c>
      <c r="G2568" s="1">
        <f t="shared" ca="1" si="526"/>
        <v>104</v>
      </c>
      <c r="H2568" s="1">
        <f t="shared" ca="1" si="527"/>
        <v>1962</v>
      </c>
      <c r="I2568" s="1" t="str">
        <f ca="1">INDEX(Relationstabel!$C$3:$K$10,MATCH(INDIRECT($A$1&amp;"J"&amp;A2568),Relationstabel!$A$3:$A$10,0),MATCH(IFERROR(VALUE(INDIRECT($A$1&amp;"K"&amp;A2568)),0),Relationstabel!$C$1:$K$1,0))</f>
        <v>Olie</v>
      </c>
      <c r="J2568" s="1" t="str">
        <f ca="1">INDEX(Anvendelseskode!B:B,MATCH($F2568,Anvendelseskode!$A:$A,0))</f>
        <v>Fritliggende enfamilieshus (parcelhus)</v>
      </c>
      <c r="K2568" s="1" t="str">
        <f ca="1">INDEX(Anvendelseskode!C:C,MATCH($F2568,Anvendelseskode!$A:$A,0))</f>
        <v>Parcelhuse</v>
      </c>
      <c r="L2568" s="1" t="str">
        <f ca="1">INDEX(Anvendelseskode!D:D,MATCH($F2568,Anvendelseskode!$A:$A,0))</f>
        <v>Private husholdninger</v>
      </c>
      <c r="M2568" s="1" t="str">
        <f ca="1">IFERROR(INDEX(SBi!$2:$2,MATCH(H2568,SBi!$1:$1,1)),SBi!$K$2)</f>
        <v>1961-1972</v>
      </c>
      <c r="N2568" s="1">
        <f ca="1">INDEX(SBi!$C$3:$K$28,MATCH(F2568,SBi!$B$3:$B$28,0),MATCH(M2568,SBi!$C$2:$K$2,0))</f>
        <v>134.30000000000001</v>
      </c>
      <c r="O2568" s="16">
        <f t="shared" ca="1" si="528"/>
        <v>13.9672</v>
      </c>
      <c r="P2568" s="16" t="str">
        <f ca="1">IFERROR(INDEX(VpD!$2:$2,MATCH(H2568,VpD!$1:$1,1)),VpD!$I$2)</f>
        <v>1961-1972</v>
      </c>
      <c r="Q2568" s="1">
        <f ca="1">INDEX(VpD!$C$3:$I$27,MATCH(F2568,VpD!$B$3:$B$27,0),MATCH(P2568,VpD!$C$2:$I$2,0))</f>
        <v>143</v>
      </c>
      <c r="R2568" s="16">
        <f t="shared" ca="1" si="529"/>
        <v>14.872</v>
      </c>
      <c r="S2568" s="14">
        <f t="shared" ca="1" si="530"/>
        <v>712681.29</v>
      </c>
      <c r="T2568" s="14">
        <f t="shared" ca="1" si="531"/>
        <v>6169355.5800000001</v>
      </c>
      <c r="U2568" s="14" t="str">
        <f t="shared" ca="1" si="532"/>
        <v>0A3F507E-249F-32B8-E044-0003BA298018</v>
      </c>
    </row>
    <row r="2569" spans="1:21" s="14" customFormat="1" x14ac:dyDescent="0.25">
      <c r="A2569" s="14">
        <f t="shared" si="520"/>
        <v>2569</v>
      </c>
      <c r="B2569" s="14" t="str">
        <f t="shared" ca="1" si="521"/>
        <v>0DC5D43B-B0C8-4788-ACD0-E896D45B3FD0</v>
      </c>
      <c r="C2569" s="14" t="str">
        <f t="shared" ca="1" si="522"/>
        <v>Kløverbo</v>
      </c>
      <c r="D2569" s="14" t="str">
        <f t="shared" ca="1" si="523"/>
        <v>59</v>
      </c>
      <c r="E2569" s="14" t="str">
        <f t="shared" ca="1" si="524"/>
        <v>6zn</v>
      </c>
      <c r="F2569" s="1">
        <f t="shared" ca="1" si="525"/>
        <v>130</v>
      </c>
      <c r="G2569" s="1">
        <f t="shared" ca="1" si="526"/>
        <v>112</v>
      </c>
      <c r="H2569" s="1">
        <f t="shared" ca="1" si="527"/>
        <v>1978</v>
      </c>
      <c r="I2569" s="1" t="str">
        <f ca="1">INDEX(Relationstabel!$C$3:$K$10,MATCH(INDIRECT($A$1&amp;"J"&amp;A2569),Relationstabel!$A$3:$A$10,0),MATCH(IFERROR(VALUE(INDIRECT($A$1&amp;"K"&amp;A2569)),0),Relationstabel!$C$1:$K$1,0))</f>
        <v>Fjernvarme/ Blokvarme</v>
      </c>
      <c r="J2569" s="1" t="str">
        <f ca="1">INDEX(Anvendelseskode!B:B,MATCH($F2569,Anvendelseskode!$A:$A,0))</f>
        <v>Række-, kæde-, dobbelthus (lodret adskillelse mellem enhederne)</v>
      </c>
      <c r="K2569" s="1" t="str">
        <f ca="1">INDEX(Anvendelseskode!C:C,MATCH($F2569,Anvendelseskode!$A:$A,0))</f>
        <v>Række-, kæde og dobbelthuse</v>
      </c>
      <c r="L2569" s="1" t="str">
        <f ca="1">INDEX(Anvendelseskode!D:D,MATCH($F2569,Anvendelseskode!$A:$A,0))</f>
        <v>Private husholdninger</v>
      </c>
      <c r="M2569" s="1" t="str">
        <f ca="1">IFERROR(INDEX(SBi!$2:$2,MATCH(H2569,SBi!$1:$1,1)),SBi!$K$2)</f>
        <v>1973-1978</v>
      </c>
      <c r="N2569" s="1">
        <f ca="1">INDEX(SBi!$C$3:$K$28,MATCH(F2569,SBi!$B$3:$B$28,0),MATCH(M2569,SBi!$C$2:$K$2,0))</f>
        <v>112.6</v>
      </c>
      <c r="O2569" s="16">
        <f t="shared" ca="1" si="528"/>
        <v>12.611199999999998</v>
      </c>
      <c r="P2569" s="16" t="str">
        <f ca="1">IFERROR(INDEX(VpD!$2:$2,MATCH(H2569,VpD!$1:$1,1)),VpD!$I$2)</f>
        <v>1973-1978</v>
      </c>
      <c r="Q2569" s="1">
        <f ca="1">INDEX(VpD!$C$3:$I$27,MATCH(F2569,VpD!$B$3:$B$27,0),MATCH(P2569,VpD!$C$2:$I$2,0))</f>
        <v>98</v>
      </c>
      <c r="R2569" s="16">
        <f t="shared" ca="1" si="529"/>
        <v>10.976000000000001</v>
      </c>
      <c r="S2569" s="14">
        <f t="shared" ca="1" si="530"/>
        <v>713513.94</v>
      </c>
      <c r="T2569" s="14">
        <f t="shared" ca="1" si="531"/>
        <v>6169656.6100000003</v>
      </c>
      <c r="U2569" s="14" t="str">
        <f t="shared" ca="1" si="532"/>
        <v>0A3F507E-1B89-32B8-E044-0003BA298018</v>
      </c>
    </row>
    <row r="2570" spans="1:21" s="14" customFormat="1" x14ac:dyDescent="0.25">
      <c r="A2570" s="14">
        <f t="shared" si="520"/>
        <v>2570</v>
      </c>
      <c r="B2570" s="14" t="str">
        <f t="shared" ca="1" si="521"/>
        <v>E500D476-6C3E-4165-8009-DAD1CC1CCD13</v>
      </c>
      <c r="C2570" s="14" t="str">
        <f t="shared" ca="1" si="522"/>
        <v>Nordfeldvej</v>
      </c>
      <c r="D2570" s="14" t="str">
        <f t="shared" ca="1" si="523"/>
        <v>20</v>
      </c>
      <c r="E2570" s="14" t="str">
        <f t="shared" ca="1" si="524"/>
        <v>4dt</v>
      </c>
      <c r="F2570" s="1">
        <f t="shared" ca="1" si="525"/>
        <v>120</v>
      </c>
      <c r="G2570" s="1">
        <f t="shared" ca="1" si="526"/>
        <v>192</v>
      </c>
      <c r="H2570" s="1">
        <f t="shared" ca="1" si="527"/>
        <v>2008</v>
      </c>
      <c r="I2570" s="1" t="str">
        <f ca="1">INDEX(Relationstabel!$C$3:$K$10,MATCH(INDIRECT($A$1&amp;"J"&amp;A2570),Relationstabel!$A$3:$A$10,0),MATCH(IFERROR(VALUE(INDIRECT($A$1&amp;"K"&amp;A2570)),0),Relationstabel!$C$1:$K$1,0))</f>
        <v>Naturgas</v>
      </c>
      <c r="J2570" s="1" t="str">
        <f ca="1">INDEX(Anvendelseskode!B:B,MATCH($F2570,Anvendelseskode!$A:$A,0))</f>
        <v>Fritliggende enfamilieshus (parcelhus)</v>
      </c>
      <c r="K2570" s="1" t="str">
        <f ca="1">INDEX(Anvendelseskode!C:C,MATCH($F2570,Anvendelseskode!$A:$A,0))</f>
        <v>Parcelhuse</v>
      </c>
      <c r="L2570" s="1" t="str">
        <f ca="1">INDEX(Anvendelseskode!D:D,MATCH($F2570,Anvendelseskode!$A:$A,0))</f>
        <v>Private husholdninger</v>
      </c>
      <c r="M2570" s="1" t="str">
        <f ca="1">IFERROR(INDEX(SBi!$2:$2,MATCH(H2570,SBi!$1:$1,1)),SBi!$K$2)</f>
        <v>Efter 2006</v>
      </c>
      <c r="N2570" s="1">
        <f ca="1">INDEX(SBi!$C$3:$K$28,MATCH(F2570,SBi!$B$3:$B$28,0),MATCH(M2570,SBi!$C$2:$K$2,0))</f>
        <v>67.3</v>
      </c>
      <c r="O2570" s="16">
        <f t="shared" ca="1" si="528"/>
        <v>12.921599999999998</v>
      </c>
      <c r="P2570" s="16" t="str">
        <f ca="1">IFERROR(INDEX(VpD!$2:$2,MATCH(H2570,VpD!$1:$1,1)),VpD!$I$2)</f>
        <v>&gt;1998</v>
      </c>
      <c r="Q2570" s="1">
        <f ca="1">INDEX(VpD!$C$3:$I$27,MATCH(F2570,VpD!$B$3:$B$27,0),MATCH(P2570,VpD!$C$2:$I$2,0))</f>
        <v>72</v>
      </c>
      <c r="R2570" s="16">
        <f t="shared" ca="1" si="529"/>
        <v>13.824</v>
      </c>
      <c r="S2570" s="14">
        <f t="shared" ca="1" si="530"/>
        <v>712237.4</v>
      </c>
      <c r="T2570" s="14">
        <f t="shared" ca="1" si="531"/>
        <v>6169332.5499999998</v>
      </c>
      <c r="U2570" s="14" t="str">
        <f t="shared" ca="1" si="532"/>
        <v>0A3F507E-1D89-32B8-E044-0003BA298018</v>
      </c>
    </row>
    <row r="2571" spans="1:21" s="14" customFormat="1" x14ac:dyDescent="0.25">
      <c r="A2571" s="14">
        <f t="shared" si="520"/>
        <v>2571</v>
      </c>
      <c r="B2571" s="14" t="str">
        <f t="shared" ca="1" si="521"/>
        <v>36545B9F-313A-47AB-BD6D-F22EAB9605D7</v>
      </c>
      <c r="C2571" s="14" t="str">
        <f t="shared" ca="1" si="522"/>
        <v>Nørrebred</v>
      </c>
      <c r="D2571" s="14" t="str">
        <f t="shared" ca="1" si="523"/>
        <v>95</v>
      </c>
      <c r="E2571" s="14" t="str">
        <f t="shared" ca="1" si="524"/>
        <v>13gc</v>
      </c>
      <c r="F2571" s="1">
        <f t="shared" ca="1" si="525"/>
        <v>120</v>
      </c>
      <c r="G2571" s="1">
        <f t="shared" ca="1" si="526"/>
        <v>132</v>
      </c>
      <c r="H2571" s="1">
        <f t="shared" ca="1" si="527"/>
        <v>1978</v>
      </c>
      <c r="I2571" s="1" t="str">
        <f ca="1">INDEX(Relationstabel!$C$3:$K$10,MATCH(INDIRECT($A$1&amp;"J"&amp;A2571),Relationstabel!$A$3:$A$10,0),MATCH(IFERROR(VALUE(INDIRECT($A$1&amp;"K"&amp;A2571)),0),Relationstabel!$C$1:$K$1,0))</f>
        <v>Naturgas</v>
      </c>
      <c r="J2571" s="1" t="str">
        <f ca="1">INDEX(Anvendelseskode!B:B,MATCH($F2571,Anvendelseskode!$A:$A,0))</f>
        <v>Fritliggende enfamilieshus (parcelhus)</v>
      </c>
      <c r="K2571" s="1" t="str">
        <f ca="1">INDEX(Anvendelseskode!C:C,MATCH($F2571,Anvendelseskode!$A:$A,0))</f>
        <v>Parcelhuse</v>
      </c>
      <c r="L2571" s="1" t="str">
        <f ca="1">INDEX(Anvendelseskode!D:D,MATCH($F2571,Anvendelseskode!$A:$A,0))</f>
        <v>Private husholdninger</v>
      </c>
      <c r="M2571" s="1" t="str">
        <f ca="1">IFERROR(INDEX(SBi!$2:$2,MATCH(H2571,SBi!$1:$1,1)),SBi!$K$2)</f>
        <v>1973-1978</v>
      </c>
      <c r="N2571" s="1">
        <f ca="1">INDEX(SBi!$C$3:$K$28,MATCH(F2571,SBi!$B$3:$B$28,0),MATCH(M2571,SBi!$C$2:$K$2,0))</f>
        <v>119.8</v>
      </c>
      <c r="O2571" s="16">
        <f t="shared" ca="1" si="528"/>
        <v>15.813600000000001</v>
      </c>
      <c r="P2571" s="16" t="str">
        <f ca="1">IFERROR(INDEX(VpD!$2:$2,MATCH(H2571,VpD!$1:$1,1)),VpD!$I$2)</f>
        <v>1973-1978</v>
      </c>
      <c r="Q2571" s="1">
        <f ca="1">INDEX(VpD!$C$3:$I$27,MATCH(F2571,VpD!$B$3:$B$27,0),MATCH(P2571,VpD!$C$2:$I$2,0))</f>
        <v>117</v>
      </c>
      <c r="R2571" s="16">
        <f t="shared" ca="1" si="529"/>
        <v>15.444000000000001</v>
      </c>
      <c r="S2571" s="14">
        <f t="shared" ca="1" si="530"/>
        <v>711561.17</v>
      </c>
      <c r="T2571" s="14">
        <f t="shared" ca="1" si="531"/>
        <v>6172033.1699999999</v>
      </c>
      <c r="U2571" s="14" t="str">
        <f t="shared" ca="1" si="532"/>
        <v>0A3F507E-1E89-32B8-E044-0003BA298018</v>
      </c>
    </row>
    <row r="2572" spans="1:21" s="14" customFormat="1" x14ac:dyDescent="0.25">
      <c r="A2572" s="14">
        <f t="shared" si="520"/>
        <v>2572</v>
      </c>
      <c r="B2572" s="14" t="str">
        <f t="shared" ca="1" si="521"/>
        <v>9FAEAF02-A5DD-4A14-A83B-0A4D2B2A6BCA</v>
      </c>
      <c r="C2572" s="14" t="str">
        <f t="shared" ca="1" si="522"/>
        <v>Tårnborgvej</v>
      </c>
      <c r="D2572" s="14" t="str">
        <f t="shared" ca="1" si="523"/>
        <v>7</v>
      </c>
      <c r="E2572" s="14" t="str">
        <f t="shared" ca="1" si="524"/>
        <v>4cf</v>
      </c>
      <c r="F2572" s="1">
        <f t="shared" ca="1" si="525"/>
        <v>120</v>
      </c>
      <c r="G2572" s="1">
        <f t="shared" ca="1" si="526"/>
        <v>131</v>
      </c>
      <c r="H2572" s="1">
        <f t="shared" ca="1" si="527"/>
        <v>1979</v>
      </c>
      <c r="I2572" s="1" t="str">
        <f ca="1">INDEX(Relationstabel!$C$3:$K$10,MATCH(INDIRECT($A$1&amp;"J"&amp;A2572),Relationstabel!$A$3:$A$10,0),MATCH(IFERROR(VALUE(INDIRECT($A$1&amp;"K"&amp;A2572)),0),Relationstabel!$C$1:$K$1,0))</f>
        <v>Elvarme</v>
      </c>
      <c r="J2572" s="1" t="str">
        <f ca="1">INDEX(Anvendelseskode!B:B,MATCH($F2572,Anvendelseskode!$A:$A,0))</f>
        <v>Fritliggende enfamilieshus (parcelhus)</v>
      </c>
      <c r="K2572" s="1" t="str">
        <f ca="1">INDEX(Anvendelseskode!C:C,MATCH($F2572,Anvendelseskode!$A:$A,0))</f>
        <v>Parcelhuse</v>
      </c>
      <c r="L2572" s="1" t="str">
        <f ca="1">INDEX(Anvendelseskode!D:D,MATCH($F2572,Anvendelseskode!$A:$A,0))</f>
        <v>Private husholdninger</v>
      </c>
      <c r="M2572" s="1" t="str">
        <f ca="1">IFERROR(INDEX(SBi!$2:$2,MATCH(H2572,SBi!$1:$1,1)),SBi!$K$2)</f>
        <v>1979-1998</v>
      </c>
      <c r="N2572" s="1">
        <f ca="1">INDEX(SBi!$C$3:$K$28,MATCH(F2572,SBi!$B$3:$B$28,0),MATCH(M2572,SBi!$C$2:$K$2,0))</f>
        <v>105.4</v>
      </c>
      <c r="O2572" s="16">
        <f t="shared" ca="1" si="528"/>
        <v>13.807400000000001</v>
      </c>
      <c r="P2572" s="16" t="str">
        <f ca="1">IFERROR(INDEX(VpD!$2:$2,MATCH(H2572,VpD!$1:$1,1)),VpD!$I$2)</f>
        <v>1979-1998</v>
      </c>
      <c r="Q2572" s="1">
        <f ca="1">INDEX(VpD!$C$3:$I$27,MATCH(F2572,VpD!$B$3:$B$27,0),MATCH(P2572,VpD!$C$2:$I$2,0))</f>
        <v>90</v>
      </c>
      <c r="R2572" s="16">
        <f t="shared" ca="1" si="529"/>
        <v>11.79</v>
      </c>
      <c r="S2572" s="14">
        <f t="shared" ca="1" si="530"/>
        <v>713179.05</v>
      </c>
      <c r="T2572" s="14">
        <f t="shared" ca="1" si="531"/>
        <v>6168621.1200000001</v>
      </c>
      <c r="U2572" s="14" t="str">
        <f t="shared" ca="1" si="532"/>
        <v>0A3F507E-238F-32B8-E044-0003BA298018</v>
      </c>
    </row>
    <row r="2573" spans="1:21" s="14" customFormat="1" x14ac:dyDescent="0.25">
      <c r="A2573" s="14">
        <f t="shared" si="520"/>
        <v>2573</v>
      </c>
      <c r="B2573" s="14" t="str">
        <f t="shared" ca="1" si="521"/>
        <v>1FCCB252-4657-4894-A5A8-FCDDBB9C61E6</v>
      </c>
      <c r="C2573" s="14" t="str">
        <f t="shared" ca="1" si="522"/>
        <v>Tårnborgvej</v>
      </c>
      <c r="D2573" s="14" t="str">
        <f t="shared" ca="1" si="523"/>
        <v>15</v>
      </c>
      <c r="E2573" s="14" t="str">
        <f t="shared" ca="1" si="524"/>
        <v>4ck</v>
      </c>
      <c r="F2573" s="1">
        <f t="shared" ca="1" si="525"/>
        <v>120</v>
      </c>
      <c r="G2573" s="1">
        <f t="shared" ca="1" si="526"/>
        <v>130</v>
      </c>
      <c r="H2573" s="1">
        <f t="shared" ca="1" si="527"/>
        <v>1991</v>
      </c>
      <c r="I2573" s="1" t="str">
        <f ca="1">INDEX(Relationstabel!$C$3:$K$10,MATCH(INDIRECT($A$1&amp;"J"&amp;A2573),Relationstabel!$A$3:$A$10,0),MATCH(IFERROR(VALUE(INDIRECT($A$1&amp;"K"&amp;A2573)),0),Relationstabel!$C$1:$K$1,0))</f>
        <v>Elvarme</v>
      </c>
      <c r="J2573" s="1" t="str">
        <f ca="1">INDEX(Anvendelseskode!B:B,MATCH($F2573,Anvendelseskode!$A:$A,0))</f>
        <v>Fritliggende enfamilieshus (parcelhus)</v>
      </c>
      <c r="K2573" s="1" t="str">
        <f ca="1">INDEX(Anvendelseskode!C:C,MATCH($F2573,Anvendelseskode!$A:$A,0))</f>
        <v>Parcelhuse</v>
      </c>
      <c r="L2573" s="1" t="str">
        <f ca="1">INDEX(Anvendelseskode!D:D,MATCH($F2573,Anvendelseskode!$A:$A,0))</f>
        <v>Private husholdninger</v>
      </c>
      <c r="M2573" s="1" t="str">
        <f ca="1">IFERROR(INDEX(SBi!$2:$2,MATCH(H2573,SBi!$1:$1,1)),SBi!$K$2)</f>
        <v>1979-1998</v>
      </c>
      <c r="N2573" s="1">
        <f ca="1">INDEX(SBi!$C$3:$K$28,MATCH(F2573,SBi!$B$3:$B$28,0),MATCH(M2573,SBi!$C$2:$K$2,0))</f>
        <v>105.4</v>
      </c>
      <c r="O2573" s="16">
        <f t="shared" ca="1" si="528"/>
        <v>13.702</v>
      </c>
      <c r="P2573" s="16" t="str">
        <f ca="1">IFERROR(INDEX(VpD!$2:$2,MATCH(H2573,VpD!$1:$1,1)),VpD!$I$2)</f>
        <v>1979-1998</v>
      </c>
      <c r="Q2573" s="1">
        <f ca="1">INDEX(VpD!$C$3:$I$27,MATCH(F2573,VpD!$B$3:$B$27,0),MATCH(P2573,VpD!$C$2:$I$2,0))</f>
        <v>90</v>
      </c>
      <c r="R2573" s="16">
        <f t="shared" ca="1" si="529"/>
        <v>11.7</v>
      </c>
      <c r="S2573" s="14">
        <f t="shared" ca="1" si="530"/>
        <v>713199.74</v>
      </c>
      <c r="T2573" s="14">
        <f t="shared" ca="1" si="531"/>
        <v>6168550.6799999997</v>
      </c>
      <c r="U2573" s="14" t="str">
        <f t="shared" ca="1" si="532"/>
        <v>0A3F507E-2397-32B8-E044-0003BA298018</v>
      </c>
    </row>
    <row r="2574" spans="1:21" s="14" customFormat="1" x14ac:dyDescent="0.25">
      <c r="A2574" s="14">
        <f t="shared" si="520"/>
        <v>2574</v>
      </c>
      <c r="B2574" s="14" t="str">
        <f t="shared" ca="1" si="521"/>
        <v>BCB2541C-47A6-4BB4-8B8B-2A9295B51FA4</v>
      </c>
      <c r="C2574" s="14" t="str">
        <f t="shared" ca="1" si="522"/>
        <v>Broksøvej</v>
      </c>
      <c r="D2574" s="14" t="str">
        <f t="shared" ca="1" si="523"/>
        <v>8</v>
      </c>
      <c r="E2574" s="14" t="str">
        <f t="shared" ca="1" si="524"/>
        <v>18hz</v>
      </c>
      <c r="F2574" s="1">
        <f t="shared" ca="1" si="525"/>
        <v>120</v>
      </c>
      <c r="G2574" s="1">
        <f t="shared" ca="1" si="526"/>
        <v>235</v>
      </c>
      <c r="H2574" s="1">
        <f t="shared" ca="1" si="527"/>
        <v>2003</v>
      </c>
      <c r="I2574" s="1" t="str">
        <f ca="1">INDEX(Relationstabel!$C$3:$K$10,MATCH(INDIRECT($A$1&amp;"J"&amp;A2574),Relationstabel!$A$3:$A$10,0),MATCH(IFERROR(VALUE(INDIRECT($A$1&amp;"K"&amp;A2574)),0),Relationstabel!$C$1:$K$1,0))</f>
        <v>Naturgas</v>
      </c>
      <c r="J2574" s="1" t="str">
        <f ca="1">INDEX(Anvendelseskode!B:B,MATCH($F2574,Anvendelseskode!$A:$A,0))</f>
        <v>Fritliggende enfamilieshus (parcelhus)</v>
      </c>
      <c r="K2574" s="1" t="str">
        <f ca="1">INDEX(Anvendelseskode!C:C,MATCH($F2574,Anvendelseskode!$A:$A,0))</f>
        <v>Parcelhuse</v>
      </c>
      <c r="L2574" s="1" t="str">
        <f ca="1">INDEX(Anvendelseskode!D:D,MATCH($F2574,Anvendelseskode!$A:$A,0))</f>
        <v>Private husholdninger</v>
      </c>
      <c r="M2574" s="1" t="str">
        <f ca="1">IFERROR(INDEX(SBi!$2:$2,MATCH(H2574,SBi!$1:$1,1)),SBi!$K$2)</f>
        <v>1999-2006</v>
      </c>
      <c r="N2574" s="1">
        <f ca="1">INDEX(SBi!$C$3:$K$28,MATCH(F2574,SBi!$B$3:$B$28,0),MATCH(M2574,SBi!$C$2:$K$2,0))</f>
        <v>83.9</v>
      </c>
      <c r="O2574" s="16">
        <f t="shared" ca="1" si="528"/>
        <v>19.7165</v>
      </c>
      <c r="P2574" s="16" t="str">
        <f ca="1">IFERROR(INDEX(VpD!$2:$2,MATCH(H2574,VpD!$1:$1,1)),VpD!$I$2)</f>
        <v>&gt;1998</v>
      </c>
      <c r="Q2574" s="1">
        <f ca="1">INDEX(VpD!$C$3:$I$27,MATCH(F2574,VpD!$B$3:$B$27,0),MATCH(P2574,VpD!$C$2:$I$2,0))</f>
        <v>72</v>
      </c>
      <c r="R2574" s="16">
        <f t="shared" ca="1" si="529"/>
        <v>16.920000000000002</v>
      </c>
      <c r="S2574" s="14">
        <f t="shared" ca="1" si="530"/>
        <v>712855.64</v>
      </c>
      <c r="T2574" s="14">
        <f t="shared" ca="1" si="531"/>
        <v>6169174.8899999997</v>
      </c>
      <c r="U2574" s="14" t="str">
        <f t="shared" ca="1" si="532"/>
        <v>0A3F507E-159B-32B8-E044-0003BA298018</v>
      </c>
    </row>
    <row r="2575" spans="1:21" s="14" customFormat="1" x14ac:dyDescent="0.25">
      <c r="A2575" s="14">
        <f t="shared" si="520"/>
        <v>2575</v>
      </c>
      <c r="B2575" s="14" t="str">
        <f t="shared" ca="1" si="521"/>
        <v>3248397A-A5F2-425A-AA53-F3592253E8BA</v>
      </c>
      <c r="C2575" s="14" t="str">
        <f t="shared" ca="1" si="522"/>
        <v>Egeskovvej</v>
      </c>
      <c r="D2575" s="14" t="str">
        <f t="shared" ca="1" si="523"/>
        <v>31</v>
      </c>
      <c r="E2575" s="14" t="str">
        <f t="shared" ca="1" si="524"/>
        <v>3az</v>
      </c>
      <c r="F2575" s="1">
        <f t="shared" ca="1" si="525"/>
        <v>130</v>
      </c>
      <c r="G2575" s="1">
        <f t="shared" ca="1" si="526"/>
        <v>98</v>
      </c>
      <c r="H2575" s="1">
        <f t="shared" ca="1" si="527"/>
        <v>2002</v>
      </c>
      <c r="I2575" s="1" t="str">
        <f ca="1">INDEX(Relationstabel!$C$3:$K$10,MATCH(INDIRECT($A$1&amp;"J"&amp;A2575),Relationstabel!$A$3:$A$10,0),MATCH(IFERROR(VALUE(INDIRECT($A$1&amp;"K"&amp;A2575)),0),Relationstabel!$C$1:$K$1,0))</f>
        <v>Naturgas</v>
      </c>
      <c r="J2575" s="1" t="str">
        <f ca="1">INDEX(Anvendelseskode!B:B,MATCH($F2575,Anvendelseskode!$A:$A,0))</f>
        <v>Række-, kæde-, dobbelthus (lodret adskillelse mellem enhederne)</v>
      </c>
      <c r="K2575" s="1" t="str">
        <f ca="1">INDEX(Anvendelseskode!C:C,MATCH($F2575,Anvendelseskode!$A:$A,0))</f>
        <v>Række-, kæde og dobbelthuse</v>
      </c>
      <c r="L2575" s="1" t="str">
        <f ca="1">INDEX(Anvendelseskode!D:D,MATCH($F2575,Anvendelseskode!$A:$A,0))</f>
        <v>Private husholdninger</v>
      </c>
      <c r="M2575" s="1" t="str">
        <f ca="1">IFERROR(INDEX(SBi!$2:$2,MATCH(H2575,SBi!$1:$1,1)),SBi!$K$2)</f>
        <v>1999-2006</v>
      </c>
      <c r="N2575" s="1">
        <f ca="1">INDEX(SBi!$C$3:$K$28,MATCH(F2575,SBi!$B$3:$B$28,0),MATCH(M2575,SBi!$C$2:$K$2,0))</f>
        <v>81.5</v>
      </c>
      <c r="O2575" s="16">
        <f t="shared" ca="1" si="528"/>
        <v>7.9870000000000001</v>
      </c>
      <c r="P2575" s="16" t="str">
        <f ca="1">IFERROR(INDEX(VpD!$2:$2,MATCH(H2575,VpD!$1:$1,1)),VpD!$I$2)</f>
        <v>&gt;1998</v>
      </c>
      <c r="Q2575" s="1">
        <f ca="1">INDEX(VpD!$C$3:$I$27,MATCH(F2575,VpD!$B$3:$B$27,0),MATCH(P2575,VpD!$C$2:$I$2,0))</f>
        <v>65</v>
      </c>
      <c r="R2575" s="16">
        <f t="shared" ca="1" si="529"/>
        <v>6.37</v>
      </c>
      <c r="S2575" s="14">
        <f t="shared" ca="1" si="530"/>
        <v>712612.02</v>
      </c>
      <c r="T2575" s="14">
        <f t="shared" ca="1" si="531"/>
        <v>6169743.0300000003</v>
      </c>
      <c r="U2575" s="14" t="str">
        <f t="shared" ca="1" si="532"/>
        <v>0A3F507E-169B-32B8-E044-0003BA298018</v>
      </c>
    </row>
    <row r="2576" spans="1:21" s="14" customFormat="1" x14ac:dyDescent="0.25">
      <c r="A2576" s="14">
        <f t="shared" si="520"/>
        <v>2576</v>
      </c>
      <c r="B2576" s="14" t="str">
        <f t="shared" ca="1" si="521"/>
        <v>C5AD39F6-5FC4-4B18-A2BD-4F2B507354E3</v>
      </c>
      <c r="C2576" s="14" t="str">
        <f t="shared" ca="1" si="522"/>
        <v>Broksøvej</v>
      </c>
      <c r="D2576" s="14" t="str">
        <f t="shared" ca="1" si="523"/>
        <v>19</v>
      </c>
      <c r="E2576" s="14" t="str">
        <f t="shared" ca="1" si="524"/>
        <v>18qi</v>
      </c>
      <c r="F2576" s="1">
        <f t="shared" ca="1" si="525"/>
        <v>130</v>
      </c>
      <c r="G2576" s="1">
        <f t="shared" ca="1" si="526"/>
        <v>159</v>
      </c>
      <c r="H2576" s="1">
        <f t="shared" ca="1" si="527"/>
        <v>1975</v>
      </c>
      <c r="I2576" s="1" t="str">
        <f ca="1">INDEX(Relationstabel!$C$3:$K$10,MATCH(INDIRECT($A$1&amp;"J"&amp;A2576),Relationstabel!$A$3:$A$10,0),MATCH(IFERROR(VALUE(INDIRECT($A$1&amp;"K"&amp;A2576)),0),Relationstabel!$C$1:$K$1,0))</f>
        <v>Elvarme</v>
      </c>
      <c r="J2576" s="1" t="str">
        <f ca="1">INDEX(Anvendelseskode!B:B,MATCH($F2576,Anvendelseskode!$A:$A,0))</f>
        <v>Række-, kæde-, dobbelthus (lodret adskillelse mellem enhederne)</v>
      </c>
      <c r="K2576" s="1" t="str">
        <f ca="1">INDEX(Anvendelseskode!C:C,MATCH($F2576,Anvendelseskode!$A:$A,0))</f>
        <v>Række-, kæde og dobbelthuse</v>
      </c>
      <c r="L2576" s="1" t="str">
        <f ca="1">INDEX(Anvendelseskode!D:D,MATCH($F2576,Anvendelseskode!$A:$A,0))</f>
        <v>Private husholdninger</v>
      </c>
      <c r="M2576" s="1" t="str">
        <f ca="1">IFERROR(INDEX(SBi!$2:$2,MATCH(H2576,SBi!$1:$1,1)),SBi!$K$2)</f>
        <v>1973-1978</v>
      </c>
      <c r="N2576" s="1">
        <f ca="1">INDEX(SBi!$C$3:$K$28,MATCH(F2576,SBi!$B$3:$B$28,0),MATCH(M2576,SBi!$C$2:$K$2,0))</f>
        <v>112.6</v>
      </c>
      <c r="O2576" s="16">
        <f t="shared" ca="1" si="528"/>
        <v>17.903399999999998</v>
      </c>
      <c r="P2576" s="16" t="str">
        <f ca="1">IFERROR(INDEX(VpD!$2:$2,MATCH(H2576,VpD!$1:$1,1)),VpD!$I$2)</f>
        <v>1973-1978</v>
      </c>
      <c r="Q2576" s="1">
        <f ca="1">INDEX(VpD!$C$3:$I$27,MATCH(F2576,VpD!$B$3:$B$27,0),MATCH(P2576,VpD!$C$2:$I$2,0))</f>
        <v>98</v>
      </c>
      <c r="R2576" s="16">
        <f t="shared" ca="1" si="529"/>
        <v>15.582000000000001</v>
      </c>
      <c r="S2576" s="14">
        <f t="shared" ca="1" si="530"/>
        <v>712864.6</v>
      </c>
      <c r="T2576" s="14">
        <f t="shared" ca="1" si="531"/>
        <v>6169109.1500000004</v>
      </c>
      <c r="U2576" s="14" t="str">
        <f t="shared" ca="1" si="532"/>
        <v>0A3F507E-15A6-32B8-E044-0003BA298018</v>
      </c>
    </row>
    <row r="2577" spans="1:21" s="14" customFormat="1" x14ac:dyDescent="0.25">
      <c r="A2577" s="14">
        <f t="shared" si="520"/>
        <v>2577</v>
      </c>
      <c r="B2577" s="14" t="str">
        <f t="shared" ca="1" si="521"/>
        <v>AF5D8B7E-4179-4115-9000-AAB9D34BB1E4</v>
      </c>
      <c r="C2577" s="14" t="str">
        <f t="shared" ca="1" si="522"/>
        <v>Lyngvej</v>
      </c>
      <c r="D2577" s="14" t="str">
        <f t="shared" ca="1" si="523"/>
        <v>10</v>
      </c>
      <c r="E2577" s="14" t="str">
        <f t="shared" ca="1" si="524"/>
        <v>24y</v>
      </c>
      <c r="F2577" s="1">
        <f t="shared" ca="1" si="525"/>
        <v>120</v>
      </c>
      <c r="G2577" s="1">
        <f t="shared" ca="1" si="526"/>
        <v>371</v>
      </c>
      <c r="H2577" s="1">
        <f t="shared" ca="1" si="527"/>
        <v>2001</v>
      </c>
      <c r="I2577" s="1" t="str">
        <f ca="1">INDEX(Relationstabel!$C$3:$K$10,MATCH(INDIRECT($A$1&amp;"J"&amp;A2577),Relationstabel!$A$3:$A$10,0),MATCH(IFERROR(VALUE(INDIRECT($A$1&amp;"K"&amp;A2577)),0),Relationstabel!$C$1:$K$1,0))</f>
        <v>Naturgas</v>
      </c>
      <c r="J2577" s="1" t="str">
        <f ca="1">INDEX(Anvendelseskode!B:B,MATCH($F2577,Anvendelseskode!$A:$A,0))</f>
        <v>Fritliggende enfamilieshus (parcelhus)</v>
      </c>
      <c r="K2577" s="1" t="str">
        <f ca="1">INDEX(Anvendelseskode!C:C,MATCH($F2577,Anvendelseskode!$A:$A,0))</f>
        <v>Parcelhuse</v>
      </c>
      <c r="L2577" s="1" t="str">
        <f ca="1">INDEX(Anvendelseskode!D:D,MATCH($F2577,Anvendelseskode!$A:$A,0))</f>
        <v>Private husholdninger</v>
      </c>
      <c r="M2577" s="1" t="str">
        <f ca="1">IFERROR(INDEX(SBi!$2:$2,MATCH(H2577,SBi!$1:$1,1)),SBi!$K$2)</f>
        <v>1999-2006</v>
      </c>
      <c r="N2577" s="1">
        <f ca="1">INDEX(SBi!$C$3:$K$28,MATCH(F2577,SBi!$B$3:$B$28,0),MATCH(M2577,SBi!$C$2:$K$2,0))</f>
        <v>83.9</v>
      </c>
      <c r="O2577" s="16">
        <f t="shared" ca="1" si="528"/>
        <v>31.126900000000003</v>
      </c>
      <c r="P2577" s="16" t="str">
        <f ca="1">IFERROR(INDEX(VpD!$2:$2,MATCH(H2577,VpD!$1:$1,1)),VpD!$I$2)</f>
        <v>&gt;1998</v>
      </c>
      <c r="Q2577" s="1">
        <f ca="1">INDEX(VpD!$C$3:$I$27,MATCH(F2577,VpD!$B$3:$B$27,0),MATCH(P2577,VpD!$C$2:$I$2,0))</f>
        <v>72</v>
      </c>
      <c r="R2577" s="16">
        <f t="shared" ca="1" si="529"/>
        <v>26.712</v>
      </c>
      <c r="S2577" s="14">
        <f t="shared" ca="1" si="530"/>
        <v>713990.02</v>
      </c>
      <c r="T2577" s="14">
        <f t="shared" ca="1" si="531"/>
        <v>6168625.8600000003</v>
      </c>
      <c r="U2577" s="14" t="str">
        <f t="shared" ca="1" si="532"/>
        <v>0A3F507E-1CA6-32B8-E044-0003BA298018</v>
      </c>
    </row>
    <row r="2578" spans="1:21" s="14" customFormat="1" x14ac:dyDescent="0.25">
      <c r="A2578" s="14">
        <f t="shared" si="520"/>
        <v>2578</v>
      </c>
      <c r="B2578" s="14" t="str">
        <f t="shared" ca="1" si="521"/>
        <v>C3FDF3B9-FE1E-4A64-9A1D-AD305B5776AF</v>
      </c>
      <c r="C2578" s="14" t="str">
        <f t="shared" ca="1" si="522"/>
        <v>Horsbred</v>
      </c>
      <c r="D2578" s="14" t="str">
        <f t="shared" ca="1" si="523"/>
        <v>4</v>
      </c>
      <c r="E2578" s="14" t="str">
        <f t="shared" ca="1" si="524"/>
        <v>13bæ</v>
      </c>
      <c r="F2578" s="1">
        <f t="shared" ca="1" si="525"/>
        <v>130</v>
      </c>
      <c r="G2578" s="1">
        <f t="shared" ca="1" si="526"/>
        <v>146</v>
      </c>
      <c r="H2578" s="1">
        <f t="shared" ca="1" si="527"/>
        <v>1998</v>
      </c>
      <c r="I2578" s="1" t="str">
        <f ca="1">INDEX(Relationstabel!$C$3:$K$10,MATCH(INDIRECT($A$1&amp;"J"&amp;A2578),Relationstabel!$A$3:$A$10,0),MATCH(IFERROR(VALUE(INDIRECT($A$1&amp;"K"&amp;A2578)),0),Relationstabel!$C$1:$K$1,0))</f>
        <v>Fjernvarme/ Blokvarme</v>
      </c>
      <c r="J2578" s="1" t="str">
        <f ca="1">INDEX(Anvendelseskode!B:B,MATCH($F2578,Anvendelseskode!$A:$A,0))</f>
        <v>Række-, kæde-, dobbelthus (lodret adskillelse mellem enhederne)</v>
      </c>
      <c r="K2578" s="1" t="str">
        <f ca="1">INDEX(Anvendelseskode!C:C,MATCH($F2578,Anvendelseskode!$A:$A,0))</f>
        <v>Række-, kæde og dobbelthuse</v>
      </c>
      <c r="L2578" s="1" t="str">
        <f ca="1">INDEX(Anvendelseskode!D:D,MATCH($F2578,Anvendelseskode!$A:$A,0))</f>
        <v>Private husholdninger</v>
      </c>
      <c r="M2578" s="1" t="str">
        <f ca="1">IFERROR(INDEX(SBi!$2:$2,MATCH(H2578,SBi!$1:$1,1)),SBi!$K$2)</f>
        <v>1979-1998</v>
      </c>
      <c r="N2578" s="1">
        <f ca="1">INDEX(SBi!$C$3:$K$28,MATCH(F2578,SBi!$B$3:$B$28,0),MATCH(M2578,SBi!$C$2:$K$2,0))</f>
        <v>96.8</v>
      </c>
      <c r="O2578" s="16">
        <f t="shared" ca="1" si="528"/>
        <v>14.1328</v>
      </c>
      <c r="P2578" s="16" t="str">
        <f ca="1">IFERROR(INDEX(VpD!$2:$2,MATCH(H2578,VpD!$1:$1,1)),VpD!$I$2)</f>
        <v>1979-1998</v>
      </c>
      <c r="Q2578" s="1">
        <f ca="1">INDEX(VpD!$C$3:$I$27,MATCH(F2578,VpD!$B$3:$B$27,0),MATCH(P2578,VpD!$C$2:$I$2,0))</f>
        <v>74</v>
      </c>
      <c r="R2578" s="16">
        <f t="shared" ca="1" si="529"/>
        <v>10.804</v>
      </c>
      <c r="S2578" s="14">
        <f t="shared" ca="1" si="530"/>
        <v>711479.5</v>
      </c>
      <c r="T2578" s="14">
        <f t="shared" ca="1" si="531"/>
        <v>6171571.5599999996</v>
      </c>
      <c r="U2578" s="14" t="str">
        <f t="shared" ca="1" si="532"/>
        <v>0A3F507E-187E-32B8-E044-0003BA298018</v>
      </c>
    </row>
    <row r="2579" spans="1:21" s="14" customFormat="1" x14ac:dyDescent="0.25">
      <c r="A2579" s="14">
        <f t="shared" si="520"/>
        <v>2579</v>
      </c>
      <c r="B2579" s="14" t="str">
        <f t="shared" ca="1" si="521"/>
        <v>DFA4F3A1-419A-475B-85FB-7E6B6D5A5200</v>
      </c>
      <c r="C2579" s="14" t="str">
        <f t="shared" ca="1" si="522"/>
        <v>Nordfeldvej</v>
      </c>
      <c r="D2579" s="14" t="str">
        <f t="shared" ca="1" si="523"/>
        <v>22</v>
      </c>
      <c r="E2579" s="14" t="str">
        <f t="shared" ca="1" si="524"/>
        <v>4dr</v>
      </c>
      <c r="F2579" s="1">
        <f t="shared" ca="1" si="525"/>
        <v>120</v>
      </c>
      <c r="G2579" s="1">
        <f t="shared" ca="1" si="526"/>
        <v>144</v>
      </c>
      <c r="H2579" s="1">
        <f t="shared" ca="1" si="527"/>
        <v>1962</v>
      </c>
      <c r="I2579" s="1" t="str">
        <f ca="1">INDEX(Relationstabel!$C$3:$K$10,MATCH(INDIRECT($A$1&amp;"J"&amp;A2579),Relationstabel!$A$3:$A$10,0),MATCH(IFERROR(VALUE(INDIRECT($A$1&amp;"K"&amp;A2579)),0),Relationstabel!$C$1:$K$1,0))</f>
        <v>Olie</v>
      </c>
      <c r="J2579" s="1" t="str">
        <f ca="1">INDEX(Anvendelseskode!B:B,MATCH($F2579,Anvendelseskode!$A:$A,0))</f>
        <v>Fritliggende enfamilieshus (parcelhus)</v>
      </c>
      <c r="K2579" s="1" t="str">
        <f ca="1">INDEX(Anvendelseskode!C:C,MATCH($F2579,Anvendelseskode!$A:$A,0))</f>
        <v>Parcelhuse</v>
      </c>
      <c r="L2579" s="1" t="str">
        <f ca="1">INDEX(Anvendelseskode!D:D,MATCH($F2579,Anvendelseskode!$A:$A,0))</f>
        <v>Private husholdninger</v>
      </c>
      <c r="M2579" s="1" t="str">
        <f ca="1">IFERROR(INDEX(SBi!$2:$2,MATCH(H2579,SBi!$1:$1,1)),SBi!$K$2)</f>
        <v>1961-1972</v>
      </c>
      <c r="N2579" s="1">
        <f ca="1">INDEX(SBi!$C$3:$K$28,MATCH(F2579,SBi!$B$3:$B$28,0),MATCH(M2579,SBi!$C$2:$K$2,0))</f>
        <v>134.30000000000001</v>
      </c>
      <c r="O2579" s="16">
        <f t="shared" ca="1" si="528"/>
        <v>19.339200000000002</v>
      </c>
      <c r="P2579" s="16" t="str">
        <f ca="1">IFERROR(INDEX(VpD!$2:$2,MATCH(H2579,VpD!$1:$1,1)),VpD!$I$2)</f>
        <v>1961-1972</v>
      </c>
      <c r="Q2579" s="1">
        <f ca="1">INDEX(VpD!$C$3:$I$27,MATCH(F2579,VpD!$B$3:$B$27,0),MATCH(P2579,VpD!$C$2:$I$2,0))</f>
        <v>143</v>
      </c>
      <c r="R2579" s="16">
        <f t="shared" ca="1" si="529"/>
        <v>20.591999999999999</v>
      </c>
      <c r="S2579" s="14">
        <f t="shared" ca="1" si="530"/>
        <v>712221.28</v>
      </c>
      <c r="T2579" s="14">
        <f t="shared" ca="1" si="531"/>
        <v>6169324.2999999998</v>
      </c>
      <c r="U2579" s="14" t="str">
        <f t="shared" ca="1" si="532"/>
        <v>0A3F507E-1D8B-32B8-E044-0003BA298018</v>
      </c>
    </row>
    <row r="2580" spans="1:21" s="14" customFormat="1" x14ac:dyDescent="0.25">
      <c r="A2580" s="14">
        <f t="shared" si="520"/>
        <v>2580</v>
      </c>
      <c r="B2580" s="14" t="str">
        <f t="shared" ca="1" si="521"/>
        <v>948F3458-1D6D-4CDB-9576-4F49DE3AAD1C</v>
      </c>
      <c r="C2580" s="14" t="str">
        <f t="shared" ca="1" si="522"/>
        <v>Nørrebred</v>
      </c>
      <c r="D2580" s="14" t="str">
        <f t="shared" ca="1" si="523"/>
        <v>97</v>
      </c>
      <c r="E2580" s="14" t="str">
        <f t="shared" ca="1" si="524"/>
        <v>13gd</v>
      </c>
      <c r="F2580" s="1">
        <f t="shared" ca="1" si="525"/>
        <v>120</v>
      </c>
      <c r="G2580" s="1">
        <f t="shared" ca="1" si="526"/>
        <v>129</v>
      </c>
      <c r="H2580" s="1">
        <f t="shared" ca="1" si="527"/>
        <v>1971</v>
      </c>
      <c r="I2580" s="1" t="str">
        <f ca="1">INDEX(Relationstabel!$C$3:$K$10,MATCH(INDIRECT($A$1&amp;"J"&amp;A2580),Relationstabel!$A$3:$A$10,0),MATCH(IFERROR(VALUE(INDIRECT($A$1&amp;"K"&amp;A2580)),0),Relationstabel!$C$1:$K$1,0))</f>
        <v>Naturgas</v>
      </c>
      <c r="J2580" s="1" t="str">
        <f ca="1">INDEX(Anvendelseskode!B:B,MATCH($F2580,Anvendelseskode!$A:$A,0))</f>
        <v>Fritliggende enfamilieshus (parcelhus)</v>
      </c>
      <c r="K2580" s="1" t="str">
        <f ca="1">INDEX(Anvendelseskode!C:C,MATCH($F2580,Anvendelseskode!$A:$A,0))</f>
        <v>Parcelhuse</v>
      </c>
      <c r="L2580" s="1" t="str">
        <f ca="1">INDEX(Anvendelseskode!D:D,MATCH($F2580,Anvendelseskode!$A:$A,0))</f>
        <v>Private husholdninger</v>
      </c>
      <c r="M2580" s="1" t="str">
        <f ca="1">IFERROR(INDEX(SBi!$2:$2,MATCH(H2580,SBi!$1:$1,1)),SBi!$K$2)</f>
        <v>1961-1972</v>
      </c>
      <c r="N2580" s="1">
        <f ca="1">INDEX(SBi!$C$3:$K$28,MATCH(F2580,SBi!$B$3:$B$28,0),MATCH(M2580,SBi!$C$2:$K$2,0))</f>
        <v>134.30000000000001</v>
      </c>
      <c r="O2580" s="16">
        <f t="shared" ca="1" si="528"/>
        <v>17.3247</v>
      </c>
      <c r="P2580" s="16" t="str">
        <f ca="1">IFERROR(INDEX(VpD!$2:$2,MATCH(H2580,VpD!$1:$1,1)),VpD!$I$2)</f>
        <v>1961-1972</v>
      </c>
      <c r="Q2580" s="1">
        <f ca="1">INDEX(VpD!$C$3:$I$27,MATCH(F2580,VpD!$B$3:$B$27,0),MATCH(P2580,VpD!$C$2:$I$2,0))</f>
        <v>143</v>
      </c>
      <c r="R2580" s="16">
        <f t="shared" ca="1" si="529"/>
        <v>18.446999999999999</v>
      </c>
      <c r="S2580" s="14">
        <f t="shared" ca="1" si="530"/>
        <v>711542.88</v>
      </c>
      <c r="T2580" s="14">
        <f t="shared" ca="1" si="531"/>
        <v>6172033.04</v>
      </c>
      <c r="U2580" s="14" t="str">
        <f t="shared" ca="1" si="532"/>
        <v>0A3F507E-1E8B-32B8-E044-0003BA298018</v>
      </c>
    </row>
    <row r="2581" spans="1:21" s="14" customFormat="1" x14ac:dyDescent="0.25">
      <c r="A2581" s="14">
        <f t="shared" si="520"/>
        <v>2581</v>
      </c>
      <c r="B2581" s="14" t="str">
        <f t="shared" ca="1" si="521"/>
        <v>04847D16-A9BA-42F7-BD5F-9A596624450B</v>
      </c>
      <c r="C2581" s="14" t="str">
        <f t="shared" ca="1" si="522"/>
        <v>Broholmvej</v>
      </c>
      <c r="D2581" s="14" t="str">
        <f t="shared" ca="1" si="523"/>
        <v>5</v>
      </c>
      <c r="E2581" s="14" t="str">
        <f t="shared" ca="1" si="524"/>
        <v>11bm</v>
      </c>
      <c r="F2581" s="1">
        <f t="shared" ca="1" si="525"/>
        <v>120</v>
      </c>
      <c r="G2581" s="1">
        <f t="shared" ca="1" si="526"/>
        <v>270</v>
      </c>
      <c r="H2581" s="1">
        <f t="shared" ca="1" si="527"/>
        <v>2011</v>
      </c>
      <c r="I2581" s="1" t="str">
        <f ca="1">INDEX(Relationstabel!$C$3:$K$10,MATCH(INDIRECT($A$1&amp;"J"&amp;A2581),Relationstabel!$A$3:$A$10,0),MATCH(IFERROR(VALUE(INDIRECT($A$1&amp;"K"&amp;A2581)),0),Relationstabel!$C$1:$K$1,0))</f>
        <v>Naturgas</v>
      </c>
      <c r="J2581" s="1" t="str">
        <f ca="1">INDEX(Anvendelseskode!B:B,MATCH($F2581,Anvendelseskode!$A:$A,0))</f>
        <v>Fritliggende enfamilieshus (parcelhus)</v>
      </c>
      <c r="K2581" s="1" t="str">
        <f ca="1">INDEX(Anvendelseskode!C:C,MATCH($F2581,Anvendelseskode!$A:$A,0))</f>
        <v>Parcelhuse</v>
      </c>
      <c r="L2581" s="1" t="str">
        <f ca="1">INDEX(Anvendelseskode!D:D,MATCH($F2581,Anvendelseskode!$A:$A,0))</f>
        <v>Private husholdninger</v>
      </c>
      <c r="M2581" s="1" t="str">
        <f ca="1">IFERROR(INDEX(SBi!$2:$2,MATCH(H2581,SBi!$1:$1,1)),SBi!$K$2)</f>
        <v>Efter 2006</v>
      </c>
      <c r="N2581" s="1">
        <f ca="1">INDEX(SBi!$C$3:$K$28,MATCH(F2581,SBi!$B$3:$B$28,0),MATCH(M2581,SBi!$C$2:$K$2,0))</f>
        <v>67.3</v>
      </c>
      <c r="O2581" s="16">
        <f t="shared" ca="1" si="528"/>
        <v>18.170999999999999</v>
      </c>
      <c r="P2581" s="16" t="str">
        <f ca="1">IFERROR(INDEX(VpD!$2:$2,MATCH(H2581,VpD!$1:$1,1)),VpD!$I$2)</f>
        <v>&gt;1998</v>
      </c>
      <c r="Q2581" s="1">
        <f ca="1">INDEX(VpD!$C$3:$I$27,MATCH(F2581,VpD!$B$3:$B$27,0),MATCH(P2581,VpD!$C$2:$I$2,0))</f>
        <v>72</v>
      </c>
      <c r="R2581" s="16">
        <f t="shared" ca="1" si="529"/>
        <v>19.440000000000001</v>
      </c>
      <c r="S2581" s="14">
        <f t="shared" ca="1" si="530"/>
        <v>712871.71</v>
      </c>
      <c r="T2581" s="14">
        <f t="shared" ca="1" si="531"/>
        <v>6168782.6799999997</v>
      </c>
      <c r="U2581" s="14" t="str">
        <f t="shared" ca="1" si="532"/>
        <v>0A3F507E-1594-32B8-E044-0003BA298018</v>
      </c>
    </row>
    <row r="2582" spans="1:21" s="14" customFormat="1" x14ac:dyDescent="0.25">
      <c r="A2582" s="14">
        <f t="shared" si="520"/>
        <v>2582</v>
      </c>
      <c r="B2582" s="14" t="str">
        <f t="shared" ca="1" si="521"/>
        <v>9FAE9702-4F77-4B17-8535-4938BEFB3351</v>
      </c>
      <c r="C2582" s="14" t="str">
        <f t="shared" ca="1" si="522"/>
        <v>Liselundsvej</v>
      </c>
      <c r="D2582" s="14" t="str">
        <f t="shared" ca="1" si="523"/>
        <v>25</v>
      </c>
      <c r="E2582" s="14" t="str">
        <f t="shared" ca="1" si="524"/>
        <v>9cb</v>
      </c>
      <c r="F2582" s="1">
        <f t="shared" ca="1" si="525"/>
        <v>510</v>
      </c>
      <c r="G2582" s="1">
        <f t="shared" ca="1" si="526"/>
        <v>63</v>
      </c>
      <c r="H2582" s="1">
        <f t="shared" ca="1" si="527"/>
        <v>1964</v>
      </c>
      <c r="I2582" s="1" t="str">
        <f ca="1">INDEX(Relationstabel!$C$3:$K$10,MATCH(INDIRECT($A$1&amp;"J"&amp;A2582),Relationstabel!$A$3:$A$10,0),MATCH(IFERROR(VALUE(INDIRECT($A$1&amp;"K"&amp;A2582)),0),Relationstabel!$C$1:$K$1,0))</f>
        <v>Elvarme</v>
      </c>
      <c r="J2582" s="1" t="str">
        <f ca="1">INDEX(Anvendelseskode!B:B,MATCH($F2582,Anvendelseskode!$A:$A,0))</f>
        <v>Sommerhuse</v>
      </c>
      <c r="K2582" s="1" t="str">
        <f ca="1">INDEX(Anvendelseskode!C:C,MATCH($F2582,Anvendelseskode!$A:$A,0))</f>
        <v>Sommerhuse</v>
      </c>
      <c r="L2582" s="1" t="str">
        <f ca="1">INDEX(Anvendelseskode!D:D,MATCH($F2582,Anvendelseskode!$A:$A,0))</f>
        <v>Private husholdninger</v>
      </c>
      <c r="M2582" s="1" t="str">
        <f ca="1">IFERROR(INDEX(SBi!$2:$2,MATCH(H2582,SBi!$1:$1,1)),SBi!$K$2)</f>
        <v>1961-1972</v>
      </c>
      <c r="N2582" s="1">
        <f ca="1">INDEX(SBi!$C$3:$K$28,MATCH(F2582,SBi!$B$3:$B$28,0),MATCH(M2582,SBi!$C$2:$K$2,0))</f>
        <v>154.6</v>
      </c>
      <c r="O2582" s="16">
        <f t="shared" ca="1" si="528"/>
        <v>9.7397999999999989</v>
      </c>
      <c r="P2582" s="16" t="str">
        <f ca="1">IFERROR(INDEX(VpD!$2:$2,MATCH(H2582,VpD!$1:$1,1)),VpD!$I$2)</f>
        <v>1961-1972</v>
      </c>
      <c r="Q2582" s="1">
        <f ca="1">INDEX(VpD!$C$3:$I$27,MATCH(F2582,VpD!$B$3:$B$27,0),MATCH(P2582,VpD!$C$2:$I$2,0))</f>
        <v>58</v>
      </c>
      <c r="R2582" s="16">
        <f t="shared" ca="1" si="529"/>
        <v>3.6539999999999999</v>
      </c>
      <c r="S2582" s="14">
        <f t="shared" ca="1" si="530"/>
        <v>712271.34</v>
      </c>
      <c r="T2582" s="14">
        <f t="shared" ca="1" si="531"/>
        <v>6169179.0800000001</v>
      </c>
      <c r="U2582" s="14" t="str">
        <f t="shared" ca="1" si="532"/>
        <v>0A3F507E-1C94-32B8-E044-0003BA298018</v>
      </c>
    </row>
    <row r="2583" spans="1:21" s="14" customFormat="1" x14ac:dyDescent="0.25">
      <c r="A2583" s="14">
        <f t="shared" si="520"/>
        <v>2583</v>
      </c>
      <c r="B2583" s="14" t="str">
        <f t="shared" ca="1" si="521"/>
        <v>4BED4F36-5467-4E89-BC95-60C6E58B8896</v>
      </c>
      <c r="C2583" s="14" t="str">
        <f t="shared" ca="1" si="522"/>
        <v>Rendsagervej</v>
      </c>
      <c r="D2583" s="14" t="str">
        <f t="shared" ca="1" si="523"/>
        <v>30</v>
      </c>
      <c r="E2583" s="14" t="str">
        <f t="shared" ca="1" si="524"/>
        <v>9io</v>
      </c>
      <c r="F2583" s="1">
        <f t="shared" ca="1" si="525"/>
        <v>120</v>
      </c>
      <c r="G2583" s="1">
        <f t="shared" ca="1" si="526"/>
        <v>119</v>
      </c>
      <c r="H2583" s="1">
        <f t="shared" ca="1" si="527"/>
        <v>1972</v>
      </c>
      <c r="I2583" s="1" t="str">
        <f ca="1">INDEX(Relationstabel!$C$3:$K$10,MATCH(INDIRECT($A$1&amp;"J"&amp;A2583),Relationstabel!$A$3:$A$10,0),MATCH(IFERROR(VALUE(INDIRECT($A$1&amp;"K"&amp;A2583)),0),Relationstabel!$C$1:$K$1,0))</f>
        <v>Naturgas</v>
      </c>
      <c r="J2583" s="1" t="str">
        <f ca="1">INDEX(Anvendelseskode!B:B,MATCH($F2583,Anvendelseskode!$A:$A,0))</f>
        <v>Fritliggende enfamilieshus (parcelhus)</v>
      </c>
      <c r="K2583" s="1" t="str">
        <f ca="1">INDEX(Anvendelseskode!C:C,MATCH($F2583,Anvendelseskode!$A:$A,0))</f>
        <v>Parcelhuse</v>
      </c>
      <c r="L2583" s="1" t="str">
        <f ca="1">INDEX(Anvendelseskode!D:D,MATCH($F2583,Anvendelseskode!$A:$A,0))</f>
        <v>Private husholdninger</v>
      </c>
      <c r="M2583" s="1" t="str">
        <f ca="1">IFERROR(INDEX(SBi!$2:$2,MATCH(H2583,SBi!$1:$1,1)),SBi!$K$2)</f>
        <v>1961-1972</v>
      </c>
      <c r="N2583" s="1">
        <f ca="1">INDEX(SBi!$C$3:$K$28,MATCH(F2583,SBi!$B$3:$B$28,0),MATCH(M2583,SBi!$C$2:$K$2,0))</f>
        <v>134.30000000000001</v>
      </c>
      <c r="O2583" s="16">
        <f t="shared" ca="1" si="528"/>
        <v>15.9817</v>
      </c>
      <c r="P2583" s="16" t="str">
        <f ca="1">IFERROR(INDEX(VpD!$2:$2,MATCH(H2583,VpD!$1:$1,1)),VpD!$I$2)</f>
        <v>1961-1972</v>
      </c>
      <c r="Q2583" s="1">
        <f ca="1">INDEX(VpD!$C$3:$I$27,MATCH(F2583,VpD!$B$3:$B$27,0),MATCH(P2583,VpD!$C$2:$I$2,0))</f>
        <v>143</v>
      </c>
      <c r="R2583" s="16">
        <f t="shared" ca="1" si="529"/>
        <v>17.016999999999999</v>
      </c>
      <c r="S2583" s="14">
        <f t="shared" ca="1" si="530"/>
        <v>711158.7</v>
      </c>
      <c r="T2583" s="14">
        <f t="shared" ca="1" si="531"/>
        <v>6171573.8799999999</v>
      </c>
      <c r="U2583" s="14" t="str">
        <f t="shared" ca="1" si="532"/>
        <v>0A3F507E-1F9A-32B8-E044-0003BA298018</v>
      </c>
    </row>
    <row r="2584" spans="1:21" s="14" customFormat="1" x14ac:dyDescent="0.25">
      <c r="A2584" s="14">
        <f t="shared" si="520"/>
        <v>2584</v>
      </c>
      <c r="B2584" s="14" t="str">
        <f t="shared" ca="1" si="521"/>
        <v>C88229CA-A5A8-4CFC-8F10-674D76AD8981</v>
      </c>
      <c r="C2584" s="14" t="str">
        <f t="shared" ca="1" si="522"/>
        <v>Tårnborgvej</v>
      </c>
      <c r="D2584" s="14" t="str">
        <f t="shared" ca="1" si="523"/>
        <v>18</v>
      </c>
      <c r="E2584" s="14" t="str">
        <f t="shared" ca="1" si="524"/>
        <v>4cy</v>
      </c>
      <c r="F2584" s="1">
        <f t="shared" ca="1" si="525"/>
        <v>120</v>
      </c>
      <c r="G2584" s="1">
        <f t="shared" ca="1" si="526"/>
        <v>130</v>
      </c>
      <c r="H2584" s="1">
        <f t="shared" ca="1" si="527"/>
        <v>2011</v>
      </c>
      <c r="I2584" s="1" t="str">
        <f ca="1">INDEX(Relationstabel!$C$3:$K$10,MATCH(INDIRECT($A$1&amp;"J"&amp;A2584),Relationstabel!$A$3:$A$10,0),MATCH(IFERROR(VALUE(INDIRECT($A$1&amp;"K"&amp;A2584)),0),Relationstabel!$C$1:$K$1,0))</f>
        <v>Naturgas</v>
      </c>
      <c r="J2584" s="1" t="str">
        <f ca="1">INDEX(Anvendelseskode!B:B,MATCH($F2584,Anvendelseskode!$A:$A,0))</f>
        <v>Fritliggende enfamilieshus (parcelhus)</v>
      </c>
      <c r="K2584" s="1" t="str">
        <f ca="1">INDEX(Anvendelseskode!C:C,MATCH($F2584,Anvendelseskode!$A:$A,0))</f>
        <v>Parcelhuse</v>
      </c>
      <c r="L2584" s="1" t="str">
        <f ca="1">INDEX(Anvendelseskode!D:D,MATCH($F2584,Anvendelseskode!$A:$A,0))</f>
        <v>Private husholdninger</v>
      </c>
      <c r="M2584" s="1" t="str">
        <f ca="1">IFERROR(INDEX(SBi!$2:$2,MATCH(H2584,SBi!$1:$1,1)),SBi!$K$2)</f>
        <v>Efter 2006</v>
      </c>
      <c r="N2584" s="1">
        <f ca="1">INDEX(SBi!$C$3:$K$28,MATCH(F2584,SBi!$B$3:$B$28,0),MATCH(M2584,SBi!$C$2:$K$2,0))</f>
        <v>67.3</v>
      </c>
      <c r="O2584" s="16">
        <f t="shared" ca="1" si="528"/>
        <v>8.7490000000000006</v>
      </c>
      <c r="P2584" s="16" t="str">
        <f ca="1">IFERROR(INDEX(VpD!$2:$2,MATCH(H2584,VpD!$1:$1,1)),VpD!$I$2)</f>
        <v>&gt;1998</v>
      </c>
      <c r="Q2584" s="1">
        <f ca="1">INDEX(VpD!$C$3:$I$27,MATCH(F2584,VpD!$B$3:$B$27,0),MATCH(P2584,VpD!$C$2:$I$2,0))</f>
        <v>72</v>
      </c>
      <c r="R2584" s="16">
        <f t="shared" ca="1" si="529"/>
        <v>9.36</v>
      </c>
      <c r="S2584" s="14">
        <f t="shared" ca="1" si="530"/>
        <v>713165.32</v>
      </c>
      <c r="T2584" s="14">
        <f t="shared" ca="1" si="531"/>
        <v>6168521.0099999998</v>
      </c>
      <c r="U2584" s="14" t="str">
        <f t="shared" ca="1" si="532"/>
        <v>0A3F507E-239A-32B8-E044-0003BA298018</v>
      </c>
    </row>
    <row r="2585" spans="1:21" s="14" customFormat="1" x14ac:dyDescent="0.25">
      <c r="A2585" s="14">
        <f t="shared" si="520"/>
        <v>2585</v>
      </c>
      <c r="B2585" s="14" t="str">
        <f t="shared" ca="1" si="521"/>
        <v>3E6552CD-B71E-468A-8C80-7C2627B9927D</v>
      </c>
      <c r="C2585" s="14" t="str">
        <f t="shared" ca="1" si="522"/>
        <v>Syvhøjvænge</v>
      </c>
      <c r="D2585" s="14" t="str">
        <f t="shared" ca="1" si="523"/>
        <v>122</v>
      </c>
      <c r="E2585" s="14" t="str">
        <f t="shared" ca="1" si="524"/>
        <v>14cc</v>
      </c>
      <c r="F2585" s="1">
        <f t="shared" ca="1" si="525"/>
        <v>130</v>
      </c>
      <c r="G2585" s="1">
        <f t="shared" ca="1" si="526"/>
        <v>107</v>
      </c>
      <c r="H2585" s="1">
        <f t="shared" ca="1" si="527"/>
        <v>1970</v>
      </c>
      <c r="I2585" s="1" t="str">
        <f ca="1">INDEX(Relationstabel!$C$3:$K$10,MATCH(INDIRECT($A$1&amp;"J"&amp;A2585),Relationstabel!$A$3:$A$10,0),MATCH(IFERROR(VALUE(INDIRECT($A$1&amp;"K"&amp;A2585)),0),Relationstabel!$C$1:$K$1,0))</f>
        <v>Fjernvarme/ Blokvarme</v>
      </c>
      <c r="J2585" s="1" t="str">
        <f ca="1">INDEX(Anvendelseskode!B:B,MATCH($F2585,Anvendelseskode!$A:$A,0))</f>
        <v>Række-, kæde-, dobbelthus (lodret adskillelse mellem enhederne)</v>
      </c>
      <c r="K2585" s="1" t="str">
        <f ca="1">INDEX(Anvendelseskode!C:C,MATCH($F2585,Anvendelseskode!$A:$A,0))</f>
        <v>Række-, kæde og dobbelthuse</v>
      </c>
      <c r="L2585" s="1" t="str">
        <f ca="1">INDEX(Anvendelseskode!D:D,MATCH($F2585,Anvendelseskode!$A:$A,0))</f>
        <v>Private husholdninger</v>
      </c>
      <c r="M2585" s="1" t="str">
        <f ca="1">IFERROR(INDEX(SBi!$2:$2,MATCH(H2585,SBi!$1:$1,1)),SBi!$K$2)</f>
        <v>1961-1972</v>
      </c>
      <c r="N2585" s="1">
        <f ca="1">INDEX(SBi!$C$3:$K$28,MATCH(F2585,SBi!$B$3:$B$28,0),MATCH(M2585,SBi!$C$2:$K$2,0))</f>
        <v>119.9</v>
      </c>
      <c r="O2585" s="16">
        <f t="shared" ca="1" si="528"/>
        <v>12.829300000000002</v>
      </c>
      <c r="P2585" s="16" t="str">
        <f ca="1">IFERROR(INDEX(VpD!$2:$2,MATCH(H2585,VpD!$1:$1,1)),VpD!$I$2)</f>
        <v>1961-1972</v>
      </c>
      <c r="Q2585" s="1">
        <f ca="1">INDEX(VpD!$C$3:$I$27,MATCH(F2585,VpD!$B$3:$B$27,0),MATCH(P2585,VpD!$C$2:$I$2,0))</f>
        <v>120</v>
      </c>
      <c r="R2585" s="16">
        <f t="shared" ca="1" si="529"/>
        <v>12.84</v>
      </c>
      <c r="S2585" s="14">
        <f t="shared" ca="1" si="530"/>
        <v>712017.16</v>
      </c>
      <c r="T2585" s="14">
        <f t="shared" ca="1" si="531"/>
        <v>6171944.8600000003</v>
      </c>
      <c r="U2585" s="14" t="str">
        <f t="shared" ca="1" si="532"/>
        <v>0A3F507E-22AF-32B8-E044-0003BA298018</v>
      </c>
    </row>
    <row r="2586" spans="1:21" s="14" customFormat="1" x14ac:dyDescent="0.25">
      <c r="A2586" s="14">
        <f t="shared" si="520"/>
        <v>2586</v>
      </c>
      <c r="B2586" s="14" t="str">
        <f t="shared" ca="1" si="521"/>
        <v>E4803D02-B3C9-474B-A4F7-45637240B586</v>
      </c>
      <c r="C2586" s="14" t="str">
        <f t="shared" ca="1" si="522"/>
        <v>Horsbred</v>
      </c>
      <c r="D2586" s="14" t="str">
        <f t="shared" ca="1" si="523"/>
        <v>56</v>
      </c>
      <c r="E2586" s="14" t="str">
        <f t="shared" ca="1" si="524"/>
        <v>13aø</v>
      </c>
      <c r="F2586" s="1">
        <f t="shared" ca="1" si="525"/>
        <v>130</v>
      </c>
      <c r="G2586" s="1">
        <f t="shared" ca="1" si="526"/>
        <v>107</v>
      </c>
      <c r="H2586" s="1">
        <f t="shared" ca="1" si="527"/>
        <v>1985</v>
      </c>
      <c r="I2586" s="1" t="str">
        <f ca="1">INDEX(Relationstabel!$C$3:$K$10,MATCH(INDIRECT($A$1&amp;"J"&amp;A2586),Relationstabel!$A$3:$A$10,0),MATCH(IFERROR(VALUE(INDIRECT($A$1&amp;"K"&amp;A2586)),0),Relationstabel!$C$1:$K$1,0))</f>
        <v>Fjernvarme/ Blokvarme</v>
      </c>
      <c r="J2586" s="1" t="str">
        <f ca="1">INDEX(Anvendelseskode!B:B,MATCH($F2586,Anvendelseskode!$A:$A,0))</f>
        <v>Række-, kæde-, dobbelthus (lodret adskillelse mellem enhederne)</v>
      </c>
      <c r="K2586" s="1" t="str">
        <f ca="1">INDEX(Anvendelseskode!C:C,MATCH($F2586,Anvendelseskode!$A:$A,0))</f>
        <v>Række-, kæde og dobbelthuse</v>
      </c>
      <c r="L2586" s="1" t="str">
        <f ca="1">INDEX(Anvendelseskode!D:D,MATCH($F2586,Anvendelseskode!$A:$A,0))</f>
        <v>Private husholdninger</v>
      </c>
      <c r="M2586" s="1" t="str">
        <f ca="1">IFERROR(INDEX(SBi!$2:$2,MATCH(H2586,SBi!$1:$1,1)),SBi!$K$2)</f>
        <v>1979-1998</v>
      </c>
      <c r="N2586" s="1">
        <f ca="1">INDEX(SBi!$C$3:$K$28,MATCH(F2586,SBi!$B$3:$B$28,0),MATCH(M2586,SBi!$C$2:$K$2,0))</f>
        <v>96.8</v>
      </c>
      <c r="O2586" s="16">
        <f t="shared" ca="1" si="528"/>
        <v>10.3576</v>
      </c>
      <c r="P2586" s="16" t="str">
        <f ca="1">IFERROR(INDEX(VpD!$2:$2,MATCH(H2586,VpD!$1:$1,1)),VpD!$I$2)</f>
        <v>1979-1998</v>
      </c>
      <c r="Q2586" s="1">
        <f ca="1">INDEX(VpD!$C$3:$I$27,MATCH(F2586,VpD!$B$3:$B$27,0),MATCH(P2586,VpD!$C$2:$I$2,0))</f>
        <v>74</v>
      </c>
      <c r="R2586" s="16">
        <f t="shared" ca="1" si="529"/>
        <v>7.9180000000000001</v>
      </c>
      <c r="S2586" s="14">
        <f t="shared" ca="1" si="530"/>
        <v>711467.89</v>
      </c>
      <c r="T2586" s="14">
        <f t="shared" ca="1" si="531"/>
        <v>6171754.8399999999</v>
      </c>
      <c r="U2586" s="14" t="str">
        <f t="shared" ca="1" si="532"/>
        <v>0A3F507E-18B2-32B8-E044-0003BA298018</v>
      </c>
    </row>
    <row r="2587" spans="1:21" s="14" customFormat="1" x14ac:dyDescent="0.25">
      <c r="A2587" s="14">
        <f t="shared" si="520"/>
        <v>2587</v>
      </c>
      <c r="B2587" s="14" t="str">
        <f t="shared" ca="1" si="521"/>
        <v>F98F6FAD-CAC8-44AA-A700-EE70E7A9E834</v>
      </c>
      <c r="C2587" s="14" t="str">
        <f t="shared" ca="1" si="522"/>
        <v>Hyrdeengen</v>
      </c>
      <c r="D2587" s="14" t="str">
        <f t="shared" ca="1" si="523"/>
        <v>143</v>
      </c>
      <c r="E2587" s="14" t="str">
        <f t="shared" ca="1" si="524"/>
        <v>16ce</v>
      </c>
      <c r="F2587" s="1">
        <f t="shared" ca="1" si="525"/>
        <v>130</v>
      </c>
      <c r="G2587" s="1">
        <f t="shared" ca="1" si="526"/>
        <v>131</v>
      </c>
      <c r="H2587" s="1">
        <f t="shared" ca="1" si="527"/>
        <v>1976</v>
      </c>
      <c r="I2587" s="1" t="str">
        <f ca="1">INDEX(Relationstabel!$C$3:$K$10,MATCH(INDIRECT($A$1&amp;"J"&amp;A2587),Relationstabel!$A$3:$A$10,0),MATCH(IFERROR(VALUE(INDIRECT($A$1&amp;"K"&amp;A2587)),0),Relationstabel!$C$1:$K$1,0))</f>
        <v>Fjernvarme/ Blokvarme</v>
      </c>
      <c r="J2587" s="1" t="str">
        <f ca="1">INDEX(Anvendelseskode!B:B,MATCH($F2587,Anvendelseskode!$A:$A,0))</f>
        <v>Række-, kæde-, dobbelthus (lodret adskillelse mellem enhederne)</v>
      </c>
      <c r="K2587" s="1" t="str">
        <f ca="1">INDEX(Anvendelseskode!C:C,MATCH($F2587,Anvendelseskode!$A:$A,0))</f>
        <v>Række-, kæde og dobbelthuse</v>
      </c>
      <c r="L2587" s="1" t="str">
        <f ca="1">INDEX(Anvendelseskode!D:D,MATCH($F2587,Anvendelseskode!$A:$A,0))</f>
        <v>Private husholdninger</v>
      </c>
      <c r="M2587" s="1" t="str">
        <f ca="1">IFERROR(INDEX(SBi!$2:$2,MATCH(H2587,SBi!$1:$1,1)),SBi!$K$2)</f>
        <v>1973-1978</v>
      </c>
      <c r="N2587" s="1">
        <f ca="1">INDEX(SBi!$C$3:$K$28,MATCH(F2587,SBi!$B$3:$B$28,0),MATCH(M2587,SBi!$C$2:$K$2,0))</f>
        <v>112.6</v>
      </c>
      <c r="O2587" s="16">
        <f t="shared" ca="1" si="528"/>
        <v>14.750599999999999</v>
      </c>
      <c r="P2587" s="16" t="str">
        <f ca="1">IFERROR(INDEX(VpD!$2:$2,MATCH(H2587,VpD!$1:$1,1)),VpD!$I$2)</f>
        <v>1973-1978</v>
      </c>
      <c r="Q2587" s="1">
        <f ca="1">INDEX(VpD!$C$3:$I$27,MATCH(F2587,VpD!$B$3:$B$27,0),MATCH(P2587,VpD!$C$2:$I$2,0))</f>
        <v>98</v>
      </c>
      <c r="R2587" s="16">
        <f t="shared" ca="1" si="529"/>
        <v>12.837999999999999</v>
      </c>
      <c r="S2587" s="14">
        <f t="shared" ca="1" si="530"/>
        <v>711825.85</v>
      </c>
      <c r="T2587" s="14">
        <f t="shared" ca="1" si="531"/>
        <v>6172392.6699999999</v>
      </c>
      <c r="U2587" s="14" t="str">
        <f t="shared" ca="1" si="532"/>
        <v>0A3F507E-1999-32B8-E044-0003BA298018</v>
      </c>
    </row>
    <row r="2588" spans="1:21" s="14" customFormat="1" x14ac:dyDescent="0.25">
      <c r="A2588" s="14">
        <f t="shared" si="520"/>
        <v>2588</v>
      </c>
      <c r="B2588" s="14" t="str">
        <f t="shared" ca="1" si="521"/>
        <v>141DF9C8-EC08-4255-B9F2-EE8D48DFA815</v>
      </c>
      <c r="C2588" s="14" t="str">
        <f t="shared" ca="1" si="522"/>
        <v>Hyttesvinget</v>
      </c>
      <c r="D2588" s="14" t="str">
        <f t="shared" ca="1" si="523"/>
        <v>47</v>
      </c>
      <c r="E2588" s="14" t="str">
        <f t="shared" ca="1" si="524"/>
        <v>25t</v>
      </c>
      <c r="F2588" s="1">
        <f t="shared" ca="1" si="525"/>
        <v>120</v>
      </c>
      <c r="G2588" s="1">
        <f t="shared" ca="1" si="526"/>
        <v>135</v>
      </c>
      <c r="H2588" s="1">
        <f t="shared" ca="1" si="527"/>
        <v>1983</v>
      </c>
      <c r="I2588" s="1" t="str">
        <f ca="1">INDEX(Relationstabel!$C$3:$K$10,MATCH(INDIRECT($A$1&amp;"J"&amp;A2588),Relationstabel!$A$3:$A$10,0),MATCH(IFERROR(VALUE(INDIRECT($A$1&amp;"K"&amp;A2588)),0),Relationstabel!$C$1:$K$1,0))</f>
        <v>Naturgas</v>
      </c>
      <c r="J2588" s="1" t="str">
        <f ca="1">INDEX(Anvendelseskode!B:B,MATCH($F2588,Anvendelseskode!$A:$A,0))</f>
        <v>Fritliggende enfamilieshus (parcelhus)</v>
      </c>
      <c r="K2588" s="1" t="str">
        <f ca="1">INDEX(Anvendelseskode!C:C,MATCH($F2588,Anvendelseskode!$A:$A,0))</f>
        <v>Parcelhuse</v>
      </c>
      <c r="L2588" s="1" t="str">
        <f ca="1">INDEX(Anvendelseskode!D:D,MATCH($F2588,Anvendelseskode!$A:$A,0))</f>
        <v>Private husholdninger</v>
      </c>
      <c r="M2588" s="1" t="str">
        <f ca="1">IFERROR(INDEX(SBi!$2:$2,MATCH(H2588,SBi!$1:$1,1)),SBi!$K$2)</f>
        <v>1979-1998</v>
      </c>
      <c r="N2588" s="1">
        <f ca="1">INDEX(SBi!$C$3:$K$28,MATCH(F2588,SBi!$B$3:$B$28,0),MATCH(M2588,SBi!$C$2:$K$2,0))</f>
        <v>105.4</v>
      </c>
      <c r="O2588" s="16">
        <f t="shared" ca="1" si="528"/>
        <v>14.228999999999999</v>
      </c>
      <c r="P2588" s="16" t="str">
        <f ca="1">IFERROR(INDEX(VpD!$2:$2,MATCH(H2588,VpD!$1:$1,1)),VpD!$I$2)</f>
        <v>1979-1998</v>
      </c>
      <c r="Q2588" s="1">
        <f ca="1">INDEX(VpD!$C$3:$I$27,MATCH(F2588,VpD!$B$3:$B$27,0),MATCH(P2588,VpD!$C$2:$I$2,0))</f>
        <v>90</v>
      </c>
      <c r="R2588" s="16">
        <f t="shared" ca="1" si="529"/>
        <v>12.15</v>
      </c>
      <c r="S2588" s="14">
        <f t="shared" ca="1" si="530"/>
        <v>714120.35</v>
      </c>
      <c r="T2588" s="14">
        <f t="shared" ca="1" si="531"/>
        <v>6168952.5099999998</v>
      </c>
      <c r="U2588" s="14" t="str">
        <f t="shared" ca="1" si="532"/>
        <v>0A3F507E-1A99-32B8-E044-0003BA298018</v>
      </c>
    </row>
    <row r="2589" spans="1:21" s="14" customFormat="1" x14ac:dyDescent="0.25">
      <c r="A2589" s="14">
        <f t="shared" si="520"/>
        <v>2589</v>
      </c>
      <c r="B2589" s="14" t="str">
        <f t="shared" ca="1" si="521"/>
        <v>87868221-04D8-46D2-9875-A6C93CBD30EC</v>
      </c>
      <c r="C2589" s="14" t="str">
        <f t="shared" ca="1" si="522"/>
        <v>Vallensbæk Strandvej</v>
      </c>
      <c r="D2589" s="14" t="str">
        <f t="shared" ca="1" si="523"/>
        <v>198</v>
      </c>
      <c r="E2589" s="14" t="str">
        <f t="shared" ca="1" si="524"/>
        <v>18x</v>
      </c>
      <c r="F2589" s="1">
        <f t="shared" ca="1" si="525"/>
        <v>120</v>
      </c>
      <c r="G2589" s="1">
        <f t="shared" ca="1" si="526"/>
        <v>176</v>
      </c>
      <c r="H2589" s="1">
        <f t="shared" ca="1" si="527"/>
        <v>2007</v>
      </c>
      <c r="I2589" s="1" t="str">
        <f ca="1">INDEX(Relationstabel!$C$3:$K$10,MATCH(INDIRECT($A$1&amp;"J"&amp;A2589),Relationstabel!$A$3:$A$10,0),MATCH(IFERROR(VALUE(INDIRECT($A$1&amp;"K"&amp;A2589)),0),Relationstabel!$C$1:$K$1,0))</f>
        <v>Naturgas</v>
      </c>
      <c r="J2589" s="1" t="str">
        <f ca="1">INDEX(Anvendelseskode!B:B,MATCH($F2589,Anvendelseskode!$A:$A,0))</f>
        <v>Fritliggende enfamilieshus (parcelhus)</v>
      </c>
      <c r="K2589" s="1" t="str">
        <f ca="1">INDEX(Anvendelseskode!C:C,MATCH($F2589,Anvendelseskode!$A:$A,0))</f>
        <v>Parcelhuse</v>
      </c>
      <c r="L2589" s="1" t="str">
        <f ca="1">INDEX(Anvendelseskode!D:D,MATCH($F2589,Anvendelseskode!$A:$A,0))</f>
        <v>Private husholdninger</v>
      </c>
      <c r="M2589" s="1" t="str">
        <f ca="1">IFERROR(INDEX(SBi!$2:$2,MATCH(H2589,SBi!$1:$1,1)),SBi!$K$2)</f>
        <v>Efter 2006</v>
      </c>
      <c r="N2589" s="1">
        <f ca="1">INDEX(SBi!$C$3:$K$28,MATCH(F2589,SBi!$B$3:$B$28,0),MATCH(M2589,SBi!$C$2:$K$2,0))</f>
        <v>67.3</v>
      </c>
      <c r="O2589" s="16">
        <f t="shared" ca="1" si="528"/>
        <v>11.844799999999999</v>
      </c>
      <c r="P2589" s="16" t="str">
        <f ca="1">IFERROR(INDEX(VpD!$2:$2,MATCH(H2589,VpD!$1:$1,1)),VpD!$I$2)</f>
        <v>&gt;1998</v>
      </c>
      <c r="Q2589" s="1">
        <f ca="1">INDEX(VpD!$C$3:$I$27,MATCH(F2589,VpD!$B$3:$B$27,0),MATCH(P2589,VpD!$C$2:$I$2,0))</f>
        <v>72</v>
      </c>
      <c r="R2589" s="16">
        <f t="shared" ca="1" si="529"/>
        <v>12.672000000000001</v>
      </c>
      <c r="S2589" s="14">
        <f t="shared" ca="1" si="530"/>
        <v>713532.41</v>
      </c>
      <c r="T2589" s="14">
        <f t="shared" ca="1" si="531"/>
        <v>6168849.1600000001</v>
      </c>
      <c r="U2589" s="14" t="str">
        <f t="shared" ca="1" si="532"/>
        <v>0A3F507E-17A5-32B8-E044-0003BA298018</v>
      </c>
    </row>
    <row r="2590" spans="1:21" s="14" customFormat="1" x14ac:dyDescent="0.25">
      <c r="A2590" s="14">
        <f t="shared" si="520"/>
        <v>2590</v>
      </c>
      <c r="B2590" s="14" t="str">
        <f t="shared" ca="1" si="521"/>
        <v>AFBBB415-498D-420E-84D8-8B8676E35CB1</v>
      </c>
      <c r="C2590" s="14" t="str">
        <f t="shared" ca="1" si="522"/>
        <v>Valbo Alle</v>
      </c>
      <c r="D2590" s="14" t="str">
        <f t="shared" ca="1" si="523"/>
        <v>6</v>
      </c>
      <c r="E2590" s="14" t="str">
        <f t="shared" ca="1" si="524"/>
        <v>23m</v>
      </c>
      <c r="F2590" s="1">
        <f t="shared" ca="1" si="525"/>
        <v>120</v>
      </c>
      <c r="G2590" s="1">
        <f t="shared" ca="1" si="526"/>
        <v>141</v>
      </c>
      <c r="H2590" s="1">
        <f t="shared" ca="1" si="527"/>
        <v>1980</v>
      </c>
      <c r="I2590" s="1" t="str">
        <f ca="1">INDEX(Relationstabel!$C$3:$K$10,MATCH(INDIRECT($A$1&amp;"J"&amp;A2590),Relationstabel!$A$3:$A$10,0),MATCH(IFERROR(VALUE(INDIRECT($A$1&amp;"K"&amp;A2590)),0),Relationstabel!$C$1:$K$1,0))</f>
        <v>Elvarme</v>
      </c>
      <c r="J2590" s="1" t="str">
        <f ca="1">INDEX(Anvendelseskode!B:B,MATCH($F2590,Anvendelseskode!$A:$A,0))</f>
        <v>Fritliggende enfamilieshus (parcelhus)</v>
      </c>
      <c r="K2590" s="1" t="str">
        <f ca="1">INDEX(Anvendelseskode!C:C,MATCH($F2590,Anvendelseskode!$A:$A,0))</f>
        <v>Parcelhuse</v>
      </c>
      <c r="L2590" s="1" t="str">
        <f ca="1">INDEX(Anvendelseskode!D:D,MATCH($F2590,Anvendelseskode!$A:$A,0))</f>
        <v>Private husholdninger</v>
      </c>
      <c r="M2590" s="1" t="str">
        <f ca="1">IFERROR(INDEX(SBi!$2:$2,MATCH(H2590,SBi!$1:$1,1)),SBi!$K$2)</f>
        <v>1979-1998</v>
      </c>
      <c r="N2590" s="1">
        <f ca="1">INDEX(SBi!$C$3:$K$28,MATCH(F2590,SBi!$B$3:$B$28,0),MATCH(M2590,SBi!$C$2:$K$2,0))</f>
        <v>105.4</v>
      </c>
      <c r="O2590" s="16">
        <f t="shared" ca="1" si="528"/>
        <v>14.861400000000001</v>
      </c>
      <c r="P2590" s="16" t="str">
        <f ca="1">IFERROR(INDEX(VpD!$2:$2,MATCH(H2590,VpD!$1:$1,1)),VpD!$I$2)</f>
        <v>1979-1998</v>
      </c>
      <c r="Q2590" s="1">
        <f ca="1">INDEX(VpD!$C$3:$I$27,MATCH(F2590,VpD!$B$3:$B$27,0),MATCH(P2590,VpD!$C$2:$I$2,0))</f>
        <v>90</v>
      </c>
      <c r="R2590" s="16">
        <f t="shared" ca="1" si="529"/>
        <v>12.69</v>
      </c>
      <c r="S2590" s="14">
        <f t="shared" ca="1" si="530"/>
        <v>713614.15</v>
      </c>
      <c r="T2590" s="14">
        <f t="shared" ca="1" si="531"/>
        <v>6168754.5700000003</v>
      </c>
      <c r="U2590" s="14" t="str">
        <f t="shared" ca="1" si="532"/>
        <v>0A3F507E-23A5-32B8-E044-0003BA298018</v>
      </c>
    </row>
    <row r="2591" spans="1:21" s="14" customFormat="1" x14ac:dyDescent="0.25">
      <c r="A2591" s="14">
        <f t="shared" si="520"/>
        <v>2591</v>
      </c>
      <c r="B2591" s="14" t="str">
        <f t="shared" ca="1" si="521"/>
        <v>CF5F9EA2-8C22-4343-BF9D-A7718FB3D882</v>
      </c>
      <c r="C2591" s="14" t="str">
        <f t="shared" ca="1" si="522"/>
        <v>Hyrdeengen</v>
      </c>
      <c r="D2591" s="14" t="str">
        <f t="shared" ca="1" si="523"/>
        <v>165</v>
      </c>
      <c r="E2591" s="14" t="str">
        <f t="shared" ca="1" si="524"/>
        <v>16bu</v>
      </c>
      <c r="F2591" s="1">
        <f t="shared" ca="1" si="525"/>
        <v>130</v>
      </c>
      <c r="G2591" s="1">
        <f t="shared" ca="1" si="526"/>
        <v>125</v>
      </c>
      <c r="H2591" s="1">
        <f t="shared" ca="1" si="527"/>
        <v>1976</v>
      </c>
      <c r="I2591" s="1" t="str">
        <f ca="1">INDEX(Relationstabel!$C$3:$K$10,MATCH(INDIRECT($A$1&amp;"J"&amp;A2591),Relationstabel!$A$3:$A$10,0),MATCH(IFERROR(VALUE(INDIRECT($A$1&amp;"K"&amp;A2591)),0),Relationstabel!$C$1:$K$1,0))</f>
        <v>Fjernvarme/ Blokvarme</v>
      </c>
      <c r="J2591" s="1" t="str">
        <f ca="1">INDEX(Anvendelseskode!B:B,MATCH($F2591,Anvendelseskode!$A:$A,0))</f>
        <v>Række-, kæde-, dobbelthus (lodret adskillelse mellem enhederne)</v>
      </c>
      <c r="K2591" s="1" t="str">
        <f ca="1">INDEX(Anvendelseskode!C:C,MATCH($F2591,Anvendelseskode!$A:$A,0))</f>
        <v>Række-, kæde og dobbelthuse</v>
      </c>
      <c r="L2591" s="1" t="str">
        <f ca="1">INDEX(Anvendelseskode!D:D,MATCH($F2591,Anvendelseskode!$A:$A,0))</f>
        <v>Private husholdninger</v>
      </c>
      <c r="M2591" s="1" t="str">
        <f ca="1">IFERROR(INDEX(SBi!$2:$2,MATCH(H2591,SBi!$1:$1,1)),SBi!$K$2)</f>
        <v>1973-1978</v>
      </c>
      <c r="N2591" s="1">
        <f ca="1">INDEX(SBi!$C$3:$K$28,MATCH(F2591,SBi!$B$3:$B$28,0),MATCH(M2591,SBi!$C$2:$K$2,0))</f>
        <v>112.6</v>
      </c>
      <c r="O2591" s="16">
        <f t="shared" ca="1" si="528"/>
        <v>14.074999999999999</v>
      </c>
      <c r="P2591" s="16" t="str">
        <f ca="1">IFERROR(INDEX(VpD!$2:$2,MATCH(H2591,VpD!$1:$1,1)),VpD!$I$2)</f>
        <v>1973-1978</v>
      </c>
      <c r="Q2591" s="1">
        <f ca="1">INDEX(VpD!$C$3:$I$27,MATCH(F2591,VpD!$B$3:$B$27,0),MATCH(P2591,VpD!$C$2:$I$2,0))</f>
        <v>98</v>
      </c>
      <c r="R2591" s="16">
        <f t="shared" ca="1" si="529"/>
        <v>12.25</v>
      </c>
      <c r="S2591" s="14">
        <f t="shared" ca="1" si="530"/>
        <v>711811.02</v>
      </c>
      <c r="T2591" s="14">
        <f t="shared" ca="1" si="531"/>
        <v>6172453.3499999996</v>
      </c>
      <c r="U2591" s="14" t="str">
        <f t="shared" ca="1" si="532"/>
        <v>0A3F507E-19A4-32B8-E044-0003BA298018</v>
      </c>
    </row>
    <row r="2592" spans="1:21" s="14" customFormat="1" x14ac:dyDescent="0.25">
      <c r="A2592" s="14">
        <f t="shared" si="520"/>
        <v>2592</v>
      </c>
      <c r="B2592" s="14" t="str">
        <f t="shared" ca="1" si="521"/>
        <v>DDA85EF2-8106-4AFC-8C07-B8192C7AB4AA</v>
      </c>
      <c r="C2592" s="14" t="str">
        <f t="shared" ca="1" si="522"/>
        <v>Hyttevænget</v>
      </c>
      <c r="D2592" s="14" t="str">
        <f t="shared" ca="1" si="523"/>
        <v>7</v>
      </c>
      <c r="E2592" s="14" t="str">
        <f t="shared" ca="1" si="524"/>
        <v>24ey</v>
      </c>
      <c r="F2592" s="1">
        <f t="shared" ca="1" si="525"/>
        <v>120</v>
      </c>
      <c r="G2592" s="1">
        <f t="shared" ca="1" si="526"/>
        <v>120</v>
      </c>
      <c r="H2592" s="1">
        <f t="shared" ca="1" si="527"/>
        <v>1945</v>
      </c>
      <c r="I2592" s="1" t="str">
        <f ca="1">INDEX(Relationstabel!$C$3:$K$10,MATCH(INDIRECT($A$1&amp;"J"&amp;A2592),Relationstabel!$A$3:$A$10,0),MATCH(IFERROR(VALUE(INDIRECT($A$1&amp;"K"&amp;A2592)),0),Relationstabel!$C$1:$K$1,0))</f>
        <v>Naturgas</v>
      </c>
      <c r="J2592" s="1" t="str">
        <f ca="1">INDEX(Anvendelseskode!B:B,MATCH($F2592,Anvendelseskode!$A:$A,0))</f>
        <v>Fritliggende enfamilieshus (parcelhus)</v>
      </c>
      <c r="K2592" s="1" t="str">
        <f ca="1">INDEX(Anvendelseskode!C:C,MATCH($F2592,Anvendelseskode!$A:$A,0))</f>
        <v>Parcelhuse</v>
      </c>
      <c r="L2592" s="1" t="str">
        <f ca="1">INDEX(Anvendelseskode!D:D,MATCH($F2592,Anvendelseskode!$A:$A,0))</f>
        <v>Private husholdninger</v>
      </c>
      <c r="M2592" s="1" t="str">
        <f ca="1">IFERROR(INDEX(SBi!$2:$2,MATCH(H2592,SBi!$1:$1,1)),SBi!$K$2)</f>
        <v>1931-1950</v>
      </c>
      <c r="N2592" s="1">
        <f ca="1">INDEX(SBi!$C$3:$K$28,MATCH(F2592,SBi!$B$3:$B$28,0),MATCH(M2592,SBi!$C$2:$K$2,0))</f>
        <v>164.1</v>
      </c>
      <c r="O2592" s="16">
        <f t="shared" ca="1" si="528"/>
        <v>19.692</v>
      </c>
      <c r="P2592" s="16" t="str">
        <f ca="1">IFERROR(INDEX(VpD!$2:$2,MATCH(H2592,VpD!$1:$1,1)),VpD!$I$2)</f>
        <v>1931-1950</v>
      </c>
      <c r="Q2592" s="1">
        <f ca="1">INDEX(VpD!$C$3:$I$27,MATCH(F2592,VpD!$B$3:$B$27,0),MATCH(P2592,VpD!$C$2:$I$2,0))</f>
        <v>217</v>
      </c>
      <c r="R2592" s="16">
        <f t="shared" ca="1" si="529"/>
        <v>26.04</v>
      </c>
      <c r="S2592" s="14">
        <f t="shared" ca="1" si="530"/>
        <v>713850.29</v>
      </c>
      <c r="T2592" s="14">
        <f t="shared" ca="1" si="531"/>
        <v>6168982.9699999997</v>
      </c>
      <c r="U2592" s="14" t="str">
        <f t="shared" ca="1" si="532"/>
        <v>0A3F507E-1AA4-32B8-E044-0003BA298018</v>
      </c>
    </row>
    <row r="2593" spans="1:21" s="14" customFormat="1" x14ac:dyDescent="0.25">
      <c r="A2593" s="14">
        <f t="shared" si="520"/>
        <v>2593</v>
      </c>
      <c r="B2593" s="14" t="str">
        <f t="shared" ca="1" si="521"/>
        <v>9BD88458-FFB9-45F4-AB0D-3DA5DCE0C603</v>
      </c>
      <c r="C2593" s="14" t="str">
        <f t="shared" ca="1" si="522"/>
        <v>Lyngvej</v>
      </c>
      <c r="D2593" s="14" t="str">
        <f t="shared" ca="1" si="523"/>
        <v>8</v>
      </c>
      <c r="E2593" s="14" t="str">
        <f t="shared" ca="1" si="524"/>
        <v>24az</v>
      </c>
      <c r="F2593" s="1">
        <f t="shared" ca="1" si="525"/>
        <v>120</v>
      </c>
      <c r="G2593" s="1">
        <f t="shared" ca="1" si="526"/>
        <v>110</v>
      </c>
      <c r="H2593" s="1">
        <f t="shared" ca="1" si="527"/>
        <v>1980</v>
      </c>
      <c r="I2593" s="1" t="str">
        <f ca="1">INDEX(Relationstabel!$C$3:$K$10,MATCH(INDIRECT($A$1&amp;"J"&amp;A2593),Relationstabel!$A$3:$A$10,0),MATCH(IFERROR(VALUE(INDIRECT($A$1&amp;"K"&amp;A2593)),0),Relationstabel!$C$1:$K$1,0))</f>
        <v>Naturgas</v>
      </c>
      <c r="J2593" s="1" t="str">
        <f ca="1">INDEX(Anvendelseskode!B:B,MATCH($F2593,Anvendelseskode!$A:$A,0))</f>
        <v>Fritliggende enfamilieshus (parcelhus)</v>
      </c>
      <c r="K2593" s="1" t="str">
        <f ca="1">INDEX(Anvendelseskode!C:C,MATCH($F2593,Anvendelseskode!$A:$A,0))</f>
        <v>Parcelhuse</v>
      </c>
      <c r="L2593" s="1" t="str">
        <f ca="1">INDEX(Anvendelseskode!D:D,MATCH($F2593,Anvendelseskode!$A:$A,0))</f>
        <v>Private husholdninger</v>
      </c>
      <c r="M2593" s="1" t="str">
        <f ca="1">IFERROR(INDEX(SBi!$2:$2,MATCH(H2593,SBi!$1:$1,1)),SBi!$K$2)</f>
        <v>1979-1998</v>
      </c>
      <c r="N2593" s="1">
        <f ca="1">INDEX(SBi!$C$3:$K$28,MATCH(F2593,SBi!$B$3:$B$28,0),MATCH(M2593,SBi!$C$2:$K$2,0))</f>
        <v>105.4</v>
      </c>
      <c r="O2593" s="16">
        <f t="shared" ca="1" si="528"/>
        <v>11.593999999999999</v>
      </c>
      <c r="P2593" s="16" t="str">
        <f ca="1">IFERROR(INDEX(VpD!$2:$2,MATCH(H2593,VpD!$1:$1,1)),VpD!$I$2)</f>
        <v>1979-1998</v>
      </c>
      <c r="Q2593" s="1">
        <f ca="1">INDEX(VpD!$C$3:$I$27,MATCH(F2593,VpD!$B$3:$B$27,0),MATCH(P2593,VpD!$C$2:$I$2,0))</f>
        <v>90</v>
      </c>
      <c r="R2593" s="16">
        <f t="shared" ca="1" si="529"/>
        <v>9.9</v>
      </c>
      <c r="S2593" s="14">
        <f t="shared" ca="1" si="530"/>
        <v>713981.64</v>
      </c>
      <c r="T2593" s="14">
        <f t="shared" ca="1" si="531"/>
        <v>6168669.4500000002</v>
      </c>
      <c r="U2593" s="14" t="str">
        <f t="shared" ca="1" si="532"/>
        <v>0A3F507E-1CA4-32B8-E044-0003BA298018</v>
      </c>
    </row>
    <row r="2594" spans="1:21" s="14" customFormat="1" x14ac:dyDescent="0.25">
      <c r="A2594" s="14">
        <f t="shared" si="520"/>
        <v>2594</v>
      </c>
      <c r="B2594" s="14" t="str">
        <f t="shared" ca="1" si="521"/>
        <v>4D27274E-90F6-4C84-BD8A-EC32476871AB</v>
      </c>
      <c r="C2594" s="14" t="str">
        <f t="shared" ca="1" si="522"/>
        <v>Horsbred</v>
      </c>
      <c r="D2594" s="14" t="str">
        <f t="shared" ca="1" si="523"/>
        <v>54</v>
      </c>
      <c r="E2594" s="14" t="str">
        <f t="shared" ca="1" si="524"/>
        <v>13aæ</v>
      </c>
      <c r="F2594" s="1">
        <f t="shared" ca="1" si="525"/>
        <v>130</v>
      </c>
      <c r="G2594" s="1">
        <f t="shared" ca="1" si="526"/>
        <v>107</v>
      </c>
      <c r="H2594" s="1">
        <f t="shared" ca="1" si="527"/>
        <v>1983</v>
      </c>
      <c r="I2594" s="1" t="str">
        <f ca="1">INDEX(Relationstabel!$C$3:$K$10,MATCH(INDIRECT($A$1&amp;"J"&amp;A2594),Relationstabel!$A$3:$A$10,0),MATCH(IFERROR(VALUE(INDIRECT($A$1&amp;"K"&amp;A2594)),0),Relationstabel!$C$1:$K$1,0))</f>
        <v>Fjernvarme/ Blokvarme</v>
      </c>
      <c r="J2594" s="1" t="str">
        <f ca="1">INDEX(Anvendelseskode!B:B,MATCH($F2594,Anvendelseskode!$A:$A,0))</f>
        <v>Række-, kæde-, dobbelthus (lodret adskillelse mellem enhederne)</v>
      </c>
      <c r="K2594" s="1" t="str">
        <f ca="1">INDEX(Anvendelseskode!C:C,MATCH($F2594,Anvendelseskode!$A:$A,0))</f>
        <v>Række-, kæde og dobbelthuse</v>
      </c>
      <c r="L2594" s="1" t="str">
        <f ca="1">INDEX(Anvendelseskode!D:D,MATCH($F2594,Anvendelseskode!$A:$A,0))</f>
        <v>Private husholdninger</v>
      </c>
      <c r="M2594" s="1" t="str">
        <f ca="1">IFERROR(INDEX(SBi!$2:$2,MATCH(H2594,SBi!$1:$1,1)),SBi!$K$2)</f>
        <v>1979-1998</v>
      </c>
      <c r="N2594" s="1">
        <f ca="1">INDEX(SBi!$C$3:$K$28,MATCH(F2594,SBi!$B$3:$B$28,0),MATCH(M2594,SBi!$C$2:$K$2,0))</f>
        <v>96.8</v>
      </c>
      <c r="O2594" s="16">
        <f t="shared" ca="1" si="528"/>
        <v>10.3576</v>
      </c>
      <c r="P2594" s="16" t="str">
        <f ca="1">IFERROR(INDEX(VpD!$2:$2,MATCH(H2594,VpD!$1:$1,1)),VpD!$I$2)</f>
        <v>1979-1998</v>
      </c>
      <c r="Q2594" s="1">
        <f ca="1">INDEX(VpD!$C$3:$I$27,MATCH(F2594,VpD!$B$3:$B$27,0),MATCH(P2594,VpD!$C$2:$I$2,0))</f>
        <v>74</v>
      </c>
      <c r="R2594" s="16">
        <f t="shared" ca="1" si="529"/>
        <v>7.9180000000000001</v>
      </c>
      <c r="S2594" s="14">
        <f t="shared" ca="1" si="530"/>
        <v>711452.67</v>
      </c>
      <c r="T2594" s="14">
        <f t="shared" ca="1" si="531"/>
        <v>6171752.5700000003</v>
      </c>
      <c r="U2594" s="14" t="str">
        <f t="shared" ca="1" si="532"/>
        <v>0A3F507E-18B0-32B8-E044-0003BA298018</v>
      </c>
    </row>
    <row r="2595" spans="1:21" s="14" customFormat="1" x14ac:dyDescent="0.25">
      <c r="A2595" s="14">
        <f t="shared" si="520"/>
        <v>2595</v>
      </c>
      <c r="B2595" s="14" t="str">
        <f t="shared" ca="1" si="521"/>
        <v>B140E0B6-A137-4DC4-8624-D6F2A84111A2</v>
      </c>
      <c r="C2595" s="14" t="str">
        <f t="shared" ca="1" si="522"/>
        <v>Rendsagervej</v>
      </c>
      <c r="D2595" s="14" t="str">
        <f t="shared" ca="1" si="523"/>
        <v>52</v>
      </c>
      <c r="E2595" s="14" t="str">
        <f t="shared" ca="1" si="524"/>
        <v>9ic</v>
      </c>
      <c r="F2595" s="1">
        <f t="shared" ca="1" si="525"/>
        <v>120</v>
      </c>
      <c r="G2595" s="1">
        <f t="shared" ca="1" si="526"/>
        <v>119</v>
      </c>
      <c r="H2595" s="1">
        <f t="shared" ca="1" si="527"/>
        <v>1972</v>
      </c>
      <c r="I2595" s="1" t="str">
        <f ca="1">INDEX(Relationstabel!$C$3:$K$10,MATCH(INDIRECT($A$1&amp;"J"&amp;A2595),Relationstabel!$A$3:$A$10,0),MATCH(IFERROR(VALUE(INDIRECT($A$1&amp;"K"&amp;A2595)),0),Relationstabel!$C$1:$K$1,0))</f>
        <v>Naturgas</v>
      </c>
      <c r="J2595" s="1" t="str">
        <f ca="1">INDEX(Anvendelseskode!B:B,MATCH($F2595,Anvendelseskode!$A:$A,0))</f>
        <v>Fritliggende enfamilieshus (parcelhus)</v>
      </c>
      <c r="K2595" s="1" t="str">
        <f ca="1">INDEX(Anvendelseskode!C:C,MATCH($F2595,Anvendelseskode!$A:$A,0))</f>
        <v>Parcelhuse</v>
      </c>
      <c r="L2595" s="1" t="str">
        <f ca="1">INDEX(Anvendelseskode!D:D,MATCH($F2595,Anvendelseskode!$A:$A,0))</f>
        <v>Private husholdninger</v>
      </c>
      <c r="M2595" s="1" t="str">
        <f ca="1">IFERROR(INDEX(SBi!$2:$2,MATCH(H2595,SBi!$1:$1,1)),SBi!$K$2)</f>
        <v>1961-1972</v>
      </c>
      <c r="N2595" s="1">
        <f ca="1">INDEX(SBi!$C$3:$K$28,MATCH(F2595,SBi!$B$3:$B$28,0),MATCH(M2595,SBi!$C$2:$K$2,0))</f>
        <v>134.30000000000001</v>
      </c>
      <c r="O2595" s="16">
        <f t="shared" ca="1" si="528"/>
        <v>15.9817</v>
      </c>
      <c r="P2595" s="16" t="str">
        <f ca="1">IFERROR(INDEX(VpD!$2:$2,MATCH(H2595,VpD!$1:$1,1)),VpD!$I$2)</f>
        <v>1961-1972</v>
      </c>
      <c r="Q2595" s="1">
        <f ca="1">INDEX(VpD!$C$3:$I$27,MATCH(F2595,VpD!$B$3:$B$27,0),MATCH(P2595,VpD!$C$2:$I$2,0))</f>
        <v>143</v>
      </c>
      <c r="R2595" s="16">
        <f t="shared" ca="1" si="529"/>
        <v>17.016999999999999</v>
      </c>
      <c r="S2595" s="14">
        <f t="shared" ca="1" si="530"/>
        <v>711145.71</v>
      </c>
      <c r="T2595" s="14">
        <f t="shared" ca="1" si="531"/>
        <v>6171634.0599999996</v>
      </c>
      <c r="U2595" s="14" t="str">
        <f t="shared" ca="1" si="532"/>
        <v>0A3F507E-1FB0-32B8-E044-0003BA298018</v>
      </c>
    </row>
    <row r="2596" spans="1:21" s="14" customFormat="1" x14ac:dyDescent="0.25">
      <c r="A2596" s="14">
        <f t="shared" si="520"/>
        <v>2596</v>
      </c>
      <c r="B2596" s="14" t="str">
        <f t="shared" ca="1" si="521"/>
        <v>A282632A-A9B3-4BD7-89A9-743DABF8DDFE</v>
      </c>
      <c r="C2596" s="14" t="str">
        <f t="shared" ca="1" si="522"/>
        <v>Rendsagervej</v>
      </c>
      <c r="D2596" s="14" t="str">
        <f t="shared" ca="1" si="523"/>
        <v>54</v>
      </c>
      <c r="E2596" s="14" t="str">
        <f t="shared" ca="1" si="524"/>
        <v>9ib</v>
      </c>
      <c r="F2596" s="1">
        <f t="shared" ca="1" si="525"/>
        <v>120</v>
      </c>
      <c r="G2596" s="1">
        <f t="shared" ca="1" si="526"/>
        <v>119</v>
      </c>
      <c r="H2596" s="1">
        <f t="shared" ca="1" si="527"/>
        <v>1972</v>
      </c>
      <c r="I2596" s="1" t="str">
        <f ca="1">INDEX(Relationstabel!$C$3:$K$10,MATCH(INDIRECT($A$1&amp;"J"&amp;A2596),Relationstabel!$A$3:$A$10,0),MATCH(IFERROR(VALUE(INDIRECT($A$1&amp;"K"&amp;A2596)),0),Relationstabel!$C$1:$K$1,0))</f>
        <v>Naturgas</v>
      </c>
      <c r="J2596" s="1" t="str">
        <f ca="1">INDEX(Anvendelseskode!B:B,MATCH($F2596,Anvendelseskode!$A:$A,0))</f>
        <v>Fritliggende enfamilieshus (parcelhus)</v>
      </c>
      <c r="K2596" s="1" t="str">
        <f ca="1">INDEX(Anvendelseskode!C:C,MATCH($F2596,Anvendelseskode!$A:$A,0))</f>
        <v>Parcelhuse</v>
      </c>
      <c r="L2596" s="1" t="str">
        <f ca="1">INDEX(Anvendelseskode!D:D,MATCH($F2596,Anvendelseskode!$A:$A,0))</f>
        <v>Private husholdninger</v>
      </c>
      <c r="M2596" s="1" t="str">
        <f ca="1">IFERROR(INDEX(SBi!$2:$2,MATCH(H2596,SBi!$1:$1,1)),SBi!$K$2)</f>
        <v>1961-1972</v>
      </c>
      <c r="N2596" s="1">
        <f ca="1">INDEX(SBi!$C$3:$K$28,MATCH(F2596,SBi!$B$3:$B$28,0),MATCH(M2596,SBi!$C$2:$K$2,0))</f>
        <v>134.30000000000001</v>
      </c>
      <c r="O2596" s="16">
        <f t="shared" ca="1" si="528"/>
        <v>15.9817</v>
      </c>
      <c r="P2596" s="16" t="str">
        <f ca="1">IFERROR(INDEX(VpD!$2:$2,MATCH(H2596,VpD!$1:$1,1)),VpD!$I$2)</f>
        <v>1961-1972</v>
      </c>
      <c r="Q2596" s="1">
        <f ca="1">INDEX(VpD!$C$3:$I$27,MATCH(F2596,VpD!$B$3:$B$27,0),MATCH(P2596,VpD!$C$2:$I$2,0))</f>
        <v>143</v>
      </c>
      <c r="R2596" s="16">
        <f t="shared" ca="1" si="529"/>
        <v>17.016999999999999</v>
      </c>
      <c r="S2596" s="14">
        <f t="shared" ca="1" si="530"/>
        <v>711140.76</v>
      </c>
      <c r="T2596" s="14">
        <f t="shared" ca="1" si="531"/>
        <v>6171653.9000000004</v>
      </c>
      <c r="U2596" s="14" t="str">
        <f t="shared" ca="1" si="532"/>
        <v>0A3F507E-1FB2-32B8-E044-0003BA298018</v>
      </c>
    </row>
    <row r="2597" spans="1:21" s="14" customFormat="1" x14ac:dyDescent="0.25">
      <c r="A2597" s="14">
        <f t="shared" si="520"/>
        <v>2597</v>
      </c>
      <c r="B2597" s="14" t="str">
        <f t="shared" ca="1" si="521"/>
        <v>BB4283E7-49A8-4DC9-B1D0-5C13CFF852AD</v>
      </c>
      <c r="C2597" s="14" t="str">
        <f t="shared" ca="1" si="522"/>
        <v>Valbo Alle</v>
      </c>
      <c r="D2597" s="14" t="str">
        <f t="shared" ca="1" si="523"/>
        <v>20</v>
      </c>
      <c r="E2597" s="14" t="str">
        <f t="shared" ca="1" si="524"/>
        <v>23t</v>
      </c>
      <c r="F2597" s="1">
        <f t="shared" ca="1" si="525"/>
        <v>120</v>
      </c>
      <c r="G2597" s="1">
        <f t="shared" ca="1" si="526"/>
        <v>129</v>
      </c>
      <c r="H2597" s="1">
        <f t="shared" ca="1" si="527"/>
        <v>1993</v>
      </c>
      <c r="I2597" s="1" t="str">
        <f ca="1">INDEX(Relationstabel!$C$3:$K$10,MATCH(INDIRECT($A$1&amp;"J"&amp;A2597),Relationstabel!$A$3:$A$10,0),MATCH(IFERROR(VALUE(INDIRECT($A$1&amp;"K"&amp;A2597)),0),Relationstabel!$C$1:$K$1,0))</f>
        <v>Naturgas</v>
      </c>
      <c r="J2597" s="1" t="str">
        <f ca="1">INDEX(Anvendelseskode!B:B,MATCH($F2597,Anvendelseskode!$A:$A,0))</f>
        <v>Fritliggende enfamilieshus (parcelhus)</v>
      </c>
      <c r="K2597" s="1" t="str">
        <f ca="1">INDEX(Anvendelseskode!C:C,MATCH($F2597,Anvendelseskode!$A:$A,0))</f>
        <v>Parcelhuse</v>
      </c>
      <c r="L2597" s="1" t="str">
        <f ca="1">INDEX(Anvendelseskode!D:D,MATCH($F2597,Anvendelseskode!$A:$A,0))</f>
        <v>Private husholdninger</v>
      </c>
      <c r="M2597" s="1" t="str">
        <f ca="1">IFERROR(INDEX(SBi!$2:$2,MATCH(H2597,SBi!$1:$1,1)),SBi!$K$2)</f>
        <v>1979-1998</v>
      </c>
      <c r="N2597" s="1">
        <f ca="1">INDEX(SBi!$C$3:$K$28,MATCH(F2597,SBi!$B$3:$B$28,0),MATCH(M2597,SBi!$C$2:$K$2,0))</f>
        <v>105.4</v>
      </c>
      <c r="O2597" s="16">
        <f t="shared" ca="1" si="528"/>
        <v>13.5966</v>
      </c>
      <c r="P2597" s="16" t="str">
        <f ca="1">IFERROR(INDEX(VpD!$2:$2,MATCH(H2597,VpD!$1:$1,1)),VpD!$I$2)</f>
        <v>1979-1998</v>
      </c>
      <c r="Q2597" s="1">
        <f ca="1">INDEX(VpD!$C$3:$I$27,MATCH(F2597,VpD!$B$3:$B$27,0),MATCH(P2597,VpD!$C$2:$I$2,0))</f>
        <v>90</v>
      </c>
      <c r="R2597" s="16">
        <f t="shared" ca="1" si="529"/>
        <v>11.61</v>
      </c>
      <c r="S2597" s="14">
        <f t="shared" ca="1" si="530"/>
        <v>713643.21</v>
      </c>
      <c r="T2597" s="14">
        <f t="shared" ca="1" si="531"/>
        <v>6168633.2800000003</v>
      </c>
      <c r="U2597" s="14" t="str">
        <f t="shared" ca="1" si="532"/>
        <v>0A3F507E-23B2-32B8-E044-0003BA298018</v>
      </c>
    </row>
    <row r="2598" spans="1:21" s="14" customFormat="1" x14ac:dyDescent="0.25">
      <c r="A2598" s="14">
        <f t="shared" si="520"/>
        <v>2598</v>
      </c>
      <c r="B2598" s="14" t="str">
        <f t="shared" ca="1" si="521"/>
        <v>1881C5A6-F116-4666-A85C-E2948FB9E95D</v>
      </c>
      <c r="C2598" s="14" t="str">
        <f t="shared" ca="1" si="522"/>
        <v>Vallensbæk Strandvej</v>
      </c>
      <c r="D2598" s="14" t="str">
        <f t="shared" ca="1" si="523"/>
        <v>180</v>
      </c>
      <c r="E2598" s="14" t="str">
        <f t="shared" ca="1" si="524"/>
        <v>18æ</v>
      </c>
      <c r="F2598" s="1">
        <f t="shared" ca="1" si="525"/>
        <v>120</v>
      </c>
      <c r="G2598" s="1">
        <f t="shared" ca="1" si="526"/>
        <v>99</v>
      </c>
      <c r="H2598" s="1">
        <f t="shared" ca="1" si="527"/>
        <v>1961</v>
      </c>
      <c r="I2598" s="1" t="str">
        <f ca="1">INDEX(Relationstabel!$C$3:$K$10,MATCH(INDIRECT($A$1&amp;"J"&amp;A2598),Relationstabel!$A$3:$A$10,0),MATCH(IFERROR(VALUE(INDIRECT($A$1&amp;"K"&amp;A2598)),0),Relationstabel!$C$1:$K$1,0))</f>
        <v>Naturgas</v>
      </c>
      <c r="J2598" s="1" t="str">
        <f ca="1">INDEX(Anvendelseskode!B:B,MATCH($F2598,Anvendelseskode!$A:$A,0))</f>
        <v>Fritliggende enfamilieshus (parcelhus)</v>
      </c>
      <c r="K2598" s="1" t="str">
        <f ca="1">INDEX(Anvendelseskode!C:C,MATCH($F2598,Anvendelseskode!$A:$A,0))</f>
        <v>Parcelhuse</v>
      </c>
      <c r="L2598" s="1" t="str">
        <f ca="1">INDEX(Anvendelseskode!D:D,MATCH($F2598,Anvendelseskode!$A:$A,0))</f>
        <v>Private husholdninger</v>
      </c>
      <c r="M2598" s="1" t="str">
        <f ca="1">IFERROR(INDEX(SBi!$2:$2,MATCH(H2598,SBi!$1:$1,1)),SBi!$K$2)</f>
        <v>1961-1972</v>
      </c>
      <c r="N2598" s="1">
        <f ca="1">INDEX(SBi!$C$3:$K$28,MATCH(F2598,SBi!$B$3:$B$28,0),MATCH(M2598,SBi!$C$2:$K$2,0))</f>
        <v>134.30000000000001</v>
      </c>
      <c r="O2598" s="16">
        <f t="shared" ca="1" si="528"/>
        <v>13.2957</v>
      </c>
      <c r="P2598" s="16" t="str">
        <f ca="1">IFERROR(INDEX(VpD!$2:$2,MATCH(H2598,VpD!$1:$1,1)),VpD!$I$2)</f>
        <v>1961-1972</v>
      </c>
      <c r="Q2598" s="1">
        <f ca="1">INDEX(VpD!$C$3:$I$27,MATCH(F2598,VpD!$B$3:$B$27,0),MATCH(P2598,VpD!$C$2:$I$2,0))</f>
        <v>143</v>
      </c>
      <c r="R2598" s="16">
        <f t="shared" ca="1" si="529"/>
        <v>14.157</v>
      </c>
      <c r="S2598" s="14">
        <f t="shared" ca="1" si="530"/>
        <v>713598.22</v>
      </c>
      <c r="T2598" s="14">
        <f t="shared" ca="1" si="531"/>
        <v>6168852.04</v>
      </c>
      <c r="U2598" s="14" t="str">
        <f t="shared" ca="1" si="532"/>
        <v>0A3F507E-17A1-32B8-E044-0003BA298018</v>
      </c>
    </row>
    <row r="2599" spans="1:21" s="14" customFormat="1" x14ac:dyDescent="0.25">
      <c r="A2599" s="14">
        <f t="shared" si="520"/>
        <v>2599</v>
      </c>
      <c r="B2599" s="14" t="str">
        <f t="shared" ca="1" si="521"/>
        <v>A0F65675-9511-4C59-833C-4C8BC8D3F59C</v>
      </c>
      <c r="C2599" s="14" t="str">
        <f t="shared" ca="1" si="522"/>
        <v>Nordmarksvænge</v>
      </c>
      <c r="D2599" s="14" t="str">
        <f t="shared" ca="1" si="523"/>
        <v>15</v>
      </c>
      <c r="E2599" s="14" t="str">
        <f t="shared" ca="1" si="524"/>
        <v>15cp</v>
      </c>
      <c r="F2599" s="1">
        <f t="shared" ca="1" si="525"/>
        <v>120</v>
      </c>
      <c r="G2599" s="1">
        <f t="shared" ca="1" si="526"/>
        <v>154</v>
      </c>
      <c r="H2599" s="1">
        <f t="shared" ca="1" si="527"/>
        <v>2000</v>
      </c>
      <c r="I2599" s="1" t="str">
        <f ca="1">INDEX(Relationstabel!$C$3:$K$10,MATCH(INDIRECT($A$1&amp;"J"&amp;A2599),Relationstabel!$A$3:$A$10,0),MATCH(IFERROR(VALUE(INDIRECT($A$1&amp;"K"&amp;A2599)),0),Relationstabel!$C$1:$K$1,0))</f>
        <v>Fjernvarme/ Blokvarme</v>
      </c>
      <c r="J2599" s="1" t="str">
        <f ca="1">INDEX(Anvendelseskode!B:B,MATCH($F2599,Anvendelseskode!$A:$A,0))</f>
        <v>Fritliggende enfamilieshus (parcelhus)</v>
      </c>
      <c r="K2599" s="1" t="str">
        <f ca="1">INDEX(Anvendelseskode!C:C,MATCH($F2599,Anvendelseskode!$A:$A,0))</f>
        <v>Parcelhuse</v>
      </c>
      <c r="L2599" s="1" t="str">
        <f ca="1">INDEX(Anvendelseskode!D:D,MATCH($F2599,Anvendelseskode!$A:$A,0))</f>
        <v>Private husholdninger</v>
      </c>
      <c r="M2599" s="1" t="str">
        <f ca="1">IFERROR(INDEX(SBi!$2:$2,MATCH(H2599,SBi!$1:$1,1)),SBi!$K$2)</f>
        <v>1999-2006</v>
      </c>
      <c r="N2599" s="1">
        <f ca="1">INDEX(SBi!$C$3:$K$28,MATCH(F2599,SBi!$B$3:$B$28,0),MATCH(M2599,SBi!$C$2:$K$2,0))</f>
        <v>83.9</v>
      </c>
      <c r="O2599" s="16">
        <f t="shared" ca="1" si="528"/>
        <v>12.9206</v>
      </c>
      <c r="P2599" s="16" t="str">
        <f ca="1">IFERROR(INDEX(VpD!$2:$2,MATCH(H2599,VpD!$1:$1,1)),VpD!$I$2)</f>
        <v>&gt;1998</v>
      </c>
      <c r="Q2599" s="1">
        <f ca="1">INDEX(VpD!$C$3:$I$27,MATCH(F2599,VpD!$B$3:$B$27,0),MATCH(P2599,VpD!$C$2:$I$2,0))</f>
        <v>72</v>
      </c>
      <c r="R2599" s="16">
        <f t="shared" ca="1" si="529"/>
        <v>11.087999999999999</v>
      </c>
      <c r="S2599" s="14">
        <f t="shared" ca="1" si="530"/>
        <v>712116.18</v>
      </c>
      <c r="T2599" s="14">
        <f t="shared" ca="1" si="531"/>
        <v>6172074.2400000002</v>
      </c>
      <c r="U2599" s="14" t="str">
        <f t="shared" ca="1" si="532"/>
        <v>0A3F507E-1DA1-32B8-E044-0003BA298018</v>
      </c>
    </row>
    <row r="2600" spans="1:21" s="14" customFormat="1" x14ac:dyDescent="0.25">
      <c r="A2600" s="14">
        <f t="shared" si="520"/>
        <v>2600</v>
      </c>
      <c r="B2600" s="14" t="str">
        <f t="shared" ca="1" si="521"/>
        <v>D66A6A29-409D-4B92-84AB-3782B16AA716</v>
      </c>
      <c r="C2600" s="14" t="str">
        <f t="shared" ca="1" si="522"/>
        <v>Nørrebred</v>
      </c>
      <c r="D2600" s="14" t="str">
        <f t="shared" ca="1" si="523"/>
        <v>119</v>
      </c>
      <c r="E2600" s="14" t="str">
        <f t="shared" ca="1" si="524"/>
        <v>13gp</v>
      </c>
      <c r="F2600" s="1">
        <f t="shared" ca="1" si="525"/>
        <v>120</v>
      </c>
      <c r="G2600" s="1">
        <f t="shared" ca="1" si="526"/>
        <v>129</v>
      </c>
      <c r="H2600" s="1">
        <f t="shared" ca="1" si="527"/>
        <v>1969</v>
      </c>
      <c r="I2600" s="1" t="str">
        <f ca="1">INDEX(Relationstabel!$C$3:$K$10,MATCH(INDIRECT($A$1&amp;"J"&amp;A2600),Relationstabel!$A$3:$A$10,0),MATCH(IFERROR(VALUE(INDIRECT($A$1&amp;"K"&amp;A2600)),0),Relationstabel!$C$1:$K$1,0))</f>
        <v>Naturgas</v>
      </c>
      <c r="J2600" s="1" t="str">
        <f ca="1">INDEX(Anvendelseskode!B:B,MATCH($F2600,Anvendelseskode!$A:$A,0))</f>
        <v>Fritliggende enfamilieshus (parcelhus)</v>
      </c>
      <c r="K2600" s="1" t="str">
        <f ca="1">INDEX(Anvendelseskode!C:C,MATCH($F2600,Anvendelseskode!$A:$A,0))</f>
        <v>Parcelhuse</v>
      </c>
      <c r="L2600" s="1" t="str">
        <f ca="1">INDEX(Anvendelseskode!D:D,MATCH($F2600,Anvendelseskode!$A:$A,0))</f>
        <v>Private husholdninger</v>
      </c>
      <c r="M2600" s="1" t="str">
        <f ca="1">IFERROR(INDEX(SBi!$2:$2,MATCH(H2600,SBi!$1:$1,1)),SBi!$K$2)</f>
        <v>1961-1972</v>
      </c>
      <c r="N2600" s="1">
        <f ca="1">INDEX(SBi!$C$3:$K$28,MATCH(F2600,SBi!$B$3:$B$28,0),MATCH(M2600,SBi!$C$2:$K$2,0))</f>
        <v>134.30000000000001</v>
      </c>
      <c r="O2600" s="16">
        <f t="shared" ca="1" si="528"/>
        <v>17.3247</v>
      </c>
      <c r="P2600" s="16" t="str">
        <f ca="1">IFERROR(INDEX(VpD!$2:$2,MATCH(H2600,VpD!$1:$1,1)),VpD!$I$2)</f>
        <v>1961-1972</v>
      </c>
      <c r="Q2600" s="1">
        <f ca="1">INDEX(VpD!$C$3:$I$27,MATCH(F2600,VpD!$B$3:$B$27,0),MATCH(P2600,VpD!$C$2:$I$2,0))</f>
        <v>143</v>
      </c>
      <c r="R2600" s="16">
        <f t="shared" ca="1" si="529"/>
        <v>18.446999999999999</v>
      </c>
      <c r="S2600" s="14">
        <f t="shared" ca="1" si="530"/>
        <v>711521.17</v>
      </c>
      <c r="T2600" s="14">
        <f t="shared" ca="1" si="531"/>
        <v>6172118.7999999998</v>
      </c>
      <c r="U2600" s="14" t="str">
        <f t="shared" ca="1" si="532"/>
        <v>0A3F507E-1EA1-32B8-E044-0003BA298018</v>
      </c>
    </row>
    <row r="2601" spans="1:21" s="14" customFormat="1" x14ac:dyDescent="0.25">
      <c r="A2601" s="14">
        <f t="shared" si="520"/>
        <v>2601</v>
      </c>
      <c r="B2601" s="14" t="str">
        <f t="shared" ca="1" si="521"/>
        <v>27F64010-66AF-4158-983A-07B79EA6BAC4</v>
      </c>
      <c r="C2601" s="14" t="str">
        <f t="shared" ca="1" si="522"/>
        <v>Tårnborgvej</v>
      </c>
      <c r="D2601" s="14" t="str">
        <f t="shared" ca="1" si="523"/>
        <v>26</v>
      </c>
      <c r="E2601" s="14" t="str">
        <f t="shared" ca="1" si="524"/>
        <v>4ah</v>
      </c>
      <c r="F2601" s="1">
        <f t="shared" ca="1" si="525"/>
        <v>120</v>
      </c>
      <c r="G2601" s="1">
        <f t="shared" ca="1" si="526"/>
        <v>125</v>
      </c>
      <c r="H2601" s="1">
        <f t="shared" ca="1" si="527"/>
        <v>1984</v>
      </c>
      <c r="I2601" s="1" t="str">
        <f ca="1">INDEX(Relationstabel!$C$3:$K$10,MATCH(INDIRECT($A$1&amp;"J"&amp;A2601),Relationstabel!$A$3:$A$10,0),MATCH(IFERROR(VALUE(INDIRECT($A$1&amp;"K"&amp;A2601)),0),Relationstabel!$C$1:$K$1,0))</f>
        <v>Elvarme</v>
      </c>
      <c r="J2601" s="1" t="str">
        <f ca="1">INDEX(Anvendelseskode!B:B,MATCH($F2601,Anvendelseskode!$A:$A,0))</f>
        <v>Fritliggende enfamilieshus (parcelhus)</v>
      </c>
      <c r="K2601" s="1" t="str">
        <f ca="1">INDEX(Anvendelseskode!C:C,MATCH($F2601,Anvendelseskode!$A:$A,0))</f>
        <v>Parcelhuse</v>
      </c>
      <c r="L2601" s="1" t="str">
        <f ca="1">INDEX(Anvendelseskode!D:D,MATCH($F2601,Anvendelseskode!$A:$A,0))</f>
        <v>Private husholdninger</v>
      </c>
      <c r="M2601" s="1" t="str">
        <f ca="1">IFERROR(INDEX(SBi!$2:$2,MATCH(H2601,SBi!$1:$1,1)),SBi!$K$2)</f>
        <v>1979-1998</v>
      </c>
      <c r="N2601" s="1">
        <f ca="1">INDEX(SBi!$C$3:$K$28,MATCH(F2601,SBi!$B$3:$B$28,0),MATCH(M2601,SBi!$C$2:$K$2,0))</f>
        <v>105.4</v>
      </c>
      <c r="O2601" s="16">
        <f t="shared" ca="1" si="528"/>
        <v>13.175000000000001</v>
      </c>
      <c r="P2601" s="16" t="str">
        <f ca="1">IFERROR(INDEX(VpD!$2:$2,MATCH(H2601,VpD!$1:$1,1)),VpD!$I$2)</f>
        <v>1979-1998</v>
      </c>
      <c r="Q2601" s="1">
        <f ca="1">INDEX(VpD!$C$3:$I$27,MATCH(F2601,VpD!$B$3:$B$27,0),MATCH(P2601,VpD!$C$2:$I$2,0))</f>
        <v>90</v>
      </c>
      <c r="R2601" s="16">
        <f t="shared" ca="1" si="529"/>
        <v>11.25</v>
      </c>
      <c r="S2601" s="14">
        <f t="shared" ca="1" si="530"/>
        <v>713196.04</v>
      </c>
      <c r="T2601" s="14">
        <f t="shared" ca="1" si="531"/>
        <v>6168454.6299999999</v>
      </c>
      <c r="U2601" s="14" t="str">
        <f t="shared" ca="1" si="532"/>
        <v>0A3F507E-23A1-32B8-E044-0003BA298018</v>
      </c>
    </row>
    <row r="2602" spans="1:21" s="14" customFormat="1" x14ac:dyDescent="0.25">
      <c r="A2602" s="14">
        <f t="shared" si="520"/>
        <v>2602</v>
      </c>
      <c r="B2602" s="14" t="str">
        <f t="shared" ca="1" si="521"/>
        <v>A791A86B-E3A3-445B-BD59-A6024405DC1A</v>
      </c>
      <c r="C2602" s="14" t="str">
        <f t="shared" ca="1" si="522"/>
        <v>Broksøvej</v>
      </c>
      <c r="D2602" s="14" t="str">
        <f t="shared" ca="1" si="523"/>
        <v>15</v>
      </c>
      <c r="E2602" s="14" t="str">
        <f t="shared" ca="1" si="524"/>
        <v>18ql</v>
      </c>
      <c r="F2602" s="1">
        <f t="shared" ca="1" si="525"/>
        <v>130</v>
      </c>
      <c r="G2602" s="1">
        <f t="shared" ca="1" si="526"/>
        <v>159</v>
      </c>
      <c r="H2602" s="1">
        <f t="shared" ca="1" si="527"/>
        <v>1975</v>
      </c>
      <c r="I2602" s="1" t="str">
        <f ca="1">INDEX(Relationstabel!$C$3:$K$10,MATCH(INDIRECT($A$1&amp;"J"&amp;A2602),Relationstabel!$A$3:$A$10,0),MATCH(IFERROR(VALUE(INDIRECT($A$1&amp;"K"&amp;A2602)),0),Relationstabel!$C$1:$K$1,0))</f>
        <v>Elvarme</v>
      </c>
      <c r="J2602" s="1" t="str">
        <f ca="1">INDEX(Anvendelseskode!B:B,MATCH($F2602,Anvendelseskode!$A:$A,0))</f>
        <v>Række-, kæde-, dobbelthus (lodret adskillelse mellem enhederne)</v>
      </c>
      <c r="K2602" s="1" t="str">
        <f ca="1">INDEX(Anvendelseskode!C:C,MATCH($F2602,Anvendelseskode!$A:$A,0))</f>
        <v>Række-, kæde og dobbelthuse</v>
      </c>
      <c r="L2602" s="1" t="str">
        <f ca="1">INDEX(Anvendelseskode!D:D,MATCH($F2602,Anvendelseskode!$A:$A,0))</f>
        <v>Private husholdninger</v>
      </c>
      <c r="M2602" s="1" t="str">
        <f ca="1">IFERROR(INDEX(SBi!$2:$2,MATCH(H2602,SBi!$1:$1,1)),SBi!$K$2)</f>
        <v>1973-1978</v>
      </c>
      <c r="N2602" s="1">
        <f ca="1">INDEX(SBi!$C$3:$K$28,MATCH(F2602,SBi!$B$3:$B$28,0),MATCH(M2602,SBi!$C$2:$K$2,0))</f>
        <v>112.6</v>
      </c>
      <c r="O2602" s="16">
        <f t="shared" ca="1" si="528"/>
        <v>17.903399999999998</v>
      </c>
      <c r="P2602" s="16" t="str">
        <f ca="1">IFERROR(INDEX(VpD!$2:$2,MATCH(H2602,VpD!$1:$1,1)),VpD!$I$2)</f>
        <v>1973-1978</v>
      </c>
      <c r="Q2602" s="1">
        <f ca="1">INDEX(VpD!$C$3:$I$27,MATCH(F2602,VpD!$B$3:$B$27,0),MATCH(P2602,VpD!$C$2:$I$2,0))</f>
        <v>98</v>
      </c>
      <c r="R2602" s="16">
        <f t="shared" ca="1" si="529"/>
        <v>15.582000000000001</v>
      </c>
      <c r="S2602" s="14">
        <f t="shared" ca="1" si="530"/>
        <v>712872.28</v>
      </c>
      <c r="T2602" s="14">
        <f t="shared" ca="1" si="531"/>
        <v>6169124.3399999999</v>
      </c>
      <c r="U2602" s="14" t="str">
        <f t="shared" ca="1" si="532"/>
        <v>0A3F507E-15A2-32B8-E044-0003BA298018</v>
      </c>
    </row>
    <row r="2603" spans="1:21" s="14" customFormat="1" x14ac:dyDescent="0.25">
      <c r="A2603" s="14">
        <f t="shared" si="520"/>
        <v>2603</v>
      </c>
      <c r="B2603" s="14" t="str">
        <f t="shared" ca="1" si="521"/>
        <v>EF1FD518-6FB2-497B-9330-8A630A554A90</v>
      </c>
      <c r="C2603" s="14" t="str">
        <f t="shared" ca="1" si="522"/>
        <v>Hyrdeengen</v>
      </c>
      <c r="D2603" s="14" t="str">
        <f t="shared" ca="1" si="523"/>
        <v>161</v>
      </c>
      <c r="E2603" s="14" t="str">
        <f t="shared" ca="1" si="524"/>
        <v>16bx</v>
      </c>
      <c r="F2603" s="1">
        <f t="shared" ca="1" si="525"/>
        <v>130</v>
      </c>
      <c r="G2603" s="1">
        <f t="shared" ca="1" si="526"/>
        <v>125</v>
      </c>
      <c r="H2603" s="1">
        <f t="shared" ca="1" si="527"/>
        <v>1976</v>
      </c>
      <c r="I2603" s="1" t="str">
        <f ca="1">INDEX(Relationstabel!$C$3:$K$10,MATCH(INDIRECT($A$1&amp;"J"&amp;A2603),Relationstabel!$A$3:$A$10,0),MATCH(IFERROR(VALUE(INDIRECT($A$1&amp;"K"&amp;A2603)),0),Relationstabel!$C$1:$K$1,0))</f>
        <v>Fjernvarme/ Blokvarme</v>
      </c>
      <c r="J2603" s="1" t="str">
        <f ca="1">INDEX(Anvendelseskode!B:B,MATCH($F2603,Anvendelseskode!$A:$A,0))</f>
        <v>Række-, kæde-, dobbelthus (lodret adskillelse mellem enhederne)</v>
      </c>
      <c r="K2603" s="1" t="str">
        <f ca="1">INDEX(Anvendelseskode!C:C,MATCH($F2603,Anvendelseskode!$A:$A,0))</f>
        <v>Række-, kæde og dobbelthuse</v>
      </c>
      <c r="L2603" s="1" t="str">
        <f ca="1">INDEX(Anvendelseskode!D:D,MATCH($F2603,Anvendelseskode!$A:$A,0))</f>
        <v>Private husholdninger</v>
      </c>
      <c r="M2603" s="1" t="str">
        <f ca="1">IFERROR(INDEX(SBi!$2:$2,MATCH(H2603,SBi!$1:$1,1)),SBi!$K$2)</f>
        <v>1973-1978</v>
      </c>
      <c r="N2603" s="1">
        <f ca="1">INDEX(SBi!$C$3:$K$28,MATCH(F2603,SBi!$B$3:$B$28,0),MATCH(M2603,SBi!$C$2:$K$2,0))</f>
        <v>112.6</v>
      </c>
      <c r="O2603" s="16">
        <f t="shared" ca="1" si="528"/>
        <v>14.074999999999999</v>
      </c>
      <c r="P2603" s="16" t="str">
        <f ca="1">IFERROR(INDEX(VpD!$2:$2,MATCH(H2603,VpD!$1:$1,1)),VpD!$I$2)</f>
        <v>1973-1978</v>
      </c>
      <c r="Q2603" s="1">
        <f ca="1">INDEX(VpD!$C$3:$I$27,MATCH(F2603,VpD!$B$3:$B$27,0),MATCH(P2603,VpD!$C$2:$I$2,0))</f>
        <v>98</v>
      </c>
      <c r="R2603" s="16">
        <f t="shared" ca="1" si="529"/>
        <v>12.25</v>
      </c>
      <c r="S2603" s="14">
        <f t="shared" ca="1" si="530"/>
        <v>711813.85</v>
      </c>
      <c r="T2603" s="14">
        <f t="shared" ca="1" si="531"/>
        <v>6172442.1699999999</v>
      </c>
      <c r="U2603" s="14" t="str">
        <f t="shared" ca="1" si="532"/>
        <v>0A3F507E-19A2-32B8-E044-0003BA298018</v>
      </c>
    </row>
    <row r="2604" spans="1:21" s="14" customFormat="1" x14ac:dyDescent="0.25">
      <c r="A2604" s="14">
        <f t="shared" si="520"/>
        <v>2604</v>
      </c>
      <c r="B2604" s="14" t="str">
        <f t="shared" ca="1" si="521"/>
        <v>08A0D08F-8ECB-41E7-ABF3-2DB3847A993C</v>
      </c>
      <c r="C2604" s="14" t="str">
        <f t="shared" ca="1" si="522"/>
        <v>Hyttevænget</v>
      </c>
      <c r="D2604" s="14" t="str">
        <f t="shared" ca="1" si="523"/>
        <v>5</v>
      </c>
      <c r="E2604" s="14" t="str">
        <f t="shared" ca="1" si="524"/>
        <v>24ex</v>
      </c>
      <c r="F2604" s="1">
        <f t="shared" ca="1" si="525"/>
        <v>120</v>
      </c>
      <c r="G2604" s="1">
        <f t="shared" ca="1" si="526"/>
        <v>147</v>
      </c>
      <c r="H2604" s="1">
        <f t="shared" ca="1" si="527"/>
        <v>1967</v>
      </c>
      <c r="I2604" s="1" t="str">
        <f ca="1">INDEX(Relationstabel!$C$3:$K$10,MATCH(INDIRECT($A$1&amp;"J"&amp;A2604),Relationstabel!$A$3:$A$10,0),MATCH(IFERROR(VALUE(INDIRECT($A$1&amp;"K"&amp;A2604)),0),Relationstabel!$C$1:$K$1,0))</f>
        <v>Naturgas</v>
      </c>
      <c r="J2604" s="1" t="str">
        <f ca="1">INDEX(Anvendelseskode!B:B,MATCH($F2604,Anvendelseskode!$A:$A,0))</f>
        <v>Fritliggende enfamilieshus (parcelhus)</v>
      </c>
      <c r="K2604" s="1" t="str">
        <f ca="1">INDEX(Anvendelseskode!C:C,MATCH($F2604,Anvendelseskode!$A:$A,0))</f>
        <v>Parcelhuse</v>
      </c>
      <c r="L2604" s="1" t="str">
        <f ca="1">INDEX(Anvendelseskode!D:D,MATCH($F2604,Anvendelseskode!$A:$A,0))</f>
        <v>Private husholdninger</v>
      </c>
      <c r="M2604" s="1" t="str">
        <f ca="1">IFERROR(INDEX(SBi!$2:$2,MATCH(H2604,SBi!$1:$1,1)),SBi!$K$2)</f>
        <v>1961-1972</v>
      </c>
      <c r="N2604" s="1">
        <f ca="1">INDEX(SBi!$C$3:$K$28,MATCH(F2604,SBi!$B$3:$B$28,0),MATCH(M2604,SBi!$C$2:$K$2,0))</f>
        <v>134.30000000000001</v>
      </c>
      <c r="O2604" s="16">
        <f t="shared" ca="1" si="528"/>
        <v>19.742100000000001</v>
      </c>
      <c r="P2604" s="16" t="str">
        <f ca="1">IFERROR(INDEX(VpD!$2:$2,MATCH(H2604,VpD!$1:$1,1)),VpD!$I$2)</f>
        <v>1961-1972</v>
      </c>
      <c r="Q2604" s="1">
        <f ca="1">INDEX(VpD!$C$3:$I$27,MATCH(F2604,VpD!$B$3:$B$27,0),MATCH(P2604,VpD!$C$2:$I$2,0))</f>
        <v>143</v>
      </c>
      <c r="R2604" s="16">
        <f t="shared" ca="1" si="529"/>
        <v>21.021000000000001</v>
      </c>
      <c r="S2604" s="14">
        <f t="shared" ca="1" si="530"/>
        <v>713859.77</v>
      </c>
      <c r="T2604" s="14">
        <f t="shared" ca="1" si="531"/>
        <v>6168961.4699999997</v>
      </c>
      <c r="U2604" s="14" t="str">
        <f t="shared" ca="1" si="532"/>
        <v>0A3F507E-1AA2-32B8-E044-0003BA298018</v>
      </c>
    </row>
    <row r="2605" spans="1:21" s="14" customFormat="1" x14ac:dyDescent="0.25">
      <c r="A2605" s="14">
        <f t="shared" si="520"/>
        <v>2605</v>
      </c>
      <c r="B2605" s="14" t="str">
        <f t="shared" ca="1" si="521"/>
        <v>806AF110-A7AF-4EE3-AF62-B048BD9B72AA</v>
      </c>
      <c r="C2605" s="14" t="str">
        <f t="shared" ca="1" si="522"/>
        <v>Lyngvej</v>
      </c>
      <c r="D2605" s="14" t="str">
        <f t="shared" ca="1" si="523"/>
        <v>6</v>
      </c>
      <c r="E2605" s="14" t="str">
        <f t="shared" ca="1" si="524"/>
        <v>24æ</v>
      </c>
      <c r="F2605" s="1">
        <f t="shared" ca="1" si="525"/>
        <v>120</v>
      </c>
      <c r="G2605" s="1">
        <f t="shared" ca="1" si="526"/>
        <v>169</v>
      </c>
      <c r="H2605" s="1">
        <f t="shared" ca="1" si="527"/>
        <v>1983</v>
      </c>
      <c r="I2605" s="1" t="str">
        <f ca="1">INDEX(Relationstabel!$C$3:$K$10,MATCH(INDIRECT($A$1&amp;"J"&amp;A2605),Relationstabel!$A$3:$A$10,0),MATCH(IFERROR(VALUE(INDIRECT($A$1&amp;"K"&amp;A2605)),0),Relationstabel!$C$1:$K$1,0))</f>
        <v>Olie</v>
      </c>
      <c r="J2605" s="1" t="str">
        <f ca="1">INDEX(Anvendelseskode!B:B,MATCH($F2605,Anvendelseskode!$A:$A,0))</f>
        <v>Fritliggende enfamilieshus (parcelhus)</v>
      </c>
      <c r="K2605" s="1" t="str">
        <f ca="1">INDEX(Anvendelseskode!C:C,MATCH($F2605,Anvendelseskode!$A:$A,0))</f>
        <v>Parcelhuse</v>
      </c>
      <c r="L2605" s="1" t="str">
        <f ca="1">INDEX(Anvendelseskode!D:D,MATCH($F2605,Anvendelseskode!$A:$A,0))</f>
        <v>Private husholdninger</v>
      </c>
      <c r="M2605" s="1" t="str">
        <f ca="1">IFERROR(INDEX(SBi!$2:$2,MATCH(H2605,SBi!$1:$1,1)),SBi!$K$2)</f>
        <v>1979-1998</v>
      </c>
      <c r="N2605" s="1">
        <f ca="1">INDEX(SBi!$C$3:$K$28,MATCH(F2605,SBi!$B$3:$B$28,0),MATCH(M2605,SBi!$C$2:$K$2,0))</f>
        <v>105.4</v>
      </c>
      <c r="O2605" s="16">
        <f t="shared" ca="1" si="528"/>
        <v>17.812600000000003</v>
      </c>
      <c r="P2605" s="16" t="str">
        <f ca="1">IFERROR(INDEX(VpD!$2:$2,MATCH(H2605,VpD!$1:$1,1)),VpD!$I$2)</f>
        <v>1979-1998</v>
      </c>
      <c r="Q2605" s="1">
        <f ca="1">INDEX(VpD!$C$3:$I$27,MATCH(F2605,VpD!$B$3:$B$27,0),MATCH(P2605,VpD!$C$2:$I$2,0))</f>
        <v>90</v>
      </c>
      <c r="R2605" s="16">
        <f t="shared" ca="1" si="529"/>
        <v>15.21</v>
      </c>
      <c r="S2605" s="14">
        <f t="shared" ca="1" si="530"/>
        <v>713975.91</v>
      </c>
      <c r="T2605" s="14">
        <f t="shared" ca="1" si="531"/>
        <v>6168701.6900000004</v>
      </c>
      <c r="U2605" s="14" t="str">
        <f t="shared" ca="1" si="532"/>
        <v>0A3F507E-1CA2-32B8-E044-0003BA298018</v>
      </c>
    </row>
    <row r="2606" spans="1:21" s="14" customFormat="1" x14ac:dyDescent="0.25">
      <c r="A2606" s="14">
        <f t="shared" si="520"/>
        <v>2606</v>
      </c>
      <c r="B2606" s="14" t="str">
        <f t="shared" ca="1" si="521"/>
        <v>AB78665F-B0D9-44C0-A410-7777CB482652</v>
      </c>
      <c r="C2606" s="14" t="str">
        <f t="shared" ca="1" si="522"/>
        <v>Rendsagervej</v>
      </c>
      <c r="D2606" s="14" t="str">
        <f t="shared" ca="1" si="523"/>
        <v>46</v>
      </c>
      <c r="E2606" s="14" t="str">
        <f t="shared" ca="1" si="524"/>
        <v>9if</v>
      </c>
      <c r="F2606" s="1">
        <f t="shared" ca="1" si="525"/>
        <v>120</v>
      </c>
      <c r="G2606" s="1">
        <f t="shared" ca="1" si="526"/>
        <v>119</v>
      </c>
      <c r="H2606" s="1">
        <f t="shared" ca="1" si="527"/>
        <v>1972</v>
      </c>
      <c r="I2606" s="1" t="str">
        <f ca="1">INDEX(Relationstabel!$C$3:$K$10,MATCH(INDIRECT($A$1&amp;"J"&amp;A2606),Relationstabel!$A$3:$A$10,0),MATCH(IFERROR(VALUE(INDIRECT($A$1&amp;"K"&amp;A2606)),0),Relationstabel!$C$1:$K$1,0))</f>
        <v>Naturgas</v>
      </c>
      <c r="J2606" s="1" t="str">
        <f ca="1">INDEX(Anvendelseskode!B:B,MATCH($F2606,Anvendelseskode!$A:$A,0))</f>
        <v>Fritliggende enfamilieshus (parcelhus)</v>
      </c>
      <c r="K2606" s="1" t="str">
        <f ca="1">INDEX(Anvendelseskode!C:C,MATCH($F2606,Anvendelseskode!$A:$A,0))</f>
        <v>Parcelhuse</v>
      </c>
      <c r="L2606" s="1" t="str">
        <f ca="1">INDEX(Anvendelseskode!D:D,MATCH($F2606,Anvendelseskode!$A:$A,0))</f>
        <v>Private husholdninger</v>
      </c>
      <c r="M2606" s="1" t="str">
        <f ca="1">IFERROR(INDEX(SBi!$2:$2,MATCH(H2606,SBi!$1:$1,1)),SBi!$K$2)</f>
        <v>1961-1972</v>
      </c>
      <c r="N2606" s="1">
        <f ca="1">INDEX(SBi!$C$3:$K$28,MATCH(F2606,SBi!$B$3:$B$28,0),MATCH(M2606,SBi!$C$2:$K$2,0))</f>
        <v>134.30000000000001</v>
      </c>
      <c r="O2606" s="16">
        <f t="shared" ca="1" si="528"/>
        <v>15.9817</v>
      </c>
      <c r="P2606" s="16" t="str">
        <f ca="1">IFERROR(INDEX(VpD!$2:$2,MATCH(H2606,VpD!$1:$1,1)),VpD!$I$2)</f>
        <v>1961-1972</v>
      </c>
      <c r="Q2606" s="1">
        <f ca="1">INDEX(VpD!$C$3:$I$27,MATCH(F2606,VpD!$B$3:$B$27,0),MATCH(P2606,VpD!$C$2:$I$2,0))</f>
        <v>143</v>
      </c>
      <c r="R2606" s="16">
        <f t="shared" ca="1" si="529"/>
        <v>17.016999999999999</v>
      </c>
      <c r="S2606" s="14">
        <f t="shared" ca="1" si="530"/>
        <v>711068.81</v>
      </c>
      <c r="T2606" s="14">
        <f t="shared" ca="1" si="531"/>
        <v>6171625.8200000003</v>
      </c>
      <c r="U2606" s="14" t="str">
        <f t="shared" ca="1" si="532"/>
        <v>0A3F507E-1FAA-32B8-E044-0003BA298018</v>
      </c>
    </row>
    <row r="2607" spans="1:21" s="14" customFormat="1" x14ac:dyDescent="0.25">
      <c r="A2607" s="14">
        <f t="shared" si="520"/>
        <v>2607</v>
      </c>
      <c r="B2607" s="14" t="str">
        <f t="shared" ca="1" si="521"/>
        <v>CDF8EE3C-4E17-474E-8796-44EEC1D4DCB7</v>
      </c>
      <c r="C2607" s="14" t="str">
        <f t="shared" ca="1" si="522"/>
        <v>Valbo Alle</v>
      </c>
      <c r="D2607" s="14" t="str">
        <f t="shared" ca="1" si="523"/>
        <v>11</v>
      </c>
      <c r="E2607" s="14" t="str">
        <f t="shared" ca="1" si="524"/>
        <v>23ac</v>
      </c>
      <c r="F2607" s="1">
        <f t="shared" ca="1" si="525"/>
        <v>120</v>
      </c>
      <c r="G2607" s="1">
        <f t="shared" ca="1" si="526"/>
        <v>137</v>
      </c>
      <c r="H2607" s="1">
        <f t="shared" ca="1" si="527"/>
        <v>1978</v>
      </c>
      <c r="I2607" s="1" t="str">
        <f ca="1">INDEX(Relationstabel!$C$3:$K$10,MATCH(INDIRECT($A$1&amp;"J"&amp;A2607),Relationstabel!$A$3:$A$10,0),MATCH(IFERROR(VALUE(INDIRECT($A$1&amp;"K"&amp;A2607)),0),Relationstabel!$C$1:$K$1,0))</f>
        <v>Naturgas</v>
      </c>
      <c r="J2607" s="1" t="str">
        <f ca="1">INDEX(Anvendelseskode!B:B,MATCH($F2607,Anvendelseskode!$A:$A,0))</f>
        <v>Fritliggende enfamilieshus (parcelhus)</v>
      </c>
      <c r="K2607" s="1" t="str">
        <f ca="1">INDEX(Anvendelseskode!C:C,MATCH($F2607,Anvendelseskode!$A:$A,0))</f>
        <v>Parcelhuse</v>
      </c>
      <c r="L2607" s="1" t="str">
        <f ca="1">INDEX(Anvendelseskode!D:D,MATCH($F2607,Anvendelseskode!$A:$A,0))</f>
        <v>Private husholdninger</v>
      </c>
      <c r="M2607" s="1" t="str">
        <f ca="1">IFERROR(INDEX(SBi!$2:$2,MATCH(H2607,SBi!$1:$1,1)),SBi!$K$2)</f>
        <v>1973-1978</v>
      </c>
      <c r="N2607" s="1">
        <f ca="1">INDEX(SBi!$C$3:$K$28,MATCH(F2607,SBi!$B$3:$B$28,0),MATCH(M2607,SBi!$C$2:$K$2,0))</f>
        <v>119.8</v>
      </c>
      <c r="O2607" s="16">
        <f t="shared" ca="1" si="528"/>
        <v>16.412599999999998</v>
      </c>
      <c r="P2607" s="16" t="str">
        <f ca="1">IFERROR(INDEX(VpD!$2:$2,MATCH(H2607,VpD!$1:$1,1)),VpD!$I$2)</f>
        <v>1973-1978</v>
      </c>
      <c r="Q2607" s="1">
        <f ca="1">INDEX(VpD!$C$3:$I$27,MATCH(F2607,VpD!$B$3:$B$27,0),MATCH(P2607,VpD!$C$2:$I$2,0))</f>
        <v>117</v>
      </c>
      <c r="R2607" s="16">
        <f t="shared" ca="1" si="529"/>
        <v>16.029</v>
      </c>
      <c r="S2607" s="14">
        <f t="shared" ca="1" si="530"/>
        <v>713653.01</v>
      </c>
      <c r="T2607" s="14">
        <f t="shared" ca="1" si="531"/>
        <v>6168705.29</v>
      </c>
      <c r="U2607" s="14" t="str">
        <f t="shared" ca="1" si="532"/>
        <v>0A3F507E-23AA-32B8-E044-0003BA298018</v>
      </c>
    </row>
    <row r="2608" spans="1:21" s="14" customFormat="1" x14ac:dyDescent="0.25">
      <c r="A2608" s="14">
        <f t="shared" si="520"/>
        <v>2608</v>
      </c>
      <c r="B2608" s="14" t="str">
        <f t="shared" ca="1" si="521"/>
        <v>F68EB34D-0AEC-41C7-BD12-7F1894B2B725</v>
      </c>
      <c r="C2608" s="14" t="str">
        <f t="shared" ca="1" si="522"/>
        <v>Stærebo</v>
      </c>
      <c r="D2608" s="14" t="str">
        <f t="shared" ca="1" si="523"/>
        <v>19</v>
      </c>
      <c r="E2608" s="14" t="str">
        <f t="shared" ca="1" si="524"/>
        <v>6aca</v>
      </c>
      <c r="F2608" s="1">
        <f t="shared" ca="1" si="525"/>
        <v>130</v>
      </c>
      <c r="G2608" s="1">
        <f t="shared" ca="1" si="526"/>
        <v>112</v>
      </c>
      <c r="H2608" s="1">
        <f t="shared" ca="1" si="527"/>
        <v>1979</v>
      </c>
      <c r="I2608" s="1" t="str">
        <f ca="1">INDEX(Relationstabel!$C$3:$K$10,MATCH(INDIRECT($A$1&amp;"J"&amp;A2608),Relationstabel!$A$3:$A$10,0),MATCH(IFERROR(VALUE(INDIRECT($A$1&amp;"K"&amp;A2608)),0),Relationstabel!$C$1:$K$1,0))</f>
        <v>Fjernvarme/ Blokvarme</v>
      </c>
      <c r="J2608" s="1" t="str">
        <f ca="1">INDEX(Anvendelseskode!B:B,MATCH($F2608,Anvendelseskode!$A:$A,0))</f>
        <v>Række-, kæde-, dobbelthus (lodret adskillelse mellem enhederne)</v>
      </c>
      <c r="K2608" s="1" t="str">
        <f ca="1">INDEX(Anvendelseskode!C:C,MATCH($F2608,Anvendelseskode!$A:$A,0))</f>
        <v>Række-, kæde og dobbelthuse</v>
      </c>
      <c r="L2608" s="1" t="str">
        <f ca="1">INDEX(Anvendelseskode!D:D,MATCH($F2608,Anvendelseskode!$A:$A,0))</f>
        <v>Private husholdninger</v>
      </c>
      <c r="M2608" s="1" t="str">
        <f ca="1">IFERROR(INDEX(SBi!$2:$2,MATCH(H2608,SBi!$1:$1,1)),SBi!$K$2)</f>
        <v>1979-1998</v>
      </c>
      <c r="N2608" s="1">
        <f ca="1">INDEX(SBi!$C$3:$K$28,MATCH(F2608,SBi!$B$3:$B$28,0),MATCH(M2608,SBi!$C$2:$K$2,0))</f>
        <v>96.8</v>
      </c>
      <c r="O2608" s="16">
        <f t="shared" ca="1" si="528"/>
        <v>10.8416</v>
      </c>
      <c r="P2608" s="16" t="str">
        <f ca="1">IFERROR(INDEX(VpD!$2:$2,MATCH(H2608,VpD!$1:$1,1)),VpD!$I$2)</f>
        <v>1979-1998</v>
      </c>
      <c r="Q2608" s="1">
        <f ca="1">INDEX(VpD!$C$3:$I$27,MATCH(F2608,VpD!$B$3:$B$27,0),MATCH(P2608,VpD!$C$2:$I$2,0))</f>
        <v>74</v>
      </c>
      <c r="R2608" s="16">
        <f t="shared" ca="1" si="529"/>
        <v>8.2880000000000003</v>
      </c>
      <c r="S2608" s="14">
        <f t="shared" ca="1" si="530"/>
        <v>713663.28</v>
      </c>
      <c r="T2608" s="14">
        <f t="shared" ca="1" si="531"/>
        <v>6169718.9800000004</v>
      </c>
      <c r="U2608" s="14" t="str">
        <f t="shared" ca="1" si="532"/>
        <v>0A3F507E-21BA-32B8-E044-0003BA298018</v>
      </c>
    </row>
    <row r="2609" spans="1:21" s="14" customFormat="1" x14ac:dyDescent="0.25">
      <c r="A2609" s="14">
        <f t="shared" si="520"/>
        <v>2609</v>
      </c>
      <c r="B2609" s="14" t="str">
        <f t="shared" ca="1" si="521"/>
        <v>04A9D43C-5C52-419D-BA8E-17BC900ECA44</v>
      </c>
      <c r="C2609" s="14" t="str">
        <f t="shared" ca="1" si="522"/>
        <v>Syvhøjvænge</v>
      </c>
      <c r="D2609" s="14" t="str">
        <f t="shared" ca="1" si="523"/>
        <v>133</v>
      </c>
      <c r="E2609" s="14" t="str">
        <f t="shared" ca="1" si="524"/>
        <v>22c</v>
      </c>
      <c r="F2609" s="1">
        <f t="shared" ca="1" si="525"/>
        <v>120</v>
      </c>
      <c r="G2609" s="1">
        <f t="shared" ca="1" si="526"/>
        <v>161</v>
      </c>
      <c r="H2609" s="1">
        <f t="shared" ca="1" si="527"/>
        <v>1970</v>
      </c>
      <c r="I2609" s="1" t="str">
        <f ca="1">INDEX(Relationstabel!$C$3:$K$10,MATCH(INDIRECT($A$1&amp;"J"&amp;A2609),Relationstabel!$A$3:$A$10,0),MATCH(IFERROR(VALUE(INDIRECT($A$1&amp;"K"&amp;A2609)),0),Relationstabel!$C$1:$K$1,0))</f>
        <v>Naturgas</v>
      </c>
      <c r="J2609" s="1" t="str">
        <f ca="1">INDEX(Anvendelseskode!B:B,MATCH($F2609,Anvendelseskode!$A:$A,0))</f>
        <v>Fritliggende enfamilieshus (parcelhus)</v>
      </c>
      <c r="K2609" s="1" t="str">
        <f ca="1">INDEX(Anvendelseskode!C:C,MATCH($F2609,Anvendelseskode!$A:$A,0))</f>
        <v>Parcelhuse</v>
      </c>
      <c r="L2609" s="1" t="str">
        <f ca="1">INDEX(Anvendelseskode!D:D,MATCH($F2609,Anvendelseskode!$A:$A,0))</f>
        <v>Private husholdninger</v>
      </c>
      <c r="M2609" s="1" t="str">
        <f ca="1">IFERROR(INDEX(SBi!$2:$2,MATCH(H2609,SBi!$1:$1,1)),SBi!$K$2)</f>
        <v>1961-1972</v>
      </c>
      <c r="N2609" s="1">
        <f ca="1">INDEX(SBi!$C$3:$K$28,MATCH(F2609,SBi!$B$3:$B$28,0),MATCH(M2609,SBi!$C$2:$K$2,0))</f>
        <v>134.30000000000001</v>
      </c>
      <c r="O2609" s="16">
        <f t="shared" ca="1" si="528"/>
        <v>21.622300000000003</v>
      </c>
      <c r="P2609" s="16" t="str">
        <f ca="1">IFERROR(INDEX(VpD!$2:$2,MATCH(H2609,VpD!$1:$1,1)),VpD!$I$2)</f>
        <v>1961-1972</v>
      </c>
      <c r="Q2609" s="1">
        <f ca="1">INDEX(VpD!$C$3:$I$27,MATCH(F2609,VpD!$B$3:$B$27,0),MATCH(P2609,VpD!$C$2:$I$2,0))</f>
        <v>143</v>
      </c>
      <c r="R2609" s="16">
        <f t="shared" ca="1" si="529"/>
        <v>23.023</v>
      </c>
      <c r="S2609" s="14">
        <f t="shared" ca="1" si="530"/>
        <v>711879.57</v>
      </c>
      <c r="T2609" s="14">
        <f t="shared" ca="1" si="531"/>
        <v>6172025.7999999998</v>
      </c>
      <c r="U2609" s="14" t="str">
        <f t="shared" ca="1" si="532"/>
        <v>0A3F507E-22BA-32B8-E044-0003BA298018</v>
      </c>
    </row>
    <row r="2610" spans="1:21" s="14" customFormat="1" x14ac:dyDescent="0.25">
      <c r="A2610" s="14">
        <f t="shared" si="520"/>
        <v>2610</v>
      </c>
      <c r="B2610" s="14" t="str">
        <f t="shared" ca="1" si="521"/>
        <v>F9D0486B-9FE4-420A-B74E-FEA80EC9F643</v>
      </c>
      <c r="C2610" s="14" t="str">
        <f t="shared" ca="1" si="522"/>
        <v>Ørnebo</v>
      </c>
      <c r="D2610" s="14" t="str">
        <f t="shared" ca="1" si="523"/>
        <v>10</v>
      </c>
      <c r="E2610" s="14" t="str">
        <f t="shared" ca="1" si="524"/>
        <v>6aad</v>
      </c>
      <c r="F2610" s="1">
        <f t="shared" ca="1" si="525"/>
        <v>130</v>
      </c>
      <c r="G2610" s="1">
        <f t="shared" ca="1" si="526"/>
        <v>109</v>
      </c>
      <c r="H2610" s="1">
        <f t="shared" ca="1" si="527"/>
        <v>1978</v>
      </c>
      <c r="I2610" s="1" t="str">
        <f ca="1">INDEX(Relationstabel!$C$3:$K$10,MATCH(INDIRECT($A$1&amp;"J"&amp;A2610),Relationstabel!$A$3:$A$10,0),MATCH(IFERROR(VALUE(INDIRECT($A$1&amp;"K"&amp;A2610)),0),Relationstabel!$C$1:$K$1,0))</f>
        <v>Fjernvarme/ Blokvarme</v>
      </c>
      <c r="J2610" s="1" t="str">
        <f ca="1">INDEX(Anvendelseskode!B:B,MATCH($F2610,Anvendelseskode!$A:$A,0))</f>
        <v>Række-, kæde-, dobbelthus (lodret adskillelse mellem enhederne)</v>
      </c>
      <c r="K2610" s="1" t="str">
        <f ca="1">INDEX(Anvendelseskode!C:C,MATCH($F2610,Anvendelseskode!$A:$A,0))</f>
        <v>Række-, kæde og dobbelthuse</v>
      </c>
      <c r="L2610" s="1" t="str">
        <f ca="1">INDEX(Anvendelseskode!D:D,MATCH($F2610,Anvendelseskode!$A:$A,0))</f>
        <v>Private husholdninger</v>
      </c>
      <c r="M2610" s="1" t="str">
        <f ca="1">IFERROR(INDEX(SBi!$2:$2,MATCH(H2610,SBi!$1:$1,1)),SBi!$K$2)</f>
        <v>1973-1978</v>
      </c>
      <c r="N2610" s="1">
        <f ca="1">INDEX(SBi!$C$3:$K$28,MATCH(F2610,SBi!$B$3:$B$28,0),MATCH(M2610,SBi!$C$2:$K$2,0))</f>
        <v>112.6</v>
      </c>
      <c r="O2610" s="16">
        <f t="shared" ca="1" si="528"/>
        <v>12.273399999999999</v>
      </c>
      <c r="P2610" s="16" t="str">
        <f ca="1">IFERROR(INDEX(VpD!$2:$2,MATCH(H2610,VpD!$1:$1,1)),VpD!$I$2)</f>
        <v>1973-1978</v>
      </c>
      <c r="Q2610" s="1">
        <f ca="1">INDEX(VpD!$C$3:$I$27,MATCH(F2610,VpD!$B$3:$B$27,0),MATCH(P2610,VpD!$C$2:$I$2,0))</f>
        <v>98</v>
      </c>
      <c r="R2610" s="16">
        <f t="shared" ca="1" si="529"/>
        <v>10.682</v>
      </c>
      <c r="S2610" s="14">
        <f t="shared" ca="1" si="530"/>
        <v>713631.24</v>
      </c>
      <c r="T2610" s="14">
        <f t="shared" ca="1" si="531"/>
        <v>6169823.96</v>
      </c>
      <c r="U2610" s="14" t="str">
        <f t="shared" ca="1" si="532"/>
        <v>0A3F507E-24BA-32B8-E044-0003BA298018</v>
      </c>
    </row>
    <row r="2611" spans="1:21" s="14" customFormat="1" x14ac:dyDescent="0.25">
      <c r="A2611" s="14">
        <f t="shared" si="520"/>
        <v>2611</v>
      </c>
      <c r="B2611" s="14" t="str">
        <f t="shared" ca="1" si="521"/>
        <v>244E28B2-6D57-4D13-A411-6F9F3C89909A</v>
      </c>
      <c r="C2611" s="14" t="str">
        <f t="shared" ca="1" si="522"/>
        <v>Kokkedalsvej</v>
      </c>
      <c r="D2611" s="14" t="str">
        <f t="shared" ca="1" si="523"/>
        <v>15</v>
      </c>
      <c r="E2611" s="14" t="str">
        <f t="shared" ca="1" si="524"/>
        <v>18gy</v>
      </c>
      <c r="F2611" s="1">
        <f t="shared" ca="1" si="525"/>
        <v>120</v>
      </c>
      <c r="G2611" s="1">
        <f t="shared" ca="1" si="526"/>
        <v>118</v>
      </c>
      <c r="H2611" s="1">
        <f t="shared" ca="1" si="527"/>
        <v>1982</v>
      </c>
      <c r="I2611" s="1" t="str">
        <f ca="1">INDEX(Relationstabel!$C$3:$K$10,MATCH(INDIRECT($A$1&amp;"J"&amp;A2611),Relationstabel!$A$3:$A$10,0),MATCH(IFERROR(VALUE(INDIRECT($A$1&amp;"K"&amp;A2611)),0),Relationstabel!$C$1:$K$1,0))</f>
        <v>Elvarme</v>
      </c>
      <c r="J2611" s="1" t="str">
        <f ca="1">INDEX(Anvendelseskode!B:B,MATCH($F2611,Anvendelseskode!$A:$A,0))</f>
        <v>Fritliggende enfamilieshus (parcelhus)</v>
      </c>
      <c r="K2611" s="1" t="str">
        <f ca="1">INDEX(Anvendelseskode!C:C,MATCH($F2611,Anvendelseskode!$A:$A,0))</f>
        <v>Parcelhuse</v>
      </c>
      <c r="L2611" s="1" t="str">
        <f ca="1">INDEX(Anvendelseskode!D:D,MATCH($F2611,Anvendelseskode!$A:$A,0))</f>
        <v>Private husholdninger</v>
      </c>
      <c r="M2611" s="1" t="str">
        <f ca="1">IFERROR(INDEX(SBi!$2:$2,MATCH(H2611,SBi!$1:$1,1)),SBi!$K$2)</f>
        <v>1979-1998</v>
      </c>
      <c r="N2611" s="1">
        <f ca="1">INDEX(SBi!$C$3:$K$28,MATCH(F2611,SBi!$B$3:$B$28,0),MATCH(M2611,SBi!$C$2:$K$2,0))</f>
        <v>105.4</v>
      </c>
      <c r="O2611" s="16">
        <f t="shared" ca="1" si="528"/>
        <v>12.437200000000001</v>
      </c>
      <c r="P2611" s="16" t="str">
        <f ca="1">IFERROR(INDEX(VpD!$2:$2,MATCH(H2611,VpD!$1:$1,1)),VpD!$I$2)</f>
        <v>1979-1998</v>
      </c>
      <c r="Q2611" s="1">
        <f ca="1">INDEX(VpD!$C$3:$I$27,MATCH(F2611,VpD!$B$3:$B$27,0),MATCH(P2611,VpD!$C$2:$I$2,0))</f>
        <v>90</v>
      </c>
      <c r="R2611" s="16">
        <f t="shared" ca="1" si="529"/>
        <v>10.62</v>
      </c>
      <c r="S2611" s="14">
        <f t="shared" ca="1" si="530"/>
        <v>712986</v>
      </c>
      <c r="T2611" s="14">
        <f t="shared" ca="1" si="531"/>
        <v>6169028.4699999997</v>
      </c>
      <c r="U2611" s="14" t="str">
        <f t="shared" ca="1" si="532"/>
        <v>0A3F507E-1B96-32B8-E044-0003BA298018</v>
      </c>
    </row>
    <row r="2612" spans="1:21" s="14" customFormat="1" x14ac:dyDescent="0.25">
      <c r="A2612" s="14">
        <f t="shared" si="520"/>
        <v>2612</v>
      </c>
      <c r="B2612" s="14" t="str">
        <f t="shared" ca="1" si="521"/>
        <v>876F7499-EC27-4D0B-BD8E-288A5F684FE8</v>
      </c>
      <c r="C2612" s="14" t="str">
        <f t="shared" ca="1" si="522"/>
        <v>Nørrebred</v>
      </c>
      <c r="D2612" s="14" t="str">
        <f t="shared" ca="1" si="523"/>
        <v>108</v>
      </c>
      <c r="E2612" s="14" t="str">
        <f t="shared" ca="1" si="524"/>
        <v>12br</v>
      </c>
      <c r="F2612" s="1">
        <f t="shared" ca="1" si="525"/>
        <v>120</v>
      </c>
      <c r="G2612" s="1">
        <f t="shared" ca="1" si="526"/>
        <v>143</v>
      </c>
      <c r="H2612" s="1">
        <f t="shared" ca="1" si="527"/>
        <v>1970</v>
      </c>
      <c r="I2612" s="1" t="str">
        <f ca="1">INDEX(Relationstabel!$C$3:$K$10,MATCH(INDIRECT($A$1&amp;"J"&amp;A2612),Relationstabel!$A$3:$A$10,0),MATCH(IFERROR(VALUE(INDIRECT($A$1&amp;"K"&amp;A2612)),0),Relationstabel!$C$1:$K$1,0))</f>
        <v>Olie</v>
      </c>
      <c r="J2612" s="1" t="str">
        <f ca="1">INDEX(Anvendelseskode!B:B,MATCH($F2612,Anvendelseskode!$A:$A,0))</f>
        <v>Fritliggende enfamilieshus (parcelhus)</v>
      </c>
      <c r="K2612" s="1" t="str">
        <f ca="1">INDEX(Anvendelseskode!C:C,MATCH($F2612,Anvendelseskode!$A:$A,0))</f>
        <v>Parcelhuse</v>
      </c>
      <c r="L2612" s="1" t="str">
        <f ca="1">INDEX(Anvendelseskode!D:D,MATCH($F2612,Anvendelseskode!$A:$A,0))</f>
        <v>Private husholdninger</v>
      </c>
      <c r="M2612" s="1" t="str">
        <f ca="1">IFERROR(INDEX(SBi!$2:$2,MATCH(H2612,SBi!$1:$1,1)),SBi!$K$2)</f>
        <v>1961-1972</v>
      </c>
      <c r="N2612" s="1">
        <f ca="1">INDEX(SBi!$C$3:$K$28,MATCH(F2612,SBi!$B$3:$B$28,0),MATCH(M2612,SBi!$C$2:$K$2,0))</f>
        <v>134.30000000000001</v>
      </c>
      <c r="O2612" s="16">
        <f t="shared" ca="1" si="528"/>
        <v>19.204900000000002</v>
      </c>
      <c r="P2612" s="16" t="str">
        <f ca="1">IFERROR(INDEX(VpD!$2:$2,MATCH(H2612,VpD!$1:$1,1)),VpD!$I$2)</f>
        <v>1961-1972</v>
      </c>
      <c r="Q2612" s="1">
        <f ca="1">INDEX(VpD!$C$3:$I$27,MATCH(F2612,VpD!$B$3:$B$27,0),MATCH(P2612,VpD!$C$2:$I$2,0))</f>
        <v>143</v>
      </c>
      <c r="R2612" s="16">
        <f t="shared" ca="1" si="529"/>
        <v>20.449000000000002</v>
      </c>
      <c r="S2612" s="14">
        <f t="shared" ca="1" si="530"/>
        <v>711727.23</v>
      </c>
      <c r="T2612" s="14">
        <f t="shared" ca="1" si="531"/>
        <v>6171848.5899999999</v>
      </c>
      <c r="U2612" s="14" t="str">
        <f t="shared" ca="1" si="532"/>
        <v>0A3F507E-1E96-32B8-E044-0003BA298018</v>
      </c>
    </row>
    <row r="2613" spans="1:21" s="14" customFormat="1" x14ac:dyDescent="0.25">
      <c r="A2613" s="14">
        <f t="shared" si="520"/>
        <v>2613</v>
      </c>
      <c r="B2613" s="14" t="str">
        <f t="shared" ca="1" si="521"/>
        <v>8DB48AE5-3577-4290-B4FE-F7EABED9A07A</v>
      </c>
      <c r="C2613" s="14" t="str">
        <f t="shared" ca="1" si="522"/>
        <v>Syvhøjvænge</v>
      </c>
      <c r="D2613" s="14" t="str">
        <f t="shared" ca="1" si="523"/>
        <v>97</v>
      </c>
      <c r="E2613" s="14" t="str">
        <f t="shared" ca="1" si="524"/>
        <v>12dc</v>
      </c>
      <c r="F2613" s="1">
        <f t="shared" ca="1" si="525"/>
        <v>120</v>
      </c>
      <c r="G2613" s="1">
        <f t="shared" ca="1" si="526"/>
        <v>143</v>
      </c>
      <c r="H2613" s="1">
        <f t="shared" ca="1" si="527"/>
        <v>1970</v>
      </c>
      <c r="I2613" s="1" t="str">
        <f ca="1">INDEX(Relationstabel!$C$3:$K$10,MATCH(INDIRECT($A$1&amp;"J"&amp;A2613),Relationstabel!$A$3:$A$10,0),MATCH(IFERROR(VALUE(INDIRECT($A$1&amp;"K"&amp;A2613)),0),Relationstabel!$C$1:$K$1,0))</f>
        <v>Naturgas</v>
      </c>
      <c r="J2613" s="1" t="str">
        <f ca="1">INDEX(Anvendelseskode!B:B,MATCH($F2613,Anvendelseskode!$A:$A,0))</f>
        <v>Fritliggende enfamilieshus (parcelhus)</v>
      </c>
      <c r="K2613" s="1" t="str">
        <f ca="1">INDEX(Anvendelseskode!C:C,MATCH($F2613,Anvendelseskode!$A:$A,0))</f>
        <v>Parcelhuse</v>
      </c>
      <c r="L2613" s="1" t="str">
        <f ca="1">INDEX(Anvendelseskode!D:D,MATCH($F2613,Anvendelseskode!$A:$A,0))</f>
        <v>Private husholdninger</v>
      </c>
      <c r="M2613" s="1" t="str">
        <f ca="1">IFERROR(INDEX(SBi!$2:$2,MATCH(H2613,SBi!$1:$1,1)),SBi!$K$2)</f>
        <v>1961-1972</v>
      </c>
      <c r="N2613" s="1">
        <f ca="1">INDEX(SBi!$C$3:$K$28,MATCH(F2613,SBi!$B$3:$B$28,0),MATCH(M2613,SBi!$C$2:$K$2,0))</f>
        <v>134.30000000000001</v>
      </c>
      <c r="O2613" s="16">
        <f t="shared" ca="1" si="528"/>
        <v>19.204900000000002</v>
      </c>
      <c r="P2613" s="16" t="str">
        <f ca="1">IFERROR(INDEX(VpD!$2:$2,MATCH(H2613,VpD!$1:$1,1)),VpD!$I$2)</f>
        <v>1961-1972</v>
      </c>
      <c r="Q2613" s="1">
        <f ca="1">INDEX(VpD!$C$3:$I$27,MATCH(F2613,VpD!$B$3:$B$27,0),MATCH(P2613,VpD!$C$2:$I$2,0))</f>
        <v>143</v>
      </c>
      <c r="R2613" s="16">
        <f t="shared" ca="1" si="529"/>
        <v>20.449000000000002</v>
      </c>
      <c r="S2613" s="14">
        <f t="shared" ca="1" si="530"/>
        <v>711788</v>
      </c>
      <c r="T2613" s="14">
        <f t="shared" ca="1" si="531"/>
        <v>6171884.9199999999</v>
      </c>
      <c r="U2613" s="14" t="str">
        <f t="shared" ca="1" si="532"/>
        <v>0A3F507E-2296-32B8-E044-0003BA298018</v>
      </c>
    </row>
    <row r="2614" spans="1:21" s="14" customFormat="1" x14ac:dyDescent="0.25">
      <c r="A2614" s="14">
        <f t="shared" si="520"/>
        <v>2614</v>
      </c>
      <c r="B2614" s="14" t="str">
        <f t="shared" ca="1" si="521"/>
        <v>F4BC4438-613C-455C-A846-809CCE8CFAC5</v>
      </c>
      <c r="C2614" s="14" t="str">
        <f t="shared" ca="1" si="522"/>
        <v>Broksøvej</v>
      </c>
      <c r="D2614" s="14" t="str">
        <f t="shared" ca="1" si="523"/>
        <v>6</v>
      </c>
      <c r="E2614" s="14" t="str">
        <f t="shared" ca="1" si="524"/>
        <v>18hæ</v>
      </c>
      <c r="F2614" s="1">
        <f t="shared" ca="1" si="525"/>
        <v>120</v>
      </c>
      <c r="G2614" s="1">
        <f t="shared" ca="1" si="526"/>
        <v>193</v>
      </c>
      <c r="H2614" s="1">
        <f t="shared" ca="1" si="527"/>
        <v>2015</v>
      </c>
      <c r="I2614" s="1" t="str">
        <f ca="1">INDEX(Relationstabel!$C$3:$K$10,MATCH(INDIRECT($A$1&amp;"J"&amp;A2614),Relationstabel!$A$3:$A$10,0),MATCH(IFERROR(VALUE(INDIRECT($A$1&amp;"K"&amp;A2614)),0),Relationstabel!$C$1:$K$1,0))</f>
        <v>Biomasse</v>
      </c>
      <c r="J2614" s="1" t="str">
        <f ca="1">INDEX(Anvendelseskode!B:B,MATCH($F2614,Anvendelseskode!$A:$A,0))</f>
        <v>Fritliggende enfamilieshus (parcelhus)</v>
      </c>
      <c r="K2614" s="1" t="str">
        <f ca="1">INDEX(Anvendelseskode!C:C,MATCH($F2614,Anvendelseskode!$A:$A,0))</f>
        <v>Parcelhuse</v>
      </c>
      <c r="L2614" s="1" t="str">
        <f ca="1">INDEX(Anvendelseskode!D:D,MATCH($F2614,Anvendelseskode!$A:$A,0))</f>
        <v>Private husholdninger</v>
      </c>
      <c r="M2614" s="1" t="str">
        <f ca="1">IFERROR(INDEX(SBi!$2:$2,MATCH(H2614,SBi!$1:$1,1)),SBi!$K$2)</f>
        <v>Efter 2006</v>
      </c>
      <c r="N2614" s="1">
        <f ca="1">INDEX(SBi!$C$3:$K$28,MATCH(F2614,SBi!$B$3:$B$28,0),MATCH(M2614,SBi!$C$2:$K$2,0))</f>
        <v>67.3</v>
      </c>
      <c r="O2614" s="16">
        <f t="shared" ca="1" si="528"/>
        <v>12.988899999999999</v>
      </c>
      <c r="P2614" s="16" t="str">
        <f ca="1">IFERROR(INDEX(VpD!$2:$2,MATCH(H2614,VpD!$1:$1,1)),VpD!$I$2)</f>
        <v>&gt;1998</v>
      </c>
      <c r="Q2614" s="1">
        <f ca="1">INDEX(VpD!$C$3:$I$27,MATCH(F2614,VpD!$B$3:$B$27,0),MATCH(P2614,VpD!$C$2:$I$2,0))</f>
        <v>72</v>
      </c>
      <c r="R2614" s="16">
        <f t="shared" ca="1" si="529"/>
        <v>13.896000000000001</v>
      </c>
      <c r="S2614" s="14">
        <f t="shared" ca="1" si="530"/>
        <v>712864.56</v>
      </c>
      <c r="T2614" s="14">
        <f t="shared" ca="1" si="531"/>
        <v>6169191.5300000003</v>
      </c>
      <c r="U2614" s="14" t="str">
        <f t="shared" ca="1" si="532"/>
        <v>0A3F507E-1599-32B8-E044-0003BA298018</v>
      </c>
    </row>
    <row r="2615" spans="1:21" s="14" customFormat="1" x14ac:dyDescent="0.25">
      <c r="A2615" s="14">
        <f t="shared" si="520"/>
        <v>2615</v>
      </c>
      <c r="B2615" s="14" t="str">
        <f t="shared" ca="1" si="521"/>
        <v>023ED116-C61F-4006-91ED-9FFFE45A6CCF</v>
      </c>
      <c r="C2615" s="14" t="str">
        <f t="shared" ca="1" si="522"/>
        <v>Egeskovvej</v>
      </c>
      <c r="D2615" s="14" t="str">
        <f t="shared" ca="1" si="523"/>
        <v>29</v>
      </c>
      <c r="E2615" s="14" t="str">
        <f t="shared" ca="1" si="524"/>
        <v>3ay</v>
      </c>
      <c r="F2615" s="1">
        <f t="shared" ca="1" si="525"/>
        <v>130</v>
      </c>
      <c r="G2615" s="1">
        <f t="shared" ca="1" si="526"/>
        <v>100</v>
      </c>
      <c r="H2615" s="1">
        <f t="shared" ca="1" si="527"/>
        <v>2002</v>
      </c>
      <c r="I2615" s="1" t="str">
        <f ca="1">INDEX(Relationstabel!$C$3:$K$10,MATCH(INDIRECT($A$1&amp;"J"&amp;A2615),Relationstabel!$A$3:$A$10,0),MATCH(IFERROR(VALUE(INDIRECT($A$1&amp;"K"&amp;A2615)),0),Relationstabel!$C$1:$K$1,0))</f>
        <v>Naturgas</v>
      </c>
      <c r="J2615" s="1" t="str">
        <f ca="1">INDEX(Anvendelseskode!B:B,MATCH($F2615,Anvendelseskode!$A:$A,0))</f>
        <v>Række-, kæde-, dobbelthus (lodret adskillelse mellem enhederne)</v>
      </c>
      <c r="K2615" s="1" t="str">
        <f ca="1">INDEX(Anvendelseskode!C:C,MATCH($F2615,Anvendelseskode!$A:$A,0))</f>
        <v>Række-, kæde og dobbelthuse</v>
      </c>
      <c r="L2615" s="1" t="str">
        <f ca="1">INDEX(Anvendelseskode!D:D,MATCH($F2615,Anvendelseskode!$A:$A,0))</f>
        <v>Private husholdninger</v>
      </c>
      <c r="M2615" s="1" t="str">
        <f ca="1">IFERROR(INDEX(SBi!$2:$2,MATCH(H2615,SBi!$1:$1,1)),SBi!$K$2)</f>
        <v>1999-2006</v>
      </c>
      <c r="N2615" s="1">
        <f ca="1">INDEX(SBi!$C$3:$K$28,MATCH(F2615,SBi!$B$3:$B$28,0),MATCH(M2615,SBi!$C$2:$K$2,0))</f>
        <v>81.5</v>
      </c>
      <c r="O2615" s="16">
        <f t="shared" ca="1" si="528"/>
        <v>8.15</v>
      </c>
      <c r="P2615" s="16" t="str">
        <f ca="1">IFERROR(INDEX(VpD!$2:$2,MATCH(H2615,VpD!$1:$1,1)),VpD!$I$2)</f>
        <v>&gt;1998</v>
      </c>
      <c r="Q2615" s="1">
        <f ca="1">INDEX(VpD!$C$3:$I$27,MATCH(F2615,VpD!$B$3:$B$27,0),MATCH(P2615,VpD!$C$2:$I$2,0))</f>
        <v>65</v>
      </c>
      <c r="R2615" s="16">
        <f t="shared" ca="1" si="529"/>
        <v>6.5</v>
      </c>
      <c r="S2615" s="14">
        <f t="shared" ca="1" si="530"/>
        <v>712617.23</v>
      </c>
      <c r="T2615" s="14">
        <f t="shared" ca="1" si="531"/>
        <v>6169741.6699999999</v>
      </c>
      <c r="U2615" s="14" t="str">
        <f t="shared" ca="1" si="532"/>
        <v>0A3F507E-1699-32B8-E044-0003BA298018</v>
      </c>
    </row>
    <row r="2616" spans="1:21" s="14" customFormat="1" x14ac:dyDescent="0.25">
      <c r="A2616" s="14">
        <f t="shared" si="520"/>
        <v>2616</v>
      </c>
      <c r="B2616" s="14" t="str">
        <f t="shared" ca="1" si="521"/>
        <v>1E4A7A9E-B6DB-4125-A4F8-5E5C7D5F68F6</v>
      </c>
      <c r="C2616" s="14" t="str">
        <f t="shared" ca="1" si="522"/>
        <v>Broksøvej</v>
      </c>
      <c r="D2616" s="14" t="str">
        <f t="shared" ca="1" si="523"/>
        <v>17</v>
      </c>
      <c r="E2616" s="14" t="str">
        <f t="shared" ca="1" si="524"/>
        <v>18qk</v>
      </c>
      <c r="F2616" s="1">
        <f t="shared" ca="1" si="525"/>
        <v>130</v>
      </c>
      <c r="G2616" s="1">
        <f t="shared" ca="1" si="526"/>
        <v>159</v>
      </c>
      <c r="H2616" s="1">
        <f t="shared" ca="1" si="527"/>
        <v>1975</v>
      </c>
      <c r="I2616" s="1" t="str">
        <f ca="1">INDEX(Relationstabel!$C$3:$K$10,MATCH(INDIRECT($A$1&amp;"J"&amp;A2616),Relationstabel!$A$3:$A$10,0),MATCH(IFERROR(VALUE(INDIRECT($A$1&amp;"K"&amp;A2616)),0),Relationstabel!$C$1:$K$1,0))</f>
        <v>Naturgas</v>
      </c>
      <c r="J2616" s="1" t="str">
        <f ca="1">INDEX(Anvendelseskode!B:B,MATCH($F2616,Anvendelseskode!$A:$A,0))</f>
        <v>Række-, kæde-, dobbelthus (lodret adskillelse mellem enhederne)</v>
      </c>
      <c r="K2616" s="1" t="str">
        <f ca="1">INDEX(Anvendelseskode!C:C,MATCH($F2616,Anvendelseskode!$A:$A,0))</f>
        <v>Række-, kæde og dobbelthuse</v>
      </c>
      <c r="L2616" s="1" t="str">
        <f ca="1">INDEX(Anvendelseskode!D:D,MATCH($F2616,Anvendelseskode!$A:$A,0))</f>
        <v>Private husholdninger</v>
      </c>
      <c r="M2616" s="1" t="str">
        <f ca="1">IFERROR(INDEX(SBi!$2:$2,MATCH(H2616,SBi!$1:$1,1)),SBi!$K$2)</f>
        <v>1973-1978</v>
      </c>
      <c r="N2616" s="1">
        <f ca="1">INDEX(SBi!$C$3:$K$28,MATCH(F2616,SBi!$B$3:$B$28,0),MATCH(M2616,SBi!$C$2:$K$2,0))</f>
        <v>112.6</v>
      </c>
      <c r="O2616" s="16">
        <f t="shared" ca="1" si="528"/>
        <v>17.903399999999998</v>
      </c>
      <c r="P2616" s="16" t="str">
        <f ca="1">IFERROR(INDEX(VpD!$2:$2,MATCH(H2616,VpD!$1:$1,1)),VpD!$I$2)</f>
        <v>1973-1978</v>
      </c>
      <c r="Q2616" s="1">
        <f ca="1">INDEX(VpD!$C$3:$I$27,MATCH(F2616,VpD!$B$3:$B$27,0),MATCH(P2616,VpD!$C$2:$I$2,0))</f>
        <v>98</v>
      </c>
      <c r="R2616" s="16">
        <f t="shared" ca="1" si="529"/>
        <v>15.582000000000001</v>
      </c>
      <c r="S2616" s="14">
        <f t="shared" ca="1" si="530"/>
        <v>712870.37</v>
      </c>
      <c r="T2616" s="14">
        <f t="shared" ca="1" si="531"/>
        <v>6169116.3399999999</v>
      </c>
      <c r="U2616" s="14" t="str">
        <f t="shared" ca="1" si="532"/>
        <v>0A3F507E-15A4-32B8-E044-0003BA298018</v>
      </c>
    </row>
    <row r="2617" spans="1:21" s="14" customFormat="1" x14ac:dyDescent="0.25">
      <c r="A2617" s="14">
        <f t="shared" si="520"/>
        <v>2617</v>
      </c>
      <c r="B2617" s="14" t="str">
        <f t="shared" ca="1" si="521"/>
        <v>F6A308F5-CC85-48B0-8FD9-6A90D6CE4096</v>
      </c>
      <c r="C2617" s="14" t="str">
        <f t="shared" ca="1" si="522"/>
        <v>Syvhøjvænge</v>
      </c>
      <c r="D2617" s="14" t="str">
        <f t="shared" ca="1" si="523"/>
        <v>111</v>
      </c>
      <c r="E2617" s="14" t="str">
        <f t="shared" ca="1" si="524"/>
        <v>14p</v>
      </c>
      <c r="F2617" s="1">
        <f t="shared" ca="1" si="525"/>
        <v>120</v>
      </c>
      <c r="G2617" s="1">
        <f t="shared" ca="1" si="526"/>
        <v>175</v>
      </c>
      <c r="H2617" s="1">
        <f t="shared" ca="1" si="527"/>
        <v>1982</v>
      </c>
      <c r="I2617" s="1" t="str">
        <f ca="1">INDEX(Relationstabel!$C$3:$K$10,MATCH(INDIRECT($A$1&amp;"J"&amp;A2617),Relationstabel!$A$3:$A$10,0),MATCH(IFERROR(VALUE(INDIRECT($A$1&amp;"K"&amp;A2617)),0),Relationstabel!$C$1:$K$1,0))</f>
        <v>Varmepumpe</v>
      </c>
      <c r="J2617" s="1" t="str">
        <f ca="1">INDEX(Anvendelseskode!B:B,MATCH($F2617,Anvendelseskode!$A:$A,0))</f>
        <v>Fritliggende enfamilieshus (parcelhus)</v>
      </c>
      <c r="K2617" s="1" t="str">
        <f ca="1">INDEX(Anvendelseskode!C:C,MATCH($F2617,Anvendelseskode!$A:$A,0))</f>
        <v>Parcelhuse</v>
      </c>
      <c r="L2617" s="1" t="str">
        <f ca="1">INDEX(Anvendelseskode!D:D,MATCH($F2617,Anvendelseskode!$A:$A,0))</f>
        <v>Private husholdninger</v>
      </c>
      <c r="M2617" s="1" t="str">
        <f ca="1">IFERROR(INDEX(SBi!$2:$2,MATCH(H2617,SBi!$1:$1,1)),SBi!$K$2)</f>
        <v>1979-1998</v>
      </c>
      <c r="N2617" s="1">
        <f ca="1">INDEX(SBi!$C$3:$K$28,MATCH(F2617,SBi!$B$3:$B$28,0),MATCH(M2617,SBi!$C$2:$K$2,0))</f>
        <v>105.4</v>
      </c>
      <c r="O2617" s="16">
        <f t="shared" ca="1" si="528"/>
        <v>18.445</v>
      </c>
      <c r="P2617" s="16" t="str">
        <f ca="1">IFERROR(INDEX(VpD!$2:$2,MATCH(H2617,VpD!$1:$1,1)),VpD!$I$2)</f>
        <v>1979-1998</v>
      </c>
      <c r="Q2617" s="1">
        <f ca="1">INDEX(VpD!$C$3:$I$27,MATCH(F2617,VpD!$B$3:$B$27,0),MATCH(P2617,VpD!$C$2:$I$2,0))</f>
        <v>90</v>
      </c>
      <c r="R2617" s="16">
        <f t="shared" ca="1" si="529"/>
        <v>15.75</v>
      </c>
      <c r="S2617" s="14">
        <f t="shared" ca="1" si="530"/>
        <v>711887.88</v>
      </c>
      <c r="T2617" s="14">
        <f t="shared" ca="1" si="531"/>
        <v>6171955.9699999997</v>
      </c>
      <c r="U2617" s="14" t="str">
        <f t="shared" ca="1" si="532"/>
        <v>0A3F507E-22A4-32B8-E044-0003BA298018</v>
      </c>
    </row>
    <row r="2618" spans="1:21" s="14" customFormat="1" x14ac:dyDescent="0.25">
      <c r="A2618" s="14">
        <f t="shared" si="520"/>
        <v>2618</v>
      </c>
      <c r="B2618" s="14" t="str">
        <f t="shared" ca="1" si="521"/>
        <v>D0E88928-4EC5-4BD8-B72B-DA31D15A2B97</v>
      </c>
      <c r="C2618" s="14" t="str">
        <f t="shared" ca="1" si="522"/>
        <v>Rendsagervej</v>
      </c>
      <c r="D2618" s="14" t="str">
        <f t="shared" ca="1" si="523"/>
        <v>43</v>
      </c>
      <c r="E2618" s="14" t="str">
        <f t="shared" ca="1" si="524"/>
        <v>9pi</v>
      </c>
      <c r="F2618" s="1">
        <f t="shared" ca="1" si="525"/>
        <v>120</v>
      </c>
      <c r="G2618" s="1">
        <f t="shared" ca="1" si="526"/>
        <v>109</v>
      </c>
      <c r="H2618" s="1">
        <f t="shared" ca="1" si="527"/>
        <v>1974</v>
      </c>
      <c r="I2618" s="1" t="str">
        <f ca="1">INDEX(Relationstabel!$C$3:$K$10,MATCH(INDIRECT($A$1&amp;"J"&amp;A2618),Relationstabel!$A$3:$A$10,0),MATCH(IFERROR(VALUE(INDIRECT($A$1&amp;"K"&amp;A2618)),0),Relationstabel!$C$1:$K$1,0))</f>
        <v>Naturgas</v>
      </c>
      <c r="J2618" s="1" t="str">
        <f ca="1">INDEX(Anvendelseskode!B:B,MATCH($F2618,Anvendelseskode!$A:$A,0))</f>
        <v>Fritliggende enfamilieshus (parcelhus)</v>
      </c>
      <c r="K2618" s="1" t="str">
        <f ca="1">INDEX(Anvendelseskode!C:C,MATCH($F2618,Anvendelseskode!$A:$A,0))</f>
        <v>Parcelhuse</v>
      </c>
      <c r="L2618" s="1" t="str">
        <f ca="1">INDEX(Anvendelseskode!D:D,MATCH($F2618,Anvendelseskode!$A:$A,0))</f>
        <v>Private husholdninger</v>
      </c>
      <c r="M2618" s="1" t="str">
        <f ca="1">IFERROR(INDEX(SBi!$2:$2,MATCH(H2618,SBi!$1:$1,1)),SBi!$K$2)</f>
        <v>1973-1978</v>
      </c>
      <c r="N2618" s="1">
        <f ca="1">INDEX(SBi!$C$3:$K$28,MATCH(F2618,SBi!$B$3:$B$28,0),MATCH(M2618,SBi!$C$2:$K$2,0))</f>
        <v>119.8</v>
      </c>
      <c r="O2618" s="16">
        <f t="shared" ca="1" si="528"/>
        <v>13.058199999999999</v>
      </c>
      <c r="P2618" s="16" t="str">
        <f ca="1">IFERROR(INDEX(VpD!$2:$2,MATCH(H2618,VpD!$1:$1,1)),VpD!$I$2)</f>
        <v>1973-1978</v>
      </c>
      <c r="Q2618" s="1">
        <f ca="1">INDEX(VpD!$C$3:$I$27,MATCH(F2618,VpD!$B$3:$B$27,0),MATCH(P2618,VpD!$C$2:$I$2,0))</f>
        <v>117</v>
      </c>
      <c r="R2618" s="16">
        <f t="shared" ca="1" si="529"/>
        <v>12.753</v>
      </c>
      <c r="S2618" s="14">
        <f t="shared" ca="1" si="530"/>
        <v>710973.85</v>
      </c>
      <c r="T2618" s="14">
        <f t="shared" ca="1" si="531"/>
        <v>6171539.2699999996</v>
      </c>
      <c r="U2618" s="14" t="str">
        <f t="shared" ca="1" si="532"/>
        <v>0A3F507E-1FA7-32B8-E044-0003BA298018</v>
      </c>
    </row>
    <row r="2619" spans="1:21" s="14" customFormat="1" x14ac:dyDescent="0.25">
      <c r="A2619" s="14">
        <f t="shared" si="520"/>
        <v>2619</v>
      </c>
      <c r="B2619" s="14" t="str">
        <f t="shared" ca="1" si="521"/>
        <v>ED38C071-AF15-467B-9868-C70105715F7D</v>
      </c>
      <c r="C2619" s="14" t="str">
        <f t="shared" ca="1" si="522"/>
        <v>Broksøvej</v>
      </c>
      <c r="D2619" s="14" t="str">
        <f t="shared" ca="1" si="523"/>
        <v>22</v>
      </c>
      <c r="E2619" s="14" t="str">
        <f t="shared" ca="1" si="524"/>
        <v>18po</v>
      </c>
      <c r="F2619" s="1">
        <f t="shared" ca="1" si="525"/>
        <v>120</v>
      </c>
      <c r="G2619" s="1">
        <f t="shared" ca="1" si="526"/>
        <v>148</v>
      </c>
      <c r="H2619" s="1">
        <f t="shared" ca="1" si="527"/>
        <v>1972</v>
      </c>
      <c r="I2619" s="1" t="str">
        <f ca="1">INDEX(Relationstabel!$C$3:$K$10,MATCH(INDIRECT($A$1&amp;"J"&amp;A2619),Relationstabel!$A$3:$A$10,0),MATCH(IFERROR(VALUE(INDIRECT($A$1&amp;"K"&amp;A2619)),0),Relationstabel!$C$1:$K$1,0))</f>
        <v>Olie</v>
      </c>
      <c r="J2619" s="1" t="str">
        <f ca="1">INDEX(Anvendelseskode!B:B,MATCH($F2619,Anvendelseskode!$A:$A,0))</f>
        <v>Fritliggende enfamilieshus (parcelhus)</v>
      </c>
      <c r="K2619" s="1" t="str">
        <f ca="1">INDEX(Anvendelseskode!C:C,MATCH($F2619,Anvendelseskode!$A:$A,0))</f>
        <v>Parcelhuse</v>
      </c>
      <c r="L2619" s="1" t="str">
        <f ca="1">INDEX(Anvendelseskode!D:D,MATCH($F2619,Anvendelseskode!$A:$A,0))</f>
        <v>Private husholdninger</v>
      </c>
      <c r="M2619" s="1" t="str">
        <f ca="1">IFERROR(INDEX(SBi!$2:$2,MATCH(H2619,SBi!$1:$1,1)),SBi!$K$2)</f>
        <v>1961-1972</v>
      </c>
      <c r="N2619" s="1">
        <f ca="1">INDEX(SBi!$C$3:$K$28,MATCH(F2619,SBi!$B$3:$B$28,0),MATCH(M2619,SBi!$C$2:$K$2,0))</f>
        <v>134.30000000000001</v>
      </c>
      <c r="O2619" s="16">
        <f t="shared" ca="1" si="528"/>
        <v>19.8764</v>
      </c>
      <c r="P2619" s="16" t="str">
        <f ca="1">IFERROR(INDEX(VpD!$2:$2,MATCH(H2619,VpD!$1:$1,1)),VpD!$I$2)</f>
        <v>1961-1972</v>
      </c>
      <c r="Q2619" s="1">
        <f ca="1">INDEX(VpD!$C$3:$I$27,MATCH(F2619,VpD!$B$3:$B$27,0),MATCH(P2619,VpD!$C$2:$I$2,0))</f>
        <v>143</v>
      </c>
      <c r="R2619" s="16">
        <f t="shared" ca="1" si="529"/>
        <v>21.164000000000001</v>
      </c>
      <c r="S2619" s="14">
        <f t="shared" ca="1" si="530"/>
        <v>712738.23</v>
      </c>
      <c r="T2619" s="14">
        <f t="shared" ca="1" si="531"/>
        <v>6169057.6399999997</v>
      </c>
      <c r="U2619" s="14" t="str">
        <f t="shared" ca="1" si="532"/>
        <v>0A3F507E-15A9-32B8-E044-0003BA298018</v>
      </c>
    </row>
    <row r="2620" spans="1:21" s="14" customFormat="1" x14ac:dyDescent="0.25">
      <c r="A2620" s="14">
        <f t="shared" si="520"/>
        <v>2620</v>
      </c>
      <c r="B2620" s="14" t="str">
        <f t="shared" ca="1" si="521"/>
        <v>C5EDCB57-7D54-4200-9825-BEA13CC2F05C</v>
      </c>
      <c r="C2620" s="14" t="str">
        <f t="shared" ca="1" si="522"/>
        <v>Hyrdeengen</v>
      </c>
      <c r="D2620" s="14" t="str">
        <f t="shared" ca="1" si="523"/>
        <v>175</v>
      </c>
      <c r="E2620" s="14" t="str">
        <f t="shared" ca="1" si="524"/>
        <v>21ha</v>
      </c>
      <c r="F2620" s="1">
        <f t="shared" ca="1" si="525"/>
        <v>130</v>
      </c>
      <c r="G2620" s="1">
        <f t="shared" ca="1" si="526"/>
        <v>126</v>
      </c>
      <c r="H2620" s="1">
        <f t="shared" ca="1" si="527"/>
        <v>1976</v>
      </c>
      <c r="I2620" s="1" t="str">
        <f ca="1">INDEX(Relationstabel!$C$3:$K$10,MATCH(INDIRECT($A$1&amp;"J"&amp;A2620),Relationstabel!$A$3:$A$10,0),MATCH(IFERROR(VALUE(INDIRECT($A$1&amp;"K"&amp;A2620)),0),Relationstabel!$C$1:$K$1,0))</f>
        <v>Elvarme</v>
      </c>
      <c r="J2620" s="1" t="str">
        <f ca="1">INDEX(Anvendelseskode!B:B,MATCH($F2620,Anvendelseskode!$A:$A,0))</f>
        <v>Række-, kæde-, dobbelthus (lodret adskillelse mellem enhederne)</v>
      </c>
      <c r="K2620" s="1" t="str">
        <f ca="1">INDEX(Anvendelseskode!C:C,MATCH($F2620,Anvendelseskode!$A:$A,0))</f>
        <v>Række-, kæde og dobbelthuse</v>
      </c>
      <c r="L2620" s="1" t="str">
        <f ca="1">INDEX(Anvendelseskode!D:D,MATCH($F2620,Anvendelseskode!$A:$A,0))</f>
        <v>Private husholdninger</v>
      </c>
      <c r="M2620" s="1" t="str">
        <f ca="1">IFERROR(INDEX(SBi!$2:$2,MATCH(H2620,SBi!$1:$1,1)),SBi!$K$2)</f>
        <v>1973-1978</v>
      </c>
      <c r="N2620" s="1">
        <f ca="1">INDEX(SBi!$C$3:$K$28,MATCH(F2620,SBi!$B$3:$B$28,0),MATCH(M2620,SBi!$C$2:$K$2,0))</f>
        <v>112.6</v>
      </c>
      <c r="O2620" s="16">
        <f t="shared" ca="1" si="528"/>
        <v>14.187599999999998</v>
      </c>
      <c r="P2620" s="16" t="str">
        <f ca="1">IFERROR(INDEX(VpD!$2:$2,MATCH(H2620,VpD!$1:$1,1)),VpD!$I$2)</f>
        <v>1973-1978</v>
      </c>
      <c r="Q2620" s="1">
        <f ca="1">INDEX(VpD!$C$3:$I$27,MATCH(F2620,VpD!$B$3:$B$27,0),MATCH(P2620,VpD!$C$2:$I$2,0))</f>
        <v>98</v>
      </c>
      <c r="R2620" s="16">
        <f t="shared" ca="1" si="529"/>
        <v>12.348000000000001</v>
      </c>
      <c r="S2620" s="14">
        <f t="shared" ca="1" si="530"/>
        <v>711778.29</v>
      </c>
      <c r="T2620" s="14">
        <f t="shared" ca="1" si="531"/>
        <v>6172420.5899999999</v>
      </c>
      <c r="U2620" s="14" t="str">
        <f t="shared" ca="1" si="532"/>
        <v>0A3F507E-19A9-32B8-E044-0003BA298018</v>
      </c>
    </row>
    <row r="2621" spans="1:21" s="14" customFormat="1" x14ac:dyDescent="0.25">
      <c r="A2621" s="14">
        <f t="shared" si="520"/>
        <v>2621</v>
      </c>
      <c r="B2621" s="14" t="str">
        <f t="shared" ca="1" si="521"/>
        <v>04A8FE16-FE4A-4938-AF41-09618DF95614</v>
      </c>
      <c r="C2621" s="14" t="str">
        <f t="shared" ca="1" si="522"/>
        <v>Lystrupvej</v>
      </c>
      <c r="D2621" s="14" t="str">
        <f t="shared" ca="1" si="523"/>
        <v>4</v>
      </c>
      <c r="E2621" s="14" t="str">
        <f t="shared" ca="1" si="524"/>
        <v>24fv</v>
      </c>
      <c r="F2621" s="1">
        <f t="shared" ca="1" si="525"/>
        <v>120</v>
      </c>
      <c r="G2621" s="1">
        <f t="shared" ca="1" si="526"/>
        <v>146</v>
      </c>
      <c r="H2621" s="1">
        <f t="shared" ca="1" si="527"/>
        <v>1962</v>
      </c>
      <c r="I2621" s="1" t="str">
        <f ca="1">INDEX(Relationstabel!$C$3:$K$10,MATCH(INDIRECT($A$1&amp;"J"&amp;A2621),Relationstabel!$A$3:$A$10,0),MATCH(IFERROR(VALUE(INDIRECT($A$1&amp;"K"&amp;A2621)),0),Relationstabel!$C$1:$K$1,0))</f>
        <v>Naturgas</v>
      </c>
      <c r="J2621" s="1" t="str">
        <f ca="1">INDEX(Anvendelseskode!B:B,MATCH($F2621,Anvendelseskode!$A:$A,0))</f>
        <v>Fritliggende enfamilieshus (parcelhus)</v>
      </c>
      <c r="K2621" s="1" t="str">
        <f ca="1">INDEX(Anvendelseskode!C:C,MATCH($F2621,Anvendelseskode!$A:$A,0))</f>
        <v>Parcelhuse</v>
      </c>
      <c r="L2621" s="1" t="str">
        <f ca="1">INDEX(Anvendelseskode!D:D,MATCH($F2621,Anvendelseskode!$A:$A,0))</f>
        <v>Private husholdninger</v>
      </c>
      <c r="M2621" s="1" t="str">
        <f ca="1">IFERROR(INDEX(SBi!$2:$2,MATCH(H2621,SBi!$1:$1,1)),SBi!$K$2)</f>
        <v>1961-1972</v>
      </c>
      <c r="N2621" s="1">
        <f ca="1">INDEX(SBi!$C$3:$K$28,MATCH(F2621,SBi!$B$3:$B$28,0),MATCH(M2621,SBi!$C$2:$K$2,0))</f>
        <v>134.30000000000001</v>
      </c>
      <c r="O2621" s="16">
        <f t="shared" ca="1" si="528"/>
        <v>19.607800000000005</v>
      </c>
      <c r="P2621" s="16" t="str">
        <f ca="1">IFERROR(INDEX(VpD!$2:$2,MATCH(H2621,VpD!$1:$1,1)),VpD!$I$2)</f>
        <v>1961-1972</v>
      </c>
      <c r="Q2621" s="1">
        <f ca="1">INDEX(VpD!$C$3:$I$27,MATCH(F2621,VpD!$B$3:$B$27,0),MATCH(P2621,VpD!$C$2:$I$2,0))</f>
        <v>143</v>
      </c>
      <c r="R2621" s="16">
        <f t="shared" ca="1" si="529"/>
        <v>20.878</v>
      </c>
      <c r="S2621" s="14">
        <f t="shared" ca="1" si="530"/>
        <v>714005.8</v>
      </c>
      <c r="T2621" s="14">
        <f t="shared" ca="1" si="531"/>
        <v>6168772.2300000004</v>
      </c>
      <c r="U2621" s="14" t="str">
        <f t="shared" ca="1" si="532"/>
        <v>0A3F507E-1CA9-32B8-E044-0003BA298018</v>
      </c>
    </row>
    <row r="2622" spans="1:21" s="14" customFormat="1" x14ac:dyDescent="0.25">
      <c r="A2622" s="14">
        <f t="shared" si="520"/>
        <v>2622</v>
      </c>
      <c r="B2622" s="14" t="str">
        <f t="shared" ca="1" si="521"/>
        <v>7FDF30F2-D387-4C0E-ADCA-17E42CBB573C</v>
      </c>
      <c r="C2622" s="14" t="str">
        <f t="shared" ca="1" si="522"/>
        <v>Egeskovvej</v>
      </c>
      <c r="D2622" s="14" t="str">
        <f t="shared" ca="1" si="523"/>
        <v>35</v>
      </c>
      <c r="E2622" s="14" t="str">
        <f t="shared" ca="1" si="524"/>
        <v>3aø</v>
      </c>
      <c r="F2622" s="1">
        <f t="shared" ca="1" si="525"/>
        <v>130</v>
      </c>
      <c r="G2622" s="1">
        <f t="shared" ca="1" si="526"/>
        <v>98</v>
      </c>
      <c r="H2622" s="1">
        <f t="shared" ca="1" si="527"/>
        <v>2002</v>
      </c>
      <c r="I2622" s="1" t="str">
        <f ca="1">INDEX(Relationstabel!$C$3:$K$10,MATCH(INDIRECT($A$1&amp;"J"&amp;A2622),Relationstabel!$A$3:$A$10,0),MATCH(IFERROR(VALUE(INDIRECT($A$1&amp;"K"&amp;A2622)),0),Relationstabel!$C$1:$K$1,0))</f>
        <v>Naturgas</v>
      </c>
      <c r="J2622" s="1" t="str">
        <f ca="1">INDEX(Anvendelseskode!B:B,MATCH($F2622,Anvendelseskode!$A:$A,0))</f>
        <v>Række-, kæde-, dobbelthus (lodret adskillelse mellem enhederne)</v>
      </c>
      <c r="K2622" s="1" t="str">
        <f ca="1">INDEX(Anvendelseskode!C:C,MATCH($F2622,Anvendelseskode!$A:$A,0))</f>
        <v>Række-, kæde og dobbelthuse</v>
      </c>
      <c r="L2622" s="1" t="str">
        <f ca="1">INDEX(Anvendelseskode!D:D,MATCH($F2622,Anvendelseskode!$A:$A,0))</f>
        <v>Private husholdninger</v>
      </c>
      <c r="M2622" s="1" t="str">
        <f ca="1">IFERROR(INDEX(SBi!$2:$2,MATCH(H2622,SBi!$1:$1,1)),SBi!$K$2)</f>
        <v>1999-2006</v>
      </c>
      <c r="N2622" s="1">
        <f ca="1">INDEX(SBi!$C$3:$K$28,MATCH(F2622,SBi!$B$3:$B$28,0),MATCH(M2622,SBi!$C$2:$K$2,0))</f>
        <v>81.5</v>
      </c>
      <c r="O2622" s="16">
        <f t="shared" ca="1" si="528"/>
        <v>7.9870000000000001</v>
      </c>
      <c r="P2622" s="16" t="str">
        <f ca="1">IFERROR(INDEX(VpD!$2:$2,MATCH(H2622,VpD!$1:$1,1)),VpD!$I$2)</f>
        <v>&gt;1998</v>
      </c>
      <c r="Q2622" s="1">
        <f ca="1">INDEX(VpD!$C$3:$I$27,MATCH(F2622,VpD!$B$3:$B$27,0),MATCH(P2622,VpD!$C$2:$I$2,0))</f>
        <v>65</v>
      </c>
      <c r="R2622" s="16">
        <f t="shared" ca="1" si="529"/>
        <v>6.37</v>
      </c>
      <c r="S2622" s="14">
        <f t="shared" ca="1" si="530"/>
        <v>712601.1</v>
      </c>
      <c r="T2622" s="14">
        <f t="shared" ca="1" si="531"/>
        <v>6169746.3099999996</v>
      </c>
      <c r="U2622" s="14" t="str">
        <f t="shared" ca="1" si="532"/>
        <v>0A3F507E-169F-32B8-E044-0003BA298018</v>
      </c>
    </row>
    <row r="2623" spans="1:21" s="14" customFormat="1" x14ac:dyDescent="0.25">
      <c r="A2623" s="14">
        <f t="shared" si="520"/>
        <v>2623</v>
      </c>
      <c r="B2623" s="14" t="str">
        <f t="shared" ca="1" si="521"/>
        <v>B0E45874-8EFA-4282-AB72-2664CCDC953D</v>
      </c>
      <c r="C2623" s="14" t="str">
        <f t="shared" ca="1" si="522"/>
        <v>Hyrdeengen</v>
      </c>
      <c r="D2623" s="14" t="str">
        <f t="shared" ca="1" si="523"/>
        <v>155</v>
      </c>
      <c r="E2623" s="14" t="str">
        <f t="shared" ca="1" si="524"/>
        <v>16bæ</v>
      </c>
      <c r="F2623" s="1">
        <f t="shared" ca="1" si="525"/>
        <v>130</v>
      </c>
      <c r="G2623" s="1">
        <f t="shared" ca="1" si="526"/>
        <v>125</v>
      </c>
      <c r="H2623" s="1">
        <f t="shared" ca="1" si="527"/>
        <v>1976</v>
      </c>
      <c r="I2623" s="1" t="str">
        <f ca="1">INDEX(Relationstabel!$C$3:$K$10,MATCH(INDIRECT($A$1&amp;"J"&amp;A2623),Relationstabel!$A$3:$A$10,0),MATCH(IFERROR(VALUE(INDIRECT($A$1&amp;"K"&amp;A2623)),0),Relationstabel!$C$1:$K$1,0))</f>
        <v>Fjernvarme/ Blokvarme</v>
      </c>
      <c r="J2623" s="1" t="str">
        <f ca="1">INDEX(Anvendelseskode!B:B,MATCH($F2623,Anvendelseskode!$A:$A,0))</f>
        <v>Række-, kæde-, dobbelthus (lodret adskillelse mellem enhederne)</v>
      </c>
      <c r="K2623" s="1" t="str">
        <f ca="1">INDEX(Anvendelseskode!C:C,MATCH($F2623,Anvendelseskode!$A:$A,0))</f>
        <v>Række-, kæde og dobbelthuse</v>
      </c>
      <c r="L2623" s="1" t="str">
        <f ca="1">INDEX(Anvendelseskode!D:D,MATCH($F2623,Anvendelseskode!$A:$A,0))</f>
        <v>Private husholdninger</v>
      </c>
      <c r="M2623" s="1" t="str">
        <f ca="1">IFERROR(INDEX(SBi!$2:$2,MATCH(H2623,SBi!$1:$1,1)),SBi!$K$2)</f>
        <v>1973-1978</v>
      </c>
      <c r="N2623" s="1">
        <f ca="1">INDEX(SBi!$C$3:$K$28,MATCH(F2623,SBi!$B$3:$B$28,0),MATCH(M2623,SBi!$C$2:$K$2,0))</f>
        <v>112.6</v>
      </c>
      <c r="O2623" s="16">
        <f t="shared" ca="1" si="528"/>
        <v>14.074999999999999</v>
      </c>
      <c r="P2623" s="16" t="str">
        <f ca="1">IFERROR(INDEX(VpD!$2:$2,MATCH(H2623,VpD!$1:$1,1)),VpD!$I$2)</f>
        <v>1973-1978</v>
      </c>
      <c r="Q2623" s="1">
        <f ca="1">INDEX(VpD!$C$3:$I$27,MATCH(F2623,VpD!$B$3:$B$27,0),MATCH(P2623,VpD!$C$2:$I$2,0))</f>
        <v>98</v>
      </c>
      <c r="R2623" s="16">
        <f t="shared" ca="1" si="529"/>
        <v>12.25</v>
      </c>
      <c r="S2623" s="14">
        <f t="shared" ca="1" si="530"/>
        <v>711817.62</v>
      </c>
      <c r="T2623" s="14">
        <f t="shared" ca="1" si="531"/>
        <v>6172425.5700000003</v>
      </c>
      <c r="U2623" s="14" t="str">
        <f t="shared" ca="1" si="532"/>
        <v>0A3F507E-199F-32B8-E044-0003BA298018</v>
      </c>
    </row>
    <row r="2624" spans="1:21" s="14" customFormat="1" x14ac:dyDescent="0.25">
      <c r="A2624" s="14">
        <f t="shared" si="520"/>
        <v>2624</v>
      </c>
      <c r="B2624" s="14" t="str">
        <f t="shared" ca="1" si="521"/>
        <v>F352FF50-49EB-420F-B1D5-9031386F127D</v>
      </c>
      <c r="C2624" s="14" t="str">
        <f t="shared" ca="1" si="522"/>
        <v>Hyttesvinget</v>
      </c>
      <c r="D2624" s="14" t="str">
        <f t="shared" ca="1" si="523"/>
        <v>56</v>
      </c>
      <c r="E2624" s="14" t="str">
        <f t="shared" ca="1" si="524"/>
        <v>26ab</v>
      </c>
      <c r="F2624" s="1">
        <f t="shared" ca="1" si="525"/>
        <v>120</v>
      </c>
      <c r="G2624" s="1">
        <f t="shared" ca="1" si="526"/>
        <v>160</v>
      </c>
      <c r="H2624" s="1">
        <f t="shared" ca="1" si="527"/>
        <v>1971</v>
      </c>
      <c r="I2624" s="1" t="str">
        <f ca="1">INDEX(Relationstabel!$C$3:$K$10,MATCH(INDIRECT($A$1&amp;"J"&amp;A2624),Relationstabel!$A$3:$A$10,0),MATCH(IFERROR(VALUE(INDIRECT($A$1&amp;"K"&amp;A2624)),0),Relationstabel!$C$1:$K$1,0))</f>
        <v>Olie</v>
      </c>
      <c r="J2624" s="1" t="str">
        <f ca="1">INDEX(Anvendelseskode!B:B,MATCH($F2624,Anvendelseskode!$A:$A,0))</f>
        <v>Fritliggende enfamilieshus (parcelhus)</v>
      </c>
      <c r="K2624" s="1" t="str">
        <f ca="1">INDEX(Anvendelseskode!C:C,MATCH($F2624,Anvendelseskode!$A:$A,0))</f>
        <v>Parcelhuse</v>
      </c>
      <c r="L2624" s="1" t="str">
        <f ca="1">INDEX(Anvendelseskode!D:D,MATCH($F2624,Anvendelseskode!$A:$A,0))</f>
        <v>Private husholdninger</v>
      </c>
      <c r="M2624" s="1" t="str">
        <f ca="1">IFERROR(INDEX(SBi!$2:$2,MATCH(H2624,SBi!$1:$1,1)),SBi!$K$2)</f>
        <v>1961-1972</v>
      </c>
      <c r="N2624" s="1">
        <f ca="1">INDEX(SBi!$C$3:$K$28,MATCH(F2624,SBi!$B$3:$B$28,0),MATCH(M2624,SBi!$C$2:$K$2,0))</f>
        <v>134.30000000000001</v>
      </c>
      <c r="O2624" s="16">
        <f t="shared" ca="1" si="528"/>
        <v>21.488</v>
      </c>
      <c r="P2624" s="16" t="str">
        <f ca="1">IFERROR(INDEX(VpD!$2:$2,MATCH(H2624,VpD!$1:$1,1)),VpD!$I$2)</f>
        <v>1961-1972</v>
      </c>
      <c r="Q2624" s="1">
        <f ca="1">INDEX(VpD!$C$3:$I$27,MATCH(F2624,VpD!$B$3:$B$27,0),MATCH(P2624,VpD!$C$2:$I$2,0))</f>
        <v>143</v>
      </c>
      <c r="R2624" s="16">
        <f t="shared" ca="1" si="529"/>
        <v>22.88</v>
      </c>
      <c r="S2624" s="14">
        <f t="shared" ca="1" si="530"/>
        <v>714232.92</v>
      </c>
      <c r="T2624" s="14">
        <f t="shared" ca="1" si="531"/>
        <v>6168953.3700000001</v>
      </c>
      <c r="U2624" s="14" t="str">
        <f t="shared" ca="1" si="532"/>
        <v>0A3F507E-1A9F-32B8-E044-0003BA298018</v>
      </c>
    </row>
    <row r="2625" spans="1:21" s="14" customFormat="1" x14ac:dyDescent="0.25">
      <c r="A2625" s="14">
        <f t="shared" si="520"/>
        <v>2625</v>
      </c>
      <c r="B2625" s="14" t="str">
        <f t="shared" ca="1" si="521"/>
        <v>F8A63A2C-0975-4640-AF66-DE9F26E5748A</v>
      </c>
      <c r="C2625" s="14" t="str">
        <f t="shared" ca="1" si="522"/>
        <v>Lyngvej</v>
      </c>
      <c r="D2625" s="14" t="str">
        <f t="shared" ca="1" si="523"/>
        <v>4A</v>
      </c>
      <c r="E2625" s="14" t="str">
        <f t="shared" ca="1" si="524"/>
        <v>24ka</v>
      </c>
      <c r="F2625" s="1">
        <f t="shared" ca="1" si="525"/>
        <v>130</v>
      </c>
      <c r="G2625" s="1">
        <f t="shared" ca="1" si="526"/>
        <v>144</v>
      </c>
      <c r="H2625" s="1">
        <f t="shared" ca="1" si="527"/>
        <v>2005</v>
      </c>
      <c r="I2625" s="1" t="str">
        <f ca="1">INDEX(Relationstabel!$C$3:$K$10,MATCH(INDIRECT($A$1&amp;"J"&amp;A2625),Relationstabel!$A$3:$A$10,0),MATCH(IFERROR(VALUE(INDIRECT($A$1&amp;"K"&amp;A2625)),0),Relationstabel!$C$1:$K$1,0))</f>
        <v>Naturgas</v>
      </c>
      <c r="J2625" s="1" t="str">
        <f ca="1">INDEX(Anvendelseskode!B:B,MATCH($F2625,Anvendelseskode!$A:$A,0))</f>
        <v>Række-, kæde-, dobbelthus (lodret adskillelse mellem enhederne)</v>
      </c>
      <c r="K2625" s="1" t="str">
        <f ca="1">INDEX(Anvendelseskode!C:C,MATCH($F2625,Anvendelseskode!$A:$A,0))</f>
        <v>Række-, kæde og dobbelthuse</v>
      </c>
      <c r="L2625" s="1" t="str">
        <f ca="1">INDEX(Anvendelseskode!D:D,MATCH($F2625,Anvendelseskode!$A:$A,0))</f>
        <v>Private husholdninger</v>
      </c>
      <c r="M2625" s="1" t="str">
        <f ca="1">IFERROR(INDEX(SBi!$2:$2,MATCH(H2625,SBi!$1:$1,1)),SBi!$K$2)</f>
        <v>1999-2006</v>
      </c>
      <c r="N2625" s="1">
        <f ca="1">INDEX(SBi!$C$3:$K$28,MATCH(F2625,SBi!$B$3:$B$28,0),MATCH(M2625,SBi!$C$2:$K$2,0))</f>
        <v>81.5</v>
      </c>
      <c r="O2625" s="16">
        <f t="shared" ca="1" si="528"/>
        <v>11.736000000000001</v>
      </c>
      <c r="P2625" s="16" t="str">
        <f ca="1">IFERROR(INDEX(VpD!$2:$2,MATCH(H2625,VpD!$1:$1,1)),VpD!$I$2)</f>
        <v>&gt;1998</v>
      </c>
      <c r="Q2625" s="1">
        <f ca="1">INDEX(VpD!$C$3:$I$27,MATCH(F2625,VpD!$B$3:$B$27,0),MATCH(P2625,VpD!$C$2:$I$2,0))</f>
        <v>65</v>
      </c>
      <c r="R2625" s="16">
        <f t="shared" ca="1" si="529"/>
        <v>9.36</v>
      </c>
      <c r="S2625" s="14">
        <f t="shared" ca="1" si="530"/>
        <v>713967.13</v>
      </c>
      <c r="T2625" s="14">
        <f t="shared" ca="1" si="531"/>
        <v>6168762.1200000001</v>
      </c>
      <c r="U2625" s="14" t="str">
        <f t="shared" ca="1" si="532"/>
        <v>0A3F507E-1C9F-32B8-E044-0003BA298018</v>
      </c>
    </row>
    <row r="2626" spans="1:21" s="14" customFormat="1" x14ac:dyDescent="0.25">
      <c r="A2626" s="14">
        <f t="shared" si="520"/>
        <v>2626</v>
      </c>
      <c r="B2626" s="14" t="str">
        <f t="shared" ca="1" si="521"/>
        <v>6EA53D5E-6E10-44B6-A4B5-5B7D9B1BC131</v>
      </c>
      <c r="C2626" s="14" t="str">
        <f t="shared" ca="1" si="522"/>
        <v>Stærebo</v>
      </c>
      <c r="D2626" s="14" t="str">
        <f t="shared" ca="1" si="523"/>
        <v>1</v>
      </c>
      <c r="E2626" s="14" t="str">
        <f t="shared" ca="1" si="524"/>
        <v>6ack</v>
      </c>
      <c r="F2626" s="1">
        <f t="shared" ca="1" si="525"/>
        <v>130</v>
      </c>
      <c r="G2626" s="1">
        <f t="shared" ca="1" si="526"/>
        <v>112</v>
      </c>
      <c r="H2626" s="1">
        <f t="shared" ca="1" si="527"/>
        <v>1979</v>
      </c>
      <c r="I2626" s="1" t="str">
        <f ca="1">INDEX(Relationstabel!$C$3:$K$10,MATCH(INDIRECT($A$1&amp;"J"&amp;A2626),Relationstabel!$A$3:$A$10,0),MATCH(IFERROR(VALUE(INDIRECT($A$1&amp;"K"&amp;A2626)),0),Relationstabel!$C$1:$K$1,0))</f>
        <v>Fjernvarme/ Blokvarme</v>
      </c>
      <c r="J2626" s="1" t="str">
        <f ca="1">INDEX(Anvendelseskode!B:B,MATCH($F2626,Anvendelseskode!$A:$A,0))</f>
        <v>Række-, kæde-, dobbelthus (lodret adskillelse mellem enhederne)</v>
      </c>
      <c r="K2626" s="1" t="str">
        <f ca="1">INDEX(Anvendelseskode!C:C,MATCH($F2626,Anvendelseskode!$A:$A,0))</f>
        <v>Række-, kæde og dobbelthuse</v>
      </c>
      <c r="L2626" s="1" t="str">
        <f ca="1">INDEX(Anvendelseskode!D:D,MATCH($F2626,Anvendelseskode!$A:$A,0))</f>
        <v>Private husholdninger</v>
      </c>
      <c r="M2626" s="1" t="str">
        <f ca="1">IFERROR(INDEX(SBi!$2:$2,MATCH(H2626,SBi!$1:$1,1)),SBi!$K$2)</f>
        <v>1979-1998</v>
      </c>
      <c r="N2626" s="1">
        <f ca="1">INDEX(SBi!$C$3:$K$28,MATCH(F2626,SBi!$B$3:$B$28,0),MATCH(M2626,SBi!$C$2:$K$2,0))</f>
        <v>96.8</v>
      </c>
      <c r="O2626" s="16">
        <f t="shared" ca="1" si="528"/>
        <v>10.8416</v>
      </c>
      <c r="P2626" s="16" t="str">
        <f ca="1">IFERROR(INDEX(VpD!$2:$2,MATCH(H2626,VpD!$1:$1,1)),VpD!$I$2)</f>
        <v>1979-1998</v>
      </c>
      <c r="Q2626" s="1">
        <f ca="1">INDEX(VpD!$C$3:$I$27,MATCH(F2626,VpD!$B$3:$B$27,0),MATCH(P2626,VpD!$C$2:$I$2,0))</f>
        <v>74</v>
      </c>
      <c r="R2626" s="16">
        <f t="shared" ca="1" si="529"/>
        <v>8.2880000000000003</v>
      </c>
      <c r="S2626" s="14">
        <f t="shared" ca="1" si="530"/>
        <v>713706.34</v>
      </c>
      <c r="T2626" s="14">
        <f t="shared" ca="1" si="531"/>
        <v>6169745.4900000002</v>
      </c>
      <c r="U2626" s="14" t="str">
        <f t="shared" ca="1" si="532"/>
        <v>0A3F507E-21A8-32B8-E044-0003BA298018</v>
      </c>
    </row>
    <row r="2627" spans="1:21" s="14" customFormat="1" x14ac:dyDescent="0.25">
      <c r="A2627" s="14">
        <f t="shared" ref="A2627:A2690" si="533">ROW(B2627)</f>
        <v>2627</v>
      </c>
      <c r="B2627" s="14" t="str">
        <f t="shared" ref="B2627:B2690" ca="1" si="534">INDIRECT($A$1&amp;"b"&amp;A2627)</f>
        <v>CBFEAF30-F261-4285-B51C-4E9CFF2CB782</v>
      </c>
      <c r="C2627" s="14" t="str">
        <f t="shared" ref="C2627:C2690" ca="1" si="535">INDIRECT($A$1&amp;"V"&amp;A2627)</f>
        <v>Syvhøjvænge</v>
      </c>
      <c r="D2627" s="14" t="str">
        <f t="shared" ref="D2627:D2690" ca="1" si="536">INDIRECT($A$1&amp;"W"&amp;A2627)</f>
        <v>115</v>
      </c>
      <c r="E2627" s="14" t="str">
        <f t="shared" ref="E2627:E2690" ca="1" si="537">INDIRECT($A$1&amp;"AB"&amp;A2627)</f>
        <v>22ac</v>
      </c>
      <c r="F2627" s="1">
        <f t="shared" ref="F2627:F2690" ca="1" si="538">ROUNDDOWN(INDIRECT($A$1&amp;"C"&amp;A2627),-1)</f>
        <v>120</v>
      </c>
      <c r="G2627" s="1">
        <f t="shared" ref="G2627:G2690" ca="1" si="539">INDIRECT($A$1&amp;"P"&amp;A2627)+INDIRECT($A$1&amp;"Q"&amp;A2627)+INDIRECT($A$1&amp;"R"&amp;A2627)*0.5</f>
        <v>146</v>
      </c>
      <c r="H2627" s="1">
        <f t="shared" ref="H2627:H2690" ca="1" si="540">MAX(INDIRECT($A$1&amp;"E"&amp;A2627),INDIRECT($A$1&amp;"D"&amp;A2627))</f>
        <v>1971</v>
      </c>
      <c r="I2627" s="1" t="str">
        <f ca="1">INDEX(Relationstabel!$C$3:$K$10,MATCH(INDIRECT($A$1&amp;"J"&amp;A2627),Relationstabel!$A$3:$A$10,0),MATCH(IFERROR(VALUE(INDIRECT($A$1&amp;"K"&amp;A2627)),0),Relationstabel!$C$1:$K$1,0))</f>
        <v>Naturgas</v>
      </c>
      <c r="J2627" s="1" t="str">
        <f ca="1">INDEX(Anvendelseskode!B:B,MATCH($F2627,Anvendelseskode!$A:$A,0))</f>
        <v>Fritliggende enfamilieshus (parcelhus)</v>
      </c>
      <c r="K2627" s="1" t="str">
        <f ca="1">INDEX(Anvendelseskode!C:C,MATCH($F2627,Anvendelseskode!$A:$A,0))</f>
        <v>Parcelhuse</v>
      </c>
      <c r="L2627" s="1" t="str">
        <f ca="1">INDEX(Anvendelseskode!D:D,MATCH($F2627,Anvendelseskode!$A:$A,0))</f>
        <v>Private husholdninger</v>
      </c>
      <c r="M2627" s="1" t="str">
        <f ca="1">IFERROR(INDEX(SBi!$2:$2,MATCH(H2627,SBi!$1:$1,1)),SBi!$K$2)</f>
        <v>1961-1972</v>
      </c>
      <c r="N2627" s="1">
        <f ca="1">INDEX(SBi!$C$3:$K$28,MATCH(F2627,SBi!$B$3:$B$28,0),MATCH(M2627,SBi!$C$2:$K$2,0))</f>
        <v>134.30000000000001</v>
      </c>
      <c r="O2627" s="16">
        <f t="shared" ref="O2627:O2690" ca="1" si="541">N2627*G2627/1000</f>
        <v>19.607800000000005</v>
      </c>
      <c r="P2627" s="16" t="str">
        <f ca="1">IFERROR(INDEX(VpD!$2:$2,MATCH(H2627,VpD!$1:$1,1)),VpD!$I$2)</f>
        <v>1961-1972</v>
      </c>
      <c r="Q2627" s="1">
        <f ca="1">INDEX(VpD!$C$3:$I$27,MATCH(F2627,VpD!$B$3:$B$27,0),MATCH(P2627,VpD!$C$2:$I$2,0))</f>
        <v>143</v>
      </c>
      <c r="R2627" s="16">
        <f t="shared" ref="R2627:R2690" ca="1" si="542">Q2627*G2627/1000</f>
        <v>20.878</v>
      </c>
      <c r="S2627" s="14">
        <f t="shared" ref="S2627:S2690" ca="1" si="543">INDIRECT($A$1&amp;"AE"&amp;A2627)</f>
        <v>711843.79</v>
      </c>
      <c r="T2627" s="14">
        <f t="shared" ref="T2627:T2690" ca="1" si="544">INDIRECT($A$1&amp;"AF"&amp;A2627)</f>
        <v>6171950.9400000004</v>
      </c>
      <c r="U2627" s="14" t="str">
        <f t="shared" ref="U2627:U2690" ca="1" si="545">INDIRECT($A$1&amp;"AC"&amp;A2627)</f>
        <v>0A3F507E-22A8-32B8-E044-0003BA298018</v>
      </c>
    </row>
    <row r="2628" spans="1:21" s="14" customFormat="1" x14ac:dyDescent="0.25">
      <c r="A2628" s="14">
        <f t="shared" si="533"/>
        <v>2628</v>
      </c>
      <c r="B2628" s="14" t="str">
        <f t="shared" ca="1" si="534"/>
        <v>1E67FCAF-E11D-40AD-9597-C89BFFC96501</v>
      </c>
      <c r="C2628" s="14" t="str">
        <f t="shared" ca="1" si="535"/>
        <v>Vemmetoftevej</v>
      </c>
      <c r="D2628" s="14" t="str">
        <f t="shared" ca="1" si="536"/>
        <v>8</v>
      </c>
      <c r="E2628" s="14" t="str">
        <f t="shared" ca="1" si="537"/>
        <v>18hv</v>
      </c>
      <c r="F2628" s="1">
        <f t="shared" ca="1" si="538"/>
        <v>120</v>
      </c>
      <c r="G2628" s="1">
        <f t="shared" ca="1" si="539"/>
        <v>120</v>
      </c>
      <c r="H2628" s="1">
        <f t="shared" ca="1" si="540"/>
        <v>1956</v>
      </c>
      <c r="I2628" s="1" t="str">
        <f ca="1">INDEX(Relationstabel!$C$3:$K$10,MATCH(INDIRECT($A$1&amp;"J"&amp;A2628),Relationstabel!$A$3:$A$10,0),MATCH(IFERROR(VALUE(INDIRECT($A$1&amp;"K"&amp;A2628)),0),Relationstabel!$C$1:$K$1,0))</f>
        <v>Naturgas</v>
      </c>
      <c r="J2628" s="1" t="str">
        <f ca="1">INDEX(Anvendelseskode!B:B,MATCH($F2628,Anvendelseskode!$A:$A,0))</f>
        <v>Fritliggende enfamilieshus (parcelhus)</v>
      </c>
      <c r="K2628" s="1" t="str">
        <f ca="1">INDEX(Anvendelseskode!C:C,MATCH($F2628,Anvendelseskode!$A:$A,0))</f>
        <v>Parcelhuse</v>
      </c>
      <c r="L2628" s="1" t="str">
        <f ca="1">INDEX(Anvendelseskode!D:D,MATCH($F2628,Anvendelseskode!$A:$A,0))</f>
        <v>Private husholdninger</v>
      </c>
      <c r="M2628" s="1" t="str">
        <f ca="1">IFERROR(INDEX(SBi!$2:$2,MATCH(H2628,SBi!$1:$1,1)),SBi!$K$2)</f>
        <v>1951-1960</v>
      </c>
      <c r="N2628" s="1">
        <f ca="1">INDEX(SBi!$C$3:$K$28,MATCH(F2628,SBi!$B$3:$B$28,0),MATCH(M2628,SBi!$C$2:$K$2,0))</f>
        <v>154.9</v>
      </c>
      <c r="O2628" s="16">
        <f t="shared" ca="1" si="541"/>
        <v>18.588000000000001</v>
      </c>
      <c r="P2628" s="16" t="str">
        <f ca="1">IFERROR(INDEX(VpD!$2:$2,MATCH(H2628,VpD!$1:$1,1)),VpD!$I$2)</f>
        <v>1951-1960</v>
      </c>
      <c r="Q2628" s="1">
        <f ca="1">INDEX(VpD!$C$3:$I$27,MATCH(F2628,VpD!$B$3:$B$27,0),MATCH(P2628,VpD!$C$2:$I$2,0))</f>
        <v>204</v>
      </c>
      <c r="R2628" s="16">
        <f t="shared" ca="1" si="542"/>
        <v>24.48</v>
      </c>
      <c r="S2628" s="14">
        <f t="shared" ca="1" si="543"/>
        <v>712789.04</v>
      </c>
      <c r="T2628" s="14">
        <f t="shared" ca="1" si="544"/>
        <v>6169164.1299999999</v>
      </c>
      <c r="U2628" s="14" t="str">
        <f t="shared" ca="1" si="545"/>
        <v>0A3F507E-24A8-32B8-E044-0003BA298018</v>
      </c>
    </row>
    <row r="2629" spans="1:21" s="14" customFormat="1" x14ac:dyDescent="0.25">
      <c r="A2629" s="14">
        <f t="shared" si="533"/>
        <v>2629</v>
      </c>
      <c r="B2629" s="14" t="str">
        <f t="shared" ca="1" si="534"/>
        <v>054F8BC8-4574-4179-B269-08B2A2DFF99E</v>
      </c>
      <c r="C2629" s="14" t="str">
        <f t="shared" ca="1" si="535"/>
        <v>Kolleruplund</v>
      </c>
      <c r="D2629" s="14" t="str">
        <f t="shared" ca="1" si="536"/>
        <v>18</v>
      </c>
      <c r="E2629" s="14" t="str">
        <f t="shared" ca="1" si="537"/>
        <v>6gn</v>
      </c>
      <c r="F2629" s="1">
        <f t="shared" ca="1" si="538"/>
        <v>130</v>
      </c>
      <c r="G2629" s="1">
        <f t="shared" ca="1" si="539"/>
        <v>101</v>
      </c>
      <c r="H2629" s="1">
        <f t="shared" ca="1" si="540"/>
        <v>1964</v>
      </c>
      <c r="I2629" s="1" t="str">
        <f ca="1">INDEX(Relationstabel!$C$3:$K$10,MATCH(INDIRECT($A$1&amp;"J"&amp;A2629),Relationstabel!$A$3:$A$10,0),MATCH(IFERROR(VALUE(INDIRECT($A$1&amp;"K"&amp;A2629)),0),Relationstabel!$C$1:$K$1,0))</f>
        <v>Elvarme</v>
      </c>
      <c r="J2629" s="1" t="str">
        <f ca="1">INDEX(Anvendelseskode!B:B,MATCH($F2629,Anvendelseskode!$A:$A,0))</f>
        <v>Række-, kæde-, dobbelthus (lodret adskillelse mellem enhederne)</v>
      </c>
      <c r="K2629" s="1" t="str">
        <f ca="1">INDEX(Anvendelseskode!C:C,MATCH($F2629,Anvendelseskode!$A:$A,0))</f>
        <v>Række-, kæde og dobbelthuse</v>
      </c>
      <c r="L2629" s="1" t="str">
        <f ca="1">INDEX(Anvendelseskode!D:D,MATCH($F2629,Anvendelseskode!$A:$A,0))</f>
        <v>Private husholdninger</v>
      </c>
      <c r="M2629" s="1" t="str">
        <f ca="1">IFERROR(INDEX(SBi!$2:$2,MATCH(H2629,SBi!$1:$1,1)),SBi!$K$2)</f>
        <v>1961-1972</v>
      </c>
      <c r="N2629" s="1">
        <f ca="1">INDEX(SBi!$C$3:$K$28,MATCH(F2629,SBi!$B$3:$B$28,0),MATCH(M2629,SBi!$C$2:$K$2,0))</f>
        <v>119.9</v>
      </c>
      <c r="O2629" s="16">
        <f t="shared" ca="1" si="541"/>
        <v>12.109900000000001</v>
      </c>
      <c r="P2629" s="16" t="str">
        <f ca="1">IFERROR(INDEX(VpD!$2:$2,MATCH(H2629,VpD!$1:$1,1)),VpD!$I$2)</f>
        <v>1961-1972</v>
      </c>
      <c r="Q2629" s="1">
        <f ca="1">INDEX(VpD!$C$3:$I$27,MATCH(F2629,VpD!$B$3:$B$27,0),MATCH(P2629,VpD!$C$2:$I$2,0))</f>
        <v>120</v>
      </c>
      <c r="R2629" s="16">
        <f t="shared" ca="1" si="542"/>
        <v>12.12</v>
      </c>
      <c r="S2629" s="14">
        <f t="shared" ca="1" si="543"/>
        <v>713807.08</v>
      </c>
      <c r="T2629" s="14">
        <f t="shared" ca="1" si="544"/>
        <v>6169231.0599999996</v>
      </c>
      <c r="U2629" s="14" t="str">
        <f t="shared" ca="1" si="545"/>
        <v>0A3F507E-1BB0-32B8-E044-0003BA298018</v>
      </c>
    </row>
    <row r="2630" spans="1:21" s="14" customFormat="1" x14ac:dyDescent="0.25">
      <c r="A2630" s="14">
        <f t="shared" si="533"/>
        <v>2630</v>
      </c>
      <c r="B2630" s="14" t="str">
        <f t="shared" ca="1" si="534"/>
        <v>DB4A3133-C8D2-4BFF-B994-FCD9AF7C30C6</v>
      </c>
      <c r="C2630" s="14" t="str">
        <f t="shared" ca="1" si="535"/>
        <v>Vemmetoftevej</v>
      </c>
      <c r="D2630" s="14" t="str">
        <f t="shared" ca="1" si="536"/>
        <v>18</v>
      </c>
      <c r="E2630" s="14" t="str">
        <f t="shared" ca="1" si="537"/>
        <v>18hq</v>
      </c>
      <c r="F2630" s="1">
        <f t="shared" ca="1" si="538"/>
        <v>120</v>
      </c>
      <c r="G2630" s="1">
        <f t="shared" ca="1" si="539"/>
        <v>112</v>
      </c>
      <c r="H2630" s="1">
        <f t="shared" ca="1" si="540"/>
        <v>1957</v>
      </c>
      <c r="I2630" s="1" t="str">
        <f ca="1">INDEX(Relationstabel!$C$3:$K$10,MATCH(INDIRECT($A$1&amp;"J"&amp;A2630),Relationstabel!$A$3:$A$10,0),MATCH(IFERROR(VALUE(INDIRECT($A$1&amp;"K"&amp;A2630)),0),Relationstabel!$C$1:$K$1,0))</f>
        <v>Naturgas</v>
      </c>
      <c r="J2630" s="1" t="str">
        <f ca="1">INDEX(Anvendelseskode!B:B,MATCH($F2630,Anvendelseskode!$A:$A,0))</f>
        <v>Fritliggende enfamilieshus (parcelhus)</v>
      </c>
      <c r="K2630" s="1" t="str">
        <f ca="1">INDEX(Anvendelseskode!C:C,MATCH($F2630,Anvendelseskode!$A:$A,0))</f>
        <v>Parcelhuse</v>
      </c>
      <c r="L2630" s="1" t="str">
        <f ca="1">INDEX(Anvendelseskode!D:D,MATCH($F2630,Anvendelseskode!$A:$A,0))</f>
        <v>Private husholdninger</v>
      </c>
      <c r="M2630" s="1" t="str">
        <f ca="1">IFERROR(INDEX(SBi!$2:$2,MATCH(H2630,SBi!$1:$1,1)),SBi!$K$2)</f>
        <v>1951-1960</v>
      </c>
      <c r="N2630" s="1">
        <f ca="1">INDEX(SBi!$C$3:$K$28,MATCH(F2630,SBi!$B$3:$B$28,0),MATCH(M2630,SBi!$C$2:$K$2,0))</f>
        <v>154.9</v>
      </c>
      <c r="O2630" s="16">
        <f t="shared" ca="1" si="541"/>
        <v>17.348800000000001</v>
      </c>
      <c r="P2630" s="16" t="str">
        <f ca="1">IFERROR(INDEX(VpD!$2:$2,MATCH(H2630,VpD!$1:$1,1)),VpD!$I$2)</f>
        <v>1951-1960</v>
      </c>
      <c r="Q2630" s="1">
        <f ca="1">INDEX(VpD!$C$3:$I$27,MATCH(F2630,VpD!$B$3:$B$27,0),MATCH(P2630,VpD!$C$2:$I$2,0))</f>
        <v>204</v>
      </c>
      <c r="R2630" s="16">
        <f t="shared" ca="1" si="542"/>
        <v>22.847999999999999</v>
      </c>
      <c r="S2630" s="14">
        <f t="shared" ca="1" si="543"/>
        <v>712686.6</v>
      </c>
      <c r="T2630" s="14">
        <f t="shared" ca="1" si="544"/>
        <v>6169151.5800000001</v>
      </c>
      <c r="U2630" s="14" t="str">
        <f t="shared" ca="1" si="545"/>
        <v>0A3F507E-24B0-32B8-E044-0003BA298018</v>
      </c>
    </row>
    <row r="2631" spans="1:21" s="14" customFormat="1" x14ac:dyDescent="0.25">
      <c r="A2631" s="14">
        <f t="shared" si="533"/>
        <v>2631</v>
      </c>
      <c r="B2631" s="14" t="str">
        <f t="shared" ca="1" si="534"/>
        <v>E2E6936B-1285-4F9A-B5AA-97DB7D30C0BA</v>
      </c>
      <c r="C2631" s="14" t="str">
        <f t="shared" ca="1" si="535"/>
        <v>Stærebo</v>
      </c>
      <c r="D2631" s="14" t="str">
        <f t="shared" ca="1" si="536"/>
        <v>11</v>
      </c>
      <c r="E2631" s="14" t="str">
        <f t="shared" ca="1" si="537"/>
        <v>6ace</v>
      </c>
      <c r="F2631" s="1">
        <f t="shared" ca="1" si="538"/>
        <v>130</v>
      </c>
      <c r="G2631" s="1">
        <f t="shared" ca="1" si="539"/>
        <v>109</v>
      </c>
      <c r="H2631" s="1">
        <f t="shared" ca="1" si="540"/>
        <v>1979</v>
      </c>
      <c r="I2631" s="1" t="str">
        <f ca="1">INDEX(Relationstabel!$C$3:$K$10,MATCH(INDIRECT($A$1&amp;"J"&amp;A2631),Relationstabel!$A$3:$A$10,0),MATCH(IFERROR(VALUE(INDIRECT($A$1&amp;"K"&amp;A2631)),0),Relationstabel!$C$1:$K$1,0))</f>
        <v>Fjernvarme/ Blokvarme</v>
      </c>
      <c r="J2631" s="1" t="str">
        <f ca="1">INDEX(Anvendelseskode!B:B,MATCH($F2631,Anvendelseskode!$A:$A,0))</f>
        <v>Række-, kæde-, dobbelthus (lodret adskillelse mellem enhederne)</v>
      </c>
      <c r="K2631" s="1" t="str">
        <f ca="1">INDEX(Anvendelseskode!C:C,MATCH($F2631,Anvendelseskode!$A:$A,0))</f>
        <v>Række-, kæde og dobbelthuse</v>
      </c>
      <c r="L2631" s="1" t="str">
        <f ca="1">INDEX(Anvendelseskode!D:D,MATCH($F2631,Anvendelseskode!$A:$A,0))</f>
        <v>Private husholdninger</v>
      </c>
      <c r="M2631" s="1" t="str">
        <f ca="1">IFERROR(INDEX(SBi!$2:$2,MATCH(H2631,SBi!$1:$1,1)),SBi!$K$2)</f>
        <v>1979-1998</v>
      </c>
      <c r="N2631" s="1">
        <f ca="1">INDEX(SBi!$C$3:$K$28,MATCH(F2631,SBi!$B$3:$B$28,0),MATCH(M2631,SBi!$C$2:$K$2,0))</f>
        <v>96.8</v>
      </c>
      <c r="O2631" s="16">
        <f t="shared" ca="1" si="541"/>
        <v>10.5512</v>
      </c>
      <c r="P2631" s="16" t="str">
        <f ca="1">IFERROR(INDEX(VpD!$2:$2,MATCH(H2631,VpD!$1:$1,1)),VpD!$I$2)</f>
        <v>1979-1998</v>
      </c>
      <c r="Q2631" s="1">
        <f ca="1">INDEX(VpD!$C$3:$I$27,MATCH(F2631,VpD!$B$3:$B$27,0),MATCH(P2631,VpD!$C$2:$I$2,0))</f>
        <v>74</v>
      </c>
      <c r="R2631" s="16">
        <f t="shared" ca="1" si="542"/>
        <v>8.0660000000000007</v>
      </c>
      <c r="S2631" s="14">
        <f t="shared" ca="1" si="543"/>
        <v>713682.31</v>
      </c>
      <c r="T2631" s="14">
        <f t="shared" ca="1" si="544"/>
        <v>6169730.7400000002</v>
      </c>
      <c r="U2631" s="14" t="str">
        <f t="shared" ca="1" si="545"/>
        <v>0A3F507E-21B2-32B8-E044-0003BA298018</v>
      </c>
    </row>
    <row r="2632" spans="1:21" s="14" customFormat="1" x14ac:dyDescent="0.25">
      <c r="A2632" s="14">
        <f t="shared" si="533"/>
        <v>2632</v>
      </c>
      <c r="B2632" s="14" t="str">
        <f t="shared" ca="1" si="534"/>
        <v>48BFAE90-F1DB-4CCC-9B87-7B9EB9F3E183</v>
      </c>
      <c r="C2632" s="14" t="str">
        <f t="shared" ca="1" si="535"/>
        <v>Syvhøjvænge</v>
      </c>
      <c r="D2632" s="14" t="str">
        <f t="shared" ca="1" si="536"/>
        <v>125</v>
      </c>
      <c r="E2632" s="14" t="str">
        <f t="shared" ca="1" si="537"/>
        <v>22y</v>
      </c>
      <c r="F2632" s="1">
        <f t="shared" ca="1" si="538"/>
        <v>120</v>
      </c>
      <c r="G2632" s="1">
        <f t="shared" ca="1" si="539"/>
        <v>136</v>
      </c>
      <c r="H2632" s="1">
        <f t="shared" ca="1" si="540"/>
        <v>1970</v>
      </c>
      <c r="I2632" s="1" t="str">
        <f ca="1">INDEX(Relationstabel!$C$3:$K$10,MATCH(INDIRECT($A$1&amp;"J"&amp;A2632),Relationstabel!$A$3:$A$10,0),MATCH(IFERROR(VALUE(INDIRECT($A$1&amp;"K"&amp;A2632)),0),Relationstabel!$C$1:$K$1,0))</f>
        <v>Naturgas</v>
      </c>
      <c r="J2632" s="1" t="str">
        <f ca="1">INDEX(Anvendelseskode!B:B,MATCH($F2632,Anvendelseskode!$A:$A,0))</f>
        <v>Fritliggende enfamilieshus (parcelhus)</v>
      </c>
      <c r="K2632" s="1" t="str">
        <f ca="1">INDEX(Anvendelseskode!C:C,MATCH($F2632,Anvendelseskode!$A:$A,0))</f>
        <v>Parcelhuse</v>
      </c>
      <c r="L2632" s="1" t="str">
        <f ca="1">INDEX(Anvendelseskode!D:D,MATCH($F2632,Anvendelseskode!$A:$A,0))</f>
        <v>Private husholdninger</v>
      </c>
      <c r="M2632" s="1" t="str">
        <f ca="1">IFERROR(INDEX(SBi!$2:$2,MATCH(H2632,SBi!$1:$1,1)),SBi!$K$2)</f>
        <v>1961-1972</v>
      </c>
      <c r="N2632" s="1">
        <f ca="1">INDEX(SBi!$C$3:$K$28,MATCH(F2632,SBi!$B$3:$B$28,0),MATCH(M2632,SBi!$C$2:$K$2,0))</f>
        <v>134.30000000000001</v>
      </c>
      <c r="O2632" s="16">
        <f t="shared" ca="1" si="541"/>
        <v>18.264800000000005</v>
      </c>
      <c r="P2632" s="16" t="str">
        <f ca="1">IFERROR(INDEX(VpD!$2:$2,MATCH(H2632,VpD!$1:$1,1)),VpD!$I$2)</f>
        <v>1961-1972</v>
      </c>
      <c r="Q2632" s="1">
        <f ca="1">INDEX(VpD!$C$3:$I$27,MATCH(F2632,VpD!$B$3:$B$27,0),MATCH(P2632,VpD!$C$2:$I$2,0))</f>
        <v>143</v>
      </c>
      <c r="R2632" s="16">
        <f t="shared" ca="1" si="542"/>
        <v>19.448</v>
      </c>
      <c r="S2632" s="14">
        <f t="shared" ca="1" si="543"/>
        <v>711808.63</v>
      </c>
      <c r="T2632" s="14">
        <f t="shared" ca="1" si="544"/>
        <v>6171973.7999999998</v>
      </c>
      <c r="U2632" s="14" t="str">
        <f t="shared" ca="1" si="545"/>
        <v>0A3F507E-22B2-32B8-E044-0003BA298018</v>
      </c>
    </row>
    <row r="2633" spans="1:21" s="14" customFormat="1" x14ac:dyDescent="0.25">
      <c r="A2633" s="14">
        <f t="shared" si="533"/>
        <v>2633</v>
      </c>
      <c r="B2633" s="14" t="str">
        <f t="shared" ca="1" si="534"/>
        <v>94A986F4-95AC-4A34-88CC-1030738EB777</v>
      </c>
      <c r="C2633" s="14" t="str">
        <f t="shared" ca="1" si="535"/>
        <v>Ørnebo</v>
      </c>
      <c r="D2633" s="14" t="str">
        <f t="shared" ca="1" si="536"/>
        <v>2</v>
      </c>
      <c r="E2633" s="14" t="str">
        <f t="shared" ca="1" si="537"/>
        <v>6aah</v>
      </c>
      <c r="F2633" s="1">
        <f t="shared" ca="1" si="538"/>
        <v>130</v>
      </c>
      <c r="G2633" s="1">
        <f t="shared" ca="1" si="539"/>
        <v>112</v>
      </c>
      <c r="H2633" s="1">
        <f t="shared" ca="1" si="540"/>
        <v>1978</v>
      </c>
      <c r="I2633" s="1" t="str">
        <f ca="1">INDEX(Relationstabel!$C$3:$K$10,MATCH(INDIRECT($A$1&amp;"J"&amp;A2633),Relationstabel!$A$3:$A$10,0),MATCH(IFERROR(VALUE(INDIRECT($A$1&amp;"K"&amp;A2633)),0),Relationstabel!$C$1:$K$1,0))</f>
        <v>Fjernvarme/ Blokvarme</v>
      </c>
      <c r="J2633" s="1" t="str">
        <f ca="1">INDEX(Anvendelseskode!B:B,MATCH($F2633,Anvendelseskode!$A:$A,0))</f>
        <v>Række-, kæde-, dobbelthus (lodret adskillelse mellem enhederne)</v>
      </c>
      <c r="K2633" s="1" t="str">
        <f ca="1">INDEX(Anvendelseskode!C:C,MATCH($F2633,Anvendelseskode!$A:$A,0))</f>
        <v>Række-, kæde og dobbelthuse</v>
      </c>
      <c r="L2633" s="1" t="str">
        <f ca="1">INDEX(Anvendelseskode!D:D,MATCH($F2633,Anvendelseskode!$A:$A,0))</f>
        <v>Private husholdninger</v>
      </c>
      <c r="M2633" s="1" t="str">
        <f ca="1">IFERROR(INDEX(SBi!$2:$2,MATCH(H2633,SBi!$1:$1,1)),SBi!$K$2)</f>
        <v>1973-1978</v>
      </c>
      <c r="N2633" s="1">
        <f ca="1">INDEX(SBi!$C$3:$K$28,MATCH(F2633,SBi!$B$3:$B$28,0),MATCH(M2633,SBi!$C$2:$K$2,0))</f>
        <v>112.6</v>
      </c>
      <c r="O2633" s="16">
        <f t="shared" ca="1" si="541"/>
        <v>12.611199999999998</v>
      </c>
      <c r="P2633" s="16" t="str">
        <f ca="1">IFERROR(INDEX(VpD!$2:$2,MATCH(H2633,VpD!$1:$1,1)),VpD!$I$2)</f>
        <v>1973-1978</v>
      </c>
      <c r="Q2633" s="1">
        <f ca="1">INDEX(VpD!$C$3:$I$27,MATCH(F2633,VpD!$B$3:$B$27,0),MATCH(P2633,VpD!$C$2:$I$2,0))</f>
        <v>98</v>
      </c>
      <c r="R2633" s="16">
        <f t="shared" ca="1" si="542"/>
        <v>10.976000000000001</v>
      </c>
      <c r="S2633" s="14">
        <f t="shared" ca="1" si="543"/>
        <v>713650.21</v>
      </c>
      <c r="T2633" s="14">
        <f t="shared" ca="1" si="544"/>
        <v>6169835.5899999999</v>
      </c>
      <c r="U2633" s="14" t="str">
        <f t="shared" ca="1" si="545"/>
        <v>0A3F507E-24B2-32B8-E044-0003BA298018</v>
      </c>
    </row>
    <row r="2634" spans="1:21" s="14" customFormat="1" x14ac:dyDescent="0.25">
      <c r="A2634" s="14">
        <f t="shared" si="533"/>
        <v>2634</v>
      </c>
      <c r="B2634" s="14" t="str">
        <f t="shared" ca="1" si="534"/>
        <v>CC40870B-5D05-4B9C-B00E-61158EFB05C9</v>
      </c>
      <c r="C2634" s="14" t="str">
        <f t="shared" ca="1" si="535"/>
        <v>Bregnebo</v>
      </c>
      <c r="D2634" s="14" t="str">
        <f t="shared" ca="1" si="536"/>
        <v>24</v>
      </c>
      <c r="E2634" s="14" t="str">
        <f t="shared" ca="1" si="537"/>
        <v>6øl</v>
      </c>
      <c r="F2634" s="1">
        <f t="shared" ca="1" si="538"/>
        <v>130</v>
      </c>
      <c r="G2634" s="1">
        <f t="shared" ca="1" si="539"/>
        <v>109</v>
      </c>
      <c r="H2634" s="1">
        <f t="shared" ca="1" si="540"/>
        <v>1978</v>
      </c>
      <c r="I2634" s="1" t="str">
        <f ca="1">INDEX(Relationstabel!$C$3:$K$10,MATCH(INDIRECT($A$1&amp;"J"&amp;A2634),Relationstabel!$A$3:$A$10,0),MATCH(IFERROR(VALUE(INDIRECT($A$1&amp;"K"&amp;A2634)),0),Relationstabel!$C$1:$K$1,0))</f>
        <v>Fjernvarme/ Blokvarme</v>
      </c>
      <c r="J2634" s="1" t="str">
        <f ca="1">INDEX(Anvendelseskode!B:B,MATCH($F2634,Anvendelseskode!$A:$A,0))</f>
        <v>Række-, kæde-, dobbelthus (lodret adskillelse mellem enhederne)</v>
      </c>
      <c r="K2634" s="1" t="str">
        <f ca="1">INDEX(Anvendelseskode!C:C,MATCH($F2634,Anvendelseskode!$A:$A,0))</f>
        <v>Række-, kæde og dobbelthuse</v>
      </c>
      <c r="L2634" s="1" t="str">
        <f ca="1">INDEX(Anvendelseskode!D:D,MATCH($F2634,Anvendelseskode!$A:$A,0))</f>
        <v>Private husholdninger</v>
      </c>
      <c r="M2634" s="1" t="str">
        <f ca="1">IFERROR(INDEX(SBi!$2:$2,MATCH(H2634,SBi!$1:$1,1)),SBi!$K$2)</f>
        <v>1973-1978</v>
      </c>
      <c r="N2634" s="1">
        <f ca="1">INDEX(SBi!$C$3:$K$28,MATCH(F2634,SBi!$B$3:$B$28,0),MATCH(M2634,SBi!$C$2:$K$2,0))</f>
        <v>112.6</v>
      </c>
      <c r="O2634" s="16">
        <f t="shared" ca="1" si="541"/>
        <v>12.273399999999999</v>
      </c>
      <c r="P2634" s="16" t="str">
        <f ca="1">IFERROR(INDEX(VpD!$2:$2,MATCH(H2634,VpD!$1:$1,1)),VpD!$I$2)</f>
        <v>1973-1978</v>
      </c>
      <c r="Q2634" s="1">
        <f ca="1">INDEX(VpD!$C$3:$I$27,MATCH(F2634,VpD!$B$3:$B$27,0),MATCH(P2634,VpD!$C$2:$I$2,0))</f>
        <v>98</v>
      </c>
      <c r="R2634" s="16">
        <f t="shared" ca="1" si="542"/>
        <v>10.682</v>
      </c>
      <c r="S2634" s="14">
        <f t="shared" ca="1" si="543"/>
        <v>713584.93</v>
      </c>
      <c r="T2634" s="14">
        <f t="shared" ca="1" si="544"/>
        <v>6169837.1900000004</v>
      </c>
      <c r="U2634" s="14" t="str">
        <f t="shared" ca="1" si="545"/>
        <v>0A3F507E-158B-32B8-E044-0003BA298018</v>
      </c>
    </row>
    <row r="2635" spans="1:21" s="14" customFormat="1" x14ac:dyDescent="0.25">
      <c r="A2635" s="14">
        <f t="shared" si="533"/>
        <v>2635</v>
      </c>
      <c r="B2635" s="14" t="str">
        <f t="shared" ca="1" si="534"/>
        <v>6998E2F5-49E8-480B-9F09-1F3E5C204F5B</v>
      </c>
      <c r="C2635" s="14" t="str">
        <f t="shared" ca="1" si="535"/>
        <v>Rosenlunden</v>
      </c>
      <c r="D2635" s="14" t="str">
        <f t="shared" ca="1" si="536"/>
        <v>21</v>
      </c>
      <c r="E2635" s="14" t="str">
        <f t="shared" ca="1" si="537"/>
        <v>27e</v>
      </c>
      <c r="F2635" s="1">
        <f t="shared" ca="1" si="538"/>
        <v>140</v>
      </c>
      <c r="G2635" s="1">
        <f t="shared" ca="1" si="539"/>
        <v>379</v>
      </c>
      <c r="H2635" s="1">
        <f t="shared" ca="1" si="540"/>
        <v>1991</v>
      </c>
      <c r="I2635" s="1" t="str">
        <f ca="1">INDEX(Relationstabel!$C$3:$K$10,MATCH(INDIRECT($A$1&amp;"J"&amp;A2635),Relationstabel!$A$3:$A$10,0),MATCH(IFERROR(VALUE(INDIRECT($A$1&amp;"K"&amp;A2635)),0),Relationstabel!$C$1:$K$1,0))</f>
        <v>Fjernvarme/ Blokvarme</v>
      </c>
      <c r="J2635" s="1" t="str">
        <f ca="1">INDEX(Anvendelseskode!B:B,MATCH($F2635,Anvendelseskode!$A:$A,0))</f>
        <v>Etageboligbebyggelse</v>
      </c>
      <c r="K2635" s="1" t="str">
        <f ca="1">INDEX(Anvendelseskode!C:C,MATCH($F2635,Anvendelseskode!$A:$A,0))</f>
        <v>Etageboligbebyggelse</v>
      </c>
      <c r="L2635" s="1" t="str">
        <f ca="1">INDEX(Anvendelseskode!D:D,MATCH($F2635,Anvendelseskode!$A:$A,0))</f>
        <v>Private husholdninger</v>
      </c>
      <c r="M2635" s="1" t="str">
        <f ca="1">IFERROR(INDEX(SBi!$2:$2,MATCH(H2635,SBi!$1:$1,1)),SBi!$K$2)</f>
        <v>1979-1998</v>
      </c>
      <c r="N2635" s="1">
        <f ca="1">INDEX(SBi!$C$3:$K$28,MATCH(F2635,SBi!$B$3:$B$28,0),MATCH(M2635,SBi!$C$2:$K$2,0))</f>
        <v>108.5</v>
      </c>
      <c r="O2635" s="16">
        <f t="shared" ca="1" si="541"/>
        <v>41.121499999999997</v>
      </c>
      <c r="P2635" s="16" t="str">
        <f ca="1">IFERROR(INDEX(VpD!$2:$2,MATCH(H2635,VpD!$1:$1,1)),VpD!$I$2)</f>
        <v>1979-1998</v>
      </c>
      <c r="Q2635" s="1">
        <f ca="1">INDEX(VpD!$C$3:$I$27,MATCH(F2635,VpD!$B$3:$B$27,0),MATCH(P2635,VpD!$C$2:$I$2,0))</f>
        <v>80</v>
      </c>
      <c r="R2635" s="16">
        <f t="shared" ca="1" si="542"/>
        <v>30.32</v>
      </c>
      <c r="S2635" s="14">
        <f t="shared" ca="1" si="543"/>
        <v>711531.97</v>
      </c>
      <c r="T2635" s="14">
        <f t="shared" ca="1" si="544"/>
        <v>6172646.6799999997</v>
      </c>
      <c r="U2635" s="14" t="str">
        <f t="shared" ca="1" si="545"/>
        <v>0A3F507E-2094-32B8-E044-0003BA298018</v>
      </c>
    </row>
    <row r="2636" spans="1:21" s="14" customFormat="1" x14ac:dyDescent="0.25">
      <c r="A2636" s="14">
        <f t="shared" si="533"/>
        <v>2636</v>
      </c>
      <c r="B2636" s="14" t="str">
        <f t="shared" ca="1" si="534"/>
        <v>5E9047A0-DDAE-4E7B-9C5A-87186EE06937</v>
      </c>
      <c r="C2636" s="14" t="str">
        <f t="shared" ca="1" si="535"/>
        <v>Nordmarksvænge</v>
      </c>
      <c r="D2636" s="14" t="str">
        <f t="shared" ca="1" si="536"/>
        <v>8</v>
      </c>
      <c r="E2636" s="14" t="str">
        <f t="shared" ca="1" si="537"/>
        <v>14fg</v>
      </c>
      <c r="F2636" s="1">
        <f t="shared" ca="1" si="538"/>
        <v>120</v>
      </c>
      <c r="G2636" s="1">
        <f t="shared" ca="1" si="539"/>
        <v>130</v>
      </c>
      <c r="H2636" s="1">
        <f t="shared" ca="1" si="540"/>
        <v>2001</v>
      </c>
      <c r="I2636" s="1" t="str">
        <f ca="1">INDEX(Relationstabel!$C$3:$K$10,MATCH(INDIRECT($A$1&amp;"J"&amp;A2636),Relationstabel!$A$3:$A$10,0),MATCH(IFERROR(VALUE(INDIRECT($A$1&amp;"K"&amp;A2636)),0),Relationstabel!$C$1:$K$1,0))</f>
        <v>Fjernvarme/ Blokvarme</v>
      </c>
      <c r="J2636" s="1" t="str">
        <f ca="1">INDEX(Anvendelseskode!B:B,MATCH($F2636,Anvendelseskode!$A:$A,0))</f>
        <v>Fritliggende enfamilieshus (parcelhus)</v>
      </c>
      <c r="K2636" s="1" t="str">
        <f ca="1">INDEX(Anvendelseskode!C:C,MATCH($F2636,Anvendelseskode!$A:$A,0))</f>
        <v>Parcelhuse</v>
      </c>
      <c r="L2636" s="1" t="str">
        <f ca="1">INDEX(Anvendelseskode!D:D,MATCH($F2636,Anvendelseskode!$A:$A,0))</f>
        <v>Private husholdninger</v>
      </c>
      <c r="M2636" s="1" t="str">
        <f ca="1">IFERROR(INDEX(SBi!$2:$2,MATCH(H2636,SBi!$1:$1,1)),SBi!$K$2)</f>
        <v>1999-2006</v>
      </c>
      <c r="N2636" s="1">
        <f ca="1">INDEX(SBi!$C$3:$K$28,MATCH(F2636,SBi!$B$3:$B$28,0),MATCH(M2636,SBi!$C$2:$K$2,0))</f>
        <v>83.9</v>
      </c>
      <c r="O2636" s="16">
        <f t="shared" ca="1" si="541"/>
        <v>10.907</v>
      </c>
      <c r="P2636" s="16" t="str">
        <f ca="1">IFERROR(INDEX(VpD!$2:$2,MATCH(H2636,VpD!$1:$1,1)),VpD!$I$2)</f>
        <v>&gt;1998</v>
      </c>
      <c r="Q2636" s="1">
        <f ca="1">INDEX(VpD!$C$3:$I$27,MATCH(F2636,VpD!$B$3:$B$27,0),MATCH(P2636,VpD!$C$2:$I$2,0))</f>
        <v>72</v>
      </c>
      <c r="R2636" s="16">
        <f t="shared" ca="1" si="542"/>
        <v>9.36</v>
      </c>
      <c r="S2636" s="14">
        <f t="shared" ca="1" si="543"/>
        <v>712078.88</v>
      </c>
      <c r="T2636" s="14">
        <f t="shared" ca="1" si="544"/>
        <v>6172293.0499999998</v>
      </c>
      <c r="U2636" s="14" t="str">
        <f t="shared" ca="1" si="545"/>
        <v>0A3F507E-1D9A-32B8-E044-0003BA298018</v>
      </c>
    </row>
    <row r="2637" spans="1:21" s="14" customFormat="1" x14ac:dyDescent="0.25">
      <c r="A2637" s="14">
        <f t="shared" si="533"/>
        <v>2637</v>
      </c>
      <c r="B2637" s="14" t="str">
        <f t="shared" ca="1" si="534"/>
        <v>6C2F66BB-DB7D-4A76-8D6D-87D88101E950</v>
      </c>
      <c r="C2637" s="14" t="str">
        <f t="shared" ca="1" si="535"/>
        <v>Nørrebred</v>
      </c>
      <c r="D2637" s="14" t="str">
        <f t="shared" ca="1" si="536"/>
        <v>112</v>
      </c>
      <c r="E2637" s="14" t="str">
        <f t="shared" ca="1" si="537"/>
        <v>12bt</v>
      </c>
      <c r="F2637" s="1">
        <f t="shared" ca="1" si="538"/>
        <v>120</v>
      </c>
      <c r="G2637" s="1">
        <f t="shared" ca="1" si="539"/>
        <v>181</v>
      </c>
      <c r="H2637" s="1">
        <f t="shared" ca="1" si="540"/>
        <v>1975</v>
      </c>
      <c r="I2637" s="1" t="str">
        <f ca="1">INDEX(Relationstabel!$C$3:$K$10,MATCH(INDIRECT($A$1&amp;"J"&amp;A2637),Relationstabel!$A$3:$A$10,0),MATCH(IFERROR(VALUE(INDIRECT($A$1&amp;"K"&amp;A2637)),0),Relationstabel!$C$1:$K$1,0))</f>
        <v>Naturgas</v>
      </c>
      <c r="J2637" s="1" t="str">
        <f ca="1">INDEX(Anvendelseskode!B:B,MATCH($F2637,Anvendelseskode!$A:$A,0))</f>
        <v>Fritliggende enfamilieshus (parcelhus)</v>
      </c>
      <c r="K2637" s="1" t="str">
        <f ca="1">INDEX(Anvendelseskode!C:C,MATCH($F2637,Anvendelseskode!$A:$A,0))</f>
        <v>Parcelhuse</v>
      </c>
      <c r="L2637" s="1" t="str">
        <f ca="1">INDEX(Anvendelseskode!D:D,MATCH($F2637,Anvendelseskode!$A:$A,0))</f>
        <v>Private husholdninger</v>
      </c>
      <c r="M2637" s="1" t="str">
        <f ca="1">IFERROR(INDEX(SBi!$2:$2,MATCH(H2637,SBi!$1:$1,1)),SBi!$K$2)</f>
        <v>1973-1978</v>
      </c>
      <c r="N2637" s="1">
        <f ca="1">INDEX(SBi!$C$3:$K$28,MATCH(F2637,SBi!$B$3:$B$28,0),MATCH(M2637,SBi!$C$2:$K$2,0))</f>
        <v>119.8</v>
      </c>
      <c r="O2637" s="16">
        <f t="shared" ca="1" si="541"/>
        <v>21.683799999999998</v>
      </c>
      <c r="P2637" s="16" t="str">
        <f ca="1">IFERROR(INDEX(VpD!$2:$2,MATCH(H2637,VpD!$1:$1,1)),VpD!$I$2)</f>
        <v>1973-1978</v>
      </c>
      <c r="Q2637" s="1">
        <f ca="1">INDEX(VpD!$C$3:$I$27,MATCH(F2637,VpD!$B$3:$B$27,0),MATCH(P2637,VpD!$C$2:$I$2,0))</f>
        <v>117</v>
      </c>
      <c r="R2637" s="16">
        <f t="shared" ca="1" si="542"/>
        <v>21.177</v>
      </c>
      <c r="S2637" s="14">
        <f t="shared" ca="1" si="543"/>
        <v>711743.82</v>
      </c>
      <c r="T2637" s="14">
        <f t="shared" ca="1" si="544"/>
        <v>6171857.54</v>
      </c>
      <c r="U2637" s="14" t="str">
        <f t="shared" ca="1" si="545"/>
        <v>0A3F507E-1E9A-32B8-E044-0003BA298018</v>
      </c>
    </row>
    <row r="2638" spans="1:21" s="14" customFormat="1" x14ac:dyDescent="0.25">
      <c r="A2638" s="14">
        <f t="shared" si="533"/>
        <v>2638</v>
      </c>
      <c r="B2638" s="14" t="str">
        <f t="shared" ca="1" si="534"/>
        <v>BB620366-7EAD-4B2C-A2C3-58C0A4BCA763</v>
      </c>
      <c r="C2638" s="14" t="str">
        <f t="shared" ca="1" si="535"/>
        <v>Strandparksvej</v>
      </c>
      <c r="D2638" s="14" t="str">
        <f t="shared" ca="1" si="536"/>
        <v>7</v>
      </c>
      <c r="E2638" s="14" t="str">
        <f t="shared" ca="1" si="537"/>
        <v>9t</v>
      </c>
      <c r="F2638" s="1">
        <f t="shared" ca="1" si="538"/>
        <v>120</v>
      </c>
      <c r="G2638" s="1">
        <f t="shared" ca="1" si="539"/>
        <v>216</v>
      </c>
      <c r="H2638" s="1">
        <f t="shared" ca="1" si="540"/>
        <v>2013</v>
      </c>
      <c r="I2638" s="1" t="str">
        <f ca="1">INDEX(Relationstabel!$C$3:$K$10,MATCH(INDIRECT($A$1&amp;"J"&amp;A2638),Relationstabel!$A$3:$A$10,0),MATCH(IFERROR(VALUE(INDIRECT($A$1&amp;"K"&amp;A2638)),0),Relationstabel!$C$1:$K$1,0))</f>
        <v>Naturgas</v>
      </c>
      <c r="J2638" s="1" t="str">
        <f ca="1">INDEX(Anvendelseskode!B:B,MATCH($F2638,Anvendelseskode!$A:$A,0))</f>
        <v>Fritliggende enfamilieshus (parcelhus)</v>
      </c>
      <c r="K2638" s="1" t="str">
        <f ca="1">INDEX(Anvendelseskode!C:C,MATCH($F2638,Anvendelseskode!$A:$A,0))</f>
        <v>Parcelhuse</v>
      </c>
      <c r="L2638" s="1" t="str">
        <f ca="1">INDEX(Anvendelseskode!D:D,MATCH($F2638,Anvendelseskode!$A:$A,0))</f>
        <v>Private husholdninger</v>
      </c>
      <c r="M2638" s="1" t="str">
        <f ca="1">IFERROR(INDEX(SBi!$2:$2,MATCH(H2638,SBi!$1:$1,1)),SBi!$K$2)</f>
        <v>Efter 2006</v>
      </c>
      <c r="N2638" s="1">
        <f ca="1">INDEX(SBi!$C$3:$K$28,MATCH(F2638,SBi!$B$3:$B$28,0),MATCH(M2638,SBi!$C$2:$K$2,0))</f>
        <v>67.3</v>
      </c>
      <c r="O2638" s="16">
        <f t="shared" ca="1" si="541"/>
        <v>14.536799999999999</v>
      </c>
      <c r="P2638" s="16" t="str">
        <f ca="1">IFERROR(INDEX(VpD!$2:$2,MATCH(H2638,VpD!$1:$1,1)),VpD!$I$2)</f>
        <v>&gt;1998</v>
      </c>
      <c r="Q2638" s="1">
        <f ca="1">INDEX(VpD!$C$3:$I$27,MATCH(F2638,VpD!$B$3:$B$27,0),MATCH(P2638,VpD!$C$2:$I$2,0))</f>
        <v>72</v>
      </c>
      <c r="R2638" s="16">
        <f t="shared" ca="1" si="542"/>
        <v>15.552</v>
      </c>
      <c r="S2638" s="14">
        <f t="shared" ca="1" si="543"/>
        <v>713456.7</v>
      </c>
      <c r="T2638" s="14">
        <f t="shared" ca="1" si="544"/>
        <v>6168729.1799999997</v>
      </c>
      <c r="U2638" s="14" t="str">
        <f t="shared" ca="1" si="545"/>
        <v>0A3F507E-219A-32B8-E044-0003BA298018</v>
      </c>
    </row>
    <row r="2639" spans="1:21" s="14" customFormat="1" x14ac:dyDescent="0.25">
      <c r="A2639" s="14">
        <f t="shared" si="533"/>
        <v>2639</v>
      </c>
      <c r="B2639" s="14" t="str">
        <f t="shared" ca="1" si="534"/>
        <v>EE19C992-2D88-4CB4-8B83-90C6F8EFE073</v>
      </c>
      <c r="C2639" s="14" t="str">
        <f t="shared" ca="1" si="535"/>
        <v>Syvhøjvænge</v>
      </c>
      <c r="D2639" s="14" t="str">
        <f t="shared" ca="1" si="536"/>
        <v>101</v>
      </c>
      <c r="E2639" s="14" t="str">
        <f t="shared" ca="1" si="537"/>
        <v>12db</v>
      </c>
      <c r="F2639" s="1">
        <f t="shared" ca="1" si="538"/>
        <v>120</v>
      </c>
      <c r="G2639" s="1">
        <f t="shared" ca="1" si="539"/>
        <v>143</v>
      </c>
      <c r="H2639" s="1">
        <f t="shared" ca="1" si="540"/>
        <v>1970</v>
      </c>
      <c r="I2639" s="1" t="str">
        <f ca="1">INDEX(Relationstabel!$C$3:$K$10,MATCH(INDIRECT($A$1&amp;"J"&amp;A2639),Relationstabel!$A$3:$A$10,0),MATCH(IFERROR(VALUE(INDIRECT($A$1&amp;"K"&amp;A2639)),0),Relationstabel!$C$1:$K$1,0))</f>
        <v>Naturgas</v>
      </c>
      <c r="J2639" s="1" t="str">
        <f ca="1">INDEX(Anvendelseskode!B:B,MATCH($F2639,Anvendelseskode!$A:$A,0))</f>
        <v>Fritliggende enfamilieshus (parcelhus)</v>
      </c>
      <c r="K2639" s="1" t="str">
        <f ca="1">INDEX(Anvendelseskode!C:C,MATCH($F2639,Anvendelseskode!$A:$A,0))</f>
        <v>Parcelhuse</v>
      </c>
      <c r="L2639" s="1" t="str">
        <f ca="1">INDEX(Anvendelseskode!D:D,MATCH($F2639,Anvendelseskode!$A:$A,0))</f>
        <v>Private husholdninger</v>
      </c>
      <c r="M2639" s="1" t="str">
        <f ca="1">IFERROR(INDEX(SBi!$2:$2,MATCH(H2639,SBi!$1:$1,1)),SBi!$K$2)</f>
        <v>1961-1972</v>
      </c>
      <c r="N2639" s="1">
        <f ca="1">INDEX(SBi!$C$3:$K$28,MATCH(F2639,SBi!$B$3:$B$28,0),MATCH(M2639,SBi!$C$2:$K$2,0))</f>
        <v>134.30000000000001</v>
      </c>
      <c r="O2639" s="16">
        <f t="shared" ca="1" si="541"/>
        <v>19.204900000000002</v>
      </c>
      <c r="P2639" s="16" t="str">
        <f ca="1">IFERROR(INDEX(VpD!$2:$2,MATCH(H2639,VpD!$1:$1,1)),VpD!$I$2)</f>
        <v>1961-1972</v>
      </c>
      <c r="Q2639" s="1">
        <f ca="1">INDEX(VpD!$C$3:$I$27,MATCH(F2639,VpD!$B$3:$B$27,0),MATCH(P2639,VpD!$C$2:$I$2,0))</f>
        <v>143</v>
      </c>
      <c r="R2639" s="16">
        <f t="shared" ca="1" si="542"/>
        <v>20.449000000000002</v>
      </c>
      <c r="S2639" s="14">
        <f t="shared" ca="1" si="543"/>
        <v>711818.48</v>
      </c>
      <c r="T2639" s="14">
        <f t="shared" ca="1" si="544"/>
        <v>6171899.1200000001</v>
      </c>
      <c r="U2639" s="14" t="str">
        <f t="shared" ca="1" si="545"/>
        <v>0A3F507E-229A-32B8-E044-0003BA298018</v>
      </c>
    </row>
    <row r="2640" spans="1:21" s="14" customFormat="1" x14ac:dyDescent="0.25">
      <c r="A2640" s="14">
        <f t="shared" si="533"/>
        <v>2640</v>
      </c>
      <c r="B2640" s="14" t="str">
        <f t="shared" ca="1" si="534"/>
        <v>C1BBDE1D-3AE0-4E1D-8E53-996F2C3513A5</v>
      </c>
      <c r="C2640" s="14" t="str">
        <f t="shared" ca="1" si="535"/>
        <v>Hyrdeengen</v>
      </c>
      <c r="D2640" s="14" t="str">
        <f t="shared" ca="1" si="536"/>
        <v>187</v>
      </c>
      <c r="E2640" s="14" t="str">
        <f t="shared" ca="1" si="537"/>
        <v>21gt</v>
      </c>
      <c r="F2640" s="1">
        <f t="shared" ca="1" si="538"/>
        <v>130</v>
      </c>
      <c r="G2640" s="1">
        <f t="shared" ca="1" si="539"/>
        <v>130</v>
      </c>
      <c r="H2640" s="1">
        <f t="shared" ca="1" si="540"/>
        <v>1976</v>
      </c>
      <c r="I2640" s="1" t="str">
        <f ca="1">INDEX(Relationstabel!$C$3:$K$10,MATCH(INDIRECT($A$1&amp;"J"&amp;A2640),Relationstabel!$A$3:$A$10,0),MATCH(IFERROR(VALUE(INDIRECT($A$1&amp;"K"&amp;A2640)),0),Relationstabel!$C$1:$K$1,0))</f>
        <v>Fjernvarme/ Blokvarme</v>
      </c>
      <c r="J2640" s="1" t="str">
        <f ca="1">INDEX(Anvendelseskode!B:B,MATCH($F2640,Anvendelseskode!$A:$A,0))</f>
        <v>Række-, kæde-, dobbelthus (lodret adskillelse mellem enhederne)</v>
      </c>
      <c r="K2640" s="1" t="str">
        <f ca="1">INDEX(Anvendelseskode!C:C,MATCH($F2640,Anvendelseskode!$A:$A,0))</f>
        <v>Række-, kæde og dobbelthuse</v>
      </c>
      <c r="L2640" s="1" t="str">
        <f ca="1">INDEX(Anvendelseskode!D:D,MATCH($F2640,Anvendelseskode!$A:$A,0))</f>
        <v>Private husholdninger</v>
      </c>
      <c r="M2640" s="1" t="str">
        <f ca="1">IFERROR(INDEX(SBi!$2:$2,MATCH(H2640,SBi!$1:$1,1)),SBi!$K$2)</f>
        <v>1973-1978</v>
      </c>
      <c r="N2640" s="1">
        <f ca="1">INDEX(SBi!$C$3:$K$28,MATCH(F2640,SBi!$B$3:$B$28,0),MATCH(M2640,SBi!$C$2:$K$2,0))</f>
        <v>112.6</v>
      </c>
      <c r="O2640" s="16">
        <f t="shared" ca="1" si="541"/>
        <v>14.638</v>
      </c>
      <c r="P2640" s="16" t="str">
        <f ca="1">IFERROR(INDEX(VpD!$2:$2,MATCH(H2640,VpD!$1:$1,1)),VpD!$I$2)</f>
        <v>1973-1978</v>
      </c>
      <c r="Q2640" s="1">
        <f ca="1">INDEX(VpD!$C$3:$I$27,MATCH(F2640,VpD!$B$3:$B$27,0),MATCH(P2640,VpD!$C$2:$I$2,0))</f>
        <v>98</v>
      </c>
      <c r="R2640" s="16">
        <f t="shared" ca="1" si="542"/>
        <v>12.74</v>
      </c>
      <c r="S2640" s="14">
        <f t="shared" ca="1" si="543"/>
        <v>711775.8</v>
      </c>
      <c r="T2640" s="14">
        <f t="shared" ca="1" si="544"/>
        <v>6172350.1100000003</v>
      </c>
      <c r="U2640" s="14" t="str">
        <f t="shared" ca="1" si="545"/>
        <v>0A3F507E-19AF-32B8-E044-0003BA298018</v>
      </c>
    </row>
    <row r="2641" spans="1:21" s="14" customFormat="1" x14ac:dyDescent="0.25">
      <c r="A2641" s="14">
        <f t="shared" si="533"/>
        <v>2641</v>
      </c>
      <c r="B2641" s="14" t="str">
        <f t="shared" ca="1" si="534"/>
        <v>5B090992-CBA6-4258-A29F-C48A999F4AE6</v>
      </c>
      <c r="C2641" s="14" t="str">
        <f t="shared" ca="1" si="535"/>
        <v>Hyttevænget</v>
      </c>
      <c r="D2641" s="14" t="str">
        <f t="shared" ca="1" si="536"/>
        <v>20</v>
      </c>
      <c r="E2641" s="14" t="str">
        <f t="shared" ca="1" si="537"/>
        <v>6da</v>
      </c>
      <c r="F2641" s="1">
        <f t="shared" ca="1" si="538"/>
        <v>120</v>
      </c>
      <c r="G2641" s="1">
        <f t="shared" ca="1" si="539"/>
        <v>189</v>
      </c>
      <c r="H2641" s="1">
        <f t="shared" ca="1" si="540"/>
        <v>1963</v>
      </c>
      <c r="I2641" s="1" t="str">
        <f ca="1">INDEX(Relationstabel!$C$3:$K$10,MATCH(INDIRECT($A$1&amp;"J"&amp;A2641),Relationstabel!$A$3:$A$10,0),MATCH(IFERROR(VALUE(INDIRECT($A$1&amp;"K"&amp;A2641)),0),Relationstabel!$C$1:$K$1,0))</f>
        <v>Naturgas</v>
      </c>
      <c r="J2641" s="1" t="str">
        <f ca="1">INDEX(Anvendelseskode!B:B,MATCH($F2641,Anvendelseskode!$A:$A,0))</f>
        <v>Fritliggende enfamilieshus (parcelhus)</v>
      </c>
      <c r="K2641" s="1" t="str">
        <f ca="1">INDEX(Anvendelseskode!C:C,MATCH($F2641,Anvendelseskode!$A:$A,0))</f>
        <v>Parcelhuse</v>
      </c>
      <c r="L2641" s="1" t="str">
        <f ca="1">INDEX(Anvendelseskode!D:D,MATCH($F2641,Anvendelseskode!$A:$A,0))</f>
        <v>Private husholdninger</v>
      </c>
      <c r="M2641" s="1" t="str">
        <f ca="1">IFERROR(INDEX(SBi!$2:$2,MATCH(H2641,SBi!$1:$1,1)),SBi!$K$2)</f>
        <v>1961-1972</v>
      </c>
      <c r="N2641" s="1">
        <f ca="1">INDEX(SBi!$C$3:$K$28,MATCH(F2641,SBi!$B$3:$B$28,0),MATCH(M2641,SBi!$C$2:$K$2,0))</f>
        <v>134.30000000000001</v>
      </c>
      <c r="O2641" s="16">
        <f t="shared" ca="1" si="541"/>
        <v>25.3827</v>
      </c>
      <c r="P2641" s="16" t="str">
        <f ca="1">IFERROR(INDEX(VpD!$2:$2,MATCH(H2641,VpD!$1:$1,1)),VpD!$I$2)</f>
        <v>1961-1972</v>
      </c>
      <c r="Q2641" s="1">
        <f ca="1">INDEX(VpD!$C$3:$I$27,MATCH(F2641,VpD!$B$3:$B$27,0),MATCH(P2641,VpD!$C$2:$I$2,0))</f>
        <v>143</v>
      </c>
      <c r="R2641" s="16">
        <f t="shared" ca="1" si="542"/>
        <v>27.027000000000001</v>
      </c>
      <c r="S2641" s="14">
        <f t="shared" ca="1" si="543"/>
        <v>713818.48</v>
      </c>
      <c r="T2641" s="14">
        <f t="shared" ca="1" si="544"/>
        <v>6169139.2800000003</v>
      </c>
      <c r="U2641" s="14" t="str">
        <f t="shared" ca="1" si="545"/>
        <v>0A3F507E-1AAF-32B8-E044-0003BA298018</v>
      </c>
    </row>
    <row r="2642" spans="1:21" s="14" customFormat="1" x14ac:dyDescent="0.25">
      <c r="A2642" s="14">
        <f t="shared" si="533"/>
        <v>2642</v>
      </c>
      <c r="B2642" s="14" t="str">
        <f t="shared" ca="1" si="534"/>
        <v>F8CBDA01-66AF-40AC-A5CA-8580DF2C9DD7</v>
      </c>
      <c r="C2642" s="14" t="str">
        <f t="shared" ca="1" si="535"/>
        <v>Kolleruplund</v>
      </c>
      <c r="D2642" s="14" t="str">
        <f t="shared" ca="1" si="536"/>
        <v>20</v>
      </c>
      <c r="E2642" s="14" t="str">
        <f t="shared" ca="1" si="537"/>
        <v>6go</v>
      </c>
      <c r="F2642" s="1">
        <f t="shared" ca="1" si="538"/>
        <v>130</v>
      </c>
      <c r="G2642" s="1">
        <f t="shared" ca="1" si="539"/>
        <v>101</v>
      </c>
      <c r="H2642" s="1">
        <f t="shared" ca="1" si="540"/>
        <v>1964</v>
      </c>
      <c r="I2642" s="1" t="str">
        <f ca="1">INDEX(Relationstabel!$C$3:$K$10,MATCH(INDIRECT($A$1&amp;"J"&amp;A2642),Relationstabel!$A$3:$A$10,0),MATCH(IFERROR(VALUE(INDIRECT($A$1&amp;"K"&amp;A2642)),0),Relationstabel!$C$1:$K$1,0))</f>
        <v>Naturgas</v>
      </c>
      <c r="J2642" s="1" t="str">
        <f ca="1">INDEX(Anvendelseskode!B:B,MATCH($F2642,Anvendelseskode!$A:$A,0))</f>
        <v>Række-, kæde-, dobbelthus (lodret adskillelse mellem enhederne)</v>
      </c>
      <c r="K2642" s="1" t="str">
        <f ca="1">INDEX(Anvendelseskode!C:C,MATCH($F2642,Anvendelseskode!$A:$A,0))</f>
        <v>Række-, kæde og dobbelthuse</v>
      </c>
      <c r="L2642" s="1" t="str">
        <f ca="1">INDEX(Anvendelseskode!D:D,MATCH($F2642,Anvendelseskode!$A:$A,0))</f>
        <v>Private husholdninger</v>
      </c>
      <c r="M2642" s="1" t="str">
        <f ca="1">IFERROR(INDEX(SBi!$2:$2,MATCH(H2642,SBi!$1:$1,1)),SBi!$K$2)</f>
        <v>1961-1972</v>
      </c>
      <c r="N2642" s="1">
        <f ca="1">INDEX(SBi!$C$3:$K$28,MATCH(F2642,SBi!$B$3:$B$28,0),MATCH(M2642,SBi!$C$2:$K$2,0))</f>
        <v>119.9</v>
      </c>
      <c r="O2642" s="16">
        <f t="shared" ca="1" si="541"/>
        <v>12.109900000000001</v>
      </c>
      <c r="P2642" s="16" t="str">
        <f ca="1">IFERROR(INDEX(VpD!$2:$2,MATCH(H2642,VpD!$1:$1,1)),VpD!$I$2)</f>
        <v>1961-1972</v>
      </c>
      <c r="Q2642" s="1">
        <f ca="1">INDEX(VpD!$C$3:$I$27,MATCH(F2642,VpD!$B$3:$B$27,0),MATCH(P2642,VpD!$C$2:$I$2,0))</f>
        <v>120</v>
      </c>
      <c r="R2642" s="16">
        <f t="shared" ca="1" si="542"/>
        <v>12.12</v>
      </c>
      <c r="S2642" s="14">
        <f t="shared" ca="1" si="543"/>
        <v>713820.13</v>
      </c>
      <c r="T2642" s="14">
        <f t="shared" ca="1" si="544"/>
        <v>6169238.7400000002</v>
      </c>
      <c r="U2642" s="14" t="str">
        <f t="shared" ca="1" si="545"/>
        <v>0A3F507E-1BB2-32B8-E044-0003BA298018</v>
      </c>
    </row>
    <row r="2643" spans="1:21" s="14" customFormat="1" x14ac:dyDescent="0.25">
      <c r="A2643" s="14">
        <f t="shared" si="533"/>
        <v>2643</v>
      </c>
      <c r="B2643" s="14" t="str">
        <f t="shared" ca="1" si="534"/>
        <v>FBA1C007-D60C-4F9B-A6AB-594D9F766421</v>
      </c>
      <c r="C2643" s="14" t="str">
        <f t="shared" ca="1" si="535"/>
        <v>Nordmarksvænge</v>
      </c>
      <c r="D2643" s="14" t="str">
        <f t="shared" ca="1" si="536"/>
        <v>32</v>
      </c>
      <c r="E2643" s="14" t="str">
        <f t="shared" ca="1" si="537"/>
        <v>14en</v>
      </c>
      <c r="F2643" s="1">
        <f t="shared" ca="1" si="538"/>
        <v>130</v>
      </c>
      <c r="G2643" s="1">
        <f t="shared" ca="1" si="539"/>
        <v>133</v>
      </c>
      <c r="H2643" s="1">
        <f t="shared" ca="1" si="540"/>
        <v>2000</v>
      </c>
      <c r="I2643" s="1" t="str">
        <f ca="1">INDEX(Relationstabel!$C$3:$K$10,MATCH(INDIRECT($A$1&amp;"J"&amp;A2643),Relationstabel!$A$3:$A$10,0),MATCH(IFERROR(VALUE(INDIRECT($A$1&amp;"K"&amp;A2643)),0),Relationstabel!$C$1:$K$1,0))</f>
        <v>Fjernvarme/ Blokvarme</v>
      </c>
      <c r="J2643" s="1" t="str">
        <f ca="1">INDEX(Anvendelseskode!B:B,MATCH($F2643,Anvendelseskode!$A:$A,0))</f>
        <v>Række-, kæde-, dobbelthus (lodret adskillelse mellem enhederne)</v>
      </c>
      <c r="K2643" s="1" t="str">
        <f ca="1">INDEX(Anvendelseskode!C:C,MATCH($F2643,Anvendelseskode!$A:$A,0))</f>
        <v>Række-, kæde og dobbelthuse</v>
      </c>
      <c r="L2643" s="1" t="str">
        <f ca="1">INDEX(Anvendelseskode!D:D,MATCH($F2643,Anvendelseskode!$A:$A,0))</f>
        <v>Private husholdninger</v>
      </c>
      <c r="M2643" s="1" t="str">
        <f ca="1">IFERROR(INDEX(SBi!$2:$2,MATCH(H2643,SBi!$1:$1,1)),SBi!$K$2)</f>
        <v>1999-2006</v>
      </c>
      <c r="N2643" s="1">
        <f ca="1">INDEX(SBi!$C$3:$K$28,MATCH(F2643,SBi!$B$3:$B$28,0),MATCH(M2643,SBi!$C$2:$K$2,0))</f>
        <v>81.5</v>
      </c>
      <c r="O2643" s="16">
        <f t="shared" ca="1" si="541"/>
        <v>10.839499999999999</v>
      </c>
      <c r="P2643" s="16" t="str">
        <f ca="1">IFERROR(INDEX(VpD!$2:$2,MATCH(H2643,VpD!$1:$1,1)),VpD!$I$2)</f>
        <v>&gt;1998</v>
      </c>
      <c r="Q2643" s="1">
        <f ca="1">INDEX(VpD!$C$3:$I$27,MATCH(F2643,VpD!$B$3:$B$27,0),MATCH(P2643,VpD!$C$2:$I$2,0))</f>
        <v>65</v>
      </c>
      <c r="R2643" s="16">
        <f t="shared" ca="1" si="542"/>
        <v>8.6449999999999996</v>
      </c>
      <c r="S2643" s="14">
        <f t="shared" ca="1" si="543"/>
        <v>712005.79</v>
      </c>
      <c r="T2643" s="14">
        <f t="shared" ca="1" si="544"/>
        <v>6172460.0899999999</v>
      </c>
      <c r="U2643" s="14" t="str">
        <f t="shared" ca="1" si="545"/>
        <v>0A3F507E-1DB2-32B8-E044-0003BA298018</v>
      </c>
    </row>
    <row r="2644" spans="1:21" s="14" customFormat="1" x14ac:dyDescent="0.25">
      <c r="A2644" s="14">
        <f t="shared" si="533"/>
        <v>2644</v>
      </c>
      <c r="B2644" s="14" t="str">
        <f t="shared" ca="1" si="534"/>
        <v>FD8C93A6-E106-48A5-B8AB-090D25A76322</v>
      </c>
      <c r="C2644" s="14" t="str">
        <f t="shared" ca="1" si="535"/>
        <v>Nørrebred</v>
      </c>
      <c r="D2644" s="14" t="str">
        <f t="shared" ca="1" si="536"/>
        <v>136</v>
      </c>
      <c r="E2644" s="14" t="str">
        <f t="shared" ca="1" si="537"/>
        <v>13gx</v>
      </c>
      <c r="F2644" s="1">
        <f t="shared" ca="1" si="538"/>
        <v>120</v>
      </c>
      <c r="G2644" s="1">
        <f t="shared" ca="1" si="539"/>
        <v>168</v>
      </c>
      <c r="H2644" s="1">
        <f t="shared" ca="1" si="540"/>
        <v>1969</v>
      </c>
      <c r="I2644" s="1" t="str">
        <f ca="1">INDEX(Relationstabel!$C$3:$K$10,MATCH(INDIRECT($A$1&amp;"J"&amp;A2644),Relationstabel!$A$3:$A$10,0),MATCH(IFERROR(VALUE(INDIRECT($A$1&amp;"K"&amp;A2644)),0),Relationstabel!$C$1:$K$1,0))</f>
        <v>Naturgas</v>
      </c>
      <c r="J2644" s="1" t="str">
        <f ca="1">INDEX(Anvendelseskode!B:B,MATCH($F2644,Anvendelseskode!$A:$A,0))</f>
        <v>Fritliggende enfamilieshus (parcelhus)</v>
      </c>
      <c r="K2644" s="1" t="str">
        <f ca="1">INDEX(Anvendelseskode!C:C,MATCH($F2644,Anvendelseskode!$A:$A,0))</f>
        <v>Parcelhuse</v>
      </c>
      <c r="L2644" s="1" t="str">
        <f ca="1">INDEX(Anvendelseskode!D:D,MATCH($F2644,Anvendelseskode!$A:$A,0))</f>
        <v>Private husholdninger</v>
      </c>
      <c r="M2644" s="1" t="str">
        <f ca="1">IFERROR(INDEX(SBi!$2:$2,MATCH(H2644,SBi!$1:$1,1)),SBi!$K$2)</f>
        <v>1961-1972</v>
      </c>
      <c r="N2644" s="1">
        <f ca="1">INDEX(SBi!$C$3:$K$28,MATCH(F2644,SBi!$B$3:$B$28,0),MATCH(M2644,SBi!$C$2:$K$2,0))</f>
        <v>134.30000000000001</v>
      </c>
      <c r="O2644" s="16">
        <f t="shared" ca="1" si="541"/>
        <v>22.5624</v>
      </c>
      <c r="P2644" s="16" t="str">
        <f ca="1">IFERROR(INDEX(VpD!$2:$2,MATCH(H2644,VpD!$1:$1,1)),VpD!$I$2)</f>
        <v>1961-1972</v>
      </c>
      <c r="Q2644" s="1">
        <f ca="1">INDEX(VpD!$C$3:$I$27,MATCH(F2644,VpD!$B$3:$B$27,0),MATCH(P2644,VpD!$C$2:$I$2,0))</f>
        <v>143</v>
      </c>
      <c r="R2644" s="16">
        <f t="shared" ca="1" si="542"/>
        <v>24.024000000000001</v>
      </c>
      <c r="S2644" s="14">
        <f t="shared" ca="1" si="543"/>
        <v>711752.12</v>
      </c>
      <c r="T2644" s="14">
        <f t="shared" ca="1" si="544"/>
        <v>6171941.7000000002</v>
      </c>
      <c r="U2644" s="14" t="str">
        <f t="shared" ca="1" si="545"/>
        <v>0A3F507E-1EB2-32B8-E044-0003BA298018</v>
      </c>
    </row>
    <row r="2645" spans="1:21" s="14" customFormat="1" x14ac:dyDescent="0.25">
      <c r="A2645" s="14">
        <f t="shared" si="533"/>
        <v>2645</v>
      </c>
      <c r="B2645" s="14" t="str">
        <f t="shared" ca="1" si="534"/>
        <v>6C314AE4-5B0C-4606-A1A1-F72CD5919DA6</v>
      </c>
      <c r="C2645" s="14" t="str">
        <f t="shared" ca="1" si="535"/>
        <v>Vallensbæk Strandvej</v>
      </c>
      <c r="D2645" s="14" t="str">
        <f t="shared" ca="1" si="536"/>
        <v>252</v>
      </c>
      <c r="E2645" s="14" t="str">
        <f t="shared" ca="1" si="537"/>
        <v>18o</v>
      </c>
      <c r="F2645" s="1">
        <f t="shared" ca="1" si="538"/>
        <v>120</v>
      </c>
      <c r="G2645" s="1">
        <f t="shared" ca="1" si="539"/>
        <v>159</v>
      </c>
      <c r="H2645" s="1">
        <f t="shared" ca="1" si="540"/>
        <v>1979</v>
      </c>
      <c r="I2645" s="1" t="str">
        <f ca="1">INDEX(Relationstabel!$C$3:$K$10,MATCH(INDIRECT($A$1&amp;"J"&amp;A2645),Relationstabel!$A$3:$A$10,0),MATCH(IFERROR(VALUE(INDIRECT($A$1&amp;"K"&amp;A2645)),0),Relationstabel!$C$1:$K$1,0))</f>
        <v>Naturgas</v>
      </c>
      <c r="J2645" s="1" t="str">
        <f ca="1">INDEX(Anvendelseskode!B:B,MATCH($F2645,Anvendelseskode!$A:$A,0))</f>
        <v>Fritliggende enfamilieshus (parcelhus)</v>
      </c>
      <c r="K2645" s="1" t="str">
        <f ca="1">INDEX(Anvendelseskode!C:C,MATCH($F2645,Anvendelseskode!$A:$A,0))</f>
        <v>Parcelhuse</v>
      </c>
      <c r="L2645" s="1" t="str">
        <f ca="1">INDEX(Anvendelseskode!D:D,MATCH($F2645,Anvendelseskode!$A:$A,0))</f>
        <v>Private husholdninger</v>
      </c>
      <c r="M2645" s="1" t="str">
        <f ca="1">IFERROR(INDEX(SBi!$2:$2,MATCH(H2645,SBi!$1:$1,1)),SBi!$K$2)</f>
        <v>1979-1998</v>
      </c>
      <c r="N2645" s="1">
        <f ca="1">INDEX(SBi!$C$3:$K$28,MATCH(F2645,SBi!$B$3:$B$28,0),MATCH(M2645,SBi!$C$2:$K$2,0))</f>
        <v>105.4</v>
      </c>
      <c r="O2645" s="16">
        <f t="shared" ca="1" si="541"/>
        <v>16.758600000000001</v>
      </c>
      <c r="P2645" s="16" t="str">
        <f ca="1">IFERROR(INDEX(VpD!$2:$2,MATCH(H2645,VpD!$1:$1,1)),VpD!$I$2)</f>
        <v>1979-1998</v>
      </c>
      <c r="Q2645" s="1">
        <f ca="1">INDEX(VpD!$C$3:$I$27,MATCH(F2645,VpD!$B$3:$B$27,0),MATCH(P2645,VpD!$C$2:$I$2,0))</f>
        <v>90</v>
      </c>
      <c r="R2645" s="16">
        <f t="shared" ca="1" si="542"/>
        <v>14.31</v>
      </c>
      <c r="S2645" s="14">
        <f t="shared" ca="1" si="543"/>
        <v>713325.46</v>
      </c>
      <c r="T2645" s="14">
        <f t="shared" ca="1" si="544"/>
        <v>6168841.9100000001</v>
      </c>
      <c r="U2645" s="14" t="str">
        <f t="shared" ca="1" si="545"/>
        <v>0A3F507E-17B4-32B8-E044-0003BA298018</v>
      </c>
    </row>
    <row r="2646" spans="1:21" s="14" customFormat="1" x14ac:dyDescent="0.25">
      <c r="A2646" s="14">
        <f t="shared" si="533"/>
        <v>2646</v>
      </c>
      <c r="B2646" s="14" t="str">
        <f t="shared" ca="1" si="534"/>
        <v>475B3EF2-A19A-4A79-B9BD-5CF47FEA7085</v>
      </c>
      <c r="C2646" s="14" t="str">
        <f t="shared" ca="1" si="535"/>
        <v>Rendsagervej</v>
      </c>
      <c r="D2646" s="14" t="str">
        <f t="shared" ca="1" si="536"/>
        <v>40</v>
      </c>
      <c r="E2646" s="14" t="str">
        <f t="shared" ca="1" si="537"/>
        <v>9ii</v>
      </c>
      <c r="F2646" s="1">
        <f t="shared" ca="1" si="538"/>
        <v>120</v>
      </c>
      <c r="G2646" s="1">
        <f t="shared" ca="1" si="539"/>
        <v>119</v>
      </c>
      <c r="H2646" s="1">
        <f t="shared" ca="1" si="540"/>
        <v>1972</v>
      </c>
      <c r="I2646" s="1" t="str">
        <f ca="1">INDEX(Relationstabel!$C$3:$K$10,MATCH(INDIRECT($A$1&amp;"J"&amp;A2646),Relationstabel!$A$3:$A$10,0),MATCH(IFERROR(VALUE(INDIRECT($A$1&amp;"K"&amp;A2646)),0),Relationstabel!$C$1:$K$1,0))</f>
        <v>Varmepumpe</v>
      </c>
      <c r="J2646" s="1" t="str">
        <f ca="1">INDEX(Anvendelseskode!B:B,MATCH($F2646,Anvendelseskode!$A:$A,0))</f>
        <v>Fritliggende enfamilieshus (parcelhus)</v>
      </c>
      <c r="K2646" s="1" t="str">
        <f ca="1">INDEX(Anvendelseskode!C:C,MATCH($F2646,Anvendelseskode!$A:$A,0))</f>
        <v>Parcelhuse</v>
      </c>
      <c r="L2646" s="1" t="str">
        <f ca="1">INDEX(Anvendelseskode!D:D,MATCH($F2646,Anvendelseskode!$A:$A,0))</f>
        <v>Private husholdninger</v>
      </c>
      <c r="M2646" s="1" t="str">
        <f ca="1">IFERROR(INDEX(SBi!$2:$2,MATCH(H2646,SBi!$1:$1,1)),SBi!$K$2)</f>
        <v>1961-1972</v>
      </c>
      <c r="N2646" s="1">
        <f ca="1">INDEX(SBi!$C$3:$K$28,MATCH(F2646,SBi!$B$3:$B$28,0),MATCH(M2646,SBi!$C$2:$K$2,0))</f>
        <v>134.30000000000001</v>
      </c>
      <c r="O2646" s="16">
        <f t="shared" ca="1" si="541"/>
        <v>15.9817</v>
      </c>
      <c r="P2646" s="16" t="str">
        <f ca="1">IFERROR(INDEX(VpD!$2:$2,MATCH(H2646,VpD!$1:$1,1)),VpD!$I$2)</f>
        <v>1961-1972</v>
      </c>
      <c r="Q2646" s="1">
        <f ca="1">INDEX(VpD!$C$3:$I$27,MATCH(F2646,VpD!$B$3:$B$27,0),MATCH(P2646,VpD!$C$2:$I$2,0))</f>
        <v>143</v>
      </c>
      <c r="R2646" s="16">
        <f t="shared" ca="1" si="542"/>
        <v>17.016999999999999</v>
      </c>
      <c r="S2646" s="14">
        <f t="shared" ca="1" si="543"/>
        <v>711082.25</v>
      </c>
      <c r="T2646" s="14">
        <f t="shared" ca="1" si="544"/>
        <v>6171591.0800000001</v>
      </c>
      <c r="U2646" s="14" t="str">
        <f t="shared" ca="1" si="545"/>
        <v>0A3F507E-1FA4-32B8-E044-0003BA298018</v>
      </c>
    </row>
    <row r="2647" spans="1:21" s="14" customFormat="1" x14ac:dyDescent="0.25">
      <c r="A2647" s="14">
        <f t="shared" si="533"/>
        <v>2647</v>
      </c>
      <c r="B2647" s="14" t="str">
        <f t="shared" ca="1" si="534"/>
        <v>507CF46F-22DD-40E3-8BA5-EE0E7C35C1B6</v>
      </c>
      <c r="C2647" s="14" t="str">
        <f t="shared" ca="1" si="535"/>
        <v>Kolleruplund</v>
      </c>
      <c r="D2647" s="14" t="str">
        <f t="shared" ca="1" si="536"/>
        <v>9</v>
      </c>
      <c r="E2647" s="14" t="str">
        <f t="shared" ca="1" si="537"/>
        <v>6fb</v>
      </c>
      <c r="F2647" s="1">
        <f t="shared" ca="1" si="538"/>
        <v>130</v>
      </c>
      <c r="G2647" s="1">
        <f t="shared" ca="1" si="539"/>
        <v>91</v>
      </c>
      <c r="H2647" s="1">
        <f t="shared" ca="1" si="540"/>
        <v>1965</v>
      </c>
      <c r="I2647" s="1" t="str">
        <f ca="1">INDEX(Relationstabel!$C$3:$K$10,MATCH(INDIRECT($A$1&amp;"J"&amp;A2647),Relationstabel!$A$3:$A$10,0),MATCH(IFERROR(VALUE(INDIRECT($A$1&amp;"K"&amp;A2647)),0),Relationstabel!$C$1:$K$1,0))</f>
        <v>Elvarme</v>
      </c>
      <c r="J2647" s="1" t="str">
        <f ca="1">INDEX(Anvendelseskode!B:B,MATCH($F2647,Anvendelseskode!$A:$A,0))</f>
        <v>Række-, kæde-, dobbelthus (lodret adskillelse mellem enhederne)</v>
      </c>
      <c r="K2647" s="1" t="str">
        <f ca="1">INDEX(Anvendelseskode!C:C,MATCH($F2647,Anvendelseskode!$A:$A,0))</f>
        <v>Række-, kæde og dobbelthuse</v>
      </c>
      <c r="L2647" s="1" t="str">
        <f ca="1">INDEX(Anvendelseskode!D:D,MATCH($F2647,Anvendelseskode!$A:$A,0))</f>
        <v>Private husholdninger</v>
      </c>
      <c r="M2647" s="1" t="str">
        <f ca="1">IFERROR(INDEX(SBi!$2:$2,MATCH(H2647,SBi!$1:$1,1)),SBi!$K$2)</f>
        <v>1961-1972</v>
      </c>
      <c r="N2647" s="1">
        <f ca="1">INDEX(SBi!$C$3:$K$28,MATCH(F2647,SBi!$B$3:$B$28,0),MATCH(M2647,SBi!$C$2:$K$2,0))</f>
        <v>119.9</v>
      </c>
      <c r="O2647" s="16">
        <f t="shared" ca="1" si="541"/>
        <v>10.9109</v>
      </c>
      <c r="P2647" s="16" t="str">
        <f ca="1">IFERROR(INDEX(VpD!$2:$2,MATCH(H2647,VpD!$1:$1,1)),VpD!$I$2)</f>
        <v>1961-1972</v>
      </c>
      <c r="Q2647" s="1">
        <f ca="1">INDEX(VpD!$C$3:$I$27,MATCH(F2647,VpD!$B$3:$B$27,0),MATCH(P2647,VpD!$C$2:$I$2,0))</f>
        <v>120</v>
      </c>
      <c r="R2647" s="16">
        <f t="shared" ca="1" si="542"/>
        <v>10.92</v>
      </c>
      <c r="S2647" s="14">
        <f t="shared" ca="1" si="543"/>
        <v>713797.71</v>
      </c>
      <c r="T2647" s="14">
        <f t="shared" ca="1" si="544"/>
        <v>6169200.7699999996</v>
      </c>
      <c r="U2647" s="14" t="str">
        <f t="shared" ca="1" si="545"/>
        <v>0A3F507E-1BA7-32B8-E044-0003BA298018</v>
      </c>
    </row>
    <row r="2648" spans="1:21" s="14" customFormat="1" x14ac:dyDescent="0.25">
      <c r="A2648" s="14">
        <f t="shared" si="533"/>
        <v>2648</v>
      </c>
      <c r="B2648" s="14" t="str">
        <f t="shared" ca="1" si="534"/>
        <v>299833AA-A830-4FCD-B4CE-71348CC6BF18</v>
      </c>
      <c r="C2648" s="14" t="str">
        <f t="shared" ca="1" si="535"/>
        <v>Nørrebred</v>
      </c>
      <c r="D2648" s="14" t="str">
        <f t="shared" ca="1" si="536"/>
        <v>125</v>
      </c>
      <c r="E2648" s="14" t="str">
        <f t="shared" ca="1" si="537"/>
        <v>21aq</v>
      </c>
      <c r="F2648" s="1">
        <f t="shared" ca="1" si="538"/>
        <v>120</v>
      </c>
      <c r="G2648" s="1">
        <f t="shared" ca="1" si="539"/>
        <v>143</v>
      </c>
      <c r="H2648" s="1">
        <f t="shared" ca="1" si="540"/>
        <v>1969</v>
      </c>
      <c r="I2648" s="1" t="str">
        <f ca="1">INDEX(Relationstabel!$C$3:$K$10,MATCH(INDIRECT($A$1&amp;"J"&amp;A2648),Relationstabel!$A$3:$A$10,0),MATCH(IFERROR(VALUE(INDIRECT($A$1&amp;"K"&amp;A2648)),0),Relationstabel!$C$1:$K$1,0))</f>
        <v>Naturgas</v>
      </c>
      <c r="J2648" s="1" t="str">
        <f ca="1">INDEX(Anvendelseskode!B:B,MATCH($F2648,Anvendelseskode!$A:$A,0))</f>
        <v>Fritliggende enfamilieshus (parcelhus)</v>
      </c>
      <c r="K2648" s="1" t="str">
        <f ca="1">INDEX(Anvendelseskode!C:C,MATCH($F2648,Anvendelseskode!$A:$A,0))</f>
        <v>Parcelhuse</v>
      </c>
      <c r="L2648" s="1" t="str">
        <f ca="1">INDEX(Anvendelseskode!D:D,MATCH($F2648,Anvendelseskode!$A:$A,0))</f>
        <v>Private husholdninger</v>
      </c>
      <c r="M2648" s="1" t="str">
        <f ca="1">IFERROR(INDEX(SBi!$2:$2,MATCH(H2648,SBi!$1:$1,1)),SBi!$K$2)</f>
        <v>1961-1972</v>
      </c>
      <c r="N2648" s="1">
        <f ca="1">INDEX(SBi!$C$3:$K$28,MATCH(F2648,SBi!$B$3:$B$28,0),MATCH(M2648,SBi!$C$2:$K$2,0))</f>
        <v>134.30000000000001</v>
      </c>
      <c r="O2648" s="16">
        <f t="shared" ca="1" si="541"/>
        <v>19.204900000000002</v>
      </c>
      <c r="P2648" s="16" t="str">
        <f ca="1">IFERROR(INDEX(VpD!$2:$2,MATCH(H2648,VpD!$1:$1,1)),VpD!$I$2)</f>
        <v>1961-1972</v>
      </c>
      <c r="Q2648" s="1">
        <f ca="1">INDEX(VpD!$C$3:$I$27,MATCH(F2648,VpD!$B$3:$B$27,0),MATCH(P2648,VpD!$C$2:$I$2,0))</f>
        <v>143</v>
      </c>
      <c r="R2648" s="16">
        <f t="shared" ca="1" si="542"/>
        <v>20.449000000000002</v>
      </c>
      <c r="S2648" s="14">
        <f t="shared" ca="1" si="543"/>
        <v>711557.36</v>
      </c>
      <c r="T2648" s="14">
        <f t="shared" ca="1" si="544"/>
        <v>6172150.4299999997</v>
      </c>
      <c r="U2648" s="14" t="str">
        <f t="shared" ca="1" si="545"/>
        <v>0A3F507E-1EA7-32B8-E044-0003BA298018</v>
      </c>
    </row>
    <row r="2649" spans="1:21" s="14" customFormat="1" x14ac:dyDescent="0.25">
      <c r="A2649" s="14">
        <f t="shared" si="533"/>
        <v>2649</v>
      </c>
      <c r="B2649" s="14" t="str">
        <f t="shared" ca="1" si="534"/>
        <v>04D3C777-5774-4BF4-B838-31375299A691</v>
      </c>
      <c r="C2649" s="14" t="str">
        <f t="shared" ca="1" si="535"/>
        <v>Syvhøjvænge</v>
      </c>
      <c r="D2649" s="14" t="str">
        <f t="shared" ca="1" si="536"/>
        <v>114</v>
      </c>
      <c r="E2649" s="14" t="str">
        <f t="shared" ca="1" si="537"/>
        <v>14cr</v>
      </c>
      <c r="F2649" s="1">
        <f t="shared" ca="1" si="538"/>
        <v>130</v>
      </c>
      <c r="G2649" s="1">
        <f t="shared" ca="1" si="539"/>
        <v>124</v>
      </c>
      <c r="H2649" s="1">
        <f t="shared" ca="1" si="540"/>
        <v>1984</v>
      </c>
      <c r="I2649" s="1" t="str">
        <f ca="1">INDEX(Relationstabel!$C$3:$K$10,MATCH(INDIRECT($A$1&amp;"J"&amp;A2649),Relationstabel!$A$3:$A$10,0),MATCH(IFERROR(VALUE(INDIRECT($A$1&amp;"K"&amp;A2649)),0),Relationstabel!$C$1:$K$1,0))</f>
        <v>Fjernvarme/ Blokvarme</v>
      </c>
      <c r="J2649" s="1" t="str">
        <f ca="1">INDEX(Anvendelseskode!B:B,MATCH($F2649,Anvendelseskode!$A:$A,0))</f>
        <v>Række-, kæde-, dobbelthus (lodret adskillelse mellem enhederne)</v>
      </c>
      <c r="K2649" s="1" t="str">
        <f ca="1">INDEX(Anvendelseskode!C:C,MATCH($F2649,Anvendelseskode!$A:$A,0))</f>
        <v>Række-, kæde og dobbelthuse</v>
      </c>
      <c r="L2649" s="1" t="str">
        <f ca="1">INDEX(Anvendelseskode!D:D,MATCH($F2649,Anvendelseskode!$A:$A,0))</f>
        <v>Private husholdninger</v>
      </c>
      <c r="M2649" s="1" t="str">
        <f ca="1">IFERROR(INDEX(SBi!$2:$2,MATCH(H2649,SBi!$1:$1,1)),SBi!$K$2)</f>
        <v>1979-1998</v>
      </c>
      <c r="N2649" s="1">
        <f ca="1">INDEX(SBi!$C$3:$K$28,MATCH(F2649,SBi!$B$3:$B$28,0),MATCH(M2649,SBi!$C$2:$K$2,0))</f>
        <v>96.8</v>
      </c>
      <c r="O2649" s="16">
        <f t="shared" ca="1" si="541"/>
        <v>12.0032</v>
      </c>
      <c r="P2649" s="16" t="str">
        <f ca="1">IFERROR(INDEX(VpD!$2:$2,MATCH(H2649,VpD!$1:$1,1)),VpD!$I$2)</f>
        <v>1979-1998</v>
      </c>
      <c r="Q2649" s="1">
        <f ca="1">INDEX(VpD!$C$3:$I$27,MATCH(F2649,VpD!$B$3:$B$27,0),MATCH(P2649,VpD!$C$2:$I$2,0))</f>
        <v>74</v>
      </c>
      <c r="R2649" s="16">
        <f t="shared" ca="1" si="542"/>
        <v>9.1760000000000002</v>
      </c>
      <c r="S2649" s="14">
        <f t="shared" ca="1" si="543"/>
        <v>712049.46</v>
      </c>
      <c r="T2649" s="14">
        <f t="shared" ca="1" si="544"/>
        <v>6171927.75</v>
      </c>
      <c r="U2649" s="14" t="str">
        <f t="shared" ca="1" si="545"/>
        <v>0A3F507E-22A7-32B8-E044-0003BA298018</v>
      </c>
    </row>
    <row r="2650" spans="1:21" s="14" customFormat="1" x14ac:dyDescent="0.25">
      <c r="A2650" s="14">
        <f t="shared" si="533"/>
        <v>2650</v>
      </c>
      <c r="B2650" s="14" t="str">
        <f t="shared" ca="1" si="534"/>
        <v>9E3A2657-BBB7-4226-B067-19291F53D5A1</v>
      </c>
      <c r="C2650" s="14" t="str">
        <f t="shared" ca="1" si="535"/>
        <v>Rendsagervej</v>
      </c>
      <c r="D2650" s="14" t="str">
        <f t="shared" ca="1" si="536"/>
        <v>34</v>
      </c>
      <c r="E2650" s="14" t="str">
        <f t="shared" ca="1" si="537"/>
        <v>9im</v>
      </c>
      <c r="F2650" s="1">
        <f t="shared" ca="1" si="538"/>
        <v>120</v>
      </c>
      <c r="G2650" s="1">
        <f t="shared" ca="1" si="539"/>
        <v>119</v>
      </c>
      <c r="H2650" s="1">
        <f t="shared" ca="1" si="540"/>
        <v>1972</v>
      </c>
      <c r="I2650" s="1" t="str">
        <f ca="1">INDEX(Relationstabel!$C$3:$K$10,MATCH(INDIRECT($A$1&amp;"J"&amp;A2650),Relationstabel!$A$3:$A$10,0),MATCH(IFERROR(VALUE(INDIRECT($A$1&amp;"K"&amp;A2650)),0),Relationstabel!$C$1:$K$1,0))</f>
        <v>Naturgas</v>
      </c>
      <c r="J2650" s="1" t="str">
        <f ca="1">INDEX(Anvendelseskode!B:B,MATCH($F2650,Anvendelseskode!$A:$A,0))</f>
        <v>Fritliggende enfamilieshus (parcelhus)</v>
      </c>
      <c r="K2650" s="1" t="str">
        <f ca="1">INDEX(Anvendelseskode!C:C,MATCH($F2650,Anvendelseskode!$A:$A,0))</f>
        <v>Parcelhuse</v>
      </c>
      <c r="L2650" s="1" t="str">
        <f ca="1">INDEX(Anvendelseskode!D:D,MATCH($F2650,Anvendelseskode!$A:$A,0))</f>
        <v>Private husholdninger</v>
      </c>
      <c r="M2650" s="1" t="str">
        <f ca="1">IFERROR(INDEX(SBi!$2:$2,MATCH(H2650,SBi!$1:$1,1)),SBi!$K$2)</f>
        <v>1961-1972</v>
      </c>
      <c r="N2650" s="1">
        <f ca="1">INDEX(SBi!$C$3:$K$28,MATCH(F2650,SBi!$B$3:$B$28,0),MATCH(M2650,SBi!$C$2:$K$2,0))</f>
        <v>134.30000000000001</v>
      </c>
      <c r="O2650" s="16">
        <f t="shared" ca="1" si="541"/>
        <v>15.9817</v>
      </c>
      <c r="P2650" s="16" t="str">
        <f ca="1">IFERROR(INDEX(VpD!$2:$2,MATCH(H2650,VpD!$1:$1,1)),VpD!$I$2)</f>
        <v>1961-1972</v>
      </c>
      <c r="Q2650" s="1">
        <f ca="1">INDEX(VpD!$C$3:$I$27,MATCH(F2650,VpD!$B$3:$B$27,0),MATCH(P2650,VpD!$C$2:$I$2,0))</f>
        <v>143</v>
      </c>
      <c r="R2650" s="16">
        <f t="shared" ca="1" si="542"/>
        <v>17.016999999999999</v>
      </c>
      <c r="S2650" s="14">
        <f t="shared" ca="1" si="543"/>
        <v>711150.39</v>
      </c>
      <c r="T2650" s="14">
        <f t="shared" ca="1" si="544"/>
        <v>6171614.5300000003</v>
      </c>
      <c r="U2650" s="14" t="str">
        <f t="shared" ca="1" si="545"/>
        <v>0A3F507E-1F9E-32B8-E044-0003BA298018</v>
      </c>
    </row>
    <row r="2651" spans="1:21" s="14" customFormat="1" x14ac:dyDescent="0.25">
      <c r="A2651" s="14">
        <f t="shared" si="533"/>
        <v>2651</v>
      </c>
      <c r="B2651" s="14" t="str">
        <f t="shared" ca="1" si="534"/>
        <v>FBDD2973-85D7-41C8-921E-6806D4437931</v>
      </c>
      <c r="C2651" s="14" t="str">
        <f t="shared" ca="1" si="535"/>
        <v>Tårnborgvej</v>
      </c>
      <c r="D2651" s="14" t="str">
        <f t="shared" ca="1" si="536"/>
        <v>22</v>
      </c>
      <c r="E2651" s="14" t="str">
        <f t="shared" ca="1" si="537"/>
        <v>4cæ</v>
      </c>
      <c r="F2651" s="1">
        <f t="shared" ca="1" si="538"/>
        <v>120</v>
      </c>
      <c r="G2651" s="1">
        <f t="shared" ca="1" si="539"/>
        <v>107</v>
      </c>
      <c r="H2651" s="1">
        <f t="shared" ca="1" si="540"/>
        <v>1994</v>
      </c>
      <c r="I2651" s="1" t="str">
        <f ca="1">INDEX(Relationstabel!$C$3:$K$10,MATCH(INDIRECT($A$1&amp;"J"&amp;A2651),Relationstabel!$A$3:$A$10,0),MATCH(IFERROR(VALUE(INDIRECT($A$1&amp;"K"&amp;A2651)),0),Relationstabel!$C$1:$K$1,0))</f>
        <v>Elvarme</v>
      </c>
      <c r="J2651" s="1" t="str">
        <f ca="1">INDEX(Anvendelseskode!B:B,MATCH($F2651,Anvendelseskode!$A:$A,0))</f>
        <v>Fritliggende enfamilieshus (parcelhus)</v>
      </c>
      <c r="K2651" s="1" t="str">
        <f ca="1">INDEX(Anvendelseskode!C:C,MATCH($F2651,Anvendelseskode!$A:$A,0))</f>
        <v>Parcelhuse</v>
      </c>
      <c r="L2651" s="1" t="str">
        <f ca="1">INDEX(Anvendelseskode!D:D,MATCH($F2651,Anvendelseskode!$A:$A,0))</f>
        <v>Private husholdninger</v>
      </c>
      <c r="M2651" s="1" t="str">
        <f ca="1">IFERROR(INDEX(SBi!$2:$2,MATCH(H2651,SBi!$1:$1,1)),SBi!$K$2)</f>
        <v>1979-1998</v>
      </c>
      <c r="N2651" s="1">
        <f ca="1">INDEX(SBi!$C$3:$K$28,MATCH(F2651,SBi!$B$3:$B$28,0),MATCH(M2651,SBi!$C$2:$K$2,0))</f>
        <v>105.4</v>
      </c>
      <c r="O2651" s="16">
        <f t="shared" ca="1" si="541"/>
        <v>11.277800000000001</v>
      </c>
      <c r="P2651" s="16" t="str">
        <f ca="1">IFERROR(INDEX(VpD!$2:$2,MATCH(H2651,VpD!$1:$1,1)),VpD!$I$2)</f>
        <v>1979-1998</v>
      </c>
      <c r="Q2651" s="1">
        <f ca="1">INDEX(VpD!$C$3:$I$27,MATCH(F2651,VpD!$B$3:$B$27,0),MATCH(P2651,VpD!$C$2:$I$2,0))</f>
        <v>90</v>
      </c>
      <c r="R2651" s="16">
        <f t="shared" ca="1" si="542"/>
        <v>9.6300000000000008</v>
      </c>
      <c r="S2651" s="14">
        <f t="shared" ca="1" si="543"/>
        <v>713187.33</v>
      </c>
      <c r="T2651" s="14">
        <f t="shared" ca="1" si="544"/>
        <v>6168489.1600000001</v>
      </c>
      <c r="U2651" s="14" t="str">
        <f t="shared" ca="1" si="545"/>
        <v>0A3F507E-239E-32B8-E044-0003BA298018</v>
      </c>
    </row>
    <row r="2652" spans="1:21" s="14" customFormat="1" x14ac:dyDescent="0.25">
      <c r="A2652" s="14">
        <f t="shared" si="533"/>
        <v>2652</v>
      </c>
      <c r="B2652" s="14" t="str">
        <f t="shared" ca="1" si="534"/>
        <v>C4FC3779-7B7B-4383-A2BF-68E9B42233C5</v>
      </c>
      <c r="C2652" s="14" t="str">
        <f t="shared" ca="1" si="535"/>
        <v>Strandparksvej</v>
      </c>
      <c r="D2652" s="14" t="str">
        <f t="shared" ca="1" si="536"/>
        <v>15B</v>
      </c>
      <c r="E2652" s="14" t="str">
        <f t="shared" ca="1" si="537"/>
        <v>9ao</v>
      </c>
      <c r="F2652" s="1">
        <f t="shared" ca="1" si="538"/>
        <v>120</v>
      </c>
      <c r="G2652" s="1">
        <f t="shared" ca="1" si="539"/>
        <v>208</v>
      </c>
      <c r="H2652" s="1">
        <f t="shared" ca="1" si="540"/>
        <v>1980</v>
      </c>
      <c r="I2652" s="1" t="str">
        <f ca="1">INDEX(Relationstabel!$C$3:$K$10,MATCH(INDIRECT($A$1&amp;"J"&amp;A2652),Relationstabel!$A$3:$A$10,0),MATCH(IFERROR(VALUE(INDIRECT($A$1&amp;"K"&amp;A2652)),0),Relationstabel!$C$1:$K$1,0))</f>
        <v>Elvarme</v>
      </c>
      <c r="J2652" s="1" t="str">
        <f ca="1">INDEX(Anvendelseskode!B:B,MATCH($F2652,Anvendelseskode!$A:$A,0))</f>
        <v>Fritliggende enfamilieshus (parcelhus)</v>
      </c>
      <c r="K2652" s="1" t="str">
        <f ca="1">INDEX(Anvendelseskode!C:C,MATCH($F2652,Anvendelseskode!$A:$A,0))</f>
        <v>Parcelhuse</v>
      </c>
      <c r="L2652" s="1" t="str">
        <f ca="1">INDEX(Anvendelseskode!D:D,MATCH($F2652,Anvendelseskode!$A:$A,0))</f>
        <v>Private husholdninger</v>
      </c>
      <c r="M2652" s="1" t="str">
        <f ca="1">IFERROR(INDEX(SBi!$2:$2,MATCH(H2652,SBi!$1:$1,1)),SBi!$K$2)</f>
        <v>1979-1998</v>
      </c>
      <c r="N2652" s="1">
        <f ca="1">INDEX(SBi!$C$3:$K$28,MATCH(F2652,SBi!$B$3:$B$28,0),MATCH(M2652,SBi!$C$2:$K$2,0))</f>
        <v>105.4</v>
      </c>
      <c r="O2652" s="16">
        <f t="shared" ca="1" si="541"/>
        <v>21.923200000000001</v>
      </c>
      <c r="P2652" s="16" t="str">
        <f ca="1">IFERROR(INDEX(VpD!$2:$2,MATCH(H2652,VpD!$1:$1,1)),VpD!$I$2)</f>
        <v>1979-1998</v>
      </c>
      <c r="Q2652" s="1">
        <f ca="1">INDEX(VpD!$C$3:$I$27,MATCH(F2652,VpD!$B$3:$B$27,0),MATCH(P2652,VpD!$C$2:$I$2,0))</f>
        <v>90</v>
      </c>
      <c r="R2652" s="16">
        <f t="shared" ca="1" si="542"/>
        <v>18.72</v>
      </c>
      <c r="S2652" s="14">
        <f t="shared" ca="1" si="543"/>
        <v>713492.09</v>
      </c>
      <c r="T2652" s="14">
        <f t="shared" ca="1" si="544"/>
        <v>6168621.8300000001</v>
      </c>
      <c r="U2652" s="14" t="str">
        <f t="shared" ca="1" si="545"/>
        <v>0A3F507E-21A3-32B8-E044-0003BA298018</v>
      </c>
    </row>
    <row r="2653" spans="1:21" s="14" customFormat="1" x14ac:dyDescent="0.25">
      <c r="A2653" s="14">
        <f t="shared" si="533"/>
        <v>2653</v>
      </c>
      <c r="B2653" s="14" t="str">
        <f t="shared" ca="1" si="534"/>
        <v>6AC59C67-2871-4497-8A40-E3847B5B5262</v>
      </c>
      <c r="C2653" s="14" t="str">
        <f t="shared" ca="1" si="535"/>
        <v>Syvhøjvænge</v>
      </c>
      <c r="D2653" s="14" t="str">
        <f t="shared" ca="1" si="536"/>
        <v>110</v>
      </c>
      <c r="E2653" s="14" t="str">
        <f t="shared" ca="1" si="537"/>
        <v>14cp</v>
      </c>
      <c r="F2653" s="1">
        <f t="shared" ca="1" si="538"/>
        <v>130</v>
      </c>
      <c r="G2653" s="1">
        <f t="shared" ca="1" si="539"/>
        <v>107</v>
      </c>
      <c r="H2653" s="1">
        <f t="shared" ca="1" si="540"/>
        <v>1983</v>
      </c>
      <c r="I2653" s="1" t="str">
        <f ca="1">INDEX(Relationstabel!$C$3:$K$10,MATCH(INDIRECT($A$1&amp;"J"&amp;A2653),Relationstabel!$A$3:$A$10,0),MATCH(IFERROR(VALUE(INDIRECT($A$1&amp;"K"&amp;A2653)),0),Relationstabel!$C$1:$K$1,0))</f>
        <v>Fjernvarme/ Blokvarme</v>
      </c>
      <c r="J2653" s="1" t="str">
        <f ca="1">INDEX(Anvendelseskode!B:B,MATCH($F2653,Anvendelseskode!$A:$A,0))</f>
        <v>Række-, kæde-, dobbelthus (lodret adskillelse mellem enhederne)</v>
      </c>
      <c r="K2653" s="1" t="str">
        <f ca="1">INDEX(Anvendelseskode!C:C,MATCH($F2653,Anvendelseskode!$A:$A,0))</f>
        <v>Række-, kæde og dobbelthuse</v>
      </c>
      <c r="L2653" s="1" t="str">
        <f ca="1">INDEX(Anvendelseskode!D:D,MATCH($F2653,Anvendelseskode!$A:$A,0))</f>
        <v>Private husholdninger</v>
      </c>
      <c r="M2653" s="1" t="str">
        <f ca="1">IFERROR(INDEX(SBi!$2:$2,MATCH(H2653,SBi!$1:$1,1)),SBi!$K$2)</f>
        <v>1979-1998</v>
      </c>
      <c r="N2653" s="1">
        <f ca="1">INDEX(SBi!$C$3:$K$28,MATCH(F2653,SBi!$B$3:$B$28,0),MATCH(M2653,SBi!$C$2:$K$2,0))</f>
        <v>96.8</v>
      </c>
      <c r="O2653" s="16">
        <f t="shared" ca="1" si="541"/>
        <v>10.3576</v>
      </c>
      <c r="P2653" s="16" t="str">
        <f ca="1">IFERROR(INDEX(VpD!$2:$2,MATCH(H2653,VpD!$1:$1,1)),VpD!$I$2)</f>
        <v>1979-1998</v>
      </c>
      <c r="Q2653" s="1">
        <f ca="1">INDEX(VpD!$C$3:$I$27,MATCH(F2653,VpD!$B$3:$B$27,0),MATCH(P2653,VpD!$C$2:$I$2,0))</f>
        <v>74</v>
      </c>
      <c r="R2653" s="16">
        <f t="shared" ca="1" si="542"/>
        <v>7.9180000000000001</v>
      </c>
      <c r="S2653" s="14">
        <f t="shared" ca="1" si="543"/>
        <v>712056.63</v>
      </c>
      <c r="T2653" s="14">
        <f t="shared" ca="1" si="544"/>
        <v>6171898.9500000002</v>
      </c>
      <c r="U2653" s="14" t="str">
        <f t="shared" ca="1" si="545"/>
        <v>0A3F507E-22A3-32B8-E044-0003BA298018</v>
      </c>
    </row>
    <row r="2654" spans="1:21" s="14" customFormat="1" x14ac:dyDescent="0.25">
      <c r="A2654" s="14">
        <f t="shared" si="533"/>
        <v>2654</v>
      </c>
      <c r="B2654" s="14" t="str">
        <f t="shared" ca="1" si="534"/>
        <v>60CBC280-12E4-4B0A-84ED-2CBD4721B442</v>
      </c>
      <c r="C2654" s="14" t="str">
        <f t="shared" ca="1" si="535"/>
        <v>Vemmetoftevej</v>
      </c>
      <c r="D2654" s="14" t="str">
        <f t="shared" ca="1" si="536"/>
        <v>3</v>
      </c>
      <c r="E2654" s="14" t="str">
        <f t="shared" ca="1" si="537"/>
        <v>18pg</v>
      </c>
      <c r="F2654" s="1">
        <f t="shared" ca="1" si="538"/>
        <v>120</v>
      </c>
      <c r="G2654" s="1">
        <f t="shared" ca="1" si="539"/>
        <v>155</v>
      </c>
      <c r="H2654" s="1">
        <f t="shared" ca="1" si="540"/>
        <v>1973</v>
      </c>
      <c r="I2654" s="1" t="str">
        <f ca="1">INDEX(Relationstabel!$C$3:$K$10,MATCH(INDIRECT($A$1&amp;"J"&amp;A2654),Relationstabel!$A$3:$A$10,0),MATCH(IFERROR(VALUE(INDIRECT($A$1&amp;"K"&amp;A2654)),0),Relationstabel!$C$1:$K$1,0))</f>
        <v>Olie</v>
      </c>
      <c r="J2654" s="1" t="str">
        <f ca="1">INDEX(Anvendelseskode!B:B,MATCH($F2654,Anvendelseskode!$A:$A,0))</f>
        <v>Fritliggende enfamilieshus (parcelhus)</v>
      </c>
      <c r="K2654" s="1" t="str">
        <f ca="1">INDEX(Anvendelseskode!C:C,MATCH($F2654,Anvendelseskode!$A:$A,0))</f>
        <v>Parcelhuse</v>
      </c>
      <c r="L2654" s="1" t="str">
        <f ca="1">INDEX(Anvendelseskode!D:D,MATCH($F2654,Anvendelseskode!$A:$A,0))</f>
        <v>Private husholdninger</v>
      </c>
      <c r="M2654" s="1" t="str">
        <f ca="1">IFERROR(INDEX(SBi!$2:$2,MATCH(H2654,SBi!$1:$1,1)),SBi!$K$2)</f>
        <v>1973-1978</v>
      </c>
      <c r="N2654" s="1">
        <f ca="1">INDEX(SBi!$C$3:$K$28,MATCH(F2654,SBi!$B$3:$B$28,0),MATCH(M2654,SBi!$C$2:$K$2,0))</f>
        <v>119.8</v>
      </c>
      <c r="O2654" s="16">
        <f t="shared" ca="1" si="541"/>
        <v>18.568999999999999</v>
      </c>
      <c r="P2654" s="16" t="str">
        <f ca="1">IFERROR(INDEX(VpD!$2:$2,MATCH(H2654,VpD!$1:$1,1)),VpD!$I$2)</f>
        <v>1973-1978</v>
      </c>
      <c r="Q2654" s="1">
        <f ca="1">INDEX(VpD!$C$3:$I$27,MATCH(F2654,VpD!$B$3:$B$27,0),MATCH(P2654,VpD!$C$2:$I$2,0))</f>
        <v>117</v>
      </c>
      <c r="R2654" s="16">
        <f t="shared" ca="1" si="542"/>
        <v>18.135000000000002</v>
      </c>
      <c r="S2654" s="14">
        <f t="shared" ca="1" si="543"/>
        <v>712806.75</v>
      </c>
      <c r="T2654" s="14">
        <f t="shared" ca="1" si="544"/>
        <v>6169132.79</v>
      </c>
      <c r="U2654" s="14" t="str">
        <f t="shared" ca="1" si="545"/>
        <v>0A3F507E-24A3-32B8-E044-0003BA298018</v>
      </c>
    </row>
    <row r="2655" spans="1:21" s="14" customFormat="1" x14ac:dyDescent="0.25">
      <c r="A2655" s="14">
        <f t="shared" si="533"/>
        <v>2655</v>
      </c>
      <c r="B2655" s="14" t="str">
        <f t="shared" ca="1" si="534"/>
        <v>871587B5-F20B-454E-81EB-422BE906D7A5</v>
      </c>
      <c r="C2655" s="14" t="str">
        <f t="shared" ca="1" si="535"/>
        <v>Stærebo</v>
      </c>
      <c r="D2655" s="14" t="str">
        <f t="shared" ca="1" si="536"/>
        <v>21</v>
      </c>
      <c r="E2655" s="14" t="str">
        <f t="shared" ca="1" si="537"/>
        <v>6abø</v>
      </c>
      <c r="F2655" s="1">
        <f t="shared" ca="1" si="538"/>
        <v>130</v>
      </c>
      <c r="G2655" s="1">
        <f t="shared" ca="1" si="539"/>
        <v>112</v>
      </c>
      <c r="H2655" s="1">
        <f t="shared" ca="1" si="540"/>
        <v>1979</v>
      </c>
      <c r="I2655" s="1" t="str">
        <f ca="1">INDEX(Relationstabel!$C$3:$K$10,MATCH(INDIRECT($A$1&amp;"J"&amp;A2655),Relationstabel!$A$3:$A$10,0),MATCH(IFERROR(VALUE(INDIRECT($A$1&amp;"K"&amp;A2655)),0),Relationstabel!$C$1:$K$1,0))</f>
        <v>Fjernvarme/ Blokvarme</v>
      </c>
      <c r="J2655" s="1" t="str">
        <f ca="1">INDEX(Anvendelseskode!B:B,MATCH($F2655,Anvendelseskode!$A:$A,0))</f>
        <v>Række-, kæde-, dobbelthus (lodret adskillelse mellem enhederne)</v>
      </c>
      <c r="K2655" s="1" t="str">
        <f ca="1">INDEX(Anvendelseskode!C:C,MATCH($F2655,Anvendelseskode!$A:$A,0))</f>
        <v>Række-, kæde og dobbelthuse</v>
      </c>
      <c r="L2655" s="1" t="str">
        <f ca="1">INDEX(Anvendelseskode!D:D,MATCH($F2655,Anvendelseskode!$A:$A,0))</f>
        <v>Private husholdninger</v>
      </c>
      <c r="M2655" s="1" t="str">
        <f ca="1">IFERROR(INDEX(SBi!$2:$2,MATCH(H2655,SBi!$1:$1,1)),SBi!$K$2)</f>
        <v>1979-1998</v>
      </c>
      <c r="N2655" s="1">
        <f ca="1">INDEX(SBi!$C$3:$K$28,MATCH(F2655,SBi!$B$3:$B$28,0),MATCH(M2655,SBi!$C$2:$K$2,0))</f>
        <v>96.8</v>
      </c>
      <c r="O2655" s="16">
        <f t="shared" ca="1" si="541"/>
        <v>10.8416</v>
      </c>
      <c r="P2655" s="16" t="str">
        <f ca="1">IFERROR(INDEX(VpD!$2:$2,MATCH(H2655,VpD!$1:$1,1)),VpD!$I$2)</f>
        <v>1979-1998</v>
      </c>
      <c r="Q2655" s="1">
        <f ca="1">INDEX(VpD!$C$3:$I$27,MATCH(F2655,VpD!$B$3:$B$27,0),MATCH(P2655,VpD!$C$2:$I$2,0))</f>
        <v>74</v>
      </c>
      <c r="R2655" s="16">
        <f t="shared" ca="1" si="542"/>
        <v>8.2880000000000003</v>
      </c>
      <c r="S2655" s="14">
        <f t="shared" ca="1" si="543"/>
        <v>713656</v>
      </c>
      <c r="T2655" s="14">
        <f t="shared" ca="1" si="544"/>
        <v>6169714.5499999998</v>
      </c>
      <c r="U2655" s="14" t="str">
        <f t="shared" ca="1" si="545"/>
        <v>0A3F507E-21BC-32B8-E044-0003BA298018</v>
      </c>
    </row>
    <row r="2656" spans="1:21" s="14" customFormat="1" x14ac:dyDescent="0.25">
      <c r="A2656" s="14">
        <f t="shared" si="533"/>
        <v>2656</v>
      </c>
      <c r="B2656" s="14" t="str">
        <f t="shared" ca="1" si="534"/>
        <v>88A13DA9-85F1-4E1A-80F3-3FC69F8EA886</v>
      </c>
      <c r="C2656" s="14" t="str">
        <f t="shared" ca="1" si="535"/>
        <v>Syvhøjvænge</v>
      </c>
      <c r="D2656" s="14" t="str">
        <f t="shared" ca="1" si="536"/>
        <v>135</v>
      </c>
      <c r="E2656" s="14" t="str">
        <f t="shared" ca="1" si="537"/>
        <v>22v</v>
      </c>
      <c r="F2656" s="1">
        <f t="shared" ca="1" si="538"/>
        <v>120</v>
      </c>
      <c r="G2656" s="1">
        <f t="shared" ca="1" si="539"/>
        <v>151</v>
      </c>
      <c r="H2656" s="1">
        <f t="shared" ca="1" si="540"/>
        <v>1969</v>
      </c>
      <c r="I2656" s="1" t="str">
        <f ca="1">INDEX(Relationstabel!$C$3:$K$10,MATCH(INDIRECT($A$1&amp;"J"&amp;A2656),Relationstabel!$A$3:$A$10,0),MATCH(IFERROR(VALUE(INDIRECT($A$1&amp;"K"&amp;A2656)),0),Relationstabel!$C$1:$K$1,0))</f>
        <v>Naturgas</v>
      </c>
      <c r="J2656" s="1" t="str">
        <f ca="1">INDEX(Anvendelseskode!B:B,MATCH($F2656,Anvendelseskode!$A:$A,0))</f>
        <v>Fritliggende enfamilieshus (parcelhus)</v>
      </c>
      <c r="K2656" s="1" t="str">
        <f ca="1">INDEX(Anvendelseskode!C:C,MATCH($F2656,Anvendelseskode!$A:$A,0))</f>
        <v>Parcelhuse</v>
      </c>
      <c r="L2656" s="1" t="str">
        <f ca="1">INDEX(Anvendelseskode!D:D,MATCH($F2656,Anvendelseskode!$A:$A,0))</f>
        <v>Private husholdninger</v>
      </c>
      <c r="M2656" s="1" t="str">
        <f ca="1">IFERROR(INDEX(SBi!$2:$2,MATCH(H2656,SBi!$1:$1,1)),SBi!$K$2)</f>
        <v>1961-1972</v>
      </c>
      <c r="N2656" s="1">
        <f ca="1">INDEX(SBi!$C$3:$K$28,MATCH(F2656,SBi!$B$3:$B$28,0),MATCH(M2656,SBi!$C$2:$K$2,0))</f>
        <v>134.30000000000001</v>
      </c>
      <c r="O2656" s="16">
        <f t="shared" ca="1" si="541"/>
        <v>20.279300000000003</v>
      </c>
      <c r="P2656" s="16" t="str">
        <f ca="1">IFERROR(INDEX(VpD!$2:$2,MATCH(H2656,VpD!$1:$1,1)),VpD!$I$2)</f>
        <v>1961-1972</v>
      </c>
      <c r="Q2656" s="1">
        <f ca="1">INDEX(VpD!$C$3:$I$27,MATCH(F2656,VpD!$B$3:$B$27,0),MATCH(P2656,VpD!$C$2:$I$2,0))</f>
        <v>143</v>
      </c>
      <c r="R2656" s="16">
        <f t="shared" ca="1" si="542"/>
        <v>21.593</v>
      </c>
      <c r="S2656" s="14">
        <f t="shared" ca="1" si="543"/>
        <v>711846.1</v>
      </c>
      <c r="T2656" s="14">
        <f t="shared" ca="1" si="544"/>
        <v>6172021.46</v>
      </c>
      <c r="U2656" s="14" t="str">
        <f t="shared" ca="1" si="545"/>
        <v>0A3F507E-22BC-32B8-E044-0003BA298018</v>
      </c>
    </row>
    <row r="2657" spans="1:21" s="14" customFormat="1" x14ac:dyDescent="0.25">
      <c r="A2657" s="14">
        <f t="shared" si="533"/>
        <v>2657</v>
      </c>
      <c r="B2657" s="14" t="str">
        <f t="shared" ca="1" si="534"/>
        <v>525E931B-B422-49C2-B4CB-F346E0781DFE</v>
      </c>
      <c r="C2657" s="14" t="str">
        <f t="shared" ca="1" si="535"/>
        <v>Ørnebo</v>
      </c>
      <c r="D2657" s="14" t="str">
        <f t="shared" ca="1" si="536"/>
        <v>12</v>
      </c>
      <c r="E2657" s="14" t="str">
        <f t="shared" ca="1" si="537"/>
        <v>6aac</v>
      </c>
      <c r="F2657" s="1">
        <f t="shared" ca="1" si="538"/>
        <v>130</v>
      </c>
      <c r="G2657" s="1">
        <f t="shared" ca="1" si="539"/>
        <v>109</v>
      </c>
      <c r="H2657" s="1">
        <f t="shared" ca="1" si="540"/>
        <v>1978</v>
      </c>
      <c r="I2657" s="1" t="str">
        <f ca="1">INDEX(Relationstabel!$C$3:$K$10,MATCH(INDIRECT($A$1&amp;"J"&amp;A2657),Relationstabel!$A$3:$A$10,0),MATCH(IFERROR(VALUE(INDIRECT($A$1&amp;"K"&amp;A2657)),0),Relationstabel!$C$1:$K$1,0))</f>
        <v>Fjernvarme/ Blokvarme</v>
      </c>
      <c r="J2657" s="1" t="str">
        <f ca="1">INDEX(Anvendelseskode!B:B,MATCH($F2657,Anvendelseskode!$A:$A,0))</f>
        <v>Række-, kæde-, dobbelthus (lodret adskillelse mellem enhederne)</v>
      </c>
      <c r="K2657" s="1" t="str">
        <f ca="1">INDEX(Anvendelseskode!C:C,MATCH($F2657,Anvendelseskode!$A:$A,0))</f>
        <v>Række-, kæde og dobbelthuse</v>
      </c>
      <c r="L2657" s="1" t="str">
        <f ca="1">INDEX(Anvendelseskode!D:D,MATCH($F2657,Anvendelseskode!$A:$A,0))</f>
        <v>Private husholdninger</v>
      </c>
      <c r="M2657" s="1" t="str">
        <f ca="1">IFERROR(INDEX(SBi!$2:$2,MATCH(H2657,SBi!$1:$1,1)),SBi!$K$2)</f>
        <v>1973-1978</v>
      </c>
      <c r="N2657" s="1">
        <f ca="1">INDEX(SBi!$C$3:$K$28,MATCH(F2657,SBi!$B$3:$B$28,0),MATCH(M2657,SBi!$C$2:$K$2,0))</f>
        <v>112.6</v>
      </c>
      <c r="O2657" s="16">
        <f t="shared" ca="1" si="541"/>
        <v>12.273399999999999</v>
      </c>
      <c r="P2657" s="16" t="str">
        <f ca="1">IFERROR(INDEX(VpD!$2:$2,MATCH(H2657,VpD!$1:$1,1)),VpD!$I$2)</f>
        <v>1973-1978</v>
      </c>
      <c r="Q2657" s="1">
        <f ca="1">INDEX(VpD!$C$3:$I$27,MATCH(F2657,VpD!$B$3:$B$27,0),MATCH(P2657,VpD!$C$2:$I$2,0))</f>
        <v>98</v>
      </c>
      <c r="R2657" s="16">
        <f t="shared" ca="1" si="542"/>
        <v>10.682</v>
      </c>
      <c r="S2657" s="14">
        <f t="shared" ca="1" si="543"/>
        <v>713626.66</v>
      </c>
      <c r="T2657" s="14">
        <f t="shared" ca="1" si="544"/>
        <v>6169821.1399999997</v>
      </c>
      <c r="U2657" s="14" t="str">
        <f t="shared" ca="1" si="545"/>
        <v>0A3F507E-24BC-32B8-E044-0003BA298018</v>
      </c>
    </row>
    <row r="2658" spans="1:21" s="14" customFormat="1" x14ac:dyDescent="0.25">
      <c r="A2658" s="14">
        <f t="shared" si="533"/>
        <v>2658</v>
      </c>
      <c r="B2658" s="14" t="str">
        <f t="shared" ca="1" si="534"/>
        <v>23534FD0-DCAC-49CF-AD81-110BC889FB29</v>
      </c>
      <c r="C2658" s="14" t="str">
        <f t="shared" ca="1" si="535"/>
        <v>Vallensbæk Strandvej</v>
      </c>
      <c r="D2658" s="14" t="str">
        <f t="shared" ca="1" si="536"/>
        <v>118</v>
      </c>
      <c r="E2658" s="14" t="str">
        <f t="shared" ca="1" si="537"/>
        <v>24fc</v>
      </c>
      <c r="F2658" s="1">
        <f t="shared" ca="1" si="538"/>
        <v>120</v>
      </c>
      <c r="G2658" s="1">
        <f t="shared" ca="1" si="539"/>
        <v>114</v>
      </c>
      <c r="H2658" s="1">
        <f t="shared" ca="1" si="540"/>
        <v>1993</v>
      </c>
      <c r="I2658" s="1" t="str">
        <f ca="1">INDEX(Relationstabel!$C$3:$K$10,MATCH(INDIRECT($A$1&amp;"J"&amp;A2658),Relationstabel!$A$3:$A$10,0),MATCH(IFERROR(VALUE(INDIRECT($A$1&amp;"K"&amp;A2658)),0),Relationstabel!$C$1:$K$1,0))</f>
        <v>Olie</v>
      </c>
      <c r="J2658" s="1" t="str">
        <f ca="1">INDEX(Anvendelseskode!B:B,MATCH($F2658,Anvendelseskode!$A:$A,0))</f>
        <v>Fritliggende enfamilieshus (parcelhus)</v>
      </c>
      <c r="K2658" s="1" t="str">
        <f ca="1">INDEX(Anvendelseskode!C:C,MATCH($F2658,Anvendelseskode!$A:$A,0))</f>
        <v>Parcelhuse</v>
      </c>
      <c r="L2658" s="1" t="str">
        <f ca="1">INDEX(Anvendelseskode!D:D,MATCH($F2658,Anvendelseskode!$A:$A,0))</f>
        <v>Private husholdninger</v>
      </c>
      <c r="M2658" s="1" t="str">
        <f ca="1">IFERROR(INDEX(SBi!$2:$2,MATCH(H2658,SBi!$1:$1,1)),SBi!$K$2)</f>
        <v>1979-1998</v>
      </c>
      <c r="N2658" s="1">
        <f ca="1">INDEX(SBi!$C$3:$K$28,MATCH(F2658,SBi!$B$3:$B$28,0),MATCH(M2658,SBi!$C$2:$K$2,0))</f>
        <v>105.4</v>
      </c>
      <c r="O2658" s="16">
        <f t="shared" ca="1" si="541"/>
        <v>12.015600000000001</v>
      </c>
      <c r="P2658" s="16" t="str">
        <f ca="1">IFERROR(INDEX(VpD!$2:$2,MATCH(H2658,VpD!$1:$1,1)),VpD!$I$2)</f>
        <v>1979-1998</v>
      </c>
      <c r="Q2658" s="1">
        <f ca="1">INDEX(VpD!$C$3:$I$27,MATCH(F2658,VpD!$B$3:$B$27,0),MATCH(P2658,VpD!$C$2:$I$2,0))</f>
        <v>90</v>
      </c>
      <c r="R2658" s="16">
        <f t="shared" ca="1" si="542"/>
        <v>10.26</v>
      </c>
      <c r="S2658" s="14">
        <f t="shared" ca="1" si="543"/>
        <v>713820.9</v>
      </c>
      <c r="T2658" s="14">
        <f t="shared" ca="1" si="544"/>
        <v>6168859.8200000003</v>
      </c>
      <c r="U2658" s="14" t="str">
        <f t="shared" ca="1" si="545"/>
        <v>0A3F507E-1798-32B8-E044-0003BA298018</v>
      </c>
    </row>
    <row r="2659" spans="1:21" s="14" customFormat="1" x14ac:dyDescent="0.25">
      <c r="A2659" s="14">
        <f t="shared" si="533"/>
        <v>2659</v>
      </c>
      <c r="B2659" s="14" t="str">
        <f t="shared" ca="1" si="534"/>
        <v>A4E5C794-F21C-4FC8-B5D5-4E12E03E2B02</v>
      </c>
      <c r="C2659" s="14" t="str">
        <f t="shared" ca="1" si="535"/>
        <v>Hyrdeengen</v>
      </c>
      <c r="D2659" s="14" t="str">
        <f t="shared" ca="1" si="536"/>
        <v>147</v>
      </c>
      <c r="E2659" s="14" t="str">
        <f t="shared" ca="1" si="537"/>
        <v>16cc</v>
      </c>
      <c r="F2659" s="1">
        <f t="shared" ca="1" si="538"/>
        <v>130</v>
      </c>
      <c r="G2659" s="1">
        <f t="shared" ca="1" si="539"/>
        <v>125</v>
      </c>
      <c r="H2659" s="1">
        <f t="shared" ca="1" si="540"/>
        <v>1976</v>
      </c>
      <c r="I2659" s="1" t="str">
        <f ca="1">INDEX(Relationstabel!$C$3:$K$10,MATCH(INDIRECT($A$1&amp;"J"&amp;A2659),Relationstabel!$A$3:$A$10,0),MATCH(IFERROR(VALUE(INDIRECT($A$1&amp;"K"&amp;A2659)),0),Relationstabel!$C$1:$K$1,0))</f>
        <v>Fjernvarme/ Blokvarme</v>
      </c>
      <c r="J2659" s="1" t="str">
        <f ca="1">INDEX(Anvendelseskode!B:B,MATCH($F2659,Anvendelseskode!$A:$A,0))</f>
        <v>Række-, kæde-, dobbelthus (lodret adskillelse mellem enhederne)</v>
      </c>
      <c r="K2659" s="1" t="str">
        <f ca="1">INDEX(Anvendelseskode!C:C,MATCH($F2659,Anvendelseskode!$A:$A,0))</f>
        <v>Række-, kæde og dobbelthuse</v>
      </c>
      <c r="L2659" s="1" t="str">
        <f ca="1">INDEX(Anvendelseskode!D:D,MATCH($F2659,Anvendelseskode!$A:$A,0))</f>
        <v>Private husholdninger</v>
      </c>
      <c r="M2659" s="1" t="str">
        <f ca="1">IFERROR(INDEX(SBi!$2:$2,MATCH(H2659,SBi!$1:$1,1)),SBi!$K$2)</f>
        <v>1973-1978</v>
      </c>
      <c r="N2659" s="1">
        <f ca="1">INDEX(SBi!$C$3:$K$28,MATCH(F2659,SBi!$B$3:$B$28,0),MATCH(M2659,SBi!$C$2:$K$2,0))</f>
        <v>112.6</v>
      </c>
      <c r="O2659" s="16">
        <f t="shared" ca="1" si="541"/>
        <v>14.074999999999999</v>
      </c>
      <c r="P2659" s="16" t="str">
        <f ca="1">IFERROR(INDEX(VpD!$2:$2,MATCH(H2659,VpD!$1:$1,1)),VpD!$I$2)</f>
        <v>1973-1978</v>
      </c>
      <c r="Q2659" s="1">
        <f ca="1">INDEX(VpD!$C$3:$I$27,MATCH(F2659,VpD!$B$3:$B$27,0),MATCH(P2659,VpD!$C$2:$I$2,0))</f>
        <v>98</v>
      </c>
      <c r="R2659" s="16">
        <f t="shared" ca="1" si="542"/>
        <v>12.25</v>
      </c>
      <c r="S2659" s="14">
        <f t="shared" ca="1" si="543"/>
        <v>711822.99</v>
      </c>
      <c r="T2659" s="14">
        <f t="shared" ca="1" si="544"/>
        <v>6172403.5300000003</v>
      </c>
      <c r="U2659" s="14" t="str">
        <f t="shared" ca="1" si="545"/>
        <v>0A3F507E-199B-32B8-E044-0003BA298018</v>
      </c>
    </row>
    <row r="2660" spans="1:21" s="14" customFormat="1" x14ac:dyDescent="0.25">
      <c r="A2660" s="14">
        <f t="shared" si="533"/>
        <v>2660</v>
      </c>
      <c r="B2660" s="14" t="str">
        <f t="shared" ca="1" si="534"/>
        <v>976E2895-5CB4-4DB6-8639-A70701A4E0AF</v>
      </c>
      <c r="C2660" s="14" t="str">
        <f t="shared" ca="1" si="535"/>
        <v>Horsbred</v>
      </c>
      <c r="D2660" s="14" t="str">
        <f t="shared" ca="1" si="536"/>
        <v>38</v>
      </c>
      <c r="E2660" s="14" t="str">
        <f t="shared" ca="1" si="537"/>
        <v>13bk</v>
      </c>
      <c r="F2660" s="1">
        <f t="shared" ca="1" si="538"/>
        <v>130</v>
      </c>
      <c r="G2660" s="1">
        <f t="shared" ca="1" si="539"/>
        <v>107</v>
      </c>
      <c r="H2660" s="1">
        <f t="shared" ca="1" si="540"/>
        <v>1983</v>
      </c>
      <c r="I2660" s="1" t="str">
        <f ca="1">INDEX(Relationstabel!$C$3:$K$10,MATCH(INDIRECT($A$1&amp;"J"&amp;A2660),Relationstabel!$A$3:$A$10,0),MATCH(IFERROR(VALUE(INDIRECT($A$1&amp;"K"&amp;A2660)),0),Relationstabel!$C$1:$K$1,0))</f>
        <v>Fjernvarme/ Blokvarme</v>
      </c>
      <c r="J2660" s="1" t="str">
        <f ca="1">INDEX(Anvendelseskode!B:B,MATCH($F2660,Anvendelseskode!$A:$A,0))</f>
        <v>Række-, kæde-, dobbelthus (lodret adskillelse mellem enhederne)</v>
      </c>
      <c r="K2660" s="1" t="str">
        <f ca="1">INDEX(Anvendelseskode!C:C,MATCH($F2660,Anvendelseskode!$A:$A,0))</f>
        <v>Række-, kæde og dobbelthuse</v>
      </c>
      <c r="L2660" s="1" t="str">
        <f ca="1">INDEX(Anvendelseskode!D:D,MATCH($F2660,Anvendelseskode!$A:$A,0))</f>
        <v>Private husholdninger</v>
      </c>
      <c r="M2660" s="1" t="str">
        <f ca="1">IFERROR(INDEX(SBi!$2:$2,MATCH(H2660,SBi!$1:$1,1)),SBi!$K$2)</f>
        <v>1979-1998</v>
      </c>
      <c r="N2660" s="1">
        <f ca="1">INDEX(SBi!$C$3:$K$28,MATCH(F2660,SBi!$B$3:$B$28,0),MATCH(M2660,SBi!$C$2:$K$2,0))</f>
        <v>96.8</v>
      </c>
      <c r="O2660" s="16">
        <f t="shared" ca="1" si="541"/>
        <v>10.3576</v>
      </c>
      <c r="P2660" s="16" t="str">
        <f ca="1">IFERROR(INDEX(VpD!$2:$2,MATCH(H2660,VpD!$1:$1,1)),VpD!$I$2)</f>
        <v>1979-1998</v>
      </c>
      <c r="Q2660" s="1">
        <f ca="1">INDEX(VpD!$C$3:$I$27,MATCH(F2660,VpD!$B$3:$B$27,0),MATCH(P2660,VpD!$C$2:$I$2,0))</f>
        <v>74</v>
      </c>
      <c r="R2660" s="16">
        <f t="shared" ca="1" si="542"/>
        <v>7.9180000000000001</v>
      </c>
      <c r="S2660" s="14">
        <f t="shared" ca="1" si="543"/>
        <v>711476.83</v>
      </c>
      <c r="T2660" s="14">
        <f t="shared" ca="1" si="544"/>
        <v>6171694.4900000002</v>
      </c>
      <c r="U2660" s="14" t="str">
        <f t="shared" ca="1" si="545"/>
        <v>0A3F507E-18A0-32B8-E044-0003BA298018</v>
      </c>
    </row>
    <row r="2661" spans="1:21" s="14" customFormat="1" x14ac:dyDescent="0.25">
      <c r="A2661" s="14">
        <f t="shared" si="533"/>
        <v>2661</v>
      </c>
      <c r="B2661" s="14" t="str">
        <f t="shared" ca="1" si="534"/>
        <v>E9BFBA69-CAC3-4824-AB03-C9D7EC68440D</v>
      </c>
      <c r="C2661" s="14" t="str">
        <f t="shared" ca="1" si="535"/>
        <v>Rendsagervej</v>
      </c>
      <c r="D2661" s="14" t="str">
        <f t="shared" ca="1" si="536"/>
        <v>36</v>
      </c>
      <c r="E2661" s="14" t="str">
        <f t="shared" ca="1" si="537"/>
        <v>9il</v>
      </c>
      <c r="F2661" s="1">
        <f t="shared" ca="1" si="538"/>
        <v>120</v>
      </c>
      <c r="G2661" s="1">
        <f t="shared" ca="1" si="539"/>
        <v>119</v>
      </c>
      <c r="H2661" s="1">
        <f t="shared" ca="1" si="540"/>
        <v>1981</v>
      </c>
      <c r="I2661" s="1" t="str">
        <f ca="1">INDEX(Relationstabel!$C$3:$K$10,MATCH(INDIRECT($A$1&amp;"J"&amp;A2661),Relationstabel!$A$3:$A$10,0),MATCH(IFERROR(VALUE(INDIRECT($A$1&amp;"K"&amp;A2661)),0),Relationstabel!$C$1:$K$1,0))</f>
        <v>Naturgas</v>
      </c>
      <c r="J2661" s="1" t="str">
        <f ca="1">INDEX(Anvendelseskode!B:B,MATCH($F2661,Anvendelseskode!$A:$A,0))</f>
        <v>Fritliggende enfamilieshus (parcelhus)</v>
      </c>
      <c r="K2661" s="1" t="str">
        <f ca="1">INDEX(Anvendelseskode!C:C,MATCH($F2661,Anvendelseskode!$A:$A,0))</f>
        <v>Parcelhuse</v>
      </c>
      <c r="L2661" s="1" t="str">
        <f ca="1">INDEX(Anvendelseskode!D:D,MATCH($F2661,Anvendelseskode!$A:$A,0))</f>
        <v>Private husholdninger</v>
      </c>
      <c r="M2661" s="1" t="str">
        <f ca="1">IFERROR(INDEX(SBi!$2:$2,MATCH(H2661,SBi!$1:$1,1)),SBi!$K$2)</f>
        <v>1979-1998</v>
      </c>
      <c r="N2661" s="1">
        <f ca="1">INDEX(SBi!$C$3:$K$28,MATCH(F2661,SBi!$B$3:$B$28,0),MATCH(M2661,SBi!$C$2:$K$2,0))</f>
        <v>105.4</v>
      </c>
      <c r="O2661" s="16">
        <f t="shared" ca="1" si="541"/>
        <v>12.5426</v>
      </c>
      <c r="P2661" s="16" t="str">
        <f ca="1">IFERROR(INDEX(VpD!$2:$2,MATCH(H2661,VpD!$1:$1,1)),VpD!$I$2)</f>
        <v>1979-1998</v>
      </c>
      <c r="Q2661" s="1">
        <f ca="1">INDEX(VpD!$C$3:$I$27,MATCH(F2661,VpD!$B$3:$B$27,0),MATCH(P2661,VpD!$C$2:$I$2,0))</f>
        <v>90</v>
      </c>
      <c r="R2661" s="16">
        <f t="shared" ca="1" si="542"/>
        <v>10.71</v>
      </c>
      <c r="S2661" s="14">
        <f t="shared" ca="1" si="543"/>
        <v>711126.9</v>
      </c>
      <c r="T2661" s="14">
        <f t="shared" ca="1" si="544"/>
        <v>6171602.0599999996</v>
      </c>
      <c r="U2661" s="14" t="str">
        <f t="shared" ca="1" si="545"/>
        <v>0A3F507E-1FA0-32B8-E044-0003BA298018</v>
      </c>
    </row>
    <row r="2662" spans="1:21" s="14" customFormat="1" x14ac:dyDescent="0.25">
      <c r="A2662" s="14">
        <f t="shared" si="533"/>
        <v>2662</v>
      </c>
      <c r="B2662" s="14" t="str">
        <f t="shared" ca="1" si="534"/>
        <v>21C8D5E1-9A9B-41F6-A8F3-89CD55401B7E</v>
      </c>
      <c r="C2662" s="14" t="str">
        <f t="shared" ca="1" si="535"/>
        <v>Hyrdeengen</v>
      </c>
      <c r="D2662" s="14" t="str">
        <f t="shared" ca="1" si="536"/>
        <v>169</v>
      </c>
      <c r="E2662" s="14" t="str">
        <f t="shared" ca="1" si="537"/>
        <v>21gz</v>
      </c>
      <c r="F2662" s="1">
        <f t="shared" ca="1" si="538"/>
        <v>130</v>
      </c>
      <c r="G2662" s="1">
        <f t="shared" ca="1" si="539"/>
        <v>129</v>
      </c>
      <c r="H2662" s="1">
        <f t="shared" ca="1" si="540"/>
        <v>1976</v>
      </c>
      <c r="I2662" s="1" t="str">
        <f ca="1">INDEX(Relationstabel!$C$3:$K$10,MATCH(INDIRECT($A$1&amp;"J"&amp;A2662),Relationstabel!$A$3:$A$10,0),MATCH(IFERROR(VALUE(INDIRECT($A$1&amp;"K"&amp;A2662)),0),Relationstabel!$C$1:$K$1,0))</f>
        <v>Elvarme</v>
      </c>
      <c r="J2662" s="1" t="str">
        <f ca="1">INDEX(Anvendelseskode!B:B,MATCH($F2662,Anvendelseskode!$A:$A,0))</f>
        <v>Række-, kæde-, dobbelthus (lodret adskillelse mellem enhederne)</v>
      </c>
      <c r="K2662" s="1" t="str">
        <f ca="1">INDEX(Anvendelseskode!C:C,MATCH($F2662,Anvendelseskode!$A:$A,0))</f>
        <v>Række-, kæde og dobbelthuse</v>
      </c>
      <c r="L2662" s="1" t="str">
        <f ca="1">INDEX(Anvendelseskode!D:D,MATCH($F2662,Anvendelseskode!$A:$A,0))</f>
        <v>Private husholdninger</v>
      </c>
      <c r="M2662" s="1" t="str">
        <f ca="1">IFERROR(INDEX(SBi!$2:$2,MATCH(H2662,SBi!$1:$1,1)),SBi!$K$2)</f>
        <v>1973-1978</v>
      </c>
      <c r="N2662" s="1">
        <f ca="1">INDEX(SBi!$C$3:$K$28,MATCH(F2662,SBi!$B$3:$B$28,0),MATCH(M2662,SBi!$C$2:$K$2,0))</f>
        <v>112.6</v>
      </c>
      <c r="O2662" s="16">
        <f t="shared" ca="1" si="541"/>
        <v>14.525399999999999</v>
      </c>
      <c r="P2662" s="16" t="str">
        <f ca="1">IFERROR(INDEX(VpD!$2:$2,MATCH(H2662,VpD!$1:$1,1)),VpD!$I$2)</f>
        <v>1973-1978</v>
      </c>
      <c r="Q2662" s="1">
        <f ca="1">INDEX(VpD!$C$3:$I$27,MATCH(F2662,VpD!$B$3:$B$27,0),MATCH(P2662,VpD!$C$2:$I$2,0))</f>
        <v>98</v>
      </c>
      <c r="R2662" s="16">
        <f t="shared" ca="1" si="542"/>
        <v>12.641999999999999</v>
      </c>
      <c r="S2662" s="14">
        <f t="shared" ca="1" si="543"/>
        <v>711771.39</v>
      </c>
      <c r="T2662" s="14">
        <f t="shared" ca="1" si="544"/>
        <v>6172448.6600000001</v>
      </c>
      <c r="U2662" s="14" t="str">
        <f t="shared" ca="1" si="545"/>
        <v>0A3F507E-19A6-32B8-E044-0003BA298018</v>
      </c>
    </row>
    <row r="2663" spans="1:21" s="14" customFormat="1" x14ac:dyDescent="0.25">
      <c r="A2663" s="14">
        <f t="shared" si="533"/>
        <v>2663</v>
      </c>
      <c r="B2663" s="14" t="str">
        <f t="shared" ca="1" si="534"/>
        <v>5AA3B8D7-FF92-4742-B7B8-130F050E430F</v>
      </c>
      <c r="C2663" s="14" t="str">
        <f t="shared" ca="1" si="535"/>
        <v>Hyttevænget</v>
      </c>
      <c r="D2663" s="14" t="str">
        <f t="shared" ca="1" si="536"/>
        <v>10</v>
      </c>
      <c r="E2663" s="14" t="str">
        <f t="shared" ca="1" si="537"/>
        <v>24cø</v>
      </c>
      <c r="F2663" s="1">
        <f t="shared" ca="1" si="538"/>
        <v>120</v>
      </c>
      <c r="G2663" s="1">
        <f t="shared" ca="1" si="539"/>
        <v>124</v>
      </c>
      <c r="H2663" s="1">
        <f t="shared" ca="1" si="540"/>
        <v>1967</v>
      </c>
      <c r="I2663" s="1" t="str">
        <f ca="1">INDEX(Relationstabel!$C$3:$K$10,MATCH(INDIRECT($A$1&amp;"J"&amp;A2663),Relationstabel!$A$3:$A$10,0),MATCH(IFERROR(VALUE(INDIRECT($A$1&amp;"K"&amp;A2663)),0),Relationstabel!$C$1:$K$1,0))</f>
        <v>Naturgas</v>
      </c>
      <c r="J2663" s="1" t="str">
        <f ca="1">INDEX(Anvendelseskode!B:B,MATCH($F2663,Anvendelseskode!$A:$A,0))</f>
        <v>Fritliggende enfamilieshus (parcelhus)</v>
      </c>
      <c r="K2663" s="1" t="str">
        <f ca="1">INDEX(Anvendelseskode!C:C,MATCH($F2663,Anvendelseskode!$A:$A,0))</f>
        <v>Parcelhuse</v>
      </c>
      <c r="L2663" s="1" t="str">
        <f ca="1">INDEX(Anvendelseskode!D:D,MATCH($F2663,Anvendelseskode!$A:$A,0))</f>
        <v>Private husholdninger</v>
      </c>
      <c r="M2663" s="1" t="str">
        <f ca="1">IFERROR(INDEX(SBi!$2:$2,MATCH(H2663,SBi!$1:$1,1)),SBi!$K$2)</f>
        <v>1961-1972</v>
      </c>
      <c r="N2663" s="1">
        <f ca="1">INDEX(SBi!$C$3:$K$28,MATCH(F2663,SBi!$B$3:$B$28,0),MATCH(M2663,SBi!$C$2:$K$2,0))</f>
        <v>134.30000000000001</v>
      </c>
      <c r="O2663" s="16">
        <f t="shared" ca="1" si="541"/>
        <v>16.653200000000002</v>
      </c>
      <c r="P2663" s="16" t="str">
        <f ca="1">IFERROR(INDEX(VpD!$2:$2,MATCH(H2663,VpD!$1:$1,1)),VpD!$I$2)</f>
        <v>1961-1972</v>
      </c>
      <c r="Q2663" s="1">
        <f ca="1">INDEX(VpD!$C$3:$I$27,MATCH(F2663,VpD!$B$3:$B$27,0),MATCH(P2663,VpD!$C$2:$I$2,0))</f>
        <v>143</v>
      </c>
      <c r="R2663" s="16">
        <f t="shared" ca="1" si="542"/>
        <v>17.731999999999999</v>
      </c>
      <c r="S2663" s="14">
        <f t="shared" ca="1" si="543"/>
        <v>713870.99</v>
      </c>
      <c r="T2663" s="14">
        <f t="shared" ca="1" si="544"/>
        <v>6169012.7699999996</v>
      </c>
      <c r="U2663" s="14" t="str">
        <f t="shared" ca="1" si="545"/>
        <v>0A3F507E-1AA6-32B8-E044-0003BA298018</v>
      </c>
    </row>
    <row r="2664" spans="1:21" s="14" customFormat="1" x14ac:dyDescent="0.25">
      <c r="A2664" s="14">
        <f t="shared" si="533"/>
        <v>2664</v>
      </c>
      <c r="B2664" s="14" t="str">
        <f t="shared" ca="1" si="534"/>
        <v>B53B0A13-8AC6-4B29-862F-A47626C18420</v>
      </c>
      <c r="C2664" s="14" t="str">
        <f t="shared" ca="1" si="535"/>
        <v>Vallensbæk Strandvej</v>
      </c>
      <c r="D2664" s="14" t="str">
        <f t="shared" ca="1" si="536"/>
        <v>210</v>
      </c>
      <c r="E2664" s="14" t="str">
        <f t="shared" ca="1" si="537"/>
        <v>18u</v>
      </c>
      <c r="F2664" s="1">
        <f t="shared" ca="1" si="538"/>
        <v>120</v>
      </c>
      <c r="G2664" s="1">
        <f t="shared" ca="1" si="539"/>
        <v>186</v>
      </c>
      <c r="H2664" s="1">
        <f t="shared" ca="1" si="540"/>
        <v>1991</v>
      </c>
      <c r="I2664" s="1" t="str">
        <f ca="1">INDEX(Relationstabel!$C$3:$K$10,MATCH(INDIRECT($A$1&amp;"J"&amp;A2664),Relationstabel!$A$3:$A$10,0),MATCH(IFERROR(VALUE(INDIRECT($A$1&amp;"K"&amp;A2664)),0),Relationstabel!$C$1:$K$1,0))</f>
        <v>Naturgas</v>
      </c>
      <c r="J2664" s="1" t="str">
        <f ca="1">INDEX(Anvendelseskode!B:B,MATCH($F2664,Anvendelseskode!$A:$A,0))</f>
        <v>Fritliggende enfamilieshus (parcelhus)</v>
      </c>
      <c r="K2664" s="1" t="str">
        <f ca="1">INDEX(Anvendelseskode!C:C,MATCH($F2664,Anvendelseskode!$A:$A,0))</f>
        <v>Parcelhuse</v>
      </c>
      <c r="L2664" s="1" t="str">
        <f ca="1">INDEX(Anvendelseskode!D:D,MATCH($F2664,Anvendelseskode!$A:$A,0))</f>
        <v>Private husholdninger</v>
      </c>
      <c r="M2664" s="1" t="str">
        <f ca="1">IFERROR(INDEX(SBi!$2:$2,MATCH(H2664,SBi!$1:$1,1)),SBi!$K$2)</f>
        <v>1979-1998</v>
      </c>
      <c r="N2664" s="1">
        <f ca="1">INDEX(SBi!$C$3:$K$28,MATCH(F2664,SBi!$B$3:$B$28,0),MATCH(M2664,SBi!$C$2:$K$2,0))</f>
        <v>105.4</v>
      </c>
      <c r="O2664" s="16">
        <f t="shared" ca="1" si="541"/>
        <v>19.604400000000002</v>
      </c>
      <c r="P2664" s="16" t="str">
        <f ca="1">IFERROR(INDEX(VpD!$2:$2,MATCH(H2664,VpD!$1:$1,1)),VpD!$I$2)</f>
        <v>1979-1998</v>
      </c>
      <c r="Q2664" s="1">
        <f ca="1">INDEX(VpD!$C$3:$I$27,MATCH(F2664,VpD!$B$3:$B$27,0),MATCH(P2664,VpD!$C$2:$I$2,0))</f>
        <v>90</v>
      </c>
      <c r="R2664" s="16">
        <f t="shared" ca="1" si="542"/>
        <v>16.739999999999998</v>
      </c>
      <c r="S2664" s="14">
        <f t="shared" ca="1" si="543"/>
        <v>713489.62</v>
      </c>
      <c r="T2664" s="14">
        <f t="shared" ca="1" si="544"/>
        <v>6168840.8499999996</v>
      </c>
      <c r="U2664" s="14" t="str">
        <f t="shared" ca="1" si="545"/>
        <v>0A3F507E-17A8-32B8-E044-0003BA298018</v>
      </c>
    </row>
    <row r="2665" spans="1:21" s="14" customFormat="1" x14ac:dyDescent="0.25">
      <c r="A2665" s="14">
        <f t="shared" si="533"/>
        <v>2665</v>
      </c>
      <c r="B2665" s="14" t="str">
        <f t="shared" ca="1" si="534"/>
        <v>473BE58A-001E-4E55-BA4C-82624D873EBA</v>
      </c>
      <c r="C2665" s="14" t="str">
        <f t="shared" ca="1" si="535"/>
        <v>Kolleruplund</v>
      </c>
      <c r="D2665" s="14" t="str">
        <f t="shared" ca="1" si="536"/>
        <v>10</v>
      </c>
      <c r="E2665" s="14" t="str">
        <f t="shared" ca="1" si="537"/>
        <v>6gi</v>
      </c>
      <c r="F2665" s="1">
        <f t="shared" ca="1" si="538"/>
        <v>130</v>
      </c>
      <c r="G2665" s="1">
        <f t="shared" ca="1" si="539"/>
        <v>101</v>
      </c>
      <c r="H2665" s="1">
        <f t="shared" ca="1" si="540"/>
        <v>1964</v>
      </c>
      <c r="I2665" s="1" t="str">
        <f ca="1">INDEX(Relationstabel!$C$3:$K$10,MATCH(INDIRECT($A$1&amp;"J"&amp;A2665),Relationstabel!$A$3:$A$10,0),MATCH(IFERROR(VALUE(INDIRECT($A$1&amp;"K"&amp;A2665)),0),Relationstabel!$C$1:$K$1,0))</f>
        <v>Elvarme</v>
      </c>
      <c r="J2665" s="1" t="str">
        <f ca="1">INDEX(Anvendelseskode!B:B,MATCH($F2665,Anvendelseskode!$A:$A,0))</f>
        <v>Række-, kæde-, dobbelthus (lodret adskillelse mellem enhederne)</v>
      </c>
      <c r="K2665" s="1" t="str">
        <f ca="1">INDEX(Anvendelseskode!C:C,MATCH($F2665,Anvendelseskode!$A:$A,0))</f>
        <v>Række-, kæde og dobbelthuse</v>
      </c>
      <c r="L2665" s="1" t="str">
        <f ca="1">INDEX(Anvendelseskode!D:D,MATCH($F2665,Anvendelseskode!$A:$A,0))</f>
        <v>Private husholdninger</v>
      </c>
      <c r="M2665" s="1" t="str">
        <f ca="1">IFERROR(INDEX(SBi!$2:$2,MATCH(H2665,SBi!$1:$1,1)),SBi!$K$2)</f>
        <v>1961-1972</v>
      </c>
      <c r="N2665" s="1">
        <f ca="1">INDEX(SBi!$C$3:$K$28,MATCH(F2665,SBi!$B$3:$B$28,0),MATCH(M2665,SBi!$C$2:$K$2,0))</f>
        <v>119.9</v>
      </c>
      <c r="O2665" s="16">
        <f t="shared" ca="1" si="541"/>
        <v>12.109900000000001</v>
      </c>
      <c r="P2665" s="16" t="str">
        <f ca="1">IFERROR(INDEX(VpD!$2:$2,MATCH(H2665,VpD!$1:$1,1)),VpD!$I$2)</f>
        <v>1961-1972</v>
      </c>
      <c r="Q2665" s="1">
        <f ca="1">INDEX(VpD!$C$3:$I$27,MATCH(F2665,VpD!$B$3:$B$27,0),MATCH(P2665,VpD!$C$2:$I$2,0))</f>
        <v>120</v>
      </c>
      <c r="R2665" s="16">
        <f t="shared" ca="1" si="542"/>
        <v>12.12</v>
      </c>
      <c r="S2665" s="14">
        <f t="shared" ca="1" si="543"/>
        <v>713814.5</v>
      </c>
      <c r="T2665" s="14">
        <f t="shared" ca="1" si="544"/>
        <v>6169218.5</v>
      </c>
      <c r="U2665" s="14" t="str">
        <f t="shared" ca="1" si="545"/>
        <v>0A3F507E-1BA8-32B8-E044-0003BA298018</v>
      </c>
    </row>
    <row r="2666" spans="1:21" s="14" customFormat="1" x14ac:dyDescent="0.25">
      <c r="A2666" s="14">
        <f t="shared" si="533"/>
        <v>2666</v>
      </c>
      <c r="B2666" s="14" t="str">
        <f t="shared" ca="1" si="534"/>
        <v>88C07038-7F0D-48F0-9402-0B85B99D617A</v>
      </c>
      <c r="C2666" s="14" t="str">
        <f t="shared" ca="1" si="535"/>
        <v>Hyrdeengen</v>
      </c>
      <c r="D2666" s="14" t="str">
        <f t="shared" ca="1" si="536"/>
        <v>199</v>
      </c>
      <c r="E2666" s="14" t="str">
        <f t="shared" ca="1" si="537"/>
        <v>21gl</v>
      </c>
      <c r="F2666" s="1">
        <f t="shared" ca="1" si="538"/>
        <v>130</v>
      </c>
      <c r="G2666" s="1">
        <f t="shared" ca="1" si="539"/>
        <v>131</v>
      </c>
      <c r="H2666" s="1">
        <f t="shared" ca="1" si="540"/>
        <v>1975</v>
      </c>
      <c r="I2666" s="1" t="str">
        <f ca="1">INDEX(Relationstabel!$C$3:$K$10,MATCH(INDIRECT($A$1&amp;"J"&amp;A2666),Relationstabel!$A$3:$A$10,0),MATCH(IFERROR(VALUE(INDIRECT($A$1&amp;"K"&amp;A2666)),0),Relationstabel!$C$1:$K$1,0))</f>
        <v>Fjernvarme/ Blokvarme</v>
      </c>
      <c r="J2666" s="1" t="str">
        <f ca="1">INDEX(Anvendelseskode!B:B,MATCH($F2666,Anvendelseskode!$A:$A,0))</f>
        <v>Række-, kæde-, dobbelthus (lodret adskillelse mellem enhederne)</v>
      </c>
      <c r="K2666" s="1" t="str">
        <f ca="1">INDEX(Anvendelseskode!C:C,MATCH($F2666,Anvendelseskode!$A:$A,0))</f>
        <v>Række-, kæde og dobbelthuse</v>
      </c>
      <c r="L2666" s="1" t="str">
        <f ca="1">INDEX(Anvendelseskode!D:D,MATCH($F2666,Anvendelseskode!$A:$A,0))</f>
        <v>Private husholdninger</v>
      </c>
      <c r="M2666" s="1" t="str">
        <f ca="1">IFERROR(INDEX(SBi!$2:$2,MATCH(H2666,SBi!$1:$1,1)),SBi!$K$2)</f>
        <v>1973-1978</v>
      </c>
      <c r="N2666" s="1">
        <f ca="1">INDEX(SBi!$C$3:$K$28,MATCH(F2666,SBi!$B$3:$B$28,0),MATCH(M2666,SBi!$C$2:$K$2,0))</f>
        <v>112.6</v>
      </c>
      <c r="O2666" s="16">
        <f t="shared" ca="1" si="541"/>
        <v>14.750599999999999</v>
      </c>
      <c r="P2666" s="16" t="str">
        <f ca="1">IFERROR(INDEX(VpD!$2:$2,MATCH(H2666,VpD!$1:$1,1)),VpD!$I$2)</f>
        <v>1973-1978</v>
      </c>
      <c r="Q2666" s="1">
        <f ca="1">INDEX(VpD!$C$3:$I$27,MATCH(F2666,VpD!$B$3:$B$27,0),MATCH(P2666,VpD!$C$2:$I$2,0))</f>
        <v>98</v>
      </c>
      <c r="R2666" s="16">
        <f t="shared" ca="1" si="542"/>
        <v>12.837999999999999</v>
      </c>
      <c r="S2666" s="14">
        <f t="shared" ca="1" si="543"/>
        <v>711748.01</v>
      </c>
      <c r="T2666" s="14">
        <f t="shared" ca="1" si="544"/>
        <v>6172374.4400000004</v>
      </c>
      <c r="U2666" s="14" t="str">
        <f t="shared" ca="1" si="545"/>
        <v>0A3F507E-19B5-32B8-E044-0003BA298018</v>
      </c>
    </row>
    <row r="2667" spans="1:21" s="14" customFormat="1" x14ac:dyDescent="0.25">
      <c r="A2667" s="14">
        <f t="shared" si="533"/>
        <v>2667</v>
      </c>
      <c r="B2667" s="14" t="str">
        <f t="shared" ca="1" si="534"/>
        <v>19E526C7-C04A-45FD-9823-D027D2EAEB07</v>
      </c>
      <c r="C2667" s="14" t="str">
        <f t="shared" ca="1" si="535"/>
        <v>Hyttevænget</v>
      </c>
      <c r="D2667" s="14" t="str">
        <f t="shared" ca="1" si="536"/>
        <v>31</v>
      </c>
      <c r="E2667" s="14" t="str">
        <f t="shared" ca="1" si="537"/>
        <v>6ii</v>
      </c>
      <c r="F2667" s="1">
        <f t="shared" ca="1" si="538"/>
        <v>130</v>
      </c>
      <c r="G2667" s="1">
        <f t="shared" ca="1" si="539"/>
        <v>110</v>
      </c>
      <c r="H2667" s="1">
        <f t="shared" ca="1" si="540"/>
        <v>1966</v>
      </c>
      <c r="I2667" s="1" t="str">
        <f ca="1">INDEX(Relationstabel!$C$3:$K$10,MATCH(INDIRECT($A$1&amp;"J"&amp;A2667),Relationstabel!$A$3:$A$10,0),MATCH(IFERROR(VALUE(INDIRECT($A$1&amp;"K"&amp;A2667)),0),Relationstabel!$C$1:$K$1,0))</f>
        <v>Fjernvarme/ Blokvarme</v>
      </c>
      <c r="J2667" s="1" t="str">
        <f ca="1">INDEX(Anvendelseskode!B:B,MATCH($F2667,Anvendelseskode!$A:$A,0))</f>
        <v>Række-, kæde-, dobbelthus (lodret adskillelse mellem enhederne)</v>
      </c>
      <c r="K2667" s="1" t="str">
        <f ca="1">INDEX(Anvendelseskode!C:C,MATCH($F2667,Anvendelseskode!$A:$A,0))</f>
        <v>Række-, kæde og dobbelthuse</v>
      </c>
      <c r="L2667" s="1" t="str">
        <f ca="1">INDEX(Anvendelseskode!D:D,MATCH($F2667,Anvendelseskode!$A:$A,0))</f>
        <v>Private husholdninger</v>
      </c>
      <c r="M2667" s="1" t="str">
        <f ca="1">IFERROR(INDEX(SBi!$2:$2,MATCH(H2667,SBi!$1:$1,1)),SBi!$K$2)</f>
        <v>1961-1972</v>
      </c>
      <c r="N2667" s="1">
        <f ca="1">INDEX(SBi!$C$3:$K$28,MATCH(F2667,SBi!$B$3:$B$28,0),MATCH(M2667,SBi!$C$2:$K$2,0))</f>
        <v>119.9</v>
      </c>
      <c r="O2667" s="16">
        <f t="shared" ca="1" si="541"/>
        <v>13.189</v>
      </c>
      <c r="P2667" s="16" t="str">
        <f ca="1">IFERROR(INDEX(VpD!$2:$2,MATCH(H2667,VpD!$1:$1,1)),VpD!$I$2)</f>
        <v>1961-1972</v>
      </c>
      <c r="Q2667" s="1">
        <f ca="1">INDEX(VpD!$C$3:$I$27,MATCH(F2667,VpD!$B$3:$B$27,0),MATCH(P2667,VpD!$C$2:$I$2,0))</f>
        <v>120</v>
      </c>
      <c r="R2667" s="16">
        <f t="shared" ca="1" si="542"/>
        <v>13.2</v>
      </c>
      <c r="S2667" s="14">
        <f t="shared" ca="1" si="543"/>
        <v>713754.84</v>
      </c>
      <c r="T2667" s="14">
        <f t="shared" ca="1" si="544"/>
        <v>6169176.0700000003</v>
      </c>
      <c r="U2667" s="14" t="str">
        <f t="shared" ca="1" si="545"/>
        <v>0A3F507E-1AB5-32B8-E044-0003BA298018</v>
      </c>
    </row>
    <row r="2668" spans="1:21" s="14" customFormat="1" x14ac:dyDescent="0.25">
      <c r="A2668" s="14">
        <f t="shared" si="533"/>
        <v>2668</v>
      </c>
      <c r="B2668" s="14" t="str">
        <f t="shared" ca="1" si="534"/>
        <v>73D03A3A-5223-4BBD-850A-8DA7D1BAD5D1</v>
      </c>
      <c r="C2668" s="14" t="str">
        <f t="shared" ca="1" si="535"/>
        <v>Løkkekrogen</v>
      </c>
      <c r="D2668" s="14" t="str">
        <f t="shared" ca="1" si="536"/>
        <v>4</v>
      </c>
      <c r="E2668" s="14" t="str">
        <f t="shared" ca="1" si="537"/>
        <v>17ao</v>
      </c>
      <c r="F2668" s="1">
        <f t="shared" ca="1" si="538"/>
        <v>130</v>
      </c>
      <c r="G2668" s="1">
        <f t="shared" ca="1" si="539"/>
        <v>134</v>
      </c>
      <c r="H2668" s="1">
        <f t="shared" ca="1" si="540"/>
        <v>1975</v>
      </c>
      <c r="I2668" s="1" t="str">
        <f ca="1">INDEX(Relationstabel!$C$3:$K$10,MATCH(INDIRECT($A$1&amp;"J"&amp;A2668),Relationstabel!$A$3:$A$10,0),MATCH(IFERROR(VALUE(INDIRECT($A$1&amp;"K"&amp;A2668)),0),Relationstabel!$C$1:$K$1,0))</f>
        <v>Fjernvarme/ Blokvarme</v>
      </c>
      <c r="J2668" s="1" t="str">
        <f ca="1">INDEX(Anvendelseskode!B:B,MATCH($F2668,Anvendelseskode!$A:$A,0))</f>
        <v>Række-, kæde-, dobbelthus (lodret adskillelse mellem enhederne)</v>
      </c>
      <c r="K2668" s="1" t="str">
        <f ca="1">INDEX(Anvendelseskode!C:C,MATCH($F2668,Anvendelseskode!$A:$A,0))</f>
        <v>Række-, kæde og dobbelthuse</v>
      </c>
      <c r="L2668" s="1" t="str">
        <f ca="1">INDEX(Anvendelseskode!D:D,MATCH($F2668,Anvendelseskode!$A:$A,0))</f>
        <v>Private husholdninger</v>
      </c>
      <c r="M2668" s="1" t="str">
        <f ca="1">IFERROR(INDEX(SBi!$2:$2,MATCH(H2668,SBi!$1:$1,1)),SBi!$K$2)</f>
        <v>1973-1978</v>
      </c>
      <c r="N2668" s="1">
        <f ca="1">INDEX(SBi!$C$3:$K$28,MATCH(F2668,SBi!$B$3:$B$28,0),MATCH(M2668,SBi!$C$2:$K$2,0))</f>
        <v>112.6</v>
      </c>
      <c r="O2668" s="16">
        <f t="shared" ca="1" si="541"/>
        <v>15.0884</v>
      </c>
      <c r="P2668" s="16" t="str">
        <f ca="1">IFERROR(INDEX(VpD!$2:$2,MATCH(H2668,VpD!$1:$1,1)),VpD!$I$2)</f>
        <v>1973-1978</v>
      </c>
      <c r="Q2668" s="1">
        <f ca="1">INDEX(VpD!$C$3:$I$27,MATCH(F2668,VpD!$B$3:$B$27,0),MATCH(P2668,VpD!$C$2:$I$2,0))</f>
        <v>98</v>
      </c>
      <c r="R2668" s="16">
        <f t="shared" ca="1" si="542"/>
        <v>13.132</v>
      </c>
      <c r="S2668" s="14">
        <f t="shared" ca="1" si="543"/>
        <v>711267.95</v>
      </c>
      <c r="T2668" s="14">
        <f t="shared" ca="1" si="544"/>
        <v>6172431</v>
      </c>
      <c r="U2668" s="14" t="str">
        <f t="shared" ca="1" si="545"/>
        <v>0A3F507E-1CB5-32B8-E044-0003BA298018</v>
      </c>
    </row>
    <row r="2669" spans="1:21" s="14" customFormat="1" x14ac:dyDescent="0.25">
      <c r="A2669" s="14">
        <f t="shared" si="533"/>
        <v>2669</v>
      </c>
      <c r="B2669" s="14" t="str">
        <f t="shared" ca="1" si="534"/>
        <v>DE5AF79A-27AD-40BF-A7E0-88396CE0DB36</v>
      </c>
      <c r="C2669" s="14" t="str">
        <f t="shared" ca="1" si="535"/>
        <v>Syvhøjvænge</v>
      </c>
      <c r="D2669" s="14" t="str">
        <f t="shared" ca="1" si="536"/>
        <v>128</v>
      </c>
      <c r="E2669" s="14" t="str">
        <f t="shared" ca="1" si="537"/>
        <v>14bo</v>
      </c>
      <c r="F2669" s="1">
        <f t="shared" ca="1" si="538"/>
        <v>130</v>
      </c>
      <c r="G2669" s="1">
        <f t="shared" ca="1" si="539"/>
        <v>107</v>
      </c>
      <c r="H2669" s="1">
        <f t="shared" ca="1" si="540"/>
        <v>1970</v>
      </c>
      <c r="I2669" s="1" t="str">
        <f ca="1">INDEX(Relationstabel!$C$3:$K$10,MATCH(INDIRECT($A$1&amp;"J"&amp;A2669),Relationstabel!$A$3:$A$10,0),MATCH(IFERROR(VALUE(INDIRECT($A$1&amp;"K"&amp;A2669)),0),Relationstabel!$C$1:$K$1,0))</f>
        <v>Fjernvarme/ Blokvarme</v>
      </c>
      <c r="J2669" s="1" t="str">
        <f ca="1">INDEX(Anvendelseskode!B:B,MATCH($F2669,Anvendelseskode!$A:$A,0))</f>
        <v>Række-, kæde-, dobbelthus (lodret adskillelse mellem enhederne)</v>
      </c>
      <c r="K2669" s="1" t="str">
        <f ca="1">INDEX(Anvendelseskode!C:C,MATCH($F2669,Anvendelseskode!$A:$A,0))</f>
        <v>Række-, kæde og dobbelthuse</v>
      </c>
      <c r="L2669" s="1" t="str">
        <f ca="1">INDEX(Anvendelseskode!D:D,MATCH($F2669,Anvendelseskode!$A:$A,0))</f>
        <v>Private husholdninger</v>
      </c>
      <c r="M2669" s="1" t="str">
        <f ca="1">IFERROR(INDEX(SBi!$2:$2,MATCH(H2669,SBi!$1:$1,1)),SBi!$K$2)</f>
        <v>1961-1972</v>
      </c>
      <c r="N2669" s="1">
        <f ca="1">INDEX(SBi!$C$3:$K$28,MATCH(F2669,SBi!$B$3:$B$28,0),MATCH(M2669,SBi!$C$2:$K$2,0))</f>
        <v>119.9</v>
      </c>
      <c r="O2669" s="16">
        <f t="shared" ca="1" si="541"/>
        <v>12.829300000000002</v>
      </c>
      <c r="P2669" s="16" t="str">
        <f ca="1">IFERROR(INDEX(VpD!$2:$2,MATCH(H2669,VpD!$1:$1,1)),VpD!$I$2)</f>
        <v>1961-1972</v>
      </c>
      <c r="Q2669" s="1">
        <f ca="1">INDEX(VpD!$C$3:$I$27,MATCH(F2669,VpD!$B$3:$B$27,0),MATCH(P2669,VpD!$C$2:$I$2,0))</f>
        <v>120</v>
      </c>
      <c r="R2669" s="16">
        <f t="shared" ca="1" si="542"/>
        <v>12.84</v>
      </c>
      <c r="S2669" s="14">
        <f t="shared" ca="1" si="543"/>
        <v>711970.65</v>
      </c>
      <c r="T2669" s="14">
        <f t="shared" ca="1" si="544"/>
        <v>6171933.29</v>
      </c>
      <c r="U2669" s="14" t="str">
        <f t="shared" ca="1" si="545"/>
        <v>0A3F507E-22B5-32B8-E044-0003BA298018</v>
      </c>
    </row>
    <row r="2670" spans="1:21" s="14" customFormat="1" x14ac:dyDescent="0.25">
      <c r="A2670" s="14">
        <f t="shared" si="533"/>
        <v>2670</v>
      </c>
      <c r="B2670" s="14" t="str">
        <f t="shared" ca="1" si="534"/>
        <v>A612B22E-B472-4A78-9447-F7456C92DB45</v>
      </c>
      <c r="C2670" s="14" t="str">
        <f t="shared" ca="1" si="535"/>
        <v>Broksøvej</v>
      </c>
      <c r="D2670" s="14" t="str">
        <f t="shared" ca="1" si="536"/>
        <v>43</v>
      </c>
      <c r="E2670" s="14" t="str">
        <f t="shared" ca="1" si="537"/>
        <v>18py</v>
      </c>
      <c r="F2670" s="1">
        <f t="shared" ca="1" si="538"/>
        <v>130</v>
      </c>
      <c r="G2670" s="1">
        <f t="shared" ca="1" si="539"/>
        <v>159</v>
      </c>
      <c r="H2670" s="1">
        <f t="shared" ca="1" si="540"/>
        <v>1975</v>
      </c>
      <c r="I2670" s="1" t="str">
        <f ca="1">INDEX(Relationstabel!$C$3:$K$10,MATCH(INDIRECT($A$1&amp;"J"&amp;A2670),Relationstabel!$A$3:$A$10,0),MATCH(IFERROR(VALUE(INDIRECT($A$1&amp;"K"&amp;A2670)),0),Relationstabel!$C$1:$K$1,0))</f>
        <v>Elvarme</v>
      </c>
      <c r="J2670" s="1" t="str">
        <f ca="1">INDEX(Anvendelseskode!B:B,MATCH($F2670,Anvendelseskode!$A:$A,0))</f>
        <v>Række-, kæde-, dobbelthus (lodret adskillelse mellem enhederne)</v>
      </c>
      <c r="K2670" s="1" t="str">
        <f ca="1">INDEX(Anvendelseskode!C:C,MATCH($F2670,Anvendelseskode!$A:$A,0))</f>
        <v>Række-, kæde og dobbelthuse</v>
      </c>
      <c r="L2670" s="1" t="str">
        <f ca="1">INDEX(Anvendelseskode!D:D,MATCH($F2670,Anvendelseskode!$A:$A,0))</f>
        <v>Private husholdninger</v>
      </c>
      <c r="M2670" s="1" t="str">
        <f ca="1">IFERROR(INDEX(SBi!$2:$2,MATCH(H2670,SBi!$1:$1,1)),SBi!$K$2)</f>
        <v>1973-1978</v>
      </c>
      <c r="N2670" s="1">
        <f ca="1">INDEX(SBi!$C$3:$K$28,MATCH(F2670,SBi!$B$3:$B$28,0),MATCH(M2670,SBi!$C$2:$K$2,0))</f>
        <v>112.6</v>
      </c>
      <c r="O2670" s="16">
        <f t="shared" ca="1" si="541"/>
        <v>17.903399999999998</v>
      </c>
      <c r="P2670" s="16" t="str">
        <f ca="1">IFERROR(INDEX(VpD!$2:$2,MATCH(H2670,VpD!$1:$1,1)),VpD!$I$2)</f>
        <v>1973-1978</v>
      </c>
      <c r="Q2670" s="1">
        <f ca="1">INDEX(VpD!$C$3:$I$27,MATCH(F2670,VpD!$B$3:$B$27,0),MATCH(P2670,VpD!$C$2:$I$2,0))</f>
        <v>98</v>
      </c>
      <c r="R2670" s="16">
        <f t="shared" ca="1" si="542"/>
        <v>15.582000000000001</v>
      </c>
      <c r="S2670" s="14">
        <f t="shared" ca="1" si="543"/>
        <v>712824.11</v>
      </c>
      <c r="T2670" s="14">
        <f t="shared" ca="1" si="544"/>
        <v>6169001.71</v>
      </c>
      <c r="U2670" s="14" t="str">
        <f t="shared" ca="1" si="545"/>
        <v>0A3F507E-15BA-32B8-E044-0003BA298018</v>
      </c>
    </row>
    <row r="2671" spans="1:21" s="14" customFormat="1" x14ac:dyDescent="0.25">
      <c r="A2671" s="14">
        <f t="shared" si="533"/>
        <v>2671</v>
      </c>
      <c r="B2671" s="14" t="str">
        <f t="shared" ca="1" si="534"/>
        <v>3F3CE517-3CFB-48EC-A6D3-595CFBE02280</v>
      </c>
      <c r="C2671" s="14" t="str">
        <f t="shared" ca="1" si="535"/>
        <v>Nordmarksvænge</v>
      </c>
      <c r="D2671" s="14" t="str">
        <f t="shared" ca="1" si="536"/>
        <v>6</v>
      </c>
      <c r="E2671" s="14" t="str">
        <f t="shared" ca="1" si="537"/>
        <v>14fi</v>
      </c>
      <c r="F2671" s="1">
        <f t="shared" ca="1" si="538"/>
        <v>120</v>
      </c>
      <c r="G2671" s="1">
        <f t="shared" ca="1" si="539"/>
        <v>160</v>
      </c>
      <c r="H2671" s="1">
        <f t="shared" ca="1" si="540"/>
        <v>2000</v>
      </c>
      <c r="I2671" s="1" t="str">
        <f ca="1">INDEX(Relationstabel!$C$3:$K$10,MATCH(INDIRECT($A$1&amp;"J"&amp;A2671),Relationstabel!$A$3:$A$10,0),MATCH(IFERROR(VALUE(INDIRECT($A$1&amp;"K"&amp;A2671)),0),Relationstabel!$C$1:$K$1,0))</f>
        <v>Fjernvarme/ Blokvarme</v>
      </c>
      <c r="J2671" s="1" t="str">
        <f ca="1">INDEX(Anvendelseskode!B:B,MATCH($F2671,Anvendelseskode!$A:$A,0))</f>
        <v>Fritliggende enfamilieshus (parcelhus)</v>
      </c>
      <c r="K2671" s="1" t="str">
        <f ca="1">INDEX(Anvendelseskode!C:C,MATCH($F2671,Anvendelseskode!$A:$A,0))</f>
        <v>Parcelhuse</v>
      </c>
      <c r="L2671" s="1" t="str">
        <f ca="1">INDEX(Anvendelseskode!D:D,MATCH($F2671,Anvendelseskode!$A:$A,0))</f>
        <v>Private husholdninger</v>
      </c>
      <c r="M2671" s="1" t="str">
        <f ca="1">IFERROR(INDEX(SBi!$2:$2,MATCH(H2671,SBi!$1:$1,1)),SBi!$K$2)</f>
        <v>1999-2006</v>
      </c>
      <c r="N2671" s="1">
        <f ca="1">INDEX(SBi!$C$3:$K$28,MATCH(F2671,SBi!$B$3:$B$28,0),MATCH(M2671,SBi!$C$2:$K$2,0))</f>
        <v>83.9</v>
      </c>
      <c r="O2671" s="16">
        <f t="shared" ca="1" si="541"/>
        <v>13.423999999999999</v>
      </c>
      <c r="P2671" s="16" t="str">
        <f ca="1">IFERROR(INDEX(VpD!$2:$2,MATCH(H2671,VpD!$1:$1,1)),VpD!$I$2)</f>
        <v>&gt;1998</v>
      </c>
      <c r="Q2671" s="1">
        <f ca="1">INDEX(VpD!$C$3:$I$27,MATCH(F2671,VpD!$B$3:$B$27,0),MATCH(P2671,VpD!$C$2:$I$2,0))</f>
        <v>72</v>
      </c>
      <c r="R2671" s="16">
        <f t="shared" ca="1" si="542"/>
        <v>11.52</v>
      </c>
      <c r="S2671" s="14">
        <f t="shared" ca="1" si="543"/>
        <v>712080.58</v>
      </c>
      <c r="T2671" s="14">
        <f t="shared" ca="1" si="544"/>
        <v>6172263.3099999996</v>
      </c>
      <c r="U2671" s="14" t="str">
        <f t="shared" ca="1" si="545"/>
        <v>0A3F507E-1D98-32B8-E044-0003BA298018</v>
      </c>
    </row>
    <row r="2672" spans="1:21" s="14" customFormat="1" x14ac:dyDescent="0.25">
      <c r="A2672" s="14">
        <f t="shared" si="533"/>
        <v>2672</v>
      </c>
      <c r="B2672" s="14" t="str">
        <f t="shared" ca="1" si="534"/>
        <v>0A5F2EBE-0AAE-42AD-AB1E-155B6B6E3BF5</v>
      </c>
      <c r="C2672" s="14" t="str">
        <f t="shared" ca="1" si="535"/>
        <v>Hyttesvinget</v>
      </c>
      <c r="D2672" s="14" t="str">
        <f t="shared" ca="1" si="536"/>
        <v>50</v>
      </c>
      <c r="E2672" s="14" t="str">
        <f t="shared" ca="1" si="537"/>
        <v>26ø</v>
      </c>
      <c r="F2672" s="1">
        <f t="shared" ca="1" si="538"/>
        <v>120</v>
      </c>
      <c r="G2672" s="1">
        <f t="shared" ca="1" si="539"/>
        <v>141</v>
      </c>
      <c r="H2672" s="1">
        <f t="shared" ca="1" si="540"/>
        <v>1976</v>
      </c>
      <c r="I2672" s="1" t="str">
        <f ca="1">INDEX(Relationstabel!$C$3:$K$10,MATCH(INDIRECT($A$1&amp;"J"&amp;A2672),Relationstabel!$A$3:$A$10,0),MATCH(IFERROR(VALUE(INDIRECT($A$1&amp;"K"&amp;A2672)),0),Relationstabel!$C$1:$K$1,0))</f>
        <v>Naturgas</v>
      </c>
      <c r="J2672" s="1" t="str">
        <f ca="1">INDEX(Anvendelseskode!B:B,MATCH($F2672,Anvendelseskode!$A:$A,0))</f>
        <v>Fritliggende enfamilieshus (parcelhus)</v>
      </c>
      <c r="K2672" s="1" t="str">
        <f ca="1">INDEX(Anvendelseskode!C:C,MATCH($F2672,Anvendelseskode!$A:$A,0))</f>
        <v>Parcelhuse</v>
      </c>
      <c r="L2672" s="1" t="str">
        <f ca="1">INDEX(Anvendelseskode!D:D,MATCH($F2672,Anvendelseskode!$A:$A,0))</f>
        <v>Private husholdninger</v>
      </c>
      <c r="M2672" s="1" t="str">
        <f ca="1">IFERROR(INDEX(SBi!$2:$2,MATCH(H2672,SBi!$1:$1,1)),SBi!$K$2)</f>
        <v>1973-1978</v>
      </c>
      <c r="N2672" s="1">
        <f ca="1">INDEX(SBi!$C$3:$K$28,MATCH(F2672,SBi!$B$3:$B$28,0),MATCH(M2672,SBi!$C$2:$K$2,0))</f>
        <v>119.8</v>
      </c>
      <c r="O2672" s="16">
        <f t="shared" ca="1" si="541"/>
        <v>16.8918</v>
      </c>
      <c r="P2672" s="16" t="str">
        <f ca="1">IFERROR(INDEX(VpD!$2:$2,MATCH(H2672,VpD!$1:$1,1)),VpD!$I$2)</f>
        <v>1973-1978</v>
      </c>
      <c r="Q2672" s="1">
        <f ca="1">INDEX(VpD!$C$3:$I$27,MATCH(F2672,VpD!$B$3:$B$27,0),MATCH(P2672,VpD!$C$2:$I$2,0))</f>
        <v>117</v>
      </c>
      <c r="R2672" s="16">
        <f t="shared" ca="1" si="542"/>
        <v>16.497</v>
      </c>
      <c r="S2672" s="14">
        <f t="shared" ca="1" si="543"/>
        <v>714202.39</v>
      </c>
      <c r="T2672" s="14">
        <f t="shared" ca="1" si="544"/>
        <v>6168944.2699999996</v>
      </c>
      <c r="U2672" s="14" t="str">
        <f t="shared" ca="1" si="545"/>
        <v>0A3F507E-1A9B-32B8-E044-0003BA298018</v>
      </c>
    </row>
    <row r="2673" spans="1:21" s="14" customFormat="1" x14ac:dyDescent="0.25">
      <c r="A2673" s="14">
        <f t="shared" si="533"/>
        <v>2673</v>
      </c>
      <c r="B2673" s="14" t="str">
        <f t="shared" ca="1" si="534"/>
        <v>BE66BEA3-12CC-410D-B4A1-371884D2AF4C</v>
      </c>
      <c r="C2673" s="14" t="str">
        <f t="shared" ca="1" si="535"/>
        <v>Lyngvej</v>
      </c>
      <c r="D2673" s="14" t="str">
        <f t="shared" ca="1" si="536"/>
        <v>1</v>
      </c>
      <c r="E2673" s="14" t="str">
        <f t="shared" ca="1" si="537"/>
        <v>24k</v>
      </c>
      <c r="F2673" s="1">
        <f t="shared" ca="1" si="538"/>
        <v>140</v>
      </c>
      <c r="G2673" s="1">
        <f t="shared" ca="1" si="539"/>
        <v>699</v>
      </c>
      <c r="H2673" s="1">
        <f t="shared" ca="1" si="540"/>
        <v>1939</v>
      </c>
      <c r="I2673" s="1" t="str">
        <f ca="1">INDEX(Relationstabel!$C$3:$K$10,MATCH(INDIRECT($A$1&amp;"J"&amp;A2673),Relationstabel!$A$3:$A$10,0),MATCH(IFERROR(VALUE(INDIRECT($A$1&amp;"K"&amp;A2673)),0),Relationstabel!$C$1:$K$1,0))</f>
        <v>Naturgas</v>
      </c>
      <c r="J2673" s="1" t="str">
        <f ca="1">INDEX(Anvendelseskode!B:B,MATCH($F2673,Anvendelseskode!$A:$A,0))</f>
        <v>Etageboligbebyggelse</v>
      </c>
      <c r="K2673" s="1" t="str">
        <f ca="1">INDEX(Anvendelseskode!C:C,MATCH($F2673,Anvendelseskode!$A:$A,0))</f>
        <v>Etageboligbebyggelse</v>
      </c>
      <c r="L2673" s="1" t="str">
        <f ca="1">INDEX(Anvendelseskode!D:D,MATCH($F2673,Anvendelseskode!$A:$A,0))</f>
        <v>Private husholdninger</v>
      </c>
      <c r="M2673" s="1" t="str">
        <f ca="1">IFERROR(INDEX(SBi!$2:$2,MATCH(H2673,SBi!$1:$1,1)),SBi!$K$2)</f>
        <v>1931-1950</v>
      </c>
      <c r="N2673" s="1">
        <f ca="1">INDEX(SBi!$C$3:$K$28,MATCH(F2673,SBi!$B$3:$B$28,0),MATCH(M2673,SBi!$C$2:$K$2,0))</f>
        <v>157</v>
      </c>
      <c r="O2673" s="16">
        <f t="shared" ca="1" si="541"/>
        <v>109.74299999999999</v>
      </c>
      <c r="P2673" s="16" t="str">
        <f ca="1">IFERROR(INDEX(VpD!$2:$2,MATCH(H2673,VpD!$1:$1,1)),VpD!$I$2)</f>
        <v>1931-1950</v>
      </c>
      <c r="Q2673" s="1">
        <f ca="1">INDEX(VpD!$C$3:$I$27,MATCH(F2673,VpD!$B$3:$B$27,0),MATCH(P2673,VpD!$C$2:$I$2,0))</f>
        <v>164</v>
      </c>
      <c r="R2673" s="16">
        <f t="shared" ca="1" si="542"/>
        <v>114.636</v>
      </c>
      <c r="S2673" s="14">
        <f t="shared" ca="1" si="543"/>
        <v>713975.79</v>
      </c>
      <c r="T2673" s="14">
        <f t="shared" ca="1" si="544"/>
        <v>6168804.8200000003</v>
      </c>
      <c r="U2673" s="14" t="str">
        <f t="shared" ca="1" si="545"/>
        <v>0A3F507E-1C9B-32B8-E044-0003BA298018</v>
      </c>
    </row>
    <row r="2674" spans="1:21" s="14" customFormat="1" x14ac:dyDescent="0.25">
      <c r="A2674" s="14">
        <f t="shared" si="533"/>
        <v>2674</v>
      </c>
      <c r="B2674" s="14" t="str">
        <f t="shared" ca="1" si="534"/>
        <v>B5A467CC-0E69-48D2-B375-2BB6A5FDC625</v>
      </c>
      <c r="C2674" s="14" t="str">
        <f t="shared" ca="1" si="535"/>
        <v>Broksøvej</v>
      </c>
      <c r="D2674" s="14" t="str">
        <f t="shared" ca="1" si="536"/>
        <v>12</v>
      </c>
      <c r="E2674" s="14" t="str">
        <f t="shared" ca="1" si="537"/>
        <v>18pl</v>
      </c>
      <c r="F2674" s="1">
        <f t="shared" ca="1" si="538"/>
        <v>120</v>
      </c>
      <c r="G2674" s="1">
        <f t="shared" ca="1" si="539"/>
        <v>148</v>
      </c>
      <c r="H2674" s="1">
        <f t="shared" ca="1" si="540"/>
        <v>1972</v>
      </c>
      <c r="I2674" s="1" t="str">
        <f ca="1">INDEX(Relationstabel!$C$3:$K$10,MATCH(INDIRECT($A$1&amp;"J"&amp;A2674),Relationstabel!$A$3:$A$10,0),MATCH(IFERROR(VALUE(INDIRECT($A$1&amp;"K"&amp;A2674)),0),Relationstabel!$C$1:$K$1,0))</f>
        <v>Naturgas</v>
      </c>
      <c r="J2674" s="1" t="str">
        <f ca="1">INDEX(Anvendelseskode!B:B,MATCH($F2674,Anvendelseskode!$A:$A,0))</f>
        <v>Fritliggende enfamilieshus (parcelhus)</v>
      </c>
      <c r="K2674" s="1" t="str">
        <f ca="1">INDEX(Anvendelseskode!C:C,MATCH($F2674,Anvendelseskode!$A:$A,0))</f>
        <v>Parcelhuse</v>
      </c>
      <c r="L2674" s="1" t="str">
        <f ca="1">INDEX(Anvendelseskode!D:D,MATCH($F2674,Anvendelseskode!$A:$A,0))</f>
        <v>Private husholdninger</v>
      </c>
      <c r="M2674" s="1" t="str">
        <f ca="1">IFERROR(INDEX(SBi!$2:$2,MATCH(H2674,SBi!$1:$1,1)),SBi!$K$2)</f>
        <v>1961-1972</v>
      </c>
      <c r="N2674" s="1">
        <f ca="1">INDEX(SBi!$C$3:$K$28,MATCH(F2674,SBi!$B$3:$B$28,0),MATCH(M2674,SBi!$C$2:$K$2,0))</f>
        <v>134.30000000000001</v>
      </c>
      <c r="O2674" s="16">
        <f t="shared" ca="1" si="541"/>
        <v>19.8764</v>
      </c>
      <c r="P2674" s="16" t="str">
        <f ca="1">IFERROR(INDEX(VpD!$2:$2,MATCH(H2674,VpD!$1:$1,1)),VpD!$I$2)</f>
        <v>1961-1972</v>
      </c>
      <c r="Q2674" s="1">
        <f ca="1">INDEX(VpD!$C$3:$I$27,MATCH(F2674,VpD!$B$3:$B$27,0),MATCH(P2674,VpD!$C$2:$I$2,0))</f>
        <v>143</v>
      </c>
      <c r="R2674" s="16">
        <f t="shared" ca="1" si="542"/>
        <v>21.164000000000001</v>
      </c>
      <c r="S2674" s="14">
        <f t="shared" ca="1" si="543"/>
        <v>712794.5</v>
      </c>
      <c r="T2674" s="14">
        <f t="shared" ca="1" si="544"/>
        <v>6169092.0899999999</v>
      </c>
      <c r="U2674" s="14" t="str">
        <f t="shared" ca="1" si="545"/>
        <v>0A3F507E-159F-32B8-E044-0003BA298018</v>
      </c>
    </row>
    <row r="2675" spans="1:21" s="14" customFormat="1" x14ac:dyDescent="0.25">
      <c r="A2675" s="14">
        <f t="shared" si="533"/>
        <v>2675</v>
      </c>
      <c r="B2675" s="14" t="str">
        <f t="shared" ca="1" si="534"/>
        <v>BD1E17BE-CB94-49D8-925B-2996AED13177</v>
      </c>
      <c r="C2675" s="14" t="str">
        <f t="shared" ca="1" si="535"/>
        <v>Nordmarksvænge</v>
      </c>
      <c r="D2675" s="14" t="str">
        <f t="shared" ca="1" si="536"/>
        <v>22</v>
      </c>
      <c r="E2675" s="14" t="str">
        <f t="shared" ca="1" si="537"/>
        <v>14es</v>
      </c>
      <c r="F2675" s="1">
        <f t="shared" ca="1" si="538"/>
        <v>130</v>
      </c>
      <c r="G2675" s="1">
        <f t="shared" ca="1" si="539"/>
        <v>133</v>
      </c>
      <c r="H2675" s="1">
        <f t="shared" ca="1" si="540"/>
        <v>2000</v>
      </c>
      <c r="I2675" s="1" t="str">
        <f ca="1">INDEX(Relationstabel!$C$3:$K$10,MATCH(INDIRECT($A$1&amp;"J"&amp;A2675),Relationstabel!$A$3:$A$10,0),MATCH(IFERROR(VALUE(INDIRECT($A$1&amp;"K"&amp;A2675)),0),Relationstabel!$C$1:$K$1,0))</f>
        <v>Fjernvarme/ Blokvarme</v>
      </c>
      <c r="J2675" s="1" t="str">
        <f ca="1">INDEX(Anvendelseskode!B:B,MATCH($F2675,Anvendelseskode!$A:$A,0))</f>
        <v>Række-, kæde-, dobbelthus (lodret adskillelse mellem enhederne)</v>
      </c>
      <c r="K2675" s="1" t="str">
        <f ca="1">INDEX(Anvendelseskode!C:C,MATCH($F2675,Anvendelseskode!$A:$A,0))</f>
        <v>Række-, kæde og dobbelthuse</v>
      </c>
      <c r="L2675" s="1" t="str">
        <f ca="1">INDEX(Anvendelseskode!D:D,MATCH($F2675,Anvendelseskode!$A:$A,0))</f>
        <v>Private husholdninger</v>
      </c>
      <c r="M2675" s="1" t="str">
        <f ca="1">IFERROR(INDEX(SBi!$2:$2,MATCH(H2675,SBi!$1:$1,1)),SBi!$K$2)</f>
        <v>1999-2006</v>
      </c>
      <c r="N2675" s="1">
        <f ca="1">INDEX(SBi!$C$3:$K$28,MATCH(F2675,SBi!$B$3:$B$28,0),MATCH(M2675,SBi!$C$2:$K$2,0))</f>
        <v>81.5</v>
      </c>
      <c r="O2675" s="16">
        <f t="shared" ca="1" si="541"/>
        <v>10.839499999999999</v>
      </c>
      <c r="P2675" s="16" t="str">
        <f ca="1">IFERROR(INDEX(VpD!$2:$2,MATCH(H2675,VpD!$1:$1,1)),VpD!$I$2)</f>
        <v>&gt;1998</v>
      </c>
      <c r="Q2675" s="1">
        <f ca="1">INDEX(VpD!$C$3:$I$27,MATCH(F2675,VpD!$B$3:$B$27,0),MATCH(P2675,VpD!$C$2:$I$2,0))</f>
        <v>65</v>
      </c>
      <c r="R2675" s="16">
        <f t="shared" ca="1" si="542"/>
        <v>8.6449999999999996</v>
      </c>
      <c r="S2675" s="14">
        <f t="shared" ca="1" si="543"/>
        <v>712042.51</v>
      </c>
      <c r="T2675" s="14">
        <f t="shared" ca="1" si="544"/>
        <v>6172395.5499999998</v>
      </c>
      <c r="U2675" s="14" t="str">
        <f t="shared" ca="1" si="545"/>
        <v>0A3F507E-1DA8-32B8-E044-0003BA298018</v>
      </c>
    </row>
    <row r="2676" spans="1:21" s="14" customFormat="1" x14ac:dyDescent="0.25">
      <c r="A2676" s="14">
        <f t="shared" si="533"/>
        <v>2676</v>
      </c>
      <c r="B2676" s="14" t="str">
        <f t="shared" ca="1" si="534"/>
        <v>2BBC07D8-B680-4FEA-95AA-8C1FD927BC1A</v>
      </c>
      <c r="C2676" s="14" t="str">
        <f t="shared" ca="1" si="535"/>
        <v>Nørrebred</v>
      </c>
      <c r="D2676" s="14" t="str">
        <f t="shared" ca="1" si="536"/>
        <v>126</v>
      </c>
      <c r="E2676" s="14" t="str">
        <f t="shared" ca="1" si="537"/>
        <v>13ha</v>
      </c>
      <c r="F2676" s="1">
        <f t="shared" ca="1" si="538"/>
        <v>120</v>
      </c>
      <c r="G2676" s="1">
        <f t="shared" ca="1" si="539"/>
        <v>114</v>
      </c>
      <c r="H2676" s="1">
        <f t="shared" ca="1" si="540"/>
        <v>1969</v>
      </c>
      <c r="I2676" s="1" t="str">
        <f ca="1">INDEX(Relationstabel!$C$3:$K$10,MATCH(INDIRECT($A$1&amp;"J"&amp;A2676),Relationstabel!$A$3:$A$10,0),MATCH(IFERROR(VALUE(INDIRECT($A$1&amp;"K"&amp;A2676)),0),Relationstabel!$C$1:$K$1,0))</f>
        <v>Naturgas</v>
      </c>
      <c r="J2676" s="1" t="str">
        <f ca="1">INDEX(Anvendelseskode!B:B,MATCH($F2676,Anvendelseskode!$A:$A,0))</f>
        <v>Fritliggende enfamilieshus (parcelhus)</v>
      </c>
      <c r="K2676" s="1" t="str">
        <f ca="1">INDEX(Anvendelseskode!C:C,MATCH($F2676,Anvendelseskode!$A:$A,0))</f>
        <v>Parcelhuse</v>
      </c>
      <c r="L2676" s="1" t="str">
        <f ca="1">INDEX(Anvendelseskode!D:D,MATCH($F2676,Anvendelseskode!$A:$A,0))</f>
        <v>Private husholdninger</v>
      </c>
      <c r="M2676" s="1" t="str">
        <f ca="1">IFERROR(INDEX(SBi!$2:$2,MATCH(H2676,SBi!$1:$1,1)),SBi!$K$2)</f>
        <v>1961-1972</v>
      </c>
      <c r="N2676" s="1">
        <f ca="1">INDEX(SBi!$C$3:$K$28,MATCH(F2676,SBi!$B$3:$B$28,0),MATCH(M2676,SBi!$C$2:$K$2,0))</f>
        <v>134.30000000000001</v>
      </c>
      <c r="O2676" s="16">
        <f t="shared" ca="1" si="541"/>
        <v>15.3102</v>
      </c>
      <c r="P2676" s="16" t="str">
        <f ca="1">IFERROR(INDEX(VpD!$2:$2,MATCH(H2676,VpD!$1:$1,1)),VpD!$I$2)</f>
        <v>1961-1972</v>
      </c>
      <c r="Q2676" s="1">
        <f ca="1">INDEX(VpD!$C$3:$I$27,MATCH(F2676,VpD!$B$3:$B$27,0),MATCH(P2676,VpD!$C$2:$I$2,0))</f>
        <v>143</v>
      </c>
      <c r="R2676" s="16">
        <f t="shared" ca="1" si="542"/>
        <v>16.302</v>
      </c>
      <c r="S2676" s="14">
        <f t="shared" ca="1" si="543"/>
        <v>711643.6</v>
      </c>
      <c r="T2676" s="14">
        <f t="shared" ca="1" si="544"/>
        <v>6171945</v>
      </c>
      <c r="U2676" s="14" t="str">
        <f t="shared" ca="1" si="545"/>
        <v>0A3F507E-1EA8-32B8-E044-0003BA298018</v>
      </c>
    </row>
    <row r="2677" spans="1:21" s="14" customFormat="1" x14ac:dyDescent="0.25">
      <c r="A2677" s="14">
        <f t="shared" si="533"/>
        <v>2677</v>
      </c>
      <c r="B2677" s="14" t="str">
        <f t="shared" ca="1" si="534"/>
        <v>DA8E1B68-CA8F-4C45-99E6-830DC06C1023</v>
      </c>
      <c r="C2677" s="14" t="str">
        <f t="shared" ca="1" si="535"/>
        <v>Rosenlunden</v>
      </c>
      <c r="D2677" s="14" t="str">
        <f t="shared" ca="1" si="536"/>
        <v>47</v>
      </c>
      <c r="E2677" s="14" t="str">
        <f t="shared" ca="1" si="537"/>
        <v>27e</v>
      </c>
      <c r="F2677" s="1">
        <f t="shared" ca="1" si="538"/>
        <v>140</v>
      </c>
      <c r="G2677" s="1">
        <f t="shared" ca="1" si="539"/>
        <v>580</v>
      </c>
      <c r="H2677" s="1">
        <f t="shared" ca="1" si="540"/>
        <v>1991</v>
      </c>
      <c r="I2677" s="1" t="str">
        <f ca="1">INDEX(Relationstabel!$C$3:$K$10,MATCH(INDIRECT($A$1&amp;"J"&amp;A2677),Relationstabel!$A$3:$A$10,0),MATCH(IFERROR(VALUE(INDIRECT($A$1&amp;"K"&amp;A2677)),0),Relationstabel!$C$1:$K$1,0))</f>
        <v>Fjernvarme/ Blokvarme</v>
      </c>
      <c r="J2677" s="1" t="str">
        <f ca="1">INDEX(Anvendelseskode!B:B,MATCH($F2677,Anvendelseskode!$A:$A,0))</f>
        <v>Etageboligbebyggelse</v>
      </c>
      <c r="K2677" s="1" t="str">
        <f ca="1">INDEX(Anvendelseskode!C:C,MATCH($F2677,Anvendelseskode!$A:$A,0))</f>
        <v>Etageboligbebyggelse</v>
      </c>
      <c r="L2677" s="1" t="str">
        <f ca="1">INDEX(Anvendelseskode!D:D,MATCH($F2677,Anvendelseskode!$A:$A,0))</f>
        <v>Private husholdninger</v>
      </c>
      <c r="M2677" s="1" t="str">
        <f ca="1">IFERROR(INDEX(SBi!$2:$2,MATCH(H2677,SBi!$1:$1,1)),SBi!$K$2)</f>
        <v>1979-1998</v>
      </c>
      <c r="N2677" s="1">
        <f ca="1">INDEX(SBi!$C$3:$K$28,MATCH(F2677,SBi!$B$3:$B$28,0),MATCH(M2677,SBi!$C$2:$K$2,0))</f>
        <v>108.5</v>
      </c>
      <c r="O2677" s="16">
        <f t="shared" ca="1" si="541"/>
        <v>62.93</v>
      </c>
      <c r="P2677" s="16" t="str">
        <f ca="1">IFERROR(INDEX(VpD!$2:$2,MATCH(H2677,VpD!$1:$1,1)),VpD!$I$2)</f>
        <v>1979-1998</v>
      </c>
      <c r="Q2677" s="1">
        <f ca="1">INDEX(VpD!$C$3:$I$27,MATCH(F2677,VpD!$B$3:$B$27,0),MATCH(P2677,VpD!$C$2:$I$2,0))</f>
        <v>80</v>
      </c>
      <c r="R2677" s="16">
        <f t="shared" ca="1" si="542"/>
        <v>46.4</v>
      </c>
      <c r="S2677" s="14">
        <f t="shared" ca="1" si="543"/>
        <v>711437.44</v>
      </c>
      <c r="T2677" s="14">
        <f t="shared" ca="1" si="544"/>
        <v>6172604.3300000001</v>
      </c>
      <c r="U2677" s="14" t="str">
        <f t="shared" ca="1" si="545"/>
        <v>0A3F507E-20AB-32B8-E044-0003BA298018</v>
      </c>
    </row>
    <row r="2678" spans="1:21" s="14" customFormat="1" x14ac:dyDescent="0.25">
      <c r="A2678" s="14">
        <f t="shared" si="533"/>
        <v>2678</v>
      </c>
      <c r="B2678" s="14" t="str">
        <f t="shared" ca="1" si="534"/>
        <v>58E15B54-401E-483A-9E1F-74E3CC90025A</v>
      </c>
      <c r="C2678" s="14" t="str">
        <f t="shared" ca="1" si="535"/>
        <v>Tårnborgvej</v>
      </c>
      <c r="D2678" s="14" t="str">
        <f t="shared" ca="1" si="536"/>
        <v>21</v>
      </c>
      <c r="E2678" s="14" t="str">
        <f t="shared" ca="1" si="537"/>
        <v>4cn</v>
      </c>
      <c r="F2678" s="1">
        <f t="shared" ca="1" si="538"/>
        <v>120</v>
      </c>
      <c r="G2678" s="1">
        <f t="shared" ca="1" si="539"/>
        <v>141</v>
      </c>
      <c r="H2678" s="1">
        <f t="shared" ca="1" si="540"/>
        <v>2014</v>
      </c>
      <c r="I2678" s="1" t="str">
        <f ca="1">INDEX(Relationstabel!$C$3:$K$10,MATCH(INDIRECT($A$1&amp;"J"&amp;A2678),Relationstabel!$A$3:$A$10,0),MATCH(IFERROR(VALUE(INDIRECT($A$1&amp;"K"&amp;A2678)),0),Relationstabel!$C$1:$K$1,0))</f>
        <v>Naturgas</v>
      </c>
      <c r="J2678" s="1" t="str">
        <f ca="1">INDEX(Anvendelseskode!B:B,MATCH($F2678,Anvendelseskode!$A:$A,0))</f>
        <v>Fritliggende enfamilieshus (parcelhus)</v>
      </c>
      <c r="K2678" s="1" t="str">
        <f ca="1">INDEX(Anvendelseskode!C:C,MATCH($F2678,Anvendelseskode!$A:$A,0))</f>
        <v>Parcelhuse</v>
      </c>
      <c r="L2678" s="1" t="str">
        <f ca="1">INDEX(Anvendelseskode!D:D,MATCH($F2678,Anvendelseskode!$A:$A,0))</f>
        <v>Private husholdninger</v>
      </c>
      <c r="M2678" s="1" t="str">
        <f ca="1">IFERROR(INDEX(SBi!$2:$2,MATCH(H2678,SBi!$1:$1,1)),SBi!$K$2)</f>
        <v>Efter 2006</v>
      </c>
      <c r="N2678" s="1">
        <f ca="1">INDEX(SBi!$C$3:$K$28,MATCH(F2678,SBi!$B$3:$B$28,0),MATCH(M2678,SBi!$C$2:$K$2,0))</f>
        <v>67.3</v>
      </c>
      <c r="O2678" s="16">
        <f t="shared" ca="1" si="541"/>
        <v>9.4893000000000001</v>
      </c>
      <c r="P2678" s="16" t="str">
        <f ca="1">IFERROR(INDEX(VpD!$2:$2,MATCH(H2678,VpD!$1:$1,1)),VpD!$I$2)</f>
        <v>&gt;1998</v>
      </c>
      <c r="Q2678" s="1">
        <f ca="1">INDEX(VpD!$C$3:$I$27,MATCH(F2678,VpD!$B$3:$B$27,0),MATCH(P2678,VpD!$C$2:$I$2,0))</f>
        <v>72</v>
      </c>
      <c r="R2678" s="16">
        <f t="shared" ca="1" si="542"/>
        <v>10.151999999999999</v>
      </c>
      <c r="S2678" s="14">
        <f t="shared" ca="1" si="543"/>
        <v>713219.82</v>
      </c>
      <c r="T2678" s="14">
        <f t="shared" ca="1" si="544"/>
        <v>6168498.7000000002</v>
      </c>
      <c r="U2678" s="14" t="str">
        <f t="shared" ca="1" si="545"/>
        <v>0A3F507E-239D-32B8-E044-0003BA298018</v>
      </c>
    </row>
    <row r="2679" spans="1:21" s="14" customFormat="1" x14ac:dyDescent="0.25">
      <c r="A2679" s="14">
        <f t="shared" si="533"/>
        <v>2679</v>
      </c>
      <c r="B2679" s="14" t="str">
        <f t="shared" ca="1" si="534"/>
        <v>EE25B5F8-5109-4344-8C0C-8AF7262CF308</v>
      </c>
      <c r="C2679" s="14" t="str">
        <f t="shared" ca="1" si="535"/>
        <v>Hyrdeengen</v>
      </c>
      <c r="D2679" s="14" t="str">
        <f t="shared" ca="1" si="536"/>
        <v>185</v>
      </c>
      <c r="E2679" s="14" t="str">
        <f t="shared" ca="1" si="537"/>
        <v>21gu</v>
      </c>
      <c r="F2679" s="1">
        <f t="shared" ca="1" si="538"/>
        <v>130</v>
      </c>
      <c r="G2679" s="1">
        <f t="shared" ca="1" si="539"/>
        <v>124</v>
      </c>
      <c r="H2679" s="1">
        <f t="shared" ca="1" si="540"/>
        <v>1976</v>
      </c>
      <c r="I2679" s="1" t="str">
        <f ca="1">INDEX(Relationstabel!$C$3:$K$10,MATCH(INDIRECT($A$1&amp;"J"&amp;A2679),Relationstabel!$A$3:$A$10,0),MATCH(IFERROR(VALUE(INDIRECT($A$1&amp;"K"&amp;A2679)),0),Relationstabel!$C$1:$K$1,0))</f>
        <v>Fjernvarme/ Blokvarme</v>
      </c>
      <c r="J2679" s="1" t="str">
        <f ca="1">INDEX(Anvendelseskode!B:B,MATCH($F2679,Anvendelseskode!$A:$A,0))</f>
        <v>Række-, kæde-, dobbelthus (lodret adskillelse mellem enhederne)</v>
      </c>
      <c r="K2679" s="1" t="str">
        <f ca="1">INDEX(Anvendelseskode!C:C,MATCH($F2679,Anvendelseskode!$A:$A,0))</f>
        <v>Række-, kæde og dobbelthuse</v>
      </c>
      <c r="L2679" s="1" t="str">
        <f ca="1">INDEX(Anvendelseskode!D:D,MATCH($F2679,Anvendelseskode!$A:$A,0))</f>
        <v>Private husholdninger</v>
      </c>
      <c r="M2679" s="1" t="str">
        <f ca="1">IFERROR(INDEX(SBi!$2:$2,MATCH(H2679,SBi!$1:$1,1)),SBi!$K$2)</f>
        <v>1973-1978</v>
      </c>
      <c r="N2679" s="1">
        <f ca="1">INDEX(SBi!$C$3:$K$28,MATCH(F2679,SBi!$B$3:$B$28,0),MATCH(M2679,SBi!$C$2:$K$2,0))</f>
        <v>112.6</v>
      </c>
      <c r="O2679" s="16">
        <f t="shared" ca="1" si="541"/>
        <v>13.962399999999999</v>
      </c>
      <c r="P2679" s="16" t="str">
        <f ca="1">IFERROR(INDEX(VpD!$2:$2,MATCH(H2679,VpD!$1:$1,1)),VpD!$I$2)</f>
        <v>1973-1978</v>
      </c>
      <c r="Q2679" s="1">
        <f ca="1">INDEX(VpD!$C$3:$I$27,MATCH(F2679,VpD!$B$3:$B$27,0),MATCH(P2679,VpD!$C$2:$I$2,0))</f>
        <v>98</v>
      </c>
      <c r="R2679" s="16">
        <f t="shared" ca="1" si="542"/>
        <v>12.151999999999999</v>
      </c>
      <c r="S2679" s="14">
        <f t="shared" ca="1" si="543"/>
        <v>711781.67</v>
      </c>
      <c r="T2679" s="14">
        <f t="shared" ca="1" si="544"/>
        <v>6172351.1900000004</v>
      </c>
      <c r="U2679" s="14" t="str">
        <f t="shared" ca="1" si="545"/>
        <v>0A3F507E-19AE-32B8-E044-0003BA298018</v>
      </c>
    </row>
    <row r="2680" spans="1:21" s="14" customFormat="1" x14ac:dyDescent="0.25">
      <c r="A2680" s="14">
        <f t="shared" si="533"/>
        <v>2680</v>
      </c>
      <c r="B2680" s="14" t="str">
        <f t="shared" ca="1" si="534"/>
        <v>236B553B-544A-4990-B3A4-61FA773DA453</v>
      </c>
      <c r="C2680" s="14" t="str">
        <f t="shared" ca="1" si="535"/>
        <v>Hyttevænget</v>
      </c>
      <c r="D2680" s="14" t="str">
        <f t="shared" ca="1" si="536"/>
        <v>19</v>
      </c>
      <c r="E2680" s="14" t="str">
        <f t="shared" ca="1" si="537"/>
        <v>6ib</v>
      </c>
      <c r="F2680" s="1">
        <f t="shared" ca="1" si="538"/>
        <v>130</v>
      </c>
      <c r="G2680" s="1">
        <f t="shared" ca="1" si="539"/>
        <v>111</v>
      </c>
      <c r="H2680" s="1">
        <f t="shared" ca="1" si="540"/>
        <v>1984</v>
      </c>
      <c r="I2680" s="1" t="str">
        <f ca="1">INDEX(Relationstabel!$C$3:$K$10,MATCH(INDIRECT($A$1&amp;"J"&amp;A2680),Relationstabel!$A$3:$A$10,0),MATCH(IFERROR(VALUE(INDIRECT($A$1&amp;"K"&amp;A2680)),0),Relationstabel!$C$1:$K$1,0))</f>
        <v>Naturgas</v>
      </c>
      <c r="J2680" s="1" t="str">
        <f ca="1">INDEX(Anvendelseskode!B:B,MATCH($F2680,Anvendelseskode!$A:$A,0))</f>
        <v>Række-, kæde-, dobbelthus (lodret adskillelse mellem enhederne)</v>
      </c>
      <c r="K2680" s="1" t="str">
        <f ca="1">INDEX(Anvendelseskode!C:C,MATCH($F2680,Anvendelseskode!$A:$A,0))</f>
        <v>Række-, kæde og dobbelthuse</v>
      </c>
      <c r="L2680" s="1" t="str">
        <f ca="1">INDEX(Anvendelseskode!D:D,MATCH($F2680,Anvendelseskode!$A:$A,0))</f>
        <v>Private husholdninger</v>
      </c>
      <c r="M2680" s="1" t="str">
        <f ca="1">IFERROR(INDEX(SBi!$2:$2,MATCH(H2680,SBi!$1:$1,1)),SBi!$K$2)</f>
        <v>1979-1998</v>
      </c>
      <c r="N2680" s="1">
        <f ca="1">INDEX(SBi!$C$3:$K$28,MATCH(F2680,SBi!$B$3:$B$28,0),MATCH(M2680,SBi!$C$2:$K$2,0))</f>
        <v>96.8</v>
      </c>
      <c r="O2680" s="16">
        <f t="shared" ca="1" si="541"/>
        <v>10.7448</v>
      </c>
      <c r="P2680" s="16" t="str">
        <f ca="1">IFERROR(INDEX(VpD!$2:$2,MATCH(H2680,VpD!$1:$1,1)),VpD!$I$2)</f>
        <v>1979-1998</v>
      </c>
      <c r="Q2680" s="1">
        <f ca="1">INDEX(VpD!$C$3:$I$27,MATCH(F2680,VpD!$B$3:$B$27,0),MATCH(P2680,VpD!$C$2:$I$2,0))</f>
        <v>74</v>
      </c>
      <c r="R2680" s="16">
        <f t="shared" ca="1" si="542"/>
        <v>8.2140000000000004</v>
      </c>
      <c r="S2680" s="14">
        <f t="shared" ca="1" si="543"/>
        <v>713785.86</v>
      </c>
      <c r="T2680" s="14">
        <f t="shared" ca="1" si="544"/>
        <v>6169113.7400000002</v>
      </c>
      <c r="U2680" s="14" t="str">
        <f t="shared" ca="1" si="545"/>
        <v>0A3F507E-1AAE-32B8-E044-0003BA298018</v>
      </c>
    </row>
    <row r="2681" spans="1:21" s="14" customFormat="1" x14ac:dyDescent="0.25">
      <c r="A2681" s="14">
        <f t="shared" si="533"/>
        <v>2681</v>
      </c>
      <c r="B2681" s="14" t="str">
        <f t="shared" ca="1" si="534"/>
        <v>E22D4A45-B880-4EF9-89C6-852B6381A867</v>
      </c>
      <c r="C2681" s="14" t="str">
        <f t="shared" ca="1" si="535"/>
        <v>Lystrupvej</v>
      </c>
      <c r="D2681" s="14" t="str">
        <f t="shared" ca="1" si="536"/>
        <v>9</v>
      </c>
      <c r="E2681" s="14" t="str">
        <f t="shared" ca="1" si="537"/>
        <v>24gq</v>
      </c>
      <c r="F2681" s="1">
        <f t="shared" ca="1" si="538"/>
        <v>120</v>
      </c>
      <c r="G2681" s="1">
        <f t="shared" ca="1" si="539"/>
        <v>142</v>
      </c>
      <c r="H2681" s="1">
        <f t="shared" ca="1" si="540"/>
        <v>1984</v>
      </c>
      <c r="I2681" s="1" t="str">
        <f ca="1">INDEX(Relationstabel!$C$3:$K$10,MATCH(INDIRECT($A$1&amp;"J"&amp;A2681),Relationstabel!$A$3:$A$10,0),MATCH(IFERROR(VALUE(INDIRECT($A$1&amp;"K"&amp;A2681)),0),Relationstabel!$C$1:$K$1,0))</f>
        <v>Naturgas</v>
      </c>
      <c r="J2681" s="1" t="str">
        <f ca="1">INDEX(Anvendelseskode!B:B,MATCH($F2681,Anvendelseskode!$A:$A,0))</f>
        <v>Fritliggende enfamilieshus (parcelhus)</v>
      </c>
      <c r="K2681" s="1" t="str">
        <f ca="1">INDEX(Anvendelseskode!C:C,MATCH($F2681,Anvendelseskode!$A:$A,0))</f>
        <v>Parcelhuse</v>
      </c>
      <c r="L2681" s="1" t="str">
        <f ca="1">INDEX(Anvendelseskode!D:D,MATCH($F2681,Anvendelseskode!$A:$A,0))</f>
        <v>Private husholdninger</v>
      </c>
      <c r="M2681" s="1" t="str">
        <f ca="1">IFERROR(INDEX(SBi!$2:$2,MATCH(H2681,SBi!$1:$1,1)),SBi!$K$2)</f>
        <v>1979-1998</v>
      </c>
      <c r="N2681" s="1">
        <f ca="1">INDEX(SBi!$C$3:$K$28,MATCH(F2681,SBi!$B$3:$B$28,0),MATCH(M2681,SBi!$C$2:$K$2,0))</f>
        <v>105.4</v>
      </c>
      <c r="O2681" s="16">
        <f t="shared" ca="1" si="541"/>
        <v>14.966800000000001</v>
      </c>
      <c r="P2681" s="16" t="str">
        <f ca="1">IFERROR(INDEX(VpD!$2:$2,MATCH(H2681,VpD!$1:$1,1)),VpD!$I$2)</f>
        <v>1979-1998</v>
      </c>
      <c r="Q2681" s="1">
        <f ca="1">INDEX(VpD!$C$3:$I$27,MATCH(F2681,VpD!$B$3:$B$27,0),MATCH(P2681,VpD!$C$2:$I$2,0))</f>
        <v>90</v>
      </c>
      <c r="R2681" s="16">
        <f t="shared" ca="1" si="542"/>
        <v>12.78</v>
      </c>
      <c r="S2681" s="14">
        <f t="shared" ca="1" si="543"/>
        <v>714046.35</v>
      </c>
      <c r="T2681" s="14">
        <f t="shared" ca="1" si="544"/>
        <v>6168679.04</v>
      </c>
      <c r="U2681" s="14" t="str">
        <f t="shared" ca="1" si="545"/>
        <v>0A3F507E-1CAE-32B8-E044-0003BA298018</v>
      </c>
    </row>
    <row r="2682" spans="1:21" s="14" customFormat="1" x14ac:dyDescent="0.25">
      <c r="A2682" s="14">
        <f t="shared" si="533"/>
        <v>2682</v>
      </c>
      <c r="B2682" s="14" t="str">
        <f t="shared" ca="1" si="534"/>
        <v>4EC5E614-D5BD-47B5-9C24-42F145D2BC52</v>
      </c>
      <c r="C2682" s="14" t="str">
        <f t="shared" ca="1" si="535"/>
        <v>Tårnborgvej</v>
      </c>
      <c r="D2682" s="14" t="str">
        <f t="shared" ca="1" si="536"/>
        <v>3</v>
      </c>
      <c r="E2682" s="14" t="str">
        <f t="shared" ca="1" si="537"/>
        <v>4cd</v>
      </c>
      <c r="F2682" s="1">
        <f t="shared" ca="1" si="538"/>
        <v>120</v>
      </c>
      <c r="G2682" s="1">
        <f t="shared" ca="1" si="539"/>
        <v>130</v>
      </c>
      <c r="H2682" s="1">
        <f t="shared" ca="1" si="540"/>
        <v>1995</v>
      </c>
      <c r="I2682" s="1" t="str">
        <f ca="1">INDEX(Relationstabel!$C$3:$K$10,MATCH(INDIRECT($A$1&amp;"J"&amp;A2682),Relationstabel!$A$3:$A$10,0),MATCH(IFERROR(VALUE(INDIRECT($A$1&amp;"K"&amp;A2682)),0),Relationstabel!$C$1:$K$1,0))</f>
        <v>Naturgas</v>
      </c>
      <c r="J2682" s="1" t="str">
        <f ca="1">INDEX(Anvendelseskode!B:B,MATCH($F2682,Anvendelseskode!$A:$A,0))</f>
        <v>Fritliggende enfamilieshus (parcelhus)</v>
      </c>
      <c r="K2682" s="1" t="str">
        <f ca="1">INDEX(Anvendelseskode!C:C,MATCH($F2682,Anvendelseskode!$A:$A,0))</f>
        <v>Parcelhuse</v>
      </c>
      <c r="L2682" s="1" t="str">
        <f ca="1">INDEX(Anvendelseskode!D:D,MATCH($F2682,Anvendelseskode!$A:$A,0))</f>
        <v>Private husholdninger</v>
      </c>
      <c r="M2682" s="1" t="str">
        <f ca="1">IFERROR(INDEX(SBi!$2:$2,MATCH(H2682,SBi!$1:$1,1)),SBi!$K$2)</f>
        <v>1979-1998</v>
      </c>
      <c r="N2682" s="1">
        <f ca="1">INDEX(SBi!$C$3:$K$28,MATCH(F2682,SBi!$B$3:$B$28,0),MATCH(M2682,SBi!$C$2:$K$2,0))</f>
        <v>105.4</v>
      </c>
      <c r="O2682" s="16">
        <f t="shared" ca="1" si="541"/>
        <v>13.702</v>
      </c>
      <c r="P2682" s="16" t="str">
        <f ca="1">IFERROR(INDEX(VpD!$2:$2,MATCH(H2682,VpD!$1:$1,1)),VpD!$I$2)</f>
        <v>1979-1998</v>
      </c>
      <c r="Q2682" s="1">
        <f ca="1">INDEX(VpD!$C$3:$I$27,MATCH(F2682,VpD!$B$3:$B$27,0),MATCH(P2682,VpD!$C$2:$I$2,0))</f>
        <v>90</v>
      </c>
      <c r="R2682" s="16">
        <f t="shared" ca="1" si="542"/>
        <v>11.7</v>
      </c>
      <c r="S2682" s="14">
        <f t="shared" ca="1" si="543"/>
        <v>713170.05</v>
      </c>
      <c r="T2682" s="14">
        <f t="shared" ca="1" si="544"/>
        <v>6168657.2699999996</v>
      </c>
      <c r="U2682" s="14" t="str">
        <f t="shared" ca="1" si="545"/>
        <v>0A3F507E-238B-32B8-E044-0003BA298018</v>
      </c>
    </row>
    <row r="2683" spans="1:21" s="14" customFormat="1" x14ac:dyDescent="0.25">
      <c r="A2683" s="14">
        <f t="shared" si="533"/>
        <v>2683</v>
      </c>
      <c r="B2683" s="14" t="str">
        <f t="shared" ca="1" si="534"/>
        <v>A5D69A09-9286-42DB-9608-BDF403061DBF</v>
      </c>
      <c r="C2683" s="14" t="str">
        <f t="shared" ca="1" si="535"/>
        <v>Bregnebo</v>
      </c>
      <c r="D2683" s="14" t="str">
        <f t="shared" ca="1" si="536"/>
        <v>34</v>
      </c>
      <c r="E2683" s="14" t="str">
        <f t="shared" ca="1" si="537"/>
        <v>6øq</v>
      </c>
      <c r="F2683" s="1">
        <f t="shared" ca="1" si="538"/>
        <v>130</v>
      </c>
      <c r="G2683" s="1">
        <f t="shared" ca="1" si="539"/>
        <v>109</v>
      </c>
      <c r="H2683" s="1">
        <f t="shared" ca="1" si="540"/>
        <v>1978</v>
      </c>
      <c r="I2683" s="1" t="str">
        <f ca="1">INDEX(Relationstabel!$C$3:$K$10,MATCH(INDIRECT($A$1&amp;"J"&amp;A2683),Relationstabel!$A$3:$A$10,0),MATCH(IFERROR(VALUE(INDIRECT($A$1&amp;"K"&amp;A2683)),0),Relationstabel!$C$1:$K$1,0))</f>
        <v>Fjernvarme/ Blokvarme</v>
      </c>
      <c r="J2683" s="1" t="str">
        <f ca="1">INDEX(Anvendelseskode!B:B,MATCH($F2683,Anvendelseskode!$A:$A,0))</f>
        <v>Række-, kæde-, dobbelthus (lodret adskillelse mellem enhederne)</v>
      </c>
      <c r="K2683" s="1" t="str">
        <f ca="1">INDEX(Anvendelseskode!C:C,MATCH($F2683,Anvendelseskode!$A:$A,0))</f>
        <v>Række-, kæde og dobbelthuse</v>
      </c>
      <c r="L2683" s="1" t="str">
        <f ca="1">INDEX(Anvendelseskode!D:D,MATCH($F2683,Anvendelseskode!$A:$A,0))</f>
        <v>Private husholdninger</v>
      </c>
      <c r="M2683" s="1" t="str">
        <f ca="1">IFERROR(INDEX(SBi!$2:$2,MATCH(H2683,SBi!$1:$1,1)),SBi!$K$2)</f>
        <v>1973-1978</v>
      </c>
      <c r="N2683" s="1">
        <f ca="1">INDEX(SBi!$C$3:$K$28,MATCH(F2683,SBi!$B$3:$B$28,0),MATCH(M2683,SBi!$C$2:$K$2,0))</f>
        <v>112.6</v>
      </c>
      <c r="O2683" s="16">
        <f t="shared" ca="1" si="541"/>
        <v>12.273399999999999</v>
      </c>
      <c r="P2683" s="16" t="str">
        <f ca="1">IFERROR(INDEX(VpD!$2:$2,MATCH(H2683,VpD!$1:$1,1)),VpD!$I$2)</f>
        <v>1973-1978</v>
      </c>
      <c r="Q2683" s="1">
        <f ca="1">INDEX(VpD!$C$3:$I$27,MATCH(F2683,VpD!$B$3:$B$27,0),MATCH(P2683,VpD!$C$2:$I$2,0))</f>
        <v>98</v>
      </c>
      <c r="R2683" s="16">
        <f t="shared" ca="1" si="542"/>
        <v>10.682</v>
      </c>
      <c r="S2683" s="14">
        <f t="shared" ca="1" si="543"/>
        <v>713608.71</v>
      </c>
      <c r="T2683" s="14">
        <f t="shared" ca="1" si="544"/>
        <v>6169852.29</v>
      </c>
      <c r="U2683" s="14" t="str">
        <f t="shared" ca="1" si="545"/>
        <v>0A3F507E-1590-32B8-E044-0003BA298018</v>
      </c>
    </row>
    <row r="2684" spans="1:21" s="14" customFormat="1" x14ac:dyDescent="0.25">
      <c r="A2684" s="14">
        <f t="shared" si="533"/>
        <v>2684</v>
      </c>
      <c r="B2684" s="14" t="str">
        <f t="shared" ca="1" si="534"/>
        <v>F827BA60-4DDB-4B1F-B2B9-33C9E725282C</v>
      </c>
      <c r="C2684" s="14" t="str">
        <f t="shared" ca="1" si="535"/>
        <v>Strandesplanaden</v>
      </c>
      <c r="D2684" s="14" t="str">
        <f t="shared" ca="1" si="536"/>
        <v>120</v>
      </c>
      <c r="E2684" s="14" t="str">
        <f t="shared" ca="1" si="537"/>
        <v>1at</v>
      </c>
      <c r="F2684" s="1">
        <f t="shared" ca="1" si="538"/>
        <v>330</v>
      </c>
      <c r="G2684" s="1">
        <f t="shared" ca="1" si="539"/>
        <v>371</v>
      </c>
      <c r="H2684" s="1">
        <f t="shared" ca="1" si="540"/>
        <v>1998</v>
      </c>
      <c r="I2684" s="1" t="str">
        <f ca="1">INDEX(Relationstabel!$C$3:$K$10,MATCH(INDIRECT($A$1&amp;"J"&amp;A2684),Relationstabel!$A$3:$A$10,0),MATCH(IFERROR(VALUE(INDIRECT($A$1&amp;"K"&amp;A2684)),0),Relationstabel!$C$1:$K$1,0))</f>
        <v>Fjernvarme/ Blokvarme</v>
      </c>
      <c r="J2684" s="1" t="str">
        <f ca="1">INDEX(Anvendelseskode!B:B,MATCH($F2684,Anvendelseskode!$A:$A,0))</f>
        <v>Bygning til hotel, restaurant, vaskeri, frisør og anden servicevirksomhed</v>
      </c>
      <c r="K2684" s="1" t="str">
        <f ca="1">INDEX(Anvendelseskode!C:C,MATCH($F2684,Anvendelseskode!$A:$A,0))</f>
        <v>Hotel, restauration, frisør o</v>
      </c>
      <c r="L2684" s="1" t="str">
        <f ca="1">INDEX(Anvendelseskode!D:D,MATCH($F2684,Anvendelseskode!$A:$A,0))</f>
        <v>Handel og servicevirksomheder</v>
      </c>
      <c r="M2684" s="1" t="str">
        <f ca="1">IFERROR(INDEX(SBi!$2:$2,MATCH(H2684,SBi!$1:$1,1)),SBi!$K$2)</f>
        <v>1979-1998</v>
      </c>
      <c r="N2684" s="1">
        <f ca="1">INDEX(SBi!$C$3:$K$28,MATCH(F2684,SBi!$B$3:$B$28,0),MATCH(M2684,SBi!$C$2:$K$2,0))</f>
        <v>141.80000000000001</v>
      </c>
      <c r="O2684" s="16">
        <f t="shared" ca="1" si="541"/>
        <v>52.607800000000005</v>
      </c>
      <c r="P2684" s="16" t="str">
        <f ca="1">IFERROR(INDEX(VpD!$2:$2,MATCH(H2684,VpD!$1:$1,1)),VpD!$I$2)</f>
        <v>1979-1998</v>
      </c>
      <c r="Q2684" s="1">
        <f ca="1">INDEX(VpD!$C$3:$I$27,MATCH(F2684,VpD!$B$3:$B$27,0),MATCH(P2684,VpD!$C$2:$I$2,0))</f>
        <v>123</v>
      </c>
      <c r="R2684" s="16">
        <f t="shared" ca="1" si="542"/>
        <v>45.633000000000003</v>
      </c>
      <c r="S2684" s="14">
        <f t="shared" ca="1" si="543"/>
        <v>713461.65</v>
      </c>
      <c r="T2684" s="14">
        <f t="shared" ca="1" si="544"/>
        <v>6169325.3399999999</v>
      </c>
      <c r="U2684" s="14" t="str">
        <f t="shared" ca="1" si="545"/>
        <v>0A3F507E-2190-32B8-E044-0003BA298018</v>
      </c>
    </row>
    <row r="2685" spans="1:21" s="14" customFormat="1" x14ac:dyDescent="0.25">
      <c r="A2685" s="14">
        <f t="shared" si="533"/>
        <v>2685</v>
      </c>
      <c r="B2685" s="14" t="str">
        <f t="shared" ca="1" si="534"/>
        <v>42E06431-02BC-45CD-9FEA-CCF2F5D55A0C</v>
      </c>
      <c r="C2685" s="14" t="str">
        <f t="shared" ca="1" si="535"/>
        <v>Syvhøjvænge</v>
      </c>
      <c r="D2685" s="14" t="str">
        <f t="shared" ca="1" si="536"/>
        <v>91</v>
      </c>
      <c r="E2685" s="14" t="str">
        <f t="shared" ca="1" si="537"/>
        <v>12cz</v>
      </c>
      <c r="F2685" s="1">
        <f t="shared" ca="1" si="538"/>
        <v>120</v>
      </c>
      <c r="G2685" s="1">
        <f t="shared" ca="1" si="539"/>
        <v>143</v>
      </c>
      <c r="H2685" s="1">
        <f t="shared" ca="1" si="540"/>
        <v>1969</v>
      </c>
      <c r="I2685" s="1" t="str">
        <f ca="1">INDEX(Relationstabel!$C$3:$K$10,MATCH(INDIRECT($A$1&amp;"J"&amp;A2685),Relationstabel!$A$3:$A$10,0),MATCH(IFERROR(VALUE(INDIRECT($A$1&amp;"K"&amp;A2685)),0),Relationstabel!$C$1:$K$1,0))</f>
        <v>Naturgas</v>
      </c>
      <c r="J2685" s="1" t="str">
        <f ca="1">INDEX(Anvendelseskode!B:B,MATCH($F2685,Anvendelseskode!$A:$A,0))</f>
        <v>Fritliggende enfamilieshus (parcelhus)</v>
      </c>
      <c r="K2685" s="1" t="str">
        <f ca="1">INDEX(Anvendelseskode!C:C,MATCH($F2685,Anvendelseskode!$A:$A,0))</f>
        <v>Parcelhuse</v>
      </c>
      <c r="L2685" s="1" t="str">
        <f ca="1">INDEX(Anvendelseskode!D:D,MATCH($F2685,Anvendelseskode!$A:$A,0))</f>
        <v>Private husholdninger</v>
      </c>
      <c r="M2685" s="1" t="str">
        <f ca="1">IFERROR(INDEX(SBi!$2:$2,MATCH(H2685,SBi!$1:$1,1)),SBi!$K$2)</f>
        <v>1961-1972</v>
      </c>
      <c r="N2685" s="1">
        <f ca="1">INDEX(SBi!$C$3:$K$28,MATCH(F2685,SBi!$B$3:$B$28,0),MATCH(M2685,SBi!$C$2:$K$2,0))</f>
        <v>134.30000000000001</v>
      </c>
      <c r="O2685" s="16">
        <f t="shared" ca="1" si="541"/>
        <v>19.204900000000002</v>
      </c>
      <c r="P2685" s="16" t="str">
        <f ca="1">IFERROR(INDEX(VpD!$2:$2,MATCH(H2685,VpD!$1:$1,1)),VpD!$I$2)</f>
        <v>1961-1972</v>
      </c>
      <c r="Q2685" s="1">
        <f ca="1">INDEX(VpD!$C$3:$I$27,MATCH(F2685,VpD!$B$3:$B$27,0),MATCH(P2685,VpD!$C$2:$I$2,0))</f>
        <v>143</v>
      </c>
      <c r="R2685" s="16">
        <f t="shared" ca="1" si="542"/>
        <v>20.449000000000002</v>
      </c>
      <c r="S2685" s="14">
        <f t="shared" ca="1" si="543"/>
        <v>711843.49</v>
      </c>
      <c r="T2685" s="14">
        <f t="shared" ca="1" si="544"/>
        <v>6171865.9000000004</v>
      </c>
      <c r="U2685" s="14" t="str">
        <f t="shared" ca="1" si="545"/>
        <v>0A3F507E-2290-32B8-E044-0003BA298018</v>
      </c>
    </row>
    <row r="2686" spans="1:21" s="14" customFormat="1" x14ac:dyDescent="0.25">
      <c r="A2686" s="14">
        <f t="shared" si="533"/>
        <v>2686</v>
      </c>
      <c r="B2686" s="14" t="str">
        <f t="shared" ca="1" si="534"/>
        <v>25A9ADA6-6FDD-4265-B434-86B53171E001</v>
      </c>
      <c r="C2686" s="14" t="str">
        <f t="shared" ca="1" si="535"/>
        <v>Vejlegårdsvej</v>
      </c>
      <c r="D2686" s="14" t="str">
        <f t="shared" ca="1" si="536"/>
        <v>99</v>
      </c>
      <c r="E2686" s="14" t="str">
        <f t="shared" ca="1" si="537"/>
        <v>5r</v>
      </c>
      <c r="F2686" s="1">
        <f t="shared" ca="1" si="538"/>
        <v>110</v>
      </c>
      <c r="G2686" s="1">
        <f t="shared" ca="1" si="539"/>
        <v>119</v>
      </c>
      <c r="H2686" s="1">
        <f t="shared" ca="1" si="540"/>
        <v>1957</v>
      </c>
      <c r="I2686" s="1" t="str">
        <f ca="1">INDEX(Relationstabel!$C$3:$K$10,MATCH(INDIRECT($A$1&amp;"J"&amp;A2686),Relationstabel!$A$3:$A$10,0),MATCH(IFERROR(VALUE(INDIRECT($A$1&amp;"K"&amp;A2686)),0),Relationstabel!$C$1:$K$1,0))</f>
        <v>Varmepumpe</v>
      </c>
      <c r="J2686" s="1" t="str">
        <f ca="1">INDEX(Anvendelseskode!B:B,MATCH($F2686,Anvendelseskode!$A:$A,0))</f>
        <v>Stuehuse til landbrugsejendom</v>
      </c>
      <c r="K2686" s="1" t="str">
        <f ca="1">INDEX(Anvendelseskode!C:C,MATCH($F2686,Anvendelseskode!$A:$A,0))</f>
        <v>Stuehuse til landbrugsejendom</v>
      </c>
      <c r="L2686" s="1" t="str">
        <f ca="1">INDEX(Anvendelseskode!D:D,MATCH($F2686,Anvendelseskode!$A:$A,0))</f>
        <v>Private husholdninger</v>
      </c>
      <c r="M2686" s="1" t="str">
        <f ca="1">IFERROR(INDEX(SBi!$2:$2,MATCH(H2686,SBi!$1:$1,1)),SBi!$K$2)</f>
        <v>1951-1960</v>
      </c>
      <c r="N2686" s="1">
        <f ca="1">INDEX(SBi!$C$3:$K$28,MATCH(F2686,SBi!$B$3:$B$28,0),MATCH(M2686,SBi!$C$2:$K$2,0))</f>
        <v>151.19999999999999</v>
      </c>
      <c r="O2686" s="16">
        <f t="shared" ca="1" si="541"/>
        <v>17.992799999999999</v>
      </c>
      <c r="P2686" s="16" t="str">
        <f ca="1">IFERROR(INDEX(VpD!$2:$2,MATCH(H2686,VpD!$1:$1,1)),VpD!$I$2)</f>
        <v>1951-1960</v>
      </c>
      <c r="Q2686" s="1">
        <f ca="1">INDEX(VpD!$C$3:$I$27,MATCH(F2686,VpD!$B$3:$B$27,0),MATCH(P2686,VpD!$C$2:$I$2,0))</f>
        <v>207</v>
      </c>
      <c r="R2686" s="16">
        <f t="shared" ca="1" si="542"/>
        <v>24.632999999999999</v>
      </c>
      <c r="S2686" s="14">
        <f t="shared" ca="1" si="543"/>
        <v>711650.36</v>
      </c>
      <c r="T2686" s="14">
        <f t="shared" ca="1" si="544"/>
        <v>6170319.4500000002</v>
      </c>
      <c r="U2686" s="14" t="str">
        <f t="shared" ca="1" si="545"/>
        <v>0A3F507E-2490-32B8-E044-0003BA298018</v>
      </c>
    </row>
    <row r="2687" spans="1:21" s="14" customFormat="1" x14ac:dyDescent="0.25">
      <c r="A2687" s="14">
        <f t="shared" si="533"/>
        <v>2687</v>
      </c>
      <c r="B2687" s="14" t="str">
        <f t="shared" ca="1" si="534"/>
        <v>153DCA7C-0C3A-421F-B98A-9E4691A1B50A</v>
      </c>
      <c r="C2687" s="14" t="str">
        <f t="shared" ca="1" si="535"/>
        <v>Vejlegårdsvej</v>
      </c>
      <c r="D2687" s="14" t="str">
        <f t="shared" ca="1" si="536"/>
        <v>99</v>
      </c>
      <c r="E2687" s="14" t="str">
        <f t="shared" ca="1" si="537"/>
        <v>5r</v>
      </c>
      <c r="F2687" s="1">
        <f t="shared" ca="1" si="538"/>
        <v>210</v>
      </c>
      <c r="G2687" s="1">
        <f t="shared" ca="1" si="539"/>
        <v>150</v>
      </c>
      <c r="H2687" s="1">
        <f t="shared" ca="1" si="540"/>
        <v>1967</v>
      </c>
      <c r="I2687" s="1" t="str">
        <f ca="1">INDEX(Relationstabel!$C$3:$K$10,MATCH(INDIRECT($A$1&amp;"J"&amp;A2687),Relationstabel!$A$3:$A$10,0),MATCH(IFERROR(VALUE(INDIRECT($A$1&amp;"K"&amp;A2687)),0),Relationstabel!$C$1:$K$1,0))</f>
        <v>Olie</v>
      </c>
      <c r="J2687" s="1" t="str">
        <f ca="1">INDEX(Anvendelseskode!B:B,MATCH($F2687,Anvendelseskode!$A:$A,0))</f>
        <v>Bygning til erhvervsmæssig produktion vedrørende landbrug, gartneri, råstofudvinding o.lign</v>
      </c>
      <c r="K2687" s="1" t="str">
        <f ca="1">INDEX(Anvendelseskode!C:C,MATCH($F2687,Anvendelseskode!$A:$A,0))</f>
        <v>Avls- og driftsbygning</v>
      </c>
      <c r="L2687" s="1" t="str">
        <f ca="1">INDEX(Anvendelseskode!D:D,MATCH($F2687,Anvendelseskode!$A:$A,0))</f>
        <v>Landbrug og gartneri</v>
      </c>
      <c r="M2687" s="1" t="str">
        <f ca="1">IFERROR(INDEX(SBi!$2:$2,MATCH(H2687,SBi!$1:$1,1)),SBi!$K$2)</f>
        <v>1961-1972</v>
      </c>
      <c r="N2687" s="1">
        <f ca="1">INDEX(SBi!$C$3:$K$28,MATCH(F2687,SBi!$B$3:$B$28,0),MATCH(M2687,SBi!$C$2:$K$2,0))</f>
        <v>33</v>
      </c>
      <c r="O2687" s="16">
        <f t="shared" ca="1" si="541"/>
        <v>4.95</v>
      </c>
      <c r="P2687" s="16" t="str">
        <f ca="1">IFERROR(INDEX(VpD!$2:$2,MATCH(H2687,VpD!$1:$1,1)),VpD!$I$2)</f>
        <v>1961-1972</v>
      </c>
      <c r="Q2687" s="1">
        <f ca="1">INDEX(VpD!$C$3:$I$27,MATCH(F2687,VpD!$B$3:$B$27,0),MATCH(P2687,VpD!$C$2:$I$2,0))</f>
        <v>33</v>
      </c>
      <c r="R2687" s="16">
        <f t="shared" ca="1" si="542"/>
        <v>4.95</v>
      </c>
      <c r="S2687" s="14">
        <f t="shared" ca="1" si="543"/>
        <v>711650.36</v>
      </c>
      <c r="T2687" s="14">
        <f t="shared" ca="1" si="544"/>
        <v>6170319.4500000002</v>
      </c>
      <c r="U2687" s="14" t="str">
        <f t="shared" ca="1" si="545"/>
        <v>0A3F507E-2490-32B8-E044-0003BA298018</v>
      </c>
    </row>
    <row r="2688" spans="1:21" s="14" customFormat="1" x14ac:dyDescent="0.25">
      <c r="A2688" s="14">
        <f t="shared" si="533"/>
        <v>2688</v>
      </c>
      <c r="B2688" s="14" t="str">
        <f t="shared" ca="1" si="534"/>
        <v>91BDA778-85EC-4706-9EBA-888DD66BE0ED</v>
      </c>
      <c r="C2688" s="14" t="str">
        <f t="shared" ca="1" si="535"/>
        <v>Vejlegårdsvej</v>
      </c>
      <c r="D2688" s="14" t="str">
        <f t="shared" ca="1" si="536"/>
        <v>99</v>
      </c>
      <c r="E2688" s="14" t="str">
        <f t="shared" ca="1" si="537"/>
        <v>5r</v>
      </c>
      <c r="F2688" s="1">
        <f t="shared" ca="1" si="538"/>
        <v>210</v>
      </c>
      <c r="G2688" s="1">
        <f t="shared" ca="1" si="539"/>
        <v>800</v>
      </c>
      <c r="H2688" s="1">
        <f t="shared" ca="1" si="540"/>
        <v>1957</v>
      </c>
      <c r="I2688" s="1" t="str">
        <f ca="1">INDEX(Relationstabel!$C$3:$K$10,MATCH(INDIRECT($A$1&amp;"J"&amp;A2688),Relationstabel!$A$3:$A$10,0),MATCH(IFERROR(VALUE(INDIRECT($A$1&amp;"K"&amp;A2688)),0),Relationstabel!$C$1:$K$1,0))</f>
        <v>Olie</v>
      </c>
      <c r="J2688" s="1" t="str">
        <f ca="1">INDEX(Anvendelseskode!B:B,MATCH($F2688,Anvendelseskode!$A:$A,0))</f>
        <v>Bygning til erhvervsmæssig produktion vedrørende landbrug, gartneri, råstofudvinding o.lign</v>
      </c>
      <c r="K2688" s="1" t="str">
        <f ca="1">INDEX(Anvendelseskode!C:C,MATCH($F2688,Anvendelseskode!$A:$A,0))</f>
        <v>Avls- og driftsbygning</v>
      </c>
      <c r="L2688" s="1" t="str">
        <f ca="1">INDEX(Anvendelseskode!D:D,MATCH($F2688,Anvendelseskode!$A:$A,0))</f>
        <v>Landbrug og gartneri</v>
      </c>
      <c r="M2688" s="1" t="str">
        <f ca="1">IFERROR(INDEX(SBi!$2:$2,MATCH(H2688,SBi!$1:$1,1)),SBi!$K$2)</f>
        <v>1951-1960</v>
      </c>
      <c r="N2688" s="1">
        <f ca="1">INDEX(SBi!$C$3:$K$28,MATCH(F2688,SBi!$B$3:$B$28,0),MATCH(M2688,SBi!$C$2:$K$2,0))</f>
        <v>45</v>
      </c>
      <c r="O2688" s="16">
        <f t="shared" ca="1" si="541"/>
        <v>36</v>
      </c>
      <c r="P2688" s="16" t="str">
        <f ca="1">IFERROR(INDEX(VpD!$2:$2,MATCH(H2688,VpD!$1:$1,1)),VpD!$I$2)</f>
        <v>1951-1960</v>
      </c>
      <c r="Q2688" s="1">
        <f ca="1">INDEX(VpD!$C$3:$I$27,MATCH(F2688,VpD!$B$3:$B$27,0),MATCH(P2688,VpD!$C$2:$I$2,0))</f>
        <v>45</v>
      </c>
      <c r="R2688" s="16">
        <f t="shared" ca="1" si="542"/>
        <v>36</v>
      </c>
      <c r="S2688" s="14">
        <f t="shared" ca="1" si="543"/>
        <v>711650.36</v>
      </c>
      <c r="T2688" s="14">
        <f t="shared" ca="1" si="544"/>
        <v>6170319.4500000002</v>
      </c>
      <c r="U2688" s="14" t="str">
        <f t="shared" ca="1" si="545"/>
        <v>0A3F507E-2490-32B8-E044-0003BA298018</v>
      </c>
    </row>
    <row r="2689" spans="1:21" s="14" customFormat="1" x14ac:dyDescent="0.25">
      <c r="A2689" s="14">
        <f t="shared" si="533"/>
        <v>2689</v>
      </c>
      <c r="B2689" s="14" t="str">
        <f t="shared" ca="1" si="534"/>
        <v>BE5B070C-D31D-4BDE-A744-AC3CC0D99CF2</v>
      </c>
      <c r="C2689" s="14" t="str">
        <f t="shared" ca="1" si="535"/>
        <v>Vejlegårdsvej</v>
      </c>
      <c r="D2689" s="14" t="str">
        <f t="shared" ca="1" si="536"/>
        <v>99</v>
      </c>
      <c r="E2689" s="14" t="str">
        <f t="shared" ca="1" si="537"/>
        <v>5r</v>
      </c>
      <c r="F2689" s="1">
        <f t="shared" ca="1" si="538"/>
        <v>210</v>
      </c>
      <c r="G2689" s="1">
        <f t="shared" ca="1" si="539"/>
        <v>50</v>
      </c>
      <c r="H2689" s="1">
        <f t="shared" ca="1" si="540"/>
        <v>1957</v>
      </c>
      <c r="I2689" s="1" t="str">
        <f ca="1">INDEX(Relationstabel!$C$3:$K$10,MATCH(INDIRECT($A$1&amp;"J"&amp;A2689),Relationstabel!$A$3:$A$10,0),MATCH(IFERROR(VALUE(INDIRECT($A$1&amp;"K"&amp;A2689)),0),Relationstabel!$C$1:$K$1,0))</f>
        <v>Olie</v>
      </c>
      <c r="J2689" s="1" t="str">
        <f ca="1">INDEX(Anvendelseskode!B:B,MATCH($F2689,Anvendelseskode!$A:$A,0))</f>
        <v>Bygning til erhvervsmæssig produktion vedrørende landbrug, gartneri, råstofudvinding o.lign</v>
      </c>
      <c r="K2689" s="1" t="str">
        <f ca="1">INDEX(Anvendelseskode!C:C,MATCH($F2689,Anvendelseskode!$A:$A,0))</f>
        <v>Avls- og driftsbygning</v>
      </c>
      <c r="L2689" s="1" t="str">
        <f ca="1">INDEX(Anvendelseskode!D:D,MATCH($F2689,Anvendelseskode!$A:$A,0))</f>
        <v>Landbrug og gartneri</v>
      </c>
      <c r="M2689" s="1" t="str">
        <f ca="1">IFERROR(INDEX(SBi!$2:$2,MATCH(H2689,SBi!$1:$1,1)),SBi!$K$2)</f>
        <v>1951-1960</v>
      </c>
      <c r="N2689" s="1">
        <f ca="1">INDEX(SBi!$C$3:$K$28,MATCH(F2689,SBi!$B$3:$B$28,0),MATCH(M2689,SBi!$C$2:$K$2,0))</f>
        <v>45</v>
      </c>
      <c r="O2689" s="16">
        <f t="shared" ca="1" si="541"/>
        <v>2.25</v>
      </c>
      <c r="P2689" s="16" t="str">
        <f ca="1">IFERROR(INDEX(VpD!$2:$2,MATCH(H2689,VpD!$1:$1,1)),VpD!$I$2)</f>
        <v>1951-1960</v>
      </c>
      <c r="Q2689" s="1">
        <f ca="1">INDEX(VpD!$C$3:$I$27,MATCH(F2689,VpD!$B$3:$B$27,0),MATCH(P2689,VpD!$C$2:$I$2,0))</f>
        <v>45</v>
      </c>
      <c r="R2689" s="16">
        <f t="shared" ca="1" si="542"/>
        <v>2.25</v>
      </c>
      <c r="S2689" s="14">
        <f t="shared" ca="1" si="543"/>
        <v>711650.36</v>
      </c>
      <c r="T2689" s="14">
        <f t="shared" ca="1" si="544"/>
        <v>6170319.4500000002</v>
      </c>
      <c r="U2689" s="14" t="str">
        <f t="shared" ca="1" si="545"/>
        <v>0A3F507E-2490-32B8-E044-0003BA298018</v>
      </c>
    </row>
    <row r="2690" spans="1:21" s="14" customFormat="1" x14ac:dyDescent="0.25">
      <c r="A2690" s="14">
        <f t="shared" si="533"/>
        <v>2690</v>
      </c>
      <c r="B2690" s="14" t="str">
        <f t="shared" ca="1" si="534"/>
        <v>36266EC2-E625-4533-8893-A7B5D5596728</v>
      </c>
      <c r="C2690" s="14" t="str">
        <f t="shared" ca="1" si="535"/>
        <v>Vejlegårdsvej</v>
      </c>
      <c r="D2690" s="14" t="str">
        <f t="shared" ca="1" si="536"/>
        <v>99</v>
      </c>
      <c r="E2690" s="14" t="str">
        <f t="shared" ca="1" si="537"/>
        <v>5r</v>
      </c>
      <c r="F2690" s="1">
        <f t="shared" ca="1" si="538"/>
        <v>210</v>
      </c>
      <c r="G2690" s="1">
        <f t="shared" ca="1" si="539"/>
        <v>50</v>
      </c>
      <c r="H2690" s="1">
        <f t="shared" ca="1" si="540"/>
        <v>1967</v>
      </c>
      <c r="I2690" s="1" t="str">
        <f ca="1">INDEX(Relationstabel!$C$3:$K$10,MATCH(INDIRECT($A$1&amp;"J"&amp;A2690),Relationstabel!$A$3:$A$10,0),MATCH(IFERROR(VALUE(INDIRECT($A$1&amp;"K"&amp;A2690)),0),Relationstabel!$C$1:$K$1,0))</f>
        <v>Ingen varmeinstallation</v>
      </c>
      <c r="J2690" s="1" t="str">
        <f ca="1">INDEX(Anvendelseskode!B:B,MATCH($F2690,Anvendelseskode!$A:$A,0))</f>
        <v>Bygning til erhvervsmæssig produktion vedrørende landbrug, gartneri, råstofudvinding o.lign</v>
      </c>
      <c r="K2690" s="1" t="str">
        <f ca="1">INDEX(Anvendelseskode!C:C,MATCH($F2690,Anvendelseskode!$A:$A,0))</f>
        <v>Avls- og driftsbygning</v>
      </c>
      <c r="L2690" s="1" t="str">
        <f ca="1">INDEX(Anvendelseskode!D:D,MATCH($F2690,Anvendelseskode!$A:$A,0))</f>
        <v>Landbrug og gartneri</v>
      </c>
      <c r="M2690" s="1" t="str">
        <f ca="1">IFERROR(INDEX(SBi!$2:$2,MATCH(H2690,SBi!$1:$1,1)),SBi!$K$2)</f>
        <v>1961-1972</v>
      </c>
      <c r="N2690" s="1">
        <f ca="1">INDEX(SBi!$C$3:$K$28,MATCH(F2690,SBi!$B$3:$B$28,0),MATCH(M2690,SBi!$C$2:$K$2,0))</f>
        <v>33</v>
      </c>
      <c r="O2690" s="16">
        <f t="shared" ca="1" si="541"/>
        <v>1.65</v>
      </c>
      <c r="P2690" s="16" t="str">
        <f ca="1">IFERROR(INDEX(VpD!$2:$2,MATCH(H2690,VpD!$1:$1,1)),VpD!$I$2)</f>
        <v>1961-1972</v>
      </c>
      <c r="Q2690" s="1">
        <f ca="1">INDEX(VpD!$C$3:$I$27,MATCH(F2690,VpD!$B$3:$B$27,0),MATCH(P2690,VpD!$C$2:$I$2,0))</f>
        <v>33</v>
      </c>
      <c r="R2690" s="16">
        <f t="shared" ca="1" si="542"/>
        <v>1.65</v>
      </c>
      <c r="S2690" s="14">
        <f t="shared" ca="1" si="543"/>
        <v>711650.36</v>
      </c>
      <c r="T2690" s="14">
        <f t="shared" ca="1" si="544"/>
        <v>6170319.4500000002</v>
      </c>
      <c r="U2690" s="14" t="str">
        <f t="shared" ca="1" si="545"/>
        <v>0A3F507E-2490-32B8-E044-0003BA298018</v>
      </c>
    </row>
    <row r="2691" spans="1:21" s="14" customFormat="1" x14ac:dyDescent="0.25">
      <c r="A2691" s="14">
        <f t="shared" ref="A2691:A2754" si="546">ROW(B2691)</f>
        <v>2691</v>
      </c>
      <c r="B2691" s="14" t="str">
        <f t="shared" ref="B2691:B2754" ca="1" si="547">INDIRECT($A$1&amp;"b"&amp;A2691)</f>
        <v>10587758-D67E-41CC-A7B8-4C6ECBBAA136</v>
      </c>
      <c r="C2691" s="14" t="str">
        <f t="shared" ref="C2691:C2754" ca="1" si="548">INDIRECT($A$1&amp;"V"&amp;A2691)</f>
        <v>Vejlegårdsvej</v>
      </c>
      <c r="D2691" s="14" t="str">
        <f t="shared" ref="D2691:D2754" ca="1" si="549">INDIRECT($A$1&amp;"W"&amp;A2691)</f>
        <v>99</v>
      </c>
      <c r="E2691" s="14" t="str">
        <f t="shared" ref="E2691:E2754" ca="1" si="550">INDIRECT($A$1&amp;"AB"&amp;A2691)</f>
        <v>5r</v>
      </c>
      <c r="F2691" s="1">
        <f t="shared" ref="F2691:F2754" ca="1" si="551">ROUNDDOWN(INDIRECT($A$1&amp;"C"&amp;A2691),-1)</f>
        <v>210</v>
      </c>
      <c r="G2691" s="1">
        <f t="shared" ref="G2691:G2754" ca="1" si="552">INDIRECT($A$1&amp;"P"&amp;A2691)+INDIRECT($A$1&amp;"Q"&amp;A2691)+INDIRECT($A$1&amp;"R"&amp;A2691)*0.5</f>
        <v>60</v>
      </c>
      <c r="H2691" s="1">
        <f t="shared" ref="H2691:H2754" ca="1" si="553">MAX(INDIRECT($A$1&amp;"E"&amp;A2691),INDIRECT($A$1&amp;"D"&amp;A2691))</f>
        <v>1957</v>
      </c>
      <c r="I2691" s="1" t="str">
        <f ca="1">INDEX(Relationstabel!$C$3:$K$10,MATCH(INDIRECT($A$1&amp;"J"&amp;A2691),Relationstabel!$A$3:$A$10,0),MATCH(IFERROR(VALUE(INDIRECT($A$1&amp;"K"&amp;A2691)),0),Relationstabel!$C$1:$K$1,0))</f>
        <v>Varmepumpe</v>
      </c>
      <c r="J2691" s="1" t="str">
        <f ca="1">INDEX(Anvendelseskode!B:B,MATCH($F2691,Anvendelseskode!$A:$A,0))</f>
        <v>Bygning til erhvervsmæssig produktion vedrørende landbrug, gartneri, råstofudvinding o.lign</v>
      </c>
      <c r="K2691" s="1" t="str">
        <f ca="1">INDEX(Anvendelseskode!C:C,MATCH($F2691,Anvendelseskode!$A:$A,0))</f>
        <v>Avls- og driftsbygning</v>
      </c>
      <c r="L2691" s="1" t="str">
        <f ca="1">INDEX(Anvendelseskode!D:D,MATCH($F2691,Anvendelseskode!$A:$A,0))</f>
        <v>Landbrug og gartneri</v>
      </c>
      <c r="M2691" s="1" t="str">
        <f ca="1">IFERROR(INDEX(SBi!$2:$2,MATCH(H2691,SBi!$1:$1,1)),SBi!$K$2)</f>
        <v>1951-1960</v>
      </c>
      <c r="N2691" s="1">
        <f ca="1">INDEX(SBi!$C$3:$K$28,MATCH(F2691,SBi!$B$3:$B$28,0),MATCH(M2691,SBi!$C$2:$K$2,0))</f>
        <v>45</v>
      </c>
      <c r="O2691" s="16">
        <f t="shared" ref="O2691:O2754" ca="1" si="554">N2691*G2691/1000</f>
        <v>2.7</v>
      </c>
      <c r="P2691" s="16" t="str">
        <f ca="1">IFERROR(INDEX(VpD!$2:$2,MATCH(H2691,VpD!$1:$1,1)),VpD!$I$2)</f>
        <v>1951-1960</v>
      </c>
      <c r="Q2691" s="1">
        <f ca="1">INDEX(VpD!$C$3:$I$27,MATCH(F2691,VpD!$B$3:$B$27,0),MATCH(P2691,VpD!$C$2:$I$2,0))</f>
        <v>45</v>
      </c>
      <c r="R2691" s="16">
        <f t="shared" ref="R2691:R2754" ca="1" si="555">Q2691*G2691/1000</f>
        <v>2.7</v>
      </c>
      <c r="S2691" s="14">
        <f t="shared" ref="S2691:S2754" ca="1" si="556">INDIRECT($A$1&amp;"AE"&amp;A2691)</f>
        <v>711650.36</v>
      </c>
      <c r="T2691" s="14">
        <f t="shared" ref="T2691:T2754" ca="1" si="557">INDIRECT($A$1&amp;"AF"&amp;A2691)</f>
        <v>6170319.4500000002</v>
      </c>
      <c r="U2691" s="14" t="str">
        <f t="shared" ref="U2691:U2754" ca="1" si="558">INDIRECT($A$1&amp;"AC"&amp;A2691)</f>
        <v>0A3F507E-2490-32B8-E044-0003BA298018</v>
      </c>
    </row>
    <row r="2692" spans="1:21" s="14" customFormat="1" x14ac:dyDescent="0.25">
      <c r="A2692" s="14">
        <f t="shared" si="546"/>
        <v>2692</v>
      </c>
      <c r="B2692" s="14" t="str">
        <f t="shared" ca="1" si="547"/>
        <v>79ACBF24-BB99-427F-AAD1-E9ACA04D1EC6</v>
      </c>
      <c r="C2692" s="14" t="str">
        <f t="shared" ca="1" si="548"/>
        <v>Broksøvej</v>
      </c>
      <c r="D2692" s="14" t="str">
        <f t="shared" ca="1" si="549"/>
        <v>13</v>
      </c>
      <c r="E2692" s="14" t="str">
        <f t="shared" ca="1" si="550"/>
        <v>18qm</v>
      </c>
      <c r="F2692" s="1">
        <f t="shared" ca="1" si="551"/>
        <v>130</v>
      </c>
      <c r="G2692" s="1">
        <f t="shared" ca="1" si="552"/>
        <v>162</v>
      </c>
      <c r="H2692" s="1">
        <f t="shared" ca="1" si="553"/>
        <v>1975</v>
      </c>
      <c r="I2692" s="1" t="str">
        <f ca="1">INDEX(Relationstabel!$C$3:$K$10,MATCH(INDIRECT($A$1&amp;"J"&amp;A2692),Relationstabel!$A$3:$A$10,0),MATCH(IFERROR(VALUE(INDIRECT($A$1&amp;"K"&amp;A2692)),0),Relationstabel!$C$1:$K$1,0))</f>
        <v>Naturgas</v>
      </c>
      <c r="J2692" s="1" t="str">
        <f ca="1">INDEX(Anvendelseskode!B:B,MATCH($F2692,Anvendelseskode!$A:$A,0))</f>
        <v>Række-, kæde-, dobbelthus (lodret adskillelse mellem enhederne)</v>
      </c>
      <c r="K2692" s="1" t="str">
        <f ca="1">INDEX(Anvendelseskode!C:C,MATCH($F2692,Anvendelseskode!$A:$A,0))</f>
        <v>Række-, kæde og dobbelthuse</v>
      </c>
      <c r="L2692" s="1" t="str">
        <f ca="1">INDEX(Anvendelseskode!D:D,MATCH($F2692,Anvendelseskode!$A:$A,0))</f>
        <v>Private husholdninger</v>
      </c>
      <c r="M2692" s="1" t="str">
        <f ca="1">IFERROR(INDEX(SBi!$2:$2,MATCH(H2692,SBi!$1:$1,1)),SBi!$K$2)</f>
        <v>1973-1978</v>
      </c>
      <c r="N2692" s="1">
        <f ca="1">INDEX(SBi!$C$3:$K$28,MATCH(F2692,SBi!$B$3:$B$28,0),MATCH(M2692,SBi!$C$2:$K$2,0))</f>
        <v>112.6</v>
      </c>
      <c r="O2692" s="16">
        <f t="shared" ca="1" si="554"/>
        <v>18.241199999999999</v>
      </c>
      <c r="P2692" s="16" t="str">
        <f ca="1">IFERROR(INDEX(VpD!$2:$2,MATCH(H2692,VpD!$1:$1,1)),VpD!$I$2)</f>
        <v>1973-1978</v>
      </c>
      <c r="Q2692" s="1">
        <f ca="1">INDEX(VpD!$C$3:$I$27,MATCH(F2692,VpD!$B$3:$B$27,0),MATCH(P2692,VpD!$C$2:$I$2,0))</f>
        <v>98</v>
      </c>
      <c r="R2692" s="16">
        <f t="shared" ca="1" si="555"/>
        <v>15.875999999999999</v>
      </c>
      <c r="S2692" s="14">
        <f t="shared" ca="1" si="556"/>
        <v>712874.33</v>
      </c>
      <c r="T2692" s="14">
        <f t="shared" ca="1" si="557"/>
        <v>6169132.8799999999</v>
      </c>
      <c r="U2692" s="14" t="str">
        <f t="shared" ca="1" si="558"/>
        <v>0A3F507E-15A0-32B8-E044-0003BA298018</v>
      </c>
    </row>
    <row r="2693" spans="1:21" s="14" customFormat="1" x14ac:dyDescent="0.25">
      <c r="A2693" s="14">
        <f t="shared" si="546"/>
        <v>2693</v>
      </c>
      <c r="B2693" s="14" t="str">
        <f t="shared" ca="1" si="547"/>
        <v>D3ED9604-AABE-4951-82C5-4788710E6BD7</v>
      </c>
      <c r="C2693" s="14" t="str">
        <f t="shared" ca="1" si="548"/>
        <v>Lyngvej</v>
      </c>
      <c r="D2693" s="14" t="str">
        <f t="shared" ca="1" si="549"/>
        <v>4B</v>
      </c>
      <c r="E2693" s="14" t="str">
        <f t="shared" ca="1" si="550"/>
        <v>24aa</v>
      </c>
      <c r="F2693" s="1">
        <f t="shared" ca="1" si="551"/>
        <v>130</v>
      </c>
      <c r="G2693" s="1">
        <f t="shared" ca="1" si="552"/>
        <v>166</v>
      </c>
      <c r="H2693" s="1">
        <f t="shared" ca="1" si="553"/>
        <v>2005</v>
      </c>
      <c r="I2693" s="1" t="str">
        <f ca="1">INDEX(Relationstabel!$C$3:$K$10,MATCH(INDIRECT($A$1&amp;"J"&amp;A2693),Relationstabel!$A$3:$A$10,0),MATCH(IFERROR(VALUE(INDIRECT($A$1&amp;"K"&amp;A2693)),0),Relationstabel!$C$1:$K$1,0))</f>
        <v>Naturgas</v>
      </c>
      <c r="J2693" s="1" t="str">
        <f ca="1">INDEX(Anvendelseskode!B:B,MATCH($F2693,Anvendelseskode!$A:$A,0))</f>
        <v>Række-, kæde-, dobbelthus (lodret adskillelse mellem enhederne)</v>
      </c>
      <c r="K2693" s="1" t="str">
        <f ca="1">INDEX(Anvendelseskode!C:C,MATCH($F2693,Anvendelseskode!$A:$A,0))</f>
        <v>Række-, kæde og dobbelthuse</v>
      </c>
      <c r="L2693" s="1" t="str">
        <f ca="1">INDEX(Anvendelseskode!D:D,MATCH($F2693,Anvendelseskode!$A:$A,0))</f>
        <v>Private husholdninger</v>
      </c>
      <c r="M2693" s="1" t="str">
        <f ca="1">IFERROR(INDEX(SBi!$2:$2,MATCH(H2693,SBi!$1:$1,1)),SBi!$K$2)</f>
        <v>1999-2006</v>
      </c>
      <c r="N2693" s="1">
        <f ca="1">INDEX(SBi!$C$3:$K$28,MATCH(F2693,SBi!$B$3:$B$28,0),MATCH(M2693,SBi!$C$2:$K$2,0))</f>
        <v>81.5</v>
      </c>
      <c r="O2693" s="16">
        <f t="shared" ca="1" si="554"/>
        <v>13.529</v>
      </c>
      <c r="P2693" s="16" t="str">
        <f ca="1">IFERROR(INDEX(VpD!$2:$2,MATCH(H2693,VpD!$1:$1,1)),VpD!$I$2)</f>
        <v>&gt;1998</v>
      </c>
      <c r="Q2693" s="1">
        <f ca="1">INDEX(VpD!$C$3:$I$27,MATCH(F2693,VpD!$B$3:$B$27,0),MATCH(P2693,VpD!$C$2:$I$2,0))</f>
        <v>65</v>
      </c>
      <c r="R2693" s="16">
        <f t="shared" ca="1" si="555"/>
        <v>10.79</v>
      </c>
      <c r="S2693" s="14">
        <f t="shared" ca="1" si="556"/>
        <v>713971.37</v>
      </c>
      <c r="T2693" s="14">
        <f t="shared" ca="1" si="557"/>
        <v>6168738.9900000002</v>
      </c>
      <c r="U2693" s="14" t="str">
        <f t="shared" ca="1" si="558"/>
        <v>0A3F507E-1CA0-32B8-E044-0003BA298018</v>
      </c>
    </row>
    <row r="2694" spans="1:21" s="14" customFormat="1" x14ac:dyDescent="0.25">
      <c r="A2694" s="14">
        <f t="shared" si="546"/>
        <v>2694</v>
      </c>
      <c r="B2694" s="14" t="str">
        <f t="shared" ca="1" si="547"/>
        <v>B42FC9E9-0D1F-4BBB-8973-6859DF718992</v>
      </c>
      <c r="C2694" s="14" t="str">
        <f t="shared" ca="1" si="548"/>
        <v>Kolleruplund</v>
      </c>
      <c r="D2694" s="14" t="str">
        <f t="shared" ca="1" si="549"/>
        <v>8</v>
      </c>
      <c r="E2694" s="14" t="str">
        <f t="shared" ca="1" si="550"/>
        <v>6gh</v>
      </c>
      <c r="F2694" s="1">
        <f t="shared" ca="1" si="551"/>
        <v>130</v>
      </c>
      <c r="G2694" s="1">
        <f t="shared" ca="1" si="552"/>
        <v>122</v>
      </c>
      <c r="H2694" s="1">
        <f t="shared" ca="1" si="553"/>
        <v>1964</v>
      </c>
      <c r="I2694" s="1" t="str">
        <f ca="1">INDEX(Relationstabel!$C$3:$K$10,MATCH(INDIRECT($A$1&amp;"J"&amp;A2694),Relationstabel!$A$3:$A$10,0),MATCH(IFERROR(VALUE(INDIRECT($A$1&amp;"K"&amp;A2694)),0),Relationstabel!$C$1:$K$1,0))</f>
        <v>Naturgas</v>
      </c>
      <c r="J2694" s="1" t="str">
        <f ca="1">INDEX(Anvendelseskode!B:B,MATCH($F2694,Anvendelseskode!$A:$A,0))</f>
        <v>Række-, kæde-, dobbelthus (lodret adskillelse mellem enhederne)</v>
      </c>
      <c r="K2694" s="1" t="str">
        <f ca="1">INDEX(Anvendelseskode!C:C,MATCH($F2694,Anvendelseskode!$A:$A,0))</f>
        <v>Række-, kæde og dobbelthuse</v>
      </c>
      <c r="L2694" s="1" t="str">
        <f ca="1">INDEX(Anvendelseskode!D:D,MATCH($F2694,Anvendelseskode!$A:$A,0))</f>
        <v>Private husholdninger</v>
      </c>
      <c r="M2694" s="1" t="str">
        <f ca="1">IFERROR(INDEX(SBi!$2:$2,MATCH(H2694,SBi!$1:$1,1)),SBi!$K$2)</f>
        <v>1961-1972</v>
      </c>
      <c r="N2694" s="1">
        <f ca="1">INDEX(SBi!$C$3:$K$28,MATCH(F2694,SBi!$B$3:$B$28,0),MATCH(M2694,SBi!$C$2:$K$2,0))</f>
        <v>119.9</v>
      </c>
      <c r="O2694" s="16">
        <f t="shared" ca="1" si="554"/>
        <v>14.627800000000001</v>
      </c>
      <c r="P2694" s="16" t="str">
        <f ca="1">IFERROR(INDEX(VpD!$2:$2,MATCH(H2694,VpD!$1:$1,1)),VpD!$I$2)</f>
        <v>1961-1972</v>
      </c>
      <c r="Q2694" s="1">
        <f ca="1">INDEX(VpD!$C$3:$I$27,MATCH(F2694,VpD!$B$3:$B$27,0),MATCH(P2694,VpD!$C$2:$I$2,0))</f>
        <v>120</v>
      </c>
      <c r="R2694" s="16">
        <f t="shared" ca="1" si="555"/>
        <v>14.64</v>
      </c>
      <c r="S2694" s="14">
        <f t="shared" ca="1" si="556"/>
        <v>713865.71</v>
      </c>
      <c r="T2694" s="14">
        <f t="shared" ca="1" si="557"/>
        <v>6169231.46</v>
      </c>
      <c r="U2694" s="14" t="str">
        <f t="shared" ca="1" si="558"/>
        <v>0A3F507E-1BA6-32B8-E044-0003BA298018</v>
      </c>
    </row>
    <row r="2695" spans="1:21" s="14" customFormat="1" x14ac:dyDescent="0.25">
      <c r="A2695" s="14">
        <f t="shared" si="546"/>
        <v>2695</v>
      </c>
      <c r="B2695" s="14" t="str">
        <f t="shared" ca="1" si="547"/>
        <v>14625D9F-F67D-4989-BB39-4CC6EF3C46A8</v>
      </c>
      <c r="C2695" s="14" t="str">
        <f t="shared" ca="1" si="548"/>
        <v>Nordmarksvænge</v>
      </c>
      <c r="D2695" s="14" t="str">
        <f t="shared" ca="1" si="549"/>
        <v>20</v>
      </c>
      <c r="E2695" s="14" t="str">
        <f t="shared" ca="1" si="550"/>
        <v>14et</v>
      </c>
      <c r="F2695" s="1">
        <f t="shared" ca="1" si="551"/>
        <v>130</v>
      </c>
      <c r="G2695" s="1">
        <f t="shared" ca="1" si="552"/>
        <v>133</v>
      </c>
      <c r="H2695" s="1">
        <f t="shared" ca="1" si="553"/>
        <v>2000</v>
      </c>
      <c r="I2695" s="1" t="str">
        <f ca="1">INDEX(Relationstabel!$C$3:$K$10,MATCH(INDIRECT($A$1&amp;"J"&amp;A2695),Relationstabel!$A$3:$A$10,0),MATCH(IFERROR(VALUE(INDIRECT($A$1&amp;"K"&amp;A2695)),0),Relationstabel!$C$1:$K$1,0))</f>
        <v>Fjernvarme/ Blokvarme</v>
      </c>
      <c r="J2695" s="1" t="str">
        <f ca="1">INDEX(Anvendelseskode!B:B,MATCH($F2695,Anvendelseskode!$A:$A,0))</f>
        <v>Række-, kæde-, dobbelthus (lodret adskillelse mellem enhederne)</v>
      </c>
      <c r="K2695" s="1" t="str">
        <f ca="1">INDEX(Anvendelseskode!C:C,MATCH($F2695,Anvendelseskode!$A:$A,0))</f>
        <v>Række-, kæde og dobbelthuse</v>
      </c>
      <c r="L2695" s="1" t="str">
        <f ca="1">INDEX(Anvendelseskode!D:D,MATCH($F2695,Anvendelseskode!$A:$A,0))</f>
        <v>Private husholdninger</v>
      </c>
      <c r="M2695" s="1" t="str">
        <f ca="1">IFERROR(INDEX(SBi!$2:$2,MATCH(H2695,SBi!$1:$1,1)),SBi!$K$2)</f>
        <v>1999-2006</v>
      </c>
      <c r="N2695" s="1">
        <f ca="1">INDEX(SBi!$C$3:$K$28,MATCH(F2695,SBi!$B$3:$B$28,0),MATCH(M2695,SBi!$C$2:$K$2,0))</f>
        <v>81.5</v>
      </c>
      <c r="O2695" s="16">
        <f t="shared" ca="1" si="554"/>
        <v>10.839499999999999</v>
      </c>
      <c r="P2695" s="16" t="str">
        <f ca="1">IFERROR(INDEX(VpD!$2:$2,MATCH(H2695,VpD!$1:$1,1)),VpD!$I$2)</f>
        <v>&gt;1998</v>
      </c>
      <c r="Q2695" s="1">
        <f ca="1">INDEX(VpD!$C$3:$I$27,MATCH(F2695,VpD!$B$3:$B$27,0),MATCH(P2695,VpD!$C$2:$I$2,0))</f>
        <v>65</v>
      </c>
      <c r="R2695" s="16">
        <f t="shared" ca="1" si="555"/>
        <v>8.6449999999999996</v>
      </c>
      <c r="S2695" s="14">
        <f t="shared" ca="1" si="556"/>
        <v>712021.91</v>
      </c>
      <c r="T2695" s="14">
        <f t="shared" ca="1" si="557"/>
        <v>6172388.6900000004</v>
      </c>
      <c r="U2695" s="14" t="str">
        <f t="shared" ca="1" si="558"/>
        <v>0A3F507E-1DA6-32B8-E044-0003BA298018</v>
      </c>
    </row>
    <row r="2696" spans="1:21" s="14" customFormat="1" x14ac:dyDescent="0.25">
      <c r="A2696" s="14">
        <f t="shared" si="546"/>
        <v>2696</v>
      </c>
      <c r="B2696" s="14" t="str">
        <f t="shared" ca="1" si="547"/>
        <v>01DADF58-B0A3-470E-A334-D63F41ECA99E</v>
      </c>
      <c r="C2696" s="14" t="str">
        <f t="shared" ca="1" si="548"/>
        <v>Nørrebred</v>
      </c>
      <c r="D2696" s="14" t="str">
        <f t="shared" ca="1" si="549"/>
        <v>124</v>
      </c>
      <c r="E2696" s="14" t="str">
        <f t="shared" ca="1" si="550"/>
        <v>13hb</v>
      </c>
      <c r="F2696" s="1">
        <f t="shared" ca="1" si="551"/>
        <v>120</v>
      </c>
      <c r="G2696" s="1">
        <f t="shared" ca="1" si="552"/>
        <v>129</v>
      </c>
      <c r="H2696" s="1">
        <f t="shared" ca="1" si="553"/>
        <v>1970</v>
      </c>
      <c r="I2696" s="1" t="str">
        <f ca="1">INDEX(Relationstabel!$C$3:$K$10,MATCH(INDIRECT($A$1&amp;"J"&amp;A2696),Relationstabel!$A$3:$A$10,0),MATCH(IFERROR(VALUE(INDIRECT($A$1&amp;"K"&amp;A2696)),0),Relationstabel!$C$1:$K$1,0))</f>
        <v>Naturgas</v>
      </c>
      <c r="J2696" s="1" t="str">
        <f ca="1">INDEX(Anvendelseskode!B:B,MATCH($F2696,Anvendelseskode!$A:$A,0))</f>
        <v>Fritliggende enfamilieshus (parcelhus)</v>
      </c>
      <c r="K2696" s="1" t="str">
        <f ca="1">INDEX(Anvendelseskode!C:C,MATCH($F2696,Anvendelseskode!$A:$A,0))</f>
        <v>Parcelhuse</v>
      </c>
      <c r="L2696" s="1" t="str">
        <f ca="1">INDEX(Anvendelseskode!D:D,MATCH($F2696,Anvendelseskode!$A:$A,0))</f>
        <v>Private husholdninger</v>
      </c>
      <c r="M2696" s="1" t="str">
        <f ca="1">IFERROR(INDEX(SBi!$2:$2,MATCH(H2696,SBi!$1:$1,1)),SBi!$K$2)</f>
        <v>1961-1972</v>
      </c>
      <c r="N2696" s="1">
        <f ca="1">INDEX(SBi!$C$3:$K$28,MATCH(F2696,SBi!$B$3:$B$28,0),MATCH(M2696,SBi!$C$2:$K$2,0))</f>
        <v>134.30000000000001</v>
      </c>
      <c r="O2696" s="16">
        <f t="shared" ca="1" si="554"/>
        <v>17.3247</v>
      </c>
      <c r="P2696" s="16" t="str">
        <f ca="1">IFERROR(INDEX(VpD!$2:$2,MATCH(H2696,VpD!$1:$1,1)),VpD!$I$2)</f>
        <v>1961-1972</v>
      </c>
      <c r="Q2696" s="1">
        <f ca="1">INDEX(VpD!$C$3:$I$27,MATCH(F2696,VpD!$B$3:$B$27,0),MATCH(P2696,VpD!$C$2:$I$2,0))</f>
        <v>143</v>
      </c>
      <c r="R2696" s="16">
        <f t="shared" ca="1" si="555"/>
        <v>18.446999999999999</v>
      </c>
      <c r="S2696" s="14">
        <f t="shared" ca="1" si="556"/>
        <v>711646.97</v>
      </c>
      <c r="T2696" s="14">
        <f t="shared" ca="1" si="557"/>
        <v>6171878.7300000004</v>
      </c>
      <c r="U2696" s="14" t="str">
        <f t="shared" ca="1" si="558"/>
        <v>0A3F507E-1EA6-32B8-E044-0003BA298018</v>
      </c>
    </row>
    <row r="2697" spans="1:21" s="14" customFormat="1" x14ac:dyDescent="0.25">
      <c r="A2697" s="14">
        <f t="shared" si="546"/>
        <v>2697</v>
      </c>
      <c r="B2697" s="14" t="str">
        <f t="shared" ca="1" si="547"/>
        <v>66F79F07-630C-4602-9A8D-196BFF89BFAF</v>
      </c>
      <c r="C2697" s="14" t="str">
        <f t="shared" ca="1" si="548"/>
        <v>Strandparksvej</v>
      </c>
      <c r="D2697" s="14" t="str">
        <f t="shared" ca="1" si="549"/>
        <v>18</v>
      </c>
      <c r="E2697" s="14" t="str">
        <f t="shared" ca="1" si="550"/>
        <v>6l</v>
      </c>
      <c r="F2697" s="1">
        <f t="shared" ca="1" si="551"/>
        <v>120</v>
      </c>
      <c r="G2697" s="1">
        <f t="shared" ca="1" si="552"/>
        <v>181</v>
      </c>
      <c r="H2697" s="1">
        <f t="shared" ca="1" si="553"/>
        <v>1980</v>
      </c>
      <c r="I2697" s="1" t="str">
        <f ca="1">INDEX(Relationstabel!$C$3:$K$10,MATCH(INDIRECT($A$1&amp;"J"&amp;A2697),Relationstabel!$A$3:$A$10,0),MATCH(IFERROR(VALUE(INDIRECT($A$1&amp;"K"&amp;A2697)),0),Relationstabel!$C$1:$K$1,0))</f>
        <v>Olie</v>
      </c>
      <c r="J2697" s="1" t="str">
        <f ca="1">INDEX(Anvendelseskode!B:B,MATCH($F2697,Anvendelseskode!$A:$A,0))</f>
        <v>Fritliggende enfamilieshus (parcelhus)</v>
      </c>
      <c r="K2697" s="1" t="str">
        <f ca="1">INDEX(Anvendelseskode!C:C,MATCH($F2697,Anvendelseskode!$A:$A,0))</f>
        <v>Parcelhuse</v>
      </c>
      <c r="L2697" s="1" t="str">
        <f ca="1">INDEX(Anvendelseskode!D:D,MATCH($F2697,Anvendelseskode!$A:$A,0))</f>
        <v>Private husholdninger</v>
      </c>
      <c r="M2697" s="1" t="str">
        <f ca="1">IFERROR(INDEX(SBi!$2:$2,MATCH(H2697,SBi!$1:$1,1)),SBi!$K$2)</f>
        <v>1979-1998</v>
      </c>
      <c r="N2697" s="1">
        <f ca="1">INDEX(SBi!$C$3:$K$28,MATCH(F2697,SBi!$B$3:$B$28,0),MATCH(M2697,SBi!$C$2:$K$2,0))</f>
        <v>105.4</v>
      </c>
      <c r="O2697" s="16">
        <f t="shared" ca="1" si="554"/>
        <v>19.077400000000001</v>
      </c>
      <c r="P2697" s="16" t="str">
        <f ca="1">IFERROR(INDEX(VpD!$2:$2,MATCH(H2697,VpD!$1:$1,1)),VpD!$I$2)</f>
        <v>1979-1998</v>
      </c>
      <c r="Q2697" s="1">
        <f ca="1">INDEX(VpD!$C$3:$I$27,MATCH(F2697,VpD!$B$3:$B$27,0),MATCH(P2697,VpD!$C$2:$I$2,0))</f>
        <v>90</v>
      </c>
      <c r="R2697" s="16">
        <f t="shared" ca="1" si="555"/>
        <v>16.29</v>
      </c>
      <c r="S2697" s="14">
        <f t="shared" ca="1" si="556"/>
        <v>713466.2</v>
      </c>
      <c r="T2697" s="14">
        <f t="shared" ca="1" si="557"/>
        <v>6168572.0499999998</v>
      </c>
      <c r="U2697" s="14" t="str">
        <f t="shared" ca="1" si="558"/>
        <v>0A3F507E-21A6-32B8-E044-0003BA298018</v>
      </c>
    </row>
    <row r="2698" spans="1:21" s="14" customFormat="1" x14ac:dyDescent="0.25">
      <c r="A2698" s="14">
        <f t="shared" si="546"/>
        <v>2698</v>
      </c>
      <c r="B2698" s="14" t="str">
        <f t="shared" ca="1" si="547"/>
        <v>0DC4EDAD-954E-4355-B285-C2DD2B803A1F</v>
      </c>
      <c r="C2698" s="14" t="str">
        <f t="shared" ca="1" si="548"/>
        <v>Syvhøjvænge</v>
      </c>
      <c r="D2698" s="14" t="str">
        <f t="shared" ca="1" si="549"/>
        <v>113</v>
      </c>
      <c r="E2698" s="14" t="str">
        <f t="shared" ca="1" si="550"/>
        <v>22d</v>
      </c>
      <c r="F2698" s="1">
        <f t="shared" ca="1" si="551"/>
        <v>120</v>
      </c>
      <c r="G2698" s="1">
        <f t="shared" ca="1" si="552"/>
        <v>111</v>
      </c>
      <c r="H2698" s="1">
        <f t="shared" ca="1" si="553"/>
        <v>1970</v>
      </c>
      <c r="I2698" s="1" t="str">
        <f ca="1">INDEX(Relationstabel!$C$3:$K$10,MATCH(INDIRECT($A$1&amp;"J"&amp;A2698),Relationstabel!$A$3:$A$10,0),MATCH(IFERROR(VALUE(INDIRECT($A$1&amp;"K"&amp;A2698)),0),Relationstabel!$C$1:$K$1,0))</f>
        <v>Elvarme</v>
      </c>
      <c r="J2698" s="1" t="str">
        <f ca="1">INDEX(Anvendelseskode!B:B,MATCH($F2698,Anvendelseskode!$A:$A,0))</f>
        <v>Fritliggende enfamilieshus (parcelhus)</v>
      </c>
      <c r="K2698" s="1" t="str">
        <f ca="1">INDEX(Anvendelseskode!C:C,MATCH($F2698,Anvendelseskode!$A:$A,0))</f>
        <v>Parcelhuse</v>
      </c>
      <c r="L2698" s="1" t="str">
        <f ca="1">INDEX(Anvendelseskode!D:D,MATCH($F2698,Anvendelseskode!$A:$A,0))</f>
        <v>Private husholdninger</v>
      </c>
      <c r="M2698" s="1" t="str">
        <f ca="1">IFERROR(INDEX(SBi!$2:$2,MATCH(H2698,SBi!$1:$1,1)),SBi!$K$2)</f>
        <v>1961-1972</v>
      </c>
      <c r="N2698" s="1">
        <f ca="1">INDEX(SBi!$C$3:$K$28,MATCH(F2698,SBi!$B$3:$B$28,0),MATCH(M2698,SBi!$C$2:$K$2,0))</f>
        <v>134.30000000000001</v>
      </c>
      <c r="O2698" s="16">
        <f t="shared" ca="1" si="554"/>
        <v>14.907300000000001</v>
      </c>
      <c r="P2698" s="16" t="str">
        <f ca="1">IFERROR(INDEX(VpD!$2:$2,MATCH(H2698,VpD!$1:$1,1)),VpD!$I$2)</f>
        <v>1961-1972</v>
      </c>
      <c r="Q2698" s="1">
        <f ca="1">INDEX(VpD!$C$3:$I$27,MATCH(F2698,VpD!$B$3:$B$27,0),MATCH(P2698,VpD!$C$2:$I$2,0))</f>
        <v>143</v>
      </c>
      <c r="R2698" s="16">
        <f t="shared" ca="1" si="555"/>
        <v>15.872999999999999</v>
      </c>
      <c r="S2698" s="14">
        <f t="shared" ca="1" si="556"/>
        <v>711865.77</v>
      </c>
      <c r="T2698" s="14">
        <f t="shared" ca="1" si="557"/>
        <v>6171954.1799999997</v>
      </c>
      <c r="U2698" s="14" t="str">
        <f t="shared" ca="1" si="558"/>
        <v>0A3F507E-22A6-32B8-E044-0003BA298018</v>
      </c>
    </row>
    <row r="2699" spans="1:21" s="14" customFormat="1" x14ac:dyDescent="0.25">
      <c r="A2699" s="14">
        <f t="shared" si="546"/>
        <v>2699</v>
      </c>
      <c r="B2699" s="14" t="str">
        <f t="shared" ca="1" si="547"/>
        <v>92B0D6CC-D2C8-4ACA-A692-43CADAA29AEE</v>
      </c>
      <c r="C2699" s="14" t="str">
        <f t="shared" ca="1" si="548"/>
        <v>Vemmetoftevej</v>
      </c>
      <c r="D2699" s="14" t="str">
        <f t="shared" ca="1" si="549"/>
        <v>6</v>
      </c>
      <c r="E2699" s="14" t="str">
        <f t="shared" ca="1" si="550"/>
        <v>18hx</v>
      </c>
      <c r="F2699" s="1">
        <f t="shared" ca="1" si="551"/>
        <v>120</v>
      </c>
      <c r="G2699" s="1">
        <f t="shared" ca="1" si="552"/>
        <v>106</v>
      </c>
      <c r="H2699" s="1">
        <f t="shared" ca="1" si="553"/>
        <v>1988</v>
      </c>
      <c r="I2699" s="1" t="str">
        <f ca="1">INDEX(Relationstabel!$C$3:$K$10,MATCH(INDIRECT($A$1&amp;"J"&amp;A2699),Relationstabel!$A$3:$A$10,0),MATCH(IFERROR(VALUE(INDIRECT($A$1&amp;"K"&amp;A2699)),0),Relationstabel!$C$1:$K$1,0))</f>
        <v>Naturgas</v>
      </c>
      <c r="J2699" s="1" t="str">
        <f ca="1">INDEX(Anvendelseskode!B:B,MATCH($F2699,Anvendelseskode!$A:$A,0))</f>
        <v>Fritliggende enfamilieshus (parcelhus)</v>
      </c>
      <c r="K2699" s="1" t="str">
        <f ca="1">INDEX(Anvendelseskode!C:C,MATCH($F2699,Anvendelseskode!$A:$A,0))</f>
        <v>Parcelhuse</v>
      </c>
      <c r="L2699" s="1" t="str">
        <f ca="1">INDEX(Anvendelseskode!D:D,MATCH($F2699,Anvendelseskode!$A:$A,0))</f>
        <v>Private husholdninger</v>
      </c>
      <c r="M2699" s="1" t="str">
        <f ca="1">IFERROR(INDEX(SBi!$2:$2,MATCH(H2699,SBi!$1:$1,1)),SBi!$K$2)</f>
        <v>1979-1998</v>
      </c>
      <c r="N2699" s="1">
        <f ca="1">INDEX(SBi!$C$3:$K$28,MATCH(F2699,SBi!$B$3:$B$28,0),MATCH(M2699,SBi!$C$2:$K$2,0))</f>
        <v>105.4</v>
      </c>
      <c r="O2699" s="16">
        <f t="shared" ca="1" si="554"/>
        <v>11.172400000000001</v>
      </c>
      <c r="P2699" s="16" t="str">
        <f ca="1">IFERROR(INDEX(VpD!$2:$2,MATCH(H2699,VpD!$1:$1,1)),VpD!$I$2)</f>
        <v>1979-1998</v>
      </c>
      <c r="Q2699" s="1">
        <f ca="1">INDEX(VpD!$C$3:$I$27,MATCH(F2699,VpD!$B$3:$B$27,0),MATCH(P2699,VpD!$C$2:$I$2,0))</f>
        <v>90</v>
      </c>
      <c r="R2699" s="16">
        <f t="shared" ca="1" si="555"/>
        <v>9.5399999999999991</v>
      </c>
      <c r="S2699" s="14">
        <f t="shared" ca="1" si="556"/>
        <v>712805.01</v>
      </c>
      <c r="T2699" s="14">
        <f t="shared" ca="1" si="557"/>
        <v>6169177.1500000004</v>
      </c>
      <c r="U2699" s="14" t="str">
        <f t="shared" ca="1" si="558"/>
        <v>0A3F507E-24A6-32B8-E044-0003BA298018</v>
      </c>
    </row>
    <row r="2700" spans="1:21" s="14" customFormat="1" x14ac:dyDescent="0.25">
      <c r="A2700" s="14">
        <f t="shared" si="546"/>
        <v>2700</v>
      </c>
      <c r="B2700" s="14" t="str">
        <f t="shared" ca="1" si="547"/>
        <v>5BDFE43F-733A-4CAC-AFD1-C476CC8639FE</v>
      </c>
      <c r="C2700" s="14" t="str">
        <f t="shared" ca="1" si="548"/>
        <v>Vallensbæk Strandvej</v>
      </c>
      <c r="D2700" s="14" t="str">
        <f t="shared" ca="1" si="549"/>
        <v>225</v>
      </c>
      <c r="E2700" s="14" t="str">
        <f t="shared" ca="1" si="550"/>
        <v>9p</v>
      </c>
      <c r="F2700" s="1">
        <f t="shared" ca="1" si="551"/>
        <v>320</v>
      </c>
      <c r="G2700" s="1">
        <f t="shared" ca="1" si="552"/>
        <v>115</v>
      </c>
      <c r="H2700" s="1">
        <f t="shared" ca="1" si="553"/>
        <v>1963</v>
      </c>
      <c r="I2700" s="1" t="str">
        <f ca="1">INDEX(Relationstabel!$C$3:$K$10,MATCH(INDIRECT($A$1&amp;"J"&amp;A2700),Relationstabel!$A$3:$A$10,0),MATCH(IFERROR(VALUE(INDIRECT($A$1&amp;"K"&amp;A2700)),0),Relationstabel!$C$1:$K$1,0))</f>
        <v>Naturgas</v>
      </c>
      <c r="J2700" s="1" t="str">
        <f ca="1">INDEX(Anvendelseskode!B:B,MATCH($F2700,Anvendelseskode!$A:$A,0))</f>
        <v>Bygning til kontor, handel, lager herunder offentlig administration</v>
      </c>
      <c r="K2700" s="1" t="str">
        <f ca="1">INDEX(Anvendelseskode!C:C,MATCH($F2700,Anvendelseskode!$A:$A,0))</f>
        <v>Kontor, handel, lager, off. adm.</v>
      </c>
      <c r="L2700" s="1" t="str">
        <f ca="1">INDEX(Anvendelseskode!D:D,MATCH($F2700,Anvendelseskode!$A:$A,0))</f>
        <v>Handel og servicevirksomheder</v>
      </c>
      <c r="M2700" s="1" t="str">
        <f ca="1">IFERROR(INDEX(SBi!$2:$2,MATCH(H2700,SBi!$1:$1,1)),SBi!$K$2)</f>
        <v>1961-1972</v>
      </c>
      <c r="N2700" s="1">
        <f ca="1">INDEX(SBi!$C$3:$K$28,MATCH(F2700,SBi!$B$3:$B$28,0),MATCH(M2700,SBi!$C$2:$K$2,0))</f>
        <v>117.5</v>
      </c>
      <c r="O2700" s="16">
        <f t="shared" ca="1" si="554"/>
        <v>13.512499999999999</v>
      </c>
      <c r="P2700" s="16" t="str">
        <f ca="1">IFERROR(INDEX(VpD!$2:$2,MATCH(H2700,VpD!$1:$1,1)),VpD!$I$2)</f>
        <v>1961-1972</v>
      </c>
      <c r="Q2700" s="1">
        <f ca="1">INDEX(VpD!$C$3:$I$27,MATCH(F2700,VpD!$B$3:$B$27,0),MATCH(P2700,VpD!$C$2:$I$2,0))</f>
        <v>105</v>
      </c>
      <c r="R2700" s="16">
        <f t="shared" ca="1" si="555"/>
        <v>12.074999999999999</v>
      </c>
      <c r="S2700" s="14">
        <f t="shared" ca="1" si="556"/>
        <v>713454.97</v>
      </c>
      <c r="T2700" s="14">
        <f t="shared" ca="1" si="557"/>
        <v>6168793.46</v>
      </c>
      <c r="U2700" s="14" t="str">
        <f t="shared" ca="1" si="558"/>
        <v>0A3F507E-17B5-32B8-E044-0003BA298018</v>
      </c>
    </row>
    <row r="2701" spans="1:21" s="14" customFormat="1" x14ac:dyDescent="0.25">
      <c r="A2701" s="14">
        <f t="shared" si="546"/>
        <v>2701</v>
      </c>
      <c r="B2701" s="14" t="str">
        <f t="shared" ca="1" si="547"/>
        <v>F1674021-F70B-4FF9-AFBB-B551527EE163</v>
      </c>
      <c r="C2701" s="14" t="str">
        <f t="shared" ca="1" si="548"/>
        <v>Vallensbæk Strandvej</v>
      </c>
      <c r="D2701" s="14" t="str">
        <f t="shared" ca="1" si="549"/>
        <v>225</v>
      </c>
      <c r="E2701" s="14" t="str">
        <f t="shared" ca="1" si="550"/>
        <v>9p</v>
      </c>
      <c r="F2701" s="1">
        <f t="shared" ca="1" si="551"/>
        <v>220</v>
      </c>
      <c r="G2701" s="1">
        <f t="shared" ca="1" si="552"/>
        <v>98</v>
      </c>
      <c r="H2701" s="1">
        <f t="shared" ca="1" si="553"/>
        <v>1920</v>
      </c>
      <c r="I2701" s="1" t="str">
        <f ca="1">INDEX(Relationstabel!$C$3:$K$10,MATCH(INDIRECT($A$1&amp;"J"&amp;A2701),Relationstabel!$A$3:$A$10,0),MATCH(IFERROR(VALUE(INDIRECT($A$1&amp;"K"&amp;A2701)),0),Relationstabel!$C$1:$K$1,0))</f>
        <v>Ingen varmeinstallation</v>
      </c>
      <c r="J2701" s="1" t="str">
        <f ca="1">INDEX(Anvendelseskode!B:B,MATCH($F2701,Anvendelseskode!$A:$A,0))</f>
        <v>Bygning til erhvervsmæssig produktion vedrørende industri, håndværk m.v. (fabrik, værksted o.lign.)</v>
      </c>
      <c r="K2701" s="1" t="str">
        <f ca="1">INDEX(Anvendelseskode!C:C,MATCH($F2701,Anvendelseskode!$A:$A,0))</f>
        <v>Fabrikker, værksteder o.l.</v>
      </c>
      <c r="L2701" s="1" t="str">
        <f ca="1">INDEX(Anvendelseskode!D:D,MATCH($F2701,Anvendelseskode!$A:$A,0))</f>
        <v>Industri</v>
      </c>
      <c r="M2701" s="1" t="str">
        <f ca="1">IFERROR(INDEX(SBi!$2:$2,MATCH(H2701,SBi!$1:$1,1)),SBi!$K$2)</f>
        <v>1890-1930</v>
      </c>
      <c r="N2701" s="1">
        <f ca="1">INDEX(SBi!$C$3:$K$28,MATCH(F2701,SBi!$B$3:$B$28,0),MATCH(M2701,SBi!$C$2:$K$2,0))</f>
        <v>120</v>
      </c>
      <c r="O2701" s="16">
        <f t="shared" ca="1" si="554"/>
        <v>11.76</v>
      </c>
      <c r="P2701" s="16" t="str">
        <f ca="1">IFERROR(INDEX(VpD!$2:$2,MATCH(H2701,VpD!$1:$1,1)),VpD!$I$2)</f>
        <v>&lt;1930</v>
      </c>
      <c r="Q2701" s="1">
        <f ca="1">INDEX(VpD!$C$3:$I$27,MATCH(F2701,VpD!$B$3:$B$27,0),MATCH(P2701,VpD!$C$2:$I$2,0))</f>
        <v>120</v>
      </c>
      <c r="R2701" s="16">
        <f t="shared" ca="1" si="555"/>
        <v>11.76</v>
      </c>
      <c r="S2701" s="14">
        <f t="shared" ca="1" si="556"/>
        <v>713454.97</v>
      </c>
      <c r="T2701" s="14">
        <f t="shared" ca="1" si="557"/>
        <v>6168793.46</v>
      </c>
      <c r="U2701" s="14" t="str">
        <f t="shared" ca="1" si="558"/>
        <v>0A3F507E-17B5-32B8-E044-0003BA298018</v>
      </c>
    </row>
    <row r="2702" spans="1:21" s="14" customFormat="1" x14ac:dyDescent="0.25">
      <c r="A2702" s="14">
        <f t="shared" si="546"/>
        <v>2702</v>
      </c>
      <c r="B2702" s="14" t="str">
        <f t="shared" ca="1" si="547"/>
        <v>2BACF812-776C-43AB-8C51-B18BC2A686C5</v>
      </c>
      <c r="C2702" s="14" t="str">
        <f t="shared" ca="1" si="548"/>
        <v>Nordmarksvænge</v>
      </c>
      <c r="D2702" s="14" t="str">
        <f t="shared" ca="1" si="549"/>
        <v>35</v>
      </c>
      <c r="E2702" s="14" t="str">
        <f t="shared" ca="1" si="550"/>
        <v>15da</v>
      </c>
      <c r="F2702" s="1">
        <f t="shared" ca="1" si="551"/>
        <v>120</v>
      </c>
      <c r="G2702" s="1">
        <f t="shared" ca="1" si="552"/>
        <v>174</v>
      </c>
      <c r="H2702" s="1">
        <f t="shared" ca="1" si="553"/>
        <v>2001</v>
      </c>
      <c r="I2702" s="1" t="str">
        <f ca="1">INDEX(Relationstabel!$C$3:$K$10,MATCH(INDIRECT($A$1&amp;"J"&amp;A2702),Relationstabel!$A$3:$A$10,0),MATCH(IFERROR(VALUE(INDIRECT($A$1&amp;"K"&amp;A2702)),0),Relationstabel!$C$1:$K$1,0))</f>
        <v>Fjernvarme/ Blokvarme</v>
      </c>
      <c r="J2702" s="1" t="str">
        <f ca="1">INDEX(Anvendelseskode!B:B,MATCH($F2702,Anvendelseskode!$A:$A,0))</f>
        <v>Fritliggende enfamilieshus (parcelhus)</v>
      </c>
      <c r="K2702" s="1" t="str">
        <f ca="1">INDEX(Anvendelseskode!C:C,MATCH($F2702,Anvendelseskode!$A:$A,0))</f>
        <v>Parcelhuse</v>
      </c>
      <c r="L2702" s="1" t="str">
        <f ca="1">INDEX(Anvendelseskode!D:D,MATCH($F2702,Anvendelseskode!$A:$A,0))</f>
        <v>Private husholdninger</v>
      </c>
      <c r="M2702" s="1" t="str">
        <f ca="1">IFERROR(INDEX(SBi!$2:$2,MATCH(H2702,SBi!$1:$1,1)),SBi!$K$2)</f>
        <v>1999-2006</v>
      </c>
      <c r="N2702" s="1">
        <f ca="1">INDEX(SBi!$C$3:$K$28,MATCH(F2702,SBi!$B$3:$B$28,0),MATCH(M2702,SBi!$C$2:$K$2,0))</f>
        <v>83.9</v>
      </c>
      <c r="O2702" s="16">
        <f t="shared" ca="1" si="554"/>
        <v>14.598600000000001</v>
      </c>
      <c r="P2702" s="16" t="str">
        <f ca="1">IFERROR(INDEX(VpD!$2:$2,MATCH(H2702,VpD!$1:$1,1)),VpD!$I$2)</f>
        <v>&gt;1998</v>
      </c>
      <c r="Q2702" s="1">
        <f ca="1">INDEX(VpD!$C$3:$I$27,MATCH(F2702,VpD!$B$3:$B$27,0),MATCH(P2702,VpD!$C$2:$I$2,0))</f>
        <v>72</v>
      </c>
      <c r="R2702" s="16">
        <f t="shared" ca="1" si="555"/>
        <v>12.528</v>
      </c>
      <c r="S2702" s="14">
        <f t="shared" ca="1" si="556"/>
        <v>712133.31</v>
      </c>
      <c r="T2702" s="14">
        <f t="shared" ca="1" si="557"/>
        <v>6171973.2999999998</v>
      </c>
      <c r="U2702" s="14" t="str">
        <f t="shared" ca="1" si="558"/>
        <v>0A3F507E-1DB5-32B8-E044-0003BA298018</v>
      </c>
    </row>
    <row r="2703" spans="1:21" s="14" customFormat="1" x14ac:dyDescent="0.25">
      <c r="A2703" s="14">
        <f t="shared" si="546"/>
        <v>2703</v>
      </c>
      <c r="B2703" s="14" t="str">
        <f t="shared" ca="1" si="547"/>
        <v>9459BFA5-E1D0-4AF3-B6A1-F84AEF33EE1B</v>
      </c>
      <c r="C2703" s="14" t="str">
        <f t="shared" ca="1" si="548"/>
        <v>Nørrebred</v>
      </c>
      <c r="D2703" s="14" t="str">
        <f t="shared" ca="1" si="549"/>
        <v>139</v>
      </c>
      <c r="E2703" s="14" t="str">
        <f t="shared" ca="1" si="550"/>
        <v>21at</v>
      </c>
      <c r="F2703" s="1">
        <f t="shared" ca="1" si="551"/>
        <v>120</v>
      </c>
      <c r="G2703" s="1">
        <f t="shared" ca="1" si="552"/>
        <v>143</v>
      </c>
      <c r="H2703" s="1">
        <f t="shared" ca="1" si="553"/>
        <v>1969</v>
      </c>
      <c r="I2703" s="1" t="str">
        <f ca="1">INDEX(Relationstabel!$C$3:$K$10,MATCH(INDIRECT($A$1&amp;"J"&amp;A2703),Relationstabel!$A$3:$A$10,0),MATCH(IFERROR(VALUE(INDIRECT($A$1&amp;"K"&amp;A2703)),0),Relationstabel!$C$1:$K$1,0))</f>
        <v>Olie</v>
      </c>
      <c r="J2703" s="1" t="str">
        <f ca="1">INDEX(Anvendelseskode!B:B,MATCH($F2703,Anvendelseskode!$A:$A,0))</f>
        <v>Fritliggende enfamilieshus (parcelhus)</v>
      </c>
      <c r="K2703" s="1" t="str">
        <f ca="1">INDEX(Anvendelseskode!C:C,MATCH($F2703,Anvendelseskode!$A:$A,0))</f>
        <v>Parcelhuse</v>
      </c>
      <c r="L2703" s="1" t="str">
        <f ca="1">INDEX(Anvendelseskode!D:D,MATCH($F2703,Anvendelseskode!$A:$A,0))</f>
        <v>Private husholdninger</v>
      </c>
      <c r="M2703" s="1" t="str">
        <f ca="1">IFERROR(INDEX(SBi!$2:$2,MATCH(H2703,SBi!$1:$1,1)),SBi!$K$2)</f>
        <v>1961-1972</v>
      </c>
      <c r="N2703" s="1">
        <f ca="1">INDEX(SBi!$C$3:$K$28,MATCH(F2703,SBi!$B$3:$B$28,0),MATCH(M2703,SBi!$C$2:$K$2,0))</f>
        <v>134.30000000000001</v>
      </c>
      <c r="O2703" s="16">
        <f t="shared" ca="1" si="554"/>
        <v>19.204900000000002</v>
      </c>
      <c r="P2703" s="16" t="str">
        <f ca="1">IFERROR(INDEX(VpD!$2:$2,MATCH(H2703,VpD!$1:$1,1)),VpD!$I$2)</f>
        <v>1961-1972</v>
      </c>
      <c r="Q2703" s="1">
        <f ca="1">INDEX(VpD!$C$3:$I$27,MATCH(F2703,VpD!$B$3:$B$27,0),MATCH(P2703,VpD!$C$2:$I$2,0))</f>
        <v>143</v>
      </c>
      <c r="R2703" s="16">
        <f t="shared" ca="1" si="555"/>
        <v>20.449000000000002</v>
      </c>
      <c r="S2703" s="14">
        <f t="shared" ca="1" si="556"/>
        <v>711509.09</v>
      </c>
      <c r="T2703" s="14">
        <f t="shared" ca="1" si="557"/>
        <v>6172193.46</v>
      </c>
      <c r="U2703" s="14" t="str">
        <f t="shared" ca="1" si="558"/>
        <v>0A3F507E-1EB5-32B8-E044-0003BA298018</v>
      </c>
    </row>
    <row r="2704" spans="1:21" s="14" customFormat="1" x14ac:dyDescent="0.25">
      <c r="A2704" s="14">
        <f t="shared" si="546"/>
        <v>2704</v>
      </c>
      <c r="B2704" s="14" t="str">
        <f t="shared" ca="1" si="547"/>
        <v>8D12ED84-BEC3-44EB-A697-021AA293BE64</v>
      </c>
      <c r="C2704" s="14" t="str">
        <f t="shared" ca="1" si="548"/>
        <v>Valbo Alle</v>
      </c>
      <c r="D2704" s="14" t="str">
        <f t="shared" ca="1" si="549"/>
        <v>23</v>
      </c>
      <c r="E2704" s="14" t="str">
        <f t="shared" ca="1" si="550"/>
        <v>23ai</v>
      </c>
      <c r="F2704" s="1">
        <f t="shared" ca="1" si="551"/>
        <v>120</v>
      </c>
      <c r="G2704" s="1">
        <f t="shared" ca="1" si="552"/>
        <v>140</v>
      </c>
      <c r="H2704" s="1">
        <f t="shared" ca="1" si="553"/>
        <v>1978</v>
      </c>
      <c r="I2704" s="1" t="str">
        <f ca="1">INDEX(Relationstabel!$C$3:$K$10,MATCH(INDIRECT($A$1&amp;"J"&amp;A2704),Relationstabel!$A$3:$A$10,0),MATCH(IFERROR(VALUE(INDIRECT($A$1&amp;"K"&amp;A2704)),0),Relationstabel!$C$1:$K$1,0))</f>
        <v>Naturgas</v>
      </c>
      <c r="J2704" s="1" t="str">
        <f ca="1">INDEX(Anvendelseskode!B:B,MATCH($F2704,Anvendelseskode!$A:$A,0))</f>
        <v>Fritliggende enfamilieshus (parcelhus)</v>
      </c>
      <c r="K2704" s="1" t="str">
        <f ca="1">INDEX(Anvendelseskode!C:C,MATCH($F2704,Anvendelseskode!$A:$A,0))</f>
        <v>Parcelhuse</v>
      </c>
      <c r="L2704" s="1" t="str">
        <f ca="1">INDEX(Anvendelseskode!D:D,MATCH($F2704,Anvendelseskode!$A:$A,0))</f>
        <v>Private husholdninger</v>
      </c>
      <c r="M2704" s="1" t="str">
        <f ca="1">IFERROR(INDEX(SBi!$2:$2,MATCH(H2704,SBi!$1:$1,1)),SBi!$K$2)</f>
        <v>1973-1978</v>
      </c>
      <c r="N2704" s="1">
        <f ca="1">INDEX(SBi!$C$3:$K$28,MATCH(F2704,SBi!$B$3:$B$28,0),MATCH(M2704,SBi!$C$2:$K$2,0))</f>
        <v>119.8</v>
      </c>
      <c r="O2704" s="16">
        <f t="shared" ca="1" si="554"/>
        <v>16.771999999999998</v>
      </c>
      <c r="P2704" s="16" t="str">
        <f ca="1">IFERROR(INDEX(VpD!$2:$2,MATCH(H2704,VpD!$1:$1,1)),VpD!$I$2)</f>
        <v>1973-1978</v>
      </c>
      <c r="Q2704" s="1">
        <f ca="1">INDEX(VpD!$C$3:$I$27,MATCH(F2704,VpD!$B$3:$B$27,0),MATCH(P2704,VpD!$C$2:$I$2,0))</f>
        <v>117</v>
      </c>
      <c r="R2704" s="16">
        <f t="shared" ca="1" si="555"/>
        <v>16.38</v>
      </c>
      <c r="S2704" s="14">
        <f t="shared" ca="1" si="556"/>
        <v>713678.59</v>
      </c>
      <c r="T2704" s="14">
        <f t="shared" ca="1" si="557"/>
        <v>6168610.0199999996</v>
      </c>
      <c r="U2704" s="14" t="str">
        <f t="shared" ca="1" si="558"/>
        <v>0A3F507E-23B5-32B8-E044-0003BA298018</v>
      </c>
    </row>
    <row r="2705" spans="1:21" s="14" customFormat="1" x14ac:dyDescent="0.25">
      <c r="A2705" s="14">
        <f t="shared" si="546"/>
        <v>2705</v>
      </c>
      <c r="B2705" s="14" t="str">
        <f t="shared" ca="1" si="547"/>
        <v>7D4444D4-9D6E-4BF9-AB73-8CD168D378D6</v>
      </c>
      <c r="C2705" s="14" t="str">
        <f t="shared" ca="1" si="548"/>
        <v>Kokkedalsvej</v>
      </c>
      <c r="D2705" s="14" t="str">
        <f t="shared" ca="1" si="549"/>
        <v>21</v>
      </c>
      <c r="E2705" s="14" t="str">
        <f t="shared" ca="1" si="550"/>
        <v>18gø</v>
      </c>
      <c r="F2705" s="1">
        <f t="shared" ca="1" si="551"/>
        <v>120</v>
      </c>
      <c r="G2705" s="1">
        <f t="shared" ca="1" si="552"/>
        <v>192</v>
      </c>
      <c r="H2705" s="1">
        <f t="shared" ca="1" si="553"/>
        <v>2000</v>
      </c>
      <c r="I2705" s="1" t="str">
        <f ca="1">INDEX(Relationstabel!$C$3:$K$10,MATCH(INDIRECT($A$1&amp;"J"&amp;A2705),Relationstabel!$A$3:$A$10,0),MATCH(IFERROR(VALUE(INDIRECT($A$1&amp;"K"&amp;A2705)),0),Relationstabel!$C$1:$K$1,0))</f>
        <v>Naturgas</v>
      </c>
      <c r="J2705" s="1" t="str">
        <f ca="1">INDEX(Anvendelseskode!B:B,MATCH($F2705,Anvendelseskode!$A:$A,0))</f>
        <v>Fritliggende enfamilieshus (parcelhus)</v>
      </c>
      <c r="K2705" s="1" t="str">
        <f ca="1">INDEX(Anvendelseskode!C:C,MATCH($F2705,Anvendelseskode!$A:$A,0))</f>
        <v>Parcelhuse</v>
      </c>
      <c r="L2705" s="1" t="str">
        <f ca="1">INDEX(Anvendelseskode!D:D,MATCH($F2705,Anvendelseskode!$A:$A,0))</f>
        <v>Private husholdninger</v>
      </c>
      <c r="M2705" s="1" t="str">
        <f ca="1">IFERROR(INDEX(SBi!$2:$2,MATCH(H2705,SBi!$1:$1,1)),SBi!$K$2)</f>
        <v>1999-2006</v>
      </c>
      <c r="N2705" s="1">
        <f ca="1">INDEX(SBi!$C$3:$K$28,MATCH(F2705,SBi!$B$3:$B$28,0),MATCH(M2705,SBi!$C$2:$K$2,0))</f>
        <v>83.9</v>
      </c>
      <c r="O2705" s="16">
        <f t="shared" ca="1" si="554"/>
        <v>16.108800000000002</v>
      </c>
      <c r="P2705" s="16" t="str">
        <f ca="1">IFERROR(INDEX(VpD!$2:$2,MATCH(H2705,VpD!$1:$1,1)),VpD!$I$2)</f>
        <v>&gt;1998</v>
      </c>
      <c r="Q2705" s="1">
        <f ca="1">INDEX(VpD!$C$3:$I$27,MATCH(F2705,VpD!$B$3:$B$27,0),MATCH(P2705,VpD!$C$2:$I$2,0))</f>
        <v>72</v>
      </c>
      <c r="R2705" s="16">
        <f t="shared" ca="1" si="555"/>
        <v>13.824</v>
      </c>
      <c r="S2705" s="14">
        <f t="shared" ca="1" si="556"/>
        <v>712993.1</v>
      </c>
      <c r="T2705" s="14">
        <f t="shared" ca="1" si="557"/>
        <v>6169088.3200000003</v>
      </c>
      <c r="U2705" s="14" t="str">
        <f t="shared" ca="1" si="558"/>
        <v>0A3F507E-1B9B-32B8-E044-0003BA298018</v>
      </c>
    </row>
    <row r="2706" spans="1:21" s="14" customFormat="1" x14ac:dyDescent="0.25">
      <c r="A2706" s="14">
        <f t="shared" si="546"/>
        <v>2706</v>
      </c>
      <c r="B2706" s="14" t="str">
        <f t="shared" ca="1" si="547"/>
        <v>A8774C50-8C77-4579-AF0B-4E2079650990</v>
      </c>
      <c r="C2706" s="14" t="str">
        <f t="shared" ca="1" si="548"/>
        <v>Hyttesvinget</v>
      </c>
      <c r="D2706" s="14" t="str">
        <f t="shared" ca="1" si="549"/>
        <v>46</v>
      </c>
      <c r="E2706" s="14" t="str">
        <f t="shared" ca="1" si="550"/>
        <v>26y</v>
      </c>
      <c r="F2706" s="1">
        <f t="shared" ca="1" si="551"/>
        <v>120</v>
      </c>
      <c r="G2706" s="1">
        <f t="shared" ca="1" si="552"/>
        <v>128</v>
      </c>
      <c r="H2706" s="1">
        <f t="shared" ca="1" si="553"/>
        <v>1970</v>
      </c>
      <c r="I2706" s="1" t="str">
        <f ca="1">INDEX(Relationstabel!$C$3:$K$10,MATCH(INDIRECT($A$1&amp;"J"&amp;A2706),Relationstabel!$A$3:$A$10,0),MATCH(IFERROR(VALUE(INDIRECT($A$1&amp;"K"&amp;A2706)),0),Relationstabel!$C$1:$K$1,0))</f>
        <v>Naturgas</v>
      </c>
      <c r="J2706" s="1" t="str">
        <f ca="1">INDEX(Anvendelseskode!B:B,MATCH($F2706,Anvendelseskode!$A:$A,0))</f>
        <v>Fritliggende enfamilieshus (parcelhus)</v>
      </c>
      <c r="K2706" s="1" t="str">
        <f ca="1">INDEX(Anvendelseskode!C:C,MATCH($F2706,Anvendelseskode!$A:$A,0))</f>
        <v>Parcelhuse</v>
      </c>
      <c r="L2706" s="1" t="str">
        <f ca="1">INDEX(Anvendelseskode!D:D,MATCH($F2706,Anvendelseskode!$A:$A,0))</f>
        <v>Private husholdninger</v>
      </c>
      <c r="M2706" s="1" t="str">
        <f ca="1">IFERROR(INDEX(SBi!$2:$2,MATCH(H2706,SBi!$1:$1,1)),SBi!$K$2)</f>
        <v>1961-1972</v>
      </c>
      <c r="N2706" s="1">
        <f ca="1">INDEX(SBi!$C$3:$K$28,MATCH(F2706,SBi!$B$3:$B$28,0),MATCH(M2706,SBi!$C$2:$K$2,0))</f>
        <v>134.30000000000001</v>
      </c>
      <c r="O2706" s="16">
        <f t="shared" ca="1" si="554"/>
        <v>17.1904</v>
      </c>
      <c r="P2706" s="16" t="str">
        <f ca="1">IFERROR(INDEX(VpD!$2:$2,MATCH(H2706,VpD!$1:$1,1)),VpD!$I$2)</f>
        <v>1961-1972</v>
      </c>
      <c r="Q2706" s="1">
        <f ca="1">INDEX(VpD!$C$3:$I$27,MATCH(F2706,VpD!$B$3:$B$27,0),MATCH(P2706,VpD!$C$2:$I$2,0))</f>
        <v>143</v>
      </c>
      <c r="R2706" s="16">
        <f t="shared" ca="1" si="555"/>
        <v>18.303999999999998</v>
      </c>
      <c r="S2706" s="14">
        <f t="shared" ca="1" si="556"/>
        <v>714164.82</v>
      </c>
      <c r="T2706" s="14">
        <f t="shared" ca="1" si="557"/>
        <v>6168932.4199999999</v>
      </c>
      <c r="U2706" s="14" t="str">
        <f t="shared" ca="1" si="558"/>
        <v>0A3F507E-1A98-32B8-E044-0003BA298018</v>
      </c>
    </row>
    <row r="2707" spans="1:21" s="14" customFormat="1" x14ac:dyDescent="0.25">
      <c r="A2707" s="14">
        <f t="shared" si="546"/>
        <v>2707</v>
      </c>
      <c r="B2707" s="14" t="str">
        <f t="shared" ca="1" si="547"/>
        <v>0A885363-E8F1-4EC7-A30A-B29E40969381</v>
      </c>
      <c r="C2707" s="14" t="str">
        <f t="shared" ca="1" si="548"/>
        <v>Horsbred</v>
      </c>
      <c r="D2707" s="14" t="str">
        <f t="shared" ca="1" si="549"/>
        <v>37</v>
      </c>
      <c r="E2707" s="14" t="str">
        <f t="shared" ca="1" si="550"/>
        <v>13du</v>
      </c>
      <c r="F2707" s="1">
        <f t="shared" ca="1" si="551"/>
        <v>130</v>
      </c>
      <c r="G2707" s="1">
        <f t="shared" ca="1" si="552"/>
        <v>107</v>
      </c>
      <c r="H2707" s="1">
        <f t="shared" ca="1" si="553"/>
        <v>1992</v>
      </c>
      <c r="I2707" s="1" t="str">
        <f ca="1">INDEX(Relationstabel!$C$3:$K$10,MATCH(INDIRECT($A$1&amp;"J"&amp;A2707),Relationstabel!$A$3:$A$10,0),MATCH(IFERROR(VALUE(INDIRECT($A$1&amp;"K"&amp;A2707)),0),Relationstabel!$C$1:$K$1,0))</f>
        <v>Fjernvarme/ Blokvarme</v>
      </c>
      <c r="J2707" s="1" t="str">
        <f ca="1">INDEX(Anvendelseskode!B:B,MATCH($F2707,Anvendelseskode!$A:$A,0))</f>
        <v>Række-, kæde-, dobbelthus (lodret adskillelse mellem enhederne)</v>
      </c>
      <c r="K2707" s="1" t="str">
        <f ca="1">INDEX(Anvendelseskode!C:C,MATCH($F2707,Anvendelseskode!$A:$A,0))</f>
        <v>Række-, kæde og dobbelthuse</v>
      </c>
      <c r="L2707" s="1" t="str">
        <f ca="1">INDEX(Anvendelseskode!D:D,MATCH($F2707,Anvendelseskode!$A:$A,0))</f>
        <v>Private husholdninger</v>
      </c>
      <c r="M2707" s="1" t="str">
        <f ca="1">IFERROR(INDEX(SBi!$2:$2,MATCH(H2707,SBi!$1:$1,1)),SBi!$K$2)</f>
        <v>1979-1998</v>
      </c>
      <c r="N2707" s="1">
        <f ca="1">INDEX(SBi!$C$3:$K$28,MATCH(F2707,SBi!$B$3:$B$28,0),MATCH(M2707,SBi!$C$2:$K$2,0))</f>
        <v>96.8</v>
      </c>
      <c r="O2707" s="16">
        <f t="shared" ca="1" si="554"/>
        <v>10.3576</v>
      </c>
      <c r="P2707" s="16" t="str">
        <f ca="1">IFERROR(INDEX(VpD!$2:$2,MATCH(H2707,VpD!$1:$1,1)),VpD!$I$2)</f>
        <v>1979-1998</v>
      </c>
      <c r="Q2707" s="1">
        <f ca="1">INDEX(VpD!$C$3:$I$27,MATCH(F2707,VpD!$B$3:$B$27,0),MATCH(P2707,VpD!$C$2:$I$2,0))</f>
        <v>74</v>
      </c>
      <c r="R2707" s="16">
        <f t="shared" ca="1" si="555"/>
        <v>7.9180000000000001</v>
      </c>
      <c r="S2707" s="14">
        <f t="shared" ca="1" si="556"/>
        <v>711375.81</v>
      </c>
      <c r="T2707" s="14">
        <f t="shared" ca="1" si="557"/>
        <v>6171665.96</v>
      </c>
      <c r="U2707" s="14" t="str">
        <f t="shared" ca="1" si="558"/>
        <v>0A3F507E-189F-32B8-E044-0003BA298018</v>
      </c>
    </row>
    <row r="2708" spans="1:21" s="14" customFormat="1" x14ac:dyDescent="0.25">
      <c r="A2708" s="14">
        <f t="shared" si="546"/>
        <v>2708</v>
      </c>
      <c r="B2708" s="14" t="str">
        <f t="shared" ca="1" si="547"/>
        <v>A8E16438-638C-410B-8B03-E51806A8BE0E</v>
      </c>
      <c r="C2708" s="14" t="str">
        <f t="shared" ca="1" si="548"/>
        <v>Bregnebo</v>
      </c>
      <c r="D2708" s="14" t="str">
        <f t="shared" ca="1" si="549"/>
        <v>8</v>
      </c>
      <c r="E2708" s="14" t="str">
        <f t="shared" ca="1" si="550"/>
        <v>6øc</v>
      </c>
      <c r="F2708" s="1">
        <f t="shared" ca="1" si="551"/>
        <v>130</v>
      </c>
      <c r="G2708" s="1">
        <f t="shared" ca="1" si="552"/>
        <v>109</v>
      </c>
      <c r="H2708" s="1">
        <f t="shared" ca="1" si="553"/>
        <v>1978</v>
      </c>
      <c r="I2708" s="1" t="str">
        <f ca="1">INDEX(Relationstabel!$C$3:$K$10,MATCH(INDIRECT($A$1&amp;"J"&amp;A2708),Relationstabel!$A$3:$A$10,0),MATCH(IFERROR(VALUE(INDIRECT($A$1&amp;"K"&amp;A2708)),0),Relationstabel!$C$1:$K$1,0))</f>
        <v>Fjernvarme/ Blokvarme</v>
      </c>
      <c r="J2708" s="1" t="str">
        <f ca="1">INDEX(Anvendelseskode!B:B,MATCH($F2708,Anvendelseskode!$A:$A,0))</f>
        <v>Række-, kæde-, dobbelthus (lodret adskillelse mellem enhederne)</v>
      </c>
      <c r="K2708" s="1" t="str">
        <f ca="1">INDEX(Anvendelseskode!C:C,MATCH($F2708,Anvendelseskode!$A:$A,0))</f>
        <v>Række-, kæde og dobbelthuse</v>
      </c>
      <c r="L2708" s="1" t="str">
        <f ca="1">INDEX(Anvendelseskode!D:D,MATCH($F2708,Anvendelseskode!$A:$A,0))</f>
        <v>Private husholdninger</v>
      </c>
      <c r="M2708" s="1" t="str">
        <f ca="1">IFERROR(INDEX(SBi!$2:$2,MATCH(H2708,SBi!$1:$1,1)),SBi!$K$2)</f>
        <v>1973-1978</v>
      </c>
      <c r="N2708" s="1">
        <f ca="1">INDEX(SBi!$C$3:$K$28,MATCH(F2708,SBi!$B$3:$B$28,0),MATCH(M2708,SBi!$C$2:$K$2,0))</f>
        <v>112.6</v>
      </c>
      <c r="O2708" s="16">
        <f t="shared" ca="1" si="554"/>
        <v>12.273399999999999</v>
      </c>
      <c r="P2708" s="16" t="str">
        <f ca="1">IFERROR(INDEX(VpD!$2:$2,MATCH(H2708,VpD!$1:$1,1)),VpD!$I$2)</f>
        <v>1973-1978</v>
      </c>
      <c r="Q2708" s="1">
        <f ca="1">INDEX(VpD!$C$3:$I$27,MATCH(F2708,VpD!$B$3:$B$27,0),MATCH(P2708,VpD!$C$2:$I$2,0))</f>
        <v>98</v>
      </c>
      <c r="R2708" s="16">
        <f t="shared" ca="1" si="555"/>
        <v>10.682</v>
      </c>
      <c r="S2708" s="14">
        <f t="shared" ca="1" si="556"/>
        <v>713543.02</v>
      </c>
      <c r="T2708" s="14">
        <f t="shared" ca="1" si="557"/>
        <v>6169831.4199999999</v>
      </c>
      <c r="U2708" s="14" t="str">
        <f t="shared" ca="1" si="558"/>
        <v>0A3F507E-1583-32B8-E044-0003BA298018</v>
      </c>
    </row>
    <row r="2709" spans="1:21" s="14" customFormat="1" x14ac:dyDescent="0.25">
      <c r="A2709" s="14">
        <f t="shared" si="546"/>
        <v>2709</v>
      </c>
      <c r="B2709" s="14" t="str">
        <f t="shared" ca="1" si="547"/>
        <v>F4A86ADE-74E9-424C-9F50-B1E958F645AE</v>
      </c>
      <c r="C2709" s="14" t="str">
        <f t="shared" ca="1" si="548"/>
        <v>Egeskovvej</v>
      </c>
      <c r="D2709" s="14" t="str">
        <f t="shared" ca="1" si="549"/>
        <v>1</v>
      </c>
      <c r="E2709" s="14" t="str">
        <f t="shared" ca="1" si="550"/>
        <v>3o</v>
      </c>
      <c r="F2709" s="1">
        <f t="shared" ca="1" si="551"/>
        <v>320</v>
      </c>
      <c r="G2709" s="1">
        <f t="shared" ca="1" si="552"/>
        <v>1920</v>
      </c>
      <c r="H2709" s="1">
        <f t="shared" ca="1" si="553"/>
        <v>1963</v>
      </c>
      <c r="I2709" s="1" t="str">
        <f ca="1">INDEX(Relationstabel!$C$3:$K$10,MATCH(INDIRECT($A$1&amp;"J"&amp;A2709),Relationstabel!$A$3:$A$10,0),MATCH(IFERROR(VALUE(INDIRECT($A$1&amp;"K"&amp;A2709)),0),Relationstabel!$C$1:$K$1,0))</f>
        <v>Olie</v>
      </c>
      <c r="J2709" s="1" t="str">
        <f ca="1">INDEX(Anvendelseskode!B:B,MATCH($F2709,Anvendelseskode!$A:$A,0))</f>
        <v>Bygning til kontor, handel, lager herunder offentlig administration</v>
      </c>
      <c r="K2709" s="1" t="str">
        <f ca="1">INDEX(Anvendelseskode!C:C,MATCH($F2709,Anvendelseskode!$A:$A,0))</f>
        <v>Kontor, handel, lager, off. adm.</v>
      </c>
      <c r="L2709" s="1" t="str">
        <f ca="1">INDEX(Anvendelseskode!D:D,MATCH($F2709,Anvendelseskode!$A:$A,0))</f>
        <v>Handel og servicevirksomheder</v>
      </c>
      <c r="M2709" s="1" t="str">
        <f ca="1">IFERROR(INDEX(SBi!$2:$2,MATCH(H2709,SBi!$1:$1,1)),SBi!$K$2)</f>
        <v>1961-1972</v>
      </c>
      <c r="N2709" s="1">
        <f ca="1">INDEX(SBi!$C$3:$K$28,MATCH(F2709,SBi!$B$3:$B$28,0),MATCH(M2709,SBi!$C$2:$K$2,0))</f>
        <v>117.5</v>
      </c>
      <c r="O2709" s="16">
        <f t="shared" ca="1" si="554"/>
        <v>225.6</v>
      </c>
      <c r="P2709" s="16" t="str">
        <f ca="1">IFERROR(INDEX(VpD!$2:$2,MATCH(H2709,VpD!$1:$1,1)),VpD!$I$2)</f>
        <v>1961-1972</v>
      </c>
      <c r="Q2709" s="1">
        <f ca="1">INDEX(VpD!$C$3:$I$27,MATCH(F2709,VpD!$B$3:$B$27,0),MATCH(P2709,VpD!$C$2:$I$2,0))</f>
        <v>105</v>
      </c>
      <c r="R2709" s="16">
        <f t="shared" ca="1" si="555"/>
        <v>201.6</v>
      </c>
      <c r="S2709" s="14">
        <f t="shared" ca="1" si="556"/>
        <v>712344.45</v>
      </c>
      <c r="T2709" s="14">
        <f t="shared" ca="1" si="557"/>
        <v>6169645.4000000004</v>
      </c>
      <c r="U2709" s="14" t="str">
        <f t="shared" ca="1" si="558"/>
        <v>0A3F507E-1683-32B8-E044-0003BA298018</v>
      </c>
    </row>
    <row r="2710" spans="1:21" s="14" customFormat="1" x14ac:dyDescent="0.25">
      <c r="A2710" s="14">
        <f t="shared" si="546"/>
        <v>2710</v>
      </c>
      <c r="B2710" s="14" t="str">
        <f t="shared" ca="1" si="547"/>
        <v>2CC15679-1509-460F-B120-6A04A86D0112</v>
      </c>
      <c r="C2710" s="14" t="str">
        <f t="shared" ca="1" si="548"/>
        <v>Egeskovvej</v>
      </c>
      <c r="D2710" s="14" t="str">
        <f t="shared" ca="1" si="549"/>
        <v>1</v>
      </c>
      <c r="E2710" s="14" t="str">
        <f t="shared" ca="1" si="550"/>
        <v>3o</v>
      </c>
      <c r="F2710" s="1">
        <f t="shared" ca="1" si="551"/>
        <v>320</v>
      </c>
      <c r="G2710" s="1">
        <f t="shared" ca="1" si="552"/>
        <v>454</v>
      </c>
      <c r="H2710" s="1">
        <f t="shared" ca="1" si="553"/>
        <v>1991</v>
      </c>
      <c r="I2710" s="1" t="str">
        <f ca="1">INDEX(Relationstabel!$C$3:$K$10,MATCH(INDIRECT($A$1&amp;"J"&amp;A2710),Relationstabel!$A$3:$A$10,0),MATCH(IFERROR(VALUE(INDIRECT($A$1&amp;"K"&amp;A2710)),0),Relationstabel!$C$1:$K$1,0))</f>
        <v>Olie</v>
      </c>
      <c r="J2710" s="1" t="str">
        <f ca="1">INDEX(Anvendelseskode!B:B,MATCH($F2710,Anvendelseskode!$A:$A,0))</f>
        <v>Bygning til kontor, handel, lager herunder offentlig administration</v>
      </c>
      <c r="K2710" s="1" t="str">
        <f ca="1">INDEX(Anvendelseskode!C:C,MATCH($F2710,Anvendelseskode!$A:$A,0))</f>
        <v>Kontor, handel, lager, off. adm.</v>
      </c>
      <c r="L2710" s="1" t="str">
        <f ca="1">INDEX(Anvendelseskode!D:D,MATCH($F2710,Anvendelseskode!$A:$A,0))</f>
        <v>Handel og servicevirksomheder</v>
      </c>
      <c r="M2710" s="1" t="str">
        <f ca="1">IFERROR(INDEX(SBi!$2:$2,MATCH(H2710,SBi!$1:$1,1)),SBi!$K$2)</f>
        <v>1979-1998</v>
      </c>
      <c r="N2710" s="1">
        <f ca="1">INDEX(SBi!$C$3:$K$28,MATCH(F2710,SBi!$B$3:$B$28,0),MATCH(M2710,SBi!$C$2:$K$2,0))</f>
        <v>103.3</v>
      </c>
      <c r="O2710" s="16">
        <f t="shared" ca="1" si="554"/>
        <v>46.898199999999996</v>
      </c>
      <c r="P2710" s="16" t="str">
        <f ca="1">IFERROR(INDEX(VpD!$2:$2,MATCH(H2710,VpD!$1:$1,1)),VpD!$I$2)</f>
        <v>1979-1998</v>
      </c>
      <c r="Q2710" s="1">
        <f ca="1">INDEX(VpD!$C$3:$I$27,MATCH(F2710,VpD!$B$3:$B$27,0),MATCH(P2710,VpD!$C$2:$I$2,0))</f>
        <v>77</v>
      </c>
      <c r="R2710" s="16">
        <f t="shared" ca="1" si="555"/>
        <v>34.957999999999998</v>
      </c>
      <c r="S2710" s="14">
        <f t="shared" ca="1" si="556"/>
        <v>712344.45</v>
      </c>
      <c r="T2710" s="14">
        <f t="shared" ca="1" si="557"/>
        <v>6169645.4000000004</v>
      </c>
      <c r="U2710" s="14" t="str">
        <f t="shared" ca="1" si="558"/>
        <v>0A3F507E-1683-32B8-E044-0003BA298018</v>
      </c>
    </row>
    <row r="2711" spans="1:21" s="14" customFormat="1" x14ac:dyDescent="0.25">
      <c r="A2711" s="14">
        <f t="shared" si="546"/>
        <v>2711</v>
      </c>
      <c r="B2711" s="14" t="str">
        <f t="shared" ca="1" si="547"/>
        <v>682DCD03-6F95-4830-BCE7-5A08320A3960</v>
      </c>
      <c r="C2711" s="14" t="str">
        <f t="shared" ca="1" si="548"/>
        <v>Hyrdeengen</v>
      </c>
      <c r="D2711" s="14" t="str">
        <f t="shared" ca="1" si="549"/>
        <v>145</v>
      </c>
      <c r="E2711" s="14" t="str">
        <f t="shared" ca="1" si="550"/>
        <v>16cd</v>
      </c>
      <c r="F2711" s="1">
        <f t="shared" ca="1" si="551"/>
        <v>130</v>
      </c>
      <c r="G2711" s="1">
        <f t="shared" ca="1" si="552"/>
        <v>125</v>
      </c>
      <c r="H2711" s="1">
        <f t="shared" ca="1" si="553"/>
        <v>1976</v>
      </c>
      <c r="I2711" s="1" t="str">
        <f ca="1">INDEX(Relationstabel!$C$3:$K$10,MATCH(INDIRECT($A$1&amp;"J"&amp;A2711),Relationstabel!$A$3:$A$10,0),MATCH(IFERROR(VALUE(INDIRECT($A$1&amp;"K"&amp;A2711)),0),Relationstabel!$C$1:$K$1,0))</f>
        <v>Fjernvarme/ Blokvarme</v>
      </c>
      <c r="J2711" s="1" t="str">
        <f ca="1">INDEX(Anvendelseskode!B:B,MATCH($F2711,Anvendelseskode!$A:$A,0))</f>
        <v>Række-, kæde-, dobbelthus (lodret adskillelse mellem enhederne)</v>
      </c>
      <c r="K2711" s="1" t="str">
        <f ca="1">INDEX(Anvendelseskode!C:C,MATCH($F2711,Anvendelseskode!$A:$A,0))</f>
        <v>Række-, kæde og dobbelthuse</v>
      </c>
      <c r="L2711" s="1" t="str">
        <f ca="1">INDEX(Anvendelseskode!D:D,MATCH($F2711,Anvendelseskode!$A:$A,0))</f>
        <v>Private husholdninger</v>
      </c>
      <c r="M2711" s="1" t="str">
        <f ca="1">IFERROR(INDEX(SBi!$2:$2,MATCH(H2711,SBi!$1:$1,1)),SBi!$K$2)</f>
        <v>1973-1978</v>
      </c>
      <c r="N2711" s="1">
        <f ca="1">INDEX(SBi!$C$3:$K$28,MATCH(F2711,SBi!$B$3:$B$28,0),MATCH(M2711,SBi!$C$2:$K$2,0))</f>
        <v>112.6</v>
      </c>
      <c r="O2711" s="16">
        <f t="shared" ca="1" si="554"/>
        <v>14.074999999999999</v>
      </c>
      <c r="P2711" s="16" t="str">
        <f ca="1">IFERROR(INDEX(VpD!$2:$2,MATCH(H2711,VpD!$1:$1,1)),VpD!$I$2)</f>
        <v>1973-1978</v>
      </c>
      <c r="Q2711" s="1">
        <f ca="1">INDEX(VpD!$C$3:$I$27,MATCH(F2711,VpD!$B$3:$B$27,0),MATCH(P2711,VpD!$C$2:$I$2,0))</f>
        <v>98</v>
      </c>
      <c r="R2711" s="16">
        <f t="shared" ca="1" si="555"/>
        <v>12.25</v>
      </c>
      <c r="S2711" s="14">
        <f t="shared" ca="1" si="556"/>
        <v>711824.5</v>
      </c>
      <c r="T2711" s="14">
        <f t="shared" ca="1" si="557"/>
        <v>6172397.7699999996</v>
      </c>
      <c r="U2711" s="14" t="str">
        <f t="shared" ca="1" si="558"/>
        <v>0A3F507E-199A-32B8-E044-0003BA298018</v>
      </c>
    </row>
    <row r="2712" spans="1:21" s="14" customFormat="1" x14ac:dyDescent="0.25">
      <c r="A2712" s="14">
        <f t="shared" si="546"/>
        <v>2712</v>
      </c>
      <c r="B2712" s="14" t="str">
        <f t="shared" ca="1" si="547"/>
        <v>F294359B-6482-4A6B-BAF8-28C8D96095B9</v>
      </c>
      <c r="C2712" s="14" t="str">
        <f t="shared" ca="1" si="548"/>
        <v>Hyttesvinget</v>
      </c>
      <c r="D2712" s="14" t="str">
        <f t="shared" ca="1" si="549"/>
        <v>48</v>
      </c>
      <c r="E2712" s="14" t="str">
        <f t="shared" ca="1" si="550"/>
        <v>26æ</v>
      </c>
      <c r="F2712" s="1">
        <f t="shared" ca="1" si="551"/>
        <v>120</v>
      </c>
      <c r="G2712" s="1">
        <f t="shared" ca="1" si="552"/>
        <v>154</v>
      </c>
      <c r="H2712" s="1">
        <f t="shared" ca="1" si="553"/>
        <v>1968</v>
      </c>
      <c r="I2712" s="1" t="str">
        <f ca="1">INDEX(Relationstabel!$C$3:$K$10,MATCH(INDIRECT($A$1&amp;"J"&amp;A2712),Relationstabel!$A$3:$A$10,0),MATCH(IFERROR(VALUE(INDIRECT($A$1&amp;"K"&amp;A2712)),0),Relationstabel!$C$1:$K$1,0))</f>
        <v>Biomasse</v>
      </c>
      <c r="J2712" s="1" t="str">
        <f ca="1">INDEX(Anvendelseskode!B:B,MATCH($F2712,Anvendelseskode!$A:$A,0))</f>
        <v>Fritliggende enfamilieshus (parcelhus)</v>
      </c>
      <c r="K2712" s="1" t="str">
        <f ca="1">INDEX(Anvendelseskode!C:C,MATCH($F2712,Anvendelseskode!$A:$A,0))</f>
        <v>Parcelhuse</v>
      </c>
      <c r="L2712" s="1" t="str">
        <f ca="1">INDEX(Anvendelseskode!D:D,MATCH($F2712,Anvendelseskode!$A:$A,0))</f>
        <v>Private husholdninger</v>
      </c>
      <c r="M2712" s="1" t="str">
        <f ca="1">IFERROR(INDEX(SBi!$2:$2,MATCH(H2712,SBi!$1:$1,1)),SBi!$K$2)</f>
        <v>1961-1972</v>
      </c>
      <c r="N2712" s="1">
        <f ca="1">INDEX(SBi!$C$3:$K$28,MATCH(F2712,SBi!$B$3:$B$28,0),MATCH(M2712,SBi!$C$2:$K$2,0))</f>
        <v>134.30000000000001</v>
      </c>
      <c r="O2712" s="16">
        <f t="shared" ca="1" si="554"/>
        <v>20.682200000000002</v>
      </c>
      <c r="P2712" s="16" t="str">
        <f ca="1">IFERROR(INDEX(VpD!$2:$2,MATCH(H2712,VpD!$1:$1,1)),VpD!$I$2)</f>
        <v>1961-1972</v>
      </c>
      <c r="Q2712" s="1">
        <f ca="1">INDEX(VpD!$C$3:$I$27,MATCH(F2712,VpD!$B$3:$B$27,0),MATCH(P2712,VpD!$C$2:$I$2,0))</f>
        <v>143</v>
      </c>
      <c r="R2712" s="16">
        <f t="shared" ca="1" si="555"/>
        <v>22.021999999999998</v>
      </c>
      <c r="S2712" s="14">
        <f t="shared" ca="1" si="556"/>
        <v>714183.3</v>
      </c>
      <c r="T2712" s="14">
        <f t="shared" ca="1" si="557"/>
        <v>6168940.5099999998</v>
      </c>
      <c r="U2712" s="14" t="str">
        <f t="shared" ca="1" si="558"/>
        <v>0A3F507E-1A9A-32B8-E044-0003BA298018</v>
      </c>
    </row>
    <row r="2713" spans="1:21" s="14" customFormat="1" x14ac:dyDescent="0.25">
      <c r="A2713" s="14">
        <f t="shared" si="546"/>
        <v>2713</v>
      </c>
      <c r="B2713" s="14" t="str">
        <f t="shared" ca="1" si="547"/>
        <v>852E9535-A20D-4F05-AFBD-71D181B80164</v>
      </c>
      <c r="C2713" s="14" t="str">
        <f t="shared" ca="1" si="548"/>
        <v>Lundbækvej</v>
      </c>
      <c r="D2713" s="14" t="str">
        <f t="shared" ca="1" si="549"/>
        <v>9</v>
      </c>
      <c r="E2713" s="14" t="str">
        <f t="shared" ca="1" si="550"/>
        <v>16fb</v>
      </c>
      <c r="F2713" s="1">
        <f t="shared" ca="1" si="551"/>
        <v>290</v>
      </c>
      <c r="G2713" s="1">
        <f t="shared" ca="1" si="552"/>
        <v>72</v>
      </c>
      <c r="H2713" s="1">
        <f t="shared" ca="1" si="553"/>
        <v>1961</v>
      </c>
      <c r="I2713" s="1" t="str">
        <f ca="1">INDEX(Relationstabel!$C$3:$K$10,MATCH(INDIRECT($A$1&amp;"J"&amp;A2713),Relationstabel!$A$3:$A$10,0),MATCH(IFERROR(VALUE(INDIRECT($A$1&amp;"K"&amp;A2713)),0),Relationstabel!$C$1:$K$1,0))</f>
        <v>Ingen varmeinstallation</v>
      </c>
      <c r="J2713" s="1" t="str">
        <f ca="1">INDEX(Anvendelseskode!B:B,MATCH($F2713,Anvendelseskode!$A:$A,0))</f>
        <v>Anden bygning til landbrug, industri etc</v>
      </c>
      <c r="K2713" s="1" t="str">
        <f ca="1">INDEX(Anvendelseskode!C:C,MATCH($F2713,Anvendelseskode!$A:$A,0))</f>
        <v>Anden bygning til produktion</v>
      </c>
      <c r="L2713" s="1" t="str">
        <f ca="1">INDEX(Anvendelseskode!D:D,MATCH($F2713,Anvendelseskode!$A:$A,0))</f>
        <v>Industri</v>
      </c>
      <c r="M2713" s="1" t="str">
        <f ca="1">IFERROR(INDEX(SBi!$2:$2,MATCH(H2713,SBi!$1:$1,1)),SBi!$K$2)</f>
        <v>1961-1972</v>
      </c>
      <c r="N2713" s="1">
        <f ca="1">INDEX(SBi!$C$3:$K$28,MATCH(F2713,SBi!$B$3:$B$28,0),MATCH(M2713,SBi!$C$2:$K$2,0))</f>
        <v>97</v>
      </c>
      <c r="O2713" s="16">
        <f t="shared" ca="1" si="554"/>
        <v>6.984</v>
      </c>
      <c r="P2713" s="16" t="str">
        <f ca="1">IFERROR(INDEX(VpD!$2:$2,MATCH(H2713,VpD!$1:$1,1)),VpD!$I$2)</f>
        <v>1961-1972</v>
      </c>
      <c r="Q2713" s="1">
        <f ca="1">INDEX(VpD!$C$3:$I$27,MATCH(F2713,VpD!$B$3:$B$27,0),MATCH(P2713,VpD!$C$2:$I$2,0))</f>
        <v>97</v>
      </c>
      <c r="R2713" s="16">
        <f t="shared" ca="1" si="555"/>
        <v>6.984</v>
      </c>
      <c r="S2713" s="14">
        <f t="shared" ca="1" si="556"/>
        <v>711753.61</v>
      </c>
      <c r="T2713" s="14">
        <f t="shared" ca="1" si="557"/>
        <v>6169750.71</v>
      </c>
      <c r="U2713" s="14" t="str">
        <f t="shared" ca="1" si="558"/>
        <v>0A3F507E-1C9A-32B8-E044-0003BA298018</v>
      </c>
    </row>
    <row r="2714" spans="1:21" s="14" customFormat="1" x14ac:dyDescent="0.25">
      <c r="A2714" s="14">
        <f t="shared" si="546"/>
        <v>2714</v>
      </c>
      <c r="B2714" s="14" t="str">
        <f t="shared" ca="1" si="547"/>
        <v>B3BEEF58-8D9A-447A-9757-C9BD3D5A5F1B</v>
      </c>
      <c r="C2714" s="14" t="str">
        <f t="shared" ca="1" si="548"/>
        <v>Lundbækvej</v>
      </c>
      <c r="D2714" s="14" t="str">
        <f t="shared" ca="1" si="549"/>
        <v>9</v>
      </c>
      <c r="E2714" s="14" t="str">
        <f t="shared" ca="1" si="550"/>
        <v>16fb</v>
      </c>
      <c r="F2714" s="1">
        <f t="shared" ca="1" si="551"/>
        <v>590</v>
      </c>
      <c r="G2714" s="1">
        <f t="shared" ca="1" si="552"/>
        <v>130</v>
      </c>
      <c r="H2714" s="1">
        <f t="shared" ca="1" si="553"/>
        <v>1990</v>
      </c>
      <c r="I2714" s="1" t="str">
        <f ca="1">INDEX(Relationstabel!$C$3:$K$10,MATCH(INDIRECT($A$1&amp;"J"&amp;A2714),Relationstabel!$A$3:$A$10,0),MATCH(IFERROR(VALUE(INDIRECT($A$1&amp;"K"&amp;A2714)),0),Relationstabel!$C$1:$K$1,0))</f>
        <v>Elvarme</v>
      </c>
      <c r="J2714" s="1" t="str">
        <f ca="1">INDEX(Anvendelseskode!B:B,MATCH($F2714,Anvendelseskode!$A:$A,0))</f>
        <v>Uspecificeret fritidsformål</v>
      </c>
      <c r="K2714" s="1" t="str">
        <f ca="1">INDEX(Anvendelseskode!C:C,MATCH($F2714,Anvendelseskode!$A:$A,0))</f>
        <v>Anden bygning til fritidsformål</v>
      </c>
      <c r="L2714" s="1" t="str">
        <f ca="1">INDEX(Anvendelseskode!D:D,MATCH($F2714,Anvendelseskode!$A:$A,0))</f>
        <v>Kommunale og andre offentlige institutioner</v>
      </c>
      <c r="M2714" s="1" t="str">
        <f ca="1">IFERROR(INDEX(SBi!$2:$2,MATCH(H2714,SBi!$1:$1,1)),SBi!$K$2)</f>
        <v>1979-1998</v>
      </c>
      <c r="N2714" s="1">
        <f ca="1">INDEX(SBi!$C$3:$K$28,MATCH(F2714,SBi!$B$3:$B$28,0),MATCH(M2714,SBi!$C$2:$K$2,0))</f>
        <v>115</v>
      </c>
      <c r="O2714" s="16">
        <f t="shared" ca="1" si="554"/>
        <v>14.95</v>
      </c>
      <c r="P2714" s="16" t="str">
        <f ca="1">IFERROR(INDEX(VpD!$2:$2,MATCH(H2714,VpD!$1:$1,1)),VpD!$I$2)</f>
        <v>1979-1998</v>
      </c>
      <c r="Q2714" s="1">
        <f ca="1">INDEX(VpD!$C$3:$I$27,MATCH(F2714,VpD!$B$3:$B$27,0),MATCH(P2714,VpD!$C$2:$I$2,0))</f>
        <v>26</v>
      </c>
      <c r="R2714" s="16">
        <f t="shared" ca="1" si="555"/>
        <v>3.38</v>
      </c>
      <c r="S2714" s="14">
        <f t="shared" ca="1" si="556"/>
        <v>711753.61</v>
      </c>
      <c r="T2714" s="14">
        <f t="shared" ca="1" si="557"/>
        <v>6169750.71</v>
      </c>
      <c r="U2714" s="14" t="str">
        <f t="shared" ca="1" si="558"/>
        <v>0A3F507E-1C9A-32B8-E044-0003BA298018</v>
      </c>
    </row>
    <row r="2715" spans="1:21" s="14" customFormat="1" x14ac:dyDescent="0.25">
      <c r="A2715" s="14">
        <f t="shared" si="546"/>
        <v>2715</v>
      </c>
      <c r="B2715" s="14" t="str">
        <f t="shared" ca="1" si="547"/>
        <v>8A6E5E04-F419-4708-8341-32D179E8330E</v>
      </c>
      <c r="C2715" s="14" t="str">
        <f t="shared" ca="1" si="548"/>
        <v>Bregentvedvej</v>
      </c>
      <c r="D2715" s="14" t="str">
        <f t="shared" ca="1" si="549"/>
        <v>13</v>
      </c>
      <c r="E2715" s="14" t="str">
        <f t="shared" ca="1" si="550"/>
        <v>9ar</v>
      </c>
      <c r="F2715" s="1">
        <f t="shared" ca="1" si="551"/>
        <v>120</v>
      </c>
      <c r="G2715" s="1">
        <f t="shared" ca="1" si="552"/>
        <v>130</v>
      </c>
      <c r="H2715" s="1">
        <f t="shared" ca="1" si="553"/>
        <v>1981</v>
      </c>
      <c r="I2715" s="1" t="str">
        <f ca="1">INDEX(Relationstabel!$C$3:$K$10,MATCH(INDIRECT($A$1&amp;"J"&amp;A2715),Relationstabel!$A$3:$A$10,0),MATCH(IFERROR(VALUE(INDIRECT($A$1&amp;"K"&amp;A2715)),0),Relationstabel!$C$1:$K$1,0))</f>
        <v>Naturgas</v>
      </c>
      <c r="J2715" s="1" t="str">
        <f ca="1">INDEX(Anvendelseskode!B:B,MATCH($F2715,Anvendelseskode!$A:$A,0))</f>
        <v>Fritliggende enfamilieshus (parcelhus)</v>
      </c>
      <c r="K2715" s="1" t="str">
        <f ca="1">INDEX(Anvendelseskode!C:C,MATCH($F2715,Anvendelseskode!$A:$A,0))</f>
        <v>Parcelhuse</v>
      </c>
      <c r="L2715" s="1" t="str">
        <f ca="1">INDEX(Anvendelseskode!D:D,MATCH($F2715,Anvendelseskode!$A:$A,0))</f>
        <v>Private husholdninger</v>
      </c>
      <c r="M2715" s="1" t="str">
        <f ca="1">IFERROR(INDEX(SBi!$2:$2,MATCH(H2715,SBi!$1:$1,1)),SBi!$K$2)</f>
        <v>1979-1998</v>
      </c>
      <c r="N2715" s="1">
        <f ca="1">INDEX(SBi!$C$3:$K$28,MATCH(F2715,SBi!$B$3:$B$28,0),MATCH(M2715,SBi!$C$2:$K$2,0))</f>
        <v>105.4</v>
      </c>
      <c r="O2715" s="16">
        <f t="shared" ca="1" si="554"/>
        <v>13.702</v>
      </c>
      <c r="P2715" s="16" t="str">
        <f ca="1">IFERROR(INDEX(VpD!$2:$2,MATCH(H2715,VpD!$1:$1,1)),VpD!$I$2)</f>
        <v>1979-1998</v>
      </c>
      <c r="Q2715" s="1">
        <f ca="1">INDEX(VpD!$C$3:$I$27,MATCH(F2715,VpD!$B$3:$B$27,0),MATCH(P2715,VpD!$C$2:$I$2,0))</f>
        <v>90</v>
      </c>
      <c r="R2715" s="16">
        <f t="shared" ca="1" si="555"/>
        <v>11.7</v>
      </c>
      <c r="S2715" s="14">
        <f t="shared" ca="1" si="556"/>
        <v>713574.79</v>
      </c>
      <c r="T2715" s="14">
        <f t="shared" ca="1" si="557"/>
        <v>6168597.8300000001</v>
      </c>
      <c r="U2715" s="14" t="str">
        <f t="shared" ca="1" si="558"/>
        <v>0A3F507E-157E-32B8-E044-0003BA298018</v>
      </c>
    </row>
    <row r="2716" spans="1:21" s="14" customFormat="1" x14ac:dyDescent="0.25">
      <c r="A2716" s="14">
        <f t="shared" si="546"/>
        <v>2716</v>
      </c>
      <c r="B2716" s="14" t="str">
        <f t="shared" ca="1" si="547"/>
        <v>A6392E8D-940D-48EA-B2A7-DDB39C30CC82</v>
      </c>
      <c r="C2716" s="14" t="str">
        <f t="shared" ca="1" si="548"/>
        <v>Egernbo</v>
      </c>
      <c r="D2716" s="14" t="str">
        <f t="shared" ca="1" si="549"/>
        <v>41</v>
      </c>
      <c r="E2716" s="14" t="str">
        <f t="shared" ca="1" si="550"/>
        <v>6py</v>
      </c>
      <c r="F2716" s="1">
        <f t="shared" ca="1" si="551"/>
        <v>130</v>
      </c>
      <c r="G2716" s="1">
        <f t="shared" ca="1" si="552"/>
        <v>102</v>
      </c>
      <c r="H2716" s="1">
        <f t="shared" ca="1" si="553"/>
        <v>1977</v>
      </c>
      <c r="I2716" s="1" t="str">
        <f ca="1">INDEX(Relationstabel!$C$3:$K$10,MATCH(INDIRECT($A$1&amp;"J"&amp;A2716),Relationstabel!$A$3:$A$10,0),MATCH(IFERROR(VALUE(INDIRECT($A$1&amp;"K"&amp;A2716)),0),Relationstabel!$C$1:$K$1,0))</f>
        <v>Fjernvarme/ Blokvarme</v>
      </c>
      <c r="J2716" s="1" t="str">
        <f ca="1">INDEX(Anvendelseskode!B:B,MATCH($F2716,Anvendelseskode!$A:$A,0))</f>
        <v>Række-, kæde-, dobbelthus (lodret adskillelse mellem enhederne)</v>
      </c>
      <c r="K2716" s="1" t="str">
        <f ca="1">INDEX(Anvendelseskode!C:C,MATCH($F2716,Anvendelseskode!$A:$A,0))</f>
        <v>Række-, kæde og dobbelthuse</v>
      </c>
      <c r="L2716" s="1" t="str">
        <f ca="1">INDEX(Anvendelseskode!D:D,MATCH($F2716,Anvendelseskode!$A:$A,0))</f>
        <v>Private husholdninger</v>
      </c>
      <c r="M2716" s="1" t="str">
        <f ca="1">IFERROR(INDEX(SBi!$2:$2,MATCH(H2716,SBi!$1:$1,1)),SBi!$K$2)</f>
        <v>1973-1978</v>
      </c>
      <c r="N2716" s="1">
        <f ca="1">INDEX(SBi!$C$3:$K$28,MATCH(F2716,SBi!$B$3:$B$28,0),MATCH(M2716,SBi!$C$2:$K$2,0))</f>
        <v>112.6</v>
      </c>
      <c r="O2716" s="16">
        <f t="shared" ca="1" si="554"/>
        <v>11.485199999999999</v>
      </c>
      <c r="P2716" s="16" t="str">
        <f ca="1">IFERROR(INDEX(VpD!$2:$2,MATCH(H2716,VpD!$1:$1,1)),VpD!$I$2)</f>
        <v>1973-1978</v>
      </c>
      <c r="Q2716" s="1">
        <f ca="1">INDEX(VpD!$C$3:$I$27,MATCH(F2716,VpD!$B$3:$B$27,0),MATCH(P2716,VpD!$C$2:$I$2,0))</f>
        <v>98</v>
      </c>
      <c r="R2716" s="16">
        <f t="shared" ca="1" si="555"/>
        <v>9.9960000000000004</v>
      </c>
      <c r="S2716" s="14">
        <f t="shared" ca="1" si="556"/>
        <v>713602.19</v>
      </c>
      <c r="T2716" s="14">
        <f t="shared" ca="1" si="557"/>
        <v>6169572.79</v>
      </c>
      <c r="U2716" s="14" t="str">
        <f t="shared" ca="1" si="558"/>
        <v>0A3F507E-167E-32B8-E044-0003BA298018</v>
      </c>
    </row>
    <row r="2717" spans="1:21" s="14" customFormat="1" x14ac:dyDescent="0.25">
      <c r="A2717" s="14">
        <f t="shared" si="546"/>
        <v>2717</v>
      </c>
      <c r="B2717" s="14" t="str">
        <f t="shared" ca="1" si="547"/>
        <v>562DF897-3528-411D-95E5-5CBA427D0739</v>
      </c>
      <c r="C2717" s="14" t="str">
        <f t="shared" ca="1" si="548"/>
        <v>Hyrdeengen</v>
      </c>
      <c r="D2717" s="14" t="str">
        <f t="shared" ca="1" si="549"/>
        <v>89</v>
      </c>
      <c r="E2717" s="14" t="str">
        <f t="shared" ca="1" si="550"/>
        <v>16df</v>
      </c>
      <c r="F2717" s="1">
        <f t="shared" ca="1" si="551"/>
        <v>130</v>
      </c>
      <c r="G2717" s="1">
        <f t="shared" ca="1" si="552"/>
        <v>128</v>
      </c>
      <c r="H2717" s="1">
        <f t="shared" ca="1" si="553"/>
        <v>1977</v>
      </c>
      <c r="I2717" s="1" t="str">
        <f ca="1">INDEX(Relationstabel!$C$3:$K$10,MATCH(INDIRECT($A$1&amp;"J"&amp;A2717),Relationstabel!$A$3:$A$10,0),MATCH(IFERROR(VALUE(INDIRECT($A$1&amp;"K"&amp;A2717)),0),Relationstabel!$C$1:$K$1,0))</f>
        <v>Fjernvarme/ Blokvarme</v>
      </c>
      <c r="J2717" s="1" t="str">
        <f ca="1">INDEX(Anvendelseskode!B:B,MATCH($F2717,Anvendelseskode!$A:$A,0))</f>
        <v>Række-, kæde-, dobbelthus (lodret adskillelse mellem enhederne)</v>
      </c>
      <c r="K2717" s="1" t="str">
        <f ca="1">INDEX(Anvendelseskode!C:C,MATCH($F2717,Anvendelseskode!$A:$A,0))</f>
        <v>Række-, kæde og dobbelthuse</v>
      </c>
      <c r="L2717" s="1" t="str">
        <f ca="1">INDEX(Anvendelseskode!D:D,MATCH($F2717,Anvendelseskode!$A:$A,0))</f>
        <v>Private husholdninger</v>
      </c>
      <c r="M2717" s="1" t="str">
        <f ca="1">IFERROR(INDEX(SBi!$2:$2,MATCH(H2717,SBi!$1:$1,1)),SBi!$K$2)</f>
        <v>1973-1978</v>
      </c>
      <c r="N2717" s="1">
        <f ca="1">INDEX(SBi!$C$3:$K$28,MATCH(F2717,SBi!$B$3:$B$28,0),MATCH(M2717,SBi!$C$2:$K$2,0))</f>
        <v>112.6</v>
      </c>
      <c r="O2717" s="16">
        <f t="shared" ca="1" si="554"/>
        <v>14.412799999999999</v>
      </c>
      <c r="P2717" s="16" t="str">
        <f ca="1">IFERROR(INDEX(VpD!$2:$2,MATCH(H2717,VpD!$1:$1,1)),VpD!$I$2)</f>
        <v>1973-1978</v>
      </c>
      <c r="Q2717" s="1">
        <f ca="1">INDEX(VpD!$C$3:$I$27,MATCH(F2717,VpD!$B$3:$B$27,0),MATCH(P2717,VpD!$C$2:$I$2,0))</f>
        <v>98</v>
      </c>
      <c r="R2717" s="16">
        <f t="shared" ca="1" si="555"/>
        <v>12.544</v>
      </c>
      <c r="S2717" s="14">
        <f t="shared" ca="1" si="556"/>
        <v>711877.6</v>
      </c>
      <c r="T2717" s="14">
        <f t="shared" ca="1" si="557"/>
        <v>6172472.2699999996</v>
      </c>
      <c r="U2717" s="14" t="str">
        <f t="shared" ca="1" si="558"/>
        <v>0A3F507E-197E-32B8-E044-0003BA298018</v>
      </c>
    </row>
    <row r="2718" spans="1:21" s="14" customFormat="1" x14ac:dyDescent="0.25">
      <c r="A2718" s="14">
        <f t="shared" si="546"/>
        <v>2718</v>
      </c>
      <c r="B2718" s="14" t="str">
        <f t="shared" ca="1" si="547"/>
        <v>C19FCA24-00C4-4522-95C2-AA5EEA17C894</v>
      </c>
      <c r="C2718" s="14" t="str">
        <f t="shared" ca="1" si="548"/>
        <v>Hyttesvinget</v>
      </c>
      <c r="D2718" s="14" t="str">
        <f t="shared" ca="1" si="549"/>
        <v>20</v>
      </c>
      <c r="E2718" s="14" t="str">
        <f t="shared" ca="1" si="550"/>
        <v>24bu</v>
      </c>
      <c r="F2718" s="1">
        <f t="shared" ca="1" si="551"/>
        <v>120</v>
      </c>
      <c r="G2718" s="1">
        <f t="shared" ca="1" si="552"/>
        <v>210</v>
      </c>
      <c r="H2718" s="1">
        <f t="shared" ca="1" si="553"/>
        <v>1976</v>
      </c>
      <c r="I2718" s="1" t="str">
        <f ca="1">INDEX(Relationstabel!$C$3:$K$10,MATCH(INDIRECT($A$1&amp;"J"&amp;A2718),Relationstabel!$A$3:$A$10,0),MATCH(IFERROR(VALUE(INDIRECT($A$1&amp;"K"&amp;A2718)),0),Relationstabel!$C$1:$K$1,0))</f>
        <v>Olie</v>
      </c>
      <c r="J2718" s="1" t="str">
        <f ca="1">INDEX(Anvendelseskode!B:B,MATCH($F2718,Anvendelseskode!$A:$A,0))</f>
        <v>Fritliggende enfamilieshus (parcelhus)</v>
      </c>
      <c r="K2718" s="1" t="str">
        <f ca="1">INDEX(Anvendelseskode!C:C,MATCH($F2718,Anvendelseskode!$A:$A,0))</f>
        <v>Parcelhuse</v>
      </c>
      <c r="L2718" s="1" t="str">
        <f ca="1">INDEX(Anvendelseskode!D:D,MATCH($F2718,Anvendelseskode!$A:$A,0))</f>
        <v>Private husholdninger</v>
      </c>
      <c r="M2718" s="1" t="str">
        <f ca="1">IFERROR(INDEX(SBi!$2:$2,MATCH(H2718,SBi!$1:$1,1)),SBi!$K$2)</f>
        <v>1973-1978</v>
      </c>
      <c r="N2718" s="1">
        <f ca="1">INDEX(SBi!$C$3:$K$28,MATCH(F2718,SBi!$B$3:$B$28,0),MATCH(M2718,SBi!$C$2:$K$2,0))</f>
        <v>119.8</v>
      </c>
      <c r="O2718" s="16">
        <f t="shared" ca="1" si="554"/>
        <v>25.158000000000001</v>
      </c>
      <c r="P2718" s="16" t="str">
        <f ca="1">IFERROR(INDEX(VpD!$2:$2,MATCH(H2718,VpD!$1:$1,1)),VpD!$I$2)</f>
        <v>1973-1978</v>
      </c>
      <c r="Q2718" s="1">
        <f ca="1">INDEX(VpD!$C$3:$I$27,MATCH(F2718,VpD!$B$3:$B$27,0),MATCH(P2718,VpD!$C$2:$I$2,0))</f>
        <v>117</v>
      </c>
      <c r="R2718" s="16">
        <f t="shared" ca="1" si="555"/>
        <v>24.57</v>
      </c>
      <c r="S2718" s="14">
        <f t="shared" ca="1" si="556"/>
        <v>713908.28</v>
      </c>
      <c r="T2718" s="14">
        <f t="shared" ca="1" si="557"/>
        <v>6168930.9299999997</v>
      </c>
      <c r="U2718" s="14" t="str">
        <f t="shared" ca="1" si="558"/>
        <v>0A3F507E-1A7E-32B8-E044-0003BA298018</v>
      </c>
    </row>
    <row r="2719" spans="1:21" s="14" customFormat="1" x14ac:dyDescent="0.25">
      <c r="A2719" s="14">
        <f t="shared" si="546"/>
        <v>2719</v>
      </c>
      <c r="B2719" s="14" t="str">
        <f t="shared" ca="1" si="547"/>
        <v>672DD06A-CAD0-4059-87AE-CA82EFC803DD</v>
      </c>
      <c r="C2719" s="14" t="str">
        <f t="shared" ca="1" si="548"/>
        <v>Liselundsvej</v>
      </c>
      <c r="D2719" s="14" t="str">
        <f t="shared" ca="1" si="549"/>
        <v>1E</v>
      </c>
      <c r="E2719" s="14" t="str">
        <f t="shared" ca="1" si="550"/>
        <v>9cæ</v>
      </c>
      <c r="F2719" s="1">
        <f t="shared" ca="1" si="551"/>
        <v>130</v>
      </c>
      <c r="G2719" s="1">
        <f t="shared" ca="1" si="552"/>
        <v>109</v>
      </c>
      <c r="H2719" s="1">
        <f t="shared" ca="1" si="553"/>
        <v>1964</v>
      </c>
      <c r="I2719" s="1" t="str">
        <f ca="1">INDEX(Relationstabel!$C$3:$K$10,MATCH(INDIRECT($A$1&amp;"J"&amp;A2719),Relationstabel!$A$3:$A$10,0),MATCH(IFERROR(VALUE(INDIRECT($A$1&amp;"K"&amp;A2719)),0),Relationstabel!$C$1:$K$1,0))</f>
        <v>Naturgas</v>
      </c>
      <c r="J2719" s="1" t="str">
        <f ca="1">INDEX(Anvendelseskode!B:B,MATCH($F2719,Anvendelseskode!$A:$A,0))</f>
        <v>Række-, kæde-, dobbelthus (lodret adskillelse mellem enhederne)</v>
      </c>
      <c r="K2719" s="1" t="str">
        <f ca="1">INDEX(Anvendelseskode!C:C,MATCH($F2719,Anvendelseskode!$A:$A,0))</f>
        <v>Række-, kæde og dobbelthuse</v>
      </c>
      <c r="L2719" s="1" t="str">
        <f ca="1">INDEX(Anvendelseskode!D:D,MATCH($F2719,Anvendelseskode!$A:$A,0))</f>
        <v>Private husholdninger</v>
      </c>
      <c r="M2719" s="1" t="str">
        <f ca="1">IFERROR(INDEX(SBi!$2:$2,MATCH(H2719,SBi!$1:$1,1)),SBi!$K$2)</f>
        <v>1961-1972</v>
      </c>
      <c r="N2719" s="1">
        <f ca="1">INDEX(SBi!$C$3:$K$28,MATCH(F2719,SBi!$B$3:$B$28,0),MATCH(M2719,SBi!$C$2:$K$2,0))</f>
        <v>119.9</v>
      </c>
      <c r="O2719" s="16">
        <f t="shared" ca="1" si="554"/>
        <v>13.069100000000001</v>
      </c>
      <c r="P2719" s="16" t="str">
        <f ca="1">IFERROR(INDEX(VpD!$2:$2,MATCH(H2719,VpD!$1:$1,1)),VpD!$I$2)</f>
        <v>1961-1972</v>
      </c>
      <c r="Q2719" s="1">
        <f ca="1">INDEX(VpD!$C$3:$I$27,MATCH(F2719,VpD!$B$3:$B$27,0),MATCH(P2719,VpD!$C$2:$I$2,0))</f>
        <v>120</v>
      </c>
      <c r="R2719" s="16">
        <f t="shared" ca="1" si="555"/>
        <v>13.08</v>
      </c>
      <c r="S2719" s="14">
        <f t="shared" ca="1" si="556"/>
        <v>712490.69</v>
      </c>
      <c r="T2719" s="14">
        <f t="shared" ca="1" si="557"/>
        <v>6169265.2199999997</v>
      </c>
      <c r="U2719" s="14" t="str">
        <f t="shared" ca="1" si="558"/>
        <v>0A3F507E-1C7E-32B8-E044-0003BA298018</v>
      </c>
    </row>
    <row r="2720" spans="1:21" s="14" customFormat="1" x14ac:dyDescent="0.25">
      <c r="A2720" s="14">
        <f t="shared" si="546"/>
        <v>2720</v>
      </c>
      <c r="B2720" s="14" t="str">
        <f t="shared" ca="1" si="547"/>
        <v>C54B6F84-5D93-430D-84B9-46471E23BC57</v>
      </c>
      <c r="C2720" s="14" t="str">
        <f t="shared" ca="1" si="548"/>
        <v>Vallensbæk Strandvej</v>
      </c>
      <c r="D2720" s="14" t="str">
        <f t="shared" ca="1" si="549"/>
        <v>110</v>
      </c>
      <c r="E2720" s="14" t="str">
        <f t="shared" ca="1" si="550"/>
        <v>24fe</v>
      </c>
      <c r="F2720" s="1">
        <f t="shared" ca="1" si="551"/>
        <v>120</v>
      </c>
      <c r="G2720" s="1">
        <f t="shared" ca="1" si="552"/>
        <v>90</v>
      </c>
      <c r="H2720" s="1">
        <f t="shared" ca="1" si="553"/>
        <v>1981</v>
      </c>
      <c r="I2720" s="1" t="str">
        <f ca="1">INDEX(Relationstabel!$C$3:$K$10,MATCH(INDIRECT($A$1&amp;"J"&amp;A2720),Relationstabel!$A$3:$A$10,0),MATCH(IFERROR(VALUE(INDIRECT($A$1&amp;"K"&amp;A2720)),0),Relationstabel!$C$1:$K$1,0))</f>
        <v>Naturgas</v>
      </c>
      <c r="J2720" s="1" t="str">
        <f ca="1">INDEX(Anvendelseskode!B:B,MATCH($F2720,Anvendelseskode!$A:$A,0))</f>
        <v>Fritliggende enfamilieshus (parcelhus)</v>
      </c>
      <c r="K2720" s="1" t="str">
        <f ca="1">INDEX(Anvendelseskode!C:C,MATCH($F2720,Anvendelseskode!$A:$A,0))</f>
        <v>Parcelhuse</v>
      </c>
      <c r="L2720" s="1" t="str">
        <f ca="1">INDEX(Anvendelseskode!D:D,MATCH($F2720,Anvendelseskode!$A:$A,0))</f>
        <v>Private husholdninger</v>
      </c>
      <c r="M2720" s="1" t="str">
        <f ca="1">IFERROR(INDEX(SBi!$2:$2,MATCH(H2720,SBi!$1:$1,1)),SBi!$K$2)</f>
        <v>1979-1998</v>
      </c>
      <c r="N2720" s="1">
        <f ca="1">INDEX(SBi!$C$3:$K$28,MATCH(F2720,SBi!$B$3:$B$28,0),MATCH(M2720,SBi!$C$2:$K$2,0))</f>
        <v>105.4</v>
      </c>
      <c r="O2720" s="16">
        <f t="shared" ca="1" si="554"/>
        <v>9.4860000000000007</v>
      </c>
      <c r="P2720" s="16" t="str">
        <f ca="1">IFERROR(INDEX(VpD!$2:$2,MATCH(H2720,VpD!$1:$1,1)),VpD!$I$2)</f>
        <v>1979-1998</v>
      </c>
      <c r="Q2720" s="1">
        <f ca="1">INDEX(VpD!$C$3:$I$27,MATCH(F2720,VpD!$B$3:$B$27,0),MATCH(P2720,VpD!$C$2:$I$2,0))</f>
        <v>90</v>
      </c>
      <c r="R2720" s="16">
        <f t="shared" ca="1" si="555"/>
        <v>8.1</v>
      </c>
      <c r="S2720" s="14">
        <f t="shared" ca="1" si="556"/>
        <v>713857.04</v>
      </c>
      <c r="T2720" s="14">
        <f t="shared" ca="1" si="557"/>
        <v>6168863.3099999996</v>
      </c>
      <c r="U2720" s="14" t="str">
        <f t="shared" ca="1" si="558"/>
        <v>0A3F507E-1794-32B8-E044-0003BA298018</v>
      </c>
    </row>
    <row r="2721" spans="1:21" s="14" customFormat="1" x14ac:dyDescent="0.25">
      <c r="A2721" s="14">
        <f t="shared" si="546"/>
        <v>2721</v>
      </c>
      <c r="B2721" s="14" t="str">
        <f t="shared" ca="1" si="547"/>
        <v>497CB2F3-3E2C-456F-9665-735A4D1FF5D3</v>
      </c>
      <c r="C2721" s="14" t="str">
        <f t="shared" ca="1" si="548"/>
        <v>Tårnborgvej</v>
      </c>
      <c r="D2721" s="14" t="str">
        <f t="shared" ca="1" si="549"/>
        <v>12</v>
      </c>
      <c r="E2721" s="14" t="str">
        <f t="shared" ca="1" si="550"/>
        <v>4cu</v>
      </c>
      <c r="F2721" s="1">
        <f t="shared" ca="1" si="551"/>
        <v>120</v>
      </c>
      <c r="G2721" s="1">
        <f t="shared" ca="1" si="552"/>
        <v>121</v>
      </c>
      <c r="H2721" s="1">
        <f t="shared" ca="1" si="553"/>
        <v>1978</v>
      </c>
      <c r="I2721" s="1" t="str">
        <f ca="1">INDEX(Relationstabel!$C$3:$K$10,MATCH(INDIRECT($A$1&amp;"J"&amp;A2721),Relationstabel!$A$3:$A$10,0),MATCH(IFERROR(VALUE(INDIRECT($A$1&amp;"K"&amp;A2721)),0),Relationstabel!$C$1:$K$1,0))</f>
        <v>Elvarme</v>
      </c>
      <c r="J2721" s="1" t="str">
        <f ca="1">INDEX(Anvendelseskode!B:B,MATCH($F2721,Anvendelseskode!$A:$A,0))</f>
        <v>Fritliggende enfamilieshus (parcelhus)</v>
      </c>
      <c r="K2721" s="1" t="str">
        <f ca="1">INDEX(Anvendelseskode!C:C,MATCH($F2721,Anvendelseskode!$A:$A,0))</f>
        <v>Parcelhuse</v>
      </c>
      <c r="L2721" s="1" t="str">
        <f ca="1">INDEX(Anvendelseskode!D:D,MATCH($F2721,Anvendelseskode!$A:$A,0))</f>
        <v>Private husholdninger</v>
      </c>
      <c r="M2721" s="1" t="str">
        <f ca="1">IFERROR(INDEX(SBi!$2:$2,MATCH(H2721,SBi!$1:$1,1)),SBi!$K$2)</f>
        <v>1973-1978</v>
      </c>
      <c r="N2721" s="1">
        <f ca="1">INDEX(SBi!$C$3:$K$28,MATCH(F2721,SBi!$B$3:$B$28,0),MATCH(M2721,SBi!$C$2:$K$2,0))</f>
        <v>119.8</v>
      </c>
      <c r="O2721" s="16">
        <f t="shared" ca="1" si="554"/>
        <v>14.495799999999999</v>
      </c>
      <c r="P2721" s="16" t="str">
        <f ca="1">IFERROR(INDEX(VpD!$2:$2,MATCH(H2721,VpD!$1:$1,1)),VpD!$I$2)</f>
        <v>1973-1978</v>
      </c>
      <c r="Q2721" s="1">
        <f ca="1">INDEX(VpD!$C$3:$I$27,MATCH(F2721,VpD!$B$3:$B$27,0),MATCH(P2721,VpD!$C$2:$I$2,0))</f>
        <v>117</v>
      </c>
      <c r="R2721" s="16">
        <f t="shared" ca="1" si="555"/>
        <v>14.157</v>
      </c>
      <c r="S2721" s="14">
        <f t="shared" ca="1" si="556"/>
        <v>713164.37</v>
      </c>
      <c r="T2721" s="14">
        <f t="shared" ca="1" si="557"/>
        <v>6168579.5700000003</v>
      </c>
      <c r="U2721" s="14" t="str">
        <f t="shared" ca="1" si="558"/>
        <v>0A3F507E-2394-32B8-E044-0003BA298018</v>
      </c>
    </row>
    <row r="2722" spans="1:21" s="14" customFormat="1" x14ac:dyDescent="0.25">
      <c r="A2722" s="14">
        <f t="shared" si="546"/>
        <v>2722</v>
      </c>
      <c r="B2722" s="14" t="str">
        <f t="shared" ca="1" si="547"/>
        <v>60602A80-4780-43C2-9932-B3084051AD2C</v>
      </c>
      <c r="C2722" s="14" t="str">
        <f t="shared" ca="1" si="548"/>
        <v>Valbo Alle</v>
      </c>
      <c r="D2722" s="14" t="str">
        <f t="shared" ca="1" si="549"/>
        <v>17</v>
      </c>
      <c r="E2722" s="14" t="str">
        <f t="shared" ca="1" si="550"/>
        <v>23af</v>
      </c>
      <c r="F2722" s="1">
        <f t="shared" ca="1" si="551"/>
        <v>120</v>
      </c>
      <c r="G2722" s="1">
        <f t="shared" ca="1" si="552"/>
        <v>114</v>
      </c>
      <c r="H2722" s="1">
        <f t="shared" ca="1" si="553"/>
        <v>1983</v>
      </c>
      <c r="I2722" s="1" t="str">
        <f ca="1">INDEX(Relationstabel!$C$3:$K$10,MATCH(INDIRECT($A$1&amp;"J"&amp;A2722),Relationstabel!$A$3:$A$10,0),MATCH(IFERROR(VALUE(INDIRECT($A$1&amp;"K"&amp;A2722)),0),Relationstabel!$C$1:$K$1,0))</f>
        <v>Elvarme</v>
      </c>
      <c r="J2722" s="1" t="str">
        <f ca="1">INDEX(Anvendelseskode!B:B,MATCH($F2722,Anvendelseskode!$A:$A,0))</f>
        <v>Fritliggende enfamilieshus (parcelhus)</v>
      </c>
      <c r="K2722" s="1" t="str">
        <f ca="1">INDEX(Anvendelseskode!C:C,MATCH($F2722,Anvendelseskode!$A:$A,0))</f>
        <v>Parcelhuse</v>
      </c>
      <c r="L2722" s="1" t="str">
        <f ca="1">INDEX(Anvendelseskode!D:D,MATCH($F2722,Anvendelseskode!$A:$A,0))</f>
        <v>Private husholdninger</v>
      </c>
      <c r="M2722" s="1" t="str">
        <f ca="1">IFERROR(INDEX(SBi!$2:$2,MATCH(H2722,SBi!$1:$1,1)),SBi!$K$2)</f>
        <v>1979-1998</v>
      </c>
      <c r="N2722" s="1">
        <f ca="1">INDEX(SBi!$C$3:$K$28,MATCH(F2722,SBi!$B$3:$B$28,0),MATCH(M2722,SBi!$C$2:$K$2,0))</f>
        <v>105.4</v>
      </c>
      <c r="O2722" s="16">
        <f t="shared" ca="1" si="554"/>
        <v>12.015600000000001</v>
      </c>
      <c r="P2722" s="16" t="str">
        <f ca="1">IFERROR(INDEX(VpD!$2:$2,MATCH(H2722,VpD!$1:$1,1)),VpD!$I$2)</f>
        <v>1979-1998</v>
      </c>
      <c r="Q2722" s="1">
        <f ca="1">INDEX(VpD!$C$3:$I$27,MATCH(F2722,VpD!$B$3:$B$27,0),MATCH(P2722,VpD!$C$2:$I$2,0))</f>
        <v>90</v>
      </c>
      <c r="R2722" s="16">
        <f t="shared" ca="1" si="555"/>
        <v>10.26</v>
      </c>
      <c r="S2722" s="14">
        <f t="shared" ca="1" si="556"/>
        <v>713664.73</v>
      </c>
      <c r="T2722" s="14">
        <f t="shared" ca="1" si="557"/>
        <v>6168657.9500000002</v>
      </c>
      <c r="U2722" s="14" t="str">
        <f t="shared" ca="1" si="558"/>
        <v>0A3F507E-23AF-32B8-E044-0003BA298018</v>
      </c>
    </row>
    <row r="2723" spans="1:21" s="14" customFormat="1" x14ac:dyDescent="0.25">
      <c r="A2723" s="14">
        <f t="shared" si="546"/>
        <v>2723</v>
      </c>
      <c r="B2723" s="14" t="str">
        <f t="shared" ca="1" si="547"/>
        <v>B6C5CF7F-62F9-4223-91F9-3F1F71EF5867</v>
      </c>
      <c r="C2723" s="14" t="str">
        <f t="shared" ca="1" si="548"/>
        <v>Hyrdeengen</v>
      </c>
      <c r="D2723" s="14" t="str">
        <f t="shared" ca="1" si="549"/>
        <v>123</v>
      </c>
      <c r="E2723" s="14" t="str">
        <f t="shared" ca="1" si="550"/>
        <v>16cp</v>
      </c>
      <c r="F2723" s="1">
        <f t="shared" ca="1" si="551"/>
        <v>130</v>
      </c>
      <c r="G2723" s="1">
        <f t="shared" ca="1" si="552"/>
        <v>101</v>
      </c>
      <c r="H2723" s="1">
        <f t="shared" ca="1" si="553"/>
        <v>1977</v>
      </c>
      <c r="I2723" s="1" t="str">
        <f ca="1">INDEX(Relationstabel!$C$3:$K$10,MATCH(INDIRECT($A$1&amp;"J"&amp;A2723),Relationstabel!$A$3:$A$10,0),MATCH(IFERROR(VALUE(INDIRECT($A$1&amp;"K"&amp;A2723)),0),Relationstabel!$C$1:$K$1,0))</f>
        <v>Fjernvarme/ Blokvarme</v>
      </c>
      <c r="J2723" s="1" t="str">
        <f ca="1">INDEX(Anvendelseskode!B:B,MATCH($F2723,Anvendelseskode!$A:$A,0))</f>
        <v>Række-, kæde-, dobbelthus (lodret adskillelse mellem enhederne)</v>
      </c>
      <c r="K2723" s="1" t="str">
        <f ca="1">INDEX(Anvendelseskode!C:C,MATCH($F2723,Anvendelseskode!$A:$A,0))</f>
        <v>Række-, kæde og dobbelthuse</v>
      </c>
      <c r="L2723" s="1" t="str">
        <f ca="1">INDEX(Anvendelseskode!D:D,MATCH($F2723,Anvendelseskode!$A:$A,0))</f>
        <v>Private husholdninger</v>
      </c>
      <c r="M2723" s="1" t="str">
        <f ca="1">IFERROR(INDEX(SBi!$2:$2,MATCH(H2723,SBi!$1:$1,1)),SBi!$K$2)</f>
        <v>1973-1978</v>
      </c>
      <c r="N2723" s="1">
        <f ca="1">INDEX(SBi!$C$3:$K$28,MATCH(F2723,SBi!$B$3:$B$28,0),MATCH(M2723,SBi!$C$2:$K$2,0))</f>
        <v>112.6</v>
      </c>
      <c r="O2723" s="16">
        <f t="shared" ca="1" si="554"/>
        <v>11.372599999999998</v>
      </c>
      <c r="P2723" s="16" t="str">
        <f ca="1">IFERROR(INDEX(VpD!$2:$2,MATCH(H2723,VpD!$1:$1,1)),VpD!$I$2)</f>
        <v>1973-1978</v>
      </c>
      <c r="Q2723" s="1">
        <f ca="1">INDEX(VpD!$C$3:$I$27,MATCH(F2723,VpD!$B$3:$B$27,0),MATCH(P2723,VpD!$C$2:$I$2,0))</f>
        <v>98</v>
      </c>
      <c r="R2723" s="16">
        <f t="shared" ca="1" si="555"/>
        <v>9.8979999999999997</v>
      </c>
      <c r="S2723" s="14">
        <f t="shared" ca="1" si="556"/>
        <v>711901.38</v>
      </c>
      <c r="T2723" s="14">
        <f t="shared" ca="1" si="557"/>
        <v>6172366.04</v>
      </c>
      <c r="U2723" s="14" t="str">
        <f t="shared" ca="1" si="558"/>
        <v>0A3F507E-198F-32B8-E044-0003BA298018</v>
      </c>
    </row>
    <row r="2724" spans="1:21" s="14" customFormat="1" x14ac:dyDescent="0.25">
      <c r="A2724" s="14">
        <f t="shared" si="546"/>
        <v>2724</v>
      </c>
      <c r="B2724" s="14" t="str">
        <f t="shared" ca="1" si="547"/>
        <v>FEA0963D-FA07-4BC0-AFF3-55AC87DE9004</v>
      </c>
      <c r="C2724" s="14" t="str">
        <f t="shared" ca="1" si="548"/>
        <v>Hyttesvinget</v>
      </c>
      <c r="D2724" s="14" t="str">
        <f t="shared" ca="1" si="549"/>
        <v>37</v>
      </c>
      <c r="E2724" s="14" t="str">
        <f t="shared" ca="1" si="550"/>
        <v>25o</v>
      </c>
      <c r="F2724" s="1">
        <f t="shared" ca="1" si="551"/>
        <v>120</v>
      </c>
      <c r="G2724" s="1">
        <f t="shared" ca="1" si="552"/>
        <v>135</v>
      </c>
      <c r="H2724" s="1">
        <f t="shared" ca="1" si="553"/>
        <v>1967</v>
      </c>
      <c r="I2724" s="1" t="str">
        <f ca="1">INDEX(Relationstabel!$C$3:$K$10,MATCH(INDIRECT($A$1&amp;"J"&amp;A2724),Relationstabel!$A$3:$A$10,0),MATCH(IFERROR(VALUE(INDIRECT($A$1&amp;"K"&amp;A2724)),0),Relationstabel!$C$1:$K$1,0))</f>
        <v>Naturgas</v>
      </c>
      <c r="J2724" s="1" t="str">
        <f ca="1">INDEX(Anvendelseskode!B:B,MATCH($F2724,Anvendelseskode!$A:$A,0))</f>
        <v>Fritliggende enfamilieshus (parcelhus)</v>
      </c>
      <c r="K2724" s="1" t="str">
        <f ca="1">INDEX(Anvendelseskode!C:C,MATCH($F2724,Anvendelseskode!$A:$A,0))</f>
        <v>Parcelhuse</v>
      </c>
      <c r="L2724" s="1" t="str">
        <f ca="1">INDEX(Anvendelseskode!D:D,MATCH($F2724,Anvendelseskode!$A:$A,0))</f>
        <v>Private husholdninger</v>
      </c>
      <c r="M2724" s="1" t="str">
        <f ca="1">IFERROR(INDEX(SBi!$2:$2,MATCH(H2724,SBi!$1:$1,1)),SBi!$K$2)</f>
        <v>1961-1972</v>
      </c>
      <c r="N2724" s="1">
        <f ca="1">INDEX(SBi!$C$3:$K$28,MATCH(F2724,SBi!$B$3:$B$28,0),MATCH(M2724,SBi!$C$2:$K$2,0))</f>
        <v>134.30000000000001</v>
      </c>
      <c r="O2724" s="16">
        <f t="shared" ca="1" si="554"/>
        <v>18.130500000000001</v>
      </c>
      <c r="P2724" s="16" t="str">
        <f ca="1">IFERROR(INDEX(VpD!$2:$2,MATCH(H2724,VpD!$1:$1,1)),VpD!$I$2)</f>
        <v>1961-1972</v>
      </c>
      <c r="Q2724" s="1">
        <f ca="1">INDEX(VpD!$C$3:$I$27,MATCH(F2724,VpD!$B$3:$B$27,0),MATCH(P2724,VpD!$C$2:$I$2,0))</f>
        <v>143</v>
      </c>
      <c r="R2724" s="16">
        <f t="shared" ca="1" si="555"/>
        <v>19.305</v>
      </c>
      <c r="S2724" s="14">
        <f t="shared" ca="1" si="556"/>
        <v>714035.47</v>
      </c>
      <c r="T2724" s="14">
        <f t="shared" ca="1" si="557"/>
        <v>6169044.75</v>
      </c>
      <c r="U2724" s="14" t="str">
        <f t="shared" ca="1" si="558"/>
        <v>0A3F507E-1A8F-32B8-E044-0003BA298018</v>
      </c>
    </row>
    <row r="2725" spans="1:21" s="14" customFormat="1" x14ac:dyDescent="0.25">
      <c r="A2725" s="14">
        <f t="shared" si="546"/>
        <v>2725</v>
      </c>
      <c r="B2725" s="14" t="str">
        <f t="shared" ca="1" si="547"/>
        <v>B4560856-A87D-4F41-8CE5-6C06DA228B09</v>
      </c>
      <c r="C2725" s="14" t="str">
        <f t="shared" ca="1" si="548"/>
        <v>Kokkedalsvej</v>
      </c>
      <c r="D2725" s="14" t="str">
        <f t="shared" ca="1" si="549"/>
        <v>9</v>
      </c>
      <c r="E2725" s="14" t="str">
        <f t="shared" ca="1" si="550"/>
        <v>18hc</v>
      </c>
      <c r="F2725" s="1">
        <f t="shared" ca="1" si="551"/>
        <v>120</v>
      </c>
      <c r="G2725" s="1">
        <f t="shared" ca="1" si="552"/>
        <v>172</v>
      </c>
      <c r="H2725" s="1">
        <f t="shared" ca="1" si="553"/>
        <v>1982</v>
      </c>
      <c r="I2725" s="1" t="str">
        <f ca="1">INDEX(Relationstabel!$C$3:$K$10,MATCH(INDIRECT($A$1&amp;"J"&amp;A2725),Relationstabel!$A$3:$A$10,0),MATCH(IFERROR(VALUE(INDIRECT($A$1&amp;"K"&amp;A2725)),0),Relationstabel!$C$1:$K$1,0))</f>
        <v>Olie</v>
      </c>
      <c r="J2725" s="1" t="str">
        <f ca="1">INDEX(Anvendelseskode!B:B,MATCH($F2725,Anvendelseskode!$A:$A,0))</f>
        <v>Fritliggende enfamilieshus (parcelhus)</v>
      </c>
      <c r="K2725" s="1" t="str">
        <f ca="1">INDEX(Anvendelseskode!C:C,MATCH($F2725,Anvendelseskode!$A:$A,0))</f>
        <v>Parcelhuse</v>
      </c>
      <c r="L2725" s="1" t="str">
        <f ca="1">INDEX(Anvendelseskode!D:D,MATCH($F2725,Anvendelseskode!$A:$A,0))</f>
        <v>Private husholdninger</v>
      </c>
      <c r="M2725" s="1" t="str">
        <f ca="1">IFERROR(INDEX(SBi!$2:$2,MATCH(H2725,SBi!$1:$1,1)),SBi!$K$2)</f>
        <v>1979-1998</v>
      </c>
      <c r="N2725" s="1">
        <f ca="1">INDEX(SBi!$C$3:$K$28,MATCH(F2725,SBi!$B$3:$B$28,0),MATCH(M2725,SBi!$C$2:$K$2,0))</f>
        <v>105.4</v>
      </c>
      <c r="O2725" s="16">
        <f t="shared" ca="1" si="554"/>
        <v>18.128799999999998</v>
      </c>
      <c r="P2725" s="16" t="str">
        <f ca="1">IFERROR(INDEX(VpD!$2:$2,MATCH(H2725,VpD!$1:$1,1)),VpD!$I$2)</f>
        <v>1979-1998</v>
      </c>
      <c r="Q2725" s="1">
        <f ca="1">INDEX(VpD!$C$3:$I$27,MATCH(F2725,VpD!$B$3:$B$27,0),MATCH(P2725,VpD!$C$2:$I$2,0))</f>
        <v>90</v>
      </c>
      <c r="R2725" s="16">
        <f t="shared" ca="1" si="555"/>
        <v>15.48</v>
      </c>
      <c r="S2725" s="14">
        <f t="shared" ca="1" si="556"/>
        <v>712975.93</v>
      </c>
      <c r="T2725" s="14">
        <f t="shared" ca="1" si="557"/>
        <v>6168968.3399999999</v>
      </c>
      <c r="U2725" s="14" t="str">
        <f t="shared" ca="1" si="558"/>
        <v>0A3F507E-1B90-32B8-E044-0003BA298018</v>
      </c>
    </row>
    <row r="2726" spans="1:21" s="14" customFormat="1" x14ac:dyDescent="0.25">
      <c r="A2726" s="14">
        <f t="shared" si="546"/>
        <v>2726</v>
      </c>
      <c r="B2726" s="14" t="str">
        <f t="shared" ca="1" si="547"/>
        <v>F3F73912-ABA5-4956-B61E-1D6E41970C02</v>
      </c>
      <c r="C2726" s="14" t="str">
        <f t="shared" ca="1" si="548"/>
        <v>Vallensbæk Strandvej</v>
      </c>
      <c r="D2726" s="14" t="str">
        <f t="shared" ca="1" si="549"/>
        <v>126</v>
      </c>
      <c r="E2726" s="14" t="str">
        <f t="shared" ca="1" si="550"/>
        <v>24aæ</v>
      </c>
      <c r="F2726" s="1">
        <f t="shared" ca="1" si="551"/>
        <v>120</v>
      </c>
      <c r="G2726" s="1">
        <f t="shared" ca="1" si="552"/>
        <v>160</v>
      </c>
      <c r="H2726" s="1">
        <f t="shared" ca="1" si="553"/>
        <v>1960</v>
      </c>
      <c r="I2726" s="1" t="str">
        <f ca="1">INDEX(Relationstabel!$C$3:$K$10,MATCH(INDIRECT($A$1&amp;"J"&amp;A2726),Relationstabel!$A$3:$A$10,0),MATCH(IFERROR(VALUE(INDIRECT($A$1&amp;"K"&amp;A2726)),0),Relationstabel!$C$1:$K$1,0))</f>
        <v>Naturgas</v>
      </c>
      <c r="J2726" s="1" t="str">
        <f ca="1">INDEX(Anvendelseskode!B:B,MATCH($F2726,Anvendelseskode!$A:$A,0))</f>
        <v>Fritliggende enfamilieshus (parcelhus)</v>
      </c>
      <c r="K2726" s="1" t="str">
        <f ca="1">INDEX(Anvendelseskode!C:C,MATCH($F2726,Anvendelseskode!$A:$A,0))</f>
        <v>Parcelhuse</v>
      </c>
      <c r="L2726" s="1" t="str">
        <f ca="1">INDEX(Anvendelseskode!D:D,MATCH($F2726,Anvendelseskode!$A:$A,0))</f>
        <v>Private husholdninger</v>
      </c>
      <c r="M2726" s="1" t="str">
        <f ca="1">IFERROR(INDEX(SBi!$2:$2,MATCH(H2726,SBi!$1:$1,1)),SBi!$K$2)</f>
        <v>1951-1960</v>
      </c>
      <c r="N2726" s="1">
        <f ca="1">INDEX(SBi!$C$3:$K$28,MATCH(F2726,SBi!$B$3:$B$28,0),MATCH(M2726,SBi!$C$2:$K$2,0))</f>
        <v>154.9</v>
      </c>
      <c r="O2726" s="16">
        <f t="shared" ca="1" si="554"/>
        <v>24.783999999999999</v>
      </c>
      <c r="P2726" s="16" t="str">
        <f ca="1">IFERROR(INDEX(VpD!$2:$2,MATCH(H2726,VpD!$1:$1,1)),VpD!$I$2)</f>
        <v>1951-1960</v>
      </c>
      <c r="Q2726" s="1">
        <f ca="1">INDEX(VpD!$C$3:$I$27,MATCH(F2726,VpD!$B$3:$B$27,0),MATCH(P2726,VpD!$C$2:$I$2,0))</f>
        <v>204</v>
      </c>
      <c r="R2726" s="16">
        <f t="shared" ca="1" si="555"/>
        <v>32.64</v>
      </c>
      <c r="S2726" s="14">
        <f t="shared" ca="1" si="556"/>
        <v>713781.51</v>
      </c>
      <c r="T2726" s="14">
        <f t="shared" ca="1" si="557"/>
        <v>6168860.3600000003</v>
      </c>
      <c r="U2726" s="14" t="str">
        <f t="shared" ca="1" si="558"/>
        <v>0A3F507E-179B-32B8-E044-0003BA298018</v>
      </c>
    </row>
    <row r="2727" spans="1:21" s="14" customFormat="1" x14ac:dyDescent="0.25">
      <c r="A2727" s="14">
        <f t="shared" si="546"/>
        <v>2727</v>
      </c>
      <c r="B2727" s="14" t="str">
        <f t="shared" ca="1" si="547"/>
        <v>CB2B3AEA-6588-4DB5-A382-FAEBA9F03279</v>
      </c>
      <c r="C2727" s="14" t="str">
        <f t="shared" ca="1" si="548"/>
        <v>Strandparksvej</v>
      </c>
      <c r="D2727" s="14" t="str">
        <f t="shared" ca="1" si="549"/>
        <v>13</v>
      </c>
      <c r="E2727" s="14" t="str">
        <f t="shared" ca="1" si="550"/>
        <v>9an</v>
      </c>
      <c r="F2727" s="1">
        <f t="shared" ca="1" si="551"/>
        <v>120</v>
      </c>
      <c r="G2727" s="1">
        <f t="shared" ca="1" si="552"/>
        <v>143</v>
      </c>
      <c r="H2727" s="1">
        <f t="shared" ca="1" si="553"/>
        <v>1977</v>
      </c>
      <c r="I2727" s="1" t="str">
        <f ca="1">INDEX(Relationstabel!$C$3:$K$10,MATCH(INDIRECT($A$1&amp;"J"&amp;A2727),Relationstabel!$A$3:$A$10,0),MATCH(IFERROR(VALUE(INDIRECT($A$1&amp;"K"&amp;A2727)),0),Relationstabel!$C$1:$K$1,0))</f>
        <v>Naturgas</v>
      </c>
      <c r="J2727" s="1" t="str">
        <f ca="1">INDEX(Anvendelseskode!B:B,MATCH($F2727,Anvendelseskode!$A:$A,0))</f>
        <v>Fritliggende enfamilieshus (parcelhus)</v>
      </c>
      <c r="K2727" s="1" t="str">
        <f ca="1">INDEX(Anvendelseskode!C:C,MATCH($F2727,Anvendelseskode!$A:$A,0))</f>
        <v>Parcelhuse</v>
      </c>
      <c r="L2727" s="1" t="str">
        <f ca="1">INDEX(Anvendelseskode!D:D,MATCH($F2727,Anvendelseskode!$A:$A,0))</f>
        <v>Private husholdninger</v>
      </c>
      <c r="M2727" s="1" t="str">
        <f ca="1">IFERROR(INDEX(SBi!$2:$2,MATCH(H2727,SBi!$1:$1,1)),SBi!$K$2)</f>
        <v>1973-1978</v>
      </c>
      <c r="N2727" s="1">
        <f ca="1">INDEX(SBi!$C$3:$K$28,MATCH(F2727,SBi!$B$3:$B$28,0),MATCH(M2727,SBi!$C$2:$K$2,0))</f>
        <v>119.8</v>
      </c>
      <c r="O2727" s="16">
        <f t="shared" ca="1" si="554"/>
        <v>17.131399999999999</v>
      </c>
      <c r="P2727" s="16" t="str">
        <f ca="1">IFERROR(INDEX(VpD!$2:$2,MATCH(H2727,VpD!$1:$1,1)),VpD!$I$2)</f>
        <v>1973-1978</v>
      </c>
      <c r="Q2727" s="1">
        <f ca="1">INDEX(VpD!$C$3:$I$27,MATCH(F2727,VpD!$B$3:$B$27,0),MATCH(P2727,VpD!$C$2:$I$2,0))</f>
        <v>117</v>
      </c>
      <c r="R2727" s="16">
        <f t="shared" ca="1" si="555"/>
        <v>16.731000000000002</v>
      </c>
      <c r="S2727" s="14">
        <f t="shared" ca="1" si="556"/>
        <v>713481.93</v>
      </c>
      <c r="T2727" s="14">
        <f t="shared" ca="1" si="557"/>
        <v>6168667.5</v>
      </c>
      <c r="U2727" s="14" t="str">
        <f t="shared" ca="1" si="558"/>
        <v>0A3F507E-21A0-32B8-E044-0003BA298018</v>
      </c>
    </row>
    <row r="2728" spans="1:21" s="14" customFormat="1" x14ac:dyDescent="0.25">
      <c r="A2728" s="14">
        <f t="shared" si="546"/>
        <v>2728</v>
      </c>
      <c r="B2728" s="14" t="str">
        <f t="shared" ca="1" si="547"/>
        <v>D3CA4544-5F31-4A4C-8BC3-C70A4ADC5175</v>
      </c>
      <c r="C2728" s="14" t="str">
        <f t="shared" ca="1" si="548"/>
        <v>Syvhøjvænge</v>
      </c>
      <c r="D2728" s="14" t="str">
        <f t="shared" ca="1" si="549"/>
        <v>107</v>
      </c>
      <c r="E2728" s="14" t="str">
        <f t="shared" ca="1" si="550"/>
        <v>14ap</v>
      </c>
      <c r="F2728" s="1">
        <f t="shared" ca="1" si="551"/>
        <v>120</v>
      </c>
      <c r="G2728" s="1">
        <f t="shared" ca="1" si="552"/>
        <v>156</v>
      </c>
      <c r="H2728" s="1">
        <f t="shared" ca="1" si="553"/>
        <v>1972</v>
      </c>
      <c r="I2728" s="1" t="str">
        <f ca="1">INDEX(Relationstabel!$C$3:$K$10,MATCH(INDIRECT($A$1&amp;"J"&amp;A2728),Relationstabel!$A$3:$A$10,0),MATCH(IFERROR(VALUE(INDIRECT($A$1&amp;"K"&amp;A2728)),0),Relationstabel!$C$1:$K$1,0))</f>
        <v>Naturgas</v>
      </c>
      <c r="J2728" s="1" t="str">
        <f ca="1">INDEX(Anvendelseskode!B:B,MATCH($F2728,Anvendelseskode!$A:$A,0))</f>
        <v>Fritliggende enfamilieshus (parcelhus)</v>
      </c>
      <c r="K2728" s="1" t="str">
        <f ca="1">INDEX(Anvendelseskode!C:C,MATCH($F2728,Anvendelseskode!$A:$A,0))</f>
        <v>Parcelhuse</v>
      </c>
      <c r="L2728" s="1" t="str">
        <f ca="1">INDEX(Anvendelseskode!D:D,MATCH($F2728,Anvendelseskode!$A:$A,0))</f>
        <v>Private husholdninger</v>
      </c>
      <c r="M2728" s="1" t="str">
        <f ca="1">IFERROR(INDEX(SBi!$2:$2,MATCH(H2728,SBi!$1:$1,1)),SBi!$K$2)</f>
        <v>1961-1972</v>
      </c>
      <c r="N2728" s="1">
        <f ca="1">INDEX(SBi!$C$3:$K$28,MATCH(F2728,SBi!$B$3:$B$28,0),MATCH(M2728,SBi!$C$2:$K$2,0))</f>
        <v>134.30000000000001</v>
      </c>
      <c r="O2728" s="16">
        <f t="shared" ca="1" si="554"/>
        <v>20.950800000000005</v>
      </c>
      <c r="P2728" s="16" t="str">
        <f ca="1">IFERROR(INDEX(VpD!$2:$2,MATCH(H2728,VpD!$1:$1,1)),VpD!$I$2)</f>
        <v>1961-1972</v>
      </c>
      <c r="Q2728" s="1">
        <f ca="1">INDEX(VpD!$C$3:$I$27,MATCH(F2728,VpD!$B$3:$B$27,0),MATCH(P2728,VpD!$C$2:$I$2,0))</f>
        <v>143</v>
      </c>
      <c r="R2728" s="16">
        <f t="shared" ca="1" si="555"/>
        <v>22.308</v>
      </c>
      <c r="S2728" s="14">
        <f t="shared" ca="1" si="556"/>
        <v>711877.05</v>
      </c>
      <c r="T2728" s="14">
        <f t="shared" ca="1" si="557"/>
        <v>6171909.4100000001</v>
      </c>
      <c r="U2728" s="14" t="str">
        <f t="shared" ca="1" si="558"/>
        <v>0A3F507E-22A0-32B8-E044-0003BA298018</v>
      </c>
    </row>
    <row r="2729" spans="1:21" s="14" customFormat="1" x14ac:dyDescent="0.25">
      <c r="A2729" s="14">
        <f t="shared" si="546"/>
        <v>2729</v>
      </c>
      <c r="B2729" s="14" t="str">
        <f t="shared" ca="1" si="547"/>
        <v>A49D3033-C644-4ECC-B999-47C5FCCBCF30</v>
      </c>
      <c r="C2729" s="14" t="str">
        <f t="shared" ca="1" si="548"/>
        <v>Vejlesvinget</v>
      </c>
      <c r="D2729" s="14" t="str">
        <f t="shared" ca="1" si="549"/>
        <v>7</v>
      </c>
      <c r="E2729" s="14" t="str">
        <f t="shared" ca="1" si="550"/>
        <v>18nu</v>
      </c>
      <c r="F2729" s="1">
        <f t="shared" ca="1" si="551"/>
        <v>320</v>
      </c>
      <c r="G2729" s="1">
        <f t="shared" ca="1" si="552"/>
        <v>183</v>
      </c>
      <c r="H2729" s="1">
        <f t="shared" ca="1" si="553"/>
        <v>1968</v>
      </c>
      <c r="I2729" s="1" t="str">
        <f ca="1">INDEX(Relationstabel!$C$3:$K$10,MATCH(INDIRECT($A$1&amp;"J"&amp;A2729),Relationstabel!$A$3:$A$10,0),MATCH(IFERROR(VALUE(INDIRECT($A$1&amp;"K"&amp;A2729)),0),Relationstabel!$C$1:$K$1,0))</f>
        <v>Olie</v>
      </c>
      <c r="J2729" s="1" t="str">
        <f ca="1">INDEX(Anvendelseskode!B:B,MATCH($F2729,Anvendelseskode!$A:$A,0))</f>
        <v>Bygning til kontor, handel, lager herunder offentlig administration</v>
      </c>
      <c r="K2729" s="1" t="str">
        <f ca="1">INDEX(Anvendelseskode!C:C,MATCH($F2729,Anvendelseskode!$A:$A,0))</f>
        <v>Kontor, handel, lager, off. adm.</v>
      </c>
      <c r="L2729" s="1" t="str">
        <f ca="1">INDEX(Anvendelseskode!D:D,MATCH($F2729,Anvendelseskode!$A:$A,0))</f>
        <v>Handel og servicevirksomheder</v>
      </c>
      <c r="M2729" s="1" t="str">
        <f ca="1">IFERROR(INDEX(SBi!$2:$2,MATCH(H2729,SBi!$1:$1,1)),SBi!$K$2)</f>
        <v>1961-1972</v>
      </c>
      <c r="N2729" s="1">
        <f ca="1">INDEX(SBi!$C$3:$K$28,MATCH(F2729,SBi!$B$3:$B$28,0),MATCH(M2729,SBi!$C$2:$K$2,0))</f>
        <v>117.5</v>
      </c>
      <c r="O2729" s="16">
        <f t="shared" ca="1" si="554"/>
        <v>21.502500000000001</v>
      </c>
      <c r="P2729" s="16" t="str">
        <f ca="1">IFERROR(INDEX(VpD!$2:$2,MATCH(H2729,VpD!$1:$1,1)),VpD!$I$2)</f>
        <v>1961-1972</v>
      </c>
      <c r="Q2729" s="1">
        <f ca="1">INDEX(VpD!$C$3:$I$27,MATCH(F2729,VpD!$B$3:$B$27,0),MATCH(P2729,VpD!$C$2:$I$2,0))</f>
        <v>105</v>
      </c>
      <c r="R2729" s="16">
        <f t="shared" ca="1" si="555"/>
        <v>19.215</v>
      </c>
      <c r="S2729" s="14">
        <f t="shared" ca="1" si="556"/>
        <v>712731.26</v>
      </c>
      <c r="T2729" s="14">
        <f t="shared" ca="1" si="557"/>
        <v>6169393.8899999997</v>
      </c>
      <c r="U2729" s="14" t="str">
        <f t="shared" ca="1" si="558"/>
        <v>0A3F507E-24A0-32B8-E044-0003BA298018</v>
      </c>
    </row>
    <row r="2730" spans="1:21" s="14" customFormat="1" x14ac:dyDescent="0.25">
      <c r="A2730" s="14">
        <f t="shared" si="546"/>
        <v>2730</v>
      </c>
      <c r="B2730" s="14" t="str">
        <f t="shared" ca="1" si="547"/>
        <v>5C45BC57-269F-48C7-A7DE-2AF35ED9E8CF</v>
      </c>
      <c r="C2730" s="14" t="str">
        <f t="shared" ca="1" si="548"/>
        <v>Vejlesvinget</v>
      </c>
      <c r="D2730" s="14" t="str">
        <f t="shared" ca="1" si="549"/>
        <v>7</v>
      </c>
      <c r="E2730" s="14" t="str">
        <f t="shared" ca="1" si="550"/>
        <v>18nu</v>
      </c>
      <c r="F2730" s="1">
        <f t="shared" ca="1" si="551"/>
        <v>120</v>
      </c>
      <c r="G2730" s="1">
        <f t="shared" ca="1" si="552"/>
        <v>123</v>
      </c>
      <c r="H2730" s="1">
        <f t="shared" ca="1" si="553"/>
        <v>1961</v>
      </c>
      <c r="I2730" s="1" t="str">
        <f ca="1">INDEX(Relationstabel!$C$3:$K$10,MATCH(INDIRECT($A$1&amp;"J"&amp;A2730),Relationstabel!$A$3:$A$10,0),MATCH(IFERROR(VALUE(INDIRECT($A$1&amp;"K"&amp;A2730)),0),Relationstabel!$C$1:$K$1,0))</f>
        <v>Naturgas</v>
      </c>
      <c r="J2730" s="1" t="str">
        <f ca="1">INDEX(Anvendelseskode!B:B,MATCH($F2730,Anvendelseskode!$A:$A,0))</f>
        <v>Fritliggende enfamilieshus (parcelhus)</v>
      </c>
      <c r="K2730" s="1" t="str">
        <f ca="1">INDEX(Anvendelseskode!C:C,MATCH($F2730,Anvendelseskode!$A:$A,0))</f>
        <v>Parcelhuse</v>
      </c>
      <c r="L2730" s="1" t="str">
        <f ca="1">INDEX(Anvendelseskode!D:D,MATCH($F2730,Anvendelseskode!$A:$A,0))</f>
        <v>Private husholdninger</v>
      </c>
      <c r="M2730" s="1" t="str">
        <f ca="1">IFERROR(INDEX(SBi!$2:$2,MATCH(H2730,SBi!$1:$1,1)),SBi!$K$2)</f>
        <v>1961-1972</v>
      </c>
      <c r="N2730" s="1">
        <f ca="1">INDEX(SBi!$C$3:$K$28,MATCH(F2730,SBi!$B$3:$B$28,0),MATCH(M2730,SBi!$C$2:$K$2,0))</f>
        <v>134.30000000000001</v>
      </c>
      <c r="O2730" s="16">
        <f t="shared" ca="1" si="554"/>
        <v>16.518900000000002</v>
      </c>
      <c r="P2730" s="16" t="str">
        <f ca="1">IFERROR(INDEX(VpD!$2:$2,MATCH(H2730,VpD!$1:$1,1)),VpD!$I$2)</f>
        <v>1961-1972</v>
      </c>
      <c r="Q2730" s="1">
        <f ca="1">INDEX(VpD!$C$3:$I$27,MATCH(F2730,VpD!$B$3:$B$27,0),MATCH(P2730,VpD!$C$2:$I$2,0))</f>
        <v>143</v>
      </c>
      <c r="R2730" s="16">
        <f t="shared" ca="1" si="555"/>
        <v>17.588999999999999</v>
      </c>
      <c r="S2730" s="14">
        <f t="shared" ca="1" si="556"/>
        <v>712731.26</v>
      </c>
      <c r="T2730" s="14">
        <f t="shared" ca="1" si="557"/>
        <v>6169393.8899999997</v>
      </c>
      <c r="U2730" s="14" t="str">
        <f t="shared" ca="1" si="558"/>
        <v>0A3F507E-24A0-32B8-E044-0003BA298018</v>
      </c>
    </row>
    <row r="2731" spans="1:21" s="14" customFormat="1" x14ac:dyDescent="0.25">
      <c r="A2731" s="14">
        <f t="shared" si="546"/>
        <v>2731</v>
      </c>
      <c r="B2731" s="14" t="str">
        <f t="shared" ca="1" si="547"/>
        <v>5FEF75C2-31BF-459F-A718-F94C6E2CC20B</v>
      </c>
      <c r="C2731" s="14" t="str">
        <f t="shared" ca="1" si="548"/>
        <v>Vejlesvinget</v>
      </c>
      <c r="D2731" s="14" t="str">
        <f t="shared" ca="1" si="549"/>
        <v>7</v>
      </c>
      <c r="E2731" s="14" t="str">
        <f t="shared" ca="1" si="550"/>
        <v>18nu</v>
      </c>
      <c r="F2731" s="1">
        <f t="shared" ca="1" si="551"/>
        <v>220</v>
      </c>
      <c r="G2731" s="1">
        <f t="shared" ca="1" si="552"/>
        <v>277</v>
      </c>
      <c r="H2731" s="1">
        <f t="shared" ca="1" si="553"/>
        <v>1961</v>
      </c>
      <c r="I2731" s="1" t="str">
        <f ca="1">INDEX(Relationstabel!$C$3:$K$10,MATCH(INDIRECT($A$1&amp;"J"&amp;A2731),Relationstabel!$A$3:$A$10,0),MATCH(IFERROR(VALUE(INDIRECT($A$1&amp;"K"&amp;A2731)),0),Relationstabel!$C$1:$K$1,0))</f>
        <v>Olie</v>
      </c>
      <c r="J2731" s="1" t="str">
        <f ca="1">INDEX(Anvendelseskode!B:B,MATCH($F2731,Anvendelseskode!$A:$A,0))</f>
        <v>Bygning til erhvervsmæssig produktion vedrørende industri, håndværk m.v. (fabrik, værksted o.lign.)</v>
      </c>
      <c r="K2731" s="1" t="str">
        <f ca="1">INDEX(Anvendelseskode!C:C,MATCH($F2731,Anvendelseskode!$A:$A,0))</f>
        <v>Fabrikker, værksteder o.l.</v>
      </c>
      <c r="L2731" s="1" t="str">
        <f ca="1">INDEX(Anvendelseskode!D:D,MATCH($F2731,Anvendelseskode!$A:$A,0))</f>
        <v>Industri</v>
      </c>
      <c r="M2731" s="1" t="str">
        <f ca="1">IFERROR(INDEX(SBi!$2:$2,MATCH(H2731,SBi!$1:$1,1)),SBi!$K$2)</f>
        <v>1961-1972</v>
      </c>
      <c r="N2731" s="1">
        <f ca="1">INDEX(SBi!$C$3:$K$28,MATCH(F2731,SBi!$B$3:$B$28,0),MATCH(M2731,SBi!$C$2:$K$2,0))</f>
        <v>97</v>
      </c>
      <c r="O2731" s="16">
        <f t="shared" ca="1" si="554"/>
        <v>26.869</v>
      </c>
      <c r="P2731" s="16" t="str">
        <f ca="1">IFERROR(INDEX(VpD!$2:$2,MATCH(H2731,VpD!$1:$1,1)),VpD!$I$2)</f>
        <v>1961-1972</v>
      </c>
      <c r="Q2731" s="1">
        <f ca="1">INDEX(VpD!$C$3:$I$27,MATCH(F2731,VpD!$B$3:$B$27,0),MATCH(P2731,VpD!$C$2:$I$2,0))</f>
        <v>97</v>
      </c>
      <c r="R2731" s="16">
        <f t="shared" ca="1" si="555"/>
        <v>26.869</v>
      </c>
      <c r="S2731" s="14">
        <f t="shared" ca="1" si="556"/>
        <v>712731.26</v>
      </c>
      <c r="T2731" s="14">
        <f t="shared" ca="1" si="557"/>
        <v>6169393.8899999997</v>
      </c>
      <c r="U2731" s="14" t="str">
        <f t="shared" ca="1" si="558"/>
        <v>0A3F507E-24A0-32B8-E044-0003BA298018</v>
      </c>
    </row>
    <row r="2732" spans="1:21" s="14" customFormat="1" x14ac:dyDescent="0.25">
      <c r="A2732" s="14">
        <f t="shared" si="546"/>
        <v>2732</v>
      </c>
      <c r="B2732" s="14" t="str">
        <f t="shared" ca="1" si="547"/>
        <v>DC206E8D-78D0-44CB-A665-F21D29983DF2</v>
      </c>
      <c r="C2732" s="14" t="str">
        <f t="shared" ca="1" si="548"/>
        <v>Vallensbæk Strandvej</v>
      </c>
      <c r="D2732" s="14" t="str">
        <f t="shared" ca="1" si="549"/>
        <v>204</v>
      </c>
      <c r="E2732" s="14" t="str">
        <f t="shared" ca="1" si="550"/>
        <v>18v</v>
      </c>
      <c r="F2732" s="1">
        <f t="shared" ca="1" si="551"/>
        <v>120</v>
      </c>
      <c r="G2732" s="1">
        <f t="shared" ca="1" si="552"/>
        <v>235</v>
      </c>
      <c r="H2732" s="1">
        <f t="shared" ca="1" si="553"/>
        <v>1933</v>
      </c>
      <c r="I2732" s="1" t="str">
        <f ca="1">INDEX(Relationstabel!$C$3:$K$10,MATCH(INDIRECT($A$1&amp;"J"&amp;A2732),Relationstabel!$A$3:$A$10,0),MATCH(IFERROR(VALUE(INDIRECT($A$1&amp;"K"&amp;A2732)),0),Relationstabel!$C$1:$K$1,0))</f>
        <v>Naturgas</v>
      </c>
      <c r="J2732" s="1" t="str">
        <f ca="1">INDEX(Anvendelseskode!B:B,MATCH($F2732,Anvendelseskode!$A:$A,0))</f>
        <v>Fritliggende enfamilieshus (parcelhus)</v>
      </c>
      <c r="K2732" s="1" t="str">
        <f ca="1">INDEX(Anvendelseskode!C:C,MATCH($F2732,Anvendelseskode!$A:$A,0))</f>
        <v>Parcelhuse</v>
      </c>
      <c r="L2732" s="1" t="str">
        <f ca="1">INDEX(Anvendelseskode!D:D,MATCH($F2732,Anvendelseskode!$A:$A,0))</f>
        <v>Private husholdninger</v>
      </c>
      <c r="M2732" s="1" t="str">
        <f ca="1">IFERROR(INDEX(SBi!$2:$2,MATCH(H2732,SBi!$1:$1,1)),SBi!$K$2)</f>
        <v>1931-1950</v>
      </c>
      <c r="N2732" s="1">
        <f ca="1">INDEX(SBi!$C$3:$K$28,MATCH(F2732,SBi!$B$3:$B$28,0),MATCH(M2732,SBi!$C$2:$K$2,0))</f>
        <v>164.1</v>
      </c>
      <c r="O2732" s="16">
        <f t="shared" ca="1" si="554"/>
        <v>38.563499999999998</v>
      </c>
      <c r="P2732" s="16" t="str">
        <f ca="1">IFERROR(INDEX(VpD!$2:$2,MATCH(H2732,VpD!$1:$1,1)),VpD!$I$2)</f>
        <v>1931-1950</v>
      </c>
      <c r="Q2732" s="1">
        <f ca="1">INDEX(VpD!$C$3:$I$27,MATCH(F2732,VpD!$B$3:$B$27,0),MATCH(P2732,VpD!$C$2:$I$2,0))</f>
        <v>217</v>
      </c>
      <c r="R2732" s="16">
        <f t="shared" ca="1" si="555"/>
        <v>50.994999999999997</v>
      </c>
      <c r="S2732" s="14">
        <f t="shared" ca="1" si="556"/>
        <v>713511.9</v>
      </c>
      <c r="T2732" s="14">
        <f t="shared" ca="1" si="557"/>
        <v>6168850.1299999999</v>
      </c>
      <c r="U2732" s="14" t="str">
        <f t="shared" ca="1" si="558"/>
        <v>0A3F507E-17A6-32B8-E044-0003BA298018</v>
      </c>
    </row>
    <row r="2733" spans="1:21" s="14" customFormat="1" x14ac:dyDescent="0.25">
      <c r="A2733" s="14">
        <f t="shared" si="546"/>
        <v>2733</v>
      </c>
      <c r="B2733" s="14" t="str">
        <f t="shared" ca="1" si="547"/>
        <v>422D12CF-1242-4100-BB99-127EF7D5DB8D</v>
      </c>
      <c r="C2733" s="14" t="str">
        <f t="shared" ca="1" si="548"/>
        <v>Kolleruplund</v>
      </c>
      <c r="D2733" s="14" t="str">
        <f t="shared" ca="1" si="549"/>
        <v>6</v>
      </c>
      <c r="E2733" s="14" t="str">
        <f t="shared" ca="1" si="550"/>
        <v>6gg</v>
      </c>
      <c r="F2733" s="1">
        <f t="shared" ca="1" si="551"/>
        <v>130</v>
      </c>
      <c r="G2733" s="1">
        <f t="shared" ca="1" si="552"/>
        <v>101</v>
      </c>
      <c r="H2733" s="1">
        <f t="shared" ca="1" si="553"/>
        <v>1964</v>
      </c>
      <c r="I2733" s="1" t="str">
        <f ca="1">INDEX(Relationstabel!$C$3:$K$10,MATCH(INDIRECT($A$1&amp;"J"&amp;A2733),Relationstabel!$A$3:$A$10,0),MATCH(IFERROR(VALUE(INDIRECT($A$1&amp;"K"&amp;A2733)),0),Relationstabel!$C$1:$K$1,0))</f>
        <v>Elvarme</v>
      </c>
      <c r="J2733" s="1" t="str">
        <f ca="1">INDEX(Anvendelseskode!B:B,MATCH($F2733,Anvendelseskode!$A:$A,0))</f>
        <v>Række-, kæde-, dobbelthus (lodret adskillelse mellem enhederne)</v>
      </c>
      <c r="K2733" s="1" t="str">
        <f ca="1">INDEX(Anvendelseskode!C:C,MATCH($F2733,Anvendelseskode!$A:$A,0))</f>
        <v>Række-, kæde og dobbelthuse</v>
      </c>
      <c r="L2733" s="1" t="str">
        <f ca="1">INDEX(Anvendelseskode!D:D,MATCH($F2733,Anvendelseskode!$A:$A,0))</f>
        <v>Private husholdninger</v>
      </c>
      <c r="M2733" s="1" t="str">
        <f ca="1">IFERROR(INDEX(SBi!$2:$2,MATCH(H2733,SBi!$1:$1,1)),SBi!$K$2)</f>
        <v>1961-1972</v>
      </c>
      <c r="N2733" s="1">
        <f ca="1">INDEX(SBi!$C$3:$K$28,MATCH(F2733,SBi!$B$3:$B$28,0),MATCH(M2733,SBi!$C$2:$K$2,0))</f>
        <v>119.9</v>
      </c>
      <c r="O2733" s="16">
        <f t="shared" ca="1" si="554"/>
        <v>12.109900000000001</v>
      </c>
      <c r="P2733" s="16" t="str">
        <f ca="1">IFERROR(INDEX(VpD!$2:$2,MATCH(H2733,VpD!$1:$1,1)),VpD!$I$2)</f>
        <v>1961-1972</v>
      </c>
      <c r="Q2733" s="1">
        <f ca="1">INDEX(VpD!$C$3:$I$27,MATCH(F2733,VpD!$B$3:$B$27,0),MATCH(P2733,VpD!$C$2:$I$2,0))</f>
        <v>120</v>
      </c>
      <c r="R2733" s="16">
        <f t="shared" ca="1" si="555"/>
        <v>12.12</v>
      </c>
      <c r="S2733" s="14">
        <f t="shared" ca="1" si="556"/>
        <v>713852.74</v>
      </c>
      <c r="T2733" s="14">
        <f t="shared" ca="1" si="557"/>
        <v>6169222.6799999997</v>
      </c>
      <c r="U2733" s="14" t="str">
        <f t="shared" ca="1" si="558"/>
        <v>0A3F507E-1BA4-32B8-E044-0003BA298018</v>
      </c>
    </row>
    <row r="2734" spans="1:21" s="14" customFormat="1" x14ac:dyDescent="0.25">
      <c r="A2734" s="14">
        <f t="shared" si="546"/>
        <v>2734</v>
      </c>
      <c r="B2734" s="14" t="str">
        <f t="shared" ca="1" si="547"/>
        <v>244D8408-8299-471B-85BD-43340817D431</v>
      </c>
      <c r="C2734" s="14" t="str">
        <f t="shared" ca="1" si="548"/>
        <v>Vejlesvinget</v>
      </c>
      <c r="D2734" s="14" t="str">
        <f t="shared" ca="1" si="549"/>
        <v>5A</v>
      </c>
      <c r="E2734" s="14" t="str">
        <f t="shared" ca="1" si="550"/>
        <v>18ne</v>
      </c>
      <c r="F2734" s="1">
        <f t="shared" ca="1" si="551"/>
        <v>320</v>
      </c>
      <c r="G2734" s="1">
        <f t="shared" ca="1" si="552"/>
        <v>858</v>
      </c>
      <c r="H2734" s="1">
        <f t="shared" ca="1" si="553"/>
        <v>1983</v>
      </c>
      <c r="I2734" s="1" t="str">
        <f ca="1">INDEX(Relationstabel!$C$3:$K$10,MATCH(INDIRECT($A$1&amp;"J"&amp;A2734),Relationstabel!$A$3:$A$10,0),MATCH(IFERROR(VALUE(INDIRECT($A$1&amp;"K"&amp;A2734)),0),Relationstabel!$C$1:$K$1,0))</f>
        <v>Naturgas</v>
      </c>
      <c r="J2734" s="1" t="str">
        <f ca="1">INDEX(Anvendelseskode!B:B,MATCH($F2734,Anvendelseskode!$A:$A,0))</f>
        <v>Bygning til kontor, handel, lager herunder offentlig administration</v>
      </c>
      <c r="K2734" s="1" t="str">
        <f ca="1">INDEX(Anvendelseskode!C:C,MATCH($F2734,Anvendelseskode!$A:$A,0))</f>
        <v>Kontor, handel, lager, off. adm.</v>
      </c>
      <c r="L2734" s="1" t="str">
        <f ca="1">INDEX(Anvendelseskode!D:D,MATCH($F2734,Anvendelseskode!$A:$A,0))</f>
        <v>Handel og servicevirksomheder</v>
      </c>
      <c r="M2734" s="1" t="str">
        <f ca="1">IFERROR(INDEX(SBi!$2:$2,MATCH(H2734,SBi!$1:$1,1)),SBi!$K$2)</f>
        <v>1979-1998</v>
      </c>
      <c r="N2734" s="1">
        <f ca="1">INDEX(SBi!$C$3:$K$28,MATCH(F2734,SBi!$B$3:$B$28,0),MATCH(M2734,SBi!$C$2:$K$2,0))</f>
        <v>103.3</v>
      </c>
      <c r="O2734" s="16">
        <f t="shared" ca="1" si="554"/>
        <v>88.631399999999999</v>
      </c>
      <c r="P2734" s="16" t="str">
        <f ca="1">IFERROR(INDEX(VpD!$2:$2,MATCH(H2734,VpD!$1:$1,1)),VpD!$I$2)</f>
        <v>1979-1998</v>
      </c>
      <c r="Q2734" s="1">
        <f ca="1">INDEX(VpD!$C$3:$I$27,MATCH(F2734,VpD!$B$3:$B$27,0),MATCH(P2734,VpD!$C$2:$I$2,0))</f>
        <v>77</v>
      </c>
      <c r="R2734" s="16">
        <f t="shared" ca="1" si="555"/>
        <v>66.066000000000003</v>
      </c>
      <c r="S2734" s="14">
        <f t="shared" ca="1" si="556"/>
        <v>712686.02</v>
      </c>
      <c r="T2734" s="14">
        <f t="shared" ca="1" si="557"/>
        <v>6169385.7800000003</v>
      </c>
      <c r="U2734" s="14" t="str">
        <f t="shared" ca="1" si="558"/>
        <v>0A3F507E-249E-32B8-E044-0003BA298018</v>
      </c>
    </row>
    <row r="2735" spans="1:21" s="14" customFormat="1" x14ac:dyDescent="0.25">
      <c r="A2735" s="14">
        <f t="shared" si="546"/>
        <v>2735</v>
      </c>
      <c r="B2735" s="14" t="str">
        <f t="shared" ca="1" si="547"/>
        <v>98CA41D4-A4C1-4190-9B2F-12BDA7070A76</v>
      </c>
      <c r="C2735" s="14" t="str">
        <f t="shared" ca="1" si="548"/>
        <v>Hyrdeengen</v>
      </c>
      <c r="D2735" s="14" t="str">
        <f t="shared" ca="1" si="549"/>
        <v>163</v>
      </c>
      <c r="E2735" s="14" t="str">
        <f t="shared" ca="1" si="550"/>
        <v>16bv</v>
      </c>
      <c r="F2735" s="1">
        <f t="shared" ca="1" si="551"/>
        <v>130</v>
      </c>
      <c r="G2735" s="1">
        <f t="shared" ca="1" si="552"/>
        <v>125</v>
      </c>
      <c r="H2735" s="1">
        <f t="shared" ca="1" si="553"/>
        <v>1976</v>
      </c>
      <c r="I2735" s="1" t="str">
        <f ca="1">INDEX(Relationstabel!$C$3:$K$10,MATCH(INDIRECT($A$1&amp;"J"&amp;A2735),Relationstabel!$A$3:$A$10,0),MATCH(IFERROR(VALUE(INDIRECT($A$1&amp;"K"&amp;A2735)),0),Relationstabel!$C$1:$K$1,0))</f>
        <v>Fjernvarme/ Blokvarme</v>
      </c>
      <c r="J2735" s="1" t="str">
        <f ca="1">INDEX(Anvendelseskode!B:B,MATCH($F2735,Anvendelseskode!$A:$A,0))</f>
        <v>Række-, kæde-, dobbelthus (lodret adskillelse mellem enhederne)</v>
      </c>
      <c r="K2735" s="1" t="str">
        <f ca="1">INDEX(Anvendelseskode!C:C,MATCH($F2735,Anvendelseskode!$A:$A,0))</f>
        <v>Række-, kæde og dobbelthuse</v>
      </c>
      <c r="L2735" s="1" t="str">
        <f ca="1">INDEX(Anvendelseskode!D:D,MATCH($F2735,Anvendelseskode!$A:$A,0))</f>
        <v>Private husholdninger</v>
      </c>
      <c r="M2735" s="1" t="str">
        <f ca="1">IFERROR(INDEX(SBi!$2:$2,MATCH(H2735,SBi!$1:$1,1)),SBi!$K$2)</f>
        <v>1973-1978</v>
      </c>
      <c r="N2735" s="1">
        <f ca="1">INDEX(SBi!$C$3:$K$28,MATCH(F2735,SBi!$B$3:$B$28,0),MATCH(M2735,SBi!$C$2:$K$2,0))</f>
        <v>112.6</v>
      </c>
      <c r="O2735" s="16">
        <f t="shared" ca="1" si="554"/>
        <v>14.074999999999999</v>
      </c>
      <c r="P2735" s="16" t="str">
        <f ca="1">IFERROR(INDEX(VpD!$2:$2,MATCH(H2735,VpD!$1:$1,1)),VpD!$I$2)</f>
        <v>1973-1978</v>
      </c>
      <c r="Q2735" s="1">
        <f ca="1">INDEX(VpD!$C$3:$I$27,MATCH(F2735,VpD!$B$3:$B$27,0),MATCH(P2735,VpD!$C$2:$I$2,0))</f>
        <v>98</v>
      </c>
      <c r="R2735" s="16">
        <f t="shared" ca="1" si="555"/>
        <v>12.25</v>
      </c>
      <c r="S2735" s="14">
        <f t="shared" ca="1" si="556"/>
        <v>711812.43</v>
      </c>
      <c r="T2735" s="14">
        <f t="shared" ca="1" si="557"/>
        <v>6172447.4699999997</v>
      </c>
      <c r="U2735" s="14" t="str">
        <f t="shared" ca="1" si="558"/>
        <v>0A3F507E-19A3-32B8-E044-0003BA298018</v>
      </c>
    </row>
    <row r="2736" spans="1:21" s="14" customFormat="1" x14ac:dyDescent="0.25">
      <c r="A2736" s="14">
        <f t="shared" si="546"/>
        <v>2736</v>
      </c>
      <c r="B2736" s="14" t="str">
        <f t="shared" ca="1" si="547"/>
        <v>E1611A64-E9B8-41D5-BA72-42A99CDC56D6</v>
      </c>
      <c r="C2736" s="14" t="str">
        <f t="shared" ca="1" si="548"/>
        <v>Hyttevænget</v>
      </c>
      <c r="D2736" s="14" t="str">
        <f t="shared" ca="1" si="549"/>
        <v>6</v>
      </c>
      <c r="E2736" s="14" t="str">
        <f t="shared" ca="1" si="550"/>
        <v>24bx</v>
      </c>
      <c r="F2736" s="1">
        <f t="shared" ca="1" si="551"/>
        <v>120</v>
      </c>
      <c r="G2736" s="1">
        <f t="shared" ca="1" si="552"/>
        <v>140</v>
      </c>
      <c r="H2736" s="1">
        <f t="shared" ca="1" si="553"/>
        <v>1997</v>
      </c>
      <c r="I2736" s="1" t="str">
        <f ca="1">INDEX(Relationstabel!$C$3:$K$10,MATCH(INDIRECT($A$1&amp;"J"&amp;A2736),Relationstabel!$A$3:$A$10,0),MATCH(IFERROR(VALUE(INDIRECT($A$1&amp;"K"&amp;A2736)),0),Relationstabel!$C$1:$K$1,0))</f>
        <v>Naturgas</v>
      </c>
      <c r="J2736" s="1" t="str">
        <f ca="1">INDEX(Anvendelseskode!B:B,MATCH($F2736,Anvendelseskode!$A:$A,0))</f>
        <v>Fritliggende enfamilieshus (parcelhus)</v>
      </c>
      <c r="K2736" s="1" t="str">
        <f ca="1">INDEX(Anvendelseskode!C:C,MATCH($F2736,Anvendelseskode!$A:$A,0))</f>
        <v>Parcelhuse</v>
      </c>
      <c r="L2736" s="1" t="str">
        <f ca="1">INDEX(Anvendelseskode!D:D,MATCH($F2736,Anvendelseskode!$A:$A,0))</f>
        <v>Private husholdninger</v>
      </c>
      <c r="M2736" s="1" t="str">
        <f ca="1">IFERROR(INDEX(SBi!$2:$2,MATCH(H2736,SBi!$1:$1,1)),SBi!$K$2)</f>
        <v>1979-1998</v>
      </c>
      <c r="N2736" s="1">
        <f ca="1">INDEX(SBi!$C$3:$K$28,MATCH(F2736,SBi!$B$3:$B$28,0),MATCH(M2736,SBi!$C$2:$K$2,0))</f>
        <v>105.4</v>
      </c>
      <c r="O2736" s="16">
        <f t="shared" ca="1" si="554"/>
        <v>14.756</v>
      </c>
      <c r="P2736" s="16" t="str">
        <f ca="1">IFERROR(INDEX(VpD!$2:$2,MATCH(H2736,VpD!$1:$1,1)),VpD!$I$2)</f>
        <v>1979-1998</v>
      </c>
      <c r="Q2736" s="1">
        <f ca="1">INDEX(VpD!$C$3:$I$27,MATCH(F2736,VpD!$B$3:$B$27,0),MATCH(P2736,VpD!$C$2:$I$2,0))</f>
        <v>90</v>
      </c>
      <c r="R2736" s="16">
        <f t="shared" ca="1" si="555"/>
        <v>12.6</v>
      </c>
      <c r="S2736" s="14">
        <f t="shared" ca="1" si="556"/>
        <v>713895.41</v>
      </c>
      <c r="T2736" s="14">
        <f t="shared" ca="1" si="557"/>
        <v>6168965.0199999996</v>
      </c>
      <c r="U2736" s="14" t="str">
        <f t="shared" ca="1" si="558"/>
        <v>0A3F507E-1AA3-32B8-E044-0003BA298018</v>
      </c>
    </row>
    <row r="2737" spans="1:21" s="14" customFormat="1" x14ac:dyDescent="0.25">
      <c r="A2737" s="14">
        <f t="shared" si="546"/>
        <v>2737</v>
      </c>
      <c r="B2737" s="14" t="str">
        <f t="shared" ca="1" si="547"/>
        <v>458D7010-7BFF-4C1D-A4CE-AE0DFB8A4547</v>
      </c>
      <c r="C2737" s="14" t="str">
        <f t="shared" ca="1" si="548"/>
        <v>Lyngvej</v>
      </c>
      <c r="D2737" s="14" t="str">
        <f t="shared" ca="1" si="549"/>
        <v>7</v>
      </c>
      <c r="E2737" s="14" t="str">
        <f t="shared" ca="1" si="550"/>
        <v>24hq</v>
      </c>
      <c r="F2737" s="1">
        <f t="shared" ca="1" si="551"/>
        <v>120</v>
      </c>
      <c r="G2737" s="1">
        <f t="shared" ca="1" si="552"/>
        <v>184</v>
      </c>
      <c r="H2737" s="1">
        <f t="shared" ca="1" si="553"/>
        <v>2004</v>
      </c>
      <c r="I2737" s="1" t="str">
        <f ca="1">INDEX(Relationstabel!$C$3:$K$10,MATCH(INDIRECT($A$1&amp;"J"&amp;A2737),Relationstabel!$A$3:$A$10,0),MATCH(IFERROR(VALUE(INDIRECT($A$1&amp;"K"&amp;A2737)),0),Relationstabel!$C$1:$K$1,0))</f>
        <v>Naturgas</v>
      </c>
      <c r="J2737" s="1" t="str">
        <f ca="1">INDEX(Anvendelseskode!B:B,MATCH($F2737,Anvendelseskode!$A:$A,0))</f>
        <v>Fritliggende enfamilieshus (parcelhus)</v>
      </c>
      <c r="K2737" s="1" t="str">
        <f ca="1">INDEX(Anvendelseskode!C:C,MATCH($F2737,Anvendelseskode!$A:$A,0))</f>
        <v>Parcelhuse</v>
      </c>
      <c r="L2737" s="1" t="str">
        <f ca="1">INDEX(Anvendelseskode!D:D,MATCH($F2737,Anvendelseskode!$A:$A,0))</f>
        <v>Private husholdninger</v>
      </c>
      <c r="M2737" s="1" t="str">
        <f ca="1">IFERROR(INDEX(SBi!$2:$2,MATCH(H2737,SBi!$1:$1,1)),SBi!$K$2)</f>
        <v>1999-2006</v>
      </c>
      <c r="N2737" s="1">
        <f ca="1">INDEX(SBi!$C$3:$K$28,MATCH(F2737,SBi!$B$3:$B$28,0),MATCH(M2737,SBi!$C$2:$K$2,0))</f>
        <v>83.9</v>
      </c>
      <c r="O2737" s="16">
        <f t="shared" ca="1" si="554"/>
        <v>15.4376</v>
      </c>
      <c r="P2737" s="16" t="str">
        <f ca="1">IFERROR(INDEX(VpD!$2:$2,MATCH(H2737,VpD!$1:$1,1)),VpD!$I$2)</f>
        <v>&gt;1998</v>
      </c>
      <c r="Q2737" s="1">
        <f ca="1">INDEX(VpD!$C$3:$I$27,MATCH(F2737,VpD!$B$3:$B$27,0),MATCH(P2737,VpD!$C$2:$I$2,0))</f>
        <v>72</v>
      </c>
      <c r="R2737" s="16">
        <f t="shared" ca="1" si="555"/>
        <v>13.247999999999999</v>
      </c>
      <c r="S2737" s="14">
        <f t="shared" ca="1" si="556"/>
        <v>714003.28</v>
      </c>
      <c r="T2737" s="14">
        <f t="shared" ca="1" si="557"/>
        <v>6168677.8700000001</v>
      </c>
      <c r="U2737" s="14" t="str">
        <f t="shared" ca="1" si="558"/>
        <v>0A3F507E-1CA3-32B8-E044-0003BA298018</v>
      </c>
    </row>
    <row r="2738" spans="1:21" s="14" customFormat="1" x14ac:dyDescent="0.25">
      <c r="A2738" s="14">
        <f t="shared" si="546"/>
        <v>2738</v>
      </c>
      <c r="B2738" s="14" t="str">
        <f t="shared" ca="1" si="547"/>
        <v>6413FD48-3301-4C7A-9EA0-67BDEC4802A4</v>
      </c>
      <c r="C2738" s="14" t="str">
        <f t="shared" ca="1" si="548"/>
        <v>Rosenlunden</v>
      </c>
      <c r="D2738" s="14" t="str">
        <f t="shared" ca="1" si="549"/>
        <v>39</v>
      </c>
      <c r="E2738" s="14" t="str">
        <f t="shared" ca="1" si="550"/>
        <v>27e</v>
      </c>
      <c r="F2738" s="1">
        <f t="shared" ca="1" si="551"/>
        <v>140</v>
      </c>
      <c r="G2738" s="1">
        <f t="shared" ca="1" si="552"/>
        <v>580</v>
      </c>
      <c r="H2738" s="1">
        <f t="shared" ca="1" si="553"/>
        <v>1991</v>
      </c>
      <c r="I2738" s="1" t="str">
        <f ca="1">INDEX(Relationstabel!$C$3:$K$10,MATCH(INDIRECT($A$1&amp;"J"&amp;A2738),Relationstabel!$A$3:$A$10,0),MATCH(IFERROR(VALUE(INDIRECT($A$1&amp;"K"&amp;A2738)),0),Relationstabel!$C$1:$K$1,0))</f>
        <v>Fjernvarme/ Blokvarme</v>
      </c>
      <c r="J2738" s="1" t="str">
        <f ca="1">INDEX(Anvendelseskode!B:B,MATCH($F2738,Anvendelseskode!$A:$A,0))</f>
        <v>Etageboligbebyggelse</v>
      </c>
      <c r="K2738" s="1" t="str">
        <f ca="1">INDEX(Anvendelseskode!C:C,MATCH($F2738,Anvendelseskode!$A:$A,0))</f>
        <v>Etageboligbebyggelse</v>
      </c>
      <c r="L2738" s="1" t="str">
        <f ca="1">INDEX(Anvendelseskode!D:D,MATCH($F2738,Anvendelseskode!$A:$A,0))</f>
        <v>Private husholdninger</v>
      </c>
      <c r="M2738" s="1" t="str">
        <f ca="1">IFERROR(INDEX(SBi!$2:$2,MATCH(H2738,SBi!$1:$1,1)),SBi!$K$2)</f>
        <v>1979-1998</v>
      </c>
      <c r="N2738" s="1">
        <f ca="1">INDEX(SBi!$C$3:$K$28,MATCH(F2738,SBi!$B$3:$B$28,0),MATCH(M2738,SBi!$C$2:$K$2,0))</f>
        <v>108.5</v>
      </c>
      <c r="O2738" s="16">
        <f t="shared" ca="1" si="554"/>
        <v>62.93</v>
      </c>
      <c r="P2738" s="16" t="str">
        <f ca="1">IFERROR(INDEX(VpD!$2:$2,MATCH(H2738,VpD!$1:$1,1)),VpD!$I$2)</f>
        <v>1979-1998</v>
      </c>
      <c r="Q2738" s="1">
        <f ca="1">INDEX(VpD!$C$3:$I$27,MATCH(F2738,VpD!$B$3:$B$27,0),MATCH(P2738,VpD!$C$2:$I$2,0))</f>
        <v>80</v>
      </c>
      <c r="R2738" s="16">
        <f t="shared" ca="1" si="555"/>
        <v>46.4</v>
      </c>
      <c r="S2738" s="14">
        <f t="shared" ca="1" si="556"/>
        <v>711421.84</v>
      </c>
      <c r="T2738" s="14">
        <f t="shared" ca="1" si="557"/>
        <v>6172640.7000000002</v>
      </c>
      <c r="U2738" s="14" t="str">
        <f t="shared" ca="1" si="558"/>
        <v>0A3F507E-20A3-32B8-E044-0003BA298018</v>
      </c>
    </row>
    <row r="2739" spans="1:21" s="14" customFormat="1" x14ac:dyDescent="0.25">
      <c r="A2739" s="14">
        <f t="shared" si="546"/>
        <v>2739</v>
      </c>
      <c r="B2739" s="14" t="str">
        <f t="shared" ca="1" si="547"/>
        <v>21C084FB-235A-4F56-8686-CF387101082E</v>
      </c>
      <c r="C2739" s="14" t="str">
        <f t="shared" ca="1" si="548"/>
        <v>Hyrdeengen</v>
      </c>
      <c r="D2739" s="14" t="str">
        <f t="shared" ca="1" si="549"/>
        <v>213</v>
      </c>
      <c r="E2739" s="14" t="str">
        <f t="shared" ca="1" si="550"/>
        <v>21gd</v>
      </c>
      <c r="F2739" s="1">
        <f t="shared" ca="1" si="551"/>
        <v>130</v>
      </c>
      <c r="G2739" s="1">
        <f t="shared" ca="1" si="552"/>
        <v>125</v>
      </c>
      <c r="H2739" s="1">
        <f t="shared" ca="1" si="553"/>
        <v>1975</v>
      </c>
      <c r="I2739" s="1" t="str">
        <f ca="1">INDEX(Relationstabel!$C$3:$K$10,MATCH(INDIRECT($A$1&amp;"J"&amp;A2739),Relationstabel!$A$3:$A$10,0),MATCH(IFERROR(VALUE(INDIRECT($A$1&amp;"K"&amp;A2739)),0),Relationstabel!$C$1:$K$1,0))</f>
        <v>Elvarme</v>
      </c>
      <c r="J2739" s="1" t="str">
        <f ca="1">INDEX(Anvendelseskode!B:B,MATCH($F2739,Anvendelseskode!$A:$A,0))</f>
        <v>Række-, kæde-, dobbelthus (lodret adskillelse mellem enhederne)</v>
      </c>
      <c r="K2739" s="1" t="str">
        <f ca="1">INDEX(Anvendelseskode!C:C,MATCH($F2739,Anvendelseskode!$A:$A,0))</f>
        <v>Række-, kæde og dobbelthuse</v>
      </c>
      <c r="L2739" s="1" t="str">
        <f ca="1">INDEX(Anvendelseskode!D:D,MATCH($F2739,Anvendelseskode!$A:$A,0))</f>
        <v>Private husholdninger</v>
      </c>
      <c r="M2739" s="1" t="str">
        <f ca="1">IFERROR(INDEX(SBi!$2:$2,MATCH(H2739,SBi!$1:$1,1)),SBi!$K$2)</f>
        <v>1973-1978</v>
      </c>
      <c r="N2739" s="1">
        <f ca="1">INDEX(SBi!$C$3:$K$28,MATCH(F2739,SBi!$B$3:$B$28,0),MATCH(M2739,SBi!$C$2:$K$2,0))</f>
        <v>112.6</v>
      </c>
      <c r="O2739" s="16">
        <f t="shared" ca="1" si="554"/>
        <v>14.074999999999999</v>
      </c>
      <c r="P2739" s="16" t="str">
        <f ca="1">IFERROR(INDEX(VpD!$2:$2,MATCH(H2739,VpD!$1:$1,1)),VpD!$I$2)</f>
        <v>1973-1978</v>
      </c>
      <c r="Q2739" s="1">
        <f ca="1">INDEX(VpD!$C$3:$I$27,MATCH(F2739,VpD!$B$3:$B$27,0),MATCH(P2739,VpD!$C$2:$I$2,0))</f>
        <v>98</v>
      </c>
      <c r="R2739" s="16">
        <f t="shared" ca="1" si="555"/>
        <v>12.25</v>
      </c>
      <c r="S2739" s="14">
        <f t="shared" ca="1" si="556"/>
        <v>711737.87</v>
      </c>
      <c r="T2739" s="14">
        <f t="shared" ca="1" si="557"/>
        <v>6172412.8399999999</v>
      </c>
      <c r="U2739" s="14" t="str">
        <f t="shared" ca="1" si="558"/>
        <v>0A3F507E-19BC-32B8-E044-0003BA298018</v>
      </c>
    </row>
    <row r="2740" spans="1:21" s="14" customFormat="1" x14ac:dyDescent="0.25">
      <c r="A2740" s="14">
        <f t="shared" si="546"/>
        <v>2740</v>
      </c>
      <c r="B2740" s="14" t="str">
        <f t="shared" ca="1" si="547"/>
        <v>FE29DCBE-5B48-48C6-B0C2-4CA274A6B59D</v>
      </c>
      <c r="C2740" s="14" t="str">
        <f t="shared" ca="1" si="548"/>
        <v>Hyttevænget</v>
      </c>
      <c r="D2740" s="14" t="str">
        <f t="shared" ca="1" si="549"/>
        <v>45</v>
      </c>
      <c r="E2740" s="14" t="str">
        <f t="shared" ca="1" si="550"/>
        <v>6iq</v>
      </c>
      <c r="F2740" s="1">
        <f t="shared" ca="1" si="551"/>
        <v>130</v>
      </c>
      <c r="G2740" s="1">
        <f t="shared" ca="1" si="552"/>
        <v>110</v>
      </c>
      <c r="H2740" s="1">
        <f t="shared" ca="1" si="553"/>
        <v>1966</v>
      </c>
      <c r="I2740" s="1" t="str">
        <f ca="1">INDEX(Relationstabel!$C$3:$K$10,MATCH(INDIRECT($A$1&amp;"J"&amp;A2740),Relationstabel!$A$3:$A$10,0),MATCH(IFERROR(VALUE(INDIRECT($A$1&amp;"K"&amp;A2740)),0),Relationstabel!$C$1:$K$1,0))</f>
        <v>Fjernvarme/ Blokvarme</v>
      </c>
      <c r="J2740" s="1" t="str">
        <f ca="1">INDEX(Anvendelseskode!B:B,MATCH($F2740,Anvendelseskode!$A:$A,0))</f>
        <v>Række-, kæde-, dobbelthus (lodret adskillelse mellem enhederne)</v>
      </c>
      <c r="K2740" s="1" t="str">
        <f ca="1">INDEX(Anvendelseskode!C:C,MATCH($F2740,Anvendelseskode!$A:$A,0))</f>
        <v>Række-, kæde og dobbelthuse</v>
      </c>
      <c r="L2740" s="1" t="str">
        <f ca="1">INDEX(Anvendelseskode!D:D,MATCH($F2740,Anvendelseskode!$A:$A,0))</f>
        <v>Private husholdninger</v>
      </c>
      <c r="M2740" s="1" t="str">
        <f ca="1">IFERROR(INDEX(SBi!$2:$2,MATCH(H2740,SBi!$1:$1,1)),SBi!$K$2)</f>
        <v>1961-1972</v>
      </c>
      <c r="N2740" s="1">
        <f ca="1">INDEX(SBi!$C$3:$K$28,MATCH(F2740,SBi!$B$3:$B$28,0),MATCH(M2740,SBi!$C$2:$K$2,0))</f>
        <v>119.9</v>
      </c>
      <c r="O2740" s="16">
        <f t="shared" ca="1" si="554"/>
        <v>13.189</v>
      </c>
      <c r="P2740" s="16" t="str">
        <f ca="1">IFERROR(INDEX(VpD!$2:$2,MATCH(H2740,VpD!$1:$1,1)),VpD!$I$2)</f>
        <v>1961-1972</v>
      </c>
      <c r="Q2740" s="1">
        <f ca="1">INDEX(VpD!$C$3:$I$27,MATCH(F2740,VpD!$B$3:$B$27,0),MATCH(P2740,VpD!$C$2:$I$2,0))</f>
        <v>120</v>
      </c>
      <c r="R2740" s="16">
        <f t="shared" ca="1" si="555"/>
        <v>13.2</v>
      </c>
      <c r="S2740" s="14">
        <f t="shared" ca="1" si="556"/>
        <v>713732.8</v>
      </c>
      <c r="T2740" s="14">
        <f t="shared" ca="1" si="557"/>
        <v>6169214.1500000004</v>
      </c>
      <c r="U2740" s="14" t="str">
        <f t="shared" ca="1" si="558"/>
        <v>0A3F507E-1ABC-32B8-E044-0003BA298018</v>
      </c>
    </row>
    <row r="2741" spans="1:21" s="14" customFormat="1" x14ac:dyDescent="0.25">
      <c r="A2741" s="14">
        <f t="shared" si="546"/>
        <v>2741</v>
      </c>
      <c r="B2741" s="14" t="str">
        <f t="shared" ca="1" si="547"/>
        <v>43C1DA30-93E2-41AC-8CD8-3DB56F92248D</v>
      </c>
      <c r="C2741" s="14" t="str">
        <f t="shared" ca="1" si="548"/>
        <v>Løkkekrogen</v>
      </c>
      <c r="D2741" s="14" t="str">
        <f t="shared" ca="1" si="549"/>
        <v>6</v>
      </c>
      <c r="E2741" s="14" t="str">
        <f t="shared" ca="1" si="550"/>
        <v>17ap</v>
      </c>
      <c r="F2741" s="1">
        <f t="shared" ca="1" si="551"/>
        <v>130</v>
      </c>
      <c r="G2741" s="1">
        <f t="shared" ca="1" si="552"/>
        <v>134</v>
      </c>
      <c r="H2741" s="1">
        <f t="shared" ca="1" si="553"/>
        <v>1975</v>
      </c>
      <c r="I2741" s="1" t="str">
        <f ca="1">INDEX(Relationstabel!$C$3:$K$10,MATCH(INDIRECT($A$1&amp;"J"&amp;A2741),Relationstabel!$A$3:$A$10,0),MATCH(IFERROR(VALUE(INDIRECT($A$1&amp;"K"&amp;A2741)),0),Relationstabel!$C$1:$K$1,0))</f>
        <v>Fjernvarme/ Blokvarme</v>
      </c>
      <c r="J2741" s="1" t="str">
        <f ca="1">INDEX(Anvendelseskode!B:B,MATCH($F2741,Anvendelseskode!$A:$A,0))</f>
        <v>Række-, kæde-, dobbelthus (lodret adskillelse mellem enhederne)</v>
      </c>
      <c r="K2741" s="1" t="str">
        <f ca="1">INDEX(Anvendelseskode!C:C,MATCH($F2741,Anvendelseskode!$A:$A,0))</f>
        <v>Række-, kæde og dobbelthuse</v>
      </c>
      <c r="L2741" s="1" t="str">
        <f ca="1">INDEX(Anvendelseskode!D:D,MATCH($F2741,Anvendelseskode!$A:$A,0))</f>
        <v>Private husholdninger</v>
      </c>
      <c r="M2741" s="1" t="str">
        <f ca="1">IFERROR(INDEX(SBi!$2:$2,MATCH(H2741,SBi!$1:$1,1)),SBi!$K$2)</f>
        <v>1973-1978</v>
      </c>
      <c r="N2741" s="1">
        <f ca="1">INDEX(SBi!$C$3:$K$28,MATCH(F2741,SBi!$B$3:$B$28,0),MATCH(M2741,SBi!$C$2:$K$2,0))</f>
        <v>112.6</v>
      </c>
      <c r="O2741" s="16">
        <f t="shared" ca="1" si="554"/>
        <v>15.0884</v>
      </c>
      <c r="P2741" s="16" t="str">
        <f ca="1">IFERROR(INDEX(VpD!$2:$2,MATCH(H2741,VpD!$1:$1,1)),VpD!$I$2)</f>
        <v>1973-1978</v>
      </c>
      <c r="Q2741" s="1">
        <f ca="1">INDEX(VpD!$C$3:$I$27,MATCH(F2741,VpD!$B$3:$B$27,0),MATCH(P2741,VpD!$C$2:$I$2,0))</f>
        <v>98</v>
      </c>
      <c r="R2741" s="16">
        <f t="shared" ca="1" si="555"/>
        <v>13.132</v>
      </c>
      <c r="S2741" s="14">
        <f t="shared" ca="1" si="556"/>
        <v>711282.62</v>
      </c>
      <c r="T2741" s="14">
        <f t="shared" ca="1" si="557"/>
        <v>6172433.8300000001</v>
      </c>
      <c r="U2741" s="14" t="str">
        <f t="shared" ca="1" si="558"/>
        <v>0A3F507E-1CBC-32B8-E044-0003BA298018</v>
      </c>
    </row>
    <row r="2742" spans="1:21" s="14" customFormat="1" x14ac:dyDescent="0.25">
      <c r="A2742" s="14">
        <f t="shared" si="546"/>
        <v>2742</v>
      </c>
      <c r="B2742" s="14" t="str">
        <f t="shared" ca="1" si="547"/>
        <v>A5671251-4D04-4230-997B-31C5B7109ACA</v>
      </c>
      <c r="C2742" s="14" t="str">
        <f t="shared" ca="1" si="548"/>
        <v>Kolleruplund</v>
      </c>
      <c r="D2742" s="14" t="str">
        <f t="shared" ca="1" si="549"/>
        <v>14</v>
      </c>
      <c r="E2742" s="14" t="str">
        <f t="shared" ca="1" si="550"/>
        <v>6gl</v>
      </c>
      <c r="F2742" s="1">
        <f t="shared" ca="1" si="551"/>
        <v>130</v>
      </c>
      <c r="G2742" s="1">
        <f t="shared" ca="1" si="552"/>
        <v>101</v>
      </c>
      <c r="H2742" s="1">
        <f t="shared" ca="1" si="553"/>
        <v>1964</v>
      </c>
      <c r="I2742" s="1" t="str">
        <f ca="1">INDEX(Relationstabel!$C$3:$K$10,MATCH(INDIRECT($A$1&amp;"J"&amp;A2742),Relationstabel!$A$3:$A$10,0),MATCH(IFERROR(VALUE(INDIRECT($A$1&amp;"K"&amp;A2742)),0),Relationstabel!$C$1:$K$1,0))</f>
        <v>Elvarme</v>
      </c>
      <c r="J2742" s="1" t="str">
        <f ca="1">INDEX(Anvendelseskode!B:B,MATCH($F2742,Anvendelseskode!$A:$A,0))</f>
        <v>Række-, kæde-, dobbelthus (lodret adskillelse mellem enhederne)</v>
      </c>
      <c r="K2742" s="1" t="str">
        <f ca="1">INDEX(Anvendelseskode!C:C,MATCH($F2742,Anvendelseskode!$A:$A,0))</f>
        <v>Række-, kæde og dobbelthuse</v>
      </c>
      <c r="L2742" s="1" t="str">
        <f ca="1">INDEX(Anvendelseskode!D:D,MATCH($F2742,Anvendelseskode!$A:$A,0))</f>
        <v>Private husholdninger</v>
      </c>
      <c r="M2742" s="1" t="str">
        <f ca="1">IFERROR(INDEX(SBi!$2:$2,MATCH(H2742,SBi!$1:$1,1)),SBi!$K$2)</f>
        <v>1961-1972</v>
      </c>
      <c r="N2742" s="1">
        <f ca="1">INDEX(SBi!$C$3:$K$28,MATCH(F2742,SBi!$B$3:$B$28,0),MATCH(M2742,SBi!$C$2:$K$2,0))</f>
        <v>119.9</v>
      </c>
      <c r="O2742" s="16">
        <f t="shared" ca="1" si="554"/>
        <v>12.109900000000001</v>
      </c>
      <c r="P2742" s="16" t="str">
        <f ca="1">IFERROR(INDEX(VpD!$2:$2,MATCH(H2742,VpD!$1:$1,1)),VpD!$I$2)</f>
        <v>1961-1972</v>
      </c>
      <c r="Q2742" s="1">
        <f ca="1">INDEX(VpD!$C$3:$I$27,MATCH(F2742,VpD!$B$3:$B$27,0),MATCH(P2742,VpD!$C$2:$I$2,0))</f>
        <v>120</v>
      </c>
      <c r="R2742" s="16">
        <f t="shared" ca="1" si="555"/>
        <v>12.12</v>
      </c>
      <c r="S2742" s="14">
        <f t="shared" ca="1" si="556"/>
        <v>713844.3</v>
      </c>
      <c r="T2742" s="14">
        <f t="shared" ca="1" si="557"/>
        <v>6169235.8399999999</v>
      </c>
      <c r="U2742" s="14" t="str">
        <f t="shared" ca="1" si="558"/>
        <v>0A3F507E-1BAC-32B8-E044-0003BA298018</v>
      </c>
    </row>
    <row r="2743" spans="1:21" s="14" customFormat="1" x14ac:dyDescent="0.25">
      <c r="A2743" s="14">
        <f t="shared" si="546"/>
        <v>2743</v>
      </c>
      <c r="B2743" s="14" t="str">
        <f t="shared" ca="1" si="547"/>
        <v>5CD0274A-BED7-4785-AB05-945882153957</v>
      </c>
      <c r="C2743" s="14" t="str">
        <f t="shared" ca="1" si="548"/>
        <v>Rendsagervej</v>
      </c>
      <c r="D2743" s="14" t="str">
        <f t="shared" ca="1" si="549"/>
        <v>47</v>
      </c>
      <c r="E2743" s="14" t="str">
        <f t="shared" ca="1" si="550"/>
        <v>9om</v>
      </c>
      <c r="F2743" s="1">
        <f t="shared" ca="1" si="551"/>
        <v>120</v>
      </c>
      <c r="G2743" s="1">
        <f t="shared" ca="1" si="552"/>
        <v>109</v>
      </c>
      <c r="H2743" s="1">
        <f t="shared" ca="1" si="553"/>
        <v>1990</v>
      </c>
      <c r="I2743" s="1" t="str">
        <f ca="1">INDEX(Relationstabel!$C$3:$K$10,MATCH(INDIRECT($A$1&amp;"J"&amp;A2743),Relationstabel!$A$3:$A$10,0),MATCH(IFERROR(VALUE(INDIRECT($A$1&amp;"K"&amp;A2743)),0),Relationstabel!$C$1:$K$1,0))</f>
        <v>Naturgas</v>
      </c>
      <c r="J2743" s="1" t="str">
        <f ca="1">INDEX(Anvendelseskode!B:B,MATCH($F2743,Anvendelseskode!$A:$A,0))</f>
        <v>Fritliggende enfamilieshus (parcelhus)</v>
      </c>
      <c r="K2743" s="1" t="str">
        <f ca="1">INDEX(Anvendelseskode!C:C,MATCH($F2743,Anvendelseskode!$A:$A,0))</f>
        <v>Parcelhuse</v>
      </c>
      <c r="L2743" s="1" t="str">
        <f ca="1">INDEX(Anvendelseskode!D:D,MATCH($F2743,Anvendelseskode!$A:$A,0))</f>
        <v>Private husholdninger</v>
      </c>
      <c r="M2743" s="1" t="str">
        <f ca="1">IFERROR(INDEX(SBi!$2:$2,MATCH(H2743,SBi!$1:$1,1)),SBi!$K$2)</f>
        <v>1979-1998</v>
      </c>
      <c r="N2743" s="1">
        <f ca="1">INDEX(SBi!$C$3:$K$28,MATCH(F2743,SBi!$B$3:$B$28,0),MATCH(M2743,SBi!$C$2:$K$2,0))</f>
        <v>105.4</v>
      </c>
      <c r="O2743" s="16">
        <f t="shared" ca="1" si="554"/>
        <v>11.4886</v>
      </c>
      <c r="P2743" s="16" t="str">
        <f ca="1">IFERROR(INDEX(VpD!$2:$2,MATCH(H2743,VpD!$1:$1,1)),VpD!$I$2)</f>
        <v>1979-1998</v>
      </c>
      <c r="Q2743" s="1">
        <f ca="1">INDEX(VpD!$C$3:$I$27,MATCH(F2743,VpD!$B$3:$B$27,0),MATCH(P2743,VpD!$C$2:$I$2,0))</f>
        <v>90</v>
      </c>
      <c r="R2743" s="16">
        <f t="shared" ca="1" si="555"/>
        <v>9.81</v>
      </c>
      <c r="S2743" s="14">
        <f t="shared" ca="1" si="556"/>
        <v>710997.84</v>
      </c>
      <c r="T2743" s="14">
        <f t="shared" ca="1" si="557"/>
        <v>6171558.1100000003</v>
      </c>
      <c r="U2743" s="14" t="str">
        <f t="shared" ca="1" si="558"/>
        <v>0A3F507E-1FAB-32B8-E044-0003BA298018</v>
      </c>
    </row>
    <row r="2744" spans="1:21" s="14" customFormat="1" x14ac:dyDescent="0.25">
      <c r="A2744" s="14">
        <f t="shared" si="546"/>
        <v>2744</v>
      </c>
      <c r="B2744" s="14" t="str">
        <f t="shared" ca="1" si="547"/>
        <v>611880A3-F0FA-49E5-8EDD-B9F7FD8D33DC</v>
      </c>
      <c r="C2744" s="14" t="str">
        <f t="shared" ca="1" si="548"/>
        <v>Valbo Alle</v>
      </c>
      <c r="D2744" s="14" t="str">
        <f t="shared" ca="1" si="549"/>
        <v>13</v>
      </c>
      <c r="E2744" s="14" t="str">
        <f t="shared" ca="1" si="550"/>
        <v>23ad</v>
      </c>
      <c r="F2744" s="1">
        <f t="shared" ca="1" si="551"/>
        <v>120</v>
      </c>
      <c r="G2744" s="1">
        <f t="shared" ca="1" si="552"/>
        <v>138</v>
      </c>
      <c r="H2744" s="1">
        <f t="shared" ca="1" si="553"/>
        <v>1989</v>
      </c>
      <c r="I2744" s="1" t="str">
        <f ca="1">INDEX(Relationstabel!$C$3:$K$10,MATCH(INDIRECT($A$1&amp;"J"&amp;A2744),Relationstabel!$A$3:$A$10,0),MATCH(IFERROR(VALUE(INDIRECT($A$1&amp;"K"&amp;A2744)),0),Relationstabel!$C$1:$K$1,0))</f>
        <v>Elvarme</v>
      </c>
      <c r="J2744" s="1" t="str">
        <f ca="1">INDEX(Anvendelseskode!B:B,MATCH($F2744,Anvendelseskode!$A:$A,0))</f>
        <v>Fritliggende enfamilieshus (parcelhus)</v>
      </c>
      <c r="K2744" s="1" t="str">
        <f ca="1">INDEX(Anvendelseskode!C:C,MATCH($F2744,Anvendelseskode!$A:$A,0))</f>
        <v>Parcelhuse</v>
      </c>
      <c r="L2744" s="1" t="str">
        <f ca="1">INDEX(Anvendelseskode!D:D,MATCH($F2744,Anvendelseskode!$A:$A,0))</f>
        <v>Private husholdninger</v>
      </c>
      <c r="M2744" s="1" t="str">
        <f ca="1">IFERROR(INDEX(SBi!$2:$2,MATCH(H2744,SBi!$1:$1,1)),SBi!$K$2)</f>
        <v>1979-1998</v>
      </c>
      <c r="N2744" s="1">
        <f ca="1">INDEX(SBi!$C$3:$K$28,MATCH(F2744,SBi!$B$3:$B$28,0),MATCH(M2744,SBi!$C$2:$K$2,0))</f>
        <v>105.4</v>
      </c>
      <c r="O2744" s="16">
        <f t="shared" ca="1" si="554"/>
        <v>14.545200000000001</v>
      </c>
      <c r="P2744" s="16" t="str">
        <f ca="1">IFERROR(INDEX(VpD!$2:$2,MATCH(H2744,VpD!$1:$1,1)),VpD!$I$2)</f>
        <v>1979-1998</v>
      </c>
      <c r="Q2744" s="1">
        <f ca="1">INDEX(VpD!$C$3:$I$27,MATCH(F2744,VpD!$B$3:$B$27,0),MATCH(P2744,VpD!$C$2:$I$2,0))</f>
        <v>90</v>
      </c>
      <c r="R2744" s="16">
        <f t="shared" ca="1" si="555"/>
        <v>12.42</v>
      </c>
      <c r="S2744" s="14">
        <f t="shared" ca="1" si="556"/>
        <v>713656.63</v>
      </c>
      <c r="T2744" s="14">
        <f t="shared" ca="1" si="557"/>
        <v>6168690.6200000001</v>
      </c>
      <c r="U2744" s="14" t="str">
        <f t="shared" ca="1" si="558"/>
        <v>0A3F507E-23AB-32B8-E044-0003BA298018</v>
      </c>
    </row>
    <row r="2745" spans="1:21" s="14" customFormat="1" x14ac:dyDescent="0.25">
      <c r="A2745" s="14">
        <f t="shared" si="546"/>
        <v>2745</v>
      </c>
      <c r="B2745" s="14" t="str">
        <f t="shared" ca="1" si="547"/>
        <v>A414CA13-4304-461C-A584-1F72DB6738B5</v>
      </c>
      <c r="C2745" s="14" t="str">
        <f t="shared" ca="1" si="548"/>
        <v>Horsbred</v>
      </c>
      <c r="D2745" s="14" t="str">
        <f t="shared" ca="1" si="549"/>
        <v>49</v>
      </c>
      <c r="E2745" s="14" t="str">
        <f t="shared" ca="1" si="550"/>
        <v>13dr</v>
      </c>
      <c r="F2745" s="1">
        <f t="shared" ca="1" si="551"/>
        <v>130</v>
      </c>
      <c r="G2745" s="1">
        <f t="shared" ca="1" si="552"/>
        <v>124</v>
      </c>
      <c r="H2745" s="1">
        <f t="shared" ca="1" si="553"/>
        <v>2007</v>
      </c>
      <c r="I2745" s="1" t="str">
        <f ca="1">INDEX(Relationstabel!$C$3:$K$10,MATCH(INDIRECT($A$1&amp;"J"&amp;A2745),Relationstabel!$A$3:$A$10,0),MATCH(IFERROR(VALUE(INDIRECT($A$1&amp;"K"&amp;A2745)),0),Relationstabel!$C$1:$K$1,0))</f>
        <v>Fjernvarme/ Blokvarme</v>
      </c>
      <c r="J2745" s="1" t="str">
        <f ca="1">INDEX(Anvendelseskode!B:B,MATCH($F2745,Anvendelseskode!$A:$A,0))</f>
        <v>Række-, kæde-, dobbelthus (lodret adskillelse mellem enhederne)</v>
      </c>
      <c r="K2745" s="1" t="str">
        <f ca="1">INDEX(Anvendelseskode!C:C,MATCH($F2745,Anvendelseskode!$A:$A,0))</f>
        <v>Række-, kæde og dobbelthuse</v>
      </c>
      <c r="L2745" s="1" t="str">
        <f ca="1">INDEX(Anvendelseskode!D:D,MATCH($F2745,Anvendelseskode!$A:$A,0))</f>
        <v>Private husholdninger</v>
      </c>
      <c r="M2745" s="1" t="str">
        <f ca="1">IFERROR(INDEX(SBi!$2:$2,MATCH(H2745,SBi!$1:$1,1)),SBi!$K$2)</f>
        <v>Efter 2006</v>
      </c>
      <c r="N2745" s="1">
        <f ca="1">INDEX(SBi!$C$3:$K$28,MATCH(F2745,SBi!$B$3:$B$28,0),MATCH(M2745,SBi!$C$2:$K$2,0))</f>
        <v>66.400000000000006</v>
      </c>
      <c r="O2745" s="16">
        <f t="shared" ca="1" si="554"/>
        <v>8.2336000000000009</v>
      </c>
      <c r="P2745" s="16" t="str">
        <f ca="1">IFERROR(INDEX(VpD!$2:$2,MATCH(H2745,VpD!$1:$1,1)),VpD!$I$2)</f>
        <v>&gt;1998</v>
      </c>
      <c r="Q2745" s="1">
        <f ca="1">INDEX(VpD!$C$3:$I$27,MATCH(F2745,VpD!$B$3:$B$27,0),MATCH(P2745,VpD!$C$2:$I$2,0))</f>
        <v>65</v>
      </c>
      <c r="R2745" s="16">
        <f t="shared" ca="1" si="555"/>
        <v>8.06</v>
      </c>
      <c r="S2745" s="14">
        <f t="shared" ca="1" si="556"/>
        <v>711339.94</v>
      </c>
      <c r="T2745" s="14">
        <f t="shared" ca="1" si="557"/>
        <v>6171690.9000000004</v>
      </c>
      <c r="U2745" s="14" t="str">
        <f t="shared" ca="1" si="558"/>
        <v>0A3F507E-18AB-32B8-E044-0003BA298018</v>
      </c>
    </row>
    <row r="2746" spans="1:21" s="14" customFormat="1" x14ac:dyDescent="0.25">
      <c r="A2746" s="14">
        <f t="shared" si="546"/>
        <v>2746</v>
      </c>
      <c r="B2746" s="14" t="str">
        <f t="shared" ca="1" si="547"/>
        <v>191CC352-13A7-4021-BACA-E3383AA487AB</v>
      </c>
      <c r="C2746" s="14" t="str">
        <f t="shared" ca="1" si="548"/>
        <v>Broksøvej</v>
      </c>
      <c r="D2746" s="14" t="str">
        <f t="shared" ca="1" si="549"/>
        <v>29</v>
      </c>
      <c r="E2746" s="14" t="str">
        <f t="shared" ca="1" si="550"/>
        <v>18qd</v>
      </c>
      <c r="F2746" s="1">
        <f t="shared" ca="1" si="551"/>
        <v>130</v>
      </c>
      <c r="G2746" s="1">
        <f t="shared" ca="1" si="552"/>
        <v>162</v>
      </c>
      <c r="H2746" s="1">
        <f t="shared" ca="1" si="553"/>
        <v>1975</v>
      </c>
      <c r="I2746" s="1" t="str">
        <f ca="1">INDEX(Relationstabel!$C$3:$K$10,MATCH(INDIRECT($A$1&amp;"J"&amp;A2746),Relationstabel!$A$3:$A$10,0),MATCH(IFERROR(VALUE(INDIRECT($A$1&amp;"K"&amp;A2746)),0),Relationstabel!$C$1:$K$1,0))</f>
        <v>Olie</v>
      </c>
      <c r="J2746" s="1" t="str">
        <f ca="1">INDEX(Anvendelseskode!B:B,MATCH($F2746,Anvendelseskode!$A:$A,0))</f>
        <v>Række-, kæde-, dobbelthus (lodret adskillelse mellem enhederne)</v>
      </c>
      <c r="K2746" s="1" t="str">
        <f ca="1">INDEX(Anvendelseskode!C:C,MATCH($F2746,Anvendelseskode!$A:$A,0))</f>
        <v>Række-, kæde og dobbelthuse</v>
      </c>
      <c r="L2746" s="1" t="str">
        <f ca="1">INDEX(Anvendelseskode!D:D,MATCH($F2746,Anvendelseskode!$A:$A,0))</f>
        <v>Private husholdninger</v>
      </c>
      <c r="M2746" s="1" t="str">
        <f ca="1">IFERROR(INDEX(SBi!$2:$2,MATCH(H2746,SBi!$1:$1,1)),SBi!$K$2)</f>
        <v>1973-1978</v>
      </c>
      <c r="N2746" s="1">
        <f ca="1">INDEX(SBi!$C$3:$K$28,MATCH(F2746,SBi!$B$3:$B$28,0),MATCH(M2746,SBi!$C$2:$K$2,0))</f>
        <v>112.6</v>
      </c>
      <c r="O2746" s="16">
        <f t="shared" ca="1" si="554"/>
        <v>18.241199999999999</v>
      </c>
      <c r="P2746" s="16" t="str">
        <f ca="1">IFERROR(INDEX(VpD!$2:$2,MATCH(H2746,VpD!$1:$1,1)),VpD!$I$2)</f>
        <v>1973-1978</v>
      </c>
      <c r="Q2746" s="1">
        <f ca="1">INDEX(VpD!$C$3:$I$27,MATCH(F2746,VpD!$B$3:$B$27,0),MATCH(P2746,VpD!$C$2:$I$2,0))</f>
        <v>98</v>
      </c>
      <c r="R2746" s="16">
        <f t="shared" ca="1" si="555"/>
        <v>15.875999999999999</v>
      </c>
      <c r="S2746" s="14">
        <f t="shared" ca="1" si="556"/>
        <v>712850.86</v>
      </c>
      <c r="T2746" s="14">
        <f t="shared" ca="1" si="557"/>
        <v>6169068.8099999996</v>
      </c>
      <c r="U2746" s="14" t="str">
        <f t="shared" ca="1" si="558"/>
        <v>0A3F507E-15B0-32B8-E044-0003BA298018</v>
      </c>
    </row>
    <row r="2747" spans="1:21" s="14" customFormat="1" x14ac:dyDescent="0.25">
      <c r="A2747" s="14">
        <f t="shared" si="546"/>
        <v>2747</v>
      </c>
      <c r="B2747" s="14" t="str">
        <f t="shared" ca="1" si="547"/>
        <v>20B9042C-84BF-4ED5-A512-67398BCB8FB6</v>
      </c>
      <c r="C2747" s="14" t="str">
        <f t="shared" ca="1" si="548"/>
        <v>Stærebo</v>
      </c>
      <c r="D2747" s="14" t="str">
        <f t="shared" ca="1" si="549"/>
        <v>9</v>
      </c>
      <c r="E2747" s="14" t="str">
        <f t="shared" ca="1" si="550"/>
        <v>6acf</v>
      </c>
      <c r="F2747" s="1">
        <f t="shared" ca="1" si="551"/>
        <v>130</v>
      </c>
      <c r="G2747" s="1">
        <f t="shared" ca="1" si="552"/>
        <v>109</v>
      </c>
      <c r="H2747" s="1">
        <f t="shared" ca="1" si="553"/>
        <v>1979</v>
      </c>
      <c r="I2747" s="1" t="str">
        <f ca="1">INDEX(Relationstabel!$C$3:$K$10,MATCH(INDIRECT($A$1&amp;"J"&amp;A2747),Relationstabel!$A$3:$A$10,0),MATCH(IFERROR(VALUE(INDIRECT($A$1&amp;"K"&amp;A2747)),0),Relationstabel!$C$1:$K$1,0))</f>
        <v>Fjernvarme/ Blokvarme</v>
      </c>
      <c r="J2747" s="1" t="str">
        <f ca="1">INDEX(Anvendelseskode!B:B,MATCH($F2747,Anvendelseskode!$A:$A,0))</f>
        <v>Række-, kæde-, dobbelthus (lodret adskillelse mellem enhederne)</v>
      </c>
      <c r="K2747" s="1" t="str">
        <f ca="1">INDEX(Anvendelseskode!C:C,MATCH($F2747,Anvendelseskode!$A:$A,0))</f>
        <v>Række-, kæde og dobbelthuse</v>
      </c>
      <c r="L2747" s="1" t="str">
        <f ca="1">INDEX(Anvendelseskode!D:D,MATCH($F2747,Anvendelseskode!$A:$A,0))</f>
        <v>Private husholdninger</v>
      </c>
      <c r="M2747" s="1" t="str">
        <f ca="1">IFERROR(INDEX(SBi!$2:$2,MATCH(H2747,SBi!$1:$1,1)),SBi!$K$2)</f>
        <v>1979-1998</v>
      </c>
      <c r="N2747" s="1">
        <f ca="1">INDEX(SBi!$C$3:$K$28,MATCH(F2747,SBi!$B$3:$B$28,0),MATCH(M2747,SBi!$C$2:$K$2,0))</f>
        <v>96.8</v>
      </c>
      <c r="O2747" s="16">
        <f t="shared" ca="1" si="554"/>
        <v>10.5512</v>
      </c>
      <c r="P2747" s="16" t="str">
        <f ca="1">IFERROR(INDEX(VpD!$2:$2,MATCH(H2747,VpD!$1:$1,1)),VpD!$I$2)</f>
        <v>1979-1998</v>
      </c>
      <c r="Q2747" s="1">
        <f ca="1">INDEX(VpD!$C$3:$I$27,MATCH(F2747,VpD!$B$3:$B$27,0),MATCH(P2747,VpD!$C$2:$I$2,0))</f>
        <v>74</v>
      </c>
      <c r="R2747" s="16">
        <f t="shared" ca="1" si="555"/>
        <v>8.0660000000000007</v>
      </c>
      <c r="S2747" s="14">
        <f t="shared" ca="1" si="556"/>
        <v>713687.11</v>
      </c>
      <c r="T2747" s="14">
        <f t="shared" ca="1" si="557"/>
        <v>6169733.7000000002</v>
      </c>
      <c r="U2747" s="14" t="str">
        <f t="shared" ca="1" si="558"/>
        <v>0A3F507E-21B0-32B8-E044-0003BA298018</v>
      </c>
    </row>
    <row r="2748" spans="1:21" s="14" customFormat="1" x14ac:dyDescent="0.25">
      <c r="A2748" s="14">
        <f t="shared" si="546"/>
        <v>2748</v>
      </c>
      <c r="B2748" s="14" t="str">
        <f t="shared" ca="1" si="547"/>
        <v>64D5A988-549C-4EB4-AC10-6A990DE4063B</v>
      </c>
      <c r="C2748" s="14" t="str">
        <f t="shared" ca="1" si="548"/>
        <v>Syvhøjvænge</v>
      </c>
      <c r="D2748" s="14" t="str">
        <f t="shared" ca="1" si="549"/>
        <v>123</v>
      </c>
      <c r="E2748" s="14" t="str">
        <f t="shared" ca="1" si="550"/>
        <v>22x</v>
      </c>
      <c r="F2748" s="1">
        <f t="shared" ca="1" si="551"/>
        <v>120</v>
      </c>
      <c r="G2748" s="1">
        <f t="shared" ca="1" si="552"/>
        <v>160</v>
      </c>
      <c r="H2748" s="1">
        <f t="shared" ca="1" si="553"/>
        <v>1973</v>
      </c>
      <c r="I2748" s="1" t="str">
        <f ca="1">INDEX(Relationstabel!$C$3:$K$10,MATCH(INDIRECT($A$1&amp;"J"&amp;A2748),Relationstabel!$A$3:$A$10,0),MATCH(IFERROR(VALUE(INDIRECT($A$1&amp;"K"&amp;A2748)),0),Relationstabel!$C$1:$K$1,0))</f>
        <v>Naturgas</v>
      </c>
      <c r="J2748" s="1" t="str">
        <f ca="1">INDEX(Anvendelseskode!B:B,MATCH($F2748,Anvendelseskode!$A:$A,0))</f>
        <v>Fritliggende enfamilieshus (parcelhus)</v>
      </c>
      <c r="K2748" s="1" t="str">
        <f ca="1">INDEX(Anvendelseskode!C:C,MATCH($F2748,Anvendelseskode!$A:$A,0))</f>
        <v>Parcelhuse</v>
      </c>
      <c r="L2748" s="1" t="str">
        <f ca="1">INDEX(Anvendelseskode!D:D,MATCH($F2748,Anvendelseskode!$A:$A,0))</f>
        <v>Private husholdninger</v>
      </c>
      <c r="M2748" s="1" t="str">
        <f ca="1">IFERROR(INDEX(SBi!$2:$2,MATCH(H2748,SBi!$1:$1,1)),SBi!$K$2)</f>
        <v>1973-1978</v>
      </c>
      <c r="N2748" s="1">
        <f ca="1">INDEX(SBi!$C$3:$K$28,MATCH(F2748,SBi!$B$3:$B$28,0),MATCH(M2748,SBi!$C$2:$K$2,0))</f>
        <v>119.8</v>
      </c>
      <c r="O2748" s="16">
        <f t="shared" ca="1" si="554"/>
        <v>19.167999999999999</v>
      </c>
      <c r="P2748" s="16" t="str">
        <f ca="1">IFERROR(INDEX(VpD!$2:$2,MATCH(H2748,VpD!$1:$1,1)),VpD!$I$2)</f>
        <v>1973-1978</v>
      </c>
      <c r="Q2748" s="1">
        <f ca="1">INDEX(VpD!$C$3:$I$27,MATCH(F2748,VpD!$B$3:$B$27,0),MATCH(P2748,VpD!$C$2:$I$2,0))</f>
        <v>117</v>
      </c>
      <c r="R2748" s="16">
        <f t="shared" ca="1" si="555"/>
        <v>18.72</v>
      </c>
      <c r="S2748" s="14">
        <f t="shared" ca="1" si="556"/>
        <v>711782.52</v>
      </c>
      <c r="T2748" s="14">
        <f t="shared" ca="1" si="557"/>
        <v>6171969.7800000003</v>
      </c>
      <c r="U2748" s="14" t="str">
        <f t="shared" ca="1" si="558"/>
        <v>0A3F507E-22B0-32B8-E044-0003BA298018</v>
      </c>
    </row>
    <row r="2749" spans="1:21" s="14" customFormat="1" x14ac:dyDescent="0.25">
      <c r="A2749" s="14">
        <f t="shared" si="546"/>
        <v>2749</v>
      </c>
      <c r="B2749" s="14" t="str">
        <f t="shared" ca="1" si="547"/>
        <v>35DBD45B-8130-4CC5-AD8F-4852923CB120</v>
      </c>
      <c r="C2749" s="14" t="str">
        <f t="shared" ca="1" si="548"/>
        <v>Kolleruplund</v>
      </c>
      <c r="D2749" s="14" t="str">
        <f t="shared" ca="1" si="549"/>
        <v>29</v>
      </c>
      <c r="E2749" s="14" t="str">
        <f t="shared" ca="1" si="550"/>
        <v>6fm</v>
      </c>
      <c r="F2749" s="1">
        <f t="shared" ca="1" si="551"/>
        <v>130</v>
      </c>
      <c r="G2749" s="1">
        <f t="shared" ca="1" si="552"/>
        <v>91</v>
      </c>
      <c r="H2749" s="1">
        <f t="shared" ca="1" si="553"/>
        <v>1965</v>
      </c>
      <c r="I2749" s="1" t="str">
        <f ca="1">INDEX(Relationstabel!$C$3:$K$10,MATCH(INDIRECT($A$1&amp;"J"&amp;A2749),Relationstabel!$A$3:$A$10,0),MATCH(IFERROR(VALUE(INDIRECT($A$1&amp;"K"&amp;A2749)),0),Relationstabel!$C$1:$K$1,0))</f>
        <v>Elvarme</v>
      </c>
      <c r="J2749" s="1" t="str">
        <f ca="1">INDEX(Anvendelseskode!B:B,MATCH($F2749,Anvendelseskode!$A:$A,0))</f>
        <v>Række-, kæde-, dobbelthus (lodret adskillelse mellem enhederne)</v>
      </c>
      <c r="K2749" s="1" t="str">
        <f ca="1">INDEX(Anvendelseskode!C:C,MATCH($F2749,Anvendelseskode!$A:$A,0))</f>
        <v>Række-, kæde og dobbelthuse</v>
      </c>
      <c r="L2749" s="1" t="str">
        <f ca="1">INDEX(Anvendelseskode!D:D,MATCH($F2749,Anvendelseskode!$A:$A,0))</f>
        <v>Private husholdninger</v>
      </c>
      <c r="M2749" s="1" t="str">
        <f ca="1">IFERROR(INDEX(SBi!$2:$2,MATCH(H2749,SBi!$1:$1,1)),SBi!$K$2)</f>
        <v>1961-1972</v>
      </c>
      <c r="N2749" s="1">
        <f ca="1">INDEX(SBi!$C$3:$K$28,MATCH(F2749,SBi!$B$3:$B$28,0),MATCH(M2749,SBi!$C$2:$K$2,0))</f>
        <v>119.9</v>
      </c>
      <c r="O2749" s="16">
        <f t="shared" ca="1" si="554"/>
        <v>10.9109</v>
      </c>
      <c r="P2749" s="16" t="str">
        <f ca="1">IFERROR(INDEX(VpD!$2:$2,MATCH(H2749,VpD!$1:$1,1)),VpD!$I$2)</f>
        <v>1961-1972</v>
      </c>
      <c r="Q2749" s="1">
        <f ca="1">INDEX(VpD!$C$3:$I$27,MATCH(F2749,VpD!$B$3:$B$27,0),MATCH(P2749,VpD!$C$2:$I$2,0))</f>
        <v>120</v>
      </c>
      <c r="R2749" s="16">
        <f t="shared" ca="1" si="555"/>
        <v>10.92</v>
      </c>
      <c r="S2749" s="14">
        <f t="shared" ca="1" si="556"/>
        <v>713773.35</v>
      </c>
      <c r="T2749" s="14">
        <f t="shared" ca="1" si="557"/>
        <v>6169242.3700000001</v>
      </c>
      <c r="U2749" s="14" t="str">
        <f t="shared" ca="1" si="558"/>
        <v>0A3F507E-1BBB-32B8-E044-0003BA298018</v>
      </c>
    </row>
    <row r="2750" spans="1:21" s="14" customFormat="1" x14ac:dyDescent="0.25">
      <c r="A2750" s="14">
        <f t="shared" si="546"/>
        <v>2750</v>
      </c>
      <c r="B2750" s="14" t="str">
        <f t="shared" ca="1" si="547"/>
        <v>C99CACE9-28E6-4321-9D47-C9A62990448C</v>
      </c>
      <c r="C2750" s="14" t="str">
        <f t="shared" ca="1" si="548"/>
        <v>Nordmarksvænge</v>
      </c>
      <c r="D2750" s="14" t="str">
        <f t="shared" ca="1" si="549"/>
        <v>41</v>
      </c>
      <c r="E2750" s="14" t="str">
        <f t="shared" ca="1" si="550"/>
        <v>15dk</v>
      </c>
      <c r="F2750" s="1">
        <f t="shared" ca="1" si="551"/>
        <v>120</v>
      </c>
      <c r="G2750" s="1">
        <f t="shared" ca="1" si="552"/>
        <v>187</v>
      </c>
      <c r="H2750" s="1">
        <f t="shared" ca="1" si="553"/>
        <v>2001</v>
      </c>
      <c r="I2750" s="1" t="str">
        <f ca="1">INDEX(Relationstabel!$C$3:$K$10,MATCH(INDIRECT($A$1&amp;"J"&amp;A2750),Relationstabel!$A$3:$A$10,0),MATCH(IFERROR(VALUE(INDIRECT($A$1&amp;"K"&amp;A2750)),0),Relationstabel!$C$1:$K$1,0))</f>
        <v>Fjernvarme/ Blokvarme</v>
      </c>
      <c r="J2750" s="1" t="str">
        <f ca="1">INDEX(Anvendelseskode!B:B,MATCH($F2750,Anvendelseskode!$A:$A,0))</f>
        <v>Fritliggende enfamilieshus (parcelhus)</v>
      </c>
      <c r="K2750" s="1" t="str">
        <f ca="1">INDEX(Anvendelseskode!C:C,MATCH($F2750,Anvendelseskode!$A:$A,0))</f>
        <v>Parcelhuse</v>
      </c>
      <c r="L2750" s="1" t="str">
        <f ca="1">INDEX(Anvendelseskode!D:D,MATCH($F2750,Anvendelseskode!$A:$A,0))</f>
        <v>Private husholdninger</v>
      </c>
      <c r="M2750" s="1" t="str">
        <f ca="1">IFERROR(INDEX(SBi!$2:$2,MATCH(H2750,SBi!$1:$1,1)),SBi!$K$2)</f>
        <v>1999-2006</v>
      </c>
      <c r="N2750" s="1">
        <f ca="1">INDEX(SBi!$C$3:$K$28,MATCH(F2750,SBi!$B$3:$B$28,0),MATCH(M2750,SBi!$C$2:$K$2,0))</f>
        <v>83.9</v>
      </c>
      <c r="O2750" s="16">
        <f t="shared" ca="1" si="554"/>
        <v>15.689300000000001</v>
      </c>
      <c r="P2750" s="16" t="str">
        <f ca="1">IFERROR(INDEX(VpD!$2:$2,MATCH(H2750,VpD!$1:$1,1)),VpD!$I$2)</f>
        <v>&gt;1998</v>
      </c>
      <c r="Q2750" s="1">
        <f ca="1">INDEX(VpD!$C$3:$I$27,MATCH(F2750,VpD!$B$3:$B$27,0),MATCH(P2750,VpD!$C$2:$I$2,0))</f>
        <v>72</v>
      </c>
      <c r="R2750" s="16">
        <f t="shared" ca="1" si="555"/>
        <v>13.464</v>
      </c>
      <c r="S2750" s="14">
        <f t="shared" ca="1" si="556"/>
        <v>712168.78</v>
      </c>
      <c r="T2750" s="14">
        <f t="shared" ca="1" si="557"/>
        <v>6171931.3099999996</v>
      </c>
      <c r="U2750" s="14" t="str">
        <f t="shared" ca="1" si="558"/>
        <v>0A3F507E-1DBB-32B8-E044-0003BA298018</v>
      </c>
    </row>
    <row r="2751" spans="1:21" s="14" customFormat="1" x14ac:dyDescent="0.25">
      <c r="A2751" s="14">
        <f t="shared" si="546"/>
        <v>2751</v>
      </c>
      <c r="B2751" s="14" t="str">
        <f t="shared" ca="1" si="547"/>
        <v>84A85CA6-8373-45D0-824F-E23BD61741B6</v>
      </c>
      <c r="C2751" s="14" t="str">
        <f t="shared" ca="1" si="548"/>
        <v>Nørrebred</v>
      </c>
      <c r="D2751" s="14" t="str">
        <f t="shared" ca="1" si="549"/>
        <v>145</v>
      </c>
      <c r="E2751" s="14" t="str">
        <f t="shared" ca="1" si="550"/>
        <v>21bc</v>
      </c>
      <c r="F2751" s="1">
        <f t="shared" ca="1" si="551"/>
        <v>120</v>
      </c>
      <c r="G2751" s="1">
        <f t="shared" ca="1" si="552"/>
        <v>143</v>
      </c>
      <c r="H2751" s="1">
        <f t="shared" ca="1" si="553"/>
        <v>1969</v>
      </c>
      <c r="I2751" s="1" t="str">
        <f ca="1">INDEX(Relationstabel!$C$3:$K$10,MATCH(INDIRECT($A$1&amp;"J"&amp;A2751),Relationstabel!$A$3:$A$10,0),MATCH(IFERROR(VALUE(INDIRECT($A$1&amp;"K"&amp;A2751)),0),Relationstabel!$C$1:$K$1,0))</f>
        <v>Naturgas</v>
      </c>
      <c r="J2751" s="1" t="str">
        <f ca="1">INDEX(Anvendelseskode!B:B,MATCH($F2751,Anvendelseskode!$A:$A,0))</f>
        <v>Fritliggende enfamilieshus (parcelhus)</v>
      </c>
      <c r="K2751" s="1" t="str">
        <f ca="1">INDEX(Anvendelseskode!C:C,MATCH($F2751,Anvendelseskode!$A:$A,0))</f>
        <v>Parcelhuse</v>
      </c>
      <c r="L2751" s="1" t="str">
        <f ca="1">INDEX(Anvendelseskode!D:D,MATCH($F2751,Anvendelseskode!$A:$A,0))</f>
        <v>Private husholdninger</v>
      </c>
      <c r="M2751" s="1" t="str">
        <f ca="1">IFERROR(INDEX(SBi!$2:$2,MATCH(H2751,SBi!$1:$1,1)),SBi!$K$2)</f>
        <v>1961-1972</v>
      </c>
      <c r="N2751" s="1">
        <f ca="1">INDEX(SBi!$C$3:$K$28,MATCH(F2751,SBi!$B$3:$B$28,0),MATCH(M2751,SBi!$C$2:$K$2,0))</f>
        <v>134.30000000000001</v>
      </c>
      <c r="O2751" s="16">
        <f t="shared" ca="1" si="554"/>
        <v>19.204900000000002</v>
      </c>
      <c r="P2751" s="16" t="str">
        <f ca="1">IFERROR(INDEX(VpD!$2:$2,MATCH(H2751,VpD!$1:$1,1)),VpD!$I$2)</f>
        <v>1961-1972</v>
      </c>
      <c r="Q2751" s="1">
        <f ca="1">INDEX(VpD!$C$3:$I$27,MATCH(F2751,VpD!$B$3:$B$27,0),MATCH(P2751,VpD!$C$2:$I$2,0))</f>
        <v>143</v>
      </c>
      <c r="R2751" s="16">
        <f t="shared" ca="1" si="555"/>
        <v>20.449000000000002</v>
      </c>
      <c r="S2751" s="14">
        <f t="shared" ca="1" si="556"/>
        <v>711539.12</v>
      </c>
      <c r="T2751" s="14">
        <f t="shared" ca="1" si="557"/>
        <v>6172228.6200000001</v>
      </c>
      <c r="U2751" s="14" t="str">
        <f t="shared" ca="1" si="558"/>
        <v>0A3F507E-1EBB-32B8-E044-0003BA298018</v>
      </c>
    </row>
    <row r="2752" spans="1:21" s="14" customFormat="1" x14ac:dyDescent="0.25">
      <c r="A2752" s="14">
        <f t="shared" si="546"/>
        <v>2752</v>
      </c>
      <c r="B2752" s="14" t="str">
        <f t="shared" ca="1" si="547"/>
        <v>E3C2C509-3C39-4AB6-92C2-21B65B4EF192</v>
      </c>
      <c r="C2752" s="14" t="str">
        <f t="shared" ca="1" si="548"/>
        <v>Ørnebo</v>
      </c>
      <c r="D2752" s="14" t="str">
        <f t="shared" ca="1" si="549"/>
        <v>11</v>
      </c>
      <c r="E2752" s="14" t="str">
        <f t="shared" ca="1" si="550"/>
        <v>6aav</v>
      </c>
      <c r="F2752" s="1">
        <f t="shared" ca="1" si="551"/>
        <v>130</v>
      </c>
      <c r="G2752" s="1">
        <f t="shared" ca="1" si="552"/>
        <v>109</v>
      </c>
      <c r="H2752" s="1">
        <f t="shared" ca="1" si="553"/>
        <v>1978</v>
      </c>
      <c r="I2752" s="1" t="str">
        <f ca="1">INDEX(Relationstabel!$C$3:$K$10,MATCH(INDIRECT($A$1&amp;"J"&amp;A2752),Relationstabel!$A$3:$A$10,0),MATCH(IFERROR(VALUE(INDIRECT($A$1&amp;"K"&amp;A2752)),0),Relationstabel!$C$1:$K$1,0))</f>
        <v>Fjernvarme/ Blokvarme</v>
      </c>
      <c r="J2752" s="1" t="str">
        <f ca="1">INDEX(Anvendelseskode!B:B,MATCH($F2752,Anvendelseskode!$A:$A,0))</f>
        <v>Række-, kæde-, dobbelthus (lodret adskillelse mellem enhederne)</v>
      </c>
      <c r="K2752" s="1" t="str">
        <f ca="1">INDEX(Anvendelseskode!C:C,MATCH($F2752,Anvendelseskode!$A:$A,0))</f>
        <v>Række-, kæde og dobbelthuse</v>
      </c>
      <c r="L2752" s="1" t="str">
        <f ca="1">INDEX(Anvendelseskode!D:D,MATCH($F2752,Anvendelseskode!$A:$A,0))</f>
        <v>Private husholdninger</v>
      </c>
      <c r="M2752" s="1" t="str">
        <f ca="1">IFERROR(INDEX(SBi!$2:$2,MATCH(H2752,SBi!$1:$1,1)),SBi!$K$2)</f>
        <v>1973-1978</v>
      </c>
      <c r="N2752" s="1">
        <f ca="1">INDEX(SBi!$C$3:$K$28,MATCH(F2752,SBi!$B$3:$B$28,0),MATCH(M2752,SBi!$C$2:$K$2,0))</f>
        <v>112.6</v>
      </c>
      <c r="O2752" s="16">
        <f t="shared" ca="1" si="554"/>
        <v>12.273399999999999</v>
      </c>
      <c r="P2752" s="16" t="str">
        <f ca="1">IFERROR(INDEX(VpD!$2:$2,MATCH(H2752,VpD!$1:$1,1)),VpD!$I$2)</f>
        <v>1973-1978</v>
      </c>
      <c r="Q2752" s="1">
        <f ca="1">INDEX(VpD!$C$3:$I$27,MATCH(F2752,VpD!$B$3:$B$27,0),MATCH(P2752,VpD!$C$2:$I$2,0))</f>
        <v>98</v>
      </c>
      <c r="R2752" s="16">
        <f t="shared" ca="1" si="555"/>
        <v>10.682</v>
      </c>
      <c r="S2752" s="14">
        <f t="shared" ca="1" si="556"/>
        <v>713646.29</v>
      </c>
      <c r="T2752" s="14">
        <f t="shared" ca="1" si="557"/>
        <v>6169791.9400000004</v>
      </c>
      <c r="U2752" s="14" t="str">
        <f t="shared" ca="1" si="558"/>
        <v>0A3F507E-24BB-32B8-E044-0003BA298018</v>
      </c>
    </row>
    <row r="2753" spans="1:21" s="14" customFormat="1" x14ac:dyDescent="0.25">
      <c r="A2753" s="14">
        <f t="shared" si="546"/>
        <v>2753</v>
      </c>
      <c r="B2753" s="14" t="str">
        <f t="shared" ca="1" si="547"/>
        <v>6E74B5A9-E9A1-4DFC-97AC-6B536C8B7E3B</v>
      </c>
      <c r="C2753" s="14" t="str">
        <f t="shared" ca="1" si="548"/>
        <v>Vallensbæk Strandvej</v>
      </c>
      <c r="D2753" s="14" t="str">
        <f t="shared" ca="1" si="549"/>
        <v>251</v>
      </c>
      <c r="E2753" s="14" t="str">
        <f t="shared" ca="1" si="550"/>
        <v>6v</v>
      </c>
      <c r="F2753" s="1">
        <f t="shared" ca="1" si="551"/>
        <v>120</v>
      </c>
      <c r="G2753" s="1">
        <f t="shared" ca="1" si="552"/>
        <v>132</v>
      </c>
      <c r="H2753" s="1">
        <f t="shared" ca="1" si="553"/>
        <v>1984</v>
      </c>
      <c r="I2753" s="1" t="str">
        <f ca="1">INDEX(Relationstabel!$C$3:$K$10,MATCH(INDIRECT($A$1&amp;"J"&amp;A2753),Relationstabel!$A$3:$A$10,0),MATCH(IFERROR(VALUE(INDIRECT($A$1&amp;"K"&amp;A2753)),0),Relationstabel!$C$1:$K$1,0))</f>
        <v>Naturgas</v>
      </c>
      <c r="J2753" s="1" t="str">
        <f ca="1">INDEX(Anvendelseskode!B:B,MATCH($F2753,Anvendelseskode!$A:$A,0))</f>
        <v>Fritliggende enfamilieshus (parcelhus)</v>
      </c>
      <c r="K2753" s="1" t="str">
        <f ca="1">INDEX(Anvendelseskode!C:C,MATCH($F2753,Anvendelseskode!$A:$A,0))</f>
        <v>Parcelhuse</v>
      </c>
      <c r="L2753" s="1" t="str">
        <f ca="1">INDEX(Anvendelseskode!D:D,MATCH($F2753,Anvendelseskode!$A:$A,0))</f>
        <v>Private husholdninger</v>
      </c>
      <c r="M2753" s="1" t="str">
        <f ca="1">IFERROR(INDEX(SBi!$2:$2,MATCH(H2753,SBi!$1:$1,1)),SBi!$K$2)</f>
        <v>1979-1998</v>
      </c>
      <c r="N2753" s="1">
        <f ca="1">INDEX(SBi!$C$3:$K$28,MATCH(F2753,SBi!$B$3:$B$28,0),MATCH(M2753,SBi!$C$2:$K$2,0))</f>
        <v>105.4</v>
      </c>
      <c r="O2753" s="16">
        <f t="shared" ca="1" si="554"/>
        <v>13.912800000000001</v>
      </c>
      <c r="P2753" s="16" t="str">
        <f ca="1">IFERROR(INDEX(VpD!$2:$2,MATCH(H2753,VpD!$1:$1,1)),VpD!$I$2)</f>
        <v>1979-1998</v>
      </c>
      <c r="Q2753" s="1">
        <f ca="1">INDEX(VpD!$C$3:$I$27,MATCH(F2753,VpD!$B$3:$B$27,0),MATCH(P2753,VpD!$C$2:$I$2,0))</f>
        <v>90</v>
      </c>
      <c r="R2753" s="16">
        <f t="shared" ca="1" si="555"/>
        <v>11.88</v>
      </c>
      <c r="S2753" s="14">
        <f t="shared" ca="1" si="556"/>
        <v>713336.24</v>
      </c>
      <c r="T2753" s="14">
        <f t="shared" ca="1" si="557"/>
        <v>6168790.0300000003</v>
      </c>
      <c r="U2753" s="14" t="str">
        <f t="shared" ca="1" si="558"/>
        <v>0A3F507E-17BD-32B8-E044-0003BA298018</v>
      </c>
    </row>
    <row r="2754" spans="1:21" s="14" customFormat="1" x14ac:dyDescent="0.25">
      <c r="A2754" s="14">
        <f t="shared" si="546"/>
        <v>2754</v>
      </c>
      <c r="B2754" s="14" t="str">
        <f t="shared" ca="1" si="547"/>
        <v>99DC791A-C7A2-49CF-95C2-B191F2A82ECB</v>
      </c>
      <c r="C2754" s="14" t="str">
        <f t="shared" ca="1" si="548"/>
        <v>Horsbred</v>
      </c>
      <c r="D2754" s="14" t="str">
        <f t="shared" ca="1" si="549"/>
        <v>72</v>
      </c>
      <c r="E2754" s="14" t="str">
        <f t="shared" ca="1" si="550"/>
        <v>13ao</v>
      </c>
      <c r="F2754" s="1">
        <f t="shared" ca="1" si="551"/>
        <v>130</v>
      </c>
      <c r="G2754" s="1">
        <f t="shared" ca="1" si="552"/>
        <v>147</v>
      </c>
      <c r="H2754" s="1">
        <f t="shared" ca="1" si="553"/>
        <v>1983</v>
      </c>
      <c r="I2754" s="1" t="str">
        <f ca="1">INDEX(Relationstabel!$C$3:$K$10,MATCH(INDIRECT($A$1&amp;"J"&amp;A2754),Relationstabel!$A$3:$A$10,0),MATCH(IFERROR(VALUE(INDIRECT($A$1&amp;"K"&amp;A2754)),0),Relationstabel!$C$1:$K$1,0))</f>
        <v>Fjernvarme/ Blokvarme</v>
      </c>
      <c r="J2754" s="1" t="str">
        <f ca="1">INDEX(Anvendelseskode!B:B,MATCH($F2754,Anvendelseskode!$A:$A,0))</f>
        <v>Række-, kæde-, dobbelthus (lodret adskillelse mellem enhederne)</v>
      </c>
      <c r="K2754" s="1" t="str">
        <f ca="1">INDEX(Anvendelseskode!C:C,MATCH($F2754,Anvendelseskode!$A:$A,0))</f>
        <v>Række-, kæde og dobbelthuse</v>
      </c>
      <c r="L2754" s="1" t="str">
        <f ca="1">INDEX(Anvendelseskode!D:D,MATCH($F2754,Anvendelseskode!$A:$A,0))</f>
        <v>Private husholdninger</v>
      </c>
      <c r="M2754" s="1" t="str">
        <f ca="1">IFERROR(INDEX(SBi!$2:$2,MATCH(H2754,SBi!$1:$1,1)),SBi!$K$2)</f>
        <v>1979-1998</v>
      </c>
      <c r="N2754" s="1">
        <f ca="1">INDEX(SBi!$C$3:$K$28,MATCH(F2754,SBi!$B$3:$B$28,0),MATCH(M2754,SBi!$C$2:$K$2,0))</f>
        <v>96.8</v>
      </c>
      <c r="O2754" s="16">
        <f t="shared" ca="1" si="554"/>
        <v>14.2296</v>
      </c>
      <c r="P2754" s="16" t="str">
        <f ca="1">IFERROR(INDEX(VpD!$2:$2,MATCH(H2754,VpD!$1:$1,1)),VpD!$I$2)</f>
        <v>1979-1998</v>
      </c>
      <c r="Q2754" s="1">
        <f ca="1">INDEX(VpD!$C$3:$I$27,MATCH(F2754,VpD!$B$3:$B$27,0),MATCH(P2754,VpD!$C$2:$I$2,0))</f>
        <v>74</v>
      </c>
      <c r="R2754" s="16">
        <f t="shared" ca="1" si="555"/>
        <v>10.878</v>
      </c>
      <c r="S2754" s="14">
        <f t="shared" ca="1" si="556"/>
        <v>711428.61</v>
      </c>
      <c r="T2754" s="14">
        <f t="shared" ca="1" si="557"/>
        <v>6171810.6900000004</v>
      </c>
      <c r="U2754" s="14" t="str">
        <f t="shared" ca="1" si="558"/>
        <v>0A3F507E-18C2-32B8-E044-0003BA298018</v>
      </c>
    </row>
    <row r="2755" spans="1:21" s="14" customFormat="1" x14ac:dyDescent="0.25">
      <c r="A2755" s="14">
        <f t="shared" ref="A2755:A2818" si="559">ROW(B2755)</f>
        <v>2755</v>
      </c>
      <c r="B2755" s="14" t="str">
        <f t="shared" ref="B2755:B2818" ca="1" si="560">INDIRECT($A$1&amp;"b"&amp;A2755)</f>
        <v>129FAC4E-FC47-4085-A92C-D8AC596FC9DB</v>
      </c>
      <c r="C2755" s="14" t="str">
        <f t="shared" ref="C2755:C2818" ca="1" si="561">INDIRECT($A$1&amp;"V"&amp;A2755)</f>
        <v>Brøndbyvej</v>
      </c>
      <c r="D2755" s="14" t="str">
        <f t="shared" ref="D2755:D2818" ca="1" si="562">INDIRECT($A$1&amp;"W"&amp;A2755)</f>
        <v>166</v>
      </c>
      <c r="E2755" s="14" t="str">
        <f t="shared" ref="E2755:E2818" ca="1" si="563">INDIRECT($A$1&amp;"AB"&amp;A2755)</f>
        <v>1br</v>
      </c>
      <c r="F2755" s="1">
        <f t="shared" ref="F2755:F2818" ca="1" si="564">ROUNDDOWN(INDIRECT($A$1&amp;"C"&amp;A2755),-1)</f>
        <v>120</v>
      </c>
      <c r="G2755" s="1">
        <f t="shared" ref="G2755:G2818" ca="1" si="565">INDIRECT($A$1&amp;"P"&amp;A2755)+INDIRECT($A$1&amp;"Q"&amp;A2755)+INDIRECT($A$1&amp;"R"&amp;A2755)*0.5</f>
        <v>124</v>
      </c>
      <c r="H2755" s="1">
        <f t="shared" ref="H2755:H2818" ca="1" si="566">MAX(INDIRECT($A$1&amp;"E"&amp;A2755),INDIRECT($A$1&amp;"D"&amp;A2755))</f>
        <v>1926</v>
      </c>
      <c r="I2755" s="1" t="str">
        <f ca="1">INDEX(Relationstabel!$C$3:$K$10,MATCH(INDIRECT($A$1&amp;"J"&amp;A2755),Relationstabel!$A$3:$A$10,0),MATCH(IFERROR(VALUE(INDIRECT($A$1&amp;"K"&amp;A2755)),0),Relationstabel!$C$1:$K$1,0))</f>
        <v>Olie</v>
      </c>
      <c r="J2755" s="1" t="str">
        <f ca="1">INDEX(Anvendelseskode!B:B,MATCH($F2755,Anvendelseskode!$A:$A,0))</f>
        <v>Fritliggende enfamilieshus (parcelhus)</v>
      </c>
      <c r="K2755" s="1" t="str">
        <f ca="1">INDEX(Anvendelseskode!C:C,MATCH($F2755,Anvendelseskode!$A:$A,0))</f>
        <v>Parcelhuse</v>
      </c>
      <c r="L2755" s="1" t="str">
        <f ca="1">INDEX(Anvendelseskode!D:D,MATCH($F2755,Anvendelseskode!$A:$A,0))</f>
        <v>Private husholdninger</v>
      </c>
      <c r="M2755" s="1" t="str">
        <f ca="1">IFERROR(INDEX(SBi!$2:$2,MATCH(H2755,SBi!$1:$1,1)),SBi!$K$2)</f>
        <v>1890-1930</v>
      </c>
      <c r="N2755" s="1">
        <f ca="1">INDEX(SBi!$C$3:$K$28,MATCH(F2755,SBi!$B$3:$B$28,0),MATCH(M2755,SBi!$C$2:$K$2,0))</f>
        <v>164.7</v>
      </c>
      <c r="O2755" s="16">
        <f t="shared" ref="O2755:O2818" ca="1" si="567">N2755*G2755/1000</f>
        <v>20.422799999999999</v>
      </c>
      <c r="P2755" s="16" t="str">
        <f ca="1">IFERROR(INDEX(VpD!$2:$2,MATCH(H2755,VpD!$1:$1,1)),VpD!$I$2)</f>
        <v>&lt;1930</v>
      </c>
      <c r="Q2755" s="1">
        <f ca="1">INDEX(VpD!$C$3:$I$27,MATCH(F2755,VpD!$B$3:$B$27,0),MATCH(P2755,VpD!$C$2:$I$2,0))</f>
        <v>209</v>
      </c>
      <c r="R2755" s="16">
        <f t="shared" ref="R2755:R2818" ca="1" si="568">Q2755*G2755/1000</f>
        <v>25.916</v>
      </c>
      <c r="S2755" s="14">
        <f t="shared" ref="S2755:S2818" ca="1" si="569">INDIRECT($A$1&amp;"AE"&amp;A2755)</f>
        <v>712556.27</v>
      </c>
      <c r="T2755" s="14">
        <f t="shared" ref="T2755:T2818" ca="1" si="570">INDIRECT($A$1&amp;"AF"&amp;A2755)</f>
        <v>6171206.5</v>
      </c>
      <c r="U2755" s="14" t="str">
        <f t="shared" ref="U2755:U2818" ca="1" si="571">INDIRECT($A$1&amp;"AC"&amp;A2755)</f>
        <v>0A3F507E-15C1-32B8-E044-0003BA298018</v>
      </c>
    </row>
    <row r="2756" spans="1:21" s="14" customFormat="1" x14ac:dyDescent="0.25">
      <c r="A2756" s="14">
        <f t="shared" si="559"/>
        <v>2756</v>
      </c>
      <c r="B2756" s="14" t="str">
        <f t="shared" ca="1" si="560"/>
        <v>7E8B9244-3C2D-4BA0-998C-292FBB8435BF</v>
      </c>
      <c r="C2756" s="14" t="str">
        <f t="shared" ca="1" si="561"/>
        <v>Vallensbæk Strandvej</v>
      </c>
      <c r="D2756" s="14" t="str">
        <f t="shared" ca="1" si="562"/>
        <v>164</v>
      </c>
      <c r="E2756" s="14" t="str">
        <f t="shared" ca="1" si="563"/>
        <v>18ac</v>
      </c>
      <c r="F2756" s="1">
        <f t="shared" ca="1" si="564"/>
        <v>120</v>
      </c>
      <c r="G2756" s="1">
        <f t="shared" ca="1" si="565"/>
        <v>130</v>
      </c>
      <c r="H2756" s="1">
        <f t="shared" ca="1" si="566"/>
        <v>1967</v>
      </c>
      <c r="I2756" s="1" t="str">
        <f ca="1">INDEX(Relationstabel!$C$3:$K$10,MATCH(INDIRECT($A$1&amp;"J"&amp;A2756),Relationstabel!$A$3:$A$10,0),MATCH(IFERROR(VALUE(INDIRECT($A$1&amp;"K"&amp;A2756)),0),Relationstabel!$C$1:$K$1,0))</f>
        <v>Olie</v>
      </c>
      <c r="J2756" s="1" t="str">
        <f ca="1">INDEX(Anvendelseskode!B:B,MATCH($F2756,Anvendelseskode!$A:$A,0))</f>
        <v>Fritliggende enfamilieshus (parcelhus)</v>
      </c>
      <c r="K2756" s="1" t="str">
        <f ca="1">INDEX(Anvendelseskode!C:C,MATCH($F2756,Anvendelseskode!$A:$A,0))</f>
        <v>Parcelhuse</v>
      </c>
      <c r="L2756" s="1" t="str">
        <f ca="1">INDEX(Anvendelseskode!D:D,MATCH($F2756,Anvendelseskode!$A:$A,0))</f>
        <v>Private husholdninger</v>
      </c>
      <c r="M2756" s="1" t="str">
        <f ca="1">IFERROR(INDEX(SBi!$2:$2,MATCH(H2756,SBi!$1:$1,1)),SBi!$K$2)</f>
        <v>1961-1972</v>
      </c>
      <c r="N2756" s="1">
        <f ca="1">INDEX(SBi!$C$3:$K$28,MATCH(F2756,SBi!$B$3:$B$28,0),MATCH(M2756,SBi!$C$2:$K$2,0))</f>
        <v>134.30000000000001</v>
      </c>
      <c r="O2756" s="16">
        <f t="shared" ca="1" si="567"/>
        <v>17.459</v>
      </c>
      <c r="P2756" s="16" t="str">
        <f ca="1">IFERROR(INDEX(VpD!$2:$2,MATCH(H2756,VpD!$1:$1,1)),VpD!$I$2)</f>
        <v>1961-1972</v>
      </c>
      <c r="Q2756" s="1">
        <f ca="1">INDEX(VpD!$C$3:$I$27,MATCH(F2756,VpD!$B$3:$B$27,0),MATCH(P2756,VpD!$C$2:$I$2,0))</f>
        <v>143</v>
      </c>
      <c r="R2756" s="16">
        <f t="shared" ca="1" si="568"/>
        <v>18.59</v>
      </c>
      <c r="S2756" s="14">
        <f t="shared" ca="1" si="569"/>
        <v>713661.52</v>
      </c>
      <c r="T2756" s="14">
        <f t="shared" ca="1" si="570"/>
        <v>6168876.2699999996</v>
      </c>
      <c r="U2756" s="14" t="str">
        <f t="shared" ca="1" si="571"/>
        <v>0A3F507E-179E-32B8-E044-0003BA298018</v>
      </c>
    </row>
    <row r="2757" spans="1:21" s="14" customFormat="1" x14ac:dyDescent="0.25">
      <c r="A2757" s="14">
        <f t="shared" si="559"/>
        <v>2757</v>
      </c>
      <c r="B2757" s="14" t="str">
        <f t="shared" ca="1" si="560"/>
        <v>8670A636-E48C-44FA-9034-F14D34E96E86</v>
      </c>
      <c r="C2757" s="14" t="str">
        <f t="shared" ca="1" si="561"/>
        <v>Stærebo</v>
      </c>
      <c r="D2757" s="14" t="str">
        <f t="shared" ca="1" si="562"/>
        <v>26</v>
      </c>
      <c r="E2757" s="14" t="str">
        <f t="shared" ca="1" si="563"/>
        <v>6abf</v>
      </c>
      <c r="F2757" s="1">
        <f t="shared" ca="1" si="564"/>
        <v>130</v>
      </c>
      <c r="G2757" s="1">
        <f t="shared" ca="1" si="565"/>
        <v>109</v>
      </c>
      <c r="H2757" s="1">
        <f t="shared" ca="1" si="566"/>
        <v>1979</v>
      </c>
      <c r="I2757" s="1" t="str">
        <f ca="1">INDEX(Relationstabel!$C$3:$K$10,MATCH(INDIRECT($A$1&amp;"J"&amp;A2757),Relationstabel!$A$3:$A$10,0),MATCH(IFERROR(VALUE(INDIRECT($A$1&amp;"K"&amp;A2757)),0),Relationstabel!$C$1:$K$1,0))</f>
        <v>Fjernvarme/ Blokvarme</v>
      </c>
      <c r="J2757" s="1" t="str">
        <f ca="1">INDEX(Anvendelseskode!B:B,MATCH($F2757,Anvendelseskode!$A:$A,0))</f>
        <v>Række-, kæde-, dobbelthus (lodret adskillelse mellem enhederne)</v>
      </c>
      <c r="K2757" s="1" t="str">
        <f ca="1">INDEX(Anvendelseskode!C:C,MATCH($F2757,Anvendelseskode!$A:$A,0))</f>
        <v>Række-, kæde og dobbelthuse</v>
      </c>
      <c r="L2757" s="1" t="str">
        <f ca="1">INDEX(Anvendelseskode!D:D,MATCH($F2757,Anvendelseskode!$A:$A,0))</f>
        <v>Private husholdninger</v>
      </c>
      <c r="M2757" s="1" t="str">
        <f ca="1">IFERROR(INDEX(SBi!$2:$2,MATCH(H2757,SBi!$1:$1,1)),SBi!$K$2)</f>
        <v>1979-1998</v>
      </c>
      <c r="N2757" s="1">
        <f ca="1">INDEX(SBi!$C$3:$K$28,MATCH(F2757,SBi!$B$3:$B$28,0),MATCH(M2757,SBi!$C$2:$K$2,0))</f>
        <v>96.8</v>
      </c>
      <c r="O2757" s="16">
        <f t="shared" ca="1" si="567"/>
        <v>10.5512</v>
      </c>
      <c r="P2757" s="16" t="str">
        <f ca="1">IFERROR(INDEX(VpD!$2:$2,MATCH(H2757,VpD!$1:$1,1)),VpD!$I$2)</f>
        <v>1979-1998</v>
      </c>
      <c r="Q2757" s="1">
        <f ca="1">INDEX(VpD!$C$3:$I$27,MATCH(F2757,VpD!$B$3:$B$27,0),MATCH(P2757,VpD!$C$2:$I$2,0))</f>
        <v>74</v>
      </c>
      <c r="R2757" s="16">
        <f t="shared" ca="1" si="568"/>
        <v>8.0660000000000007</v>
      </c>
      <c r="S2757" s="14">
        <f t="shared" ca="1" si="569"/>
        <v>713627.12</v>
      </c>
      <c r="T2757" s="14">
        <f t="shared" ca="1" si="570"/>
        <v>6169736.9100000001</v>
      </c>
      <c r="U2757" s="14" t="str">
        <f t="shared" ca="1" si="571"/>
        <v>0A3F507E-21C1-32B8-E044-0003BA298018</v>
      </c>
    </row>
    <row r="2758" spans="1:21" s="14" customFormat="1" x14ac:dyDescent="0.25">
      <c r="A2758" s="14">
        <f t="shared" si="559"/>
        <v>2758</v>
      </c>
      <c r="B2758" s="14" t="str">
        <f t="shared" ca="1" si="560"/>
        <v>96A10330-4439-4A11-A255-F9153FA3DC26</v>
      </c>
      <c r="C2758" s="14" t="str">
        <f t="shared" ca="1" si="561"/>
        <v>Syvhøjvænge</v>
      </c>
      <c r="D2758" s="14" t="str">
        <f t="shared" ca="1" si="562"/>
        <v>140</v>
      </c>
      <c r="E2758" s="14" t="str">
        <f t="shared" ca="1" si="563"/>
        <v>14bb</v>
      </c>
      <c r="F2758" s="1">
        <f t="shared" ca="1" si="564"/>
        <v>130</v>
      </c>
      <c r="G2758" s="1">
        <f t="shared" ca="1" si="565"/>
        <v>107</v>
      </c>
      <c r="H2758" s="1">
        <f t="shared" ca="1" si="566"/>
        <v>1970</v>
      </c>
      <c r="I2758" s="1" t="str">
        <f ca="1">INDEX(Relationstabel!$C$3:$K$10,MATCH(INDIRECT($A$1&amp;"J"&amp;A2758),Relationstabel!$A$3:$A$10,0),MATCH(IFERROR(VALUE(INDIRECT($A$1&amp;"K"&amp;A2758)),0),Relationstabel!$C$1:$K$1,0))</f>
        <v>Fjernvarme/ Blokvarme</v>
      </c>
      <c r="J2758" s="1" t="str">
        <f ca="1">INDEX(Anvendelseskode!B:B,MATCH($F2758,Anvendelseskode!$A:$A,0))</f>
        <v>Række-, kæde-, dobbelthus (lodret adskillelse mellem enhederne)</v>
      </c>
      <c r="K2758" s="1" t="str">
        <f ca="1">INDEX(Anvendelseskode!C:C,MATCH($F2758,Anvendelseskode!$A:$A,0))</f>
        <v>Række-, kæde og dobbelthuse</v>
      </c>
      <c r="L2758" s="1" t="str">
        <f ca="1">INDEX(Anvendelseskode!D:D,MATCH($F2758,Anvendelseskode!$A:$A,0))</f>
        <v>Private husholdninger</v>
      </c>
      <c r="M2758" s="1" t="str">
        <f ca="1">IFERROR(INDEX(SBi!$2:$2,MATCH(H2758,SBi!$1:$1,1)),SBi!$K$2)</f>
        <v>1961-1972</v>
      </c>
      <c r="N2758" s="1">
        <f ca="1">INDEX(SBi!$C$3:$K$28,MATCH(F2758,SBi!$B$3:$B$28,0),MATCH(M2758,SBi!$C$2:$K$2,0))</f>
        <v>119.9</v>
      </c>
      <c r="O2758" s="16">
        <f t="shared" ca="1" si="567"/>
        <v>12.829300000000002</v>
      </c>
      <c r="P2758" s="16" t="str">
        <f ca="1">IFERROR(INDEX(VpD!$2:$2,MATCH(H2758,VpD!$1:$1,1)),VpD!$I$2)</f>
        <v>1961-1972</v>
      </c>
      <c r="Q2758" s="1">
        <f ca="1">INDEX(VpD!$C$3:$I$27,MATCH(F2758,VpD!$B$3:$B$27,0),MATCH(P2758,VpD!$C$2:$I$2,0))</f>
        <v>120</v>
      </c>
      <c r="R2758" s="16">
        <f t="shared" ca="1" si="568"/>
        <v>12.84</v>
      </c>
      <c r="S2758" s="14">
        <f t="shared" ca="1" si="569"/>
        <v>711937.23</v>
      </c>
      <c r="T2758" s="14">
        <f t="shared" ca="1" si="570"/>
        <v>6171975.5899999999</v>
      </c>
      <c r="U2758" s="14" t="str">
        <f t="shared" ca="1" si="571"/>
        <v>0A3F507E-22C1-32B8-E044-0003BA298018</v>
      </c>
    </row>
    <row r="2759" spans="1:21" s="14" customFormat="1" x14ac:dyDescent="0.25">
      <c r="A2759" s="14">
        <f t="shared" si="559"/>
        <v>2759</v>
      </c>
      <c r="B2759" s="14" t="str">
        <f t="shared" ca="1" si="560"/>
        <v>681EC57B-FB5F-480F-B8A3-189533563390</v>
      </c>
      <c r="C2759" s="14" t="str">
        <f t="shared" ca="1" si="561"/>
        <v>Rendsagervej</v>
      </c>
      <c r="D2759" s="14" t="str">
        <f t="shared" ca="1" si="562"/>
        <v>70</v>
      </c>
      <c r="E2759" s="14" t="str">
        <f t="shared" ca="1" si="563"/>
        <v>9hs</v>
      </c>
      <c r="F2759" s="1">
        <f t="shared" ca="1" si="564"/>
        <v>120</v>
      </c>
      <c r="G2759" s="1">
        <f t="shared" ca="1" si="565"/>
        <v>119</v>
      </c>
      <c r="H2759" s="1">
        <f t="shared" ca="1" si="566"/>
        <v>1972</v>
      </c>
      <c r="I2759" s="1" t="str">
        <f ca="1">INDEX(Relationstabel!$C$3:$K$10,MATCH(INDIRECT($A$1&amp;"J"&amp;A2759),Relationstabel!$A$3:$A$10,0),MATCH(IFERROR(VALUE(INDIRECT($A$1&amp;"K"&amp;A2759)),0),Relationstabel!$C$1:$K$1,0))</f>
        <v>Naturgas</v>
      </c>
      <c r="J2759" s="1" t="str">
        <f ca="1">INDEX(Anvendelseskode!B:B,MATCH($F2759,Anvendelseskode!$A:$A,0))</f>
        <v>Fritliggende enfamilieshus (parcelhus)</v>
      </c>
      <c r="K2759" s="1" t="str">
        <f ca="1">INDEX(Anvendelseskode!C:C,MATCH($F2759,Anvendelseskode!$A:$A,0))</f>
        <v>Parcelhuse</v>
      </c>
      <c r="L2759" s="1" t="str">
        <f ca="1">INDEX(Anvendelseskode!D:D,MATCH($F2759,Anvendelseskode!$A:$A,0))</f>
        <v>Private husholdninger</v>
      </c>
      <c r="M2759" s="1" t="str">
        <f ca="1">IFERROR(INDEX(SBi!$2:$2,MATCH(H2759,SBi!$1:$1,1)),SBi!$K$2)</f>
        <v>1961-1972</v>
      </c>
      <c r="N2759" s="1">
        <f ca="1">INDEX(SBi!$C$3:$K$28,MATCH(F2759,SBi!$B$3:$B$28,0),MATCH(M2759,SBi!$C$2:$K$2,0))</f>
        <v>134.30000000000001</v>
      </c>
      <c r="O2759" s="16">
        <f t="shared" ca="1" si="567"/>
        <v>15.9817</v>
      </c>
      <c r="P2759" s="16" t="str">
        <f ca="1">IFERROR(INDEX(VpD!$2:$2,MATCH(H2759,VpD!$1:$1,1)),VpD!$I$2)</f>
        <v>1961-1972</v>
      </c>
      <c r="Q2759" s="1">
        <f ca="1">INDEX(VpD!$C$3:$I$27,MATCH(F2759,VpD!$B$3:$B$27,0),MATCH(P2759,VpD!$C$2:$I$2,0))</f>
        <v>143</v>
      </c>
      <c r="R2759" s="16">
        <f t="shared" ca="1" si="568"/>
        <v>17.016999999999999</v>
      </c>
      <c r="S2759" s="14">
        <f t="shared" ca="1" si="569"/>
        <v>711015.54</v>
      </c>
      <c r="T2759" s="14">
        <f t="shared" ca="1" si="570"/>
        <v>6171715.1200000001</v>
      </c>
      <c r="U2759" s="14" t="str">
        <f t="shared" ca="1" si="571"/>
        <v>0A3F507E-1FC2-32B8-E044-0003BA298018</v>
      </c>
    </row>
    <row r="2760" spans="1:21" s="14" customFormat="1" x14ac:dyDescent="0.25">
      <c r="A2760" s="14">
        <f t="shared" si="559"/>
        <v>2760</v>
      </c>
      <c r="B2760" s="14" t="str">
        <f t="shared" ca="1" si="560"/>
        <v>FC57EFBF-63B9-4EBC-8153-3A58434382FB</v>
      </c>
      <c r="C2760" s="14" t="str">
        <f t="shared" ca="1" si="561"/>
        <v>Vallensbæk Strandvej</v>
      </c>
      <c r="D2760" s="14" t="str">
        <f t="shared" ca="1" si="562"/>
        <v>191</v>
      </c>
      <c r="E2760" s="14" t="str">
        <f t="shared" ca="1" si="563"/>
        <v>9ac</v>
      </c>
      <c r="F2760" s="1">
        <f t="shared" ca="1" si="564"/>
        <v>120</v>
      </c>
      <c r="G2760" s="1">
        <f t="shared" ca="1" si="565"/>
        <v>107</v>
      </c>
      <c r="H2760" s="1">
        <f t="shared" ca="1" si="566"/>
        <v>1949</v>
      </c>
      <c r="I2760" s="1" t="str">
        <f ca="1">INDEX(Relationstabel!$C$3:$K$10,MATCH(INDIRECT($A$1&amp;"J"&amp;A2760),Relationstabel!$A$3:$A$10,0),MATCH(IFERROR(VALUE(INDIRECT($A$1&amp;"K"&amp;A2760)),0),Relationstabel!$C$1:$K$1,0))</f>
        <v>Olie</v>
      </c>
      <c r="J2760" s="1" t="str">
        <f ca="1">INDEX(Anvendelseskode!B:B,MATCH($F2760,Anvendelseskode!$A:$A,0))</f>
        <v>Fritliggende enfamilieshus (parcelhus)</v>
      </c>
      <c r="K2760" s="1" t="str">
        <f ca="1">INDEX(Anvendelseskode!C:C,MATCH($F2760,Anvendelseskode!$A:$A,0))</f>
        <v>Parcelhuse</v>
      </c>
      <c r="L2760" s="1" t="str">
        <f ca="1">INDEX(Anvendelseskode!D:D,MATCH($F2760,Anvendelseskode!$A:$A,0))</f>
        <v>Private husholdninger</v>
      </c>
      <c r="M2760" s="1" t="str">
        <f ca="1">IFERROR(INDEX(SBi!$2:$2,MATCH(H2760,SBi!$1:$1,1)),SBi!$K$2)</f>
        <v>1931-1950</v>
      </c>
      <c r="N2760" s="1">
        <f ca="1">INDEX(SBi!$C$3:$K$28,MATCH(F2760,SBi!$B$3:$B$28,0),MATCH(M2760,SBi!$C$2:$K$2,0))</f>
        <v>164.1</v>
      </c>
      <c r="O2760" s="16">
        <f t="shared" ca="1" si="567"/>
        <v>17.558700000000002</v>
      </c>
      <c r="P2760" s="16" t="str">
        <f ca="1">IFERROR(INDEX(VpD!$2:$2,MATCH(H2760,VpD!$1:$1,1)),VpD!$I$2)</f>
        <v>1931-1950</v>
      </c>
      <c r="Q2760" s="1">
        <f ca="1">INDEX(VpD!$C$3:$I$27,MATCH(F2760,VpD!$B$3:$B$27,0),MATCH(P2760,VpD!$C$2:$I$2,0))</f>
        <v>217</v>
      </c>
      <c r="R2760" s="16">
        <f t="shared" ca="1" si="568"/>
        <v>23.219000000000001</v>
      </c>
      <c r="S2760" s="14">
        <f t="shared" ca="1" si="569"/>
        <v>713568.61</v>
      </c>
      <c r="T2760" s="14">
        <f t="shared" ca="1" si="570"/>
        <v>6168800.5</v>
      </c>
      <c r="U2760" s="14" t="str">
        <f t="shared" ca="1" si="571"/>
        <v>0A3F507E-17AE-32B8-E044-0003BA298018</v>
      </c>
    </row>
    <row r="2761" spans="1:21" s="14" customFormat="1" x14ac:dyDescent="0.25">
      <c r="A2761" s="14">
        <f t="shared" si="559"/>
        <v>2761</v>
      </c>
      <c r="B2761" s="14" t="str">
        <f t="shared" ca="1" si="560"/>
        <v>30349899-2A5F-42B6-ACBE-669B2A7F45E5</v>
      </c>
      <c r="C2761" s="14" t="str">
        <f t="shared" ca="1" si="561"/>
        <v>Kolleruplund</v>
      </c>
      <c r="D2761" s="14" t="str">
        <f t="shared" ca="1" si="562"/>
        <v>16</v>
      </c>
      <c r="E2761" s="14" t="str">
        <f t="shared" ca="1" si="563"/>
        <v>6gm</v>
      </c>
      <c r="F2761" s="1">
        <f t="shared" ca="1" si="564"/>
        <v>130</v>
      </c>
      <c r="G2761" s="1">
        <f t="shared" ca="1" si="565"/>
        <v>101</v>
      </c>
      <c r="H2761" s="1">
        <f t="shared" ca="1" si="566"/>
        <v>1964</v>
      </c>
      <c r="I2761" s="1" t="str">
        <f ca="1">INDEX(Relationstabel!$C$3:$K$10,MATCH(INDIRECT($A$1&amp;"J"&amp;A2761),Relationstabel!$A$3:$A$10,0),MATCH(IFERROR(VALUE(INDIRECT($A$1&amp;"K"&amp;A2761)),0),Relationstabel!$C$1:$K$1,0))</f>
        <v>Naturgas</v>
      </c>
      <c r="J2761" s="1" t="str">
        <f ca="1">INDEX(Anvendelseskode!B:B,MATCH($F2761,Anvendelseskode!$A:$A,0))</f>
        <v>Række-, kæde-, dobbelthus (lodret adskillelse mellem enhederne)</v>
      </c>
      <c r="K2761" s="1" t="str">
        <f ca="1">INDEX(Anvendelseskode!C:C,MATCH($F2761,Anvendelseskode!$A:$A,0))</f>
        <v>Række-, kæde og dobbelthuse</v>
      </c>
      <c r="L2761" s="1" t="str">
        <f ca="1">INDEX(Anvendelseskode!D:D,MATCH($F2761,Anvendelseskode!$A:$A,0))</f>
        <v>Private husholdninger</v>
      </c>
      <c r="M2761" s="1" t="str">
        <f ca="1">IFERROR(INDEX(SBi!$2:$2,MATCH(H2761,SBi!$1:$1,1)),SBi!$K$2)</f>
        <v>1961-1972</v>
      </c>
      <c r="N2761" s="1">
        <f ca="1">INDEX(SBi!$C$3:$K$28,MATCH(F2761,SBi!$B$3:$B$28,0),MATCH(M2761,SBi!$C$2:$K$2,0))</f>
        <v>119.9</v>
      </c>
      <c r="O2761" s="16">
        <f t="shared" ca="1" si="567"/>
        <v>12.109900000000001</v>
      </c>
      <c r="P2761" s="16" t="str">
        <f ca="1">IFERROR(INDEX(VpD!$2:$2,MATCH(H2761,VpD!$1:$1,1)),VpD!$I$2)</f>
        <v>1961-1972</v>
      </c>
      <c r="Q2761" s="1">
        <f ca="1">INDEX(VpD!$C$3:$I$27,MATCH(F2761,VpD!$B$3:$B$27,0),MATCH(P2761,VpD!$C$2:$I$2,0))</f>
        <v>120</v>
      </c>
      <c r="R2761" s="16">
        <f t="shared" ca="1" si="568"/>
        <v>12.12</v>
      </c>
      <c r="S2761" s="14">
        <f t="shared" ca="1" si="569"/>
        <v>713859.47</v>
      </c>
      <c r="T2761" s="14">
        <f t="shared" ca="1" si="570"/>
        <v>6169244.6900000004</v>
      </c>
      <c r="U2761" s="14" t="str">
        <f t="shared" ca="1" si="571"/>
        <v>0A3F507E-1BAE-32B8-E044-0003BA298018</v>
      </c>
    </row>
    <row r="2762" spans="1:21" s="14" customFormat="1" x14ac:dyDescent="0.25">
      <c r="A2762" s="14">
        <f t="shared" si="559"/>
        <v>2762</v>
      </c>
      <c r="B2762" s="14" t="str">
        <f t="shared" ca="1" si="560"/>
        <v>190859B4-0E44-439C-B0FC-1DCB7E16D076</v>
      </c>
      <c r="C2762" s="14" t="str">
        <f t="shared" ca="1" si="561"/>
        <v>Stærebo</v>
      </c>
      <c r="D2762" s="14" t="str">
        <f t="shared" ca="1" si="562"/>
        <v>2</v>
      </c>
      <c r="E2762" s="14" t="str">
        <f t="shared" ca="1" si="563"/>
        <v>6abs</v>
      </c>
      <c r="F2762" s="1">
        <f t="shared" ca="1" si="564"/>
        <v>130</v>
      </c>
      <c r="G2762" s="1">
        <f t="shared" ca="1" si="565"/>
        <v>112</v>
      </c>
      <c r="H2762" s="1">
        <f t="shared" ca="1" si="566"/>
        <v>1979</v>
      </c>
      <c r="I2762" s="1" t="str">
        <f ca="1">INDEX(Relationstabel!$C$3:$K$10,MATCH(INDIRECT($A$1&amp;"J"&amp;A2762),Relationstabel!$A$3:$A$10,0),MATCH(IFERROR(VALUE(INDIRECT($A$1&amp;"K"&amp;A2762)),0),Relationstabel!$C$1:$K$1,0))</f>
        <v>Fjernvarme/ Blokvarme</v>
      </c>
      <c r="J2762" s="1" t="str">
        <f ca="1">INDEX(Anvendelseskode!B:B,MATCH($F2762,Anvendelseskode!$A:$A,0))</f>
        <v>Række-, kæde-, dobbelthus (lodret adskillelse mellem enhederne)</v>
      </c>
      <c r="K2762" s="1" t="str">
        <f ca="1">INDEX(Anvendelseskode!C:C,MATCH($F2762,Anvendelseskode!$A:$A,0))</f>
        <v>Række-, kæde og dobbelthuse</v>
      </c>
      <c r="L2762" s="1" t="str">
        <f ca="1">INDEX(Anvendelseskode!D:D,MATCH($F2762,Anvendelseskode!$A:$A,0))</f>
        <v>Private husholdninger</v>
      </c>
      <c r="M2762" s="1" t="str">
        <f ca="1">IFERROR(INDEX(SBi!$2:$2,MATCH(H2762,SBi!$1:$1,1)),SBi!$K$2)</f>
        <v>1979-1998</v>
      </c>
      <c r="N2762" s="1">
        <f ca="1">INDEX(SBi!$C$3:$K$28,MATCH(F2762,SBi!$B$3:$B$28,0),MATCH(M2762,SBi!$C$2:$K$2,0))</f>
        <v>96.8</v>
      </c>
      <c r="O2762" s="16">
        <f t="shared" ca="1" si="567"/>
        <v>10.8416</v>
      </c>
      <c r="P2762" s="16" t="str">
        <f ca="1">IFERROR(INDEX(VpD!$2:$2,MATCH(H2762,VpD!$1:$1,1)),VpD!$I$2)</f>
        <v>1979-1998</v>
      </c>
      <c r="Q2762" s="1">
        <f ca="1">INDEX(VpD!$C$3:$I$27,MATCH(F2762,VpD!$B$3:$B$27,0),MATCH(P2762,VpD!$C$2:$I$2,0))</f>
        <v>74</v>
      </c>
      <c r="R2762" s="16">
        <f t="shared" ca="1" si="568"/>
        <v>8.2880000000000003</v>
      </c>
      <c r="S2762" s="14">
        <f t="shared" ca="1" si="569"/>
        <v>713688.16</v>
      </c>
      <c r="T2762" s="14">
        <f t="shared" ca="1" si="570"/>
        <v>6169774.2999999998</v>
      </c>
      <c r="U2762" s="14" t="str">
        <f t="shared" ca="1" si="571"/>
        <v>0A3F507E-21A9-32B8-E044-0003BA298018</v>
      </c>
    </row>
    <row r="2763" spans="1:21" s="14" customFormat="1" x14ac:dyDescent="0.25">
      <c r="A2763" s="14">
        <f t="shared" si="559"/>
        <v>2763</v>
      </c>
      <c r="B2763" s="14" t="str">
        <f t="shared" ca="1" si="560"/>
        <v>41A75CEE-C39C-4609-98FB-FC9E3C004D1B</v>
      </c>
      <c r="C2763" s="14" t="str">
        <f t="shared" ca="1" si="561"/>
        <v>Syvhøjvænge</v>
      </c>
      <c r="D2763" s="14" t="str">
        <f t="shared" ca="1" si="562"/>
        <v>116</v>
      </c>
      <c r="E2763" s="14" t="str">
        <f t="shared" ca="1" si="563"/>
        <v>14cs</v>
      </c>
      <c r="F2763" s="1">
        <f t="shared" ca="1" si="564"/>
        <v>130</v>
      </c>
      <c r="G2763" s="1">
        <f t="shared" ca="1" si="565"/>
        <v>107</v>
      </c>
      <c r="H2763" s="1">
        <f t="shared" ca="1" si="566"/>
        <v>1970</v>
      </c>
      <c r="I2763" s="1" t="str">
        <f ca="1">INDEX(Relationstabel!$C$3:$K$10,MATCH(INDIRECT($A$1&amp;"J"&amp;A2763),Relationstabel!$A$3:$A$10,0),MATCH(IFERROR(VALUE(INDIRECT($A$1&amp;"K"&amp;A2763)),0),Relationstabel!$C$1:$K$1,0))</f>
        <v>Fjernvarme/ Blokvarme</v>
      </c>
      <c r="J2763" s="1" t="str">
        <f ca="1">INDEX(Anvendelseskode!B:B,MATCH($F2763,Anvendelseskode!$A:$A,0))</f>
        <v>Række-, kæde-, dobbelthus (lodret adskillelse mellem enhederne)</v>
      </c>
      <c r="K2763" s="1" t="str">
        <f ca="1">INDEX(Anvendelseskode!C:C,MATCH($F2763,Anvendelseskode!$A:$A,0))</f>
        <v>Række-, kæde og dobbelthuse</v>
      </c>
      <c r="L2763" s="1" t="str">
        <f ca="1">INDEX(Anvendelseskode!D:D,MATCH($F2763,Anvendelseskode!$A:$A,0))</f>
        <v>Private husholdninger</v>
      </c>
      <c r="M2763" s="1" t="str">
        <f ca="1">IFERROR(INDEX(SBi!$2:$2,MATCH(H2763,SBi!$1:$1,1)),SBi!$K$2)</f>
        <v>1961-1972</v>
      </c>
      <c r="N2763" s="1">
        <f ca="1">INDEX(SBi!$C$3:$K$28,MATCH(F2763,SBi!$B$3:$B$28,0),MATCH(M2763,SBi!$C$2:$K$2,0))</f>
        <v>119.9</v>
      </c>
      <c r="O2763" s="16">
        <f t="shared" ca="1" si="567"/>
        <v>12.829300000000002</v>
      </c>
      <c r="P2763" s="16" t="str">
        <f ca="1">IFERROR(INDEX(VpD!$2:$2,MATCH(H2763,VpD!$1:$1,1)),VpD!$I$2)</f>
        <v>1961-1972</v>
      </c>
      <c r="Q2763" s="1">
        <f ca="1">INDEX(VpD!$C$3:$I$27,MATCH(F2763,VpD!$B$3:$B$27,0),MATCH(P2763,VpD!$C$2:$I$2,0))</f>
        <v>120</v>
      </c>
      <c r="R2763" s="16">
        <f t="shared" ca="1" si="568"/>
        <v>12.84</v>
      </c>
      <c r="S2763" s="14">
        <f t="shared" ca="1" si="569"/>
        <v>712045.86</v>
      </c>
      <c r="T2763" s="14">
        <f t="shared" ca="1" si="570"/>
        <v>6171942.6799999997</v>
      </c>
      <c r="U2763" s="14" t="str">
        <f t="shared" ca="1" si="571"/>
        <v>0A3F507E-22A9-32B8-E044-0003BA298018</v>
      </c>
    </row>
    <row r="2764" spans="1:21" s="14" customFormat="1" x14ac:dyDescent="0.25">
      <c r="A2764" s="14">
        <f t="shared" si="559"/>
        <v>2764</v>
      </c>
      <c r="B2764" s="14" t="str">
        <f t="shared" ca="1" si="560"/>
        <v>DE1EDD08-1DA5-4F5B-90DC-7C0F40F91971</v>
      </c>
      <c r="C2764" s="14" t="str">
        <f t="shared" ca="1" si="561"/>
        <v>Horsbred</v>
      </c>
      <c r="D2764" s="14" t="str">
        <f t="shared" ca="1" si="562"/>
        <v>48</v>
      </c>
      <c r="E2764" s="14" t="str">
        <f t="shared" ca="1" si="563"/>
        <v>13bf</v>
      </c>
      <c r="F2764" s="1">
        <f t="shared" ca="1" si="564"/>
        <v>130</v>
      </c>
      <c r="G2764" s="1">
        <f t="shared" ca="1" si="565"/>
        <v>123</v>
      </c>
      <c r="H2764" s="1">
        <f t="shared" ca="1" si="566"/>
        <v>2004</v>
      </c>
      <c r="I2764" s="1" t="str">
        <f ca="1">INDEX(Relationstabel!$C$3:$K$10,MATCH(INDIRECT($A$1&amp;"J"&amp;A2764),Relationstabel!$A$3:$A$10,0),MATCH(IFERROR(VALUE(INDIRECT($A$1&amp;"K"&amp;A2764)),0),Relationstabel!$C$1:$K$1,0))</f>
        <v>Fjernvarme/ Blokvarme</v>
      </c>
      <c r="J2764" s="1" t="str">
        <f ca="1">INDEX(Anvendelseskode!B:B,MATCH($F2764,Anvendelseskode!$A:$A,0))</f>
        <v>Række-, kæde-, dobbelthus (lodret adskillelse mellem enhederne)</v>
      </c>
      <c r="K2764" s="1" t="str">
        <f ca="1">INDEX(Anvendelseskode!C:C,MATCH($F2764,Anvendelseskode!$A:$A,0))</f>
        <v>Række-, kæde og dobbelthuse</v>
      </c>
      <c r="L2764" s="1" t="str">
        <f ca="1">INDEX(Anvendelseskode!D:D,MATCH($F2764,Anvendelseskode!$A:$A,0))</f>
        <v>Private husholdninger</v>
      </c>
      <c r="M2764" s="1" t="str">
        <f ca="1">IFERROR(INDEX(SBi!$2:$2,MATCH(H2764,SBi!$1:$1,1)),SBi!$K$2)</f>
        <v>1999-2006</v>
      </c>
      <c r="N2764" s="1">
        <f ca="1">INDEX(SBi!$C$3:$K$28,MATCH(F2764,SBi!$B$3:$B$28,0),MATCH(M2764,SBi!$C$2:$K$2,0))</f>
        <v>81.5</v>
      </c>
      <c r="O2764" s="16">
        <f t="shared" ca="1" si="567"/>
        <v>10.0245</v>
      </c>
      <c r="P2764" s="16" t="str">
        <f ca="1">IFERROR(INDEX(VpD!$2:$2,MATCH(H2764,VpD!$1:$1,1)),VpD!$I$2)</f>
        <v>&gt;1998</v>
      </c>
      <c r="Q2764" s="1">
        <f ca="1">INDEX(VpD!$C$3:$I$27,MATCH(F2764,VpD!$B$3:$B$27,0),MATCH(P2764,VpD!$C$2:$I$2,0))</f>
        <v>65</v>
      </c>
      <c r="R2764" s="16">
        <f t="shared" ca="1" si="568"/>
        <v>7.9950000000000001</v>
      </c>
      <c r="S2764" s="14">
        <f t="shared" ca="1" si="569"/>
        <v>711489.27</v>
      </c>
      <c r="T2764" s="14">
        <f t="shared" ca="1" si="570"/>
        <v>6171725.6399999997</v>
      </c>
      <c r="U2764" s="14" t="str">
        <f t="shared" ca="1" si="571"/>
        <v>0A3F507E-18AA-32B8-E044-0003BA298018</v>
      </c>
    </row>
    <row r="2765" spans="1:21" s="14" customFormat="1" x14ac:dyDescent="0.25">
      <c r="A2765" s="14">
        <f t="shared" si="559"/>
        <v>2765</v>
      </c>
      <c r="B2765" s="14" t="str">
        <f t="shared" ca="1" si="560"/>
        <v>03131C5B-8DA6-4CEF-831D-485230FE0811</v>
      </c>
      <c r="C2765" s="14" t="str">
        <f t="shared" ca="1" si="561"/>
        <v>Kolleruplund</v>
      </c>
      <c r="D2765" s="14" t="str">
        <f t="shared" ca="1" si="562"/>
        <v>26</v>
      </c>
      <c r="E2765" s="14" t="str">
        <f t="shared" ca="1" si="563"/>
        <v>6gr</v>
      </c>
      <c r="F2765" s="1">
        <f t="shared" ca="1" si="564"/>
        <v>130</v>
      </c>
      <c r="G2765" s="1">
        <f t="shared" ca="1" si="565"/>
        <v>101</v>
      </c>
      <c r="H2765" s="1">
        <f t="shared" ca="1" si="566"/>
        <v>1964</v>
      </c>
      <c r="I2765" s="1" t="str">
        <f ca="1">INDEX(Relationstabel!$C$3:$K$10,MATCH(INDIRECT($A$1&amp;"J"&amp;A2765),Relationstabel!$A$3:$A$10,0),MATCH(IFERROR(VALUE(INDIRECT($A$1&amp;"K"&amp;A2765)),0),Relationstabel!$C$1:$K$1,0))</f>
        <v>Naturgas</v>
      </c>
      <c r="J2765" s="1" t="str">
        <f ca="1">INDEX(Anvendelseskode!B:B,MATCH($F2765,Anvendelseskode!$A:$A,0))</f>
        <v>Række-, kæde-, dobbelthus (lodret adskillelse mellem enhederne)</v>
      </c>
      <c r="K2765" s="1" t="str">
        <f ca="1">INDEX(Anvendelseskode!C:C,MATCH($F2765,Anvendelseskode!$A:$A,0))</f>
        <v>Række-, kæde og dobbelthuse</v>
      </c>
      <c r="L2765" s="1" t="str">
        <f ca="1">INDEX(Anvendelseskode!D:D,MATCH($F2765,Anvendelseskode!$A:$A,0))</f>
        <v>Private husholdninger</v>
      </c>
      <c r="M2765" s="1" t="str">
        <f ca="1">IFERROR(INDEX(SBi!$2:$2,MATCH(H2765,SBi!$1:$1,1)),SBi!$K$2)</f>
        <v>1961-1972</v>
      </c>
      <c r="N2765" s="1">
        <f ca="1">INDEX(SBi!$C$3:$K$28,MATCH(F2765,SBi!$B$3:$B$28,0),MATCH(M2765,SBi!$C$2:$K$2,0))</f>
        <v>119.9</v>
      </c>
      <c r="O2765" s="16">
        <f t="shared" ca="1" si="567"/>
        <v>12.109900000000001</v>
      </c>
      <c r="P2765" s="16" t="str">
        <f ca="1">IFERROR(INDEX(VpD!$2:$2,MATCH(H2765,VpD!$1:$1,1)),VpD!$I$2)</f>
        <v>1961-1972</v>
      </c>
      <c r="Q2765" s="1">
        <f ca="1">INDEX(VpD!$C$3:$I$27,MATCH(F2765,VpD!$B$3:$B$27,0),MATCH(P2765,VpD!$C$2:$I$2,0))</f>
        <v>120</v>
      </c>
      <c r="R2765" s="16">
        <f t="shared" ca="1" si="568"/>
        <v>12.12</v>
      </c>
      <c r="S2765" s="14">
        <f t="shared" ca="1" si="569"/>
        <v>713799.71</v>
      </c>
      <c r="T2765" s="14">
        <f t="shared" ca="1" si="570"/>
        <v>6169243.75</v>
      </c>
      <c r="U2765" s="14" t="str">
        <f t="shared" ca="1" si="571"/>
        <v>0A3F507E-1BB8-32B8-E044-0003BA298018</v>
      </c>
    </row>
    <row r="2766" spans="1:21" s="14" customFormat="1" x14ac:dyDescent="0.25">
      <c r="A2766" s="14">
        <f t="shared" si="559"/>
        <v>2766</v>
      </c>
      <c r="B2766" s="14" t="str">
        <f t="shared" ca="1" si="560"/>
        <v>06211D9D-BFAB-4C3C-A85F-E2ADAAC6C715</v>
      </c>
      <c r="C2766" s="14" t="str">
        <f t="shared" ca="1" si="561"/>
        <v>Nørrebred</v>
      </c>
      <c r="D2766" s="14" t="str">
        <f t="shared" ca="1" si="562"/>
        <v>142</v>
      </c>
      <c r="E2766" s="14" t="str">
        <f t="shared" ca="1" si="563"/>
        <v>13gt</v>
      </c>
      <c r="F2766" s="1">
        <f t="shared" ca="1" si="564"/>
        <v>120</v>
      </c>
      <c r="G2766" s="1">
        <f t="shared" ca="1" si="565"/>
        <v>160</v>
      </c>
      <c r="H2766" s="1">
        <f t="shared" ca="1" si="566"/>
        <v>1978</v>
      </c>
      <c r="I2766" s="1" t="str">
        <f ca="1">INDEX(Relationstabel!$C$3:$K$10,MATCH(INDIRECT($A$1&amp;"J"&amp;A2766),Relationstabel!$A$3:$A$10,0),MATCH(IFERROR(VALUE(INDIRECT($A$1&amp;"K"&amp;A2766)),0),Relationstabel!$C$1:$K$1,0))</f>
        <v>Olie</v>
      </c>
      <c r="J2766" s="1" t="str">
        <f ca="1">INDEX(Anvendelseskode!B:B,MATCH($F2766,Anvendelseskode!$A:$A,0))</f>
        <v>Fritliggende enfamilieshus (parcelhus)</v>
      </c>
      <c r="K2766" s="1" t="str">
        <f ca="1">INDEX(Anvendelseskode!C:C,MATCH($F2766,Anvendelseskode!$A:$A,0))</f>
        <v>Parcelhuse</v>
      </c>
      <c r="L2766" s="1" t="str">
        <f ca="1">INDEX(Anvendelseskode!D:D,MATCH($F2766,Anvendelseskode!$A:$A,0))</f>
        <v>Private husholdninger</v>
      </c>
      <c r="M2766" s="1" t="str">
        <f ca="1">IFERROR(INDEX(SBi!$2:$2,MATCH(H2766,SBi!$1:$1,1)),SBi!$K$2)</f>
        <v>1973-1978</v>
      </c>
      <c r="N2766" s="1">
        <f ca="1">INDEX(SBi!$C$3:$K$28,MATCH(F2766,SBi!$B$3:$B$28,0),MATCH(M2766,SBi!$C$2:$K$2,0))</f>
        <v>119.8</v>
      </c>
      <c r="O2766" s="16">
        <f t="shared" ca="1" si="567"/>
        <v>19.167999999999999</v>
      </c>
      <c r="P2766" s="16" t="str">
        <f ca="1">IFERROR(INDEX(VpD!$2:$2,MATCH(H2766,VpD!$1:$1,1)),VpD!$I$2)</f>
        <v>1973-1978</v>
      </c>
      <c r="Q2766" s="1">
        <f ca="1">INDEX(VpD!$C$3:$I$27,MATCH(F2766,VpD!$B$3:$B$27,0),MATCH(P2766,VpD!$C$2:$I$2,0))</f>
        <v>117</v>
      </c>
      <c r="R2766" s="16">
        <f t="shared" ca="1" si="568"/>
        <v>18.72</v>
      </c>
      <c r="S2766" s="14">
        <f t="shared" ca="1" si="569"/>
        <v>711704.75</v>
      </c>
      <c r="T2766" s="14">
        <f t="shared" ca="1" si="570"/>
        <v>6171978.8700000001</v>
      </c>
      <c r="U2766" s="14" t="str">
        <f t="shared" ca="1" si="571"/>
        <v>0A3F507E-1EB8-32B8-E044-0003BA298018</v>
      </c>
    </row>
    <row r="2767" spans="1:21" s="14" customFormat="1" x14ac:dyDescent="0.25">
      <c r="A2767" s="14">
        <f t="shared" si="559"/>
        <v>2767</v>
      </c>
      <c r="B2767" s="14" t="str">
        <f t="shared" ca="1" si="560"/>
        <v>F3AA474F-7394-4641-A51A-BCFB5F804EA2</v>
      </c>
      <c r="C2767" s="14" t="str">
        <f t="shared" ca="1" si="561"/>
        <v>Hyttesvinget</v>
      </c>
      <c r="D2767" s="14" t="str">
        <f t="shared" ca="1" si="562"/>
        <v>54</v>
      </c>
      <c r="E2767" s="14" t="str">
        <f t="shared" ca="1" si="563"/>
        <v>26ad</v>
      </c>
      <c r="F2767" s="1">
        <f t="shared" ca="1" si="564"/>
        <v>120</v>
      </c>
      <c r="G2767" s="1">
        <f t="shared" ca="1" si="565"/>
        <v>183</v>
      </c>
      <c r="H2767" s="1">
        <f t="shared" ca="1" si="566"/>
        <v>1983</v>
      </c>
      <c r="I2767" s="1" t="str">
        <f ca="1">INDEX(Relationstabel!$C$3:$K$10,MATCH(INDIRECT($A$1&amp;"J"&amp;A2767),Relationstabel!$A$3:$A$10,0),MATCH(IFERROR(VALUE(INDIRECT($A$1&amp;"K"&amp;A2767)),0),Relationstabel!$C$1:$K$1,0))</f>
        <v>Naturgas</v>
      </c>
      <c r="J2767" s="1" t="str">
        <f ca="1">INDEX(Anvendelseskode!B:B,MATCH($F2767,Anvendelseskode!$A:$A,0))</f>
        <v>Fritliggende enfamilieshus (parcelhus)</v>
      </c>
      <c r="K2767" s="1" t="str">
        <f ca="1">INDEX(Anvendelseskode!C:C,MATCH($F2767,Anvendelseskode!$A:$A,0))</f>
        <v>Parcelhuse</v>
      </c>
      <c r="L2767" s="1" t="str">
        <f ca="1">INDEX(Anvendelseskode!D:D,MATCH($F2767,Anvendelseskode!$A:$A,0))</f>
        <v>Private husholdninger</v>
      </c>
      <c r="M2767" s="1" t="str">
        <f ca="1">IFERROR(INDEX(SBi!$2:$2,MATCH(H2767,SBi!$1:$1,1)),SBi!$K$2)</f>
        <v>1979-1998</v>
      </c>
      <c r="N2767" s="1">
        <f ca="1">INDEX(SBi!$C$3:$K$28,MATCH(F2767,SBi!$B$3:$B$28,0),MATCH(M2767,SBi!$C$2:$K$2,0))</f>
        <v>105.4</v>
      </c>
      <c r="O2767" s="16">
        <f t="shared" ca="1" si="567"/>
        <v>19.2882</v>
      </c>
      <c r="P2767" s="16" t="str">
        <f ca="1">IFERROR(INDEX(VpD!$2:$2,MATCH(H2767,VpD!$1:$1,1)),VpD!$I$2)</f>
        <v>1979-1998</v>
      </c>
      <c r="Q2767" s="1">
        <f ca="1">INDEX(VpD!$C$3:$I$27,MATCH(F2767,VpD!$B$3:$B$27,0),MATCH(P2767,VpD!$C$2:$I$2,0))</f>
        <v>90</v>
      </c>
      <c r="R2767" s="16">
        <f t="shared" ca="1" si="568"/>
        <v>16.47</v>
      </c>
      <c r="S2767" s="14">
        <f t="shared" ca="1" si="569"/>
        <v>714243.96</v>
      </c>
      <c r="T2767" s="14">
        <f t="shared" ca="1" si="570"/>
        <v>6168932.7999999998</v>
      </c>
      <c r="U2767" s="14" t="str">
        <f t="shared" ca="1" si="571"/>
        <v>0A3F507E-1A9E-32B8-E044-0003BA298018</v>
      </c>
    </row>
    <row r="2768" spans="1:21" s="14" customFormat="1" x14ac:dyDescent="0.25">
      <c r="A2768" s="14">
        <f t="shared" si="559"/>
        <v>2768</v>
      </c>
      <c r="B2768" s="14" t="str">
        <f t="shared" ca="1" si="560"/>
        <v>EBFFB6B3-974F-4FB7-A7FE-DB38606102A1</v>
      </c>
      <c r="C2768" s="14" t="str">
        <f t="shared" ca="1" si="561"/>
        <v>Broksøvej</v>
      </c>
      <c r="D2768" s="14" t="str">
        <f t="shared" ca="1" si="562"/>
        <v>30</v>
      </c>
      <c r="E2768" s="14" t="str">
        <f t="shared" ca="1" si="563"/>
        <v>18pt</v>
      </c>
      <c r="F2768" s="1">
        <f t="shared" ca="1" si="564"/>
        <v>120</v>
      </c>
      <c r="G2768" s="1">
        <f t="shared" ca="1" si="565"/>
        <v>148</v>
      </c>
      <c r="H2768" s="1">
        <f t="shared" ca="1" si="566"/>
        <v>1972</v>
      </c>
      <c r="I2768" s="1" t="str">
        <f ca="1">INDEX(Relationstabel!$C$3:$K$10,MATCH(INDIRECT($A$1&amp;"J"&amp;A2768),Relationstabel!$A$3:$A$10,0),MATCH(IFERROR(VALUE(INDIRECT($A$1&amp;"K"&amp;A2768)),0),Relationstabel!$C$1:$K$1,0))</f>
        <v>Naturgas</v>
      </c>
      <c r="J2768" s="1" t="str">
        <f ca="1">INDEX(Anvendelseskode!B:B,MATCH($F2768,Anvendelseskode!$A:$A,0))</f>
        <v>Fritliggende enfamilieshus (parcelhus)</v>
      </c>
      <c r="K2768" s="1" t="str">
        <f ca="1">INDEX(Anvendelseskode!C:C,MATCH($F2768,Anvendelseskode!$A:$A,0))</f>
        <v>Parcelhuse</v>
      </c>
      <c r="L2768" s="1" t="str">
        <f ca="1">INDEX(Anvendelseskode!D:D,MATCH($F2768,Anvendelseskode!$A:$A,0))</f>
        <v>Private husholdninger</v>
      </c>
      <c r="M2768" s="1" t="str">
        <f ca="1">IFERROR(INDEX(SBi!$2:$2,MATCH(H2768,SBi!$1:$1,1)),SBi!$K$2)</f>
        <v>1961-1972</v>
      </c>
      <c r="N2768" s="1">
        <f ca="1">INDEX(SBi!$C$3:$K$28,MATCH(F2768,SBi!$B$3:$B$28,0),MATCH(M2768,SBi!$C$2:$K$2,0))</f>
        <v>134.30000000000001</v>
      </c>
      <c r="O2768" s="16">
        <f t="shared" ca="1" si="567"/>
        <v>19.8764</v>
      </c>
      <c r="P2768" s="16" t="str">
        <f ca="1">IFERROR(INDEX(VpD!$2:$2,MATCH(H2768,VpD!$1:$1,1)),VpD!$I$2)</f>
        <v>1961-1972</v>
      </c>
      <c r="Q2768" s="1">
        <f ca="1">INDEX(VpD!$C$3:$I$27,MATCH(F2768,VpD!$B$3:$B$27,0),MATCH(P2768,VpD!$C$2:$I$2,0))</f>
        <v>143</v>
      </c>
      <c r="R2768" s="16">
        <f t="shared" ca="1" si="568"/>
        <v>21.164000000000001</v>
      </c>
      <c r="S2768" s="14">
        <f t="shared" ca="1" si="569"/>
        <v>712780.89</v>
      </c>
      <c r="T2768" s="14">
        <f t="shared" ca="1" si="570"/>
        <v>6169025.3099999996</v>
      </c>
      <c r="U2768" s="14" t="str">
        <f t="shared" ca="1" si="571"/>
        <v>0A3F507E-15B1-32B8-E044-0003BA298018</v>
      </c>
    </row>
    <row r="2769" spans="1:21" s="14" customFormat="1" x14ac:dyDescent="0.25">
      <c r="A2769" s="14">
        <f t="shared" si="559"/>
        <v>2769</v>
      </c>
      <c r="B2769" s="14" t="str">
        <f t="shared" ca="1" si="560"/>
        <v>718AA355-5347-44FD-A017-D02155DA219F</v>
      </c>
      <c r="C2769" s="14" t="str">
        <f t="shared" ca="1" si="561"/>
        <v>Stærebo</v>
      </c>
      <c r="D2769" s="14" t="str">
        <f t="shared" ca="1" si="562"/>
        <v>10</v>
      </c>
      <c r="E2769" s="14" t="str">
        <f t="shared" ca="1" si="563"/>
        <v>6abo</v>
      </c>
      <c r="F2769" s="1">
        <f t="shared" ca="1" si="564"/>
        <v>130</v>
      </c>
      <c r="G2769" s="1">
        <f t="shared" ca="1" si="565"/>
        <v>109</v>
      </c>
      <c r="H2769" s="1">
        <f t="shared" ca="1" si="566"/>
        <v>1979</v>
      </c>
      <c r="I2769" s="1" t="str">
        <f ca="1">INDEX(Relationstabel!$C$3:$K$10,MATCH(INDIRECT($A$1&amp;"J"&amp;A2769),Relationstabel!$A$3:$A$10,0),MATCH(IFERROR(VALUE(INDIRECT($A$1&amp;"K"&amp;A2769)),0),Relationstabel!$C$1:$K$1,0))</f>
        <v>Fjernvarme/ Blokvarme</v>
      </c>
      <c r="J2769" s="1" t="str">
        <f ca="1">INDEX(Anvendelseskode!B:B,MATCH($F2769,Anvendelseskode!$A:$A,0))</f>
        <v>Række-, kæde-, dobbelthus (lodret adskillelse mellem enhederne)</v>
      </c>
      <c r="K2769" s="1" t="str">
        <f ca="1">INDEX(Anvendelseskode!C:C,MATCH($F2769,Anvendelseskode!$A:$A,0))</f>
        <v>Række-, kæde og dobbelthuse</v>
      </c>
      <c r="L2769" s="1" t="str">
        <f ca="1">INDEX(Anvendelseskode!D:D,MATCH($F2769,Anvendelseskode!$A:$A,0))</f>
        <v>Private husholdninger</v>
      </c>
      <c r="M2769" s="1" t="str">
        <f ca="1">IFERROR(INDEX(SBi!$2:$2,MATCH(H2769,SBi!$1:$1,1)),SBi!$K$2)</f>
        <v>1979-1998</v>
      </c>
      <c r="N2769" s="1">
        <f ca="1">INDEX(SBi!$C$3:$K$28,MATCH(F2769,SBi!$B$3:$B$28,0),MATCH(M2769,SBi!$C$2:$K$2,0))</f>
        <v>96.8</v>
      </c>
      <c r="O2769" s="16">
        <f t="shared" ca="1" si="567"/>
        <v>10.5512</v>
      </c>
      <c r="P2769" s="16" t="str">
        <f ca="1">IFERROR(INDEX(VpD!$2:$2,MATCH(H2769,VpD!$1:$1,1)),VpD!$I$2)</f>
        <v>1979-1998</v>
      </c>
      <c r="Q2769" s="1">
        <f ca="1">INDEX(VpD!$C$3:$I$27,MATCH(F2769,VpD!$B$3:$B$27,0),MATCH(P2769,VpD!$C$2:$I$2,0))</f>
        <v>74</v>
      </c>
      <c r="R2769" s="16">
        <f t="shared" ca="1" si="568"/>
        <v>8.0660000000000007</v>
      </c>
      <c r="S2769" s="14">
        <f t="shared" ca="1" si="569"/>
        <v>713669.06</v>
      </c>
      <c r="T2769" s="14">
        <f t="shared" ca="1" si="570"/>
        <v>6169762.5999999996</v>
      </c>
      <c r="U2769" s="14" t="str">
        <f t="shared" ca="1" si="571"/>
        <v>0A3F507E-21B1-32B8-E044-0003BA298018</v>
      </c>
    </row>
    <row r="2770" spans="1:21" s="14" customFormat="1" x14ac:dyDescent="0.25">
      <c r="A2770" s="14">
        <f t="shared" si="559"/>
        <v>2770</v>
      </c>
      <c r="B2770" s="14" t="str">
        <f t="shared" ca="1" si="560"/>
        <v>252B78C6-3CFD-4422-855A-C7CCC391348B</v>
      </c>
      <c r="C2770" s="14" t="str">
        <f t="shared" ca="1" si="561"/>
        <v>Syvhøjvænge</v>
      </c>
      <c r="D2770" s="14" t="str">
        <f t="shared" ca="1" si="562"/>
        <v>124</v>
      </c>
      <c r="E2770" s="14" t="str">
        <f t="shared" ca="1" si="563"/>
        <v>14cb</v>
      </c>
      <c r="F2770" s="1">
        <f t="shared" ca="1" si="564"/>
        <v>130</v>
      </c>
      <c r="G2770" s="1">
        <f t="shared" ca="1" si="565"/>
        <v>107</v>
      </c>
      <c r="H2770" s="1">
        <f t="shared" ca="1" si="566"/>
        <v>1983</v>
      </c>
      <c r="I2770" s="1" t="str">
        <f ca="1">INDEX(Relationstabel!$C$3:$K$10,MATCH(INDIRECT($A$1&amp;"J"&amp;A2770),Relationstabel!$A$3:$A$10,0),MATCH(IFERROR(VALUE(INDIRECT($A$1&amp;"K"&amp;A2770)),0),Relationstabel!$C$1:$K$1,0))</f>
        <v>Fjernvarme/ Blokvarme</v>
      </c>
      <c r="J2770" s="1" t="str">
        <f ca="1">INDEX(Anvendelseskode!B:B,MATCH($F2770,Anvendelseskode!$A:$A,0))</f>
        <v>Række-, kæde-, dobbelthus (lodret adskillelse mellem enhederne)</v>
      </c>
      <c r="K2770" s="1" t="str">
        <f ca="1">INDEX(Anvendelseskode!C:C,MATCH($F2770,Anvendelseskode!$A:$A,0))</f>
        <v>Række-, kæde og dobbelthuse</v>
      </c>
      <c r="L2770" s="1" t="str">
        <f ca="1">INDEX(Anvendelseskode!D:D,MATCH($F2770,Anvendelseskode!$A:$A,0))</f>
        <v>Private husholdninger</v>
      </c>
      <c r="M2770" s="1" t="str">
        <f ca="1">IFERROR(INDEX(SBi!$2:$2,MATCH(H2770,SBi!$1:$1,1)),SBi!$K$2)</f>
        <v>1979-1998</v>
      </c>
      <c r="N2770" s="1">
        <f ca="1">INDEX(SBi!$C$3:$K$28,MATCH(F2770,SBi!$B$3:$B$28,0),MATCH(M2770,SBi!$C$2:$K$2,0))</f>
        <v>96.8</v>
      </c>
      <c r="O2770" s="16">
        <f t="shared" ca="1" si="567"/>
        <v>10.3576</v>
      </c>
      <c r="P2770" s="16" t="str">
        <f ca="1">IFERROR(INDEX(VpD!$2:$2,MATCH(H2770,VpD!$1:$1,1)),VpD!$I$2)</f>
        <v>1979-1998</v>
      </c>
      <c r="Q2770" s="1">
        <f ca="1">INDEX(VpD!$C$3:$I$27,MATCH(F2770,VpD!$B$3:$B$27,0),MATCH(P2770,VpD!$C$2:$I$2,0))</f>
        <v>74</v>
      </c>
      <c r="R2770" s="16">
        <f t="shared" ca="1" si="568"/>
        <v>7.9180000000000001</v>
      </c>
      <c r="S2770" s="14">
        <f t="shared" ca="1" si="569"/>
        <v>712021.25</v>
      </c>
      <c r="T2770" s="14">
        <f t="shared" ca="1" si="570"/>
        <v>6171930.3799999999</v>
      </c>
      <c r="U2770" s="14" t="str">
        <f t="shared" ca="1" si="571"/>
        <v>0A3F507E-22B1-32B8-E044-0003BA298018</v>
      </c>
    </row>
    <row r="2771" spans="1:21" s="14" customFormat="1" x14ac:dyDescent="0.25">
      <c r="A2771" s="14">
        <f t="shared" si="559"/>
        <v>2771</v>
      </c>
      <c r="B2771" s="14" t="str">
        <f t="shared" ca="1" si="560"/>
        <v>48278FF1-908A-4E5A-995D-68092A96F459</v>
      </c>
      <c r="C2771" s="14" t="str">
        <f t="shared" ca="1" si="561"/>
        <v>Ørnebo</v>
      </c>
      <c r="D2771" s="14" t="str">
        <f t="shared" ca="1" si="562"/>
        <v>1</v>
      </c>
      <c r="E2771" s="14" t="str">
        <f t="shared" ca="1" si="563"/>
        <v>6aaø</v>
      </c>
      <c r="F2771" s="1">
        <f t="shared" ca="1" si="564"/>
        <v>130</v>
      </c>
      <c r="G2771" s="1">
        <f t="shared" ca="1" si="565"/>
        <v>112</v>
      </c>
      <c r="H2771" s="1">
        <f t="shared" ca="1" si="566"/>
        <v>1978</v>
      </c>
      <c r="I2771" s="1" t="str">
        <f ca="1">INDEX(Relationstabel!$C$3:$K$10,MATCH(INDIRECT($A$1&amp;"J"&amp;A2771),Relationstabel!$A$3:$A$10,0),MATCH(IFERROR(VALUE(INDIRECT($A$1&amp;"K"&amp;A2771)),0),Relationstabel!$C$1:$K$1,0))</f>
        <v>Fjernvarme/ Blokvarme</v>
      </c>
      <c r="J2771" s="1" t="str">
        <f ca="1">INDEX(Anvendelseskode!B:B,MATCH($F2771,Anvendelseskode!$A:$A,0))</f>
        <v>Række-, kæde-, dobbelthus (lodret adskillelse mellem enhederne)</v>
      </c>
      <c r="K2771" s="1" t="str">
        <f ca="1">INDEX(Anvendelseskode!C:C,MATCH($F2771,Anvendelseskode!$A:$A,0))</f>
        <v>Række-, kæde og dobbelthuse</v>
      </c>
      <c r="L2771" s="1" t="str">
        <f ca="1">INDEX(Anvendelseskode!D:D,MATCH($F2771,Anvendelseskode!$A:$A,0))</f>
        <v>Private husholdninger</v>
      </c>
      <c r="M2771" s="1" t="str">
        <f ca="1">IFERROR(INDEX(SBi!$2:$2,MATCH(H2771,SBi!$1:$1,1)),SBi!$K$2)</f>
        <v>1973-1978</v>
      </c>
      <c r="N2771" s="1">
        <f ca="1">INDEX(SBi!$C$3:$K$28,MATCH(F2771,SBi!$B$3:$B$28,0),MATCH(M2771,SBi!$C$2:$K$2,0))</f>
        <v>112.6</v>
      </c>
      <c r="O2771" s="16">
        <f t="shared" ca="1" si="567"/>
        <v>12.611199999999998</v>
      </c>
      <c r="P2771" s="16" t="str">
        <f ca="1">IFERROR(INDEX(VpD!$2:$2,MATCH(H2771,VpD!$1:$1,1)),VpD!$I$2)</f>
        <v>1973-1978</v>
      </c>
      <c r="Q2771" s="1">
        <f ca="1">INDEX(VpD!$C$3:$I$27,MATCH(F2771,VpD!$B$3:$B$27,0),MATCH(P2771,VpD!$C$2:$I$2,0))</f>
        <v>98</v>
      </c>
      <c r="R2771" s="16">
        <f t="shared" ca="1" si="568"/>
        <v>10.976000000000001</v>
      </c>
      <c r="S2771" s="14">
        <f t="shared" ca="1" si="569"/>
        <v>713668.98</v>
      </c>
      <c r="T2771" s="14">
        <f t="shared" ca="1" si="570"/>
        <v>6169805.7999999998</v>
      </c>
      <c r="U2771" s="14" t="str">
        <f t="shared" ca="1" si="571"/>
        <v>0A3F507E-24B1-32B8-E044-0003BA298018</v>
      </c>
    </row>
    <row r="2772" spans="1:21" s="14" customFormat="1" x14ac:dyDescent="0.25">
      <c r="A2772" s="14">
        <f t="shared" si="559"/>
        <v>2772</v>
      </c>
      <c r="B2772" s="14" t="str">
        <f t="shared" ca="1" si="560"/>
        <v>E11A2A96-7C56-4B8E-BF61-523A325170EE</v>
      </c>
      <c r="C2772" s="14" t="str">
        <f t="shared" ca="1" si="561"/>
        <v>Vallensbæk Strandvej</v>
      </c>
      <c r="D2772" s="14" t="str">
        <f t="shared" ca="1" si="562"/>
        <v>282</v>
      </c>
      <c r="E2772" s="14" t="str">
        <f t="shared" ca="1" si="563"/>
        <v>18l</v>
      </c>
      <c r="F2772" s="1">
        <f t="shared" ca="1" si="564"/>
        <v>120</v>
      </c>
      <c r="G2772" s="1">
        <f t="shared" ca="1" si="565"/>
        <v>268</v>
      </c>
      <c r="H2772" s="1">
        <f t="shared" ca="1" si="566"/>
        <v>2000</v>
      </c>
      <c r="I2772" s="1" t="str">
        <f ca="1">INDEX(Relationstabel!$C$3:$K$10,MATCH(INDIRECT($A$1&amp;"J"&amp;A2772),Relationstabel!$A$3:$A$10,0),MATCH(IFERROR(VALUE(INDIRECT($A$1&amp;"K"&amp;A2772)),0),Relationstabel!$C$1:$K$1,0))</f>
        <v>Naturgas</v>
      </c>
      <c r="J2772" s="1" t="str">
        <f ca="1">INDEX(Anvendelseskode!B:B,MATCH($F2772,Anvendelseskode!$A:$A,0))</f>
        <v>Fritliggende enfamilieshus (parcelhus)</v>
      </c>
      <c r="K2772" s="1" t="str">
        <f ca="1">INDEX(Anvendelseskode!C:C,MATCH($F2772,Anvendelseskode!$A:$A,0))</f>
        <v>Parcelhuse</v>
      </c>
      <c r="L2772" s="1" t="str">
        <f ca="1">INDEX(Anvendelseskode!D:D,MATCH($F2772,Anvendelseskode!$A:$A,0))</f>
        <v>Private husholdninger</v>
      </c>
      <c r="M2772" s="1" t="str">
        <f ca="1">IFERROR(INDEX(SBi!$2:$2,MATCH(H2772,SBi!$1:$1,1)),SBi!$K$2)</f>
        <v>1999-2006</v>
      </c>
      <c r="N2772" s="1">
        <f ca="1">INDEX(SBi!$C$3:$K$28,MATCH(F2772,SBi!$B$3:$B$28,0),MATCH(M2772,SBi!$C$2:$K$2,0))</f>
        <v>83.9</v>
      </c>
      <c r="O2772" s="16">
        <f t="shared" ca="1" si="567"/>
        <v>22.485199999999999</v>
      </c>
      <c r="P2772" s="16" t="str">
        <f ca="1">IFERROR(INDEX(VpD!$2:$2,MATCH(H2772,VpD!$1:$1,1)),VpD!$I$2)</f>
        <v>&gt;1998</v>
      </c>
      <c r="Q2772" s="1">
        <f ca="1">INDEX(VpD!$C$3:$I$27,MATCH(F2772,VpD!$B$3:$B$27,0),MATCH(P2772,VpD!$C$2:$I$2,0))</f>
        <v>72</v>
      </c>
      <c r="R2772" s="16">
        <f t="shared" ca="1" si="568"/>
        <v>19.295999999999999</v>
      </c>
      <c r="S2772" s="14">
        <f t="shared" ca="1" si="569"/>
        <v>713246.56</v>
      </c>
      <c r="T2772" s="14">
        <f t="shared" ca="1" si="570"/>
        <v>6168837.6299999999</v>
      </c>
      <c r="U2772" s="14" t="str">
        <f t="shared" ca="1" si="571"/>
        <v>0A3F507E-17BC-32B8-E044-0003BA298018</v>
      </c>
    </row>
    <row r="2773" spans="1:21" s="14" customFormat="1" x14ac:dyDescent="0.25">
      <c r="A2773" s="14">
        <f t="shared" si="559"/>
        <v>2773</v>
      </c>
      <c r="B2773" s="14" t="str">
        <f t="shared" ca="1" si="560"/>
        <v>9829EB20-0FCF-423A-B472-4B1FFD846D25</v>
      </c>
      <c r="C2773" s="14" t="str">
        <f t="shared" ca="1" si="561"/>
        <v>Vallensbæk Stationst</v>
      </c>
      <c r="D2773" s="14" t="str">
        <f t="shared" ca="1" si="562"/>
        <v>6</v>
      </c>
      <c r="E2773" s="14" t="str">
        <f t="shared" ca="1" si="563"/>
        <v>7ea</v>
      </c>
      <c r="F2773" s="1">
        <f t="shared" ca="1" si="564"/>
        <v>160</v>
      </c>
      <c r="G2773" s="1">
        <f t="shared" ca="1" si="565"/>
        <v>3558</v>
      </c>
      <c r="H2773" s="1">
        <f t="shared" ca="1" si="566"/>
        <v>1983</v>
      </c>
      <c r="I2773" s="1" t="str">
        <f ca="1">INDEX(Relationstabel!$C$3:$K$10,MATCH(INDIRECT($A$1&amp;"J"&amp;A2773),Relationstabel!$A$3:$A$10,0),MATCH(IFERROR(VALUE(INDIRECT($A$1&amp;"K"&amp;A2773)),0),Relationstabel!$C$1:$K$1,0))</f>
        <v>Fjernvarme/ Blokvarme</v>
      </c>
      <c r="J2773" s="1" t="str">
        <f ca="1">INDEX(Anvendelseskode!B:B,MATCH($F2773,Anvendelseskode!$A:$A,0))</f>
        <v>Døgninstitutioner</v>
      </c>
      <c r="K2773" s="1" t="str">
        <f ca="1">INDEX(Anvendelseskode!C:C,MATCH($F2773,Anvendelseskode!$A:$A,0))</f>
        <v>Døgninstitutioner</v>
      </c>
      <c r="L2773" s="1" t="str">
        <f ca="1">INDEX(Anvendelseskode!D:D,MATCH($F2773,Anvendelseskode!$A:$A,0))</f>
        <v>Kommunale og andre offentlige institutioner</v>
      </c>
      <c r="M2773" s="1" t="str">
        <f ca="1">IFERROR(INDEX(SBi!$2:$2,MATCH(H2773,SBi!$1:$1,1)),SBi!$K$2)</f>
        <v>1979-1998</v>
      </c>
      <c r="N2773" s="1">
        <f ca="1">INDEX(SBi!$C$3:$K$28,MATCH(F2773,SBi!$B$3:$B$28,0),MATCH(M2773,SBi!$C$2:$K$2,0))</f>
        <v>116</v>
      </c>
      <c r="O2773" s="16">
        <f t="shared" ca="1" si="567"/>
        <v>412.72800000000001</v>
      </c>
      <c r="P2773" s="16" t="str">
        <f ca="1">IFERROR(INDEX(VpD!$2:$2,MATCH(H2773,VpD!$1:$1,1)),VpD!$I$2)</f>
        <v>1979-1998</v>
      </c>
      <c r="Q2773" s="1">
        <f ca="1">INDEX(VpD!$C$3:$I$27,MATCH(F2773,VpD!$B$3:$B$27,0),MATCH(P2773,VpD!$C$2:$I$2,0))</f>
        <v>163</v>
      </c>
      <c r="R2773" s="16">
        <f t="shared" ca="1" si="568"/>
        <v>579.95399999999995</v>
      </c>
      <c r="S2773" s="14">
        <f t="shared" ca="1" si="569"/>
        <v>713296.45</v>
      </c>
      <c r="T2773" s="14">
        <f t="shared" ca="1" si="570"/>
        <v>6169554</v>
      </c>
      <c r="U2773" s="14" t="str">
        <f t="shared" ca="1" si="571"/>
        <v>0A3F507E-23BC-32B8-E044-0003BA298018</v>
      </c>
    </row>
    <row r="2774" spans="1:21" s="14" customFormat="1" x14ac:dyDescent="0.25">
      <c r="A2774" s="14">
        <f t="shared" si="559"/>
        <v>2774</v>
      </c>
      <c r="B2774" s="14" t="str">
        <f t="shared" ca="1" si="560"/>
        <v>C0DAF5C7-7B99-4E0B-B192-C80E54A747EB</v>
      </c>
      <c r="C2774" s="14" t="str">
        <f t="shared" ca="1" si="561"/>
        <v>Vallensbæk Stationst</v>
      </c>
      <c r="D2774" s="14" t="str">
        <f t="shared" ca="1" si="562"/>
        <v>6</v>
      </c>
      <c r="E2774" s="14" t="str">
        <f t="shared" ca="1" si="563"/>
        <v>7ea</v>
      </c>
      <c r="F2774" s="1">
        <f t="shared" ca="1" si="564"/>
        <v>590</v>
      </c>
      <c r="G2774" s="1">
        <f t="shared" ca="1" si="565"/>
        <v>13</v>
      </c>
      <c r="H2774" s="1">
        <f t="shared" ca="1" si="566"/>
        <v>1985</v>
      </c>
      <c r="I2774" s="1" t="str">
        <f ca="1">INDEX(Relationstabel!$C$3:$K$10,MATCH(INDIRECT($A$1&amp;"J"&amp;A2774),Relationstabel!$A$3:$A$10,0),MATCH(IFERROR(VALUE(INDIRECT($A$1&amp;"K"&amp;A2774)),0),Relationstabel!$C$1:$K$1,0))</f>
        <v>Ingen varmeinstallation</v>
      </c>
      <c r="J2774" s="1" t="str">
        <f ca="1">INDEX(Anvendelseskode!B:B,MATCH($F2774,Anvendelseskode!$A:$A,0))</f>
        <v>Uspecificeret fritidsformål</v>
      </c>
      <c r="K2774" s="1" t="str">
        <f ca="1">INDEX(Anvendelseskode!C:C,MATCH($F2774,Anvendelseskode!$A:$A,0))</f>
        <v>Anden bygning til fritidsformål</v>
      </c>
      <c r="L2774" s="1" t="str">
        <f ca="1">INDEX(Anvendelseskode!D:D,MATCH($F2774,Anvendelseskode!$A:$A,0))</f>
        <v>Kommunale og andre offentlige institutioner</v>
      </c>
      <c r="M2774" s="1" t="str">
        <f ca="1">IFERROR(INDEX(SBi!$2:$2,MATCH(H2774,SBi!$1:$1,1)),SBi!$K$2)</f>
        <v>1979-1998</v>
      </c>
      <c r="N2774" s="1">
        <f ca="1">INDEX(SBi!$C$3:$K$28,MATCH(F2774,SBi!$B$3:$B$28,0),MATCH(M2774,SBi!$C$2:$K$2,0))</f>
        <v>115</v>
      </c>
      <c r="O2774" s="16">
        <f t="shared" ca="1" si="567"/>
        <v>1.4950000000000001</v>
      </c>
      <c r="P2774" s="16" t="str">
        <f ca="1">IFERROR(INDEX(VpD!$2:$2,MATCH(H2774,VpD!$1:$1,1)),VpD!$I$2)</f>
        <v>1979-1998</v>
      </c>
      <c r="Q2774" s="1">
        <f ca="1">INDEX(VpD!$C$3:$I$27,MATCH(F2774,VpD!$B$3:$B$27,0),MATCH(P2774,VpD!$C$2:$I$2,0))</f>
        <v>26</v>
      </c>
      <c r="R2774" s="16">
        <f t="shared" ca="1" si="568"/>
        <v>0.33800000000000002</v>
      </c>
      <c r="S2774" s="14">
        <f t="shared" ca="1" si="569"/>
        <v>713296.45</v>
      </c>
      <c r="T2774" s="14">
        <f t="shared" ca="1" si="570"/>
        <v>6169554</v>
      </c>
      <c r="U2774" s="14" t="str">
        <f t="shared" ca="1" si="571"/>
        <v>0A3F507E-23BC-32B8-E044-0003BA298018</v>
      </c>
    </row>
    <row r="2775" spans="1:21" s="14" customFormat="1" x14ac:dyDescent="0.25">
      <c r="A2775" s="14">
        <f t="shared" si="559"/>
        <v>2775</v>
      </c>
      <c r="B2775" s="14" t="str">
        <f t="shared" ca="1" si="560"/>
        <v>595A2C08-84D6-4D53-B6F3-F53CAFB1F535</v>
      </c>
      <c r="C2775" s="14" t="str">
        <f t="shared" ca="1" si="561"/>
        <v>Vallensbæk Stationst</v>
      </c>
      <c r="D2775" s="14" t="str">
        <f t="shared" ca="1" si="562"/>
        <v>6</v>
      </c>
      <c r="E2775" s="14" t="str">
        <f t="shared" ca="1" si="563"/>
        <v>7ea</v>
      </c>
      <c r="F2775" s="1">
        <f t="shared" ca="1" si="564"/>
        <v>160</v>
      </c>
      <c r="G2775" s="1">
        <f t="shared" ca="1" si="565"/>
        <v>4938</v>
      </c>
      <c r="H2775" s="1">
        <f t="shared" ca="1" si="566"/>
        <v>1991</v>
      </c>
      <c r="I2775" s="1" t="str">
        <f ca="1">INDEX(Relationstabel!$C$3:$K$10,MATCH(INDIRECT($A$1&amp;"J"&amp;A2775),Relationstabel!$A$3:$A$10,0),MATCH(IFERROR(VALUE(INDIRECT($A$1&amp;"K"&amp;A2775)),0),Relationstabel!$C$1:$K$1,0))</f>
        <v>Fjernvarme/ Blokvarme</v>
      </c>
      <c r="J2775" s="1" t="str">
        <f ca="1">INDEX(Anvendelseskode!B:B,MATCH($F2775,Anvendelseskode!$A:$A,0))</f>
        <v>Døgninstitutioner</v>
      </c>
      <c r="K2775" s="1" t="str">
        <f ca="1">INDEX(Anvendelseskode!C:C,MATCH($F2775,Anvendelseskode!$A:$A,0))</f>
        <v>Døgninstitutioner</v>
      </c>
      <c r="L2775" s="1" t="str">
        <f ca="1">INDEX(Anvendelseskode!D:D,MATCH($F2775,Anvendelseskode!$A:$A,0))</f>
        <v>Kommunale og andre offentlige institutioner</v>
      </c>
      <c r="M2775" s="1" t="str">
        <f ca="1">IFERROR(INDEX(SBi!$2:$2,MATCH(H2775,SBi!$1:$1,1)),SBi!$K$2)</f>
        <v>1979-1998</v>
      </c>
      <c r="N2775" s="1">
        <f ca="1">INDEX(SBi!$C$3:$K$28,MATCH(F2775,SBi!$B$3:$B$28,0),MATCH(M2775,SBi!$C$2:$K$2,0))</f>
        <v>116</v>
      </c>
      <c r="O2775" s="16">
        <f t="shared" ca="1" si="567"/>
        <v>572.80799999999999</v>
      </c>
      <c r="P2775" s="16" t="str">
        <f ca="1">IFERROR(INDEX(VpD!$2:$2,MATCH(H2775,VpD!$1:$1,1)),VpD!$I$2)</f>
        <v>1979-1998</v>
      </c>
      <c r="Q2775" s="1">
        <f ca="1">INDEX(VpD!$C$3:$I$27,MATCH(F2775,VpD!$B$3:$B$27,0),MATCH(P2775,VpD!$C$2:$I$2,0))</f>
        <v>163</v>
      </c>
      <c r="R2775" s="16">
        <f t="shared" ca="1" si="568"/>
        <v>804.89400000000001</v>
      </c>
      <c r="S2775" s="14">
        <f t="shared" ca="1" si="569"/>
        <v>713296.45</v>
      </c>
      <c r="T2775" s="14">
        <f t="shared" ca="1" si="570"/>
        <v>6169554</v>
      </c>
      <c r="U2775" s="14" t="str">
        <f t="shared" ca="1" si="571"/>
        <v>0A3F507E-23BC-32B8-E044-0003BA298018</v>
      </c>
    </row>
    <row r="2776" spans="1:21" s="14" customFormat="1" x14ac:dyDescent="0.25">
      <c r="A2776" s="14">
        <f t="shared" si="559"/>
        <v>2776</v>
      </c>
      <c r="B2776" s="14" t="str">
        <f t="shared" ca="1" si="560"/>
        <v>DABE5712-F8FD-421B-A665-434F77C319E7</v>
      </c>
      <c r="C2776" s="14" t="str">
        <f t="shared" ca="1" si="561"/>
        <v>Kokkedalsvej</v>
      </c>
      <c r="D2776" s="14" t="str">
        <f t="shared" ca="1" si="562"/>
        <v>23</v>
      </c>
      <c r="E2776" s="14" t="str">
        <f t="shared" ca="1" si="563"/>
        <v>18ha</v>
      </c>
      <c r="F2776" s="1">
        <f t="shared" ca="1" si="564"/>
        <v>120</v>
      </c>
      <c r="G2776" s="1">
        <f t="shared" ca="1" si="565"/>
        <v>120</v>
      </c>
      <c r="H2776" s="1">
        <f t="shared" ca="1" si="566"/>
        <v>1977</v>
      </c>
      <c r="I2776" s="1" t="str">
        <f ca="1">INDEX(Relationstabel!$C$3:$K$10,MATCH(INDIRECT($A$1&amp;"J"&amp;A2776),Relationstabel!$A$3:$A$10,0),MATCH(IFERROR(VALUE(INDIRECT($A$1&amp;"K"&amp;A2776)),0),Relationstabel!$C$1:$K$1,0))</f>
        <v>Naturgas</v>
      </c>
      <c r="J2776" s="1" t="str">
        <f ca="1">INDEX(Anvendelseskode!B:B,MATCH($F2776,Anvendelseskode!$A:$A,0))</f>
        <v>Fritliggende enfamilieshus (parcelhus)</v>
      </c>
      <c r="K2776" s="1" t="str">
        <f ca="1">INDEX(Anvendelseskode!C:C,MATCH($F2776,Anvendelseskode!$A:$A,0))</f>
        <v>Parcelhuse</v>
      </c>
      <c r="L2776" s="1" t="str">
        <f ca="1">INDEX(Anvendelseskode!D:D,MATCH($F2776,Anvendelseskode!$A:$A,0))</f>
        <v>Private husholdninger</v>
      </c>
      <c r="M2776" s="1" t="str">
        <f ca="1">IFERROR(INDEX(SBi!$2:$2,MATCH(H2776,SBi!$1:$1,1)),SBi!$K$2)</f>
        <v>1973-1978</v>
      </c>
      <c r="N2776" s="1">
        <f ca="1">INDEX(SBi!$C$3:$K$28,MATCH(F2776,SBi!$B$3:$B$28,0),MATCH(M2776,SBi!$C$2:$K$2,0))</f>
        <v>119.8</v>
      </c>
      <c r="O2776" s="16">
        <f t="shared" ca="1" si="567"/>
        <v>14.375999999999999</v>
      </c>
      <c r="P2776" s="16" t="str">
        <f ca="1">IFERROR(INDEX(VpD!$2:$2,MATCH(H2776,VpD!$1:$1,1)),VpD!$I$2)</f>
        <v>1973-1978</v>
      </c>
      <c r="Q2776" s="1">
        <f ca="1">INDEX(VpD!$C$3:$I$27,MATCH(F2776,VpD!$B$3:$B$27,0),MATCH(P2776,VpD!$C$2:$I$2,0))</f>
        <v>117</v>
      </c>
      <c r="R2776" s="16">
        <f t="shared" ca="1" si="568"/>
        <v>14.04</v>
      </c>
      <c r="S2776" s="14">
        <f t="shared" ca="1" si="569"/>
        <v>712999.89</v>
      </c>
      <c r="T2776" s="14">
        <f t="shared" ca="1" si="570"/>
        <v>6169107.71</v>
      </c>
      <c r="U2776" s="14" t="str">
        <f t="shared" ca="1" si="571"/>
        <v>0A3F507E-1B9D-32B8-E044-0003BA298018</v>
      </c>
    </row>
    <row r="2777" spans="1:21" s="14" customFormat="1" x14ac:dyDescent="0.25">
      <c r="A2777" s="14">
        <f t="shared" si="559"/>
        <v>2777</v>
      </c>
      <c r="B2777" s="14" t="str">
        <f t="shared" ca="1" si="560"/>
        <v>1F9DC02D-9714-4F5D-8382-6C16A544F372</v>
      </c>
      <c r="C2777" s="14" t="str">
        <f t="shared" ca="1" si="561"/>
        <v>Nordmarksvænge</v>
      </c>
      <c r="D2777" s="14" t="str">
        <f t="shared" ca="1" si="562"/>
        <v>11</v>
      </c>
      <c r="E2777" s="14" t="str">
        <f t="shared" ca="1" si="563"/>
        <v>15co</v>
      </c>
      <c r="F2777" s="1">
        <f t="shared" ca="1" si="564"/>
        <v>120</v>
      </c>
      <c r="G2777" s="1">
        <f t="shared" ca="1" si="565"/>
        <v>205</v>
      </c>
      <c r="H2777" s="1">
        <f t="shared" ca="1" si="566"/>
        <v>2007</v>
      </c>
      <c r="I2777" s="1" t="str">
        <f ca="1">INDEX(Relationstabel!$C$3:$K$10,MATCH(INDIRECT($A$1&amp;"J"&amp;A2777),Relationstabel!$A$3:$A$10,0),MATCH(IFERROR(VALUE(INDIRECT($A$1&amp;"K"&amp;A2777)),0),Relationstabel!$C$1:$K$1,0))</f>
        <v>Fjernvarme/ Blokvarme</v>
      </c>
      <c r="J2777" s="1" t="str">
        <f ca="1">INDEX(Anvendelseskode!B:B,MATCH($F2777,Anvendelseskode!$A:$A,0))</f>
        <v>Fritliggende enfamilieshus (parcelhus)</v>
      </c>
      <c r="K2777" s="1" t="str">
        <f ca="1">INDEX(Anvendelseskode!C:C,MATCH($F2777,Anvendelseskode!$A:$A,0))</f>
        <v>Parcelhuse</v>
      </c>
      <c r="L2777" s="1" t="str">
        <f ca="1">INDEX(Anvendelseskode!D:D,MATCH($F2777,Anvendelseskode!$A:$A,0))</f>
        <v>Private husholdninger</v>
      </c>
      <c r="M2777" s="1" t="str">
        <f ca="1">IFERROR(INDEX(SBi!$2:$2,MATCH(H2777,SBi!$1:$1,1)),SBi!$K$2)</f>
        <v>Efter 2006</v>
      </c>
      <c r="N2777" s="1">
        <f ca="1">INDEX(SBi!$C$3:$K$28,MATCH(F2777,SBi!$B$3:$B$28,0),MATCH(M2777,SBi!$C$2:$K$2,0))</f>
        <v>67.3</v>
      </c>
      <c r="O2777" s="16">
        <f t="shared" ca="1" si="567"/>
        <v>13.7965</v>
      </c>
      <c r="P2777" s="16" t="str">
        <f ca="1">IFERROR(INDEX(VpD!$2:$2,MATCH(H2777,VpD!$1:$1,1)),VpD!$I$2)</f>
        <v>&gt;1998</v>
      </c>
      <c r="Q2777" s="1">
        <f ca="1">INDEX(VpD!$C$3:$I$27,MATCH(F2777,VpD!$B$3:$B$27,0),MATCH(P2777,VpD!$C$2:$I$2,0))</f>
        <v>72</v>
      </c>
      <c r="R2777" s="16">
        <f t="shared" ca="1" si="568"/>
        <v>14.76</v>
      </c>
      <c r="S2777" s="14">
        <f t="shared" ca="1" si="569"/>
        <v>712133.43</v>
      </c>
      <c r="T2777" s="14">
        <f t="shared" ca="1" si="570"/>
        <v>6172116.7400000002</v>
      </c>
      <c r="U2777" s="14" t="str">
        <f t="shared" ca="1" si="571"/>
        <v>0A3F507E-1D9D-32B8-E044-0003BA298018</v>
      </c>
    </row>
    <row r="2778" spans="1:21" s="14" customFormat="1" x14ac:dyDescent="0.25">
      <c r="A2778" s="14">
        <f t="shared" si="559"/>
        <v>2778</v>
      </c>
      <c r="B2778" s="14" t="str">
        <f t="shared" ca="1" si="560"/>
        <v>3BC4434C-1BFC-4409-9580-6318E7834A84</v>
      </c>
      <c r="C2778" s="14" t="str">
        <f t="shared" ca="1" si="561"/>
        <v>Nørrebred</v>
      </c>
      <c r="D2778" s="14" t="str">
        <f t="shared" ca="1" si="562"/>
        <v>115</v>
      </c>
      <c r="E2778" s="14" t="str">
        <f t="shared" ca="1" si="563"/>
        <v>13gn</v>
      </c>
      <c r="F2778" s="1">
        <f t="shared" ca="1" si="564"/>
        <v>120</v>
      </c>
      <c r="G2778" s="1">
        <f t="shared" ca="1" si="565"/>
        <v>129</v>
      </c>
      <c r="H2778" s="1">
        <f t="shared" ca="1" si="566"/>
        <v>1993</v>
      </c>
      <c r="I2778" s="1" t="str">
        <f ca="1">INDEX(Relationstabel!$C$3:$K$10,MATCH(INDIRECT($A$1&amp;"J"&amp;A2778),Relationstabel!$A$3:$A$10,0),MATCH(IFERROR(VALUE(INDIRECT($A$1&amp;"K"&amp;A2778)),0),Relationstabel!$C$1:$K$1,0))</f>
        <v>Olie</v>
      </c>
      <c r="J2778" s="1" t="str">
        <f ca="1">INDEX(Anvendelseskode!B:B,MATCH($F2778,Anvendelseskode!$A:$A,0))</f>
        <v>Fritliggende enfamilieshus (parcelhus)</v>
      </c>
      <c r="K2778" s="1" t="str">
        <f ca="1">INDEX(Anvendelseskode!C:C,MATCH($F2778,Anvendelseskode!$A:$A,0))</f>
        <v>Parcelhuse</v>
      </c>
      <c r="L2778" s="1" t="str">
        <f ca="1">INDEX(Anvendelseskode!D:D,MATCH($F2778,Anvendelseskode!$A:$A,0))</f>
        <v>Private husholdninger</v>
      </c>
      <c r="M2778" s="1" t="str">
        <f ca="1">IFERROR(INDEX(SBi!$2:$2,MATCH(H2778,SBi!$1:$1,1)),SBi!$K$2)</f>
        <v>1979-1998</v>
      </c>
      <c r="N2778" s="1">
        <f ca="1">INDEX(SBi!$C$3:$K$28,MATCH(F2778,SBi!$B$3:$B$28,0),MATCH(M2778,SBi!$C$2:$K$2,0))</f>
        <v>105.4</v>
      </c>
      <c r="O2778" s="16">
        <f t="shared" ca="1" si="567"/>
        <v>13.5966</v>
      </c>
      <c r="P2778" s="16" t="str">
        <f ca="1">IFERROR(INDEX(VpD!$2:$2,MATCH(H2778,VpD!$1:$1,1)),VpD!$I$2)</f>
        <v>1979-1998</v>
      </c>
      <c r="Q2778" s="1">
        <f ca="1">INDEX(VpD!$C$3:$I$27,MATCH(F2778,VpD!$B$3:$B$27,0),MATCH(P2778,VpD!$C$2:$I$2,0))</f>
        <v>90</v>
      </c>
      <c r="R2778" s="16">
        <f t="shared" ca="1" si="568"/>
        <v>11.61</v>
      </c>
      <c r="S2778" s="14">
        <f t="shared" ca="1" si="569"/>
        <v>711559.86</v>
      </c>
      <c r="T2778" s="14">
        <f t="shared" ca="1" si="570"/>
        <v>6172119.4000000004</v>
      </c>
      <c r="U2778" s="14" t="str">
        <f t="shared" ca="1" si="571"/>
        <v>0A3F507E-1E9D-32B8-E044-0003BA298018</v>
      </c>
    </row>
    <row r="2779" spans="1:21" s="14" customFormat="1" x14ac:dyDescent="0.25">
      <c r="A2779" s="14">
        <f t="shared" si="559"/>
        <v>2779</v>
      </c>
      <c r="B2779" s="14" t="str">
        <f t="shared" ca="1" si="560"/>
        <v>312B75F2-101C-44E7-99CF-A9E63F8BF852</v>
      </c>
      <c r="C2779" s="14" t="str">
        <f t="shared" ca="1" si="561"/>
        <v>Nordmarksvænge</v>
      </c>
      <c r="D2779" s="14" t="str">
        <f t="shared" ca="1" si="562"/>
        <v>13</v>
      </c>
      <c r="E2779" s="14" t="str">
        <f t="shared" ca="1" si="563"/>
        <v>15cn</v>
      </c>
      <c r="F2779" s="1">
        <f t="shared" ca="1" si="564"/>
        <v>120</v>
      </c>
      <c r="G2779" s="1">
        <f t="shared" ca="1" si="565"/>
        <v>151</v>
      </c>
      <c r="H2779" s="1">
        <f t="shared" ca="1" si="566"/>
        <v>2001</v>
      </c>
      <c r="I2779" s="1" t="str">
        <f ca="1">INDEX(Relationstabel!$C$3:$K$10,MATCH(INDIRECT($A$1&amp;"J"&amp;A2779),Relationstabel!$A$3:$A$10,0),MATCH(IFERROR(VALUE(INDIRECT($A$1&amp;"K"&amp;A2779)),0),Relationstabel!$C$1:$K$1,0))</f>
        <v>Fjernvarme/ Blokvarme</v>
      </c>
      <c r="J2779" s="1" t="str">
        <f ca="1">INDEX(Anvendelseskode!B:B,MATCH($F2779,Anvendelseskode!$A:$A,0))</f>
        <v>Fritliggende enfamilieshus (parcelhus)</v>
      </c>
      <c r="K2779" s="1" t="str">
        <f ca="1">INDEX(Anvendelseskode!C:C,MATCH($F2779,Anvendelseskode!$A:$A,0))</f>
        <v>Parcelhuse</v>
      </c>
      <c r="L2779" s="1" t="str">
        <f ca="1">INDEX(Anvendelseskode!D:D,MATCH($F2779,Anvendelseskode!$A:$A,0))</f>
        <v>Private husholdninger</v>
      </c>
      <c r="M2779" s="1" t="str">
        <f ca="1">IFERROR(INDEX(SBi!$2:$2,MATCH(H2779,SBi!$1:$1,1)),SBi!$K$2)</f>
        <v>1999-2006</v>
      </c>
      <c r="N2779" s="1">
        <f ca="1">INDEX(SBi!$C$3:$K$28,MATCH(F2779,SBi!$B$3:$B$28,0),MATCH(M2779,SBi!$C$2:$K$2,0))</f>
        <v>83.9</v>
      </c>
      <c r="O2779" s="16">
        <f t="shared" ca="1" si="567"/>
        <v>12.668900000000001</v>
      </c>
      <c r="P2779" s="16" t="str">
        <f ca="1">IFERROR(INDEX(VpD!$2:$2,MATCH(H2779,VpD!$1:$1,1)),VpD!$I$2)</f>
        <v>&gt;1998</v>
      </c>
      <c r="Q2779" s="1">
        <f ca="1">INDEX(VpD!$C$3:$I$27,MATCH(F2779,VpD!$B$3:$B$27,0),MATCH(P2779,VpD!$C$2:$I$2,0))</f>
        <v>72</v>
      </c>
      <c r="R2779" s="16">
        <f t="shared" ca="1" si="568"/>
        <v>10.872</v>
      </c>
      <c r="S2779" s="14">
        <f t="shared" ca="1" si="569"/>
        <v>712110.79</v>
      </c>
      <c r="T2779" s="14">
        <f t="shared" ca="1" si="570"/>
        <v>6172104.46</v>
      </c>
      <c r="U2779" s="14" t="str">
        <f t="shared" ca="1" si="571"/>
        <v>0A3F507E-1D9F-32B8-E044-0003BA298018</v>
      </c>
    </row>
    <row r="2780" spans="1:21" s="14" customFormat="1" x14ac:dyDescent="0.25">
      <c r="A2780" s="14">
        <f t="shared" si="559"/>
        <v>2780</v>
      </c>
      <c r="B2780" s="14" t="str">
        <f t="shared" ca="1" si="560"/>
        <v>FEE12D43-CBAE-4C93-85C5-D7F83859A3B9</v>
      </c>
      <c r="C2780" s="14" t="str">
        <f t="shared" ca="1" si="561"/>
        <v>Nørrebred</v>
      </c>
      <c r="D2780" s="14" t="str">
        <f t="shared" ca="1" si="562"/>
        <v>117</v>
      </c>
      <c r="E2780" s="14" t="str">
        <f t="shared" ca="1" si="563"/>
        <v>13go</v>
      </c>
      <c r="F2780" s="1">
        <f t="shared" ca="1" si="564"/>
        <v>120</v>
      </c>
      <c r="G2780" s="1">
        <f t="shared" ca="1" si="565"/>
        <v>152</v>
      </c>
      <c r="H2780" s="1">
        <f t="shared" ca="1" si="566"/>
        <v>1997</v>
      </c>
      <c r="I2780" s="1" t="str">
        <f ca="1">INDEX(Relationstabel!$C$3:$K$10,MATCH(INDIRECT($A$1&amp;"J"&amp;A2780),Relationstabel!$A$3:$A$10,0),MATCH(IFERROR(VALUE(INDIRECT($A$1&amp;"K"&amp;A2780)),0),Relationstabel!$C$1:$K$1,0))</f>
        <v>Naturgas</v>
      </c>
      <c r="J2780" s="1" t="str">
        <f ca="1">INDEX(Anvendelseskode!B:B,MATCH($F2780,Anvendelseskode!$A:$A,0))</f>
        <v>Fritliggende enfamilieshus (parcelhus)</v>
      </c>
      <c r="K2780" s="1" t="str">
        <f ca="1">INDEX(Anvendelseskode!C:C,MATCH($F2780,Anvendelseskode!$A:$A,0))</f>
        <v>Parcelhuse</v>
      </c>
      <c r="L2780" s="1" t="str">
        <f ca="1">INDEX(Anvendelseskode!D:D,MATCH($F2780,Anvendelseskode!$A:$A,0))</f>
        <v>Private husholdninger</v>
      </c>
      <c r="M2780" s="1" t="str">
        <f ca="1">IFERROR(INDEX(SBi!$2:$2,MATCH(H2780,SBi!$1:$1,1)),SBi!$K$2)</f>
        <v>1979-1998</v>
      </c>
      <c r="N2780" s="1">
        <f ca="1">INDEX(SBi!$C$3:$K$28,MATCH(F2780,SBi!$B$3:$B$28,0),MATCH(M2780,SBi!$C$2:$K$2,0))</f>
        <v>105.4</v>
      </c>
      <c r="O2780" s="16">
        <f t="shared" ca="1" si="567"/>
        <v>16.020800000000001</v>
      </c>
      <c r="P2780" s="16" t="str">
        <f ca="1">IFERROR(INDEX(VpD!$2:$2,MATCH(H2780,VpD!$1:$1,1)),VpD!$I$2)</f>
        <v>1979-1998</v>
      </c>
      <c r="Q2780" s="1">
        <f ca="1">INDEX(VpD!$C$3:$I$27,MATCH(F2780,VpD!$B$3:$B$27,0),MATCH(P2780,VpD!$C$2:$I$2,0))</f>
        <v>90</v>
      </c>
      <c r="R2780" s="16">
        <f t="shared" ca="1" si="568"/>
        <v>13.68</v>
      </c>
      <c r="S2780" s="14">
        <f t="shared" ca="1" si="569"/>
        <v>711541.28</v>
      </c>
      <c r="T2780" s="14">
        <f t="shared" ca="1" si="570"/>
        <v>6172119.2400000002</v>
      </c>
      <c r="U2780" s="14" t="str">
        <f t="shared" ca="1" si="571"/>
        <v>0A3F507E-1E9F-32B8-E044-0003BA298018</v>
      </c>
    </row>
    <row r="2781" spans="1:21" s="14" customFormat="1" x14ac:dyDescent="0.25">
      <c r="A2781" s="14">
        <f t="shared" si="559"/>
        <v>2781</v>
      </c>
      <c r="B2781" s="14" t="str">
        <f t="shared" ca="1" si="560"/>
        <v>E660DA14-166D-4848-98FF-79FD3EEC91A5</v>
      </c>
      <c r="C2781" s="14" t="str">
        <f t="shared" ca="1" si="561"/>
        <v>Horsbred</v>
      </c>
      <c r="D2781" s="14" t="str">
        <f t="shared" ca="1" si="562"/>
        <v>45</v>
      </c>
      <c r="E2781" s="14" t="str">
        <f t="shared" ca="1" si="563"/>
        <v>13dp</v>
      </c>
      <c r="F2781" s="1">
        <f t="shared" ca="1" si="564"/>
        <v>130</v>
      </c>
      <c r="G2781" s="1">
        <f t="shared" ca="1" si="565"/>
        <v>107</v>
      </c>
      <c r="H2781" s="1">
        <f t="shared" ca="1" si="566"/>
        <v>1983</v>
      </c>
      <c r="I2781" s="1" t="str">
        <f ca="1">INDEX(Relationstabel!$C$3:$K$10,MATCH(INDIRECT($A$1&amp;"J"&amp;A2781),Relationstabel!$A$3:$A$10,0),MATCH(IFERROR(VALUE(INDIRECT($A$1&amp;"K"&amp;A2781)),0),Relationstabel!$C$1:$K$1,0))</f>
        <v>Fjernvarme/ Blokvarme</v>
      </c>
      <c r="J2781" s="1" t="str">
        <f ca="1">INDEX(Anvendelseskode!B:B,MATCH($F2781,Anvendelseskode!$A:$A,0))</f>
        <v>Række-, kæde-, dobbelthus (lodret adskillelse mellem enhederne)</v>
      </c>
      <c r="K2781" s="1" t="str">
        <f ca="1">INDEX(Anvendelseskode!C:C,MATCH($F2781,Anvendelseskode!$A:$A,0))</f>
        <v>Række-, kæde og dobbelthuse</v>
      </c>
      <c r="L2781" s="1" t="str">
        <f ca="1">INDEX(Anvendelseskode!D:D,MATCH($F2781,Anvendelseskode!$A:$A,0))</f>
        <v>Private husholdninger</v>
      </c>
      <c r="M2781" s="1" t="str">
        <f ca="1">IFERROR(INDEX(SBi!$2:$2,MATCH(H2781,SBi!$1:$1,1)),SBi!$K$2)</f>
        <v>1979-1998</v>
      </c>
      <c r="N2781" s="1">
        <f ca="1">INDEX(SBi!$C$3:$K$28,MATCH(F2781,SBi!$B$3:$B$28,0),MATCH(M2781,SBi!$C$2:$K$2,0))</f>
        <v>96.8</v>
      </c>
      <c r="O2781" s="16">
        <f t="shared" ca="1" si="567"/>
        <v>10.3576</v>
      </c>
      <c r="P2781" s="16" t="str">
        <f ca="1">IFERROR(INDEX(VpD!$2:$2,MATCH(H2781,VpD!$1:$1,1)),VpD!$I$2)</f>
        <v>1979-1998</v>
      </c>
      <c r="Q2781" s="1">
        <f ca="1">INDEX(VpD!$C$3:$I$27,MATCH(F2781,VpD!$B$3:$B$27,0),MATCH(P2781,VpD!$C$2:$I$2,0))</f>
        <v>74</v>
      </c>
      <c r="R2781" s="16">
        <f t="shared" ca="1" si="568"/>
        <v>7.9180000000000001</v>
      </c>
      <c r="S2781" s="14">
        <f t="shared" ca="1" si="569"/>
        <v>711369.82</v>
      </c>
      <c r="T2781" s="14">
        <f t="shared" ca="1" si="570"/>
        <v>6171695.6299999999</v>
      </c>
      <c r="U2781" s="14" t="str">
        <f t="shared" ca="1" si="571"/>
        <v>0A3F507E-18A7-32B8-E044-0003BA298018</v>
      </c>
    </row>
    <row r="2782" spans="1:21" s="14" customFormat="1" x14ac:dyDescent="0.25">
      <c r="A2782" s="14">
        <f t="shared" si="559"/>
        <v>2782</v>
      </c>
      <c r="B2782" s="14" t="str">
        <f t="shared" ca="1" si="560"/>
        <v>807E4AC6-B9BB-48E5-B8B9-2BC15C5FD65E</v>
      </c>
      <c r="C2782" s="14" t="str">
        <f t="shared" ca="1" si="561"/>
        <v>Ørnebo</v>
      </c>
      <c r="D2782" s="14" t="str">
        <f t="shared" ca="1" si="562"/>
        <v>20</v>
      </c>
      <c r="E2782" s="14" t="str">
        <f t="shared" ca="1" si="563"/>
        <v>6øæ</v>
      </c>
      <c r="F2782" s="1">
        <f t="shared" ca="1" si="564"/>
        <v>130</v>
      </c>
      <c r="G2782" s="1">
        <f t="shared" ca="1" si="565"/>
        <v>109</v>
      </c>
      <c r="H2782" s="1">
        <f t="shared" ca="1" si="566"/>
        <v>1978</v>
      </c>
      <c r="I2782" s="1" t="str">
        <f ca="1">INDEX(Relationstabel!$C$3:$K$10,MATCH(INDIRECT($A$1&amp;"J"&amp;A2782),Relationstabel!$A$3:$A$10,0),MATCH(IFERROR(VALUE(INDIRECT($A$1&amp;"K"&amp;A2782)),0),Relationstabel!$C$1:$K$1,0))</f>
        <v>Fjernvarme/ Blokvarme</v>
      </c>
      <c r="J2782" s="1" t="str">
        <f ca="1">INDEX(Anvendelseskode!B:B,MATCH($F2782,Anvendelseskode!$A:$A,0))</f>
        <v>Række-, kæde-, dobbelthus (lodret adskillelse mellem enhederne)</v>
      </c>
      <c r="K2782" s="1" t="str">
        <f ca="1">INDEX(Anvendelseskode!C:C,MATCH($F2782,Anvendelseskode!$A:$A,0))</f>
        <v>Række-, kæde og dobbelthuse</v>
      </c>
      <c r="L2782" s="1" t="str">
        <f ca="1">INDEX(Anvendelseskode!D:D,MATCH($F2782,Anvendelseskode!$A:$A,0))</f>
        <v>Private husholdninger</v>
      </c>
      <c r="M2782" s="1" t="str">
        <f ca="1">IFERROR(INDEX(SBi!$2:$2,MATCH(H2782,SBi!$1:$1,1)),SBi!$K$2)</f>
        <v>1973-1978</v>
      </c>
      <c r="N2782" s="1">
        <f ca="1">INDEX(SBi!$C$3:$K$28,MATCH(F2782,SBi!$B$3:$B$28,0),MATCH(M2782,SBi!$C$2:$K$2,0))</f>
        <v>112.6</v>
      </c>
      <c r="O2782" s="16">
        <f t="shared" ca="1" si="567"/>
        <v>12.273399999999999</v>
      </c>
      <c r="P2782" s="16" t="str">
        <f ca="1">IFERROR(INDEX(VpD!$2:$2,MATCH(H2782,VpD!$1:$1,1)),VpD!$I$2)</f>
        <v>1973-1978</v>
      </c>
      <c r="Q2782" s="1">
        <f ca="1">INDEX(VpD!$C$3:$I$27,MATCH(F2782,VpD!$B$3:$B$27,0),MATCH(P2782,VpD!$C$2:$I$2,0))</f>
        <v>98</v>
      </c>
      <c r="R2782" s="16">
        <f t="shared" ca="1" si="568"/>
        <v>10.682</v>
      </c>
      <c r="S2782" s="14">
        <f t="shared" ca="1" si="569"/>
        <v>713604.26</v>
      </c>
      <c r="T2782" s="14">
        <f t="shared" ca="1" si="570"/>
        <v>6169807.3399999999</v>
      </c>
      <c r="U2782" s="14" t="str">
        <f t="shared" ca="1" si="571"/>
        <v>0A3F507E-24C4-32B8-E044-0003BA298018</v>
      </c>
    </row>
    <row r="2783" spans="1:21" s="14" customFormat="1" x14ac:dyDescent="0.25">
      <c r="A2783" s="14">
        <f t="shared" si="559"/>
        <v>2783</v>
      </c>
      <c r="B2783" s="14" t="str">
        <f t="shared" ca="1" si="560"/>
        <v>7BDA9D10-04C1-4124-B039-81B23979553B</v>
      </c>
      <c r="C2783" s="14" t="str">
        <f t="shared" ca="1" si="561"/>
        <v>Hyrdeengen</v>
      </c>
      <c r="D2783" s="14" t="str">
        <f t="shared" ca="1" si="562"/>
        <v>157</v>
      </c>
      <c r="E2783" s="14" t="str">
        <f t="shared" ca="1" si="563"/>
        <v>16bz</v>
      </c>
      <c r="F2783" s="1">
        <f t="shared" ca="1" si="564"/>
        <v>130</v>
      </c>
      <c r="G2783" s="1">
        <f t="shared" ca="1" si="565"/>
        <v>125</v>
      </c>
      <c r="H2783" s="1">
        <f t="shared" ca="1" si="566"/>
        <v>1976</v>
      </c>
      <c r="I2783" s="1" t="str">
        <f ca="1">INDEX(Relationstabel!$C$3:$K$10,MATCH(INDIRECT($A$1&amp;"J"&amp;A2783),Relationstabel!$A$3:$A$10,0),MATCH(IFERROR(VALUE(INDIRECT($A$1&amp;"K"&amp;A2783)),0),Relationstabel!$C$1:$K$1,0))</f>
        <v>Fjernvarme/ Blokvarme</v>
      </c>
      <c r="J2783" s="1" t="str">
        <f ca="1">INDEX(Anvendelseskode!B:B,MATCH($F2783,Anvendelseskode!$A:$A,0))</f>
        <v>Række-, kæde-, dobbelthus (lodret adskillelse mellem enhederne)</v>
      </c>
      <c r="K2783" s="1" t="str">
        <f ca="1">INDEX(Anvendelseskode!C:C,MATCH($F2783,Anvendelseskode!$A:$A,0))</f>
        <v>Række-, kæde og dobbelthuse</v>
      </c>
      <c r="L2783" s="1" t="str">
        <f ca="1">INDEX(Anvendelseskode!D:D,MATCH($F2783,Anvendelseskode!$A:$A,0))</f>
        <v>Private husholdninger</v>
      </c>
      <c r="M2783" s="1" t="str">
        <f ca="1">IFERROR(INDEX(SBi!$2:$2,MATCH(H2783,SBi!$1:$1,1)),SBi!$K$2)</f>
        <v>1973-1978</v>
      </c>
      <c r="N2783" s="1">
        <f ca="1">INDEX(SBi!$C$3:$K$28,MATCH(F2783,SBi!$B$3:$B$28,0),MATCH(M2783,SBi!$C$2:$K$2,0))</f>
        <v>112.6</v>
      </c>
      <c r="O2783" s="16">
        <f t="shared" ca="1" si="567"/>
        <v>14.074999999999999</v>
      </c>
      <c r="P2783" s="16" t="str">
        <f ca="1">IFERROR(INDEX(VpD!$2:$2,MATCH(H2783,VpD!$1:$1,1)),VpD!$I$2)</f>
        <v>1973-1978</v>
      </c>
      <c r="Q2783" s="1">
        <f ca="1">INDEX(VpD!$C$3:$I$27,MATCH(F2783,VpD!$B$3:$B$27,0),MATCH(P2783,VpD!$C$2:$I$2,0))</f>
        <v>98</v>
      </c>
      <c r="R2783" s="16">
        <f t="shared" ca="1" si="568"/>
        <v>12.25</v>
      </c>
      <c r="S2783" s="14">
        <f t="shared" ca="1" si="569"/>
        <v>711816.28</v>
      </c>
      <c r="T2783" s="14">
        <f t="shared" ca="1" si="570"/>
        <v>6172430.8899999997</v>
      </c>
      <c r="U2783" s="14" t="str">
        <f t="shared" ca="1" si="571"/>
        <v>0A3F507E-19A0-32B8-E044-0003BA298018</v>
      </c>
    </row>
    <row r="2784" spans="1:21" s="14" customFormat="1" x14ac:dyDescent="0.25">
      <c r="A2784" s="14">
        <f t="shared" si="559"/>
        <v>2784</v>
      </c>
      <c r="B2784" s="14" t="str">
        <f t="shared" ca="1" si="560"/>
        <v>1630E0D8-73D2-4242-B88F-5BAE0CEA0E00</v>
      </c>
      <c r="C2784" s="14" t="str">
        <f t="shared" ca="1" si="561"/>
        <v>Hyttevænget</v>
      </c>
      <c r="D2784" s="14" t="str">
        <f t="shared" ca="1" si="562"/>
        <v>1</v>
      </c>
      <c r="E2784" s="14" t="str">
        <f t="shared" ca="1" si="563"/>
        <v>24ao</v>
      </c>
      <c r="F2784" s="1">
        <f t="shared" ca="1" si="564"/>
        <v>120</v>
      </c>
      <c r="G2784" s="1">
        <f t="shared" ca="1" si="565"/>
        <v>132</v>
      </c>
      <c r="H2784" s="1">
        <f t="shared" ca="1" si="566"/>
        <v>1955</v>
      </c>
      <c r="I2784" s="1" t="str">
        <f ca="1">INDEX(Relationstabel!$C$3:$K$10,MATCH(INDIRECT($A$1&amp;"J"&amp;A2784),Relationstabel!$A$3:$A$10,0),MATCH(IFERROR(VALUE(INDIRECT($A$1&amp;"K"&amp;A2784)),0),Relationstabel!$C$1:$K$1,0))</f>
        <v>Olie</v>
      </c>
      <c r="J2784" s="1" t="str">
        <f ca="1">INDEX(Anvendelseskode!B:B,MATCH($F2784,Anvendelseskode!$A:$A,0))</f>
        <v>Fritliggende enfamilieshus (parcelhus)</v>
      </c>
      <c r="K2784" s="1" t="str">
        <f ca="1">INDEX(Anvendelseskode!C:C,MATCH($F2784,Anvendelseskode!$A:$A,0))</f>
        <v>Parcelhuse</v>
      </c>
      <c r="L2784" s="1" t="str">
        <f ca="1">INDEX(Anvendelseskode!D:D,MATCH($F2784,Anvendelseskode!$A:$A,0))</f>
        <v>Private husholdninger</v>
      </c>
      <c r="M2784" s="1" t="str">
        <f ca="1">IFERROR(INDEX(SBi!$2:$2,MATCH(H2784,SBi!$1:$1,1)),SBi!$K$2)</f>
        <v>1951-1960</v>
      </c>
      <c r="N2784" s="1">
        <f ca="1">INDEX(SBi!$C$3:$K$28,MATCH(F2784,SBi!$B$3:$B$28,0),MATCH(M2784,SBi!$C$2:$K$2,0))</f>
        <v>154.9</v>
      </c>
      <c r="O2784" s="16">
        <f t="shared" ca="1" si="567"/>
        <v>20.4468</v>
      </c>
      <c r="P2784" s="16" t="str">
        <f ca="1">IFERROR(INDEX(VpD!$2:$2,MATCH(H2784,VpD!$1:$1,1)),VpD!$I$2)</f>
        <v>1951-1960</v>
      </c>
      <c r="Q2784" s="1">
        <f ca="1">INDEX(VpD!$C$3:$I$27,MATCH(F2784,VpD!$B$3:$B$27,0),MATCH(P2784,VpD!$C$2:$I$2,0))</f>
        <v>204</v>
      </c>
      <c r="R2784" s="16">
        <f t="shared" ca="1" si="568"/>
        <v>26.928000000000001</v>
      </c>
      <c r="S2784" s="14">
        <f t="shared" ca="1" si="569"/>
        <v>713891.35</v>
      </c>
      <c r="T2784" s="14">
        <f t="shared" ca="1" si="570"/>
        <v>6168886.4699999997</v>
      </c>
      <c r="U2784" s="14" t="str">
        <f t="shared" ca="1" si="571"/>
        <v>0A3F507E-1AA0-32B8-E044-0003BA298018</v>
      </c>
    </row>
    <row r="2785" spans="1:21" s="14" customFormat="1" x14ac:dyDescent="0.25">
      <c r="A2785" s="14">
        <f t="shared" si="559"/>
        <v>2785</v>
      </c>
      <c r="B2785" s="14" t="str">
        <f t="shared" ca="1" si="560"/>
        <v>6CA6537D-709E-46CD-B37A-CA091D0C58D4</v>
      </c>
      <c r="C2785" s="14" t="str">
        <f t="shared" ca="1" si="561"/>
        <v>Horsbred</v>
      </c>
      <c r="D2785" s="14" t="str">
        <f t="shared" ca="1" si="562"/>
        <v>46</v>
      </c>
      <c r="E2785" s="14" t="str">
        <f t="shared" ca="1" si="563"/>
        <v>13be</v>
      </c>
      <c r="F2785" s="1">
        <f t="shared" ca="1" si="564"/>
        <v>130</v>
      </c>
      <c r="G2785" s="1">
        <f t="shared" ca="1" si="565"/>
        <v>107</v>
      </c>
      <c r="H2785" s="1">
        <f t="shared" ca="1" si="566"/>
        <v>1985</v>
      </c>
      <c r="I2785" s="1" t="str">
        <f ca="1">INDEX(Relationstabel!$C$3:$K$10,MATCH(INDIRECT($A$1&amp;"J"&amp;A2785),Relationstabel!$A$3:$A$10,0),MATCH(IFERROR(VALUE(INDIRECT($A$1&amp;"K"&amp;A2785)),0),Relationstabel!$C$1:$K$1,0))</f>
        <v>Fjernvarme/ Blokvarme</v>
      </c>
      <c r="J2785" s="1" t="str">
        <f ca="1">INDEX(Anvendelseskode!B:B,MATCH($F2785,Anvendelseskode!$A:$A,0))</f>
        <v>Række-, kæde-, dobbelthus (lodret adskillelse mellem enhederne)</v>
      </c>
      <c r="K2785" s="1" t="str">
        <f ca="1">INDEX(Anvendelseskode!C:C,MATCH($F2785,Anvendelseskode!$A:$A,0))</f>
        <v>Række-, kæde og dobbelthuse</v>
      </c>
      <c r="L2785" s="1" t="str">
        <f ca="1">INDEX(Anvendelseskode!D:D,MATCH($F2785,Anvendelseskode!$A:$A,0))</f>
        <v>Private husholdninger</v>
      </c>
      <c r="M2785" s="1" t="str">
        <f ca="1">IFERROR(INDEX(SBi!$2:$2,MATCH(H2785,SBi!$1:$1,1)),SBi!$K$2)</f>
        <v>1979-1998</v>
      </c>
      <c r="N2785" s="1">
        <f ca="1">INDEX(SBi!$C$3:$K$28,MATCH(F2785,SBi!$B$3:$B$28,0),MATCH(M2785,SBi!$C$2:$K$2,0))</f>
        <v>96.8</v>
      </c>
      <c r="O2785" s="16">
        <f t="shared" ca="1" si="567"/>
        <v>10.3576</v>
      </c>
      <c r="P2785" s="16" t="str">
        <f ca="1">IFERROR(INDEX(VpD!$2:$2,MATCH(H2785,VpD!$1:$1,1)),VpD!$I$2)</f>
        <v>1979-1998</v>
      </c>
      <c r="Q2785" s="1">
        <f ca="1">INDEX(VpD!$C$3:$I$27,MATCH(F2785,VpD!$B$3:$B$27,0),MATCH(P2785,VpD!$C$2:$I$2,0))</f>
        <v>74</v>
      </c>
      <c r="R2785" s="16">
        <f t="shared" ca="1" si="568"/>
        <v>7.9180000000000001</v>
      </c>
      <c r="S2785" s="14">
        <f t="shared" ca="1" si="569"/>
        <v>711473.28</v>
      </c>
      <c r="T2785" s="14">
        <f t="shared" ca="1" si="570"/>
        <v>6171721.0800000001</v>
      </c>
      <c r="U2785" s="14" t="str">
        <f t="shared" ca="1" si="571"/>
        <v>0A3F507E-18A8-32B8-E044-0003BA298018</v>
      </c>
    </row>
    <row r="2786" spans="1:21" s="14" customFormat="1" x14ac:dyDescent="0.25">
      <c r="A2786" s="14">
        <f t="shared" si="559"/>
        <v>2786</v>
      </c>
      <c r="B2786" s="14" t="str">
        <f t="shared" ca="1" si="560"/>
        <v>6CC4F295-47FE-4313-BABF-7522F9916703</v>
      </c>
      <c r="C2786" s="14" t="str">
        <f t="shared" ca="1" si="561"/>
        <v>Kolleruplund</v>
      </c>
      <c r="D2786" s="14" t="str">
        <f t="shared" ca="1" si="562"/>
        <v>23</v>
      </c>
      <c r="E2786" s="14" t="str">
        <f t="shared" ca="1" si="563"/>
        <v>6fi</v>
      </c>
      <c r="F2786" s="1">
        <f t="shared" ca="1" si="564"/>
        <v>130</v>
      </c>
      <c r="G2786" s="1">
        <f t="shared" ca="1" si="565"/>
        <v>91</v>
      </c>
      <c r="H2786" s="1">
        <f t="shared" ca="1" si="566"/>
        <v>1965</v>
      </c>
      <c r="I2786" s="1" t="str">
        <f ca="1">INDEX(Relationstabel!$C$3:$K$10,MATCH(INDIRECT($A$1&amp;"J"&amp;A2786),Relationstabel!$A$3:$A$10,0),MATCH(IFERROR(VALUE(INDIRECT($A$1&amp;"K"&amp;A2786)),0),Relationstabel!$C$1:$K$1,0))</f>
        <v>Olie</v>
      </c>
      <c r="J2786" s="1" t="str">
        <f ca="1">INDEX(Anvendelseskode!B:B,MATCH($F2786,Anvendelseskode!$A:$A,0))</f>
        <v>Række-, kæde-, dobbelthus (lodret adskillelse mellem enhederne)</v>
      </c>
      <c r="K2786" s="1" t="str">
        <f ca="1">INDEX(Anvendelseskode!C:C,MATCH($F2786,Anvendelseskode!$A:$A,0))</f>
        <v>Række-, kæde og dobbelthuse</v>
      </c>
      <c r="L2786" s="1" t="str">
        <f ca="1">INDEX(Anvendelseskode!D:D,MATCH($F2786,Anvendelseskode!$A:$A,0))</f>
        <v>Private husholdninger</v>
      </c>
      <c r="M2786" s="1" t="str">
        <f ca="1">IFERROR(INDEX(SBi!$2:$2,MATCH(H2786,SBi!$1:$1,1)),SBi!$K$2)</f>
        <v>1961-1972</v>
      </c>
      <c r="N2786" s="1">
        <f ca="1">INDEX(SBi!$C$3:$K$28,MATCH(F2786,SBi!$B$3:$B$28,0),MATCH(M2786,SBi!$C$2:$K$2,0))</f>
        <v>119.9</v>
      </c>
      <c r="O2786" s="16">
        <f t="shared" ca="1" si="567"/>
        <v>10.9109</v>
      </c>
      <c r="P2786" s="16" t="str">
        <f ca="1">IFERROR(INDEX(VpD!$2:$2,MATCH(H2786,VpD!$1:$1,1)),VpD!$I$2)</f>
        <v>1961-1972</v>
      </c>
      <c r="Q2786" s="1">
        <f ca="1">INDEX(VpD!$C$3:$I$27,MATCH(F2786,VpD!$B$3:$B$27,0),MATCH(P2786,VpD!$C$2:$I$2,0))</f>
        <v>120</v>
      </c>
      <c r="R2786" s="16">
        <f t="shared" ca="1" si="568"/>
        <v>10.92</v>
      </c>
      <c r="S2786" s="14">
        <f t="shared" ca="1" si="569"/>
        <v>713780.68</v>
      </c>
      <c r="T2786" s="14">
        <f t="shared" ca="1" si="570"/>
        <v>6169229.8499999996</v>
      </c>
      <c r="U2786" s="14" t="str">
        <f t="shared" ca="1" si="571"/>
        <v>0A3F507E-1BB5-32B8-E044-0003BA298018</v>
      </c>
    </row>
    <row r="2787" spans="1:21" s="14" customFormat="1" x14ac:dyDescent="0.25">
      <c r="A2787" s="14">
        <f t="shared" si="559"/>
        <v>2787</v>
      </c>
      <c r="B2787" s="14" t="str">
        <f t="shared" ca="1" si="560"/>
        <v>D6AD3873-FE76-403F-9744-1DF9E67BC034</v>
      </c>
      <c r="C2787" s="14" t="str">
        <f t="shared" ca="1" si="561"/>
        <v>Vallensbæk Strandvej</v>
      </c>
      <c r="D2787" s="14" t="str">
        <f t="shared" ca="1" si="562"/>
        <v>276</v>
      </c>
      <c r="E2787" s="14" t="str">
        <f t="shared" ca="1" si="563"/>
        <v>18qq</v>
      </c>
      <c r="F2787" s="1">
        <f t="shared" ca="1" si="564"/>
        <v>120</v>
      </c>
      <c r="G2787" s="1">
        <f t="shared" ca="1" si="565"/>
        <v>201</v>
      </c>
      <c r="H2787" s="1">
        <f t="shared" ca="1" si="566"/>
        <v>1998</v>
      </c>
      <c r="I2787" s="1" t="str">
        <f ca="1">INDEX(Relationstabel!$C$3:$K$10,MATCH(INDIRECT($A$1&amp;"J"&amp;A2787),Relationstabel!$A$3:$A$10,0),MATCH(IFERROR(VALUE(INDIRECT($A$1&amp;"K"&amp;A2787)),0),Relationstabel!$C$1:$K$1,0))</f>
        <v>Naturgas</v>
      </c>
      <c r="J2787" s="1" t="str">
        <f ca="1">INDEX(Anvendelseskode!B:B,MATCH($F2787,Anvendelseskode!$A:$A,0))</f>
        <v>Fritliggende enfamilieshus (parcelhus)</v>
      </c>
      <c r="K2787" s="1" t="str">
        <f ca="1">INDEX(Anvendelseskode!C:C,MATCH($F2787,Anvendelseskode!$A:$A,0))</f>
        <v>Parcelhuse</v>
      </c>
      <c r="L2787" s="1" t="str">
        <f ca="1">INDEX(Anvendelseskode!D:D,MATCH($F2787,Anvendelseskode!$A:$A,0))</f>
        <v>Private husholdninger</v>
      </c>
      <c r="M2787" s="1" t="str">
        <f ca="1">IFERROR(INDEX(SBi!$2:$2,MATCH(H2787,SBi!$1:$1,1)),SBi!$K$2)</f>
        <v>1979-1998</v>
      </c>
      <c r="N2787" s="1">
        <f ca="1">INDEX(SBi!$C$3:$K$28,MATCH(F2787,SBi!$B$3:$B$28,0),MATCH(M2787,SBi!$C$2:$K$2,0))</f>
        <v>105.4</v>
      </c>
      <c r="O2787" s="16">
        <f t="shared" ca="1" si="567"/>
        <v>21.185400000000001</v>
      </c>
      <c r="P2787" s="16" t="str">
        <f ca="1">IFERROR(INDEX(VpD!$2:$2,MATCH(H2787,VpD!$1:$1,1)),VpD!$I$2)</f>
        <v>1979-1998</v>
      </c>
      <c r="Q2787" s="1">
        <f ca="1">INDEX(VpD!$C$3:$I$27,MATCH(F2787,VpD!$B$3:$B$27,0),MATCH(P2787,VpD!$C$2:$I$2,0))</f>
        <v>90</v>
      </c>
      <c r="R2787" s="16">
        <f t="shared" ca="1" si="568"/>
        <v>18.09</v>
      </c>
      <c r="S2787" s="14">
        <f t="shared" ca="1" si="569"/>
        <v>713273.53</v>
      </c>
      <c r="T2787" s="14">
        <f t="shared" ca="1" si="570"/>
        <v>6168887.3799999999</v>
      </c>
      <c r="U2787" s="14" t="str">
        <f t="shared" ca="1" si="571"/>
        <v>0A3F507E-17BA-32B8-E044-0003BA298018</v>
      </c>
    </row>
    <row r="2788" spans="1:21" s="14" customFormat="1" x14ac:dyDescent="0.25">
      <c r="A2788" s="14">
        <f t="shared" si="559"/>
        <v>2788</v>
      </c>
      <c r="B2788" s="14" t="str">
        <f t="shared" ca="1" si="560"/>
        <v>E5B08036-CE04-4F8E-8CC3-F10673B4BC41</v>
      </c>
      <c r="C2788" s="14" t="str">
        <f t="shared" ca="1" si="561"/>
        <v>Kolleruplund</v>
      </c>
      <c r="D2788" s="14" t="str">
        <f t="shared" ca="1" si="562"/>
        <v>28</v>
      </c>
      <c r="E2788" s="14" t="str">
        <f t="shared" ca="1" si="563"/>
        <v>6gs</v>
      </c>
      <c r="F2788" s="1">
        <f t="shared" ca="1" si="564"/>
        <v>130</v>
      </c>
      <c r="G2788" s="1">
        <f t="shared" ca="1" si="565"/>
        <v>101</v>
      </c>
      <c r="H2788" s="1">
        <f t="shared" ca="1" si="566"/>
        <v>1964</v>
      </c>
      <c r="I2788" s="1" t="str">
        <f ca="1">INDEX(Relationstabel!$C$3:$K$10,MATCH(INDIRECT($A$1&amp;"J"&amp;A2788),Relationstabel!$A$3:$A$10,0),MATCH(IFERROR(VALUE(INDIRECT($A$1&amp;"K"&amp;A2788)),0),Relationstabel!$C$1:$K$1,0))</f>
        <v>Olie</v>
      </c>
      <c r="J2788" s="1" t="str">
        <f ca="1">INDEX(Anvendelseskode!B:B,MATCH($F2788,Anvendelseskode!$A:$A,0))</f>
        <v>Række-, kæde-, dobbelthus (lodret adskillelse mellem enhederne)</v>
      </c>
      <c r="K2788" s="1" t="str">
        <f ca="1">INDEX(Anvendelseskode!C:C,MATCH($F2788,Anvendelseskode!$A:$A,0))</f>
        <v>Række-, kæde og dobbelthuse</v>
      </c>
      <c r="L2788" s="1" t="str">
        <f ca="1">INDEX(Anvendelseskode!D:D,MATCH($F2788,Anvendelseskode!$A:$A,0))</f>
        <v>Private husholdninger</v>
      </c>
      <c r="M2788" s="1" t="str">
        <f ca="1">IFERROR(INDEX(SBi!$2:$2,MATCH(H2788,SBi!$1:$1,1)),SBi!$K$2)</f>
        <v>1961-1972</v>
      </c>
      <c r="N2788" s="1">
        <f ca="1">INDEX(SBi!$C$3:$K$28,MATCH(F2788,SBi!$B$3:$B$28,0),MATCH(M2788,SBi!$C$2:$K$2,0))</f>
        <v>119.9</v>
      </c>
      <c r="O2788" s="16">
        <f t="shared" ca="1" si="567"/>
        <v>12.109900000000001</v>
      </c>
      <c r="P2788" s="16" t="str">
        <f ca="1">IFERROR(INDEX(VpD!$2:$2,MATCH(H2788,VpD!$1:$1,1)),VpD!$I$2)</f>
        <v>1961-1972</v>
      </c>
      <c r="Q2788" s="1">
        <f ca="1">INDEX(VpD!$C$3:$I$27,MATCH(F2788,VpD!$B$3:$B$27,0),MATCH(P2788,VpD!$C$2:$I$2,0))</f>
        <v>120</v>
      </c>
      <c r="R2788" s="16">
        <f t="shared" ca="1" si="568"/>
        <v>12.12</v>
      </c>
      <c r="S2788" s="14">
        <f t="shared" ca="1" si="569"/>
        <v>713812.74</v>
      </c>
      <c r="T2788" s="14">
        <f t="shared" ca="1" si="570"/>
        <v>6169251.4100000001</v>
      </c>
      <c r="U2788" s="14" t="str">
        <f t="shared" ca="1" si="571"/>
        <v>0A3F507E-1BBA-32B8-E044-0003BA298018</v>
      </c>
    </row>
    <row r="2789" spans="1:21" s="14" customFormat="1" x14ac:dyDescent="0.25">
      <c r="A2789" s="14">
        <f t="shared" si="559"/>
        <v>2789</v>
      </c>
      <c r="B2789" s="14" t="str">
        <f t="shared" ca="1" si="560"/>
        <v>652C645A-D8F0-4A41-B840-937C2DF6C1CC</v>
      </c>
      <c r="C2789" s="14" t="str">
        <f t="shared" ca="1" si="561"/>
        <v>Nordmarksvænge</v>
      </c>
      <c r="D2789" s="14" t="str">
        <f t="shared" ca="1" si="562"/>
        <v>40</v>
      </c>
      <c r="E2789" s="14" t="str">
        <f t="shared" ca="1" si="563"/>
        <v>14ei</v>
      </c>
      <c r="F2789" s="1">
        <f t="shared" ca="1" si="564"/>
        <v>130</v>
      </c>
      <c r="G2789" s="1">
        <f t="shared" ca="1" si="565"/>
        <v>118</v>
      </c>
      <c r="H2789" s="1">
        <f t="shared" ca="1" si="566"/>
        <v>2000</v>
      </c>
      <c r="I2789" s="1" t="str">
        <f ca="1">INDEX(Relationstabel!$C$3:$K$10,MATCH(INDIRECT($A$1&amp;"J"&amp;A2789),Relationstabel!$A$3:$A$10,0),MATCH(IFERROR(VALUE(INDIRECT($A$1&amp;"K"&amp;A2789)),0),Relationstabel!$C$1:$K$1,0))</f>
        <v>Fjernvarme/ Blokvarme</v>
      </c>
      <c r="J2789" s="1" t="str">
        <f ca="1">INDEX(Anvendelseskode!B:B,MATCH($F2789,Anvendelseskode!$A:$A,0))</f>
        <v>Række-, kæde-, dobbelthus (lodret adskillelse mellem enhederne)</v>
      </c>
      <c r="K2789" s="1" t="str">
        <f ca="1">INDEX(Anvendelseskode!C:C,MATCH($F2789,Anvendelseskode!$A:$A,0))</f>
        <v>Række-, kæde og dobbelthuse</v>
      </c>
      <c r="L2789" s="1" t="str">
        <f ca="1">INDEX(Anvendelseskode!D:D,MATCH($F2789,Anvendelseskode!$A:$A,0))</f>
        <v>Private husholdninger</v>
      </c>
      <c r="M2789" s="1" t="str">
        <f ca="1">IFERROR(INDEX(SBi!$2:$2,MATCH(H2789,SBi!$1:$1,1)),SBi!$K$2)</f>
        <v>1999-2006</v>
      </c>
      <c r="N2789" s="1">
        <f ca="1">INDEX(SBi!$C$3:$K$28,MATCH(F2789,SBi!$B$3:$B$28,0),MATCH(M2789,SBi!$C$2:$K$2,0))</f>
        <v>81.5</v>
      </c>
      <c r="O2789" s="16">
        <f t="shared" ca="1" si="567"/>
        <v>9.6170000000000009</v>
      </c>
      <c r="P2789" s="16" t="str">
        <f ca="1">IFERROR(INDEX(VpD!$2:$2,MATCH(H2789,VpD!$1:$1,1)),VpD!$I$2)</f>
        <v>&gt;1998</v>
      </c>
      <c r="Q2789" s="1">
        <f ca="1">INDEX(VpD!$C$3:$I$27,MATCH(F2789,VpD!$B$3:$B$27,0),MATCH(P2789,VpD!$C$2:$I$2,0))</f>
        <v>65</v>
      </c>
      <c r="R2789" s="16">
        <f t="shared" ca="1" si="568"/>
        <v>7.67</v>
      </c>
      <c r="S2789" s="14">
        <f t="shared" ca="1" si="569"/>
        <v>711978.52</v>
      </c>
      <c r="T2789" s="14">
        <f t="shared" ca="1" si="570"/>
        <v>6172461.3099999996</v>
      </c>
      <c r="U2789" s="14" t="str">
        <f t="shared" ca="1" si="571"/>
        <v>0A3F507E-1DBA-32B8-E044-0003BA298018</v>
      </c>
    </row>
    <row r="2790" spans="1:21" s="14" customFormat="1" x14ac:dyDescent="0.25">
      <c r="A2790" s="14">
        <f t="shared" si="559"/>
        <v>2790</v>
      </c>
      <c r="B2790" s="14" t="str">
        <f t="shared" ca="1" si="560"/>
        <v>99CEB775-8EEF-49DF-8467-8264170E8E9B</v>
      </c>
      <c r="C2790" s="14" t="str">
        <f t="shared" ca="1" si="561"/>
        <v>Vemmetoftevej</v>
      </c>
      <c r="D2790" s="14" t="str">
        <f t="shared" ca="1" si="562"/>
        <v>7</v>
      </c>
      <c r="E2790" s="14" t="str">
        <f t="shared" ca="1" si="563"/>
        <v>18pe</v>
      </c>
      <c r="F2790" s="1">
        <f t="shared" ca="1" si="564"/>
        <v>120</v>
      </c>
      <c r="G2790" s="1">
        <f t="shared" ca="1" si="565"/>
        <v>155</v>
      </c>
      <c r="H2790" s="1">
        <f t="shared" ca="1" si="566"/>
        <v>1973</v>
      </c>
      <c r="I2790" s="1" t="str">
        <f ca="1">INDEX(Relationstabel!$C$3:$K$10,MATCH(INDIRECT($A$1&amp;"J"&amp;A2790),Relationstabel!$A$3:$A$10,0),MATCH(IFERROR(VALUE(INDIRECT($A$1&amp;"K"&amp;A2790)),0),Relationstabel!$C$1:$K$1,0))</f>
        <v>Olie</v>
      </c>
      <c r="J2790" s="1" t="str">
        <f ca="1">INDEX(Anvendelseskode!B:B,MATCH($F2790,Anvendelseskode!$A:$A,0))</f>
        <v>Fritliggende enfamilieshus (parcelhus)</v>
      </c>
      <c r="K2790" s="1" t="str">
        <f ca="1">INDEX(Anvendelseskode!C:C,MATCH($F2790,Anvendelseskode!$A:$A,0))</f>
        <v>Parcelhuse</v>
      </c>
      <c r="L2790" s="1" t="str">
        <f ca="1">INDEX(Anvendelseskode!D:D,MATCH($F2790,Anvendelseskode!$A:$A,0))</f>
        <v>Private husholdninger</v>
      </c>
      <c r="M2790" s="1" t="str">
        <f ca="1">IFERROR(INDEX(SBi!$2:$2,MATCH(H2790,SBi!$1:$1,1)),SBi!$K$2)</f>
        <v>1973-1978</v>
      </c>
      <c r="N2790" s="1">
        <f ca="1">INDEX(SBi!$C$3:$K$28,MATCH(F2790,SBi!$B$3:$B$28,0),MATCH(M2790,SBi!$C$2:$K$2,0))</f>
        <v>119.8</v>
      </c>
      <c r="O2790" s="16">
        <f t="shared" ca="1" si="567"/>
        <v>18.568999999999999</v>
      </c>
      <c r="P2790" s="16" t="str">
        <f ca="1">IFERROR(INDEX(VpD!$2:$2,MATCH(H2790,VpD!$1:$1,1)),VpD!$I$2)</f>
        <v>1973-1978</v>
      </c>
      <c r="Q2790" s="1">
        <f ca="1">INDEX(VpD!$C$3:$I$27,MATCH(F2790,VpD!$B$3:$B$27,0),MATCH(P2790,VpD!$C$2:$I$2,0))</f>
        <v>117</v>
      </c>
      <c r="R2790" s="16">
        <f t="shared" ca="1" si="568"/>
        <v>18.135000000000002</v>
      </c>
      <c r="S2790" s="14">
        <f t="shared" ca="1" si="569"/>
        <v>712761.93</v>
      </c>
      <c r="T2790" s="14">
        <f t="shared" ca="1" si="570"/>
        <v>6169132.75</v>
      </c>
      <c r="U2790" s="14" t="str">
        <f t="shared" ca="1" si="571"/>
        <v>0A3F507E-24A7-32B8-E044-0003BA298018</v>
      </c>
    </row>
    <row r="2791" spans="1:21" s="14" customFormat="1" x14ac:dyDescent="0.25">
      <c r="A2791" s="14">
        <f t="shared" si="559"/>
        <v>2791</v>
      </c>
      <c r="B2791" s="14" t="str">
        <f t="shared" ca="1" si="560"/>
        <v>82F7FF45-4813-438A-B53F-585224387496</v>
      </c>
      <c r="C2791" s="14" t="str">
        <f t="shared" ca="1" si="561"/>
        <v>Horsbred</v>
      </c>
      <c r="D2791" s="14" t="str">
        <f t="shared" ca="1" si="562"/>
        <v>47</v>
      </c>
      <c r="E2791" s="14" t="str">
        <f t="shared" ca="1" si="563"/>
        <v>13dq</v>
      </c>
      <c r="F2791" s="1">
        <f t="shared" ca="1" si="564"/>
        <v>130</v>
      </c>
      <c r="G2791" s="1">
        <f t="shared" ca="1" si="565"/>
        <v>107</v>
      </c>
      <c r="H2791" s="1">
        <f t="shared" ca="1" si="566"/>
        <v>1989</v>
      </c>
      <c r="I2791" s="1" t="str">
        <f ca="1">INDEX(Relationstabel!$C$3:$K$10,MATCH(INDIRECT($A$1&amp;"J"&amp;A2791),Relationstabel!$A$3:$A$10,0),MATCH(IFERROR(VALUE(INDIRECT($A$1&amp;"K"&amp;A2791)),0),Relationstabel!$C$1:$K$1,0))</f>
        <v>Fjernvarme/ Blokvarme</v>
      </c>
      <c r="J2791" s="1" t="str">
        <f ca="1">INDEX(Anvendelseskode!B:B,MATCH($F2791,Anvendelseskode!$A:$A,0))</f>
        <v>Række-, kæde-, dobbelthus (lodret adskillelse mellem enhederne)</v>
      </c>
      <c r="K2791" s="1" t="str">
        <f ca="1">INDEX(Anvendelseskode!C:C,MATCH($F2791,Anvendelseskode!$A:$A,0))</f>
        <v>Række-, kæde og dobbelthuse</v>
      </c>
      <c r="L2791" s="1" t="str">
        <f ca="1">INDEX(Anvendelseskode!D:D,MATCH($F2791,Anvendelseskode!$A:$A,0))</f>
        <v>Private husholdninger</v>
      </c>
      <c r="M2791" s="1" t="str">
        <f ca="1">IFERROR(INDEX(SBi!$2:$2,MATCH(H2791,SBi!$1:$1,1)),SBi!$K$2)</f>
        <v>1979-1998</v>
      </c>
      <c r="N2791" s="1">
        <f ca="1">INDEX(SBi!$C$3:$K$28,MATCH(F2791,SBi!$B$3:$B$28,0),MATCH(M2791,SBi!$C$2:$K$2,0))</f>
        <v>96.8</v>
      </c>
      <c r="O2791" s="16">
        <f t="shared" ca="1" si="567"/>
        <v>10.3576</v>
      </c>
      <c r="P2791" s="16" t="str">
        <f ca="1">IFERROR(INDEX(VpD!$2:$2,MATCH(H2791,VpD!$1:$1,1)),VpD!$I$2)</f>
        <v>1979-1998</v>
      </c>
      <c r="Q2791" s="1">
        <f ca="1">INDEX(VpD!$C$3:$I$27,MATCH(F2791,VpD!$B$3:$B$27,0),MATCH(P2791,VpD!$C$2:$I$2,0))</f>
        <v>74</v>
      </c>
      <c r="R2791" s="16">
        <f t="shared" ca="1" si="568"/>
        <v>7.9180000000000001</v>
      </c>
      <c r="S2791" s="14">
        <f t="shared" ca="1" si="569"/>
        <v>711354.73</v>
      </c>
      <c r="T2791" s="14">
        <f t="shared" ca="1" si="570"/>
        <v>6171692.6900000004</v>
      </c>
      <c r="U2791" s="14" t="str">
        <f t="shared" ca="1" si="571"/>
        <v>0A3F507E-18A9-32B8-E044-0003BA298018</v>
      </c>
    </row>
    <row r="2792" spans="1:21" s="14" customFormat="1" x14ac:dyDescent="0.25">
      <c r="A2792" s="14">
        <f t="shared" si="559"/>
        <v>2792</v>
      </c>
      <c r="B2792" s="14" t="str">
        <f t="shared" ca="1" si="560"/>
        <v>EF485050-EB3B-4AD9-9E16-D42AA3D67341</v>
      </c>
      <c r="C2792" s="14" t="str">
        <f t="shared" ca="1" si="561"/>
        <v>Rendsagervej</v>
      </c>
      <c r="D2792" s="14" t="str">
        <f t="shared" ca="1" si="562"/>
        <v>45</v>
      </c>
      <c r="E2792" s="14" t="str">
        <f t="shared" ca="1" si="563"/>
        <v>9on</v>
      </c>
      <c r="F2792" s="1">
        <f t="shared" ca="1" si="564"/>
        <v>120</v>
      </c>
      <c r="G2792" s="1">
        <f t="shared" ca="1" si="565"/>
        <v>109</v>
      </c>
      <c r="H2792" s="1">
        <f t="shared" ca="1" si="566"/>
        <v>1973</v>
      </c>
      <c r="I2792" s="1" t="str">
        <f ca="1">INDEX(Relationstabel!$C$3:$K$10,MATCH(INDIRECT($A$1&amp;"J"&amp;A2792),Relationstabel!$A$3:$A$10,0),MATCH(IFERROR(VALUE(INDIRECT($A$1&amp;"K"&amp;A2792)),0),Relationstabel!$C$1:$K$1,0))</f>
        <v>Naturgas</v>
      </c>
      <c r="J2792" s="1" t="str">
        <f ca="1">INDEX(Anvendelseskode!B:B,MATCH($F2792,Anvendelseskode!$A:$A,0))</f>
        <v>Fritliggende enfamilieshus (parcelhus)</v>
      </c>
      <c r="K2792" s="1" t="str">
        <f ca="1">INDEX(Anvendelseskode!C:C,MATCH($F2792,Anvendelseskode!$A:$A,0))</f>
        <v>Parcelhuse</v>
      </c>
      <c r="L2792" s="1" t="str">
        <f ca="1">INDEX(Anvendelseskode!D:D,MATCH($F2792,Anvendelseskode!$A:$A,0))</f>
        <v>Private husholdninger</v>
      </c>
      <c r="M2792" s="1" t="str">
        <f ca="1">IFERROR(INDEX(SBi!$2:$2,MATCH(H2792,SBi!$1:$1,1)),SBi!$K$2)</f>
        <v>1973-1978</v>
      </c>
      <c r="N2792" s="1">
        <f ca="1">INDEX(SBi!$C$3:$K$28,MATCH(F2792,SBi!$B$3:$B$28,0),MATCH(M2792,SBi!$C$2:$K$2,0))</f>
        <v>119.8</v>
      </c>
      <c r="O2792" s="16">
        <f t="shared" ca="1" si="567"/>
        <v>13.058199999999999</v>
      </c>
      <c r="P2792" s="16" t="str">
        <f ca="1">IFERROR(INDEX(VpD!$2:$2,MATCH(H2792,VpD!$1:$1,1)),VpD!$I$2)</f>
        <v>1973-1978</v>
      </c>
      <c r="Q2792" s="1">
        <f ca="1">INDEX(VpD!$C$3:$I$27,MATCH(F2792,VpD!$B$3:$B$27,0),MATCH(P2792,VpD!$C$2:$I$2,0))</f>
        <v>117</v>
      </c>
      <c r="R2792" s="16">
        <f t="shared" ca="1" si="568"/>
        <v>12.753</v>
      </c>
      <c r="S2792" s="14">
        <f t="shared" ca="1" si="569"/>
        <v>710986.9</v>
      </c>
      <c r="T2792" s="14">
        <f t="shared" ca="1" si="570"/>
        <v>6171546.7999999998</v>
      </c>
      <c r="U2792" s="14" t="str">
        <f t="shared" ca="1" si="571"/>
        <v>0A3F507E-1FA9-32B8-E044-0003BA298018</v>
      </c>
    </row>
    <row r="2793" spans="1:21" s="14" customFormat="1" x14ac:dyDescent="0.25">
      <c r="A2793" s="14">
        <f t="shared" si="559"/>
        <v>2793</v>
      </c>
      <c r="B2793" s="14" t="str">
        <f t="shared" ca="1" si="560"/>
        <v>E330072A-03BE-496F-A6BD-1BF088D20C8B</v>
      </c>
      <c r="C2793" s="14" t="str">
        <f t="shared" ca="1" si="561"/>
        <v>Vallensbæk Strandvej</v>
      </c>
      <c r="D2793" s="14" t="str">
        <f t="shared" ca="1" si="562"/>
        <v>270</v>
      </c>
      <c r="E2793" s="14" t="str">
        <f t="shared" ca="1" si="563"/>
        <v>18m</v>
      </c>
      <c r="F2793" s="1">
        <f t="shared" ca="1" si="564"/>
        <v>120</v>
      </c>
      <c r="G2793" s="1">
        <f t="shared" ca="1" si="565"/>
        <v>134</v>
      </c>
      <c r="H2793" s="1">
        <f t="shared" ca="1" si="566"/>
        <v>1935</v>
      </c>
      <c r="I2793" s="1" t="str">
        <f ca="1">INDEX(Relationstabel!$C$3:$K$10,MATCH(INDIRECT($A$1&amp;"J"&amp;A2793),Relationstabel!$A$3:$A$10,0),MATCH(IFERROR(VALUE(INDIRECT($A$1&amp;"K"&amp;A2793)),0),Relationstabel!$C$1:$K$1,0))</f>
        <v>Naturgas</v>
      </c>
      <c r="J2793" s="1" t="str">
        <f ca="1">INDEX(Anvendelseskode!B:B,MATCH($F2793,Anvendelseskode!$A:$A,0))</f>
        <v>Fritliggende enfamilieshus (parcelhus)</v>
      </c>
      <c r="K2793" s="1" t="str">
        <f ca="1">INDEX(Anvendelseskode!C:C,MATCH($F2793,Anvendelseskode!$A:$A,0))</f>
        <v>Parcelhuse</v>
      </c>
      <c r="L2793" s="1" t="str">
        <f ca="1">INDEX(Anvendelseskode!D:D,MATCH($F2793,Anvendelseskode!$A:$A,0))</f>
        <v>Private husholdninger</v>
      </c>
      <c r="M2793" s="1" t="str">
        <f ca="1">IFERROR(INDEX(SBi!$2:$2,MATCH(H2793,SBi!$1:$1,1)),SBi!$K$2)</f>
        <v>1931-1950</v>
      </c>
      <c r="N2793" s="1">
        <f ca="1">INDEX(SBi!$C$3:$K$28,MATCH(F2793,SBi!$B$3:$B$28,0),MATCH(M2793,SBi!$C$2:$K$2,0))</f>
        <v>164.1</v>
      </c>
      <c r="O2793" s="16">
        <f t="shared" ca="1" si="567"/>
        <v>21.989399999999996</v>
      </c>
      <c r="P2793" s="16" t="str">
        <f ca="1">IFERROR(INDEX(VpD!$2:$2,MATCH(H2793,VpD!$1:$1,1)),VpD!$I$2)</f>
        <v>1931-1950</v>
      </c>
      <c r="Q2793" s="1">
        <f ca="1">INDEX(VpD!$C$3:$I$27,MATCH(F2793,VpD!$B$3:$B$27,0),MATCH(P2793,VpD!$C$2:$I$2,0))</f>
        <v>217</v>
      </c>
      <c r="R2793" s="16">
        <f t="shared" ca="1" si="568"/>
        <v>29.077999999999999</v>
      </c>
      <c r="S2793" s="14">
        <f t="shared" ca="1" si="569"/>
        <v>713268.12</v>
      </c>
      <c r="T2793" s="14">
        <f t="shared" ca="1" si="570"/>
        <v>6168839.6500000004</v>
      </c>
      <c r="U2793" s="14" t="str">
        <f t="shared" ca="1" si="571"/>
        <v>0A3F507E-17B9-32B8-E044-0003BA298018</v>
      </c>
    </row>
    <row r="2794" spans="1:21" s="14" customFormat="1" x14ac:dyDescent="0.25">
      <c r="A2794" s="14">
        <f t="shared" si="559"/>
        <v>2794</v>
      </c>
      <c r="B2794" s="14" t="str">
        <f t="shared" ca="1" si="560"/>
        <v>9C1DD9C3-04A1-4355-ACF9-5A5F533BE57F</v>
      </c>
      <c r="C2794" s="14" t="str">
        <f t="shared" ca="1" si="561"/>
        <v>Kolleruplund</v>
      </c>
      <c r="D2794" s="14" t="str">
        <f t="shared" ca="1" si="562"/>
        <v>27</v>
      </c>
      <c r="E2794" s="14" t="str">
        <f t="shared" ca="1" si="563"/>
        <v>6fl</v>
      </c>
      <c r="F2794" s="1">
        <f t="shared" ca="1" si="564"/>
        <v>130</v>
      </c>
      <c r="G2794" s="1">
        <f t="shared" ca="1" si="565"/>
        <v>91</v>
      </c>
      <c r="H2794" s="1">
        <f t="shared" ca="1" si="566"/>
        <v>1982</v>
      </c>
      <c r="I2794" s="1" t="str">
        <f ca="1">INDEX(Relationstabel!$C$3:$K$10,MATCH(INDIRECT($A$1&amp;"J"&amp;A2794),Relationstabel!$A$3:$A$10,0),MATCH(IFERROR(VALUE(INDIRECT($A$1&amp;"K"&amp;A2794)),0),Relationstabel!$C$1:$K$1,0))</f>
        <v>Elvarme</v>
      </c>
      <c r="J2794" s="1" t="str">
        <f ca="1">INDEX(Anvendelseskode!B:B,MATCH($F2794,Anvendelseskode!$A:$A,0))</f>
        <v>Række-, kæde-, dobbelthus (lodret adskillelse mellem enhederne)</v>
      </c>
      <c r="K2794" s="1" t="str">
        <f ca="1">INDEX(Anvendelseskode!C:C,MATCH($F2794,Anvendelseskode!$A:$A,0))</f>
        <v>Række-, kæde og dobbelthuse</v>
      </c>
      <c r="L2794" s="1" t="str">
        <f ca="1">INDEX(Anvendelseskode!D:D,MATCH($F2794,Anvendelseskode!$A:$A,0))</f>
        <v>Private husholdninger</v>
      </c>
      <c r="M2794" s="1" t="str">
        <f ca="1">IFERROR(INDEX(SBi!$2:$2,MATCH(H2794,SBi!$1:$1,1)),SBi!$K$2)</f>
        <v>1979-1998</v>
      </c>
      <c r="N2794" s="1">
        <f ca="1">INDEX(SBi!$C$3:$K$28,MATCH(F2794,SBi!$B$3:$B$28,0),MATCH(M2794,SBi!$C$2:$K$2,0))</f>
        <v>96.8</v>
      </c>
      <c r="O2794" s="16">
        <f t="shared" ca="1" si="567"/>
        <v>8.8087999999999997</v>
      </c>
      <c r="P2794" s="16" t="str">
        <f ca="1">IFERROR(INDEX(VpD!$2:$2,MATCH(H2794,VpD!$1:$1,1)),VpD!$I$2)</f>
        <v>1979-1998</v>
      </c>
      <c r="Q2794" s="1">
        <f ca="1">INDEX(VpD!$C$3:$I$27,MATCH(F2794,VpD!$B$3:$B$27,0),MATCH(P2794,VpD!$C$2:$I$2,0))</f>
        <v>74</v>
      </c>
      <c r="R2794" s="16">
        <f t="shared" ca="1" si="568"/>
        <v>6.734</v>
      </c>
      <c r="S2794" s="14">
        <f t="shared" ca="1" si="569"/>
        <v>713775.76</v>
      </c>
      <c r="T2794" s="14">
        <f t="shared" ca="1" si="570"/>
        <v>6169238.1500000004</v>
      </c>
      <c r="U2794" s="14" t="str">
        <f t="shared" ca="1" si="571"/>
        <v>0A3F507E-1BB9-32B8-E044-0003BA298018</v>
      </c>
    </row>
    <row r="2795" spans="1:21" s="14" customFormat="1" x14ac:dyDescent="0.25">
      <c r="A2795" s="14">
        <f t="shared" si="559"/>
        <v>2795</v>
      </c>
      <c r="B2795" s="14" t="str">
        <f t="shared" ca="1" si="560"/>
        <v>D5745AC1-95BD-40AE-9289-631386B602EF</v>
      </c>
      <c r="C2795" s="14" t="str">
        <f t="shared" ca="1" si="561"/>
        <v>Nordmarksvænge</v>
      </c>
      <c r="D2795" s="14" t="str">
        <f t="shared" ca="1" si="562"/>
        <v>39</v>
      </c>
      <c r="E2795" s="14" t="str">
        <f t="shared" ca="1" si="563"/>
        <v>15di</v>
      </c>
      <c r="F2795" s="1">
        <f t="shared" ca="1" si="564"/>
        <v>120</v>
      </c>
      <c r="G2795" s="1">
        <f t="shared" ca="1" si="565"/>
        <v>179</v>
      </c>
      <c r="H2795" s="1">
        <f t="shared" ca="1" si="566"/>
        <v>2001</v>
      </c>
      <c r="I2795" s="1" t="str">
        <f ca="1">INDEX(Relationstabel!$C$3:$K$10,MATCH(INDIRECT($A$1&amp;"J"&amp;A2795),Relationstabel!$A$3:$A$10,0),MATCH(IFERROR(VALUE(INDIRECT($A$1&amp;"K"&amp;A2795)),0),Relationstabel!$C$1:$K$1,0))</f>
        <v>Fjernvarme/ Blokvarme</v>
      </c>
      <c r="J2795" s="1" t="str">
        <f ca="1">INDEX(Anvendelseskode!B:B,MATCH($F2795,Anvendelseskode!$A:$A,0))</f>
        <v>Fritliggende enfamilieshus (parcelhus)</v>
      </c>
      <c r="K2795" s="1" t="str">
        <f ca="1">INDEX(Anvendelseskode!C:C,MATCH($F2795,Anvendelseskode!$A:$A,0))</f>
        <v>Parcelhuse</v>
      </c>
      <c r="L2795" s="1" t="str">
        <f ca="1">INDEX(Anvendelseskode!D:D,MATCH($F2795,Anvendelseskode!$A:$A,0))</f>
        <v>Private husholdninger</v>
      </c>
      <c r="M2795" s="1" t="str">
        <f ca="1">IFERROR(INDEX(SBi!$2:$2,MATCH(H2795,SBi!$1:$1,1)),SBi!$K$2)</f>
        <v>1999-2006</v>
      </c>
      <c r="N2795" s="1">
        <f ca="1">INDEX(SBi!$C$3:$K$28,MATCH(F2795,SBi!$B$3:$B$28,0),MATCH(M2795,SBi!$C$2:$K$2,0))</f>
        <v>83.9</v>
      </c>
      <c r="O2795" s="16">
        <f t="shared" ca="1" si="567"/>
        <v>15.0181</v>
      </c>
      <c r="P2795" s="16" t="str">
        <f ca="1">IFERROR(INDEX(VpD!$2:$2,MATCH(H2795,VpD!$1:$1,1)),VpD!$I$2)</f>
        <v>&gt;1998</v>
      </c>
      <c r="Q2795" s="1">
        <f ca="1">INDEX(VpD!$C$3:$I$27,MATCH(F2795,VpD!$B$3:$B$27,0),MATCH(P2795,VpD!$C$2:$I$2,0))</f>
        <v>72</v>
      </c>
      <c r="R2795" s="16">
        <f t="shared" ca="1" si="568"/>
        <v>12.888</v>
      </c>
      <c r="S2795" s="14">
        <f t="shared" ca="1" si="569"/>
        <v>712171.64</v>
      </c>
      <c r="T2795" s="14">
        <f t="shared" ca="1" si="570"/>
        <v>6171957.54</v>
      </c>
      <c r="U2795" s="14" t="str">
        <f t="shared" ca="1" si="571"/>
        <v>0A3F507E-1DB9-32B8-E044-0003BA298018</v>
      </c>
    </row>
    <row r="2796" spans="1:21" s="14" customFormat="1" x14ac:dyDescent="0.25">
      <c r="A2796" s="14">
        <f t="shared" si="559"/>
        <v>2796</v>
      </c>
      <c r="B2796" s="14" t="str">
        <f t="shared" ca="1" si="560"/>
        <v>84FCD81F-642D-49C6-8A8B-825531ED1AC8</v>
      </c>
      <c r="C2796" s="14" t="str">
        <f t="shared" ca="1" si="561"/>
        <v>Nørrebred</v>
      </c>
      <c r="D2796" s="14" t="str">
        <f t="shared" ca="1" si="562"/>
        <v>143</v>
      </c>
      <c r="E2796" s="14" t="str">
        <f t="shared" ca="1" si="563"/>
        <v>21bd</v>
      </c>
      <c r="F2796" s="1">
        <f t="shared" ca="1" si="564"/>
        <v>120</v>
      </c>
      <c r="G2796" s="1">
        <f t="shared" ca="1" si="565"/>
        <v>143</v>
      </c>
      <c r="H2796" s="1">
        <f t="shared" ca="1" si="566"/>
        <v>1969</v>
      </c>
      <c r="I2796" s="1" t="str">
        <f ca="1">INDEX(Relationstabel!$C$3:$K$10,MATCH(INDIRECT($A$1&amp;"J"&amp;A2796),Relationstabel!$A$3:$A$10,0),MATCH(IFERROR(VALUE(INDIRECT($A$1&amp;"K"&amp;A2796)),0),Relationstabel!$C$1:$K$1,0))</f>
        <v>Naturgas</v>
      </c>
      <c r="J2796" s="1" t="str">
        <f ca="1">INDEX(Anvendelseskode!B:B,MATCH($F2796,Anvendelseskode!$A:$A,0))</f>
        <v>Fritliggende enfamilieshus (parcelhus)</v>
      </c>
      <c r="K2796" s="1" t="str">
        <f ca="1">INDEX(Anvendelseskode!C:C,MATCH($F2796,Anvendelseskode!$A:$A,0))</f>
        <v>Parcelhuse</v>
      </c>
      <c r="L2796" s="1" t="str">
        <f ca="1">INDEX(Anvendelseskode!D:D,MATCH($F2796,Anvendelseskode!$A:$A,0))</f>
        <v>Private husholdninger</v>
      </c>
      <c r="M2796" s="1" t="str">
        <f ca="1">IFERROR(INDEX(SBi!$2:$2,MATCH(H2796,SBi!$1:$1,1)),SBi!$K$2)</f>
        <v>1961-1972</v>
      </c>
      <c r="N2796" s="1">
        <f ca="1">INDEX(SBi!$C$3:$K$28,MATCH(F2796,SBi!$B$3:$B$28,0),MATCH(M2796,SBi!$C$2:$K$2,0))</f>
        <v>134.30000000000001</v>
      </c>
      <c r="O2796" s="16">
        <f t="shared" ca="1" si="567"/>
        <v>19.204900000000002</v>
      </c>
      <c r="P2796" s="16" t="str">
        <f ca="1">IFERROR(INDEX(VpD!$2:$2,MATCH(H2796,VpD!$1:$1,1)),VpD!$I$2)</f>
        <v>1961-1972</v>
      </c>
      <c r="Q2796" s="1">
        <f ca="1">INDEX(VpD!$C$3:$I$27,MATCH(F2796,VpD!$B$3:$B$27,0),MATCH(P2796,VpD!$C$2:$I$2,0))</f>
        <v>143</v>
      </c>
      <c r="R2796" s="16">
        <f t="shared" ca="1" si="568"/>
        <v>20.449000000000002</v>
      </c>
      <c r="S2796" s="14">
        <f t="shared" ca="1" si="569"/>
        <v>711508.71</v>
      </c>
      <c r="T2796" s="14">
        <f t="shared" ca="1" si="570"/>
        <v>6172242.25</v>
      </c>
      <c r="U2796" s="14" t="str">
        <f t="shared" ca="1" si="571"/>
        <v>0A3F507E-1EB9-32B8-E044-0003BA298018</v>
      </c>
    </row>
    <row r="2797" spans="1:21" s="14" customFormat="1" x14ac:dyDescent="0.25">
      <c r="A2797" s="14">
        <f t="shared" si="559"/>
        <v>2797</v>
      </c>
      <c r="B2797" s="14" t="str">
        <f t="shared" ca="1" si="560"/>
        <v>A8E5DD6C-C52B-406B-A37D-54DB3C905230</v>
      </c>
      <c r="C2797" s="14" t="str">
        <f t="shared" ca="1" si="561"/>
        <v>Kolleruplund</v>
      </c>
      <c r="D2797" s="14" t="str">
        <f t="shared" ca="1" si="562"/>
        <v>12</v>
      </c>
      <c r="E2797" s="14" t="str">
        <f t="shared" ca="1" si="563"/>
        <v>6gk</v>
      </c>
      <c r="F2797" s="1">
        <f t="shared" ca="1" si="564"/>
        <v>130</v>
      </c>
      <c r="G2797" s="1">
        <f t="shared" ca="1" si="565"/>
        <v>101</v>
      </c>
      <c r="H2797" s="1">
        <f t="shared" ca="1" si="566"/>
        <v>1964</v>
      </c>
      <c r="I2797" s="1" t="str">
        <f ca="1">INDEX(Relationstabel!$C$3:$K$10,MATCH(INDIRECT($A$1&amp;"J"&amp;A2797),Relationstabel!$A$3:$A$10,0),MATCH(IFERROR(VALUE(INDIRECT($A$1&amp;"K"&amp;A2797)),0),Relationstabel!$C$1:$K$1,0))</f>
        <v>Elvarme</v>
      </c>
      <c r="J2797" s="1" t="str">
        <f ca="1">INDEX(Anvendelseskode!B:B,MATCH($F2797,Anvendelseskode!$A:$A,0))</f>
        <v>Række-, kæde-, dobbelthus (lodret adskillelse mellem enhederne)</v>
      </c>
      <c r="K2797" s="1" t="str">
        <f ca="1">INDEX(Anvendelseskode!C:C,MATCH($F2797,Anvendelseskode!$A:$A,0))</f>
        <v>Række-, kæde og dobbelthuse</v>
      </c>
      <c r="L2797" s="1" t="str">
        <f ca="1">INDEX(Anvendelseskode!D:D,MATCH($F2797,Anvendelseskode!$A:$A,0))</f>
        <v>Private husholdninger</v>
      </c>
      <c r="M2797" s="1" t="str">
        <f ca="1">IFERROR(INDEX(SBi!$2:$2,MATCH(H2797,SBi!$1:$1,1)),SBi!$K$2)</f>
        <v>1961-1972</v>
      </c>
      <c r="N2797" s="1">
        <f ca="1">INDEX(SBi!$C$3:$K$28,MATCH(F2797,SBi!$B$3:$B$28,0),MATCH(M2797,SBi!$C$2:$K$2,0))</f>
        <v>119.9</v>
      </c>
      <c r="O2797" s="16">
        <f t="shared" ca="1" si="567"/>
        <v>12.109900000000001</v>
      </c>
      <c r="P2797" s="16" t="str">
        <f ca="1">IFERROR(INDEX(VpD!$2:$2,MATCH(H2797,VpD!$1:$1,1)),VpD!$I$2)</f>
        <v>1961-1972</v>
      </c>
      <c r="Q2797" s="1">
        <f ca="1">INDEX(VpD!$C$3:$I$27,MATCH(F2797,VpD!$B$3:$B$27,0),MATCH(P2797,VpD!$C$2:$I$2,0))</f>
        <v>120</v>
      </c>
      <c r="R2797" s="16">
        <f t="shared" ca="1" si="568"/>
        <v>12.12</v>
      </c>
      <c r="S2797" s="14">
        <f t="shared" ca="1" si="569"/>
        <v>713827.49</v>
      </c>
      <c r="T2797" s="14">
        <f t="shared" ca="1" si="570"/>
        <v>6169226.21</v>
      </c>
      <c r="U2797" s="14" t="str">
        <f t="shared" ca="1" si="571"/>
        <v>0A3F507E-1BAA-32B8-E044-0003BA298018</v>
      </c>
    </row>
    <row r="2798" spans="1:21" s="14" customFormat="1" x14ac:dyDescent="0.25">
      <c r="A2798" s="14">
        <f t="shared" si="559"/>
        <v>2798</v>
      </c>
      <c r="B2798" s="14" t="str">
        <f t="shared" ca="1" si="560"/>
        <v>2FFC7669-75FB-43B2-9275-F0D4FF4D24D9</v>
      </c>
      <c r="C2798" s="14" t="str">
        <f t="shared" ca="1" si="561"/>
        <v>Nordmarksvænge</v>
      </c>
      <c r="D2798" s="14" t="str">
        <f t="shared" ca="1" si="562"/>
        <v>24</v>
      </c>
      <c r="E2798" s="14" t="str">
        <f t="shared" ca="1" si="563"/>
        <v>14er</v>
      </c>
      <c r="F2798" s="1">
        <f t="shared" ca="1" si="564"/>
        <v>130</v>
      </c>
      <c r="G2798" s="1">
        <f t="shared" ca="1" si="565"/>
        <v>120</v>
      </c>
      <c r="H2798" s="1">
        <f t="shared" ca="1" si="566"/>
        <v>2000</v>
      </c>
      <c r="I2798" s="1" t="str">
        <f ca="1">INDEX(Relationstabel!$C$3:$K$10,MATCH(INDIRECT($A$1&amp;"J"&amp;A2798),Relationstabel!$A$3:$A$10,0),MATCH(IFERROR(VALUE(INDIRECT($A$1&amp;"K"&amp;A2798)),0),Relationstabel!$C$1:$K$1,0))</f>
        <v>Fjernvarme/ Blokvarme</v>
      </c>
      <c r="J2798" s="1" t="str">
        <f ca="1">INDEX(Anvendelseskode!B:B,MATCH($F2798,Anvendelseskode!$A:$A,0))</f>
        <v>Række-, kæde-, dobbelthus (lodret adskillelse mellem enhederne)</v>
      </c>
      <c r="K2798" s="1" t="str">
        <f ca="1">INDEX(Anvendelseskode!C:C,MATCH($F2798,Anvendelseskode!$A:$A,0))</f>
        <v>Række-, kæde og dobbelthuse</v>
      </c>
      <c r="L2798" s="1" t="str">
        <f ca="1">INDEX(Anvendelseskode!D:D,MATCH($F2798,Anvendelseskode!$A:$A,0))</f>
        <v>Private husholdninger</v>
      </c>
      <c r="M2798" s="1" t="str">
        <f ca="1">IFERROR(INDEX(SBi!$2:$2,MATCH(H2798,SBi!$1:$1,1)),SBi!$K$2)</f>
        <v>1999-2006</v>
      </c>
      <c r="N2798" s="1">
        <f ca="1">INDEX(SBi!$C$3:$K$28,MATCH(F2798,SBi!$B$3:$B$28,0),MATCH(M2798,SBi!$C$2:$K$2,0))</f>
        <v>81.5</v>
      </c>
      <c r="O2798" s="16">
        <f t="shared" ca="1" si="567"/>
        <v>9.7799999999999994</v>
      </c>
      <c r="P2798" s="16" t="str">
        <f ca="1">IFERROR(INDEX(VpD!$2:$2,MATCH(H2798,VpD!$1:$1,1)),VpD!$I$2)</f>
        <v>&gt;1998</v>
      </c>
      <c r="Q2798" s="1">
        <f ca="1">INDEX(VpD!$C$3:$I$27,MATCH(F2798,VpD!$B$3:$B$27,0),MATCH(P2798,VpD!$C$2:$I$2,0))</f>
        <v>65</v>
      </c>
      <c r="R2798" s="16">
        <f t="shared" ca="1" si="568"/>
        <v>7.8</v>
      </c>
      <c r="S2798" s="14">
        <f t="shared" ca="1" si="569"/>
        <v>711995.87</v>
      </c>
      <c r="T2798" s="14">
        <f t="shared" ca="1" si="570"/>
        <v>6172409.04</v>
      </c>
      <c r="U2798" s="14" t="str">
        <f t="shared" ca="1" si="571"/>
        <v>0A3F507E-1DAA-32B8-E044-0003BA298018</v>
      </c>
    </row>
    <row r="2799" spans="1:21" s="14" customFormat="1" x14ac:dyDescent="0.25">
      <c r="A2799" s="14">
        <f t="shared" si="559"/>
        <v>2799</v>
      </c>
      <c r="B2799" s="14" t="str">
        <f t="shared" ca="1" si="560"/>
        <v>C1549078-2181-4BC7-9820-38B7329333FC</v>
      </c>
      <c r="C2799" s="14" t="str">
        <f t="shared" ca="1" si="561"/>
        <v>Hyttevænget</v>
      </c>
      <c r="D2799" s="14" t="str">
        <f t="shared" ca="1" si="562"/>
        <v>37</v>
      </c>
      <c r="E2799" s="14" t="str">
        <f t="shared" ca="1" si="563"/>
        <v>6im</v>
      </c>
      <c r="F2799" s="1">
        <f t="shared" ca="1" si="564"/>
        <v>130</v>
      </c>
      <c r="G2799" s="1">
        <f t="shared" ca="1" si="565"/>
        <v>110</v>
      </c>
      <c r="H2799" s="1">
        <f t="shared" ca="1" si="566"/>
        <v>1966</v>
      </c>
      <c r="I2799" s="1" t="str">
        <f ca="1">INDEX(Relationstabel!$C$3:$K$10,MATCH(INDIRECT($A$1&amp;"J"&amp;A2799),Relationstabel!$A$3:$A$10,0),MATCH(IFERROR(VALUE(INDIRECT($A$1&amp;"K"&amp;A2799)),0),Relationstabel!$C$1:$K$1,0))</f>
        <v>Fjernvarme/ Blokvarme</v>
      </c>
      <c r="J2799" s="1" t="str">
        <f ca="1">INDEX(Anvendelseskode!B:B,MATCH($F2799,Anvendelseskode!$A:$A,0))</f>
        <v>Række-, kæde-, dobbelthus (lodret adskillelse mellem enhederne)</v>
      </c>
      <c r="K2799" s="1" t="str">
        <f ca="1">INDEX(Anvendelseskode!C:C,MATCH($F2799,Anvendelseskode!$A:$A,0))</f>
        <v>Række-, kæde og dobbelthuse</v>
      </c>
      <c r="L2799" s="1" t="str">
        <f ca="1">INDEX(Anvendelseskode!D:D,MATCH($F2799,Anvendelseskode!$A:$A,0))</f>
        <v>Private husholdninger</v>
      </c>
      <c r="M2799" s="1" t="str">
        <f ca="1">IFERROR(INDEX(SBi!$2:$2,MATCH(H2799,SBi!$1:$1,1)),SBi!$K$2)</f>
        <v>1961-1972</v>
      </c>
      <c r="N2799" s="1">
        <f ca="1">INDEX(SBi!$C$3:$K$28,MATCH(F2799,SBi!$B$3:$B$28,0),MATCH(M2799,SBi!$C$2:$K$2,0))</f>
        <v>119.9</v>
      </c>
      <c r="O2799" s="16">
        <f t="shared" ca="1" si="567"/>
        <v>13.189</v>
      </c>
      <c r="P2799" s="16" t="str">
        <f ca="1">IFERROR(INDEX(VpD!$2:$2,MATCH(H2799,VpD!$1:$1,1)),VpD!$I$2)</f>
        <v>1961-1972</v>
      </c>
      <c r="Q2799" s="1">
        <f ca="1">INDEX(VpD!$C$3:$I$27,MATCH(F2799,VpD!$B$3:$B$27,0),MATCH(P2799,VpD!$C$2:$I$2,0))</f>
        <v>120</v>
      </c>
      <c r="R2799" s="16">
        <f t="shared" ca="1" si="568"/>
        <v>13.2</v>
      </c>
      <c r="S2799" s="14">
        <f t="shared" ca="1" si="569"/>
        <v>713745.38</v>
      </c>
      <c r="T2799" s="14">
        <f t="shared" ca="1" si="570"/>
        <v>6169192.3899999997</v>
      </c>
      <c r="U2799" s="14" t="str">
        <f t="shared" ca="1" si="571"/>
        <v>0A3F507E-1AB8-32B8-E044-0003BA298018</v>
      </c>
    </row>
    <row r="2800" spans="1:21" s="14" customFormat="1" x14ac:dyDescent="0.25">
      <c r="A2800" s="14">
        <f t="shared" si="559"/>
        <v>2800</v>
      </c>
      <c r="B2800" s="14" t="str">
        <f t="shared" ca="1" si="560"/>
        <v>CC99E3B0-8F6E-4E9D-8D23-AB5511B32582</v>
      </c>
      <c r="C2800" s="14" t="str">
        <f t="shared" ca="1" si="561"/>
        <v>Hyrdeengen</v>
      </c>
      <c r="D2800" s="14" t="str">
        <f t="shared" ca="1" si="562"/>
        <v>209</v>
      </c>
      <c r="E2800" s="14" t="str">
        <f t="shared" ca="1" si="563"/>
        <v>21gf</v>
      </c>
      <c r="F2800" s="1">
        <f t="shared" ca="1" si="564"/>
        <v>130</v>
      </c>
      <c r="G2800" s="1">
        <f t="shared" ca="1" si="565"/>
        <v>125</v>
      </c>
      <c r="H2800" s="1">
        <f t="shared" ca="1" si="566"/>
        <v>1975</v>
      </c>
      <c r="I2800" s="1" t="str">
        <f ca="1">INDEX(Relationstabel!$C$3:$K$10,MATCH(INDIRECT($A$1&amp;"J"&amp;A2800),Relationstabel!$A$3:$A$10,0),MATCH(IFERROR(VALUE(INDIRECT($A$1&amp;"K"&amp;A2800)),0),Relationstabel!$C$1:$K$1,0))</f>
        <v>Elvarme</v>
      </c>
      <c r="J2800" s="1" t="str">
        <f ca="1">INDEX(Anvendelseskode!B:B,MATCH($F2800,Anvendelseskode!$A:$A,0))</f>
        <v>Række-, kæde-, dobbelthus (lodret adskillelse mellem enhederne)</v>
      </c>
      <c r="K2800" s="1" t="str">
        <f ca="1">INDEX(Anvendelseskode!C:C,MATCH($F2800,Anvendelseskode!$A:$A,0))</f>
        <v>Række-, kæde og dobbelthuse</v>
      </c>
      <c r="L2800" s="1" t="str">
        <f ca="1">INDEX(Anvendelseskode!D:D,MATCH($F2800,Anvendelseskode!$A:$A,0))</f>
        <v>Private husholdninger</v>
      </c>
      <c r="M2800" s="1" t="str">
        <f ca="1">IFERROR(INDEX(SBi!$2:$2,MATCH(H2800,SBi!$1:$1,1)),SBi!$K$2)</f>
        <v>1973-1978</v>
      </c>
      <c r="N2800" s="1">
        <f ca="1">INDEX(SBi!$C$3:$K$28,MATCH(F2800,SBi!$B$3:$B$28,0),MATCH(M2800,SBi!$C$2:$K$2,0))</f>
        <v>112.6</v>
      </c>
      <c r="O2800" s="16">
        <f t="shared" ca="1" si="567"/>
        <v>14.074999999999999</v>
      </c>
      <c r="P2800" s="16" t="str">
        <f ca="1">IFERROR(INDEX(VpD!$2:$2,MATCH(H2800,VpD!$1:$1,1)),VpD!$I$2)</f>
        <v>1973-1978</v>
      </c>
      <c r="Q2800" s="1">
        <f ca="1">INDEX(VpD!$C$3:$I$27,MATCH(F2800,VpD!$B$3:$B$27,0),MATCH(P2800,VpD!$C$2:$I$2,0))</f>
        <v>98</v>
      </c>
      <c r="R2800" s="16">
        <f t="shared" ca="1" si="568"/>
        <v>12.25</v>
      </c>
      <c r="S2800" s="14">
        <f t="shared" ca="1" si="569"/>
        <v>711740.95</v>
      </c>
      <c r="T2800" s="14">
        <f t="shared" ca="1" si="570"/>
        <v>6172401.4100000001</v>
      </c>
      <c r="U2800" s="14" t="str">
        <f t="shared" ca="1" si="571"/>
        <v>0A3F507E-19BA-32B8-E044-0003BA298018</v>
      </c>
    </row>
    <row r="2801" spans="1:21" s="14" customFormat="1" x14ac:dyDescent="0.25">
      <c r="A2801" s="14">
        <f t="shared" si="559"/>
        <v>2801</v>
      </c>
      <c r="B2801" s="14" t="str">
        <f t="shared" ca="1" si="560"/>
        <v>06A44A3F-F364-47AF-8A71-1C7A1BD47E6E</v>
      </c>
      <c r="C2801" s="14" t="str">
        <f t="shared" ca="1" si="561"/>
        <v>Hyttevænget</v>
      </c>
      <c r="D2801" s="14" t="str">
        <f t="shared" ca="1" si="562"/>
        <v>41</v>
      </c>
      <c r="E2801" s="14" t="str">
        <f t="shared" ca="1" si="563"/>
        <v>6io</v>
      </c>
      <c r="F2801" s="1">
        <f t="shared" ca="1" si="564"/>
        <v>130</v>
      </c>
      <c r="G2801" s="1">
        <f t="shared" ca="1" si="565"/>
        <v>110</v>
      </c>
      <c r="H2801" s="1">
        <f t="shared" ca="1" si="566"/>
        <v>1966</v>
      </c>
      <c r="I2801" s="1" t="str">
        <f ca="1">INDEX(Relationstabel!$C$3:$K$10,MATCH(INDIRECT($A$1&amp;"J"&amp;A2801),Relationstabel!$A$3:$A$10,0),MATCH(IFERROR(VALUE(INDIRECT($A$1&amp;"K"&amp;A2801)),0),Relationstabel!$C$1:$K$1,0))</f>
        <v>Fjernvarme/ Blokvarme</v>
      </c>
      <c r="J2801" s="1" t="str">
        <f ca="1">INDEX(Anvendelseskode!B:B,MATCH($F2801,Anvendelseskode!$A:$A,0))</f>
        <v>Række-, kæde-, dobbelthus (lodret adskillelse mellem enhederne)</v>
      </c>
      <c r="K2801" s="1" t="str">
        <f ca="1">INDEX(Anvendelseskode!C:C,MATCH($F2801,Anvendelseskode!$A:$A,0))</f>
        <v>Række-, kæde og dobbelthuse</v>
      </c>
      <c r="L2801" s="1" t="str">
        <f ca="1">INDEX(Anvendelseskode!D:D,MATCH($F2801,Anvendelseskode!$A:$A,0))</f>
        <v>Private husholdninger</v>
      </c>
      <c r="M2801" s="1" t="str">
        <f ca="1">IFERROR(INDEX(SBi!$2:$2,MATCH(H2801,SBi!$1:$1,1)),SBi!$K$2)</f>
        <v>1961-1972</v>
      </c>
      <c r="N2801" s="1">
        <f ca="1">INDEX(SBi!$C$3:$K$28,MATCH(F2801,SBi!$B$3:$B$28,0),MATCH(M2801,SBi!$C$2:$K$2,0))</f>
        <v>119.9</v>
      </c>
      <c r="O2801" s="16">
        <f t="shared" ca="1" si="567"/>
        <v>13.189</v>
      </c>
      <c r="P2801" s="16" t="str">
        <f ca="1">IFERROR(INDEX(VpD!$2:$2,MATCH(H2801,VpD!$1:$1,1)),VpD!$I$2)</f>
        <v>1961-1972</v>
      </c>
      <c r="Q2801" s="1">
        <f ca="1">INDEX(VpD!$C$3:$I$27,MATCH(F2801,VpD!$B$3:$B$27,0),MATCH(P2801,VpD!$C$2:$I$2,0))</f>
        <v>120</v>
      </c>
      <c r="R2801" s="16">
        <f t="shared" ca="1" si="568"/>
        <v>13.2</v>
      </c>
      <c r="S2801" s="14">
        <f t="shared" ca="1" si="569"/>
        <v>713739.08</v>
      </c>
      <c r="T2801" s="14">
        <f t="shared" ca="1" si="570"/>
        <v>6169203.2400000002</v>
      </c>
      <c r="U2801" s="14" t="str">
        <f t="shared" ca="1" si="571"/>
        <v>0A3F507E-1ABA-32B8-E044-0003BA298018</v>
      </c>
    </row>
    <row r="2802" spans="1:21" s="14" customFormat="1" x14ac:dyDescent="0.25">
      <c r="A2802" s="14">
        <f t="shared" si="559"/>
        <v>2802</v>
      </c>
      <c r="B2802" s="14" t="str">
        <f t="shared" ca="1" si="560"/>
        <v>E3A78718-FD1E-4115-A4DF-1C0ED4722A79</v>
      </c>
      <c r="C2802" s="14" t="str">
        <f t="shared" ca="1" si="561"/>
        <v>Løkkekrogen</v>
      </c>
      <c r="D2802" s="14" t="str">
        <f t="shared" ca="1" si="562"/>
        <v>5D</v>
      </c>
      <c r="E2802" s="14" t="str">
        <f t="shared" ca="1" si="563"/>
        <v>17ae</v>
      </c>
      <c r="F2802" s="1">
        <f t="shared" ca="1" si="564"/>
        <v>160</v>
      </c>
      <c r="G2802" s="1">
        <f t="shared" ca="1" si="565"/>
        <v>565</v>
      </c>
      <c r="H2802" s="1">
        <f t="shared" ca="1" si="566"/>
        <v>1998</v>
      </c>
      <c r="I2802" s="1" t="str">
        <f ca="1">INDEX(Relationstabel!$C$3:$K$10,MATCH(INDIRECT($A$1&amp;"J"&amp;A2802),Relationstabel!$A$3:$A$10,0),MATCH(IFERROR(VALUE(INDIRECT($A$1&amp;"K"&amp;A2802)),0),Relationstabel!$C$1:$K$1,0))</f>
        <v>Fjernvarme/ Blokvarme</v>
      </c>
      <c r="J2802" s="1" t="str">
        <f ca="1">INDEX(Anvendelseskode!B:B,MATCH($F2802,Anvendelseskode!$A:$A,0))</f>
        <v>Døgninstitutioner</v>
      </c>
      <c r="K2802" s="1" t="str">
        <f ca="1">INDEX(Anvendelseskode!C:C,MATCH($F2802,Anvendelseskode!$A:$A,0))</f>
        <v>Døgninstitutioner</v>
      </c>
      <c r="L2802" s="1" t="str">
        <f ca="1">INDEX(Anvendelseskode!D:D,MATCH($F2802,Anvendelseskode!$A:$A,0))</f>
        <v>Kommunale og andre offentlige institutioner</v>
      </c>
      <c r="M2802" s="1" t="str">
        <f ca="1">IFERROR(INDEX(SBi!$2:$2,MATCH(H2802,SBi!$1:$1,1)),SBi!$K$2)</f>
        <v>1979-1998</v>
      </c>
      <c r="N2802" s="1">
        <f ca="1">INDEX(SBi!$C$3:$K$28,MATCH(F2802,SBi!$B$3:$B$28,0),MATCH(M2802,SBi!$C$2:$K$2,0))</f>
        <v>116</v>
      </c>
      <c r="O2802" s="16">
        <f t="shared" ca="1" si="567"/>
        <v>65.540000000000006</v>
      </c>
      <c r="P2802" s="16" t="str">
        <f ca="1">IFERROR(INDEX(VpD!$2:$2,MATCH(H2802,VpD!$1:$1,1)),VpD!$I$2)</f>
        <v>1979-1998</v>
      </c>
      <c r="Q2802" s="1">
        <f ca="1">INDEX(VpD!$C$3:$I$27,MATCH(F2802,VpD!$B$3:$B$27,0),MATCH(P2802,VpD!$C$2:$I$2,0))</f>
        <v>163</v>
      </c>
      <c r="R2802" s="16">
        <f t="shared" ca="1" si="568"/>
        <v>92.094999999999999</v>
      </c>
      <c r="S2802" s="14">
        <f t="shared" ca="1" si="569"/>
        <v>711138.29</v>
      </c>
      <c r="T2802" s="14">
        <f t="shared" ca="1" si="570"/>
        <v>6172444</v>
      </c>
      <c r="U2802" s="14" t="str">
        <f t="shared" ca="1" si="571"/>
        <v>0A3F507E-1CBA-32B8-E044-0003BA298018</v>
      </c>
    </row>
    <row r="2803" spans="1:21" s="14" customFormat="1" x14ac:dyDescent="0.25">
      <c r="A2803" s="14">
        <f t="shared" si="559"/>
        <v>2803</v>
      </c>
      <c r="B2803" s="14" t="str">
        <f t="shared" ca="1" si="560"/>
        <v>08328AA6-6101-414E-9A85-71A11CABC28B</v>
      </c>
      <c r="C2803" s="14" t="str">
        <f t="shared" ca="1" si="561"/>
        <v>Egeskovvej</v>
      </c>
      <c r="D2803" s="14" t="str">
        <f t="shared" ca="1" si="562"/>
        <v>37</v>
      </c>
      <c r="E2803" s="14" t="str">
        <f t="shared" ca="1" si="563"/>
        <v>3ba</v>
      </c>
      <c r="F2803" s="1">
        <f t="shared" ca="1" si="564"/>
        <v>130</v>
      </c>
      <c r="G2803" s="1">
        <f t="shared" ca="1" si="565"/>
        <v>98</v>
      </c>
      <c r="H2803" s="1">
        <f t="shared" ca="1" si="566"/>
        <v>2002</v>
      </c>
      <c r="I2803" s="1" t="str">
        <f ca="1">INDEX(Relationstabel!$C$3:$K$10,MATCH(INDIRECT($A$1&amp;"J"&amp;A2803),Relationstabel!$A$3:$A$10,0),MATCH(IFERROR(VALUE(INDIRECT($A$1&amp;"K"&amp;A2803)),0),Relationstabel!$C$1:$K$1,0))</f>
        <v>Naturgas</v>
      </c>
      <c r="J2803" s="1" t="str">
        <f ca="1">INDEX(Anvendelseskode!B:B,MATCH($F2803,Anvendelseskode!$A:$A,0))</f>
        <v>Række-, kæde-, dobbelthus (lodret adskillelse mellem enhederne)</v>
      </c>
      <c r="K2803" s="1" t="str">
        <f ca="1">INDEX(Anvendelseskode!C:C,MATCH($F2803,Anvendelseskode!$A:$A,0))</f>
        <v>Række-, kæde og dobbelthuse</v>
      </c>
      <c r="L2803" s="1" t="str">
        <f ca="1">INDEX(Anvendelseskode!D:D,MATCH($F2803,Anvendelseskode!$A:$A,0))</f>
        <v>Private husholdninger</v>
      </c>
      <c r="M2803" s="1" t="str">
        <f ca="1">IFERROR(INDEX(SBi!$2:$2,MATCH(H2803,SBi!$1:$1,1)),SBi!$K$2)</f>
        <v>1999-2006</v>
      </c>
      <c r="N2803" s="1">
        <f ca="1">INDEX(SBi!$C$3:$K$28,MATCH(F2803,SBi!$B$3:$B$28,0),MATCH(M2803,SBi!$C$2:$K$2,0))</f>
        <v>81.5</v>
      </c>
      <c r="O2803" s="16">
        <f t="shared" ca="1" si="567"/>
        <v>7.9870000000000001</v>
      </c>
      <c r="P2803" s="16" t="str">
        <f ca="1">IFERROR(INDEX(VpD!$2:$2,MATCH(H2803,VpD!$1:$1,1)),VpD!$I$2)</f>
        <v>&gt;1998</v>
      </c>
      <c r="Q2803" s="1">
        <f ca="1">INDEX(VpD!$C$3:$I$27,MATCH(F2803,VpD!$B$3:$B$27,0),MATCH(P2803,VpD!$C$2:$I$2,0))</f>
        <v>65</v>
      </c>
      <c r="R2803" s="16">
        <f t="shared" ca="1" si="568"/>
        <v>6.37</v>
      </c>
      <c r="S2803" s="14">
        <f t="shared" ca="1" si="569"/>
        <v>712595.78</v>
      </c>
      <c r="T2803" s="14">
        <f t="shared" ca="1" si="570"/>
        <v>6169747.1600000001</v>
      </c>
      <c r="U2803" s="14" t="str">
        <f t="shared" ca="1" si="571"/>
        <v>0A3F507E-16A1-32B8-E044-0003BA298018</v>
      </c>
    </row>
    <row r="2804" spans="1:21" s="14" customFormat="1" x14ac:dyDescent="0.25">
      <c r="A2804" s="14">
        <f t="shared" si="559"/>
        <v>2804</v>
      </c>
      <c r="B2804" s="14" t="str">
        <f t="shared" ca="1" si="560"/>
        <v>E0808507-7D96-46CE-9F39-FA81B677DDC4</v>
      </c>
      <c r="C2804" s="14" t="str">
        <f t="shared" ca="1" si="561"/>
        <v>Hyrdeengen</v>
      </c>
      <c r="D2804" s="14" t="str">
        <f t="shared" ca="1" si="562"/>
        <v>159</v>
      </c>
      <c r="E2804" s="14" t="str">
        <f t="shared" ca="1" si="563"/>
        <v>16by</v>
      </c>
      <c r="F2804" s="1">
        <f t="shared" ca="1" si="564"/>
        <v>130</v>
      </c>
      <c r="G2804" s="1">
        <f t="shared" ca="1" si="565"/>
        <v>125</v>
      </c>
      <c r="H2804" s="1">
        <f t="shared" ca="1" si="566"/>
        <v>1976</v>
      </c>
      <c r="I2804" s="1" t="str">
        <f ca="1">INDEX(Relationstabel!$C$3:$K$10,MATCH(INDIRECT($A$1&amp;"J"&amp;A2804),Relationstabel!$A$3:$A$10,0),MATCH(IFERROR(VALUE(INDIRECT($A$1&amp;"K"&amp;A2804)),0),Relationstabel!$C$1:$K$1,0))</f>
        <v>Fjernvarme/ Blokvarme</v>
      </c>
      <c r="J2804" s="1" t="str">
        <f ca="1">INDEX(Anvendelseskode!B:B,MATCH($F2804,Anvendelseskode!$A:$A,0))</f>
        <v>Række-, kæde-, dobbelthus (lodret adskillelse mellem enhederne)</v>
      </c>
      <c r="K2804" s="1" t="str">
        <f ca="1">INDEX(Anvendelseskode!C:C,MATCH($F2804,Anvendelseskode!$A:$A,0))</f>
        <v>Række-, kæde og dobbelthuse</v>
      </c>
      <c r="L2804" s="1" t="str">
        <f ca="1">INDEX(Anvendelseskode!D:D,MATCH($F2804,Anvendelseskode!$A:$A,0))</f>
        <v>Private husholdninger</v>
      </c>
      <c r="M2804" s="1" t="str">
        <f ca="1">IFERROR(INDEX(SBi!$2:$2,MATCH(H2804,SBi!$1:$1,1)),SBi!$K$2)</f>
        <v>1973-1978</v>
      </c>
      <c r="N2804" s="1">
        <f ca="1">INDEX(SBi!$C$3:$K$28,MATCH(F2804,SBi!$B$3:$B$28,0),MATCH(M2804,SBi!$C$2:$K$2,0))</f>
        <v>112.6</v>
      </c>
      <c r="O2804" s="16">
        <f t="shared" ca="1" si="567"/>
        <v>14.074999999999999</v>
      </c>
      <c r="P2804" s="16" t="str">
        <f ca="1">IFERROR(INDEX(VpD!$2:$2,MATCH(H2804,VpD!$1:$1,1)),VpD!$I$2)</f>
        <v>1973-1978</v>
      </c>
      <c r="Q2804" s="1">
        <f ca="1">INDEX(VpD!$C$3:$I$27,MATCH(F2804,VpD!$B$3:$B$27,0),MATCH(P2804,VpD!$C$2:$I$2,0))</f>
        <v>98</v>
      </c>
      <c r="R2804" s="16">
        <f t="shared" ca="1" si="568"/>
        <v>12.25</v>
      </c>
      <c r="S2804" s="14">
        <f t="shared" ca="1" si="569"/>
        <v>711815.16</v>
      </c>
      <c r="T2804" s="14">
        <f t="shared" ca="1" si="570"/>
        <v>6172436.6699999999</v>
      </c>
      <c r="U2804" s="14" t="str">
        <f t="shared" ca="1" si="571"/>
        <v>0A3F507E-19A1-32B8-E044-0003BA298018</v>
      </c>
    </row>
    <row r="2805" spans="1:21" s="14" customFormat="1" x14ac:dyDescent="0.25">
      <c r="A2805" s="14">
        <f t="shared" si="559"/>
        <v>2805</v>
      </c>
      <c r="B2805" s="14" t="str">
        <f t="shared" ca="1" si="560"/>
        <v>1204FB21-15CC-4DD3-AB2A-A25751E242D7</v>
      </c>
      <c r="C2805" s="14" t="str">
        <f t="shared" ca="1" si="561"/>
        <v>Hyttevænget</v>
      </c>
      <c r="D2805" s="14" t="str">
        <f t="shared" ca="1" si="562"/>
        <v>3</v>
      </c>
      <c r="E2805" s="14" t="str">
        <f t="shared" ca="1" si="563"/>
        <v>24bt</v>
      </c>
      <c r="F2805" s="1">
        <f t="shared" ca="1" si="564"/>
        <v>120</v>
      </c>
      <c r="G2805" s="1">
        <f t="shared" ca="1" si="565"/>
        <v>155</v>
      </c>
      <c r="H2805" s="1">
        <f t="shared" ca="1" si="566"/>
        <v>2014</v>
      </c>
      <c r="I2805" s="1" t="str">
        <f ca="1">INDEX(Relationstabel!$C$3:$K$10,MATCH(INDIRECT($A$1&amp;"J"&amp;A2805),Relationstabel!$A$3:$A$10,0),MATCH(IFERROR(VALUE(INDIRECT($A$1&amp;"K"&amp;A2805)),0),Relationstabel!$C$1:$K$1,0))</f>
        <v>Naturgas</v>
      </c>
      <c r="J2805" s="1" t="str">
        <f ca="1">INDEX(Anvendelseskode!B:B,MATCH($F2805,Anvendelseskode!$A:$A,0))</f>
        <v>Fritliggende enfamilieshus (parcelhus)</v>
      </c>
      <c r="K2805" s="1" t="str">
        <f ca="1">INDEX(Anvendelseskode!C:C,MATCH($F2805,Anvendelseskode!$A:$A,0))</f>
        <v>Parcelhuse</v>
      </c>
      <c r="L2805" s="1" t="str">
        <f ca="1">INDEX(Anvendelseskode!D:D,MATCH($F2805,Anvendelseskode!$A:$A,0))</f>
        <v>Private husholdninger</v>
      </c>
      <c r="M2805" s="1" t="str">
        <f ca="1">IFERROR(INDEX(SBi!$2:$2,MATCH(H2805,SBi!$1:$1,1)),SBi!$K$2)</f>
        <v>Efter 2006</v>
      </c>
      <c r="N2805" s="1">
        <f ca="1">INDEX(SBi!$C$3:$K$28,MATCH(F2805,SBi!$B$3:$B$28,0),MATCH(M2805,SBi!$C$2:$K$2,0))</f>
        <v>67.3</v>
      </c>
      <c r="O2805" s="16">
        <f t="shared" ca="1" si="567"/>
        <v>10.4315</v>
      </c>
      <c r="P2805" s="16" t="str">
        <f ca="1">IFERROR(INDEX(VpD!$2:$2,MATCH(H2805,VpD!$1:$1,1)),VpD!$I$2)</f>
        <v>&gt;1998</v>
      </c>
      <c r="Q2805" s="1">
        <f ca="1">INDEX(VpD!$C$3:$I$27,MATCH(F2805,VpD!$B$3:$B$27,0),MATCH(P2805,VpD!$C$2:$I$2,0))</f>
        <v>72</v>
      </c>
      <c r="R2805" s="16">
        <f t="shared" ca="1" si="568"/>
        <v>11.16</v>
      </c>
      <c r="S2805" s="14">
        <f t="shared" ca="1" si="569"/>
        <v>713875.46</v>
      </c>
      <c r="T2805" s="14">
        <f t="shared" ca="1" si="570"/>
        <v>6168919.9800000004</v>
      </c>
      <c r="U2805" s="14" t="str">
        <f t="shared" ca="1" si="571"/>
        <v>0A3F507E-1AA1-32B8-E044-0003BA298018</v>
      </c>
    </row>
    <row r="2806" spans="1:21" s="14" customFormat="1" x14ac:dyDescent="0.25">
      <c r="A2806" s="14">
        <f t="shared" si="559"/>
        <v>2806</v>
      </c>
      <c r="B2806" s="14" t="str">
        <f t="shared" ca="1" si="560"/>
        <v>7C589096-05B6-4C7D-B24F-EEA0C810B63D</v>
      </c>
      <c r="C2806" s="14" t="str">
        <f t="shared" ca="1" si="561"/>
        <v>Lyngvej</v>
      </c>
      <c r="D2806" s="14" t="str">
        <f t="shared" ca="1" si="562"/>
        <v>5</v>
      </c>
      <c r="E2806" s="14" t="str">
        <f t="shared" ca="1" si="563"/>
        <v>24z</v>
      </c>
      <c r="F2806" s="1">
        <f t="shared" ca="1" si="564"/>
        <v>120</v>
      </c>
      <c r="G2806" s="1">
        <f t="shared" ca="1" si="565"/>
        <v>174</v>
      </c>
      <c r="H2806" s="1">
        <f t="shared" ca="1" si="566"/>
        <v>2009</v>
      </c>
      <c r="I2806" s="1" t="str">
        <f ca="1">INDEX(Relationstabel!$C$3:$K$10,MATCH(INDIRECT($A$1&amp;"J"&amp;A2806),Relationstabel!$A$3:$A$10,0),MATCH(IFERROR(VALUE(INDIRECT($A$1&amp;"K"&amp;A2806)),0),Relationstabel!$C$1:$K$1,0))</f>
        <v>Naturgas</v>
      </c>
      <c r="J2806" s="1" t="str">
        <f ca="1">INDEX(Anvendelseskode!B:B,MATCH($F2806,Anvendelseskode!$A:$A,0))</f>
        <v>Fritliggende enfamilieshus (parcelhus)</v>
      </c>
      <c r="K2806" s="1" t="str">
        <f ca="1">INDEX(Anvendelseskode!C:C,MATCH($F2806,Anvendelseskode!$A:$A,0))</f>
        <v>Parcelhuse</v>
      </c>
      <c r="L2806" s="1" t="str">
        <f ca="1">INDEX(Anvendelseskode!D:D,MATCH($F2806,Anvendelseskode!$A:$A,0))</f>
        <v>Private husholdninger</v>
      </c>
      <c r="M2806" s="1" t="str">
        <f ca="1">IFERROR(INDEX(SBi!$2:$2,MATCH(H2806,SBi!$1:$1,1)),SBi!$K$2)</f>
        <v>Efter 2006</v>
      </c>
      <c r="N2806" s="1">
        <f ca="1">INDEX(SBi!$C$3:$K$28,MATCH(F2806,SBi!$B$3:$B$28,0),MATCH(M2806,SBi!$C$2:$K$2,0))</f>
        <v>67.3</v>
      </c>
      <c r="O2806" s="16">
        <f t="shared" ca="1" si="567"/>
        <v>11.710199999999999</v>
      </c>
      <c r="P2806" s="16" t="str">
        <f ca="1">IFERROR(INDEX(VpD!$2:$2,MATCH(H2806,VpD!$1:$1,1)),VpD!$I$2)</f>
        <v>&gt;1998</v>
      </c>
      <c r="Q2806" s="1">
        <f ca="1">INDEX(VpD!$C$3:$I$27,MATCH(F2806,VpD!$B$3:$B$27,0),MATCH(P2806,VpD!$C$2:$I$2,0))</f>
        <v>72</v>
      </c>
      <c r="R2806" s="16">
        <f t="shared" ca="1" si="568"/>
        <v>12.528</v>
      </c>
      <c r="S2806" s="14">
        <f t="shared" ca="1" si="569"/>
        <v>713991.52</v>
      </c>
      <c r="T2806" s="14">
        <f t="shared" ca="1" si="570"/>
        <v>6168725</v>
      </c>
      <c r="U2806" s="14" t="str">
        <f t="shared" ca="1" si="571"/>
        <v>0A3F507E-1CA1-32B8-E044-0003BA298018</v>
      </c>
    </row>
    <row r="2807" spans="1:21" s="14" customFormat="1" x14ac:dyDescent="0.25">
      <c r="A2807" s="14">
        <f t="shared" si="559"/>
        <v>2807</v>
      </c>
      <c r="B2807" s="14" t="str">
        <f t="shared" ca="1" si="560"/>
        <v>B3E552EF-C5A9-42E9-A894-B9131D33A8E1</v>
      </c>
      <c r="C2807" s="14" t="str">
        <f t="shared" ca="1" si="561"/>
        <v>Syvhøjvænge</v>
      </c>
      <c r="D2807" s="14" t="str">
        <f t="shared" ca="1" si="562"/>
        <v>108</v>
      </c>
      <c r="E2807" s="14" t="str">
        <f t="shared" ca="1" si="563"/>
        <v>14co</v>
      </c>
      <c r="F2807" s="1">
        <f t="shared" ca="1" si="564"/>
        <v>130</v>
      </c>
      <c r="G2807" s="1">
        <f t="shared" ca="1" si="565"/>
        <v>107</v>
      </c>
      <c r="H2807" s="1">
        <f t="shared" ca="1" si="566"/>
        <v>1984</v>
      </c>
      <c r="I2807" s="1" t="str">
        <f ca="1">INDEX(Relationstabel!$C$3:$K$10,MATCH(INDIRECT($A$1&amp;"J"&amp;A2807),Relationstabel!$A$3:$A$10,0),MATCH(IFERROR(VALUE(INDIRECT($A$1&amp;"K"&amp;A2807)),0),Relationstabel!$C$1:$K$1,0))</f>
        <v>Fjernvarme/ Blokvarme</v>
      </c>
      <c r="J2807" s="1" t="str">
        <f ca="1">INDEX(Anvendelseskode!B:B,MATCH($F2807,Anvendelseskode!$A:$A,0))</f>
        <v>Række-, kæde-, dobbelthus (lodret adskillelse mellem enhederne)</v>
      </c>
      <c r="K2807" s="1" t="str">
        <f ca="1">INDEX(Anvendelseskode!C:C,MATCH($F2807,Anvendelseskode!$A:$A,0))</f>
        <v>Række-, kæde og dobbelthuse</v>
      </c>
      <c r="L2807" s="1" t="str">
        <f ca="1">INDEX(Anvendelseskode!D:D,MATCH($F2807,Anvendelseskode!$A:$A,0))</f>
        <v>Private husholdninger</v>
      </c>
      <c r="M2807" s="1" t="str">
        <f ca="1">IFERROR(INDEX(SBi!$2:$2,MATCH(H2807,SBi!$1:$1,1)),SBi!$K$2)</f>
        <v>1979-1998</v>
      </c>
      <c r="N2807" s="1">
        <f ca="1">INDEX(SBi!$C$3:$K$28,MATCH(F2807,SBi!$B$3:$B$28,0),MATCH(M2807,SBi!$C$2:$K$2,0))</f>
        <v>96.8</v>
      </c>
      <c r="O2807" s="16">
        <f t="shared" ca="1" si="567"/>
        <v>10.3576</v>
      </c>
      <c r="P2807" s="16" t="str">
        <f ca="1">IFERROR(INDEX(VpD!$2:$2,MATCH(H2807,VpD!$1:$1,1)),VpD!$I$2)</f>
        <v>1979-1998</v>
      </c>
      <c r="Q2807" s="1">
        <f ca="1">INDEX(VpD!$C$3:$I$27,MATCH(F2807,VpD!$B$3:$B$27,0),MATCH(P2807,VpD!$C$2:$I$2,0))</f>
        <v>74</v>
      </c>
      <c r="R2807" s="16">
        <f t="shared" ca="1" si="568"/>
        <v>7.9180000000000001</v>
      </c>
      <c r="S2807" s="14">
        <f t="shared" ca="1" si="569"/>
        <v>712060.33</v>
      </c>
      <c r="T2807" s="14">
        <f t="shared" ca="1" si="570"/>
        <v>6171884.3300000001</v>
      </c>
      <c r="U2807" s="14" t="str">
        <f t="shared" ca="1" si="571"/>
        <v>0A3F507E-22A1-32B8-E044-0003BA298018</v>
      </c>
    </row>
    <row r="2808" spans="1:21" s="14" customFormat="1" x14ac:dyDescent="0.25">
      <c r="A2808" s="14">
        <f t="shared" si="559"/>
        <v>2808</v>
      </c>
      <c r="B2808" s="14" t="str">
        <f t="shared" ca="1" si="560"/>
        <v>684C981A-3E7B-46E6-8595-97F2AA611C42</v>
      </c>
      <c r="C2808" s="14" t="str">
        <f t="shared" ca="1" si="561"/>
        <v>Horsbred</v>
      </c>
      <c r="D2808" s="14" t="str">
        <f t="shared" ca="1" si="562"/>
        <v>40</v>
      </c>
      <c r="E2808" s="14" t="str">
        <f t="shared" ca="1" si="563"/>
        <v>13bl</v>
      </c>
      <c r="F2808" s="1">
        <f t="shared" ca="1" si="564"/>
        <v>130</v>
      </c>
      <c r="G2808" s="1">
        <f t="shared" ca="1" si="565"/>
        <v>107</v>
      </c>
      <c r="H2808" s="1">
        <f t="shared" ca="1" si="566"/>
        <v>1967</v>
      </c>
      <c r="I2808" s="1" t="str">
        <f ca="1">INDEX(Relationstabel!$C$3:$K$10,MATCH(INDIRECT($A$1&amp;"J"&amp;A2808),Relationstabel!$A$3:$A$10,0),MATCH(IFERROR(VALUE(INDIRECT($A$1&amp;"K"&amp;A2808)),0),Relationstabel!$C$1:$K$1,0))</f>
        <v>Fjernvarme/ Blokvarme</v>
      </c>
      <c r="J2808" s="1" t="str">
        <f ca="1">INDEX(Anvendelseskode!B:B,MATCH($F2808,Anvendelseskode!$A:$A,0))</f>
        <v>Række-, kæde-, dobbelthus (lodret adskillelse mellem enhederne)</v>
      </c>
      <c r="K2808" s="1" t="str">
        <f ca="1">INDEX(Anvendelseskode!C:C,MATCH($F2808,Anvendelseskode!$A:$A,0))</f>
        <v>Række-, kæde og dobbelthuse</v>
      </c>
      <c r="L2808" s="1" t="str">
        <f ca="1">INDEX(Anvendelseskode!D:D,MATCH($F2808,Anvendelseskode!$A:$A,0))</f>
        <v>Private husholdninger</v>
      </c>
      <c r="M2808" s="1" t="str">
        <f ca="1">IFERROR(INDEX(SBi!$2:$2,MATCH(H2808,SBi!$1:$1,1)),SBi!$K$2)</f>
        <v>1961-1972</v>
      </c>
      <c r="N2808" s="1">
        <f ca="1">INDEX(SBi!$C$3:$K$28,MATCH(F2808,SBi!$B$3:$B$28,0),MATCH(M2808,SBi!$C$2:$K$2,0))</f>
        <v>119.9</v>
      </c>
      <c r="O2808" s="16">
        <f t="shared" ca="1" si="567"/>
        <v>12.829300000000002</v>
      </c>
      <c r="P2808" s="16" t="str">
        <f ca="1">IFERROR(INDEX(VpD!$2:$2,MATCH(H2808,VpD!$1:$1,1)),VpD!$I$2)</f>
        <v>1961-1972</v>
      </c>
      <c r="Q2808" s="1">
        <f ca="1">INDEX(VpD!$C$3:$I$27,MATCH(F2808,VpD!$B$3:$B$27,0),MATCH(P2808,VpD!$C$2:$I$2,0))</f>
        <v>120</v>
      </c>
      <c r="R2808" s="16">
        <f t="shared" ca="1" si="568"/>
        <v>12.84</v>
      </c>
      <c r="S2808" s="14">
        <f t="shared" ca="1" si="569"/>
        <v>711492.19</v>
      </c>
      <c r="T2808" s="14">
        <f t="shared" ca="1" si="570"/>
        <v>6171696.7699999996</v>
      </c>
      <c r="U2808" s="14" t="str">
        <f t="shared" ca="1" si="571"/>
        <v>0A3F507E-18A2-32B8-E044-0003BA298018</v>
      </c>
    </row>
    <row r="2809" spans="1:21" s="14" customFormat="1" x14ac:dyDescent="0.25">
      <c r="A2809" s="14">
        <f t="shared" si="559"/>
        <v>2809</v>
      </c>
      <c r="B2809" s="14" t="str">
        <f t="shared" ca="1" si="560"/>
        <v>43955BCE-7E1C-4E3A-B086-AFC4CB902142</v>
      </c>
      <c r="C2809" s="14" t="str">
        <f t="shared" ca="1" si="561"/>
        <v>Rendsagervej</v>
      </c>
      <c r="D2809" s="14" t="str">
        <f t="shared" ca="1" si="562"/>
        <v>38</v>
      </c>
      <c r="E2809" s="14" t="str">
        <f t="shared" ca="1" si="563"/>
        <v>9ik</v>
      </c>
      <c r="F2809" s="1">
        <f t="shared" ca="1" si="564"/>
        <v>120</v>
      </c>
      <c r="G2809" s="1">
        <f t="shared" ca="1" si="565"/>
        <v>119</v>
      </c>
      <c r="H2809" s="1">
        <f t="shared" ca="1" si="566"/>
        <v>1972</v>
      </c>
      <c r="I2809" s="1" t="str">
        <f ca="1">INDEX(Relationstabel!$C$3:$K$10,MATCH(INDIRECT($A$1&amp;"J"&amp;A2809),Relationstabel!$A$3:$A$10,0),MATCH(IFERROR(VALUE(INDIRECT($A$1&amp;"K"&amp;A2809)),0),Relationstabel!$C$1:$K$1,0))</f>
        <v>Naturgas</v>
      </c>
      <c r="J2809" s="1" t="str">
        <f ca="1">INDEX(Anvendelseskode!B:B,MATCH($F2809,Anvendelseskode!$A:$A,0))</f>
        <v>Fritliggende enfamilieshus (parcelhus)</v>
      </c>
      <c r="K2809" s="1" t="str">
        <f ca="1">INDEX(Anvendelseskode!C:C,MATCH($F2809,Anvendelseskode!$A:$A,0))</f>
        <v>Parcelhuse</v>
      </c>
      <c r="L2809" s="1" t="str">
        <f ca="1">INDEX(Anvendelseskode!D:D,MATCH($F2809,Anvendelseskode!$A:$A,0))</f>
        <v>Private husholdninger</v>
      </c>
      <c r="M2809" s="1" t="str">
        <f ca="1">IFERROR(INDEX(SBi!$2:$2,MATCH(H2809,SBi!$1:$1,1)),SBi!$K$2)</f>
        <v>1961-1972</v>
      </c>
      <c r="N2809" s="1">
        <f ca="1">INDEX(SBi!$C$3:$K$28,MATCH(F2809,SBi!$B$3:$B$28,0),MATCH(M2809,SBi!$C$2:$K$2,0))</f>
        <v>134.30000000000001</v>
      </c>
      <c r="O2809" s="16">
        <f t="shared" ca="1" si="567"/>
        <v>15.9817</v>
      </c>
      <c r="P2809" s="16" t="str">
        <f ca="1">IFERROR(INDEX(VpD!$2:$2,MATCH(H2809,VpD!$1:$1,1)),VpD!$I$2)</f>
        <v>1961-1972</v>
      </c>
      <c r="Q2809" s="1">
        <f ca="1">INDEX(VpD!$C$3:$I$27,MATCH(F2809,VpD!$B$3:$B$27,0),MATCH(P2809,VpD!$C$2:$I$2,0))</f>
        <v>143</v>
      </c>
      <c r="R2809" s="16">
        <f t="shared" ca="1" si="568"/>
        <v>17.016999999999999</v>
      </c>
      <c r="S2809" s="14">
        <f t="shared" ca="1" si="569"/>
        <v>711104.57</v>
      </c>
      <c r="T2809" s="14">
        <f t="shared" ca="1" si="570"/>
        <v>6171596.5899999999</v>
      </c>
      <c r="U2809" s="14" t="str">
        <f t="shared" ca="1" si="571"/>
        <v>0A3F507E-1FA2-32B8-E044-0003BA298018</v>
      </c>
    </row>
    <row r="2810" spans="1:21" s="14" customFormat="1" x14ac:dyDescent="0.25">
      <c r="A2810" s="14">
        <f t="shared" si="559"/>
        <v>2810</v>
      </c>
      <c r="B2810" s="14" t="str">
        <f t="shared" ca="1" si="560"/>
        <v>74268178-16A0-4AE1-A7C9-3DCF3C9D7F18</v>
      </c>
      <c r="C2810" s="14" t="str">
        <f t="shared" ca="1" si="561"/>
        <v>Valbo Alle</v>
      </c>
      <c r="D2810" s="14" t="str">
        <f t="shared" ca="1" si="562"/>
        <v>2</v>
      </c>
      <c r="E2810" s="14" t="str">
        <f t="shared" ca="1" si="563"/>
        <v>23i</v>
      </c>
      <c r="F2810" s="1">
        <f t="shared" ca="1" si="564"/>
        <v>120</v>
      </c>
      <c r="G2810" s="1">
        <f t="shared" ca="1" si="565"/>
        <v>130</v>
      </c>
      <c r="H2810" s="1">
        <f t="shared" ca="1" si="566"/>
        <v>1977</v>
      </c>
      <c r="I2810" s="1" t="str">
        <f ca="1">INDEX(Relationstabel!$C$3:$K$10,MATCH(INDIRECT($A$1&amp;"J"&amp;A2810),Relationstabel!$A$3:$A$10,0),MATCH(IFERROR(VALUE(INDIRECT($A$1&amp;"K"&amp;A2810)),0),Relationstabel!$C$1:$K$1,0))</f>
        <v>Naturgas</v>
      </c>
      <c r="J2810" s="1" t="str">
        <f ca="1">INDEX(Anvendelseskode!B:B,MATCH($F2810,Anvendelseskode!$A:$A,0))</f>
        <v>Fritliggende enfamilieshus (parcelhus)</v>
      </c>
      <c r="K2810" s="1" t="str">
        <f ca="1">INDEX(Anvendelseskode!C:C,MATCH($F2810,Anvendelseskode!$A:$A,0))</f>
        <v>Parcelhuse</v>
      </c>
      <c r="L2810" s="1" t="str">
        <f ca="1">INDEX(Anvendelseskode!D:D,MATCH($F2810,Anvendelseskode!$A:$A,0))</f>
        <v>Private husholdninger</v>
      </c>
      <c r="M2810" s="1" t="str">
        <f ca="1">IFERROR(INDEX(SBi!$2:$2,MATCH(H2810,SBi!$1:$1,1)),SBi!$K$2)</f>
        <v>1973-1978</v>
      </c>
      <c r="N2810" s="1">
        <f ca="1">INDEX(SBi!$C$3:$K$28,MATCH(F2810,SBi!$B$3:$B$28,0),MATCH(M2810,SBi!$C$2:$K$2,0))</f>
        <v>119.8</v>
      </c>
      <c r="O2810" s="16">
        <f t="shared" ca="1" si="567"/>
        <v>15.574</v>
      </c>
      <c r="P2810" s="16" t="str">
        <f ca="1">IFERROR(INDEX(VpD!$2:$2,MATCH(H2810,VpD!$1:$1,1)),VpD!$I$2)</f>
        <v>1973-1978</v>
      </c>
      <c r="Q2810" s="1">
        <f ca="1">INDEX(VpD!$C$3:$I$27,MATCH(F2810,VpD!$B$3:$B$27,0),MATCH(P2810,VpD!$C$2:$I$2,0))</f>
        <v>117</v>
      </c>
      <c r="R2810" s="16">
        <f t="shared" ca="1" si="568"/>
        <v>15.21</v>
      </c>
      <c r="S2810" s="14">
        <f t="shared" ca="1" si="569"/>
        <v>713594.77</v>
      </c>
      <c r="T2810" s="14">
        <f t="shared" ca="1" si="570"/>
        <v>6168801.9000000004</v>
      </c>
      <c r="U2810" s="14" t="str">
        <f t="shared" ca="1" si="571"/>
        <v>0A3F507E-23A2-32B8-E044-0003BA298018</v>
      </c>
    </row>
    <row r="2811" spans="1:21" s="14" customFormat="1" x14ac:dyDescent="0.25">
      <c r="A2811" s="14">
        <f t="shared" si="559"/>
        <v>2811</v>
      </c>
      <c r="B2811" s="14" t="str">
        <f t="shared" ca="1" si="560"/>
        <v>AB14FCA9-3254-494A-BD32-6D047042AE3F</v>
      </c>
      <c r="C2811" s="14" t="str">
        <f t="shared" ca="1" si="561"/>
        <v>Nørrebred</v>
      </c>
      <c r="D2811" s="14" t="str">
        <f t="shared" ca="1" si="562"/>
        <v>128</v>
      </c>
      <c r="E2811" s="14" t="str">
        <f t="shared" ca="1" si="563"/>
        <v>13gø</v>
      </c>
      <c r="F2811" s="1">
        <f t="shared" ca="1" si="564"/>
        <v>120</v>
      </c>
      <c r="G2811" s="1">
        <f t="shared" ca="1" si="565"/>
        <v>129</v>
      </c>
      <c r="H2811" s="1">
        <f t="shared" ca="1" si="566"/>
        <v>1969</v>
      </c>
      <c r="I2811" s="1" t="str">
        <f ca="1">INDEX(Relationstabel!$C$3:$K$10,MATCH(INDIRECT($A$1&amp;"J"&amp;A2811),Relationstabel!$A$3:$A$10,0),MATCH(IFERROR(VALUE(INDIRECT($A$1&amp;"K"&amp;A2811)),0),Relationstabel!$C$1:$K$1,0))</f>
        <v>Naturgas</v>
      </c>
      <c r="J2811" s="1" t="str">
        <f ca="1">INDEX(Anvendelseskode!B:B,MATCH($F2811,Anvendelseskode!$A:$A,0))</f>
        <v>Fritliggende enfamilieshus (parcelhus)</v>
      </c>
      <c r="K2811" s="1" t="str">
        <f ca="1">INDEX(Anvendelseskode!C:C,MATCH($F2811,Anvendelseskode!$A:$A,0))</f>
        <v>Parcelhuse</v>
      </c>
      <c r="L2811" s="1" t="str">
        <f ca="1">INDEX(Anvendelseskode!D:D,MATCH($F2811,Anvendelseskode!$A:$A,0))</f>
        <v>Private husholdninger</v>
      </c>
      <c r="M2811" s="1" t="str">
        <f ca="1">IFERROR(INDEX(SBi!$2:$2,MATCH(H2811,SBi!$1:$1,1)),SBi!$K$2)</f>
        <v>1961-1972</v>
      </c>
      <c r="N2811" s="1">
        <f ca="1">INDEX(SBi!$C$3:$K$28,MATCH(F2811,SBi!$B$3:$B$28,0),MATCH(M2811,SBi!$C$2:$K$2,0))</f>
        <v>134.30000000000001</v>
      </c>
      <c r="O2811" s="16">
        <f t="shared" ca="1" si="567"/>
        <v>17.3247</v>
      </c>
      <c r="P2811" s="16" t="str">
        <f ca="1">IFERROR(INDEX(VpD!$2:$2,MATCH(H2811,VpD!$1:$1,1)),VpD!$I$2)</f>
        <v>1961-1972</v>
      </c>
      <c r="Q2811" s="1">
        <f ca="1">INDEX(VpD!$C$3:$I$27,MATCH(F2811,VpD!$B$3:$B$27,0),MATCH(P2811,VpD!$C$2:$I$2,0))</f>
        <v>143</v>
      </c>
      <c r="R2811" s="16">
        <f t="shared" ca="1" si="568"/>
        <v>18.446999999999999</v>
      </c>
      <c r="S2811" s="14">
        <f t="shared" ca="1" si="569"/>
        <v>711663.71</v>
      </c>
      <c r="T2811" s="14">
        <f t="shared" ca="1" si="570"/>
        <v>6171945.2400000002</v>
      </c>
      <c r="U2811" s="14" t="str">
        <f t="shared" ca="1" si="571"/>
        <v>0A3F507E-1EAA-32B8-E044-0003BA298018</v>
      </c>
    </row>
    <row r="2812" spans="1:21" s="14" customFormat="1" x14ac:dyDescent="0.25">
      <c r="A2812" s="14">
        <f t="shared" si="559"/>
        <v>2812</v>
      </c>
      <c r="B2812" s="14" t="str">
        <f t="shared" ca="1" si="560"/>
        <v>C5883C65-EBE2-4849-A5E8-C49E0D94B42F</v>
      </c>
      <c r="C2812" s="14" t="str">
        <f t="shared" ca="1" si="561"/>
        <v>Stærebo</v>
      </c>
      <c r="D2812" s="14" t="str">
        <f t="shared" ca="1" si="562"/>
        <v>3</v>
      </c>
      <c r="E2812" s="14" t="str">
        <f t="shared" ca="1" si="563"/>
        <v>6aci</v>
      </c>
      <c r="F2812" s="1">
        <f t="shared" ca="1" si="564"/>
        <v>130</v>
      </c>
      <c r="G2812" s="1">
        <f t="shared" ca="1" si="565"/>
        <v>109</v>
      </c>
      <c r="H2812" s="1">
        <f t="shared" ca="1" si="566"/>
        <v>1979</v>
      </c>
      <c r="I2812" s="1" t="str">
        <f ca="1">INDEX(Relationstabel!$C$3:$K$10,MATCH(INDIRECT($A$1&amp;"J"&amp;A2812),Relationstabel!$A$3:$A$10,0),MATCH(IFERROR(VALUE(INDIRECT($A$1&amp;"K"&amp;A2812)),0),Relationstabel!$C$1:$K$1,0))</f>
        <v>Fjernvarme/ Blokvarme</v>
      </c>
      <c r="J2812" s="1" t="str">
        <f ca="1">INDEX(Anvendelseskode!B:B,MATCH($F2812,Anvendelseskode!$A:$A,0))</f>
        <v>Række-, kæde-, dobbelthus (lodret adskillelse mellem enhederne)</v>
      </c>
      <c r="K2812" s="1" t="str">
        <f ca="1">INDEX(Anvendelseskode!C:C,MATCH($F2812,Anvendelseskode!$A:$A,0))</f>
        <v>Række-, kæde og dobbelthuse</v>
      </c>
      <c r="L2812" s="1" t="str">
        <f ca="1">INDEX(Anvendelseskode!D:D,MATCH($F2812,Anvendelseskode!$A:$A,0))</f>
        <v>Private husholdninger</v>
      </c>
      <c r="M2812" s="1" t="str">
        <f ca="1">IFERROR(INDEX(SBi!$2:$2,MATCH(H2812,SBi!$1:$1,1)),SBi!$K$2)</f>
        <v>1979-1998</v>
      </c>
      <c r="N2812" s="1">
        <f ca="1">INDEX(SBi!$C$3:$K$28,MATCH(F2812,SBi!$B$3:$B$28,0),MATCH(M2812,SBi!$C$2:$K$2,0))</f>
        <v>96.8</v>
      </c>
      <c r="O2812" s="16">
        <f t="shared" ca="1" si="567"/>
        <v>10.5512</v>
      </c>
      <c r="P2812" s="16" t="str">
        <f ca="1">IFERROR(INDEX(VpD!$2:$2,MATCH(H2812,VpD!$1:$1,1)),VpD!$I$2)</f>
        <v>1979-1998</v>
      </c>
      <c r="Q2812" s="1">
        <f ca="1">INDEX(VpD!$C$3:$I$27,MATCH(F2812,VpD!$B$3:$B$27,0),MATCH(P2812,VpD!$C$2:$I$2,0))</f>
        <v>74</v>
      </c>
      <c r="R2812" s="16">
        <f t="shared" ca="1" si="568"/>
        <v>8.0660000000000007</v>
      </c>
      <c r="S2812" s="14">
        <f t="shared" ca="1" si="569"/>
        <v>713701.07</v>
      </c>
      <c r="T2812" s="14">
        <f t="shared" ca="1" si="570"/>
        <v>6169742.3899999997</v>
      </c>
      <c r="U2812" s="14" t="str">
        <f t="shared" ca="1" si="571"/>
        <v>0A3F507E-21AA-32B8-E044-0003BA298018</v>
      </c>
    </row>
    <row r="2813" spans="1:21" s="14" customFormat="1" x14ac:dyDescent="0.25">
      <c r="A2813" s="14">
        <f t="shared" si="559"/>
        <v>2813</v>
      </c>
      <c r="B2813" s="14" t="str">
        <f t="shared" ca="1" si="560"/>
        <v>F4D5D880-0FB7-4052-B3F1-0C26C0A9A71C</v>
      </c>
      <c r="C2813" s="14" t="str">
        <f t="shared" ca="1" si="561"/>
        <v>Syvhøjvænge</v>
      </c>
      <c r="D2813" s="14" t="str">
        <f t="shared" ca="1" si="562"/>
        <v>117</v>
      </c>
      <c r="E2813" s="14" t="str">
        <f t="shared" ca="1" si="563"/>
        <v>22ab</v>
      </c>
      <c r="F2813" s="1">
        <f t="shared" ca="1" si="564"/>
        <v>120</v>
      </c>
      <c r="G2813" s="1">
        <f t="shared" ca="1" si="565"/>
        <v>152</v>
      </c>
      <c r="H2813" s="1">
        <f t="shared" ca="1" si="566"/>
        <v>1969</v>
      </c>
      <c r="I2813" s="1" t="str">
        <f ca="1">INDEX(Relationstabel!$C$3:$K$10,MATCH(INDIRECT($A$1&amp;"J"&amp;A2813),Relationstabel!$A$3:$A$10,0),MATCH(IFERROR(VALUE(INDIRECT($A$1&amp;"K"&amp;A2813)),0),Relationstabel!$C$1:$K$1,0))</f>
        <v>Naturgas</v>
      </c>
      <c r="J2813" s="1" t="str">
        <f ca="1">INDEX(Anvendelseskode!B:B,MATCH($F2813,Anvendelseskode!$A:$A,0))</f>
        <v>Fritliggende enfamilieshus (parcelhus)</v>
      </c>
      <c r="K2813" s="1" t="str">
        <f ca="1">INDEX(Anvendelseskode!C:C,MATCH($F2813,Anvendelseskode!$A:$A,0))</f>
        <v>Parcelhuse</v>
      </c>
      <c r="L2813" s="1" t="str">
        <f ca="1">INDEX(Anvendelseskode!D:D,MATCH($F2813,Anvendelseskode!$A:$A,0))</f>
        <v>Private husholdninger</v>
      </c>
      <c r="M2813" s="1" t="str">
        <f ca="1">IFERROR(INDEX(SBi!$2:$2,MATCH(H2813,SBi!$1:$1,1)),SBi!$K$2)</f>
        <v>1961-1972</v>
      </c>
      <c r="N2813" s="1">
        <f ca="1">INDEX(SBi!$C$3:$K$28,MATCH(F2813,SBi!$B$3:$B$28,0),MATCH(M2813,SBi!$C$2:$K$2,0))</f>
        <v>134.30000000000001</v>
      </c>
      <c r="O2813" s="16">
        <f t="shared" ca="1" si="567"/>
        <v>20.413600000000002</v>
      </c>
      <c r="P2813" s="16" t="str">
        <f ca="1">IFERROR(INDEX(VpD!$2:$2,MATCH(H2813,VpD!$1:$1,1)),VpD!$I$2)</f>
        <v>1961-1972</v>
      </c>
      <c r="Q2813" s="1">
        <f ca="1">INDEX(VpD!$C$3:$I$27,MATCH(F2813,VpD!$B$3:$B$27,0),MATCH(P2813,VpD!$C$2:$I$2,0))</f>
        <v>143</v>
      </c>
      <c r="R2813" s="16">
        <f t="shared" ca="1" si="568"/>
        <v>21.736000000000001</v>
      </c>
      <c r="S2813" s="14">
        <f t="shared" ca="1" si="569"/>
        <v>711825.69</v>
      </c>
      <c r="T2813" s="14">
        <f t="shared" ca="1" si="570"/>
        <v>6171948.0899999999</v>
      </c>
      <c r="U2813" s="14" t="str">
        <f t="shared" ca="1" si="571"/>
        <v>0A3F507E-22AA-32B8-E044-0003BA298018</v>
      </c>
    </row>
    <row r="2814" spans="1:21" s="14" customFormat="1" x14ac:dyDescent="0.25">
      <c r="A2814" s="14">
        <f t="shared" si="559"/>
        <v>2814</v>
      </c>
      <c r="B2814" s="14" t="str">
        <f t="shared" ca="1" si="560"/>
        <v>A1BD431B-CFDC-4AE6-BDC1-41AD8622FB07</v>
      </c>
      <c r="C2814" s="14" t="str">
        <f t="shared" ca="1" si="561"/>
        <v>Nordmarksvænge</v>
      </c>
      <c r="D2814" s="14" t="str">
        <f t="shared" ca="1" si="562"/>
        <v>26</v>
      </c>
      <c r="E2814" s="14" t="str">
        <f t="shared" ca="1" si="563"/>
        <v>14eq</v>
      </c>
      <c r="F2814" s="1">
        <f t="shared" ca="1" si="564"/>
        <v>130</v>
      </c>
      <c r="G2814" s="1">
        <f t="shared" ca="1" si="565"/>
        <v>133</v>
      </c>
      <c r="H2814" s="1">
        <f t="shared" ca="1" si="566"/>
        <v>2000</v>
      </c>
      <c r="I2814" s="1" t="str">
        <f ca="1">INDEX(Relationstabel!$C$3:$K$10,MATCH(INDIRECT($A$1&amp;"J"&amp;A2814),Relationstabel!$A$3:$A$10,0),MATCH(IFERROR(VALUE(INDIRECT($A$1&amp;"K"&amp;A2814)),0),Relationstabel!$C$1:$K$1,0))</f>
        <v>Fjernvarme/ Blokvarme</v>
      </c>
      <c r="J2814" s="1" t="str">
        <f ca="1">INDEX(Anvendelseskode!B:B,MATCH($F2814,Anvendelseskode!$A:$A,0))</f>
        <v>Række-, kæde-, dobbelthus (lodret adskillelse mellem enhederne)</v>
      </c>
      <c r="K2814" s="1" t="str">
        <f ca="1">INDEX(Anvendelseskode!C:C,MATCH($F2814,Anvendelseskode!$A:$A,0))</f>
        <v>Række-, kæde og dobbelthuse</v>
      </c>
      <c r="L2814" s="1" t="str">
        <f ca="1">INDEX(Anvendelseskode!D:D,MATCH($F2814,Anvendelseskode!$A:$A,0))</f>
        <v>Private husholdninger</v>
      </c>
      <c r="M2814" s="1" t="str">
        <f ca="1">IFERROR(INDEX(SBi!$2:$2,MATCH(H2814,SBi!$1:$1,1)),SBi!$K$2)</f>
        <v>1999-2006</v>
      </c>
      <c r="N2814" s="1">
        <f ca="1">INDEX(SBi!$C$3:$K$28,MATCH(F2814,SBi!$B$3:$B$28,0),MATCH(M2814,SBi!$C$2:$K$2,0))</f>
        <v>81.5</v>
      </c>
      <c r="O2814" s="16">
        <f t="shared" ca="1" si="567"/>
        <v>10.839499999999999</v>
      </c>
      <c r="P2814" s="16" t="str">
        <f ca="1">IFERROR(INDEX(VpD!$2:$2,MATCH(H2814,VpD!$1:$1,1)),VpD!$I$2)</f>
        <v>&gt;1998</v>
      </c>
      <c r="Q2814" s="1">
        <f ca="1">INDEX(VpD!$C$3:$I$27,MATCH(F2814,VpD!$B$3:$B$27,0),MATCH(P2814,VpD!$C$2:$I$2,0))</f>
        <v>65</v>
      </c>
      <c r="R2814" s="16">
        <f t="shared" ca="1" si="568"/>
        <v>8.6449999999999996</v>
      </c>
      <c r="S2814" s="14">
        <f t="shared" ca="1" si="569"/>
        <v>712016.1</v>
      </c>
      <c r="T2814" s="14">
        <f t="shared" ca="1" si="570"/>
        <v>6172415.5999999996</v>
      </c>
      <c r="U2814" s="14" t="str">
        <f t="shared" ca="1" si="571"/>
        <v>0A3F507E-1DAC-32B8-E044-0003BA298018</v>
      </c>
    </row>
    <row r="2815" spans="1:21" s="14" customFormat="1" x14ac:dyDescent="0.25">
      <c r="A2815" s="14">
        <f t="shared" si="559"/>
        <v>2815</v>
      </c>
      <c r="B2815" s="14" t="str">
        <f t="shared" ca="1" si="560"/>
        <v>AAA7D007-4D08-40D1-B709-11F2E854C09A</v>
      </c>
      <c r="C2815" s="14" t="str">
        <f t="shared" ca="1" si="561"/>
        <v>Nørrebred</v>
      </c>
      <c r="D2815" s="14" t="str">
        <f t="shared" ca="1" si="562"/>
        <v>130</v>
      </c>
      <c r="E2815" s="14" t="str">
        <f t="shared" ca="1" si="563"/>
        <v>13gæ</v>
      </c>
      <c r="F2815" s="1">
        <f t="shared" ca="1" si="564"/>
        <v>120</v>
      </c>
      <c r="G2815" s="1">
        <f t="shared" ca="1" si="565"/>
        <v>129</v>
      </c>
      <c r="H2815" s="1">
        <f t="shared" ca="1" si="566"/>
        <v>1969</v>
      </c>
      <c r="I2815" s="1" t="str">
        <f ca="1">INDEX(Relationstabel!$C$3:$K$10,MATCH(INDIRECT($A$1&amp;"J"&amp;A2815),Relationstabel!$A$3:$A$10,0),MATCH(IFERROR(VALUE(INDIRECT($A$1&amp;"K"&amp;A2815)),0),Relationstabel!$C$1:$K$1,0))</f>
        <v>Naturgas</v>
      </c>
      <c r="J2815" s="1" t="str">
        <f ca="1">INDEX(Anvendelseskode!B:B,MATCH($F2815,Anvendelseskode!$A:$A,0))</f>
        <v>Fritliggende enfamilieshus (parcelhus)</v>
      </c>
      <c r="K2815" s="1" t="str">
        <f ca="1">INDEX(Anvendelseskode!C:C,MATCH($F2815,Anvendelseskode!$A:$A,0))</f>
        <v>Parcelhuse</v>
      </c>
      <c r="L2815" s="1" t="str">
        <f ca="1">INDEX(Anvendelseskode!D:D,MATCH($F2815,Anvendelseskode!$A:$A,0))</f>
        <v>Private husholdninger</v>
      </c>
      <c r="M2815" s="1" t="str">
        <f ca="1">IFERROR(INDEX(SBi!$2:$2,MATCH(H2815,SBi!$1:$1,1)),SBi!$K$2)</f>
        <v>1961-1972</v>
      </c>
      <c r="N2815" s="1">
        <f ca="1">INDEX(SBi!$C$3:$K$28,MATCH(F2815,SBi!$B$3:$B$28,0),MATCH(M2815,SBi!$C$2:$K$2,0))</f>
        <v>134.30000000000001</v>
      </c>
      <c r="O2815" s="16">
        <f t="shared" ca="1" si="567"/>
        <v>17.3247</v>
      </c>
      <c r="P2815" s="16" t="str">
        <f ca="1">IFERROR(INDEX(VpD!$2:$2,MATCH(H2815,VpD!$1:$1,1)),VpD!$I$2)</f>
        <v>1961-1972</v>
      </c>
      <c r="Q2815" s="1">
        <f ca="1">INDEX(VpD!$C$3:$I$27,MATCH(F2815,VpD!$B$3:$B$27,0),MATCH(P2815,VpD!$C$2:$I$2,0))</f>
        <v>143</v>
      </c>
      <c r="R2815" s="16">
        <f t="shared" ca="1" si="568"/>
        <v>18.446999999999999</v>
      </c>
      <c r="S2815" s="14">
        <f t="shared" ca="1" si="569"/>
        <v>711684.26</v>
      </c>
      <c r="T2815" s="14">
        <f t="shared" ca="1" si="570"/>
        <v>6171945.6799999997</v>
      </c>
      <c r="U2815" s="14" t="str">
        <f t="shared" ca="1" si="571"/>
        <v>0A3F507E-1EAC-32B8-E044-0003BA298018</v>
      </c>
    </row>
    <row r="2816" spans="1:21" s="14" customFormat="1" x14ac:dyDescent="0.25">
      <c r="A2816" s="14">
        <f t="shared" si="559"/>
        <v>2816</v>
      </c>
      <c r="B2816" s="14" t="str">
        <f t="shared" ca="1" si="560"/>
        <v>DDC90A52-2C2B-4BEB-AECE-AD464F1F86BA</v>
      </c>
      <c r="C2816" s="14" t="str">
        <f t="shared" ca="1" si="561"/>
        <v>Vallensbæk Stationst</v>
      </c>
      <c r="D2816" s="14" t="str">
        <f t="shared" ca="1" si="562"/>
        <v>33</v>
      </c>
      <c r="E2816" s="14" t="str">
        <f t="shared" ca="1" si="563"/>
        <v>7dx</v>
      </c>
      <c r="F2816" s="1">
        <f t="shared" ca="1" si="564"/>
        <v>320</v>
      </c>
      <c r="G2816" s="1">
        <f t="shared" ca="1" si="565"/>
        <v>1284</v>
      </c>
      <c r="H2816" s="1">
        <f t="shared" ca="1" si="566"/>
        <v>1989</v>
      </c>
      <c r="I2816" s="1" t="str">
        <f ca="1">INDEX(Relationstabel!$C$3:$K$10,MATCH(INDIRECT($A$1&amp;"J"&amp;A2816),Relationstabel!$A$3:$A$10,0),MATCH(IFERROR(VALUE(INDIRECT($A$1&amp;"K"&amp;A2816)),0),Relationstabel!$C$1:$K$1,0))</f>
        <v>Fjernvarme/ Blokvarme</v>
      </c>
      <c r="J2816" s="1" t="str">
        <f ca="1">INDEX(Anvendelseskode!B:B,MATCH($F2816,Anvendelseskode!$A:$A,0))</f>
        <v>Bygning til kontor, handel, lager herunder offentlig administration</v>
      </c>
      <c r="K2816" s="1" t="str">
        <f ca="1">INDEX(Anvendelseskode!C:C,MATCH($F2816,Anvendelseskode!$A:$A,0))</f>
        <v>Kontor, handel, lager, off. adm.</v>
      </c>
      <c r="L2816" s="1" t="str">
        <f ca="1">INDEX(Anvendelseskode!D:D,MATCH($F2816,Anvendelseskode!$A:$A,0))</f>
        <v>Handel og servicevirksomheder</v>
      </c>
      <c r="M2816" s="1" t="str">
        <f ca="1">IFERROR(INDEX(SBi!$2:$2,MATCH(H2816,SBi!$1:$1,1)),SBi!$K$2)</f>
        <v>1979-1998</v>
      </c>
      <c r="N2816" s="1">
        <f ca="1">INDEX(SBi!$C$3:$K$28,MATCH(F2816,SBi!$B$3:$B$28,0),MATCH(M2816,SBi!$C$2:$K$2,0))</f>
        <v>103.3</v>
      </c>
      <c r="O2816" s="16">
        <f t="shared" ca="1" si="567"/>
        <v>132.63719999999998</v>
      </c>
      <c r="P2816" s="16" t="str">
        <f ca="1">IFERROR(INDEX(VpD!$2:$2,MATCH(H2816,VpD!$1:$1,1)),VpD!$I$2)</f>
        <v>1979-1998</v>
      </c>
      <c r="Q2816" s="1">
        <f ca="1">INDEX(VpD!$C$3:$I$27,MATCH(F2816,VpD!$B$3:$B$27,0),MATCH(P2816,VpD!$C$2:$I$2,0))</f>
        <v>77</v>
      </c>
      <c r="R2816" s="16">
        <f t="shared" ca="1" si="568"/>
        <v>98.867999999999995</v>
      </c>
      <c r="S2816" s="14">
        <f t="shared" ca="1" si="569"/>
        <v>713306.9</v>
      </c>
      <c r="T2816" s="14">
        <f t="shared" ca="1" si="570"/>
        <v>6169428.1900000004</v>
      </c>
      <c r="U2816" s="14" t="str">
        <f t="shared" ca="1" si="571"/>
        <v>0A3F507E-23BF-32B8-E044-0003BA298018</v>
      </c>
    </row>
    <row r="2817" spans="1:21" s="14" customFormat="1" x14ac:dyDescent="0.25">
      <c r="A2817" s="14">
        <f t="shared" si="559"/>
        <v>2817</v>
      </c>
      <c r="B2817" s="14" t="str">
        <f t="shared" ca="1" si="560"/>
        <v>CAC7359A-FD4B-48BF-BA0A-2DCAA1817B7E</v>
      </c>
      <c r="C2817" s="14" t="str">
        <f t="shared" ca="1" si="561"/>
        <v>Kolleruplund</v>
      </c>
      <c r="D2817" s="14" t="str">
        <f t="shared" ca="1" si="562"/>
        <v>37</v>
      </c>
      <c r="E2817" s="14" t="str">
        <f t="shared" ca="1" si="563"/>
        <v>6fq</v>
      </c>
      <c r="F2817" s="1">
        <f t="shared" ca="1" si="564"/>
        <v>130</v>
      </c>
      <c r="G2817" s="1">
        <f t="shared" ca="1" si="565"/>
        <v>91</v>
      </c>
      <c r="H2817" s="1">
        <f t="shared" ca="1" si="566"/>
        <v>1967</v>
      </c>
      <c r="I2817" s="1" t="str">
        <f ca="1">INDEX(Relationstabel!$C$3:$K$10,MATCH(INDIRECT($A$1&amp;"J"&amp;A2817),Relationstabel!$A$3:$A$10,0),MATCH(IFERROR(VALUE(INDIRECT($A$1&amp;"K"&amp;A2817)),0),Relationstabel!$C$1:$K$1,0))</f>
        <v>Elvarme</v>
      </c>
      <c r="J2817" s="1" t="str">
        <f ca="1">INDEX(Anvendelseskode!B:B,MATCH($F2817,Anvendelseskode!$A:$A,0))</f>
        <v>Række-, kæde-, dobbelthus (lodret adskillelse mellem enhederne)</v>
      </c>
      <c r="K2817" s="1" t="str">
        <f ca="1">INDEX(Anvendelseskode!C:C,MATCH($F2817,Anvendelseskode!$A:$A,0))</f>
        <v>Række-, kæde og dobbelthuse</v>
      </c>
      <c r="L2817" s="1" t="str">
        <f ca="1">INDEX(Anvendelseskode!D:D,MATCH($F2817,Anvendelseskode!$A:$A,0))</f>
        <v>Private husholdninger</v>
      </c>
      <c r="M2817" s="1" t="str">
        <f ca="1">IFERROR(INDEX(SBi!$2:$2,MATCH(H2817,SBi!$1:$1,1)),SBi!$K$2)</f>
        <v>1961-1972</v>
      </c>
      <c r="N2817" s="1">
        <f ca="1">INDEX(SBi!$C$3:$K$28,MATCH(F2817,SBi!$B$3:$B$28,0),MATCH(M2817,SBi!$C$2:$K$2,0))</f>
        <v>119.9</v>
      </c>
      <c r="O2817" s="16">
        <f t="shared" ca="1" si="567"/>
        <v>10.9109</v>
      </c>
      <c r="P2817" s="16" t="str">
        <f ca="1">IFERROR(INDEX(VpD!$2:$2,MATCH(H2817,VpD!$1:$1,1)),VpD!$I$2)</f>
        <v>1961-1972</v>
      </c>
      <c r="Q2817" s="1">
        <f ca="1">INDEX(VpD!$C$3:$I$27,MATCH(F2817,VpD!$B$3:$B$27,0),MATCH(P2817,VpD!$C$2:$I$2,0))</f>
        <v>120</v>
      </c>
      <c r="R2817" s="16">
        <f t="shared" ca="1" si="568"/>
        <v>10.92</v>
      </c>
      <c r="S2817" s="14">
        <f t="shared" ca="1" si="569"/>
        <v>713763.78</v>
      </c>
      <c r="T2817" s="14">
        <f t="shared" ca="1" si="570"/>
        <v>6169258.9000000004</v>
      </c>
      <c r="U2817" s="14" t="str">
        <f t="shared" ca="1" si="571"/>
        <v>0A3F507E-1BC3-32B8-E044-0003BA298018</v>
      </c>
    </row>
    <row r="2818" spans="1:21" s="14" customFormat="1" x14ac:dyDescent="0.25">
      <c r="A2818" s="14">
        <f t="shared" si="559"/>
        <v>2818</v>
      </c>
      <c r="B2818" s="14" t="str">
        <f t="shared" ca="1" si="560"/>
        <v>2486340C-E837-4F19-9B38-6CFF9737053D</v>
      </c>
      <c r="C2818" s="14" t="str">
        <f t="shared" ca="1" si="561"/>
        <v>Valbo Alle</v>
      </c>
      <c r="D2818" s="14" t="str">
        <f t="shared" ca="1" si="562"/>
        <v>8</v>
      </c>
      <c r="E2818" s="14" t="str">
        <f t="shared" ca="1" si="563"/>
        <v>23n</v>
      </c>
      <c r="F2818" s="1">
        <f t="shared" ca="1" si="564"/>
        <v>120</v>
      </c>
      <c r="G2818" s="1">
        <f t="shared" ca="1" si="565"/>
        <v>121</v>
      </c>
      <c r="H2818" s="1">
        <f t="shared" ca="1" si="566"/>
        <v>1980</v>
      </c>
      <c r="I2818" s="1" t="str">
        <f ca="1">INDEX(Relationstabel!$C$3:$K$10,MATCH(INDIRECT($A$1&amp;"J"&amp;A2818),Relationstabel!$A$3:$A$10,0),MATCH(IFERROR(VALUE(INDIRECT($A$1&amp;"K"&amp;A2818)),0),Relationstabel!$C$1:$K$1,0))</f>
        <v>Elvarme</v>
      </c>
      <c r="J2818" s="1" t="str">
        <f ca="1">INDEX(Anvendelseskode!B:B,MATCH($F2818,Anvendelseskode!$A:$A,0))</f>
        <v>Fritliggende enfamilieshus (parcelhus)</v>
      </c>
      <c r="K2818" s="1" t="str">
        <f ca="1">INDEX(Anvendelseskode!C:C,MATCH($F2818,Anvendelseskode!$A:$A,0))</f>
        <v>Parcelhuse</v>
      </c>
      <c r="L2818" s="1" t="str">
        <f ca="1">INDEX(Anvendelseskode!D:D,MATCH($F2818,Anvendelseskode!$A:$A,0))</f>
        <v>Private husholdninger</v>
      </c>
      <c r="M2818" s="1" t="str">
        <f ca="1">IFERROR(INDEX(SBi!$2:$2,MATCH(H2818,SBi!$1:$1,1)),SBi!$K$2)</f>
        <v>1979-1998</v>
      </c>
      <c r="N2818" s="1">
        <f ca="1">INDEX(SBi!$C$3:$K$28,MATCH(F2818,SBi!$B$3:$B$28,0),MATCH(M2818,SBi!$C$2:$K$2,0))</f>
        <v>105.4</v>
      </c>
      <c r="O2818" s="16">
        <f t="shared" ca="1" si="567"/>
        <v>12.753400000000001</v>
      </c>
      <c r="P2818" s="16" t="str">
        <f ca="1">IFERROR(INDEX(VpD!$2:$2,MATCH(H2818,VpD!$1:$1,1)),VpD!$I$2)</f>
        <v>1979-1998</v>
      </c>
      <c r="Q2818" s="1">
        <f ca="1">INDEX(VpD!$C$3:$I$27,MATCH(F2818,VpD!$B$3:$B$27,0),MATCH(P2818,VpD!$C$2:$I$2,0))</f>
        <v>90</v>
      </c>
      <c r="R2818" s="16">
        <f t="shared" ca="1" si="568"/>
        <v>10.89</v>
      </c>
      <c r="S2818" s="14">
        <f t="shared" ca="1" si="569"/>
        <v>713618.14</v>
      </c>
      <c r="T2818" s="14">
        <f t="shared" ca="1" si="570"/>
        <v>6168737.8300000001</v>
      </c>
      <c r="U2818" s="14" t="str">
        <f t="shared" ca="1" si="571"/>
        <v>0A3F507E-23A7-32B8-E044-0003BA298018</v>
      </c>
    </row>
    <row r="2819" spans="1:21" s="14" customFormat="1" x14ac:dyDescent="0.25">
      <c r="A2819" s="14">
        <f t="shared" ref="A2819:A2882" si="572">ROW(B2819)</f>
        <v>2819</v>
      </c>
      <c r="B2819" s="14" t="str">
        <f t="shared" ref="B2819:B2882" ca="1" si="573">INDIRECT($A$1&amp;"b"&amp;A2819)</f>
        <v>C16CDDF2-D8CC-49B1-B643-FE085B00FF0F</v>
      </c>
      <c r="C2819" s="14" t="str">
        <f t="shared" ref="C2819:C2882" ca="1" si="574">INDIRECT($A$1&amp;"V"&amp;A2819)</f>
        <v>Hyttevænget</v>
      </c>
      <c r="D2819" s="14" t="str">
        <f t="shared" ref="D2819:D2882" ca="1" si="575">INDIRECT($A$1&amp;"W"&amp;A2819)</f>
        <v>13</v>
      </c>
      <c r="E2819" s="14" t="str">
        <f t="shared" ref="E2819:E2882" ca="1" si="576">INDIRECT($A$1&amp;"AB"&amp;A2819)</f>
        <v>24eø</v>
      </c>
      <c r="F2819" s="1">
        <f t="shared" ref="F2819:F2882" ca="1" si="577">ROUNDDOWN(INDIRECT($A$1&amp;"C"&amp;A2819),-1)</f>
        <v>120</v>
      </c>
      <c r="G2819" s="1">
        <f t="shared" ref="G2819:G2882" ca="1" si="578">INDIRECT($A$1&amp;"P"&amp;A2819)+INDIRECT($A$1&amp;"Q"&amp;A2819)+INDIRECT($A$1&amp;"R"&amp;A2819)*0.5</f>
        <v>147</v>
      </c>
      <c r="H2819" s="1">
        <f t="shared" ref="H2819:H2882" ca="1" si="579">MAX(INDIRECT($A$1&amp;"E"&amp;A2819),INDIRECT($A$1&amp;"D"&amp;A2819))</f>
        <v>1998</v>
      </c>
      <c r="I2819" s="1" t="str">
        <f ca="1">INDEX(Relationstabel!$C$3:$K$10,MATCH(INDIRECT($A$1&amp;"J"&amp;A2819),Relationstabel!$A$3:$A$10,0),MATCH(IFERROR(VALUE(INDIRECT($A$1&amp;"K"&amp;A2819)),0),Relationstabel!$C$1:$K$1,0))</f>
        <v>Varmepumpe</v>
      </c>
      <c r="J2819" s="1" t="str">
        <f ca="1">INDEX(Anvendelseskode!B:B,MATCH($F2819,Anvendelseskode!$A:$A,0))</f>
        <v>Fritliggende enfamilieshus (parcelhus)</v>
      </c>
      <c r="K2819" s="1" t="str">
        <f ca="1">INDEX(Anvendelseskode!C:C,MATCH($F2819,Anvendelseskode!$A:$A,0))</f>
        <v>Parcelhuse</v>
      </c>
      <c r="L2819" s="1" t="str">
        <f ca="1">INDEX(Anvendelseskode!D:D,MATCH($F2819,Anvendelseskode!$A:$A,0))</f>
        <v>Private husholdninger</v>
      </c>
      <c r="M2819" s="1" t="str">
        <f ca="1">IFERROR(INDEX(SBi!$2:$2,MATCH(H2819,SBi!$1:$1,1)),SBi!$K$2)</f>
        <v>1979-1998</v>
      </c>
      <c r="N2819" s="1">
        <f ca="1">INDEX(SBi!$C$3:$K$28,MATCH(F2819,SBi!$B$3:$B$28,0),MATCH(M2819,SBi!$C$2:$K$2,0))</f>
        <v>105.4</v>
      </c>
      <c r="O2819" s="16">
        <f t="shared" ref="O2819:O2882" ca="1" si="580">N2819*G2819/1000</f>
        <v>15.4938</v>
      </c>
      <c r="P2819" s="16" t="str">
        <f ca="1">IFERROR(INDEX(VpD!$2:$2,MATCH(H2819,VpD!$1:$1,1)),VpD!$I$2)</f>
        <v>1979-1998</v>
      </c>
      <c r="Q2819" s="1">
        <f ca="1">INDEX(VpD!$C$3:$I$27,MATCH(F2819,VpD!$B$3:$B$27,0),MATCH(P2819,VpD!$C$2:$I$2,0))</f>
        <v>90</v>
      </c>
      <c r="R2819" s="16">
        <f t="shared" ref="R2819:R2882" ca="1" si="581">Q2819*G2819/1000</f>
        <v>13.23</v>
      </c>
      <c r="S2819" s="14">
        <f t="shared" ref="S2819:S2882" ca="1" si="582">INDIRECT($A$1&amp;"AE"&amp;A2819)</f>
        <v>713828.29</v>
      </c>
      <c r="T2819" s="14">
        <f t="shared" ref="T2819:T2882" ca="1" si="583">INDIRECT($A$1&amp;"AF"&amp;A2819)</f>
        <v>6169036.9900000002</v>
      </c>
      <c r="U2819" s="14" t="str">
        <f t="shared" ref="U2819:U2882" ca="1" si="584">INDIRECT($A$1&amp;"AC"&amp;A2819)</f>
        <v>0A3F507E-1AA9-32B8-E044-0003BA298018</v>
      </c>
    </row>
    <row r="2820" spans="1:21" s="14" customFormat="1" x14ac:dyDescent="0.25">
      <c r="A2820" s="14">
        <f t="shared" si="572"/>
        <v>2820</v>
      </c>
      <c r="B2820" s="14" t="str">
        <f t="shared" ca="1" si="573"/>
        <v>2E9321E7-1314-48AD-B572-EEB43565D75A</v>
      </c>
      <c r="C2820" s="14" t="str">
        <f t="shared" ca="1" si="574"/>
        <v>Broksøvej</v>
      </c>
      <c r="D2820" s="14" t="str">
        <f t="shared" ca="1" si="575"/>
        <v>26</v>
      </c>
      <c r="E2820" s="14" t="str">
        <f t="shared" ca="1" si="576"/>
        <v>18pq</v>
      </c>
      <c r="F2820" s="1">
        <f t="shared" ca="1" si="577"/>
        <v>120</v>
      </c>
      <c r="G2820" s="1">
        <f t="shared" ca="1" si="578"/>
        <v>148</v>
      </c>
      <c r="H2820" s="1">
        <f t="shared" ca="1" si="579"/>
        <v>1988</v>
      </c>
      <c r="I2820" s="1" t="str">
        <f ca="1">INDEX(Relationstabel!$C$3:$K$10,MATCH(INDIRECT($A$1&amp;"J"&amp;A2820),Relationstabel!$A$3:$A$10,0),MATCH(IFERROR(VALUE(INDIRECT($A$1&amp;"K"&amp;A2820)),0),Relationstabel!$C$1:$K$1,0))</f>
        <v>Naturgas</v>
      </c>
      <c r="J2820" s="1" t="str">
        <f ca="1">INDEX(Anvendelseskode!B:B,MATCH($F2820,Anvendelseskode!$A:$A,0))</f>
        <v>Fritliggende enfamilieshus (parcelhus)</v>
      </c>
      <c r="K2820" s="1" t="str">
        <f ca="1">INDEX(Anvendelseskode!C:C,MATCH($F2820,Anvendelseskode!$A:$A,0))</f>
        <v>Parcelhuse</v>
      </c>
      <c r="L2820" s="1" t="str">
        <f ca="1">INDEX(Anvendelseskode!D:D,MATCH($F2820,Anvendelseskode!$A:$A,0))</f>
        <v>Private husholdninger</v>
      </c>
      <c r="M2820" s="1" t="str">
        <f ca="1">IFERROR(INDEX(SBi!$2:$2,MATCH(H2820,SBi!$1:$1,1)),SBi!$K$2)</f>
        <v>1979-1998</v>
      </c>
      <c r="N2820" s="1">
        <f ca="1">INDEX(SBi!$C$3:$K$28,MATCH(F2820,SBi!$B$3:$B$28,0),MATCH(M2820,SBi!$C$2:$K$2,0))</f>
        <v>105.4</v>
      </c>
      <c r="O2820" s="16">
        <f t="shared" ca="1" si="580"/>
        <v>15.599200000000002</v>
      </c>
      <c r="P2820" s="16" t="str">
        <f ca="1">IFERROR(INDEX(VpD!$2:$2,MATCH(H2820,VpD!$1:$1,1)),VpD!$I$2)</f>
        <v>1979-1998</v>
      </c>
      <c r="Q2820" s="1">
        <f ca="1">INDEX(VpD!$C$3:$I$27,MATCH(F2820,VpD!$B$3:$B$27,0),MATCH(P2820,VpD!$C$2:$I$2,0))</f>
        <v>90</v>
      </c>
      <c r="R2820" s="16">
        <f t="shared" ca="1" si="581"/>
        <v>13.32</v>
      </c>
      <c r="S2820" s="14">
        <f t="shared" ca="1" si="582"/>
        <v>712754.66</v>
      </c>
      <c r="T2820" s="14">
        <f t="shared" ca="1" si="583"/>
        <v>6169017.9900000002</v>
      </c>
      <c r="U2820" s="14" t="str">
        <f t="shared" ca="1" si="584"/>
        <v>0A3F507E-15AD-32B8-E044-0003BA298018</v>
      </c>
    </row>
    <row r="2821" spans="1:21" s="14" customFormat="1" x14ac:dyDescent="0.25">
      <c r="A2821" s="14">
        <f t="shared" si="572"/>
        <v>2821</v>
      </c>
      <c r="B2821" s="14" t="str">
        <f t="shared" ca="1" si="573"/>
        <v>9500D206-C7DA-42A7-BFE0-AFFF94DD69C8</v>
      </c>
      <c r="C2821" s="14" t="str">
        <f t="shared" ca="1" si="574"/>
        <v>Stærebo</v>
      </c>
      <c r="D2821" s="14" t="str">
        <f t="shared" ca="1" si="575"/>
        <v>6</v>
      </c>
      <c r="E2821" s="14" t="str">
        <f t="shared" ca="1" si="576"/>
        <v>6abq</v>
      </c>
      <c r="F2821" s="1">
        <f t="shared" ca="1" si="577"/>
        <v>130</v>
      </c>
      <c r="G2821" s="1">
        <f t="shared" ca="1" si="578"/>
        <v>109</v>
      </c>
      <c r="H2821" s="1">
        <f t="shared" ca="1" si="579"/>
        <v>1979</v>
      </c>
      <c r="I2821" s="1" t="str">
        <f ca="1">INDEX(Relationstabel!$C$3:$K$10,MATCH(INDIRECT($A$1&amp;"J"&amp;A2821),Relationstabel!$A$3:$A$10,0),MATCH(IFERROR(VALUE(INDIRECT($A$1&amp;"K"&amp;A2821)),0),Relationstabel!$C$1:$K$1,0))</f>
        <v>Fjernvarme/ Blokvarme</v>
      </c>
      <c r="J2821" s="1" t="str">
        <f ca="1">INDEX(Anvendelseskode!B:B,MATCH($F2821,Anvendelseskode!$A:$A,0))</f>
        <v>Række-, kæde-, dobbelthus (lodret adskillelse mellem enhederne)</v>
      </c>
      <c r="K2821" s="1" t="str">
        <f ca="1">INDEX(Anvendelseskode!C:C,MATCH($F2821,Anvendelseskode!$A:$A,0))</f>
        <v>Række-, kæde og dobbelthuse</v>
      </c>
      <c r="L2821" s="1" t="str">
        <f ca="1">INDEX(Anvendelseskode!D:D,MATCH($F2821,Anvendelseskode!$A:$A,0))</f>
        <v>Private husholdninger</v>
      </c>
      <c r="M2821" s="1" t="str">
        <f ca="1">IFERROR(INDEX(SBi!$2:$2,MATCH(H2821,SBi!$1:$1,1)),SBi!$K$2)</f>
        <v>1979-1998</v>
      </c>
      <c r="N2821" s="1">
        <f ca="1">INDEX(SBi!$C$3:$K$28,MATCH(F2821,SBi!$B$3:$B$28,0),MATCH(M2821,SBi!$C$2:$K$2,0))</f>
        <v>96.8</v>
      </c>
      <c r="O2821" s="16">
        <f t="shared" ca="1" si="580"/>
        <v>10.5512</v>
      </c>
      <c r="P2821" s="16" t="str">
        <f ca="1">IFERROR(INDEX(VpD!$2:$2,MATCH(H2821,VpD!$1:$1,1)),VpD!$I$2)</f>
        <v>1979-1998</v>
      </c>
      <c r="Q2821" s="1">
        <f ca="1">INDEX(VpD!$C$3:$I$27,MATCH(F2821,VpD!$B$3:$B$27,0),MATCH(P2821,VpD!$C$2:$I$2,0))</f>
        <v>74</v>
      </c>
      <c r="R2821" s="16">
        <f t="shared" ca="1" si="581"/>
        <v>8.0660000000000007</v>
      </c>
      <c r="S2821" s="14">
        <f t="shared" ca="1" si="582"/>
        <v>713678.49</v>
      </c>
      <c r="T2821" s="14">
        <f t="shared" ca="1" si="583"/>
        <v>6169768.4000000004</v>
      </c>
      <c r="U2821" s="14" t="str">
        <f t="shared" ca="1" si="584"/>
        <v>0A3F507E-21AD-32B8-E044-0003BA298018</v>
      </c>
    </row>
    <row r="2822" spans="1:21" s="14" customFormat="1" x14ac:dyDescent="0.25">
      <c r="A2822" s="14">
        <f t="shared" si="572"/>
        <v>2822</v>
      </c>
      <c r="B2822" s="14" t="str">
        <f t="shared" ca="1" si="573"/>
        <v>806913A4-48DC-4880-B284-35D8C548D5A7</v>
      </c>
      <c r="C2822" s="14" t="str">
        <f t="shared" ca="1" si="574"/>
        <v>Syvhøjvænge</v>
      </c>
      <c r="D2822" s="14" t="str">
        <f t="shared" ca="1" si="575"/>
        <v>120</v>
      </c>
      <c r="E2822" s="14" t="str">
        <f t="shared" ca="1" si="576"/>
        <v>14cd</v>
      </c>
      <c r="F2822" s="1">
        <f t="shared" ca="1" si="577"/>
        <v>130</v>
      </c>
      <c r="G2822" s="1">
        <f t="shared" ca="1" si="578"/>
        <v>124</v>
      </c>
      <c r="H2822" s="1">
        <f t="shared" ca="1" si="579"/>
        <v>1981</v>
      </c>
      <c r="I2822" s="1" t="str">
        <f ca="1">INDEX(Relationstabel!$C$3:$K$10,MATCH(INDIRECT($A$1&amp;"J"&amp;A2822),Relationstabel!$A$3:$A$10,0),MATCH(IFERROR(VALUE(INDIRECT($A$1&amp;"K"&amp;A2822)),0),Relationstabel!$C$1:$K$1,0))</f>
        <v>Fjernvarme/ Blokvarme</v>
      </c>
      <c r="J2822" s="1" t="str">
        <f ca="1">INDEX(Anvendelseskode!B:B,MATCH($F2822,Anvendelseskode!$A:$A,0))</f>
        <v>Række-, kæde-, dobbelthus (lodret adskillelse mellem enhederne)</v>
      </c>
      <c r="K2822" s="1" t="str">
        <f ca="1">INDEX(Anvendelseskode!C:C,MATCH($F2822,Anvendelseskode!$A:$A,0))</f>
        <v>Række-, kæde og dobbelthuse</v>
      </c>
      <c r="L2822" s="1" t="str">
        <f ca="1">INDEX(Anvendelseskode!D:D,MATCH($F2822,Anvendelseskode!$A:$A,0))</f>
        <v>Private husholdninger</v>
      </c>
      <c r="M2822" s="1" t="str">
        <f ca="1">IFERROR(INDEX(SBi!$2:$2,MATCH(H2822,SBi!$1:$1,1)),SBi!$K$2)</f>
        <v>1979-1998</v>
      </c>
      <c r="N2822" s="1">
        <f ca="1">INDEX(SBi!$C$3:$K$28,MATCH(F2822,SBi!$B$3:$B$28,0),MATCH(M2822,SBi!$C$2:$K$2,0))</f>
        <v>96.8</v>
      </c>
      <c r="O2822" s="16">
        <f t="shared" ca="1" si="580"/>
        <v>12.0032</v>
      </c>
      <c r="P2822" s="16" t="str">
        <f ca="1">IFERROR(INDEX(VpD!$2:$2,MATCH(H2822,VpD!$1:$1,1)),VpD!$I$2)</f>
        <v>1979-1998</v>
      </c>
      <c r="Q2822" s="1">
        <f ca="1">INDEX(VpD!$C$3:$I$27,MATCH(F2822,VpD!$B$3:$B$27,0),MATCH(P2822,VpD!$C$2:$I$2,0))</f>
        <v>74</v>
      </c>
      <c r="R2822" s="16">
        <f t="shared" ca="1" si="581"/>
        <v>9.1760000000000002</v>
      </c>
      <c r="S2822" s="14">
        <f t="shared" ca="1" si="582"/>
        <v>712013.56</v>
      </c>
      <c r="T2822" s="14">
        <f t="shared" ca="1" si="583"/>
        <v>6171959.3600000003</v>
      </c>
      <c r="U2822" s="14" t="str">
        <f t="shared" ca="1" si="584"/>
        <v>0A3F507E-22AD-32B8-E044-0003BA298018</v>
      </c>
    </row>
    <row r="2823" spans="1:21" s="14" customFormat="1" x14ac:dyDescent="0.25">
      <c r="A2823" s="14">
        <f t="shared" si="572"/>
        <v>2823</v>
      </c>
      <c r="B2823" s="14" t="str">
        <f t="shared" ca="1" si="573"/>
        <v>7CA36849-C5F1-4581-B3DD-E547FD90BAEC</v>
      </c>
      <c r="C2823" s="14" t="str">
        <f t="shared" ca="1" si="574"/>
        <v>Vemmetoftevej</v>
      </c>
      <c r="D2823" s="14" t="str">
        <f t="shared" ca="1" si="575"/>
        <v>13</v>
      </c>
      <c r="E2823" s="14" t="str">
        <f t="shared" ca="1" si="576"/>
        <v>18pb</v>
      </c>
      <c r="F2823" s="1">
        <f t="shared" ca="1" si="577"/>
        <v>120</v>
      </c>
      <c r="G2823" s="1">
        <f t="shared" ca="1" si="578"/>
        <v>155</v>
      </c>
      <c r="H2823" s="1">
        <f t="shared" ca="1" si="579"/>
        <v>1994</v>
      </c>
      <c r="I2823" s="1" t="str">
        <f ca="1">INDEX(Relationstabel!$C$3:$K$10,MATCH(INDIRECT($A$1&amp;"J"&amp;A2823),Relationstabel!$A$3:$A$10,0),MATCH(IFERROR(VALUE(INDIRECT($A$1&amp;"K"&amp;A2823)),0),Relationstabel!$C$1:$K$1,0))</f>
        <v>Naturgas</v>
      </c>
      <c r="J2823" s="1" t="str">
        <f ca="1">INDEX(Anvendelseskode!B:B,MATCH($F2823,Anvendelseskode!$A:$A,0))</f>
        <v>Fritliggende enfamilieshus (parcelhus)</v>
      </c>
      <c r="K2823" s="1" t="str">
        <f ca="1">INDEX(Anvendelseskode!C:C,MATCH($F2823,Anvendelseskode!$A:$A,0))</f>
        <v>Parcelhuse</v>
      </c>
      <c r="L2823" s="1" t="str">
        <f ca="1">INDEX(Anvendelseskode!D:D,MATCH($F2823,Anvendelseskode!$A:$A,0))</f>
        <v>Private husholdninger</v>
      </c>
      <c r="M2823" s="1" t="str">
        <f ca="1">IFERROR(INDEX(SBi!$2:$2,MATCH(H2823,SBi!$1:$1,1)),SBi!$K$2)</f>
        <v>1979-1998</v>
      </c>
      <c r="N2823" s="1">
        <f ca="1">INDEX(SBi!$C$3:$K$28,MATCH(F2823,SBi!$B$3:$B$28,0),MATCH(M2823,SBi!$C$2:$K$2,0))</f>
        <v>105.4</v>
      </c>
      <c r="O2823" s="16">
        <f t="shared" ca="1" si="580"/>
        <v>16.337</v>
      </c>
      <c r="P2823" s="16" t="str">
        <f ca="1">IFERROR(INDEX(VpD!$2:$2,MATCH(H2823,VpD!$1:$1,1)),VpD!$I$2)</f>
        <v>1979-1998</v>
      </c>
      <c r="Q2823" s="1">
        <f ca="1">INDEX(VpD!$C$3:$I$27,MATCH(F2823,VpD!$B$3:$B$27,0),MATCH(P2823,VpD!$C$2:$I$2,0))</f>
        <v>90</v>
      </c>
      <c r="R2823" s="16">
        <f t="shared" ca="1" si="581"/>
        <v>13.95</v>
      </c>
      <c r="S2823" s="14">
        <f t="shared" ca="1" si="582"/>
        <v>712696.21</v>
      </c>
      <c r="T2823" s="14">
        <f t="shared" ca="1" si="583"/>
        <v>6169126.1699999999</v>
      </c>
      <c r="U2823" s="14" t="str">
        <f t="shared" ca="1" si="584"/>
        <v>0A3F507E-24AD-32B8-E044-0003BA298018</v>
      </c>
    </row>
    <row r="2824" spans="1:21" s="14" customFormat="1" x14ac:dyDescent="0.25">
      <c r="A2824" s="14">
        <f t="shared" si="572"/>
        <v>2824</v>
      </c>
      <c r="B2824" s="14" t="str">
        <f t="shared" ca="1" si="573"/>
        <v>1B276CBC-2327-46B8-BA8D-530F13AA49A8</v>
      </c>
      <c r="C2824" s="14" t="str">
        <f t="shared" ca="1" si="574"/>
        <v>Horsbred</v>
      </c>
      <c r="D2824" s="14" t="str">
        <f t="shared" ca="1" si="575"/>
        <v>63</v>
      </c>
      <c r="E2824" s="14" t="str">
        <f t="shared" ca="1" si="576"/>
        <v>13dd</v>
      </c>
      <c r="F2824" s="1">
        <f t="shared" ca="1" si="577"/>
        <v>130</v>
      </c>
      <c r="G2824" s="1">
        <f t="shared" ca="1" si="578"/>
        <v>107</v>
      </c>
      <c r="H2824" s="1">
        <f t="shared" ca="1" si="579"/>
        <v>1967</v>
      </c>
      <c r="I2824" s="1" t="str">
        <f ca="1">INDEX(Relationstabel!$C$3:$K$10,MATCH(INDIRECT($A$1&amp;"J"&amp;A2824),Relationstabel!$A$3:$A$10,0),MATCH(IFERROR(VALUE(INDIRECT($A$1&amp;"K"&amp;A2824)),0),Relationstabel!$C$1:$K$1,0))</f>
        <v>Fjernvarme/ Blokvarme</v>
      </c>
      <c r="J2824" s="1" t="str">
        <f ca="1">INDEX(Anvendelseskode!B:B,MATCH($F2824,Anvendelseskode!$A:$A,0))</f>
        <v>Række-, kæde-, dobbelthus (lodret adskillelse mellem enhederne)</v>
      </c>
      <c r="K2824" s="1" t="str">
        <f ca="1">INDEX(Anvendelseskode!C:C,MATCH($F2824,Anvendelseskode!$A:$A,0))</f>
        <v>Række-, kæde og dobbelthuse</v>
      </c>
      <c r="L2824" s="1" t="str">
        <f ca="1">INDEX(Anvendelseskode!D:D,MATCH($F2824,Anvendelseskode!$A:$A,0))</f>
        <v>Private husholdninger</v>
      </c>
      <c r="M2824" s="1" t="str">
        <f ca="1">IFERROR(INDEX(SBi!$2:$2,MATCH(H2824,SBi!$1:$1,1)),SBi!$K$2)</f>
        <v>1961-1972</v>
      </c>
      <c r="N2824" s="1">
        <f ca="1">INDEX(SBi!$C$3:$K$28,MATCH(F2824,SBi!$B$3:$B$28,0),MATCH(M2824,SBi!$C$2:$K$2,0))</f>
        <v>119.9</v>
      </c>
      <c r="O2824" s="16">
        <f t="shared" ca="1" si="580"/>
        <v>12.829300000000002</v>
      </c>
      <c r="P2824" s="16" t="str">
        <f ca="1">IFERROR(INDEX(VpD!$2:$2,MATCH(H2824,VpD!$1:$1,1)),VpD!$I$2)</f>
        <v>1961-1972</v>
      </c>
      <c r="Q2824" s="1">
        <f ca="1">INDEX(VpD!$C$3:$I$27,MATCH(F2824,VpD!$B$3:$B$27,0),MATCH(P2824,VpD!$C$2:$I$2,0))</f>
        <v>120</v>
      </c>
      <c r="R2824" s="16">
        <f t="shared" ca="1" si="581"/>
        <v>12.84</v>
      </c>
      <c r="S2824" s="14">
        <f t="shared" ca="1" si="582"/>
        <v>711376.6</v>
      </c>
      <c r="T2824" s="14">
        <f t="shared" ca="1" si="583"/>
        <v>6171757.9500000002</v>
      </c>
      <c r="U2824" s="14" t="str">
        <f t="shared" ca="1" si="584"/>
        <v>0A3F507E-18B9-32B8-E044-0003BA298018</v>
      </c>
    </row>
    <row r="2825" spans="1:21" s="14" customFormat="1" x14ac:dyDescent="0.25">
      <c r="A2825" s="14">
        <f t="shared" si="572"/>
        <v>2825</v>
      </c>
      <c r="B2825" s="14" t="str">
        <f t="shared" ca="1" si="573"/>
        <v>D4F3F48F-EFA6-41C2-B231-B92FD5E73D77</v>
      </c>
      <c r="C2825" s="14" t="str">
        <f t="shared" ca="1" si="574"/>
        <v>Rendsagervej</v>
      </c>
      <c r="D2825" s="14" t="str">
        <f t="shared" ca="1" si="575"/>
        <v>61</v>
      </c>
      <c r="E2825" s="14" t="str">
        <f t="shared" ca="1" si="576"/>
        <v>9ph</v>
      </c>
      <c r="F2825" s="1">
        <f t="shared" ca="1" si="577"/>
        <v>120</v>
      </c>
      <c r="G2825" s="1">
        <f t="shared" ca="1" si="578"/>
        <v>109</v>
      </c>
      <c r="H2825" s="1">
        <f t="shared" ca="1" si="579"/>
        <v>1974</v>
      </c>
      <c r="I2825" s="1" t="str">
        <f ca="1">INDEX(Relationstabel!$C$3:$K$10,MATCH(INDIRECT($A$1&amp;"J"&amp;A2825),Relationstabel!$A$3:$A$10,0),MATCH(IFERROR(VALUE(INDIRECT($A$1&amp;"K"&amp;A2825)),0),Relationstabel!$C$1:$K$1,0))</f>
        <v>Olie</v>
      </c>
      <c r="J2825" s="1" t="str">
        <f ca="1">INDEX(Anvendelseskode!B:B,MATCH($F2825,Anvendelseskode!$A:$A,0))</f>
        <v>Fritliggende enfamilieshus (parcelhus)</v>
      </c>
      <c r="K2825" s="1" t="str">
        <f ca="1">INDEX(Anvendelseskode!C:C,MATCH($F2825,Anvendelseskode!$A:$A,0))</f>
        <v>Parcelhuse</v>
      </c>
      <c r="L2825" s="1" t="str">
        <f ca="1">INDEX(Anvendelseskode!D:D,MATCH($F2825,Anvendelseskode!$A:$A,0))</f>
        <v>Private husholdninger</v>
      </c>
      <c r="M2825" s="1" t="str">
        <f ca="1">IFERROR(INDEX(SBi!$2:$2,MATCH(H2825,SBi!$1:$1,1)),SBi!$K$2)</f>
        <v>1973-1978</v>
      </c>
      <c r="N2825" s="1">
        <f ca="1">INDEX(SBi!$C$3:$K$28,MATCH(F2825,SBi!$B$3:$B$28,0),MATCH(M2825,SBi!$C$2:$K$2,0))</f>
        <v>119.8</v>
      </c>
      <c r="O2825" s="16">
        <f t="shared" ca="1" si="580"/>
        <v>13.058199999999999</v>
      </c>
      <c r="P2825" s="16" t="str">
        <f ca="1">IFERROR(INDEX(VpD!$2:$2,MATCH(H2825,VpD!$1:$1,1)),VpD!$I$2)</f>
        <v>1973-1978</v>
      </c>
      <c r="Q2825" s="1">
        <f ca="1">INDEX(VpD!$C$3:$I$27,MATCH(F2825,VpD!$B$3:$B$27,0),MATCH(P2825,VpD!$C$2:$I$2,0))</f>
        <v>117</v>
      </c>
      <c r="R2825" s="16">
        <f t="shared" ca="1" si="581"/>
        <v>12.753</v>
      </c>
      <c r="S2825" s="14">
        <f t="shared" ca="1" si="582"/>
        <v>710950.34</v>
      </c>
      <c r="T2825" s="14">
        <f t="shared" ca="1" si="583"/>
        <v>6171581.4000000004</v>
      </c>
      <c r="U2825" s="14" t="str">
        <f t="shared" ca="1" si="584"/>
        <v>0A3F507E-1FB9-32B8-E044-0003BA298018</v>
      </c>
    </row>
    <row r="2826" spans="1:21" s="14" customFormat="1" x14ac:dyDescent="0.25">
      <c r="A2826" s="14">
        <f t="shared" si="572"/>
        <v>2826</v>
      </c>
      <c r="B2826" s="14" t="str">
        <f t="shared" ca="1" si="573"/>
        <v>9906356A-E2E1-40B5-AC10-C28B29435D70</v>
      </c>
      <c r="C2826" s="14" t="str">
        <f t="shared" ca="1" si="574"/>
        <v>Kolleruplund</v>
      </c>
      <c r="D2826" s="14" t="str">
        <f t="shared" ca="1" si="575"/>
        <v>1</v>
      </c>
      <c r="E2826" s="14" t="str">
        <f t="shared" ca="1" si="576"/>
        <v>6ez</v>
      </c>
      <c r="F2826" s="1">
        <f t="shared" ca="1" si="577"/>
        <v>130</v>
      </c>
      <c r="G2826" s="1">
        <f t="shared" ca="1" si="578"/>
        <v>91</v>
      </c>
      <c r="H2826" s="1">
        <f t="shared" ca="1" si="579"/>
        <v>1965</v>
      </c>
      <c r="I2826" s="1" t="str">
        <f ca="1">INDEX(Relationstabel!$C$3:$K$10,MATCH(INDIRECT($A$1&amp;"J"&amp;A2826),Relationstabel!$A$3:$A$10,0),MATCH(IFERROR(VALUE(INDIRECT($A$1&amp;"K"&amp;A2826)),0),Relationstabel!$C$1:$K$1,0))</f>
        <v>Naturgas</v>
      </c>
      <c r="J2826" s="1" t="str">
        <f ca="1">INDEX(Anvendelseskode!B:B,MATCH($F2826,Anvendelseskode!$A:$A,0))</f>
        <v>Række-, kæde-, dobbelthus (lodret adskillelse mellem enhederne)</v>
      </c>
      <c r="K2826" s="1" t="str">
        <f ca="1">INDEX(Anvendelseskode!C:C,MATCH($F2826,Anvendelseskode!$A:$A,0))</f>
        <v>Række-, kæde og dobbelthuse</v>
      </c>
      <c r="L2826" s="1" t="str">
        <f ca="1">INDEX(Anvendelseskode!D:D,MATCH($F2826,Anvendelseskode!$A:$A,0))</f>
        <v>Private husholdninger</v>
      </c>
      <c r="M2826" s="1" t="str">
        <f ca="1">IFERROR(INDEX(SBi!$2:$2,MATCH(H2826,SBi!$1:$1,1)),SBi!$K$2)</f>
        <v>1961-1972</v>
      </c>
      <c r="N2826" s="1">
        <f ca="1">INDEX(SBi!$C$3:$K$28,MATCH(F2826,SBi!$B$3:$B$28,0),MATCH(M2826,SBi!$C$2:$K$2,0))</f>
        <v>119.9</v>
      </c>
      <c r="O2826" s="16">
        <f t="shared" ca="1" si="580"/>
        <v>10.9109</v>
      </c>
      <c r="P2826" s="16" t="str">
        <f ca="1">IFERROR(INDEX(VpD!$2:$2,MATCH(H2826,VpD!$1:$1,1)),VpD!$I$2)</f>
        <v>1961-1972</v>
      </c>
      <c r="Q2826" s="1">
        <f ca="1">INDEX(VpD!$C$3:$I$27,MATCH(F2826,VpD!$B$3:$B$27,0),MATCH(P2826,VpD!$C$2:$I$2,0))</f>
        <v>120</v>
      </c>
      <c r="R2826" s="16">
        <f t="shared" ca="1" si="581"/>
        <v>10.92</v>
      </c>
      <c r="S2826" s="14">
        <f t="shared" ca="1" si="582"/>
        <v>713807.42</v>
      </c>
      <c r="T2826" s="14">
        <f t="shared" ca="1" si="583"/>
        <v>6169184.6399999997</v>
      </c>
      <c r="U2826" s="14" t="str">
        <f t="shared" ca="1" si="584"/>
        <v>0A3F507E-1B9F-32B8-E044-0003BA298018</v>
      </c>
    </row>
    <row r="2827" spans="1:21" s="14" customFormat="1" x14ac:dyDescent="0.25">
      <c r="A2827" s="14">
        <f t="shared" si="572"/>
        <v>2827</v>
      </c>
      <c r="B2827" s="14" t="str">
        <f t="shared" ca="1" si="573"/>
        <v>A225B3A4-A5A0-4FA1-8CCC-0136C1AD83FB</v>
      </c>
      <c r="C2827" s="14" t="str">
        <f t="shared" ca="1" si="574"/>
        <v>Hyttevænget</v>
      </c>
      <c r="D2827" s="14" t="str">
        <f t="shared" ca="1" si="575"/>
        <v>15</v>
      </c>
      <c r="E2827" s="14" t="str">
        <f t="shared" ca="1" si="576"/>
        <v>24ea</v>
      </c>
      <c r="F2827" s="1">
        <f t="shared" ca="1" si="577"/>
        <v>120</v>
      </c>
      <c r="G2827" s="1">
        <f t="shared" ca="1" si="578"/>
        <v>161</v>
      </c>
      <c r="H2827" s="1">
        <f t="shared" ca="1" si="579"/>
        <v>1968</v>
      </c>
      <c r="I2827" s="1" t="str">
        <f ca="1">INDEX(Relationstabel!$C$3:$K$10,MATCH(INDIRECT($A$1&amp;"J"&amp;A2827),Relationstabel!$A$3:$A$10,0),MATCH(IFERROR(VALUE(INDIRECT($A$1&amp;"K"&amp;A2827)),0),Relationstabel!$C$1:$K$1,0))</f>
        <v>Naturgas</v>
      </c>
      <c r="J2827" s="1" t="str">
        <f ca="1">INDEX(Anvendelseskode!B:B,MATCH($F2827,Anvendelseskode!$A:$A,0))</f>
        <v>Fritliggende enfamilieshus (parcelhus)</v>
      </c>
      <c r="K2827" s="1" t="str">
        <f ca="1">INDEX(Anvendelseskode!C:C,MATCH($F2827,Anvendelseskode!$A:$A,0))</f>
        <v>Parcelhuse</v>
      </c>
      <c r="L2827" s="1" t="str">
        <f ca="1">INDEX(Anvendelseskode!D:D,MATCH($F2827,Anvendelseskode!$A:$A,0))</f>
        <v>Private husholdninger</v>
      </c>
      <c r="M2827" s="1" t="str">
        <f ca="1">IFERROR(INDEX(SBi!$2:$2,MATCH(H2827,SBi!$1:$1,1)),SBi!$K$2)</f>
        <v>1961-1972</v>
      </c>
      <c r="N2827" s="1">
        <f ca="1">INDEX(SBi!$C$3:$K$28,MATCH(F2827,SBi!$B$3:$B$28,0),MATCH(M2827,SBi!$C$2:$K$2,0))</f>
        <v>134.30000000000001</v>
      </c>
      <c r="O2827" s="16">
        <f t="shared" ca="1" si="580"/>
        <v>21.622300000000003</v>
      </c>
      <c r="P2827" s="16" t="str">
        <f ca="1">IFERROR(INDEX(VpD!$2:$2,MATCH(H2827,VpD!$1:$1,1)),VpD!$I$2)</f>
        <v>1961-1972</v>
      </c>
      <c r="Q2827" s="1">
        <f ca="1">INDEX(VpD!$C$3:$I$27,MATCH(F2827,VpD!$B$3:$B$27,0),MATCH(P2827,VpD!$C$2:$I$2,0))</f>
        <v>143</v>
      </c>
      <c r="R2827" s="16">
        <f t="shared" ca="1" si="581"/>
        <v>23.023</v>
      </c>
      <c r="S2827" s="14">
        <f t="shared" ca="1" si="582"/>
        <v>713804.47</v>
      </c>
      <c r="T2827" s="14">
        <f t="shared" ca="1" si="583"/>
        <v>6169090.3899999997</v>
      </c>
      <c r="U2827" s="14" t="str">
        <f t="shared" ca="1" si="584"/>
        <v>0A3F507E-1AAB-32B8-E044-0003BA298018</v>
      </c>
    </row>
    <row r="2828" spans="1:21" s="14" customFormat="1" x14ac:dyDescent="0.25">
      <c r="A2828" s="14">
        <f t="shared" si="572"/>
        <v>2828</v>
      </c>
      <c r="B2828" s="14" t="str">
        <f t="shared" ca="1" si="573"/>
        <v>A4D15C61-0C28-4622-AD61-0821BD0D2083</v>
      </c>
      <c r="C2828" s="14" t="str">
        <f t="shared" ca="1" si="574"/>
        <v>Lystrupvej</v>
      </c>
      <c r="D2828" s="14" t="str">
        <f t="shared" ca="1" si="575"/>
        <v>6</v>
      </c>
      <c r="E2828" s="14" t="str">
        <f t="shared" ca="1" si="576"/>
        <v>24gc</v>
      </c>
      <c r="F2828" s="1">
        <f t="shared" ca="1" si="577"/>
        <v>120</v>
      </c>
      <c r="G2828" s="1">
        <f t="shared" ca="1" si="578"/>
        <v>100</v>
      </c>
      <c r="H2828" s="1">
        <f t="shared" ca="1" si="579"/>
        <v>1987</v>
      </c>
      <c r="I2828" s="1" t="str">
        <f ca="1">INDEX(Relationstabel!$C$3:$K$10,MATCH(INDIRECT($A$1&amp;"J"&amp;A2828),Relationstabel!$A$3:$A$10,0),MATCH(IFERROR(VALUE(INDIRECT($A$1&amp;"K"&amp;A2828)),0),Relationstabel!$C$1:$K$1,0))</f>
        <v>Naturgas</v>
      </c>
      <c r="J2828" s="1" t="str">
        <f ca="1">INDEX(Anvendelseskode!B:B,MATCH($F2828,Anvendelseskode!$A:$A,0))</f>
        <v>Fritliggende enfamilieshus (parcelhus)</v>
      </c>
      <c r="K2828" s="1" t="str">
        <f ca="1">INDEX(Anvendelseskode!C:C,MATCH($F2828,Anvendelseskode!$A:$A,0))</f>
        <v>Parcelhuse</v>
      </c>
      <c r="L2828" s="1" t="str">
        <f ca="1">INDEX(Anvendelseskode!D:D,MATCH($F2828,Anvendelseskode!$A:$A,0))</f>
        <v>Private husholdninger</v>
      </c>
      <c r="M2828" s="1" t="str">
        <f ca="1">IFERROR(INDEX(SBi!$2:$2,MATCH(H2828,SBi!$1:$1,1)),SBi!$K$2)</f>
        <v>1979-1998</v>
      </c>
      <c r="N2828" s="1">
        <f ca="1">INDEX(SBi!$C$3:$K$28,MATCH(F2828,SBi!$B$3:$B$28,0),MATCH(M2828,SBi!$C$2:$K$2,0))</f>
        <v>105.4</v>
      </c>
      <c r="O2828" s="16">
        <f t="shared" ca="1" si="580"/>
        <v>10.54</v>
      </c>
      <c r="P2828" s="16" t="str">
        <f ca="1">IFERROR(INDEX(VpD!$2:$2,MATCH(H2828,VpD!$1:$1,1)),VpD!$I$2)</f>
        <v>1979-1998</v>
      </c>
      <c r="Q2828" s="1">
        <f ca="1">INDEX(VpD!$C$3:$I$27,MATCH(F2828,VpD!$B$3:$B$27,0),MATCH(P2828,VpD!$C$2:$I$2,0))</f>
        <v>90</v>
      </c>
      <c r="R2828" s="16">
        <f t="shared" ca="1" si="581"/>
        <v>9</v>
      </c>
      <c r="S2828" s="14">
        <f t="shared" ca="1" si="582"/>
        <v>714012.62</v>
      </c>
      <c r="T2828" s="14">
        <f t="shared" ca="1" si="583"/>
        <v>6168739.0499999998</v>
      </c>
      <c r="U2828" s="14" t="str">
        <f t="shared" ca="1" si="584"/>
        <v>0A3F507E-1CAB-32B8-E044-0003BA298018</v>
      </c>
    </row>
    <row r="2829" spans="1:21" s="14" customFormat="1" x14ac:dyDescent="0.25">
      <c r="A2829" s="14">
        <f t="shared" si="572"/>
        <v>2829</v>
      </c>
      <c r="B2829" s="14" t="str">
        <f t="shared" ca="1" si="573"/>
        <v>66543137-16FB-47A9-BEB7-9F45E7C151E9</v>
      </c>
      <c r="C2829" s="14" t="str">
        <f t="shared" ca="1" si="574"/>
        <v>Hyrdeengen</v>
      </c>
      <c r="D2829" s="14" t="str">
        <f t="shared" ca="1" si="575"/>
        <v>179</v>
      </c>
      <c r="E2829" s="14" t="str">
        <f t="shared" ca="1" si="576"/>
        <v>21gy</v>
      </c>
      <c r="F2829" s="1">
        <f t="shared" ca="1" si="577"/>
        <v>130</v>
      </c>
      <c r="G2829" s="1">
        <f t="shared" ca="1" si="578"/>
        <v>130</v>
      </c>
      <c r="H2829" s="1">
        <f t="shared" ca="1" si="579"/>
        <v>1976</v>
      </c>
      <c r="I2829" s="1" t="str">
        <f ca="1">INDEX(Relationstabel!$C$3:$K$10,MATCH(INDIRECT($A$1&amp;"J"&amp;A2829),Relationstabel!$A$3:$A$10,0),MATCH(IFERROR(VALUE(INDIRECT($A$1&amp;"K"&amp;A2829)),0),Relationstabel!$C$1:$K$1,0))</f>
        <v>Fjernvarme/ Blokvarme</v>
      </c>
      <c r="J2829" s="1" t="str">
        <f ca="1">INDEX(Anvendelseskode!B:B,MATCH($F2829,Anvendelseskode!$A:$A,0))</f>
        <v>Række-, kæde-, dobbelthus (lodret adskillelse mellem enhederne)</v>
      </c>
      <c r="K2829" s="1" t="str">
        <f ca="1">INDEX(Anvendelseskode!C:C,MATCH($F2829,Anvendelseskode!$A:$A,0))</f>
        <v>Række-, kæde og dobbelthuse</v>
      </c>
      <c r="L2829" s="1" t="str">
        <f ca="1">INDEX(Anvendelseskode!D:D,MATCH($F2829,Anvendelseskode!$A:$A,0))</f>
        <v>Private husholdninger</v>
      </c>
      <c r="M2829" s="1" t="str">
        <f ca="1">IFERROR(INDEX(SBi!$2:$2,MATCH(H2829,SBi!$1:$1,1)),SBi!$K$2)</f>
        <v>1973-1978</v>
      </c>
      <c r="N2829" s="1">
        <f ca="1">INDEX(SBi!$C$3:$K$28,MATCH(F2829,SBi!$B$3:$B$28,0),MATCH(M2829,SBi!$C$2:$K$2,0))</f>
        <v>112.6</v>
      </c>
      <c r="O2829" s="16">
        <f t="shared" ca="1" si="580"/>
        <v>14.638</v>
      </c>
      <c r="P2829" s="16" t="str">
        <f ca="1">IFERROR(INDEX(VpD!$2:$2,MATCH(H2829,VpD!$1:$1,1)),VpD!$I$2)</f>
        <v>1973-1978</v>
      </c>
      <c r="Q2829" s="1">
        <f ca="1">INDEX(VpD!$C$3:$I$27,MATCH(F2829,VpD!$B$3:$B$27,0),MATCH(P2829,VpD!$C$2:$I$2,0))</f>
        <v>98</v>
      </c>
      <c r="R2829" s="16">
        <f t="shared" ca="1" si="581"/>
        <v>12.74</v>
      </c>
      <c r="S2829" s="14">
        <f t="shared" ca="1" si="582"/>
        <v>711798.6</v>
      </c>
      <c r="T2829" s="14">
        <f t="shared" ca="1" si="583"/>
        <v>6172354.8399999999</v>
      </c>
      <c r="U2829" s="14" t="str">
        <f t="shared" ca="1" si="584"/>
        <v>0A3F507E-19AB-32B8-E044-0003BA298018</v>
      </c>
    </row>
    <row r="2830" spans="1:21" s="14" customFormat="1" x14ac:dyDescent="0.25">
      <c r="A2830" s="14">
        <f t="shared" si="572"/>
        <v>2830</v>
      </c>
      <c r="B2830" s="14" t="str">
        <f t="shared" ca="1" si="573"/>
        <v>2991F73D-EF65-49E9-9047-7BE2ABB11858</v>
      </c>
      <c r="C2830" s="14" t="str">
        <f t="shared" ca="1" si="574"/>
        <v>Valbo Alle</v>
      </c>
      <c r="D2830" s="14" t="str">
        <f t="shared" ca="1" si="575"/>
        <v>18</v>
      </c>
      <c r="E2830" s="14" t="str">
        <f t="shared" ca="1" si="576"/>
        <v>23s</v>
      </c>
      <c r="F2830" s="1">
        <f t="shared" ca="1" si="577"/>
        <v>120</v>
      </c>
      <c r="G2830" s="1">
        <f t="shared" ca="1" si="578"/>
        <v>92</v>
      </c>
      <c r="H2830" s="1">
        <f t="shared" ca="1" si="579"/>
        <v>1979</v>
      </c>
      <c r="I2830" s="1" t="str">
        <f ca="1">INDEX(Relationstabel!$C$3:$K$10,MATCH(INDIRECT($A$1&amp;"J"&amp;A2830),Relationstabel!$A$3:$A$10,0),MATCH(IFERROR(VALUE(INDIRECT($A$1&amp;"K"&amp;A2830)),0),Relationstabel!$C$1:$K$1,0))</f>
        <v>Naturgas</v>
      </c>
      <c r="J2830" s="1" t="str">
        <f ca="1">INDEX(Anvendelseskode!B:B,MATCH($F2830,Anvendelseskode!$A:$A,0))</f>
        <v>Fritliggende enfamilieshus (parcelhus)</v>
      </c>
      <c r="K2830" s="1" t="str">
        <f ca="1">INDEX(Anvendelseskode!C:C,MATCH($F2830,Anvendelseskode!$A:$A,0))</f>
        <v>Parcelhuse</v>
      </c>
      <c r="L2830" s="1" t="str">
        <f ca="1">INDEX(Anvendelseskode!D:D,MATCH($F2830,Anvendelseskode!$A:$A,0))</f>
        <v>Private husholdninger</v>
      </c>
      <c r="M2830" s="1" t="str">
        <f ca="1">IFERROR(INDEX(SBi!$2:$2,MATCH(H2830,SBi!$1:$1,1)),SBi!$K$2)</f>
        <v>1979-1998</v>
      </c>
      <c r="N2830" s="1">
        <f ca="1">INDEX(SBi!$C$3:$K$28,MATCH(F2830,SBi!$B$3:$B$28,0),MATCH(M2830,SBi!$C$2:$K$2,0))</f>
        <v>105.4</v>
      </c>
      <c r="O2830" s="16">
        <f t="shared" ca="1" si="580"/>
        <v>9.6968000000000014</v>
      </c>
      <c r="P2830" s="16" t="str">
        <f ca="1">IFERROR(INDEX(VpD!$2:$2,MATCH(H2830,VpD!$1:$1,1)),VpD!$I$2)</f>
        <v>1979-1998</v>
      </c>
      <c r="Q2830" s="1">
        <f ca="1">INDEX(VpD!$C$3:$I$27,MATCH(F2830,VpD!$B$3:$B$27,0),MATCH(P2830,VpD!$C$2:$I$2,0))</f>
        <v>90</v>
      </c>
      <c r="R2830" s="16">
        <f t="shared" ca="1" si="581"/>
        <v>8.2799999999999994</v>
      </c>
      <c r="S2830" s="14">
        <f t="shared" ca="1" si="582"/>
        <v>713632.47</v>
      </c>
      <c r="T2830" s="14">
        <f t="shared" ca="1" si="583"/>
        <v>6168648.1799999997</v>
      </c>
      <c r="U2830" s="14" t="str">
        <f t="shared" ca="1" si="584"/>
        <v>0A3F507E-23B0-32B8-E044-0003BA298018</v>
      </c>
    </row>
    <row r="2831" spans="1:21" s="14" customFormat="1" x14ac:dyDescent="0.25">
      <c r="A2831" s="14">
        <f t="shared" si="572"/>
        <v>2831</v>
      </c>
      <c r="B2831" s="14" t="str">
        <f t="shared" ca="1" si="573"/>
        <v>72E0A9DE-D2C2-44D8-9E97-1E6A37E899CF</v>
      </c>
      <c r="C2831" s="14" t="str">
        <f t="shared" ca="1" si="574"/>
        <v>Horsbred</v>
      </c>
      <c r="D2831" s="14" t="str">
        <f t="shared" ca="1" si="575"/>
        <v>65</v>
      </c>
      <c r="E2831" s="14" t="str">
        <f t="shared" ca="1" si="576"/>
        <v>13de</v>
      </c>
      <c r="F2831" s="1">
        <f t="shared" ca="1" si="577"/>
        <v>130</v>
      </c>
      <c r="G2831" s="1">
        <f t="shared" ca="1" si="578"/>
        <v>107</v>
      </c>
      <c r="H2831" s="1">
        <f t="shared" ca="1" si="579"/>
        <v>1988</v>
      </c>
      <c r="I2831" s="1" t="str">
        <f ca="1">INDEX(Relationstabel!$C$3:$K$10,MATCH(INDIRECT($A$1&amp;"J"&amp;A2831),Relationstabel!$A$3:$A$10,0),MATCH(IFERROR(VALUE(INDIRECT($A$1&amp;"K"&amp;A2831)),0),Relationstabel!$C$1:$K$1,0))</f>
        <v>Fjernvarme/ Blokvarme</v>
      </c>
      <c r="J2831" s="1" t="str">
        <f ca="1">INDEX(Anvendelseskode!B:B,MATCH($F2831,Anvendelseskode!$A:$A,0))</f>
        <v>Række-, kæde-, dobbelthus (lodret adskillelse mellem enhederne)</v>
      </c>
      <c r="K2831" s="1" t="str">
        <f ca="1">INDEX(Anvendelseskode!C:C,MATCH($F2831,Anvendelseskode!$A:$A,0))</f>
        <v>Række-, kæde og dobbelthuse</v>
      </c>
      <c r="L2831" s="1" t="str">
        <f ca="1">INDEX(Anvendelseskode!D:D,MATCH($F2831,Anvendelseskode!$A:$A,0))</f>
        <v>Private husholdninger</v>
      </c>
      <c r="M2831" s="1" t="str">
        <f ca="1">IFERROR(INDEX(SBi!$2:$2,MATCH(H2831,SBi!$1:$1,1)),SBi!$K$2)</f>
        <v>1979-1998</v>
      </c>
      <c r="N2831" s="1">
        <f ca="1">INDEX(SBi!$C$3:$K$28,MATCH(F2831,SBi!$B$3:$B$28,0),MATCH(M2831,SBi!$C$2:$K$2,0))</f>
        <v>96.8</v>
      </c>
      <c r="O2831" s="16">
        <f t="shared" ca="1" si="580"/>
        <v>10.3576</v>
      </c>
      <c r="P2831" s="16" t="str">
        <f ca="1">IFERROR(INDEX(VpD!$2:$2,MATCH(H2831,VpD!$1:$1,1)),VpD!$I$2)</f>
        <v>1979-1998</v>
      </c>
      <c r="Q2831" s="1">
        <f ca="1">INDEX(VpD!$C$3:$I$27,MATCH(F2831,VpD!$B$3:$B$27,0),MATCH(P2831,VpD!$C$2:$I$2,0))</f>
        <v>74</v>
      </c>
      <c r="R2831" s="16">
        <f t="shared" ca="1" si="581"/>
        <v>7.9180000000000001</v>
      </c>
      <c r="S2831" s="14">
        <f t="shared" ca="1" si="582"/>
        <v>711361.81</v>
      </c>
      <c r="T2831" s="14">
        <f t="shared" ca="1" si="583"/>
        <v>6171755.6299999999</v>
      </c>
      <c r="U2831" s="14" t="str">
        <f t="shared" ca="1" si="584"/>
        <v>0A3F507E-18BB-32B8-E044-0003BA298018</v>
      </c>
    </row>
    <row r="2832" spans="1:21" s="14" customFormat="1" x14ac:dyDescent="0.25">
      <c r="A2832" s="14">
        <f t="shared" si="572"/>
        <v>2832</v>
      </c>
      <c r="B2832" s="14" t="str">
        <f t="shared" ca="1" si="573"/>
        <v>AF7F7EB1-BFEB-4252-BE4E-7E1CED7D452F</v>
      </c>
      <c r="C2832" s="14" t="str">
        <f t="shared" ca="1" si="574"/>
        <v>Rendsagervej</v>
      </c>
      <c r="D2832" s="14" t="str">
        <f t="shared" ca="1" si="575"/>
        <v>63</v>
      </c>
      <c r="E2832" s="14" t="str">
        <f t="shared" ca="1" si="576"/>
        <v>9oe</v>
      </c>
      <c r="F2832" s="1">
        <f t="shared" ca="1" si="577"/>
        <v>120</v>
      </c>
      <c r="G2832" s="1">
        <f t="shared" ca="1" si="578"/>
        <v>109</v>
      </c>
      <c r="H2832" s="1">
        <f t="shared" ca="1" si="579"/>
        <v>1989</v>
      </c>
      <c r="I2832" s="1" t="str">
        <f ca="1">INDEX(Relationstabel!$C$3:$K$10,MATCH(INDIRECT($A$1&amp;"J"&amp;A2832),Relationstabel!$A$3:$A$10,0),MATCH(IFERROR(VALUE(INDIRECT($A$1&amp;"K"&amp;A2832)),0),Relationstabel!$C$1:$K$1,0))</f>
        <v>Naturgas</v>
      </c>
      <c r="J2832" s="1" t="str">
        <f ca="1">INDEX(Anvendelseskode!B:B,MATCH($F2832,Anvendelseskode!$A:$A,0))</f>
        <v>Fritliggende enfamilieshus (parcelhus)</v>
      </c>
      <c r="K2832" s="1" t="str">
        <f ca="1">INDEX(Anvendelseskode!C:C,MATCH($F2832,Anvendelseskode!$A:$A,0))</f>
        <v>Parcelhuse</v>
      </c>
      <c r="L2832" s="1" t="str">
        <f ca="1">INDEX(Anvendelseskode!D:D,MATCH($F2832,Anvendelseskode!$A:$A,0))</f>
        <v>Private husholdninger</v>
      </c>
      <c r="M2832" s="1" t="str">
        <f ca="1">IFERROR(INDEX(SBi!$2:$2,MATCH(H2832,SBi!$1:$1,1)),SBi!$K$2)</f>
        <v>1979-1998</v>
      </c>
      <c r="N2832" s="1">
        <f ca="1">INDEX(SBi!$C$3:$K$28,MATCH(F2832,SBi!$B$3:$B$28,0),MATCH(M2832,SBi!$C$2:$K$2,0))</f>
        <v>105.4</v>
      </c>
      <c r="O2832" s="16">
        <f t="shared" ca="1" si="580"/>
        <v>11.4886</v>
      </c>
      <c r="P2832" s="16" t="str">
        <f ca="1">IFERROR(INDEX(VpD!$2:$2,MATCH(H2832,VpD!$1:$1,1)),VpD!$I$2)</f>
        <v>1979-1998</v>
      </c>
      <c r="Q2832" s="1">
        <f ca="1">INDEX(VpD!$C$3:$I$27,MATCH(F2832,VpD!$B$3:$B$27,0),MATCH(P2832,VpD!$C$2:$I$2,0))</f>
        <v>90</v>
      </c>
      <c r="R2832" s="16">
        <f t="shared" ca="1" si="581"/>
        <v>9.81</v>
      </c>
      <c r="S2832" s="14">
        <f t="shared" ca="1" si="582"/>
        <v>710938.87</v>
      </c>
      <c r="T2832" s="14">
        <f t="shared" ca="1" si="583"/>
        <v>6171599.6200000001</v>
      </c>
      <c r="U2832" s="14" t="str">
        <f t="shared" ca="1" si="584"/>
        <v>0A3F507E-1FBB-32B8-E044-0003BA298018</v>
      </c>
    </row>
    <row r="2833" spans="1:21" s="14" customFormat="1" x14ac:dyDescent="0.25">
      <c r="A2833" s="14">
        <f t="shared" si="572"/>
        <v>2833</v>
      </c>
      <c r="B2833" s="14" t="str">
        <f t="shared" ca="1" si="573"/>
        <v>D090524A-DA87-4B24-BD3A-CFD729555966</v>
      </c>
      <c r="C2833" s="14" t="str">
        <f t="shared" ca="1" si="574"/>
        <v>Stærebo</v>
      </c>
      <c r="D2833" s="14" t="str">
        <f t="shared" ca="1" si="575"/>
        <v>17</v>
      </c>
      <c r="E2833" s="14" t="str">
        <f t="shared" ca="1" si="576"/>
        <v>6acb</v>
      </c>
      <c r="F2833" s="1">
        <f t="shared" ca="1" si="577"/>
        <v>130</v>
      </c>
      <c r="G2833" s="1">
        <f t="shared" ca="1" si="578"/>
        <v>109</v>
      </c>
      <c r="H2833" s="1">
        <f t="shared" ca="1" si="579"/>
        <v>1979</v>
      </c>
      <c r="I2833" s="1" t="str">
        <f ca="1">INDEX(Relationstabel!$C$3:$K$10,MATCH(INDIRECT($A$1&amp;"J"&amp;A2833),Relationstabel!$A$3:$A$10,0),MATCH(IFERROR(VALUE(INDIRECT($A$1&amp;"K"&amp;A2833)),0),Relationstabel!$C$1:$K$1,0))</f>
        <v>Fjernvarme/ Blokvarme</v>
      </c>
      <c r="J2833" s="1" t="str">
        <f ca="1">INDEX(Anvendelseskode!B:B,MATCH($F2833,Anvendelseskode!$A:$A,0))</f>
        <v>Række-, kæde-, dobbelthus (lodret adskillelse mellem enhederne)</v>
      </c>
      <c r="K2833" s="1" t="str">
        <f ca="1">INDEX(Anvendelseskode!C:C,MATCH($F2833,Anvendelseskode!$A:$A,0))</f>
        <v>Række-, kæde og dobbelthuse</v>
      </c>
      <c r="L2833" s="1" t="str">
        <f ca="1">INDEX(Anvendelseskode!D:D,MATCH($F2833,Anvendelseskode!$A:$A,0))</f>
        <v>Private husholdninger</v>
      </c>
      <c r="M2833" s="1" t="str">
        <f ca="1">IFERROR(INDEX(SBi!$2:$2,MATCH(H2833,SBi!$1:$1,1)),SBi!$K$2)</f>
        <v>1979-1998</v>
      </c>
      <c r="N2833" s="1">
        <f ca="1">INDEX(SBi!$C$3:$K$28,MATCH(F2833,SBi!$B$3:$B$28,0),MATCH(M2833,SBi!$C$2:$K$2,0))</f>
        <v>96.8</v>
      </c>
      <c r="O2833" s="16">
        <f t="shared" ca="1" si="580"/>
        <v>10.5512</v>
      </c>
      <c r="P2833" s="16" t="str">
        <f ca="1">IFERROR(INDEX(VpD!$2:$2,MATCH(H2833,VpD!$1:$1,1)),VpD!$I$2)</f>
        <v>1979-1998</v>
      </c>
      <c r="Q2833" s="1">
        <f ca="1">INDEX(VpD!$C$3:$I$27,MATCH(F2833,VpD!$B$3:$B$27,0),MATCH(P2833,VpD!$C$2:$I$2,0))</f>
        <v>74</v>
      </c>
      <c r="R2833" s="16">
        <f t="shared" ca="1" si="581"/>
        <v>8.0660000000000007</v>
      </c>
      <c r="S2833" s="14">
        <f t="shared" ca="1" si="582"/>
        <v>713668.04</v>
      </c>
      <c r="T2833" s="14">
        <f t="shared" ca="1" si="583"/>
        <v>6169721.9400000004</v>
      </c>
      <c r="U2833" s="14" t="str">
        <f t="shared" ca="1" si="584"/>
        <v>0A3F507E-21B8-32B8-E044-0003BA298018</v>
      </c>
    </row>
    <row r="2834" spans="1:21" s="14" customFormat="1" x14ac:dyDescent="0.25">
      <c r="A2834" s="14">
        <f t="shared" si="572"/>
        <v>2834</v>
      </c>
      <c r="B2834" s="14" t="str">
        <f t="shared" ca="1" si="573"/>
        <v>536C93C6-C3AD-42BC-8906-9817EC61D15B</v>
      </c>
      <c r="C2834" s="14" t="str">
        <f t="shared" ca="1" si="574"/>
        <v>Syvhøjvænge</v>
      </c>
      <c r="D2834" s="14" t="str">
        <f t="shared" ca="1" si="575"/>
        <v>131</v>
      </c>
      <c r="E2834" s="14" t="str">
        <f t="shared" ca="1" si="576"/>
        <v>22f</v>
      </c>
      <c r="F2834" s="1">
        <f t="shared" ca="1" si="577"/>
        <v>120</v>
      </c>
      <c r="G2834" s="1">
        <f t="shared" ca="1" si="578"/>
        <v>153</v>
      </c>
      <c r="H2834" s="1">
        <f t="shared" ca="1" si="579"/>
        <v>1972</v>
      </c>
      <c r="I2834" s="1" t="str">
        <f ca="1">INDEX(Relationstabel!$C$3:$K$10,MATCH(INDIRECT($A$1&amp;"J"&amp;A2834),Relationstabel!$A$3:$A$10,0),MATCH(IFERROR(VALUE(INDIRECT($A$1&amp;"K"&amp;A2834)),0),Relationstabel!$C$1:$K$1,0))</f>
        <v>Olie</v>
      </c>
      <c r="J2834" s="1" t="str">
        <f ca="1">INDEX(Anvendelseskode!B:B,MATCH($F2834,Anvendelseskode!$A:$A,0))</f>
        <v>Fritliggende enfamilieshus (parcelhus)</v>
      </c>
      <c r="K2834" s="1" t="str">
        <f ca="1">INDEX(Anvendelseskode!C:C,MATCH($F2834,Anvendelseskode!$A:$A,0))</f>
        <v>Parcelhuse</v>
      </c>
      <c r="L2834" s="1" t="str">
        <f ca="1">INDEX(Anvendelseskode!D:D,MATCH($F2834,Anvendelseskode!$A:$A,0))</f>
        <v>Private husholdninger</v>
      </c>
      <c r="M2834" s="1" t="str">
        <f ca="1">IFERROR(INDEX(SBi!$2:$2,MATCH(H2834,SBi!$1:$1,1)),SBi!$K$2)</f>
        <v>1961-1972</v>
      </c>
      <c r="N2834" s="1">
        <f ca="1">INDEX(SBi!$C$3:$K$28,MATCH(F2834,SBi!$B$3:$B$28,0),MATCH(M2834,SBi!$C$2:$K$2,0))</f>
        <v>134.30000000000001</v>
      </c>
      <c r="O2834" s="16">
        <f t="shared" ca="1" si="580"/>
        <v>20.547900000000002</v>
      </c>
      <c r="P2834" s="16" t="str">
        <f ca="1">IFERROR(INDEX(VpD!$2:$2,MATCH(H2834,VpD!$1:$1,1)),VpD!$I$2)</f>
        <v>1961-1972</v>
      </c>
      <c r="Q2834" s="1">
        <f ca="1">INDEX(VpD!$C$3:$I$27,MATCH(F2834,VpD!$B$3:$B$27,0),MATCH(P2834,VpD!$C$2:$I$2,0))</f>
        <v>143</v>
      </c>
      <c r="R2834" s="16">
        <f t="shared" ca="1" si="581"/>
        <v>21.879000000000001</v>
      </c>
      <c r="S2834" s="14">
        <f t="shared" ca="1" si="582"/>
        <v>711886.31</v>
      </c>
      <c r="T2834" s="14">
        <f t="shared" ca="1" si="583"/>
        <v>6171986.7400000002</v>
      </c>
      <c r="U2834" s="14" t="str">
        <f t="shared" ca="1" si="584"/>
        <v>0A3F507E-22B8-32B8-E044-0003BA298018</v>
      </c>
    </row>
    <row r="2835" spans="1:21" s="14" customFormat="1" x14ac:dyDescent="0.25">
      <c r="A2835" s="14">
        <f t="shared" si="572"/>
        <v>2835</v>
      </c>
      <c r="B2835" s="14" t="str">
        <f t="shared" ca="1" si="573"/>
        <v>1F55F228-853A-42B0-A250-1084A00448E5</v>
      </c>
      <c r="C2835" s="14" t="str">
        <f t="shared" ca="1" si="574"/>
        <v>Ørnebo</v>
      </c>
      <c r="D2835" s="14" t="str">
        <f t="shared" ca="1" si="575"/>
        <v>8</v>
      </c>
      <c r="E2835" s="14" t="str">
        <f t="shared" ca="1" si="576"/>
        <v>6aae</v>
      </c>
      <c r="F2835" s="1">
        <f t="shared" ca="1" si="577"/>
        <v>130</v>
      </c>
      <c r="G2835" s="1">
        <f t="shared" ca="1" si="578"/>
        <v>109</v>
      </c>
      <c r="H2835" s="1">
        <f t="shared" ca="1" si="579"/>
        <v>1978</v>
      </c>
      <c r="I2835" s="1" t="str">
        <f ca="1">INDEX(Relationstabel!$C$3:$K$10,MATCH(INDIRECT($A$1&amp;"J"&amp;A2835),Relationstabel!$A$3:$A$10,0),MATCH(IFERROR(VALUE(INDIRECT($A$1&amp;"K"&amp;A2835)),0),Relationstabel!$C$1:$K$1,0))</f>
        <v>Fjernvarme/ Blokvarme</v>
      </c>
      <c r="J2835" s="1" t="str">
        <f ca="1">INDEX(Anvendelseskode!B:B,MATCH($F2835,Anvendelseskode!$A:$A,0))</f>
        <v>Række-, kæde-, dobbelthus (lodret adskillelse mellem enhederne)</v>
      </c>
      <c r="K2835" s="1" t="str">
        <f ca="1">INDEX(Anvendelseskode!C:C,MATCH($F2835,Anvendelseskode!$A:$A,0))</f>
        <v>Række-, kæde og dobbelthuse</v>
      </c>
      <c r="L2835" s="1" t="str">
        <f ca="1">INDEX(Anvendelseskode!D:D,MATCH($F2835,Anvendelseskode!$A:$A,0))</f>
        <v>Private husholdninger</v>
      </c>
      <c r="M2835" s="1" t="str">
        <f ca="1">IFERROR(INDEX(SBi!$2:$2,MATCH(H2835,SBi!$1:$1,1)),SBi!$K$2)</f>
        <v>1973-1978</v>
      </c>
      <c r="N2835" s="1">
        <f ca="1">INDEX(SBi!$C$3:$K$28,MATCH(F2835,SBi!$B$3:$B$28,0),MATCH(M2835,SBi!$C$2:$K$2,0))</f>
        <v>112.6</v>
      </c>
      <c r="O2835" s="16">
        <f t="shared" ca="1" si="580"/>
        <v>12.273399999999999</v>
      </c>
      <c r="P2835" s="16" t="str">
        <f ca="1">IFERROR(INDEX(VpD!$2:$2,MATCH(H2835,VpD!$1:$1,1)),VpD!$I$2)</f>
        <v>1973-1978</v>
      </c>
      <c r="Q2835" s="1">
        <f ca="1">INDEX(VpD!$C$3:$I$27,MATCH(F2835,VpD!$B$3:$B$27,0),MATCH(P2835,VpD!$C$2:$I$2,0))</f>
        <v>98</v>
      </c>
      <c r="R2835" s="16">
        <f t="shared" ca="1" si="581"/>
        <v>10.682</v>
      </c>
      <c r="S2835" s="14">
        <f t="shared" ca="1" si="582"/>
        <v>713635.93</v>
      </c>
      <c r="T2835" s="14">
        <f t="shared" ca="1" si="583"/>
        <v>6169826.8399999999</v>
      </c>
      <c r="U2835" s="14" t="str">
        <f t="shared" ca="1" si="584"/>
        <v>0A3F507E-24B8-32B8-E044-0003BA298018</v>
      </c>
    </row>
    <row r="2836" spans="1:21" s="14" customFormat="1" x14ac:dyDescent="0.25">
      <c r="A2836" s="14">
        <f t="shared" si="572"/>
        <v>2836</v>
      </c>
      <c r="B2836" s="14" t="str">
        <f t="shared" ca="1" si="573"/>
        <v>D64B8148-B734-4356-A881-061055441409</v>
      </c>
      <c r="C2836" s="14" t="str">
        <f t="shared" ca="1" si="574"/>
        <v>Rendsagervej</v>
      </c>
      <c r="D2836" s="14" t="str">
        <f t="shared" ca="1" si="575"/>
        <v>50</v>
      </c>
      <c r="E2836" s="14" t="str">
        <f t="shared" ca="1" si="576"/>
        <v>9id</v>
      </c>
      <c r="F2836" s="1">
        <f t="shared" ca="1" si="577"/>
        <v>120</v>
      </c>
      <c r="G2836" s="1">
        <f t="shared" ca="1" si="578"/>
        <v>119</v>
      </c>
      <c r="H2836" s="1">
        <f t="shared" ca="1" si="579"/>
        <v>1972</v>
      </c>
      <c r="I2836" s="1" t="str">
        <f ca="1">INDEX(Relationstabel!$C$3:$K$10,MATCH(INDIRECT($A$1&amp;"J"&amp;A2836),Relationstabel!$A$3:$A$10,0),MATCH(IFERROR(VALUE(INDIRECT($A$1&amp;"K"&amp;A2836)),0),Relationstabel!$C$1:$K$1,0))</f>
        <v>Naturgas</v>
      </c>
      <c r="J2836" s="1" t="str">
        <f ca="1">INDEX(Anvendelseskode!B:B,MATCH($F2836,Anvendelseskode!$A:$A,0))</f>
        <v>Fritliggende enfamilieshus (parcelhus)</v>
      </c>
      <c r="K2836" s="1" t="str">
        <f ca="1">INDEX(Anvendelseskode!C:C,MATCH($F2836,Anvendelseskode!$A:$A,0))</f>
        <v>Parcelhuse</v>
      </c>
      <c r="L2836" s="1" t="str">
        <f ca="1">INDEX(Anvendelseskode!D:D,MATCH($F2836,Anvendelseskode!$A:$A,0))</f>
        <v>Private husholdninger</v>
      </c>
      <c r="M2836" s="1" t="str">
        <f ca="1">IFERROR(INDEX(SBi!$2:$2,MATCH(H2836,SBi!$1:$1,1)),SBi!$K$2)</f>
        <v>1961-1972</v>
      </c>
      <c r="N2836" s="1">
        <f ca="1">INDEX(SBi!$C$3:$K$28,MATCH(F2836,SBi!$B$3:$B$28,0),MATCH(M2836,SBi!$C$2:$K$2,0))</f>
        <v>134.30000000000001</v>
      </c>
      <c r="O2836" s="16">
        <f t="shared" ca="1" si="580"/>
        <v>15.9817</v>
      </c>
      <c r="P2836" s="16" t="str">
        <f ca="1">IFERROR(INDEX(VpD!$2:$2,MATCH(H2836,VpD!$1:$1,1)),VpD!$I$2)</f>
        <v>1961-1972</v>
      </c>
      <c r="Q2836" s="1">
        <f ca="1">INDEX(VpD!$C$3:$I$27,MATCH(F2836,VpD!$B$3:$B$27,0),MATCH(P2836,VpD!$C$2:$I$2,0))</f>
        <v>143</v>
      </c>
      <c r="R2836" s="16">
        <f t="shared" ca="1" si="581"/>
        <v>17.016999999999999</v>
      </c>
      <c r="S2836" s="14">
        <f t="shared" ca="1" si="582"/>
        <v>711117.01</v>
      </c>
      <c r="T2836" s="14">
        <f t="shared" ca="1" si="583"/>
        <v>6171637.7300000004</v>
      </c>
      <c r="U2836" s="14" t="str">
        <f t="shared" ca="1" si="584"/>
        <v>0A3F507E-1FAE-32B8-E044-0003BA298018</v>
      </c>
    </row>
    <row r="2837" spans="1:21" s="14" customFormat="1" x14ac:dyDescent="0.25">
      <c r="A2837" s="14">
        <f t="shared" si="572"/>
        <v>2837</v>
      </c>
      <c r="B2837" s="14" t="str">
        <f t="shared" ca="1" si="573"/>
        <v>2193110B-DFED-45F2-9745-56CEF05D33CD</v>
      </c>
      <c r="C2837" s="14" t="str">
        <f t="shared" ca="1" si="574"/>
        <v>Valbo Alle</v>
      </c>
      <c r="D2837" s="14" t="str">
        <f t="shared" ca="1" si="575"/>
        <v>16</v>
      </c>
      <c r="E2837" s="14" t="str">
        <f t="shared" ca="1" si="576"/>
        <v>23r</v>
      </c>
      <c r="F2837" s="1">
        <f t="shared" ca="1" si="577"/>
        <v>120</v>
      </c>
      <c r="G2837" s="1">
        <f t="shared" ca="1" si="578"/>
        <v>140</v>
      </c>
      <c r="H2837" s="1">
        <f t="shared" ca="1" si="579"/>
        <v>1977</v>
      </c>
      <c r="I2837" s="1" t="str">
        <f ca="1">INDEX(Relationstabel!$C$3:$K$10,MATCH(INDIRECT($A$1&amp;"J"&amp;A2837),Relationstabel!$A$3:$A$10,0),MATCH(IFERROR(VALUE(INDIRECT($A$1&amp;"K"&amp;A2837)),0),Relationstabel!$C$1:$K$1,0))</f>
        <v>Olie</v>
      </c>
      <c r="J2837" s="1" t="str">
        <f ca="1">INDEX(Anvendelseskode!B:B,MATCH($F2837,Anvendelseskode!$A:$A,0))</f>
        <v>Fritliggende enfamilieshus (parcelhus)</v>
      </c>
      <c r="K2837" s="1" t="str">
        <f ca="1">INDEX(Anvendelseskode!C:C,MATCH($F2837,Anvendelseskode!$A:$A,0))</f>
        <v>Parcelhuse</v>
      </c>
      <c r="L2837" s="1" t="str">
        <f ca="1">INDEX(Anvendelseskode!D:D,MATCH($F2837,Anvendelseskode!$A:$A,0))</f>
        <v>Private husholdninger</v>
      </c>
      <c r="M2837" s="1" t="str">
        <f ca="1">IFERROR(INDEX(SBi!$2:$2,MATCH(H2837,SBi!$1:$1,1)),SBi!$K$2)</f>
        <v>1973-1978</v>
      </c>
      <c r="N2837" s="1">
        <f ca="1">INDEX(SBi!$C$3:$K$28,MATCH(F2837,SBi!$B$3:$B$28,0),MATCH(M2837,SBi!$C$2:$K$2,0))</f>
        <v>119.8</v>
      </c>
      <c r="O2837" s="16">
        <f t="shared" ca="1" si="580"/>
        <v>16.771999999999998</v>
      </c>
      <c r="P2837" s="16" t="str">
        <f ca="1">IFERROR(INDEX(VpD!$2:$2,MATCH(H2837,VpD!$1:$1,1)),VpD!$I$2)</f>
        <v>1973-1978</v>
      </c>
      <c r="Q2837" s="1">
        <f ca="1">INDEX(VpD!$C$3:$I$27,MATCH(F2837,VpD!$B$3:$B$27,0),MATCH(P2837,VpD!$C$2:$I$2,0))</f>
        <v>117</v>
      </c>
      <c r="R2837" s="16">
        <f t="shared" ca="1" si="581"/>
        <v>16.38</v>
      </c>
      <c r="S2837" s="14">
        <f t="shared" ca="1" si="582"/>
        <v>713634.47</v>
      </c>
      <c r="T2837" s="14">
        <f t="shared" ca="1" si="583"/>
        <v>6168666.5700000003</v>
      </c>
      <c r="U2837" s="14" t="str">
        <f t="shared" ca="1" si="584"/>
        <v>0A3F507E-23AE-32B8-E044-0003BA298018</v>
      </c>
    </row>
    <row r="2838" spans="1:21" s="14" customFormat="1" x14ac:dyDescent="0.25">
      <c r="A2838" s="14">
        <f t="shared" si="572"/>
        <v>2838</v>
      </c>
      <c r="B2838" s="14" t="str">
        <f t="shared" ca="1" si="573"/>
        <v>42122091-2F76-49D8-AAF2-24D09B5F2F8A</v>
      </c>
      <c r="C2838" s="14" t="str">
        <f t="shared" ca="1" si="574"/>
        <v>Stærebo</v>
      </c>
      <c r="D2838" s="14" t="str">
        <f t="shared" ca="1" si="575"/>
        <v>29</v>
      </c>
      <c r="E2838" s="14" t="str">
        <f t="shared" ca="1" si="576"/>
        <v>6abx</v>
      </c>
      <c r="F2838" s="1">
        <f t="shared" ca="1" si="577"/>
        <v>130</v>
      </c>
      <c r="G2838" s="1">
        <f t="shared" ca="1" si="578"/>
        <v>109</v>
      </c>
      <c r="H2838" s="1">
        <f t="shared" ca="1" si="579"/>
        <v>1979</v>
      </c>
      <c r="I2838" s="1" t="str">
        <f ca="1">INDEX(Relationstabel!$C$3:$K$10,MATCH(INDIRECT($A$1&amp;"J"&amp;A2838),Relationstabel!$A$3:$A$10,0),MATCH(IFERROR(VALUE(INDIRECT($A$1&amp;"K"&amp;A2838)),0),Relationstabel!$C$1:$K$1,0))</f>
        <v>Fjernvarme/ Blokvarme</v>
      </c>
      <c r="J2838" s="1" t="str">
        <f ca="1">INDEX(Anvendelseskode!B:B,MATCH($F2838,Anvendelseskode!$A:$A,0))</f>
        <v>Række-, kæde-, dobbelthus (lodret adskillelse mellem enhederne)</v>
      </c>
      <c r="K2838" s="1" t="str">
        <f ca="1">INDEX(Anvendelseskode!C:C,MATCH($F2838,Anvendelseskode!$A:$A,0))</f>
        <v>Række-, kæde og dobbelthuse</v>
      </c>
      <c r="L2838" s="1" t="str">
        <f ca="1">INDEX(Anvendelseskode!D:D,MATCH($F2838,Anvendelseskode!$A:$A,0))</f>
        <v>Private husholdninger</v>
      </c>
      <c r="M2838" s="1" t="str">
        <f ca="1">IFERROR(INDEX(SBi!$2:$2,MATCH(H2838,SBi!$1:$1,1)),SBi!$K$2)</f>
        <v>1979-1998</v>
      </c>
      <c r="N2838" s="1">
        <f ca="1">INDEX(SBi!$C$3:$K$28,MATCH(F2838,SBi!$B$3:$B$28,0),MATCH(M2838,SBi!$C$2:$K$2,0))</f>
        <v>96.8</v>
      </c>
      <c r="O2838" s="16">
        <f t="shared" ca="1" si="580"/>
        <v>10.5512</v>
      </c>
      <c r="P2838" s="16" t="str">
        <f ca="1">IFERROR(INDEX(VpD!$2:$2,MATCH(H2838,VpD!$1:$1,1)),VpD!$I$2)</f>
        <v>1979-1998</v>
      </c>
      <c r="Q2838" s="1">
        <f ca="1">INDEX(VpD!$C$3:$I$27,MATCH(F2838,VpD!$B$3:$B$27,0),MATCH(P2838,VpD!$C$2:$I$2,0))</f>
        <v>74</v>
      </c>
      <c r="R2838" s="16">
        <f t="shared" ca="1" si="581"/>
        <v>8.0660000000000007</v>
      </c>
      <c r="S2838" s="14">
        <f t="shared" ca="1" si="582"/>
        <v>713636.56</v>
      </c>
      <c r="T2838" s="14">
        <f t="shared" ca="1" si="583"/>
        <v>6169702.5300000003</v>
      </c>
      <c r="U2838" s="14" t="str">
        <f t="shared" ca="1" si="584"/>
        <v>0A3F507E-21C4-32B8-E044-0003BA298018</v>
      </c>
    </row>
    <row r="2839" spans="1:21" s="14" customFormat="1" x14ac:dyDescent="0.25">
      <c r="A2839" s="14">
        <f t="shared" si="572"/>
        <v>2839</v>
      </c>
      <c r="B2839" s="14" t="str">
        <f t="shared" ca="1" si="573"/>
        <v>4785DC17-801D-4DE6-876B-12DFFD1734E2</v>
      </c>
      <c r="C2839" s="14" t="str">
        <f t="shared" ca="1" si="574"/>
        <v>Syvhøjvænge</v>
      </c>
      <c r="D2839" s="14" t="str">
        <f t="shared" ca="1" si="575"/>
        <v>143</v>
      </c>
      <c r="E2839" s="14" t="str">
        <f t="shared" ca="1" si="576"/>
        <v>22n</v>
      </c>
      <c r="F2839" s="1">
        <f t="shared" ca="1" si="577"/>
        <v>120</v>
      </c>
      <c r="G2839" s="1">
        <f t="shared" ca="1" si="578"/>
        <v>162</v>
      </c>
      <c r="H2839" s="1">
        <f t="shared" ca="1" si="579"/>
        <v>1970</v>
      </c>
      <c r="I2839" s="1" t="str">
        <f ca="1">INDEX(Relationstabel!$C$3:$K$10,MATCH(INDIRECT($A$1&amp;"J"&amp;A2839),Relationstabel!$A$3:$A$10,0),MATCH(IFERROR(VALUE(INDIRECT($A$1&amp;"K"&amp;A2839)),0),Relationstabel!$C$1:$K$1,0))</f>
        <v>Varmepumpe</v>
      </c>
      <c r="J2839" s="1" t="str">
        <f ca="1">INDEX(Anvendelseskode!B:B,MATCH($F2839,Anvendelseskode!$A:$A,0))</f>
        <v>Fritliggende enfamilieshus (parcelhus)</v>
      </c>
      <c r="K2839" s="1" t="str">
        <f ca="1">INDEX(Anvendelseskode!C:C,MATCH($F2839,Anvendelseskode!$A:$A,0))</f>
        <v>Parcelhuse</v>
      </c>
      <c r="L2839" s="1" t="str">
        <f ca="1">INDEX(Anvendelseskode!D:D,MATCH($F2839,Anvendelseskode!$A:$A,0))</f>
        <v>Private husholdninger</v>
      </c>
      <c r="M2839" s="1" t="str">
        <f ca="1">IFERROR(INDEX(SBi!$2:$2,MATCH(H2839,SBi!$1:$1,1)),SBi!$K$2)</f>
        <v>1961-1972</v>
      </c>
      <c r="N2839" s="1">
        <f ca="1">INDEX(SBi!$C$3:$K$28,MATCH(F2839,SBi!$B$3:$B$28,0),MATCH(M2839,SBi!$C$2:$K$2,0))</f>
        <v>134.30000000000001</v>
      </c>
      <c r="O2839" s="16">
        <f t="shared" ca="1" si="580"/>
        <v>21.756600000000002</v>
      </c>
      <c r="P2839" s="16" t="str">
        <f ca="1">IFERROR(INDEX(VpD!$2:$2,MATCH(H2839,VpD!$1:$1,1)),VpD!$I$2)</f>
        <v>1961-1972</v>
      </c>
      <c r="Q2839" s="1">
        <f ca="1">INDEX(VpD!$C$3:$I$27,MATCH(F2839,VpD!$B$3:$B$27,0),MATCH(P2839,VpD!$C$2:$I$2,0))</f>
        <v>143</v>
      </c>
      <c r="R2839" s="16">
        <f t="shared" ca="1" si="581"/>
        <v>23.166</v>
      </c>
      <c r="S2839" s="14">
        <f t="shared" ca="1" si="582"/>
        <v>711776.04</v>
      </c>
      <c r="T2839" s="14">
        <f t="shared" ca="1" si="583"/>
        <v>6172039.6699999999</v>
      </c>
      <c r="U2839" s="14" t="str">
        <f t="shared" ca="1" si="584"/>
        <v>0A3F507E-22C4-32B8-E044-0003BA298018</v>
      </c>
    </row>
    <row r="2840" spans="1:21" s="14" customFormat="1" x14ac:dyDescent="0.25">
      <c r="A2840" s="14">
        <f t="shared" si="572"/>
        <v>2840</v>
      </c>
      <c r="B2840" s="14" t="str">
        <f t="shared" ca="1" si="573"/>
        <v>D040C540-BC7B-4A4E-A0B8-B272682CFABE</v>
      </c>
      <c r="C2840" s="14" t="str">
        <f t="shared" ca="1" si="574"/>
        <v>Vallensbæk Strandvej</v>
      </c>
      <c r="D2840" s="14" t="str">
        <f t="shared" ca="1" si="575"/>
        <v>192</v>
      </c>
      <c r="E2840" s="14" t="str">
        <f t="shared" ca="1" si="576"/>
        <v>18y</v>
      </c>
      <c r="F2840" s="1">
        <f t="shared" ca="1" si="577"/>
        <v>120</v>
      </c>
      <c r="G2840" s="1">
        <f t="shared" ca="1" si="578"/>
        <v>177</v>
      </c>
      <c r="H2840" s="1">
        <f t="shared" ca="1" si="579"/>
        <v>1979</v>
      </c>
      <c r="I2840" s="1" t="str">
        <f ca="1">INDEX(Relationstabel!$C$3:$K$10,MATCH(INDIRECT($A$1&amp;"J"&amp;A2840),Relationstabel!$A$3:$A$10,0),MATCH(IFERROR(VALUE(INDIRECT($A$1&amp;"K"&amp;A2840)),0),Relationstabel!$C$1:$K$1,0))</f>
        <v>Varmepumpe</v>
      </c>
      <c r="J2840" s="1" t="str">
        <f ca="1">INDEX(Anvendelseskode!B:B,MATCH($F2840,Anvendelseskode!$A:$A,0))</f>
        <v>Fritliggende enfamilieshus (parcelhus)</v>
      </c>
      <c r="K2840" s="1" t="str">
        <f ca="1">INDEX(Anvendelseskode!C:C,MATCH($F2840,Anvendelseskode!$A:$A,0))</f>
        <v>Parcelhuse</v>
      </c>
      <c r="L2840" s="1" t="str">
        <f ca="1">INDEX(Anvendelseskode!D:D,MATCH($F2840,Anvendelseskode!$A:$A,0))</f>
        <v>Private husholdninger</v>
      </c>
      <c r="M2840" s="1" t="str">
        <f ca="1">IFERROR(INDEX(SBi!$2:$2,MATCH(H2840,SBi!$1:$1,1)),SBi!$K$2)</f>
        <v>1979-1998</v>
      </c>
      <c r="N2840" s="1">
        <f ca="1">INDEX(SBi!$C$3:$K$28,MATCH(F2840,SBi!$B$3:$B$28,0),MATCH(M2840,SBi!$C$2:$K$2,0))</f>
        <v>105.4</v>
      </c>
      <c r="O2840" s="16">
        <f t="shared" ca="1" si="580"/>
        <v>18.655799999999999</v>
      </c>
      <c r="P2840" s="16" t="str">
        <f ca="1">IFERROR(INDEX(VpD!$2:$2,MATCH(H2840,VpD!$1:$1,1)),VpD!$I$2)</f>
        <v>1979-1998</v>
      </c>
      <c r="Q2840" s="1">
        <f ca="1">INDEX(VpD!$C$3:$I$27,MATCH(F2840,VpD!$B$3:$B$27,0),MATCH(P2840,VpD!$C$2:$I$2,0))</f>
        <v>90</v>
      </c>
      <c r="R2840" s="16">
        <f t="shared" ca="1" si="581"/>
        <v>15.93</v>
      </c>
      <c r="S2840" s="14">
        <f t="shared" ca="1" si="582"/>
        <v>713554.73</v>
      </c>
      <c r="T2840" s="14">
        <f t="shared" ca="1" si="583"/>
        <v>6168855.5700000003</v>
      </c>
      <c r="U2840" s="14" t="str">
        <f t="shared" ca="1" si="584"/>
        <v>0A3F507E-17A3-32B8-E044-0003BA298018</v>
      </c>
    </row>
    <row r="2841" spans="1:21" s="14" customFormat="1" x14ac:dyDescent="0.25">
      <c r="A2841" s="14">
        <f t="shared" si="572"/>
        <v>2841</v>
      </c>
      <c r="B2841" s="14" t="str">
        <f t="shared" ca="1" si="573"/>
        <v>AACC8ED6-68FC-4778-B5F6-87C8A4B01C49</v>
      </c>
      <c r="C2841" s="14" t="str">
        <f t="shared" ca="1" si="574"/>
        <v>Kolleruplund</v>
      </c>
      <c r="D2841" s="14" t="str">
        <f t="shared" ca="1" si="575"/>
        <v>5</v>
      </c>
      <c r="E2841" s="14" t="str">
        <f t="shared" ca="1" si="576"/>
        <v>6eø</v>
      </c>
      <c r="F2841" s="1">
        <f t="shared" ca="1" si="577"/>
        <v>130</v>
      </c>
      <c r="G2841" s="1">
        <f t="shared" ca="1" si="578"/>
        <v>91</v>
      </c>
      <c r="H2841" s="1">
        <f t="shared" ca="1" si="579"/>
        <v>1965</v>
      </c>
      <c r="I2841" s="1" t="str">
        <f ca="1">INDEX(Relationstabel!$C$3:$K$10,MATCH(INDIRECT($A$1&amp;"J"&amp;A2841),Relationstabel!$A$3:$A$10,0),MATCH(IFERROR(VALUE(INDIRECT($A$1&amp;"K"&amp;A2841)),0),Relationstabel!$C$1:$K$1,0))</f>
        <v>Olie</v>
      </c>
      <c r="J2841" s="1" t="str">
        <f ca="1">INDEX(Anvendelseskode!B:B,MATCH($F2841,Anvendelseskode!$A:$A,0))</f>
        <v>Række-, kæde-, dobbelthus (lodret adskillelse mellem enhederne)</v>
      </c>
      <c r="K2841" s="1" t="str">
        <f ca="1">INDEX(Anvendelseskode!C:C,MATCH($F2841,Anvendelseskode!$A:$A,0))</f>
        <v>Række-, kæde og dobbelthuse</v>
      </c>
      <c r="L2841" s="1" t="str">
        <f ca="1">INDEX(Anvendelseskode!D:D,MATCH($F2841,Anvendelseskode!$A:$A,0))</f>
        <v>Private husholdninger</v>
      </c>
      <c r="M2841" s="1" t="str">
        <f ca="1">IFERROR(INDEX(SBi!$2:$2,MATCH(H2841,SBi!$1:$1,1)),SBi!$K$2)</f>
        <v>1961-1972</v>
      </c>
      <c r="N2841" s="1">
        <f ca="1">INDEX(SBi!$C$3:$K$28,MATCH(F2841,SBi!$B$3:$B$28,0),MATCH(M2841,SBi!$C$2:$K$2,0))</f>
        <v>119.9</v>
      </c>
      <c r="O2841" s="16">
        <f t="shared" ca="1" si="580"/>
        <v>10.9109</v>
      </c>
      <c r="P2841" s="16" t="str">
        <f ca="1">IFERROR(INDEX(VpD!$2:$2,MATCH(H2841,VpD!$1:$1,1)),VpD!$I$2)</f>
        <v>1961-1972</v>
      </c>
      <c r="Q2841" s="1">
        <f ca="1">INDEX(VpD!$C$3:$I$27,MATCH(F2841,VpD!$B$3:$B$27,0),MATCH(P2841,VpD!$C$2:$I$2,0))</f>
        <v>120</v>
      </c>
      <c r="R2841" s="16">
        <f t="shared" ca="1" si="581"/>
        <v>10.92</v>
      </c>
      <c r="S2841" s="14">
        <f t="shared" ca="1" si="582"/>
        <v>713802.45</v>
      </c>
      <c r="T2841" s="14">
        <f t="shared" ca="1" si="583"/>
        <v>6169192.6200000001</v>
      </c>
      <c r="U2841" s="14" t="str">
        <f t="shared" ca="1" si="584"/>
        <v>0A3F507E-1BA3-32B8-E044-0003BA298018</v>
      </c>
    </row>
    <row r="2842" spans="1:21" s="14" customFormat="1" x14ac:dyDescent="0.25">
      <c r="A2842" s="14">
        <f t="shared" si="572"/>
        <v>2842</v>
      </c>
      <c r="B2842" s="14" t="str">
        <f t="shared" ca="1" si="573"/>
        <v>57307091-0590-4D7C-8B09-C8AF8AF2C17B</v>
      </c>
      <c r="C2842" s="14" t="str">
        <f t="shared" ca="1" si="574"/>
        <v>Nordmarksvænge</v>
      </c>
      <c r="D2842" s="14" t="str">
        <f t="shared" ca="1" si="575"/>
        <v>17</v>
      </c>
      <c r="E2842" s="14" t="str">
        <f t="shared" ca="1" si="576"/>
        <v>15cq</v>
      </c>
      <c r="F2842" s="1">
        <f t="shared" ca="1" si="577"/>
        <v>120</v>
      </c>
      <c r="G2842" s="1">
        <f t="shared" ca="1" si="578"/>
        <v>166</v>
      </c>
      <c r="H2842" s="1">
        <f t="shared" ca="1" si="579"/>
        <v>2000</v>
      </c>
      <c r="I2842" s="1" t="str">
        <f ca="1">INDEX(Relationstabel!$C$3:$K$10,MATCH(INDIRECT($A$1&amp;"J"&amp;A2842),Relationstabel!$A$3:$A$10,0),MATCH(IFERROR(VALUE(INDIRECT($A$1&amp;"K"&amp;A2842)),0),Relationstabel!$C$1:$K$1,0))</f>
        <v>Fjernvarme/ Blokvarme</v>
      </c>
      <c r="J2842" s="1" t="str">
        <f ca="1">INDEX(Anvendelseskode!B:B,MATCH($F2842,Anvendelseskode!$A:$A,0))</f>
        <v>Fritliggende enfamilieshus (parcelhus)</v>
      </c>
      <c r="K2842" s="1" t="str">
        <f ca="1">INDEX(Anvendelseskode!C:C,MATCH($F2842,Anvendelseskode!$A:$A,0))</f>
        <v>Parcelhuse</v>
      </c>
      <c r="L2842" s="1" t="str">
        <f ca="1">INDEX(Anvendelseskode!D:D,MATCH($F2842,Anvendelseskode!$A:$A,0))</f>
        <v>Private husholdninger</v>
      </c>
      <c r="M2842" s="1" t="str">
        <f ca="1">IFERROR(INDEX(SBi!$2:$2,MATCH(H2842,SBi!$1:$1,1)),SBi!$K$2)</f>
        <v>1999-2006</v>
      </c>
      <c r="N2842" s="1">
        <f ca="1">INDEX(SBi!$C$3:$K$28,MATCH(F2842,SBi!$B$3:$B$28,0),MATCH(M2842,SBi!$C$2:$K$2,0))</f>
        <v>83.9</v>
      </c>
      <c r="O2842" s="16">
        <f t="shared" ca="1" si="580"/>
        <v>13.927400000000002</v>
      </c>
      <c r="P2842" s="16" t="str">
        <f ca="1">IFERROR(INDEX(VpD!$2:$2,MATCH(H2842,VpD!$1:$1,1)),VpD!$I$2)</f>
        <v>&gt;1998</v>
      </c>
      <c r="Q2842" s="1">
        <f ca="1">INDEX(VpD!$C$3:$I$27,MATCH(F2842,VpD!$B$3:$B$27,0),MATCH(P2842,VpD!$C$2:$I$2,0))</f>
        <v>72</v>
      </c>
      <c r="R2842" s="16">
        <f t="shared" ca="1" si="581"/>
        <v>11.952</v>
      </c>
      <c r="S2842" s="14">
        <f t="shared" ca="1" si="582"/>
        <v>712146.11</v>
      </c>
      <c r="T2842" s="14">
        <f t="shared" ca="1" si="583"/>
        <v>6172086.2199999997</v>
      </c>
      <c r="U2842" s="14" t="str">
        <f t="shared" ca="1" si="584"/>
        <v>0A3F507E-1DA3-32B8-E044-0003BA298018</v>
      </c>
    </row>
    <row r="2843" spans="1:21" s="14" customFormat="1" x14ac:dyDescent="0.25">
      <c r="A2843" s="14">
        <f t="shared" si="572"/>
        <v>2843</v>
      </c>
      <c r="B2843" s="14" t="str">
        <f t="shared" ca="1" si="573"/>
        <v>9B0DF21C-5E32-4368-AB76-8BD0D4EEF23B</v>
      </c>
      <c r="C2843" s="14" t="str">
        <f t="shared" ca="1" si="574"/>
        <v>Nørrebred</v>
      </c>
      <c r="D2843" s="14" t="str">
        <f t="shared" ca="1" si="575"/>
        <v>121</v>
      </c>
      <c r="E2843" s="14" t="str">
        <f t="shared" ca="1" si="576"/>
        <v>21as</v>
      </c>
      <c r="F2843" s="1">
        <f t="shared" ca="1" si="577"/>
        <v>120</v>
      </c>
      <c r="G2843" s="1">
        <f t="shared" ca="1" si="578"/>
        <v>184</v>
      </c>
      <c r="H2843" s="1">
        <f t="shared" ca="1" si="579"/>
        <v>1976</v>
      </c>
      <c r="I2843" s="1" t="str">
        <f ca="1">INDEX(Relationstabel!$C$3:$K$10,MATCH(INDIRECT($A$1&amp;"J"&amp;A2843),Relationstabel!$A$3:$A$10,0),MATCH(IFERROR(VALUE(INDIRECT($A$1&amp;"K"&amp;A2843)),0),Relationstabel!$C$1:$K$1,0))</f>
        <v>Naturgas</v>
      </c>
      <c r="J2843" s="1" t="str">
        <f ca="1">INDEX(Anvendelseskode!B:B,MATCH($F2843,Anvendelseskode!$A:$A,0))</f>
        <v>Fritliggende enfamilieshus (parcelhus)</v>
      </c>
      <c r="K2843" s="1" t="str">
        <f ca="1">INDEX(Anvendelseskode!C:C,MATCH($F2843,Anvendelseskode!$A:$A,0))</f>
        <v>Parcelhuse</v>
      </c>
      <c r="L2843" s="1" t="str">
        <f ca="1">INDEX(Anvendelseskode!D:D,MATCH($F2843,Anvendelseskode!$A:$A,0))</f>
        <v>Private husholdninger</v>
      </c>
      <c r="M2843" s="1" t="str">
        <f ca="1">IFERROR(INDEX(SBi!$2:$2,MATCH(H2843,SBi!$1:$1,1)),SBi!$K$2)</f>
        <v>1973-1978</v>
      </c>
      <c r="N2843" s="1">
        <f ca="1">INDEX(SBi!$C$3:$K$28,MATCH(F2843,SBi!$B$3:$B$28,0),MATCH(M2843,SBi!$C$2:$K$2,0))</f>
        <v>119.8</v>
      </c>
      <c r="O2843" s="16">
        <f t="shared" ca="1" si="580"/>
        <v>22.043200000000002</v>
      </c>
      <c r="P2843" s="16" t="str">
        <f ca="1">IFERROR(INDEX(VpD!$2:$2,MATCH(H2843,VpD!$1:$1,1)),VpD!$I$2)</f>
        <v>1973-1978</v>
      </c>
      <c r="Q2843" s="1">
        <f ca="1">INDEX(VpD!$C$3:$I$27,MATCH(F2843,VpD!$B$3:$B$27,0),MATCH(P2843,VpD!$C$2:$I$2,0))</f>
        <v>117</v>
      </c>
      <c r="R2843" s="16">
        <f t="shared" ca="1" si="581"/>
        <v>21.527999999999999</v>
      </c>
      <c r="S2843" s="14">
        <f t="shared" ca="1" si="582"/>
        <v>711504.36</v>
      </c>
      <c r="T2843" s="14">
        <f t="shared" ca="1" si="583"/>
        <v>6172150.8099999996</v>
      </c>
      <c r="U2843" s="14" t="str">
        <f t="shared" ca="1" si="584"/>
        <v>0A3F507E-1EA3-32B8-E044-0003BA298018</v>
      </c>
    </row>
    <row r="2844" spans="1:21" s="14" customFormat="1" x14ac:dyDescent="0.25">
      <c r="A2844" s="14">
        <f t="shared" si="572"/>
        <v>2844</v>
      </c>
      <c r="B2844" s="14" t="str">
        <f t="shared" ca="1" si="573"/>
        <v>3692A976-1FC3-4B87-8FFC-76F4D2367DCA</v>
      </c>
      <c r="C2844" s="14" t="str">
        <f t="shared" ca="1" si="574"/>
        <v>Hyrdeengen</v>
      </c>
      <c r="D2844" s="14" t="str">
        <f t="shared" ca="1" si="575"/>
        <v>191</v>
      </c>
      <c r="E2844" s="14" t="str">
        <f t="shared" ca="1" si="576"/>
        <v>21gp</v>
      </c>
      <c r="F2844" s="1">
        <f t="shared" ca="1" si="577"/>
        <v>130</v>
      </c>
      <c r="G2844" s="1">
        <f t="shared" ca="1" si="578"/>
        <v>113</v>
      </c>
      <c r="H2844" s="1">
        <f t="shared" ca="1" si="579"/>
        <v>1975</v>
      </c>
      <c r="I2844" s="1" t="str">
        <f ca="1">INDEX(Relationstabel!$C$3:$K$10,MATCH(INDIRECT($A$1&amp;"J"&amp;A2844),Relationstabel!$A$3:$A$10,0),MATCH(IFERROR(VALUE(INDIRECT($A$1&amp;"K"&amp;A2844)),0),Relationstabel!$C$1:$K$1,0))</f>
        <v>Fjernvarme/ Blokvarme</v>
      </c>
      <c r="J2844" s="1" t="str">
        <f ca="1">INDEX(Anvendelseskode!B:B,MATCH($F2844,Anvendelseskode!$A:$A,0))</f>
        <v>Række-, kæde-, dobbelthus (lodret adskillelse mellem enhederne)</v>
      </c>
      <c r="K2844" s="1" t="str">
        <f ca="1">INDEX(Anvendelseskode!C:C,MATCH($F2844,Anvendelseskode!$A:$A,0))</f>
        <v>Række-, kæde og dobbelthuse</v>
      </c>
      <c r="L2844" s="1" t="str">
        <f ca="1">INDEX(Anvendelseskode!D:D,MATCH($F2844,Anvendelseskode!$A:$A,0))</f>
        <v>Private husholdninger</v>
      </c>
      <c r="M2844" s="1" t="str">
        <f ca="1">IFERROR(INDEX(SBi!$2:$2,MATCH(H2844,SBi!$1:$1,1)),SBi!$K$2)</f>
        <v>1973-1978</v>
      </c>
      <c r="N2844" s="1">
        <f ca="1">INDEX(SBi!$C$3:$K$28,MATCH(F2844,SBi!$B$3:$B$28,0),MATCH(M2844,SBi!$C$2:$K$2,0))</f>
        <v>112.6</v>
      </c>
      <c r="O2844" s="16">
        <f t="shared" ca="1" si="580"/>
        <v>12.723799999999999</v>
      </c>
      <c r="P2844" s="16" t="str">
        <f ca="1">IFERROR(INDEX(VpD!$2:$2,MATCH(H2844,VpD!$1:$1,1)),VpD!$I$2)</f>
        <v>1973-1978</v>
      </c>
      <c r="Q2844" s="1">
        <f ca="1">INDEX(VpD!$C$3:$I$27,MATCH(F2844,VpD!$B$3:$B$27,0),MATCH(P2844,VpD!$C$2:$I$2,0))</f>
        <v>98</v>
      </c>
      <c r="R2844" s="16">
        <f t="shared" ca="1" si="581"/>
        <v>11.074</v>
      </c>
      <c r="S2844" s="14">
        <f t="shared" ca="1" si="582"/>
        <v>711761.4</v>
      </c>
      <c r="T2844" s="14">
        <f t="shared" ca="1" si="583"/>
        <v>6172339.9100000001</v>
      </c>
      <c r="U2844" s="14" t="str">
        <f t="shared" ca="1" si="584"/>
        <v>0A3F507E-19B1-32B8-E044-0003BA298018</v>
      </c>
    </row>
    <row r="2845" spans="1:21" s="14" customFormat="1" x14ac:dyDescent="0.25">
      <c r="A2845" s="14">
        <f t="shared" si="572"/>
        <v>2845</v>
      </c>
      <c r="B2845" s="14" t="str">
        <f t="shared" ca="1" si="573"/>
        <v>DB1CF75A-2C44-4D75-9894-4D581C0EC087</v>
      </c>
      <c r="C2845" s="14" t="str">
        <f t="shared" ca="1" si="574"/>
        <v>Hyttevænget</v>
      </c>
      <c r="D2845" s="14" t="str">
        <f t="shared" ca="1" si="575"/>
        <v>23</v>
      </c>
      <c r="E2845" s="14" t="str">
        <f t="shared" ca="1" si="576"/>
        <v>6hø</v>
      </c>
      <c r="F2845" s="1">
        <f t="shared" ca="1" si="577"/>
        <v>130</v>
      </c>
      <c r="G2845" s="1">
        <f t="shared" ca="1" si="578"/>
        <v>137</v>
      </c>
      <c r="H2845" s="1">
        <f t="shared" ca="1" si="579"/>
        <v>1964</v>
      </c>
      <c r="I2845" s="1" t="str">
        <f ca="1">INDEX(Relationstabel!$C$3:$K$10,MATCH(INDIRECT($A$1&amp;"J"&amp;A2845),Relationstabel!$A$3:$A$10,0),MATCH(IFERROR(VALUE(INDIRECT($A$1&amp;"K"&amp;A2845)),0),Relationstabel!$C$1:$K$1,0))</f>
        <v>Naturgas</v>
      </c>
      <c r="J2845" s="1" t="str">
        <f ca="1">INDEX(Anvendelseskode!B:B,MATCH($F2845,Anvendelseskode!$A:$A,0))</f>
        <v>Række-, kæde-, dobbelthus (lodret adskillelse mellem enhederne)</v>
      </c>
      <c r="K2845" s="1" t="str">
        <f ca="1">INDEX(Anvendelseskode!C:C,MATCH($F2845,Anvendelseskode!$A:$A,0))</f>
        <v>Række-, kæde og dobbelthuse</v>
      </c>
      <c r="L2845" s="1" t="str">
        <f ca="1">INDEX(Anvendelseskode!D:D,MATCH($F2845,Anvendelseskode!$A:$A,0))</f>
        <v>Private husholdninger</v>
      </c>
      <c r="M2845" s="1" t="str">
        <f ca="1">IFERROR(INDEX(SBi!$2:$2,MATCH(H2845,SBi!$1:$1,1)),SBi!$K$2)</f>
        <v>1961-1972</v>
      </c>
      <c r="N2845" s="1">
        <f ca="1">INDEX(SBi!$C$3:$K$28,MATCH(F2845,SBi!$B$3:$B$28,0),MATCH(M2845,SBi!$C$2:$K$2,0))</f>
        <v>119.9</v>
      </c>
      <c r="O2845" s="16">
        <f t="shared" ca="1" si="580"/>
        <v>16.426299999999998</v>
      </c>
      <c r="P2845" s="16" t="str">
        <f ca="1">IFERROR(INDEX(VpD!$2:$2,MATCH(H2845,VpD!$1:$1,1)),VpD!$I$2)</f>
        <v>1961-1972</v>
      </c>
      <c r="Q2845" s="1">
        <f ca="1">INDEX(VpD!$C$3:$I$27,MATCH(F2845,VpD!$B$3:$B$27,0),MATCH(P2845,VpD!$C$2:$I$2,0))</f>
        <v>120</v>
      </c>
      <c r="R2845" s="16">
        <f t="shared" ca="1" si="581"/>
        <v>16.440000000000001</v>
      </c>
      <c r="S2845" s="14">
        <f t="shared" ca="1" si="582"/>
        <v>713775.29</v>
      </c>
      <c r="T2845" s="14">
        <f t="shared" ca="1" si="583"/>
        <v>6169129.3600000003</v>
      </c>
      <c r="U2845" s="14" t="str">
        <f t="shared" ca="1" si="584"/>
        <v>0A3F507E-1AB1-32B8-E044-0003BA298018</v>
      </c>
    </row>
    <row r="2846" spans="1:21" s="14" customFormat="1" x14ac:dyDescent="0.25">
      <c r="A2846" s="14">
        <f t="shared" si="572"/>
        <v>2846</v>
      </c>
      <c r="B2846" s="14" t="str">
        <f t="shared" ca="1" si="573"/>
        <v>3CDFEA03-F2DD-45A8-8954-B24F1E997D4E</v>
      </c>
      <c r="C2846" s="14" t="str">
        <f t="shared" ca="1" si="574"/>
        <v>Broksøvej</v>
      </c>
      <c r="D2846" s="14" t="str">
        <f t="shared" ca="1" si="575"/>
        <v>7</v>
      </c>
      <c r="E2846" s="14" t="str">
        <f t="shared" ca="1" si="576"/>
        <v>18in</v>
      </c>
      <c r="F2846" s="1">
        <f t="shared" ca="1" si="577"/>
        <v>120</v>
      </c>
      <c r="G2846" s="1">
        <f t="shared" ca="1" si="578"/>
        <v>123</v>
      </c>
      <c r="H2846" s="1">
        <f t="shared" ca="1" si="579"/>
        <v>1991</v>
      </c>
      <c r="I2846" s="1" t="str">
        <f ca="1">INDEX(Relationstabel!$C$3:$K$10,MATCH(INDIRECT($A$1&amp;"J"&amp;A2846),Relationstabel!$A$3:$A$10,0),MATCH(IFERROR(VALUE(INDIRECT($A$1&amp;"K"&amp;A2846)),0),Relationstabel!$C$1:$K$1,0))</f>
        <v>Olie</v>
      </c>
      <c r="J2846" s="1" t="str">
        <f ca="1">INDEX(Anvendelseskode!B:B,MATCH($F2846,Anvendelseskode!$A:$A,0))</f>
        <v>Fritliggende enfamilieshus (parcelhus)</v>
      </c>
      <c r="K2846" s="1" t="str">
        <f ca="1">INDEX(Anvendelseskode!C:C,MATCH($F2846,Anvendelseskode!$A:$A,0))</f>
        <v>Parcelhuse</v>
      </c>
      <c r="L2846" s="1" t="str">
        <f ca="1">INDEX(Anvendelseskode!D:D,MATCH($F2846,Anvendelseskode!$A:$A,0))</f>
        <v>Private husholdninger</v>
      </c>
      <c r="M2846" s="1" t="str">
        <f ca="1">IFERROR(INDEX(SBi!$2:$2,MATCH(H2846,SBi!$1:$1,1)),SBi!$K$2)</f>
        <v>1979-1998</v>
      </c>
      <c r="N2846" s="1">
        <f ca="1">INDEX(SBi!$C$3:$K$28,MATCH(F2846,SBi!$B$3:$B$28,0),MATCH(M2846,SBi!$C$2:$K$2,0))</f>
        <v>105.4</v>
      </c>
      <c r="O2846" s="16">
        <f t="shared" ca="1" si="580"/>
        <v>12.9642</v>
      </c>
      <c r="P2846" s="16" t="str">
        <f ca="1">IFERROR(INDEX(VpD!$2:$2,MATCH(H2846,VpD!$1:$1,1)),VpD!$I$2)</f>
        <v>1979-1998</v>
      </c>
      <c r="Q2846" s="1">
        <f ca="1">INDEX(VpD!$C$3:$I$27,MATCH(F2846,VpD!$B$3:$B$27,0),MATCH(P2846,VpD!$C$2:$I$2,0))</f>
        <v>90</v>
      </c>
      <c r="R2846" s="16">
        <f t="shared" ca="1" si="581"/>
        <v>11.07</v>
      </c>
      <c r="S2846" s="14">
        <f t="shared" ca="1" si="582"/>
        <v>712892.61</v>
      </c>
      <c r="T2846" s="14">
        <f t="shared" ca="1" si="583"/>
        <v>6169169.8899999997</v>
      </c>
      <c r="U2846" s="14" t="str">
        <f t="shared" ca="1" si="584"/>
        <v>0A3F507E-159A-32B8-E044-0003BA298018</v>
      </c>
    </row>
    <row r="2847" spans="1:21" s="14" customFormat="1" x14ac:dyDescent="0.25">
      <c r="A2847" s="14">
        <f t="shared" si="572"/>
        <v>2847</v>
      </c>
      <c r="B2847" s="14" t="str">
        <f t="shared" ca="1" si="573"/>
        <v>77658D34-C40A-41D6-A9AE-CF7D6BB2385D</v>
      </c>
      <c r="C2847" s="14" t="str">
        <f t="shared" ca="1" si="574"/>
        <v>Kokkedalsvej</v>
      </c>
      <c r="D2847" s="14" t="str">
        <f t="shared" ca="1" si="575"/>
        <v>24</v>
      </c>
      <c r="E2847" s="14" t="str">
        <f t="shared" ca="1" si="576"/>
        <v>18go</v>
      </c>
      <c r="F2847" s="1">
        <f t="shared" ca="1" si="577"/>
        <v>120</v>
      </c>
      <c r="G2847" s="1">
        <f t="shared" ca="1" si="578"/>
        <v>146</v>
      </c>
      <c r="H2847" s="1">
        <f t="shared" ca="1" si="579"/>
        <v>1994</v>
      </c>
      <c r="I2847" s="1" t="str">
        <f ca="1">INDEX(Relationstabel!$C$3:$K$10,MATCH(INDIRECT($A$1&amp;"J"&amp;A2847),Relationstabel!$A$3:$A$10,0),MATCH(IFERROR(VALUE(INDIRECT($A$1&amp;"K"&amp;A2847)),0),Relationstabel!$C$1:$K$1,0))</f>
        <v>Naturgas</v>
      </c>
      <c r="J2847" s="1" t="str">
        <f ca="1">INDEX(Anvendelseskode!B:B,MATCH($F2847,Anvendelseskode!$A:$A,0))</f>
        <v>Fritliggende enfamilieshus (parcelhus)</v>
      </c>
      <c r="K2847" s="1" t="str">
        <f ca="1">INDEX(Anvendelseskode!C:C,MATCH($F2847,Anvendelseskode!$A:$A,0))</f>
        <v>Parcelhuse</v>
      </c>
      <c r="L2847" s="1" t="str">
        <f ca="1">INDEX(Anvendelseskode!D:D,MATCH($F2847,Anvendelseskode!$A:$A,0))</f>
        <v>Private husholdninger</v>
      </c>
      <c r="M2847" s="1" t="str">
        <f ca="1">IFERROR(INDEX(SBi!$2:$2,MATCH(H2847,SBi!$1:$1,1)),SBi!$K$2)</f>
        <v>1979-1998</v>
      </c>
      <c r="N2847" s="1">
        <f ca="1">INDEX(SBi!$C$3:$K$28,MATCH(F2847,SBi!$B$3:$B$28,0),MATCH(M2847,SBi!$C$2:$K$2,0))</f>
        <v>105.4</v>
      </c>
      <c r="O2847" s="16">
        <f t="shared" ca="1" si="580"/>
        <v>15.388400000000001</v>
      </c>
      <c r="P2847" s="16" t="str">
        <f ca="1">IFERROR(INDEX(VpD!$2:$2,MATCH(H2847,VpD!$1:$1,1)),VpD!$I$2)</f>
        <v>1979-1998</v>
      </c>
      <c r="Q2847" s="1">
        <f ca="1">INDEX(VpD!$C$3:$I$27,MATCH(F2847,VpD!$B$3:$B$27,0),MATCH(P2847,VpD!$C$2:$I$2,0))</f>
        <v>90</v>
      </c>
      <c r="R2847" s="16">
        <f t="shared" ca="1" si="581"/>
        <v>13.14</v>
      </c>
      <c r="S2847" s="14">
        <f t="shared" ca="1" si="582"/>
        <v>713039.99</v>
      </c>
      <c r="T2847" s="14">
        <f t="shared" ca="1" si="583"/>
        <v>6169100.3600000003</v>
      </c>
      <c r="U2847" s="14" t="str">
        <f t="shared" ca="1" si="584"/>
        <v>0A3F507E-1B9E-32B8-E044-0003BA298018</v>
      </c>
    </row>
    <row r="2848" spans="1:21" s="14" customFormat="1" x14ac:dyDescent="0.25">
      <c r="A2848" s="14">
        <f t="shared" si="572"/>
        <v>2848</v>
      </c>
      <c r="B2848" s="14" t="str">
        <f t="shared" ca="1" si="573"/>
        <v>F773833E-71FE-4EC1-9F6E-C6BEF07F1AB3</v>
      </c>
      <c r="C2848" s="14" t="str">
        <f t="shared" ca="1" si="574"/>
        <v>Nordmarksvænge</v>
      </c>
      <c r="D2848" s="14" t="str">
        <f t="shared" ca="1" si="575"/>
        <v>12</v>
      </c>
      <c r="E2848" s="14" t="str">
        <f t="shared" ca="1" si="576"/>
        <v>14fd</v>
      </c>
      <c r="F2848" s="1">
        <f t="shared" ca="1" si="577"/>
        <v>120</v>
      </c>
      <c r="G2848" s="1">
        <f t="shared" ca="1" si="578"/>
        <v>130</v>
      </c>
      <c r="H2848" s="1">
        <f t="shared" ca="1" si="579"/>
        <v>2000</v>
      </c>
      <c r="I2848" s="1" t="str">
        <f ca="1">INDEX(Relationstabel!$C$3:$K$10,MATCH(INDIRECT($A$1&amp;"J"&amp;A2848),Relationstabel!$A$3:$A$10,0),MATCH(IFERROR(VALUE(INDIRECT($A$1&amp;"K"&amp;A2848)),0),Relationstabel!$C$1:$K$1,0))</f>
        <v>Fjernvarme/ Blokvarme</v>
      </c>
      <c r="J2848" s="1" t="str">
        <f ca="1">INDEX(Anvendelseskode!B:B,MATCH($F2848,Anvendelseskode!$A:$A,0))</f>
        <v>Fritliggende enfamilieshus (parcelhus)</v>
      </c>
      <c r="K2848" s="1" t="str">
        <f ca="1">INDEX(Anvendelseskode!C:C,MATCH($F2848,Anvendelseskode!$A:$A,0))</f>
        <v>Parcelhuse</v>
      </c>
      <c r="L2848" s="1" t="str">
        <f ca="1">INDEX(Anvendelseskode!D:D,MATCH($F2848,Anvendelseskode!$A:$A,0))</f>
        <v>Private husholdninger</v>
      </c>
      <c r="M2848" s="1" t="str">
        <f ca="1">IFERROR(INDEX(SBi!$2:$2,MATCH(H2848,SBi!$1:$1,1)),SBi!$K$2)</f>
        <v>1999-2006</v>
      </c>
      <c r="N2848" s="1">
        <f ca="1">INDEX(SBi!$C$3:$K$28,MATCH(F2848,SBi!$B$3:$B$28,0),MATCH(M2848,SBi!$C$2:$K$2,0))</f>
        <v>83.9</v>
      </c>
      <c r="O2848" s="16">
        <f t="shared" ca="1" si="580"/>
        <v>10.907</v>
      </c>
      <c r="P2848" s="16" t="str">
        <f ca="1">IFERROR(INDEX(VpD!$2:$2,MATCH(H2848,VpD!$1:$1,1)),VpD!$I$2)</f>
        <v>&gt;1998</v>
      </c>
      <c r="Q2848" s="1">
        <f ca="1">INDEX(VpD!$C$3:$I$27,MATCH(F2848,VpD!$B$3:$B$27,0),MATCH(P2848,VpD!$C$2:$I$2,0))</f>
        <v>72</v>
      </c>
      <c r="R2848" s="16">
        <f t="shared" ca="1" si="581"/>
        <v>9.36</v>
      </c>
      <c r="S2848" s="14">
        <f t="shared" ca="1" si="582"/>
        <v>712043.06</v>
      </c>
      <c r="T2848" s="14">
        <f t="shared" ca="1" si="583"/>
        <v>6172323.8300000001</v>
      </c>
      <c r="U2848" s="14" t="str">
        <f t="shared" ca="1" si="584"/>
        <v>0A3F507E-1D9E-32B8-E044-0003BA298018</v>
      </c>
    </row>
    <row r="2849" spans="1:21" s="14" customFormat="1" x14ac:dyDescent="0.25">
      <c r="A2849" s="14">
        <f t="shared" si="572"/>
        <v>2849</v>
      </c>
      <c r="B2849" s="14" t="str">
        <f t="shared" ca="1" si="573"/>
        <v>E4B71844-74A1-4ACA-9807-B0999DBD18C1</v>
      </c>
      <c r="C2849" s="14" t="str">
        <f t="shared" ca="1" si="574"/>
        <v>Nørrebred</v>
      </c>
      <c r="D2849" s="14" t="str">
        <f t="shared" ca="1" si="575"/>
        <v>116</v>
      </c>
      <c r="E2849" s="14" t="str">
        <f t="shared" ca="1" si="576"/>
        <v>12bv</v>
      </c>
      <c r="F2849" s="1">
        <f t="shared" ca="1" si="577"/>
        <v>120</v>
      </c>
      <c r="G2849" s="1">
        <f t="shared" ca="1" si="578"/>
        <v>181</v>
      </c>
      <c r="H2849" s="1">
        <f t="shared" ca="1" si="579"/>
        <v>1970</v>
      </c>
      <c r="I2849" s="1" t="str">
        <f ca="1">INDEX(Relationstabel!$C$3:$K$10,MATCH(INDIRECT($A$1&amp;"J"&amp;A2849),Relationstabel!$A$3:$A$10,0),MATCH(IFERROR(VALUE(INDIRECT($A$1&amp;"K"&amp;A2849)),0),Relationstabel!$C$1:$K$1,0))</f>
        <v>Naturgas</v>
      </c>
      <c r="J2849" s="1" t="str">
        <f ca="1">INDEX(Anvendelseskode!B:B,MATCH($F2849,Anvendelseskode!$A:$A,0))</f>
        <v>Fritliggende enfamilieshus (parcelhus)</v>
      </c>
      <c r="K2849" s="1" t="str">
        <f ca="1">INDEX(Anvendelseskode!C:C,MATCH($F2849,Anvendelseskode!$A:$A,0))</f>
        <v>Parcelhuse</v>
      </c>
      <c r="L2849" s="1" t="str">
        <f ca="1">INDEX(Anvendelseskode!D:D,MATCH($F2849,Anvendelseskode!$A:$A,0))</f>
        <v>Private husholdninger</v>
      </c>
      <c r="M2849" s="1" t="str">
        <f ca="1">IFERROR(INDEX(SBi!$2:$2,MATCH(H2849,SBi!$1:$1,1)),SBi!$K$2)</f>
        <v>1961-1972</v>
      </c>
      <c r="N2849" s="1">
        <f ca="1">INDEX(SBi!$C$3:$K$28,MATCH(F2849,SBi!$B$3:$B$28,0),MATCH(M2849,SBi!$C$2:$K$2,0))</f>
        <v>134.30000000000001</v>
      </c>
      <c r="O2849" s="16">
        <f t="shared" ca="1" si="580"/>
        <v>24.308300000000003</v>
      </c>
      <c r="P2849" s="16" t="str">
        <f ca="1">IFERROR(INDEX(VpD!$2:$2,MATCH(H2849,VpD!$1:$1,1)),VpD!$I$2)</f>
        <v>1961-1972</v>
      </c>
      <c r="Q2849" s="1">
        <f ca="1">INDEX(VpD!$C$3:$I$27,MATCH(F2849,VpD!$B$3:$B$27,0),MATCH(P2849,VpD!$C$2:$I$2,0))</f>
        <v>143</v>
      </c>
      <c r="R2849" s="16">
        <f t="shared" ca="1" si="581"/>
        <v>25.882999999999999</v>
      </c>
      <c r="S2849" s="14">
        <f t="shared" ca="1" si="582"/>
        <v>711736.31999999995</v>
      </c>
      <c r="T2849" s="14">
        <f t="shared" ca="1" si="583"/>
        <v>6171886.6200000001</v>
      </c>
      <c r="U2849" s="14" t="str">
        <f t="shared" ca="1" si="584"/>
        <v>0A3F507E-1E9E-32B8-E044-0003BA298018</v>
      </c>
    </row>
    <row r="2850" spans="1:21" s="14" customFormat="1" x14ac:dyDescent="0.25">
      <c r="A2850" s="14">
        <f t="shared" si="572"/>
        <v>2850</v>
      </c>
      <c r="B2850" s="14" t="str">
        <f t="shared" ca="1" si="573"/>
        <v>1D9607AB-33E8-4D26-B3A4-9214C31ADE5E</v>
      </c>
      <c r="C2850" s="14" t="str">
        <f t="shared" ca="1" si="574"/>
        <v>Strandparksvej</v>
      </c>
      <c r="D2850" s="14" t="str">
        <f t="shared" ca="1" si="575"/>
        <v>11</v>
      </c>
      <c r="E2850" s="14" t="str">
        <f t="shared" ca="1" si="576"/>
        <v>9v</v>
      </c>
      <c r="F2850" s="1">
        <f t="shared" ca="1" si="577"/>
        <v>120</v>
      </c>
      <c r="G2850" s="1">
        <f t="shared" ca="1" si="578"/>
        <v>182</v>
      </c>
      <c r="H2850" s="1">
        <f t="shared" ca="1" si="579"/>
        <v>1979</v>
      </c>
      <c r="I2850" s="1" t="str">
        <f ca="1">INDEX(Relationstabel!$C$3:$K$10,MATCH(INDIRECT($A$1&amp;"J"&amp;A2850),Relationstabel!$A$3:$A$10,0),MATCH(IFERROR(VALUE(INDIRECT($A$1&amp;"K"&amp;A2850)),0),Relationstabel!$C$1:$K$1,0))</f>
        <v>Naturgas</v>
      </c>
      <c r="J2850" s="1" t="str">
        <f ca="1">INDEX(Anvendelseskode!B:B,MATCH($F2850,Anvendelseskode!$A:$A,0))</f>
        <v>Fritliggende enfamilieshus (parcelhus)</v>
      </c>
      <c r="K2850" s="1" t="str">
        <f ca="1">INDEX(Anvendelseskode!C:C,MATCH($F2850,Anvendelseskode!$A:$A,0))</f>
        <v>Parcelhuse</v>
      </c>
      <c r="L2850" s="1" t="str">
        <f ca="1">INDEX(Anvendelseskode!D:D,MATCH($F2850,Anvendelseskode!$A:$A,0))</f>
        <v>Private husholdninger</v>
      </c>
      <c r="M2850" s="1" t="str">
        <f ca="1">IFERROR(INDEX(SBi!$2:$2,MATCH(H2850,SBi!$1:$1,1)),SBi!$K$2)</f>
        <v>1979-1998</v>
      </c>
      <c r="N2850" s="1">
        <f ca="1">INDEX(SBi!$C$3:$K$28,MATCH(F2850,SBi!$B$3:$B$28,0),MATCH(M2850,SBi!$C$2:$K$2,0))</f>
        <v>105.4</v>
      </c>
      <c r="O2850" s="16">
        <f t="shared" ca="1" si="580"/>
        <v>19.1828</v>
      </c>
      <c r="P2850" s="16" t="str">
        <f ca="1">IFERROR(INDEX(VpD!$2:$2,MATCH(H2850,VpD!$1:$1,1)),VpD!$I$2)</f>
        <v>1979-1998</v>
      </c>
      <c r="Q2850" s="1">
        <f ca="1">INDEX(VpD!$C$3:$I$27,MATCH(F2850,VpD!$B$3:$B$27,0),MATCH(P2850,VpD!$C$2:$I$2,0))</f>
        <v>90</v>
      </c>
      <c r="R2850" s="16">
        <f t="shared" ca="1" si="581"/>
        <v>16.38</v>
      </c>
      <c r="S2850" s="14">
        <f t="shared" ca="1" si="582"/>
        <v>713461.55</v>
      </c>
      <c r="T2850" s="14">
        <f t="shared" ca="1" si="583"/>
        <v>6168686.2000000002</v>
      </c>
      <c r="U2850" s="14" t="str">
        <f t="shared" ca="1" si="584"/>
        <v>0A3F507E-219E-32B8-E044-0003BA298018</v>
      </c>
    </row>
    <row r="2851" spans="1:21" s="14" customFormat="1" x14ac:dyDescent="0.25">
      <c r="A2851" s="14">
        <f t="shared" si="572"/>
        <v>2851</v>
      </c>
      <c r="B2851" s="14" t="str">
        <f t="shared" ca="1" si="573"/>
        <v>B22FA652-A61A-48C5-BD26-4F80795A4E6A</v>
      </c>
      <c r="C2851" s="14" t="str">
        <f t="shared" ca="1" si="574"/>
        <v>Syvhøjvænge</v>
      </c>
      <c r="D2851" s="14" t="str">
        <f t="shared" ca="1" si="575"/>
        <v>105</v>
      </c>
      <c r="E2851" s="14" t="str">
        <f t="shared" ca="1" si="576"/>
        <v>12cø</v>
      </c>
      <c r="F2851" s="1">
        <f t="shared" ca="1" si="577"/>
        <v>120</v>
      </c>
      <c r="G2851" s="1">
        <f t="shared" ca="1" si="578"/>
        <v>143</v>
      </c>
      <c r="H2851" s="1">
        <f t="shared" ca="1" si="579"/>
        <v>1970</v>
      </c>
      <c r="I2851" s="1" t="str">
        <f ca="1">INDEX(Relationstabel!$C$3:$K$10,MATCH(INDIRECT($A$1&amp;"J"&amp;A2851),Relationstabel!$A$3:$A$10,0),MATCH(IFERROR(VALUE(INDIRECT($A$1&amp;"K"&amp;A2851)),0),Relationstabel!$C$1:$K$1,0))</f>
        <v>Naturgas</v>
      </c>
      <c r="J2851" s="1" t="str">
        <f ca="1">INDEX(Anvendelseskode!B:B,MATCH($F2851,Anvendelseskode!$A:$A,0))</f>
        <v>Fritliggende enfamilieshus (parcelhus)</v>
      </c>
      <c r="K2851" s="1" t="str">
        <f ca="1">INDEX(Anvendelseskode!C:C,MATCH($F2851,Anvendelseskode!$A:$A,0))</f>
        <v>Parcelhuse</v>
      </c>
      <c r="L2851" s="1" t="str">
        <f ca="1">INDEX(Anvendelseskode!D:D,MATCH($F2851,Anvendelseskode!$A:$A,0))</f>
        <v>Private husholdninger</v>
      </c>
      <c r="M2851" s="1" t="str">
        <f ca="1">IFERROR(INDEX(SBi!$2:$2,MATCH(H2851,SBi!$1:$1,1)),SBi!$K$2)</f>
        <v>1961-1972</v>
      </c>
      <c r="N2851" s="1">
        <f ca="1">INDEX(SBi!$C$3:$K$28,MATCH(F2851,SBi!$B$3:$B$28,0),MATCH(M2851,SBi!$C$2:$K$2,0))</f>
        <v>134.30000000000001</v>
      </c>
      <c r="O2851" s="16">
        <f t="shared" ca="1" si="580"/>
        <v>19.204900000000002</v>
      </c>
      <c r="P2851" s="16" t="str">
        <f ca="1">IFERROR(INDEX(VpD!$2:$2,MATCH(H2851,VpD!$1:$1,1)),VpD!$I$2)</f>
        <v>1961-1972</v>
      </c>
      <c r="Q2851" s="1">
        <f ca="1">INDEX(VpD!$C$3:$I$27,MATCH(F2851,VpD!$B$3:$B$27,0),MATCH(P2851,VpD!$C$2:$I$2,0))</f>
        <v>143</v>
      </c>
      <c r="R2851" s="16">
        <f t="shared" ca="1" si="581"/>
        <v>20.449000000000002</v>
      </c>
      <c r="S2851" s="14">
        <f t="shared" ca="1" si="582"/>
        <v>711858.46</v>
      </c>
      <c r="T2851" s="14">
        <f t="shared" ca="1" si="583"/>
        <v>6171905.0300000003</v>
      </c>
      <c r="U2851" s="14" t="str">
        <f t="shared" ca="1" si="584"/>
        <v>0A3F507E-229E-32B8-E044-0003BA298018</v>
      </c>
    </row>
    <row r="2852" spans="1:21" s="14" customFormat="1" x14ac:dyDescent="0.25">
      <c r="A2852" s="14">
        <f t="shared" si="572"/>
        <v>2852</v>
      </c>
      <c r="B2852" s="14" t="str">
        <f t="shared" ca="1" si="573"/>
        <v>E2FBE39B-091C-4B0C-B83C-58D39A6E41A8</v>
      </c>
      <c r="C2852" s="14" t="str">
        <f t="shared" ca="1" si="574"/>
        <v>Vallensbæk Strandvej</v>
      </c>
      <c r="D2852" s="14" t="str">
        <f t="shared" ca="1" si="575"/>
        <v>234</v>
      </c>
      <c r="E2852" s="14" t="str">
        <f t="shared" ca="1" si="576"/>
        <v>18q</v>
      </c>
      <c r="F2852" s="1">
        <f t="shared" ca="1" si="577"/>
        <v>120</v>
      </c>
      <c r="G2852" s="1">
        <f t="shared" ca="1" si="578"/>
        <v>136</v>
      </c>
      <c r="H2852" s="1">
        <f t="shared" ca="1" si="579"/>
        <v>1972</v>
      </c>
      <c r="I2852" s="1" t="str">
        <f ca="1">INDEX(Relationstabel!$C$3:$K$10,MATCH(INDIRECT($A$1&amp;"J"&amp;A2852),Relationstabel!$A$3:$A$10,0),MATCH(IFERROR(VALUE(INDIRECT($A$1&amp;"K"&amp;A2852)),0),Relationstabel!$C$1:$K$1,0))</f>
        <v>Naturgas</v>
      </c>
      <c r="J2852" s="1" t="str">
        <f ca="1">INDEX(Anvendelseskode!B:B,MATCH($F2852,Anvendelseskode!$A:$A,0))</f>
        <v>Fritliggende enfamilieshus (parcelhus)</v>
      </c>
      <c r="K2852" s="1" t="str">
        <f ca="1">INDEX(Anvendelseskode!C:C,MATCH($F2852,Anvendelseskode!$A:$A,0))</f>
        <v>Parcelhuse</v>
      </c>
      <c r="L2852" s="1" t="str">
        <f ca="1">INDEX(Anvendelseskode!D:D,MATCH($F2852,Anvendelseskode!$A:$A,0))</f>
        <v>Private husholdninger</v>
      </c>
      <c r="M2852" s="1" t="str">
        <f ca="1">IFERROR(INDEX(SBi!$2:$2,MATCH(H2852,SBi!$1:$1,1)),SBi!$K$2)</f>
        <v>1961-1972</v>
      </c>
      <c r="N2852" s="1">
        <f ca="1">INDEX(SBi!$C$3:$K$28,MATCH(F2852,SBi!$B$3:$B$28,0),MATCH(M2852,SBi!$C$2:$K$2,0))</f>
        <v>134.30000000000001</v>
      </c>
      <c r="O2852" s="16">
        <f t="shared" ca="1" si="580"/>
        <v>18.264800000000005</v>
      </c>
      <c r="P2852" s="16" t="str">
        <f ca="1">IFERROR(INDEX(VpD!$2:$2,MATCH(H2852,VpD!$1:$1,1)),VpD!$I$2)</f>
        <v>1961-1972</v>
      </c>
      <c r="Q2852" s="1">
        <f ca="1">INDEX(VpD!$C$3:$I$27,MATCH(F2852,VpD!$B$3:$B$27,0),MATCH(P2852,VpD!$C$2:$I$2,0))</f>
        <v>143</v>
      </c>
      <c r="R2852" s="16">
        <f t="shared" ca="1" si="581"/>
        <v>19.448</v>
      </c>
      <c r="S2852" s="14">
        <f t="shared" ca="1" si="582"/>
        <v>713403.87</v>
      </c>
      <c r="T2852" s="14">
        <f t="shared" ca="1" si="583"/>
        <v>6168847.3399999999</v>
      </c>
      <c r="U2852" s="14" t="str">
        <f t="shared" ca="1" si="584"/>
        <v>0A3F507E-17B1-32B8-E044-0003BA298018</v>
      </c>
    </row>
    <row r="2853" spans="1:21" s="14" customFormat="1" x14ac:dyDescent="0.25">
      <c r="A2853" s="14">
        <f t="shared" si="572"/>
        <v>2853</v>
      </c>
      <c r="B2853" s="14" t="str">
        <f t="shared" ca="1" si="573"/>
        <v>6AB48F9B-C0E2-458E-937E-0D81D5CF43B7</v>
      </c>
      <c r="C2853" s="14" t="str">
        <f t="shared" ca="1" si="574"/>
        <v>Valbo Alle</v>
      </c>
      <c r="D2853" s="14" t="str">
        <f t="shared" ca="1" si="575"/>
        <v>19</v>
      </c>
      <c r="E2853" s="14" t="str">
        <f t="shared" ca="1" si="576"/>
        <v>23ag</v>
      </c>
      <c r="F2853" s="1">
        <f t="shared" ca="1" si="577"/>
        <v>120</v>
      </c>
      <c r="G2853" s="1">
        <f t="shared" ca="1" si="578"/>
        <v>122</v>
      </c>
      <c r="H2853" s="1">
        <f t="shared" ca="1" si="579"/>
        <v>1979</v>
      </c>
      <c r="I2853" s="1" t="str">
        <f ca="1">INDEX(Relationstabel!$C$3:$K$10,MATCH(INDIRECT($A$1&amp;"J"&amp;A2853),Relationstabel!$A$3:$A$10,0),MATCH(IFERROR(VALUE(INDIRECT($A$1&amp;"K"&amp;A2853)),0),Relationstabel!$C$1:$K$1,0))</f>
        <v>Elvarme</v>
      </c>
      <c r="J2853" s="1" t="str">
        <f ca="1">INDEX(Anvendelseskode!B:B,MATCH($F2853,Anvendelseskode!$A:$A,0))</f>
        <v>Fritliggende enfamilieshus (parcelhus)</v>
      </c>
      <c r="K2853" s="1" t="str">
        <f ca="1">INDEX(Anvendelseskode!C:C,MATCH($F2853,Anvendelseskode!$A:$A,0))</f>
        <v>Parcelhuse</v>
      </c>
      <c r="L2853" s="1" t="str">
        <f ca="1">INDEX(Anvendelseskode!D:D,MATCH($F2853,Anvendelseskode!$A:$A,0))</f>
        <v>Private husholdninger</v>
      </c>
      <c r="M2853" s="1" t="str">
        <f ca="1">IFERROR(INDEX(SBi!$2:$2,MATCH(H2853,SBi!$1:$1,1)),SBi!$K$2)</f>
        <v>1979-1998</v>
      </c>
      <c r="N2853" s="1">
        <f ca="1">INDEX(SBi!$C$3:$K$28,MATCH(F2853,SBi!$B$3:$B$28,0),MATCH(M2853,SBi!$C$2:$K$2,0))</f>
        <v>105.4</v>
      </c>
      <c r="O2853" s="16">
        <f t="shared" ca="1" si="580"/>
        <v>12.8588</v>
      </c>
      <c r="P2853" s="16" t="str">
        <f ca="1">IFERROR(INDEX(VpD!$2:$2,MATCH(H2853,VpD!$1:$1,1)),VpD!$I$2)</f>
        <v>1979-1998</v>
      </c>
      <c r="Q2853" s="1">
        <f ca="1">INDEX(VpD!$C$3:$I$27,MATCH(F2853,VpD!$B$3:$B$27,0),MATCH(P2853,VpD!$C$2:$I$2,0))</f>
        <v>90</v>
      </c>
      <c r="R2853" s="16">
        <f t="shared" ca="1" si="581"/>
        <v>10.98</v>
      </c>
      <c r="S2853" s="14">
        <f t="shared" ca="1" si="582"/>
        <v>713669.66</v>
      </c>
      <c r="T2853" s="14">
        <f t="shared" ca="1" si="583"/>
        <v>6168641.7300000004</v>
      </c>
      <c r="U2853" s="14" t="str">
        <f t="shared" ca="1" si="584"/>
        <v>0A3F507E-23B1-32B8-E044-0003BA298018</v>
      </c>
    </row>
    <row r="2854" spans="1:21" s="14" customFormat="1" x14ac:dyDescent="0.25">
      <c r="A2854" s="14">
        <f t="shared" si="572"/>
        <v>2854</v>
      </c>
      <c r="B2854" s="14" t="str">
        <f t="shared" ca="1" si="573"/>
        <v>A25DB09A-9082-4969-B4D1-5D109E5A5DB1</v>
      </c>
      <c r="C2854" s="14" t="str">
        <f t="shared" ca="1" si="574"/>
        <v>Broksøvej</v>
      </c>
      <c r="D2854" s="14" t="str">
        <f t="shared" ca="1" si="575"/>
        <v>23</v>
      </c>
      <c r="E2854" s="14" t="str">
        <f t="shared" ca="1" si="576"/>
        <v>18qg</v>
      </c>
      <c r="F2854" s="1">
        <f t="shared" ca="1" si="577"/>
        <v>130</v>
      </c>
      <c r="G2854" s="1">
        <f t="shared" ca="1" si="578"/>
        <v>159</v>
      </c>
      <c r="H2854" s="1">
        <f t="shared" ca="1" si="579"/>
        <v>1975</v>
      </c>
      <c r="I2854" s="1" t="str">
        <f ca="1">INDEX(Relationstabel!$C$3:$K$10,MATCH(INDIRECT($A$1&amp;"J"&amp;A2854),Relationstabel!$A$3:$A$10,0),MATCH(IFERROR(VALUE(INDIRECT($A$1&amp;"K"&amp;A2854)),0),Relationstabel!$C$1:$K$1,0))</f>
        <v>Elvarme</v>
      </c>
      <c r="J2854" s="1" t="str">
        <f ca="1">INDEX(Anvendelseskode!B:B,MATCH($F2854,Anvendelseskode!$A:$A,0))</f>
        <v>Række-, kæde-, dobbelthus (lodret adskillelse mellem enhederne)</v>
      </c>
      <c r="K2854" s="1" t="str">
        <f ca="1">INDEX(Anvendelseskode!C:C,MATCH($F2854,Anvendelseskode!$A:$A,0))</f>
        <v>Række-, kæde og dobbelthuse</v>
      </c>
      <c r="L2854" s="1" t="str">
        <f ca="1">INDEX(Anvendelseskode!D:D,MATCH($F2854,Anvendelseskode!$A:$A,0))</f>
        <v>Private husholdninger</v>
      </c>
      <c r="M2854" s="1" t="str">
        <f ca="1">IFERROR(INDEX(SBi!$2:$2,MATCH(H2854,SBi!$1:$1,1)),SBi!$K$2)</f>
        <v>1973-1978</v>
      </c>
      <c r="N2854" s="1">
        <f ca="1">INDEX(SBi!$C$3:$K$28,MATCH(F2854,SBi!$B$3:$B$28,0),MATCH(M2854,SBi!$C$2:$K$2,0))</f>
        <v>112.6</v>
      </c>
      <c r="O2854" s="16">
        <f t="shared" ca="1" si="580"/>
        <v>17.903399999999998</v>
      </c>
      <c r="P2854" s="16" t="str">
        <f ca="1">IFERROR(INDEX(VpD!$2:$2,MATCH(H2854,VpD!$1:$1,1)),VpD!$I$2)</f>
        <v>1973-1978</v>
      </c>
      <c r="Q2854" s="1">
        <f ca="1">INDEX(VpD!$C$3:$I$27,MATCH(F2854,VpD!$B$3:$B$27,0),MATCH(P2854,VpD!$C$2:$I$2,0))</f>
        <v>98</v>
      </c>
      <c r="R2854" s="16">
        <f t="shared" ca="1" si="581"/>
        <v>15.582000000000001</v>
      </c>
      <c r="S2854" s="14">
        <f t="shared" ca="1" si="582"/>
        <v>712860.73</v>
      </c>
      <c r="T2854" s="14">
        <f t="shared" ca="1" si="583"/>
        <v>6169093.0700000003</v>
      </c>
      <c r="U2854" s="14" t="str">
        <f t="shared" ca="1" si="584"/>
        <v>0A3F507E-15AA-32B8-E044-0003BA298018</v>
      </c>
    </row>
    <row r="2855" spans="1:21" s="14" customFormat="1" x14ac:dyDescent="0.25">
      <c r="A2855" s="14">
        <f t="shared" si="572"/>
        <v>2855</v>
      </c>
      <c r="B2855" s="14" t="str">
        <f t="shared" ca="1" si="573"/>
        <v>54D41817-6629-4645-A559-C593F5385004</v>
      </c>
      <c r="C2855" s="14" t="str">
        <f t="shared" ca="1" si="574"/>
        <v>Egeskovvej</v>
      </c>
      <c r="D2855" s="14" t="str">
        <f t="shared" ca="1" si="575"/>
        <v>47</v>
      </c>
      <c r="E2855" s="14" t="str">
        <f t="shared" ca="1" si="576"/>
        <v>3bh</v>
      </c>
      <c r="F2855" s="1">
        <f t="shared" ca="1" si="577"/>
        <v>130</v>
      </c>
      <c r="G2855" s="1">
        <f t="shared" ca="1" si="578"/>
        <v>92</v>
      </c>
      <c r="H2855" s="1">
        <f t="shared" ca="1" si="579"/>
        <v>2002</v>
      </c>
      <c r="I2855" s="1" t="str">
        <f ca="1">INDEX(Relationstabel!$C$3:$K$10,MATCH(INDIRECT($A$1&amp;"J"&amp;A2855),Relationstabel!$A$3:$A$10,0),MATCH(IFERROR(VALUE(INDIRECT($A$1&amp;"K"&amp;A2855)),0),Relationstabel!$C$1:$K$1,0))</f>
        <v>Naturgas</v>
      </c>
      <c r="J2855" s="1" t="str">
        <f ca="1">INDEX(Anvendelseskode!B:B,MATCH($F2855,Anvendelseskode!$A:$A,0))</f>
        <v>Række-, kæde-, dobbelthus (lodret adskillelse mellem enhederne)</v>
      </c>
      <c r="K2855" s="1" t="str">
        <f ca="1">INDEX(Anvendelseskode!C:C,MATCH($F2855,Anvendelseskode!$A:$A,0))</f>
        <v>Række-, kæde og dobbelthuse</v>
      </c>
      <c r="L2855" s="1" t="str">
        <f ca="1">INDEX(Anvendelseskode!D:D,MATCH($F2855,Anvendelseskode!$A:$A,0))</f>
        <v>Private husholdninger</v>
      </c>
      <c r="M2855" s="1" t="str">
        <f ca="1">IFERROR(INDEX(SBi!$2:$2,MATCH(H2855,SBi!$1:$1,1)),SBi!$K$2)</f>
        <v>1999-2006</v>
      </c>
      <c r="N2855" s="1">
        <f ca="1">INDEX(SBi!$C$3:$K$28,MATCH(F2855,SBi!$B$3:$B$28,0),MATCH(M2855,SBi!$C$2:$K$2,0))</f>
        <v>81.5</v>
      </c>
      <c r="O2855" s="16">
        <f t="shared" ca="1" si="580"/>
        <v>7.4980000000000002</v>
      </c>
      <c r="P2855" s="16" t="str">
        <f ca="1">IFERROR(INDEX(VpD!$2:$2,MATCH(H2855,VpD!$1:$1,1)),VpD!$I$2)</f>
        <v>&gt;1998</v>
      </c>
      <c r="Q2855" s="1">
        <f ca="1">INDEX(VpD!$C$3:$I$27,MATCH(F2855,VpD!$B$3:$B$27,0),MATCH(P2855,VpD!$C$2:$I$2,0))</f>
        <v>65</v>
      </c>
      <c r="R2855" s="16">
        <f t="shared" ca="1" si="581"/>
        <v>5.98</v>
      </c>
      <c r="S2855" s="14">
        <f t="shared" ca="1" si="582"/>
        <v>712571.36</v>
      </c>
      <c r="T2855" s="14">
        <f t="shared" ca="1" si="583"/>
        <v>6169754.0999999996</v>
      </c>
      <c r="U2855" s="14" t="str">
        <f t="shared" ca="1" si="584"/>
        <v>0A3F507E-16AA-32B8-E044-0003BA298018</v>
      </c>
    </row>
    <row r="2856" spans="1:21" s="14" customFormat="1" x14ac:dyDescent="0.25">
      <c r="A2856" s="14">
        <f t="shared" si="572"/>
        <v>2856</v>
      </c>
      <c r="B2856" s="14" t="str">
        <f t="shared" ca="1" si="573"/>
        <v>050EB95F-07F4-463D-AC63-BE0502DBDB90</v>
      </c>
      <c r="C2856" s="14" t="str">
        <f t="shared" ca="1" si="574"/>
        <v>Hyrdeengen</v>
      </c>
      <c r="D2856" s="14" t="str">
        <f t="shared" ca="1" si="575"/>
        <v>177</v>
      </c>
      <c r="E2856" s="14" t="str">
        <f t="shared" ca="1" si="576"/>
        <v>21hb</v>
      </c>
      <c r="F2856" s="1">
        <f t="shared" ca="1" si="577"/>
        <v>130</v>
      </c>
      <c r="G2856" s="1">
        <f t="shared" ca="1" si="578"/>
        <v>129</v>
      </c>
      <c r="H2856" s="1">
        <f t="shared" ca="1" si="579"/>
        <v>1976</v>
      </c>
      <c r="I2856" s="1" t="str">
        <f ca="1">INDEX(Relationstabel!$C$3:$K$10,MATCH(INDIRECT($A$1&amp;"J"&amp;A2856),Relationstabel!$A$3:$A$10,0),MATCH(IFERROR(VALUE(INDIRECT($A$1&amp;"K"&amp;A2856)),0),Relationstabel!$C$1:$K$1,0))</f>
        <v>Elvarme</v>
      </c>
      <c r="J2856" s="1" t="str">
        <f ca="1">INDEX(Anvendelseskode!B:B,MATCH($F2856,Anvendelseskode!$A:$A,0))</f>
        <v>Række-, kæde-, dobbelthus (lodret adskillelse mellem enhederne)</v>
      </c>
      <c r="K2856" s="1" t="str">
        <f ca="1">INDEX(Anvendelseskode!C:C,MATCH($F2856,Anvendelseskode!$A:$A,0))</f>
        <v>Række-, kæde og dobbelthuse</v>
      </c>
      <c r="L2856" s="1" t="str">
        <f ca="1">INDEX(Anvendelseskode!D:D,MATCH($F2856,Anvendelseskode!$A:$A,0))</f>
        <v>Private husholdninger</v>
      </c>
      <c r="M2856" s="1" t="str">
        <f ca="1">IFERROR(INDEX(SBi!$2:$2,MATCH(H2856,SBi!$1:$1,1)),SBi!$K$2)</f>
        <v>1973-1978</v>
      </c>
      <c r="N2856" s="1">
        <f ca="1">INDEX(SBi!$C$3:$K$28,MATCH(F2856,SBi!$B$3:$B$28,0),MATCH(M2856,SBi!$C$2:$K$2,0))</f>
        <v>112.6</v>
      </c>
      <c r="O2856" s="16">
        <f t="shared" ca="1" si="580"/>
        <v>14.525399999999999</v>
      </c>
      <c r="P2856" s="16" t="str">
        <f ca="1">IFERROR(INDEX(VpD!$2:$2,MATCH(H2856,VpD!$1:$1,1)),VpD!$I$2)</f>
        <v>1973-1978</v>
      </c>
      <c r="Q2856" s="1">
        <f ca="1">INDEX(VpD!$C$3:$I$27,MATCH(F2856,VpD!$B$3:$B$27,0),MATCH(P2856,VpD!$C$2:$I$2,0))</f>
        <v>98</v>
      </c>
      <c r="R2856" s="16">
        <f t="shared" ca="1" si="581"/>
        <v>12.641999999999999</v>
      </c>
      <c r="S2856" s="14">
        <f t="shared" ca="1" si="582"/>
        <v>711780.24</v>
      </c>
      <c r="T2856" s="14">
        <f t="shared" ca="1" si="583"/>
        <v>6172412.2199999997</v>
      </c>
      <c r="U2856" s="14" t="str">
        <f t="shared" ca="1" si="584"/>
        <v>0A3F507E-19AA-32B8-E044-0003BA298018</v>
      </c>
    </row>
    <row r="2857" spans="1:21" s="14" customFormat="1" x14ac:dyDescent="0.25">
      <c r="A2857" s="14">
        <f t="shared" si="572"/>
        <v>2857</v>
      </c>
      <c r="B2857" s="14" t="str">
        <f t="shared" ca="1" si="573"/>
        <v>7DC916BB-71DF-4237-B2A5-8B1238074C06</v>
      </c>
      <c r="C2857" s="14" t="str">
        <f t="shared" ca="1" si="574"/>
        <v>Lystrupvej</v>
      </c>
      <c r="D2857" s="14" t="str">
        <f t="shared" ca="1" si="575"/>
        <v>5</v>
      </c>
      <c r="E2857" s="14" t="str">
        <f t="shared" ca="1" si="576"/>
        <v>24gt</v>
      </c>
      <c r="F2857" s="1">
        <f t="shared" ca="1" si="577"/>
        <v>120</v>
      </c>
      <c r="G2857" s="1">
        <f t="shared" ca="1" si="578"/>
        <v>163</v>
      </c>
      <c r="H2857" s="1">
        <f t="shared" ca="1" si="579"/>
        <v>1984</v>
      </c>
      <c r="I2857" s="1" t="str">
        <f ca="1">INDEX(Relationstabel!$C$3:$K$10,MATCH(INDIRECT($A$1&amp;"J"&amp;A2857),Relationstabel!$A$3:$A$10,0),MATCH(IFERROR(VALUE(INDIRECT($A$1&amp;"K"&amp;A2857)),0),Relationstabel!$C$1:$K$1,0))</f>
        <v>Elvarme</v>
      </c>
      <c r="J2857" s="1" t="str">
        <f ca="1">INDEX(Anvendelseskode!B:B,MATCH($F2857,Anvendelseskode!$A:$A,0))</f>
        <v>Fritliggende enfamilieshus (parcelhus)</v>
      </c>
      <c r="K2857" s="1" t="str">
        <f ca="1">INDEX(Anvendelseskode!C:C,MATCH($F2857,Anvendelseskode!$A:$A,0))</f>
        <v>Parcelhuse</v>
      </c>
      <c r="L2857" s="1" t="str">
        <f ca="1">INDEX(Anvendelseskode!D:D,MATCH($F2857,Anvendelseskode!$A:$A,0))</f>
        <v>Private husholdninger</v>
      </c>
      <c r="M2857" s="1" t="str">
        <f ca="1">IFERROR(INDEX(SBi!$2:$2,MATCH(H2857,SBi!$1:$1,1)),SBi!$K$2)</f>
        <v>1979-1998</v>
      </c>
      <c r="N2857" s="1">
        <f ca="1">INDEX(SBi!$C$3:$K$28,MATCH(F2857,SBi!$B$3:$B$28,0),MATCH(M2857,SBi!$C$2:$K$2,0))</f>
        <v>105.4</v>
      </c>
      <c r="O2857" s="16">
        <f t="shared" ca="1" si="580"/>
        <v>17.180199999999999</v>
      </c>
      <c r="P2857" s="16" t="str">
        <f ca="1">IFERROR(INDEX(VpD!$2:$2,MATCH(H2857,VpD!$1:$1,1)),VpD!$I$2)</f>
        <v>1979-1998</v>
      </c>
      <c r="Q2857" s="1">
        <f ca="1">INDEX(VpD!$C$3:$I$27,MATCH(F2857,VpD!$B$3:$B$27,0),MATCH(P2857,VpD!$C$2:$I$2,0))</f>
        <v>90</v>
      </c>
      <c r="R2857" s="16">
        <f t="shared" ca="1" si="581"/>
        <v>14.67</v>
      </c>
      <c r="S2857" s="14">
        <f t="shared" ca="1" si="582"/>
        <v>714034.92</v>
      </c>
      <c r="T2857" s="14">
        <f t="shared" ca="1" si="583"/>
        <v>6168745.9400000004</v>
      </c>
      <c r="U2857" s="14" t="str">
        <f t="shared" ca="1" si="584"/>
        <v>0A3F507E-1CAA-32B8-E044-0003BA298018</v>
      </c>
    </row>
    <row r="2858" spans="1:21" s="14" customFormat="1" x14ac:dyDescent="0.25">
      <c r="A2858" s="14">
        <f t="shared" si="572"/>
        <v>2858</v>
      </c>
      <c r="B2858" s="14" t="str">
        <f t="shared" ca="1" si="573"/>
        <v>24E0CDC6-2700-44A5-A87D-41EC44FE447D</v>
      </c>
      <c r="C2858" s="14" t="str">
        <f t="shared" ca="1" si="574"/>
        <v>Horsbred</v>
      </c>
      <c r="D2858" s="14" t="str">
        <f t="shared" ca="1" si="575"/>
        <v>62</v>
      </c>
      <c r="E2858" s="14" t="str">
        <f t="shared" ca="1" si="576"/>
        <v>13at</v>
      </c>
      <c r="F2858" s="1">
        <f t="shared" ca="1" si="577"/>
        <v>130</v>
      </c>
      <c r="G2858" s="1">
        <f t="shared" ca="1" si="578"/>
        <v>107</v>
      </c>
      <c r="H2858" s="1">
        <f t="shared" ca="1" si="579"/>
        <v>1986</v>
      </c>
      <c r="I2858" s="1" t="str">
        <f ca="1">INDEX(Relationstabel!$C$3:$K$10,MATCH(INDIRECT($A$1&amp;"J"&amp;A2858),Relationstabel!$A$3:$A$10,0),MATCH(IFERROR(VALUE(INDIRECT($A$1&amp;"K"&amp;A2858)),0),Relationstabel!$C$1:$K$1,0))</f>
        <v>Fjernvarme/ Blokvarme</v>
      </c>
      <c r="J2858" s="1" t="str">
        <f ca="1">INDEX(Anvendelseskode!B:B,MATCH($F2858,Anvendelseskode!$A:$A,0))</f>
        <v>Række-, kæde-, dobbelthus (lodret adskillelse mellem enhederne)</v>
      </c>
      <c r="K2858" s="1" t="str">
        <f ca="1">INDEX(Anvendelseskode!C:C,MATCH($F2858,Anvendelseskode!$A:$A,0))</f>
        <v>Række-, kæde og dobbelthuse</v>
      </c>
      <c r="L2858" s="1" t="str">
        <f ca="1">INDEX(Anvendelseskode!D:D,MATCH($F2858,Anvendelseskode!$A:$A,0))</f>
        <v>Private husholdninger</v>
      </c>
      <c r="M2858" s="1" t="str">
        <f ca="1">IFERROR(INDEX(SBi!$2:$2,MATCH(H2858,SBi!$1:$1,1)),SBi!$K$2)</f>
        <v>1979-1998</v>
      </c>
      <c r="N2858" s="1">
        <f ca="1">INDEX(SBi!$C$3:$K$28,MATCH(F2858,SBi!$B$3:$B$28,0),MATCH(M2858,SBi!$C$2:$K$2,0))</f>
        <v>96.8</v>
      </c>
      <c r="O2858" s="16">
        <f t="shared" ca="1" si="580"/>
        <v>10.3576</v>
      </c>
      <c r="P2858" s="16" t="str">
        <f ca="1">IFERROR(INDEX(VpD!$2:$2,MATCH(H2858,VpD!$1:$1,1)),VpD!$I$2)</f>
        <v>1979-1998</v>
      </c>
      <c r="Q2858" s="1">
        <f ca="1">INDEX(VpD!$C$3:$I$27,MATCH(F2858,VpD!$B$3:$B$27,0),MATCH(P2858,VpD!$C$2:$I$2,0))</f>
        <v>74</v>
      </c>
      <c r="R2858" s="16">
        <f t="shared" ca="1" si="581"/>
        <v>7.9180000000000001</v>
      </c>
      <c r="S2858" s="14">
        <f t="shared" ca="1" si="582"/>
        <v>711431.54</v>
      </c>
      <c r="T2858" s="14">
        <f t="shared" ca="1" si="583"/>
        <v>6171779.3499999996</v>
      </c>
      <c r="U2858" s="14" t="str">
        <f t="shared" ca="1" si="584"/>
        <v>0A3F507E-18B8-32B8-E044-0003BA298018</v>
      </c>
    </row>
    <row r="2859" spans="1:21" s="14" customFormat="1" x14ac:dyDescent="0.25">
      <c r="A2859" s="14">
        <f t="shared" si="572"/>
        <v>2859</v>
      </c>
      <c r="B2859" s="14" t="str">
        <f t="shared" ca="1" si="573"/>
        <v>1E610AF9-A1E2-44B7-9BB9-19494F1F5CD2</v>
      </c>
      <c r="C2859" s="14" t="str">
        <f t="shared" ca="1" si="574"/>
        <v>Rendsagervej</v>
      </c>
      <c r="D2859" s="14" t="str">
        <f t="shared" ca="1" si="575"/>
        <v>60</v>
      </c>
      <c r="E2859" s="14" t="str">
        <f t="shared" ca="1" si="576"/>
        <v>9hæ</v>
      </c>
      <c r="F2859" s="1">
        <f t="shared" ca="1" si="577"/>
        <v>120</v>
      </c>
      <c r="G2859" s="1">
        <f t="shared" ca="1" si="578"/>
        <v>119</v>
      </c>
      <c r="H2859" s="1">
        <f t="shared" ca="1" si="579"/>
        <v>1972</v>
      </c>
      <c r="I2859" s="1" t="str">
        <f ca="1">INDEX(Relationstabel!$C$3:$K$10,MATCH(INDIRECT($A$1&amp;"J"&amp;A2859),Relationstabel!$A$3:$A$10,0),MATCH(IFERROR(VALUE(INDIRECT($A$1&amp;"K"&amp;A2859)),0),Relationstabel!$C$1:$K$1,0))</f>
        <v>Naturgas</v>
      </c>
      <c r="J2859" s="1" t="str">
        <f ca="1">INDEX(Anvendelseskode!B:B,MATCH($F2859,Anvendelseskode!$A:$A,0))</f>
        <v>Fritliggende enfamilieshus (parcelhus)</v>
      </c>
      <c r="K2859" s="1" t="str">
        <f ca="1">INDEX(Anvendelseskode!C:C,MATCH($F2859,Anvendelseskode!$A:$A,0))</f>
        <v>Parcelhuse</v>
      </c>
      <c r="L2859" s="1" t="str">
        <f ca="1">INDEX(Anvendelseskode!D:D,MATCH($F2859,Anvendelseskode!$A:$A,0))</f>
        <v>Private husholdninger</v>
      </c>
      <c r="M2859" s="1" t="str">
        <f ca="1">IFERROR(INDEX(SBi!$2:$2,MATCH(H2859,SBi!$1:$1,1)),SBi!$K$2)</f>
        <v>1961-1972</v>
      </c>
      <c r="N2859" s="1">
        <f ca="1">INDEX(SBi!$C$3:$K$28,MATCH(F2859,SBi!$B$3:$B$28,0),MATCH(M2859,SBi!$C$2:$K$2,0))</f>
        <v>134.30000000000001</v>
      </c>
      <c r="O2859" s="16">
        <f t="shared" ca="1" si="580"/>
        <v>15.9817</v>
      </c>
      <c r="P2859" s="16" t="str">
        <f ca="1">IFERROR(INDEX(VpD!$2:$2,MATCH(H2859,VpD!$1:$1,1)),VpD!$I$2)</f>
        <v>1961-1972</v>
      </c>
      <c r="Q2859" s="1">
        <f ca="1">INDEX(VpD!$C$3:$I$27,MATCH(F2859,VpD!$B$3:$B$27,0),MATCH(P2859,VpD!$C$2:$I$2,0))</f>
        <v>143</v>
      </c>
      <c r="R2859" s="16">
        <f t="shared" ca="1" si="581"/>
        <v>17.016999999999999</v>
      </c>
      <c r="S2859" s="14">
        <f t="shared" ca="1" si="582"/>
        <v>711104.52</v>
      </c>
      <c r="T2859" s="14">
        <f t="shared" ca="1" si="583"/>
        <v>6171665.3799999999</v>
      </c>
      <c r="U2859" s="14" t="str">
        <f t="shared" ca="1" si="584"/>
        <v>0A3F507E-1FB8-32B8-E044-0003BA298018</v>
      </c>
    </row>
    <row r="2860" spans="1:21" s="14" customFormat="1" x14ac:dyDescent="0.25">
      <c r="A2860" s="14">
        <f t="shared" si="572"/>
        <v>2860</v>
      </c>
      <c r="B2860" s="14" t="str">
        <f t="shared" ca="1" si="573"/>
        <v>C93C1515-880D-4574-BA78-CB090942EE56</v>
      </c>
      <c r="C2860" s="14" t="str">
        <f t="shared" ca="1" si="574"/>
        <v>Vallensbæk Strandvej</v>
      </c>
      <c r="D2860" s="14" t="str">
        <f t="shared" ca="1" si="575"/>
        <v>186</v>
      </c>
      <c r="E2860" s="14" t="str">
        <f t="shared" ca="1" si="576"/>
        <v>18z</v>
      </c>
      <c r="F2860" s="1">
        <f t="shared" ca="1" si="577"/>
        <v>120</v>
      </c>
      <c r="G2860" s="1">
        <f t="shared" ca="1" si="578"/>
        <v>286</v>
      </c>
      <c r="H2860" s="1">
        <f t="shared" ca="1" si="579"/>
        <v>1978</v>
      </c>
      <c r="I2860" s="1" t="str">
        <f ca="1">INDEX(Relationstabel!$C$3:$K$10,MATCH(INDIRECT($A$1&amp;"J"&amp;A2860),Relationstabel!$A$3:$A$10,0),MATCH(IFERROR(VALUE(INDIRECT($A$1&amp;"K"&amp;A2860)),0),Relationstabel!$C$1:$K$1,0))</f>
        <v>Naturgas</v>
      </c>
      <c r="J2860" s="1" t="str">
        <f ca="1">INDEX(Anvendelseskode!B:B,MATCH($F2860,Anvendelseskode!$A:$A,0))</f>
        <v>Fritliggende enfamilieshus (parcelhus)</v>
      </c>
      <c r="K2860" s="1" t="str">
        <f ca="1">INDEX(Anvendelseskode!C:C,MATCH($F2860,Anvendelseskode!$A:$A,0))</f>
        <v>Parcelhuse</v>
      </c>
      <c r="L2860" s="1" t="str">
        <f ca="1">INDEX(Anvendelseskode!D:D,MATCH($F2860,Anvendelseskode!$A:$A,0))</f>
        <v>Private husholdninger</v>
      </c>
      <c r="M2860" s="1" t="str">
        <f ca="1">IFERROR(INDEX(SBi!$2:$2,MATCH(H2860,SBi!$1:$1,1)),SBi!$K$2)</f>
        <v>1973-1978</v>
      </c>
      <c r="N2860" s="1">
        <f ca="1">INDEX(SBi!$C$3:$K$28,MATCH(F2860,SBi!$B$3:$B$28,0),MATCH(M2860,SBi!$C$2:$K$2,0))</f>
        <v>119.8</v>
      </c>
      <c r="O2860" s="16">
        <f t="shared" ca="1" si="580"/>
        <v>34.262799999999999</v>
      </c>
      <c r="P2860" s="16" t="str">
        <f ca="1">IFERROR(INDEX(VpD!$2:$2,MATCH(H2860,VpD!$1:$1,1)),VpD!$I$2)</f>
        <v>1973-1978</v>
      </c>
      <c r="Q2860" s="1">
        <f ca="1">INDEX(VpD!$C$3:$I$27,MATCH(F2860,VpD!$B$3:$B$27,0),MATCH(P2860,VpD!$C$2:$I$2,0))</f>
        <v>117</v>
      </c>
      <c r="R2860" s="16">
        <f t="shared" ca="1" si="581"/>
        <v>33.462000000000003</v>
      </c>
      <c r="S2860" s="14">
        <f t="shared" ca="1" si="582"/>
        <v>713580.76</v>
      </c>
      <c r="T2860" s="14">
        <f t="shared" ca="1" si="583"/>
        <v>6168846.4900000002</v>
      </c>
      <c r="U2860" s="14" t="str">
        <f t="shared" ca="1" si="584"/>
        <v>0A3F507E-17A2-32B8-E044-0003BA298018</v>
      </c>
    </row>
    <row r="2861" spans="1:21" s="14" customFormat="1" x14ac:dyDescent="0.25">
      <c r="A2861" s="14">
        <f t="shared" si="572"/>
        <v>2861</v>
      </c>
      <c r="B2861" s="14" t="str">
        <f t="shared" ca="1" si="573"/>
        <v>8CE94948-50E5-45F0-94E0-4A1C8C00463D</v>
      </c>
      <c r="C2861" s="14" t="str">
        <f t="shared" ca="1" si="574"/>
        <v>Nordmarksvænge</v>
      </c>
      <c r="D2861" s="14" t="str">
        <f t="shared" ca="1" si="575"/>
        <v>16</v>
      </c>
      <c r="E2861" s="14" t="str">
        <f t="shared" ca="1" si="576"/>
        <v>14fc</v>
      </c>
      <c r="F2861" s="1">
        <f t="shared" ca="1" si="577"/>
        <v>120</v>
      </c>
      <c r="G2861" s="1">
        <f t="shared" ca="1" si="578"/>
        <v>167</v>
      </c>
      <c r="H2861" s="1">
        <f t="shared" ca="1" si="579"/>
        <v>2011</v>
      </c>
      <c r="I2861" s="1" t="str">
        <f ca="1">INDEX(Relationstabel!$C$3:$K$10,MATCH(INDIRECT($A$1&amp;"J"&amp;A2861),Relationstabel!$A$3:$A$10,0),MATCH(IFERROR(VALUE(INDIRECT($A$1&amp;"K"&amp;A2861)),0),Relationstabel!$C$1:$K$1,0))</f>
        <v>Fjernvarme/ Blokvarme</v>
      </c>
      <c r="J2861" s="1" t="str">
        <f ca="1">INDEX(Anvendelseskode!B:B,MATCH($F2861,Anvendelseskode!$A:$A,0))</f>
        <v>Fritliggende enfamilieshus (parcelhus)</v>
      </c>
      <c r="K2861" s="1" t="str">
        <f ca="1">INDEX(Anvendelseskode!C:C,MATCH($F2861,Anvendelseskode!$A:$A,0))</f>
        <v>Parcelhuse</v>
      </c>
      <c r="L2861" s="1" t="str">
        <f ca="1">INDEX(Anvendelseskode!D:D,MATCH($F2861,Anvendelseskode!$A:$A,0))</f>
        <v>Private husholdninger</v>
      </c>
      <c r="M2861" s="1" t="str">
        <f ca="1">IFERROR(INDEX(SBi!$2:$2,MATCH(H2861,SBi!$1:$1,1)),SBi!$K$2)</f>
        <v>Efter 2006</v>
      </c>
      <c r="N2861" s="1">
        <f ca="1">INDEX(SBi!$C$3:$K$28,MATCH(F2861,SBi!$B$3:$B$28,0),MATCH(M2861,SBi!$C$2:$K$2,0))</f>
        <v>67.3</v>
      </c>
      <c r="O2861" s="16">
        <f t="shared" ca="1" si="580"/>
        <v>11.239100000000001</v>
      </c>
      <c r="P2861" s="16" t="str">
        <f ca="1">IFERROR(INDEX(VpD!$2:$2,MATCH(H2861,VpD!$1:$1,1)),VpD!$I$2)</f>
        <v>&gt;1998</v>
      </c>
      <c r="Q2861" s="1">
        <f ca="1">INDEX(VpD!$C$3:$I$27,MATCH(F2861,VpD!$B$3:$B$27,0),MATCH(P2861,VpD!$C$2:$I$2,0))</f>
        <v>72</v>
      </c>
      <c r="R2861" s="16">
        <f t="shared" ca="1" si="581"/>
        <v>12.023999999999999</v>
      </c>
      <c r="S2861" s="14">
        <f t="shared" ca="1" si="582"/>
        <v>712058.08</v>
      </c>
      <c r="T2861" s="14">
        <f t="shared" ca="1" si="583"/>
        <v>6172354.6900000004</v>
      </c>
      <c r="U2861" s="14" t="str">
        <f t="shared" ca="1" si="584"/>
        <v>0A3F507E-1DA2-32B8-E044-0003BA298018</v>
      </c>
    </row>
    <row r="2862" spans="1:21" s="14" customFormat="1" x14ac:dyDescent="0.25">
      <c r="A2862" s="14">
        <f t="shared" si="572"/>
        <v>2862</v>
      </c>
      <c r="B2862" s="14" t="str">
        <f t="shared" ca="1" si="573"/>
        <v>A8F6C2A4-A846-4E0E-8998-8ECDC2A5B658</v>
      </c>
      <c r="C2862" s="14" t="str">
        <f t="shared" ca="1" si="574"/>
        <v>Strandparksvej</v>
      </c>
      <c r="D2862" s="14" t="str">
        <f t="shared" ca="1" si="575"/>
        <v>15A</v>
      </c>
      <c r="E2862" s="14" t="str">
        <f t="shared" ca="1" si="576"/>
        <v>9cs</v>
      </c>
      <c r="F2862" s="1">
        <f t="shared" ca="1" si="577"/>
        <v>120</v>
      </c>
      <c r="G2862" s="1">
        <f t="shared" ca="1" si="578"/>
        <v>154</v>
      </c>
      <c r="H2862" s="1">
        <f t="shared" ca="1" si="579"/>
        <v>1978</v>
      </c>
      <c r="I2862" s="1" t="str">
        <f ca="1">INDEX(Relationstabel!$C$3:$K$10,MATCH(INDIRECT($A$1&amp;"J"&amp;A2862),Relationstabel!$A$3:$A$10,0),MATCH(IFERROR(VALUE(INDIRECT($A$1&amp;"K"&amp;A2862)),0),Relationstabel!$C$1:$K$1,0))</f>
        <v>Naturgas</v>
      </c>
      <c r="J2862" s="1" t="str">
        <f ca="1">INDEX(Anvendelseskode!B:B,MATCH($F2862,Anvendelseskode!$A:$A,0))</f>
        <v>Fritliggende enfamilieshus (parcelhus)</v>
      </c>
      <c r="K2862" s="1" t="str">
        <f ca="1">INDEX(Anvendelseskode!C:C,MATCH($F2862,Anvendelseskode!$A:$A,0))</f>
        <v>Parcelhuse</v>
      </c>
      <c r="L2862" s="1" t="str">
        <f ca="1">INDEX(Anvendelseskode!D:D,MATCH($F2862,Anvendelseskode!$A:$A,0))</f>
        <v>Private husholdninger</v>
      </c>
      <c r="M2862" s="1" t="str">
        <f ca="1">IFERROR(INDEX(SBi!$2:$2,MATCH(H2862,SBi!$1:$1,1)),SBi!$K$2)</f>
        <v>1973-1978</v>
      </c>
      <c r="N2862" s="1">
        <f ca="1">INDEX(SBi!$C$3:$K$28,MATCH(F2862,SBi!$B$3:$B$28,0),MATCH(M2862,SBi!$C$2:$K$2,0))</f>
        <v>119.8</v>
      </c>
      <c r="O2862" s="16">
        <f t="shared" ca="1" si="580"/>
        <v>18.449200000000001</v>
      </c>
      <c r="P2862" s="16" t="str">
        <f ca="1">IFERROR(INDEX(VpD!$2:$2,MATCH(H2862,VpD!$1:$1,1)),VpD!$I$2)</f>
        <v>1973-1978</v>
      </c>
      <c r="Q2862" s="1">
        <f ca="1">INDEX(VpD!$C$3:$I$27,MATCH(F2862,VpD!$B$3:$B$27,0),MATCH(P2862,VpD!$C$2:$I$2,0))</f>
        <v>117</v>
      </c>
      <c r="R2862" s="16">
        <f t="shared" ca="1" si="581"/>
        <v>18.018000000000001</v>
      </c>
      <c r="S2862" s="14">
        <f t="shared" ca="1" si="582"/>
        <v>713473.22</v>
      </c>
      <c r="T2862" s="14">
        <f t="shared" ca="1" si="583"/>
        <v>6168640.8600000003</v>
      </c>
      <c r="U2862" s="14" t="str">
        <f t="shared" ca="1" si="584"/>
        <v>0A3F507E-21A2-32B8-E044-0003BA298018</v>
      </c>
    </row>
    <row r="2863" spans="1:21" s="14" customFormat="1" x14ac:dyDescent="0.25">
      <c r="A2863" s="14">
        <f t="shared" si="572"/>
        <v>2863</v>
      </c>
      <c r="B2863" s="14" t="str">
        <f t="shared" ca="1" si="573"/>
        <v>A3B6FE4B-7F23-45F3-802B-08F10C2054B8</v>
      </c>
      <c r="C2863" s="14" t="str">
        <f t="shared" ca="1" si="574"/>
        <v>Vemmetoftevej</v>
      </c>
      <c r="D2863" s="14" t="str">
        <f t="shared" ca="1" si="575"/>
        <v>1</v>
      </c>
      <c r="E2863" s="14" t="str">
        <f t="shared" ca="1" si="576"/>
        <v>18ph</v>
      </c>
      <c r="F2863" s="1">
        <f t="shared" ca="1" si="577"/>
        <v>120</v>
      </c>
      <c r="G2863" s="1">
        <f t="shared" ca="1" si="578"/>
        <v>155</v>
      </c>
      <c r="H2863" s="1">
        <f t="shared" ca="1" si="579"/>
        <v>1973</v>
      </c>
      <c r="I2863" s="1" t="str">
        <f ca="1">INDEX(Relationstabel!$C$3:$K$10,MATCH(INDIRECT($A$1&amp;"J"&amp;A2863),Relationstabel!$A$3:$A$10,0),MATCH(IFERROR(VALUE(INDIRECT($A$1&amp;"K"&amp;A2863)),0),Relationstabel!$C$1:$K$1,0))</f>
        <v>Naturgas</v>
      </c>
      <c r="J2863" s="1" t="str">
        <f ca="1">INDEX(Anvendelseskode!B:B,MATCH($F2863,Anvendelseskode!$A:$A,0))</f>
        <v>Fritliggende enfamilieshus (parcelhus)</v>
      </c>
      <c r="K2863" s="1" t="str">
        <f ca="1">INDEX(Anvendelseskode!C:C,MATCH($F2863,Anvendelseskode!$A:$A,0))</f>
        <v>Parcelhuse</v>
      </c>
      <c r="L2863" s="1" t="str">
        <f ca="1">INDEX(Anvendelseskode!D:D,MATCH($F2863,Anvendelseskode!$A:$A,0))</f>
        <v>Private husholdninger</v>
      </c>
      <c r="M2863" s="1" t="str">
        <f ca="1">IFERROR(INDEX(SBi!$2:$2,MATCH(H2863,SBi!$1:$1,1)),SBi!$K$2)</f>
        <v>1973-1978</v>
      </c>
      <c r="N2863" s="1">
        <f ca="1">INDEX(SBi!$C$3:$K$28,MATCH(F2863,SBi!$B$3:$B$28,0),MATCH(M2863,SBi!$C$2:$K$2,0))</f>
        <v>119.8</v>
      </c>
      <c r="O2863" s="16">
        <f t="shared" ca="1" si="580"/>
        <v>18.568999999999999</v>
      </c>
      <c r="P2863" s="16" t="str">
        <f ca="1">IFERROR(INDEX(VpD!$2:$2,MATCH(H2863,VpD!$1:$1,1)),VpD!$I$2)</f>
        <v>1973-1978</v>
      </c>
      <c r="Q2863" s="1">
        <f ca="1">INDEX(VpD!$C$3:$I$27,MATCH(F2863,VpD!$B$3:$B$27,0),MATCH(P2863,VpD!$C$2:$I$2,0))</f>
        <v>117</v>
      </c>
      <c r="R2863" s="16">
        <f t="shared" ca="1" si="581"/>
        <v>18.135000000000002</v>
      </c>
      <c r="S2863" s="14">
        <f t="shared" ca="1" si="582"/>
        <v>712828.05</v>
      </c>
      <c r="T2863" s="14">
        <f t="shared" ca="1" si="583"/>
        <v>6169131.4900000002</v>
      </c>
      <c r="U2863" s="14" t="str">
        <f t="shared" ca="1" si="584"/>
        <v>0A3F507E-24A2-32B8-E044-0003BA298018</v>
      </c>
    </row>
    <row r="2864" spans="1:21" s="14" customFormat="1" x14ac:dyDescent="0.25">
      <c r="A2864" s="14">
        <f t="shared" si="572"/>
        <v>2864</v>
      </c>
      <c r="B2864" s="14" t="str">
        <f t="shared" ca="1" si="573"/>
        <v>7C755B21-50CC-4905-9634-DBF74004EFB4</v>
      </c>
      <c r="C2864" s="14" t="str">
        <f t="shared" ca="1" si="574"/>
        <v>Broksøvej</v>
      </c>
      <c r="D2864" s="14" t="str">
        <f t="shared" ca="1" si="575"/>
        <v>25</v>
      </c>
      <c r="E2864" s="14" t="str">
        <f t="shared" ca="1" si="576"/>
        <v>18qf</v>
      </c>
      <c r="F2864" s="1">
        <f t="shared" ca="1" si="577"/>
        <v>130</v>
      </c>
      <c r="G2864" s="1">
        <f t="shared" ca="1" si="578"/>
        <v>159</v>
      </c>
      <c r="H2864" s="1">
        <f t="shared" ca="1" si="579"/>
        <v>1975</v>
      </c>
      <c r="I2864" s="1" t="str">
        <f ca="1">INDEX(Relationstabel!$C$3:$K$10,MATCH(INDIRECT($A$1&amp;"J"&amp;A2864),Relationstabel!$A$3:$A$10,0),MATCH(IFERROR(VALUE(INDIRECT($A$1&amp;"K"&amp;A2864)),0),Relationstabel!$C$1:$K$1,0))</f>
        <v>Naturgas</v>
      </c>
      <c r="J2864" s="1" t="str">
        <f ca="1">INDEX(Anvendelseskode!B:B,MATCH($F2864,Anvendelseskode!$A:$A,0))</f>
        <v>Række-, kæde-, dobbelthus (lodret adskillelse mellem enhederne)</v>
      </c>
      <c r="K2864" s="1" t="str">
        <f ca="1">INDEX(Anvendelseskode!C:C,MATCH($F2864,Anvendelseskode!$A:$A,0))</f>
        <v>Række-, kæde og dobbelthuse</v>
      </c>
      <c r="L2864" s="1" t="str">
        <f ca="1">INDEX(Anvendelseskode!D:D,MATCH($F2864,Anvendelseskode!$A:$A,0))</f>
        <v>Private husholdninger</v>
      </c>
      <c r="M2864" s="1" t="str">
        <f ca="1">IFERROR(INDEX(SBi!$2:$2,MATCH(H2864,SBi!$1:$1,1)),SBi!$K$2)</f>
        <v>1973-1978</v>
      </c>
      <c r="N2864" s="1">
        <f ca="1">INDEX(SBi!$C$3:$K$28,MATCH(F2864,SBi!$B$3:$B$28,0),MATCH(M2864,SBi!$C$2:$K$2,0))</f>
        <v>112.6</v>
      </c>
      <c r="O2864" s="16">
        <f t="shared" ca="1" si="580"/>
        <v>17.903399999999998</v>
      </c>
      <c r="P2864" s="16" t="str">
        <f ca="1">IFERROR(INDEX(VpD!$2:$2,MATCH(H2864,VpD!$1:$1,1)),VpD!$I$2)</f>
        <v>1973-1978</v>
      </c>
      <c r="Q2864" s="1">
        <f ca="1">INDEX(VpD!$C$3:$I$27,MATCH(F2864,VpD!$B$3:$B$27,0),MATCH(P2864,VpD!$C$2:$I$2,0))</f>
        <v>98</v>
      </c>
      <c r="R2864" s="16">
        <f t="shared" ca="1" si="581"/>
        <v>15.582000000000001</v>
      </c>
      <c r="S2864" s="14">
        <f t="shared" ca="1" si="582"/>
        <v>712854.82</v>
      </c>
      <c r="T2864" s="14">
        <f t="shared" ca="1" si="583"/>
        <v>6169085.3200000003</v>
      </c>
      <c r="U2864" s="14" t="str">
        <f t="shared" ca="1" si="584"/>
        <v>0A3F507E-15AC-32B8-E044-0003BA298018</v>
      </c>
    </row>
    <row r="2865" spans="1:21" s="14" customFormat="1" x14ac:dyDescent="0.25">
      <c r="A2865" s="14">
        <f t="shared" si="572"/>
        <v>2865</v>
      </c>
      <c r="B2865" s="14" t="str">
        <f t="shared" ca="1" si="573"/>
        <v>C654C4DD-1BA0-4699-9464-C6E0E93957D5</v>
      </c>
      <c r="C2865" s="14" t="str">
        <f t="shared" ca="1" si="574"/>
        <v>Stærebo</v>
      </c>
      <c r="D2865" s="14" t="str">
        <f t="shared" ca="1" si="575"/>
        <v>5</v>
      </c>
      <c r="E2865" s="14" t="str">
        <f t="shared" ca="1" si="576"/>
        <v>6ach</v>
      </c>
      <c r="F2865" s="1">
        <f t="shared" ca="1" si="577"/>
        <v>130</v>
      </c>
      <c r="G2865" s="1">
        <f t="shared" ca="1" si="578"/>
        <v>109</v>
      </c>
      <c r="H2865" s="1">
        <f t="shared" ca="1" si="579"/>
        <v>1979</v>
      </c>
      <c r="I2865" s="1" t="str">
        <f ca="1">INDEX(Relationstabel!$C$3:$K$10,MATCH(INDIRECT($A$1&amp;"J"&amp;A2865),Relationstabel!$A$3:$A$10,0),MATCH(IFERROR(VALUE(INDIRECT($A$1&amp;"K"&amp;A2865)),0),Relationstabel!$C$1:$K$1,0))</f>
        <v>Fjernvarme/ Blokvarme</v>
      </c>
      <c r="J2865" s="1" t="str">
        <f ca="1">INDEX(Anvendelseskode!B:B,MATCH($F2865,Anvendelseskode!$A:$A,0))</f>
        <v>Række-, kæde-, dobbelthus (lodret adskillelse mellem enhederne)</v>
      </c>
      <c r="K2865" s="1" t="str">
        <f ca="1">INDEX(Anvendelseskode!C:C,MATCH($F2865,Anvendelseskode!$A:$A,0))</f>
        <v>Række-, kæde og dobbelthuse</v>
      </c>
      <c r="L2865" s="1" t="str">
        <f ca="1">INDEX(Anvendelseskode!D:D,MATCH($F2865,Anvendelseskode!$A:$A,0))</f>
        <v>Private husholdninger</v>
      </c>
      <c r="M2865" s="1" t="str">
        <f ca="1">IFERROR(INDEX(SBi!$2:$2,MATCH(H2865,SBi!$1:$1,1)),SBi!$K$2)</f>
        <v>1979-1998</v>
      </c>
      <c r="N2865" s="1">
        <f ca="1">INDEX(SBi!$C$3:$K$28,MATCH(F2865,SBi!$B$3:$B$28,0),MATCH(M2865,SBi!$C$2:$K$2,0))</f>
        <v>96.8</v>
      </c>
      <c r="O2865" s="16">
        <f t="shared" ca="1" si="580"/>
        <v>10.5512</v>
      </c>
      <c r="P2865" s="16" t="str">
        <f ca="1">IFERROR(INDEX(VpD!$2:$2,MATCH(H2865,VpD!$1:$1,1)),VpD!$I$2)</f>
        <v>1979-1998</v>
      </c>
      <c r="Q2865" s="1">
        <f ca="1">INDEX(VpD!$C$3:$I$27,MATCH(F2865,VpD!$B$3:$B$27,0),MATCH(P2865,VpD!$C$2:$I$2,0))</f>
        <v>74</v>
      </c>
      <c r="R2865" s="16">
        <f t="shared" ca="1" si="581"/>
        <v>8.0660000000000007</v>
      </c>
      <c r="S2865" s="14">
        <f t="shared" ca="1" si="582"/>
        <v>713696.63</v>
      </c>
      <c r="T2865" s="14">
        <f t="shared" ca="1" si="583"/>
        <v>6169739.54</v>
      </c>
      <c r="U2865" s="14" t="str">
        <f t="shared" ca="1" si="584"/>
        <v>0A3F507E-21AC-32B8-E044-0003BA298018</v>
      </c>
    </row>
    <row r="2866" spans="1:21" s="14" customFormat="1" x14ac:dyDescent="0.25">
      <c r="A2866" s="14">
        <f t="shared" si="572"/>
        <v>2866</v>
      </c>
      <c r="B2866" s="14" t="str">
        <f t="shared" ca="1" si="573"/>
        <v>8D985D75-34BF-4124-A9D9-B13CD5F14174</v>
      </c>
      <c r="C2866" s="14" t="str">
        <f t="shared" ca="1" si="574"/>
        <v>Syvhøjvænge</v>
      </c>
      <c r="D2866" s="14" t="str">
        <f t="shared" ca="1" si="575"/>
        <v>119</v>
      </c>
      <c r="E2866" s="14" t="str">
        <f t="shared" ca="1" si="576"/>
        <v>22aa</v>
      </c>
      <c r="F2866" s="1">
        <f t="shared" ca="1" si="577"/>
        <v>120</v>
      </c>
      <c r="G2866" s="1">
        <f t="shared" ca="1" si="578"/>
        <v>147</v>
      </c>
      <c r="H2866" s="1">
        <f t="shared" ca="1" si="579"/>
        <v>1969</v>
      </c>
      <c r="I2866" s="1" t="str">
        <f ca="1">INDEX(Relationstabel!$C$3:$K$10,MATCH(INDIRECT($A$1&amp;"J"&amp;A2866),Relationstabel!$A$3:$A$10,0),MATCH(IFERROR(VALUE(INDIRECT($A$1&amp;"K"&amp;A2866)),0),Relationstabel!$C$1:$K$1,0))</f>
        <v>Naturgas</v>
      </c>
      <c r="J2866" s="1" t="str">
        <f ca="1">INDEX(Anvendelseskode!B:B,MATCH($F2866,Anvendelseskode!$A:$A,0))</f>
        <v>Fritliggende enfamilieshus (parcelhus)</v>
      </c>
      <c r="K2866" s="1" t="str">
        <f ca="1">INDEX(Anvendelseskode!C:C,MATCH($F2866,Anvendelseskode!$A:$A,0))</f>
        <v>Parcelhuse</v>
      </c>
      <c r="L2866" s="1" t="str">
        <f ca="1">INDEX(Anvendelseskode!D:D,MATCH($F2866,Anvendelseskode!$A:$A,0))</f>
        <v>Private husholdninger</v>
      </c>
      <c r="M2866" s="1" t="str">
        <f ca="1">IFERROR(INDEX(SBi!$2:$2,MATCH(H2866,SBi!$1:$1,1)),SBi!$K$2)</f>
        <v>1961-1972</v>
      </c>
      <c r="N2866" s="1">
        <f ca="1">INDEX(SBi!$C$3:$K$28,MATCH(F2866,SBi!$B$3:$B$28,0),MATCH(M2866,SBi!$C$2:$K$2,0))</f>
        <v>134.30000000000001</v>
      </c>
      <c r="O2866" s="16">
        <f t="shared" ca="1" si="580"/>
        <v>19.742100000000001</v>
      </c>
      <c r="P2866" s="16" t="str">
        <f ca="1">IFERROR(INDEX(VpD!$2:$2,MATCH(H2866,VpD!$1:$1,1)),VpD!$I$2)</f>
        <v>1961-1972</v>
      </c>
      <c r="Q2866" s="1">
        <f ca="1">INDEX(VpD!$C$3:$I$27,MATCH(F2866,VpD!$B$3:$B$27,0),MATCH(P2866,VpD!$C$2:$I$2,0))</f>
        <v>143</v>
      </c>
      <c r="R2866" s="16">
        <f t="shared" ca="1" si="581"/>
        <v>21.021000000000001</v>
      </c>
      <c r="S2866" s="14">
        <f t="shared" ca="1" si="582"/>
        <v>711802.05</v>
      </c>
      <c r="T2866" s="14">
        <f t="shared" ca="1" si="583"/>
        <v>6171941.5</v>
      </c>
      <c r="U2866" s="14" t="str">
        <f t="shared" ca="1" si="584"/>
        <v>0A3F507E-22AC-32B8-E044-0003BA298018</v>
      </c>
    </row>
    <row r="2867" spans="1:21" s="14" customFormat="1" x14ac:dyDescent="0.25">
      <c r="A2867" s="14">
        <f t="shared" si="572"/>
        <v>2867</v>
      </c>
      <c r="B2867" s="14" t="str">
        <f t="shared" ca="1" si="573"/>
        <v>E7A76BF2-CCAB-49DD-8B9A-7757E70AD459</v>
      </c>
      <c r="C2867" s="14" t="str">
        <f t="shared" ca="1" si="574"/>
        <v>Ørnebo</v>
      </c>
      <c r="D2867" s="14" t="str">
        <f t="shared" ca="1" si="575"/>
        <v>9</v>
      </c>
      <c r="E2867" s="14" t="str">
        <f t="shared" ca="1" si="576"/>
        <v>6aax</v>
      </c>
      <c r="F2867" s="1">
        <f t="shared" ca="1" si="577"/>
        <v>130</v>
      </c>
      <c r="G2867" s="1">
        <f t="shared" ca="1" si="578"/>
        <v>109</v>
      </c>
      <c r="H2867" s="1">
        <f t="shared" ca="1" si="579"/>
        <v>1978</v>
      </c>
      <c r="I2867" s="1" t="str">
        <f ca="1">INDEX(Relationstabel!$C$3:$K$10,MATCH(INDIRECT($A$1&amp;"J"&amp;A2867),Relationstabel!$A$3:$A$10,0),MATCH(IFERROR(VALUE(INDIRECT($A$1&amp;"K"&amp;A2867)),0),Relationstabel!$C$1:$K$1,0))</f>
        <v>Fjernvarme/ Blokvarme</v>
      </c>
      <c r="J2867" s="1" t="str">
        <f ca="1">INDEX(Anvendelseskode!B:B,MATCH($F2867,Anvendelseskode!$A:$A,0))</f>
        <v>Række-, kæde-, dobbelthus (lodret adskillelse mellem enhederne)</v>
      </c>
      <c r="K2867" s="1" t="str">
        <f ca="1">INDEX(Anvendelseskode!C:C,MATCH($F2867,Anvendelseskode!$A:$A,0))</f>
        <v>Række-, kæde og dobbelthuse</v>
      </c>
      <c r="L2867" s="1" t="str">
        <f ca="1">INDEX(Anvendelseskode!D:D,MATCH($F2867,Anvendelseskode!$A:$A,0))</f>
        <v>Private husholdninger</v>
      </c>
      <c r="M2867" s="1" t="str">
        <f ca="1">IFERROR(INDEX(SBi!$2:$2,MATCH(H2867,SBi!$1:$1,1)),SBi!$K$2)</f>
        <v>1973-1978</v>
      </c>
      <c r="N2867" s="1">
        <f ca="1">INDEX(SBi!$C$3:$K$28,MATCH(F2867,SBi!$B$3:$B$28,0),MATCH(M2867,SBi!$C$2:$K$2,0))</f>
        <v>112.6</v>
      </c>
      <c r="O2867" s="16">
        <f t="shared" ca="1" si="580"/>
        <v>12.273399999999999</v>
      </c>
      <c r="P2867" s="16" t="str">
        <f ca="1">IFERROR(INDEX(VpD!$2:$2,MATCH(H2867,VpD!$1:$1,1)),VpD!$I$2)</f>
        <v>1973-1978</v>
      </c>
      <c r="Q2867" s="1">
        <f ca="1">INDEX(VpD!$C$3:$I$27,MATCH(F2867,VpD!$B$3:$B$27,0),MATCH(P2867,VpD!$C$2:$I$2,0))</f>
        <v>98</v>
      </c>
      <c r="R2867" s="16">
        <f t="shared" ca="1" si="581"/>
        <v>10.682</v>
      </c>
      <c r="S2867" s="14">
        <f t="shared" ca="1" si="582"/>
        <v>713649.86</v>
      </c>
      <c r="T2867" s="14">
        <f t="shared" ca="1" si="583"/>
        <v>6169794.1200000001</v>
      </c>
      <c r="U2867" s="14" t="str">
        <f t="shared" ca="1" si="584"/>
        <v>0A3F507E-24B9-32B8-E044-0003BA298018</v>
      </c>
    </row>
    <row r="2868" spans="1:21" s="14" customFormat="1" x14ac:dyDescent="0.25">
      <c r="A2868" s="14">
        <f t="shared" si="572"/>
        <v>2868</v>
      </c>
      <c r="B2868" s="14" t="str">
        <f t="shared" ca="1" si="573"/>
        <v>4E3BCDB8-1959-4FD0-830A-E91F1B3DB5D9</v>
      </c>
      <c r="C2868" s="14" t="str">
        <f t="shared" ca="1" si="574"/>
        <v>Broksøvej</v>
      </c>
      <c r="D2868" s="14" t="str">
        <f t="shared" ca="1" si="575"/>
        <v>20</v>
      </c>
      <c r="E2868" s="14" t="str">
        <f t="shared" ca="1" si="576"/>
        <v>18pn</v>
      </c>
      <c r="F2868" s="1">
        <f t="shared" ca="1" si="577"/>
        <v>120</v>
      </c>
      <c r="G2868" s="1">
        <f t="shared" ca="1" si="578"/>
        <v>148</v>
      </c>
      <c r="H2868" s="1">
        <f t="shared" ca="1" si="579"/>
        <v>1972</v>
      </c>
      <c r="I2868" s="1" t="str">
        <f ca="1">INDEX(Relationstabel!$C$3:$K$10,MATCH(INDIRECT($A$1&amp;"J"&amp;A2868),Relationstabel!$A$3:$A$10,0),MATCH(IFERROR(VALUE(INDIRECT($A$1&amp;"K"&amp;A2868)),0),Relationstabel!$C$1:$K$1,0))</f>
        <v>Naturgas</v>
      </c>
      <c r="J2868" s="1" t="str">
        <f ca="1">INDEX(Anvendelseskode!B:B,MATCH($F2868,Anvendelseskode!$A:$A,0))</f>
        <v>Fritliggende enfamilieshus (parcelhus)</v>
      </c>
      <c r="K2868" s="1" t="str">
        <f ca="1">INDEX(Anvendelseskode!C:C,MATCH($F2868,Anvendelseskode!$A:$A,0))</f>
        <v>Parcelhuse</v>
      </c>
      <c r="L2868" s="1" t="str">
        <f ca="1">INDEX(Anvendelseskode!D:D,MATCH($F2868,Anvendelseskode!$A:$A,0))</f>
        <v>Private husholdninger</v>
      </c>
      <c r="M2868" s="1" t="str">
        <f ca="1">IFERROR(INDEX(SBi!$2:$2,MATCH(H2868,SBi!$1:$1,1)),SBi!$K$2)</f>
        <v>1961-1972</v>
      </c>
      <c r="N2868" s="1">
        <f ca="1">INDEX(SBi!$C$3:$K$28,MATCH(F2868,SBi!$B$3:$B$28,0),MATCH(M2868,SBi!$C$2:$K$2,0))</f>
        <v>134.30000000000001</v>
      </c>
      <c r="O2868" s="16">
        <f t="shared" ca="1" si="580"/>
        <v>19.8764</v>
      </c>
      <c r="P2868" s="16" t="str">
        <f ca="1">IFERROR(INDEX(VpD!$2:$2,MATCH(H2868,VpD!$1:$1,1)),VpD!$I$2)</f>
        <v>1961-1972</v>
      </c>
      <c r="Q2868" s="1">
        <f ca="1">INDEX(VpD!$C$3:$I$27,MATCH(F2868,VpD!$B$3:$B$27,0),MATCH(P2868,VpD!$C$2:$I$2,0))</f>
        <v>143</v>
      </c>
      <c r="R2868" s="16">
        <f t="shared" ca="1" si="581"/>
        <v>21.164000000000001</v>
      </c>
      <c r="S2868" s="14">
        <f t="shared" ca="1" si="582"/>
        <v>712723.56</v>
      </c>
      <c r="T2868" s="14">
        <f t="shared" ca="1" si="583"/>
        <v>6169071.5300000003</v>
      </c>
      <c r="U2868" s="14" t="str">
        <f t="shared" ca="1" si="584"/>
        <v>0A3F507E-15A7-32B8-E044-0003BA298018</v>
      </c>
    </row>
    <row r="2869" spans="1:21" s="14" customFormat="1" x14ac:dyDescent="0.25">
      <c r="A2869" s="14">
        <f t="shared" si="572"/>
        <v>2869</v>
      </c>
      <c r="B2869" s="14" t="str">
        <f t="shared" ca="1" si="573"/>
        <v>BA43F4D5-AAA9-4219-81C6-09FCDEAD3B28</v>
      </c>
      <c r="C2869" s="14" t="str">
        <f t="shared" ca="1" si="574"/>
        <v>Kolleruplund</v>
      </c>
      <c r="D2869" s="14" t="str">
        <f t="shared" ca="1" si="575"/>
        <v>24</v>
      </c>
      <c r="E2869" s="14" t="str">
        <f t="shared" ca="1" si="576"/>
        <v>6gq</v>
      </c>
      <c r="F2869" s="1">
        <f t="shared" ca="1" si="577"/>
        <v>130</v>
      </c>
      <c r="G2869" s="1">
        <f t="shared" ca="1" si="578"/>
        <v>101</v>
      </c>
      <c r="H2869" s="1">
        <f t="shared" ca="1" si="579"/>
        <v>1964</v>
      </c>
      <c r="I2869" s="1" t="str">
        <f ca="1">INDEX(Relationstabel!$C$3:$K$10,MATCH(INDIRECT($A$1&amp;"J"&amp;A2869),Relationstabel!$A$3:$A$10,0),MATCH(IFERROR(VALUE(INDIRECT($A$1&amp;"K"&amp;A2869)),0),Relationstabel!$C$1:$K$1,0))</f>
        <v>Naturgas</v>
      </c>
      <c r="J2869" s="1" t="str">
        <f ca="1">INDEX(Anvendelseskode!B:B,MATCH($F2869,Anvendelseskode!$A:$A,0))</f>
        <v>Række-, kæde-, dobbelthus (lodret adskillelse mellem enhederne)</v>
      </c>
      <c r="K2869" s="1" t="str">
        <f ca="1">INDEX(Anvendelseskode!C:C,MATCH($F2869,Anvendelseskode!$A:$A,0))</f>
        <v>Række-, kæde og dobbelthuse</v>
      </c>
      <c r="L2869" s="1" t="str">
        <f ca="1">INDEX(Anvendelseskode!D:D,MATCH($F2869,Anvendelseskode!$A:$A,0))</f>
        <v>Private husholdninger</v>
      </c>
      <c r="M2869" s="1" t="str">
        <f ca="1">IFERROR(INDEX(SBi!$2:$2,MATCH(H2869,SBi!$1:$1,1)),SBi!$K$2)</f>
        <v>1961-1972</v>
      </c>
      <c r="N2869" s="1">
        <f ca="1">INDEX(SBi!$C$3:$K$28,MATCH(F2869,SBi!$B$3:$B$28,0),MATCH(M2869,SBi!$C$2:$K$2,0))</f>
        <v>119.9</v>
      </c>
      <c r="O2869" s="16">
        <f t="shared" ca="1" si="580"/>
        <v>12.109900000000001</v>
      </c>
      <c r="P2869" s="16" t="str">
        <f ca="1">IFERROR(INDEX(VpD!$2:$2,MATCH(H2869,VpD!$1:$1,1)),VpD!$I$2)</f>
        <v>1961-1972</v>
      </c>
      <c r="Q2869" s="1">
        <f ca="1">INDEX(VpD!$C$3:$I$27,MATCH(F2869,VpD!$B$3:$B$27,0),MATCH(P2869,VpD!$C$2:$I$2,0))</f>
        <v>120</v>
      </c>
      <c r="R2869" s="16">
        <f t="shared" ca="1" si="581"/>
        <v>12.12</v>
      </c>
      <c r="S2869" s="14">
        <f t="shared" ca="1" si="582"/>
        <v>713853.72</v>
      </c>
      <c r="T2869" s="14">
        <f t="shared" ca="1" si="583"/>
        <v>6169258.25</v>
      </c>
      <c r="U2869" s="14" t="str">
        <f t="shared" ca="1" si="584"/>
        <v>0A3F507E-1BB6-32B8-E044-0003BA298018</v>
      </c>
    </row>
    <row r="2870" spans="1:21" s="14" customFormat="1" x14ac:dyDescent="0.25">
      <c r="A2870" s="14">
        <f t="shared" si="572"/>
        <v>2870</v>
      </c>
      <c r="B2870" s="14" t="str">
        <f t="shared" ca="1" si="573"/>
        <v>B570568F-6FD0-442C-B6DA-C875152B1CD5</v>
      </c>
      <c r="C2870" s="14" t="str">
        <f t="shared" ca="1" si="574"/>
        <v>Nordmarksvænge</v>
      </c>
      <c r="D2870" s="14" t="str">
        <f t="shared" ca="1" si="575"/>
        <v>14</v>
      </c>
      <c r="E2870" s="14" t="str">
        <f t="shared" ca="1" si="576"/>
        <v>14fe</v>
      </c>
      <c r="F2870" s="1">
        <f t="shared" ca="1" si="577"/>
        <v>120</v>
      </c>
      <c r="G2870" s="1">
        <f t="shared" ca="1" si="578"/>
        <v>139</v>
      </c>
      <c r="H2870" s="1">
        <f t="shared" ca="1" si="579"/>
        <v>2000</v>
      </c>
      <c r="I2870" s="1" t="str">
        <f ca="1">INDEX(Relationstabel!$C$3:$K$10,MATCH(INDIRECT($A$1&amp;"J"&amp;A2870),Relationstabel!$A$3:$A$10,0),MATCH(IFERROR(VALUE(INDIRECT($A$1&amp;"K"&amp;A2870)),0),Relationstabel!$C$1:$K$1,0))</f>
        <v>Fjernvarme/ Blokvarme</v>
      </c>
      <c r="J2870" s="1" t="str">
        <f ca="1">INDEX(Anvendelseskode!B:B,MATCH($F2870,Anvendelseskode!$A:$A,0))</f>
        <v>Fritliggende enfamilieshus (parcelhus)</v>
      </c>
      <c r="K2870" s="1" t="str">
        <f ca="1">INDEX(Anvendelseskode!C:C,MATCH($F2870,Anvendelseskode!$A:$A,0))</f>
        <v>Parcelhuse</v>
      </c>
      <c r="L2870" s="1" t="str">
        <f ca="1">INDEX(Anvendelseskode!D:D,MATCH($F2870,Anvendelseskode!$A:$A,0))</f>
        <v>Private husholdninger</v>
      </c>
      <c r="M2870" s="1" t="str">
        <f ca="1">IFERROR(INDEX(SBi!$2:$2,MATCH(H2870,SBi!$1:$1,1)),SBi!$K$2)</f>
        <v>1999-2006</v>
      </c>
      <c r="N2870" s="1">
        <f ca="1">INDEX(SBi!$C$3:$K$28,MATCH(F2870,SBi!$B$3:$B$28,0),MATCH(M2870,SBi!$C$2:$K$2,0))</f>
        <v>83.9</v>
      </c>
      <c r="O2870" s="16">
        <f t="shared" ca="1" si="580"/>
        <v>11.662100000000001</v>
      </c>
      <c r="P2870" s="16" t="str">
        <f ca="1">IFERROR(INDEX(VpD!$2:$2,MATCH(H2870,VpD!$1:$1,1)),VpD!$I$2)</f>
        <v>&gt;1998</v>
      </c>
      <c r="Q2870" s="1">
        <f ca="1">INDEX(VpD!$C$3:$I$27,MATCH(F2870,VpD!$B$3:$B$27,0),MATCH(P2870,VpD!$C$2:$I$2,0))</f>
        <v>72</v>
      </c>
      <c r="R2870" s="16">
        <f t="shared" ca="1" si="581"/>
        <v>10.007999999999999</v>
      </c>
      <c r="S2870" s="14">
        <f t="shared" ca="1" si="582"/>
        <v>712065.68</v>
      </c>
      <c r="T2870" s="14">
        <f t="shared" ca="1" si="583"/>
        <v>6172335.5</v>
      </c>
      <c r="U2870" s="14" t="str">
        <f t="shared" ca="1" si="584"/>
        <v>0A3F507E-1DA0-32B8-E044-0003BA298018</v>
      </c>
    </row>
    <row r="2871" spans="1:21" s="14" customFormat="1" x14ac:dyDescent="0.25">
      <c r="A2871" s="14">
        <f t="shared" si="572"/>
        <v>2871</v>
      </c>
      <c r="B2871" s="14" t="str">
        <f t="shared" ca="1" si="573"/>
        <v>5574D243-CEEE-4661-9C2F-D49BD6C02767</v>
      </c>
      <c r="C2871" s="14" t="str">
        <f t="shared" ca="1" si="574"/>
        <v>Nørrebred</v>
      </c>
      <c r="D2871" s="14" t="str">
        <f t="shared" ca="1" si="575"/>
        <v>118</v>
      </c>
      <c r="E2871" s="14" t="str">
        <f t="shared" ca="1" si="576"/>
        <v>12bx</v>
      </c>
      <c r="F2871" s="1">
        <f t="shared" ca="1" si="577"/>
        <v>120</v>
      </c>
      <c r="G2871" s="1">
        <f t="shared" ca="1" si="578"/>
        <v>143</v>
      </c>
      <c r="H2871" s="1">
        <f t="shared" ca="1" si="579"/>
        <v>1970</v>
      </c>
      <c r="I2871" s="1" t="str">
        <f ca="1">INDEX(Relationstabel!$C$3:$K$10,MATCH(INDIRECT($A$1&amp;"J"&amp;A2871),Relationstabel!$A$3:$A$10,0),MATCH(IFERROR(VALUE(INDIRECT($A$1&amp;"K"&amp;A2871)),0),Relationstabel!$C$1:$K$1,0))</f>
        <v>Naturgas</v>
      </c>
      <c r="J2871" s="1" t="str">
        <f ca="1">INDEX(Anvendelseskode!B:B,MATCH($F2871,Anvendelseskode!$A:$A,0))</f>
        <v>Fritliggende enfamilieshus (parcelhus)</v>
      </c>
      <c r="K2871" s="1" t="str">
        <f ca="1">INDEX(Anvendelseskode!C:C,MATCH($F2871,Anvendelseskode!$A:$A,0))</f>
        <v>Parcelhuse</v>
      </c>
      <c r="L2871" s="1" t="str">
        <f ca="1">INDEX(Anvendelseskode!D:D,MATCH($F2871,Anvendelseskode!$A:$A,0))</f>
        <v>Private husholdninger</v>
      </c>
      <c r="M2871" s="1" t="str">
        <f ca="1">IFERROR(INDEX(SBi!$2:$2,MATCH(H2871,SBi!$1:$1,1)),SBi!$K$2)</f>
        <v>1961-1972</v>
      </c>
      <c r="N2871" s="1">
        <f ca="1">INDEX(SBi!$C$3:$K$28,MATCH(F2871,SBi!$B$3:$B$28,0),MATCH(M2871,SBi!$C$2:$K$2,0))</f>
        <v>134.30000000000001</v>
      </c>
      <c r="O2871" s="16">
        <f t="shared" ca="1" si="580"/>
        <v>19.204900000000002</v>
      </c>
      <c r="P2871" s="16" t="str">
        <f ca="1">IFERROR(INDEX(VpD!$2:$2,MATCH(H2871,VpD!$1:$1,1)),VpD!$I$2)</f>
        <v>1961-1972</v>
      </c>
      <c r="Q2871" s="1">
        <f ca="1">INDEX(VpD!$C$3:$I$27,MATCH(F2871,VpD!$B$3:$B$27,0),MATCH(P2871,VpD!$C$2:$I$2,0))</f>
        <v>143</v>
      </c>
      <c r="R2871" s="16">
        <f t="shared" ca="1" si="581"/>
        <v>20.449000000000002</v>
      </c>
      <c r="S2871" s="14">
        <f t="shared" ca="1" si="582"/>
        <v>711712.99</v>
      </c>
      <c r="T2871" s="14">
        <f t="shared" ca="1" si="583"/>
        <v>6171883.1500000004</v>
      </c>
      <c r="U2871" s="14" t="str">
        <f t="shared" ca="1" si="584"/>
        <v>0A3F507E-1EA0-32B8-E044-0003BA298018</v>
      </c>
    </row>
    <row r="2872" spans="1:21" s="14" customFormat="1" x14ac:dyDescent="0.25">
      <c r="A2872" s="14">
        <f t="shared" si="572"/>
        <v>2872</v>
      </c>
      <c r="B2872" s="14" t="str">
        <f t="shared" ca="1" si="573"/>
        <v>BDAB44CC-7AB8-414B-A32C-D436688EE8B0</v>
      </c>
      <c r="C2872" s="14" t="str">
        <f t="shared" ca="1" si="574"/>
        <v>Hyrdeengen</v>
      </c>
      <c r="D2872" s="14" t="str">
        <f t="shared" ca="1" si="575"/>
        <v>173</v>
      </c>
      <c r="E2872" s="14" t="str">
        <f t="shared" ca="1" si="576"/>
        <v>21gø</v>
      </c>
      <c r="F2872" s="1">
        <f t="shared" ca="1" si="577"/>
        <v>130</v>
      </c>
      <c r="G2872" s="1">
        <f t="shared" ca="1" si="578"/>
        <v>126</v>
      </c>
      <c r="H2872" s="1">
        <f t="shared" ca="1" si="579"/>
        <v>1976</v>
      </c>
      <c r="I2872" s="1" t="str">
        <f ca="1">INDEX(Relationstabel!$C$3:$K$10,MATCH(INDIRECT($A$1&amp;"J"&amp;A2872),Relationstabel!$A$3:$A$10,0),MATCH(IFERROR(VALUE(INDIRECT($A$1&amp;"K"&amp;A2872)),0),Relationstabel!$C$1:$K$1,0))</f>
        <v>Elvarme</v>
      </c>
      <c r="J2872" s="1" t="str">
        <f ca="1">INDEX(Anvendelseskode!B:B,MATCH($F2872,Anvendelseskode!$A:$A,0))</f>
        <v>Række-, kæde-, dobbelthus (lodret adskillelse mellem enhederne)</v>
      </c>
      <c r="K2872" s="1" t="str">
        <f ca="1">INDEX(Anvendelseskode!C:C,MATCH($F2872,Anvendelseskode!$A:$A,0))</f>
        <v>Række-, kæde og dobbelthuse</v>
      </c>
      <c r="L2872" s="1" t="str">
        <f ca="1">INDEX(Anvendelseskode!D:D,MATCH($F2872,Anvendelseskode!$A:$A,0))</f>
        <v>Private husholdninger</v>
      </c>
      <c r="M2872" s="1" t="str">
        <f ca="1">IFERROR(INDEX(SBi!$2:$2,MATCH(H2872,SBi!$1:$1,1)),SBi!$K$2)</f>
        <v>1973-1978</v>
      </c>
      <c r="N2872" s="1">
        <f ca="1">INDEX(SBi!$C$3:$K$28,MATCH(F2872,SBi!$B$3:$B$28,0),MATCH(M2872,SBi!$C$2:$K$2,0))</f>
        <v>112.6</v>
      </c>
      <c r="O2872" s="16">
        <f t="shared" ca="1" si="580"/>
        <v>14.187599999999998</v>
      </c>
      <c r="P2872" s="16" t="str">
        <f ca="1">IFERROR(INDEX(VpD!$2:$2,MATCH(H2872,VpD!$1:$1,1)),VpD!$I$2)</f>
        <v>1973-1978</v>
      </c>
      <c r="Q2872" s="1">
        <f ca="1">INDEX(VpD!$C$3:$I$27,MATCH(F2872,VpD!$B$3:$B$27,0),MATCH(P2872,VpD!$C$2:$I$2,0))</f>
        <v>98</v>
      </c>
      <c r="R2872" s="16">
        <f t="shared" ca="1" si="581"/>
        <v>12.348000000000001</v>
      </c>
      <c r="S2872" s="14">
        <f t="shared" ca="1" si="582"/>
        <v>711776.11</v>
      </c>
      <c r="T2872" s="14">
        <f t="shared" ca="1" si="583"/>
        <v>6172429.9500000002</v>
      </c>
      <c r="U2872" s="14" t="str">
        <f t="shared" ca="1" si="584"/>
        <v>0A3F507E-19A8-32B8-E044-0003BA298018</v>
      </c>
    </row>
    <row r="2873" spans="1:21" s="14" customFormat="1" x14ac:dyDescent="0.25">
      <c r="A2873" s="14">
        <f t="shared" si="572"/>
        <v>2873</v>
      </c>
      <c r="B2873" s="14" t="str">
        <f t="shared" ca="1" si="573"/>
        <v>23A0D4D5-D680-4845-B9E6-4B05E99BA89B</v>
      </c>
      <c r="C2873" s="14" t="str">
        <f t="shared" ca="1" si="574"/>
        <v>Hyttevænget</v>
      </c>
      <c r="D2873" s="14" t="str">
        <f t="shared" ca="1" si="575"/>
        <v>12</v>
      </c>
      <c r="E2873" s="14" t="str">
        <f t="shared" ca="1" si="576"/>
        <v>24da</v>
      </c>
      <c r="F2873" s="1">
        <f t="shared" ca="1" si="577"/>
        <v>120</v>
      </c>
      <c r="G2873" s="1">
        <f t="shared" ca="1" si="578"/>
        <v>158</v>
      </c>
      <c r="H2873" s="1">
        <f t="shared" ca="1" si="579"/>
        <v>1974</v>
      </c>
      <c r="I2873" s="1" t="str">
        <f ca="1">INDEX(Relationstabel!$C$3:$K$10,MATCH(INDIRECT($A$1&amp;"J"&amp;A2873),Relationstabel!$A$3:$A$10,0),MATCH(IFERROR(VALUE(INDIRECT($A$1&amp;"K"&amp;A2873)),0),Relationstabel!$C$1:$K$1,0))</f>
        <v>Naturgas</v>
      </c>
      <c r="J2873" s="1" t="str">
        <f ca="1">INDEX(Anvendelseskode!B:B,MATCH($F2873,Anvendelseskode!$A:$A,0))</f>
        <v>Fritliggende enfamilieshus (parcelhus)</v>
      </c>
      <c r="K2873" s="1" t="str">
        <f ca="1">INDEX(Anvendelseskode!C:C,MATCH($F2873,Anvendelseskode!$A:$A,0))</f>
        <v>Parcelhuse</v>
      </c>
      <c r="L2873" s="1" t="str">
        <f ca="1">INDEX(Anvendelseskode!D:D,MATCH($F2873,Anvendelseskode!$A:$A,0))</f>
        <v>Private husholdninger</v>
      </c>
      <c r="M2873" s="1" t="str">
        <f ca="1">IFERROR(INDEX(SBi!$2:$2,MATCH(H2873,SBi!$1:$1,1)),SBi!$K$2)</f>
        <v>1973-1978</v>
      </c>
      <c r="N2873" s="1">
        <f ca="1">INDEX(SBi!$C$3:$K$28,MATCH(F2873,SBi!$B$3:$B$28,0),MATCH(M2873,SBi!$C$2:$K$2,0))</f>
        <v>119.8</v>
      </c>
      <c r="O2873" s="16">
        <f t="shared" ca="1" si="580"/>
        <v>18.928399999999996</v>
      </c>
      <c r="P2873" s="16" t="str">
        <f ca="1">IFERROR(INDEX(VpD!$2:$2,MATCH(H2873,VpD!$1:$1,1)),VpD!$I$2)</f>
        <v>1973-1978</v>
      </c>
      <c r="Q2873" s="1">
        <f ca="1">INDEX(VpD!$C$3:$I$27,MATCH(F2873,VpD!$B$3:$B$27,0),MATCH(P2873,VpD!$C$2:$I$2,0))</f>
        <v>117</v>
      </c>
      <c r="R2873" s="16">
        <f t="shared" ca="1" si="581"/>
        <v>18.486000000000001</v>
      </c>
      <c r="S2873" s="14">
        <f t="shared" ca="1" si="582"/>
        <v>713874.33</v>
      </c>
      <c r="T2873" s="14">
        <f t="shared" ca="1" si="583"/>
        <v>6169033.5800000001</v>
      </c>
      <c r="U2873" s="14" t="str">
        <f t="shared" ca="1" si="584"/>
        <v>0A3F507E-1AA8-32B8-E044-0003BA298018</v>
      </c>
    </row>
    <row r="2874" spans="1:21" s="14" customFormat="1" x14ac:dyDescent="0.25">
      <c r="A2874" s="14">
        <f t="shared" si="572"/>
        <v>2874</v>
      </c>
      <c r="B2874" s="14" t="str">
        <f t="shared" ca="1" si="573"/>
        <v>3829DD6C-660F-48DC-9376-A1C781F8574C</v>
      </c>
      <c r="C2874" s="14" t="str">
        <f t="shared" ca="1" si="574"/>
        <v>Nordmarksvænge</v>
      </c>
      <c r="D2874" s="14" t="str">
        <f t="shared" ca="1" si="575"/>
        <v>18</v>
      </c>
      <c r="E2874" s="14" t="str">
        <f t="shared" ca="1" si="576"/>
        <v>14fb</v>
      </c>
      <c r="F2874" s="1">
        <f t="shared" ca="1" si="577"/>
        <v>120</v>
      </c>
      <c r="G2874" s="1">
        <f t="shared" ca="1" si="578"/>
        <v>130</v>
      </c>
      <c r="H2874" s="1">
        <f t="shared" ca="1" si="579"/>
        <v>2000</v>
      </c>
      <c r="I2874" s="1" t="str">
        <f ca="1">INDEX(Relationstabel!$C$3:$K$10,MATCH(INDIRECT($A$1&amp;"J"&amp;A2874),Relationstabel!$A$3:$A$10,0),MATCH(IFERROR(VALUE(INDIRECT($A$1&amp;"K"&amp;A2874)),0),Relationstabel!$C$1:$K$1,0))</f>
        <v>Fjernvarme/ Blokvarme</v>
      </c>
      <c r="J2874" s="1" t="str">
        <f ca="1">INDEX(Anvendelseskode!B:B,MATCH($F2874,Anvendelseskode!$A:$A,0))</f>
        <v>Fritliggende enfamilieshus (parcelhus)</v>
      </c>
      <c r="K2874" s="1" t="str">
        <f ca="1">INDEX(Anvendelseskode!C:C,MATCH($F2874,Anvendelseskode!$A:$A,0))</f>
        <v>Parcelhuse</v>
      </c>
      <c r="L2874" s="1" t="str">
        <f ca="1">INDEX(Anvendelseskode!D:D,MATCH($F2874,Anvendelseskode!$A:$A,0))</f>
        <v>Private husholdninger</v>
      </c>
      <c r="M2874" s="1" t="str">
        <f ca="1">IFERROR(INDEX(SBi!$2:$2,MATCH(H2874,SBi!$1:$1,1)),SBi!$K$2)</f>
        <v>1999-2006</v>
      </c>
      <c r="N2874" s="1">
        <f ca="1">INDEX(SBi!$C$3:$K$28,MATCH(F2874,SBi!$B$3:$B$28,0),MATCH(M2874,SBi!$C$2:$K$2,0))</f>
        <v>83.9</v>
      </c>
      <c r="O2874" s="16">
        <f t="shared" ca="1" si="580"/>
        <v>10.907</v>
      </c>
      <c r="P2874" s="16" t="str">
        <f ca="1">IFERROR(INDEX(VpD!$2:$2,MATCH(H2874,VpD!$1:$1,1)),VpD!$I$2)</f>
        <v>&gt;1998</v>
      </c>
      <c r="Q2874" s="1">
        <f ca="1">INDEX(VpD!$C$3:$I$27,MATCH(F2874,VpD!$B$3:$B$27,0),MATCH(P2874,VpD!$C$2:$I$2,0))</f>
        <v>72</v>
      </c>
      <c r="R2874" s="16">
        <f t="shared" ca="1" si="581"/>
        <v>9.36</v>
      </c>
      <c r="S2874" s="14">
        <f t="shared" ca="1" si="582"/>
        <v>712036.01</v>
      </c>
      <c r="T2874" s="14">
        <f t="shared" ca="1" si="583"/>
        <v>6172352.6900000004</v>
      </c>
      <c r="U2874" s="14" t="str">
        <f t="shared" ca="1" si="584"/>
        <v>0A3F507E-1DA4-32B8-E044-0003BA298018</v>
      </c>
    </row>
    <row r="2875" spans="1:21" s="14" customFormat="1" x14ac:dyDescent="0.25">
      <c r="A2875" s="14">
        <f t="shared" si="572"/>
        <v>2875</v>
      </c>
      <c r="B2875" s="14" t="str">
        <f t="shared" ca="1" si="573"/>
        <v>DA7176C9-2361-4B8D-AA12-34C0FA912D23</v>
      </c>
      <c r="C2875" s="14" t="str">
        <f t="shared" ca="1" si="574"/>
        <v>Nørrebred</v>
      </c>
      <c r="D2875" s="14" t="str">
        <f t="shared" ca="1" si="575"/>
        <v>122</v>
      </c>
      <c r="E2875" s="14" t="str">
        <f t="shared" ca="1" si="576"/>
        <v>13hc</v>
      </c>
      <c r="F2875" s="1">
        <f t="shared" ca="1" si="577"/>
        <v>120</v>
      </c>
      <c r="G2875" s="1">
        <f t="shared" ca="1" si="578"/>
        <v>129</v>
      </c>
      <c r="H2875" s="1">
        <f t="shared" ca="1" si="579"/>
        <v>1985</v>
      </c>
      <c r="I2875" s="1" t="str">
        <f ca="1">INDEX(Relationstabel!$C$3:$K$10,MATCH(INDIRECT($A$1&amp;"J"&amp;A2875),Relationstabel!$A$3:$A$10,0),MATCH(IFERROR(VALUE(INDIRECT($A$1&amp;"K"&amp;A2875)),0),Relationstabel!$C$1:$K$1,0))</f>
        <v>Naturgas</v>
      </c>
      <c r="J2875" s="1" t="str">
        <f ca="1">INDEX(Anvendelseskode!B:B,MATCH($F2875,Anvendelseskode!$A:$A,0))</f>
        <v>Fritliggende enfamilieshus (parcelhus)</v>
      </c>
      <c r="K2875" s="1" t="str">
        <f ca="1">INDEX(Anvendelseskode!C:C,MATCH($F2875,Anvendelseskode!$A:$A,0))</f>
        <v>Parcelhuse</v>
      </c>
      <c r="L2875" s="1" t="str">
        <f ca="1">INDEX(Anvendelseskode!D:D,MATCH($F2875,Anvendelseskode!$A:$A,0))</f>
        <v>Private husholdninger</v>
      </c>
      <c r="M2875" s="1" t="str">
        <f ca="1">IFERROR(INDEX(SBi!$2:$2,MATCH(H2875,SBi!$1:$1,1)),SBi!$K$2)</f>
        <v>1979-1998</v>
      </c>
      <c r="N2875" s="1">
        <f ca="1">INDEX(SBi!$C$3:$K$28,MATCH(F2875,SBi!$B$3:$B$28,0),MATCH(M2875,SBi!$C$2:$K$2,0))</f>
        <v>105.4</v>
      </c>
      <c r="O2875" s="16">
        <f t="shared" ca="1" si="580"/>
        <v>13.5966</v>
      </c>
      <c r="P2875" s="16" t="str">
        <f ca="1">IFERROR(INDEX(VpD!$2:$2,MATCH(H2875,VpD!$1:$1,1)),VpD!$I$2)</f>
        <v>1979-1998</v>
      </c>
      <c r="Q2875" s="1">
        <f ca="1">INDEX(VpD!$C$3:$I$27,MATCH(F2875,VpD!$B$3:$B$27,0),MATCH(P2875,VpD!$C$2:$I$2,0))</f>
        <v>90</v>
      </c>
      <c r="R2875" s="16">
        <f t="shared" ca="1" si="581"/>
        <v>11.61</v>
      </c>
      <c r="S2875" s="14">
        <f t="shared" ca="1" si="582"/>
        <v>711669.82</v>
      </c>
      <c r="T2875" s="14">
        <f t="shared" ca="1" si="583"/>
        <v>6171869.9000000004</v>
      </c>
      <c r="U2875" s="14" t="str">
        <f t="shared" ca="1" si="584"/>
        <v>0A3F507E-1EA4-32B8-E044-0003BA298018</v>
      </c>
    </row>
    <row r="2876" spans="1:21" s="14" customFormat="1" x14ac:dyDescent="0.25">
      <c r="A2876" s="14">
        <f t="shared" si="572"/>
        <v>2876</v>
      </c>
      <c r="B2876" s="14" t="str">
        <f t="shared" ca="1" si="573"/>
        <v>878EF3DE-D217-4C62-A355-241FB27CB20A</v>
      </c>
      <c r="C2876" s="14" t="str">
        <f t="shared" ca="1" si="574"/>
        <v>Kolleruplund</v>
      </c>
      <c r="D2876" s="14" t="str">
        <f t="shared" ca="1" si="575"/>
        <v>11</v>
      </c>
      <c r="E2876" s="14" t="str">
        <f t="shared" ca="1" si="576"/>
        <v>6fc</v>
      </c>
      <c r="F2876" s="1">
        <f t="shared" ca="1" si="577"/>
        <v>130</v>
      </c>
      <c r="G2876" s="1">
        <f t="shared" ca="1" si="578"/>
        <v>91</v>
      </c>
      <c r="H2876" s="1">
        <f t="shared" ca="1" si="579"/>
        <v>1965</v>
      </c>
      <c r="I2876" s="1" t="str">
        <f ca="1">INDEX(Relationstabel!$C$3:$K$10,MATCH(INDIRECT($A$1&amp;"J"&amp;A2876),Relationstabel!$A$3:$A$10,0),MATCH(IFERROR(VALUE(INDIRECT($A$1&amp;"K"&amp;A2876)),0),Relationstabel!$C$1:$K$1,0))</f>
        <v>Elvarme</v>
      </c>
      <c r="J2876" s="1" t="str">
        <f ca="1">INDEX(Anvendelseskode!B:B,MATCH($F2876,Anvendelseskode!$A:$A,0))</f>
        <v>Række-, kæde-, dobbelthus (lodret adskillelse mellem enhederne)</v>
      </c>
      <c r="K2876" s="1" t="str">
        <f ca="1">INDEX(Anvendelseskode!C:C,MATCH($F2876,Anvendelseskode!$A:$A,0))</f>
        <v>Række-, kæde og dobbelthuse</v>
      </c>
      <c r="L2876" s="1" t="str">
        <f ca="1">INDEX(Anvendelseskode!D:D,MATCH($F2876,Anvendelseskode!$A:$A,0))</f>
        <v>Private husholdninger</v>
      </c>
      <c r="M2876" s="1" t="str">
        <f ca="1">IFERROR(INDEX(SBi!$2:$2,MATCH(H2876,SBi!$1:$1,1)),SBi!$K$2)</f>
        <v>1961-1972</v>
      </c>
      <c r="N2876" s="1">
        <f ca="1">INDEX(SBi!$C$3:$K$28,MATCH(F2876,SBi!$B$3:$B$28,0),MATCH(M2876,SBi!$C$2:$K$2,0))</f>
        <v>119.9</v>
      </c>
      <c r="O2876" s="16">
        <f t="shared" ca="1" si="580"/>
        <v>10.9109</v>
      </c>
      <c r="P2876" s="16" t="str">
        <f ca="1">IFERROR(INDEX(VpD!$2:$2,MATCH(H2876,VpD!$1:$1,1)),VpD!$I$2)</f>
        <v>1961-1972</v>
      </c>
      <c r="Q2876" s="1">
        <f ca="1">INDEX(VpD!$C$3:$I$27,MATCH(F2876,VpD!$B$3:$B$27,0),MATCH(P2876,VpD!$C$2:$I$2,0))</f>
        <v>120</v>
      </c>
      <c r="R2876" s="16">
        <f t="shared" ca="1" si="581"/>
        <v>10.92</v>
      </c>
      <c r="S2876" s="14">
        <f t="shared" ca="1" si="582"/>
        <v>713795.13</v>
      </c>
      <c r="T2876" s="14">
        <f t="shared" ca="1" si="583"/>
        <v>6169204.8399999999</v>
      </c>
      <c r="U2876" s="14" t="str">
        <f t="shared" ca="1" si="584"/>
        <v>0A3F507E-1BA9-32B8-E044-0003BA298018</v>
      </c>
    </row>
    <row r="2877" spans="1:21" s="14" customFormat="1" x14ac:dyDescent="0.25">
      <c r="A2877" s="14">
        <f t="shared" si="572"/>
        <v>2877</v>
      </c>
      <c r="B2877" s="14" t="str">
        <f t="shared" ca="1" si="573"/>
        <v>F7AC140B-841D-482F-A844-9072581DE41F</v>
      </c>
      <c r="C2877" s="14" t="str">
        <f t="shared" ca="1" si="574"/>
        <v>Nordmarksvænge</v>
      </c>
      <c r="D2877" s="14" t="str">
        <f t="shared" ca="1" si="575"/>
        <v>23</v>
      </c>
      <c r="E2877" s="14" t="str">
        <f t="shared" ca="1" si="576"/>
        <v>15cr</v>
      </c>
      <c r="F2877" s="1">
        <f t="shared" ca="1" si="577"/>
        <v>120</v>
      </c>
      <c r="G2877" s="1">
        <f t="shared" ca="1" si="578"/>
        <v>130</v>
      </c>
      <c r="H2877" s="1">
        <f t="shared" ca="1" si="579"/>
        <v>2000</v>
      </c>
      <c r="I2877" s="1" t="str">
        <f ca="1">INDEX(Relationstabel!$C$3:$K$10,MATCH(INDIRECT($A$1&amp;"J"&amp;A2877),Relationstabel!$A$3:$A$10,0),MATCH(IFERROR(VALUE(INDIRECT($A$1&amp;"K"&amp;A2877)),0),Relationstabel!$C$1:$K$1,0))</f>
        <v>Fjernvarme/ Blokvarme</v>
      </c>
      <c r="J2877" s="1" t="str">
        <f ca="1">INDEX(Anvendelseskode!B:B,MATCH($F2877,Anvendelseskode!$A:$A,0))</f>
        <v>Fritliggende enfamilieshus (parcelhus)</v>
      </c>
      <c r="K2877" s="1" t="str">
        <f ca="1">INDEX(Anvendelseskode!C:C,MATCH($F2877,Anvendelseskode!$A:$A,0))</f>
        <v>Parcelhuse</v>
      </c>
      <c r="L2877" s="1" t="str">
        <f ca="1">INDEX(Anvendelseskode!D:D,MATCH($F2877,Anvendelseskode!$A:$A,0))</f>
        <v>Private husholdninger</v>
      </c>
      <c r="M2877" s="1" t="str">
        <f ca="1">IFERROR(INDEX(SBi!$2:$2,MATCH(H2877,SBi!$1:$1,1)),SBi!$K$2)</f>
        <v>1999-2006</v>
      </c>
      <c r="N2877" s="1">
        <f ca="1">INDEX(SBi!$C$3:$K$28,MATCH(F2877,SBi!$B$3:$B$28,0),MATCH(M2877,SBi!$C$2:$K$2,0))</f>
        <v>83.9</v>
      </c>
      <c r="O2877" s="16">
        <f t="shared" ca="1" si="580"/>
        <v>10.907</v>
      </c>
      <c r="P2877" s="16" t="str">
        <f ca="1">IFERROR(INDEX(VpD!$2:$2,MATCH(H2877,VpD!$1:$1,1)),VpD!$I$2)</f>
        <v>&gt;1998</v>
      </c>
      <c r="Q2877" s="1">
        <f ca="1">INDEX(VpD!$C$3:$I$27,MATCH(F2877,VpD!$B$3:$B$27,0),MATCH(P2877,VpD!$C$2:$I$2,0))</f>
        <v>72</v>
      </c>
      <c r="R2877" s="16">
        <f t="shared" ca="1" si="581"/>
        <v>9.36</v>
      </c>
      <c r="S2877" s="14">
        <f t="shared" ca="1" si="582"/>
        <v>712110.47</v>
      </c>
      <c r="T2877" s="14">
        <f t="shared" ca="1" si="583"/>
        <v>6172044.2699999996</v>
      </c>
      <c r="U2877" s="14" t="str">
        <f t="shared" ca="1" si="584"/>
        <v>0A3F507E-1DA9-32B8-E044-0003BA298018</v>
      </c>
    </row>
    <row r="2878" spans="1:21" s="14" customFormat="1" x14ac:dyDescent="0.25">
      <c r="A2878" s="14">
        <f t="shared" si="572"/>
        <v>2878</v>
      </c>
      <c r="B2878" s="14" t="str">
        <f t="shared" ca="1" si="573"/>
        <v>2A8A25E6-4346-45F6-B911-7ACC0EA7BB5D</v>
      </c>
      <c r="C2878" s="14" t="str">
        <f t="shared" ca="1" si="574"/>
        <v>Nørrebred</v>
      </c>
      <c r="D2878" s="14" t="str">
        <f t="shared" ca="1" si="575"/>
        <v>127</v>
      </c>
      <c r="E2878" s="14" t="str">
        <f t="shared" ca="1" si="576"/>
        <v>21ap</v>
      </c>
      <c r="F2878" s="1">
        <f t="shared" ca="1" si="577"/>
        <v>120</v>
      </c>
      <c r="G2878" s="1">
        <f t="shared" ca="1" si="578"/>
        <v>173</v>
      </c>
      <c r="H2878" s="1">
        <f t="shared" ca="1" si="579"/>
        <v>1969</v>
      </c>
      <c r="I2878" s="1" t="str">
        <f ca="1">INDEX(Relationstabel!$C$3:$K$10,MATCH(INDIRECT($A$1&amp;"J"&amp;A2878),Relationstabel!$A$3:$A$10,0),MATCH(IFERROR(VALUE(INDIRECT($A$1&amp;"K"&amp;A2878)),0),Relationstabel!$C$1:$K$1,0))</f>
        <v>Naturgas</v>
      </c>
      <c r="J2878" s="1" t="str">
        <f ca="1">INDEX(Anvendelseskode!B:B,MATCH($F2878,Anvendelseskode!$A:$A,0))</f>
        <v>Fritliggende enfamilieshus (parcelhus)</v>
      </c>
      <c r="K2878" s="1" t="str">
        <f ca="1">INDEX(Anvendelseskode!C:C,MATCH($F2878,Anvendelseskode!$A:$A,0))</f>
        <v>Parcelhuse</v>
      </c>
      <c r="L2878" s="1" t="str">
        <f ca="1">INDEX(Anvendelseskode!D:D,MATCH($F2878,Anvendelseskode!$A:$A,0))</f>
        <v>Private husholdninger</v>
      </c>
      <c r="M2878" s="1" t="str">
        <f ca="1">IFERROR(INDEX(SBi!$2:$2,MATCH(H2878,SBi!$1:$1,1)),SBi!$K$2)</f>
        <v>1961-1972</v>
      </c>
      <c r="N2878" s="1">
        <f ca="1">INDEX(SBi!$C$3:$K$28,MATCH(F2878,SBi!$B$3:$B$28,0),MATCH(M2878,SBi!$C$2:$K$2,0))</f>
        <v>134.30000000000001</v>
      </c>
      <c r="O2878" s="16">
        <f t="shared" ca="1" si="580"/>
        <v>23.233900000000002</v>
      </c>
      <c r="P2878" s="16" t="str">
        <f ca="1">IFERROR(INDEX(VpD!$2:$2,MATCH(H2878,VpD!$1:$1,1)),VpD!$I$2)</f>
        <v>1961-1972</v>
      </c>
      <c r="Q2878" s="1">
        <f ca="1">INDEX(VpD!$C$3:$I$27,MATCH(F2878,VpD!$B$3:$B$27,0),MATCH(P2878,VpD!$C$2:$I$2,0))</f>
        <v>143</v>
      </c>
      <c r="R2878" s="16">
        <f t="shared" ca="1" si="581"/>
        <v>24.739000000000001</v>
      </c>
      <c r="S2878" s="14">
        <f t="shared" ca="1" si="582"/>
        <v>711580</v>
      </c>
      <c r="T2878" s="14">
        <f t="shared" ca="1" si="583"/>
        <v>6172145.2800000003</v>
      </c>
      <c r="U2878" s="14" t="str">
        <f t="shared" ca="1" si="584"/>
        <v>0A3F507E-1EA9-32B8-E044-0003BA298018</v>
      </c>
    </row>
    <row r="2879" spans="1:21" s="14" customFormat="1" x14ac:dyDescent="0.25">
      <c r="A2879" s="14">
        <f t="shared" si="572"/>
        <v>2879</v>
      </c>
      <c r="B2879" s="14" t="str">
        <f t="shared" ca="1" si="573"/>
        <v>9B244924-F174-414C-AA23-54CB76F06B7E</v>
      </c>
      <c r="C2879" s="14" t="str">
        <f t="shared" ca="1" si="574"/>
        <v>Valbo Alle</v>
      </c>
      <c r="D2879" s="14" t="str">
        <f t="shared" ca="1" si="575"/>
        <v>15</v>
      </c>
      <c r="E2879" s="14" t="str">
        <f t="shared" ca="1" si="576"/>
        <v>23ae</v>
      </c>
      <c r="F2879" s="1">
        <f t="shared" ca="1" si="577"/>
        <v>120</v>
      </c>
      <c r="G2879" s="1">
        <f t="shared" ca="1" si="578"/>
        <v>147</v>
      </c>
      <c r="H2879" s="1">
        <f t="shared" ca="1" si="579"/>
        <v>1990</v>
      </c>
      <c r="I2879" s="1" t="str">
        <f ca="1">INDEX(Relationstabel!$C$3:$K$10,MATCH(INDIRECT($A$1&amp;"J"&amp;A2879),Relationstabel!$A$3:$A$10,0),MATCH(IFERROR(VALUE(INDIRECT($A$1&amp;"K"&amp;A2879)),0),Relationstabel!$C$1:$K$1,0))</f>
        <v>Elvarme</v>
      </c>
      <c r="J2879" s="1" t="str">
        <f ca="1">INDEX(Anvendelseskode!B:B,MATCH($F2879,Anvendelseskode!$A:$A,0))</f>
        <v>Fritliggende enfamilieshus (parcelhus)</v>
      </c>
      <c r="K2879" s="1" t="str">
        <f ca="1">INDEX(Anvendelseskode!C:C,MATCH($F2879,Anvendelseskode!$A:$A,0))</f>
        <v>Parcelhuse</v>
      </c>
      <c r="L2879" s="1" t="str">
        <f ca="1">INDEX(Anvendelseskode!D:D,MATCH($F2879,Anvendelseskode!$A:$A,0))</f>
        <v>Private husholdninger</v>
      </c>
      <c r="M2879" s="1" t="str">
        <f ca="1">IFERROR(INDEX(SBi!$2:$2,MATCH(H2879,SBi!$1:$1,1)),SBi!$K$2)</f>
        <v>1979-1998</v>
      </c>
      <c r="N2879" s="1">
        <f ca="1">INDEX(SBi!$C$3:$K$28,MATCH(F2879,SBi!$B$3:$B$28,0),MATCH(M2879,SBi!$C$2:$K$2,0))</f>
        <v>105.4</v>
      </c>
      <c r="O2879" s="16">
        <f t="shared" ca="1" si="580"/>
        <v>15.4938</v>
      </c>
      <c r="P2879" s="16" t="str">
        <f ca="1">IFERROR(INDEX(VpD!$2:$2,MATCH(H2879,VpD!$1:$1,1)),VpD!$I$2)</f>
        <v>1979-1998</v>
      </c>
      <c r="Q2879" s="1">
        <f ca="1">INDEX(VpD!$C$3:$I$27,MATCH(F2879,VpD!$B$3:$B$27,0),MATCH(P2879,VpD!$C$2:$I$2,0))</f>
        <v>90</v>
      </c>
      <c r="R2879" s="16">
        <f t="shared" ca="1" si="581"/>
        <v>13.23</v>
      </c>
      <c r="S2879" s="14">
        <f t="shared" ca="1" si="582"/>
        <v>713659.4</v>
      </c>
      <c r="T2879" s="14">
        <f t="shared" ca="1" si="583"/>
        <v>6168673.8200000003</v>
      </c>
      <c r="U2879" s="14" t="str">
        <f t="shared" ca="1" si="584"/>
        <v>0A3F507E-23AD-32B8-E044-0003BA298018</v>
      </c>
    </row>
    <row r="2880" spans="1:21" s="14" customFormat="1" x14ac:dyDescent="0.25">
      <c r="A2880" s="14">
        <f t="shared" si="572"/>
        <v>2880</v>
      </c>
      <c r="B2880" s="14" t="str">
        <f t="shared" ca="1" si="573"/>
        <v>1C81A475-873A-4AD7-80F3-7E7323899D1C</v>
      </c>
      <c r="C2880" s="14" t="str">
        <f t="shared" ca="1" si="574"/>
        <v>Hyrdeengen</v>
      </c>
      <c r="D2880" s="14" t="str">
        <f t="shared" ca="1" si="575"/>
        <v>207</v>
      </c>
      <c r="E2880" s="14" t="str">
        <f t="shared" ca="1" si="576"/>
        <v>21gg</v>
      </c>
      <c r="F2880" s="1">
        <f t="shared" ca="1" si="577"/>
        <v>130</v>
      </c>
      <c r="G2880" s="1">
        <f t="shared" ca="1" si="578"/>
        <v>125</v>
      </c>
      <c r="H2880" s="1">
        <f t="shared" ca="1" si="579"/>
        <v>1975</v>
      </c>
      <c r="I2880" s="1" t="str">
        <f ca="1">INDEX(Relationstabel!$C$3:$K$10,MATCH(INDIRECT($A$1&amp;"J"&amp;A2880),Relationstabel!$A$3:$A$10,0),MATCH(IFERROR(VALUE(INDIRECT($A$1&amp;"K"&amp;A2880)),0),Relationstabel!$C$1:$K$1,0))</f>
        <v>Elvarme</v>
      </c>
      <c r="J2880" s="1" t="str">
        <f ca="1">INDEX(Anvendelseskode!B:B,MATCH($F2880,Anvendelseskode!$A:$A,0))</f>
        <v>Række-, kæde-, dobbelthus (lodret adskillelse mellem enhederne)</v>
      </c>
      <c r="K2880" s="1" t="str">
        <f ca="1">INDEX(Anvendelseskode!C:C,MATCH($F2880,Anvendelseskode!$A:$A,0))</f>
        <v>Række-, kæde og dobbelthuse</v>
      </c>
      <c r="L2880" s="1" t="str">
        <f ca="1">INDEX(Anvendelseskode!D:D,MATCH($F2880,Anvendelseskode!$A:$A,0))</f>
        <v>Private husholdninger</v>
      </c>
      <c r="M2880" s="1" t="str">
        <f ca="1">IFERROR(INDEX(SBi!$2:$2,MATCH(H2880,SBi!$1:$1,1)),SBi!$K$2)</f>
        <v>1973-1978</v>
      </c>
      <c r="N2880" s="1">
        <f ca="1">INDEX(SBi!$C$3:$K$28,MATCH(F2880,SBi!$B$3:$B$28,0),MATCH(M2880,SBi!$C$2:$K$2,0))</f>
        <v>112.6</v>
      </c>
      <c r="O2880" s="16">
        <f t="shared" ca="1" si="580"/>
        <v>14.074999999999999</v>
      </c>
      <c r="P2880" s="16" t="str">
        <f ca="1">IFERROR(INDEX(VpD!$2:$2,MATCH(H2880,VpD!$1:$1,1)),VpD!$I$2)</f>
        <v>1973-1978</v>
      </c>
      <c r="Q2880" s="1">
        <f ca="1">INDEX(VpD!$C$3:$I$27,MATCH(F2880,VpD!$B$3:$B$27,0),MATCH(P2880,VpD!$C$2:$I$2,0))</f>
        <v>98</v>
      </c>
      <c r="R2880" s="16">
        <f t="shared" ca="1" si="581"/>
        <v>12.25</v>
      </c>
      <c r="S2880" s="14">
        <f t="shared" ca="1" si="582"/>
        <v>711742.51</v>
      </c>
      <c r="T2880" s="14">
        <f t="shared" ca="1" si="583"/>
        <v>6172395.9500000002</v>
      </c>
      <c r="U2880" s="14" t="str">
        <f t="shared" ca="1" si="584"/>
        <v>0A3F507E-19B9-32B8-E044-0003BA298018</v>
      </c>
    </row>
    <row r="2881" spans="1:21" s="14" customFormat="1" x14ac:dyDescent="0.25">
      <c r="A2881" s="14">
        <f t="shared" si="572"/>
        <v>2881</v>
      </c>
      <c r="B2881" s="14" t="str">
        <f t="shared" ca="1" si="573"/>
        <v>B3ACB0E2-1B16-4807-88A9-B05582209640</v>
      </c>
      <c r="C2881" s="14" t="str">
        <f t="shared" ca="1" si="574"/>
        <v>Hyttevænget</v>
      </c>
      <c r="D2881" s="14" t="str">
        <f t="shared" ca="1" si="575"/>
        <v>39</v>
      </c>
      <c r="E2881" s="14" t="str">
        <f t="shared" ca="1" si="576"/>
        <v>6in</v>
      </c>
      <c r="F2881" s="1">
        <f t="shared" ca="1" si="577"/>
        <v>130</v>
      </c>
      <c r="G2881" s="1">
        <f t="shared" ca="1" si="578"/>
        <v>110</v>
      </c>
      <c r="H2881" s="1">
        <f t="shared" ca="1" si="579"/>
        <v>1966</v>
      </c>
      <c r="I2881" s="1" t="str">
        <f ca="1">INDEX(Relationstabel!$C$3:$K$10,MATCH(INDIRECT($A$1&amp;"J"&amp;A2881),Relationstabel!$A$3:$A$10,0),MATCH(IFERROR(VALUE(INDIRECT($A$1&amp;"K"&amp;A2881)),0),Relationstabel!$C$1:$K$1,0))</f>
        <v>Fjernvarme/ Blokvarme</v>
      </c>
      <c r="J2881" s="1" t="str">
        <f ca="1">INDEX(Anvendelseskode!B:B,MATCH($F2881,Anvendelseskode!$A:$A,0))</f>
        <v>Række-, kæde-, dobbelthus (lodret adskillelse mellem enhederne)</v>
      </c>
      <c r="K2881" s="1" t="str">
        <f ca="1">INDEX(Anvendelseskode!C:C,MATCH($F2881,Anvendelseskode!$A:$A,0))</f>
        <v>Række-, kæde og dobbelthuse</v>
      </c>
      <c r="L2881" s="1" t="str">
        <f ca="1">INDEX(Anvendelseskode!D:D,MATCH($F2881,Anvendelseskode!$A:$A,0))</f>
        <v>Private husholdninger</v>
      </c>
      <c r="M2881" s="1" t="str">
        <f ca="1">IFERROR(INDEX(SBi!$2:$2,MATCH(H2881,SBi!$1:$1,1)),SBi!$K$2)</f>
        <v>1961-1972</v>
      </c>
      <c r="N2881" s="1">
        <f ca="1">INDEX(SBi!$C$3:$K$28,MATCH(F2881,SBi!$B$3:$B$28,0),MATCH(M2881,SBi!$C$2:$K$2,0))</f>
        <v>119.9</v>
      </c>
      <c r="O2881" s="16">
        <f t="shared" ca="1" si="580"/>
        <v>13.189</v>
      </c>
      <c r="P2881" s="16" t="str">
        <f ca="1">IFERROR(INDEX(VpD!$2:$2,MATCH(H2881,VpD!$1:$1,1)),VpD!$I$2)</f>
        <v>1961-1972</v>
      </c>
      <c r="Q2881" s="1">
        <f ca="1">INDEX(VpD!$C$3:$I$27,MATCH(F2881,VpD!$B$3:$B$27,0),MATCH(P2881,VpD!$C$2:$I$2,0))</f>
        <v>120</v>
      </c>
      <c r="R2881" s="16">
        <f t="shared" ca="1" si="581"/>
        <v>13.2</v>
      </c>
      <c r="S2881" s="14">
        <f t="shared" ca="1" si="582"/>
        <v>713742.22</v>
      </c>
      <c r="T2881" s="14">
        <f t="shared" ca="1" si="583"/>
        <v>6169197.7999999998</v>
      </c>
      <c r="U2881" s="14" t="str">
        <f t="shared" ca="1" si="584"/>
        <v>0A3F507E-1AB9-32B8-E044-0003BA298018</v>
      </c>
    </row>
    <row r="2882" spans="1:21" s="14" customFormat="1" x14ac:dyDescent="0.25">
      <c r="A2882" s="14">
        <f t="shared" si="572"/>
        <v>2882</v>
      </c>
      <c r="B2882" s="14" t="str">
        <f t="shared" ca="1" si="573"/>
        <v>8D70DE1A-C754-4A62-94BF-EA59C35E448D</v>
      </c>
      <c r="C2882" s="14" t="str">
        <f t="shared" ca="1" si="574"/>
        <v>Løkkekrogen</v>
      </c>
      <c r="D2882" s="14" t="str">
        <f t="shared" ca="1" si="575"/>
        <v>5C</v>
      </c>
      <c r="E2882" s="14" t="str">
        <f t="shared" ca="1" si="576"/>
        <v>17ae</v>
      </c>
      <c r="F2882" s="1">
        <f t="shared" ca="1" si="577"/>
        <v>160</v>
      </c>
      <c r="G2882" s="1">
        <f t="shared" ca="1" si="578"/>
        <v>565</v>
      </c>
      <c r="H2882" s="1">
        <f t="shared" ca="1" si="579"/>
        <v>1998</v>
      </c>
      <c r="I2882" s="1" t="str">
        <f ca="1">INDEX(Relationstabel!$C$3:$K$10,MATCH(INDIRECT($A$1&amp;"J"&amp;A2882),Relationstabel!$A$3:$A$10,0),MATCH(IFERROR(VALUE(INDIRECT($A$1&amp;"K"&amp;A2882)),0),Relationstabel!$C$1:$K$1,0))</f>
        <v>Fjernvarme/ Blokvarme</v>
      </c>
      <c r="J2882" s="1" t="str">
        <f ca="1">INDEX(Anvendelseskode!B:B,MATCH($F2882,Anvendelseskode!$A:$A,0))</f>
        <v>Døgninstitutioner</v>
      </c>
      <c r="K2882" s="1" t="str">
        <f ca="1">INDEX(Anvendelseskode!C:C,MATCH($F2882,Anvendelseskode!$A:$A,0))</f>
        <v>Døgninstitutioner</v>
      </c>
      <c r="L2882" s="1" t="str">
        <f ca="1">INDEX(Anvendelseskode!D:D,MATCH($F2882,Anvendelseskode!$A:$A,0))</f>
        <v>Kommunale og andre offentlige institutioner</v>
      </c>
      <c r="M2882" s="1" t="str">
        <f ca="1">IFERROR(INDEX(SBi!$2:$2,MATCH(H2882,SBi!$1:$1,1)),SBi!$K$2)</f>
        <v>1979-1998</v>
      </c>
      <c r="N2882" s="1">
        <f ca="1">INDEX(SBi!$C$3:$K$28,MATCH(F2882,SBi!$B$3:$B$28,0),MATCH(M2882,SBi!$C$2:$K$2,0))</f>
        <v>116</v>
      </c>
      <c r="O2882" s="16">
        <f t="shared" ca="1" si="580"/>
        <v>65.540000000000006</v>
      </c>
      <c r="P2882" s="16" t="str">
        <f ca="1">IFERROR(INDEX(VpD!$2:$2,MATCH(H2882,VpD!$1:$1,1)),VpD!$I$2)</f>
        <v>1979-1998</v>
      </c>
      <c r="Q2882" s="1">
        <f ca="1">INDEX(VpD!$C$3:$I$27,MATCH(F2882,VpD!$B$3:$B$27,0),MATCH(P2882,VpD!$C$2:$I$2,0))</f>
        <v>163</v>
      </c>
      <c r="R2882" s="16">
        <f t="shared" ca="1" si="581"/>
        <v>92.094999999999999</v>
      </c>
      <c r="S2882" s="14">
        <f t="shared" ca="1" si="582"/>
        <v>711163.02</v>
      </c>
      <c r="T2882" s="14">
        <f t="shared" ca="1" si="583"/>
        <v>6172434.9500000002</v>
      </c>
      <c r="U2882" s="14" t="str">
        <f t="shared" ca="1" si="584"/>
        <v>0A3F507E-1CB9-32B8-E044-0003BA298018</v>
      </c>
    </row>
    <row r="2883" spans="1:21" s="14" customFormat="1" x14ac:dyDescent="0.25">
      <c r="A2883" s="14">
        <f t="shared" ref="A2883:A2946" si="585">ROW(B2883)</f>
        <v>2883</v>
      </c>
      <c r="B2883" s="14" t="str">
        <f t="shared" ref="B2883:B2946" ca="1" si="586">INDIRECT($A$1&amp;"b"&amp;A2883)</f>
        <v>A22E96A4-38C0-4461-BDB5-BD0A7B07DC76</v>
      </c>
      <c r="C2883" s="14" t="str">
        <f t="shared" ref="C2883:C2946" ca="1" si="587">INDIRECT($A$1&amp;"V"&amp;A2883)</f>
        <v>Hyttevænget</v>
      </c>
      <c r="D2883" s="14" t="str">
        <f t="shared" ref="D2883:D2946" ca="1" si="588">INDIRECT($A$1&amp;"W"&amp;A2883)</f>
        <v>14</v>
      </c>
      <c r="E2883" s="14" t="str">
        <f t="shared" ref="E2883:E2946" ca="1" si="589">INDIRECT($A$1&amp;"AB"&amp;A2883)</f>
        <v>24db</v>
      </c>
      <c r="F2883" s="1">
        <f t="shared" ref="F2883:F2946" ca="1" si="590">ROUNDDOWN(INDIRECT($A$1&amp;"C"&amp;A2883),-1)</f>
        <v>120</v>
      </c>
      <c r="G2883" s="1">
        <f t="shared" ref="G2883:G2946" ca="1" si="591">INDIRECT($A$1&amp;"P"&amp;A2883)+INDIRECT($A$1&amp;"Q"&amp;A2883)+INDIRECT($A$1&amp;"R"&amp;A2883)*0.5</f>
        <v>127</v>
      </c>
      <c r="H2883" s="1">
        <f t="shared" ref="H2883:H2946" ca="1" si="592">MAX(INDIRECT($A$1&amp;"E"&amp;A2883),INDIRECT($A$1&amp;"D"&amp;A2883))</f>
        <v>1985</v>
      </c>
      <c r="I2883" s="1" t="str">
        <f ca="1">INDEX(Relationstabel!$C$3:$K$10,MATCH(INDIRECT($A$1&amp;"J"&amp;A2883),Relationstabel!$A$3:$A$10,0),MATCH(IFERROR(VALUE(INDIRECT($A$1&amp;"K"&amp;A2883)),0),Relationstabel!$C$1:$K$1,0))</f>
        <v>Naturgas</v>
      </c>
      <c r="J2883" s="1" t="str">
        <f ca="1">INDEX(Anvendelseskode!B:B,MATCH($F2883,Anvendelseskode!$A:$A,0))</f>
        <v>Fritliggende enfamilieshus (parcelhus)</v>
      </c>
      <c r="K2883" s="1" t="str">
        <f ca="1">INDEX(Anvendelseskode!C:C,MATCH($F2883,Anvendelseskode!$A:$A,0))</f>
        <v>Parcelhuse</v>
      </c>
      <c r="L2883" s="1" t="str">
        <f ca="1">INDEX(Anvendelseskode!D:D,MATCH($F2883,Anvendelseskode!$A:$A,0))</f>
        <v>Private husholdninger</v>
      </c>
      <c r="M2883" s="1" t="str">
        <f ca="1">IFERROR(INDEX(SBi!$2:$2,MATCH(H2883,SBi!$1:$1,1)),SBi!$K$2)</f>
        <v>1979-1998</v>
      </c>
      <c r="N2883" s="1">
        <f ca="1">INDEX(SBi!$C$3:$K$28,MATCH(F2883,SBi!$B$3:$B$28,0),MATCH(M2883,SBi!$C$2:$K$2,0))</f>
        <v>105.4</v>
      </c>
      <c r="O2883" s="16">
        <f t="shared" ref="O2883:O2946" ca="1" si="593">N2883*G2883/1000</f>
        <v>13.385800000000001</v>
      </c>
      <c r="P2883" s="16" t="str">
        <f ca="1">IFERROR(INDEX(VpD!$2:$2,MATCH(H2883,VpD!$1:$1,1)),VpD!$I$2)</f>
        <v>1979-1998</v>
      </c>
      <c r="Q2883" s="1">
        <f ca="1">INDEX(VpD!$C$3:$I$27,MATCH(F2883,VpD!$B$3:$B$27,0),MATCH(P2883,VpD!$C$2:$I$2,0))</f>
        <v>90</v>
      </c>
      <c r="R2883" s="16">
        <f t="shared" ref="R2883:R2946" ca="1" si="594">Q2883*G2883/1000</f>
        <v>11.43</v>
      </c>
      <c r="S2883" s="14">
        <f t="shared" ref="S2883:S2946" ca="1" si="595">INDIRECT($A$1&amp;"AE"&amp;A2883)</f>
        <v>713867.77</v>
      </c>
      <c r="T2883" s="14">
        <f t="shared" ref="T2883:T2946" ca="1" si="596">INDIRECT($A$1&amp;"AF"&amp;A2883)</f>
        <v>6169053.8799999999</v>
      </c>
      <c r="U2883" s="14" t="str">
        <f t="shared" ref="U2883:U2946" ca="1" si="597">INDIRECT($A$1&amp;"AC"&amp;A2883)</f>
        <v>0A3F507E-1AAA-32B8-E044-0003BA298018</v>
      </c>
    </row>
    <row r="2884" spans="1:21" s="14" customFormat="1" x14ac:dyDescent="0.25">
      <c r="A2884" s="14">
        <f t="shared" si="585"/>
        <v>2884</v>
      </c>
      <c r="B2884" s="14" t="str">
        <f t="shared" ca="1" si="586"/>
        <v>0928859E-D87C-45FC-A7E1-08A7BA1D76FD</v>
      </c>
      <c r="C2884" s="14" t="str">
        <f t="shared" ca="1" si="587"/>
        <v>Kolleruplund</v>
      </c>
      <c r="D2884" s="14" t="str">
        <f t="shared" ca="1" si="588"/>
        <v>33</v>
      </c>
      <c r="E2884" s="14" t="str">
        <f t="shared" ca="1" si="589"/>
        <v>6fo</v>
      </c>
      <c r="F2884" s="1">
        <f t="shared" ca="1" si="590"/>
        <v>130</v>
      </c>
      <c r="G2884" s="1">
        <f t="shared" ca="1" si="591"/>
        <v>91</v>
      </c>
      <c r="H2884" s="1">
        <f t="shared" ca="1" si="592"/>
        <v>1965</v>
      </c>
      <c r="I2884" s="1" t="str">
        <f ca="1">INDEX(Relationstabel!$C$3:$K$10,MATCH(INDIRECT($A$1&amp;"J"&amp;A2884),Relationstabel!$A$3:$A$10,0),MATCH(IFERROR(VALUE(INDIRECT($A$1&amp;"K"&amp;A2884)),0),Relationstabel!$C$1:$K$1,0))</f>
        <v>Naturgas</v>
      </c>
      <c r="J2884" s="1" t="str">
        <f ca="1">INDEX(Anvendelseskode!B:B,MATCH($F2884,Anvendelseskode!$A:$A,0))</f>
        <v>Række-, kæde-, dobbelthus (lodret adskillelse mellem enhederne)</v>
      </c>
      <c r="K2884" s="1" t="str">
        <f ca="1">INDEX(Anvendelseskode!C:C,MATCH($F2884,Anvendelseskode!$A:$A,0))</f>
        <v>Række-, kæde og dobbelthuse</v>
      </c>
      <c r="L2884" s="1" t="str">
        <f ca="1">INDEX(Anvendelseskode!D:D,MATCH($F2884,Anvendelseskode!$A:$A,0))</f>
        <v>Private husholdninger</v>
      </c>
      <c r="M2884" s="1" t="str">
        <f ca="1">IFERROR(INDEX(SBi!$2:$2,MATCH(H2884,SBi!$1:$1,1)),SBi!$K$2)</f>
        <v>1961-1972</v>
      </c>
      <c r="N2884" s="1">
        <f ca="1">INDEX(SBi!$C$3:$K$28,MATCH(F2884,SBi!$B$3:$B$28,0),MATCH(M2884,SBi!$C$2:$K$2,0))</f>
        <v>119.9</v>
      </c>
      <c r="O2884" s="16">
        <f t="shared" ca="1" si="593"/>
        <v>10.9109</v>
      </c>
      <c r="P2884" s="16" t="str">
        <f ca="1">IFERROR(INDEX(VpD!$2:$2,MATCH(H2884,VpD!$1:$1,1)),VpD!$I$2)</f>
        <v>1961-1972</v>
      </c>
      <c r="Q2884" s="1">
        <f ca="1">INDEX(VpD!$C$3:$I$27,MATCH(F2884,VpD!$B$3:$B$27,0),MATCH(P2884,VpD!$C$2:$I$2,0))</f>
        <v>120</v>
      </c>
      <c r="R2884" s="16">
        <f t="shared" ca="1" si="594"/>
        <v>10.92</v>
      </c>
      <c r="S2884" s="14">
        <f t="shared" ca="1" si="595"/>
        <v>713768.18</v>
      </c>
      <c r="T2884" s="14">
        <f t="shared" ca="1" si="596"/>
        <v>6169250.6100000003</v>
      </c>
      <c r="U2884" s="14" t="str">
        <f t="shared" ca="1" si="597"/>
        <v>0A3F507E-1BBF-32B8-E044-0003BA298018</v>
      </c>
    </row>
    <row r="2885" spans="1:21" s="14" customFormat="1" x14ac:dyDescent="0.25">
      <c r="A2885" s="14">
        <f t="shared" si="585"/>
        <v>2885</v>
      </c>
      <c r="B2885" s="14" t="str">
        <f t="shared" ca="1" si="586"/>
        <v>B73E3AFD-C183-4CDF-BAA4-C40005AE578B</v>
      </c>
      <c r="C2885" s="14" t="str">
        <f t="shared" ca="1" si="587"/>
        <v>Stærebo</v>
      </c>
      <c r="D2885" s="14" t="str">
        <f t="shared" ca="1" si="588"/>
        <v>24</v>
      </c>
      <c r="E2885" s="14" t="str">
        <f t="shared" ca="1" si="589"/>
        <v>6abg</v>
      </c>
      <c r="F2885" s="1">
        <f t="shared" ca="1" si="590"/>
        <v>130</v>
      </c>
      <c r="G2885" s="1">
        <f t="shared" ca="1" si="591"/>
        <v>109</v>
      </c>
      <c r="H2885" s="1">
        <f t="shared" ca="1" si="592"/>
        <v>1979</v>
      </c>
      <c r="I2885" s="1" t="str">
        <f ca="1">INDEX(Relationstabel!$C$3:$K$10,MATCH(INDIRECT($A$1&amp;"J"&amp;A2885),Relationstabel!$A$3:$A$10,0),MATCH(IFERROR(VALUE(INDIRECT($A$1&amp;"K"&amp;A2885)),0),Relationstabel!$C$1:$K$1,0))</f>
        <v>Fjernvarme/ Blokvarme</v>
      </c>
      <c r="J2885" s="1" t="str">
        <f ca="1">INDEX(Anvendelseskode!B:B,MATCH($F2885,Anvendelseskode!$A:$A,0))</f>
        <v>Række-, kæde-, dobbelthus (lodret adskillelse mellem enhederne)</v>
      </c>
      <c r="K2885" s="1" t="str">
        <f ca="1">INDEX(Anvendelseskode!C:C,MATCH($F2885,Anvendelseskode!$A:$A,0))</f>
        <v>Række-, kæde og dobbelthuse</v>
      </c>
      <c r="L2885" s="1" t="str">
        <f ca="1">INDEX(Anvendelseskode!D:D,MATCH($F2885,Anvendelseskode!$A:$A,0))</f>
        <v>Private husholdninger</v>
      </c>
      <c r="M2885" s="1" t="str">
        <f ca="1">IFERROR(INDEX(SBi!$2:$2,MATCH(H2885,SBi!$1:$1,1)),SBi!$K$2)</f>
        <v>1979-1998</v>
      </c>
      <c r="N2885" s="1">
        <f ca="1">INDEX(SBi!$C$3:$K$28,MATCH(F2885,SBi!$B$3:$B$28,0),MATCH(M2885,SBi!$C$2:$K$2,0))</f>
        <v>96.8</v>
      </c>
      <c r="O2885" s="16">
        <f t="shared" ca="1" si="593"/>
        <v>10.5512</v>
      </c>
      <c r="P2885" s="16" t="str">
        <f ca="1">IFERROR(INDEX(VpD!$2:$2,MATCH(H2885,VpD!$1:$1,1)),VpD!$I$2)</f>
        <v>1979-1998</v>
      </c>
      <c r="Q2885" s="1">
        <f ca="1">INDEX(VpD!$C$3:$I$27,MATCH(F2885,VpD!$B$3:$B$27,0),MATCH(P2885,VpD!$C$2:$I$2,0))</f>
        <v>74</v>
      </c>
      <c r="R2885" s="16">
        <f t="shared" ca="1" si="594"/>
        <v>8.0660000000000007</v>
      </c>
      <c r="S2885" s="14">
        <f t="shared" ca="1" si="595"/>
        <v>713632.96</v>
      </c>
      <c r="T2885" s="14">
        <f t="shared" ca="1" si="596"/>
        <v>6169740.5099999998</v>
      </c>
      <c r="U2885" s="14" t="str">
        <f t="shared" ca="1" si="597"/>
        <v>0A3F507E-21BF-32B8-E044-0003BA298018</v>
      </c>
    </row>
    <row r="2886" spans="1:21" s="14" customFormat="1" x14ac:dyDescent="0.25">
      <c r="A2886" s="14">
        <f t="shared" si="585"/>
        <v>2886</v>
      </c>
      <c r="B2886" s="14" t="str">
        <f t="shared" ca="1" si="586"/>
        <v>5A590479-5AFF-4793-9F0F-28F7F598602A</v>
      </c>
      <c r="C2886" s="14" t="str">
        <f t="shared" ca="1" si="587"/>
        <v>Horsbred</v>
      </c>
      <c r="D2886" s="14" t="str">
        <f t="shared" ca="1" si="588"/>
        <v>39</v>
      </c>
      <c r="E2886" s="14" t="str">
        <f t="shared" ca="1" si="589"/>
        <v>13dv</v>
      </c>
      <c r="F2886" s="1">
        <f t="shared" ca="1" si="590"/>
        <v>130</v>
      </c>
      <c r="G2886" s="1">
        <f t="shared" ca="1" si="591"/>
        <v>124</v>
      </c>
      <c r="H2886" s="1">
        <f t="shared" ca="1" si="592"/>
        <v>1990</v>
      </c>
      <c r="I2886" s="1" t="str">
        <f ca="1">INDEX(Relationstabel!$C$3:$K$10,MATCH(INDIRECT($A$1&amp;"J"&amp;A2886),Relationstabel!$A$3:$A$10,0),MATCH(IFERROR(VALUE(INDIRECT($A$1&amp;"K"&amp;A2886)),0),Relationstabel!$C$1:$K$1,0))</f>
        <v>Fjernvarme/ Blokvarme</v>
      </c>
      <c r="J2886" s="1" t="str">
        <f ca="1">INDEX(Anvendelseskode!B:B,MATCH($F2886,Anvendelseskode!$A:$A,0))</f>
        <v>Række-, kæde-, dobbelthus (lodret adskillelse mellem enhederne)</v>
      </c>
      <c r="K2886" s="1" t="str">
        <f ca="1">INDEX(Anvendelseskode!C:C,MATCH($F2886,Anvendelseskode!$A:$A,0))</f>
        <v>Række-, kæde og dobbelthuse</v>
      </c>
      <c r="L2886" s="1" t="str">
        <f ca="1">INDEX(Anvendelseskode!D:D,MATCH($F2886,Anvendelseskode!$A:$A,0))</f>
        <v>Private husholdninger</v>
      </c>
      <c r="M2886" s="1" t="str">
        <f ca="1">IFERROR(INDEX(SBi!$2:$2,MATCH(H2886,SBi!$1:$1,1)),SBi!$K$2)</f>
        <v>1979-1998</v>
      </c>
      <c r="N2886" s="1">
        <f ca="1">INDEX(SBi!$C$3:$K$28,MATCH(F2886,SBi!$B$3:$B$28,0),MATCH(M2886,SBi!$C$2:$K$2,0))</f>
        <v>96.8</v>
      </c>
      <c r="O2886" s="16">
        <f t="shared" ca="1" si="593"/>
        <v>12.0032</v>
      </c>
      <c r="P2886" s="16" t="str">
        <f ca="1">IFERROR(INDEX(VpD!$2:$2,MATCH(H2886,VpD!$1:$1,1)),VpD!$I$2)</f>
        <v>1979-1998</v>
      </c>
      <c r="Q2886" s="1">
        <f ca="1">INDEX(VpD!$C$3:$I$27,MATCH(F2886,VpD!$B$3:$B$27,0),MATCH(P2886,VpD!$C$2:$I$2,0))</f>
        <v>74</v>
      </c>
      <c r="R2886" s="16">
        <f t="shared" ca="1" si="594"/>
        <v>9.1760000000000002</v>
      </c>
      <c r="S2886" s="14">
        <f t="shared" ca="1" si="595"/>
        <v>711361.26</v>
      </c>
      <c r="T2886" s="14">
        <f t="shared" ca="1" si="596"/>
        <v>6171663.5999999996</v>
      </c>
      <c r="U2886" s="14" t="str">
        <f t="shared" ca="1" si="597"/>
        <v>0A3F507E-18A1-32B8-E044-0003BA298018</v>
      </c>
    </row>
    <row r="2887" spans="1:21" s="14" customFormat="1" x14ac:dyDescent="0.25">
      <c r="A2887" s="14">
        <f t="shared" si="585"/>
        <v>2887</v>
      </c>
      <c r="B2887" s="14" t="str">
        <f t="shared" ca="1" si="586"/>
        <v>D5E22C74-6543-467E-AF9E-ABBD8E351B08</v>
      </c>
      <c r="C2887" s="14" t="str">
        <f t="shared" ca="1" si="587"/>
        <v>Rendsagervej</v>
      </c>
      <c r="D2887" s="14" t="str">
        <f t="shared" ca="1" si="588"/>
        <v>37</v>
      </c>
      <c r="E2887" s="14" t="str">
        <f t="shared" ca="1" si="589"/>
        <v>9op</v>
      </c>
      <c r="F2887" s="1">
        <f t="shared" ca="1" si="590"/>
        <v>120</v>
      </c>
      <c r="G2887" s="1">
        <f t="shared" ca="1" si="591"/>
        <v>109</v>
      </c>
      <c r="H2887" s="1">
        <f t="shared" ca="1" si="592"/>
        <v>1988</v>
      </c>
      <c r="I2887" s="1" t="str">
        <f ca="1">INDEX(Relationstabel!$C$3:$K$10,MATCH(INDIRECT($A$1&amp;"J"&amp;A2887),Relationstabel!$A$3:$A$10,0),MATCH(IFERROR(VALUE(INDIRECT($A$1&amp;"K"&amp;A2887)),0),Relationstabel!$C$1:$K$1,0))</f>
        <v>Olie</v>
      </c>
      <c r="J2887" s="1" t="str">
        <f ca="1">INDEX(Anvendelseskode!B:B,MATCH($F2887,Anvendelseskode!$A:$A,0))</f>
        <v>Fritliggende enfamilieshus (parcelhus)</v>
      </c>
      <c r="K2887" s="1" t="str">
        <f ca="1">INDEX(Anvendelseskode!C:C,MATCH($F2887,Anvendelseskode!$A:$A,0))</f>
        <v>Parcelhuse</v>
      </c>
      <c r="L2887" s="1" t="str">
        <f ca="1">INDEX(Anvendelseskode!D:D,MATCH($F2887,Anvendelseskode!$A:$A,0))</f>
        <v>Private husholdninger</v>
      </c>
      <c r="M2887" s="1" t="str">
        <f ca="1">IFERROR(INDEX(SBi!$2:$2,MATCH(H2887,SBi!$1:$1,1)),SBi!$K$2)</f>
        <v>1979-1998</v>
      </c>
      <c r="N2887" s="1">
        <f ca="1">INDEX(SBi!$C$3:$K$28,MATCH(F2887,SBi!$B$3:$B$28,0),MATCH(M2887,SBi!$C$2:$K$2,0))</f>
        <v>105.4</v>
      </c>
      <c r="O2887" s="16">
        <f t="shared" ca="1" si="593"/>
        <v>11.4886</v>
      </c>
      <c r="P2887" s="16" t="str">
        <f ca="1">IFERROR(INDEX(VpD!$2:$2,MATCH(H2887,VpD!$1:$1,1)),VpD!$I$2)</f>
        <v>1979-1998</v>
      </c>
      <c r="Q2887" s="1">
        <f ca="1">INDEX(VpD!$C$3:$I$27,MATCH(F2887,VpD!$B$3:$B$27,0),MATCH(P2887,VpD!$C$2:$I$2,0))</f>
        <v>90</v>
      </c>
      <c r="R2887" s="16">
        <f t="shared" ca="1" si="594"/>
        <v>9.81</v>
      </c>
      <c r="S2887" s="14">
        <f t="shared" ca="1" si="595"/>
        <v>711015.63</v>
      </c>
      <c r="T2887" s="14">
        <f t="shared" ca="1" si="596"/>
        <v>6171531.9000000004</v>
      </c>
      <c r="U2887" s="14" t="str">
        <f t="shared" ca="1" si="597"/>
        <v>0A3F507E-1FA1-32B8-E044-0003BA298018</v>
      </c>
    </row>
    <row r="2888" spans="1:21" s="14" customFormat="1" x14ac:dyDescent="0.25">
      <c r="A2888" s="14">
        <f t="shared" si="585"/>
        <v>2888</v>
      </c>
      <c r="B2888" s="14" t="str">
        <f t="shared" ca="1" si="586"/>
        <v>EA0530B7-8E4B-4ABD-9F46-9E9FEB7272D9</v>
      </c>
      <c r="C2888" s="14" t="str">
        <f t="shared" ca="1" si="587"/>
        <v>Kolleruplund</v>
      </c>
      <c r="D2888" s="14" t="str">
        <f t="shared" ca="1" si="588"/>
        <v>4</v>
      </c>
      <c r="E2888" s="14" t="str">
        <f t="shared" ca="1" si="589"/>
        <v>6gf</v>
      </c>
      <c r="F2888" s="1">
        <f t="shared" ca="1" si="590"/>
        <v>130</v>
      </c>
      <c r="G2888" s="1">
        <f t="shared" ca="1" si="591"/>
        <v>101</v>
      </c>
      <c r="H2888" s="1">
        <f t="shared" ca="1" si="592"/>
        <v>1964</v>
      </c>
      <c r="I2888" s="1" t="str">
        <f ca="1">INDEX(Relationstabel!$C$3:$K$10,MATCH(INDIRECT($A$1&amp;"J"&amp;A2888),Relationstabel!$A$3:$A$10,0),MATCH(IFERROR(VALUE(INDIRECT($A$1&amp;"K"&amp;A2888)),0),Relationstabel!$C$1:$K$1,0))</f>
        <v>Naturgas</v>
      </c>
      <c r="J2888" s="1" t="str">
        <f ca="1">INDEX(Anvendelseskode!B:B,MATCH($F2888,Anvendelseskode!$A:$A,0))</f>
        <v>Række-, kæde-, dobbelthus (lodret adskillelse mellem enhederne)</v>
      </c>
      <c r="K2888" s="1" t="str">
        <f ca="1">INDEX(Anvendelseskode!C:C,MATCH($F2888,Anvendelseskode!$A:$A,0))</f>
        <v>Række-, kæde og dobbelthuse</v>
      </c>
      <c r="L2888" s="1" t="str">
        <f ca="1">INDEX(Anvendelseskode!D:D,MATCH($F2888,Anvendelseskode!$A:$A,0))</f>
        <v>Private husholdninger</v>
      </c>
      <c r="M2888" s="1" t="str">
        <f ca="1">IFERROR(INDEX(SBi!$2:$2,MATCH(H2888,SBi!$1:$1,1)),SBi!$K$2)</f>
        <v>1961-1972</v>
      </c>
      <c r="N2888" s="1">
        <f ca="1">INDEX(SBi!$C$3:$K$28,MATCH(F2888,SBi!$B$3:$B$28,0),MATCH(M2888,SBi!$C$2:$K$2,0))</f>
        <v>119.9</v>
      </c>
      <c r="O2888" s="16">
        <f t="shared" ca="1" si="593"/>
        <v>12.109900000000001</v>
      </c>
      <c r="P2888" s="16" t="str">
        <f ca="1">IFERROR(INDEX(VpD!$2:$2,MATCH(H2888,VpD!$1:$1,1)),VpD!$I$2)</f>
        <v>1961-1972</v>
      </c>
      <c r="Q2888" s="1">
        <f ca="1">INDEX(VpD!$C$3:$I$27,MATCH(F2888,VpD!$B$3:$B$27,0),MATCH(P2888,VpD!$C$2:$I$2,0))</f>
        <v>120</v>
      </c>
      <c r="R2888" s="16">
        <f t="shared" ca="1" si="594"/>
        <v>12.12</v>
      </c>
      <c r="S2888" s="14">
        <f t="shared" ca="1" si="595"/>
        <v>713834.64</v>
      </c>
      <c r="T2888" s="14">
        <f t="shared" ca="1" si="596"/>
        <v>6169210.4800000004</v>
      </c>
      <c r="U2888" s="14" t="str">
        <f t="shared" ca="1" si="597"/>
        <v>0A3F507E-1BA2-32B8-E044-0003BA298018</v>
      </c>
    </row>
    <row r="2889" spans="1:21" s="14" customFormat="1" x14ac:dyDescent="0.25">
      <c r="A2889" s="14">
        <f t="shared" si="585"/>
        <v>2889</v>
      </c>
      <c r="B2889" s="14" t="str">
        <f t="shared" ca="1" si="586"/>
        <v>064A7008-1AE9-4612-A064-6BD80865ACE6</v>
      </c>
      <c r="C2889" s="14" t="str">
        <f t="shared" ca="1" si="587"/>
        <v>Nørrebred</v>
      </c>
      <c r="D2889" s="14" t="str">
        <f t="shared" ca="1" si="588"/>
        <v>120</v>
      </c>
      <c r="E2889" s="14" t="str">
        <f t="shared" ca="1" si="589"/>
        <v>12by</v>
      </c>
      <c r="F2889" s="1">
        <f t="shared" ca="1" si="590"/>
        <v>120</v>
      </c>
      <c r="G2889" s="1">
        <f t="shared" ca="1" si="591"/>
        <v>143</v>
      </c>
      <c r="H2889" s="1">
        <f t="shared" ca="1" si="592"/>
        <v>1970</v>
      </c>
      <c r="I2889" s="1" t="str">
        <f ca="1">INDEX(Relationstabel!$C$3:$K$10,MATCH(INDIRECT($A$1&amp;"J"&amp;A2889),Relationstabel!$A$3:$A$10,0),MATCH(IFERROR(VALUE(INDIRECT($A$1&amp;"K"&amp;A2889)),0),Relationstabel!$C$1:$K$1,0))</f>
        <v>Naturgas</v>
      </c>
      <c r="J2889" s="1" t="str">
        <f ca="1">INDEX(Anvendelseskode!B:B,MATCH($F2889,Anvendelseskode!$A:$A,0))</f>
        <v>Fritliggende enfamilieshus (parcelhus)</v>
      </c>
      <c r="K2889" s="1" t="str">
        <f ca="1">INDEX(Anvendelseskode!C:C,MATCH($F2889,Anvendelseskode!$A:$A,0))</f>
        <v>Parcelhuse</v>
      </c>
      <c r="L2889" s="1" t="str">
        <f ca="1">INDEX(Anvendelseskode!D:D,MATCH($F2889,Anvendelseskode!$A:$A,0))</f>
        <v>Private husholdninger</v>
      </c>
      <c r="M2889" s="1" t="str">
        <f ca="1">IFERROR(INDEX(SBi!$2:$2,MATCH(H2889,SBi!$1:$1,1)),SBi!$K$2)</f>
        <v>1961-1972</v>
      </c>
      <c r="N2889" s="1">
        <f ca="1">INDEX(SBi!$C$3:$K$28,MATCH(F2889,SBi!$B$3:$B$28,0),MATCH(M2889,SBi!$C$2:$K$2,0))</f>
        <v>134.30000000000001</v>
      </c>
      <c r="O2889" s="16">
        <f t="shared" ca="1" si="593"/>
        <v>19.204900000000002</v>
      </c>
      <c r="P2889" s="16" t="str">
        <f ca="1">IFERROR(INDEX(VpD!$2:$2,MATCH(H2889,VpD!$1:$1,1)),VpD!$I$2)</f>
        <v>1961-1972</v>
      </c>
      <c r="Q2889" s="1">
        <f ca="1">INDEX(VpD!$C$3:$I$27,MATCH(F2889,VpD!$B$3:$B$27,0),MATCH(P2889,VpD!$C$2:$I$2,0))</f>
        <v>143</v>
      </c>
      <c r="R2889" s="16">
        <f t="shared" ca="1" si="594"/>
        <v>20.449000000000002</v>
      </c>
      <c r="S2889" s="14">
        <f t="shared" ca="1" si="595"/>
        <v>711691.09</v>
      </c>
      <c r="T2889" s="14">
        <f t="shared" ca="1" si="596"/>
        <v>6171879.96</v>
      </c>
      <c r="U2889" s="14" t="str">
        <f t="shared" ca="1" si="597"/>
        <v>0A3F507E-1EA2-32B8-E044-0003BA298018</v>
      </c>
    </row>
    <row r="2890" spans="1:21" s="14" customFormat="1" x14ac:dyDescent="0.25">
      <c r="A2890" s="14">
        <f t="shared" si="585"/>
        <v>2890</v>
      </c>
      <c r="B2890" s="14" t="str">
        <f t="shared" ca="1" si="586"/>
        <v>A20D7098-2B22-4AB1-8B63-3277150E80E6</v>
      </c>
      <c r="C2890" s="14" t="str">
        <f t="shared" ca="1" si="587"/>
        <v>Syvhøjvænge</v>
      </c>
      <c r="D2890" s="14" t="str">
        <f t="shared" ca="1" si="588"/>
        <v>109</v>
      </c>
      <c r="E2890" s="14" t="str">
        <f t="shared" ca="1" si="589"/>
        <v>14aq</v>
      </c>
      <c r="F2890" s="1">
        <f t="shared" ca="1" si="590"/>
        <v>120</v>
      </c>
      <c r="G2890" s="1">
        <f t="shared" ca="1" si="591"/>
        <v>130</v>
      </c>
      <c r="H2890" s="1">
        <f t="shared" ca="1" si="592"/>
        <v>1985</v>
      </c>
      <c r="I2890" s="1" t="str">
        <f ca="1">INDEX(Relationstabel!$C$3:$K$10,MATCH(INDIRECT($A$1&amp;"J"&amp;A2890),Relationstabel!$A$3:$A$10,0),MATCH(IFERROR(VALUE(INDIRECT($A$1&amp;"K"&amp;A2890)),0),Relationstabel!$C$1:$K$1,0))</f>
        <v>Naturgas</v>
      </c>
      <c r="J2890" s="1" t="str">
        <f ca="1">INDEX(Anvendelseskode!B:B,MATCH($F2890,Anvendelseskode!$A:$A,0))</f>
        <v>Fritliggende enfamilieshus (parcelhus)</v>
      </c>
      <c r="K2890" s="1" t="str">
        <f ca="1">INDEX(Anvendelseskode!C:C,MATCH($F2890,Anvendelseskode!$A:$A,0))</f>
        <v>Parcelhuse</v>
      </c>
      <c r="L2890" s="1" t="str">
        <f ca="1">INDEX(Anvendelseskode!D:D,MATCH($F2890,Anvendelseskode!$A:$A,0))</f>
        <v>Private husholdninger</v>
      </c>
      <c r="M2890" s="1" t="str">
        <f ca="1">IFERROR(INDEX(SBi!$2:$2,MATCH(H2890,SBi!$1:$1,1)),SBi!$K$2)</f>
        <v>1979-1998</v>
      </c>
      <c r="N2890" s="1">
        <f ca="1">INDEX(SBi!$C$3:$K$28,MATCH(F2890,SBi!$B$3:$B$28,0),MATCH(M2890,SBi!$C$2:$K$2,0))</f>
        <v>105.4</v>
      </c>
      <c r="O2890" s="16">
        <f t="shared" ca="1" si="593"/>
        <v>13.702</v>
      </c>
      <c r="P2890" s="16" t="str">
        <f ca="1">IFERROR(INDEX(VpD!$2:$2,MATCH(H2890,VpD!$1:$1,1)),VpD!$I$2)</f>
        <v>1979-1998</v>
      </c>
      <c r="Q2890" s="1">
        <f ca="1">INDEX(VpD!$C$3:$I$27,MATCH(F2890,VpD!$B$3:$B$27,0),MATCH(P2890,VpD!$C$2:$I$2,0))</f>
        <v>90</v>
      </c>
      <c r="R2890" s="16">
        <f t="shared" ca="1" si="594"/>
        <v>11.7</v>
      </c>
      <c r="S2890" s="14">
        <f t="shared" ca="1" si="595"/>
        <v>711898.63</v>
      </c>
      <c r="T2890" s="14">
        <f t="shared" ca="1" si="596"/>
        <v>6171906.54</v>
      </c>
      <c r="U2890" s="14" t="str">
        <f t="shared" ca="1" si="597"/>
        <v>0A3F507E-22A2-32B8-E044-0003BA298018</v>
      </c>
    </row>
    <row r="2891" spans="1:21" s="14" customFormat="1" x14ac:dyDescent="0.25">
      <c r="A2891" s="14">
        <f t="shared" si="585"/>
        <v>2891</v>
      </c>
      <c r="B2891" s="14" t="str">
        <f t="shared" ca="1" si="586"/>
        <v>7439FAAC-A409-4CE5-AF16-423E5F2D46E7</v>
      </c>
      <c r="C2891" s="14" t="str">
        <f t="shared" ca="1" si="587"/>
        <v>Egeskovvej</v>
      </c>
      <c r="D2891" s="14" t="str">
        <f t="shared" ca="1" si="588"/>
        <v>49</v>
      </c>
      <c r="E2891" s="14" t="str">
        <f t="shared" ca="1" si="589"/>
        <v>3bi</v>
      </c>
      <c r="F2891" s="1">
        <f t="shared" ca="1" si="590"/>
        <v>130</v>
      </c>
      <c r="G2891" s="1">
        <f t="shared" ca="1" si="591"/>
        <v>96</v>
      </c>
      <c r="H2891" s="1">
        <f t="shared" ca="1" si="592"/>
        <v>2002</v>
      </c>
      <c r="I2891" s="1" t="str">
        <f ca="1">INDEX(Relationstabel!$C$3:$K$10,MATCH(INDIRECT($A$1&amp;"J"&amp;A2891),Relationstabel!$A$3:$A$10,0),MATCH(IFERROR(VALUE(INDIRECT($A$1&amp;"K"&amp;A2891)),0),Relationstabel!$C$1:$K$1,0))</f>
        <v>Naturgas</v>
      </c>
      <c r="J2891" s="1" t="str">
        <f ca="1">INDEX(Anvendelseskode!B:B,MATCH($F2891,Anvendelseskode!$A:$A,0))</f>
        <v>Række-, kæde-, dobbelthus (lodret adskillelse mellem enhederne)</v>
      </c>
      <c r="K2891" s="1" t="str">
        <f ca="1">INDEX(Anvendelseskode!C:C,MATCH($F2891,Anvendelseskode!$A:$A,0))</f>
        <v>Række-, kæde og dobbelthuse</v>
      </c>
      <c r="L2891" s="1" t="str">
        <f ca="1">INDEX(Anvendelseskode!D:D,MATCH($F2891,Anvendelseskode!$A:$A,0))</f>
        <v>Private husholdninger</v>
      </c>
      <c r="M2891" s="1" t="str">
        <f ca="1">IFERROR(INDEX(SBi!$2:$2,MATCH(H2891,SBi!$1:$1,1)),SBi!$K$2)</f>
        <v>1999-2006</v>
      </c>
      <c r="N2891" s="1">
        <f ca="1">INDEX(SBi!$C$3:$K$28,MATCH(F2891,SBi!$B$3:$B$28,0),MATCH(M2891,SBi!$C$2:$K$2,0))</f>
        <v>81.5</v>
      </c>
      <c r="O2891" s="16">
        <f t="shared" ca="1" si="593"/>
        <v>7.8239999999999998</v>
      </c>
      <c r="P2891" s="16" t="str">
        <f ca="1">IFERROR(INDEX(VpD!$2:$2,MATCH(H2891,VpD!$1:$1,1)),VpD!$I$2)</f>
        <v>&gt;1998</v>
      </c>
      <c r="Q2891" s="1">
        <f ca="1">INDEX(VpD!$C$3:$I$27,MATCH(F2891,VpD!$B$3:$B$27,0),MATCH(P2891,VpD!$C$2:$I$2,0))</f>
        <v>65</v>
      </c>
      <c r="R2891" s="16">
        <f t="shared" ca="1" si="594"/>
        <v>6.24</v>
      </c>
      <c r="S2891" s="14">
        <f t="shared" ca="1" si="595"/>
        <v>712566.35</v>
      </c>
      <c r="T2891" s="14">
        <f t="shared" ca="1" si="596"/>
        <v>6169756.25</v>
      </c>
      <c r="U2891" s="14" t="str">
        <f t="shared" ca="1" si="597"/>
        <v>0A3F507E-16AC-32B8-E044-0003BA298018</v>
      </c>
    </row>
    <row r="2892" spans="1:21" s="14" customFormat="1" x14ac:dyDescent="0.25">
      <c r="A2892" s="14">
        <f t="shared" si="585"/>
        <v>2892</v>
      </c>
      <c r="B2892" s="14" t="str">
        <f t="shared" ca="1" si="586"/>
        <v>C27925D5-C6F8-468F-A3AD-BDF17FFCCD80</v>
      </c>
      <c r="C2892" s="14" t="str">
        <f t="shared" ca="1" si="587"/>
        <v>Hyrdeengen</v>
      </c>
      <c r="D2892" s="14" t="str">
        <f t="shared" ca="1" si="588"/>
        <v>181</v>
      </c>
      <c r="E2892" s="14" t="str">
        <f t="shared" ca="1" si="589"/>
        <v>21gx</v>
      </c>
      <c r="F2892" s="1">
        <f t="shared" ca="1" si="590"/>
        <v>130</v>
      </c>
      <c r="G2892" s="1">
        <f t="shared" ca="1" si="591"/>
        <v>124</v>
      </c>
      <c r="H2892" s="1">
        <f t="shared" ca="1" si="592"/>
        <v>1976</v>
      </c>
      <c r="I2892" s="1" t="str">
        <f ca="1">INDEX(Relationstabel!$C$3:$K$10,MATCH(INDIRECT($A$1&amp;"J"&amp;A2892),Relationstabel!$A$3:$A$10,0),MATCH(IFERROR(VALUE(INDIRECT($A$1&amp;"K"&amp;A2892)),0),Relationstabel!$C$1:$K$1,0))</f>
        <v>Fjernvarme/ Blokvarme</v>
      </c>
      <c r="J2892" s="1" t="str">
        <f ca="1">INDEX(Anvendelseskode!B:B,MATCH($F2892,Anvendelseskode!$A:$A,0))</f>
        <v>Række-, kæde-, dobbelthus (lodret adskillelse mellem enhederne)</v>
      </c>
      <c r="K2892" s="1" t="str">
        <f ca="1">INDEX(Anvendelseskode!C:C,MATCH($F2892,Anvendelseskode!$A:$A,0))</f>
        <v>Række-, kæde og dobbelthuse</v>
      </c>
      <c r="L2892" s="1" t="str">
        <f ca="1">INDEX(Anvendelseskode!D:D,MATCH($F2892,Anvendelseskode!$A:$A,0))</f>
        <v>Private husholdninger</v>
      </c>
      <c r="M2892" s="1" t="str">
        <f ca="1">IFERROR(INDEX(SBi!$2:$2,MATCH(H2892,SBi!$1:$1,1)),SBi!$K$2)</f>
        <v>1973-1978</v>
      </c>
      <c r="N2892" s="1">
        <f ca="1">INDEX(SBi!$C$3:$K$28,MATCH(F2892,SBi!$B$3:$B$28,0),MATCH(M2892,SBi!$C$2:$K$2,0))</f>
        <v>112.6</v>
      </c>
      <c r="O2892" s="16">
        <f t="shared" ca="1" si="593"/>
        <v>13.962399999999999</v>
      </c>
      <c r="P2892" s="16" t="str">
        <f ca="1">IFERROR(INDEX(VpD!$2:$2,MATCH(H2892,VpD!$1:$1,1)),VpD!$I$2)</f>
        <v>1973-1978</v>
      </c>
      <c r="Q2892" s="1">
        <f ca="1">INDEX(VpD!$C$3:$I$27,MATCH(F2892,VpD!$B$3:$B$27,0),MATCH(P2892,VpD!$C$2:$I$2,0))</f>
        <v>98</v>
      </c>
      <c r="R2892" s="16">
        <f t="shared" ca="1" si="594"/>
        <v>12.151999999999999</v>
      </c>
      <c r="S2892" s="14">
        <f t="shared" ca="1" si="595"/>
        <v>711792.86</v>
      </c>
      <c r="T2892" s="14">
        <f t="shared" ca="1" si="596"/>
        <v>6172353.8300000001</v>
      </c>
      <c r="U2892" s="14" t="str">
        <f t="shared" ca="1" si="597"/>
        <v>0A3F507E-19AC-32B8-E044-0003BA298018</v>
      </c>
    </row>
    <row r="2893" spans="1:21" s="14" customFormat="1" x14ac:dyDescent="0.25">
      <c r="A2893" s="14">
        <f t="shared" si="585"/>
        <v>2893</v>
      </c>
      <c r="B2893" s="14" t="str">
        <f t="shared" ca="1" si="586"/>
        <v>71D2EF50-BBC5-4F48-B294-F1DB3FD01BCB</v>
      </c>
      <c r="C2893" s="14" t="str">
        <f t="shared" ca="1" si="587"/>
        <v>Hyttevænget</v>
      </c>
      <c r="D2893" s="14" t="str">
        <f t="shared" ca="1" si="588"/>
        <v>17</v>
      </c>
      <c r="E2893" s="14" t="str">
        <f t="shared" ca="1" si="589"/>
        <v>6ic</v>
      </c>
      <c r="F2893" s="1">
        <f t="shared" ca="1" si="590"/>
        <v>130</v>
      </c>
      <c r="G2893" s="1">
        <f t="shared" ca="1" si="591"/>
        <v>137</v>
      </c>
      <c r="H2893" s="1">
        <f t="shared" ca="1" si="592"/>
        <v>1964</v>
      </c>
      <c r="I2893" s="1" t="str">
        <f ca="1">INDEX(Relationstabel!$C$3:$K$10,MATCH(INDIRECT($A$1&amp;"J"&amp;A2893),Relationstabel!$A$3:$A$10,0),MATCH(IFERROR(VALUE(INDIRECT($A$1&amp;"K"&amp;A2893)),0),Relationstabel!$C$1:$K$1,0))</f>
        <v>Naturgas</v>
      </c>
      <c r="J2893" s="1" t="str">
        <f ca="1">INDEX(Anvendelseskode!B:B,MATCH($F2893,Anvendelseskode!$A:$A,0))</f>
        <v>Række-, kæde-, dobbelthus (lodret adskillelse mellem enhederne)</v>
      </c>
      <c r="K2893" s="1" t="str">
        <f ca="1">INDEX(Anvendelseskode!C:C,MATCH($F2893,Anvendelseskode!$A:$A,0))</f>
        <v>Række-, kæde og dobbelthuse</v>
      </c>
      <c r="L2893" s="1" t="str">
        <f ca="1">INDEX(Anvendelseskode!D:D,MATCH($F2893,Anvendelseskode!$A:$A,0))</f>
        <v>Private husholdninger</v>
      </c>
      <c r="M2893" s="1" t="str">
        <f ca="1">IFERROR(INDEX(SBi!$2:$2,MATCH(H2893,SBi!$1:$1,1)),SBi!$K$2)</f>
        <v>1961-1972</v>
      </c>
      <c r="N2893" s="1">
        <f ca="1">INDEX(SBi!$C$3:$K$28,MATCH(F2893,SBi!$B$3:$B$28,0),MATCH(M2893,SBi!$C$2:$K$2,0))</f>
        <v>119.9</v>
      </c>
      <c r="O2893" s="16">
        <f t="shared" ca="1" si="593"/>
        <v>16.426299999999998</v>
      </c>
      <c r="P2893" s="16" t="str">
        <f ca="1">IFERROR(INDEX(VpD!$2:$2,MATCH(H2893,VpD!$1:$1,1)),VpD!$I$2)</f>
        <v>1961-1972</v>
      </c>
      <c r="Q2893" s="1">
        <f ca="1">INDEX(VpD!$C$3:$I$27,MATCH(F2893,VpD!$B$3:$B$27,0),MATCH(P2893,VpD!$C$2:$I$2,0))</f>
        <v>120</v>
      </c>
      <c r="R2893" s="16">
        <f t="shared" ca="1" si="594"/>
        <v>16.440000000000001</v>
      </c>
      <c r="S2893" s="14">
        <f t="shared" ca="1" si="595"/>
        <v>713791.16</v>
      </c>
      <c r="T2893" s="14">
        <f t="shared" ca="1" si="596"/>
        <v>6169105.9800000004</v>
      </c>
      <c r="U2893" s="14" t="str">
        <f t="shared" ca="1" si="597"/>
        <v>0A3F507E-1AAC-32B8-E044-0003BA298018</v>
      </c>
    </row>
    <row r="2894" spans="1:21" s="14" customFormat="1" x14ac:dyDescent="0.25">
      <c r="A2894" s="14">
        <f t="shared" si="585"/>
        <v>2894</v>
      </c>
      <c r="B2894" s="14" t="str">
        <f t="shared" ca="1" si="586"/>
        <v>AF6C7481-0631-497C-A909-BF6548CA0A93</v>
      </c>
      <c r="C2894" s="14" t="str">
        <f t="shared" ca="1" si="587"/>
        <v>Lystrupvej</v>
      </c>
      <c r="D2894" s="14" t="str">
        <f t="shared" ca="1" si="588"/>
        <v>7</v>
      </c>
      <c r="E2894" s="14" t="str">
        <f t="shared" ca="1" si="589"/>
        <v>24go</v>
      </c>
      <c r="F2894" s="1">
        <f t="shared" ca="1" si="590"/>
        <v>120</v>
      </c>
      <c r="G2894" s="1">
        <f t="shared" ca="1" si="591"/>
        <v>89</v>
      </c>
      <c r="H2894" s="1">
        <f t="shared" ca="1" si="592"/>
        <v>1965</v>
      </c>
      <c r="I2894" s="1" t="str">
        <f ca="1">INDEX(Relationstabel!$C$3:$K$10,MATCH(INDIRECT($A$1&amp;"J"&amp;A2894),Relationstabel!$A$3:$A$10,0),MATCH(IFERROR(VALUE(INDIRECT($A$1&amp;"K"&amp;A2894)),0),Relationstabel!$C$1:$K$1,0))</f>
        <v>Naturgas</v>
      </c>
      <c r="J2894" s="1" t="str">
        <f ca="1">INDEX(Anvendelseskode!B:B,MATCH($F2894,Anvendelseskode!$A:$A,0))</f>
        <v>Fritliggende enfamilieshus (parcelhus)</v>
      </c>
      <c r="K2894" s="1" t="str">
        <f ca="1">INDEX(Anvendelseskode!C:C,MATCH($F2894,Anvendelseskode!$A:$A,0))</f>
        <v>Parcelhuse</v>
      </c>
      <c r="L2894" s="1" t="str">
        <f ca="1">INDEX(Anvendelseskode!D:D,MATCH($F2894,Anvendelseskode!$A:$A,0))</f>
        <v>Private husholdninger</v>
      </c>
      <c r="M2894" s="1" t="str">
        <f ca="1">IFERROR(INDEX(SBi!$2:$2,MATCH(H2894,SBi!$1:$1,1)),SBi!$K$2)</f>
        <v>1961-1972</v>
      </c>
      <c r="N2894" s="1">
        <f ca="1">INDEX(SBi!$C$3:$K$28,MATCH(F2894,SBi!$B$3:$B$28,0),MATCH(M2894,SBi!$C$2:$K$2,0))</f>
        <v>134.30000000000001</v>
      </c>
      <c r="O2894" s="16">
        <f t="shared" ca="1" si="593"/>
        <v>11.9527</v>
      </c>
      <c r="P2894" s="16" t="str">
        <f ca="1">IFERROR(INDEX(VpD!$2:$2,MATCH(H2894,VpD!$1:$1,1)),VpD!$I$2)</f>
        <v>1961-1972</v>
      </c>
      <c r="Q2894" s="1">
        <f ca="1">INDEX(VpD!$C$3:$I$27,MATCH(F2894,VpD!$B$3:$B$27,0),MATCH(P2894,VpD!$C$2:$I$2,0))</f>
        <v>143</v>
      </c>
      <c r="R2894" s="16">
        <f t="shared" ca="1" si="594"/>
        <v>12.727</v>
      </c>
      <c r="S2894" s="14">
        <f t="shared" ca="1" si="595"/>
        <v>714037.38</v>
      </c>
      <c r="T2894" s="14">
        <f t="shared" ca="1" si="596"/>
        <v>6168711.7000000002</v>
      </c>
      <c r="U2894" s="14" t="str">
        <f t="shared" ca="1" si="597"/>
        <v>0A3F507E-1CAC-32B8-E044-0003BA298018</v>
      </c>
    </row>
    <row r="2895" spans="1:21" s="14" customFormat="1" x14ac:dyDescent="0.25">
      <c r="A2895" s="14">
        <f t="shared" si="585"/>
        <v>2895</v>
      </c>
      <c r="B2895" s="14" t="str">
        <f t="shared" ca="1" si="586"/>
        <v>539189B6-A816-48B3-A8BD-AF7F8A0330DD</v>
      </c>
      <c r="C2895" s="14" t="str">
        <f t="shared" ca="1" si="587"/>
        <v>Ørnebo</v>
      </c>
      <c r="D2895" s="14" t="str">
        <f t="shared" ca="1" si="588"/>
        <v>13</v>
      </c>
      <c r="E2895" s="14" t="str">
        <f t="shared" ca="1" si="589"/>
        <v>6aau</v>
      </c>
      <c r="F2895" s="1">
        <f t="shared" ca="1" si="590"/>
        <v>130</v>
      </c>
      <c r="G2895" s="1">
        <f t="shared" ca="1" si="591"/>
        <v>109</v>
      </c>
      <c r="H2895" s="1">
        <f t="shared" ca="1" si="592"/>
        <v>1978</v>
      </c>
      <c r="I2895" s="1" t="str">
        <f ca="1">INDEX(Relationstabel!$C$3:$K$10,MATCH(INDIRECT($A$1&amp;"J"&amp;A2895),Relationstabel!$A$3:$A$10,0),MATCH(IFERROR(VALUE(INDIRECT($A$1&amp;"K"&amp;A2895)),0),Relationstabel!$C$1:$K$1,0))</f>
        <v>Fjernvarme/ Blokvarme</v>
      </c>
      <c r="J2895" s="1" t="str">
        <f ca="1">INDEX(Anvendelseskode!B:B,MATCH($F2895,Anvendelseskode!$A:$A,0))</f>
        <v>Række-, kæde-, dobbelthus (lodret adskillelse mellem enhederne)</v>
      </c>
      <c r="K2895" s="1" t="str">
        <f ca="1">INDEX(Anvendelseskode!C:C,MATCH($F2895,Anvendelseskode!$A:$A,0))</f>
        <v>Række-, kæde og dobbelthuse</v>
      </c>
      <c r="L2895" s="1" t="str">
        <f ca="1">INDEX(Anvendelseskode!D:D,MATCH($F2895,Anvendelseskode!$A:$A,0))</f>
        <v>Private husholdninger</v>
      </c>
      <c r="M2895" s="1" t="str">
        <f ca="1">IFERROR(INDEX(SBi!$2:$2,MATCH(H2895,SBi!$1:$1,1)),SBi!$K$2)</f>
        <v>1973-1978</v>
      </c>
      <c r="N2895" s="1">
        <f ca="1">INDEX(SBi!$C$3:$K$28,MATCH(F2895,SBi!$B$3:$B$28,0),MATCH(M2895,SBi!$C$2:$K$2,0))</f>
        <v>112.6</v>
      </c>
      <c r="O2895" s="16">
        <f t="shared" ca="1" si="593"/>
        <v>12.273399999999999</v>
      </c>
      <c r="P2895" s="16" t="str">
        <f ca="1">IFERROR(INDEX(VpD!$2:$2,MATCH(H2895,VpD!$1:$1,1)),VpD!$I$2)</f>
        <v>1973-1978</v>
      </c>
      <c r="Q2895" s="1">
        <f ca="1">INDEX(VpD!$C$3:$I$27,MATCH(F2895,VpD!$B$3:$B$27,0),MATCH(P2895,VpD!$C$2:$I$2,0))</f>
        <v>98</v>
      </c>
      <c r="R2895" s="16">
        <f t="shared" ca="1" si="594"/>
        <v>10.682</v>
      </c>
      <c r="S2895" s="14">
        <f t="shared" ca="1" si="595"/>
        <v>713641.49</v>
      </c>
      <c r="T2895" s="14">
        <f t="shared" ca="1" si="596"/>
        <v>6169789</v>
      </c>
      <c r="U2895" s="14" t="str">
        <f t="shared" ca="1" si="597"/>
        <v>0A3F507E-24BD-32B8-E044-0003BA298018</v>
      </c>
    </row>
    <row r="2896" spans="1:21" s="14" customFormat="1" x14ac:dyDescent="0.25">
      <c r="A2896" s="14">
        <f t="shared" si="585"/>
        <v>2896</v>
      </c>
      <c r="B2896" s="14" t="str">
        <f t="shared" ca="1" si="586"/>
        <v>FF5B9836-2F33-40E9-9BA7-AA11832877E2</v>
      </c>
      <c r="C2896" s="14" t="str">
        <f t="shared" ca="1" si="587"/>
        <v>Syvhøjvænge</v>
      </c>
      <c r="D2896" s="14" t="str">
        <f t="shared" ca="1" si="588"/>
        <v>138</v>
      </c>
      <c r="E2896" s="14" t="str">
        <f t="shared" ca="1" si="589"/>
        <v>14bc</v>
      </c>
      <c r="F2896" s="1">
        <f t="shared" ca="1" si="590"/>
        <v>130</v>
      </c>
      <c r="G2896" s="1">
        <f t="shared" ca="1" si="591"/>
        <v>107</v>
      </c>
      <c r="H2896" s="1">
        <f t="shared" ca="1" si="592"/>
        <v>1992</v>
      </c>
      <c r="I2896" s="1" t="str">
        <f ca="1">INDEX(Relationstabel!$C$3:$K$10,MATCH(INDIRECT($A$1&amp;"J"&amp;A2896),Relationstabel!$A$3:$A$10,0),MATCH(IFERROR(VALUE(INDIRECT($A$1&amp;"K"&amp;A2896)),0),Relationstabel!$C$1:$K$1,0))</f>
        <v>Fjernvarme/ Blokvarme</v>
      </c>
      <c r="J2896" s="1" t="str">
        <f ca="1">INDEX(Anvendelseskode!B:B,MATCH($F2896,Anvendelseskode!$A:$A,0))</f>
        <v>Række-, kæde-, dobbelthus (lodret adskillelse mellem enhederne)</v>
      </c>
      <c r="K2896" s="1" t="str">
        <f ca="1">INDEX(Anvendelseskode!C:C,MATCH($F2896,Anvendelseskode!$A:$A,0))</f>
        <v>Række-, kæde og dobbelthuse</v>
      </c>
      <c r="L2896" s="1" t="str">
        <f ca="1">INDEX(Anvendelseskode!D:D,MATCH($F2896,Anvendelseskode!$A:$A,0))</f>
        <v>Private husholdninger</v>
      </c>
      <c r="M2896" s="1" t="str">
        <f ca="1">IFERROR(INDEX(SBi!$2:$2,MATCH(H2896,SBi!$1:$1,1)),SBi!$K$2)</f>
        <v>1979-1998</v>
      </c>
      <c r="N2896" s="1">
        <f ca="1">INDEX(SBi!$C$3:$K$28,MATCH(F2896,SBi!$B$3:$B$28,0),MATCH(M2896,SBi!$C$2:$K$2,0))</f>
        <v>96.8</v>
      </c>
      <c r="O2896" s="16">
        <f t="shared" ca="1" si="593"/>
        <v>10.3576</v>
      </c>
      <c r="P2896" s="16" t="str">
        <f ca="1">IFERROR(INDEX(VpD!$2:$2,MATCH(H2896,VpD!$1:$1,1)),VpD!$I$2)</f>
        <v>1979-1998</v>
      </c>
      <c r="Q2896" s="1">
        <f ca="1">INDEX(VpD!$C$3:$I$27,MATCH(F2896,VpD!$B$3:$B$27,0),MATCH(P2896,VpD!$C$2:$I$2,0))</f>
        <v>74</v>
      </c>
      <c r="R2896" s="16">
        <f t="shared" ca="1" si="594"/>
        <v>7.9180000000000001</v>
      </c>
      <c r="S2896" s="14">
        <f t="shared" ca="1" si="595"/>
        <v>711933.75</v>
      </c>
      <c r="T2896" s="14">
        <f t="shared" ca="1" si="596"/>
        <v>6171990.21</v>
      </c>
      <c r="U2896" s="14" t="str">
        <f t="shared" ca="1" si="597"/>
        <v>0A3F507E-22BF-32B8-E044-0003BA298018</v>
      </c>
    </row>
    <row r="2897" spans="1:21" s="14" customFormat="1" x14ac:dyDescent="0.25">
      <c r="A2897" s="14">
        <f t="shared" si="585"/>
        <v>2897</v>
      </c>
      <c r="B2897" s="14" t="str">
        <f t="shared" ca="1" si="586"/>
        <v>31443EE7-F78E-4358-920F-F04042BBB895</v>
      </c>
      <c r="C2897" s="14" t="str">
        <f t="shared" ca="1" si="587"/>
        <v>Ørnebo</v>
      </c>
      <c r="D2897" s="14" t="str">
        <f t="shared" ca="1" si="588"/>
        <v>15</v>
      </c>
      <c r="E2897" s="14" t="str">
        <f t="shared" ca="1" si="589"/>
        <v>6aat</v>
      </c>
      <c r="F2897" s="1">
        <f t="shared" ca="1" si="590"/>
        <v>130</v>
      </c>
      <c r="G2897" s="1">
        <f t="shared" ca="1" si="591"/>
        <v>109</v>
      </c>
      <c r="H2897" s="1">
        <f t="shared" ca="1" si="592"/>
        <v>1978</v>
      </c>
      <c r="I2897" s="1" t="str">
        <f ca="1">INDEX(Relationstabel!$C$3:$K$10,MATCH(INDIRECT($A$1&amp;"J"&amp;A2897),Relationstabel!$A$3:$A$10,0),MATCH(IFERROR(VALUE(INDIRECT($A$1&amp;"K"&amp;A2897)),0),Relationstabel!$C$1:$K$1,0))</f>
        <v>Fjernvarme/ Blokvarme</v>
      </c>
      <c r="J2897" s="1" t="str">
        <f ca="1">INDEX(Anvendelseskode!B:B,MATCH($F2897,Anvendelseskode!$A:$A,0))</f>
        <v>Række-, kæde-, dobbelthus (lodret adskillelse mellem enhederne)</v>
      </c>
      <c r="K2897" s="1" t="str">
        <f ca="1">INDEX(Anvendelseskode!C:C,MATCH($F2897,Anvendelseskode!$A:$A,0))</f>
        <v>Række-, kæde og dobbelthuse</v>
      </c>
      <c r="L2897" s="1" t="str">
        <f ca="1">INDEX(Anvendelseskode!D:D,MATCH($F2897,Anvendelseskode!$A:$A,0))</f>
        <v>Private husholdninger</v>
      </c>
      <c r="M2897" s="1" t="str">
        <f ca="1">IFERROR(INDEX(SBi!$2:$2,MATCH(H2897,SBi!$1:$1,1)),SBi!$K$2)</f>
        <v>1973-1978</v>
      </c>
      <c r="N2897" s="1">
        <f ca="1">INDEX(SBi!$C$3:$K$28,MATCH(F2897,SBi!$B$3:$B$28,0),MATCH(M2897,SBi!$C$2:$K$2,0))</f>
        <v>112.6</v>
      </c>
      <c r="O2897" s="16">
        <f t="shared" ca="1" si="593"/>
        <v>12.273399999999999</v>
      </c>
      <c r="P2897" s="16" t="str">
        <f ca="1">IFERROR(INDEX(VpD!$2:$2,MATCH(H2897,VpD!$1:$1,1)),VpD!$I$2)</f>
        <v>1973-1978</v>
      </c>
      <c r="Q2897" s="1">
        <f ca="1">INDEX(VpD!$C$3:$I$27,MATCH(F2897,VpD!$B$3:$B$27,0),MATCH(P2897,VpD!$C$2:$I$2,0))</f>
        <v>98</v>
      </c>
      <c r="R2897" s="16">
        <f t="shared" ca="1" si="594"/>
        <v>10.682</v>
      </c>
      <c r="S2897" s="14">
        <f t="shared" ca="1" si="595"/>
        <v>713636.74</v>
      </c>
      <c r="T2897" s="14">
        <f t="shared" ca="1" si="596"/>
        <v>6169786.0899999999</v>
      </c>
      <c r="U2897" s="14" t="str">
        <f t="shared" ca="1" si="597"/>
        <v>0A3F507E-24BF-32B8-E044-0003BA298018</v>
      </c>
    </row>
    <row r="2898" spans="1:21" s="14" customFormat="1" x14ac:dyDescent="0.25">
      <c r="A2898" s="14">
        <f t="shared" si="585"/>
        <v>2898</v>
      </c>
      <c r="B2898" s="14" t="str">
        <f t="shared" ca="1" si="586"/>
        <v>3EE51CCC-0863-445F-9614-7A72DB0F814C</v>
      </c>
      <c r="C2898" s="14" t="str">
        <f t="shared" ca="1" si="587"/>
        <v>Broksøvej</v>
      </c>
      <c r="D2898" s="14" t="str">
        <f t="shared" ca="1" si="588"/>
        <v>27</v>
      </c>
      <c r="E2898" s="14" t="str">
        <f t="shared" ca="1" si="589"/>
        <v>18qe</v>
      </c>
      <c r="F2898" s="1">
        <f t="shared" ca="1" si="590"/>
        <v>130</v>
      </c>
      <c r="G2898" s="1">
        <f t="shared" ca="1" si="591"/>
        <v>159</v>
      </c>
      <c r="H2898" s="1">
        <f t="shared" ca="1" si="592"/>
        <v>1975</v>
      </c>
      <c r="I2898" s="1" t="str">
        <f ca="1">INDEX(Relationstabel!$C$3:$K$10,MATCH(INDIRECT($A$1&amp;"J"&amp;A2898),Relationstabel!$A$3:$A$10,0),MATCH(IFERROR(VALUE(INDIRECT($A$1&amp;"K"&amp;A2898)),0),Relationstabel!$C$1:$K$1,0))</f>
        <v>Naturgas</v>
      </c>
      <c r="J2898" s="1" t="str">
        <f ca="1">INDEX(Anvendelseskode!B:B,MATCH($F2898,Anvendelseskode!$A:$A,0))</f>
        <v>Række-, kæde-, dobbelthus (lodret adskillelse mellem enhederne)</v>
      </c>
      <c r="K2898" s="1" t="str">
        <f ca="1">INDEX(Anvendelseskode!C:C,MATCH($F2898,Anvendelseskode!$A:$A,0))</f>
        <v>Række-, kæde og dobbelthuse</v>
      </c>
      <c r="L2898" s="1" t="str">
        <f ca="1">INDEX(Anvendelseskode!D:D,MATCH($F2898,Anvendelseskode!$A:$A,0))</f>
        <v>Private husholdninger</v>
      </c>
      <c r="M2898" s="1" t="str">
        <f ca="1">IFERROR(INDEX(SBi!$2:$2,MATCH(H2898,SBi!$1:$1,1)),SBi!$K$2)</f>
        <v>1973-1978</v>
      </c>
      <c r="N2898" s="1">
        <f ca="1">INDEX(SBi!$C$3:$K$28,MATCH(F2898,SBi!$B$3:$B$28,0),MATCH(M2898,SBi!$C$2:$K$2,0))</f>
        <v>112.6</v>
      </c>
      <c r="O2898" s="16">
        <f t="shared" ca="1" si="593"/>
        <v>17.903399999999998</v>
      </c>
      <c r="P2898" s="16" t="str">
        <f ca="1">IFERROR(INDEX(VpD!$2:$2,MATCH(H2898,VpD!$1:$1,1)),VpD!$I$2)</f>
        <v>1973-1978</v>
      </c>
      <c r="Q2898" s="1">
        <f ca="1">INDEX(VpD!$C$3:$I$27,MATCH(F2898,VpD!$B$3:$B$27,0),MATCH(P2898,VpD!$C$2:$I$2,0))</f>
        <v>98</v>
      </c>
      <c r="R2898" s="16">
        <f t="shared" ca="1" si="594"/>
        <v>15.582000000000001</v>
      </c>
      <c r="S2898" s="14">
        <f t="shared" ca="1" si="595"/>
        <v>712852.87</v>
      </c>
      <c r="T2898" s="14">
        <f t="shared" ca="1" si="596"/>
        <v>6169077.1900000004</v>
      </c>
      <c r="U2898" s="14" t="str">
        <f t="shared" ca="1" si="597"/>
        <v>0A3F507E-15AE-32B8-E044-0003BA298018</v>
      </c>
    </row>
    <row r="2899" spans="1:21" s="14" customFormat="1" x14ac:dyDescent="0.25">
      <c r="A2899" s="14">
        <f t="shared" si="585"/>
        <v>2899</v>
      </c>
      <c r="B2899" s="14" t="str">
        <f t="shared" ca="1" si="586"/>
        <v>0458BAEE-267D-451C-8F9B-AE2D61C0C27A</v>
      </c>
      <c r="C2899" s="14" t="str">
        <f t="shared" ca="1" si="587"/>
        <v>Egeskovvej</v>
      </c>
      <c r="D2899" s="14" t="str">
        <f t="shared" ca="1" si="588"/>
        <v>51</v>
      </c>
      <c r="E2899" s="14" t="str">
        <f t="shared" ca="1" si="589"/>
        <v>3bk</v>
      </c>
      <c r="F2899" s="1">
        <f t="shared" ca="1" si="590"/>
        <v>130</v>
      </c>
      <c r="G2899" s="1">
        <f t="shared" ca="1" si="591"/>
        <v>96</v>
      </c>
      <c r="H2899" s="1">
        <f t="shared" ca="1" si="592"/>
        <v>2002</v>
      </c>
      <c r="I2899" s="1" t="str">
        <f ca="1">INDEX(Relationstabel!$C$3:$K$10,MATCH(INDIRECT($A$1&amp;"J"&amp;A2899),Relationstabel!$A$3:$A$10,0),MATCH(IFERROR(VALUE(INDIRECT($A$1&amp;"K"&amp;A2899)),0),Relationstabel!$C$1:$K$1,0))</f>
        <v>Naturgas</v>
      </c>
      <c r="J2899" s="1" t="str">
        <f ca="1">INDEX(Anvendelseskode!B:B,MATCH($F2899,Anvendelseskode!$A:$A,0))</f>
        <v>Række-, kæde-, dobbelthus (lodret adskillelse mellem enhederne)</v>
      </c>
      <c r="K2899" s="1" t="str">
        <f ca="1">INDEX(Anvendelseskode!C:C,MATCH($F2899,Anvendelseskode!$A:$A,0))</f>
        <v>Række-, kæde og dobbelthuse</v>
      </c>
      <c r="L2899" s="1" t="str">
        <f ca="1">INDEX(Anvendelseskode!D:D,MATCH($F2899,Anvendelseskode!$A:$A,0))</f>
        <v>Private husholdninger</v>
      </c>
      <c r="M2899" s="1" t="str">
        <f ca="1">IFERROR(INDEX(SBi!$2:$2,MATCH(H2899,SBi!$1:$1,1)),SBi!$K$2)</f>
        <v>1999-2006</v>
      </c>
      <c r="N2899" s="1">
        <f ca="1">INDEX(SBi!$C$3:$K$28,MATCH(F2899,SBi!$B$3:$B$28,0),MATCH(M2899,SBi!$C$2:$K$2,0))</f>
        <v>81.5</v>
      </c>
      <c r="O2899" s="16">
        <f t="shared" ca="1" si="593"/>
        <v>7.8239999999999998</v>
      </c>
      <c r="P2899" s="16" t="str">
        <f ca="1">IFERROR(INDEX(VpD!$2:$2,MATCH(H2899,VpD!$1:$1,1)),VpD!$I$2)</f>
        <v>&gt;1998</v>
      </c>
      <c r="Q2899" s="1">
        <f ca="1">INDEX(VpD!$C$3:$I$27,MATCH(F2899,VpD!$B$3:$B$27,0),MATCH(P2899,VpD!$C$2:$I$2,0))</f>
        <v>65</v>
      </c>
      <c r="R2899" s="16">
        <f t="shared" ca="1" si="594"/>
        <v>6.24</v>
      </c>
      <c r="S2899" s="14">
        <f t="shared" ca="1" si="595"/>
        <v>712562.14</v>
      </c>
      <c r="T2899" s="14">
        <f t="shared" ca="1" si="596"/>
        <v>6169758.0999999996</v>
      </c>
      <c r="U2899" s="14" t="str">
        <f t="shared" ca="1" si="597"/>
        <v>0A3F507E-16AE-32B8-E044-0003BA298018</v>
      </c>
    </row>
    <row r="2900" spans="1:21" s="14" customFormat="1" x14ac:dyDescent="0.25">
      <c r="A2900" s="14">
        <f t="shared" si="585"/>
        <v>2900</v>
      </c>
      <c r="B2900" s="14" t="str">
        <f t="shared" ca="1" si="586"/>
        <v>CBC4532A-59DA-44A0-B62D-BE151B963C18</v>
      </c>
      <c r="C2900" s="14" t="str">
        <f t="shared" ca="1" si="587"/>
        <v>Nordmarksvænge</v>
      </c>
      <c r="D2900" s="14" t="str">
        <f t="shared" ca="1" si="588"/>
        <v>25</v>
      </c>
      <c r="E2900" s="14" t="str">
        <f t="shared" ca="1" si="589"/>
        <v>15cz</v>
      </c>
      <c r="F2900" s="1">
        <f t="shared" ca="1" si="590"/>
        <v>120</v>
      </c>
      <c r="G2900" s="1">
        <f t="shared" ca="1" si="591"/>
        <v>164</v>
      </c>
      <c r="H2900" s="1">
        <f t="shared" ca="1" si="592"/>
        <v>2001</v>
      </c>
      <c r="I2900" s="1" t="str">
        <f ca="1">INDEX(Relationstabel!$C$3:$K$10,MATCH(INDIRECT($A$1&amp;"J"&amp;A2900),Relationstabel!$A$3:$A$10,0),MATCH(IFERROR(VALUE(INDIRECT($A$1&amp;"K"&amp;A2900)),0),Relationstabel!$C$1:$K$1,0))</f>
        <v>Fjernvarme/ Blokvarme</v>
      </c>
      <c r="J2900" s="1" t="str">
        <f ca="1">INDEX(Anvendelseskode!B:B,MATCH($F2900,Anvendelseskode!$A:$A,0))</f>
        <v>Fritliggende enfamilieshus (parcelhus)</v>
      </c>
      <c r="K2900" s="1" t="str">
        <f ca="1">INDEX(Anvendelseskode!C:C,MATCH($F2900,Anvendelseskode!$A:$A,0))</f>
        <v>Parcelhuse</v>
      </c>
      <c r="L2900" s="1" t="str">
        <f ca="1">INDEX(Anvendelseskode!D:D,MATCH($F2900,Anvendelseskode!$A:$A,0))</f>
        <v>Private husholdninger</v>
      </c>
      <c r="M2900" s="1" t="str">
        <f ca="1">IFERROR(INDEX(SBi!$2:$2,MATCH(H2900,SBi!$1:$1,1)),SBi!$K$2)</f>
        <v>1999-2006</v>
      </c>
      <c r="N2900" s="1">
        <f ca="1">INDEX(SBi!$C$3:$K$28,MATCH(F2900,SBi!$B$3:$B$28,0),MATCH(M2900,SBi!$C$2:$K$2,0))</f>
        <v>83.9</v>
      </c>
      <c r="O2900" s="16">
        <f t="shared" ca="1" si="593"/>
        <v>13.759600000000001</v>
      </c>
      <c r="P2900" s="16" t="str">
        <f ca="1">IFERROR(INDEX(VpD!$2:$2,MATCH(H2900,VpD!$1:$1,1)),VpD!$I$2)</f>
        <v>&gt;1998</v>
      </c>
      <c r="Q2900" s="1">
        <f ca="1">INDEX(VpD!$C$3:$I$27,MATCH(F2900,VpD!$B$3:$B$27,0),MATCH(P2900,VpD!$C$2:$I$2,0))</f>
        <v>72</v>
      </c>
      <c r="R2900" s="16">
        <f t="shared" ca="1" si="594"/>
        <v>11.808</v>
      </c>
      <c r="S2900" s="14">
        <f t="shared" ca="1" si="595"/>
        <v>712122.69</v>
      </c>
      <c r="T2900" s="14">
        <f t="shared" ca="1" si="596"/>
        <v>6172003.2599999998</v>
      </c>
      <c r="U2900" s="14" t="str">
        <f t="shared" ca="1" si="597"/>
        <v>0A3F507E-1DAB-32B8-E044-0003BA298018</v>
      </c>
    </row>
    <row r="2901" spans="1:21" s="14" customFormat="1" x14ac:dyDescent="0.25">
      <c r="A2901" s="14">
        <f t="shared" si="585"/>
        <v>2901</v>
      </c>
      <c r="B2901" s="14" t="str">
        <f t="shared" ca="1" si="586"/>
        <v>15D080B3-C80A-4DBA-B861-B932A7E7FED0</v>
      </c>
      <c r="C2901" s="14" t="str">
        <f t="shared" ca="1" si="587"/>
        <v>Nørrebred</v>
      </c>
      <c r="D2901" s="14" t="str">
        <f t="shared" ca="1" si="588"/>
        <v>129</v>
      </c>
      <c r="E2901" s="14" t="str">
        <f t="shared" ca="1" si="589"/>
        <v>21ao</v>
      </c>
      <c r="F2901" s="1">
        <f t="shared" ca="1" si="590"/>
        <v>120</v>
      </c>
      <c r="G2901" s="1">
        <f t="shared" ca="1" si="591"/>
        <v>143</v>
      </c>
      <c r="H2901" s="1">
        <f t="shared" ca="1" si="592"/>
        <v>1969</v>
      </c>
      <c r="I2901" s="1" t="str">
        <f ca="1">INDEX(Relationstabel!$C$3:$K$10,MATCH(INDIRECT($A$1&amp;"J"&amp;A2901),Relationstabel!$A$3:$A$10,0),MATCH(IFERROR(VALUE(INDIRECT($A$1&amp;"K"&amp;A2901)),0),Relationstabel!$C$1:$K$1,0))</f>
        <v>Olie</v>
      </c>
      <c r="J2901" s="1" t="str">
        <f ca="1">INDEX(Anvendelseskode!B:B,MATCH($F2901,Anvendelseskode!$A:$A,0))</f>
        <v>Fritliggende enfamilieshus (parcelhus)</v>
      </c>
      <c r="K2901" s="1" t="str">
        <f ca="1">INDEX(Anvendelseskode!C:C,MATCH($F2901,Anvendelseskode!$A:$A,0))</f>
        <v>Parcelhuse</v>
      </c>
      <c r="L2901" s="1" t="str">
        <f ca="1">INDEX(Anvendelseskode!D:D,MATCH($F2901,Anvendelseskode!$A:$A,0))</f>
        <v>Private husholdninger</v>
      </c>
      <c r="M2901" s="1" t="str">
        <f ca="1">IFERROR(INDEX(SBi!$2:$2,MATCH(H2901,SBi!$1:$1,1)),SBi!$K$2)</f>
        <v>1961-1972</v>
      </c>
      <c r="N2901" s="1">
        <f ca="1">INDEX(SBi!$C$3:$K$28,MATCH(F2901,SBi!$B$3:$B$28,0),MATCH(M2901,SBi!$C$2:$K$2,0))</f>
        <v>134.30000000000001</v>
      </c>
      <c r="O2901" s="16">
        <f t="shared" ca="1" si="593"/>
        <v>19.204900000000002</v>
      </c>
      <c r="P2901" s="16" t="str">
        <f ca="1">IFERROR(INDEX(VpD!$2:$2,MATCH(H2901,VpD!$1:$1,1)),VpD!$I$2)</f>
        <v>1961-1972</v>
      </c>
      <c r="Q2901" s="1">
        <f ca="1">INDEX(VpD!$C$3:$I$27,MATCH(F2901,VpD!$B$3:$B$27,0),MATCH(P2901,VpD!$C$2:$I$2,0))</f>
        <v>143</v>
      </c>
      <c r="R2901" s="16">
        <f t="shared" ca="1" si="594"/>
        <v>20.449000000000002</v>
      </c>
      <c r="S2901" s="14">
        <f t="shared" ca="1" si="595"/>
        <v>711602.7</v>
      </c>
      <c r="T2901" s="14">
        <f t="shared" ca="1" si="596"/>
        <v>6172151.1100000003</v>
      </c>
      <c r="U2901" s="14" t="str">
        <f t="shared" ca="1" si="597"/>
        <v>0A3F507E-1EAB-32B8-E044-0003BA298018</v>
      </c>
    </row>
    <row r="2902" spans="1:21" s="14" customFormat="1" x14ac:dyDescent="0.25">
      <c r="A2902" s="14">
        <f t="shared" si="585"/>
        <v>2902</v>
      </c>
      <c r="B2902" s="14" t="str">
        <f t="shared" ca="1" si="586"/>
        <v>06A67FFD-FE8A-4B1C-80EE-4B21BFD7E85C</v>
      </c>
      <c r="C2902" s="14" t="str">
        <f t="shared" ca="1" si="587"/>
        <v>Nordmarksvænge</v>
      </c>
      <c r="D2902" s="14" t="str">
        <f t="shared" ca="1" si="588"/>
        <v>9</v>
      </c>
      <c r="E2902" s="14" t="str">
        <f t="shared" ca="1" si="589"/>
        <v>15cm</v>
      </c>
      <c r="F2902" s="1">
        <f t="shared" ca="1" si="590"/>
        <v>120</v>
      </c>
      <c r="G2902" s="1">
        <f t="shared" ca="1" si="591"/>
        <v>152</v>
      </c>
      <c r="H2902" s="1">
        <f t="shared" ca="1" si="592"/>
        <v>2009</v>
      </c>
      <c r="I2902" s="1" t="str">
        <f ca="1">INDEX(Relationstabel!$C$3:$K$10,MATCH(INDIRECT($A$1&amp;"J"&amp;A2902),Relationstabel!$A$3:$A$10,0),MATCH(IFERROR(VALUE(INDIRECT($A$1&amp;"K"&amp;A2902)),0),Relationstabel!$C$1:$K$1,0))</f>
        <v>Fjernvarme/ Blokvarme</v>
      </c>
      <c r="J2902" s="1" t="str">
        <f ca="1">INDEX(Anvendelseskode!B:B,MATCH($F2902,Anvendelseskode!$A:$A,0))</f>
        <v>Fritliggende enfamilieshus (parcelhus)</v>
      </c>
      <c r="K2902" s="1" t="str">
        <f ca="1">INDEX(Anvendelseskode!C:C,MATCH($F2902,Anvendelseskode!$A:$A,0))</f>
        <v>Parcelhuse</v>
      </c>
      <c r="L2902" s="1" t="str">
        <f ca="1">INDEX(Anvendelseskode!D:D,MATCH($F2902,Anvendelseskode!$A:$A,0))</f>
        <v>Private husholdninger</v>
      </c>
      <c r="M2902" s="1" t="str">
        <f ca="1">IFERROR(INDEX(SBi!$2:$2,MATCH(H2902,SBi!$1:$1,1)),SBi!$K$2)</f>
        <v>Efter 2006</v>
      </c>
      <c r="N2902" s="1">
        <f ca="1">INDEX(SBi!$C$3:$K$28,MATCH(F2902,SBi!$B$3:$B$28,0),MATCH(M2902,SBi!$C$2:$K$2,0))</f>
        <v>67.3</v>
      </c>
      <c r="O2902" s="16">
        <f t="shared" ca="1" si="593"/>
        <v>10.2296</v>
      </c>
      <c r="P2902" s="16" t="str">
        <f ca="1">IFERROR(INDEX(VpD!$2:$2,MATCH(H2902,VpD!$1:$1,1)),VpD!$I$2)</f>
        <v>&gt;1998</v>
      </c>
      <c r="Q2902" s="1">
        <f ca="1">INDEX(VpD!$C$3:$I$27,MATCH(F2902,VpD!$B$3:$B$27,0),MATCH(P2902,VpD!$C$2:$I$2,0))</f>
        <v>72</v>
      </c>
      <c r="R2902" s="16">
        <f t="shared" ca="1" si="594"/>
        <v>10.944000000000001</v>
      </c>
      <c r="S2902" s="14">
        <f t="shared" ca="1" si="595"/>
        <v>712133.23</v>
      </c>
      <c r="T2902" s="14">
        <f t="shared" ca="1" si="596"/>
        <v>6172137.3799999999</v>
      </c>
      <c r="U2902" s="14" t="str">
        <f t="shared" ca="1" si="597"/>
        <v>0A3F507E-1D9B-32B8-E044-0003BA298018</v>
      </c>
    </row>
    <row r="2903" spans="1:21" s="14" customFormat="1" x14ac:dyDescent="0.25">
      <c r="A2903" s="14">
        <f t="shared" si="585"/>
        <v>2903</v>
      </c>
      <c r="B2903" s="14" t="str">
        <f t="shared" ca="1" si="586"/>
        <v>1804E89F-45B0-432A-94E6-69C24EB082D2</v>
      </c>
      <c r="C2903" s="14" t="str">
        <f t="shared" ca="1" si="587"/>
        <v>Nørrebred</v>
      </c>
      <c r="D2903" s="14" t="str">
        <f t="shared" ca="1" si="588"/>
        <v>113</v>
      </c>
      <c r="E2903" s="14" t="str">
        <f t="shared" ca="1" si="589"/>
        <v>13gm</v>
      </c>
      <c r="F2903" s="1">
        <f t="shared" ca="1" si="590"/>
        <v>120</v>
      </c>
      <c r="G2903" s="1">
        <f t="shared" ca="1" si="591"/>
        <v>129</v>
      </c>
      <c r="H2903" s="1">
        <f t="shared" ca="1" si="592"/>
        <v>1969</v>
      </c>
      <c r="I2903" s="1" t="str">
        <f ca="1">INDEX(Relationstabel!$C$3:$K$10,MATCH(INDIRECT($A$1&amp;"J"&amp;A2903),Relationstabel!$A$3:$A$10,0),MATCH(IFERROR(VALUE(INDIRECT($A$1&amp;"K"&amp;A2903)),0),Relationstabel!$C$1:$K$1,0))</f>
        <v>Naturgas</v>
      </c>
      <c r="J2903" s="1" t="str">
        <f ca="1">INDEX(Anvendelseskode!B:B,MATCH($F2903,Anvendelseskode!$A:$A,0))</f>
        <v>Fritliggende enfamilieshus (parcelhus)</v>
      </c>
      <c r="K2903" s="1" t="str">
        <f ca="1">INDEX(Anvendelseskode!C:C,MATCH($F2903,Anvendelseskode!$A:$A,0))</f>
        <v>Parcelhuse</v>
      </c>
      <c r="L2903" s="1" t="str">
        <f ca="1">INDEX(Anvendelseskode!D:D,MATCH($F2903,Anvendelseskode!$A:$A,0))</f>
        <v>Private husholdninger</v>
      </c>
      <c r="M2903" s="1" t="str">
        <f ca="1">IFERROR(INDEX(SBi!$2:$2,MATCH(H2903,SBi!$1:$1,1)),SBi!$K$2)</f>
        <v>1961-1972</v>
      </c>
      <c r="N2903" s="1">
        <f ca="1">INDEX(SBi!$C$3:$K$28,MATCH(F2903,SBi!$B$3:$B$28,0),MATCH(M2903,SBi!$C$2:$K$2,0))</f>
        <v>134.30000000000001</v>
      </c>
      <c r="O2903" s="16">
        <f t="shared" ca="1" si="593"/>
        <v>17.3247</v>
      </c>
      <c r="P2903" s="16" t="str">
        <f ca="1">IFERROR(INDEX(VpD!$2:$2,MATCH(H2903,VpD!$1:$1,1)),VpD!$I$2)</f>
        <v>1961-1972</v>
      </c>
      <c r="Q2903" s="1">
        <f ca="1">INDEX(VpD!$C$3:$I$27,MATCH(F2903,VpD!$B$3:$B$27,0),MATCH(P2903,VpD!$C$2:$I$2,0))</f>
        <v>143</v>
      </c>
      <c r="R2903" s="16">
        <f t="shared" ca="1" si="594"/>
        <v>18.446999999999999</v>
      </c>
      <c r="S2903" s="14">
        <f t="shared" ca="1" si="595"/>
        <v>711581.07</v>
      </c>
      <c r="T2903" s="14">
        <f t="shared" ca="1" si="596"/>
        <v>6172119.7599999998</v>
      </c>
      <c r="U2903" s="14" t="str">
        <f t="shared" ca="1" si="597"/>
        <v>0A3F507E-1E9B-32B8-E044-0003BA298018</v>
      </c>
    </row>
    <row r="2904" spans="1:21" s="14" customFormat="1" x14ac:dyDescent="0.25">
      <c r="A2904" s="14">
        <f t="shared" si="585"/>
        <v>2904</v>
      </c>
      <c r="B2904" s="14" t="str">
        <f t="shared" ca="1" si="586"/>
        <v>377EDDC7-FCC4-4879-854A-C404B487BBE2</v>
      </c>
      <c r="C2904" s="14" t="str">
        <f t="shared" ca="1" si="587"/>
        <v>Rendsagervej</v>
      </c>
      <c r="D2904" s="14" t="str">
        <f t="shared" ca="1" si="588"/>
        <v>44</v>
      </c>
      <c r="E2904" s="14" t="str">
        <f t="shared" ca="1" si="589"/>
        <v>9ig</v>
      </c>
      <c r="F2904" s="1">
        <f t="shared" ca="1" si="590"/>
        <v>120</v>
      </c>
      <c r="G2904" s="1">
        <f t="shared" ca="1" si="591"/>
        <v>119</v>
      </c>
      <c r="H2904" s="1">
        <f t="shared" ca="1" si="592"/>
        <v>1972</v>
      </c>
      <c r="I2904" s="1" t="str">
        <f ca="1">INDEX(Relationstabel!$C$3:$K$10,MATCH(INDIRECT($A$1&amp;"J"&amp;A2904),Relationstabel!$A$3:$A$10,0),MATCH(IFERROR(VALUE(INDIRECT($A$1&amp;"K"&amp;A2904)),0),Relationstabel!$C$1:$K$1,0))</f>
        <v>Olie</v>
      </c>
      <c r="J2904" s="1" t="str">
        <f ca="1">INDEX(Anvendelseskode!B:B,MATCH($F2904,Anvendelseskode!$A:$A,0))</f>
        <v>Fritliggende enfamilieshus (parcelhus)</v>
      </c>
      <c r="K2904" s="1" t="str">
        <f ca="1">INDEX(Anvendelseskode!C:C,MATCH($F2904,Anvendelseskode!$A:$A,0))</f>
        <v>Parcelhuse</v>
      </c>
      <c r="L2904" s="1" t="str">
        <f ca="1">INDEX(Anvendelseskode!D:D,MATCH($F2904,Anvendelseskode!$A:$A,0))</f>
        <v>Private husholdninger</v>
      </c>
      <c r="M2904" s="1" t="str">
        <f ca="1">IFERROR(INDEX(SBi!$2:$2,MATCH(H2904,SBi!$1:$1,1)),SBi!$K$2)</f>
        <v>1961-1972</v>
      </c>
      <c r="N2904" s="1">
        <f ca="1">INDEX(SBi!$C$3:$K$28,MATCH(F2904,SBi!$B$3:$B$28,0),MATCH(M2904,SBi!$C$2:$K$2,0))</f>
        <v>134.30000000000001</v>
      </c>
      <c r="O2904" s="16">
        <f t="shared" ca="1" si="593"/>
        <v>15.9817</v>
      </c>
      <c r="P2904" s="16" t="str">
        <f ca="1">IFERROR(INDEX(VpD!$2:$2,MATCH(H2904,VpD!$1:$1,1)),VpD!$I$2)</f>
        <v>1961-1972</v>
      </c>
      <c r="Q2904" s="1">
        <f ca="1">INDEX(VpD!$C$3:$I$27,MATCH(F2904,VpD!$B$3:$B$27,0),MATCH(P2904,VpD!$C$2:$I$2,0))</f>
        <v>143</v>
      </c>
      <c r="R2904" s="16">
        <f t="shared" ca="1" si="594"/>
        <v>17.016999999999999</v>
      </c>
      <c r="S2904" s="14">
        <f t="shared" ca="1" si="595"/>
        <v>711044.75</v>
      </c>
      <c r="T2904" s="14">
        <f t="shared" ca="1" si="596"/>
        <v>6171619.9199999999</v>
      </c>
      <c r="U2904" s="14" t="str">
        <f t="shared" ca="1" si="597"/>
        <v>0A3F507E-1FA8-32B8-E044-0003BA298018</v>
      </c>
    </row>
    <row r="2905" spans="1:21" s="14" customFormat="1" x14ac:dyDescent="0.25">
      <c r="A2905" s="14">
        <f t="shared" si="585"/>
        <v>2905</v>
      </c>
      <c r="B2905" s="14" t="str">
        <f t="shared" ca="1" si="586"/>
        <v>D680047C-ABD2-494B-9A76-7F1ABF0BE485</v>
      </c>
      <c r="C2905" s="14" t="str">
        <f t="shared" ca="1" si="587"/>
        <v>Kolleruplund</v>
      </c>
      <c r="D2905" s="14" t="str">
        <f t="shared" ca="1" si="588"/>
        <v>13</v>
      </c>
      <c r="E2905" s="14" t="str">
        <f t="shared" ca="1" si="589"/>
        <v>6fd</v>
      </c>
      <c r="F2905" s="1">
        <f t="shared" ca="1" si="590"/>
        <v>130</v>
      </c>
      <c r="G2905" s="1">
        <f t="shared" ca="1" si="591"/>
        <v>91</v>
      </c>
      <c r="H2905" s="1">
        <f t="shared" ca="1" si="592"/>
        <v>1965</v>
      </c>
      <c r="I2905" s="1" t="str">
        <f ca="1">INDEX(Relationstabel!$C$3:$K$10,MATCH(INDIRECT($A$1&amp;"J"&amp;A2905),Relationstabel!$A$3:$A$10,0),MATCH(IFERROR(VALUE(INDIRECT($A$1&amp;"K"&amp;A2905)),0),Relationstabel!$C$1:$K$1,0))</f>
        <v>Naturgas</v>
      </c>
      <c r="J2905" s="1" t="str">
        <f ca="1">INDEX(Anvendelseskode!B:B,MATCH($F2905,Anvendelseskode!$A:$A,0))</f>
        <v>Række-, kæde-, dobbelthus (lodret adskillelse mellem enhederne)</v>
      </c>
      <c r="K2905" s="1" t="str">
        <f ca="1">INDEX(Anvendelseskode!C:C,MATCH($F2905,Anvendelseskode!$A:$A,0))</f>
        <v>Række-, kæde og dobbelthuse</v>
      </c>
      <c r="L2905" s="1" t="str">
        <f ca="1">INDEX(Anvendelseskode!D:D,MATCH($F2905,Anvendelseskode!$A:$A,0))</f>
        <v>Private husholdninger</v>
      </c>
      <c r="M2905" s="1" t="str">
        <f ca="1">IFERROR(INDEX(SBi!$2:$2,MATCH(H2905,SBi!$1:$1,1)),SBi!$K$2)</f>
        <v>1961-1972</v>
      </c>
      <c r="N2905" s="1">
        <f ca="1">INDEX(SBi!$C$3:$K$28,MATCH(F2905,SBi!$B$3:$B$28,0),MATCH(M2905,SBi!$C$2:$K$2,0))</f>
        <v>119.9</v>
      </c>
      <c r="O2905" s="16">
        <f t="shared" ca="1" si="593"/>
        <v>10.9109</v>
      </c>
      <c r="P2905" s="16" t="str">
        <f ca="1">IFERROR(INDEX(VpD!$2:$2,MATCH(H2905,VpD!$1:$1,1)),VpD!$I$2)</f>
        <v>1961-1972</v>
      </c>
      <c r="Q2905" s="1">
        <f ca="1">INDEX(VpD!$C$3:$I$27,MATCH(F2905,VpD!$B$3:$B$27,0),MATCH(P2905,VpD!$C$2:$I$2,0))</f>
        <v>120</v>
      </c>
      <c r="R2905" s="16">
        <f t="shared" ca="1" si="594"/>
        <v>10.92</v>
      </c>
      <c r="S2905" s="14">
        <f t="shared" ca="1" si="595"/>
        <v>713793.12</v>
      </c>
      <c r="T2905" s="14">
        <f t="shared" ca="1" si="596"/>
        <v>6169209.04</v>
      </c>
      <c r="U2905" s="14" t="str">
        <f t="shared" ca="1" si="597"/>
        <v>0A3F507E-1BAB-32B8-E044-0003BA298018</v>
      </c>
    </row>
    <row r="2906" spans="1:21" s="14" customFormat="1" x14ac:dyDescent="0.25">
      <c r="A2906" s="14">
        <f t="shared" si="585"/>
        <v>2906</v>
      </c>
      <c r="B2906" s="14" t="str">
        <f t="shared" ca="1" si="586"/>
        <v>335F44E6-168B-4CE5-8EB1-CB1783D290D1</v>
      </c>
      <c r="C2906" s="14" t="str">
        <f t="shared" ca="1" si="587"/>
        <v>Stærebo</v>
      </c>
      <c r="D2906" s="14" t="str">
        <f t="shared" ca="1" si="588"/>
        <v>4</v>
      </c>
      <c r="E2906" s="14" t="str">
        <f t="shared" ca="1" si="589"/>
        <v>6abr</v>
      </c>
      <c r="F2906" s="1">
        <f t="shared" ca="1" si="590"/>
        <v>130</v>
      </c>
      <c r="G2906" s="1">
        <f t="shared" ca="1" si="591"/>
        <v>109</v>
      </c>
      <c r="H2906" s="1">
        <f t="shared" ca="1" si="592"/>
        <v>1979</v>
      </c>
      <c r="I2906" s="1" t="str">
        <f ca="1">INDEX(Relationstabel!$C$3:$K$10,MATCH(INDIRECT($A$1&amp;"J"&amp;A2906),Relationstabel!$A$3:$A$10,0),MATCH(IFERROR(VALUE(INDIRECT($A$1&amp;"K"&amp;A2906)),0),Relationstabel!$C$1:$K$1,0))</f>
        <v>Fjernvarme/ Blokvarme</v>
      </c>
      <c r="J2906" s="1" t="str">
        <f ca="1">INDEX(Anvendelseskode!B:B,MATCH($F2906,Anvendelseskode!$A:$A,0))</f>
        <v>Række-, kæde-, dobbelthus (lodret adskillelse mellem enhederne)</v>
      </c>
      <c r="K2906" s="1" t="str">
        <f ca="1">INDEX(Anvendelseskode!C:C,MATCH($F2906,Anvendelseskode!$A:$A,0))</f>
        <v>Række-, kæde og dobbelthuse</v>
      </c>
      <c r="L2906" s="1" t="str">
        <f ca="1">INDEX(Anvendelseskode!D:D,MATCH($F2906,Anvendelseskode!$A:$A,0))</f>
        <v>Private husholdninger</v>
      </c>
      <c r="M2906" s="1" t="str">
        <f ca="1">IFERROR(INDEX(SBi!$2:$2,MATCH(H2906,SBi!$1:$1,1)),SBi!$K$2)</f>
        <v>1979-1998</v>
      </c>
      <c r="N2906" s="1">
        <f ca="1">INDEX(SBi!$C$3:$K$28,MATCH(F2906,SBi!$B$3:$B$28,0),MATCH(M2906,SBi!$C$2:$K$2,0))</f>
        <v>96.8</v>
      </c>
      <c r="O2906" s="16">
        <f t="shared" ca="1" si="593"/>
        <v>10.5512</v>
      </c>
      <c r="P2906" s="16" t="str">
        <f ca="1">IFERROR(INDEX(VpD!$2:$2,MATCH(H2906,VpD!$1:$1,1)),VpD!$I$2)</f>
        <v>1979-1998</v>
      </c>
      <c r="Q2906" s="1">
        <f ca="1">INDEX(VpD!$C$3:$I$27,MATCH(F2906,VpD!$B$3:$B$27,0),MATCH(P2906,VpD!$C$2:$I$2,0))</f>
        <v>74</v>
      </c>
      <c r="R2906" s="16">
        <f t="shared" ca="1" si="594"/>
        <v>8.0660000000000007</v>
      </c>
      <c r="S2906" s="14">
        <f t="shared" ca="1" si="595"/>
        <v>713683.29</v>
      </c>
      <c r="T2906" s="14">
        <f t="shared" ca="1" si="596"/>
        <v>6169771.3300000001</v>
      </c>
      <c r="U2906" s="14" t="str">
        <f t="shared" ca="1" si="597"/>
        <v>0A3F507E-21AB-32B8-E044-0003BA298018</v>
      </c>
    </row>
    <row r="2907" spans="1:21" s="14" customFormat="1" x14ac:dyDescent="0.25">
      <c r="A2907" s="14">
        <f t="shared" si="585"/>
        <v>2907</v>
      </c>
      <c r="B2907" s="14" t="str">
        <f t="shared" ca="1" si="586"/>
        <v>A8BCE799-6D51-449D-A7F6-3F12C4DF6214</v>
      </c>
      <c r="C2907" s="14" t="str">
        <f t="shared" ca="1" si="587"/>
        <v>Syvhøjvænge</v>
      </c>
      <c r="D2907" s="14" t="str">
        <f t="shared" ca="1" si="588"/>
        <v>118</v>
      </c>
      <c r="E2907" s="14" t="str">
        <f t="shared" ca="1" si="589"/>
        <v>14ct</v>
      </c>
      <c r="F2907" s="1">
        <f t="shared" ca="1" si="590"/>
        <v>130</v>
      </c>
      <c r="G2907" s="1">
        <f t="shared" ca="1" si="591"/>
        <v>107</v>
      </c>
      <c r="H2907" s="1">
        <f t="shared" ca="1" si="592"/>
        <v>1970</v>
      </c>
      <c r="I2907" s="1" t="str">
        <f ca="1">INDEX(Relationstabel!$C$3:$K$10,MATCH(INDIRECT($A$1&amp;"J"&amp;A2907),Relationstabel!$A$3:$A$10,0),MATCH(IFERROR(VALUE(INDIRECT($A$1&amp;"K"&amp;A2907)),0),Relationstabel!$C$1:$K$1,0))</f>
        <v>Fjernvarme/ Blokvarme</v>
      </c>
      <c r="J2907" s="1" t="str">
        <f ca="1">INDEX(Anvendelseskode!B:B,MATCH($F2907,Anvendelseskode!$A:$A,0))</f>
        <v>Række-, kæde-, dobbelthus (lodret adskillelse mellem enhederne)</v>
      </c>
      <c r="K2907" s="1" t="str">
        <f ca="1">INDEX(Anvendelseskode!C:C,MATCH($F2907,Anvendelseskode!$A:$A,0))</f>
        <v>Række-, kæde og dobbelthuse</v>
      </c>
      <c r="L2907" s="1" t="str">
        <f ca="1">INDEX(Anvendelseskode!D:D,MATCH($F2907,Anvendelseskode!$A:$A,0))</f>
        <v>Private husholdninger</v>
      </c>
      <c r="M2907" s="1" t="str">
        <f ca="1">IFERROR(INDEX(SBi!$2:$2,MATCH(H2907,SBi!$1:$1,1)),SBi!$K$2)</f>
        <v>1961-1972</v>
      </c>
      <c r="N2907" s="1">
        <f ca="1">INDEX(SBi!$C$3:$K$28,MATCH(F2907,SBi!$B$3:$B$28,0),MATCH(M2907,SBi!$C$2:$K$2,0))</f>
        <v>119.9</v>
      </c>
      <c r="O2907" s="16">
        <f t="shared" ca="1" si="593"/>
        <v>12.829300000000002</v>
      </c>
      <c r="P2907" s="16" t="str">
        <f ca="1">IFERROR(INDEX(VpD!$2:$2,MATCH(H2907,VpD!$1:$1,1)),VpD!$I$2)</f>
        <v>1961-1972</v>
      </c>
      <c r="Q2907" s="1">
        <f ca="1">INDEX(VpD!$C$3:$I$27,MATCH(F2907,VpD!$B$3:$B$27,0),MATCH(P2907,VpD!$C$2:$I$2,0))</f>
        <v>120</v>
      </c>
      <c r="R2907" s="16">
        <f t="shared" ca="1" si="594"/>
        <v>12.84</v>
      </c>
      <c r="S2907" s="14">
        <f t="shared" ca="1" si="595"/>
        <v>712042.29</v>
      </c>
      <c r="T2907" s="14">
        <f t="shared" ca="1" si="596"/>
        <v>6171957.1200000001</v>
      </c>
      <c r="U2907" s="14" t="str">
        <f t="shared" ca="1" si="597"/>
        <v>0A3F507E-22AB-32B8-E044-0003BA298018</v>
      </c>
    </row>
    <row r="2908" spans="1:21" s="14" customFormat="1" x14ac:dyDescent="0.25">
      <c r="A2908" s="14">
        <f t="shared" si="585"/>
        <v>2908</v>
      </c>
      <c r="B2908" s="14" t="str">
        <f t="shared" ca="1" si="586"/>
        <v>13D59AB7-DD40-4DEE-9C72-7C543A54029A</v>
      </c>
      <c r="C2908" s="14" t="str">
        <f t="shared" ca="1" si="587"/>
        <v>Vemmetoftevej</v>
      </c>
      <c r="D2908" s="14" t="str">
        <f t="shared" ca="1" si="588"/>
        <v>11</v>
      </c>
      <c r="E2908" s="14" t="str">
        <f t="shared" ca="1" si="589"/>
        <v>18pc</v>
      </c>
      <c r="F2908" s="1">
        <f t="shared" ca="1" si="590"/>
        <v>120</v>
      </c>
      <c r="G2908" s="1">
        <f t="shared" ca="1" si="591"/>
        <v>155</v>
      </c>
      <c r="H2908" s="1">
        <f t="shared" ca="1" si="592"/>
        <v>1973</v>
      </c>
      <c r="I2908" s="1" t="str">
        <f ca="1">INDEX(Relationstabel!$C$3:$K$10,MATCH(INDIRECT($A$1&amp;"J"&amp;A2908),Relationstabel!$A$3:$A$10,0),MATCH(IFERROR(VALUE(INDIRECT($A$1&amp;"K"&amp;A2908)),0),Relationstabel!$C$1:$K$1,0))</f>
        <v>Naturgas</v>
      </c>
      <c r="J2908" s="1" t="str">
        <f ca="1">INDEX(Anvendelseskode!B:B,MATCH($F2908,Anvendelseskode!$A:$A,0))</f>
        <v>Fritliggende enfamilieshus (parcelhus)</v>
      </c>
      <c r="K2908" s="1" t="str">
        <f ca="1">INDEX(Anvendelseskode!C:C,MATCH($F2908,Anvendelseskode!$A:$A,0))</f>
        <v>Parcelhuse</v>
      </c>
      <c r="L2908" s="1" t="str">
        <f ca="1">INDEX(Anvendelseskode!D:D,MATCH($F2908,Anvendelseskode!$A:$A,0))</f>
        <v>Private husholdninger</v>
      </c>
      <c r="M2908" s="1" t="str">
        <f ca="1">IFERROR(INDEX(SBi!$2:$2,MATCH(H2908,SBi!$1:$1,1)),SBi!$K$2)</f>
        <v>1973-1978</v>
      </c>
      <c r="N2908" s="1">
        <f ca="1">INDEX(SBi!$C$3:$K$28,MATCH(F2908,SBi!$B$3:$B$28,0),MATCH(M2908,SBi!$C$2:$K$2,0))</f>
        <v>119.8</v>
      </c>
      <c r="O2908" s="16">
        <f t="shared" ca="1" si="593"/>
        <v>18.568999999999999</v>
      </c>
      <c r="P2908" s="16" t="str">
        <f ca="1">IFERROR(INDEX(VpD!$2:$2,MATCH(H2908,VpD!$1:$1,1)),VpD!$I$2)</f>
        <v>1973-1978</v>
      </c>
      <c r="Q2908" s="1">
        <f ca="1">INDEX(VpD!$C$3:$I$27,MATCH(F2908,VpD!$B$3:$B$27,0),MATCH(P2908,VpD!$C$2:$I$2,0))</f>
        <v>117</v>
      </c>
      <c r="R2908" s="16">
        <f t="shared" ca="1" si="594"/>
        <v>18.135000000000002</v>
      </c>
      <c r="S2908" s="14">
        <f t="shared" ca="1" si="595"/>
        <v>712718.91</v>
      </c>
      <c r="T2908" s="14">
        <f t="shared" ca="1" si="596"/>
        <v>6169129.4299999997</v>
      </c>
      <c r="U2908" s="14" t="str">
        <f t="shared" ca="1" si="597"/>
        <v>0A3F507E-24AB-32B8-E044-0003BA298018</v>
      </c>
    </row>
    <row r="2909" spans="1:21" s="14" customFormat="1" x14ac:dyDescent="0.25">
      <c r="A2909" s="14">
        <f t="shared" si="585"/>
        <v>2909</v>
      </c>
      <c r="B2909" s="14" t="str">
        <f t="shared" ca="1" si="586"/>
        <v>4F61312F-81D6-4420-864D-9A8C77AC1762</v>
      </c>
      <c r="C2909" s="14" t="str">
        <f t="shared" ca="1" si="587"/>
        <v>Hyrdeengen</v>
      </c>
      <c r="D2909" s="14" t="str">
        <f t="shared" ca="1" si="588"/>
        <v>211</v>
      </c>
      <c r="E2909" s="14" t="str">
        <f t="shared" ca="1" si="589"/>
        <v>21ge</v>
      </c>
      <c r="F2909" s="1">
        <f t="shared" ca="1" si="590"/>
        <v>130</v>
      </c>
      <c r="G2909" s="1">
        <f t="shared" ca="1" si="591"/>
        <v>125</v>
      </c>
      <c r="H2909" s="1">
        <f t="shared" ca="1" si="592"/>
        <v>1975</v>
      </c>
      <c r="I2909" s="1" t="str">
        <f ca="1">INDEX(Relationstabel!$C$3:$K$10,MATCH(INDIRECT($A$1&amp;"J"&amp;A2909),Relationstabel!$A$3:$A$10,0),MATCH(IFERROR(VALUE(INDIRECT($A$1&amp;"K"&amp;A2909)),0),Relationstabel!$C$1:$K$1,0))</f>
        <v>Elvarme</v>
      </c>
      <c r="J2909" s="1" t="str">
        <f ca="1">INDEX(Anvendelseskode!B:B,MATCH($F2909,Anvendelseskode!$A:$A,0))</f>
        <v>Række-, kæde-, dobbelthus (lodret adskillelse mellem enhederne)</v>
      </c>
      <c r="K2909" s="1" t="str">
        <f ca="1">INDEX(Anvendelseskode!C:C,MATCH($F2909,Anvendelseskode!$A:$A,0))</f>
        <v>Række-, kæde og dobbelthuse</v>
      </c>
      <c r="L2909" s="1" t="str">
        <f ca="1">INDEX(Anvendelseskode!D:D,MATCH($F2909,Anvendelseskode!$A:$A,0))</f>
        <v>Private husholdninger</v>
      </c>
      <c r="M2909" s="1" t="str">
        <f ca="1">IFERROR(INDEX(SBi!$2:$2,MATCH(H2909,SBi!$1:$1,1)),SBi!$K$2)</f>
        <v>1973-1978</v>
      </c>
      <c r="N2909" s="1">
        <f ca="1">INDEX(SBi!$C$3:$K$28,MATCH(F2909,SBi!$B$3:$B$28,0),MATCH(M2909,SBi!$C$2:$K$2,0))</f>
        <v>112.6</v>
      </c>
      <c r="O2909" s="16">
        <f t="shared" ca="1" si="593"/>
        <v>14.074999999999999</v>
      </c>
      <c r="P2909" s="16" t="str">
        <f ca="1">IFERROR(INDEX(VpD!$2:$2,MATCH(H2909,VpD!$1:$1,1)),VpD!$I$2)</f>
        <v>1973-1978</v>
      </c>
      <c r="Q2909" s="1">
        <f ca="1">INDEX(VpD!$C$3:$I$27,MATCH(F2909,VpD!$B$3:$B$27,0),MATCH(P2909,VpD!$C$2:$I$2,0))</f>
        <v>98</v>
      </c>
      <c r="R2909" s="16">
        <f t="shared" ca="1" si="594"/>
        <v>12.25</v>
      </c>
      <c r="S2909" s="14">
        <f t="shared" ca="1" si="595"/>
        <v>711739.66</v>
      </c>
      <c r="T2909" s="14">
        <f t="shared" ca="1" si="596"/>
        <v>6172406.5300000003</v>
      </c>
      <c r="U2909" s="14" t="str">
        <f t="shared" ca="1" si="597"/>
        <v>0A3F507E-19BB-32B8-E044-0003BA298018</v>
      </c>
    </row>
    <row r="2910" spans="1:21" s="14" customFormat="1" x14ac:dyDescent="0.25">
      <c r="A2910" s="14">
        <f t="shared" si="585"/>
        <v>2910</v>
      </c>
      <c r="B2910" s="14" t="str">
        <f t="shared" ca="1" si="586"/>
        <v>76BC1A1C-B243-4412-BC19-2EF24E0A52CF</v>
      </c>
      <c r="C2910" s="14" t="str">
        <f t="shared" ca="1" si="587"/>
        <v>Hyttevænget</v>
      </c>
      <c r="D2910" s="14" t="str">
        <f t="shared" ca="1" si="588"/>
        <v>43</v>
      </c>
      <c r="E2910" s="14" t="str">
        <f t="shared" ca="1" si="589"/>
        <v>6ip</v>
      </c>
      <c r="F2910" s="1">
        <f t="shared" ca="1" si="590"/>
        <v>130</v>
      </c>
      <c r="G2910" s="1">
        <f t="shared" ca="1" si="591"/>
        <v>110</v>
      </c>
      <c r="H2910" s="1">
        <f t="shared" ca="1" si="592"/>
        <v>1966</v>
      </c>
      <c r="I2910" s="1" t="str">
        <f ca="1">INDEX(Relationstabel!$C$3:$K$10,MATCH(INDIRECT($A$1&amp;"J"&amp;A2910),Relationstabel!$A$3:$A$10,0),MATCH(IFERROR(VALUE(INDIRECT($A$1&amp;"K"&amp;A2910)),0),Relationstabel!$C$1:$K$1,0))</f>
        <v>Fjernvarme/ Blokvarme</v>
      </c>
      <c r="J2910" s="1" t="str">
        <f ca="1">INDEX(Anvendelseskode!B:B,MATCH($F2910,Anvendelseskode!$A:$A,0))</f>
        <v>Række-, kæde-, dobbelthus (lodret adskillelse mellem enhederne)</v>
      </c>
      <c r="K2910" s="1" t="str">
        <f ca="1">INDEX(Anvendelseskode!C:C,MATCH($F2910,Anvendelseskode!$A:$A,0))</f>
        <v>Række-, kæde og dobbelthuse</v>
      </c>
      <c r="L2910" s="1" t="str">
        <f ca="1">INDEX(Anvendelseskode!D:D,MATCH($F2910,Anvendelseskode!$A:$A,0))</f>
        <v>Private husholdninger</v>
      </c>
      <c r="M2910" s="1" t="str">
        <f ca="1">IFERROR(INDEX(SBi!$2:$2,MATCH(H2910,SBi!$1:$1,1)),SBi!$K$2)</f>
        <v>1961-1972</v>
      </c>
      <c r="N2910" s="1">
        <f ca="1">INDEX(SBi!$C$3:$K$28,MATCH(F2910,SBi!$B$3:$B$28,0),MATCH(M2910,SBi!$C$2:$K$2,0))</f>
        <v>119.9</v>
      </c>
      <c r="O2910" s="16">
        <f t="shared" ca="1" si="593"/>
        <v>13.189</v>
      </c>
      <c r="P2910" s="16" t="str">
        <f ca="1">IFERROR(INDEX(VpD!$2:$2,MATCH(H2910,VpD!$1:$1,1)),VpD!$I$2)</f>
        <v>1961-1972</v>
      </c>
      <c r="Q2910" s="1">
        <f ca="1">INDEX(VpD!$C$3:$I$27,MATCH(F2910,VpD!$B$3:$B$27,0),MATCH(P2910,VpD!$C$2:$I$2,0))</f>
        <v>120</v>
      </c>
      <c r="R2910" s="16">
        <f t="shared" ca="1" si="594"/>
        <v>13.2</v>
      </c>
      <c r="S2910" s="14">
        <f t="shared" ca="1" si="595"/>
        <v>713735.94</v>
      </c>
      <c r="T2910" s="14">
        <f t="shared" ca="1" si="596"/>
        <v>6169208.7000000002</v>
      </c>
      <c r="U2910" s="14" t="str">
        <f t="shared" ca="1" si="597"/>
        <v>0A3F507E-1ABB-32B8-E044-0003BA298018</v>
      </c>
    </row>
    <row r="2911" spans="1:21" s="14" customFormat="1" x14ac:dyDescent="0.25">
      <c r="A2911" s="14">
        <f t="shared" si="585"/>
        <v>2911</v>
      </c>
      <c r="B2911" s="14" t="str">
        <f t="shared" ca="1" si="586"/>
        <v>965D8EB4-7DBF-4AF3-8FCA-013226DF9B66</v>
      </c>
      <c r="C2911" s="14" t="str">
        <f t="shared" ca="1" si="587"/>
        <v>Rosenlunden</v>
      </c>
      <c r="D2911" s="14" t="str">
        <f t="shared" ca="1" si="588"/>
        <v>63</v>
      </c>
      <c r="E2911" s="14" t="str">
        <f t="shared" ca="1" si="589"/>
        <v>27e</v>
      </c>
      <c r="F2911" s="1">
        <f t="shared" ca="1" si="590"/>
        <v>140</v>
      </c>
      <c r="G2911" s="1">
        <f t="shared" ca="1" si="591"/>
        <v>949</v>
      </c>
      <c r="H2911" s="1">
        <f t="shared" ca="1" si="592"/>
        <v>1991</v>
      </c>
      <c r="I2911" s="1" t="str">
        <f ca="1">INDEX(Relationstabel!$C$3:$K$10,MATCH(INDIRECT($A$1&amp;"J"&amp;A2911),Relationstabel!$A$3:$A$10,0),MATCH(IFERROR(VALUE(INDIRECT($A$1&amp;"K"&amp;A2911)),0),Relationstabel!$C$1:$K$1,0))</f>
        <v>Fjernvarme/ Blokvarme</v>
      </c>
      <c r="J2911" s="1" t="str">
        <f ca="1">INDEX(Anvendelseskode!B:B,MATCH($F2911,Anvendelseskode!$A:$A,0))</f>
        <v>Etageboligbebyggelse</v>
      </c>
      <c r="K2911" s="1" t="str">
        <f ca="1">INDEX(Anvendelseskode!C:C,MATCH($F2911,Anvendelseskode!$A:$A,0))</f>
        <v>Etageboligbebyggelse</v>
      </c>
      <c r="L2911" s="1" t="str">
        <f ca="1">INDEX(Anvendelseskode!D:D,MATCH($F2911,Anvendelseskode!$A:$A,0))</f>
        <v>Private husholdninger</v>
      </c>
      <c r="M2911" s="1" t="str">
        <f ca="1">IFERROR(INDEX(SBi!$2:$2,MATCH(H2911,SBi!$1:$1,1)),SBi!$K$2)</f>
        <v>1979-1998</v>
      </c>
      <c r="N2911" s="1">
        <f ca="1">INDEX(SBi!$C$3:$K$28,MATCH(F2911,SBi!$B$3:$B$28,0),MATCH(M2911,SBi!$C$2:$K$2,0))</f>
        <v>108.5</v>
      </c>
      <c r="O2911" s="16">
        <f t="shared" ca="1" si="593"/>
        <v>102.9665</v>
      </c>
      <c r="P2911" s="16" t="str">
        <f ca="1">IFERROR(INDEX(VpD!$2:$2,MATCH(H2911,VpD!$1:$1,1)),VpD!$I$2)</f>
        <v>1979-1998</v>
      </c>
      <c r="Q2911" s="1">
        <f ca="1">INDEX(VpD!$C$3:$I$27,MATCH(F2911,VpD!$B$3:$B$27,0),MATCH(P2911,VpD!$C$2:$I$2,0))</f>
        <v>80</v>
      </c>
      <c r="R2911" s="16">
        <f t="shared" ca="1" si="594"/>
        <v>75.92</v>
      </c>
      <c r="S2911" s="14">
        <f t="shared" ca="1" si="595"/>
        <v>711497.38</v>
      </c>
      <c r="T2911" s="14">
        <f t="shared" ca="1" si="596"/>
        <v>6172553.0599999996</v>
      </c>
      <c r="U2911" s="14" t="str">
        <f t="shared" ca="1" si="597"/>
        <v>0A3F507E-20BB-32B8-E044-0003BA298018</v>
      </c>
    </row>
    <row r="2912" spans="1:21" s="14" customFormat="1" x14ac:dyDescent="0.25">
      <c r="A2912" s="14">
        <f t="shared" si="585"/>
        <v>2912</v>
      </c>
      <c r="B2912" s="14" t="str">
        <f t="shared" ca="1" si="586"/>
        <v>F1AAC118-4AC5-4D9C-8BE5-C601E7F38F89</v>
      </c>
      <c r="C2912" s="14" t="str">
        <f t="shared" ca="1" si="587"/>
        <v>Broksøvej</v>
      </c>
      <c r="D2912" s="14" t="str">
        <f t="shared" ca="1" si="588"/>
        <v>51</v>
      </c>
      <c r="E2912" s="14" t="str">
        <f t="shared" ca="1" si="589"/>
        <v>18cs</v>
      </c>
      <c r="F2912" s="1">
        <f t="shared" ca="1" si="590"/>
        <v>120</v>
      </c>
      <c r="G2912" s="1">
        <f t="shared" ca="1" si="591"/>
        <v>94</v>
      </c>
      <c r="H2912" s="1">
        <f t="shared" ca="1" si="592"/>
        <v>1985</v>
      </c>
      <c r="I2912" s="1" t="str">
        <f ca="1">INDEX(Relationstabel!$C$3:$K$10,MATCH(INDIRECT($A$1&amp;"J"&amp;A2912),Relationstabel!$A$3:$A$10,0),MATCH(IFERROR(VALUE(INDIRECT($A$1&amp;"K"&amp;A2912)),0),Relationstabel!$C$1:$K$1,0))</f>
        <v>Naturgas</v>
      </c>
      <c r="J2912" s="1" t="str">
        <f ca="1">INDEX(Anvendelseskode!B:B,MATCH($F2912,Anvendelseskode!$A:$A,0))</f>
        <v>Fritliggende enfamilieshus (parcelhus)</v>
      </c>
      <c r="K2912" s="1" t="str">
        <f ca="1">INDEX(Anvendelseskode!C:C,MATCH($F2912,Anvendelseskode!$A:$A,0))</f>
        <v>Parcelhuse</v>
      </c>
      <c r="L2912" s="1" t="str">
        <f ca="1">INDEX(Anvendelseskode!D:D,MATCH($F2912,Anvendelseskode!$A:$A,0))</f>
        <v>Private husholdninger</v>
      </c>
      <c r="M2912" s="1" t="str">
        <f ca="1">IFERROR(INDEX(SBi!$2:$2,MATCH(H2912,SBi!$1:$1,1)),SBi!$K$2)</f>
        <v>1979-1998</v>
      </c>
      <c r="N2912" s="1">
        <f ca="1">INDEX(SBi!$C$3:$K$28,MATCH(F2912,SBi!$B$3:$B$28,0),MATCH(M2912,SBi!$C$2:$K$2,0))</f>
        <v>105.4</v>
      </c>
      <c r="O2912" s="16">
        <f t="shared" ca="1" si="593"/>
        <v>9.9076000000000004</v>
      </c>
      <c r="P2912" s="16" t="str">
        <f ca="1">IFERROR(INDEX(VpD!$2:$2,MATCH(H2912,VpD!$1:$1,1)),VpD!$I$2)</f>
        <v>1979-1998</v>
      </c>
      <c r="Q2912" s="1">
        <f ca="1">INDEX(VpD!$C$3:$I$27,MATCH(F2912,VpD!$B$3:$B$27,0),MATCH(P2912,VpD!$C$2:$I$2,0))</f>
        <v>90</v>
      </c>
      <c r="R2912" s="16">
        <f t="shared" ca="1" si="594"/>
        <v>8.4600000000000009</v>
      </c>
      <c r="S2912" s="14">
        <f t="shared" ca="1" si="595"/>
        <v>712776.98</v>
      </c>
      <c r="T2912" s="14">
        <f t="shared" ca="1" si="596"/>
        <v>6168982.4299999997</v>
      </c>
      <c r="U2912" s="14" t="str">
        <f t="shared" ca="1" si="597"/>
        <v>0A3F507E-15BD-32B8-E044-0003BA298018</v>
      </c>
    </row>
    <row r="2913" spans="1:21" s="14" customFormat="1" x14ac:dyDescent="0.25">
      <c r="A2913" s="14">
        <f t="shared" si="585"/>
        <v>2913</v>
      </c>
      <c r="B2913" s="14" t="str">
        <f t="shared" ca="1" si="586"/>
        <v>0F757575-3B4F-4005-8C20-473FE4FB3FF8</v>
      </c>
      <c r="C2913" s="14" t="str">
        <f t="shared" ca="1" si="587"/>
        <v>Hyrdeengen</v>
      </c>
      <c r="D2913" s="14" t="str">
        <f t="shared" ca="1" si="588"/>
        <v>215</v>
      </c>
      <c r="E2913" s="14" t="str">
        <f t="shared" ca="1" si="589"/>
        <v>21gc</v>
      </c>
      <c r="F2913" s="1">
        <f t="shared" ca="1" si="590"/>
        <v>130</v>
      </c>
      <c r="G2913" s="1">
        <f t="shared" ca="1" si="591"/>
        <v>125</v>
      </c>
      <c r="H2913" s="1">
        <f t="shared" ca="1" si="592"/>
        <v>1975</v>
      </c>
      <c r="I2913" s="1" t="str">
        <f ca="1">INDEX(Relationstabel!$C$3:$K$10,MATCH(INDIRECT($A$1&amp;"J"&amp;A2913),Relationstabel!$A$3:$A$10,0),MATCH(IFERROR(VALUE(INDIRECT($A$1&amp;"K"&amp;A2913)),0),Relationstabel!$C$1:$K$1,0))</f>
        <v>Elvarme</v>
      </c>
      <c r="J2913" s="1" t="str">
        <f ca="1">INDEX(Anvendelseskode!B:B,MATCH($F2913,Anvendelseskode!$A:$A,0))</f>
        <v>Række-, kæde-, dobbelthus (lodret adskillelse mellem enhederne)</v>
      </c>
      <c r="K2913" s="1" t="str">
        <f ca="1">INDEX(Anvendelseskode!C:C,MATCH($F2913,Anvendelseskode!$A:$A,0))</f>
        <v>Række-, kæde og dobbelthuse</v>
      </c>
      <c r="L2913" s="1" t="str">
        <f ca="1">INDEX(Anvendelseskode!D:D,MATCH($F2913,Anvendelseskode!$A:$A,0))</f>
        <v>Private husholdninger</v>
      </c>
      <c r="M2913" s="1" t="str">
        <f ca="1">IFERROR(INDEX(SBi!$2:$2,MATCH(H2913,SBi!$1:$1,1)),SBi!$K$2)</f>
        <v>1973-1978</v>
      </c>
      <c r="N2913" s="1">
        <f ca="1">INDEX(SBi!$C$3:$K$28,MATCH(F2913,SBi!$B$3:$B$28,0),MATCH(M2913,SBi!$C$2:$K$2,0))</f>
        <v>112.6</v>
      </c>
      <c r="O2913" s="16">
        <f t="shared" ca="1" si="593"/>
        <v>14.074999999999999</v>
      </c>
      <c r="P2913" s="16" t="str">
        <f ca="1">IFERROR(INDEX(VpD!$2:$2,MATCH(H2913,VpD!$1:$1,1)),VpD!$I$2)</f>
        <v>1973-1978</v>
      </c>
      <c r="Q2913" s="1">
        <f ca="1">INDEX(VpD!$C$3:$I$27,MATCH(F2913,VpD!$B$3:$B$27,0),MATCH(P2913,VpD!$C$2:$I$2,0))</f>
        <v>98</v>
      </c>
      <c r="R2913" s="16">
        <f t="shared" ca="1" si="594"/>
        <v>12.25</v>
      </c>
      <c r="S2913" s="14">
        <f t="shared" ca="1" si="595"/>
        <v>711736.92</v>
      </c>
      <c r="T2913" s="14">
        <f t="shared" ca="1" si="596"/>
        <v>6172418.0599999996</v>
      </c>
      <c r="U2913" s="14" t="str">
        <f t="shared" ca="1" si="597"/>
        <v>0A3F507E-19BD-32B8-E044-0003BA298018</v>
      </c>
    </row>
    <row r="2914" spans="1:21" s="14" customFormat="1" x14ac:dyDescent="0.25">
      <c r="A2914" s="14">
        <f t="shared" si="585"/>
        <v>2914</v>
      </c>
      <c r="B2914" s="14" t="str">
        <f t="shared" ca="1" si="586"/>
        <v>D54C0572-4ACA-4136-87DD-ED545A014856</v>
      </c>
      <c r="C2914" s="14" t="str">
        <f t="shared" ca="1" si="587"/>
        <v>Vallensbæk Strandvej</v>
      </c>
      <c r="D2914" s="14" t="str">
        <f t="shared" ca="1" si="588"/>
        <v>264</v>
      </c>
      <c r="E2914" s="14" t="str">
        <f t="shared" ca="1" si="589"/>
        <v>18n</v>
      </c>
      <c r="F2914" s="1">
        <f t="shared" ca="1" si="590"/>
        <v>120</v>
      </c>
      <c r="G2914" s="1">
        <f t="shared" ca="1" si="591"/>
        <v>200</v>
      </c>
      <c r="H2914" s="1">
        <f t="shared" ca="1" si="592"/>
        <v>1973</v>
      </c>
      <c r="I2914" s="1" t="str">
        <f ca="1">INDEX(Relationstabel!$C$3:$K$10,MATCH(INDIRECT($A$1&amp;"J"&amp;A2914),Relationstabel!$A$3:$A$10,0),MATCH(IFERROR(VALUE(INDIRECT($A$1&amp;"K"&amp;A2914)),0),Relationstabel!$C$1:$K$1,0))</f>
        <v>Naturgas</v>
      </c>
      <c r="J2914" s="1" t="str">
        <f ca="1">INDEX(Anvendelseskode!B:B,MATCH($F2914,Anvendelseskode!$A:$A,0))</f>
        <v>Fritliggende enfamilieshus (parcelhus)</v>
      </c>
      <c r="K2914" s="1" t="str">
        <f ca="1">INDEX(Anvendelseskode!C:C,MATCH($F2914,Anvendelseskode!$A:$A,0))</f>
        <v>Parcelhuse</v>
      </c>
      <c r="L2914" s="1" t="str">
        <f ca="1">INDEX(Anvendelseskode!D:D,MATCH($F2914,Anvendelseskode!$A:$A,0))</f>
        <v>Private husholdninger</v>
      </c>
      <c r="M2914" s="1" t="str">
        <f ca="1">IFERROR(INDEX(SBi!$2:$2,MATCH(H2914,SBi!$1:$1,1)),SBi!$K$2)</f>
        <v>1973-1978</v>
      </c>
      <c r="N2914" s="1">
        <f ca="1">INDEX(SBi!$C$3:$K$28,MATCH(F2914,SBi!$B$3:$B$28,0),MATCH(M2914,SBi!$C$2:$K$2,0))</f>
        <v>119.8</v>
      </c>
      <c r="O2914" s="16">
        <f t="shared" ca="1" si="593"/>
        <v>23.96</v>
      </c>
      <c r="P2914" s="16" t="str">
        <f ca="1">IFERROR(INDEX(VpD!$2:$2,MATCH(H2914,VpD!$1:$1,1)),VpD!$I$2)</f>
        <v>1973-1978</v>
      </c>
      <c r="Q2914" s="1">
        <f ca="1">INDEX(VpD!$C$3:$I$27,MATCH(F2914,VpD!$B$3:$B$27,0),MATCH(P2914,VpD!$C$2:$I$2,0))</f>
        <v>117</v>
      </c>
      <c r="R2914" s="16">
        <f t="shared" ca="1" si="594"/>
        <v>23.4</v>
      </c>
      <c r="S2914" s="14">
        <f t="shared" ca="1" si="595"/>
        <v>713286.52</v>
      </c>
      <c r="T2914" s="14">
        <f t="shared" ca="1" si="596"/>
        <v>6168834.6799999997</v>
      </c>
      <c r="U2914" s="14" t="str">
        <f t="shared" ca="1" si="597"/>
        <v>0A3F507E-17B8-32B8-E044-0003BA298018</v>
      </c>
    </row>
    <row r="2915" spans="1:21" s="14" customFormat="1" x14ac:dyDescent="0.25">
      <c r="A2915" s="14">
        <f t="shared" si="585"/>
        <v>2915</v>
      </c>
      <c r="B2915" s="14" t="str">
        <f t="shared" ca="1" si="586"/>
        <v>0208CD51-8F0E-4F24-BF53-A08534B5B13C</v>
      </c>
      <c r="C2915" s="14" t="str">
        <f t="shared" ca="1" si="587"/>
        <v>Nordmarksvænge</v>
      </c>
      <c r="D2915" s="14" t="str">
        <f t="shared" ca="1" si="588"/>
        <v>38</v>
      </c>
      <c r="E2915" s="14" t="str">
        <f t="shared" ca="1" si="589"/>
        <v>14ek</v>
      </c>
      <c r="F2915" s="1">
        <f t="shared" ca="1" si="590"/>
        <v>130</v>
      </c>
      <c r="G2915" s="1">
        <f t="shared" ca="1" si="591"/>
        <v>118</v>
      </c>
      <c r="H2915" s="1">
        <f t="shared" ca="1" si="592"/>
        <v>2000</v>
      </c>
      <c r="I2915" s="1" t="str">
        <f ca="1">INDEX(Relationstabel!$C$3:$K$10,MATCH(INDIRECT($A$1&amp;"J"&amp;A2915),Relationstabel!$A$3:$A$10,0),MATCH(IFERROR(VALUE(INDIRECT($A$1&amp;"K"&amp;A2915)),0),Relationstabel!$C$1:$K$1,0))</f>
        <v>Fjernvarme/ Blokvarme</v>
      </c>
      <c r="J2915" s="1" t="str">
        <f ca="1">INDEX(Anvendelseskode!B:B,MATCH($F2915,Anvendelseskode!$A:$A,0))</f>
        <v>Række-, kæde-, dobbelthus (lodret adskillelse mellem enhederne)</v>
      </c>
      <c r="K2915" s="1" t="str">
        <f ca="1">INDEX(Anvendelseskode!C:C,MATCH($F2915,Anvendelseskode!$A:$A,0))</f>
        <v>Række-, kæde og dobbelthuse</v>
      </c>
      <c r="L2915" s="1" t="str">
        <f ca="1">INDEX(Anvendelseskode!D:D,MATCH($F2915,Anvendelseskode!$A:$A,0))</f>
        <v>Private husholdninger</v>
      </c>
      <c r="M2915" s="1" t="str">
        <f ca="1">IFERROR(INDEX(SBi!$2:$2,MATCH(H2915,SBi!$1:$1,1)),SBi!$K$2)</f>
        <v>1999-2006</v>
      </c>
      <c r="N2915" s="1">
        <f ca="1">INDEX(SBi!$C$3:$K$28,MATCH(F2915,SBi!$B$3:$B$28,0),MATCH(M2915,SBi!$C$2:$K$2,0))</f>
        <v>81.5</v>
      </c>
      <c r="O2915" s="16">
        <f t="shared" ca="1" si="593"/>
        <v>9.6170000000000009</v>
      </c>
      <c r="P2915" s="16" t="str">
        <f ca="1">IFERROR(INDEX(VpD!$2:$2,MATCH(H2915,VpD!$1:$1,1)),VpD!$I$2)</f>
        <v>&gt;1998</v>
      </c>
      <c r="Q2915" s="1">
        <f ca="1">INDEX(VpD!$C$3:$I$27,MATCH(F2915,VpD!$B$3:$B$27,0),MATCH(P2915,VpD!$C$2:$I$2,0))</f>
        <v>65</v>
      </c>
      <c r="R2915" s="16">
        <f t="shared" ca="1" si="594"/>
        <v>7.67</v>
      </c>
      <c r="S2915" s="14">
        <f t="shared" ca="1" si="595"/>
        <v>711982.4</v>
      </c>
      <c r="T2915" s="14">
        <f t="shared" ca="1" si="596"/>
        <v>6172450.0800000001</v>
      </c>
      <c r="U2915" s="14" t="str">
        <f t="shared" ca="1" si="597"/>
        <v>0A3F507E-1DB8-32B8-E044-0003BA298018</v>
      </c>
    </row>
    <row r="2916" spans="1:21" s="14" customFormat="1" x14ac:dyDescent="0.25">
      <c r="A2916" s="14">
        <f t="shared" si="585"/>
        <v>2916</v>
      </c>
      <c r="B2916" s="14" t="str">
        <f t="shared" ca="1" si="586"/>
        <v>B41A40BE-04B5-4F86-94F8-B3342F5A1469</v>
      </c>
      <c r="C2916" s="14" t="str">
        <f t="shared" ca="1" si="587"/>
        <v>Brøndbyvej</v>
      </c>
      <c r="D2916" s="14" t="str">
        <f t="shared" ca="1" si="588"/>
        <v>158</v>
      </c>
      <c r="E2916" s="14" t="str">
        <f t="shared" ca="1" si="589"/>
        <v>1g</v>
      </c>
      <c r="F2916" s="1">
        <f t="shared" ca="1" si="590"/>
        <v>120</v>
      </c>
      <c r="G2916" s="1">
        <f t="shared" ca="1" si="591"/>
        <v>126</v>
      </c>
      <c r="H2916" s="1">
        <f t="shared" ca="1" si="592"/>
        <v>1960</v>
      </c>
      <c r="I2916" s="1" t="str">
        <f ca="1">INDEX(Relationstabel!$C$3:$K$10,MATCH(INDIRECT($A$1&amp;"J"&amp;A2916),Relationstabel!$A$3:$A$10,0),MATCH(IFERROR(VALUE(INDIRECT($A$1&amp;"K"&amp;A2916)),0),Relationstabel!$C$1:$K$1,0))</f>
        <v>Olie</v>
      </c>
      <c r="J2916" s="1" t="str">
        <f ca="1">INDEX(Anvendelseskode!B:B,MATCH($F2916,Anvendelseskode!$A:$A,0))</f>
        <v>Fritliggende enfamilieshus (parcelhus)</v>
      </c>
      <c r="K2916" s="1" t="str">
        <f ca="1">INDEX(Anvendelseskode!C:C,MATCH($F2916,Anvendelseskode!$A:$A,0))</f>
        <v>Parcelhuse</v>
      </c>
      <c r="L2916" s="1" t="str">
        <f ca="1">INDEX(Anvendelseskode!D:D,MATCH($F2916,Anvendelseskode!$A:$A,0))</f>
        <v>Private husholdninger</v>
      </c>
      <c r="M2916" s="1" t="str">
        <f ca="1">IFERROR(INDEX(SBi!$2:$2,MATCH(H2916,SBi!$1:$1,1)),SBi!$K$2)</f>
        <v>1951-1960</v>
      </c>
      <c r="N2916" s="1">
        <f ca="1">INDEX(SBi!$C$3:$K$28,MATCH(F2916,SBi!$B$3:$B$28,0),MATCH(M2916,SBi!$C$2:$K$2,0))</f>
        <v>154.9</v>
      </c>
      <c r="O2916" s="16">
        <f t="shared" ca="1" si="593"/>
        <v>19.517400000000002</v>
      </c>
      <c r="P2916" s="16" t="str">
        <f ca="1">IFERROR(INDEX(VpD!$2:$2,MATCH(H2916,VpD!$1:$1,1)),VpD!$I$2)</f>
        <v>1951-1960</v>
      </c>
      <c r="Q2916" s="1">
        <f ca="1">INDEX(VpD!$C$3:$I$27,MATCH(F2916,VpD!$B$3:$B$27,0),MATCH(P2916,VpD!$C$2:$I$2,0))</f>
        <v>204</v>
      </c>
      <c r="R2916" s="16">
        <f t="shared" ca="1" si="594"/>
        <v>25.704000000000001</v>
      </c>
      <c r="S2916" s="14">
        <f t="shared" ca="1" si="595"/>
        <v>712720.45</v>
      </c>
      <c r="T2916" s="14">
        <f t="shared" ca="1" si="596"/>
        <v>6171292.9000000004</v>
      </c>
      <c r="U2916" s="14" t="str">
        <f t="shared" ca="1" si="597"/>
        <v>0A3F507E-15BF-32B8-E044-0003BA298018</v>
      </c>
    </row>
    <row r="2917" spans="1:21" s="14" customFormat="1" x14ac:dyDescent="0.25">
      <c r="A2917" s="14">
        <f t="shared" si="585"/>
        <v>2917</v>
      </c>
      <c r="B2917" s="14" t="str">
        <f t="shared" ca="1" si="586"/>
        <v>6D2AE4F4-378F-489C-A494-2409109F0D51</v>
      </c>
      <c r="C2917" s="14" t="str">
        <f t="shared" ca="1" si="587"/>
        <v>Rendsagervej</v>
      </c>
      <c r="D2917" s="14" t="str">
        <f t="shared" ca="1" si="588"/>
        <v>69</v>
      </c>
      <c r="E2917" s="14" t="str">
        <f t="shared" ca="1" si="589"/>
        <v>9ob</v>
      </c>
      <c r="F2917" s="1">
        <f t="shared" ca="1" si="590"/>
        <v>120</v>
      </c>
      <c r="G2917" s="1">
        <f t="shared" ca="1" si="591"/>
        <v>136</v>
      </c>
      <c r="H2917" s="1">
        <f t="shared" ca="1" si="592"/>
        <v>1996</v>
      </c>
      <c r="I2917" s="1" t="str">
        <f ca="1">INDEX(Relationstabel!$C$3:$K$10,MATCH(INDIRECT($A$1&amp;"J"&amp;A2917),Relationstabel!$A$3:$A$10,0),MATCH(IFERROR(VALUE(INDIRECT($A$1&amp;"K"&amp;A2917)),0),Relationstabel!$C$1:$K$1,0))</f>
        <v>Naturgas</v>
      </c>
      <c r="J2917" s="1" t="str">
        <f ca="1">INDEX(Anvendelseskode!B:B,MATCH($F2917,Anvendelseskode!$A:$A,0))</f>
        <v>Fritliggende enfamilieshus (parcelhus)</v>
      </c>
      <c r="K2917" s="1" t="str">
        <f ca="1">INDEX(Anvendelseskode!C:C,MATCH($F2917,Anvendelseskode!$A:$A,0))</f>
        <v>Parcelhuse</v>
      </c>
      <c r="L2917" s="1" t="str">
        <f ca="1">INDEX(Anvendelseskode!D:D,MATCH($F2917,Anvendelseskode!$A:$A,0))</f>
        <v>Private husholdninger</v>
      </c>
      <c r="M2917" s="1" t="str">
        <f ca="1">IFERROR(INDEX(SBi!$2:$2,MATCH(H2917,SBi!$1:$1,1)),SBi!$K$2)</f>
        <v>1979-1998</v>
      </c>
      <c r="N2917" s="1">
        <f ca="1">INDEX(SBi!$C$3:$K$28,MATCH(F2917,SBi!$B$3:$B$28,0),MATCH(M2917,SBi!$C$2:$K$2,0))</f>
        <v>105.4</v>
      </c>
      <c r="O2917" s="16">
        <f t="shared" ca="1" si="593"/>
        <v>14.334400000000002</v>
      </c>
      <c r="P2917" s="16" t="str">
        <f ca="1">IFERROR(INDEX(VpD!$2:$2,MATCH(H2917,VpD!$1:$1,1)),VpD!$I$2)</f>
        <v>1979-1998</v>
      </c>
      <c r="Q2917" s="1">
        <f ca="1">INDEX(VpD!$C$3:$I$27,MATCH(F2917,VpD!$B$3:$B$27,0),MATCH(P2917,VpD!$C$2:$I$2,0))</f>
        <v>90</v>
      </c>
      <c r="R2917" s="16">
        <f t="shared" ca="1" si="594"/>
        <v>12.24</v>
      </c>
      <c r="S2917" s="14">
        <f t="shared" ca="1" si="595"/>
        <v>710990.5</v>
      </c>
      <c r="T2917" s="14">
        <f t="shared" ca="1" si="596"/>
        <v>6171619.5300000003</v>
      </c>
      <c r="U2917" s="14" t="str">
        <f t="shared" ca="1" si="597"/>
        <v>0A3F507E-1FC1-32B8-E044-0003BA298018</v>
      </c>
    </row>
    <row r="2918" spans="1:21" s="14" customFormat="1" x14ac:dyDescent="0.25">
      <c r="A2918" s="14">
        <f t="shared" si="585"/>
        <v>2918</v>
      </c>
      <c r="B2918" s="14" t="str">
        <f t="shared" ca="1" si="586"/>
        <v>984C6852-F470-4037-A1E7-5EB88CAEC67C</v>
      </c>
      <c r="C2918" s="14" t="str">
        <f t="shared" ca="1" si="587"/>
        <v>Nørrebred</v>
      </c>
      <c r="D2918" s="14" t="str">
        <f t="shared" ca="1" si="588"/>
        <v>151</v>
      </c>
      <c r="E2918" s="14" t="str">
        <f t="shared" ca="1" si="589"/>
        <v>21aø</v>
      </c>
      <c r="F2918" s="1">
        <f t="shared" ca="1" si="590"/>
        <v>120</v>
      </c>
      <c r="G2918" s="1">
        <f t="shared" ca="1" si="591"/>
        <v>183</v>
      </c>
      <c r="H2918" s="1">
        <f t="shared" ca="1" si="592"/>
        <v>1979</v>
      </c>
      <c r="I2918" s="1" t="str">
        <f ca="1">INDEX(Relationstabel!$C$3:$K$10,MATCH(INDIRECT($A$1&amp;"J"&amp;A2918),Relationstabel!$A$3:$A$10,0),MATCH(IFERROR(VALUE(INDIRECT($A$1&amp;"K"&amp;A2918)),0),Relationstabel!$C$1:$K$1,0))</f>
        <v>Naturgas</v>
      </c>
      <c r="J2918" s="1" t="str">
        <f ca="1">INDEX(Anvendelseskode!B:B,MATCH($F2918,Anvendelseskode!$A:$A,0))</f>
        <v>Fritliggende enfamilieshus (parcelhus)</v>
      </c>
      <c r="K2918" s="1" t="str">
        <f ca="1">INDEX(Anvendelseskode!C:C,MATCH($F2918,Anvendelseskode!$A:$A,0))</f>
        <v>Parcelhuse</v>
      </c>
      <c r="L2918" s="1" t="str">
        <f ca="1">INDEX(Anvendelseskode!D:D,MATCH($F2918,Anvendelseskode!$A:$A,0))</f>
        <v>Private husholdninger</v>
      </c>
      <c r="M2918" s="1" t="str">
        <f ca="1">IFERROR(INDEX(SBi!$2:$2,MATCH(H2918,SBi!$1:$1,1)),SBi!$K$2)</f>
        <v>1979-1998</v>
      </c>
      <c r="N2918" s="1">
        <f ca="1">INDEX(SBi!$C$3:$K$28,MATCH(F2918,SBi!$B$3:$B$28,0),MATCH(M2918,SBi!$C$2:$K$2,0))</f>
        <v>105.4</v>
      </c>
      <c r="O2918" s="16">
        <f t="shared" ca="1" si="593"/>
        <v>19.2882</v>
      </c>
      <c r="P2918" s="16" t="str">
        <f ca="1">IFERROR(INDEX(VpD!$2:$2,MATCH(H2918,VpD!$1:$1,1)),VpD!$I$2)</f>
        <v>1979-1998</v>
      </c>
      <c r="Q2918" s="1">
        <f ca="1">INDEX(VpD!$C$3:$I$27,MATCH(F2918,VpD!$B$3:$B$27,0),MATCH(P2918,VpD!$C$2:$I$2,0))</f>
        <v>90</v>
      </c>
      <c r="R2918" s="16">
        <f t="shared" ca="1" si="594"/>
        <v>16.47</v>
      </c>
      <c r="S2918" s="14">
        <f t="shared" ca="1" si="595"/>
        <v>711568.65</v>
      </c>
      <c r="T2918" s="14">
        <f t="shared" ca="1" si="596"/>
        <v>6172257.21</v>
      </c>
      <c r="U2918" s="14" t="str">
        <f t="shared" ca="1" si="597"/>
        <v>0A3F507E-1EC2-32B8-E044-0003BA298018</v>
      </c>
    </row>
    <row r="2919" spans="1:21" s="14" customFormat="1" x14ac:dyDescent="0.25">
      <c r="A2919" s="14">
        <f t="shared" si="585"/>
        <v>2919</v>
      </c>
      <c r="B2919" s="14" t="str">
        <f t="shared" ca="1" si="586"/>
        <v>73A16368-29DA-45EE-B153-3D7F160C2D4D</v>
      </c>
      <c r="C2919" s="14" t="str">
        <f t="shared" ca="1" si="587"/>
        <v>Stærebo</v>
      </c>
      <c r="D2919" s="14" t="str">
        <f t="shared" ca="1" si="588"/>
        <v>27</v>
      </c>
      <c r="E2919" s="14" t="str">
        <f t="shared" ca="1" si="589"/>
        <v>6aby</v>
      </c>
      <c r="F2919" s="1">
        <f t="shared" ca="1" si="590"/>
        <v>130</v>
      </c>
      <c r="G2919" s="1">
        <f t="shared" ca="1" si="591"/>
        <v>109</v>
      </c>
      <c r="H2919" s="1">
        <f t="shared" ca="1" si="592"/>
        <v>1979</v>
      </c>
      <c r="I2919" s="1" t="str">
        <f ca="1">INDEX(Relationstabel!$C$3:$K$10,MATCH(INDIRECT($A$1&amp;"J"&amp;A2919),Relationstabel!$A$3:$A$10,0),MATCH(IFERROR(VALUE(INDIRECT($A$1&amp;"K"&amp;A2919)),0),Relationstabel!$C$1:$K$1,0))</f>
        <v>Fjernvarme/ Blokvarme</v>
      </c>
      <c r="J2919" s="1" t="str">
        <f ca="1">INDEX(Anvendelseskode!B:B,MATCH($F2919,Anvendelseskode!$A:$A,0))</f>
        <v>Række-, kæde-, dobbelthus (lodret adskillelse mellem enhederne)</v>
      </c>
      <c r="K2919" s="1" t="str">
        <f ca="1">INDEX(Anvendelseskode!C:C,MATCH($F2919,Anvendelseskode!$A:$A,0))</f>
        <v>Række-, kæde og dobbelthuse</v>
      </c>
      <c r="L2919" s="1" t="str">
        <f ca="1">INDEX(Anvendelseskode!D:D,MATCH($F2919,Anvendelseskode!$A:$A,0))</f>
        <v>Private husholdninger</v>
      </c>
      <c r="M2919" s="1" t="str">
        <f ca="1">IFERROR(INDEX(SBi!$2:$2,MATCH(H2919,SBi!$1:$1,1)),SBi!$K$2)</f>
        <v>1979-1998</v>
      </c>
      <c r="N2919" s="1">
        <f ca="1">INDEX(SBi!$C$3:$K$28,MATCH(F2919,SBi!$B$3:$B$28,0),MATCH(M2919,SBi!$C$2:$K$2,0))</f>
        <v>96.8</v>
      </c>
      <c r="O2919" s="16">
        <f t="shared" ca="1" si="593"/>
        <v>10.5512</v>
      </c>
      <c r="P2919" s="16" t="str">
        <f ca="1">IFERROR(INDEX(VpD!$2:$2,MATCH(H2919,VpD!$1:$1,1)),VpD!$I$2)</f>
        <v>1979-1998</v>
      </c>
      <c r="Q2919" s="1">
        <f ca="1">INDEX(VpD!$C$3:$I$27,MATCH(F2919,VpD!$B$3:$B$27,0),MATCH(P2919,VpD!$C$2:$I$2,0))</f>
        <v>74</v>
      </c>
      <c r="R2919" s="16">
        <f t="shared" ca="1" si="594"/>
        <v>8.0660000000000007</v>
      </c>
      <c r="S2919" s="14">
        <f t="shared" ca="1" si="595"/>
        <v>713641.56</v>
      </c>
      <c r="T2919" s="14">
        <f t="shared" ca="1" si="596"/>
        <v>6169705.6100000003</v>
      </c>
      <c r="U2919" s="14" t="str">
        <f t="shared" ca="1" si="597"/>
        <v>0A3F507E-21C2-32B8-E044-0003BA298018</v>
      </c>
    </row>
    <row r="2920" spans="1:21" s="14" customFormat="1" x14ac:dyDescent="0.25">
      <c r="A2920" s="14">
        <f t="shared" si="585"/>
        <v>2920</v>
      </c>
      <c r="B2920" s="14" t="str">
        <f t="shared" ca="1" si="586"/>
        <v>E1061525-383A-4EB6-A4F8-12609B9ED263</v>
      </c>
      <c r="C2920" s="14" t="str">
        <f t="shared" ca="1" si="587"/>
        <v>Syvhøjvænge</v>
      </c>
      <c r="D2920" s="14" t="str">
        <f t="shared" ca="1" si="588"/>
        <v>141</v>
      </c>
      <c r="E2920" s="14" t="str">
        <f t="shared" ca="1" si="589"/>
        <v>22s</v>
      </c>
      <c r="F2920" s="1">
        <f t="shared" ca="1" si="590"/>
        <v>120</v>
      </c>
      <c r="G2920" s="1">
        <f t="shared" ca="1" si="591"/>
        <v>148</v>
      </c>
      <c r="H2920" s="1">
        <f t="shared" ca="1" si="592"/>
        <v>1970</v>
      </c>
      <c r="I2920" s="1" t="str">
        <f ca="1">INDEX(Relationstabel!$C$3:$K$10,MATCH(INDIRECT($A$1&amp;"J"&amp;A2920),Relationstabel!$A$3:$A$10,0),MATCH(IFERROR(VALUE(INDIRECT($A$1&amp;"K"&amp;A2920)),0),Relationstabel!$C$1:$K$1,0))</f>
        <v>Naturgas</v>
      </c>
      <c r="J2920" s="1" t="str">
        <f ca="1">INDEX(Anvendelseskode!B:B,MATCH($F2920,Anvendelseskode!$A:$A,0))</f>
        <v>Fritliggende enfamilieshus (parcelhus)</v>
      </c>
      <c r="K2920" s="1" t="str">
        <f ca="1">INDEX(Anvendelseskode!C:C,MATCH($F2920,Anvendelseskode!$A:$A,0))</f>
        <v>Parcelhuse</v>
      </c>
      <c r="L2920" s="1" t="str">
        <f ca="1">INDEX(Anvendelseskode!D:D,MATCH($F2920,Anvendelseskode!$A:$A,0))</f>
        <v>Private husholdninger</v>
      </c>
      <c r="M2920" s="1" t="str">
        <f ca="1">IFERROR(INDEX(SBi!$2:$2,MATCH(H2920,SBi!$1:$1,1)),SBi!$K$2)</f>
        <v>1961-1972</v>
      </c>
      <c r="N2920" s="1">
        <f ca="1">INDEX(SBi!$C$3:$K$28,MATCH(F2920,SBi!$B$3:$B$28,0),MATCH(M2920,SBi!$C$2:$K$2,0))</f>
        <v>134.30000000000001</v>
      </c>
      <c r="O2920" s="16">
        <f t="shared" ca="1" si="593"/>
        <v>19.8764</v>
      </c>
      <c r="P2920" s="16" t="str">
        <f ca="1">IFERROR(INDEX(VpD!$2:$2,MATCH(H2920,VpD!$1:$1,1)),VpD!$I$2)</f>
        <v>1961-1972</v>
      </c>
      <c r="Q2920" s="1">
        <f ca="1">INDEX(VpD!$C$3:$I$27,MATCH(F2920,VpD!$B$3:$B$27,0),MATCH(P2920,VpD!$C$2:$I$2,0))</f>
        <v>143</v>
      </c>
      <c r="R2920" s="16">
        <f t="shared" ca="1" si="594"/>
        <v>21.164000000000001</v>
      </c>
      <c r="S2920" s="14">
        <f t="shared" ca="1" si="595"/>
        <v>711779.04</v>
      </c>
      <c r="T2920" s="14">
        <f t="shared" ca="1" si="596"/>
        <v>6172006.96</v>
      </c>
      <c r="U2920" s="14" t="str">
        <f t="shared" ca="1" si="597"/>
        <v>0A3F507E-22C2-32B8-E044-0003BA298018</v>
      </c>
    </row>
    <row r="2921" spans="1:21" s="14" customFormat="1" x14ac:dyDescent="0.25">
      <c r="A2921" s="14">
        <f t="shared" si="585"/>
        <v>2921</v>
      </c>
      <c r="B2921" s="14" t="str">
        <f t="shared" ca="1" si="586"/>
        <v>CE7A2371-C105-4C8B-AACC-950F16425A63</v>
      </c>
      <c r="C2921" s="14" t="str">
        <f t="shared" ca="1" si="587"/>
        <v>Nordmarksvænge</v>
      </c>
      <c r="D2921" s="14" t="str">
        <f t="shared" ca="1" si="588"/>
        <v>52</v>
      </c>
      <c r="E2921" s="14" t="str">
        <f t="shared" ca="1" si="589"/>
        <v>14ee</v>
      </c>
      <c r="F2921" s="1">
        <f t="shared" ca="1" si="590"/>
        <v>130</v>
      </c>
      <c r="G2921" s="1">
        <f t="shared" ca="1" si="591"/>
        <v>133</v>
      </c>
      <c r="H2921" s="1">
        <f t="shared" ca="1" si="592"/>
        <v>2012</v>
      </c>
      <c r="I2921" s="1" t="str">
        <f ca="1">INDEX(Relationstabel!$C$3:$K$10,MATCH(INDIRECT($A$1&amp;"J"&amp;A2921),Relationstabel!$A$3:$A$10,0),MATCH(IFERROR(VALUE(INDIRECT($A$1&amp;"K"&amp;A2921)),0),Relationstabel!$C$1:$K$1,0))</f>
        <v>Fjernvarme/ Blokvarme</v>
      </c>
      <c r="J2921" s="1" t="str">
        <f ca="1">INDEX(Anvendelseskode!B:B,MATCH($F2921,Anvendelseskode!$A:$A,0))</f>
        <v>Række-, kæde-, dobbelthus (lodret adskillelse mellem enhederne)</v>
      </c>
      <c r="K2921" s="1" t="str">
        <f ca="1">INDEX(Anvendelseskode!C:C,MATCH($F2921,Anvendelseskode!$A:$A,0))</f>
        <v>Række-, kæde og dobbelthuse</v>
      </c>
      <c r="L2921" s="1" t="str">
        <f ca="1">INDEX(Anvendelseskode!D:D,MATCH($F2921,Anvendelseskode!$A:$A,0))</f>
        <v>Private husholdninger</v>
      </c>
      <c r="M2921" s="1" t="str">
        <f ca="1">IFERROR(INDEX(SBi!$2:$2,MATCH(H2921,SBi!$1:$1,1)),SBi!$K$2)</f>
        <v>Efter 2006</v>
      </c>
      <c r="N2921" s="1">
        <f ca="1">INDEX(SBi!$C$3:$K$28,MATCH(F2921,SBi!$B$3:$B$28,0),MATCH(M2921,SBi!$C$2:$K$2,0))</f>
        <v>66.400000000000006</v>
      </c>
      <c r="O2921" s="16">
        <f t="shared" ca="1" si="593"/>
        <v>8.8312000000000008</v>
      </c>
      <c r="P2921" s="16" t="str">
        <f ca="1">IFERROR(INDEX(VpD!$2:$2,MATCH(H2921,VpD!$1:$1,1)),VpD!$I$2)</f>
        <v>&gt;1998</v>
      </c>
      <c r="Q2921" s="1">
        <f ca="1">INDEX(VpD!$C$3:$I$27,MATCH(F2921,VpD!$B$3:$B$27,0),MATCH(P2921,VpD!$C$2:$I$2,0))</f>
        <v>65</v>
      </c>
      <c r="R2921" s="16">
        <f t="shared" ca="1" si="594"/>
        <v>8.6449999999999996</v>
      </c>
      <c r="S2921" s="14">
        <f t="shared" ca="1" si="595"/>
        <v>711937.5</v>
      </c>
      <c r="T2921" s="14">
        <f t="shared" ca="1" si="596"/>
        <v>6172505.0700000003</v>
      </c>
      <c r="U2921" s="14" t="str">
        <f t="shared" ca="1" si="597"/>
        <v>0A3F507E-1DC4-32B8-E044-0003BA298018</v>
      </c>
    </row>
    <row r="2922" spans="1:21" s="14" customFormat="1" x14ac:dyDescent="0.25">
      <c r="A2922" s="14">
        <f t="shared" si="585"/>
        <v>2922</v>
      </c>
      <c r="B2922" s="14" t="str">
        <f t="shared" ca="1" si="586"/>
        <v>206B2838-C9C6-4ED4-8BB4-6947329A46D5</v>
      </c>
      <c r="C2922" s="14" t="str">
        <f t="shared" ca="1" si="587"/>
        <v>Nørrebred</v>
      </c>
      <c r="D2922" s="14" t="str">
        <f t="shared" ca="1" si="588"/>
        <v>152B</v>
      </c>
      <c r="E2922" s="14" t="str">
        <f t="shared" ca="1" si="589"/>
        <v>22ce</v>
      </c>
      <c r="F2922" s="1">
        <f t="shared" ca="1" si="590"/>
        <v>130</v>
      </c>
      <c r="G2922" s="1">
        <f t="shared" ca="1" si="591"/>
        <v>110</v>
      </c>
      <c r="H2922" s="1">
        <f t="shared" ca="1" si="592"/>
        <v>1973</v>
      </c>
      <c r="I2922" s="1" t="str">
        <f ca="1">INDEX(Relationstabel!$C$3:$K$10,MATCH(INDIRECT($A$1&amp;"J"&amp;A2922),Relationstabel!$A$3:$A$10,0),MATCH(IFERROR(VALUE(INDIRECT($A$1&amp;"K"&amp;A2922)),0),Relationstabel!$C$1:$K$1,0))</f>
        <v>Fjernvarme/ Blokvarme</v>
      </c>
      <c r="J2922" s="1" t="str">
        <f ca="1">INDEX(Anvendelseskode!B:B,MATCH($F2922,Anvendelseskode!$A:$A,0))</f>
        <v>Række-, kæde-, dobbelthus (lodret adskillelse mellem enhederne)</v>
      </c>
      <c r="K2922" s="1" t="str">
        <f ca="1">INDEX(Anvendelseskode!C:C,MATCH($F2922,Anvendelseskode!$A:$A,0))</f>
        <v>Række-, kæde og dobbelthuse</v>
      </c>
      <c r="L2922" s="1" t="str">
        <f ca="1">INDEX(Anvendelseskode!D:D,MATCH($F2922,Anvendelseskode!$A:$A,0))</f>
        <v>Private husholdninger</v>
      </c>
      <c r="M2922" s="1" t="str">
        <f ca="1">IFERROR(INDEX(SBi!$2:$2,MATCH(H2922,SBi!$1:$1,1)),SBi!$K$2)</f>
        <v>1973-1978</v>
      </c>
      <c r="N2922" s="1">
        <f ca="1">INDEX(SBi!$C$3:$K$28,MATCH(F2922,SBi!$B$3:$B$28,0),MATCH(M2922,SBi!$C$2:$K$2,0))</f>
        <v>112.6</v>
      </c>
      <c r="O2922" s="16">
        <f t="shared" ca="1" si="593"/>
        <v>12.385999999999999</v>
      </c>
      <c r="P2922" s="16" t="str">
        <f ca="1">IFERROR(INDEX(VpD!$2:$2,MATCH(H2922,VpD!$1:$1,1)),VpD!$I$2)</f>
        <v>1973-1978</v>
      </c>
      <c r="Q2922" s="1">
        <f ca="1">INDEX(VpD!$C$3:$I$27,MATCH(F2922,VpD!$B$3:$B$27,0),MATCH(P2922,VpD!$C$2:$I$2,0))</f>
        <v>98</v>
      </c>
      <c r="R2922" s="16">
        <f t="shared" ca="1" si="594"/>
        <v>10.78</v>
      </c>
      <c r="S2922" s="14">
        <f t="shared" ca="1" si="595"/>
        <v>711670.96</v>
      </c>
      <c r="T2922" s="14">
        <f t="shared" ca="1" si="596"/>
        <v>6172031.5700000003</v>
      </c>
      <c r="U2922" s="14" t="str">
        <f t="shared" ca="1" si="597"/>
        <v>0A3F507E-1EC4-32B8-E044-0003BA298018</v>
      </c>
    </row>
    <row r="2923" spans="1:21" s="14" customFormat="1" x14ac:dyDescent="0.25">
      <c r="A2923" s="14">
        <f t="shared" si="585"/>
        <v>2923</v>
      </c>
      <c r="B2923" s="14" t="str">
        <f t="shared" ca="1" si="586"/>
        <v>66B1EF55-DA22-4670-89AD-7831A9EBF7CF</v>
      </c>
      <c r="C2923" s="14" t="str">
        <f t="shared" ca="1" si="587"/>
        <v>Hyrdeengen</v>
      </c>
      <c r="D2923" s="14" t="str">
        <f t="shared" ca="1" si="588"/>
        <v>153</v>
      </c>
      <c r="E2923" s="14" t="str">
        <f t="shared" ca="1" si="589"/>
        <v>16bø</v>
      </c>
      <c r="F2923" s="1">
        <f t="shared" ca="1" si="590"/>
        <v>130</v>
      </c>
      <c r="G2923" s="1">
        <f t="shared" ca="1" si="591"/>
        <v>125</v>
      </c>
      <c r="H2923" s="1">
        <f t="shared" ca="1" si="592"/>
        <v>1976</v>
      </c>
      <c r="I2923" s="1" t="str">
        <f ca="1">INDEX(Relationstabel!$C$3:$K$10,MATCH(INDIRECT($A$1&amp;"J"&amp;A2923),Relationstabel!$A$3:$A$10,0),MATCH(IFERROR(VALUE(INDIRECT($A$1&amp;"K"&amp;A2923)),0),Relationstabel!$C$1:$K$1,0))</f>
        <v>Fjernvarme/ Blokvarme</v>
      </c>
      <c r="J2923" s="1" t="str">
        <f ca="1">INDEX(Anvendelseskode!B:B,MATCH($F2923,Anvendelseskode!$A:$A,0))</f>
        <v>Række-, kæde-, dobbelthus (lodret adskillelse mellem enhederne)</v>
      </c>
      <c r="K2923" s="1" t="str">
        <f ca="1">INDEX(Anvendelseskode!C:C,MATCH($F2923,Anvendelseskode!$A:$A,0))</f>
        <v>Række-, kæde og dobbelthuse</v>
      </c>
      <c r="L2923" s="1" t="str">
        <f ca="1">INDEX(Anvendelseskode!D:D,MATCH($F2923,Anvendelseskode!$A:$A,0))</f>
        <v>Private husholdninger</v>
      </c>
      <c r="M2923" s="1" t="str">
        <f ca="1">IFERROR(INDEX(SBi!$2:$2,MATCH(H2923,SBi!$1:$1,1)),SBi!$K$2)</f>
        <v>1973-1978</v>
      </c>
      <c r="N2923" s="1">
        <f ca="1">INDEX(SBi!$C$3:$K$28,MATCH(F2923,SBi!$B$3:$B$28,0),MATCH(M2923,SBi!$C$2:$K$2,0))</f>
        <v>112.6</v>
      </c>
      <c r="O2923" s="16">
        <f t="shared" ca="1" si="593"/>
        <v>14.074999999999999</v>
      </c>
      <c r="P2923" s="16" t="str">
        <f ca="1">IFERROR(INDEX(VpD!$2:$2,MATCH(H2923,VpD!$1:$1,1)),VpD!$I$2)</f>
        <v>1973-1978</v>
      </c>
      <c r="Q2923" s="1">
        <f ca="1">INDEX(VpD!$C$3:$I$27,MATCH(F2923,VpD!$B$3:$B$27,0),MATCH(P2923,VpD!$C$2:$I$2,0))</f>
        <v>98</v>
      </c>
      <c r="R2923" s="16">
        <f t="shared" ca="1" si="594"/>
        <v>12.25</v>
      </c>
      <c r="S2923" s="14">
        <f t="shared" ca="1" si="595"/>
        <v>711819.13</v>
      </c>
      <c r="T2923" s="14">
        <f t="shared" ca="1" si="596"/>
        <v>6172419.8399999999</v>
      </c>
      <c r="U2923" s="14" t="str">
        <f t="shared" ca="1" si="597"/>
        <v>0A3F507E-199E-32B8-E044-0003BA298018</v>
      </c>
    </row>
    <row r="2924" spans="1:21" s="14" customFormat="1" x14ac:dyDescent="0.25">
      <c r="A2924" s="14">
        <f t="shared" si="585"/>
        <v>2924</v>
      </c>
      <c r="B2924" s="14" t="str">
        <f t="shared" ca="1" si="586"/>
        <v>78828D55-A953-4401-A63B-61DBDC9E9F19</v>
      </c>
      <c r="C2924" s="14" t="str">
        <f t="shared" ca="1" si="587"/>
        <v>Horsbred</v>
      </c>
      <c r="D2924" s="14" t="str">
        <f t="shared" ca="1" si="588"/>
        <v>41</v>
      </c>
      <c r="E2924" s="14" t="str">
        <f t="shared" ca="1" si="589"/>
        <v>13dn</v>
      </c>
      <c r="F2924" s="1">
        <f t="shared" ca="1" si="590"/>
        <v>130</v>
      </c>
      <c r="G2924" s="1">
        <f t="shared" ca="1" si="591"/>
        <v>147</v>
      </c>
      <c r="H2924" s="1">
        <f t="shared" ca="1" si="592"/>
        <v>2013</v>
      </c>
      <c r="I2924" s="1" t="str">
        <f ca="1">INDEX(Relationstabel!$C$3:$K$10,MATCH(INDIRECT($A$1&amp;"J"&amp;A2924),Relationstabel!$A$3:$A$10,0),MATCH(IFERROR(VALUE(INDIRECT($A$1&amp;"K"&amp;A2924)),0),Relationstabel!$C$1:$K$1,0))</f>
        <v>Fjernvarme/ Blokvarme</v>
      </c>
      <c r="J2924" s="1" t="str">
        <f ca="1">INDEX(Anvendelseskode!B:B,MATCH($F2924,Anvendelseskode!$A:$A,0))</f>
        <v>Række-, kæde-, dobbelthus (lodret adskillelse mellem enhederne)</v>
      </c>
      <c r="K2924" s="1" t="str">
        <f ca="1">INDEX(Anvendelseskode!C:C,MATCH($F2924,Anvendelseskode!$A:$A,0))</f>
        <v>Række-, kæde og dobbelthuse</v>
      </c>
      <c r="L2924" s="1" t="str">
        <f ca="1">INDEX(Anvendelseskode!D:D,MATCH($F2924,Anvendelseskode!$A:$A,0))</f>
        <v>Private husholdninger</v>
      </c>
      <c r="M2924" s="1" t="str">
        <f ca="1">IFERROR(INDEX(SBi!$2:$2,MATCH(H2924,SBi!$1:$1,1)),SBi!$K$2)</f>
        <v>Efter 2006</v>
      </c>
      <c r="N2924" s="1">
        <f ca="1">INDEX(SBi!$C$3:$K$28,MATCH(F2924,SBi!$B$3:$B$28,0),MATCH(M2924,SBi!$C$2:$K$2,0))</f>
        <v>66.400000000000006</v>
      </c>
      <c r="O2924" s="16">
        <f t="shared" ca="1" si="593"/>
        <v>9.7608000000000015</v>
      </c>
      <c r="P2924" s="16" t="str">
        <f ca="1">IFERROR(INDEX(VpD!$2:$2,MATCH(H2924,VpD!$1:$1,1)),VpD!$I$2)</f>
        <v>&gt;1998</v>
      </c>
      <c r="Q2924" s="1">
        <f ca="1">INDEX(VpD!$C$3:$I$27,MATCH(F2924,VpD!$B$3:$B$27,0),MATCH(P2924,VpD!$C$2:$I$2,0))</f>
        <v>65</v>
      </c>
      <c r="R2924" s="16">
        <f t="shared" ca="1" si="594"/>
        <v>9.5549999999999997</v>
      </c>
      <c r="S2924" s="14">
        <f t="shared" ca="1" si="595"/>
        <v>711400.57</v>
      </c>
      <c r="T2924" s="14">
        <f t="shared" ca="1" si="596"/>
        <v>6171699.9199999999</v>
      </c>
      <c r="U2924" s="14" t="str">
        <f t="shared" ca="1" si="597"/>
        <v>0A3F507E-18A3-32B8-E044-0003BA298018</v>
      </c>
    </row>
    <row r="2925" spans="1:21" s="14" customFormat="1" x14ac:dyDescent="0.25">
      <c r="A2925" s="14">
        <f t="shared" si="585"/>
        <v>2925</v>
      </c>
      <c r="B2925" s="14" t="str">
        <f t="shared" ca="1" si="586"/>
        <v>B320A6D3-4849-4E5C-9B17-A9832A941AF2</v>
      </c>
      <c r="C2925" s="14" t="str">
        <f t="shared" ca="1" si="587"/>
        <v>Valbo Alle</v>
      </c>
      <c r="D2925" s="14" t="str">
        <f t="shared" ca="1" si="588"/>
        <v>4</v>
      </c>
      <c r="E2925" s="14" t="str">
        <f t="shared" ca="1" si="589"/>
        <v>23l</v>
      </c>
      <c r="F2925" s="1">
        <f t="shared" ca="1" si="590"/>
        <v>120</v>
      </c>
      <c r="G2925" s="1">
        <f t="shared" ca="1" si="591"/>
        <v>158</v>
      </c>
      <c r="H2925" s="1">
        <f t="shared" ca="1" si="592"/>
        <v>1979</v>
      </c>
      <c r="I2925" s="1" t="str">
        <f ca="1">INDEX(Relationstabel!$C$3:$K$10,MATCH(INDIRECT($A$1&amp;"J"&amp;A2925),Relationstabel!$A$3:$A$10,0),MATCH(IFERROR(VALUE(INDIRECT($A$1&amp;"K"&amp;A2925)),0),Relationstabel!$C$1:$K$1,0))</f>
        <v>Naturgas</v>
      </c>
      <c r="J2925" s="1" t="str">
        <f ca="1">INDEX(Anvendelseskode!B:B,MATCH($F2925,Anvendelseskode!$A:$A,0))</f>
        <v>Fritliggende enfamilieshus (parcelhus)</v>
      </c>
      <c r="K2925" s="1" t="str">
        <f ca="1">INDEX(Anvendelseskode!C:C,MATCH($F2925,Anvendelseskode!$A:$A,0))</f>
        <v>Parcelhuse</v>
      </c>
      <c r="L2925" s="1" t="str">
        <f ca="1">INDEX(Anvendelseskode!D:D,MATCH($F2925,Anvendelseskode!$A:$A,0))</f>
        <v>Private husholdninger</v>
      </c>
      <c r="M2925" s="1" t="str">
        <f ca="1">IFERROR(INDEX(SBi!$2:$2,MATCH(H2925,SBi!$1:$1,1)),SBi!$K$2)</f>
        <v>1979-1998</v>
      </c>
      <c r="N2925" s="1">
        <f ca="1">INDEX(SBi!$C$3:$K$28,MATCH(F2925,SBi!$B$3:$B$28,0),MATCH(M2925,SBi!$C$2:$K$2,0))</f>
        <v>105.4</v>
      </c>
      <c r="O2925" s="16">
        <f t="shared" ca="1" si="593"/>
        <v>16.653200000000002</v>
      </c>
      <c r="P2925" s="16" t="str">
        <f ca="1">IFERROR(INDEX(VpD!$2:$2,MATCH(H2925,VpD!$1:$1,1)),VpD!$I$2)</f>
        <v>1979-1998</v>
      </c>
      <c r="Q2925" s="1">
        <f ca="1">INDEX(VpD!$C$3:$I$27,MATCH(F2925,VpD!$B$3:$B$27,0),MATCH(P2925,VpD!$C$2:$I$2,0))</f>
        <v>90</v>
      </c>
      <c r="R2925" s="16">
        <f t="shared" ca="1" si="594"/>
        <v>14.22</v>
      </c>
      <c r="S2925" s="14">
        <f t="shared" ca="1" si="595"/>
        <v>713601.24</v>
      </c>
      <c r="T2925" s="14">
        <f t="shared" ca="1" si="596"/>
        <v>6168780.0300000003</v>
      </c>
      <c r="U2925" s="14" t="str">
        <f t="shared" ca="1" si="597"/>
        <v>0A3F507E-23A3-32B8-E044-0003BA298018</v>
      </c>
    </row>
    <row r="2926" spans="1:21" s="14" customFormat="1" x14ac:dyDescent="0.25">
      <c r="A2926" s="14">
        <f t="shared" si="585"/>
        <v>2926</v>
      </c>
      <c r="B2926" s="14" t="str">
        <f t="shared" ca="1" si="586"/>
        <v>751D04AB-F9F1-403C-B031-E64D77B55E4D</v>
      </c>
      <c r="C2926" s="14" t="str">
        <f t="shared" ca="1" si="587"/>
        <v>Egeskovvej</v>
      </c>
      <c r="D2926" s="14" t="str">
        <f t="shared" ca="1" si="588"/>
        <v>59</v>
      </c>
      <c r="E2926" s="14" t="str">
        <f t="shared" ca="1" si="589"/>
        <v>3be</v>
      </c>
      <c r="F2926" s="1">
        <f t="shared" ca="1" si="590"/>
        <v>130</v>
      </c>
      <c r="G2926" s="1">
        <f t="shared" ca="1" si="591"/>
        <v>88</v>
      </c>
      <c r="H2926" s="1">
        <f t="shared" ca="1" si="592"/>
        <v>2002</v>
      </c>
      <c r="I2926" s="1" t="str">
        <f ca="1">INDEX(Relationstabel!$C$3:$K$10,MATCH(INDIRECT($A$1&amp;"J"&amp;A2926),Relationstabel!$A$3:$A$10,0),MATCH(IFERROR(VALUE(INDIRECT($A$1&amp;"K"&amp;A2926)),0),Relationstabel!$C$1:$K$1,0))</f>
        <v>Naturgas</v>
      </c>
      <c r="J2926" s="1" t="str">
        <f ca="1">INDEX(Anvendelseskode!B:B,MATCH($F2926,Anvendelseskode!$A:$A,0))</f>
        <v>Række-, kæde-, dobbelthus (lodret adskillelse mellem enhederne)</v>
      </c>
      <c r="K2926" s="1" t="str">
        <f ca="1">INDEX(Anvendelseskode!C:C,MATCH($F2926,Anvendelseskode!$A:$A,0))</f>
        <v>Række-, kæde og dobbelthuse</v>
      </c>
      <c r="L2926" s="1" t="str">
        <f ca="1">INDEX(Anvendelseskode!D:D,MATCH($F2926,Anvendelseskode!$A:$A,0))</f>
        <v>Private husholdninger</v>
      </c>
      <c r="M2926" s="1" t="str">
        <f ca="1">IFERROR(INDEX(SBi!$2:$2,MATCH(H2926,SBi!$1:$1,1)),SBi!$K$2)</f>
        <v>1999-2006</v>
      </c>
      <c r="N2926" s="1">
        <f ca="1">INDEX(SBi!$C$3:$K$28,MATCH(F2926,SBi!$B$3:$B$28,0),MATCH(M2926,SBi!$C$2:$K$2,0))</f>
        <v>81.5</v>
      </c>
      <c r="O2926" s="16">
        <f t="shared" ca="1" si="593"/>
        <v>7.1719999999999997</v>
      </c>
      <c r="P2926" s="16" t="str">
        <f ca="1">IFERROR(INDEX(VpD!$2:$2,MATCH(H2926,VpD!$1:$1,1)),VpD!$I$2)</f>
        <v>&gt;1998</v>
      </c>
      <c r="Q2926" s="1">
        <f ca="1">INDEX(VpD!$C$3:$I$27,MATCH(F2926,VpD!$B$3:$B$27,0),MATCH(P2926,VpD!$C$2:$I$2,0))</f>
        <v>65</v>
      </c>
      <c r="R2926" s="16">
        <f t="shared" ca="1" si="594"/>
        <v>5.72</v>
      </c>
      <c r="S2926" s="14">
        <f t="shared" ca="1" si="595"/>
        <v>712585</v>
      </c>
      <c r="T2926" s="14">
        <f t="shared" ca="1" si="596"/>
        <v>6169764.0899999999</v>
      </c>
      <c r="U2926" s="14" t="str">
        <f t="shared" ca="1" si="597"/>
        <v>0A3F507E-16B6-32B8-E044-0003BA298018</v>
      </c>
    </row>
    <row r="2927" spans="1:21" s="14" customFormat="1" x14ac:dyDescent="0.25">
      <c r="A2927" s="14">
        <f t="shared" si="585"/>
        <v>2927</v>
      </c>
      <c r="B2927" s="14" t="str">
        <f t="shared" ca="1" si="586"/>
        <v>759A8935-5570-4048-97A8-08D3F2E60034</v>
      </c>
      <c r="C2927" s="14" t="str">
        <f t="shared" ca="1" si="587"/>
        <v>Vallensbæk Strandvej</v>
      </c>
      <c r="D2927" s="14" t="str">
        <f t="shared" ca="1" si="588"/>
        <v>312</v>
      </c>
      <c r="E2927" s="14" t="str">
        <f t="shared" ca="1" si="589"/>
        <v>11am</v>
      </c>
      <c r="F2927" s="1">
        <f t="shared" ca="1" si="590"/>
        <v>320</v>
      </c>
      <c r="G2927" s="1">
        <f t="shared" ca="1" si="591"/>
        <v>597</v>
      </c>
      <c r="H2927" s="1">
        <f t="shared" ca="1" si="592"/>
        <v>1961</v>
      </c>
      <c r="I2927" s="1" t="str">
        <f ca="1">INDEX(Relationstabel!$C$3:$K$10,MATCH(INDIRECT($A$1&amp;"J"&amp;A2927),Relationstabel!$A$3:$A$10,0),MATCH(IFERROR(VALUE(INDIRECT($A$1&amp;"K"&amp;A2927)),0),Relationstabel!$C$1:$K$1,0))</f>
        <v>Naturgas</v>
      </c>
      <c r="J2927" s="1" t="str">
        <f ca="1">INDEX(Anvendelseskode!B:B,MATCH($F2927,Anvendelseskode!$A:$A,0))</f>
        <v>Bygning til kontor, handel, lager herunder offentlig administration</v>
      </c>
      <c r="K2927" s="1" t="str">
        <f ca="1">INDEX(Anvendelseskode!C:C,MATCH($F2927,Anvendelseskode!$A:$A,0))</f>
        <v>Kontor, handel, lager, off. adm.</v>
      </c>
      <c r="L2927" s="1" t="str">
        <f ca="1">INDEX(Anvendelseskode!D:D,MATCH($F2927,Anvendelseskode!$A:$A,0))</f>
        <v>Handel og servicevirksomheder</v>
      </c>
      <c r="M2927" s="1" t="str">
        <f ca="1">IFERROR(INDEX(SBi!$2:$2,MATCH(H2927,SBi!$1:$1,1)),SBi!$K$2)</f>
        <v>1961-1972</v>
      </c>
      <c r="N2927" s="1">
        <f ca="1">INDEX(SBi!$C$3:$K$28,MATCH(F2927,SBi!$B$3:$B$28,0),MATCH(M2927,SBi!$C$2:$K$2,0))</f>
        <v>117.5</v>
      </c>
      <c r="O2927" s="16">
        <f t="shared" ca="1" si="593"/>
        <v>70.147499999999994</v>
      </c>
      <c r="P2927" s="16" t="str">
        <f ca="1">IFERROR(INDEX(VpD!$2:$2,MATCH(H2927,VpD!$1:$1,1)),VpD!$I$2)</f>
        <v>1961-1972</v>
      </c>
      <c r="Q2927" s="1">
        <f ca="1">INDEX(VpD!$C$3:$I$27,MATCH(F2927,VpD!$B$3:$B$27,0),MATCH(P2927,VpD!$C$2:$I$2,0))</f>
        <v>105</v>
      </c>
      <c r="R2927" s="16">
        <f t="shared" ca="1" si="594"/>
        <v>62.685000000000002</v>
      </c>
      <c r="S2927" s="14">
        <f t="shared" ca="1" si="595"/>
        <v>713036.06</v>
      </c>
      <c r="T2927" s="14">
        <f t="shared" ca="1" si="596"/>
        <v>6168775.9000000004</v>
      </c>
      <c r="U2927" s="14" t="str">
        <f t="shared" ca="1" si="597"/>
        <v>0A3F507E-17C4-32B8-E044-0003BA298018</v>
      </c>
    </row>
    <row r="2928" spans="1:21" s="14" customFormat="1" x14ac:dyDescent="0.25">
      <c r="A2928" s="14">
        <f t="shared" si="585"/>
        <v>2928</v>
      </c>
      <c r="B2928" s="14" t="str">
        <f t="shared" ca="1" si="586"/>
        <v>91379239-F616-4C3B-ABCE-D21DE780D9C2</v>
      </c>
      <c r="C2928" s="14" t="str">
        <f t="shared" ca="1" si="587"/>
        <v>Vemmetoftevej</v>
      </c>
      <c r="D2928" s="14" t="str">
        <f t="shared" ca="1" si="588"/>
        <v>9</v>
      </c>
      <c r="E2928" s="14" t="str">
        <f t="shared" ca="1" si="589"/>
        <v>18pd</v>
      </c>
      <c r="F2928" s="1">
        <f t="shared" ca="1" si="590"/>
        <v>120</v>
      </c>
      <c r="G2928" s="1">
        <f t="shared" ca="1" si="591"/>
        <v>159</v>
      </c>
      <c r="H2928" s="1">
        <f t="shared" ca="1" si="592"/>
        <v>1972</v>
      </c>
      <c r="I2928" s="1" t="str">
        <f ca="1">INDEX(Relationstabel!$C$3:$K$10,MATCH(INDIRECT($A$1&amp;"J"&amp;A2928),Relationstabel!$A$3:$A$10,0),MATCH(IFERROR(VALUE(INDIRECT($A$1&amp;"K"&amp;A2928)),0),Relationstabel!$C$1:$K$1,0))</f>
        <v>Naturgas</v>
      </c>
      <c r="J2928" s="1" t="str">
        <f ca="1">INDEX(Anvendelseskode!B:B,MATCH($F2928,Anvendelseskode!$A:$A,0))</f>
        <v>Fritliggende enfamilieshus (parcelhus)</v>
      </c>
      <c r="K2928" s="1" t="str">
        <f ca="1">INDEX(Anvendelseskode!C:C,MATCH($F2928,Anvendelseskode!$A:$A,0))</f>
        <v>Parcelhuse</v>
      </c>
      <c r="L2928" s="1" t="str">
        <f ca="1">INDEX(Anvendelseskode!D:D,MATCH($F2928,Anvendelseskode!$A:$A,0))</f>
        <v>Private husholdninger</v>
      </c>
      <c r="M2928" s="1" t="str">
        <f ca="1">IFERROR(INDEX(SBi!$2:$2,MATCH(H2928,SBi!$1:$1,1)),SBi!$K$2)</f>
        <v>1961-1972</v>
      </c>
      <c r="N2928" s="1">
        <f ca="1">INDEX(SBi!$C$3:$K$28,MATCH(F2928,SBi!$B$3:$B$28,0),MATCH(M2928,SBi!$C$2:$K$2,0))</f>
        <v>134.30000000000001</v>
      </c>
      <c r="O2928" s="16">
        <f t="shared" ca="1" si="593"/>
        <v>21.3537</v>
      </c>
      <c r="P2928" s="16" t="str">
        <f ca="1">IFERROR(INDEX(VpD!$2:$2,MATCH(H2928,VpD!$1:$1,1)),VpD!$I$2)</f>
        <v>1961-1972</v>
      </c>
      <c r="Q2928" s="1">
        <f ca="1">INDEX(VpD!$C$3:$I$27,MATCH(F2928,VpD!$B$3:$B$27,0),MATCH(P2928,VpD!$C$2:$I$2,0))</f>
        <v>143</v>
      </c>
      <c r="R2928" s="16">
        <f t="shared" ca="1" si="594"/>
        <v>22.736999999999998</v>
      </c>
      <c r="S2928" s="14">
        <f t="shared" ca="1" si="595"/>
        <v>712739.52</v>
      </c>
      <c r="T2928" s="14">
        <f t="shared" ca="1" si="596"/>
        <v>6169131.4199999999</v>
      </c>
      <c r="U2928" s="14" t="str">
        <f t="shared" ca="1" si="597"/>
        <v>0A3F507E-24A9-32B8-E044-0003BA298018</v>
      </c>
    </row>
    <row r="2929" spans="1:21" s="14" customFormat="1" x14ac:dyDescent="0.25">
      <c r="A2929" s="14">
        <f t="shared" si="585"/>
        <v>2929</v>
      </c>
      <c r="B2929" s="14" t="str">
        <f t="shared" ca="1" si="586"/>
        <v>E9313DCD-7449-4840-B1C4-E58C32E02AC5</v>
      </c>
      <c r="C2929" s="14" t="str">
        <f t="shared" ca="1" si="587"/>
        <v>Vallensbæk Strandvej</v>
      </c>
      <c r="D2929" s="14" t="str">
        <f t="shared" ca="1" si="588"/>
        <v>224</v>
      </c>
      <c r="E2929" s="14" t="str">
        <f t="shared" ca="1" si="589"/>
        <v>18qp</v>
      </c>
      <c r="F2929" s="1">
        <f t="shared" ca="1" si="590"/>
        <v>130</v>
      </c>
      <c r="G2929" s="1">
        <f t="shared" ca="1" si="591"/>
        <v>236</v>
      </c>
      <c r="H2929" s="1">
        <f t="shared" ca="1" si="592"/>
        <v>1974</v>
      </c>
      <c r="I2929" s="1" t="str">
        <f ca="1">INDEX(Relationstabel!$C$3:$K$10,MATCH(INDIRECT($A$1&amp;"J"&amp;A2929),Relationstabel!$A$3:$A$10,0),MATCH(IFERROR(VALUE(INDIRECT($A$1&amp;"K"&amp;A2929)),0),Relationstabel!$C$1:$K$1,0))</f>
        <v>Naturgas</v>
      </c>
      <c r="J2929" s="1" t="str">
        <f ca="1">INDEX(Anvendelseskode!B:B,MATCH($F2929,Anvendelseskode!$A:$A,0))</f>
        <v>Række-, kæde-, dobbelthus (lodret adskillelse mellem enhederne)</v>
      </c>
      <c r="K2929" s="1" t="str">
        <f ca="1">INDEX(Anvendelseskode!C:C,MATCH($F2929,Anvendelseskode!$A:$A,0))</f>
        <v>Række-, kæde og dobbelthuse</v>
      </c>
      <c r="L2929" s="1" t="str">
        <f ca="1">INDEX(Anvendelseskode!D:D,MATCH($F2929,Anvendelseskode!$A:$A,0))</f>
        <v>Private husholdninger</v>
      </c>
      <c r="M2929" s="1" t="str">
        <f ca="1">IFERROR(INDEX(SBi!$2:$2,MATCH(H2929,SBi!$1:$1,1)),SBi!$K$2)</f>
        <v>1973-1978</v>
      </c>
      <c r="N2929" s="1">
        <f ca="1">INDEX(SBi!$C$3:$K$28,MATCH(F2929,SBi!$B$3:$B$28,0),MATCH(M2929,SBi!$C$2:$K$2,0))</f>
        <v>112.6</v>
      </c>
      <c r="O2929" s="16">
        <f t="shared" ca="1" si="593"/>
        <v>26.573599999999999</v>
      </c>
      <c r="P2929" s="16" t="str">
        <f ca="1">IFERROR(INDEX(VpD!$2:$2,MATCH(H2929,VpD!$1:$1,1)),VpD!$I$2)</f>
        <v>1973-1978</v>
      </c>
      <c r="Q2929" s="1">
        <f ca="1">INDEX(VpD!$C$3:$I$27,MATCH(F2929,VpD!$B$3:$B$27,0),MATCH(P2929,VpD!$C$2:$I$2,0))</f>
        <v>98</v>
      </c>
      <c r="R2929" s="16">
        <f t="shared" ca="1" si="594"/>
        <v>23.128</v>
      </c>
      <c r="S2929" s="14">
        <f t="shared" ca="1" si="595"/>
        <v>713448.59</v>
      </c>
      <c r="T2929" s="14">
        <f t="shared" ca="1" si="596"/>
        <v>6168869.2300000004</v>
      </c>
      <c r="U2929" s="14" t="str">
        <f t="shared" ca="1" si="597"/>
        <v>0A3F507E-17AD-32B8-E044-0003BA298018</v>
      </c>
    </row>
    <row r="2930" spans="1:21" s="14" customFormat="1" x14ac:dyDescent="0.25">
      <c r="A2930" s="14">
        <f t="shared" si="585"/>
        <v>2930</v>
      </c>
      <c r="B2930" s="14" t="str">
        <f t="shared" ca="1" si="586"/>
        <v>489D8EF1-C378-41EC-ACEA-16429E0ECAA7</v>
      </c>
      <c r="C2930" s="14" t="str">
        <f t="shared" ca="1" si="587"/>
        <v>Nordmarksvænge</v>
      </c>
      <c r="D2930" s="14" t="str">
        <f t="shared" ca="1" si="588"/>
        <v>28</v>
      </c>
      <c r="E2930" s="14" t="str">
        <f t="shared" ca="1" si="589"/>
        <v>14ep</v>
      </c>
      <c r="F2930" s="1">
        <f t="shared" ca="1" si="590"/>
        <v>130</v>
      </c>
      <c r="G2930" s="1">
        <f t="shared" ca="1" si="591"/>
        <v>120</v>
      </c>
      <c r="H2930" s="1">
        <f t="shared" ca="1" si="592"/>
        <v>2000</v>
      </c>
      <c r="I2930" s="1" t="str">
        <f ca="1">INDEX(Relationstabel!$C$3:$K$10,MATCH(INDIRECT($A$1&amp;"J"&amp;A2930),Relationstabel!$A$3:$A$10,0),MATCH(IFERROR(VALUE(INDIRECT($A$1&amp;"K"&amp;A2930)),0),Relationstabel!$C$1:$K$1,0))</f>
        <v>Fjernvarme/ Blokvarme</v>
      </c>
      <c r="J2930" s="1" t="str">
        <f ca="1">INDEX(Anvendelseskode!B:B,MATCH($F2930,Anvendelseskode!$A:$A,0))</f>
        <v>Række-, kæde-, dobbelthus (lodret adskillelse mellem enhederne)</v>
      </c>
      <c r="K2930" s="1" t="str">
        <f ca="1">INDEX(Anvendelseskode!C:C,MATCH($F2930,Anvendelseskode!$A:$A,0))</f>
        <v>Række-, kæde og dobbelthuse</v>
      </c>
      <c r="L2930" s="1" t="str">
        <f ca="1">INDEX(Anvendelseskode!D:D,MATCH($F2930,Anvendelseskode!$A:$A,0))</f>
        <v>Private husholdninger</v>
      </c>
      <c r="M2930" s="1" t="str">
        <f ca="1">IFERROR(INDEX(SBi!$2:$2,MATCH(H2930,SBi!$1:$1,1)),SBi!$K$2)</f>
        <v>1999-2006</v>
      </c>
      <c r="N2930" s="1">
        <f ca="1">INDEX(SBi!$C$3:$K$28,MATCH(F2930,SBi!$B$3:$B$28,0),MATCH(M2930,SBi!$C$2:$K$2,0))</f>
        <v>81.5</v>
      </c>
      <c r="O2930" s="16">
        <f t="shared" ca="1" si="593"/>
        <v>9.7799999999999994</v>
      </c>
      <c r="P2930" s="16" t="str">
        <f ca="1">IFERROR(INDEX(VpD!$2:$2,MATCH(H2930,VpD!$1:$1,1)),VpD!$I$2)</f>
        <v>&gt;1998</v>
      </c>
      <c r="Q2930" s="1">
        <f ca="1">INDEX(VpD!$C$3:$I$27,MATCH(F2930,VpD!$B$3:$B$27,0),MATCH(P2930,VpD!$C$2:$I$2,0))</f>
        <v>65</v>
      </c>
      <c r="R2930" s="16">
        <f t="shared" ca="1" si="594"/>
        <v>7.8</v>
      </c>
      <c r="S2930" s="14">
        <f t="shared" ca="1" si="595"/>
        <v>712032.47</v>
      </c>
      <c r="T2930" s="14">
        <f t="shared" ca="1" si="596"/>
        <v>6172421.5700000003</v>
      </c>
      <c r="U2930" s="14" t="str">
        <f t="shared" ca="1" si="597"/>
        <v>0A3F507E-1DAE-32B8-E044-0003BA298018</v>
      </c>
    </row>
    <row r="2931" spans="1:21" s="14" customFormat="1" x14ac:dyDescent="0.25">
      <c r="A2931" s="14">
        <f t="shared" si="585"/>
        <v>2931</v>
      </c>
      <c r="B2931" s="14" t="str">
        <f t="shared" ca="1" si="586"/>
        <v>8528E6B9-73F2-4504-976D-90014E8E9524</v>
      </c>
      <c r="C2931" s="14" t="str">
        <f t="shared" ca="1" si="587"/>
        <v>Nørrebred</v>
      </c>
      <c r="D2931" s="14" t="str">
        <f t="shared" ca="1" si="588"/>
        <v>132</v>
      </c>
      <c r="E2931" s="14" t="str">
        <f t="shared" ca="1" si="589"/>
        <v>13gz</v>
      </c>
      <c r="F2931" s="1">
        <f t="shared" ca="1" si="590"/>
        <v>120</v>
      </c>
      <c r="G2931" s="1">
        <f t="shared" ca="1" si="591"/>
        <v>126</v>
      </c>
      <c r="H2931" s="1">
        <f t="shared" ca="1" si="592"/>
        <v>1984</v>
      </c>
      <c r="I2931" s="1" t="str">
        <f ca="1">INDEX(Relationstabel!$C$3:$K$10,MATCH(INDIRECT($A$1&amp;"J"&amp;A2931),Relationstabel!$A$3:$A$10,0),MATCH(IFERROR(VALUE(INDIRECT($A$1&amp;"K"&amp;A2931)),0),Relationstabel!$C$1:$K$1,0))</f>
        <v>Naturgas</v>
      </c>
      <c r="J2931" s="1" t="str">
        <f ca="1">INDEX(Anvendelseskode!B:B,MATCH($F2931,Anvendelseskode!$A:$A,0))</f>
        <v>Fritliggende enfamilieshus (parcelhus)</v>
      </c>
      <c r="K2931" s="1" t="str">
        <f ca="1">INDEX(Anvendelseskode!C:C,MATCH($F2931,Anvendelseskode!$A:$A,0))</f>
        <v>Parcelhuse</v>
      </c>
      <c r="L2931" s="1" t="str">
        <f ca="1">INDEX(Anvendelseskode!D:D,MATCH($F2931,Anvendelseskode!$A:$A,0))</f>
        <v>Private husholdninger</v>
      </c>
      <c r="M2931" s="1" t="str">
        <f ca="1">IFERROR(INDEX(SBi!$2:$2,MATCH(H2931,SBi!$1:$1,1)),SBi!$K$2)</f>
        <v>1979-1998</v>
      </c>
      <c r="N2931" s="1">
        <f ca="1">INDEX(SBi!$C$3:$K$28,MATCH(F2931,SBi!$B$3:$B$28,0),MATCH(M2931,SBi!$C$2:$K$2,0))</f>
        <v>105.4</v>
      </c>
      <c r="O2931" s="16">
        <f t="shared" ca="1" si="593"/>
        <v>13.280400000000002</v>
      </c>
      <c r="P2931" s="16" t="str">
        <f ca="1">IFERROR(INDEX(VpD!$2:$2,MATCH(H2931,VpD!$1:$1,1)),VpD!$I$2)</f>
        <v>1979-1998</v>
      </c>
      <c r="Q2931" s="1">
        <f ca="1">INDEX(VpD!$C$3:$I$27,MATCH(F2931,VpD!$B$3:$B$27,0),MATCH(P2931,VpD!$C$2:$I$2,0))</f>
        <v>90</v>
      </c>
      <c r="R2931" s="16">
        <f t="shared" ca="1" si="594"/>
        <v>11.34</v>
      </c>
      <c r="S2931" s="14">
        <f t="shared" ca="1" si="595"/>
        <v>711710.62</v>
      </c>
      <c r="T2931" s="14">
        <f t="shared" ca="1" si="596"/>
        <v>6171946.7300000004</v>
      </c>
      <c r="U2931" s="14" t="str">
        <f t="shared" ca="1" si="597"/>
        <v>0A3F507E-1EAE-32B8-E044-0003BA298018</v>
      </c>
    </row>
    <row r="2932" spans="1:21" s="14" customFormat="1" x14ac:dyDescent="0.25">
      <c r="A2932" s="14">
        <f t="shared" si="585"/>
        <v>2932</v>
      </c>
      <c r="B2932" s="14" t="str">
        <f t="shared" ca="1" si="586"/>
        <v>7528FA8D-CFDD-48AE-ADC7-4103874B4DC2</v>
      </c>
      <c r="C2932" s="14" t="str">
        <f t="shared" ca="1" si="587"/>
        <v>Stærebo</v>
      </c>
      <c r="D2932" s="14" t="str">
        <f t="shared" ca="1" si="588"/>
        <v>7</v>
      </c>
      <c r="E2932" s="14" t="str">
        <f t="shared" ca="1" si="589"/>
        <v>6acg</v>
      </c>
      <c r="F2932" s="1">
        <f t="shared" ca="1" si="590"/>
        <v>130</v>
      </c>
      <c r="G2932" s="1">
        <f t="shared" ca="1" si="591"/>
        <v>109</v>
      </c>
      <c r="H2932" s="1">
        <f t="shared" ca="1" si="592"/>
        <v>1979</v>
      </c>
      <c r="I2932" s="1" t="str">
        <f ca="1">INDEX(Relationstabel!$C$3:$K$10,MATCH(INDIRECT($A$1&amp;"J"&amp;A2932),Relationstabel!$A$3:$A$10,0),MATCH(IFERROR(VALUE(INDIRECT($A$1&amp;"K"&amp;A2932)),0),Relationstabel!$C$1:$K$1,0))</f>
        <v>Fjernvarme/ Blokvarme</v>
      </c>
      <c r="J2932" s="1" t="str">
        <f ca="1">INDEX(Anvendelseskode!B:B,MATCH($F2932,Anvendelseskode!$A:$A,0))</f>
        <v>Række-, kæde-, dobbelthus (lodret adskillelse mellem enhederne)</v>
      </c>
      <c r="K2932" s="1" t="str">
        <f ca="1">INDEX(Anvendelseskode!C:C,MATCH($F2932,Anvendelseskode!$A:$A,0))</f>
        <v>Række-, kæde og dobbelthuse</v>
      </c>
      <c r="L2932" s="1" t="str">
        <f ca="1">INDEX(Anvendelseskode!D:D,MATCH($F2932,Anvendelseskode!$A:$A,0))</f>
        <v>Private husholdninger</v>
      </c>
      <c r="M2932" s="1" t="str">
        <f ca="1">IFERROR(INDEX(SBi!$2:$2,MATCH(H2932,SBi!$1:$1,1)),SBi!$K$2)</f>
        <v>1979-1998</v>
      </c>
      <c r="N2932" s="1">
        <f ca="1">INDEX(SBi!$C$3:$K$28,MATCH(F2932,SBi!$B$3:$B$28,0),MATCH(M2932,SBi!$C$2:$K$2,0))</f>
        <v>96.8</v>
      </c>
      <c r="O2932" s="16">
        <f t="shared" ca="1" si="593"/>
        <v>10.5512</v>
      </c>
      <c r="P2932" s="16" t="str">
        <f ca="1">IFERROR(INDEX(VpD!$2:$2,MATCH(H2932,VpD!$1:$1,1)),VpD!$I$2)</f>
        <v>1979-1998</v>
      </c>
      <c r="Q2932" s="1">
        <f ca="1">INDEX(VpD!$C$3:$I$27,MATCH(F2932,VpD!$B$3:$B$27,0),MATCH(P2932,VpD!$C$2:$I$2,0))</f>
        <v>74</v>
      </c>
      <c r="R2932" s="16">
        <f t="shared" ca="1" si="594"/>
        <v>8.0660000000000007</v>
      </c>
      <c r="S2932" s="14">
        <f t="shared" ca="1" si="595"/>
        <v>713691.87</v>
      </c>
      <c r="T2932" s="14">
        <f t="shared" ca="1" si="596"/>
        <v>6169736.5999999996</v>
      </c>
      <c r="U2932" s="14" t="str">
        <f t="shared" ca="1" si="597"/>
        <v>0A3F507E-21AE-32B8-E044-0003BA298018</v>
      </c>
    </row>
    <row r="2933" spans="1:21" s="14" customFormat="1" x14ac:dyDescent="0.25">
      <c r="A2933" s="14">
        <f t="shared" si="585"/>
        <v>2933</v>
      </c>
      <c r="B2933" s="14" t="str">
        <f t="shared" ca="1" si="586"/>
        <v>743F2CCD-06B9-4FC1-A0F1-F90CA95FAD29</v>
      </c>
      <c r="C2933" s="14" t="str">
        <f t="shared" ca="1" si="587"/>
        <v>Syvhøjvænge</v>
      </c>
      <c r="D2933" s="14" t="str">
        <f t="shared" ca="1" si="588"/>
        <v>121</v>
      </c>
      <c r="E2933" s="14" t="str">
        <f t="shared" ca="1" si="589"/>
        <v>22ø</v>
      </c>
      <c r="F2933" s="1">
        <f t="shared" ca="1" si="590"/>
        <v>120</v>
      </c>
      <c r="G2933" s="1">
        <f t="shared" ca="1" si="591"/>
        <v>122</v>
      </c>
      <c r="H2933" s="1">
        <f t="shared" ca="1" si="592"/>
        <v>1971</v>
      </c>
      <c r="I2933" s="1" t="str">
        <f ca="1">INDEX(Relationstabel!$C$3:$K$10,MATCH(INDIRECT($A$1&amp;"J"&amp;A2933),Relationstabel!$A$3:$A$10,0),MATCH(IFERROR(VALUE(INDIRECT($A$1&amp;"K"&amp;A2933)),0),Relationstabel!$C$1:$K$1,0))</f>
        <v>Naturgas</v>
      </c>
      <c r="J2933" s="1" t="str">
        <f ca="1">INDEX(Anvendelseskode!B:B,MATCH($F2933,Anvendelseskode!$A:$A,0))</f>
        <v>Fritliggende enfamilieshus (parcelhus)</v>
      </c>
      <c r="K2933" s="1" t="str">
        <f ca="1">INDEX(Anvendelseskode!C:C,MATCH($F2933,Anvendelseskode!$A:$A,0))</f>
        <v>Parcelhuse</v>
      </c>
      <c r="L2933" s="1" t="str">
        <f ca="1">INDEX(Anvendelseskode!D:D,MATCH($F2933,Anvendelseskode!$A:$A,0))</f>
        <v>Private husholdninger</v>
      </c>
      <c r="M2933" s="1" t="str">
        <f ca="1">IFERROR(INDEX(SBi!$2:$2,MATCH(H2933,SBi!$1:$1,1)),SBi!$K$2)</f>
        <v>1961-1972</v>
      </c>
      <c r="N2933" s="1">
        <f ca="1">INDEX(SBi!$C$3:$K$28,MATCH(F2933,SBi!$B$3:$B$28,0),MATCH(M2933,SBi!$C$2:$K$2,0))</f>
        <v>134.30000000000001</v>
      </c>
      <c r="O2933" s="16">
        <f t="shared" ca="1" si="593"/>
        <v>16.384600000000002</v>
      </c>
      <c r="P2933" s="16" t="str">
        <f ca="1">IFERROR(INDEX(VpD!$2:$2,MATCH(H2933,VpD!$1:$1,1)),VpD!$I$2)</f>
        <v>1961-1972</v>
      </c>
      <c r="Q2933" s="1">
        <f ca="1">INDEX(VpD!$C$3:$I$27,MATCH(F2933,VpD!$B$3:$B$27,0),MATCH(P2933,VpD!$C$2:$I$2,0))</f>
        <v>143</v>
      </c>
      <c r="R2933" s="16">
        <f t="shared" ca="1" si="594"/>
        <v>17.446000000000002</v>
      </c>
      <c r="S2933" s="14">
        <f t="shared" ca="1" si="595"/>
        <v>711779.67</v>
      </c>
      <c r="T2933" s="14">
        <f t="shared" ca="1" si="596"/>
        <v>6171940.9400000004</v>
      </c>
      <c r="U2933" s="14" t="str">
        <f t="shared" ca="1" si="597"/>
        <v>0A3F507E-22AE-32B8-E044-0003BA298018</v>
      </c>
    </row>
    <row r="2934" spans="1:21" s="14" customFormat="1" x14ac:dyDescent="0.25">
      <c r="A2934" s="14">
        <f t="shared" si="585"/>
        <v>2934</v>
      </c>
      <c r="B2934" s="14" t="str">
        <f t="shared" ca="1" si="586"/>
        <v>127DA9B8-D7CE-400C-964C-540A37C89D72</v>
      </c>
      <c r="C2934" s="14" t="str">
        <f t="shared" ca="1" si="587"/>
        <v>Vemmetoftevej</v>
      </c>
      <c r="D2934" s="14" t="str">
        <f t="shared" ca="1" si="588"/>
        <v>14</v>
      </c>
      <c r="E2934" s="14" t="str">
        <f t="shared" ca="1" si="589"/>
        <v>18hs</v>
      </c>
      <c r="F2934" s="1">
        <f t="shared" ca="1" si="590"/>
        <v>120</v>
      </c>
      <c r="G2934" s="1">
        <f t="shared" ca="1" si="591"/>
        <v>102</v>
      </c>
      <c r="H2934" s="1">
        <f t="shared" ca="1" si="592"/>
        <v>1972</v>
      </c>
      <c r="I2934" s="1" t="str">
        <f ca="1">INDEX(Relationstabel!$C$3:$K$10,MATCH(INDIRECT($A$1&amp;"J"&amp;A2934),Relationstabel!$A$3:$A$10,0),MATCH(IFERROR(VALUE(INDIRECT($A$1&amp;"K"&amp;A2934)),0),Relationstabel!$C$1:$K$1,0))</f>
        <v>Naturgas</v>
      </c>
      <c r="J2934" s="1" t="str">
        <f ca="1">INDEX(Anvendelseskode!B:B,MATCH($F2934,Anvendelseskode!$A:$A,0))</f>
        <v>Fritliggende enfamilieshus (parcelhus)</v>
      </c>
      <c r="K2934" s="1" t="str">
        <f ca="1">INDEX(Anvendelseskode!C:C,MATCH($F2934,Anvendelseskode!$A:$A,0))</f>
        <v>Parcelhuse</v>
      </c>
      <c r="L2934" s="1" t="str">
        <f ca="1">INDEX(Anvendelseskode!D:D,MATCH($F2934,Anvendelseskode!$A:$A,0))</f>
        <v>Private husholdninger</v>
      </c>
      <c r="M2934" s="1" t="str">
        <f ca="1">IFERROR(INDEX(SBi!$2:$2,MATCH(H2934,SBi!$1:$1,1)),SBi!$K$2)</f>
        <v>1961-1972</v>
      </c>
      <c r="N2934" s="1">
        <f ca="1">INDEX(SBi!$C$3:$K$28,MATCH(F2934,SBi!$B$3:$B$28,0),MATCH(M2934,SBi!$C$2:$K$2,0))</f>
        <v>134.30000000000001</v>
      </c>
      <c r="O2934" s="16">
        <f t="shared" ca="1" si="593"/>
        <v>13.698600000000001</v>
      </c>
      <c r="P2934" s="16" t="str">
        <f ca="1">IFERROR(INDEX(VpD!$2:$2,MATCH(H2934,VpD!$1:$1,1)),VpD!$I$2)</f>
        <v>1961-1972</v>
      </c>
      <c r="Q2934" s="1">
        <f ca="1">INDEX(VpD!$C$3:$I$27,MATCH(F2934,VpD!$B$3:$B$27,0),MATCH(P2934,VpD!$C$2:$I$2,0))</f>
        <v>143</v>
      </c>
      <c r="R2934" s="16">
        <f t="shared" ca="1" si="594"/>
        <v>14.586</v>
      </c>
      <c r="S2934" s="14">
        <f t="shared" ca="1" si="595"/>
        <v>712727.82</v>
      </c>
      <c r="T2934" s="14">
        <f t="shared" ca="1" si="596"/>
        <v>6169175.3700000001</v>
      </c>
      <c r="U2934" s="14" t="str">
        <f t="shared" ca="1" si="597"/>
        <v>0A3F507E-24AE-32B8-E044-0003BA298018</v>
      </c>
    </row>
    <row r="2935" spans="1:21" s="14" customFormat="1" x14ac:dyDescent="0.25">
      <c r="A2935" s="14">
        <f t="shared" si="585"/>
        <v>2935</v>
      </c>
      <c r="B2935" s="14" t="str">
        <f t="shared" ca="1" si="586"/>
        <v>0C0C0789-B233-448C-8A14-8AEFFB909D96</v>
      </c>
      <c r="C2935" s="14" t="str">
        <f t="shared" ca="1" si="587"/>
        <v>Vallensbæk Strandvej</v>
      </c>
      <c r="D2935" s="14" t="str">
        <f t="shared" ca="1" si="588"/>
        <v>258</v>
      </c>
      <c r="E2935" s="14" t="str">
        <f t="shared" ca="1" si="589"/>
        <v>18h</v>
      </c>
      <c r="F2935" s="1">
        <f t="shared" ca="1" si="590"/>
        <v>120</v>
      </c>
      <c r="G2935" s="1">
        <f t="shared" ca="1" si="591"/>
        <v>160</v>
      </c>
      <c r="H2935" s="1">
        <f t="shared" ca="1" si="592"/>
        <v>1958</v>
      </c>
      <c r="I2935" s="1" t="str">
        <f ca="1">INDEX(Relationstabel!$C$3:$K$10,MATCH(INDIRECT($A$1&amp;"J"&amp;A2935),Relationstabel!$A$3:$A$10,0),MATCH(IFERROR(VALUE(INDIRECT($A$1&amp;"K"&amp;A2935)),0),Relationstabel!$C$1:$K$1,0))</f>
        <v>Naturgas</v>
      </c>
      <c r="J2935" s="1" t="str">
        <f ca="1">INDEX(Anvendelseskode!B:B,MATCH($F2935,Anvendelseskode!$A:$A,0))</f>
        <v>Fritliggende enfamilieshus (parcelhus)</v>
      </c>
      <c r="K2935" s="1" t="str">
        <f ca="1">INDEX(Anvendelseskode!C:C,MATCH($F2935,Anvendelseskode!$A:$A,0))</f>
        <v>Parcelhuse</v>
      </c>
      <c r="L2935" s="1" t="str">
        <f ca="1">INDEX(Anvendelseskode!D:D,MATCH($F2935,Anvendelseskode!$A:$A,0))</f>
        <v>Private husholdninger</v>
      </c>
      <c r="M2935" s="1" t="str">
        <f ca="1">IFERROR(INDEX(SBi!$2:$2,MATCH(H2935,SBi!$1:$1,1)),SBi!$K$2)</f>
        <v>1951-1960</v>
      </c>
      <c r="N2935" s="1">
        <f ca="1">INDEX(SBi!$C$3:$K$28,MATCH(F2935,SBi!$B$3:$B$28,0),MATCH(M2935,SBi!$C$2:$K$2,0))</f>
        <v>154.9</v>
      </c>
      <c r="O2935" s="16">
        <f t="shared" ca="1" si="593"/>
        <v>24.783999999999999</v>
      </c>
      <c r="P2935" s="16" t="str">
        <f ca="1">IFERROR(INDEX(VpD!$2:$2,MATCH(H2935,VpD!$1:$1,1)),VpD!$I$2)</f>
        <v>1951-1960</v>
      </c>
      <c r="Q2935" s="1">
        <f ca="1">INDEX(VpD!$C$3:$I$27,MATCH(F2935,VpD!$B$3:$B$27,0),MATCH(P2935,VpD!$C$2:$I$2,0))</f>
        <v>204</v>
      </c>
      <c r="R2935" s="16">
        <f t="shared" ca="1" si="594"/>
        <v>32.64</v>
      </c>
      <c r="S2935" s="14">
        <f t="shared" ca="1" si="595"/>
        <v>713306.14</v>
      </c>
      <c r="T2935" s="14">
        <f t="shared" ca="1" si="596"/>
        <v>6168854.7199999997</v>
      </c>
      <c r="U2935" s="14" t="str">
        <f t="shared" ca="1" si="597"/>
        <v>0A3F507E-17B6-32B8-E044-0003BA298018</v>
      </c>
    </row>
    <row r="2936" spans="1:21" s="14" customFormat="1" x14ac:dyDescent="0.25">
      <c r="A2936" s="14">
        <f t="shared" si="585"/>
        <v>2936</v>
      </c>
      <c r="B2936" s="14" t="str">
        <f t="shared" ca="1" si="586"/>
        <v>1CC53ABF-4A50-4441-965D-B1B6D8CE3AA6</v>
      </c>
      <c r="C2936" s="14" t="str">
        <f t="shared" ca="1" si="587"/>
        <v>Nordmarksvænge</v>
      </c>
      <c r="D2936" s="14" t="str">
        <f t="shared" ca="1" si="588"/>
        <v>36</v>
      </c>
      <c r="E2936" s="14" t="str">
        <f t="shared" ca="1" si="589"/>
        <v>14el</v>
      </c>
      <c r="F2936" s="1">
        <f t="shared" ca="1" si="590"/>
        <v>130</v>
      </c>
      <c r="G2936" s="1">
        <f t="shared" ca="1" si="591"/>
        <v>120</v>
      </c>
      <c r="H2936" s="1">
        <f t="shared" ca="1" si="592"/>
        <v>2000</v>
      </c>
      <c r="I2936" s="1" t="str">
        <f ca="1">INDEX(Relationstabel!$C$3:$K$10,MATCH(INDIRECT($A$1&amp;"J"&amp;A2936),Relationstabel!$A$3:$A$10,0),MATCH(IFERROR(VALUE(INDIRECT($A$1&amp;"K"&amp;A2936)),0),Relationstabel!$C$1:$K$1,0))</f>
        <v>Fjernvarme/ Blokvarme</v>
      </c>
      <c r="J2936" s="1" t="str">
        <f ca="1">INDEX(Anvendelseskode!B:B,MATCH($F2936,Anvendelseskode!$A:$A,0))</f>
        <v>Række-, kæde-, dobbelthus (lodret adskillelse mellem enhederne)</v>
      </c>
      <c r="K2936" s="1" t="str">
        <f ca="1">INDEX(Anvendelseskode!C:C,MATCH($F2936,Anvendelseskode!$A:$A,0))</f>
        <v>Række-, kæde og dobbelthuse</v>
      </c>
      <c r="L2936" s="1" t="str">
        <f ca="1">INDEX(Anvendelseskode!D:D,MATCH($F2936,Anvendelseskode!$A:$A,0))</f>
        <v>Private husholdninger</v>
      </c>
      <c r="M2936" s="1" t="str">
        <f ca="1">IFERROR(INDEX(SBi!$2:$2,MATCH(H2936,SBi!$1:$1,1)),SBi!$K$2)</f>
        <v>1999-2006</v>
      </c>
      <c r="N2936" s="1">
        <f ca="1">INDEX(SBi!$C$3:$K$28,MATCH(F2936,SBi!$B$3:$B$28,0),MATCH(M2936,SBi!$C$2:$K$2,0))</f>
        <v>81.5</v>
      </c>
      <c r="O2936" s="16">
        <f t="shared" ca="1" si="593"/>
        <v>9.7799999999999994</v>
      </c>
      <c r="P2936" s="16" t="str">
        <f ca="1">IFERROR(INDEX(VpD!$2:$2,MATCH(H2936,VpD!$1:$1,1)),VpD!$I$2)</f>
        <v>&gt;1998</v>
      </c>
      <c r="Q2936" s="1">
        <f ca="1">INDEX(VpD!$C$3:$I$27,MATCH(F2936,VpD!$B$3:$B$27,0),MATCH(P2936,VpD!$C$2:$I$2,0))</f>
        <v>65</v>
      </c>
      <c r="R2936" s="16">
        <f t="shared" ca="1" si="594"/>
        <v>7.8</v>
      </c>
      <c r="S2936" s="14">
        <f t="shared" ca="1" si="595"/>
        <v>711989.09</v>
      </c>
      <c r="T2936" s="14">
        <f t="shared" ca="1" si="596"/>
        <v>6172430.71</v>
      </c>
      <c r="U2936" s="14" t="str">
        <f t="shared" ca="1" si="597"/>
        <v>0A3F507E-1DB6-32B8-E044-0003BA298018</v>
      </c>
    </row>
    <row r="2937" spans="1:21" s="14" customFormat="1" x14ac:dyDescent="0.25">
      <c r="A2937" s="14">
        <f t="shared" si="585"/>
        <v>2937</v>
      </c>
      <c r="B2937" s="14" t="str">
        <f t="shared" ca="1" si="586"/>
        <v>B87D7BC7-2879-4D30-92FF-5225C48A8ED4</v>
      </c>
      <c r="C2937" s="14" t="str">
        <f t="shared" ca="1" si="587"/>
        <v>Nørrebred</v>
      </c>
      <c r="D2937" s="14" t="str">
        <f t="shared" ca="1" si="588"/>
        <v>140</v>
      </c>
      <c r="E2937" s="14" t="str">
        <f t="shared" ca="1" si="589"/>
        <v>13gu</v>
      </c>
      <c r="F2937" s="1">
        <f t="shared" ca="1" si="590"/>
        <v>120</v>
      </c>
      <c r="G2937" s="1">
        <f t="shared" ca="1" si="591"/>
        <v>133</v>
      </c>
      <c r="H2937" s="1">
        <f t="shared" ca="1" si="592"/>
        <v>1972</v>
      </c>
      <c r="I2937" s="1" t="str">
        <f ca="1">INDEX(Relationstabel!$C$3:$K$10,MATCH(INDIRECT($A$1&amp;"J"&amp;A2937),Relationstabel!$A$3:$A$10,0),MATCH(IFERROR(VALUE(INDIRECT($A$1&amp;"K"&amp;A2937)),0),Relationstabel!$C$1:$K$1,0))</f>
        <v>Naturgas</v>
      </c>
      <c r="J2937" s="1" t="str">
        <f ca="1">INDEX(Anvendelseskode!B:B,MATCH($F2937,Anvendelseskode!$A:$A,0))</f>
        <v>Fritliggende enfamilieshus (parcelhus)</v>
      </c>
      <c r="K2937" s="1" t="str">
        <f ca="1">INDEX(Anvendelseskode!C:C,MATCH($F2937,Anvendelseskode!$A:$A,0))</f>
        <v>Parcelhuse</v>
      </c>
      <c r="L2937" s="1" t="str">
        <f ca="1">INDEX(Anvendelseskode!D:D,MATCH($F2937,Anvendelseskode!$A:$A,0))</f>
        <v>Private husholdninger</v>
      </c>
      <c r="M2937" s="1" t="str">
        <f ca="1">IFERROR(INDEX(SBi!$2:$2,MATCH(H2937,SBi!$1:$1,1)),SBi!$K$2)</f>
        <v>1961-1972</v>
      </c>
      <c r="N2937" s="1">
        <f ca="1">INDEX(SBi!$C$3:$K$28,MATCH(F2937,SBi!$B$3:$B$28,0),MATCH(M2937,SBi!$C$2:$K$2,0))</f>
        <v>134.30000000000001</v>
      </c>
      <c r="O2937" s="16">
        <f t="shared" ca="1" si="593"/>
        <v>17.861900000000002</v>
      </c>
      <c r="P2937" s="16" t="str">
        <f ca="1">IFERROR(INDEX(VpD!$2:$2,MATCH(H2937,VpD!$1:$1,1)),VpD!$I$2)</f>
        <v>1961-1972</v>
      </c>
      <c r="Q2937" s="1">
        <f ca="1">INDEX(VpD!$C$3:$I$27,MATCH(F2937,VpD!$B$3:$B$27,0),MATCH(P2937,VpD!$C$2:$I$2,0))</f>
        <v>143</v>
      </c>
      <c r="R2937" s="16">
        <f t="shared" ca="1" si="594"/>
        <v>19.018999999999998</v>
      </c>
      <c r="S2937" s="14">
        <f t="shared" ca="1" si="595"/>
        <v>711725.46</v>
      </c>
      <c r="T2937" s="14">
        <f t="shared" ca="1" si="596"/>
        <v>6171995</v>
      </c>
      <c r="U2937" s="14" t="str">
        <f t="shared" ca="1" si="597"/>
        <v>0A3F507E-1EB6-32B8-E044-0003BA298018</v>
      </c>
    </row>
    <row r="2938" spans="1:21" s="14" customFormat="1" x14ac:dyDescent="0.25">
      <c r="A2938" s="14">
        <f t="shared" si="585"/>
        <v>2938</v>
      </c>
      <c r="B2938" s="14" t="str">
        <f t="shared" ca="1" si="586"/>
        <v>BBA26A4A-720C-4E83-ABCD-1960A9216EC8</v>
      </c>
      <c r="C2938" s="14" t="str">
        <f t="shared" ca="1" si="587"/>
        <v>Stærebo</v>
      </c>
      <c r="D2938" s="14" t="str">
        <f t="shared" ca="1" si="588"/>
        <v>15</v>
      </c>
      <c r="E2938" s="14" t="str">
        <f t="shared" ca="1" si="589"/>
        <v>6acc</v>
      </c>
      <c r="F2938" s="1">
        <f t="shared" ca="1" si="590"/>
        <v>130</v>
      </c>
      <c r="G2938" s="1">
        <f t="shared" ca="1" si="591"/>
        <v>109</v>
      </c>
      <c r="H2938" s="1">
        <f t="shared" ca="1" si="592"/>
        <v>1979</v>
      </c>
      <c r="I2938" s="1" t="str">
        <f ca="1">INDEX(Relationstabel!$C$3:$K$10,MATCH(INDIRECT($A$1&amp;"J"&amp;A2938),Relationstabel!$A$3:$A$10,0),MATCH(IFERROR(VALUE(INDIRECT($A$1&amp;"K"&amp;A2938)),0),Relationstabel!$C$1:$K$1,0))</f>
        <v>Fjernvarme/ Blokvarme</v>
      </c>
      <c r="J2938" s="1" t="str">
        <f ca="1">INDEX(Anvendelseskode!B:B,MATCH($F2938,Anvendelseskode!$A:$A,0))</f>
        <v>Række-, kæde-, dobbelthus (lodret adskillelse mellem enhederne)</v>
      </c>
      <c r="K2938" s="1" t="str">
        <f ca="1">INDEX(Anvendelseskode!C:C,MATCH($F2938,Anvendelseskode!$A:$A,0))</f>
        <v>Række-, kæde og dobbelthuse</v>
      </c>
      <c r="L2938" s="1" t="str">
        <f ca="1">INDEX(Anvendelseskode!D:D,MATCH($F2938,Anvendelseskode!$A:$A,0))</f>
        <v>Private husholdninger</v>
      </c>
      <c r="M2938" s="1" t="str">
        <f ca="1">IFERROR(INDEX(SBi!$2:$2,MATCH(H2938,SBi!$1:$1,1)),SBi!$K$2)</f>
        <v>1979-1998</v>
      </c>
      <c r="N2938" s="1">
        <f ca="1">INDEX(SBi!$C$3:$K$28,MATCH(F2938,SBi!$B$3:$B$28,0),MATCH(M2938,SBi!$C$2:$K$2,0))</f>
        <v>96.8</v>
      </c>
      <c r="O2938" s="16">
        <f t="shared" ca="1" si="593"/>
        <v>10.5512</v>
      </c>
      <c r="P2938" s="16" t="str">
        <f ca="1">IFERROR(INDEX(VpD!$2:$2,MATCH(H2938,VpD!$1:$1,1)),VpD!$I$2)</f>
        <v>1979-1998</v>
      </c>
      <c r="Q2938" s="1">
        <f ca="1">INDEX(VpD!$C$3:$I$27,MATCH(F2938,VpD!$B$3:$B$27,0),MATCH(P2938,VpD!$C$2:$I$2,0))</f>
        <v>74</v>
      </c>
      <c r="R2938" s="16">
        <f t="shared" ca="1" si="594"/>
        <v>8.0660000000000007</v>
      </c>
      <c r="S2938" s="14">
        <f t="shared" ca="1" si="595"/>
        <v>713672.8</v>
      </c>
      <c r="T2938" s="14">
        <f t="shared" ca="1" si="596"/>
        <v>6169724.8399999999</v>
      </c>
      <c r="U2938" s="14" t="str">
        <f t="shared" ca="1" si="597"/>
        <v>0A3F507E-21B6-32B8-E044-0003BA298018</v>
      </c>
    </row>
    <row r="2939" spans="1:21" s="14" customFormat="1" x14ac:dyDescent="0.25">
      <c r="A2939" s="14">
        <f t="shared" si="585"/>
        <v>2939</v>
      </c>
      <c r="B2939" s="14" t="str">
        <f t="shared" ca="1" si="586"/>
        <v>B955E9E3-66C1-44F3-ABC4-4251D46477C7</v>
      </c>
      <c r="C2939" s="14" t="str">
        <f t="shared" ca="1" si="587"/>
        <v>Syvhøjvænge</v>
      </c>
      <c r="D2939" s="14" t="str">
        <f t="shared" ca="1" si="588"/>
        <v>129</v>
      </c>
      <c r="E2939" s="14" t="str">
        <f t="shared" ca="1" si="589"/>
        <v>22æ</v>
      </c>
      <c r="F2939" s="1">
        <f t="shared" ca="1" si="590"/>
        <v>120</v>
      </c>
      <c r="G2939" s="1">
        <f t="shared" ca="1" si="591"/>
        <v>143</v>
      </c>
      <c r="H2939" s="1">
        <f t="shared" ca="1" si="592"/>
        <v>1988</v>
      </c>
      <c r="I2939" s="1" t="str">
        <f ca="1">INDEX(Relationstabel!$C$3:$K$10,MATCH(INDIRECT($A$1&amp;"J"&amp;A2939),Relationstabel!$A$3:$A$10,0),MATCH(IFERROR(VALUE(INDIRECT($A$1&amp;"K"&amp;A2939)),0),Relationstabel!$C$1:$K$1,0))</f>
        <v>Naturgas</v>
      </c>
      <c r="J2939" s="1" t="str">
        <f ca="1">INDEX(Anvendelseskode!B:B,MATCH($F2939,Anvendelseskode!$A:$A,0))</f>
        <v>Fritliggende enfamilieshus (parcelhus)</v>
      </c>
      <c r="K2939" s="1" t="str">
        <f ca="1">INDEX(Anvendelseskode!C:C,MATCH($F2939,Anvendelseskode!$A:$A,0))</f>
        <v>Parcelhuse</v>
      </c>
      <c r="L2939" s="1" t="str">
        <f ca="1">INDEX(Anvendelseskode!D:D,MATCH($F2939,Anvendelseskode!$A:$A,0))</f>
        <v>Private husholdninger</v>
      </c>
      <c r="M2939" s="1" t="str">
        <f ca="1">IFERROR(INDEX(SBi!$2:$2,MATCH(H2939,SBi!$1:$1,1)),SBi!$K$2)</f>
        <v>1979-1998</v>
      </c>
      <c r="N2939" s="1">
        <f ca="1">INDEX(SBi!$C$3:$K$28,MATCH(F2939,SBi!$B$3:$B$28,0),MATCH(M2939,SBi!$C$2:$K$2,0))</f>
        <v>105.4</v>
      </c>
      <c r="O2939" s="16">
        <f t="shared" ca="1" si="593"/>
        <v>15.0722</v>
      </c>
      <c r="P2939" s="16" t="str">
        <f ca="1">IFERROR(INDEX(VpD!$2:$2,MATCH(H2939,VpD!$1:$1,1)),VpD!$I$2)</f>
        <v>1979-1998</v>
      </c>
      <c r="Q2939" s="1">
        <f ca="1">INDEX(VpD!$C$3:$I$27,MATCH(F2939,VpD!$B$3:$B$27,0),MATCH(P2939,VpD!$C$2:$I$2,0))</f>
        <v>90</v>
      </c>
      <c r="R2939" s="16">
        <f t="shared" ca="1" si="594"/>
        <v>12.87</v>
      </c>
      <c r="S2939" s="14">
        <f t="shared" ca="1" si="595"/>
        <v>711859.46</v>
      </c>
      <c r="T2939" s="14">
        <f t="shared" ca="1" si="596"/>
        <v>6171979.4199999999</v>
      </c>
      <c r="U2939" s="14" t="str">
        <f t="shared" ca="1" si="597"/>
        <v>0A3F507E-22B6-32B8-E044-0003BA298018</v>
      </c>
    </row>
    <row r="2940" spans="1:21" s="14" customFormat="1" x14ac:dyDescent="0.25">
      <c r="A2940" s="14">
        <f t="shared" si="585"/>
        <v>2940</v>
      </c>
      <c r="B2940" s="14" t="str">
        <f t="shared" ca="1" si="586"/>
        <v>FA235271-B63B-42E2-953E-D51B6B520AFB</v>
      </c>
      <c r="C2940" s="14" t="str">
        <f t="shared" ca="1" si="587"/>
        <v>Ørnebo</v>
      </c>
      <c r="D2940" s="14" t="str">
        <f t="shared" ca="1" si="588"/>
        <v>6</v>
      </c>
      <c r="E2940" s="14" t="str">
        <f t="shared" ca="1" si="589"/>
        <v>6aaf</v>
      </c>
      <c r="F2940" s="1">
        <f t="shared" ca="1" si="590"/>
        <v>130</v>
      </c>
      <c r="G2940" s="1">
        <f t="shared" ca="1" si="591"/>
        <v>109</v>
      </c>
      <c r="H2940" s="1">
        <f t="shared" ca="1" si="592"/>
        <v>1978</v>
      </c>
      <c r="I2940" s="1" t="str">
        <f ca="1">INDEX(Relationstabel!$C$3:$K$10,MATCH(INDIRECT($A$1&amp;"J"&amp;A2940),Relationstabel!$A$3:$A$10,0),MATCH(IFERROR(VALUE(INDIRECT($A$1&amp;"K"&amp;A2940)),0),Relationstabel!$C$1:$K$1,0))</f>
        <v>Fjernvarme/ Blokvarme</v>
      </c>
      <c r="J2940" s="1" t="str">
        <f ca="1">INDEX(Anvendelseskode!B:B,MATCH($F2940,Anvendelseskode!$A:$A,0))</f>
        <v>Række-, kæde-, dobbelthus (lodret adskillelse mellem enhederne)</v>
      </c>
      <c r="K2940" s="1" t="str">
        <f ca="1">INDEX(Anvendelseskode!C:C,MATCH($F2940,Anvendelseskode!$A:$A,0))</f>
        <v>Række-, kæde og dobbelthuse</v>
      </c>
      <c r="L2940" s="1" t="str">
        <f ca="1">INDEX(Anvendelseskode!D:D,MATCH($F2940,Anvendelseskode!$A:$A,0))</f>
        <v>Private husholdninger</v>
      </c>
      <c r="M2940" s="1" t="str">
        <f ca="1">IFERROR(INDEX(SBi!$2:$2,MATCH(H2940,SBi!$1:$1,1)),SBi!$K$2)</f>
        <v>1973-1978</v>
      </c>
      <c r="N2940" s="1">
        <f ca="1">INDEX(SBi!$C$3:$K$28,MATCH(F2940,SBi!$B$3:$B$28,0),MATCH(M2940,SBi!$C$2:$K$2,0))</f>
        <v>112.6</v>
      </c>
      <c r="O2940" s="16">
        <f t="shared" ca="1" si="593"/>
        <v>12.273399999999999</v>
      </c>
      <c r="P2940" s="16" t="str">
        <f ca="1">IFERROR(INDEX(VpD!$2:$2,MATCH(H2940,VpD!$1:$1,1)),VpD!$I$2)</f>
        <v>1973-1978</v>
      </c>
      <c r="Q2940" s="1">
        <f ca="1">INDEX(VpD!$C$3:$I$27,MATCH(F2940,VpD!$B$3:$B$27,0),MATCH(P2940,VpD!$C$2:$I$2,0))</f>
        <v>98</v>
      </c>
      <c r="R2940" s="16">
        <f t="shared" ca="1" si="594"/>
        <v>10.682</v>
      </c>
      <c r="S2940" s="14">
        <f t="shared" ca="1" si="595"/>
        <v>713640.8</v>
      </c>
      <c r="T2940" s="14">
        <f t="shared" ca="1" si="596"/>
        <v>6169829.8300000001</v>
      </c>
      <c r="U2940" s="14" t="str">
        <f t="shared" ca="1" si="597"/>
        <v>0A3F507E-24B6-32B8-E044-0003BA298018</v>
      </c>
    </row>
    <row r="2941" spans="1:21" s="14" customFormat="1" x14ac:dyDescent="0.25">
      <c r="A2941" s="14">
        <f t="shared" si="585"/>
        <v>2941</v>
      </c>
      <c r="B2941" s="14" t="str">
        <f t="shared" ca="1" si="586"/>
        <v>E3B1144C-AEA7-4515-9F92-8C0722EB2AEB</v>
      </c>
      <c r="C2941" s="14" t="str">
        <f t="shared" ca="1" si="587"/>
        <v>Horsbred</v>
      </c>
      <c r="D2941" s="14" t="str">
        <f t="shared" ca="1" si="588"/>
        <v>44</v>
      </c>
      <c r="E2941" s="14" t="str">
        <f t="shared" ca="1" si="589"/>
        <v>13bd</v>
      </c>
      <c r="F2941" s="1">
        <f t="shared" ca="1" si="590"/>
        <v>130</v>
      </c>
      <c r="G2941" s="1">
        <f t="shared" ca="1" si="591"/>
        <v>107</v>
      </c>
      <c r="H2941" s="1">
        <f t="shared" ca="1" si="592"/>
        <v>1967</v>
      </c>
      <c r="I2941" s="1" t="str">
        <f ca="1">INDEX(Relationstabel!$C$3:$K$10,MATCH(INDIRECT($A$1&amp;"J"&amp;A2941),Relationstabel!$A$3:$A$10,0),MATCH(IFERROR(VALUE(INDIRECT($A$1&amp;"K"&amp;A2941)),0),Relationstabel!$C$1:$K$1,0))</f>
        <v>Fjernvarme/ Blokvarme</v>
      </c>
      <c r="J2941" s="1" t="str">
        <f ca="1">INDEX(Anvendelseskode!B:B,MATCH($F2941,Anvendelseskode!$A:$A,0))</f>
        <v>Række-, kæde-, dobbelthus (lodret adskillelse mellem enhederne)</v>
      </c>
      <c r="K2941" s="1" t="str">
        <f ca="1">INDEX(Anvendelseskode!C:C,MATCH($F2941,Anvendelseskode!$A:$A,0))</f>
        <v>Række-, kæde og dobbelthuse</v>
      </c>
      <c r="L2941" s="1" t="str">
        <f ca="1">INDEX(Anvendelseskode!D:D,MATCH($F2941,Anvendelseskode!$A:$A,0))</f>
        <v>Private husholdninger</v>
      </c>
      <c r="M2941" s="1" t="str">
        <f ca="1">IFERROR(INDEX(SBi!$2:$2,MATCH(H2941,SBi!$1:$1,1)),SBi!$K$2)</f>
        <v>1961-1972</v>
      </c>
      <c r="N2941" s="1">
        <f ca="1">INDEX(SBi!$C$3:$K$28,MATCH(F2941,SBi!$B$3:$B$28,0),MATCH(M2941,SBi!$C$2:$K$2,0))</f>
        <v>119.9</v>
      </c>
      <c r="O2941" s="16">
        <f t="shared" ca="1" si="593"/>
        <v>12.829300000000002</v>
      </c>
      <c r="P2941" s="16" t="str">
        <f ca="1">IFERROR(INDEX(VpD!$2:$2,MATCH(H2941,VpD!$1:$1,1)),VpD!$I$2)</f>
        <v>1961-1972</v>
      </c>
      <c r="Q2941" s="1">
        <f ca="1">INDEX(VpD!$C$3:$I$27,MATCH(F2941,VpD!$B$3:$B$27,0),MATCH(P2941,VpD!$C$2:$I$2,0))</f>
        <v>120</v>
      </c>
      <c r="R2941" s="16">
        <f t="shared" ca="1" si="594"/>
        <v>12.84</v>
      </c>
      <c r="S2941" s="14">
        <f t="shared" ca="1" si="595"/>
        <v>711459.01</v>
      </c>
      <c r="T2941" s="14">
        <f t="shared" ca="1" si="596"/>
        <v>6171720.7199999997</v>
      </c>
      <c r="U2941" s="14" t="str">
        <f t="shared" ca="1" si="597"/>
        <v>0A3F507E-18A6-32B8-E044-0003BA298018</v>
      </c>
    </row>
    <row r="2942" spans="1:21" s="14" customFormat="1" x14ac:dyDescent="0.25">
      <c r="A2942" s="14">
        <f t="shared" si="585"/>
        <v>2942</v>
      </c>
      <c r="B2942" s="14" t="str">
        <f t="shared" ca="1" si="586"/>
        <v>1EFC6E07-8D7D-4788-9AE1-6A242900F413</v>
      </c>
      <c r="C2942" s="14" t="str">
        <f t="shared" ca="1" si="587"/>
        <v>Rendsagervej</v>
      </c>
      <c r="D2942" s="14" t="str">
        <f t="shared" ca="1" si="588"/>
        <v>42</v>
      </c>
      <c r="E2942" s="14" t="str">
        <f t="shared" ca="1" si="589"/>
        <v>9ih</v>
      </c>
      <c r="F2942" s="1">
        <f t="shared" ca="1" si="590"/>
        <v>120</v>
      </c>
      <c r="G2942" s="1">
        <f t="shared" ca="1" si="591"/>
        <v>119</v>
      </c>
      <c r="H2942" s="1">
        <f t="shared" ca="1" si="592"/>
        <v>1972</v>
      </c>
      <c r="I2942" s="1" t="str">
        <f ca="1">INDEX(Relationstabel!$C$3:$K$10,MATCH(INDIRECT($A$1&amp;"J"&amp;A2942),Relationstabel!$A$3:$A$10,0),MATCH(IFERROR(VALUE(INDIRECT($A$1&amp;"K"&amp;A2942)),0),Relationstabel!$C$1:$K$1,0))</f>
        <v>Naturgas</v>
      </c>
      <c r="J2942" s="1" t="str">
        <f ca="1">INDEX(Anvendelseskode!B:B,MATCH($F2942,Anvendelseskode!$A:$A,0))</f>
        <v>Fritliggende enfamilieshus (parcelhus)</v>
      </c>
      <c r="K2942" s="1" t="str">
        <f ca="1">INDEX(Anvendelseskode!C:C,MATCH($F2942,Anvendelseskode!$A:$A,0))</f>
        <v>Parcelhuse</v>
      </c>
      <c r="L2942" s="1" t="str">
        <f ca="1">INDEX(Anvendelseskode!D:D,MATCH($F2942,Anvendelseskode!$A:$A,0))</f>
        <v>Private husholdninger</v>
      </c>
      <c r="M2942" s="1" t="str">
        <f ca="1">IFERROR(INDEX(SBi!$2:$2,MATCH(H2942,SBi!$1:$1,1)),SBi!$K$2)</f>
        <v>1961-1972</v>
      </c>
      <c r="N2942" s="1">
        <f ca="1">INDEX(SBi!$C$3:$K$28,MATCH(F2942,SBi!$B$3:$B$28,0),MATCH(M2942,SBi!$C$2:$K$2,0))</f>
        <v>134.30000000000001</v>
      </c>
      <c r="O2942" s="16">
        <f t="shared" ca="1" si="593"/>
        <v>15.9817</v>
      </c>
      <c r="P2942" s="16" t="str">
        <f ca="1">IFERROR(INDEX(VpD!$2:$2,MATCH(H2942,VpD!$1:$1,1)),VpD!$I$2)</f>
        <v>1961-1972</v>
      </c>
      <c r="Q2942" s="1">
        <f ca="1">INDEX(VpD!$C$3:$I$27,MATCH(F2942,VpD!$B$3:$B$27,0),MATCH(P2942,VpD!$C$2:$I$2,0))</f>
        <v>143</v>
      </c>
      <c r="R2942" s="16">
        <f t="shared" ca="1" si="594"/>
        <v>17.016999999999999</v>
      </c>
      <c r="S2942" s="14">
        <f t="shared" ca="1" si="595"/>
        <v>711059.93</v>
      </c>
      <c r="T2942" s="14">
        <f t="shared" ca="1" si="596"/>
        <v>6171585.5999999996</v>
      </c>
      <c r="U2942" s="14" t="str">
        <f t="shared" ca="1" si="597"/>
        <v>0A3F507E-1FA6-32B8-E044-0003BA298018</v>
      </c>
    </row>
    <row r="2943" spans="1:21" s="14" customFormat="1" x14ac:dyDescent="0.25">
      <c r="A2943" s="14">
        <f t="shared" si="585"/>
        <v>2943</v>
      </c>
      <c r="B2943" s="14" t="str">
        <f t="shared" ca="1" si="586"/>
        <v>82F93DFA-9D79-45E8-871E-C274140518E9</v>
      </c>
      <c r="C2943" s="14" t="str">
        <f t="shared" ca="1" si="587"/>
        <v>Valbo Alle</v>
      </c>
      <c r="D2943" s="14" t="str">
        <f t="shared" ca="1" si="588"/>
        <v>7</v>
      </c>
      <c r="E2943" s="14" t="str">
        <f t="shared" ca="1" si="589"/>
        <v>23aa</v>
      </c>
      <c r="F2943" s="1">
        <f t="shared" ca="1" si="590"/>
        <v>120</v>
      </c>
      <c r="G2943" s="1">
        <f t="shared" ca="1" si="591"/>
        <v>140</v>
      </c>
      <c r="H2943" s="1">
        <f t="shared" ca="1" si="592"/>
        <v>1978</v>
      </c>
      <c r="I2943" s="1" t="str">
        <f ca="1">INDEX(Relationstabel!$C$3:$K$10,MATCH(INDIRECT($A$1&amp;"J"&amp;A2943),Relationstabel!$A$3:$A$10,0),MATCH(IFERROR(VALUE(INDIRECT($A$1&amp;"K"&amp;A2943)),0),Relationstabel!$C$1:$K$1,0))</f>
        <v>Olie</v>
      </c>
      <c r="J2943" s="1" t="str">
        <f ca="1">INDEX(Anvendelseskode!B:B,MATCH($F2943,Anvendelseskode!$A:$A,0))</f>
        <v>Fritliggende enfamilieshus (parcelhus)</v>
      </c>
      <c r="K2943" s="1" t="str">
        <f ca="1">INDEX(Anvendelseskode!C:C,MATCH($F2943,Anvendelseskode!$A:$A,0))</f>
        <v>Parcelhuse</v>
      </c>
      <c r="L2943" s="1" t="str">
        <f ca="1">INDEX(Anvendelseskode!D:D,MATCH($F2943,Anvendelseskode!$A:$A,0))</f>
        <v>Private husholdninger</v>
      </c>
      <c r="M2943" s="1" t="str">
        <f ca="1">IFERROR(INDEX(SBi!$2:$2,MATCH(H2943,SBi!$1:$1,1)),SBi!$K$2)</f>
        <v>1973-1978</v>
      </c>
      <c r="N2943" s="1">
        <f ca="1">INDEX(SBi!$C$3:$K$28,MATCH(F2943,SBi!$B$3:$B$28,0),MATCH(M2943,SBi!$C$2:$K$2,0))</f>
        <v>119.8</v>
      </c>
      <c r="O2943" s="16">
        <f t="shared" ca="1" si="593"/>
        <v>16.771999999999998</v>
      </c>
      <c r="P2943" s="16" t="str">
        <f ca="1">IFERROR(INDEX(VpD!$2:$2,MATCH(H2943,VpD!$1:$1,1)),VpD!$I$2)</f>
        <v>1973-1978</v>
      </c>
      <c r="Q2943" s="1">
        <f ca="1">INDEX(VpD!$C$3:$I$27,MATCH(F2943,VpD!$B$3:$B$27,0),MATCH(P2943,VpD!$C$2:$I$2,0))</f>
        <v>117</v>
      </c>
      <c r="R2943" s="16">
        <f t="shared" ca="1" si="594"/>
        <v>16.38</v>
      </c>
      <c r="S2943" s="14">
        <f t="shared" ca="1" si="595"/>
        <v>713642.89</v>
      </c>
      <c r="T2943" s="14">
        <f t="shared" ca="1" si="596"/>
        <v>6168737.21</v>
      </c>
      <c r="U2943" s="14" t="str">
        <f t="shared" ca="1" si="597"/>
        <v>0A3F507E-23A6-32B8-E044-0003BA298018</v>
      </c>
    </row>
    <row r="2944" spans="1:21" s="14" customFormat="1" x14ac:dyDescent="0.25">
      <c r="A2944" s="14">
        <f t="shared" si="585"/>
        <v>2944</v>
      </c>
      <c r="B2944" s="14" t="str">
        <f t="shared" ca="1" si="586"/>
        <v>262EC174-14CC-4176-97AA-631E7EF1D64E</v>
      </c>
      <c r="C2944" s="14" t="str">
        <f t="shared" ca="1" si="587"/>
        <v>Broksøvej</v>
      </c>
      <c r="D2944" s="14" t="str">
        <f t="shared" ca="1" si="588"/>
        <v>21</v>
      </c>
      <c r="E2944" s="14" t="str">
        <f t="shared" ca="1" si="589"/>
        <v>18qh</v>
      </c>
      <c r="F2944" s="1">
        <f t="shared" ca="1" si="590"/>
        <v>130</v>
      </c>
      <c r="G2944" s="1">
        <f t="shared" ca="1" si="591"/>
        <v>159</v>
      </c>
      <c r="H2944" s="1">
        <f t="shared" ca="1" si="592"/>
        <v>1975</v>
      </c>
      <c r="I2944" s="1" t="str">
        <f ca="1">INDEX(Relationstabel!$C$3:$K$10,MATCH(INDIRECT($A$1&amp;"J"&amp;A2944),Relationstabel!$A$3:$A$10,0),MATCH(IFERROR(VALUE(INDIRECT($A$1&amp;"K"&amp;A2944)),0),Relationstabel!$C$1:$K$1,0))</f>
        <v>Elvarme</v>
      </c>
      <c r="J2944" s="1" t="str">
        <f ca="1">INDEX(Anvendelseskode!B:B,MATCH($F2944,Anvendelseskode!$A:$A,0))</f>
        <v>Række-, kæde-, dobbelthus (lodret adskillelse mellem enhederne)</v>
      </c>
      <c r="K2944" s="1" t="str">
        <f ca="1">INDEX(Anvendelseskode!C:C,MATCH($F2944,Anvendelseskode!$A:$A,0))</f>
        <v>Række-, kæde og dobbelthuse</v>
      </c>
      <c r="L2944" s="1" t="str">
        <f ca="1">INDEX(Anvendelseskode!D:D,MATCH($F2944,Anvendelseskode!$A:$A,0))</f>
        <v>Private husholdninger</v>
      </c>
      <c r="M2944" s="1" t="str">
        <f ca="1">IFERROR(INDEX(SBi!$2:$2,MATCH(H2944,SBi!$1:$1,1)),SBi!$K$2)</f>
        <v>1973-1978</v>
      </c>
      <c r="N2944" s="1">
        <f ca="1">INDEX(SBi!$C$3:$K$28,MATCH(F2944,SBi!$B$3:$B$28,0),MATCH(M2944,SBi!$C$2:$K$2,0))</f>
        <v>112.6</v>
      </c>
      <c r="O2944" s="16">
        <f t="shared" ca="1" si="593"/>
        <v>17.903399999999998</v>
      </c>
      <c r="P2944" s="16" t="str">
        <f ca="1">IFERROR(INDEX(VpD!$2:$2,MATCH(H2944,VpD!$1:$1,1)),VpD!$I$2)</f>
        <v>1973-1978</v>
      </c>
      <c r="Q2944" s="1">
        <f ca="1">INDEX(VpD!$C$3:$I$27,MATCH(F2944,VpD!$B$3:$B$27,0),MATCH(P2944,VpD!$C$2:$I$2,0))</f>
        <v>98</v>
      </c>
      <c r="R2944" s="16">
        <f t="shared" ca="1" si="594"/>
        <v>15.582000000000001</v>
      </c>
      <c r="S2944" s="14">
        <f t="shared" ca="1" si="595"/>
        <v>712862.68</v>
      </c>
      <c r="T2944" s="14">
        <f t="shared" ca="1" si="596"/>
        <v>6169101.1100000003</v>
      </c>
      <c r="U2944" s="14" t="str">
        <f t="shared" ca="1" si="597"/>
        <v>0A3F507E-15A8-32B8-E044-0003BA298018</v>
      </c>
    </row>
    <row r="2945" spans="1:21" s="14" customFormat="1" x14ac:dyDescent="0.25">
      <c r="A2945" s="14">
        <f t="shared" si="585"/>
        <v>2945</v>
      </c>
      <c r="B2945" s="14" t="str">
        <f t="shared" ca="1" si="586"/>
        <v>667608F2-5569-4F96-A5B2-3AA36C3087A6</v>
      </c>
      <c r="C2945" s="14" t="str">
        <f t="shared" ca="1" si="587"/>
        <v>Egeskovvej</v>
      </c>
      <c r="D2945" s="14" t="str">
        <f t="shared" ca="1" si="588"/>
        <v>45</v>
      </c>
      <c r="E2945" s="14" t="str">
        <f t="shared" ca="1" si="589"/>
        <v>3bg</v>
      </c>
      <c r="F2945" s="1">
        <f t="shared" ca="1" si="590"/>
        <v>130</v>
      </c>
      <c r="G2945" s="1">
        <f t="shared" ca="1" si="591"/>
        <v>98</v>
      </c>
      <c r="H2945" s="1">
        <f t="shared" ca="1" si="592"/>
        <v>2002</v>
      </c>
      <c r="I2945" s="1" t="str">
        <f ca="1">INDEX(Relationstabel!$C$3:$K$10,MATCH(INDIRECT($A$1&amp;"J"&amp;A2945),Relationstabel!$A$3:$A$10,0),MATCH(IFERROR(VALUE(INDIRECT($A$1&amp;"K"&amp;A2945)),0),Relationstabel!$C$1:$K$1,0))</f>
        <v>Naturgas</v>
      </c>
      <c r="J2945" s="1" t="str">
        <f ca="1">INDEX(Anvendelseskode!B:B,MATCH($F2945,Anvendelseskode!$A:$A,0))</f>
        <v>Række-, kæde-, dobbelthus (lodret adskillelse mellem enhederne)</v>
      </c>
      <c r="K2945" s="1" t="str">
        <f ca="1">INDEX(Anvendelseskode!C:C,MATCH($F2945,Anvendelseskode!$A:$A,0))</f>
        <v>Række-, kæde og dobbelthuse</v>
      </c>
      <c r="L2945" s="1" t="str">
        <f ca="1">INDEX(Anvendelseskode!D:D,MATCH($F2945,Anvendelseskode!$A:$A,0))</f>
        <v>Private husholdninger</v>
      </c>
      <c r="M2945" s="1" t="str">
        <f ca="1">IFERROR(INDEX(SBi!$2:$2,MATCH(H2945,SBi!$1:$1,1)),SBi!$K$2)</f>
        <v>1999-2006</v>
      </c>
      <c r="N2945" s="1">
        <f ca="1">INDEX(SBi!$C$3:$K$28,MATCH(F2945,SBi!$B$3:$B$28,0),MATCH(M2945,SBi!$C$2:$K$2,0))</f>
        <v>81.5</v>
      </c>
      <c r="O2945" s="16">
        <f t="shared" ca="1" si="593"/>
        <v>7.9870000000000001</v>
      </c>
      <c r="P2945" s="16" t="str">
        <f ca="1">IFERROR(INDEX(VpD!$2:$2,MATCH(H2945,VpD!$1:$1,1)),VpD!$I$2)</f>
        <v>&gt;1998</v>
      </c>
      <c r="Q2945" s="1">
        <f ca="1">INDEX(VpD!$C$3:$I$27,MATCH(F2945,VpD!$B$3:$B$27,0),MATCH(P2945,VpD!$C$2:$I$2,0))</f>
        <v>65</v>
      </c>
      <c r="R2945" s="16">
        <f t="shared" ca="1" si="594"/>
        <v>6.37</v>
      </c>
      <c r="S2945" s="14">
        <f t="shared" ca="1" si="595"/>
        <v>712576.74</v>
      </c>
      <c r="T2945" s="14">
        <f t="shared" ca="1" si="596"/>
        <v>6169752.3399999999</v>
      </c>
      <c r="U2945" s="14" t="str">
        <f t="shared" ca="1" si="597"/>
        <v>0A3F507E-16A8-32B8-E044-0003BA298018</v>
      </c>
    </row>
    <row r="2946" spans="1:21" s="14" customFormat="1" x14ac:dyDescent="0.25">
      <c r="A2946" s="14">
        <f t="shared" si="585"/>
        <v>2946</v>
      </c>
      <c r="B2946" s="14" t="str">
        <f t="shared" ca="1" si="586"/>
        <v>2767CC02-95BA-4C26-B70D-0FA3905622E3</v>
      </c>
      <c r="C2946" s="14" t="str">
        <f t="shared" ca="1" si="587"/>
        <v>Horsbred</v>
      </c>
      <c r="D2946" s="14" t="str">
        <f t="shared" ca="1" si="588"/>
        <v>57</v>
      </c>
      <c r="E2946" s="14" t="str">
        <f t="shared" ca="1" si="589"/>
        <v>13dl</v>
      </c>
      <c r="F2946" s="1">
        <f t="shared" ca="1" si="590"/>
        <v>130</v>
      </c>
      <c r="G2946" s="1">
        <f t="shared" ca="1" si="591"/>
        <v>107</v>
      </c>
      <c r="H2946" s="1">
        <f t="shared" ca="1" si="592"/>
        <v>1982</v>
      </c>
      <c r="I2946" s="1" t="str">
        <f ca="1">INDEX(Relationstabel!$C$3:$K$10,MATCH(INDIRECT($A$1&amp;"J"&amp;A2946),Relationstabel!$A$3:$A$10,0),MATCH(IFERROR(VALUE(INDIRECT($A$1&amp;"K"&amp;A2946)),0),Relationstabel!$C$1:$K$1,0))</f>
        <v>Fjernvarme/ Blokvarme</v>
      </c>
      <c r="J2946" s="1" t="str">
        <f ca="1">INDEX(Anvendelseskode!B:B,MATCH($F2946,Anvendelseskode!$A:$A,0))</f>
        <v>Række-, kæde-, dobbelthus (lodret adskillelse mellem enhederne)</v>
      </c>
      <c r="K2946" s="1" t="str">
        <f ca="1">INDEX(Anvendelseskode!C:C,MATCH($F2946,Anvendelseskode!$A:$A,0))</f>
        <v>Række-, kæde og dobbelthuse</v>
      </c>
      <c r="L2946" s="1" t="str">
        <f ca="1">INDEX(Anvendelseskode!D:D,MATCH($F2946,Anvendelseskode!$A:$A,0))</f>
        <v>Private husholdninger</v>
      </c>
      <c r="M2946" s="1" t="str">
        <f ca="1">IFERROR(INDEX(SBi!$2:$2,MATCH(H2946,SBi!$1:$1,1)),SBi!$K$2)</f>
        <v>1979-1998</v>
      </c>
      <c r="N2946" s="1">
        <f ca="1">INDEX(SBi!$C$3:$K$28,MATCH(F2946,SBi!$B$3:$B$28,0),MATCH(M2946,SBi!$C$2:$K$2,0))</f>
        <v>96.8</v>
      </c>
      <c r="O2946" s="16">
        <f t="shared" ca="1" si="593"/>
        <v>10.3576</v>
      </c>
      <c r="P2946" s="16" t="str">
        <f ca="1">IFERROR(INDEX(VpD!$2:$2,MATCH(H2946,VpD!$1:$1,1)),VpD!$I$2)</f>
        <v>1979-1998</v>
      </c>
      <c r="Q2946" s="1">
        <f ca="1">INDEX(VpD!$C$3:$I$27,MATCH(F2946,VpD!$B$3:$B$27,0),MATCH(P2946,VpD!$C$2:$I$2,0))</f>
        <v>74</v>
      </c>
      <c r="R2946" s="16">
        <f t="shared" ca="1" si="594"/>
        <v>7.9180000000000001</v>
      </c>
      <c r="S2946" s="14">
        <f t="shared" ca="1" si="595"/>
        <v>711351.6</v>
      </c>
      <c r="T2946" s="14">
        <f t="shared" ca="1" si="596"/>
        <v>6171723.9400000004</v>
      </c>
      <c r="U2946" s="14" t="str">
        <f t="shared" ca="1" si="597"/>
        <v>0A3F507E-18B3-32B8-E044-0003BA298018</v>
      </c>
    </row>
    <row r="2947" spans="1:21" s="14" customFormat="1" x14ac:dyDescent="0.25">
      <c r="A2947" s="14">
        <f t="shared" ref="A2947:A3010" si="598">ROW(B2947)</f>
        <v>2947</v>
      </c>
      <c r="B2947" s="14" t="str">
        <f t="shared" ref="B2947:B3010" ca="1" si="599">INDIRECT($A$1&amp;"b"&amp;A2947)</f>
        <v>5562FC2D-9382-4143-90A4-8176E409E0CC</v>
      </c>
      <c r="C2947" s="14" t="str">
        <f t="shared" ref="C2947:C3010" ca="1" si="600">INDIRECT($A$1&amp;"V"&amp;A2947)</f>
        <v>Rævebo</v>
      </c>
      <c r="D2947" s="14" t="str">
        <f t="shared" ref="D2947:D3010" ca="1" si="601">INDIRECT($A$1&amp;"W"&amp;A2947)</f>
        <v>2</v>
      </c>
      <c r="E2947" s="14" t="str">
        <f t="shared" ref="E2947:E3010" ca="1" si="602">INDIRECT($A$1&amp;"AB"&amp;A2947)</f>
        <v>6na</v>
      </c>
      <c r="F2947" s="1">
        <f t="shared" ref="F2947:F3010" ca="1" si="603">ROUNDDOWN(INDIRECT($A$1&amp;"C"&amp;A2947),-1)</f>
        <v>130</v>
      </c>
      <c r="G2947" s="1">
        <f t="shared" ref="G2947:G3010" ca="1" si="604">INDIRECT($A$1&amp;"P"&amp;A2947)+INDIRECT($A$1&amp;"Q"&amp;A2947)+INDIRECT($A$1&amp;"R"&amp;A2947)*0.5</f>
        <v>104</v>
      </c>
      <c r="H2947" s="1">
        <f t="shared" ref="H2947:H3010" ca="1" si="605">MAX(INDIRECT($A$1&amp;"E"&amp;A2947),INDIRECT($A$1&amp;"D"&amp;A2947))</f>
        <v>1977</v>
      </c>
      <c r="I2947" s="1" t="str">
        <f ca="1">INDEX(Relationstabel!$C$3:$K$10,MATCH(INDIRECT($A$1&amp;"J"&amp;A2947),Relationstabel!$A$3:$A$10,0),MATCH(IFERROR(VALUE(INDIRECT($A$1&amp;"K"&amp;A2947)),0),Relationstabel!$C$1:$K$1,0))</f>
        <v>Fjernvarme/ Blokvarme</v>
      </c>
      <c r="J2947" s="1" t="str">
        <f ca="1">INDEX(Anvendelseskode!B:B,MATCH($F2947,Anvendelseskode!$A:$A,0))</f>
        <v>Række-, kæde-, dobbelthus (lodret adskillelse mellem enhederne)</v>
      </c>
      <c r="K2947" s="1" t="str">
        <f ca="1">INDEX(Anvendelseskode!C:C,MATCH($F2947,Anvendelseskode!$A:$A,0))</f>
        <v>Række-, kæde og dobbelthuse</v>
      </c>
      <c r="L2947" s="1" t="str">
        <f ca="1">INDEX(Anvendelseskode!D:D,MATCH($F2947,Anvendelseskode!$A:$A,0))</f>
        <v>Private husholdninger</v>
      </c>
      <c r="M2947" s="1" t="str">
        <f ca="1">IFERROR(INDEX(SBi!$2:$2,MATCH(H2947,SBi!$1:$1,1)),SBi!$K$2)</f>
        <v>1973-1978</v>
      </c>
      <c r="N2947" s="1">
        <f ca="1">INDEX(SBi!$C$3:$K$28,MATCH(F2947,SBi!$B$3:$B$28,0),MATCH(M2947,SBi!$C$2:$K$2,0))</f>
        <v>112.6</v>
      </c>
      <c r="O2947" s="16">
        <f t="shared" ref="O2947:O3010" ca="1" si="606">N2947*G2947/1000</f>
        <v>11.7104</v>
      </c>
      <c r="P2947" s="16" t="str">
        <f ca="1">IFERROR(INDEX(VpD!$2:$2,MATCH(H2947,VpD!$1:$1,1)),VpD!$I$2)</f>
        <v>1973-1978</v>
      </c>
      <c r="Q2947" s="1">
        <f ca="1">INDEX(VpD!$C$3:$I$27,MATCH(F2947,VpD!$B$3:$B$27,0),MATCH(P2947,VpD!$C$2:$I$2,0))</f>
        <v>98</v>
      </c>
      <c r="R2947" s="16">
        <f t="shared" ref="R2947:R3010" ca="1" si="607">Q2947*G2947/1000</f>
        <v>10.192</v>
      </c>
      <c r="S2947" s="14">
        <f t="shared" ref="S2947:S3010" ca="1" si="608">INDIRECT($A$1&amp;"AE"&amp;A2947)</f>
        <v>713499.1</v>
      </c>
      <c r="T2947" s="14">
        <f t="shared" ref="T2947:T3010" ca="1" si="609">INDIRECT($A$1&amp;"AF"&amp;A2947)</f>
        <v>6169443</v>
      </c>
      <c r="U2947" s="14" t="str">
        <f t="shared" ref="U2947:U3010" ca="1" si="610">INDIRECT($A$1&amp;"AC"&amp;A2947)</f>
        <v>0A3F507E-20C9-32B8-E044-0003BA298018</v>
      </c>
    </row>
    <row r="2948" spans="1:21" s="14" customFormat="1" x14ac:dyDescent="0.25">
      <c r="A2948" s="14">
        <f t="shared" si="598"/>
        <v>2948</v>
      </c>
      <c r="B2948" s="14" t="str">
        <f t="shared" ca="1" si="599"/>
        <v>230B427F-B86C-4CAB-AABD-855DC0446FF6</v>
      </c>
      <c r="C2948" s="14" t="str">
        <f t="shared" ca="1" si="600"/>
        <v>Horsbred</v>
      </c>
      <c r="D2948" s="14" t="str">
        <f t="shared" ca="1" si="601"/>
        <v>79</v>
      </c>
      <c r="E2948" s="14" t="str">
        <f t="shared" ca="1" si="602"/>
        <v>13db</v>
      </c>
      <c r="F2948" s="1">
        <f t="shared" ca="1" si="603"/>
        <v>130</v>
      </c>
      <c r="G2948" s="1">
        <f t="shared" ca="1" si="604"/>
        <v>107</v>
      </c>
      <c r="H2948" s="1">
        <f t="shared" ca="1" si="605"/>
        <v>1987</v>
      </c>
      <c r="I2948" s="1" t="str">
        <f ca="1">INDEX(Relationstabel!$C$3:$K$10,MATCH(INDIRECT($A$1&amp;"J"&amp;A2948),Relationstabel!$A$3:$A$10,0),MATCH(IFERROR(VALUE(INDIRECT($A$1&amp;"K"&amp;A2948)),0),Relationstabel!$C$1:$K$1,0))</f>
        <v>Fjernvarme/ Blokvarme</v>
      </c>
      <c r="J2948" s="1" t="str">
        <f ca="1">INDEX(Anvendelseskode!B:B,MATCH($F2948,Anvendelseskode!$A:$A,0))</f>
        <v>Række-, kæde-, dobbelthus (lodret adskillelse mellem enhederne)</v>
      </c>
      <c r="K2948" s="1" t="str">
        <f ca="1">INDEX(Anvendelseskode!C:C,MATCH($F2948,Anvendelseskode!$A:$A,0))</f>
        <v>Række-, kæde og dobbelthuse</v>
      </c>
      <c r="L2948" s="1" t="str">
        <f ca="1">INDEX(Anvendelseskode!D:D,MATCH($F2948,Anvendelseskode!$A:$A,0))</f>
        <v>Private husholdninger</v>
      </c>
      <c r="M2948" s="1" t="str">
        <f ca="1">IFERROR(INDEX(SBi!$2:$2,MATCH(H2948,SBi!$1:$1,1)),SBi!$K$2)</f>
        <v>1979-1998</v>
      </c>
      <c r="N2948" s="1">
        <f ca="1">INDEX(SBi!$C$3:$K$28,MATCH(F2948,SBi!$B$3:$B$28,0),MATCH(M2948,SBi!$C$2:$K$2,0))</f>
        <v>96.8</v>
      </c>
      <c r="O2948" s="16">
        <f t="shared" ca="1" si="606"/>
        <v>10.3576</v>
      </c>
      <c r="P2948" s="16" t="str">
        <f ca="1">IFERROR(INDEX(VpD!$2:$2,MATCH(H2948,VpD!$1:$1,1)),VpD!$I$2)</f>
        <v>1979-1998</v>
      </c>
      <c r="Q2948" s="1">
        <f ca="1">INDEX(VpD!$C$3:$I$27,MATCH(F2948,VpD!$B$3:$B$27,0),MATCH(P2948,VpD!$C$2:$I$2,0))</f>
        <v>74</v>
      </c>
      <c r="R2948" s="16">
        <f t="shared" ca="1" si="607"/>
        <v>7.9180000000000001</v>
      </c>
      <c r="S2948" s="14">
        <f t="shared" ca="1" si="608"/>
        <v>711327.74</v>
      </c>
      <c r="T2948" s="14">
        <f t="shared" ca="1" si="609"/>
        <v>6171781.8399999999</v>
      </c>
      <c r="U2948" s="14" t="str">
        <f t="shared" ca="1" si="610"/>
        <v>0A3F507E-18C9-32B8-E044-0003BA298018</v>
      </c>
    </row>
    <row r="2949" spans="1:21" s="14" customFormat="1" x14ac:dyDescent="0.25">
      <c r="A2949" s="14">
        <f t="shared" si="598"/>
        <v>2949</v>
      </c>
      <c r="B2949" s="14" t="str">
        <f t="shared" ca="1" si="599"/>
        <v>DA971A39-52D4-4D27-8858-B9A9AA2686E4</v>
      </c>
      <c r="C2949" s="14" t="str">
        <f t="shared" ca="1" si="600"/>
        <v>Rendsagervej</v>
      </c>
      <c r="D2949" s="14" t="str">
        <f t="shared" ca="1" si="601"/>
        <v>77</v>
      </c>
      <c r="E2949" s="14" t="str">
        <f t="shared" ca="1" si="602"/>
        <v>9nz</v>
      </c>
      <c r="F2949" s="1">
        <f t="shared" ca="1" si="603"/>
        <v>120</v>
      </c>
      <c r="G2949" s="1">
        <f t="shared" ca="1" si="604"/>
        <v>109</v>
      </c>
      <c r="H2949" s="1">
        <f t="shared" ca="1" si="605"/>
        <v>1973</v>
      </c>
      <c r="I2949" s="1" t="str">
        <f ca="1">INDEX(Relationstabel!$C$3:$K$10,MATCH(INDIRECT($A$1&amp;"J"&amp;A2949),Relationstabel!$A$3:$A$10,0),MATCH(IFERROR(VALUE(INDIRECT($A$1&amp;"K"&amp;A2949)),0),Relationstabel!$C$1:$K$1,0))</f>
        <v>Naturgas</v>
      </c>
      <c r="J2949" s="1" t="str">
        <f ca="1">INDEX(Anvendelseskode!B:B,MATCH($F2949,Anvendelseskode!$A:$A,0))</f>
        <v>Fritliggende enfamilieshus (parcelhus)</v>
      </c>
      <c r="K2949" s="1" t="str">
        <f ca="1">INDEX(Anvendelseskode!C:C,MATCH($F2949,Anvendelseskode!$A:$A,0))</f>
        <v>Parcelhuse</v>
      </c>
      <c r="L2949" s="1" t="str">
        <f ca="1">INDEX(Anvendelseskode!D:D,MATCH($F2949,Anvendelseskode!$A:$A,0))</f>
        <v>Private husholdninger</v>
      </c>
      <c r="M2949" s="1" t="str">
        <f ca="1">IFERROR(INDEX(SBi!$2:$2,MATCH(H2949,SBi!$1:$1,1)),SBi!$K$2)</f>
        <v>1973-1978</v>
      </c>
      <c r="N2949" s="1">
        <f ca="1">INDEX(SBi!$C$3:$K$28,MATCH(F2949,SBi!$B$3:$B$28,0),MATCH(M2949,SBi!$C$2:$K$2,0))</f>
        <v>119.8</v>
      </c>
      <c r="O2949" s="16">
        <f t="shared" ca="1" si="606"/>
        <v>13.058199999999999</v>
      </c>
      <c r="P2949" s="16" t="str">
        <f ca="1">IFERROR(INDEX(VpD!$2:$2,MATCH(H2949,VpD!$1:$1,1)),VpD!$I$2)</f>
        <v>1973-1978</v>
      </c>
      <c r="Q2949" s="1">
        <f ca="1">INDEX(VpD!$C$3:$I$27,MATCH(F2949,VpD!$B$3:$B$27,0),MATCH(P2949,VpD!$C$2:$I$2,0))</f>
        <v>117</v>
      </c>
      <c r="R2949" s="16">
        <f t="shared" ca="1" si="607"/>
        <v>12.753</v>
      </c>
      <c r="S2949" s="14">
        <f t="shared" ca="1" si="608"/>
        <v>710961.01</v>
      </c>
      <c r="T2949" s="14">
        <f t="shared" ca="1" si="609"/>
        <v>6171672.8099999996</v>
      </c>
      <c r="U2949" s="14" t="str">
        <f t="shared" ca="1" si="610"/>
        <v>0A3F507E-1FC9-32B8-E044-0003BA298018</v>
      </c>
    </row>
    <row r="2950" spans="1:21" s="14" customFormat="1" x14ac:dyDescent="0.25">
      <c r="A2950" s="14">
        <f t="shared" si="598"/>
        <v>2950</v>
      </c>
      <c r="B2950" s="14" t="str">
        <f t="shared" ca="1" si="599"/>
        <v>B07BB66A-C47C-493F-A6A3-901817CE508C</v>
      </c>
      <c r="C2950" s="14" t="str">
        <f t="shared" ca="1" si="600"/>
        <v>Rendsagervej</v>
      </c>
      <c r="D2950" s="14" t="str">
        <f t="shared" ca="1" si="601"/>
        <v>55</v>
      </c>
      <c r="E2950" s="14" t="str">
        <f t="shared" ca="1" si="602"/>
        <v>9oh</v>
      </c>
      <c r="F2950" s="1">
        <f t="shared" ca="1" si="603"/>
        <v>120</v>
      </c>
      <c r="G2950" s="1">
        <f t="shared" ca="1" si="604"/>
        <v>109</v>
      </c>
      <c r="H2950" s="1">
        <f t="shared" ca="1" si="605"/>
        <v>1973</v>
      </c>
      <c r="I2950" s="1" t="str">
        <f ca="1">INDEX(Relationstabel!$C$3:$K$10,MATCH(INDIRECT($A$1&amp;"J"&amp;A2950),Relationstabel!$A$3:$A$10,0),MATCH(IFERROR(VALUE(INDIRECT($A$1&amp;"K"&amp;A2950)),0),Relationstabel!$C$1:$K$1,0))</f>
        <v>Naturgas</v>
      </c>
      <c r="J2950" s="1" t="str">
        <f ca="1">INDEX(Anvendelseskode!B:B,MATCH($F2950,Anvendelseskode!$A:$A,0))</f>
        <v>Fritliggende enfamilieshus (parcelhus)</v>
      </c>
      <c r="K2950" s="1" t="str">
        <f ca="1">INDEX(Anvendelseskode!C:C,MATCH($F2950,Anvendelseskode!$A:$A,0))</f>
        <v>Parcelhuse</v>
      </c>
      <c r="L2950" s="1" t="str">
        <f ca="1">INDEX(Anvendelseskode!D:D,MATCH($F2950,Anvendelseskode!$A:$A,0))</f>
        <v>Private husholdninger</v>
      </c>
      <c r="M2950" s="1" t="str">
        <f ca="1">IFERROR(INDEX(SBi!$2:$2,MATCH(H2950,SBi!$1:$1,1)),SBi!$K$2)</f>
        <v>1973-1978</v>
      </c>
      <c r="N2950" s="1">
        <f ca="1">INDEX(SBi!$C$3:$K$28,MATCH(F2950,SBi!$B$3:$B$28,0),MATCH(M2950,SBi!$C$2:$K$2,0))</f>
        <v>119.8</v>
      </c>
      <c r="O2950" s="16">
        <f t="shared" ca="1" si="606"/>
        <v>13.058199999999999</v>
      </c>
      <c r="P2950" s="16" t="str">
        <f ca="1">IFERROR(INDEX(VpD!$2:$2,MATCH(H2950,VpD!$1:$1,1)),VpD!$I$2)</f>
        <v>1973-1978</v>
      </c>
      <c r="Q2950" s="1">
        <f ca="1">INDEX(VpD!$C$3:$I$27,MATCH(F2950,VpD!$B$3:$B$27,0),MATCH(P2950,VpD!$C$2:$I$2,0))</f>
        <v>117</v>
      </c>
      <c r="R2950" s="16">
        <f t="shared" ca="1" si="607"/>
        <v>12.753</v>
      </c>
      <c r="S2950" s="14">
        <f t="shared" ca="1" si="608"/>
        <v>710993.62</v>
      </c>
      <c r="T2950" s="14">
        <f t="shared" ca="1" si="609"/>
        <v>6171596.21</v>
      </c>
      <c r="U2950" s="14" t="str">
        <f t="shared" ca="1" si="610"/>
        <v>0A3F507E-1FB3-32B8-E044-0003BA298018</v>
      </c>
    </row>
    <row r="2951" spans="1:21" s="14" customFormat="1" x14ac:dyDescent="0.25">
      <c r="A2951" s="14">
        <f t="shared" si="598"/>
        <v>2951</v>
      </c>
      <c r="B2951" s="14" t="str">
        <f t="shared" ca="1" si="599"/>
        <v>5F125134-DA8B-47B6-AABB-100E0563A2B2</v>
      </c>
      <c r="C2951" s="14" t="str">
        <f t="shared" ca="1" si="600"/>
        <v>Kolleruplund</v>
      </c>
      <c r="D2951" s="14" t="str">
        <f t="shared" ca="1" si="601"/>
        <v>22</v>
      </c>
      <c r="E2951" s="14" t="str">
        <f t="shared" ca="1" si="602"/>
        <v>6gp</v>
      </c>
      <c r="F2951" s="1">
        <f t="shared" ca="1" si="603"/>
        <v>130</v>
      </c>
      <c r="G2951" s="1">
        <f t="shared" ca="1" si="604"/>
        <v>101</v>
      </c>
      <c r="H2951" s="1">
        <f t="shared" ca="1" si="605"/>
        <v>1964</v>
      </c>
      <c r="I2951" s="1" t="str">
        <f ca="1">INDEX(Relationstabel!$C$3:$K$10,MATCH(INDIRECT($A$1&amp;"J"&amp;A2951),Relationstabel!$A$3:$A$10,0),MATCH(IFERROR(VALUE(INDIRECT($A$1&amp;"K"&amp;A2951)),0),Relationstabel!$C$1:$K$1,0))</f>
        <v>Naturgas</v>
      </c>
      <c r="J2951" s="1" t="str">
        <f ca="1">INDEX(Anvendelseskode!B:B,MATCH($F2951,Anvendelseskode!$A:$A,0))</f>
        <v>Række-, kæde-, dobbelthus (lodret adskillelse mellem enhederne)</v>
      </c>
      <c r="K2951" s="1" t="str">
        <f ca="1">INDEX(Anvendelseskode!C:C,MATCH($F2951,Anvendelseskode!$A:$A,0))</f>
        <v>Række-, kæde og dobbelthuse</v>
      </c>
      <c r="L2951" s="1" t="str">
        <f ca="1">INDEX(Anvendelseskode!D:D,MATCH($F2951,Anvendelseskode!$A:$A,0))</f>
        <v>Private husholdninger</v>
      </c>
      <c r="M2951" s="1" t="str">
        <f ca="1">IFERROR(INDEX(SBi!$2:$2,MATCH(H2951,SBi!$1:$1,1)),SBi!$K$2)</f>
        <v>1961-1972</v>
      </c>
      <c r="N2951" s="1">
        <f ca="1">INDEX(SBi!$C$3:$K$28,MATCH(F2951,SBi!$B$3:$B$28,0),MATCH(M2951,SBi!$C$2:$K$2,0))</f>
        <v>119.9</v>
      </c>
      <c r="O2951" s="16">
        <f t="shared" ca="1" si="606"/>
        <v>12.109900000000001</v>
      </c>
      <c r="P2951" s="16" t="str">
        <f ca="1">IFERROR(INDEX(VpD!$2:$2,MATCH(H2951,VpD!$1:$1,1)),VpD!$I$2)</f>
        <v>1961-1972</v>
      </c>
      <c r="Q2951" s="1">
        <f ca="1">INDEX(VpD!$C$3:$I$27,MATCH(F2951,VpD!$B$3:$B$27,0),MATCH(P2951,VpD!$C$2:$I$2,0))</f>
        <v>120</v>
      </c>
      <c r="R2951" s="16">
        <f t="shared" ca="1" si="607"/>
        <v>12.12</v>
      </c>
      <c r="S2951" s="14">
        <f t="shared" ca="1" si="608"/>
        <v>713838.73</v>
      </c>
      <c r="T2951" s="14">
        <f t="shared" ca="1" si="609"/>
        <v>6169249.4699999997</v>
      </c>
      <c r="U2951" s="14" t="str">
        <f t="shared" ca="1" si="610"/>
        <v>0A3F507E-1BB4-32B8-E044-0003BA298018</v>
      </c>
    </row>
    <row r="2952" spans="1:21" s="14" customFormat="1" x14ac:dyDescent="0.25">
      <c r="A2952" s="14">
        <f t="shared" si="598"/>
        <v>2952</v>
      </c>
      <c r="B2952" s="14" t="str">
        <f t="shared" ca="1" si="599"/>
        <v>7CCBCCBF-3260-4A94-836D-0B2428A93EF1</v>
      </c>
      <c r="C2952" s="14" t="str">
        <f t="shared" ca="1" si="600"/>
        <v>Nordmarksvænge</v>
      </c>
      <c r="D2952" s="14" t="str">
        <f t="shared" ca="1" si="601"/>
        <v>34</v>
      </c>
      <c r="E2952" s="14" t="str">
        <f t="shared" ca="1" si="602"/>
        <v>14em</v>
      </c>
      <c r="F2952" s="1">
        <f t="shared" ca="1" si="603"/>
        <v>130</v>
      </c>
      <c r="G2952" s="1">
        <f t="shared" ca="1" si="604"/>
        <v>133</v>
      </c>
      <c r="H2952" s="1">
        <f t="shared" ca="1" si="605"/>
        <v>2000</v>
      </c>
      <c r="I2952" s="1" t="str">
        <f ca="1">INDEX(Relationstabel!$C$3:$K$10,MATCH(INDIRECT($A$1&amp;"J"&amp;A2952),Relationstabel!$A$3:$A$10,0),MATCH(IFERROR(VALUE(INDIRECT($A$1&amp;"K"&amp;A2952)),0),Relationstabel!$C$1:$K$1,0))</f>
        <v>Fjernvarme/ Blokvarme</v>
      </c>
      <c r="J2952" s="1" t="str">
        <f ca="1">INDEX(Anvendelseskode!B:B,MATCH($F2952,Anvendelseskode!$A:$A,0))</f>
        <v>Række-, kæde-, dobbelthus (lodret adskillelse mellem enhederne)</v>
      </c>
      <c r="K2952" s="1" t="str">
        <f ca="1">INDEX(Anvendelseskode!C:C,MATCH($F2952,Anvendelseskode!$A:$A,0))</f>
        <v>Række-, kæde og dobbelthuse</v>
      </c>
      <c r="L2952" s="1" t="str">
        <f ca="1">INDEX(Anvendelseskode!D:D,MATCH($F2952,Anvendelseskode!$A:$A,0))</f>
        <v>Private husholdninger</v>
      </c>
      <c r="M2952" s="1" t="str">
        <f ca="1">IFERROR(INDEX(SBi!$2:$2,MATCH(H2952,SBi!$1:$1,1)),SBi!$K$2)</f>
        <v>1999-2006</v>
      </c>
      <c r="N2952" s="1">
        <f ca="1">INDEX(SBi!$C$3:$K$28,MATCH(F2952,SBi!$B$3:$B$28,0),MATCH(M2952,SBi!$C$2:$K$2,0))</f>
        <v>81.5</v>
      </c>
      <c r="O2952" s="16">
        <f t="shared" ca="1" si="606"/>
        <v>10.839499999999999</v>
      </c>
      <c r="P2952" s="16" t="str">
        <f ca="1">IFERROR(INDEX(VpD!$2:$2,MATCH(H2952,VpD!$1:$1,1)),VpD!$I$2)</f>
        <v>&gt;1998</v>
      </c>
      <c r="Q2952" s="1">
        <f ca="1">INDEX(VpD!$C$3:$I$27,MATCH(F2952,VpD!$B$3:$B$27,0),MATCH(P2952,VpD!$C$2:$I$2,0))</f>
        <v>65</v>
      </c>
      <c r="R2952" s="16">
        <f t="shared" ca="1" si="607"/>
        <v>8.6449999999999996</v>
      </c>
      <c r="S2952" s="14">
        <f t="shared" ca="1" si="608"/>
        <v>711998.87</v>
      </c>
      <c r="T2952" s="14">
        <f t="shared" ca="1" si="609"/>
        <v>6172477</v>
      </c>
      <c r="U2952" s="14" t="str">
        <f t="shared" ca="1" si="610"/>
        <v>0A3F507E-1DB4-32B8-E044-0003BA298018</v>
      </c>
    </row>
    <row r="2953" spans="1:21" s="14" customFormat="1" x14ac:dyDescent="0.25">
      <c r="A2953" s="14">
        <f t="shared" si="598"/>
        <v>2953</v>
      </c>
      <c r="B2953" s="14" t="str">
        <f t="shared" ca="1" si="599"/>
        <v>20761EDE-0453-4414-A7F8-C414AC4651C3</v>
      </c>
      <c r="C2953" s="14" t="str">
        <f t="shared" ca="1" si="600"/>
        <v>Nørrebred</v>
      </c>
      <c r="D2953" s="14" t="str">
        <f t="shared" ca="1" si="601"/>
        <v>138</v>
      </c>
      <c r="E2953" s="14" t="str">
        <f t="shared" ca="1" si="602"/>
        <v>13gv</v>
      </c>
      <c r="F2953" s="1">
        <f t="shared" ca="1" si="603"/>
        <v>120</v>
      </c>
      <c r="G2953" s="1">
        <f t="shared" ca="1" si="604"/>
        <v>192</v>
      </c>
      <c r="H2953" s="1">
        <f t="shared" ca="1" si="605"/>
        <v>1971</v>
      </c>
      <c r="I2953" s="1" t="str">
        <f ca="1">INDEX(Relationstabel!$C$3:$K$10,MATCH(INDIRECT($A$1&amp;"J"&amp;A2953),Relationstabel!$A$3:$A$10,0),MATCH(IFERROR(VALUE(INDIRECT($A$1&amp;"K"&amp;A2953)),0),Relationstabel!$C$1:$K$1,0))</f>
        <v>Naturgas</v>
      </c>
      <c r="J2953" s="1" t="str">
        <f ca="1">INDEX(Anvendelseskode!B:B,MATCH($F2953,Anvendelseskode!$A:$A,0))</f>
        <v>Fritliggende enfamilieshus (parcelhus)</v>
      </c>
      <c r="K2953" s="1" t="str">
        <f ca="1">INDEX(Anvendelseskode!C:C,MATCH($F2953,Anvendelseskode!$A:$A,0))</f>
        <v>Parcelhuse</v>
      </c>
      <c r="L2953" s="1" t="str">
        <f ca="1">INDEX(Anvendelseskode!D:D,MATCH($F2953,Anvendelseskode!$A:$A,0))</f>
        <v>Private husholdninger</v>
      </c>
      <c r="M2953" s="1" t="str">
        <f ca="1">IFERROR(INDEX(SBi!$2:$2,MATCH(H2953,SBi!$1:$1,1)),SBi!$K$2)</f>
        <v>1961-1972</v>
      </c>
      <c r="N2953" s="1">
        <f ca="1">INDEX(SBi!$C$3:$K$28,MATCH(F2953,SBi!$B$3:$B$28,0),MATCH(M2953,SBi!$C$2:$K$2,0))</f>
        <v>134.30000000000001</v>
      </c>
      <c r="O2953" s="16">
        <f t="shared" ca="1" si="606"/>
        <v>25.785600000000002</v>
      </c>
      <c r="P2953" s="16" t="str">
        <f ca="1">IFERROR(INDEX(VpD!$2:$2,MATCH(H2953,VpD!$1:$1,1)),VpD!$I$2)</f>
        <v>1961-1972</v>
      </c>
      <c r="Q2953" s="1">
        <f ca="1">INDEX(VpD!$C$3:$I$27,MATCH(F2953,VpD!$B$3:$B$27,0),MATCH(P2953,VpD!$C$2:$I$2,0))</f>
        <v>143</v>
      </c>
      <c r="R2953" s="16">
        <f t="shared" ca="1" si="607"/>
        <v>27.456</v>
      </c>
      <c r="S2953" s="14">
        <f t="shared" ca="1" si="608"/>
        <v>711749.54</v>
      </c>
      <c r="T2953" s="14">
        <f t="shared" ca="1" si="609"/>
        <v>6171982.2599999998</v>
      </c>
      <c r="U2953" s="14" t="str">
        <f t="shared" ca="1" si="610"/>
        <v>0A3F507E-1EB4-32B8-E044-0003BA298018</v>
      </c>
    </row>
    <row r="2954" spans="1:21" s="14" customFormat="1" x14ac:dyDescent="0.25">
      <c r="A2954" s="14">
        <f t="shared" si="598"/>
        <v>2954</v>
      </c>
      <c r="B2954" s="14" t="str">
        <f t="shared" ca="1" si="599"/>
        <v>86913869-E925-4AAC-A5BC-DB5D49F59432</v>
      </c>
      <c r="C2954" s="14" t="str">
        <f t="shared" ca="1" si="600"/>
        <v>Nordmarksvænge</v>
      </c>
      <c r="D2954" s="14" t="str">
        <f t="shared" ca="1" si="601"/>
        <v>43</v>
      </c>
      <c r="E2954" s="14" t="str">
        <f t="shared" ca="1" si="602"/>
        <v>15dl</v>
      </c>
      <c r="F2954" s="1">
        <f t="shared" ca="1" si="603"/>
        <v>120</v>
      </c>
      <c r="G2954" s="1">
        <f t="shared" ca="1" si="604"/>
        <v>130</v>
      </c>
      <c r="H2954" s="1">
        <f t="shared" ca="1" si="605"/>
        <v>2001</v>
      </c>
      <c r="I2954" s="1" t="str">
        <f ca="1">INDEX(Relationstabel!$C$3:$K$10,MATCH(INDIRECT($A$1&amp;"J"&amp;A2954),Relationstabel!$A$3:$A$10,0),MATCH(IFERROR(VALUE(INDIRECT($A$1&amp;"K"&amp;A2954)),0),Relationstabel!$C$1:$K$1,0))</f>
        <v>Fjernvarme/ Blokvarme</v>
      </c>
      <c r="J2954" s="1" t="str">
        <f ca="1">INDEX(Anvendelseskode!B:B,MATCH($F2954,Anvendelseskode!$A:$A,0))</f>
        <v>Fritliggende enfamilieshus (parcelhus)</v>
      </c>
      <c r="K2954" s="1" t="str">
        <f ca="1">INDEX(Anvendelseskode!C:C,MATCH($F2954,Anvendelseskode!$A:$A,0))</f>
        <v>Parcelhuse</v>
      </c>
      <c r="L2954" s="1" t="str">
        <f ca="1">INDEX(Anvendelseskode!D:D,MATCH($F2954,Anvendelseskode!$A:$A,0))</f>
        <v>Private husholdninger</v>
      </c>
      <c r="M2954" s="1" t="str">
        <f ca="1">IFERROR(INDEX(SBi!$2:$2,MATCH(H2954,SBi!$1:$1,1)),SBi!$K$2)</f>
        <v>1999-2006</v>
      </c>
      <c r="N2954" s="1">
        <f ca="1">INDEX(SBi!$C$3:$K$28,MATCH(F2954,SBi!$B$3:$B$28,0),MATCH(M2954,SBi!$C$2:$K$2,0))</f>
        <v>83.9</v>
      </c>
      <c r="O2954" s="16">
        <f t="shared" ca="1" si="606"/>
        <v>10.907</v>
      </c>
      <c r="P2954" s="16" t="str">
        <f ca="1">IFERROR(INDEX(VpD!$2:$2,MATCH(H2954,VpD!$1:$1,1)),VpD!$I$2)</f>
        <v>&gt;1998</v>
      </c>
      <c r="Q2954" s="1">
        <f ca="1">INDEX(VpD!$C$3:$I$27,MATCH(F2954,VpD!$B$3:$B$27,0),MATCH(P2954,VpD!$C$2:$I$2,0))</f>
        <v>72</v>
      </c>
      <c r="R2954" s="16">
        <f t="shared" ca="1" si="607"/>
        <v>9.36</v>
      </c>
      <c r="S2954" s="14">
        <f t="shared" ca="1" si="608"/>
        <v>712144.83</v>
      </c>
      <c r="T2954" s="14">
        <f t="shared" ca="1" si="609"/>
        <v>6171921.0700000003</v>
      </c>
      <c r="U2954" s="14" t="str">
        <f t="shared" ca="1" si="610"/>
        <v>0A3F507E-1DBD-32B8-E044-0003BA298018</v>
      </c>
    </row>
    <row r="2955" spans="1:21" s="14" customFormat="1" x14ac:dyDescent="0.25">
      <c r="A2955" s="14">
        <f t="shared" si="598"/>
        <v>2955</v>
      </c>
      <c r="B2955" s="14" t="str">
        <f t="shared" ca="1" si="599"/>
        <v>FC772C58-83BF-46AB-BCB1-201574174810</v>
      </c>
      <c r="C2955" s="14" t="str">
        <f t="shared" ca="1" si="600"/>
        <v>Brøndbyvej</v>
      </c>
      <c r="D2955" s="14" t="str">
        <f t="shared" ca="1" si="601"/>
        <v>154</v>
      </c>
      <c r="E2955" s="14" t="str">
        <f t="shared" ca="1" si="602"/>
        <v>1h</v>
      </c>
      <c r="F2955" s="1">
        <f t="shared" ca="1" si="603"/>
        <v>120</v>
      </c>
      <c r="G2955" s="1">
        <f t="shared" ca="1" si="604"/>
        <v>105</v>
      </c>
      <c r="H2955" s="1">
        <f t="shared" ca="1" si="605"/>
        <v>1982</v>
      </c>
      <c r="I2955" s="1" t="str">
        <f ca="1">INDEX(Relationstabel!$C$3:$K$10,MATCH(INDIRECT($A$1&amp;"J"&amp;A2955),Relationstabel!$A$3:$A$10,0),MATCH(IFERROR(VALUE(INDIRECT($A$1&amp;"K"&amp;A2955)),0),Relationstabel!$C$1:$K$1,0))</f>
        <v>Elvarme</v>
      </c>
      <c r="J2955" s="1" t="str">
        <f ca="1">INDEX(Anvendelseskode!B:B,MATCH($F2955,Anvendelseskode!$A:$A,0))</f>
        <v>Fritliggende enfamilieshus (parcelhus)</v>
      </c>
      <c r="K2955" s="1" t="str">
        <f ca="1">INDEX(Anvendelseskode!C:C,MATCH($F2955,Anvendelseskode!$A:$A,0))</f>
        <v>Parcelhuse</v>
      </c>
      <c r="L2955" s="1" t="str">
        <f ca="1">INDEX(Anvendelseskode!D:D,MATCH($F2955,Anvendelseskode!$A:$A,0))</f>
        <v>Private husholdninger</v>
      </c>
      <c r="M2955" s="1" t="str">
        <f ca="1">IFERROR(INDEX(SBi!$2:$2,MATCH(H2955,SBi!$1:$1,1)),SBi!$K$2)</f>
        <v>1979-1998</v>
      </c>
      <c r="N2955" s="1">
        <f ca="1">INDEX(SBi!$C$3:$K$28,MATCH(F2955,SBi!$B$3:$B$28,0),MATCH(M2955,SBi!$C$2:$K$2,0))</f>
        <v>105.4</v>
      </c>
      <c r="O2955" s="16">
        <f t="shared" ca="1" si="606"/>
        <v>11.067</v>
      </c>
      <c r="P2955" s="16" t="str">
        <f ca="1">IFERROR(INDEX(VpD!$2:$2,MATCH(H2955,VpD!$1:$1,1)),VpD!$I$2)</f>
        <v>1979-1998</v>
      </c>
      <c r="Q2955" s="1">
        <f ca="1">INDEX(VpD!$C$3:$I$27,MATCH(F2955,VpD!$B$3:$B$27,0),MATCH(P2955,VpD!$C$2:$I$2,0))</f>
        <v>90</v>
      </c>
      <c r="R2955" s="16">
        <f t="shared" ca="1" si="607"/>
        <v>9.4499999999999993</v>
      </c>
      <c r="S2955" s="14">
        <f t="shared" ca="1" si="608"/>
        <v>712826</v>
      </c>
      <c r="T2955" s="14">
        <f t="shared" ca="1" si="609"/>
        <v>6171343</v>
      </c>
      <c r="U2955" s="14" t="str">
        <f t="shared" ca="1" si="610"/>
        <v>0A3F507E-15BE-32B8-E044-0003BA298018</v>
      </c>
    </row>
    <row r="2956" spans="1:21" s="14" customFormat="1" x14ac:dyDescent="0.25">
      <c r="A2956" s="14">
        <f t="shared" si="598"/>
        <v>2956</v>
      </c>
      <c r="B2956" s="14" t="str">
        <f t="shared" ca="1" si="599"/>
        <v>8A25F81D-9D94-4C03-BCA0-6F710FA00A0A</v>
      </c>
      <c r="C2956" s="14" t="str">
        <f t="shared" ca="1" si="600"/>
        <v>Hyrdeengen</v>
      </c>
      <c r="D2956" s="14" t="str">
        <f t="shared" ca="1" si="601"/>
        <v>217</v>
      </c>
      <c r="E2956" s="14" t="str">
        <f t="shared" ca="1" si="602"/>
        <v>21gb</v>
      </c>
      <c r="F2956" s="1">
        <f t="shared" ca="1" si="603"/>
        <v>130</v>
      </c>
      <c r="G2956" s="1">
        <f t="shared" ca="1" si="604"/>
        <v>125</v>
      </c>
      <c r="H2956" s="1">
        <f t="shared" ca="1" si="605"/>
        <v>1975</v>
      </c>
      <c r="I2956" s="1" t="str">
        <f ca="1">INDEX(Relationstabel!$C$3:$K$10,MATCH(INDIRECT($A$1&amp;"J"&amp;A2956),Relationstabel!$A$3:$A$10,0),MATCH(IFERROR(VALUE(INDIRECT($A$1&amp;"K"&amp;A2956)),0),Relationstabel!$C$1:$K$1,0))</f>
        <v>Elvarme</v>
      </c>
      <c r="J2956" s="1" t="str">
        <f ca="1">INDEX(Anvendelseskode!B:B,MATCH($F2956,Anvendelseskode!$A:$A,0))</f>
        <v>Række-, kæde-, dobbelthus (lodret adskillelse mellem enhederne)</v>
      </c>
      <c r="K2956" s="1" t="str">
        <f ca="1">INDEX(Anvendelseskode!C:C,MATCH($F2956,Anvendelseskode!$A:$A,0))</f>
        <v>Række-, kæde og dobbelthuse</v>
      </c>
      <c r="L2956" s="1" t="str">
        <f ca="1">INDEX(Anvendelseskode!D:D,MATCH($F2956,Anvendelseskode!$A:$A,0))</f>
        <v>Private husholdninger</v>
      </c>
      <c r="M2956" s="1" t="str">
        <f ca="1">IFERROR(INDEX(SBi!$2:$2,MATCH(H2956,SBi!$1:$1,1)),SBi!$K$2)</f>
        <v>1973-1978</v>
      </c>
      <c r="N2956" s="1">
        <f ca="1">INDEX(SBi!$C$3:$K$28,MATCH(F2956,SBi!$B$3:$B$28,0),MATCH(M2956,SBi!$C$2:$K$2,0))</f>
        <v>112.6</v>
      </c>
      <c r="O2956" s="16">
        <f t="shared" ca="1" si="606"/>
        <v>14.074999999999999</v>
      </c>
      <c r="P2956" s="16" t="str">
        <f ca="1">IFERROR(INDEX(VpD!$2:$2,MATCH(H2956,VpD!$1:$1,1)),VpD!$I$2)</f>
        <v>1973-1978</v>
      </c>
      <c r="Q2956" s="1">
        <f ca="1">INDEX(VpD!$C$3:$I$27,MATCH(F2956,VpD!$B$3:$B$27,0),MATCH(P2956,VpD!$C$2:$I$2,0))</f>
        <v>98</v>
      </c>
      <c r="R2956" s="16">
        <f t="shared" ca="1" si="607"/>
        <v>12.25</v>
      </c>
      <c r="S2956" s="14">
        <f t="shared" ca="1" si="608"/>
        <v>711735.27</v>
      </c>
      <c r="T2956" s="14">
        <f t="shared" ca="1" si="609"/>
        <v>6172423.5700000003</v>
      </c>
      <c r="U2956" s="14" t="str">
        <f t="shared" ca="1" si="610"/>
        <v>0A3F507E-19BE-32B8-E044-0003BA298018</v>
      </c>
    </row>
    <row r="2957" spans="1:21" s="14" customFormat="1" x14ac:dyDescent="0.25">
      <c r="A2957" s="14">
        <f t="shared" si="598"/>
        <v>2957</v>
      </c>
      <c r="B2957" s="14" t="str">
        <f t="shared" ca="1" si="599"/>
        <v>B82C3BBF-F3B5-49DC-8D3D-9FE7EA79440F</v>
      </c>
      <c r="C2957" s="14" t="str">
        <f t="shared" ca="1" si="600"/>
        <v>Løkkekrogen</v>
      </c>
      <c r="D2957" s="14" t="str">
        <f t="shared" ca="1" si="601"/>
        <v>9</v>
      </c>
      <c r="E2957" s="14" t="str">
        <f t="shared" ca="1" si="602"/>
        <v>17bq</v>
      </c>
      <c r="F2957" s="1">
        <f t="shared" ca="1" si="603"/>
        <v>190</v>
      </c>
      <c r="G2957" s="1">
        <f t="shared" ca="1" si="604"/>
        <v>439</v>
      </c>
      <c r="H2957" s="1">
        <f t="shared" ca="1" si="605"/>
        <v>1982</v>
      </c>
      <c r="I2957" s="1" t="str">
        <f ca="1">INDEX(Relationstabel!$C$3:$K$10,MATCH(INDIRECT($A$1&amp;"J"&amp;A2957),Relationstabel!$A$3:$A$10,0),MATCH(IFERROR(VALUE(INDIRECT($A$1&amp;"K"&amp;A2957)),0),Relationstabel!$C$1:$K$1,0))</f>
        <v>Fjernvarme/ Blokvarme</v>
      </c>
      <c r="J2957" s="1" t="str">
        <f ca="1">INDEX(Anvendelseskode!B:B,MATCH($F2957,Anvendelseskode!$A:$A,0))</f>
        <v>Anden helårsbeboelse</v>
      </c>
      <c r="K2957" s="1" t="str">
        <f ca="1">INDEX(Anvendelseskode!C:C,MATCH($F2957,Anvendelseskode!$A:$A,0))</f>
        <v>Anden helårsbeboelse</v>
      </c>
      <c r="L2957" s="1" t="str">
        <f ca="1">INDEX(Anvendelseskode!D:D,MATCH($F2957,Anvendelseskode!$A:$A,0))</f>
        <v>Private husholdninger</v>
      </c>
      <c r="M2957" s="1" t="str">
        <f ca="1">IFERROR(INDEX(SBi!$2:$2,MATCH(H2957,SBi!$1:$1,1)),SBi!$K$2)</f>
        <v>1979-1998</v>
      </c>
      <c r="N2957" s="1">
        <f ca="1">INDEX(SBi!$C$3:$K$28,MATCH(F2957,SBi!$B$3:$B$28,0),MATCH(M2957,SBi!$C$2:$K$2,0))</f>
        <v>101</v>
      </c>
      <c r="O2957" s="16">
        <f t="shared" ca="1" si="606"/>
        <v>44.338999999999999</v>
      </c>
      <c r="P2957" s="16" t="str">
        <f ca="1">IFERROR(INDEX(VpD!$2:$2,MATCH(H2957,VpD!$1:$1,1)),VpD!$I$2)</f>
        <v>1979-1998</v>
      </c>
      <c r="Q2957" s="1">
        <f ca="1">INDEX(VpD!$C$3:$I$27,MATCH(F2957,VpD!$B$3:$B$27,0),MATCH(P2957,VpD!$C$2:$I$2,0))</f>
        <v>105</v>
      </c>
      <c r="R2957" s="16">
        <f t="shared" ca="1" si="607"/>
        <v>46.094999999999999</v>
      </c>
      <c r="S2957" s="14">
        <f t="shared" ca="1" si="608"/>
        <v>711208.86</v>
      </c>
      <c r="T2957" s="14">
        <f t="shared" ca="1" si="609"/>
        <v>6172385.75</v>
      </c>
      <c r="U2957" s="14" t="str">
        <f t="shared" ca="1" si="610"/>
        <v>0A3F507E-1CBE-32B8-E044-0003BA298018</v>
      </c>
    </row>
    <row r="2958" spans="1:21" s="14" customFormat="1" x14ac:dyDescent="0.25">
      <c r="A2958" s="14">
        <f t="shared" si="598"/>
        <v>2958</v>
      </c>
      <c r="B2958" s="14" t="str">
        <f t="shared" ca="1" si="599"/>
        <v>DE3EC6C3-ACE4-4548-A292-71F02A3CD9CF</v>
      </c>
      <c r="C2958" s="14" t="str">
        <f t="shared" ca="1" si="600"/>
        <v>Kolleruplund</v>
      </c>
      <c r="D2958" s="14" t="str">
        <f t="shared" ca="1" si="601"/>
        <v>15</v>
      </c>
      <c r="E2958" s="14" t="str">
        <f t="shared" ca="1" si="602"/>
        <v>6fe</v>
      </c>
      <c r="F2958" s="1">
        <f t="shared" ca="1" si="603"/>
        <v>130</v>
      </c>
      <c r="G2958" s="1">
        <f t="shared" ca="1" si="604"/>
        <v>91</v>
      </c>
      <c r="H2958" s="1">
        <f t="shared" ca="1" si="605"/>
        <v>1965</v>
      </c>
      <c r="I2958" s="1" t="str">
        <f ca="1">INDEX(Relationstabel!$C$3:$K$10,MATCH(INDIRECT($A$1&amp;"J"&amp;A2958),Relationstabel!$A$3:$A$10,0),MATCH(IFERROR(VALUE(INDIRECT($A$1&amp;"K"&amp;A2958)),0),Relationstabel!$C$1:$K$1,0))</f>
        <v>Naturgas</v>
      </c>
      <c r="J2958" s="1" t="str">
        <f ca="1">INDEX(Anvendelseskode!B:B,MATCH($F2958,Anvendelseskode!$A:$A,0))</f>
        <v>Række-, kæde-, dobbelthus (lodret adskillelse mellem enhederne)</v>
      </c>
      <c r="K2958" s="1" t="str">
        <f ca="1">INDEX(Anvendelseskode!C:C,MATCH($F2958,Anvendelseskode!$A:$A,0))</f>
        <v>Række-, kæde og dobbelthuse</v>
      </c>
      <c r="L2958" s="1" t="str">
        <f ca="1">INDEX(Anvendelseskode!D:D,MATCH($F2958,Anvendelseskode!$A:$A,0))</f>
        <v>Private husholdninger</v>
      </c>
      <c r="M2958" s="1" t="str">
        <f ca="1">IFERROR(INDEX(SBi!$2:$2,MATCH(H2958,SBi!$1:$1,1)),SBi!$K$2)</f>
        <v>1961-1972</v>
      </c>
      <c r="N2958" s="1">
        <f ca="1">INDEX(SBi!$C$3:$K$28,MATCH(F2958,SBi!$B$3:$B$28,0),MATCH(M2958,SBi!$C$2:$K$2,0))</f>
        <v>119.9</v>
      </c>
      <c r="O2958" s="16">
        <f t="shared" ca="1" si="606"/>
        <v>10.9109</v>
      </c>
      <c r="P2958" s="16" t="str">
        <f ca="1">IFERROR(INDEX(VpD!$2:$2,MATCH(H2958,VpD!$1:$1,1)),VpD!$I$2)</f>
        <v>1961-1972</v>
      </c>
      <c r="Q2958" s="1">
        <f ca="1">INDEX(VpD!$C$3:$I$27,MATCH(F2958,VpD!$B$3:$B$27,0),MATCH(P2958,VpD!$C$2:$I$2,0))</f>
        <v>120</v>
      </c>
      <c r="R2958" s="16">
        <f t="shared" ca="1" si="607"/>
        <v>10.92</v>
      </c>
      <c r="S2958" s="14">
        <f t="shared" ca="1" si="608"/>
        <v>713790.73</v>
      </c>
      <c r="T2958" s="14">
        <f t="shared" ca="1" si="609"/>
        <v>6169213.1799999997</v>
      </c>
      <c r="U2958" s="14" t="str">
        <f t="shared" ca="1" si="610"/>
        <v>0A3F507E-1BAD-32B8-E044-0003BA298018</v>
      </c>
    </row>
    <row r="2959" spans="1:21" s="14" customFormat="1" x14ac:dyDescent="0.25">
      <c r="A2959" s="14">
        <f t="shared" si="598"/>
        <v>2959</v>
      </c>
      <c r="B2959" s="14" t="str">
        <f t="shared" ca="1" si="599"/>
        <v>9C91543C-735D-487B-AAAB-0320101F0D32</v>
      </c>
      <c r="C2959" s="14" t="str">
        <f t="shared" ca="1" si="600"/>
        <v>Nordmarksvænge</v>
      </c>
      <c r="D2959" s="14" t="str">
        <f t="shared" ca="1" si="601"/>
        <v>27</v>
      </c>
      <c r="E2959" s="14" t="str">
        <f t="shared" ca="1" si="602"/>
        <v>15cæ</v>
      </c>
      <c r="F2959" s="1">
        <f t="shared" ca="1" si="603"/>
        <v>120</v>
      </c>
      <c r="G2959" s="1">
        <f t="shared" ca="1" si="604"/>
        <v>156</v>
      </c>
      <c r="H2959" s="1">
        <f t="shared" ca="1" si="605"/>
        <v>2001</v>
      </c>
      <c r="I2959" s="1" t="str">
        <f ca="1">INDEX(Relationstabel!$C$3:$K$10,MATCH(INDIRECT($A$1&amp;"J"&amp;A2959),Relationstabel!$A$3:$A$10,0),MATCH(IFERROR(VALUE(INDIRECT($A$1&amp;"K"&amp;A2959)),0),Relationstabel!$C$1:$K$1,0))</f>
        <v>Fjernvarme/ Blokvarme</v>
      </c>
      <c r="J2959" s="1" t="str">
        <f ca="1">INDEX(Anvendelseskode!B:B,MATCH($F2959,Anvendelseskode!$A:$A,0))</f>
        <v>Fritliggende enfamilieshus (parcelhus)</v>
      </c>
      <c r="K2959" s="1" t="str">
        <f ca="1">INDEX(Anvendelseskode!C:C,MATCH($F2959,Anvendelseskode!$A:$A,0))</f>
        <v>Parcelhuse</v>
      </c>
      <c r="L2959" s="1" t="str">
        <f ca="1">INDEX(Anvendelseskode!D:D,MATCH($F2959,Anvendelseskode!$A:$A,0))</f>
        <v>Private husholdninger</v>
      </c>
      <c r="M2959" s="1" t="str">
        <f ca="1">IFERROR(INDEX(SBi!$2:$2,MATCH(H2959,SBi!$1:$1,1)),SBi!$K$2)</f>
        <v>1999-2006</v>
      </c>
      <c r="N2959" s="1">
        <f ca="1">INDEX(SBi!$C$3:$K$28,MATCH(F2959,SBi!$B$3:$B$28,0),MATCH(M2959,SBi!$C$2:$K$2,0))</f>
        <v>83.9</v>
      </c>
      <c r="O2959" s="16">
        <f t="shared" ca="1" si="606"/>
        <v>13.088400000000002</v>
      </c>
      <c r="P2959" s="16" t="str">
        <f ca="1">IFERROR(INDEX(VpD!$2:$2,MATCH(H2959,VpD!$1:$1,1)),VpD!$I$2)</f>
        <v>&gt;1998</v>
      </c>
      <c r="Q2959" s="1">
        <f ca="1">INDEX(VpD!$C$3:$I$27,MATCH(F2959,VpD!$B$3:$B$27,0),MATCH(P2959,VpD!$C$2:$I$2,0))</f>
        <v>72</v>
      </c>
      <c r="R2959" s="16">
        <f t="shared" ca="1" si="607"/>
        <v>11.231999999999999</v>
      </c>
      <c r="S2959" s="14">
        <f t="shared" ca="1" si="608"/>
        <v>712145.47</v>
      </c>
      <c r="T2959" s="14">
        <f t="shared" ca="1" si="609"/>
        <v>6172012.4500000002</v>
      </c>
      <c r="U2959" s="14" t="str">
        <f t="shared" ca="1" si="610"/>
        <v>0A3F507E-1DAD-32B8-E044-0003BA298018</v>
      </c>
    </row>
    <row r="2960" spans="1:21" s="14" customFormat="1" x14ac:dyDescent="0.25">
      <c r="A2960" s="14">
        <f t="shared" si="598"/>
        <v>2960</v>
      </c>
      <c r="B2960" s="14" t="str">
        <f t="shared" ca="1" si="599"/>
        <v>03A9131F-DD8B-4F28-8D7D-E99009705CF7</v>
      </c>
      <c r="C2960" s="14" t="str">
        <f t="shared" ca="1" si="600"/>
        <v>Nørrebred</v>
      </c>
      <c r="D2960" s="14" t="str">
        <f t="shared" ca="1" si="601"/>
        <v>131</v>
      </c>
      <c r="E2960" s="14" t="str">
        <f t="shared" ca="1" si="602"/>
        <v>21ay</v>
      </c>
      <c r="F2960" s="1">
        <f t="shared" ca="1" si="603"/>
        <v>120</v>
      </c>
      <c r="G2960" s="1">
        <f t="shared" ca="1" si="604"/>
        <v>143</v>
      </c>
      <c r="H2960" s="1">
        <f t="shared" ca="1" si="605"/>
        <v>1969</v>
      </c>
      <c r="I2960" s="1" t="str">
        <f ca="1">INDEX(Relationstabel!$C$3:$K$10,MATCH(INDIRECT($A$1&amp;"J"&amp;A2960),Relationstabel!$A$3:$A$10,0),MATCH(IFERROR(VALUE(INDIRECT($A$1&amp;"K"&amp;A2960)),0),Relationstabel!$C$1:$K$1,0))</f>
        <v>Naturgas</v>
      </c>
      <c r="J2960" s="1" t="str">
        <f ca="1">INDEX(Anvendelseskode!B:B,MATCH($F2960,Anvendelseskode!$A:$A,0))</f>
        <v>Fritliggende enfamilieshus (parcelhus)</v>
      </c>
      <c r="K2960" s="1" t="str">
        <f ca="1">INDEX(Anvendelseskode!C:C,MATCH($F2960,Anvendelseskode!$A:$A,0))</f>
        <v>Parcelhuse</v>
      </c>
      <c r="L2960" s="1" t="str">
        <f ca="1">INDEX(Anvendelseskode!D:D,MATCH($F2960,Anvendelseskode!$A:$A,0))</f>
        <v>Private husholdninger</v>
      </c>
      <c r="M2960" s="1" t="str">
        <f ca="1">IFERROR(INDEX(SBi!$2:$2,MATCH(H2960,SBi!$1:$1,1)),SBi!$K$2)</f>
        <v>1961-1972</v>
      </c>
      <c r="N2960" s="1">
        <f ca="1">INDEX(SBi!$C$3:$K$28,MATCH(F2960,SBi!$B$3:$B$28,0),MATCH(M2960,SBi!$C$2:$K$2,0))</f>
        <v>134.30000000000001</v>
      </c>
      <c r="O2960" s="16">
        <f t="shared" ca="1" si="606"/>
        <v>19.204900000000002</v>
      </c>
      <c r="P2960" s="16" t="str">
        <f ca="1">IFERROR(INDEX(VpD!$2:$2,MATCH(H2960,VpD!$1:$1,1)),VpD!$I$2)</f>
        <v>1961-1972</v>
      </c>
      <c r="Q2960" s="1">
        <f ca="1">INDEX(VpD!$C$3:$I$27,MATCH(F2960,VpD!$B$3:$B$27,0),MATCH(P2960,VpD!$C$2:$I$2,0))</f>
        <v>143</v>
      </c>
      <c r="R2960" s="16">
        <f t="shared" ca="1" si="607"/>
        <v>20.449000000000002</v>
      </c>
      <c r="S2960" s="14">
        <f t="shared" ca="1" si="608"/>
        <v>711601.74</v>
      </c>
      <c r="T2960" s="14">
        <f t="shared" ca="1" si="609"/>
        <v>6172197.5099999998</v>
      </c>
      <c r="U2960" s="14" t="str">
        <f t="shared" ca="1" si="610"/>
        <v>0A3F507E-1EAD-32B8-E044-0003BA298018</v>
      </c>
    </row>
    <row r="2961" spans="1:21" s="14" customFormat="1" x14ac:dyDescent="0.25">
      <c r="A2961" s="14">
        <f t="shared" si="598"/>
        <v>2961</v>
      </c>
      <c r="B2961" s="14" t="str">
        <f t="shared" ca="1" si="599"/>
        <v>22B35286-539E-4D3E-8453-A7ADCD48D1AF</v>
      </c>
      <c r="C2961" s="14" t="str">
        <f t="shared" ca="1" si="600"/>
        <v>Løkkekrogen</v>
      </c>
      <c r="D2961" s="14" t="str">
        <f t="shared" ca="1" si="601"/>
        <v>8</v>
      </c>
      <c r="E2961" s="14" t="str">
        <f t="shared" ca="1" si="602"/>
        <v>17aæ</v>
      </c>
      <c r="F2961" s="1">
        <f t="shared" ca="1" si="603"/>
        <v>130</v>
      </c>
      <c r="G2961" s="1">
        <f t="shared" ca="1" si="604"/>
        <v>134</v>
      </c>
      <c r="H2961" s="1">
        <f t="shared" ca="1" si="605"/>
        <v>1979</v>
      </c>
      <c r="I2961" s="1" t="str">
        <f ca="1">INDEX(Relationstabel!$C$3:$K$10,MATCH(INDIRECT($A$1&amp;"J"&amp;A2961),Relationstabel!$A$3:$A$10,0),MATCH(IFERROR(VALUE(INDIRECT($A$1&amp;"K"&amp;A2961)),0),Relationstabel!$C$1:$K$1,0))</f>
        <v>Fjernvarme/ Blokvarme</v>
      </c>
      <c r="J2961" s="1" t="str">
        <f ca="1">INDEX(Anvendelseskode!B:B,MATCH($F2961,Anvendelseskode!$A:$A,0))</f>
        <v>Række-, kæde-, dobbelthus (lodret adskillelse mellem enhederne)</v>
      </c>
      <c r="K2961" s="1" t="str">
        <f ca="1">INDEX(Anvendelseskode!C:C,MATCH($F2961,Anvendelseskode!$A:$A,0))</f>
        <v>Række-, kæde og dobbelthuse</v>
      </c>
      <c r="L2961" s="1" t="str">
        <f ca="1">INDEX(Anvendelseskode!D:D,MATCH($F2961,Anvendelseskode!$A:$A,0))</f>
        <v>Private husholdninger</v>
      </c>
      <c r="M2961" s="1" t="str">
        <f ca="1">IFERROR(INDEX(SBi!$2:$2,MATCH(H2961,SBi!$1:$1,1)),SBi!$K$2)</f>
        <v>1979-1998</v>
      </c>
      <c r="N2961" s="1">
        <f ca="1">INDEX(SBi!$C$3:$K$28,MATCH(F2961,SBi!$B$3:$B$28,0),MATCH(M2961,SBi!$C$2:$K$2,0))</f>
        <v>96.8</v>
      </c>
      <c r="O2961" s="16">
        <f t="shared" ca="1" si="606"/>
        <v>12.9712</v>
      </c>
      <c r="P2961" s="16" t="str">
        <f ca="1">IFERROR(INDEX(VpD!$2:$2,MATCH(H2961,VpD!$1:$1,1)),VpD!$I$2)</f>
        <v>1979-1998</v>
      </c>
      <c r="Q2961" s="1">
        <f ca="1">INDEX(VpD!$C$3:$I$27,MATCH(F2961,VpD!$B$3:$B$27,0),MATCH(P2961,VpD!$C$2:$I$2,0))</f>
        <v>74</v>
      </c>
      <c r="R2961" s="16">
        <f t="shared" ca="1" si="607"/>
        <v>9.9160000000000004</v>
      </c>
      <c r="S2961" s="14">
        <f t="shared" ca="1" si="608"/>
        <v>711276.95</v>
      </c>
      <c r="T2961" s="14">
        <f t="shared" ca="1" si="609"/>
        <v>6172479.8499999996</v>
      </c>
      <c r="U2961" s="14" t="str">
        <f t="shared" ca="1" si="610"/>
        <v>0A3F507E-1CBD-32B8-E044-0003BA298018</v>
      </c>
    </row>
    <row r="2962" spans="1:21" s="14" customFormat="1" x14ac:dyDescent="0.25">
      <c r="A2962" s="14">
        <f t="shared" si="598"/>
        <v>2962</v>
      </c>
      <c r="B2962" s="14" t="str">
        <f t="shared" ca="1" si="599"/>
        <v>A12F6ED8-064A-4872-A6A8-E867D1588611</v>
      </c>
      <c r="C2962" s="14" t="str">
        <f t="shared" ca="1" si="600"/>
        <v>Vallensbæk Strandvej</v>
      </c>
      <c r="D2962" s="14" t="str">
        <f t="shared" ca="1" si="601"/>
        <v>228</v>
      </c>
      <c r="E2962" s="14" t="str">
        <f t="shared" ca="1" si="602"/>
        <v>18r</v>
      </c>
      <c r="F2962" s="1">
        <f t="shared" ca="1" si="603"/>
        <v>120</v>
      </c>
      <c r="G2962" s="1">
        <f t="shared" ca="1" si="604"/>
        <v>156</v>
      </c>
      <c r="H2962" s="1">
        <f t="shared" ca="1" si="605"/>
        <v>1998</v>
      </c>
      <c r="I2962" s="1" t="str">
        <f ca="1">INDEX(Relationstabel!$C$3:$K$10,MATCH(INDIRECT($A$1&amp;"J"&amp;A2962),Relationstabel!$A$3:$A$10,0),MATCH(IFERROR(VALUE(INDIRECT($A$1&amp;"K"&amp;A2962)),0),Relationstabel!$C$1:$K$1,0))</f>
        <v>Naturgas</v>
      </c>
      <c r="J2962" s="1" t="str">
        <f ca="1">INDEX(Anvendelseskode!B:B,MATCH($F2962,Anvendelseskode!$A:$A,0))</f>
        <v>Fritliggende enfamilieshus (parcelhus)</v>
      </c>
      <c r="K2962" s="1" t="str">
        <f ca="1">INDEX(Anvendelseskode!C:C,MATCH($F2962,Anvendelseskode!$A:$A,0))</f>
        <v>Parcelhuse</v>
      </c>
      <c r="L2962" s="1" t="str">
        <f ca="1">INDEX(Anvendelseskode!D:D,MATCH($F2962,Anvendelseskode!$A:$A,0))</f>
        <v>Private husholdninger</v>
      </c>
      <c r="M2962" s="1" t="str">
        <f ca="1">IFERROR(INDEX(SBi!$2:$2,MATCH(H2962,SBi!$1:$1,1)),SBi!$K$2)</f>
        <v>1979-1998</v>
      </c>
      <c r="N2962" s="1">
        <f ca="1">INDEX(SBi!$C$3:$K$28,MATCH(F2962,SBi!$B$3:$B$28,0),MATCH(M2962,SBi!$C$2:$K$2,0))</f>
        <v>105.4</v>
      </c>
      <c r="O2962" s="16">
        <f t="shared" ca="1" si="606"/>
        <v>16.442400000000003</v>
      </c>
      <c r="P2962" s="16" t="str">
        <f ca="1">IFERROR(INDEX(VpD!$2:$2,MATCH(H2962,VpD!$1:$1,1)),VpD!$I$2)</f>
        <v>1979-1998</v>
      </c>
      <c r="Q2962" s="1">
        <f ca="1">INDEX(VpD!$C$3:$I$27,MATCH(F2962,VpD!$B$3:$B$27,0),MATCH(P2962,VpD!$C$2:$I$2,0))</f>
        <v>90</v>
      </c>
      <c r="R2962" s="16">
        <f t="shared" ca="1" si="607"/>
        <v>14.04</v>
      </c>
      <c r="S2962" s="14">
        <f t="shared" ca="1" si="608"/>
        <v>713427.55</v>
      </c>
      <c r="T2962" s="14">
        <f t="shared" ca="1" si="609"/>
        <v>6168850.4900000002</v>
      </c>
      <c r="U2962" s="14" t="str">
        <f t="shared" ca="1" si="610"/>
        <v>0A3F507E-17AF-32B8-E044-0003BA298018</v>
      </c>
    </row>
    <row r="2963" spans="1:21" s="14" customFormat="1" x14ac:dyDescent="0.25">
      <c r="A2963" s="14">
        <f t="shared" si="598"/>
        <v>2963</v>
      </c>
      <c r="B2963" s="14" t="str">
        <f t="shared" ca="1" si="599"/>
        <v>8F6BCDEB-1EBA-485E-B3DC-4700ED728FE0</v>
      </c>
      <c r="C2963" s="14" t="str">
        <f t="shared" ca="1" si="600"/>
        <v>Kolleruplund</v>
      </c>
      <c r="D2963" s="14" t="str">
        <f t="shared" ca="1" si="601"/>
        <v>21</v>
      </c>
      <c r="E2963" s="14" t="str">
        <f t="shared" ca="1" si="602"/>
        <v>6fh</v>
      </c>
      <c r="F2963" s="1">
        <f t="shared" ca="1" si="603"/>
        <v>130</v>
      </c>
      <c r="G2963" s="1">
        <f t="shared" ca="1" si="604"/>
        <v>91</v>
      </c>
      <c r="H2963" s="1">
        <f t="shared" ca="1" si="605"/>
        <v>1965</v>
      </c>
      <c r="I2963" s="1" t="str">
        <f ca="1">INDEX(Relationstabel!$C$3:$K$10,MATCH(INDIRECT($A$1&amp;"J"&amp;A2963),Relationstabel!$A$3:$A$10,0),MATCH(IFERROR(VALUE(INDIRECT($A$1&amp;"K"&amp;A2963)),0),Relationstabel!$C$1:$K$1,0))</f>
        <v>Naturgas</v>
      </c>
      <c r="J2963" s="1" t="str">
        <f ca="1">INDEX(Anvendelseskode!B:B,MATCH($F2963,Anvendelseskode!$A:$A,0))</f>
        <v>Række-, kæde-, dobbelthus (lodret adskillelse mellem enhederne)</v>
      </c>
      <c r="K2963" s="1" t="str">
        <f ca="1">INDEX(Anvendelseskode!C:C,MATCH($F2963,Anvendelseskode!$A:$A,0))</f>
        <v>Række-, kæde og dobbelthuse</v>
      </c>
      <c r="L2963" s="1" t="str">
        <f ca="1">INDEX(Anvendelseskode!D:D,MATCH($F2963,Anvendelseskode!$A:$A,0))</f>
        <v>Private husholdninger</v>
      </c>
      <c r="M2963" s="1" t="str">
        <f ca="1">IFERROR(INDEX(SBi!$2:$2,MATCH(H2963,SBi!$1:$1,1)),SBi!$K$2)</f>
        <v>1961-1972</v>
      </c>
      <c r="N2963" s="1">
        <f ca="1">INDEX(SBi!$C$3:$K$28,MATCH(F2963,SBi!$B$3:$B$28,0),MATCH(M2963,SBi!$C$2:$K$2,0))</f>
        <v>119.9</v>
      </c>
      <c r="O2963" s="16">
        <f t="shared" ca="1" si="606"/>
        <v>10.9109</v>
      </c>
      <c r="P2963" s="16" t="str">
        <f ca="1">IFERROR(INDEX(VpD!$2:$2,MATCH(H2963,VpD!$1:$1,1)),VpD!$I$2)</f>
        <v>1961-1972</v>
      </c>
      <c r="Q2963" s="1">
        <f ca="1">INDEX(VpD!$C$3:$I$27,MATCH(F2963,VpD!$B$3:$B$27,0),MATCH(P2963,VpD!$C$2:$I$2,0))</f>
        <v>120</v>
      </c>
      <c r="R2963" s="16">
        <f t="shared" ca="1" si="607"/>
        <v>10.92</v>
      </c>
      <c r="S2963" s="14">
        <f t="shared" ca="1" si="608"/>
        <v>713783.31</v>
      </c>
      <c r="T2963" s="14">
        <f t="shared" ca="1" si="609"/>
        <v>6169225.71</v>
      </c>
      <c r="U2963" s="14" t="str">
        <f t="shared" ca="1" si="610"/>
        <v>0A3F507E-1BB3-32B8-E044-0003BA298018</v>
      </c>
    </row>
    <row r="2964" spans="1:21" s="14" customFormat="1" x14ac:dyDescent="0.25">
      <c r="A2964" s="14">
        <f t="shared" si="598"/>
        <v>2964</v>
      </c>
      <c r="B2964" s="14" t="str">
        <f t="shared" ca="1" si="599"/>
        <v>1805577B-7505-4271-89DA-CEAAB586092E</v>
      </c>
      <c r="C2964" s="14" t="str">
        <f t="shared" ca="1" si="600"/>
        <v>Nordmarksvænge</v>
      </c>
      <c r="D2964" s="14" t="str">
        <f t="shared" ca="1" si="601"/>
        <v>33</v>
      </c>
      <c r="E2964" s="14" t="str">
        <f t="shared" ca="1" si="602"/>
        <v>15db</v>
      </c>
      <c r="F2964" s="1">
        <f t="shared" ca="1" si="603"/>
        <v>120</v>
      </c>
      <c r="G2964" s="1">
        <f t="shared" ca="1" si="604"/>
        <v>186</v>
      </c>
      <c r="H2964" s="1">
        <f t="shared" ca="1" si="605"/>
        <v>2014</v>
      </c>
      <c r="I2964" s="1" t="str">
        <f ca="1">INDEX(Relationstabel!$C$3:$K$10,MATCH(INDIRECT($A$1&amp;"J"&amp;A2964),Relationstabel!$A$3:$A$10,0),MATCH(IFERROR(VALUE(INDIRECT($A$1&amp;"K"&amp;A2964)),0),Relationstabel!$C$1:$K$1,0))</f>
        <v>Fjernvarme/ Blokvarme</v>
      </c>
      <c r="J2964" s="1" t="str">
        <f ca="1">INDEX(Anvendelseskode!B:B,MATCH($F2964,Anvendelseskode!$A:$A,0))</f>
        <v>Fritliggende enfamilieshus (parcelhus)</v>
      </c>
      <c r="K2964" s="1" t="str">
        <f ca="1">INDEX(Anvendelseskode!C:C,MATCH($F2964,Anvendelseskode!$A:$A,0))</f>
        <v>Parcelhuse</v>
      </c>
      <c r="L2964" s="1" t="str">
        <f ca="1">INDEX(Anvendelseskode!D:D,MATCH($F2964,Anvendelseskode!$A:$A,0))</f>
        <v>Private husholdninger</v>
      </c>
      <c r="M2964" s="1" t="str">
        <f ca="1">IFERROR(INDEX(SBi!$2:$2,MATCH(H2964,SBi!$1:$1,1)),SBi!$K$2)</f>
        <v>Efter 2006</v>
      </c>
      <c r="N2964" s="1">
        <f ca="1">INDEX(SBi!$C$3:$K$28,MATCH(F2964,SBi!$B$3:$B$28,0),MATCH(M2964,SBi!$C$2:$K$2,0))</f>
        <v>67.3</v>
      </c>
      <c r="O2964" s="16">
        <f t="shared" ca="1" si="606"/>
        <v>12.517799999999999</v>
      </c>
      <c r="P2964" s="16" t="str">
        <f ca="1">IFERROR(INDEX(VpD!$2:$2,MATCH(H2964,VpD!$1:$1,1)),VpD!$I$2)</f>
        <v>&gt;1998</v>
      </c>
      <c r="Q2964" s="1">
        <f ca="1">INDEX(VpD!$C$3:$I$27,MATCH(F2964,VpD!$B$3:$B$27,0),MATCH(P2964,VpD!$C$2:$I$2,0))</f>
        <v>72</v>
      </c>
      <c r="R2964" s="16">
        <f t="shared" ca="1" si="607"/>
        <v>13.391999999999999</v>
      </c>
      <c r="S2964" s="14">
        <f t="shared" ca="1" si="608"/>
        <v>712149.33</v>
      </c>
      <c r="T2964" s="14">
        <f t="shared" ca="1" si="609"/>
        <v>6171986.4000000004</v>
      </c>
      <c r="U2964" s="14" t="str">
        <f t="shared" ca="1" si="610"/>
        <v>0A3F507E-1DB3-32B8-E044-0003BA298018</v>
      </c>
    </row>
    <row r="2965" spans="1:21" s="14" customFormat="1" x14ac:dyDescent="0.25">
      <c r="A2965" s="14">
        <f t="shared" si="598"/>
        <v>2965</v>
      </c>
      <c r="B2965" s="14" t="str">
        <f t="shared" ca="1" si="599"/>
        <v>645DFEE9-0F1D-422B-9934-3B9430174DBD</v>
      </c>
      <c r="C2965" s="14" t="str">
        <f t="shared" ca="1" si="600"/>
        <v>Nørrebred</v>
      </c>
      <c r="D2965" s="14" t="str">
        <f t="shared" ca="1" si="601"/>
        <v>137</v>
      </c>
      <c r="E2965" s="14" t="str">
        <f t="shared" ca="1" si="602"/>
        <v>21au</v>
      </c>
      <c r="F2965" s="1">
        <f t="shared" ca="1" si="603"/>
        <v>120</v>
      </c>
      <c r="G2965" s="1">
        <f t="shared" ca="1" si="604"/>
        <v>194</v>
      </c>
      <c r="H2965" s="1">
        <f t="shared" ca="1" si="605"/>
        <v>1986</v>
      </c>
      <c r="I2965" s="1" t="str">
        <f ca="1">INDEX(Relationstabel!$C$3:$K$10,MATCH(INDIRECT($A$1&amp;"J"&amp;A2965),Relationstabel!$A$3:$A$10,0),MATCH(IFERROR(VALUE(INDIRECT($A$1&amp;"K"&amp;A2965)),0),Relationstabel!$C$1:$K$1,0))</f>
        <v>Naturgas</v>
      </c>
      <c r="J2965" s="1" t="str">
        <f ca="1">INDEX(Anvendelseskode!B:B,MATCH($F2965,Anvendelseskode!$A:$A,0))</f>
        <v>Fritliggende enfamilieshus (parcelhus)</v>
      </c>
      <c r="K2965" s="1" t="str">
        <f ca="1">INDEX(Anvendelseskode!C:C,MATCH($F2965,Anvendelseskode!$A:$A,0))</f>
        <v>Parcelhuse</v>
      </c>
      <c r="L2965" s="1" t="str">
        <f ca="1">INDEX(Anvendelseskode!D:D,MATCH($F2965,Anvendelseskode!$A:$A,0))</f>
        <v>Private husholdninger</v>
      </c>
      <c r="M2965" s="1" t="str">
        <f ca="1">IFERROR(INDEX(SBi!$2:$2,MATCH(H2965,SBi!$1:$1,1)),SBi!$K$2)</f>
        <v>1979-1998</v>
      </c>
      <c r="N2965" s="1">
        <f ca="1">INDEX(SBi!$C$3:$K$28,MATCH(F2965,SBi!$B$3:$B$28,0),MATCH(M2965,SBi!$C$2:$K$2,0))</f>
        <v>105.4</v>
      </c>
      <c r="O2965" s="16">
        <f t="shared" ca="1" si="606"/>
        <v>20.447600000000001</v>
      </c>
      <c r="P2965" s="16" t="str">
        <f ca="1">IFERROR(INDEX(VpD!$2:$2,MATCH(H2965,VpD!$1:$1,1)),VpD!$I$2)</f>
        <v>1979-1998</v>
      </c>
      <c r="Q2965" s="1">
        <f ca="1">INDEX(VpD!$C$3:$I$27,MATCH(F2965,VpD!$B$3:$B$27,0),MATCH(P2965,VpD!$C$2:$I$2,0))</f>
        <v>90</v>
      </c>
      <c r="R2965" s="16">
        <f t="shared" ca="1" si="607"/>
        <v>17.46</v>
      </c>
      <c r="S2965" s="14">
        <f t="shared" ca="1" si="608"/>
        <v>711536.3</v>
      </c>
      <c r="T2965" s="14">
        <f t="shared" ca="1" si="609"/>
        <v>6172196.1399999997</v>
      </c>
      <c r="U2965" s="14" t="str">
        <f t="shared" ca="1" si="610"/>
        <v>0A3F507E-1EB3-32B8-E044-0003BA298018</v>
      </c>
    </row>
    <row r="2966" spans="1:21" s="14" customFormat="1" x14ac:dyDescent="0.25">
      <c r="A2966" s="14">
        <f t="shared" si="598"/>
        <v>2966</v>
      </c>
      <c r="B2966" s="14" t="str">
        <f t="shared" ca="1" si="599"/>
        <v>80CF2DDE-C8CE-4FCE-829F-A559C6696B5D</v>
      </c>
      <c r="C2966" s="14" t="str">
        <f t="shared" ca="1" si="600"/>
        <v>Stærebo</v>
      </c>
      <c r="D2966" s="14" t="str">
        <f t="shared" ca="1" si="601"/>
        <v>12</v>
      </c>
      <c r="E2966" s="14" t="str">
        <f t="shared" ca="1" si="602"/>
        <v>6abn</v>
      </c>
      <c r="F2966" s="1">
        <f t="shared" ca="1" si="603"/>
        <v>130</v>
      </c>
      <c r="G2966" s="1">
        <f t="shared" ca="1" si="604"/>
        <v>109</v>
      </c>
      <c r="H2966" s="1">
        <f t="shared" ca="1" si="605"/>
        <v>1979</v>
      </c>
      <c r="I2966" s="1" t="str">
        <f ca="1">INDEX(Relationstabel!$C$3:$K$10,MATCH(INDIRECT($A$1&amp;"J"&amp;A2966),Relationstabel!$A$3:$A$10,0),MATCH(IFERROR(VALUE(INDIRECT($A$1&amp;"K"&amp;A2966)),0),Relationstabel!$C$1:$K$1,0))</f>
        <v>Fjernvarme/ Blokvarme</v>
      </c>
      <c r="J2966" s="1" t="str">
        <f ca="1">INDEX(Anvendelseskode!B:B,MATCH($F2966,Anvendelseskode!$A:$A,0))</f>
        <v>Række-, kæde-, dobbelthus (lodret adskillelse mellem enhederne)</v>
      </c>
      <c r="K2966" s="1" t="str">
        <f ca="1">INDEX(Anvendelseskode!C:C,MATCH($F2966,Anvendelseskode!$A:$A,0))</f>
        <v>Række-, kæde og dobbelthuse</v>
      </c>
      <c r="L2966" s="1" t="str">
        <f ca="1">INDEX(Anvendelseskode!D:D,MATCH($F2966,Anvendelseskode!$A:$A,0))</f>
        <v>Private husholdninger</v>
      </c>
      <c r="M2966" s="1" t="str">
        <f ca="1">IFERROR(INDEX(SBi!$2:$2,MATCH(H2966,SBi!$1:$1,1)),SBi!$K$2)</f>
        <v>1979-1998</v>
      </c>
      <c r="N2966" s="1">
        <f ca="1">INDEX(SBi!$C$3:$K$28,MATCH(F2966,SBi!$B$3:$B$28,0),MATCH(M2966,SBi!$C$2:$K$2,0))</f>
        <v>96.8</v>
      </c>
      <c r="O2966" s="16">
        <f t="shared" ca="1" si="606"/>
        <v>10.5512</v>
      </c>
      <c r="P2966" s="16" t="str">
        <f ca="1">IFERROR(INDEX(VpD!$2:$2,MATCH(H2966,VpD!$1:$1,1)),VpD!$I$2)</f>
        <v>1979-1998</v>
      </c>
      <c r="Q2966" s="1">
        <f ca="1">INDEX(VpD!$C$3:$I$27,MATCH(F2966,VpD!$B$3:$B$27,0),MATCH(P2966,VpD!$C$2:$I$2,0))</f>
        <v>74</v>
      </c>
      <c r="R2966" s="16">
        <f t="shared" ca="1" si="607"/>
        <v>8.0660000000000007</v>
      </c>
      <c r="S2966" s="14">
        <f t="shared" ca="1" si="608"/>
        <v>713664.17</v>
      </c>
      <c r="T2966" s="14">
        <f t="shared" ca="1" si="609"/>
        <v>6169759.6699999999</v>
      </c>
      <c r="U2966" s="14" t="str">
        <f t="shared" ca="1" si="610"/>
        <v>0A3F507E-21B3-32B8-E044-0003BA298018</v>
      </c>
    </row>
    <row r="2967" spans="1:21" s="14" customFormat="1" x14ac:dyDescent="0.25">
      <c r="A2967" s="14">
        <f t="shared" si="598"/>
        <v>2967</v>
      </c>
      <c r="B2967" s="14" t="str">
        <f t="shared" ca="1" si="599"/>
        <v>A00C5143-39E5-4B97-8D3F-93CED103CC7C</v>
      </c>
      <c r="C2967" s="14" t="str">
        <f t="shared" ca="1" si="600"/>
        <v>Syvhøjvænge</v>
      </c>
      <c r="D2967" s="14" t="str">
        <f t="shared" ca="1" si="601"/>
        <v>126</v>
      </c>
      <c r="E2967" s="14" t="str">
        <f t="shared" ca="1" si="602"/>
        <v>14bn</v>
      </c>
      <c r="F2967" s="1">
        <f t="shared" ca="1" si="603"/>
        <v>130</v>
      </c>
      <c r="G2967" s="1">
        <f t="shared" ca="1" si="604"/>
        <v>107</v>
      </c>
      <c r="H2967" s="1">
        <f t="shared" ca="1" si="605"/>
        <v>1983</v>
      </c>
      <c r="I2967" s="1" t="str">
        <f ca="1">INDEX(Relationstabel!$C$3:$K$10,MATCH(INDIRECT($A$1&amp;"J"&amp;A2967),Relationstabel!$A$3:$A$10,0),MATCH(IFERROR(VALUE(INDIRECT($A$1&amp;"K"&amp;A2967)),0),Relationstabel!$C$1:$K$1,0))</f>
        <v>Fjernvarme/ Blokvarme</v>
      </c>
      <c r="J2967" s="1" t="str">
        <f ca="1">INDEX(Anvendelseskode!B:B,MATCH($F2967,Anvendelseskode!$A:$A,0))</f>
        <v>Række-, kæde-, dobbelthus (lodret adskillelse mellem enhederne)</v>
      </c>
      <c r="K2967" s="1" t="str">
        <f ca="1">INDEX(Anvendelseskode!C:C,MATCH($F2967,Anvendelseskode!$A:$A,0))</f>
        <v>Række-, kæde og dobbelthuse</v>
      </c>
      <c r="L2967" s="1" t="str">
        <f ca="1">INDEX(Anvendelseskode!D:D,MATCH($F2967,Anvendelseskode!$A:$A,0))</f>
        <v>Private husholdninger</v>
      </c>
      <c r="M2967" s="1" t="str">
        <f ca="1">IFERROR(INDEX(SBi!$2:$2,MATCH(H2967,SBi!$1:$1,1)),SBi!$K$2)</f>
        <v>1979-1998</v>
      </c>
      <c r="N2967" s="1">
        <f ca="1">INDEX(SBi!$C$3:$K$28,MATCH(F2967,SBi!$B$3:$B$28,0),MATCH(M2967,SBi!$C$2:$K$2,0))</f>
        <v>96.8</v>
      </c>
      <c r="O2967" s="16">
        <f t="shared" ca="1" si="606"/>
        <v>10.3576</v>
      </c>
      <c r="P2967" s="16" t="str">
        <f ca="1">IFERROR(INDEX(VpD!$2:$2,MATCH(H2967,VpD!$1:$1,1)),VpD!$I$2)</f>
        <v>1979-1998</v>
      </c>
      <c r="Q2967" s="1">
        <f ca="1">INDEX(VpD!$C$3:$I$27,MATCH(F2967,VpD!$B$3:$B$27,0),MATCH(P2967,VpD!$C$2:$I$2,0))</f>
        <v>74</v>
      </c>
      <c r="R2967" s="16">
        <f t="shared" ca="1" si="607"/>
        <v>7.9180000000000001</v>
      </c>
      <c r="S2967" s="14">
        <f t="shared" ca="1" si="608"/>
        <v>711973.92</v>
      </c>
      <c r="T2967" s="14">
        <f t="shared" ca="1" si="609"/>
        <v>6171918.6600000001</v>
      </c>
      <c r="U2967" s="14" t="str">
        <f t="shared" ca="1" si="610"/>
        <v>0A3F507E-22B3-32B8-E044-0003BA298018</v>
      </c>
    </row>
    <row r="2968" spans="1:21" s="14" customFormat="1" x14ac:dyDescent="0.25">
      <c r="A2968" s="14">
        <f t="shared" si="598"/>
        <v>2968</v>
      </c>
      <c r="B2968" s="14" t="str">
        <f t="shared" ca="1" si="599"/>
        <v>818EA0B7-7D8F-4EFE-9F6A-D994161000C3</v>
      </c>
      <c r="C2968" s="14" t="str">
        <f t="shared" ca="1" si="600"/>
        <v>Ørnebo</v>
      </c>
      <c r="D2968" s="14" t="str">
        <f t="shared" ca="1" si="601"/>
        <v>3</v>
      </c>
      <c r="E2968" s="14" t="str">
        <f t="shared" ca="1" si="602"/>
        <v>6aaæ</v>
      </c>
      <c r="F2968" s="1">
        <f t="shared" ca="1" si="603"/>
        <v>130</v>
      </c>
      <c r="G2968" s="1">
        <f t="shared" ca="1" si="604"/>
        <v>109</v>
      </c>
      <c r="H2968" s="1">
        <f t="shared" ca="1" si="605"/>
        <v>1978</v>
      </c>
      <c r="I2968" s="1" t="str">
        <f ca="1">INDEX(Relationstabel!$C$3:$K$10,MATCH(INDIRECT($A$1&amp;"J"&amp;A2968),Relationstabel!$A$3:$A$10,0),MATCH(IFERROR(VALUE(INDIRECT($A$1&amp;"K"&amp;A2968)),0),Relationstabel!$C$1:$K$1,0))</f>
        <v>Fjernvarme/ Blokvarme</v>
      </c>
      <c r="J2968" s="1" t="str">
        <f ca="1">INDEX(Anvendelseskode!B:B,MATCH($F2968,Anvendelseskode!$A:$A,0))</f>
        <v>Række-, kæde-, dobbelthus (lodret adskillelse mellem enhederne)</v>
      </c>
      <c r="K2968" s="1" t="str">
        <f ca="1">INDEX(Anvendelseskode!C:C,MATCH($F2968,Anvendelseskode!$A:$A,0))</f>
        <v>Række-, kæde og dobbelthuse</v>
      </c>
      <c r="L2968" s="1" t="str">
        <f ca="1">INDEX(Anvendelseskode!D:D,MATCH($F2968,Anvendelseskode!$A:$A,0))</f>
        <v>Private husholdninger</v>
      </c>
      <c r="M2968" s="1" t="str">
        <f ca="1">IFERROR(INDEX(SBi!$2:$2,MATCH(H2968,SBi!$1:$1,1)),SBi!$K$2)</f>
        <v>1973-1978</v>
      </c>
      <c r="N2968" s="1">
        <f ca="1">INDEX(SBi!$C$3:$K$28,MATCH(F2968,SBi!$B$3:$B$28,0),MATCH(M2968,SBi!$C$2:$K$2,0))</f>
        <v>112.6</v>
      </c>
      <c r="O2968" s="16">
        <f t="shared" ca="1" si="606"/>
        <v>12.273399999999999</v>
      </c>
      <c r="P2968" s="16" t="str">
        <f ca="1">IFERROR(INDEX(VpD!$2:$2,MATCH(H2968,VpD!$1:$1,1)),VpD!$I$2)</f>
        <v>1973-1978</v>
      </c>
      <c r="Q2968" s="1">
        <f ca="1">INDEX(VpD!$C$3:$I$27,MATCH(F2968,VpD!$B$3:$B$27,0),MATCH(P2968,VpD!$C$2:$I$2,0))</f>
        <v>98</v>
      </c>
      <c r="R2968" s="16">
        <f t="shared" ca="1" si="607"/>
        <v>10.682</v>
      </c>
      <c r="S2968" s="14">
        <f t="shared" ca="1" si="608"/>
        <v>713665.08</v>
      </c>
      <c r="T2968" s="14">
        <f t="shared" ca="1" si="609"/>
        <v>6169803.4299999997</v>
      </c>
      <c r="U2968" s="14" t="str">
        <f t="shared" ca="1" si="610"/>
        <v>0A3F507E-24B3-32B8-E044-0003BA298018</v>
      </c>
    </row>
    <row r="2969" spans="1:21" s="14" customFormat="1" x14ac:dyDescent="0.25">
      <c r="A2969" s="14">
        <f t="shared" si="598"/>
        <v>2969</v>
      </c>
      <c r="B2969" s="14" t="str">
        <f t="shared" ca="1" si="599"/>
        <v>B9D4B1BF-FA9B-4E73-8938-7585A25DB78F</v>
      </c>
      <c r="C2969" s="14" t="str">
        <f t="shared" ca="1" si="600"/>
        <v>Hyttevænget</v>
      </c>
      <c r="D2969" s="14" t="str">
        <f t="shared" ca="1" si="601"/>
        <v>29</v>
      </c>
      <c r="E2969" s="14" t="str">
        <f t="shared" ca="1" si="602"/>
        <v>6ih</v>
      </c>
      <c r="F2969" s="1">
        <f t="shared" ca="1" si="603"/>
        <v>130</v>
      </c>
      <c r="G2969" s="1">
        <f t="shared" ca="1" si="604"/>
        <v>110</v>
      </c>
      <c r="H2969" s="1">
        <f t="shared" ca="1" si="605"/>
        <v>1966</v>
      </c>
      <c r="I2969" s="1" t="str">
        <f ca="1">INDEX(Relationstabel!$C$3:$K$10,MATCH(INDIRECT($A$1&amp;"J"&amp;A2969),Relationstabel!$A$3:$A$10,0),MATCH(IFERROR(VALUE(INDIRECT($A$1&amp;"K"&amp;A2969)),0),Relationstabel!$C$1:$K$1,0))</f>
        <v>Fjernvarme/ Blokvarme</v>
      </c>
      <c r="J2969" s="1" t="str">
        <f ca="1">INDEX(Anvendelseskode!B:B,MATCH($F2969,Anvendelseskode!$A:$A,0))</f>
        <v>Række-, kæde-, dobbelthus (lodret adskillelse mellem enhederne)</v>
      </c>
      <c r="K2969" s="1" t="str">
        <f ca="1">INDEX(Anvendelseskode!C:C,MATCH($F2969,Anvendelseskode!$A:$A,0))</f>
        <v>Række-, kæde og dobbelthuse</v>
      </c>
      <c r="L2969" s="1" t="str">
        <f ca="1">INDEX(Anvendelseskode!D:D,MATCH($F2969,Anvendelseskode!$A:$A,0))</f>
        <v>Private husholdninger</v>
      </c>
      <c r="M2969" s="1" t="str">
        <f ca="1">IFERROR(INDEX(SBi!$2:$2,MATCH(H2969,SBi!$1:$1,1)),SBi!$K$2)</f>
        <v>1961-1972</v>
      </c>
      <c r="N2969" s="1">
        <f ca="1">INDEX(SBi!$C$3:$K$28,MATCH(F2969,SBi!$B$3:$B$28,0),MATCH(M2969,SBi!$C$2:$K$2,0))</f>
        <v>119.9</v>
      </c>
      <c r="O2969" s="16">
        <f t="shared" ca="1" si="606"/>
        <v>13.189</v>
      </c>
      <c r="P2969" s="16" t="str">
        <f ca="1">IFERROR(INDEX(VpD!$2:$2,MATCH(H2969,VpD!$1:$1,1)),VpD!$I$2)</f>
        <v>1961-1972</v>
      </c>
      <c r="Q2969" s="1">
        <f ca="1">INDEX(VpD!$C$3:$I$27,MATCH(F2969,VpD!$B$3:$B$27,0),MATCH(P2969,VpD!$C$2:$I$2,0))</f>
        <v>120</v>
      </c>
      <c r="R2969" s="16">
        <f t="shared" ca="1" si="607"/>
        <v>13.2</v>
      </c>
      <c r="S2969" s="14">
        <f t="shared" ca="1" si="608"/>
        <v>713757.81</v>
      </c>
      <c r="T2969" s="14">
        <f t="shared" ca="1" si="609"/>
        <v>6169170.8399999999</v>
      </c>
      <c r="U2969" s="14" t="str">
        <f t="shared" ca="1" si="610"/>
        <v>0A3F507E-1AB4-32B8-E044-0003BA298018</v>
      </c>
    </row>
    <row r="2970" spans="1:21" s="14" customFormat="1" x14ac:dyDescent="0.25">
      <c r="A2970" s="14">
        <f t="shared" si="598"/>
        <v>2970</v>
      </c>
      <c r="B2970" s="14" t="str">
        <f t="shared" ca="1" si="599"/>
        <v>CD9B410E-3CD3-41C1-AF92-CCD315C4B415</v>
      </c>
      <c r="C2970" s="14" t="str">
        <f t="shared" ca="1" si="600"/>
        <v>Stærebo</v>
      </c>
      <c r="D2970" s="14" t="str">
        <f t="shared" ca="1" si="601"/>
        <v>22</v>
      </c>
      <c r="E2970" s="14" t="str">
        <f t="shared" ca="1" si="602"/>
        <v>6abh</v>
      </c>
      <c r="F2970" s="1">
        <f t="shared" ca="1" si="603"/>
        <v>130</v>
      </c>
      <c r="G2970" s="1">
        <f t="shared" ca="1" si="604"/>
        <v>109</v>
      </c>
      <c r="H2970" s="1">
        <f t="shared" ca="1" si="605"/>
        <v>1979</v>
      </c>
      <c r="I2970" s="1" t="str">
        <f ca="1">INDEX(Relationstabel!$C$3:$K$10,MATCH(INDIRECT($A$1&amp;"J"&amp;A2970),Relationstabel!$A$3:$A$10,0),MATCH(IFERROR(VALUE(INDIRECT($A$1&amp;"K"&amp;A2970)),0),Relationstabel!$C$1:$K$1,0))</f>
        <v>Fjernvarme/ Blokvarme</v>
      </c>
      <c r="J2970" s="1" t="str">
        <f ca="1">INDEX(Anvendelseskode!B:B,MATCH($F2970,Anvendelseskode!$A:$A,0))</f>
        <v>Række-, kæde-, dobbelthus (lodret adskillelse mellem enhederne)</v>
      </c>
      <c r="K2970" s="1" t="str">
        <f ca="1">INDEX(Anvendelseskode!C:C,MATCH($F2970,Anvendelseskode!$A:$A,0))</f>
        <v>Række-, kæde og dobbelthuse</v>
      </c>
      <c r="L2970" s="1" t="str">
        <f ca="1">INDEX(Anvendelseskode!D:D,MATCH($F2970,Anvendelseskode!$A:$A,0))</f>
        <v>Private husholdninger</v>
      </c>
      <c r="M2970" s="1" t="str">
        <f ca="1">IFERROR(INDEX(SBi!$2:$2,MATCH(H2970,SBi!$1:$1,1)),SBi!$K$2)</f>
        <v>1979-1998</v>
      </c>
      <c r="N2970" s="1">
        <f ca="1">INDEX(SBi!$C$3:$K$28,MATCH(F2970,SBi!$B$3:$B$28,0),MATCH(M2970,SBi!$C$2:$K$2,0))</f>
        <v>96.8</v>
      </c>
      <c r="O2970" s="16">
        <f t="shared" ca="1" si="606"/>
        <v>10.5512</v>
      </c>
      <c r="P2970" s="16" t="str">
        <f ca="1">IFERROR(INDEX(VpD!$2:$2,MATCH(H2970,VpD!$1:$1,1)),VpD!$I$2)</f>
        <v>1979-1998</v>
      </c>
      <c r="Q2970" s="1">
        <f ca="1">INDEX(VpD!$C$3:$I$27,MATCH(F2970,VpD!$B$3:$B$27,0),MATCH(P2970,VpD!$C$2:$I$2,0))</f>
        <v>74</v>
      </c>
      <c r="R2970" s="16">
        <f t="shared" ca="1" si="607"/>
        <v>8.0660000000000007</v>
      </c>
      <c r="S2970" s="14">
        <f t="shared" ca="1" si="608"/>
        <v>713637.91</v>
      </c>
      <c r="T2970" s="14">
        <f t="shared" ca="1" si="609"/>
        <v>6169743.5199999996</v>
      </c>
      <c r="U2970" s="14" t="str">
        <f t="shared" ca="1" si="610"/>
        <v>0A3F507E-21BD-32B8-E044-0003BA298018</v>
      </c>
    </row>
    <row r="2971" spans="1:21" s="14" customFormat="1" x14ac:dyDescent="0.25">
      <c r="A2971" s="14">
        <f t="shared" si="598"/>
        <v>2971</v>
      </c>
      <c r="B2971" s="14" t="str">
        <f t="shared" ca="1" si="599"/>
        <v>3F755D22-00C5-419B-8C0A-A4B896CF4906</v>
      </c>
      <c r="C2971" s="14" t="str">
        <f t="shared" ca="1" si="600"/>
        <v>Syvhøjvænge</v>
      </c>
      <c r="D2971" s="14" t="str">
        <f t="shared" ca="1" si="601"/>
        <v>136</v>
      </c>
      <c r="E2971" s="14" t="str">
        <f t="shared" ca="1" si="602"/>
        <v>14az</v>
      </c>
      <c r="F2971" s="1">
        <f t="shared" ca="1" si="603"/>
        <v>130</v>
      </c>
      <c r="G2971" s="1">
        <f t="shared" ca="1" si="604"/>
        <v>107</v>
      </c>
      <c r="H2971" s="1">
        <f t="shared" ca="1" si="605"/>
        <v>1985</v>
      </c>
      <c r="I2971" s="1" t="str">
        <f ca="1">INDEX(Relationstabel!$C$3:$K$10,MATCH(INDIRECT($A$1&amp;"J"&amp;A2971),Relationstabel!$A$3:$A$10,0),MATCH(IFERROR(VALUE(INDIRECT($A$1&amp;"K"&amp;A2971)),0),Relationstabel!$C$1:$K$1,0))</f>
        <v>Fjernvarme/ Blokvarme</v>
      </c>
      <c r="J2971" s="1" t="str">
        <f ca="1">INDEX(Anvendelseskode!B:B,MATCH($F2971,Anvendelseskode!$A:$A,0))</f>
        <v>Række-, kæde-, dobbelthus (lodret adskillelse mellem enhederne)</v>
      </c>
      <c r="K2971" s="1" t="str">
        <f ca="1">INDEX(Anvendelseskode!C:C,MATCH($F2971,Anvendelseskode!$A:$A,0))</f>
        <v>Række-, kæde og dobbelthuse</v>
      </c>
      <c r="L2971" s="1" t="str">
        <f ca="1">INDEX(Anvendelseskode!D:D,MATCH($F2971,Anvendelseskode!$A:$A,0))</f>
        <v>Private husholdninger</v>
      </c>
      <c r="M2971" s="1" t="str">
        <f ca="1">IFERROR(INDEX(SBi!$2:$2,MATCH(H2971,SBi!$1:$1,1)),SBi!$K$2)</f>
        <v>1979-1998</v>
      </c>
      <c r="N2971" s="1">
        <f ca="1">INDEX(SBi!$C$3:$K$28,MATCH(F2971,SBi!$B$3:$B$28,0),MATCH(M2971,SBi!$C$2:$K$2,0))</f>
        <v>96.8</v>
      </c>
      <c r="O2971" s="16">
        <f t="shared" ca="1" si="606"/>
        <v>10.3576</v>
      </c>
      <c r="P2971" s="16" t="str">
        <f ca="1">IFERROR(INDEX(VpD!$2:$2,MATCH(H2971,VpD!$1:$1,1)),VpD!$I$2)</f>
        <v>1979-1998</v>
      </c>
      <c r="Q2971" s="1">
        <f ca="1">INDEX(VpD!$C$3:$I$27,MATCH(F2971,VpD!$B$3:$B$27,0),MATCH(P2971,VpD!$C$2:$I$2,0))</f>
        <v>74</v>
      </c>
      <c r="R2971" s="16">
        <f t="shared" ca="1" si="607"/>
        <v>7.9180000000000001</v>
      </c>
      <c r="S2971" s="14">
        <f t="shared" ca="1" si="608"/>
        <v>711948.24</v>
      </c>
      <c r="T2971" s="14">
        <f t="shared" ca="1" si="609"/>
        <v>6171912.4299999997</v>
      </c>
      <c r="U2971" s="14" t="str">
        <f t="shared" ca="1" si="610"/>
        <v>0A3F507E-22BD-32B8-E044-0003BA298018</v>
      </c>
    </row>
    <row r="2972" spans="1:21" s="14" customFormat="1" x14ac:dyDescent="0.25">
      <c r="A2972" s="14">
        <f t="shared" si="598"/>
        <v>2972</v>
      </c>
      <c r="B2972" s="14" t="str">
        <f t="shared" ca="1" si="599"/>
        <v>299DC52C-0583-48C8-A740-73A856969465</v>
      </c>
      <c r="C2972" s="14" t="str">
        <f t="shared" ca="1" si="600"/>
        <v>Horsbred</v>
      </c>
      <c r="D2972" s="14" t="str">
        <f t="shared" ca="1" si="601"/>
        <v>68</v>
      </c>
      <c r="E2972" s="14" t="str">
        <f t="shared" ca="1" si="602"/>
        <v>13ax</v>
      </c>
      <c r="F2972" s="1">
        <f t="shared" ca="1" si="603"/>
        <v>130</v>
      </c>
      <c r="G2972" s="1">
        <f t="shared" ca="1" si="604"/>
        <v>107</v>
      </c>
      <c r="H2972" s="1">
        <f t="shared" ca="1" si="605"/>
        <v>1983</v>
      </c>
      <c r="I2972" s="1" t="str">
        <f ca="1">INDEX(Relationstabel!$C$3:$K$10,MATCH(INDIRECT($A$1&amp;"J"&amp;A2972),Relationstabel!$A$3:$A$10,0),MATCH(IFERROR(VALUE(INDIRECT($A$1&amp;"K"&amp;A2972)),0),Relationstabel!$C$1:$K$1,0))</f>
        <v>Fjernvarme/ Blokvarme</v>
      </c>
      <c r="J2972" s="1" t="str">
        <f ca="1">INDEX(Anvendelseskode!B:B,MATCH($F2972,Anvendelseskode!$A:$A,0))</f>
        <v>Række-, kæde-, dobbelthus (lodret adskillelse mellem enhederne)</v>
      </c>
      <c r="K2972" s="1" t="str">
        <f ca="1">INDEX(Anvendelseskode!C:C,MATCH($F2972,Anvendelseskode!$A:$A,0))</f>
        <v>Række-, kæde og dobbelthuse</v>
      </c>
      <c r="L2972" s="1" t="str">
        <f ca="1">INDEX(Anvendelseskode!D:D,MATCH($F2972,Anvendelseskode!$A:$A,0))</f>
        <v>Private husholdninger</v>
      </c>
      <c r="M2972" s="1" t="str">
        <f ca="1">IFERROR(INDEX(SBi!$2:$2,MATCH(H2972,SBi!$1:$1,1)),SBi!$K$2)</f>
        <v>1979-1998</v>
      </c>
      <c r="N2972" s="1">
        <f ca="1">INDEX(SBi!$C$3:$K$28,MATCH(F2972,SBi!$B$3:$B$28,0),MATCH(M2972,SBi!$C$2:$K$2,0))</f>
        <v>96.8</v>
      </c>
      <c r="O2972" s="16">
        <f t="shared" ca="1" si="606"/>
        <v>10.3576</v>
      </c>
      <c r="P2972" s="16" t="str">
        <f ca="1">IFERROR(INDEX(VpD!$2:$2,MATCH(H2972,VpD!$1:$1,1)),VpD!$I$2)</f>
        <v>1979-1998</v>
      </c>
      <c r="Q2972" s="1">
        <f ca="1">INDEX(VpD!$C$3:$I$27,MATCH(F2972,VpD!$B$3:$B$27,0),MATCH(P2972,VpD!$C$2:$I$2,0))</f>
        <v>74</v>
      </c>
      <c r="R2972" s="16">
        <f t="shared" ca="1" si="607"/>
        <v>7.9180000000000001</v>
      </c>
      <c r="S2972" s="14">
        <f t="shared" ca="1" si="608"/>
        <v>711477.57</v>
      </c>
      <c r="T2972" s="14">
        <f t="shared" ca="1" si="609"/>
        <v>6171786.3899999997</v>
      </c>
      <c r="U2972" s="14" t="str">
        <f t="shared" ca="1" si="610"/>
        <v>0A3F507E-18BE-32B8-E044-0003BA298018</v>
      </c>
    </row>
    <row r="2973" spans="1:21" s="14" customFormat="1" x14ac:dyDescent="0.25">
      <c r="A2973" s="14">
        <f t="shared" si="598"/>
        <v>2973</v>
      </c>
      <c r="B2973" s="14" t="str">
        <f t="shared" ca="1" si="599"/>
        <v>2478C8B2-BC1D-4BCA-BA54-0AC746D9BC57</v>
      </c>
      <c r="C2973" s="14" t="str">
        <f t="shared" ca="1" si="600"/>
        <v>Rendsagervej</v>
      </c>
      <c r="D2973" s="14" t="str">
        <f t="shared" ca="1" si="601"/>
        <v>66</v>
      </c>
      <c r="E2973" s="14" t="str">
        <f t="shared" ca="1" si="602"/>
        <v>9hx</v>
      </c>
      <c r="F2973" s="1">
        <f t="shared" ca="1" si="603"/>
        <v>120</v>
      </c>
      <c r="G2973" s="1">
        <f t="shared" ca="1" si="604"/>
        <v>119</v>
      </c>
      <c r="H2973" s="1">
        <f t="shared" ca="1" si="605"/>
        <v>1972</v>
      </c>
      <c r="I2973" s="1" t="str">
        <f ca="1">INDEX(Relationstabel!$C$3:$K$10,MATCH(INDIRECT($A$1&amp;"J"&amp;A2973),Relationstabel!$A$3:$A$10,0),MATCH(IFERROR(VALUE(INDIRECT($A$1&amp;"K"&amp;A2973)),0),Relationstabel!$C$1:$K$1,0))</f>
        <v>Naturgas</v>
      </c>
      <c r="J2973" s="1" t="str">
        <f ca="1">INDEX(Anvendelseskode!B:B,MATCH($F2973,Anvendelseskode!$A:$A,0))</f>
        <v>Fritliggende enfamilieshus (parcelhus)</v>
      </c>
      <c r="K2973" s="1" t="str">
        <f ca="1">INDEX(Anvendelseskode!C:C,MATCH($F2973,Anvendelseskode!$A:$A,0))</f>
        <v>Parcelhuse</v>
      </c>
      <c r="L2973" s="1" t="str">
        <f ca="1">INDEX(Anvendelseskode!D:D,MATCH($F2973,Anvendelseskode!$A:$A,0))</f>
        <v>Private husholdninger</v>
      </c>
      <c r="M2973" s="1" t="str">
        <f ca="1">IFERROR(INDEX(SBi!$2:$2,MATCH(H2973,SBi!$1:$1,1)),SBi!$K$2)</f>
        <v>1961-1972</v>
      </c>
      <c r="N2973" s="1">
        <f ca="1">INDEX(SBi!$C$3:$K$28,MATCH(F2973,SBi!$B$3:$B$28,0),MATCH(M2973,SBi!$C$2:$K$2,0))</f>
        <v>134.30000000000001</v>
      </c>
      <c r="O2973" s="16">
        <f t="shared" ca="1" si="606"/>
        <v>15.9817</v>
      </c>
      <c r="P2973" s="16" t="str">
        <f ca="1">IFERROR(INDEX(VpD!$2:$2,MATCH(H2973,VpD!$1:$1,1)),VpD!$I$2)</f>
        <v>1961-1972</v>
      </c>
      <c r="Q2973" s="1">
        <f ca="1">INDEX(VpD!$C$3:$I$27,MATCH(F2973,VpD!$B$3:$B$27,0),MATCH(P2973,VpD!$C$2:$I$2,0))</f>
        <v>143</v>
      </c>
      <c r="R2973" s="16">
        <f t="shared" ca="1" si="607"/>
        <v>17.016999999999999</v>
      </c>
      <c r="S2973" s="14">
        <f t="shared" ca="1" si="608"/>
        <v>711034.46</v>
      </c>
      <c r="T2973" s="14">
        <f t="shared" ca="1" si="609"/>
        <v>6171643.8099999996</v>
      </c>
      <c r="U2973" s="14" t="str">
        <f t="shared" ca="1" si="610"/>
        <v>0A3F507E-1FBE-32B8-E044-0003BA298018</v>
      </c>
    </row>
    <row r="2974" spans="1:21" s="14" customFormat="1" x14ac:dyDescent="0.25">
      <c r="A2974" s="14">
        <f t="shared" si="598"/>
        <v>2974</v>
      </c>
      <c r="B2974" s="14" t="str">
        <f t="shared" ca="1" si="599"/>
        <v>BE3802DA-F507-4A50-9A1C-50BE215561F2</v>
      </c>
      <c r="C2974" s="14" t="str">
        <f t="shared" ca="1" si="600"/>
        <v>Stærebo</v>
      </c>
      <c r="D2974" s="14" t="str">
        <f t="shared" ca="1" si="601"/>
        <v>25</v>
      </c>
      <c r="E2974" s="14" t="str">
        <f t="shared" ca="1" si="602"/>
        <v>6abz</v>
      </c>
      <c r="F2974" s="1">
        <f t="shared" ca="1" si="603"/>
        <v>130</v>
      </c>
      <c r="G2974" s="1">
        <f t="shared" ca="1" si="604"/>
        <v>109</v>
      </c>
      <c r="H2974" s="1">
        <f t="shared" ca="1" si="605"/>
        <v>1979</v>
      </c>
      <c r="I2974" s="1" t="str">
        <f ca="1">INDEX(Relationstabel!$C$3:$K$10,MATCH(INDIRECT($A$1&amp;"J"&amp;A2974),Relationstabel!$A$3:$A$10,0),MATCH(IFERROR(VALUE(INDIRECT($A$1&amp;"K"&amp;A2974)),0),Relationstabel!$C$1:$K$1,0))</f>
        <v>Fjernvarme/ Blokvarme</v>
      </c>
      <c r="J2974" s="1" t="str">
        <f ca="1">INDEX(Anvendelseskode!B:B,MATCH($F2974,Anvendelseskode!$A:$A,0))</f>
        <v>Række-, kæde-, dobbelthus (lodret adskillelse mellem enhederne)</v>
      </c>
      <c r="K2974" s="1" t="str">
        <f ca="1">INDEX(Anvendelseskode!C:C,MATCH($F2974,Anvendelseskode!$A:$A,0))</f>
        <v>Række-, kæde og dobbelthuse</v>
      </c>
      <c r="L2974" s="1" t="str">
        <f ca="1">INDEX(Anvendelseskode!D:D,MATCH($F2974,Anvendelseskode!$A:$A,0))</f>
        <v>Private husholdninger</v>
      </c>
      <c r="M2974" s="1" t="str">
        <f ca="1">IFERROR(INDEX(SBi!$2:$2,MATCH(H2974,SBi!$1:$1,1)),SBi!$K$2)</f>
        <v>1979-1998</v>
      </c>
      <c r="N2974" s="1">
        <f ca="1">INDEX(SBi!$C$3:$K$28,MATCH(F2974,SBi!$B$3:$B$28,0),MATCH(M2974,SBi!$C$2:$K$2,0))</f>
        <v>96.8</v>
      </c>
      <c r="O2974" s="16">
        <f t="shared" ca="1" si="606"/>
        <v>10.5512</v>
      </c>
      <c r="P2974" s="16" t="str">
        <f ca="1">IFERROR(INDEX(VpD!$2:$2,MATCH(H2974,VpD!$1:$1,1)),VpD!$I$2)</f>
        <v>1979-1998</v>
      </c>
      <c r="Q2974" s="1">
        <f ca="1">INDEX(VpD!$C$3:$I$27,MATCH(F2974,VpD!$B$3:$B$27,0),MATCH(P2974,VpD!$C$2:$I$2,0))</f>
        <v>74</v>
      </c>
      <c r="R2974" s="16">
        <f t="shared" ca="1" si="607"/>
        <v>8.0660000000000007</v>
      </c>
      <c r="S2974" s="14">
        <f t="shared" ca="1" si="608"/>
        <v>713646.27</v>
      </c>
      <c r="T2974" s="14">
        <f t="shared" ca="1" si="609"/>
        <v>6169708.5099999998</v>
      </c>
      <c r="U2974" s="14" t="str">
        <f t="shared" ca="1" si="610"/>
        <v>0A3F507E-21C0-32B8-E044-0003BA298018</v>
      </c>
    </row>
    <row r="2975" spans="1:21" s="14" customFormat="1" x14ac:dyDescent="0.25">
      <c r="A2975" s="14">
        <f t="shared" si="598"/>
        <v>2975</v>
      </c>
      <c r="B2975" s="14" t="str">
        <f t="shared" ca="1" si="599"/>
        <v>98BE2392-08F6-4726-82A5-6AE0BA78B63F</v>
      </c>
      <c r="C2975" s="14" t="str">
        <f t="shared" ca="1" si="600"/>
        <v>Syvhøjvænge</v>
      </c>
      <c r="D2975" s="14" t="str">
        <f t="shared" ca="1" si="601"/>
        <v>139</v>
      </c>
      <c r="E2975" s="14" t="str">
        <f t="shared" ca="1" si="602"/>
        <v>22t</v>
      </c>
      <c r="F2975" s="1">
        <f t="shared" ca="1" si="603"/>
        <v>120</v>
      </c>
      <c r="G2975" s="1">
        <f t="shared" ca="1" si="604"/>
        <v>154</v>
      </c>
      <c r="H2975" s="1">
        <f t="shared" ca="1" si="605"/>
        <v>1969</v>
      </c>
      <c r="I2975" s="1" t="str">
        <f ca="1">INDEX(Relationstabel!$C$3:$K$10,MATCH(INDIRECT($A$1&amp;"J"&amp;A2975),Relationstabel!$A$3:$A$10,0),MATCH(IFERROR(VALUE(INDIRECT($A$1&amp;"K"&amp;A2975)),0),Relationstabel!$C$1:$K$1,0))</f>
        <v>Naturgas</v>
      </c>
      <c r="J2975" s="1" t="str">
        <f ca="1">INDEX(Anvendelseskode!B:B,MATCH($F2975,Anvendelseskode!$A:$A,0))</f>
        <v>Fritliggende enfamilieshus (parcelhus)</v>
      </c>
      <c r="K2975" s="1" t="str">
        <f ca="1">INDEX(Anvendelseskode!C:C,MATCH($F2975,Anvendelseskode!$A:$A,0))</f>
        <v>Parcelhuse</v>
      </c>
      <c r="L2975" s="1" t="str">
        <f ca="1">INDEX(Anvendelseskode!D:D,MATCH($F2975,Anvendelseskode!$A:$A,0))</f>
        <v>Private husholdninger</v>
      </c>
      <c r="M2975" s="1" t="str">
        <f ca="1">IFERROR(INDEX(SBi!$2:$2,MATCH(H2975,SBi!$1:$1,1)),SBi!$K$2)</f>
        <v>1961-1972</v>
      </c>
      <c r="N2975" s="1">
        <f ca="1">INDEX(SBi!$C$3:$K$28,MATCH(F2975,SBi!$B$3:$B$28,0),MATCH(M2975,SBi!$C$2:$K$2,0))</f>
        <v>134.30000000000001</v>
      </c>
      <c r="O2975" s="16">
        <f t="shared" ca="1" si="606"/>
        <v>20.682200000000002</v>
      </c>
      <c r="P2975" s="16" t="str">
        <f ca="1">IFERROR(INDEX(VpD!$2:$2,MATCH(H2975,VpD!$1:$1,1)),VpD!$I$2)</f>
        <v>1961-1972</v>
      </c>
      <c r="Q2975" s="1">
        <f ca="1">INDEX(VpD!$C$3:$I$27,MATCH(F2975,VpD!$B$3:$B$27,0),MATCH(P2975,VpD!$C$2:$I$2,0))</f>
        <v>143</v>
      </c>
      <c r="R2975" s="16">
        <f t="shared" ca="1" si="607"/>
        <v>22.021999999999998</v>
      </c>
      <c r="S2975" s="14">
        <f t="shared" ca="1" si="608"/>
        <v>711799.73</v>
      </c>
      <c r="T2975" s="14">
        <f t="shared" ca="1" si="609"/>
        <v>6172010.3799999999</v>
      </c>
      <c r="U2975" s="14" t="str">
        <f t="shared" ca="1" si="610"/>
        <v>0A3F507E-22C0-32B8-E044-0003BA298018</v>
      </c>
    </row>
    <row r="2976" spans="1:21" s="14" customFormat="1" x14ac:dyDescent="0.25">
      <c r="A2976" s="14">
        <f t="shared" si="598"/>
        <v>2976</v>
      </c>
      <c r="B2976" s="14" t="str">
        <f t="shared" ca="1" si="599"/>
        <v>B2421A23-5D71-4A6D-9C06-F082AD946251</v>
      </c>
      <c r="C2976" s="14" t="str">
        <f t="shared" ca="1" si="600"/>
        <v>Ørnebo</v>
      </c>
      <c r="D2976" s="14" t="str">
        <f t="shared" ca="1" si="601"/>
        <v>16</v>
      </c>
      <c r="E2976" s="14" t="str">
        <f t="shared" ca="1" si="602"/>
        <v>6aaa</v>
      </c>
      <c r="F2976" s="1">
        <f t="shared" ca="1" si="603"/>
        <v>130</v>
      </c>
      <c r="G2976" s="1">
        <f t="shared" ca="1" si="604"/>
        <v>112</v>
      </c>
      <c r="H2976" s="1">
        <f t="shared" ca="1" si="605"/>
        <v>1978</v>
      </c>
      <c r="I2976" s="1" t="str">
        <f ca="1">INDEX(Relationstabel!$C$3:$K$10,MATCH(INDIRECT($A$1&amp;"J"&amp;A2976),Relationstabel!$A$3:$A$10,0),MATCH(IFERROR(VALUE(INDIRECT($A$1&amp;"K"&amp;A2976)),0),Relationstabel!$C$1:$K$1,0))</f>
        <v>Fjernvarme/ Blokvarme</v>
      </c>
      <c r="J2976" s="1" t="str">
        <f ca="1">INDEX(Anvendelseskode!B:B,MATCH($F2976,Anvendelseskode!$A:$A,0))</f>
        <v>Række-, kæde-, dobbelthus (lodret adskillelse mellem enhederne)</v>
      </c>
      <c r="K2976" s="1" t="str">
        <f ca="1">INDEX(Anvendelseskode!C:C,MATCH($F2976,Anvendelseskode!$A:$A,0))</f>
        <v>Række-, kæde og dobbelthuse</v>
      </c>
      <c r="L2976" s="1" t="str">
        <f ca="1">INDEX(Anvendelseskode!D:D,MATCH($F2976,Anvendelseskode!$A:$A,0))</f>
        <v>Private husholdninger</v>
      </c>
      <c r="M2976" s="1" t="str">
        <f ca="1">IFERROR(INDEX(SBi!$2:$2,MATCH(H2976,SBi!$1:$1,1)),SBi!$K$2)</f>
        <v>1973-1978</v>
      </c>
      <c r="N2976" s="1">
        <f ca="1">INDEX(SBi!$C$3:$K$28,MATCH(F2976,SBi!$B$3:$B$28,0),MATCH(M2976,SBi!$C$2:$K$2,0))</f>
        <v>112.6</v>
      </c>
      <c r="O2976" s="16">
        <f t="shared" ca="1" si="606"/>
        <v>12.611199999999998</v>
      </c>
      <c r="P2976" s="16" t="str">
        <f ca="1">IFERROR(INDEX(VpD!$2:$2,MATCH(H2976,VpD!$1:$1,1)),VpD!$I$2)</f>
        <v>1973-1978</v>
      </c>
      <c r="Q2976" s="1">
        <f ca="1">INDEX(VpD!$C$3:$I$27,MATCH(F2976,VpD!$B$3:$B$27,0),MATCH(P2976,VpD!$C$2:$I$2,0))</f>
        <v>98</v>
      </c>
      <c r="R2976" s="16">
        <f t="shared" ca="1" si="607"/>
        <v>10.976000000000001</v>
      </c>
      <c r="S2976" s="14">
        <f t="shared" ca="1" si="608"/>
        <v>713616.63</v>
      </c>
      <c r="T2976" s="14">
        <f t="shared" ca="1" si="609"/>
        <v>6169814.96</v>
      </c>
      <c r="U2976" s="14" t="str">
        <f t="shared" ca="1" si="610"/>
        <v>0A3F507E-24C0-32B8-E044-0003BA298018</v>
      </c>
    </row>
    <row r="2977" spans="1:21" s="14" customFormat="1" x14ac:dyDescent="0.25">
      <c r="A2977" s="14">
        <f t="shared" si="598"/>
        <v>2977</v>
      </c>
      <c r="B2977" s="14" t="str">
        <f t="shared" ca="1" si="599"/>
        <v>1A26823C-F4CF-4996-AA90-DC959EA41804</v>
      </c>
      <c r="C2977" s="14" t="str">
        <f t="shared" ca="1" si="600"/>
        <v>Hyrdeengen</v>
      </c>
      <c r="D2977" s="14" t="str">
        <f t="shared" ca="1" si="601"/>
        <v>201</v>
      </c>
      <c r="E2977" s="14" t="str">
        <f t="shared" ca="1" si="602"/>
        <v>21gk</v>
      </c>
      <c r="F2977" s="1">
        <f t="shared" ca="1" si="603"/>
        <v>130</v>
      </c>
      <c r="G2977" s="1">
        <f t="shared" ca="1" si="604"/>
        <v>125</v>
      </c>
      <c r="H2977" s="1">
        <f t="shared" ca="1" si="605"/>
        <v>1975</v>
      </c>
      <c r="I2977" s="1" t="str">
        <f ca="1">INDEX(Relationstabel!$C$3:$K$10,MATCH(INDIRECT($A$1&amp;"J"&amp;A2977),Relationstabel!$A$3:$A$10,0),MATCH(IFERROR(VALUE(INDIRECT($A$1&amp;"K"&amp;A2977)),0),Relationstabel!$C$1:$K$1,0))</f>
        <v>Fjernvarme/ Blokvarme</v>
      </c>
      <c r="J2977" s="1" t="str">
        <f ca="1">INDEX(Anvendelseskode!B:B,MATCH($F2977,Anvendelseskode!$A:$A,0))</f>
        <v>Række-, kæde-, dobbelthus (lodret adskillelse mellem enhederne)</v>
      </c>
      <c r="K2977" s="1" t="str">
        <f ca="1">INDEX(Anvendelseskode!C:C,MATCH($F2977,Anvendelseskode!$A:$A,0))</f>
        <v>Række-, kæde og dobbelthuse</v>
      </c>
      <c r="L2977" s="1" t="str">
        <f ca="1">INDEX(Anvendelseskode!D:D,MATCH($F2977,Anvendelseskode!$A:$A,0))</f>
        <v>Private husholdninger</v>
      </c>
      <c r="M2977" s="1" t="str">
        <f ca="1">IFERROR(INDEX(SBi!$2:$2,MATCH(H2977,SBi!$1:$1,1)),SBi!$K$2)</f>
        <v>1973-1978</v>
      </c>
      <c r="N2977" s="1">
        <f ca="1">INDEX(SBi!$C$3:$K$28,MATCH(F2977,SBi!$B$3:$B$28,0),MATCH(M2977,SBi!$C$2:$K$2,0))</f>
        <v>112.6</v>
      </c>
      <c r="O2977" s="16">
        <f t="shared" ca="1" si="606"/>
        <v>14.074999999999999</v>
      </c>
      <c r="P2977" s="16" t="str">
        <f ca="1">IFERROR(INDEX(VpD!$2:$2,MATCH(H2977,VpD!$1:$1,1)),VpD!$I$2)</f>
        <v>1973-1978</v>
      </c>
      <c r="Q2977" s="1">
        <f ca="1">INDEX(VpD!$C$3:$I$27,MATCH(F2977,VpD!$B$3:$B$27,0),MATCH(P2977,VpD!$C$2:$I$2,0))</f>
        <v>98</v>
      </c>
      <c r="R2977" s="16">
        <f t="shared" ca="1" si="607"/>
        <v>12.25</v>
      </c>
      <c r="S2977" s="14">
        <f t="shared" ca="1" si="608"/>
        <v>711746.49</v>
      </c>
      <c r="T2977" s="14">
        <f t="shared" ca="1" si="609"/>
        <v>6172379.7999999998</v>
      </c>
      <c r="U2977" s="14" t="str">
        <f t="shared" ca="1" si="610"/>
        <v>0A3F507E-19B6-32B8-E044-0003BA298018</v>
      </c>
    </row>
    <row r="2978" spans="1:21" s="14" customFormat="1" x14ac:dyDescent="0.25">
      <c r="A2978" s="14">
        <f t="shared" si="598"/>
        <v>2978</v>
      </c>
      <c r="B2978" s="14" t="str">
        <f t="shared" ca="1" si="599"/>
        <v>982BE53B-AF85-430E-8823-669074954BD3</v>
      </c>
      <c r="C2978" s="14" t="str">
        <f t="shared" ca="1" si="600"/>
        <v>Hyttevænget</v>
      </c>
      <c r="D2978" s="14" t="str">
        <f t="shared" ca="1" si="601"/>
        <v>33</v>
      </c>
      <c r="E2978" s="14" t="str">
        <f t="shared" ca="1" si="602"/>
        <v>6ik</v>
      </c>
      <c r="F2978" s="1">
        <f t="shared" ca="1" si="603"/>
        <v>130</v>
      </c>
      <c r="G2978" s="1">
        <f t="shared" ca="1" si="604"/>
        <v>110</v>
      </c>
      <c r="H2978" s="1">
        <f t="shared" ca="1" si="605"/>
        <v>1966</v>
      </c>
      <c r="I2978" s="1" t="str">
        <f ca="1">INDEX(Relationstabel!$C$3:$K$10,MATCH(INDIRECT($A$1&amp;"J"&amp;A2978),Relationstabel!$A$3:$A$10,0),MATCH(IFERROR(VALUE(INDIRECT($A$1&amp;"K"&amp;A2978)),0),Relationstabel!$C$1:$K$1,0))</f>
        <v>Fjernvarme/ Blokvarme</v>
      </c>
      <c r="J2978" s="1" t="str">
        <f ca="1">INDEX(Anvendelseskode!B:B,MATCH($F2978,Anvendelseskode!$A:$A,0))</f>
        <v>Række-, kæde-, dobbelthus (lodret adskillelse mellem enhederne)</v>
      </c>
      <c r="K2978" s="1" t="str">
        <f ca="1">INDEX(Anvendelseskode!C:C,MATCH($F2978,Anvendelseskode!$A:$A,0))</f>
        <v>Række-, kæde og dobbelthuse</v>
      </c>
      <c r="L2978" s="1" t="str">
        <f ca="1">INDEX(Anvendelseskode!D:D,MATCH($F2978,Anvendelseskode!$A:$A,0))</f>
        <v>Private husholdninger</v>
      </c>
      <c r="M2978" s="1" t="str">
        <f ca="1">IFERROR(INDEX(SBi!$2:$2,MATCH(H2978,SBi!$1:$1,1)),SBi!$K$2)</f>
        <v>1961-1972</v>
      </c>
      <c r="N2978" s="1">
        <f ca="1">INDEX(SBi!$C$3:$K$28,MATCH(F2978,SBi!$B$3:$B$28,0),MATCH(M2978,SBi!$C$2:$K$2,0))</f>
        <v>119.9</v>
      </c>
      <c r="O2978" s="16">
        <f t="shared" ca="1" si="606"/>
        <v>13.189</v>
      </c>
      <c r="P2978" s="16" t="str">
        <f ca="1">IFERROR(INDEX(VpD!$2:$2,MATCH(H2978,VpD!$1:$1,1)),VpD!$I$2)</f>
        <v>1961-1972</v>
      </c>
      <c r="Q2978" s="1">
        <f ca="1">INDEX(VpD!$C$3:$I$27,MATCH(F2978,VpD!$B$3:$B$27,0),MATCH(P2978,VpD!$C$2:$I$2,0))</f>
        <v>120</v>
      </c>
      <c r="R2978" s="16">
        <f t="shared" ca="1" si="607"/>
        <v>13.2</v>
      </c>
      <c r="S2978" s="14">
        <f t="shared" ca="1" si="608"/>
        <v>713751.68</v>
      </c>
      <c r="T2978" s="14">
        <f t="shared" ca="1" si="609"/>
        <v>6169181.4299999997</v>
      </c>
      <c r="U2978" s="14" t="str">
        <f t="shared" ca="1" si="610"/>
        <v>0A3F507E-1AB6-32B8-E044-0003BA298018</v>
      </c>
    </row>
    <row r="2979" spans="1:21" s="14" customFormat="1" x14ac:dyDescent="0.25">
      <c r="A2979" s="14">
        <f t="shared" si="598"/>
        <v>2979</v>
      </c>
      <c r="B2979" s="14" t="str">
        <f t="shared" ca="1" si="599"/>
        <v>88000DE7-CD43-450B-804C-8725687E0047</v>
      </c>
      <c r="C2979" s="14" t="str">
        <f t="shared" ca="1" si="600"/>
        <v>Hyrdeengen</v>
      </c>
      <c r="D2979" s="14" t="str">
        <f t="shared" ca="1" si="601"/>
        <v>235</v>
      </c>
      <c r="E2979" s="14" t="str">
        <f t="shared" ca="1" si="602"/>
        <v>21ft</v>
      </c>
      <c r="F2979" s="1">
        <f t="shared" ca="1" si="603"/>
        <v>130</v>
      </c>
      <c r="G2979" s="1">
        <f t="shared" ca="1" si="604"/>
        <v>130</v>
      </c>
      <c r="H2979" s="1">
        <f t="shared" ca="1" si="605"/>
        <v>1975</v>
      </c>
      <c r="I2979" s="1" t="str">
        <f ca="1">INDEX(Relationstabel!$C$3:$K$10,MATCH(INDIRECT($A$1&amp;"J"&amp;A2979),Relationstabel!$A$3:$A$10,0),MATCH(IFERROR(VALUE(INDIRECT($A$1&amp;"K"&amp;A2979)),0),Relationstabel!$C$1:$K$1,0))</f>
        <v>Fjernvarme/ Blokvarme</v>
      </c>
      <c r="J2979" s="1" t="str">
        <f ca="1">INDEX(Anvendelseskode!B:B,MATCH($F2979,Anvendelseskode!$A:$A,0))</f>
        <v>Række-, kæde-, dobbelthus (lodret adskillelse mellem enhederne)</v>
      </c>
      <c r="K2979" s="1" t="str">
        <f ca="1">INDEX(Anvendelseskode!C:C,MATCH($F2979,Anvendelseskode!$A:$A,0))</f>
        <v>Række-, kæde og dobbelthuse</v>
      </c>
      <c r="L2979" s="1" t="str">
        <f ca="1">INDEX(Anvendelseskode!D:D,MATCH($F2979,Anvendelseskode!$A:$A,0))</f>
        <v>Private husholdninger</v>
      </c>
      <c r="M2979" s="1" t="str">
        <f ca="1">IFERROR(INDEX(SBi!$2:$2,MATCH(H2979,SBi!$1:$1,1)),SBi!$K$2)</f>
        <v>1973-1978</v>
      </c>
      <c r="N2979" s="1">
        <f ca="1">INDEX(SBi!$C$3:$K$28,MATCH(F2979,SBi!$B$3:$B$28,0),MATCH(M2979,SBi!$C$2:$K$2,0))</f>
        <v>112.6</v>
      </c>
      <c r="O2979" s="16">
        <f t="shared" ca="1" si="606"/>
        <v>14.638</v>
      </c>
      <c r="P2979" s="16" t="str">
        <f ca="1">IFERROR(INDEX(VpD!$2:$2,MATCH(H2979,VpD!$1:$1,1)),VpD!$I$2)</f>
        <v>1973-1978</v>
      </c>
      <c r="Q2979" s="1">
        <f ca="1">INDEX(VpD!$C$3:$I$27,MATCH(F2979,VpD!$B$3:$B$27,0),MATCH(P2979,VpD!$C$2:$I$2,0))</f>
        <v>98</v>
      </c>
      <c r="R2979" s="16">
        <f t="shared" ca="1" si="607"/>
        <v>12.74</v>
      </c>
      <c r="S2979" s="14">
        <f t="shared" ca="1" si="608"/>
        <v>711720.51</v>
      </c>
      <c r="T2979" s="14">
        <f t="shared" ca="1" si="609"/>
        <v>6172336.1900000004</v>
      </c>
      <c r="U2979" s="14" t="str">
        <f t="shared" ca="1" si="610"/>
        <v>0A3F507E-19C7-32B8-E044-0003BA298018</v>
      </c>
    </row>
    <row r="2980" spans="1:21" s="14" customFormat="1" x14ac:dyDescent="0.25">
      <c r="A2980" s="14">
        <f t="shared" si="598"/>
        <v>2980</v>
      </c>
      <c r="B2980" s="14" t="str">
        <f t="shared" ca="1" si="599"/>
        <v>E734E2ED-C680-4479-BCD1-90C48F9E5B2E</v>
      </c>
      <c r="C2980" s="14" t="str">
        <f t="shared" ca="1" si="600"/>
        <v>Hyttevænget</v>
      </c>
      <c r="D2980" s="14" t="str">
        <f t="shared" ca="1" si="601"/>
        <v>67</v>
      </c>
      <c r="E2980" s="14" t="str">
        <f t="shared" ca="1" si="602"/>
        <v>6ka</v>
      </c>
      <c r="F2980" s="1">
        <f t="shared" ca="1" si="603"/>
        <v>130</v>
      </c>
      <c r="G2980" s="1">
        <f t="shared" ca="1" si="604"/>
        <v>110</v>
      </c>
      <c r="H2980" s="1">
        <f t="shared" ca="1" si="605"/>
        <v>1966</v>
      </c>
      <c r="I2980" s="1" t="str">
        <f ca="1">INDEX(Relationstabel!$C$3:$K$10,MATCH(INDIRECT($A$1&amp;"J"&amp;A2980),Relationstabel!$A$3:$A$10,0),MATCH(IFERROR(VALUE(INDIRECT($A$1&amp;"K"&amp;A2980)),0),Relationstabel!$C$1:$K$1,0))</f>
        <v>Fjernvarme/ Blokvarme</v>
      </c>
      <c r="J2980" s="1" t="str">
        <f ca="1">INDEX(Anvendelseskode!B:B,MATCH($F2980,Anvendelseskode!$A:$A,0))</f>
        <v>Række-, kæde-, dobbelthus (lodret adskillelse mellem enhederne)</v>
      </c>
      <c r="K2980" s="1" t="str">
        <f ca="1">INDEX(Anvendelseskode!C:C,MATCH($F2980,Anvendelseskode!$A:$A,0))</f>
        <v>Række-, kæde og dobbelthuse</v>
      </c>
      <c r="L2980" s="1" t="str">
        <f ca="1">INDEX(Anvendelseskode!D:D,MATCH($F2980,Anvendelseskode!$A:$A,0))</f>
        <v>Private husholdninger</v>
      </c>
      <c r="M2980" s="1" t="str">
        <f ca="1">IFERROR(INDEX(SBi!$2:$2,MATCH(H2980,SBi!$1:$1,1)),SBi!$K$2)</f>
        <v>1961-1972</v>
      </c>
      <c r="N2980" s="1">
        <f ca="1">INDEX(SBi!$C$3:$K$28,MATCH(F2980,SBi!$B$3:$B$28,0),MATCH(M2980,SBi!$C$2:$K$2,0))</f>
        <v>119.9</v>
      </c>
      <c r="O2980" s="16">
        <f t="shared" ca="1" si="606"/>
        <v>13.189</v>
      </c>
      <c r="P2980" s="16" t="str">
        <f ca="1">IFERROR(INDEX(VpD!$2:$2,MATCH(H2980,VpD!$1:$1,1)),VpD!$I$2)</f>
        <v>1961-1972</v>
      </c>
      <c r="Q2980" s="1">
        <f ca="1">INDEX(VpD!$C$3:$I$27,MATCH(F2980,VpD!$B$3:$B$27,0),MATCH(P2980,VpD!$C$2:$I$2,0))</f>
        <v>120</v>
      </c>
      <c r="R2980" s="16">
        <f t="shared" ca="1" si="607"/>
        <v>13.2</v>
      </c>
      <c r="S2980" s="14">
        <f t="shared" ca="1" si="608"/>
        <v>713694.78</v>
      </c>
      <c r="T2980" s="14">
        <f t="shared" ca="1" si="609"/>
        <v>6169279.6399999997</v>
      </c>
      <c r="U2980" s="14" t="str">
        <f t="shared" ca="1" si="610"/>
        <v>0A3F507E-1AC7-32B8-E044-0003BA298018</v>
      </c>
    </row>
    <row r="2981" spans="1:21" s="14" customFormat="1" x14ac:dyDescent="0.25">
      <c r="A2981" s="14">
        <f t="shared" si="598"/>
        <v>2981</v>
      </c>
      <c r="B2981" s="14" t="str">
        <f t="shared" ca="1" si="599"/>
        <v>5468DB3D-9A52-463A-8FBB-66E7850B8E7E</v>
      </c>
      <c r="C2981" s="14" t="str">
        <f t="shared" ca="1" si="600"/>
        <v>Rosenlunden</v>
      </c>
      <c r="D2981" s="14" t="str">
        <f t="shared" ca="1" si="601"/>
        <v>75</v>
      </c>
      <c r="E2981" s="14" t="str">
        <f t="shared" ca="1" si="602"/>
        <v>27e</v>
      </c>
      <c r="F2981" s="1">
        <f t="shared" ca="1" si="603"/>
        <v>140</v>
      </c>
      <c r="G2981" s="1">
        <f t="shared" ca="1" si="604"/>
        <v>180</v>
      </c>
      <c r="H2981" s="1">
        <f t="shared" ca="1" si="605"/>
        <v>1991</v>
      </c>
      <c r="I2981" s="1" t="str">
        <f ca="1">INDEX(Relationstabel!$C$3:$K$10,MATCH(INDIRECT($A$1&amp;"J"&amp;A2981),Relationstabel!$A$3:$A$10,0),MATCH(IFERROR(VALUE(INDIRECT($A$1&amp;"K"&amp;A2981)),0),Relationstabel!$C$1:$K$1,0))</f>
        <v>Fjernvarme/ Blokvarme</v>
      </c>
      <c r="J2981" s="1" t="str">
        <f ca="1">INDEX(Anvendelseskode!B:B,MATCH($F2981,Anvendelseskode!$A:$A,0))</f>
        <v>Etageboligbebyggelse</v>
      </c>
      <c r="K2981" s="1" t="str">
        <f ca="1">INDEX(Anvendelseskode!C:C,MATCH($F2981,Anvendelseskode!$A:$A,0))</f>
        <v>Etageboligbebyggelse</v>
      </c>
      <c r="L2981" s="1" t="str">
        <f ca="1">INDEX(Anvendelseskode!D:D,MATCH($F2981,Anvendelseskode!$A:$A,0))</f>
        <v>Private husholdninger</v>
      </c>
      <c r="M2981" s="1" t="str">
        <f ca="1">IFERROR(INDEX(SBi!$2:$2,MATCH(H2981,SBi!$1:$1,1)),SBi!$K$2)</f>
        <v>1979-1998</v>
      </c>
      <c r="N2981" s="1">
        <f ca="1">INDEX(SBi!$C$3:$K$28,MATCH(F2981,SBi!$B$3:$B$28,0),MATCH(M2981,SBi!$C$2:$K$2,0))</f>
        <v>108.5</v>
      </c>
      <c r="O2981" s="16">
        <f t="shared" ca="1" si="606"/>
        <v>19.53</v>
      </c>
      <c r="P2981" s="16" t="str">
        <f ca="1">IFERROR(INDEX(VpD!$2:$2,MATCH(H2981,VpD!$1:$1,1)),VpD!$I$2)</f>
        <v>1979-1998</v>
      </c>
      <c r="Q2981" s="1">
        <f ca="1">INDEX(VpD!$C$3:$I$27,MATCH(F2981,VpD!$B$3:$B$27,0),MATCH(P2981,VpD!$C$2:$I$2,0))</f>
        <v>80</v>
      </c>
      <c r="R2981" s="16">
        <f t="shared" ca="1" si="607"/>
        <v>14.4</v>
      </c>
      <c r="S2981" s="14">
        <f t="shared" ca="1" si="608"/>
        <v>711505.36</v>
      </c>
      <c r="T2981" s="14">
        <f t="shared" ca="1" si="609"/>
        <v>6172575.8300000001</v>
      </c>
      <c r="U2981" s="14" t="str">
        <f t="shared" ca="1" si="610"/>
        <v>0A3F507E-20C7-32B8-E044-0003BA298018</v>
      </c>
    </row>
    <row r="2982" spans="1:21" s="14" customFormat="1" x14ac:dyDescent="0.25">
      <c r="A2982" s="14">
        <f t="shared" si="598"/>
        <v>2982</v>
      </c>
      <c r="B2982" s="14" t="str">
        <f t="shared" ca="1" si="599"/>
        <v>F5CD6C3E-67AA-41BE-A16E-6D400B6AC1C9</v>
      </c>
      <c r="C2982" s="14" t="str">
        <f t="shared" ca="1" si="600"/>
        <v>Hyrdeengen</v>
      </c>
      <c r="D2982" s="14" t="str">
        <f t="shared" ca="1" si="601"/>
        <v>241</v>
      </c>
      <c r="E2982" s="14" t="str">
        <f t="shared" ca="1" si="602"/>
        <v>21fq</v>
      </c>
      <c r="F2982" s="1">
        <f t="shared" ca="1" si="603"/>
        <v>130</v>
      </c>
      <c r="G2982" s="1">
        <f t="shared" ca="1" si="604"/>
        <v>124</v>
      </c>
      <c r="H2982" s="1">
        <f t="shared" ca="1" si="605"/>
        <v>1975</v>
      </c>
      <c r="I2982" s="1" t="str">
        <f ca="1">INDEX(Relationstabel!$C$3:$K$10,MATCH(INDIRECT($A$1&amp;"J"&amp;A2982),Relationstabel!$A$3:$A$10,0),MATCH(IFERROR(VALUE(INDIRECT($A$1&amp;"K"&amp;A2982)),0),Relationstabel!$C$1:$K$1,0))</f>
        <v>Fjernvarme/ Blokvarme</v>
      </c>
      <c r="J2982" s="1" t="str">
        <f ca="1">INDEX(Anvendelseskode!B:B,MATCH($F2982,Anvendelseskode!$A:$A,0))</f>
        <v>Række-, kæde-, dobbelthus (lodret adskillelse mellem enhederne)</v>
      </c>
      <c r="K2982" s="1" t="str">
        <f ca="1">INDEX(Anvendelseskode!C:C,MATCH($F2982,Anvendelseskode!$A:$A,0))</f>
        <v>Række-, kæde og dobbelthuse</v>
      </c>
      <c r="L2982" s="1" t="str">
        <f ca="1">INDEX(Anvendelseskode!D:D,MATCH($F2982,Anvendelseskode!$A:$A,0))</f>
        <v>Private husholdninger</v>
      </c>
      <c r="M2982" s="1" t="str">
        <f ca="1">IFERROR(INDEX(SBi!$2:$2,MATCH(H2982,SBi!$1:$1,1)),SBi!$K$2)</f>
        <v>1973-1978</v>
      </c>
      <c r="N2982" s="1">
        <f ca="1">INDEX(SBi!$C$3:$K$28,MATCH(F2982,SBi!$B$3:$B$28,0),MATCH(M2982,SBi!$C$2:$K$2,0))</f>
        <v>112.6</v>
      </c>
      <c r="O2982" s="16">
        <f t="shared" ca="1" si="606"/>
        <v>13.962399999999999</v>
      </c>
      <c r="P2982" s="16" t="str">
        <f ca="1">IFERROR(INDEX(VpD!$2:$2,MATCH(H2982,VpD!$1:$1,1)),VpD!$I$2)</f>
        <v>1973-1978</v>
      </c>
      <c r="Q2982" s="1">
        <f ca="1">INDEX(VpD!$C$3:$I$27,MATCH(F2982,VpD!$B$3:$B$27,0),MATCH(P2982,VpD!$C$2:$I$2,0))</f>
        <v>98</v>
      </c>
      <c r="R2982" s="16">
        <f t="shared" ca="1" si="607"/>
        <v>12.151999999999999</v>
      </c>
      <c r="S2982" s="14">
        <f t="shared" ca="1" si="608"/>
        <v>711703.85</v>
      </c>
      <c r="T2982" s="14">
        <f t="shared" ca="1" si="609"/>
        <v>6172332.0999999996</v>
      </c>
      <c r="U2982" s="14" t="str">
        <f t="shared" ca="1" si="610"/>
        <v>0A3F507E-19CA-32B8-E044-0003BA298018</v>
      </c>
    </row>
    <row r="2983" spans="1:21" s="14" customFormat="1" x14ac:dyDescent="0.25">
      <c r="A2983" s="14">
        <f t="shared" si="598"/>
        <v>2983</v>
      </c>
      <c r="B2983" s="14" t="str">
        <f t="shared" ca="1" si="599"/>
        <v>B5F167B9-E528-48DB-A26D-553D0B4F56B7</v>
      </c>
      <c r="C2983" s="14" t="str">
        <f t="shared" ca="1" si="600"/>
        <v>Hyttevænget</v>
      </c>
      <c r="D2983" s="14" t="str">
        <f t="shared" ca="1" si="601"/>
        <v>73</v>
      </c>
      <c r="E2983" s="14" t="str">
        <f t="shared" ca="1" si="602"/>
        <v>6kd</v>
      </c>
      <c r="F2983" s="1">
        <f t="shared" ca="1" si="603"/>
        <v>130</v>
      </c>
      <c r="G2983" s="1">
        <f t="shared" ca="1" si="604"/>
        <v>110</v>
      </c>
      <c r="H2983" s="1">
        <f t="shared" ca="1" si="605"/>
        <v>1966</v>
      </c>
      <c r="I2983" s="1" t="str">
        <f ca="1">INDEX(Relationstabel!$C$3:$K$10,MATCH(INDIRECT($A$1&amp;"J"&amp;A2983),Relationstabel!$A$3:$A$10,0),MATCH(IFERROR(VALUE(INDIRECT($A$1&amp;"K"&amp;A2983)),0),Relationstabel!$C$1:$K$1,0))</f>
        <v>Fjernvarme/ Blokvarme</v>
      </c>
      <c r="J2983" s="1" t="str">
        <f ca="1">INDEX(Anvendelseskode!B:B,MATCH($F2983,Anvendelseskode!$A:$A,0))</f>
        <v>Række-, kæde-, dobbelthus (lodret adskillelse mellem enhederne)</v>
      </c>
      <c r="K2983" s="1" t="str">
        <f ca="1">INDEX(Anvendelseskode!C:C,MATCH($F2983,Anvendelseskode!$A:$A,0))</f>
        <v>Række-, kæde og dobbelthuse</v>
      </c>
      <c r="L2983" s="1" t="str">
        <f ca="1">INDEX(Anvendelseskode!D:D,MATCH($F2983,Anvendelseskode!$A:$A,0))</f>
        <v>Private husholdninger</v>
      </c>
      <c r="M2983" s="1" t="str">
        <f ca="1">IFERROR(INDEX(SBi!$2:$2,MATCH(H2983,SBi!$1:$1,1)),SBi!$K$2)</f>
        <v>1961-1972</v>
      </c>
      <c r="N2983" s="1">
        <f ca="1">INDEX(SBi!$C$3:$K$28,MATCH(F2983,SBi!$B$3:$B$28,0),MATCH(M2983,SBi!$C$2:$K$2,0))</f>
        <v>119.9</v>
      </c>
      <c r="O2983" s="16">
        <f t="shared" ca="1" si="606"/>
        <v>13.189</v>
      </c>
      <c r="P2983" s="16" t="str">
        <f ca="1">IFERROR(INDEX(VpD!$2:$2,MATCH(H2983,VpD!$1:$1,1)),VpD!$I$2)</f>
        <v>1961-1972</v>
      </c>
      <c r="Q2983" s="1">
        <f ca="1">INDEX(VpD!$C$3:$I$27,MATCH(F2983,VpD!$B$3:$B$27,0),MATCH(P2983,VpD!$C$2:$I$2,0))</f>
        <v>120</v>
      </c>
      <c r="R2983" s="16">
        <f t="shared" ca="1" si="607"/>
        <v>13.2</v>
      </c>
      <c r="S2983" s="14">
        <f t="shared" ca="1" si="608"/>
        <v>713685.4</v>
      </c>
      <c r="T2983" s="14">
        <f t="shared" ca="1" si="609"/>
        <v>6169295.79</v>
      </c>
      <c r="U2983" s="14" t="str">
        <f t="shared" ca="1" si="610"/>
        <v>0A3F507E-1ACA-32B8-E044-0003BA298018</v>
      </c>
    </row>
    <row r="2984" spans="1:21" s="14" customFormat="1" x14ac:dyDescent="0.25">
      <c r="A2984" s="14">
        <f t="shared" si="598"/>
        <v>2984</v>
      </c>
      <c r="B2984" s="14" t="str">
        <f t="shared" ca="1" si="599"/>
        <v>2897B546-123F-46B2-B973-3AE76C485049</v>
      </c>
      <c r="C2984" s="14" t="str">
        <f t="shared" ca="1" si="600"/>
        <v>Løkkekrogen</v>
      </c>
      <c r="D2984" s="14" t="str">
        <f t="shared" ca="1" si="601"/>
        <v>11C</v>
      </c>
      <c r="E2984" s="14" t="str">
        <f t="shared" ca="1" si="602"/>
        <v>17v</v>
      </c>
      <c r="F2984" s="1">
        <f t="shared" ca="1" si="603"/>
        <v>590</v>
      </c>
      <c r="G2984" s="1">
        <f t="shared" ca="1" si="604"/>
        <v>238</v>
      </c>
      <c r="H2984" s="1">
        <f t="shared" ca="1" si="605"/>
        <v>1969</v>
      </c>
      <c r="I2984" s="1" t="str">
        <f ca="1">INDEX(Relationstabel!$C$3:$K$10,MATCH(INDIRECT($A$1&amp;"J"&amp;A2984),Relationstabel!$A$3:$A$10,0),MATCH(IFERROR(VALUE(INDIRECT($A$1&amp;"K"&amp;A2984)),0),Relationstabel!$C$1:$K$1,0))</f>
        <v>Fjernvarme/ Blokvarme</v>
      </c>
      <c r="J2984" s="1" t="str">
        <f ca="1">INDEX(Anvendelseskode!B:B,MATCH($F2984,Anvendelseskode!$A:$A,0))</f>
        <v>Uspecificeret fritidsformål</v>
      </c>
      <c r="K2984" s="1" t="str">
        <f ca="1">INDEX(Anvendelseskode!C:C,MATCH($F2984,Anvendelseskode!$A:$A,0))</f>
        <v>Anden bygning til fritidsformål</v>
      </c>
      <c r="L2984" s="1" t="str">
        <f ca="1">INDEX(Anvendelseskode!D:D,MATCH($F2984,Anvendelseskode!$A:$A,0))</f>
        <v>Kommunale og andre offentlige institutioner</v>
      </c>
      <c r="M2984" s="1" t="str">
        <f ca="1">IFERROR(INDEX(SBi!$2:$2,MATCH(H2984,SBi!$1:$1,1)),SBi!$K$2)</f>
        <v>1961-1972</v>
      </c>
      <c r="N2984" s="1">
        <f ca="1">INDEX(SBi!$C$3:$K$28,MATCH(F2984,SBi!$B$3:$B$28,0),MATCH(M2984,SBi!$C$2:$K$2,0))</f>
        <v>129.80000000000001</v>
      </c>
      <c r="O2984" s="16">
        <f t="shared" ca="1" si="606"/>
        <v>30.892400000000002</v>
      </c>
      <c r="P2984" s="16" t="str">
        <f ca="1">IFERROR(INDEX(VpD!$2:$2,MATCH(H2984,VpD!$1:$1,1)),VpD!$I$2)</f>
        <v>1961-1972</v>
      </c>
      <c r="Q2984" s="1">
        <f ca="1">INDEX(VpD!$C$3:$I$27,MATCH(F2984,VpD!$B$3:$B$27,0),MATCH(P2984,VpD!$C$2:$I$2,0))</f>
        <v>42</v>
      </c>
      <c r="R2984" s="16">
        <f t="shared" ca="1" si="607"/>
        <v>9.9960000000000004</v>
      </c>
      <c r="S2984" s="14">
        <f t="shared" ca="1" si="608"/>
        <v>711230.35</v>
      </c>
      <c r="T2984" s="14">
        <f t="shared" ca="1" si="609"/>
        <v>6172552.9000000004</v>
      </c>
      <c r="U2984" s="14" t="str">
        <f t="shared" ca="1" si="610"/>
        <v>0A3F507E-1CCA-32B8-E044-0003BA298018</v>
      </c>
    </row>
    <row r="2985" spans="1:21" s="14" customFormat="1" x14ac:dyDescent="0.25">
      <c r="A2985" s="14">
        <f t="shared" si="598"/>
        <v>2985</v>
      </c>
      <c r="B2985" s="14" t="str">
        <f t="shared" ca="1" si="599"/>
        <v>10D7806D-2088-4B18-B614-827EAD716657</v>
      </c>
      <c r="C2985" s="14" t="str">
        <f t="shared" ca="1" si="600"/>
        <v>Rævebo</v>
      </c>
      <c r="D2985" s="14" t="str">
        <f t="shared" ca="1" si="601"/>
        <v>4</v>
      </c>
      <c r="E2985" s="14" t="str">
        <f t="shared" ca="1" si="602"/>
        <v>6mø</v>
      </c>
      <c r="F2985" s="1">
        <f t="shared" ca="1" si="603"/>
        <v>130</v>
      </c>
      <c r="G2985" s="1">
        <f t="shared" ca="1" si="604"/>
        <v>102</v>
      </c>
      <c r="H2985" s="1">
        <f t="shared" ca="1" si="605"/>
        <v>1977</v>
      </c>
      <c r="I2985" s="1" t="str">
        <f ca="1">INDEX(Relationstabel!$C$3:$K$10,MATCH(INDIRECT($A$1&amp;"J"&amp;A2985),Relationstabel!$A$3:$A$10,0),MATCH(IFERROR(VALUE(INDIRECT($A$1&amp;"K"&amp;A2985)),0),Relationstabel!$C$1:$K$1,0))</f>
        <v>Fjernvarme/ Blokvarme</v>
      </c>
      <c r="J2985" s="1" t="str">
        <f ca="1">INDEX(Anvendelseskode!B:B,MATCH($F2985,Anvendelseskode!$A:$A,0))</f>
        <v>Række-, kæde-, dobbelthus (lodret adskillelse mellem enhederne)</v>
      </c>
      <c r="K2985" s="1" t="str">
        <f ca="1">INDEX(Anvendelseskode!C:C,MATCH($F2985,Anvendelseskode!$A:$A,0))</f>
        <v>Række-, kæde og dobbelthuse</v>
      </c>
      <c r="L2985" s="1" t="str">
        <f ca="1">INDEX(Anvendelseskode!D:D,MATCH($F2985,Anvendelseskode!$A:$A,0))</f>
        <v>Private husholdninger</v>
      </c>
      <c r="M2985" s="1" t="str">
        <f ca="1">IFERROR(INDEX(SBi!$2:$2,MATCH(H2985,SBi!$1:$1,1)),SBi!$K$2)</f>
        <v>1973-1978</v>
      </c>
      <c r="N2985" s="1">
        <f ca="1">INDEX(SBi!$C$3:$K$28,MATCH(F2985,SBi!$B$3:$B$28,0),MATCH(M2985,SBi!$C$2:$K$2,0))</f>
        <v>112.6</v>
      </c>
      <c r="O2985" s="16">
        <f t="shared" ca="1" si="606"/>
        <v>11.485199999999999</v>
      </c>
      <c r="P2985" s="16" t="str">
        <f ca="1">IFERROR(INDEX(VpD!$2:$2,MATCH(H2985,VpD!$1:$1,1)),VpD!$I$2)</f>
        <v>1973-1978</v>
      </c>
      <c r="Q2985" s="1">
        <f ca="1">INDEX(VpD!$C$3:$I$27,MATCH(F2985,VpD!$B$3:$B$27,0),MATCH(P2985,VpD!$C$2:$I$2,0))</f>
        <v>98</v>
      </c>
      <c r="R2985" s="16">
        <f t="shared" ca="1" si="607"/>
        <v>9.9960000000000004</v>
      </c>
      <c r="S2985" s="14">
        <f t="shared" ca="1" si="608"/>
        <v>713496.26</v>
      </c>
      <c r="T2985" s="14">
        <f t="shared" ca="1" si="609"/>
        <v>6169447.5499999998</v>
      </c>
      <c r="U2985" s="14" t="str">
        <f t="shared" ca="1" si="610"/>
        <v>0A3F507E-20CA-32B8-E044-0003BA298018</v>
      </c>
    </row>
    <row r="2986" spans="1:21" s="14" customFormat="1" x14ac:dyDescent="0.25">
      <c r="A2986" s="14">
        <f t="shared" si="598"/>
        <v>2986</v>
      </c>
      <c r="B2986" s="14" t="str">
        <f t="shared" ca="1" si="599"/>
        <v>B20F7D4B-6844-437A-A340-B7698BD39F1D</v>
      </c>
      <c r="C2986" s="14" t="str">
        <f t="shared" ca="1" si="600"/>
        <v>Horsbred</v>
      </c>
      <c r="D2986" s="14" t="str">
        <f t="shared" ca="1" si="601"/>
        <v>59</v>
      </c>
      <c r="E2986" s="14" t="str">
        <f t="shared" ca="1" si="602"/>
        <v>13dm</v>
      </c>
      <c r="F2986" s="1">
        <f t="shared" ca="1" si="603"/>
        <v>130</v>
      </c>
      <c r="G2986" s="1">
        <f t="shared" ca="1" si="604"/>
        <v>107</v>
      </c>
      <c r="H2986" s="1">
        <f t="shared" ca="1" si="605"/>
        <v>1967</v>
      </c>
      <c r="I2986" s="1" t="str">
        <f ca="1">INDEX(Relationstabel!$C$3:$K$10,MATCH(INDIRECT($A$1&amp;"J"&amp;A2986),Relationstabel!$A$3:$A$10,0),MATCH(IFERROR(VALUE(INDIRECT($A$1&amp;"K"&amp;A2986)),0),Relationstabel!$C$1:$K$1,0))</f>
        <v>Fjernvarme/ Blokvarme</v>
      </c>
      <c r="J2986" s="1" t="str">
        <f ca="1">INDEX(Anvendelseskode!B:B,MATCH($F2986,Anvendelseskode!$A:$A,0))</f>
        <v>Række-, kæde-, dobbelthus (lodret adskillelse mellem enhederne)</v>
      </c>
      <c r="K2986" s="1" t="str">
        <f ca="1">INDEX(Anvendelseskode!C:C,MATCH($F2986,Anvendelseskode!$A:$A,0))</f>
        <v>Række-, kæde og dobbelthuse</v>
      </c>
      <c r="L2986" s="1" t="str">
        <f ca="1">INDEX(Anvendelseskode!D:D,MATCH($F2986,Anvendelseskode!$A:$A,0))</f>
        <v>Private husholdninger</v>
      </c>
      <c r="M2986" s="1" t="str">
        <f ca="1">IFERROR(INDEX(SBi!$2:$2,MATCH(H2986,SBi!$1:$1,1)),SBi!$K$2)</f>
        <v>1961-1972</v>
      </c>
      <c r="N2986" s="1">
        <f ca="1">INDEX(SBi!$C$3:$K$28,MATCH(F2986,SBi!$B$3:$B$28,0),MATCH(M2986,SBi!$C$2:$K$2,0))</f>
        <v>119.9</v>
      </c>
      <c r="O2986" s="16">
        <f t="shared" ca="1" si="606"/>
        <v>12.829300000000002</v>
      </c>
      <c r="P2986" s="16" t="str">
        <f ca="1">IFERROR(INDEX(VpD!$2:$2,MATCH(H2986,VpD!$1:$1,1)),VpD!$I$2)</f>
        <v>1961-1972</v>
      </c>
      <c r="Q2986" s="1">
        <f ca="1">INDEX(VpD!$C$3:$I$27,MATCH(F2986,VpD!$B$3:$B$27,0),MATCH(P2986,VpD!$C$2:$I$2,0))</f>
        <v>120</v>
      </c>
      <c r="R2986" s="16">
        <f t="shared" ca="1" si="607"/>
        <v>12.84</v>
      </c>
      <c r="S2986" s="14">
        <f t="shared" ca="1" si="608"/>
        <v>711336.6</v>
      </c>
      <c r="T2986" s="14">
        <f t="shared" ca="1" si="609"/>
        <v>6171721.5199999996</v>
      </c>
      <c r="U2986" s="14" t="str">
        <f t="shared" ca="1" si="610"/>
        <v>0A3F507E-18B5-32B8-E044-0003BA298018</v>
      </c>
    </row>
    <row r="2987" spans="1:21" s="14" customFormat="1" x14ac:dyDescent="0.25">
      <c r="A2987" s="14">
        <f t="shared" si="598"/>
        <v>2987</v>
      </c>
      <c r="B2987" s="14" t="str">
        <f t="shared" ca="1" si="599"/>
        <v>EB7B5B9C-357E-4453-A53E-0BB569DABAB4</v>
      </c>
      <c r="C2987" s="14" t="str">
        <f t="shared" ca="1" si="600"/>
        <v>Rendsagervej</v>
      </c>
      <c r="D2987" s="14" t="str">
        <f t="shared" ca="1" si="601"/>
        <v>57</v>
      </c>
      <c r="E2987" s="14" t="str">
        <f t="shared" ca="1" si="602"/>
        <v>9og</v>
      </c>
      <c r="F2987" s="1">
        <f t="shared" ca="1" si="603"/>
        <v>120</v>
      </c>
      <c r="G2987" s="1">
        <f t="shared" ca="1" si="604"/>
        <v>109</v>
      </c>
      <c r="H2987" s="1">
        <f t="shared" ca="1" si="605"/>
        <v>1973</v>
      </c>
      <c r="I2987" s="1" t="str">
        <f ca="1">INDEX(Relationstabel!$C$3:$K$10,MATCH(INDIRECT($A$1&amp;"J"&amp;A2987),Relationstabel!$A$3:$A$10,0),MATCH(IFERROR(VALUE(INDIRECT($A$1&amp;"K"&amp;A2987)),0),Relationstabel!$C$1:$K$1,0))</f>
        <v>Naturgas</v>
      </c>
      <c r="J2987" s="1" t="str">
        <f ca="1">INDEX(Anvendelseskode!B:B,MATCH($F2987,Anvendelseskode!$A:$A,0))</f>
        <v>Fritliggende enfamilieshus (parcelhus)</v>
      </c>
      <c r="K2987" s="1" t="str">
        <f ca="1">INDEX(Anvendelseskode!C:C,MATCH($F2987,Anvendelseskode!$A:$A,0))</f>
        <v>Parcelhuse</v>
      </c>
      <c r="L2987" s="1" t="str">
        <f ca="1">INDEX(Anvendelseskode!D:D,MATCH($F2987,Anvendelseskode!$A:$A,0))</f>
        <v>Private husholdninger</v>
      </c>
      <c r="M2987" s="1" t="str">
        <f ca="1">IFERROR(INDEX(SBi!$2:$2,MATCH(H2987,SBi!$1:$1,1)),SBi!$K$2)</f>
        <v>1973-1978</v>
      </c>
      <c r="N2987" s="1">
        <f ca="1">INDEX(SBi!$C$3:$K$28,MATCH(F2987,SBi!$B$3:$B$28,0),MATCH(M2987,SBi!$C$2:$K$2,0))</f>
        <v>119.8</v>
      </c>
      <c r="O2987" s="16">
        <f t="shared" ca="1" si="606"/>
        <v>13.058199999999999</v>
      </c>
      <c r="P2987" s="16" t="str">
        <f ca="1">IFERROR(INDEX(VpD!$2:$2,MATCH(H2987,VpD!$1:$1,1)),VpD!$I$2)</f>
        <v>1973-1978</v>
      </c>
      <c r="Q2987" s="1">
        <f ca="1">INDEX(VpD!$C$3:$I$27,MATCH(F2987,VpD!$B$3:$B$27,0),MATCH(P2987,VpD!$C$2:$I$2,0))</f>
        <v>117</v>
      </c>
      <c r="R2987" s="16">
        <f t="shared" ca="1" si="607"/>
        <v>12.753</v>
      </c>
      <c r="S2987" s="14">
        <f t="shared" ca="1" si="608"/>
        <v>710979.08</v>
      </c>
      <c r="T2987" s="14">
        <f t="shared" ca="1" si="609"/>
        <v>6171591.5899999999</v>
      </c>
      <c r="U2987" s="14" t="str">
        <f t="shared" ca="1" si="610"/>
        <v>0A3F507E-1FB5-32B8-E044-0003BA298018</v>
      </c>
    </row>
    <row r="2988" spans="1:21" s="14" customFormat="1" x14ac:dyDescent="0.25">
      <c r="A2988" s="14">
        <f t="shared" si="598"/>
        <v>2988</v>
      </c>
      <c r="B2988" s="14" t="str">
        <f t="shared" ca="1" si="599"/>
        <v>81DB1ECA-C395-4045-94C3-455B41F22559</v>
      </c>
      <c r="C2988" s="14" t="str">
        <f t="shared" ca="1" si="600"/>
        <v>Horsbred</v>
      </c>
      <c r="D2988" s="14" t="str">
        <f t="shared" ca="1" si="601"/>
        <v>81</v>
      </c>
      <c r="E2988" s="14" t="str">
        <f t="shared" ca="1" si="602"/>
        <v>13ct</v>
      </c>
      <c r="F2988" s="1">
        <f t="shared" ca="1" si="603"/>
        <v>130</v>
      </c>
      <c r="G2988" s="1">
        <f t="shared" ca="1" si="604"/>
        <v>139</v>
      </c>
      <c r="H2988" s="1">
        <f t="shared" ca="1" si="605"/>
        <v>1983</v>
      </c>
      <c r="I2988" s="1" t="str">
        <f ca="1">INDEX(Relationstabel!$C$3:$K$10,MATCH(INDIRECT($A$1&amp;"J"&amp;A2988),Relationstabel!$A$3:$A$10,0),MATCH(IFERROR(VALUE(INDIRECT($A$1&amp;"K"&amp;A2988)),0),Relationstabel!$C$1:$K$1,0))</f>
        <v>Fjernvarme/ Blokvarme</v>
      </c>
      <c r="J2988" s="1" t="str">
        <f ca="1">INDEX(Anvendelseskode!B:B,MATCH($F2988,Anvendelseskode!$A:$A,0))</f>
        <v>Række-, kæde-, dobbelthus (lodret adskillelse mellem enhederne)</v>
      </c>
      <c r="K2988" s="1" t="str">
        <f ca="1">INDEX(Anvendelseskode!C:C,MATCH($F2988,Anvendelseskode!$A:$A,0))</f>
        <v>Række-, kæde og dobbelthuse</v>
      </c>
      <c r="L2988" s="1" t="str">
        <f ca="1">INDEX(Anvendelseskode!D:D,MATCH($F2988,Anvendelseskode!$A:$A,0))</f>
        <v>Private husholdninger</v>
      </c>
      <c r="M2988" s="1" t="str">
        <f ca="1">IFERROR(INDEX(SBi!$2:$2,MATCH(H2988,SBi!$1:$1,1)),SBi!$K$2)</f>
        <v>1979-1998</v>
      </c>
      <c r="N2988" s="1">
        <f ca="1">INDEX(SBi!$C$3:$K$28,MATCH(F2988,SBi!$B$3:$B$28,0),MATCH(M2988,SBi!$C$2:$K$2,0))</f>
        <v>96.8</v>
      </c>
      <c r="O2988" s="16">
        <f t="shared" ca="1" si="606"/>
        <v>13.4552</v>
      </c>
      <c r="P2988" s="16" t="str">
        <f ca="1">IFERROR(INDEX(VpD!$2:$2,MATCH(H2988,VpD!$1:$1,1)),VpD!$I$2)</f>
        <v>1979-1998</v>
      </c>
      <c r="Q2988" s="1">
        <f ca="1">INDEX(VpD!$C$3:$I$27,MATCH(F2988,VpD!$B$3:$B$27,0),MATCH(P2988,VpD!$C$2:$I$2,0))</f>
        <v>74</v>
      </c>
      <c r="R2988" s="16">
        <f t="shared" ca="1" si="607"/>
        <v>10.286</v>
      </c>
      <c r="S2988" s="14">
        <f t="shared" ca="1" si="608"/>
        <v>711382.83</v>
      </c>
      <c r="T2988" s="14">
        <f t="shared" ca="1" si="609"/>
        <v>6171820.5800000001</v>
      </c>
      <c r="U2988" s="14" t="str">
        <f t="shared" ca="1" si="610"/>
        <v>0A3F507E-18CB-32B8-E044-0003BA298018</v>
      </c>
    </row>
    <row r="2989" spans="1:21" s="14" customFormat="1" x14ac:dyDescent="0.25">
      <c r="A2989" s="14">
        <f t="shared" si="598"/>
        <v>2989</v>
      </c>
      <c r="B2989" s="14" t="str">
        <f t="shared" ca="1" si="599"/>
        <v>C5DF0BC2-6127-4620-9C07-89F54B6DCE65</v>
      </c>
      <c r="C2989" s="14" t="str">
        <f t="shared" ca="1" si="600"/>
        <v>Rendsagervej</v>
      </c>
      <c r="D2989" s="14" t="str">
        <f t="shared" ca="1" si="601"/>
        <v>79</v>
      </c>
      <c r="E2989" s="14" t="str">
        <f t="shared" ca="1" si="602"/>
        <v>9ny</v>
      </c>
      <c r="F2989" s="1">
        <f t="shared" ca="1" si="603"/>
        <v>120</v>
      </c>
      <c r="G2989" s="1">
        <f t="shared" ca="1" si="604"/>
        <v>109</v>
      </c>
      <c r="H2989" s="1">
        <f t="shared" ca="1" si="605"/>
        <v>1973</v>
      </c>
      <c r="I2989" s="1" t="str">
        <f ca="1">INDEX(Relationstabel!$C$3:$K$10,MATCH(INDIRECT($A$1&amp;"J"&amp;A2989),Relationstabel!$A$3:$A$10,0),MATCH(IFERROR(VALUE(INDIRECT($A$1&amp;"K"&amp;A2989)),0),Relationstabel!$C$1:$K$1,0))</f>
        <v>Naturgas</v>
      </c>
      <c r="J2989" s="1" t="str">
        <f ca="1">INDEX(Anvendelseskode!B:B,MATCH($F2989,Anvendelseskode!$A:$A,0))</f>
        <v>Fritliggende enfamilieshus (parcelhus)</v>
      </c>
      <c r="K2989" s="1" t="str">
        <f ca="1">INDEX(Anvendelseskode!C:C,MATCH($F2989,Anvendelseskode!$A:$A,0))</f>
        <v>Parcelhuse</v>
      </c>
      <c r="L2989" s="1" t="str">
        <f ca="1">INDEX(Anvendelseskode!D:D,MATCH($F2989,Anvendelseskode!$A:$A,0))</f>
        <v>Private husholdninger</v>
      </c>
      <c r="M2989" s="1" t="str">
        <f ca="1">IFERROR(INDEX(SBi!$2:$2,MATCH(H2989,SBi!$1:$1,1)),SBi!$K$2)</f>
        <v>1973-1978</v>
      </c>
      <c r="N2989" s="1">
        <f ca="1">INDEX(SBi!$C$3:$K$28,MATCH(F2989,SBi!$B$3:$B$28,0),MATCH(M2989,SBi!$C$2:$K$2,0))</f>
        <v>119.8</v>
      </c>
      <c r="O2989" s="16">
        <f t="shared" ca="1" si="606"/>
        <v>13.058199999999999</v>
      </c>
      <c r="P2989" s="16" t="str">
        <f ca="1">IFERROR(INDEX(VpD!$2:$2,MATCH(H2989,VpD!$1:$1,1)),VpD!$I$2)</f>
        <v>1973-1978</v>
      </c>
      <c r="Q2989" s="1">
        <f ca="1">INDEX(VpD!$C$3:$I$27,MATCH(F2989,VpD!$B$3:$B$27,0),MATCH(P2989,VpD!$C$2:$I$2,0))</f>
        <v>117</v>
      </c>
      <c r="R2989" s="16">
        <f t="shared" ca="1" si="607"/>
        <v>12.753</v>
      </c>
      <c r="S2989" s="14">
        <f t="shared" ca="1" si="608"/>
        <v>710944.57</v>
      </c>
      <c r="T2989" s="14">
        <f t="shared" ca="1" si="609"/>
        <v>6171656.8300000001</v>
      </c>
      <c r="U2989" s="14" t="str">
        <f t="shared" ca="1" si="610"/>
        <v>0A3F507E-1FCB-32B8-E044-0003BA298018</v>
      </c>
    </row>
    <row r="2990" spans="1:21" s="14" customFormat="1" x14ac:dyDescent="0.25">
      <c r="A2990" s="14">
        <f t="shared" si="598"/>
        <v>2990</v>
      </c>
      <c r="B2990" s="14" t="str">
        <f t="shared" ca="1" si="599"/>
        <v>00EA1C42-94D7-400F-8AA0-67CD20F3268B</v>
      </c>
      <c r="C2990" s="14" t="str">
        <f t="shared" ca="1" si="600"/>
        <v>Stærebo</v>
      </c>
      <c r="D2990" s="14" t="str">
        <f t="shared" ca="1" si="601"/>
        <v>20</v>
      </c>
      <c r="E2990" s="14" t="str">
        <f t="shared" ca="1" si="602"/>
        <v>6abi</v>
      </c>
      <c r="F2990" s="1">
        <f t="shared" ca="1" si="603"/>
        <v>130</v>
      </c>
      <c r="G2990" s="1">
        <f t="shared" ca="1" si="604"/>
        <v>109</v>
      </c>
      <c r="H2990" s="1">
        <f t="shared" ca="1" si="605"/>
        <v>1979</v>
      </c>
      <c r="I2990" s="1" t="str">
        <f ca="1">INDEX(Relationstabel!$C$3:$K$10,MATCH(INDIRECT($A$1&amp;"J"&amp;A2990),Relationstabel!$A$3:$A$10,0),MATCH(IFERROR(VALUE(INDIRECT($A$1&amp;"K"&amp;A2990)),0),Relationstabel!$C$1:$K$1,0))</f>
        <v>Fjernvarme/ Blokvarme</v>
      </c>
      <c r="J2990" s="1" t="str">
        <f ca="1">INDEX(Anvendelseskode!B:B,MATCH($F2990,Anvendelseskode!$A:$A,0))</f>
        <v>Række-, kæde-, dobbelthus (lodret adskillelse mellem enhederne)</v>
      </c>
      <c r="K2990" s="1" t="str">
        <f ca="1">INDEX(Anvendelseskode!C:C,MATCH($F2990,Anvendelseskode!$A:$A,0))</f>
        <v>Række-, kæde og dobbelthuse</v>
      </c>
      <c r="L2990" s="1" t="str">
        <f ca="1">INDEX(Anvendelseskode!D:D,MATCH($F2990,Anvendelseskode!$A:$A,0))</f>
        <v>Private husholdninger</v>
      </c>
      <c r="M2990" s="1" t="str">
        <f ca="1">IFERROR(INDEX(SBi!$2:$2,MATCH(H2990,SBi!$1:$1,1)),SBi!$K$2)</f>
        <v>1979-1998</v>
      </c>
      <c r="N2990" s="1">
        <f ca="1">INDEX(SBi!$C$3:$K$28,MATCH(F2990,SBi!$B$3:$B$28,0),MATCH(M2990,SBi!$C$2:$K$2,0))</f>
        <v>96.8</v>
      </c>
      <c r="O2990" s="16">
        <f t="shared" ca="1" si="606"/>
        <v>10.5512</v>
      </c>
      <c r="P2990" s="16" t="str">
        <f ca="1">IFERROR(INDEX(VpD!$2:$2,MATCH(H2990,VpD!$1:$1,1)),VpD!$I$2)</f>
        <v>1979-1998</v>
      </c>
      <c r="Q2990" s="1">
        <f ca="1">INDEX(VpD!$C$3:$I$27,MATCH(F2990,VpD!$B$3:$B$27,0),MATCH(P2990,VpD!$C$2:$I$2,0))</f>
        <v>74</v>
      </c>
      <c r="R2990" s="16">
        <f t="shared" ca="1" si="607"/>
        <v>8.0660000000000007</v>
      </c>
      <c r="S2990" s="14">
        <f t="shared" ca="1" si="608"/>
        <v>713642.33</v>
      </c>
      <c r="T2990" s="14">
        <f t="shared" ca="1" si="609"/>
        <v>6169746.2400000002</v>
      </c>
      <c r="U2990" s="14" t="str">
        <f t="shared" ca="1" si="610"/>
        <v>0A3F507E-21BB-32B8-E044-0003BA298018</v>
      </c>
    </row>
    <row r="2991" spans="1:21" s="14" customFormat="1" x14ac:dyDescent="0.25">
      <c r="A2991" s="14">
        <f t="shared" si="598"/>
        <v>2991</v>
      </c>
      <c r="B2991" s="14" t="str">
        <f t="shared" ca="1" si="599"/>
        <v>84075A23-67BB-42B0-B4F9-7B3B505A477D</v>
      </c>
      <c r="C2991" s="14" t="str">
        <f t="shared" ca="1" si="600"/>
        <v>Syvhøjvænge</v>
      </c>
      <c r="D2991" s="14" t="str">
        <f t="shared" ca="1" si="601"/>
        <v>134</v>
      </c>
      <c r="E2991" s="14" t="str">
        <f t="shared" ca="1" si="602"/>
        <v>14aæ</v>
      </c>
      <c r="F2991" s="1">
        <f t="shared" ca="1" si="603"/>
        <v>130</v>
      </c>
      <c r="G2991" s="1">
        <f t="shared" ca="1" si="604"/>
        <v>107</v>
      </c>
      <c r="H2991" s="1">
        <f t="shared" ca="1" si="605"/>
        <v>1984</v>
      </c>
      <c r="I2991" s="1" t="str">
        <f ca="1">INDEX(Relationstabel!$C$3:$K$10,MATCH(INDIRECT($A$1&amp;"J"&amp;A2991),Relationstabel!$A$3:$A$10,0),MATCH(IFERROR(VALUE(INDIRECT($A$1&amp;"K"&amp;A2991)),0),Relationstabel!$C$1:$K$1,0))</f>
        <v>Fjernvarme/ Blokvarme</v>
      </c>
      <c r="J2991" s="1" t="str">
        <f ca="1">INDEX(Anvendelseskode!B:B,MATCH($F2991,Anvendelseskode!$A:$A,0))</f>
        <v>Række-, kæde-, dobbelthus (lodret adskillelse mellem enhederne)</v>
      </c>
      <c r="K2991" s="1" t="str">
        <f ca="1">INDEX(Anvendelseskode!C:C,MATCH($F2991,Anvendelseskode!$A:$A,0))</f>
        <v>Række-, kæde og dobbelthuse</v>
      </c>
      <c r="L2991" s="1" t="str">
        <f ca="1">INDEX(Anvendelseskode!D:D,MATCH($F2991,Anvendelseskode!$A:$A,0))</f>
        <v>Private husholdninger</v>
      </c>
      <c r="M2991" s="1" t="str">
        <f ca="1">IFERROR(INDEX(SBi!$2:$2,MATCH(H2991,SBi!$1:$1,1)),SBi!$K$2)</f>
        <v>1979-1998</v>
      </c>
      <c r="N2991" s="1">
        <f ca="1">INDEX(SBi!$C$3:$K$28,MATCH(F2991,SBi!$B$3:$B$28,0),MATCH(M2991,SBi!$C$2:$K$2,0))</f>
        <v>96.8</v>
      </c>
      <c r="O2991" s="16">
        <f t="shared" ca="1" si="606"/>
        <v>10.3576</v>
      </c>
      <c r="P2991" s="16" t="str">
        <f ca="1">IFERROR(INDEX(VpD!$2:$2,MATCH(H2991,VpD!$1:$1,1)),VpD!$I$2)</f>
        <v>1979-1998</v>
      </c>
      <c r="Q2991" s="1">
        <f ca="1">INDEX(VpD!$C$3:$I$27,MATCH(F2991,VpD!$B$3:$B$27,0),MATCH(P2991,VpD!$C$2:$I$2,0))</f>
        <v>74</v>
      </c>
      <c r="R2991" s="16">
        <f t="shared" ca="1" si="607"/>
        <v>7.9180000000000001</v>
      </c>
      <c r="S2991" s="14">
        <f t="shared" ca="1" si="608"/>
        <v>711944.63</v>
      </c>
      <c r="T2991" s="14">
        <f t="shared" ca="1" si="609"/>
        <v>6171926.9699999997</v>
      </c>
      <c r="U2991" s="14" t="str">
        <f t="shared" ca="1" si="610"/>
        <v>0A3F507E-22BB-32B8-E044-0003BA298018</v>
      </c>
    </row>
    <row r="2992" spans="1:21" s="14" customFormat="1" x14ac:dyDescent="0.25">
      <c r="A2992" s="14">
        <f t="shared" si="598"/>
        <v>2992</v>
      </c>
      <c r="B2992" s="14" t="str">
        <f t="shared" ca="1" si="599"/>
        <v>ACE6CB67-62D4-4790-B409-E57229A11ACD</v>
      </c>
      <c r="C2992" s="14" t="str">
        <f t="shared" ca="1" si="600"/>
        <v>Kolleruplund</v>
      </c>
      <c r="D2992" s="14" t="str">
        <f t="shared" ca="1" si="601"/>
        <v>31</v>
      </c>
      <c r="E2992" s="14" t="str">
        <f t="shared" ca="1" si="602"/>
        <v>6fn</v>
      </c>
      <c r="F2992" s="1">
        <f t="shared" ca="1" si="603"/>
        <v>130</v>
      </c>
      <c r="G2992" s="1">
        <f t="shared" ca="1" si="604"/>
        <v>91</v>
      </c>
      <c r="H2992" s="1">
        <f t="shared" ca="1" si="605"/>
        <v>1965</v>
      </c>
      <c r="I2992" s="1" t="str">
        <f ca="1">INDEX(Relationstabel!$C$3:$K$10,MATCH(INDIRECT($A$1&amp;"J"&amp;A2992),Relationstabel!$A$3:$A$10,0),MATCH(IFERROR(VALUE(INDIRECT($A$1&amp;"K"&amp;A2992)),0),Relationstabel!$C$1:$K$1,0))</f>
        <v>Elvarme</v>
      </c>
      <c r="J2992" s="1" t="str">
        <f ca="1">INDEX(Anvendelseskode!B:B,MATCH($F2992,Anvendelseskode!$A:$A,0))</f>
        <v>Række-, kæde-, dobbelthus (lodret adskillelse mellem enhederne)</v>
      </c>
      <c r="K2992" s="1" t="str">
        <f ca="1">INDEX(Anvendelseskode!C:C,MATCH($F2992,Anvendelseskode!$A:$A,0))</f>
        <v>Række-, kæde og dobbelthuse</v>
      </c>
      <c r="L2992" s="1" t="str">
        <f ca="1">INDEX(Anvendelseskode!D:D,MATCH($F2992,Anvendelseskode!$A:$A,0))</f>
        <v>Private husholdninger</v>
      </c>
      <c r="M2992" s="1" t="str">
        <f ca="1">IFERROR(INDEX(SBi!$2:$2,MATCH(H2992,SBi!$1:$1,1)),SBi!$K$2)</f>
        <v>1961-1972</v>
      </c>
      <c r="N2992" s="1">
        <f ca="1">INDEX(SBi!$C$3:$K$28,MATCH(F2992,SBi!$B$3:$B$28,0),MATCH(M2992,SBi!$C$2:$K$2,0))</f>
        <v>119.9</v>
      </c>
      <c r="O2992" s="16">
        <f t="shared" ca="1" si="606"/>
        <v>10.9109</v>
      </c>
      <c r="P2992" s="16" t="str">
        <f ca="1">IFERROR(INDEX(VpD!$2:$2,MATCH(H2992,VpD!$1:$1,1)),VpD!$I$2)</f>
        <v>1961-1972</v>
      </c>
      <c r="Q2992" s="1">
        <f ca="1">INDEX(VpD!$C$3:$I$27,MATCH(F2992,VpD!$B$3:$B$27,0),MATCH(P2992,VpD!$C$2:$I$2,0))</f>
        <v>120</v>
      </c>
      <c r="R2992" s="16">
        <f t="shared" ca="1" si="607"/>
        <v>10.92</v>
      </c>
      <c r="S2992" s="14">
        <f t="shared" ca="1" si="608"/>
        <v>713770.91</v>
      </c>
      <c r="T2992" s="14">
        <f t="shared" ca="1" si="609"/>
        <v>6169246.4100000001</v>
      </c>
      <c r="U2992" s="14" t="str">
        <f t="shared" ca="1" si="610"/>
        <v>0A3F507E-1BBD-32B8-E044-0003BA298018</v>
      </c>
    </row>
    <row r="2993" spans="1:21" s="14" customFormat="1" x14ac:dyDescent="0.25">
      <c r="A2993" s="14">
        <f t="shared" si="598"/>
        <v>2993</v>
      </c>
      <c r="B2993" s="14" t="str">
        <f t="shared" ca="1" si="599"/>
        <v>1AA1F121-5F27-494F-8797-17BCC571D5BC</v>
      </c>
      <c r="C2993" s="14" t="str">
        <f t="shared" ca="1" si="600"/>
        <v>Hyttevænget</v>
      </c>
      <c r="D2993" s="14" t="str">
        <f t="shared" ca="1" si="601"/>
        <v>55</v>
      </c>
      <c r="E2993" s="14" t="str">
        <f t="shared" ca="1" si="602"/>
        <v>6iv</v>
      </c>
      <c r="F2993" s="1">
        <f t="shared" ca="1" si="603"/>
        <v>130</v>
      </c>
      <c r="G2993" s="1">
        <f t="shared" ca="1" si="604"/>
        <v>110</v>
      </c>
      <c r="H2993" s="1">
        <f t="shared" ca="1" si="605"/>
        <v>1966</v>
      </c>
      <c r="I2993" s="1" t="str">
        <f ca="1">INDEX(Relationstabel!$C$3:$K$10,MATCH(INDIRECT($A$1&amp;"J"&amp;A2993),Relationstabel!$A$3:$A$10,0),MATCH(IFERROR(VALUE(INDIRECT($A$1&amp;"K"&amp;A2993)),0),Relationstabel!$C$1:$K$1,0))</f>
        <v>Fjernvarme/ Blokvarme</v>
      </c>
      <c r="J2993" s="1" t="str">
        <f ca="1">INDEX(Anvendelseskode!B:B,MATCH($F2993,Anvendelseskode!$A:$A,0))</f>
        <v>Række-, kæde-, dobbelthus (lodret adskillelse mellem enhederne)</v>
      </c>
      <c r="K2993" s="1" t="str">
        <f ca="1">INDEX(Anvendelseskode!C:C,MATCH($F2993,Anvendelseskode!$A:$A,0))</f>
        <v>Række-, kæde og dobbelthuse</v>
      </c>
      <c r="L2993" s="1" t="str">
        <f ca="1">INDEX(Anvendelseskode!D:D,MATCH($F2993,Anvendelseskode!$A:$A,0))</f>
        <v>Private husholdninger</v>
      </c>
      <c r="M2993" s="1" t="str">
        <f ca="1">IFERROR(INDEX(SBi!$2:$2,MATCH(H2993,SBi!$1:$1,1)),SBi!$K$2)</f>
        <v>1961-1972</v>
      </c>
      <c r="N2993" s="1">
        <f ca="1">INDEX(SBi!$C$3:$K$28,MATCH(F2993,SBi!$B$3:$B$28,0),MATCH(M2993,SBi!$C$2:$K$2,0))</f>
        <v>119.9</v>
      </c>
      <c r="O2993" s="16">
        <f t="shared" ca="1" si="606"/>
        <v>13.189</v>
      </c>
      <c r="P2993" s="16" t="str">
        <f ca="1">IFERROR(INDEX(VpD!$2:$2,MATCH(H2993,VpD!$1:$1,1)),VpD!$I$2)</f>
        <v>1961-1972</v>
      </c>
      <c r="Q2993" s="1">
        <f ca="1">INDEX(VpD!$C$3:$I$27,MATCH(F2993,VpD!$B$3:$B$27,0),MATCH(P2993,VpD!$C$2:$I$2,0))</f>
        <v>120</v>
      </c>
      <c r="R2993" s="16">
        <f t="shared" ca="1" si="607"/>
        <v>13.2</v>
      </c>
      <c r="S2993" s="14">
        <f t="shared" ca="1" si="608"/>
        <v>713713.51</v>
      </c>
      <c r="T2993" s="14">
        <f t="shared" ca="1" si="609"/>
        <v>6169247.3300000001</v>
      </c>
      <c r="U2993" s="14" t="str">
        <f t="shared" ca="1" si="610"/>
        <v>0A3F507E-1AC1-32B8-E044-0003BA298018</v>
      </c>
    </row>
    <row r="2994" spans="1:21" s="14" customFormat="1" x14ac:dyDescent="0.25">
      <c r="A2994" s="14">
        <f t="shared" si="598"/>
        <v>2994</v>
      </c>
      <c r="B2994" s="14" t="str">
        <f t="shared" ca="1" si="599"/>
        <v>9AF678B6-66FA-408F-9B17-35BCC9946CED</v>
      </c>
      <c r="C2994" s="14" t="str">
        <f t="shared" ca="1" si="600"/>
        <v>Nordmarksvænge</v>
      </c>
      <c r="D2994" s="14" t="str">
        <f t="shared" ca="1" si="601"/>
        <v>72</v>
      </c>
      <c r="E2994" s="14" t="str">
        <f t="shared" ca="1" si="602"/>
        <v>14eu</v>
      </c>
      <c r="F2994" s="1">
        <f t="shared" ca="1" si="603"/>
        <v>120</v>
      </c>
      <c r="G2994" s="1">
        <f t="shared" ca="1" si="604"/>
        <v>159</v>
      </c>
      <c r="H2994" s="1">
        <f t="shared" ca="1" si="605"/>
        <v>2000</v>
      </c>
      <c r="I2994" s="1" t="str">
        <f ca="1">INDEX(Relationstabel!$C$3:$K$10,MATCH(INDIRECT($A$1&amp;"J"&amp;A2994),Relationstabel!$A$3:$A$10,0),MATCH(IFERROR(VALUE(INDIRECT($A$1&amp;"K"&amp;A2994)),0),Relationstabel!$C$1:$K$1,0))</f>
        <v>Fjernvarme/ Blokvarme</v>
      </c>
      <c r="J2994" s="1" t="str">
        <f ca="1">INDEX(Anvendelseskode!B:B,MATCH($F2994,Anvendelseskode!$A:$A,0))</f>
        <v>Fritliggende enfamilieshus (parcelhus)</v>
      </c>
      <c r="K2994" s="1" t="str">
        <f ca="1">INDEX(Anvendelseskode!C:C,MATCH($F2994,Anvendelseskode!$A:$A,0))</f>
        <v>Parcelhuse</v>
      </c>
      <c r="L2994" s="1" t="str">
        <f ca="1">INDEX(Anvendelseskode!D:D,MATCH($F2994,Anvendelseskode!$A:$A,0))</f>
        <v>Private husholdninger</v>
      </c>
      <c r="M2994" s="1" t="str">
        <f ca="1">IFERROR(INDEX(SBi!$2:$2,MATCH(H2994,SBi!$1:$1,1)),SBi!$K$2)</f>
        <v>1999-2006</v>
      </c>
      <c r="N2994" s="1">
        <f ca="1">INDEX(SBi!$C$3:$K$28,MATCH(F2994,SBi!$B$3:$B$28,0),MATCH(M2994,SBi!$C$2:$K$2,0))</f>
        <v>83.9</v>
      </c>
      <c r="O2994" s="16">
        <f t="shared" ca="1" si="606"/>
        <v>13.3401</v>
      </c>
      <c r="P2994" s="16" t="str">
        <f ca="1">IFERROR(INDEX(VpD!$2:$2,MATCH(H2994,VpD!$1:$1,1)),VpD!$I$2)</f>
        <v>&gt;1998</v>
      </c>
      <c r="Q2994" s="1">
        <f ca="1">INDEX(VpD!$C$3:$I$27,MATCH(F2994,VpD!$B$3:$B$27,0),MATCH(P2994,VpD!$C$2:$I$2,0))</f>
        <v>72</v>
      </c>
      <c r="R2994" s="16">
        <f t="shared" ca="1" si="607"/>
        <v>11.448</v>
      </c>
      <c r="S2994" s="14">
        <f t="shared" ca="1" si="608"/>
        <v>711975.18</v>
      </c>
      <c r="T2994" s="14">
        <f t="shared" ca="1" si="609"/>
        <v>6172352.3099999996</v>
      </c>
      <c r="U2994" s="14" t="str">
        <f t="shared" ca="1" si="610"/>
        <v>0A3F507E-1DD6-32B8-E044-0003BA298018</v>
      </c>
    </row>
    <row r="2995" spans="1:21" s="14" customFormat="1" x14ac:dyDescent="0.25">
      <c r="A2995" s="14">
        <f t="shared" si="598"/>
        <v>2995</v>
      </c>
      <c r="B2995" s="14" t="str">
        <f t="shared" ca="1" si="599"/>
        <v>800023E1-D819-47D9-9C43-D70B73C01E8A</v>
      </c>
      <c r="C2995" s="14" t="str">
        <f t="shared" ca="1" si="600"/>
        <v>Horsbred</v>
      </c>
      <c r="D2995" s="14" t="str">
        <f t="shared" ca="1" si="601"/>
        <v>74</v>
      </c>
      <c r="E2995" s="14" t="str">
        <f t="shared" ca="1" si="602"/>
        <v>13ap</v>
      </c>
      <c r="F2995" s="1">
        <f t="shared" ca="1" si="603"/>
        <v>130</v>
      </c>
      <c r="G2995" s="1">
        <f t="shared" ca="1" si="604"/>
        <v>148</v>
      </c>
      <c r="H2995" s="1">
        <f t="shared" ca="1" si="605"/>
        <v>2010</v>
      </c>
      <c r="I2995" s="1" t="str">
        <f ca="1">INDEX(Relationstabel!$C$3:$K$10,MATCH(INDIRECT($A$1&amp;"J"&amp;A2995),Relationstabel!$A$3:$A$10,0),MATCH(IFERROR(VALUE(INDIRECT($A$1&amp;"K"&amp;A2995)),0),Relationstabel!$C$1:$K$1,0))</f>
        <v>Fjernvarme/ Blokvarme</v>
      </c>
      <c r="J2995" s="1" t="str">
        <f ca="1">INDEX(Anvendelseskode!B:B,MATCH($F2995,Anvendelseskode!$A:$A,0))</f>
        <v>Række-, kæde-, dobbelthus (lodret adskillelse mellem enhederne)</v>
      </c>
      <c r="K2995" s="1" t="str">
        <f ca="1">INDEX(Anvendelseskode!C:C,MATCH($F2995,Anvendelseskode!$A:$A,0))</f>
        <v>Række-, kæde og dobbelthuse</v>
      </c>
      <c r="L2995" s="1" t="str">
        <f ca="1">INDEX(Anvendelseskode!D:D,MATCH($F2995,Anvendelseskode!$A:$A,0))</f>
        <v>Private husholdninger</v>
      </c>
      <c r="M2995" s="1" t="str">
        <f ca="1">IFERROR(INDEX(SBi!$2:$2,MATCH(H2995,SBi!$1:$1,1)),SBi!$K$2)</f>
        <v>Efter 2006</v>
      </c>
      <c r="N2995" s="1">
        <f ca="1">INDEX(SBi!$C$3:$K$28,MATCH(F2995,SBi!$B$3:$B$28,0),MATCH(M2995,SBi!$C$2:$K$2,0))</f>
        <v>66.400000000000006</v>
      </c>
      <c r="O2995" s="16">
        <f t="shared" ca="1" si="606"/>
        <v>9.8272000000000013</v>
      </c>
      <c r="P2995" s="16" t="str">
        <f ca="1">IFERROR(INDEX(VpD!$2:$2,MATCH(H2995,VpD!$1:$1,1)),VpD!$I$2)</f>
        <v>&gt;1998</v>
      </c>
      <c r="Q2995" s="1">
        <f ca="1">INDEX(VpD!$C$3:$I$27,MATCH(F2995,VpD!$B$3:$B$27,0),MATCH(P2995,VpD!$C$2:$I$2,0))</f>
        <v>65</v>
      </c>
      <c r="R2995" s="16">
        <f t="shared" ca="1" si="607"/>
        <v>9.6199999999999992</v>
      </c>
      <c r="S2995" s="14">
        <f t="shared" ca="1" si="608"/>
        <v>711443.82</v>
      </c>
      <c r="T2995" s="14">
        <f t="shared" ca="1" si="609"/>
        <v>6171813.0199999996</v>
      </c>
      <c r="U2995" s="14" t="str">
        <f t="shared" ca="1" si="610"/>
        <v>0A3F507E-18C4-32B8-E044-0003BA298018</v>
      </c>
    </row>
    <row r="2996" spans="1:21" s="14" customFormat="1" x14ac:dyDescent="0.25">
      <c r="A2996" s="14">
        <f t="shared" si="598"/>
        <v>2996</v>
      </c>
      <c r="B2996" s="14" t="str">
        <f t="shared" ca="1" si="599"/>
        <v>2640668C-6C11-4EE0-99A9-ABB79F8867D6</v>
      </c>
      <c r="C2996" s="14" t="str">
        <f t="shared" ca="1" si="600"/>
        <v>Stærebo</v>
      </c>
      <c r="D2996" s="14" t="str">
        <f t="shared" ca="1" si="601"/>
        <v>33</v>
      </c>
      <c r="E2996" s="14" t="str">
        <f t="shared" ca="1" si="602"/>
        <v>6abu</v>
      </c>
      <c r="F2996" s="1">
        <f t="shared" ca="1" si="603"/>
        <v>130</v>
      </c>
      <c r="G2996" s="1">
        <f t="shared" ca="1" si="604"/>
        <v>112</v>
      </c>
      <c r="H2996" s="1">
        <f t="shared" ca="1" si="605"/>
        <v>1979</v>
      </c>
      <c r="I2996" s="1" t="str">
        <f ca="1">INDEX(Relationstabel!$C$3:$K$10,MATCH(INDIRECT($A$1&amp;"J"&amp;A2996),Relationstabel!$A$3:$A$10,0),MATCH(IFERROR(VALUE(INDIRECT($A$1&amp;"K"&amp;A2996)),0),Relationstabel!$C$1:$K$1,0))</f>
        <v>Fjernvarme/ Blokvarme</v>
      </c>
      <c r="J2996" s="1" t="str">
        <f ca="1">INDEX(Anvendelseskode!B:B,MATCH($F2996,Anvendelseskode!$A:$A,0))</f>
        <v>Række-, kæde-, dobbelthus (lodret adskillelse mellem enhederne)</v>
      </c>
      <c r="K2996" s="1" t="str">
        <f ca="1">INDEX(Anvendelseskode!C:C,MATCH($F2996,Anvendelseskode!$A:$A,0))</f>
        <v>Række-, kæde og dobbelthuse</v>
      </c>
      <c r="L2996" s="1" t="str">
        <f ca="1">INDEX(Anvendelseskode!D:D,MATCH($F2996,Anvendelseskode!$A:$A,0))</f>
        <v>Private husholdninger</v>
      </c>
      <c r="M2996" s="1" t="str">
        <f ca="1">IFERROR(INDEX(SBi!$2:$2,MATCH(H2996,SBi!$1:$1,1)),SBi!$K$2)</f>
        <v>1979-1998</v>
      </c>
      <c r="N2996" s="1">
        <f ca="1">INDEX(SBi!$C$3:$K$28,MATCH(F2996,SBi!$B$3:$B$28,0),MATCH(M2996,SBi!$C$2:$K$2,0))</f>
        <v>96.8</v>
      </c>
      <c r="O2996" s="16">
        <f t="shared" ca="1" si="606"/>
        <v>10.8416</v>
      </c>
      <c r="P2996" s="16" t="str">
        <f ca="1">IFERROR(INDEX(VpD!$2:$2,MATCH(H2996,VpD!$1:$1,1)),VpD!$I$2)</f>
        <v>1979-1998</v>
      </c>
      <c r="Q2996" s="1">
        <f ca="1">INDEX(VpD!$C$3:$I$27,MATCH(F2996,VpD!$B$3:$B$27,0),MATCH(P2996,VpD!$C$2:$I$2,0))</f>
        <v>74</v>
      </c>
      <c r="R2996" s="16">
        <f t="shared" ca="1" si="607"/>
        <v>8.2880000000000003</v>
      </c>
      <c r="S2996" s="14">
        <f t="shared" ca="1" si="608"/>
        <v>713626.95</v>
      </c>
      <c r="T2996" s="14">
        <f t="shared" ca="1" si="609"/>
        <v>6169696.6500000004</v>
      </c>
      <c r="U2996" s="14" t="str">
        <f t="shared" ca="1" si="610"/>
        <v>0A3F507E-21C8-32B8-E044-0003BA298018</v>
      </c>
    </row>
    <row r="2997" spans="1:21" s="14" customFormat="1" x14ac:dyDescent="0.25">
      <c r="A2997" s="14">
        <f t="shared" si="598"/>
        <v>2997</v>
      </c>
      <c r="B2997" s="14" t="str">
        <f t="shared" ca="1" si="599"/>
        <v>0A0ECCFB-EFDA-4551-B81B-76FCB0280C4A</v>
      </c>
      <c r="C2997" s="14" t="str">
        <f t="shared" ca="1" si="600"/>
        <v>Syvhøjvænge</v>
      </c>
      <c r="D2997" s="14" t="str">
        <f t="shared" ca="1" si="601"/>
        <v>147</v>
      </c>
      <c r="E2997" s="14" t="str">
        <f t="shared" ca="1" si="602"/>
        <v>22p</v>
      </c>
      <c r="F2997" s="1">
        <f t="shared" ca="1" si="603"/>
        <v>120</v>
      </c>
      <c r="G2997" s="1">
        <f t="shared" ca="1" si="604"/>
        <v>120</v>
      </c>
      <c r="H2997" s="1">
        <f t="shared" ca="1" si="605"/>
        <v>1969</v>
      </c>
      <c r="I2997" s="1" t="str">
        <f ca="1">INDEX(Relationstabel!$C$3:$K$10,MATCH(INDIRECT($A$1&amp;"J"&amp;A2997),Relationstabel!$A$3:$A$10,0),MATCH(IFERROR(VALUE(INDIRECT($A$1&amp;"K"&amp;A2997)),0),Relationstabel!$C$1:$K$1,0))</f>
        <v>Naturgas</v>
      </c>
      <c r="J2997" s="1" t="str">
        <f ca="1">INDEX(Anvendelseskode!B:B,MATCH($F2997,Anvendelseskode!$A:$A,0))</f>
        <v>Fritliggende enfamilieshus (parcelhus)</v>
      </c>
      <c r="K2997" s="1" t="str">
        <f ca="1">INDEX(Anvendelseskode!C:C,MATCH($F2997,Anvendelseskode!$A:$A,0))</f>
        <v>Parcelhuse</v>
      </c>
      <c r="L2997" s="1" t="str">
        <f ca="1">INDEX(Anvendelseskode!D:D,MATCH($F2997,Anvendelseskode!$A:$A,0))</f>
        <v>Private husholdninger</v>
      </c>
      <c r="M2997" s="1" t="str">
        <f ca="1">IFERROR(INDEX(SBi!$2:$2,MATCH(H2997,SBi!$1:$1,1)),SBi!$K$2)</f>
        <v>1961-1972</v>
      </c>
      <c r="N2997" s="1">
        <f ca="1">INDEX(SBi!$C$3:$K$28,MATCH(F2997,SBi!$B$3:$B$28,0),MATCH(M2997,SBi!$C$2:$K$2,0))</f>
        <v>134.30000000000001</v>
      </c>
      <c r="O2997" s="16">
        <f t="shared" ca="1" si="606"/>
        <v>16.116000000000003</v>
      </c>
      <c r="P2997" s="16" t="str">
        <f ca="1">IFERROR(INDEX(VpD!$2:$2,MATCH(H2997,VpD!$1:$1,1)),VpD!$I$2)</f>
        <v>1961-1972</v>
      </c>
      <c r="Q2997" s="1">
        <f ca="1">INDEX(VpD!$C$3:$I$27,MATCH(F2997,VpD!$B$3:$B$27,0),MATCH(P2997,VpD!$C$2:$I$2,0))</f>
        <v>143</v>
      </c>
      <c r="R2997" s="16">
        <f t="shared" ca="1" si="607"/>
        <v>17.16</v>
      </c>
      <c r="S2997" s="14">
        <f t="shared" ca="1" si="608"/>
        <v>711827</v>
      </c>
      <c r="T2997" s="14">
        <f t="shared" ca="1" si="609"/>
        <v>6172043.2800000003</v>
      </c>
      <c r="U2997" s="14" t="str">
        <f t="shared" ca="1" si="610"/>
        <v>0A3F507E-22C8-32B8-E044-0003BA298018</v>
      </c>
    </row>
    <row r="2998" spans="1:21" s="14" customFormat="1" x14ac:dyDescent="0.25">
      <c r="A2998" s="14">
        <f t="shared" si="598"/>
        <v>2998</v>
      </c>
      <c r="B2998" s="14" t="str">
        <f t="shared" ca="1" si="599"/>
        <v>0E547EEE-F70C-4240-93F9-C7D8F2257E14</v>
      </c>
      <c r="C2998" s="14" t="str">
        <f t="shared" ca="1" si="600"/>
        <v>Kolleruplund</v>
      </c>
      <c r="D2998" s="14" t="str">
        <f t="shared" ca="1" si="601"/>
        <v>46</v>
      </c>
      <c r="E2998" s="14" t="str">
        <f t="shared" ca="1" si="602"/>
        <v>6ha</v>
      </c>
      <c r="F2998" s="1">
        <f t="shared" ca="1" si="603"/>
        <v>130</v>
      </c>
      <c r="G2998" s="1">
        <f t="shared" ca="1" si="604"/>
        <v>101</v>
      </c>
      <c r="H2998" s="1">
        <f t="shared" ca="1" si="605"/>
        <v>1966</v>
      </c>
      <c r="I2998" s="1" t="str">
        <f ca="1">INDEX(Relationstabel!$C$3:$K$10,MATCH(INDIRECT($A$1&amp;"J"&amp;A2998),Relationstabel!$A$3:$A$10,0),MATCH(IFERROR(VALUE(INDIRECT($A$1&amp;"K"&amp;A2998)),0),Relationstabel!$C$1:$K$1,0))</f>
        <v>Elvarme</v>
      </c>
      <c r="J2998" s="1" t="str">
        <f ca="1">INDEX(Anvendelseskode!B:B,MATCH($F2998,Anvendelseskode!$A:$A,0))</f>
        <v>Række-, kæde-, dobbelthus (lodret adskillelse mellem enhederne)</v>
      </c>
      <c r="K2998" s="1" t="str">
        <f ca="1">INDEX(Anvendelseskode!C:C,MATCH($F2998,Anvendelseskode!$A:$A,0))</f>
        <v>Række-, kæde og dobbelthuse</v>
      </c>
      <c r="L2998" s="1" t="str">
        <f ca="1">INDEX(Anvendelseskode!D:D,MATCH($F2998,Anvendelseskode!$A:$A,0))</f>
        <v>Private husholdninger</v>
      </c>
      <c r="M2998" s="1" t="str">
        <f ca="1">IFERROR(INDEX(SBi!$2:$2,MATCH(H2998,SBi!$1:$1,1)),SBi!$K$2)</f>
        <v>1961-1972</v>
      </c>
      <c r="N2998" s="1">
        <f ca="1">INDEX(SBi!$C$3:$K$28,MATCH(F2998,SBi!$B$3:$B$28,0),MATCH(M2998,SBi!$C$2:$K$2,0))</f>
        <v>119.9</v>
      </c>
      <c r="O2998" s="16">
        <f t="shared" ca="1" si="606"/>
        <v>12.109900000000001</v>
      </c>
      <c r="P2998" s="16" t="str">
        <f ca="1">IFERROR(INDEX(VpD!$2:$2,MATCH(H2998,VpD!$1:$1,1)),VpD!$I$2)</f>
        <v>1961-1972</v>
      </c>
      <c r="Q2998" s="1">
        <f ca="1">INDEX(VpD!$C$3:$I$27,MATCH(F2998,VpD!$B$3:$B$27,0),MATCH(P2998,VpD!$C$2:$I$2,0))</f>
        <v>120</v>
      </c>
      <c r="R2998" s="16">
        <f t="shared" ca="1" si="607"/>
        <v>12.12</v>
      </c>
      <c r="S2998" s="14">
        <f t="shared" ca="1" si="608"/>
        <v>713770.26</v>
      </c>
      <c r="T2998" s="14">
        <f t="shared" ca="1" si="609"/>
        <v>6169294.2400000002</v>
      </c>
      <c r="U2998" s="14" t="str">
        <f t="shared" ca="1" si="610"/>
        <v>0A3F507E-1BCC-32B8-E044-0003BA298018</v>
      </c>
    </row>
    <row r="2999" spans="1:21" s="14" customFormat="1" x14ac:dyDescent="0.25">
      <c r="A2999" s="14">
        <f t="shared" si="598"/>
        <v>2999</v>
      </c>
      <c r="B2999" s="14" t="str">
        <f t="shared" ca="1" si="599"/>
        <v>372127EF-68FF-490C-852C-1D760A5902D4</v>
      </c>
      <c r="C2999" s="14" t="str">
        <f t="shared" ca="1" si="600"/>
        <v>Nørrebred</v>
      </c>
      <c r="D2999" s="14" t="str">
        <f t="shared" ca="1" si="601"/>
        <v>158B</v>
      </c>
      <c r="E2999" s="14" t="str">
        <f t="shared" ca="1" si="602"/>
        <v>22cl</v>
      </c>
      <c r="F2999" s="1">
        <f t="shared" ca="1" si="603"/>
        <v>130</v>
      </c>
      <c r="G2999" s="1">
        <f t="shared" ca="1" si="604"/>
        <v>110</v>
      </c>
      <c r="H2999" s="1">
        <f t="shared" ca="1" si="605"/>
        <v>1973</v>
      </c>
      <c r="I2999" s="1" t="str">
        <f ca="1">INDEX(Relationstabel!$C$3:$K$10,MATCH(INDIRECT($A$1&amp;"J"&amp;A2999),Relationstabel!$A$3:$A$10,0),MATCH(IFERROR(VALUE(INDIRECT($A$1&amp;"K"&amp;A2999)),0),Relationstabel!$C$1:$K$1,0))</f>
        <v>Fjernvarme/ Blokvarme</v>
      </c>
      <c r="J2999" s="1" t="str">
        <f ca="1">INDEX(Anvendelseskode!B:B,MATCH($F2999,Anvendelseskode!$A:$A,0))</f>
        <v>Række-, kæde-, dobbelthus (lodret adskillelse mellem enhederne)</v>
      </c>
      <c r="K2999" s="1" t="str">
        <f ca="1">INDEX(Anvendelseskode!C:C,MATCH($F2999,Anvendelseskode!$A:$A,0))</f>
        <v>Række-, kæde og dobbelthuse</v>
      </c>
      <c r="L2999" s="1" t="str">
        <f ca="1">INDEX(Anvendelseskode!D:D,MATCH($F2999,Anvendelseskode!$A:$A,0))</f>
        <v>Private husholdninger</v>
      </c>
      <c r="M2999" s="1" t="str">
        <f ca="1">IFERROR(INDEX(SBi!$2:$2,MATCH(H2999,SBi!$1:$1,1)),SBi!$K$2)</f>
        <v>1973-1978</v>
      </c>
      <c r="N2999" s="1">
        <f ca="1">INDEX(SBi!$C$3:$K$28,MATCH(F2999,SBi!$B$3:$B$28,0),MATCH(M2999,SBi!$C$2:$K$2,0))</f>
        <v>112.6</v>
      </c>
      <c r="O2999" s="16">
        <f t="shared" ca="1" si="606"/>
        <v>12.385999999999999</v>
      </c>
      <c r="P2999" s="16" t="str">
        <f ca="1">IFERROR(INDEX(VpD!$2:$2,MATCH(H2999,VpD!$1:$1,1)),VpD!$I$2)</f>
        <v>1973-1978</v>
      </c>
      <c r="Q2999" s="1">
        <f ca="1">INDEX(VpD!$C$3:$I$27,MATCH(F2999,VpD!$B$3:$B$27,0),MATCH(P2999,VpD!$C$2:$I$2,0))</f>
        <v>98</v>
      </c>
      <c r="R2999" s="16">
        <f t="shared" ca="1" si="607"/>
        <v>10.78</v>
      </c>
      <c r="S2999" s="14">
        <f t="shared" ca="1" si="608"/>
        <v>711733.75</v>
      </c>
      <c r="T2999" s="14">
        <f t="shared" ca="1" si="609"/>
        <v>6172036.1299999999</v>
      </c>
      <c r="U2999" s="14" t="str">
        <f t="shared" ca="1" si="610"/>
        <v>0A3F507E-1ECC-32B8-E044-0003BA298018</v>
      </c>
    </row>
    <row r="3000" spans="1:21" s="14" customFormat="1" x14ac:dyDescent="0.25">
      <c r="A3000" s="14">
        <f t="shared" si="598"/>
        <v>3000</v>
      </c>
      <c r="B3000" s="14" t="str">
        <f t="shared" ca="1" si="599"/>
        <v>3EE87AC8-E0B4-4B38-B6AE-2BF0ADDA07FB</v>
      </c>
      <c r="C3000" s="14" t="str">
        <f t="shared" ca="1" si="600"/>
        <v>Rævebo</v>
      </c>
      <c r="D3000" s="14" t="str">
        <f t="shared" ca="1" si="601"/>
        <v>10</v>
      </c>
      <c r="E3000" s="14" t="str">
        <f t="shared" ca="1" si="602"/>
        <v>6my</v>
      </c>
      <c r="F3000" s="1">
        <f t="shared" ca="1" si="603"/>
        <v>130</v>
      </c>
      <c r="G3000" s="1">
        <f t="shared" ca="1" si="604"/>
        <v>102</v>
      </c>
      <c r="H3000" s="1">
        <f t="shared" ca="1" si="605"/>
        <v>1977</v>
      </c>
      <c r="I3000" s="1" t="str">
        <f ca="1">INDEX(Relationstabel!$C$3:$K$10,MATCH(INDIRECT($A$1&amp;"J"&amp;A3000),Relationstabel!$A$3:$A$10,0),MATCH(IFERROR(VALUE(INDIRECT($A$1&amp;"K"&amp;A3000)),0),Relationstabel!$C$1:$K$1,0))</f>
        <v>Fjernvarme/ Blokvarme</v>
      </c>
      <c r="J3000" s="1" t="str">
        <f ca="1">INDEX(Anvendelseskode!B:B,MATCH($F3000,Anvendelseskode!$A:$A,0))</f>
        <v>Række-, kæde-, dobbelthus (lodret adskillelse mellem enhederne)</v>
      </c>
      <c r="K3000" s="1" t="str">
        <f ca="1">INDEX(Anvendelseskode!C:C,MATCH($F3000,Anvendelseskode!$A:$A,0))</f>
        <v>Række-, kæde og dobbelthuse</v>
      </c>
      <c r="L3000" s="1" t="str">
        <f ca="1">INDEX(Anvendelseskode!D:D,MATCH($F3000,Anvendelseskode!$A:$A,0))</f>
        <v>Private husholdninger</v>
      </c>
      <c r="M3000" s="1" t="str">
        <f ca="1">IFERROR(INDEX(SBi!$2:$2,MATCH(H3000,SBi!$1:$1,1)),SBi!$K$2)</f>
        <v>1973-1978</v>
      </c>
      <c r="N3000" s="1">
        <f ca="1">INDEX(SBi!$C$3:$K$28,MATCH(F3000,SBi!$B$3:$B$28,0),MATCH(M3000,SBi!$C$2:$K$2,0))</f>
        <v>112.6</v>
      </c>
      <c r="O3000" s="16">
        <f t="shared" ca="1" si="606"/>
        <v>11.485199999999999</v>
      </c>
      <c r="P3000" s="16" t="str">
        <f ca="1">IFERROR(INDEX(VpD!$2:$2,MATCH(H3000,VpD!$1:$1,1)),VpD!$I$2)</f>
        <v>1973-1978</v>
      </c>
      <c r="Q3000" s="1">
        <f ca="1">INDEX(VpD!$C$3:$I$27,MATCH(F3000,VpD!$B$3:$B$27,0),MATCH(P3000,VpD!$C$2:$I$2,0))</f>
        <v>98</v>
      </c>
      <c r="R3000" s="16">
        <f t="shared" ca="1" si="607"/>
        <v>9.9960000000000004</v>
      </c>
      <c r="S3000" s="14">
        <f t="shared" ca="1" si="608"/>
        <v>713485.75</v>
      </c>
      <c r="T3000" s="14">
        <f t="shared" ca="1" si="609"/>
        <v>6169464.8099999996</v>
      </c>
      <c r="U3000" s="14" t="str">
        <f t="shared" ca="1" si="610"/>
        <v>0A3F507E-20CD-32B8-E044-0003BA298018</v>
      </c>
    </row>
    <row r="3001" spans="1:21" s="14" customFormat="1" x14ac:dyDescent="0.25">
      <c r="A3001" s="14">
        <f t="shared" si="598"/>
        <v>3001</v>
      </c>
      <c r="B3001" s="14" t="str">
        <f t="shared" ca="1" si="599"/>
        <v>AD5DB536-F3D0-4B59-A654-C33DEA924B6F</v>
      </c>
      <c r="C3001" s="14" t="str">
        <f t="shared" ca="1" si="600"/>
        <v>Horsbred</v>
      </c>
      <c r="D3001" s="14" t="str">
        <f t="shared" ca="1" si="601"/>
        <v>87</v>
      </c>
      <c r="E3001" s="14" t="str">
        <f t="shared" ca="1" si="602"/>
        <v>13cx</v>
      </c>
      <c r="F3001" s="1">
        <f t="shared" ca="1" si="603"/>
        <v>130</v>
      </c>
      <c r="G3001" s="1">
        <f t="shared" ca="1" si="604"/>
        <v>107</v>
      </c>
      <c r="H3001" s="1">
        <f t="shared" ca="1" si="605"/>
        <v>1987</v>
      </c>
      <c r="I3001" s="1" t="str">
        <f ca="1">INDEX(Relationstabel!$C$3:$K$10,MATCH(INDIRECT($A$1&amp;"J"&amp;A3001),Relationstabel!$A$3:$A$10,0),MATCH(IFERROR(VALUE(INDIRECT($A$1&amp;"K"&amp;A3001)),0),Relationstabel!$C$1:$K$1,0))</f>
        <v>Fjernvarme/ Blokvarme</v>
      </c>
      <c r="J3001" s="1" t="str">
        <f ca="1">INDEX(Anvendelseskode!B:B,MATCH($F3001,Anvendelseskode!$A:$A,0))</f>
        <v>Række-, kæde-, dobbelthus (lodret adskillelse mellem enhederne)</v>
      </c>
      <c r="K3001" s="1" t="str">
        <f ca="1">INDEX(Anvendelseskode!C:C,MATCH($F3001,Anvendelseskode!$A:$A,0))</f>
        <v>Række-, kæde og dobbelthuse</v>
      </c>
      <c r="L3001" s="1" t="str">
        <f ca="1">INDEX(Anvendelseskode!D:D,MATCH($F3001,Anvendelseskode!$A:$A,0))</f>
        <v>Private husholdninger</v>
      </c>
      <c r="M3001" s="1" t="str">
        <f ca="1">IFERROR(INDEX(SBi!$2:$2,MATCH(H3001,SBi!$1:$1,1)),SBi!$K$2)</f>
        <v>1979-1998</v>
      </c>
      <c r="N3001" s="1">
        <f ca="1">INDEX(SBi!$C$3:$K$28,MATCH(F3001,SBi!$B$3:$B$28,0),MATCH(M3001,SBi!$C$2:$K$2,0))</f>
        <v>96.8</v>
      </c>
      <c r="O3001" s="16">
        <f t="shared" ca="1" si="606"/>
        <v>10.3576</v>
      </c>
      <c r="P3001" s="16" t="str">
        <f ca="1">IFERROR(INDEX(VpD!$2:$2,MATCH(H3001,VpD!$1:$1,1)),VpD!$I$2)</f>
        <v>1979-1998</v>
      </c>
      <c r="Q3001" s="1">
        <f ca="1">INDEX(VpD!$C$3:$I$27,MATCH(F3001,VpD!$B$3:$B$27,0),MATCH(P3001,VpD!$C$2:$I$2,0))</f>
        <v>74</v>
      </c>
      <c r="R3001" s="16">
        <f t="shared" ca="1" si="607"/>
        <v>7.9180000000000001</v>
      </c>
      <c r="S3001" s="14">
        <f t="shared" ca="1" si="608"/>
        <v>711337.39</v>
      </c>
      <c r="T3001" s="14">
        <f t="shared" ca="1" si="609"/>
        <v>6171814.1799999997</v>
      </c>
      <c r="U3001" s="14" t="str">
        <f t="shared" ca="1" si="610"/>
        <v>0A3F507E-18D1-32B8-E044-0003BA298018</v>
      </c>
    </row>
    <row r="3002" spans="1:21" s="14" customFormat="1" x14ac:dyDescent="0.25">
      <c r="A3002" s="14">
        <f t="shared" si="598"/>
        <v>3002</v>
      </c>
      <c r="B3002" s="14" t="str">
        <f t="shared" ca="1" si="599"/>
        <v>9DEFBAB6-63C1-409A-A7C1-5A090341EADB</v>
      </c>
      <c r="C3002" s="14" t="str">
        <f t="shared" ca="1" si="600"/>
        <v>Rendsagervej</v>
      </c>
      <c r="D3002" s="14" t="str">
        <f t="shared" ca="1" si="601"/>
        <v>85</v>
      </c>
      <c r="E3002" s="14" t="str">
        <f t="shared" ca="1" si="602"/>
        <v>9pg</v>
      </c>
      <c r="F3002" s="1">
        <f t="shared" ca="1" si="603"/>
        <v>120</v>
      </c>
      <c r="G3002" s="1">
        <f t="shared" ca="1" si="604"/>
        <v>141</v>
      </c>
      <c r="H3002" s="1">
        <f t="shared" ca="1" si="605"/>
        <v>1997</v>
      </c>
      <c r="I3002" s="1" t="str">
        <f ca="1">INDEX(Relationstabel!$C$3:$K$10,MATCH(INDIRECT($A$1&amp;"J"&amp;A3002),Relationstabel!$A$3:$A$10,0),MATCH(IFERROR(VALUE(INDIRECT($A$1&amp;"K"&amp;A3002)),0),Relationstabel!$C$1:$K$1,0))</f>
        <v>Naturgas</v>
      </c>
      <c r="J3002" s="1" t="str">
        <f ca="1">INDEX(Anvendelseskode!B:B,MATCH($F3002,Anvendelseskode!$A:$A,0))</f>
        <v>Fritliggende enfamilieshus (parcelhus)</v>
      </c>
      <c r="K3002" s="1" t="str">
        <f ca="1">INDEX(Anvendelseskode!C:C,MATCH($F3002,Anvendelseskode!$A:$A,0))</f>
        <v>Parcelhuse</v>
      </c>
      <c r="L3002" s="1" t="str">
        <f ca="1">INDEX(Anvendelseskode!D:D,MATCH($F3002,Anvendelseskode!$A:$A,0))</f>
        <v>Private husholdninger</v>
      </c>
      <c r="M3002" s="1" t="str">
        <f ca="1">IFERROR(INDEX(SBi!$2:$2,MATCH(H3002,SBi!$1:$1,1)),SBi!$K$2)</f>
        <v>1979-1998</v>
      </c>
      <c r="N3002" s="1">
        <f ca="1">INDEX(SBi!$C$3:$K$28,MATCH(F3002,SBi!$B$3:$B$28,0),MATCH(M3002,SBi!$C$2:$K$2,0))</f>
        <v>105.4</v>
      </c>
      <c r="O3002" s="16">
        <f t="shared" ca="1" si="606"/>
        <v>14.861400000000001</v>
      </c>
      <c r="P3002" s="16" t="str">
        <f ca="1">IFERROR(INDEX(VpD!$2:$2,MATCH(H3002,VpD!$1:$1,1)),VpD!$I$2)</f>
        <v>1979-1998</v>
      </c>
      <c r="Q3002" s="1">
        <f ca="1">INDEX(VpD!$C$3:$I$27,MATCH(F3002,VpD!$B$3:$B$27,0),MATCH(P3002,VpD!$C$2:$I$2,0))</f>
        <v>90</v>
      </c>
      <c r="R3002" s="16">
        <f t="shared" ca="1" si="607"/>
        <v>12.69</v>
      </c>
      <c r="S3002" s="14">
        <f t="shared" ca="1" si="608"/>
        <v>710900.64</v>
      </c>
      <c r="T3002" s="14">
        <f t="shared" ca="1" si="609"/>
        <v>6171641.4699999997</v>
      </c>
      <c r="U3002" s="14" t="str">
        <f t="shared" ca="1" si="610"/>
        <v>0A3F507E-1FD1-32B8-E044-0003BA298018</v>
      </c>
    </row>
    <row r="3003" spans="1:21" s="14" customFormat="1" x14ac:dyDescent="0.25">
      <c r="A3003" s="14">
        <f t="shared" si="598"/>
        <v>3003</v>
      </c>
      <c r="B3003" s="14" t="str">
        <f t="shared" ca="1" si="599"/>
        <v>273489F9-4ABB-48EA-9E71-B499F9869887</v>
      </c>
      <c r="C3003" s="14" t="str">
        <f t="shared" ca="1" si="600"/>
        <v>Kolleruplund</v>
      </c>
      <c r="D3003" s="14" t="str">
        <f t="shared" ca="1" si="601"/>
        <v>54</v>
      </c>
      <c r="E3003" s="14" t="str">
        <f t="shared" ca="1" si="602"/>
        <v>6he</v>
      </c>
      <c r="F3003" s="1">
        <f t="shared" ca="1" si="603"/>
        <v>130</v>
      </c>
      <c r="G3003" s="1">
        <f t="shared" ca="1" si="604"/>
        <v>101</v>
      </c>
      <c r="H3003" s="1">
        <f t="shared" ca="1" si="605"/>
        <v>1966</v>
      </c>
      <c r="I3003" s="1" t="str">
        <f ca="1">INDEX(Relationstabel!$C$3:$K$10,MATCH(INDIRECT($A$1&amp;"J"&amp;A3003),Relationstabel!$A$3:$A$10,0),MATCH(IFERROR(VALUE(INDIRECT($A$1&amp;"K"&amp;A3003)),0),Relationstabel!$C$1:$K$1,0))</f>
        <v>Naturgas</v>
      </c>
      <c r="J3003" s="1" t="str">
        <f ca="1">INDEX(Anvendelseskode!B:B,MATCH($F3003,Anvendelseskode!$A:$A,0))</f>
        <v>Række-, kæde-, dobbelthus (lodret adskillelse mellem enhederne)</v>
      </c>
      <c r="K3003" s="1" t="str">
        <f ca="1">INDEX(Anvendelseskode!C:C,MATCH($F3003,Anvendelseskode!$A:$A,0))</f>
        <v>Række-, kæde og dobbelthuse</v>
      </c>
      <c r="L3003" s="1" t="str">
        <f ca="1">INDEX(Anvendelseskode!D:D,MATCH($F3003,Anvendelseskode!$A:$A,0))</f>
        <v>Private husholdninger</v>
      </c>
      <c r="M3003" s="1" t="str">
        <f ca="1">IFERROR(INDEX(SBi!$2:$2,MATCH(H3003,SBi!$1:$1,1)),SBi!$K$2)</f>
        <v>1961-1972</v>
      </c>
      <c r="N3003" s="1">
        <f ca="1">INDEX(SBi!$C$3:$K$28,MATCH(F3003,SBi!$B$3:$B$28,0),MATCH(M3003,SBi!$C$2:$K$2,0))</f>
        <v>119.9</v>
      </c>
      <c r="O3003" s="16">
        <f t="shared" ca="1" si="606"/>
        <v>12.109900000000001</v>
      </c>
      <c r="P3003" s="16" t="str">
        <f ca="1">IFERROR(INDEX(VpD!$2:$2,MATCH(H3003,VpD!$1:$1,1)),VpD!$I$2)</f>
        <v>1961-1972</v>
      </c>
      <c r="Q3003" s="1">
        <f ca="1">INDEX(VpD!$C$3:$I$27,MATCH(F3003,VpD!$B$3:$B$27,0),MATCH(P3003,VpD!$C$2:$I$2,0))</f>
        <v>120</v>
      </c>
      <c r="R3003" s="16">
        <f t="shared" ca="1" si="607"/>
        <v>12.12</v>
      </c>
      <c r="S3003" s="14">
        <f t="shared" ca="1" si="608"/>
        <v>713825.08</v>
      </c>
      <c r="T3003" s="14">
        <f t="shared" ca="1" si="609"/>
        <v>6169326.3399999999</v>
      </c>
      <c r="U3003" s="14" t="str">
        <f t="shared" ca="1" si="610"/>
        <v>0A3F507E-1BD4-32B8-E044-0003BA298018</v>
      </c>
    </row>
    <row r="3004" spans="1:21" s="14" customFormat="1" x14ac:dyDescent="0.25">
      <c r="A3004" s="14">
        <f t="shared" si="598"/>
        <v>3004</v>
      </c>
      <c r="B3004" s="14" t="str">
        <f t="shared" ca="1" si="599"/>
        <v>CF369DE8-B4B5-4205-A099-65FEF93550B2</v>
      </c>
      <c r="C3004" s="14" t="str">
        <f t="shared" ca="1" si="600"/>
        <v>Nordmarksvænge</v>
      </c>
      <c r="D3004" s="14" t="str">
        <f t="shared" ca="1" si="601"/>
        <v>70</v>
      </c>
      <c r="E3004" s="14" t="str">
        <f t="shared" ca="1" si="602"/>
        <v>14ev</v>
      </c>
      <c r="F3004" s="1">
        <f t="shared" ca="1" si="603"/>
        <v>120</v>
      </c>
      <c r="G3004" s="1">
        <f t="shared" ca="1" si="604"/>
        <v>189</v>
      </c>
      <c r="H3004" s="1">
        <f t="shared" ca="1" si="605"/>
        <v>2007</v>
      </c>
      <c r="I3004" s="1" t="str">
        <f ca="1">INDEX(Relationstabel!$C$3:$K$10,MATCH(INDIRECT($A$1&amp;"J"&amp;A3004),Relationstabel!$A$3:$A$10,0),MATCH(IFERROR(VALUE(INDIRECT($A$1&amp;"K"&amp;A3004)),0),Relationstabel!$C$1:$K$1,0))</f>
        <v>Fjernvarme/ Blokvarme</v>
      </c>
      <c r="J3004" s="1" t="str">
        <f ca="1">INDEX(Anvendelseskode!B:B,MATCH($F3004,Anvendelseskode!$A:$A,0))</f>
        <v>Fritliggende enfamilieshus (parcelhus)</v>
      </c>
      <c r="K3004" s="1" t="str">
        <f ca="1">INDEX(Anvendelseskode!C:C,MATCH($F3004,Anvendelseskode!$A:$A,0))</f>
        <v>Parcelhuse</v>
      </c>
      <c r="L3004" s="1" t="str">
        <f ca="1">INDEX(Anvendelseskode!D:D,MATCH($F3004,Anvendelseskode!$A:$A,0))</f>
        <v>Private husholdninger</v>
      </c>
      <c r="M3004" s="1" t="str">
        <f ca="1">IFERROR(INDEX(SBi!$2:$2,MATCH(H3004,SBi!$1:$1,1)),SBi!$K$2)</f>
        <v>Efter 2006</v>
      </c>
      <c r="N3004" s="1">
        <f ca="1">INDEX(SBi!$C$3:$K$28,MATCH(F3004,SBi!$B$3:$B$28,0),MATCH(M3004,SBi!$C$2:$K$2,0))</f>
        <v>67.3</v>
      </c>
      <c r="O3004" s="16">
        <f t="shared" ca="1" si="606"/>
        <v>12.7197</v>
      </c>
      <c r="P3004" s="16" t="str">
        <f ca="1">IFERROR(INDEX(VpD!$2:$2,MATCH(H3004,VpD!$1:$1,1)),VpD!$I$2)</f>
        <v>&gt;1998</v>
      </c>
      <c r="Q3004" s="1">
        <f ca="1">INDEX(VpD!$C$3:$I$27,MATCH(F3004,VpD!$B$3:$B$27,0),MATCH(P3004,VpD!$C$2:$I$2,0))</f>
        <v>72</v>
      </c>
      <c r="R3004" s="16">
        <f t="shared" ca="1" si="607"/>
        <v>13.608000000000001</v>
      </c>
      <c r="S3004" s="14">
        <f t="shared" ca="1" si="608"/>
        <v>711996.95</v>
      </c>
      <c r="T3004" s="14">
        <f t="shared" ca="1" si="609"/>
        <v>6172356.0099999998</v>
      </c>
      <c r="U3004" s="14" t="str">
        <f t="shared" ca="1" si="610"/>
        <v>0A3F507E-1DD4-32B8-E044-0003BA298018</v>
      </c>
    </row>
    <row r="3005" spans="1:21" s="14" customFormat="1" x14ac:dyDescent="0.25">
      <c r="A3005" s="14">
        <f t="shared" si="598"/>
        <v>3005</v>
      </c>
      <c r="B3005" s="14" t="str">
        <f t="shared" ca="1" si="599"/>
        <v>093580FF-F9DA-4614-B76A-A207931A6758</v>
      </c>
      <c r="C3005" s="14" t="str">
        <f t="shared" ca="1" si="600"/>
        <v>Nørrebred</v>
      </c>
      <c r="D3005" s="14" t="str">
        <f t="shared" ca="1" si="601"/>
        <v>174</v>
      </c>
      <c r="E3005" s="14" t="str">
        <f t="shared" ca="1" si="602"/>
        <v>22bæ</v>
      </c>
      <c r="F3005" s="1">
        <f t="shared" ca="1" si="603"/>
        <v>130</v>
      </c>
      <c r="G3005" s="1">
        <f t="shared" ca="1" si="604"/>
        <v>110</v>
      </c>
      <c r="H3005" s="1">
        <f t="shared" ca="1" si="605"/>
        <v>1973</v>
      </c>
      <c r="I3005" s="1" t="str">
        <f ca="1">INDEX(Relationstabel!$C$3:$K$10,MATCH(INDIRECT($A$1&amp;"J"&amp;A3005),Relationstabel!$A$3:$A$10,0),MATCH(IFERROR(VALUE(INDIRECT($A$1&amp;"K"&amp;A3005)),0),Relationstabel!$C$1:$K$1,0))</f>
        <v>Fjernvarme/ Blokvarme</v>
      </c>
      <c r="J3005" s="1" t="str">
        <f ca="1">INDEX(Anvendelseskode!B:B,MATCH($F3005,Anvendelseskode!$A:$A,0))</f>
        <v>Række-, kæde-, dobbelthus (lodret adskillelse mellem enhederne)</v>
      </c>
      <c r="K3005" s="1" t="str">
        <f ca="1">INDEX(Anvendelseskode!C:C,MATCH($F3005,Anvendelseskode!$A:$A,0))</f>
        <v>Række-, kæde og dobbelthuse</v>
      </c>
      <c r="L3005" s="1" t="str">
        <f ca="1">INDEX(Anvendelseskode!D:D,MATCH($F3005,Anvendelseskode!$A:$A,0))</f>
        <v>Private husholdninger</v>
      </c>
      <c r="M3005" s="1" t="str">
        <f ca="1">IFERROR(INDEX(SBi!$2:$2,MATCH(H3005,SBi!$1:$1,1)),SBi!$K$2)</f>
        <v>1973-1978</v>
      </c>
      <c r="N3005" s="1">
        <f ca="1">INDEX(SBi!$C$3:$K$28,MATCH(F3005,SBi!$B$3:$B$28,0),MATCH(M3005,SBi!$C$2:$K$2,0))</f>
        <v>112.6</v>
      </c>
      <c r="O3005" s="16">
        <f t="shared" ca="1" si="606"/>
        <v>12.385999999999999</v>
      </c>
      <c r="P3005" s="16" t="str">
        <f ca="1">IFERROR(INDEX(VpD!$2:$2,MATCH(H3005,VpD!$1:$1,1)),VpD!$I$2)</f>
        <v>1973-1978</v>
      </c>
      <c r="Q3005" s="1">
        <f ca="1">INDEX(VpD!$C$3:$I$27,MATCH(F3005,VpD!$B$3:$B$27,0),MATCH(P3005,VpD!$C$2:$I$2,0))</f>
        <v>98</v>
      </c>
      <c r="R3005" s="16">
        <f t="shared" ca="1" si="607"/>
        <v>10.78</v>
      </c>
      <c r="S3005" s="14">
        <f t="shared" ca="1" si="608"/>
        <v>711701.74</v>
      </c>
      <c r="T3005" s="14">
        <f t="shared" ca="1" si="609"/>
        <v>6172072.29</v>
      </c>
      <c r="U3005" s="14" t="str">
        <f t="shared" ca="1" si="610"/>
        <v>0A3F507E-1ED4-32B8-E044-0003BA298018</v>
      </c>
    </row>
    <row r="3006" spans="1:21" s="14" customFormat="1" x14ac:dyDescent="0.25">
      <c r="A3006" s="14">
        <f t="shared" si="598"/>
        <v>3006</v>
      </c>
      <c r="B3006" s="14" t="str">
        <f t="shared" ca="1" si="599"/>
        <v>7B35AB5A-6AD8-46DB-9125-E306B3BE84F6</v>
      </c>
      <c r="C3006" s="14" t="str">
        <f t="shared" ca="1" si="600"/>
        <v>Gartnerbakken</v>
      </c>
      <c r="D3006" s="14" t="str">
        <f t="shared" ca="1" si="601"/>
        <v>2</v>
      </c>
      <c r="E3006" s="14" t="str">
        <f t="shared" ca="1" si="602"/>
        <v>4fd</v>
      </c>
      <c r="F3006" s="1">
        <f t="shared" ca="1" si="603"/>
        <v>120</v>
      </c>
      <c r="G3006" s="1">
        <f t="shared" ca="1" si="604"/>
        <v>168</v>
      </c>
      <c r="H3006" s="1">
        <f t="shared" ca="1" si="605"/>
        <v>1996</v>
      </c>
      <c r="I3006" s="1" t="str">
        <f ca="1">INDEX(Relationstabel!$C$3:$K$10,MATCH(INDIRECT($A$1&amp;"J"&amp;A3006),Relationstabel!$A$3:$A$10,0),MATCH(IFERROR(VALUE(INDIRECT($A$1&amp;"K"&amp;A3006)),0),Relationstabel!$C$1:$K$1,0))</f>
        <v>Naturgas</v>
      </c>
      <c r="J3006" s="1" t="str">
        <f ca="1">INDEX(Anvendelseskode!B:B,MATCH($F3006,Anvendelseskode!$A:$A,0))</f>
        <v>Fritliggende enfamilieshus (parcelhus)</v>
      </c>
      <c r="K3006" s="1" t="str">
        <f ca="1">INDEX(Anvendelseskode!C:C,MATCH($F3006,Anvendelseskode!$A:$A,0))</f>
        <v>Parcelhuse</v>
      </c>
      <c r="L3006" s="1" t="str">
        <f ca="1">INDEX(Anvendelseskode!D:D,MATCH($F3006,Anvendelseskode!$A:$A,0))</f>
        <v>Private husholdninger</v>
      </c>
      <c r="M3006" s="1" t="str">
        <f ca="1">IFERROR(INDEX(SBi!$2:$2,MATCH(H3006,SBi!$1:$1,1)),SBi!$K$2)</f>
        <v>1979-1998</v>
      </c>
      <c r="N3006" s="1">
        <f ca="1">INDEX(SBi!$C$3:$K$28,MATCH(F3006,SBi!$B$3:$B$28,0),MATCH(M3006,SBi!$C$2:$K$2,0))</f>
        <v>105.4</v>
      </c>
      <c r="O3006" s="16">
        <f t="shared" ca="1" si="606"/>
        <v>17.7072</v>
      </c>
      <c r="P3006" s="16" t="str">
        <f ca="1">IFERROR(INDEX(VpD!$2:$2,MATCH(H3006,VpD!$1:$1,1)),VpD!$I$2)</f>
        <v>1979-1998</v>
      </c>
      <c r="Q3006" s="1">
        <f ca="1">INDEX(VpD!$C$3:$I$27,MATCH(F3006,VpD!$B$3:$B$27,0),MATCH(P3006,VpD!$C$2:$I$2,0))</f>
        <v>90</v>
      </c>
      <c r="R3006" s="16">
        <f t="shared" ca="1" si="607"/>
        <v>15.12</v>
      </c>
      <c r="S3006" s="14">
        <f t="shared" ca="1" si="608"/>
        <v>711912.82</v>
      </c>
      <c r="T3006" s="14">
        <f t="shared" ca="1" si="609"/>
        <v>6170595.2800000003</v>
      </c>
      <c r="U3006" s="14" t="str">
        <f t="shared" ca="1" si="610"/>
        <v>0A3F507E-17D6-32B8-E044-0003BA298018</v>
      </c>
    </row>
    <row r="3007" spans="1:21" s="14" customFormat="1" x14ac:dyDescent="0.25">
      <c r="A3007" s="14">
        <f t="shared" si="598"/>
        <v>3007</v>
      </c>
      <c r="B3007" s="14" t="str">
        <f t="shared" ca="1" si="599"/>
        <v>5C511E37-DEB5-400D-9DC7-CDE8AE6C3012</v>
      </c>
      <c r="C3007" s="14" t="str">
        <f t="shared" ca="1" si="600"/>
        <v>Kolleruplund</v>
      </c>
      <c r="D3007" s="14" t="str">
        <f t="shared" ca="1" si="601"/>
        <v>59</v>
      </c>
      <c r="E3007" s="14" t="str">
        <f t="shared" ca="1" si="602"/>
        <v>6ga</v>
      </c>
      <c r="F3007" s="1">
        <f t="shared" ca="1" si="603"/>
        <v>130</v>
      </c>
      <c r="G3007" s="1">
        <f t="shared" ca="1" si="604"/>
        <v>91</v>
      </c>
      <c r="H3007" s="1">
        <f t="shared" ca="1" si="605"/>
        <v>1967</v>
      </c>
      <c r="I3007" s="1" t="str">
        <f ca="1">INDEX(Relationstabel!$C$3:$K$10,MATCH(INDIRECT($A$1&amp;"J"&amp;A3007),Relationstabel!$A$3:$A$10,0),MATCH(IFERROR(VALUE(INDIRECT($A$1&amp;"K"&amp;A3007)),0),Relationstabel!$C$1:$K$1,0))</f>
        <v>Elvarme</v>
      </c>
      <c r="J3007" s="1" t="str">
        <f ca="1">INDEX(Anvendelseskode!B:B,MATCH($F3007,Anvendelseskode!$A:$A,0))</f>
        <v>Række-, kæde-, dobbelthus (lodret adskillelse mellem enhederne)</v>
      </c>
      <c r="K3007" s="1" t="str">
        <f ca="1">INDEX(Anvendelseskode!C:C,MATCH($F3007,Anvendelseskode!$A:$A,0))</f>
        <v>Række-, kæde og dobbelthuse</v>
      </c>
      <c r="L3007" s="1" t="str">
        <f ca="1">INDEX(Anvendelseskode!D:D,MATCH($F3007,Anvendelseskode!$A:$A,0))</f>
        <v>Private husholdninger</v>
      </c>
      <c r="M3007" s="1" t="str">
        <f ca="1">IFERROR(INDEX(SBi!$2:$2,MATCH(H3007,SBi!$1:$1,1)),SBi!$K$2)</f>
        <v>1961-1972</v>
      </c>
      <c r="N3007" s="1">
        <f ca="1">INDEX(SBi!$C$3:$K$28,MATCH(F3007,SBi!$B$3:$B$28,0),MATCH(M3007,SBi!$C$2:$K$2,0))</f>
        <v>119.9</v>
      </c>
      <c r="O3007" s="16">
        <f t="shared" ca="1" si="606"/>
        <v>10.9109</v>
      </c>
      <c r="P3007" s="16" t="str">
        <f ca="1">IFERROR(INDEX(VpD!$2:$2,MATCH(H3007,VpD!$1:$1,1)),VpD!$I$2)</f>
        <v>1961-1972</v>
      </c>
      <c r="Q3007" s="1">
        <f ca="1">INDEX(VpD!$C$3:$I$27,MATCH(F3007,VpD!$B$3:$B$27,0),MATCH(P3007,VpD!$C$2:$I$2,0))</f>
        <v>120</v>
      </c>
      <c r="R3007" s="16">
        <f t="shared" ca="1" si="607"/>
        <v>10.92</v>
      </c>
      <c r="S3007" s="14">
        <f t="shared" ca="1" si="608"/>
        <v>713737.27</v>
      </c>
      <c r="T3007" s="14">
        <f t="shared" ca="1" si="609"/>
        <v>6169304.3200000003</v>
      </c>
      <c r="U3007" s="14" t="str">
        <f t="shared" ca="1" si="610"/>
        <v>0A3F507E-1BD9-32B8-E044-0003BA298018</v>
      </c>
    </row>
    <row r="3008" spans="1:21" s="14" customFormat="1" x14ac:dyDescent="0.25">
      <c r="A3008" s="14">
        <f t="shared" si="598"/>
        <v>3008</v>
      </c>
      <c r="B3008" s="14" t="str">
        <f t="shared" ca="1" si="599"/>
        <v>34B8279B-45FC-461F-8C00-93DF596424B1</v>
      </c>
      <c r="C3008" s="14" t="str">
        <f t="shared" ca="1" si="600"/>
        <v>Gartnerbakken</v>
      </c>
      <c r="D3008" s="14" t="str">
        <f t="shared" ca="1" si="601"/>
        <v>7</v>
      </c>
      <c r="E3008" s="14" t="str">
        <f t="shared" ca="1" si="602"/>
        <v>5ah</v>
      </c>
      <c r="F3008" s="1">
        <f t="shared" ca="1" si="603"/>
        <v>120</v>
      </c>
      <c r="G3008" s="1">
        <f t="shared" ca="1" si="604"/>
        <v>183</v>
      </c>
      <c r="H3008" s="1">
        <f t="shared" ca="1" si="605"/>
        <v>1994</v>
      </c>
      <c r="I3008" s="1" t="str">
        <f ca="1">INDEX(Relationstabel!$C$3:$K$10,MATCH(INDIRECT($A$1&amp;"J"&amp;A3008),Relationstabel!$A$3:$A$10,0),MATCH(IFERROR(VALUE(INDIRECT($A$1&amp;"K"&amp;A3008)),0),Relationstabel!$C$1:$K$1,0))</f>
        <v>Naturgas</v>
      </c>
      <c r="J3008" s="1" t="str">
        <f ca="1">INDEX(Anvendelseskode!B:B,MATCH($F3008,Anvendelseskode!$A:$A,0))</f>
        <v>Fritliggende enfamilieshus (parcelhus)</v>
      </c>
      <c r="K3008" s="1" t="str">
        <f ca="1">INDEX(Anvendelseskode!C:C,MATCH($F3008,Anvendelseskode!$A:$A,0))</f>
        <v>Parcelhuse</v>
      </c>
      <c r="L3008" s="1" t="str">
        <f ca="1">INDEX(Anvendelseskode!D:D,MATCH($F3008,Anvendelseskode!$A:$A,0))</f>
        <v>Private husholdninger</v>
      </c>
      <c r="M3008" s="1" t="str">
        <f ca="1">IFERROR(INDEX(SBi!$2:$2,MATCH(H3008,SBi!$1:$1,1)),SBi!$K$2)</f>
        <v>1979-1998</v>
      </c>
      <c r="N3008" s="1">
        <f ca="1">INDEX(SBi!$C$3:$K$28,MATCH(F3008,SBi!$B$3:$B$28,0),MATCH(M3008,SBi!$C$2:$K$2,0))</f>
        <v>105.4</v>
      </c>
      <c r="O3008" s="16">
        <f t="shared" ca="1" si="606"/>
        <v>19.2882</v>
      </c>
      <c r="P3008" s="16" t="str">
        <f ca="1">IFERROR(INDEX(VpD!$2:$2,MATCH(H3008,VpD!$1:$1,1)),VpD!$I$2)</f>
        <v>1979-1998</v>
      </c>
      <c r="Q3008" s="1">
        <f ca="1">INDEX(VpD!$C$3:$I$27,MATCH(F3008,VpD!$B$3:$B$27,0),MATCH(P3008,VpD!$C$2:$I$2,0))</f>
        <v>90</v>
      </c>
      <c r="R3008" s="16">
        <f t="shared" ca="1" si="607"/>
        <v>16.47</v>
      </c>
      <c r="S3008" s="14">
        <f t="shared" ca="1" si="608"/>
        <v>711848.85</v>
      </c>
      <c r="T3008" s="14">
        <f t="shared" ca="1" si="609"/>
        <v>6170607.9100000001</v>
      </c>
      <c r="U3008" s="14" t="str">
        <f t="shared" ca="1" si="610"/>
        <v>0A3F507E-17DB-32B8-E044-0003BA298018</v>
      </c>
    </row>
    <row r="3009" spans="1:21" s="14" customFormat="1" x14ac:dyDescent="0.25">
      <c r="A3009" s="14">
        <f t="shared" si="598"/>
        <v>3009</v>
      </c>
      <c r="B3009" s="14" t="str">
        <f t="shared" ca="1" si="599"/>
        <v>363EEBC1-E268-4BE1-9D82-2EAC1A8C5FA1</v>
      </c>
      <c r="C3009" s="14" t="str">
        <f t="shared" ca="1" si="600"/>
        <v>Kolleruplund</v>
      </c>
      <c r="D3009" s="14" t="str">
        <f t="shared" ca="1" si="601"/>
        <v>61</v>
      </c>
      <c r="E3009" s="14" t="str">
        <f t="shared" ca="1" si="602"/>
        <v>6gb</v>
      </c>
      <c r="F3009" s="1">
        <f t="shared" ca="1" si="603"/>
        <v>130</v>
      </c>
      <c r="G3009" s="1">
        <f t="shared" ca="1" si="604"/>
        <v>91</v>
      </c>
      <c r="H3009" s="1">
        <f t="shared" ca="1" si="605"/>
        <v>1967</v>
      </c>
      <c r="I3009" s="1" t="str">
        <f ca="1">INDEX(Relationstabel!$C$3:$K$10,MATCH(INDIRECT($A$1&amp;"J"&amp;A3009),Relationstabel!$A$3:$A$10,0),MATCH(IFERROR(VALUE(INDIRECT($A$1&amp;"K"&amp;A3009)),0),Relationstabel!$C$1:$K$1,0))</f>
        <v>Elvarme</v>
      </c>
      <c r="J3009" s="1" t="str">
        <f ca="1">INDEX(Anvendelseskode!B:B,MATCH($F3009,Anvendelseskode!$A:$A,0))</f>
        <v>Række-, kæde-, dobbelthus (lodret adskillelse mellem enhederne)</v>
      </c>
      <c r="K3009" s="1" t="str">
        <f ca="1">INDEX(Anvendelseskode!C:C,MATCH($F3009,Anvendelseskode!$A:$A,0))</f>
        <v>Række-, kæde og dobbelthuse</v>
      </c>
      <c r="L3009" s="1" t="str">
        <f ca="1">INDEX(Anvendelseskode!D:D,MATCH($F3009,Anvendelseskode!$A:$A,0))</f>
        <v>Private husholdninger</v>
      </c>
      <c r="M3009" s="1" t="str">
        <f ca="1">IFERROR(INDEX(SBi!$2:$2,MATCH(H3009,SBi!$1:$1,1)),SBi!$K$2)</f>
        <v>1961-1972</v>
      </c>
      <c r="N3009" s="1">
        <f ca="1">INDEX(SBi!$C$3:$K$28,MATCH(F3009,SBi!$B$3:$B$28,0),MATCH(M3009,SBi!$C$2:$K$2,0))</f>
        <v>119.9</v>
      </c>
      <c r="O3009" s="16">
        <f t="shared" ca="1" si="606"/>
        <v>10.9109</v>
      </c>
      <c r="P3009" s="16" t="str">
        <f ca="1">IFERROR(INDEX(VpD!$2:$2,MATCH(H3009,VpD!$1:$1,1)),VpD!$I$2)</f>
        <v>1961-1972</v>
      </c>
      <c r="Q3009" s="1">
        <f ca="1">INDEX(VpD!$C$3:$I$27,MATCH(F3009,VpD!$B$3:$B$27,0),MATCH(P3009,VpD!$C$2:$I$2,0))</f>
        <v>120</v>
      </c>
      <c r="R3009" s="16">
        <f t="shared" ca="1" si="607"/>
        <v>10.92</v>
      </c>
      <c r="S3009" s="14">
        <f t="shared" ca="1" si="608"/>
        <v>713734.83</v>
      </c>
      <c r="T3009" s="14">
        <f t="shared" ca="1" si="609"/>
        <v>6169308.5899999999</v>
      </c>
      <c r="U3009" s="14" t="str">
        <f t="shared" ca="1" si="610"/>
        <v>0A3F507E-1BDB-32B8-E044-0003BA298018</v>
      </c>
    </row>
    <row r="3010" spans="1:21" s="14" customFormat="1" x14ac:dyDescent="0.25">
      <c r="A3010" s="14">
        <f t="shared" si="598"/>
        <v>3010</v>
      </c>
      <c r="B3010" s="14" t="str">
        <f t="shared" ca="1" si="599"/>
        <v>E0E32DEA-B2F3-47E7-8B19-3CD4504AD5D8</v>
      </c>
      <c r="C3010" s="14" t="str">
        <f t="shared" ca="1" si="600"/>
        <v>Nordmarksvænge</v>
      </c>
      <c r="D3010" s="14" t="str">
        <f t="shared" ca="1" si="601"/>
        <v>77</v>
      </c>
      <c r="E3010" s="14" t="str">
        <f t="shared" ca="1" si="602"/>
        <v>15df</v>
      </c>
      <c r="F3010" s="1">
        <f t="shared" ca="1" si="603"/>
        <v>120</v>
      </c>
      <c r="G3010" s="1">
        <f t="shared" ca="1" si="604"/>
        <v>130</v>
      </c>
      <c r="H3010" s="1">
        <f t="shared" ca="1" si="605"/>
        <v>2001</v>
      </c>
      <c r="I3010" s="1" t="str">
        <f ca="1">INDEX(Relationstabel!$C$3:$K$10,MATCH(INDIRECT($A$1&amp;"J"&amp;A3010),Relationstabel!$A$3:$A$10,0),MATCH(IFERROR(VALUE(INDIRECT($A$1&amp;"K"&amp;A3010)),0),Relationstabel!$C$1:$K$1,0))</f>
        <v>Fjernvarme/ Blokvarme</v>
      </c>
      <c r="J3010" s="1" t="str">
        <f ca="1">INDEX(Anvendelseskode!B:B,MATCH($F3010,Anvendelseskode!$A:$A,0))</f>
        <v>Fritliggende enfamilieshus (parcelhus)</v>
      </c>
      <c r="K3010" s="1" t="str">
        <f ca="1">INDEX(Anvendelseskode!C:C,MATCH($F3010,Anvendelseskode!$A:$A,0))</f>
        <v>Parcelhuse</v>
      </c>
      <c r="L3010" s="1" t="str">
        <f ca="1">INDEX(Anvendelseskode!D:D,MATCH($F3010,Anvendelseskode!$A:$A,0))</f>
        <v>Private husholdninger</v>
      </c>
      <c r="M3010" s="1" t="str">
        <f ca="1">IFERROR(INDEX(SBi!$2:$2,MATCH(H3010,SBi!$1:$1,1)),SBi!$K$2)</f>
        <v>1999-2006</v>
      </c>
      <c r="N3010" s="1">
        <f ca="1">INDEX(SBi!$C$3:$K$28,MATCH(F3010,SBi!$B$3:$B$28,0),MATCH(M3010,SBi!$C$2:$K$2,0))</f>
        <v>83.9</v>
      </c>
      <c r="O3010" s="16">
        <f t="shared" ca="1" si="606"/>
        <v>10.907</v>
      </c>
      <c r="P3010" s="16" t="str">
        <f ca="1">IFERROR(INDEX(VpD!$2:$2,MATCH(H3010,VpD!$1:$1,1)),VpD!$I$2)</f>
        <v>&gt;1998</v>
      </c>
      <c r="Q3010" s="1">
        <f ca="1">INDEX(VpD!$C$3:$I$27,MATCH(F3010,VpD!$B$3:$B$27,0),MATCH(P3010,VpD!$C$2:$I$2,0))</f>
        <v>72</v>
      </c>
      <c r="R3010" s="16">
        <f t="shared" ca="1" si="607"/>
        <v>9.36</v>
      </c>
      <c r="S3010" s="14">
        <f t="shared" ca="1" si="608"/>
        <v>712082.72</v>
      </c>
      <c r="T3010" s="14">
        <f t="shared" ca="1" si="609"/>
        <v>6171911.1799999997</v>
      </c>
      <c r="U3010" s="14" t="str">
        <f t="shared" ca="1" si="610"/>
        <v>0A3F507E-1DDB-32B8-E044-0003BA298018</v>
      </c>
    </row>
    <row r="3011" spans="1:21" s="14" customFormat="1" x14ac:dyDescent="0.25">
      <c r="A3011" s="14">
        <f t="shared" ref="A3011:A3074" si="611">ROW(B3011)</f>
        <v>3011</v>
      </c>
      <c r="B3011" s="14" t="str">
        <f t="shared" ref="B3011:B3074" ca="1" si="612">INDIRECT($A$1&amp;"b"&amp;A3011)</f>
        <v>4F22998D-B13D-464F-807A-016B7D76E260</v>
      </c>
      <c r="C3011" s="14" t="str">
        <f t="shared" ref="C3011:C3074" ca="1" si="613">INDIRECT($A$1&amp;"V"&amp;A3011)</f>
        <v>Nørrebred</v>
      </c>
      <c r="D3011" s="14" t="str">
        <f t="shared" ref="D3011:D3074" ca="1" si="614">INDIRECT($A$1&amp;"W"&amp;A3011)</f>
        <v>188</v>
      </c>
      <c r="E3011" s="14" t="str">
        <f t="shared" ref="E3011:E3074" ca="1" si="615">INDIRECT($A$1&amp;"AB"&amp;A3011)</f>
        <v>22bo</v>
      </c>
      <c r="F3011" s="1">
        <f t="shared" ref="F3011:F3074" ca="1" si="616">ROUNDDOWN(INDIRECT($A$1&amp;"C"&amp;A3011),-1)</f>
        <v>130</v>
      </c>
      <c r="G3011" s="1">
        <f t="shared" ref="G3011:G3074" ca="1" si="617">INDIRECT($A$1&amp;"P"&amp;A3011)+INDIRECT($A$1&amp;"Q"&amp;A3011)+INDIRECT($A$1&amp;"R"&amp;A3011)*0.5</f>
        <v>131</v>
      </c>
      <c r="H3011" s="1">
        <f t="shared" ref="H3011:H3074" ca="1" si="618">MAX(INDIRECT($A$1&amp;"E"&amp;A3011),INDIRECT($A$1&amp;"D"&amp;A3011))</f>
        <v>1973</v>
      </c>
      <c r="I3011" s="1" t="str">
        <f ca="1">INDEX(Relationstabel!$C$3:$K$10,MATCH(INDIRECT($A$1&amp;"J"&amp;A3011),Relationstabel!$A$3:$A$10,0),MATCH(IFERROR(VALUE(INDIRECT($A$1&amp;"K"&amp;A3011)),0),Relationstabel!$C$1:$K$1,0))</f>
        <v>Fjernvarme/ Blokvarme</v>
      </c>
      <c r="J3011" s="1" t="str">
        <f ca="1">INDEX(Anvendelseskode!B:B,MATCH($F3011,Anvendelseskode!$A:$A,0))</f>
        <v>Række-, kæde-, dobbelthus (lodret adskillelse mellem enhederne)</v>
      </c>
      <c r="K3011" s="1" t="str">
        <f ca="1">INDEX(Anvendelseskode!C:C,MATCH($F3011,Anvendelseskode!$A:$A,0))</f>
        <v>Række-, kæde og dobbelthuse</v>
      </c>
      <c r="L3011" s="1" t="str">
        <f ca="1">INDEX(Anvendelseskode!D:D,MATCH($F3011,Anvendelseskode!$A:$A,0))</f>
        <v>Private husholdninger</v>
      </c>
      <c r="M3011" s="1" t="str">
        <f ca="1">IFERROR(INDEX(SBi!$2:$2,MATCH(H3011,SBi!$1:$1,1)),SBi!$K$2)</f>
        <v>1973-1978</v>
      </c>
      <c r="N3011" s="1">
        <f ca="1">INDEX(SBi!$C$3:$K$28,MATCH(F3011,SBi!$B$3:$B$28,0),MATCH(M3011,SBi!$C$2:$K$2,0))</f>
        <v>112.6</v>
      </c>
      <c r="O3011" s="16">
        <f t="shared" ref="O3011:O3074" ca="1" si="619">N3011*G3011/1000</f>
        <v>14.750599999999999</v>
      </c>
      <c r="P3011" s="16" t="str">
        <f ca="1">IFERROR(INDEX(VpD!$2:$2,MATCH(H3011,VpD!$1:$1,1)),VpD!$I$2)</f>
        <v>1973-1978</v>
      </c>
      <c r="Q3011" s="1">
        <f ca="1">INDEX(VpD!$C$3:$I$27,MATCH(F3011,VpD!$B$3:$B$27,0),MATCH(P3011,VpD!$C$2:$I$2,0))</f>
        <v>98</v>
      </c>
      <c r="R3011" s="16">
        <f t="shared" ref="R3011:R3074" ca="1" si="620">Q3011*G3011/1000</f>
        <v>12.837999999999999</v>
      </c>
      <c r="S3011" s="14">
        <f t="shared" ref="S3011:S3074" ca="1" si="621">INDIRECT($A$1&amp;"AE"&amp;A3011)</f>
        <v>711687.94</v>
      </c>
      <c r="T3011" s="14">
        <f t="shared" ref="T3011:T3074" ca="1" si="622">INDIRECT($A$1&amp;"AF"&amp;A3011)</f>
        <v>6172110.7300000004</v>
      </c>
      <c r="U3011" s="14" t="str">
        <f t="shared" ref="U3011:U3074" ca="1" si="623">INDIRECT($A$1&amp;"AC"&amp;A3011)</f>
        <v>0A3F507E-1EDB-32B8-E044-0003BA298018</v>
      </c>
    </row>
    <row r="3012" spans="1:21" s="14" customFormat="1" x14ac:dyDescent="0.25">
      <c r="A3012" s="14">
        <f t="shared" si="611"/>
        <v>3012</v>
      </c>
      <c r="B3012" s="14" t="str">
        <f t="shared" ca="1" si="612"/>
        <v>7EC9A7AB-26F2-4287-ADEC-AE01DCC7DE0C</v>
      </c>
      <c r="C3012" s="14" t="str">
        <f t="shared" ca="1" si="613"/>
        <v>Valbo Alle</v>
      </c>
      <c r="D3012" s="14" t="str">
        <f t="shared" ca="1" si="614"/>
        <v>21</v>
      </c>
      <c r="E3012" s="14" t="str">
        <f t="shared" ca="1" si="615"/>
        <v>23ah</v>
      </c>
      <c r="F3012" s="1">
        <f t="shared" ca="1" si="616"/>
        <v>120</v>
      </c>
      <c r="G3012" s="1">
        <f t="shared" ca="1" si="617"/>
        <v>138</v>
      </c>
      <c r="H3012" s="1">
        <f t="shared" ca="1" si="618"/>
        <v>1984</v>
      </c>
      <c r="I3012" s="1" t="str">
        <f ca="1">INDEX(Relationstabel!$C$3:$K$10,MATCH(INDIRECT($A$1&amp;"J"&amp;A3012),Relationstabel!$A$3:$A$10,0),MATCH(IFERROR(VALUE(INDIRECT($A$1&amp;"K"&amp;A3012)),0),Relationstabel!$C$1:$K$1,0))</f>
        <v>Elvarme</v>
      </c>
      <c r="J3012" s="1" t="str">
        <f ca="1">INDEX(Anvendelseskode!B:B,MATCH($F3012,Anvendelseskode!$A:$A,0))</f>
        <v>Fritliggende enfamilieshus (parcelhus)</v>
      </c>
      <c r="K3012" s="1" t="str">
        <f ca="1">INDEX(Anvendelseskode!C:C,MATCH($F3012,Anvendelseskode!$A:$A,0))</f>
        <v>Parcelhuse</v>
      </c>
      <c r="L3012" s="1" t="str">
        <f ca="1">INDEX(Anvendelseskode!D:D,MATCH($F3012,Anvendelseskode!$A:$A,0))</f>
        <v>Private husholdninger</v>
      </c>
      <c r="M3012" s="1" t="str">
        <f ca="1">IFERROR(INDEX(SBi!$2:$2,MATCH(H3012,SBi!$1:$1,1)),SBi!$K$2)</f>
        <v>1979-1998</v>
      </c>
      <c r="N3012" s="1">
        <f ca="1">INDEX(SBi!$C$3:$K$28,MATCH(F3012,SBi!$B$3:$B$28,0),MATCH(M3012,SBi!$C$2:$K$2,0))</f>
        <v>105.4</v>
      </c>
      <c r="O3012" s="16">
        <f t="shared" ca="1" si="619"/>
        <v>14.545200000000001</v>
      </c>
      <c r="P3012" s="16" t="str">
        <f ca="1">IFERROR(INDEX(VpD!$2:$2,MATCH(H3012,VpD!$1:$1,1)),VpD!$I$2)</f>
        <v>1979-1998</v>
      </c>
      <c r="Q3012" s="1">
        <f ca="1">INDEX(VpD!$C$3:$I$27,MATCH(F3012,VpD!$B$3:$B$27,0),MATCH(P3012,VpD!$C$2:$I$2,0))</f>
        <v>90</v>
      </c>
      <c r="R3012" s="16">
        <f t="shared" ca="1" si="620"/>
        <v>12.42</v>
      </c>
      <c r="S3012" s="14">
        <f t="shared" ca="1" si="621"/>
        <v>713671.26</v>
      </c>
      <c r="T3012" s="14">
        <f t="shared" ca="1" si="622"/>
        <v>6168624.4199999999</v>
      </c>
      <c r="U3012" s="14" t="str">
        <f t="shared" ca="1" si="623"/>
        <v>0A3F507E-23B3-32B8-E044-0003BA298018</v>
      </c>
    </row>
    <row r="3013" spans="1:21" s="14" customFormat="1" x14ac:dyDescent="0.25">
      <c r="A3013" s="14">
        <f t="shared" si="611"/>
        <v>3013</v>
      </c>
      <c r="B3013" s="14" t="str">
        <f t="shared" ca="1" si="612"/>
        <v>365D425D-5D78-4223-A62A-EA7A2395BA53</v>
      </c>
      <c r="C3013" s="14" t="str">
        <f t="shared" ca="1" si="613"/>
        <v>Stærebo</v>
      </c>
      <c r="D3013" s="14" t="str">
        <f t="shared" ca="1" si="614"/>
        <v>13</v>
      </c>
      <c r="E3013" s="14" t="str">
        <f t="shared" ca="1" si="615"/>
        <v>6acd</v>
      </c>
      <c r="F3013" s="1">
        <f t="shared" ca="1" si="616"/>
        <v>130</v>
      </c>
      <c r="G3013" s="1">
        <f t="shared" ca="1" si="617"/>
        <v>109</v>
      </c>
      <c r="H3013" s="1">
        <f t="shared" ca="1" si="618"/>
        <v>1979</v>
      </c>
      <c r="I3013" s="1" t="str">
        <f ca="1">INDEX(Relationstabel!$C$3:$K$10,MATCH(INDIRECT($A$1&amp;"J"&amp;A3013),Relationstabel!$A$3:$A$10,0),MATCH(IFERROR(VALUE(INDIRECT($A$1&amp;"K"&amp;A3013)),0),Relationstabel!$C$1:$K$1,0))</f>
        <v>Fjernvarme/ Blokvarme</v>
      </c>
      <c r="J3013" s="1" t="str">
        <f ca="1">INDEX(Anvendelseskode!B:B,MATCH($F3013,Anvendelseskode!$A:$A,0))</f>
        <v>Række-, kæde-, dobbelthus (lodret adskillelse mellem enhederne)</v>
      </c>
      <c r="K3013" s="1" t="str">
        <f ca="1">INDEX(Anvendelseskode!C:C,MATCH($F3013,Anvendelseskode!$A:$A,0))</f>
        <v>Række-, kæde og dobbelthuse</v>
      </c>
      <c r="L3013" s="1" t="str">
        <f ca="1">INDEX(Anvendelseskode!D:D,MATCH($F3013,Anvendelseskode!$A:$A,0))</f>
        <v>Private husholdninger</v>
      </c>
      <c r="M3013" s="1" t="str">
        <f ca="1">IFERROR(INDEX(SBi!$2:$2,MATCH(H3013,SBi!$1:$1,1)),SBi!$K$2)</f>
        <v>1979-1998</v>
      </c>
      <c r="N3013" s="1">
        <f ca="1">INDEX(SBi!$C$3:$K$28,MATCH(F3013,SBi!$B$3:$B$28,0),MATCH(M3013,SBi!$C$2:$K$2,0))</f>
        <v>96.8</v>
      </c>
      <c r="O3013" s="16">
        <f t="shared" ca="1" si="619"/>
        <v>10.5512</v>
      </c>
      <c r="P3013" s="16" t="str">
        <f ca="1">IFERROR(INDEX(VpD!$2:$2,MATCH(H3013,VpD!$1:$1,1)),VpD!$I$2)</f>
        <v>1979-1998</v>
      </c>
      <c r="Q3013" s="1">
        <f ca="1">INDEX(VpD!$C$3:$I$27,MATCH(F3013,VpD!$B$3:$B$27,0),MATCH(P3013,VpD!$C$2:$I$2,0))</f>
        <v>74</v>
      </c>
      <c r="R3013" s="16">
        <f t="shared" ca="1" si="620"/>
        <v>8.0660000000000007</v>
      </c>
      <c r="S3013" s="14">
        <f t="shared" ca="1" si="621"/>
        <v>713677.5</v>
      </c>
      <c r="T3013" s="14">
        <f t="shared" ca="1" si="622"/>
        <v>6169727.7400000002</v>
      </c>
      <c r="U3013" s="14" t="str">
        <f t="shared" ca="1" si="623"/>
        <v>0A3F507E-21B4-32B8-E044-0003BA298018</v>
      </c>
    </row>
    <row r="3014" spans="1:21" s="14" customFormat="1" x14ac:dyDescent="0.25">
      <c r="A3014" s="14">
        <f t="shared" si="611"/>
        <v>3014</v>
      </c>
      <c r="B3014" s="14" t="str">
        <f t="shared" ca="1" si="612"/>
        <v>748F32AB-66D3-4419-9877-F5C7FA23BFB9</v>
      </c>
      <c r="C3014" s="14" t="str">
        <f t="shared" ca="1" si="613"/>
        <v>Nordmarksvænge</v>
      </c>
      <c r="D3014" s="14" t="str">
        <f t="shared" ca="1" si="614"/>
        <v>30</v>
      </c>
      <c r="E3014" s="14" t="str">
        <f t="shared" ca="1" si="615"/>
        <v>14eo</v>
      </c>
      <c r="F3014" s="1">
        <f t="shared" ca="1" si="616"/>
        <v>130</v>
      </c>
      <c r="G3014" s="1">
        <f t="shared" ca="1" si="617"/>
        <v>133</v>
      </c>
      <c r="H3014" s="1">
        <f t="shared" ca="1" si="618"/>
        <v>2000</v>
      </c>
      <c r="I3014" s="1" t="str">
        <f ca="1">INDEX(Relationstabel!$C$3:$K$10,MATCH(INDIRECT($A$1&amp;"J"&amp;A3014),Relationstabel!$A$3:$A$10,0),MATCH(IFERROR(VALUE(INDIRECT($A$1&amp;"K"&amp;A3014)),0),Relationstabel!$C$1:$K$1,0))</f>
        <v>Fjernvarme/ Blokvarme</v>
      </c>
      <c r="J3014" s="1" t="str">
        <f ca="1">INDEX(Anvendelseskode!B:B,MATCH($F3014,Anvendelseskode!$A:$A,0))</f>
        <v>Række-, kæde-, dobbelthus (lodret adskillelse mellem enhederne)</v>
      </c>
      <c r="K3014" s="1" t="str">
        <f ca="1">INDEX(Anvendelseskode!C:C,MATCH($F3014,Anvendelseskode!$A:$A,0))</f>
        <v>Række-, kæde og dobbelthuse</v>
      </c>
      <c r="L3014" s="1" t="str">
        <f ca="1">INDEX(Anvendelseskode!D:D,MATCH($F3014,Anvendelseskode!$A:$A,0))</f>
        <v>Private husholdninger</v>
      </c>
      <c r="M3014" s="1" t="str">
        <f ca="1">IFERROR(INDEX(SBi!$2:$2,MATCH(H3014,SBi!$1:$1,1)),SBi!$K$2)</f>
        <v>1999-2006</v>
      </c>
      <c r="N3014" s="1">
        <f ca="1">INDEX(SBi!$C$3:$K$28,MATCH(F3014,SBi!$B$3:$B$28,0),MATCH(M3014,SBi!$C$2:$K$2,0))</f>
        <v>81.5</v>
      </c>
      <c r="O3014" s="16">
        <f t="shared" ca="1" si="619"/>
        <v>10.839499999999999</v>
      </c>
      <c r="P3014" s="16" t="str">
        <f ca="1">IFERROR(INDEX(VpD!$2:$2,MATCH(H3014,VpD!$1:$1,1)),VpD!$I$2)</f>
        <v>&gt;1998</v>
      </c>
      <c r="Q3014" s="1">
        <f ca="1">INDEX(VpD!$C$3:$I$27,MATCH(F3014,VpD!$B$3:$B$27,0),MATCH(P3014,VpD!$C$2:$I$2,0))</f>
        <v>65</v>
      </c>
      <c r="R3014" s="16">
        <f t="shared" ca="1" si="620"/>
        <v>8.6449999999999996</v>
      </c>
      <c r="S3014" s="14">
        <f t="shared" ca="1" si="621"/>
        <v>712012.89</v>
      </c>
      <c r="T3014" s="14">
        <f t="shared" ca="1" si="622"/>
        <v>6172439.6399999997</v>
      </c>
      <c r="U3014" s="14" t="str">
        <f t="shared" ca="1" si="623"/>
        <v>0A3F507E-1DB0-32B8-E044-0003BA298018</v>
      </c>
    </row>
    <row r="3015" spans="1:21" s="14" customFormat="1" x14ac:dyDescent="0.25">
      <c r="A3015" s="14">
        <f t="shared" si="611"/>
        <v>3015</v>
      </c>
      <c r="B3015" s="14" t="str">
        <f t="shared" ca="1" si="612"/>
        <v>11E8CB53-5D2E-482B-95DD-983CE0724437</v>
      </c>
      <c r="C3015" s="14" t="str">
        <f t="shared" ca="1" si="613"/>
        <v>Nørrebred</v>
      </c>
      <c r="D3015" s="14" t="str">
        <f t="shared" ca="1" si="614"/>
        <v>134</v>
      </c>
      <c r="E3015" s="14" t="str">
        <f t="shared" ca="1" si="615"/>
        <v>13gy</v>
      </c>
      <c r="F3015" s="1">
        <f t="shared" ca="1" si="616"/>
        <v>120</v>
      </c>
      <c r="G3015" s="1">
        <f t="shared" ca="1" si="617"/>
        <v>129</v>
      </c>
      <c r="H3015" s="1">
        <f t="shared" ca="1" si="618"/>
        <v>1969</v>
      </c>
      <c r="I3015" s="1" t="str">
        <f ca="1">INDEX(Relationstabel!$C$3:$K$10,MATCH(INDIRECT($A$1&amp;"J"&amp;A3015),Relationstabel!$A$3:$A$10,0),MATCH(IFERROR(VALUE(INDIRECT($A$1&amp;"K"&amp;A3015)),0),Relationstabel!$C$1:$K$1,0))</f>
        <v>Naturgas</v>
      </c>
      <c r="J3015" s="1" t="str">
        <f ca="1">INDEX(Anvendelseskode!B:B,MATCH($F3015,Anvendelseskode!$A:$A,0))</f>
        <v>Fritliggende enfamilieshus (parcelhus)</v>
      </c>
      <c r="K3015" s="1" t="str">
        <f ca="1">INDEX(Anvendelseskode!C:C,MATCH($F3015,Anvendelseskode!$A:$A,0))</f>
        <v>Parcelhuse</v>
      </c>
      <c r="L3015" s="1" t="str">
        <f ca="1">INDEX(Anvendelseskode!D:D,MATCH($F3015,Anvendelseskode!$A:$A,0))</f>
        <v>Private husholdninger</v>
      </c>
      <c r="M3015" s="1" t="str">
        <f ca="1">IFERROR(INDEX(SBi!$2:$2,MATCH(H3015,SBi!$1:$1,1)),SBi!$K$2)</f>
        <v>1961-1972</v>
      </c>
      <c r="N3015" s="1">
        <f ca="1">INDEX(SBi!$C$3:$K$28,MATCH(F3015,SBi!$B$3:$B$28,0),MATCH(M3015,SBi!$C$2:$K$2,0))</f>
        <v>134.30000000000001</v>
      </c>
      <c r="O3015" s="16">
        <f t="shared" ca="1" si="619"/>
        <v>17.3247</v>
      </c>
      <c r="P3015" s="16" t="str">
        <f ca="1">IFERROR(INDEX(VpD!$2:$2,MATCH(H3015,VpD!$1:$1,1)),VpD!$I$2)</f>
        <v>1961-1972</v>
      </c>
      <c r="Q3015" s="1">
        <f ca="1">INDEX(VpD!$C$3:$I$27,MATCH(F3015,VpD!$B$3:$B$27,0),MATCH(P3015,VpD!$C$2:$I$2,0))</f>
        <v>143</v>
      </c>
      <c r="R3015" s="16">
        <f t="shared" ca="1" si="620"/>
        <v>18.446999999999999</v>
      </c>
      <c r="S3015" s="14">
        <f t="shared" ca="1" si="621"/>
        <v>711731.27</v>
      </c>
      <c r="T3015" s="14">
        <f t="shared" ca="1" si="622"/>
        <v>6171946.4900000002</v>
      </c>
      <c r="U3015" s="14" t="str">
        <f t="shared" ca="1" si="623"/>
        <v>0A3F507E-1EB0-32B8-E044-0003BA298018</v>
      </c>
    </row>
    <row r="3016" spans="1:21" s="14" customFormat="1" x14ac:dyDescent="0.25">
      <c r="A3016" s="14">
        <f t="shared" si="611"/>
        <v>3016</v>
      </c>
      <c r="B3016" s="14" t="str">
        <f t="shared" ca="1" si="612"/>
        <v>6A538B3F-9D77-4627-8574-A26DF3C8D7C2</v>
      </c>
      <c r="C3016" s="14" t="str">
        <f t="shared" ca="1" si="613"/>
        <v>Horsbred</v>
      </c>
      <c r="D3016" s="14" t="str">
        <f t="shared" ca="1" si="614"/>
        <v>67</v>
      </c>
      <c r="E3016" s="14" t="str">
        <f t="shared" ca="1" si="615"/>
        <v>13df</v>
      </c>
      <c r="F3016" s="1">
        <f t="shared" ca="1" si="616"/>
        <v>130</v>
      </c>
      <c r="G3016" s="1">
        <f t="shared" ca="1" si="617"/>
        <v>107</v>
      </c>
      <c r="H3016" s="1">
        <f t="shared" ca="1" si="618"/>
        <v>1982</v>
      </c>
      <c r="I3016" s="1" t="str">
        <f ca="1">INDEX(Relationstabel!$C$3:$K$10,MATCH(INDIRECT($A$1&amp;"J"&amp;A3016),Relationstabel!$A$3:$A$10,0),MATCH(IFERROR(VALUE(INDIRECT($A$1&amp;"K"&amp;A3016)),0),Relationstabel!$C$1:$K$1,0))</f>
        <v>Fjernvarme/ Blokvarme</v>
      </c>
      <c r="J3016" s="1" t="str">
        <f ca="1">INDEX(Anvendelseskode!B:B,MATCH($F3016,Anvendelseskode!$A:$A,0))</f>
        <v>Række-, kæde-, dobbelthus (lodret adskillelse mellem enhederne)</v>
      </c>
      <c r="K3016" s="1" t="str">
        <f ca="1">INDEX(Anvendelseskode!C:C,MATCH($F3016,Anvendelseskode!$A:$A,0))</f>
        <v>Række-, kæde og dobbelthuse</v>
      </c>
      <c r="L3016" s="1" t="str">
        <f ca="1">INDEX(Anvendelseskode!D:D,MATCH($F3016,Anvendelseskode!$A:$A,0))</f>
        <v>Private husholdninger</v>
      </c>
      <c r="M3016" s="1" t="str">
        <f ca="1">IFERROR(INDEX(SBi!$2:$2,MATCH(H3016,SBi!$1:$1,1)),SBi!$K$2)</f>
        <v>1979-1998</v>
      </c>
      <c r="N3016" s="1">
        <f ca="1">INDEX(SBi!$C$3:$K$28,MATCH(F3016,SBi!$B$3:$B$28,0),MATCH(M3016,SBi!$C$2:$K$2,0))</f>
        <v>96.8</v>
      </c>
      <c r="O3016" s="16">
        <f t="shared" ca="1" si="619"/>
        <v>10.3576</v>
      </c>
      <c r="P3016" s="16" t="str">
        <f ca="1">IFERROR(INDEX(VpD!$2:$2,MATCH(H3016,VpD!$1:$1,1)),VpD!$I$2)</f>
        <v>1979-1998</v>
      </c>
      <c r="Q3016" s="1">
        <f ca="1">INDEX(VpD!$C$3:$I$27,MATCH(F3016,VpD!$B$3:$B$27,0),MATCH(P3016,VpD!$C$2:$I$2,0))</f>
        <v>74</v>
      </c>
      <c r="R3016" s="16">
        <f t="shared" ca="1" si="620"/>
        <v>7.9180000000000001</v>
      </c>
      <c r="S3016" s="14">
        <f t="shared" ca="1" si="621"/>
        <v>711346.21</v>
      </c>
      <c r="T3016" s="14">
        <f t="shared" ca="1" si="622"/>
        <v>6171753.4699999997</v>
      </c>
      <c r="U3016" s="14" t="str">
        <f t="shared" ca="1" si="623"/>
        <v>0A3F507E-18BD-32B8-E044-0003BA298018</v>
      </c>
    </row>
    <row r="3017" spans="1:21" s="14" customFormat="1" x14ac:dyDescent="0.25">
      <c r="A3017" s="14">
        <f t="shared" si="611"/>
        <v>3017</v>
      </c>
      <c r="B3017" s="14" t="str">
        <f t="shared" ca="1" si="612"/>
        <v>7B131914-EE3A-4B57-BB8E-0AE81E6A2A88</v>
      </c>
      <c r="C3017" s="14" t="str">
        <f t="shared" ca="1" si="613"/>
        <v>Vallensbæk Strandvej</v>
      </c>
      <c r="D3017" s="14" t="str">
        <f t="shared" ca="1" si="614"/>
        <v>216</v>
      </c>
      <c r="E3017" s="14" t="str">
        <f t="shared" ca="1" si="615"/>
        <v>18s</v>
      </c>
      <c r="F3017" s="1">
        <f t="shared" ca="1" si="616"/>
        <v>120</v>
      </c>
      <c r="G3017" s="1">
        <f t="shared" ca="1" si="617"/>
        <v>131</v>
      </c>
      <c r="H3017" s="1">
        <f t="shared" ca="1" si="618"/>
        <v>1939</v>
      </c>
      <c r="I3017" s="1" t="str">
        <f ca="1">INDEX(Relationstabel!$C$3:$K$10,MATCH(INDIRECT($A$1&amp;"J"&amp;A3017),Relationstabel!$A$3:$A$10,0),MATCH(IFERROR(VALUE(INDIRECT($A$1&amp;"K"&amp;A3017)),0),Relationstabel!$C$1:$K$1,0))</f>
        <v>Naturgas</v>
      </c>
      <c r="J3017" s="1" t="str">
        <f ca="1">INDEX(Anvendelseskode!B:B,MATCH($F3017,Anvendelseskode!$A:$A,0))</f>
        <v>Fritliggende enfamilieshus (parcelhus)</v>
      </c>
      <c r="K3017" s="1" t="str">
        <f ca="1">INDEX(Anvendelseskode!C:C,MATCH($F3017,Anvendelseskode!$A:$A,0))</f>
        <v>Parcelhuse</v>
      </c>
      <c r="L3017" s="1" t="str">
        <f ca="1">INDEX(Anvendelseskode!D:D,MATCH($F3017,Anvendelseskode!$A:$A,0))</f>
        <v>Private husholdninger</v>
      </c>
      <c r="M3017" s="1" t="str">
        <f ca="1">IFERROR(INDEX(SBi!$2:$2,MATCH(H3017,SBi!$1:$1,1)),SBi!$K$2)</f>
        <v>1931-1950</v>
      </c>
      <c r="N3017" s="1">
        <f ca="1">INDEX(SBi!$C$3:$K$28,MATCH(F3017,SBi!$B$3:$B$28,0),MATCH(M3017,SBi!$C$2:$K$2,0))</f>
        <v>164.1</v>
      </c>
      <c r="O3017" s="16">
        <f t="shared" ca="1" si="619"/>
        <v>21.4971</v>
      </c>
      <c r="P3017" s="16" t="str">
        <f ca="1">IFERROR(INDEX(VpD!$2:$2,MATCH(H3017,VpD!$1:$1,1)),VpD!$I$2)</f>
        <v>1931-1950</v>
      </c>
      <c r="Q3017" s="1">
        <f ca="1">INDEX(VpD!$C$3:$I$27,MATCH(F3017,VpD!$B$3:$B$27,0),MATCH(P3017,VpD!$C$2:$I$2,0))</f>
        <v>217</v>
      </c>
      <c r="R3017" s="16">
        <f t="shared" ca="1" si="620"/>
        <v>28.427</v>
      </c>
      <c r="S3017" s="14">
        <f t="shared" ca="1" si="621"/>
        <v>713468.83</v>
      </c>
      <c r="T3017" s="14">
        <f t="shared" ca="1" si="622"/>
        <v>6168848.8600000003</v>
      </c>
      <c r="U3017" s="14" t="str">
        <f t="shared" ca="1" si="623"/>
        <v>0A3F507E-17AA-32B8-E044-0003BA298018</v>
      </c>
    </row>
    <row r="3018" spans="1:21" s="14" customFormat="1" x14ac:dyDescent="0.25">
      <c r="A3018" s="14">
        <f t="shared" si="611"/>
        <v>3018</v>
      </c>
      <c r="B3018" s="14" t="str">
        <f t="shared" ca="1" si="612"/>
        <v>136A31A3-1C67-4977-8C77-F55A06D4B0A7</v>
      </c>
      <c r="C3018" s="14" t="str">
        <f t="shared" ca="1" si="613"/>
        <v>Broksøvej</v>
      </c>
      <c r="D3018" s="14" t="str">
        <f t="shared" ca="1" si="614"/>
        <v>39</v>
      </c>
      <c r="E3018" s="14" t="str">
        <f t="shared" ca="1" si="615"/>
        <v>18pæ</v>
      </c>
      <c r="F3018" s="1">
        <f t="shared" ca="1" si="616"/>
        <v>130</v>
      </c>
      <c r="G3018" s="1">
        <f t="shared" ca="1" si="617"/>
        <v>159</v>
      </c>
      <c r="H3018" s="1">
        <f t="shared" ca="1" si="618"/>
        <v>1975</v>
      </c>
      <c r="I3018" s="1" t="str">
        <f ca="1">INDEX(Relationstabel!$C$3:$K$10,MATCH(INDIRECT($A$1&amp;"J"&amp;A3018),Relationstabel!$A$3:$A$10,0),MATCH(IFERROR(VALUE(INDIRECT($A$1&amp;"K"&amp;A3018)),0),Relationstabel!$C$1:$K$1,0))</f>
        <v>Elvarme</v>
      </c>
      <c r="J3018" s="1" t="str">
        <f ca="1">INDEX(Anvendelseskode!B:B,MATCH($F3018,Anvendelseskode!$A:$A,0))</f>
        <v>Række-, kæde-, dobbelthus (lodret adskillelse mellem enhederne)</v>
      </c>
      <c r="K3018" s="1" t="str">
        <f ca="1">INDEX(Anvendelseskode!C:C,MATCH($F3018,Anvendelseskode!$A:$A,0))</f>
        <v>Række-, kæde og dobbelthuse</v>
      </c>
      <c r="L3018" s="1" t="str">
        <f ca="1">INDEX(Anvendelseskode!D:D,MATCH($F3018,Anvendelseskode!$A:$A,0))</f>
        <v>Private husholdninger</v>
      </c>
      <c r="M3018" s="1" t="str">
        <f ca="1">IFERROR(INDEX(SBi!$2:$2,MATCH(H3018,SBi!$1:$1,1)),SBi!$K$2)</f>
        <v>1973-1978</v>
      </c>
      <c r="N3018" s="1">
        <f ca="1">INDEX(SBi!$C$3:$K$28,MATCH(F3018,SBi!$B$3:$B$28,0),MATCH(M3018,SBi!$C$2:$K$2,0))</f>
        <v>112.6</v>
      </c>
      <c r="O3018" s="16">
        <f t="shared" ca="1" si="619"/>
        <v>17.903399999999998</v>
      </c>
      <c r="P3018" s="16" t="str">
        <f ca="1">IFERROR(INDEX(VpD!$2:$2,MATCH(H3018,VpD!$1:$1,1)),VpD!$I$2)</f>
        <v>1973-1978</v>
      </c>
      <c r="Q3018" s="1">
        <f ca="1">INDEX(VpD!$C$3:$I$27,MATCH(F3018,VpD!$B$3:$B$27,0),MATCH(P3018,VpD!$C$2:$I$2,0))</f>
        <v>98</v>
      </c>
      <c r="R3018" s="16">
        <f t="shared" ca="1" si="620"/>
        <v>15.582000000000001</v>
      </c>
      <c r="S3018" s="14">
        <f t="shared" ca="1" si="621"/>
        <v>712830.3</v>
      </c>
      <c r="T3018" s="14">
        <f t="shared" ca="1" si="622"/>
        <v>6169017.0899999999</v>
      </c>
      <c r="U3018" s="14" t="str">
        <f t="shared" ca="1" si="623"/>
        <v>0A3F507E-15B8-32B8-E044-0003BA298018</v>
      </c>
    </row>
    <row r="3019" spans="1:21" s="14" customFormat="1" x14ac:dyDescent="0.25">
      <c r="A3019" s="14">
        <f t="shared" si="611"/>
        <v>3019</v>
      </c>
      <c r="B3019" s="14" t="str">
        <f t="shared" ca="1" si="612"/>
        <v>99CF6D55-4E3A-4E25-B57B-64B3193DC82A</v>
      </c>
      <c r="C3019" s="14" t="str">
        <f t="shared" ca="1" si="613"/>
        <v>Egeskovvej</v>
      </c>
      <c r="D3019" s="14" t="str">
        <f t="shared" ca="1" si="614"/>
        <v>61</v>
      </c>
      <c r="E3019" s="14" t="str">
        <f t="shared" ca="1" si="615"/>
        <v>3bd</v>
      </c>
      <c r="F3019" s="1">
        <f t="shared" ca="1" si="616"/>
        <v>130</v>
      </c>
      <c r="G3019" s="1">
        <f t="shared" ca="1" si="617"/>
        <v>92</v>
      </c>
      <c r="H3019" s="1">
        <f t="shared" ca="1" si="618"/>
        <v>2002</v>
      </c>
      <c r="I3019" s="1" t="str">
        <f ca="1">INDEX(Relationstabel!$C$3:$K$10,MATCH(INDIRECT($A$1&amp;"J"&amp;A3019),Relationstabel!$A$3:$A$10,0),MATCH(IFERROR(VALUE(INDIRECT($A$1&amp;"K"&amp;A3019)),0),Relationstabel!$C$1:$K$1,0))</f>
        <v>Naturgas</v>
      </c>
      <c r="J3019" s="1" t="str">
        <f ca="1">INDEX(Anvendelseskode!B:B,MATCH($F3019,Anvendelseskode!$A:$A,0))</f>
        <v>Række-, kæde-, dobbelthus (lodret adskillelse mellem enhederne)</v>
      </c>
      <c r="K3019" s="1" t="str">
        <f ca="1">INDEX(Anvendelseskode!C:C,MATCH($F3019,Anvendelseskode!$A:$A,0))</f>
        <v>Række-, kæde og dobbelthuse</v>
      </c>
      <c r="L3019" s="1" t="str">
        <f ca="1">INDEX(Anvendelseskode!D:D,MATCH($F3019,Anvendelseskode!$A:$A,0))</f>
        <v>Private husholdninger</v>
      </c>
      <c r="M3019" s="1" t="str">
        <f ca="1">IFERROR(INDEX(SBi!$2:$2,MATCH(H3019,SBi!$1:$1,1)),SBi!$K$2)</f>
        <v>1999-2006</v>
      </c>
      <c r="N3019" s="1">
        <f ca="1">INDEX(SBi!$C$3:$K$28,MATCH(F3019,SBi!$B$3:$B$28,0),MATCH(M3019,SBi!$C$2:$K$2,0))</f>
        <v>81.5</v>
      </c>
      <c r="O3019" s="16">
        <f t="shared" ca="1" si="619"/>
        <v>7.4980000000000002</v>
      </c>
      <c r="P3019" s="16" t="str">
        <f ca="1">IFERROR(INDEX(VpD!$2:$2,MATCH(H3019,VpD!$1:$1,1)),VpD!$I$2)</f>
        <v>&gt;1998</v>
      </c>
      <c r="Q3019" s="1">
        <f ca="1">INDEX(VpD!$C$3:$I$27,MATCH(F3019,VpD!$B$3:$B$27,0),MATCH(P3019,VpD!$C$2:$I$2,0))</f>
        <v>65</v>
      </c>
      <c r="R3019" s="16">
        <f t="shared" ca="1" si="620"/>
        <v>5.98</v>
      </c>
      <c r="S3019" s="14">
        <f t="shared" ca="1" si="621"/>
        <v>712586.2</v>
      </c>
      <c r="T3019" s="14">
        <f t="shared" ca="1" si="622"/>
        <v>6169769.46</v>
      </c>
      <c r="U3019" s="14" t="str">
        <f t="shared" ca="1" si="623"/>
        <v>0A3F507E-16B8-32B8-E044-0003BA298018</v>
      </c>
    </row>
    <row r="3020" spans="1:21" s="14" customFormat="1" x14ac:dyDescent="0.25">
      <c r="A3020" s="14">
        <f t="shared" si="611"/>
        <v>3020</v>
      </c>
      <c r="B3020" s="14" t="str">
        <f t="shared" ca="1" si="612"/>
        <v>A481B393-DB6F-4E10-B4DD-677212259A75</v>
      </c>
      <c r="C3020" s="14" t="str">
        <f t="shared" ca="1" si="613"/>
        <v>Hyrdeengen</v>
      </c>
      <c r="D3020" s="14" t="str">
        <f t="shared" ca="1" si="614"/>
        <v>205</v>
      </c>
      <c r="E3020" s="14" t="str">
        <f t="shared" ca="1" si="615"/>
        <v>21gh</v>
      </c>
      <c r="F3020" s="1">
        <f t="shared" ca="1" si="616"/>
        <v>130</v>
      </c>
      <c r="G3020" s="1">
        <f t="shared" ca="1" si="617"/>
        <v>125</v>
      </c>
      <c r="H3020" s="1">
        <f t="shared" ca="1" si="618"/>
        <v>1975</v>
      </c>
      <c r="I3020" s="1" t="str">
        <f ca="1">INDEX(Relationstabel!$C$3:$K$10,MATCH(INDIRECT($A$1&amp;"J"&amp;A3020),Relationstabel!$A$3:$A$10,0),MATCH(IFERROR(VALUE(INDIRECT($A$1&amp;"K"&amp;A3020)),0),Relationstabel!$C$1:$K$1,0))</f>
        <v>Elvarme</v>
      </c>
      <c r="J3020" s="1" t="str">
        <f ca="1">INDEX(Anvendelseskode!B:B,MATCH($F3020,Anvendelseskode!$A:$A,0))</f>
        <v>Række-, kæde-, dobbelthus (lodret adskillelse mellem enhederne)</v>
      </c>
      <c r="K3020" s="1" t="str">
        <f ca="1">INDEX(Anvendelseskode!C:C,MATCH($F3020,Anvendelseskode!$A:$A,0))</f>
        <v>Række-, kæde og dobbelthuse</v>
      </c>
      <c r="L3020" s="1" t="str">
        <f ca="1">INDEX(Anvendelseskode!D:D,MATCH($F3020,Anvendelseskode!$A:$A,0))</f>
        <v>Private husholdninger</v>
      </c>
      <c r="M3020" s="1" t="str">
        <f ca="1">IFERROR(INDEX(SBi!$2:$2,MATCH(H3020,SBi!$1:$1,1)),SBi!$K$2)</f>
        <v>1973-1978</v>
      </c>
      <c r="N3020" s="1">
        <f ca="1">INDEX(SBi!$C$3:$K$28,MATCH(F3020,SBi!$B$3:$B$28,0),MATCH(M3020,SBi!$C$2:$K$2,0))</f>
        <v>112.6</v>
      </c>
      <c r="O3020" s="16">
        <f t="shared" ca="1" si="619"/>
        <v>14.074999999999999</v>
      </c>
      <c r="P3020" s="16" t="str">
        <f ca="1">IFERROR(INDEX(VpD!$2:$2,MATCH(H3020,VpD!$1:$1,1)),VpD!$I$2)</f>
        <v>1973-1978</v>
      </c>
      <c r="Q3020" s="1">
        <f ca="1">INDEX(VpD!$C$3:$I$27,MATCH(F3020,VpD!$B$3:$B$27,0),MATCH(P3020,VpD!$C$2:$I$2,0))</f>
        <v>98</v>
      </c>
      <c r="R3020" s="16">
        <f t="shared" ca="1" si="620"/>
        <v>12.25</v>
      </c>
      <c r="S3020" s="14">
        <f t="shared" ca="1" si="621"/>
        <v>711744.15</v>
      </c>
      <c r="T3020" s="14">
        <f t="shared" ca="1" si="622"/>
        <v>6172390.3600000003</v>
      </c>
      <c r="U3020" s="14" t="str">
        <f t="shared" ca="1" si="623"/>
        <v>0A3F507E-19B8-32B8-E044-0003BA298018</v>
      </c>
    </row>
    <row r="3021" spans="1:21" s="14" customFormat="1" x14ac:dyDescent="0.25">
      <c r="A3021" s="14">
        <f t="shared" si="611"/>
        <v>3021</v>
      </c>
      <c r="B3021" s="14" t="str">
        <f t="shared" ca="1" si="612"/>
        <v>B5344A5F-066C-4AD5-A14F-B38795FF626C</v>
      </c>
      <c r="C3021" s="14" t="str">
        <f t="shared" ca="1" si="613"/>
        <v>Løkkekrogen</v>
      </c>
      <c r="D3021" s="14" t="str">
        <f t="shared" ca="1" si="614"/>
        <v>5B</v>
      </c>
      <c r="E3021" s="14" t="str">
        <f t="shared" ca="1" si="615"/>
        <v>17ae</v>
      </c>
      <c r="F3021" s="1">
        <f t="shared" ca="1" si="616"/>
        <v>160</v>
      </c>
      <c r="G3021" s="1">
        <f t="shared" ca="1" si="617"/>
        <v>565</v>
      </c>
      <c r="H3021" s="1">
        <f t="shared" ca="1" si="618"/>
        <v>1998</v>
      </c>
      <c r="I3021" s="1" t="str">
        <f ca="1">INDEX(Relationstabel!$C$3:$K$10,MATCH(INDIRECT($A$1&amp;"J"&amp;A3021),Relationstabel!$A$3:$A$10,0),MATCH(IFERROR(VALUE(INDIRECT($A$1&amp;"K"&amp;A3021)),0),Relationstabel!$C$1:$K$1,0))</f>
        <v>Fjernvarme/ Blokvarme</v>
      </c>
      <c r="J3021" s="1" t="str">
        <f ca="1">INDEX(Anvendelseskode!B:B,MATCH($F3021,Anvendelseskode!$A:$A,0))</f>
        <v>Døgninstitutioner</v>
      </c>
      <c r="K3021" s="1" t="str">
        <f ca="1">INDEX(Anvendelseskode!C:C,MATCH($F3021,Anvendelseskode!$A:$A,0))</f>
        <v>Døgninstitutioner</v>
      </c>
      <c r="L3021" s="1" t="str">
        <f ca="1">INDEX(Anvendelseskode!D:D,MATCH($F3021,Anvendelseskode!$A:$A,0))</f>
        <v>Kommunale og andre offentlige institutioner</v>
      </c>
      <c r="M3021" s="1" t="str">
        <f ca="1">IFERROR(INDEX(SBi!$2:$2,MATCH(H3021,SBi!$1:$1,1)),SBi!$K$2)</f>
        <v>1979-1998</v>
      </c>
      <c r="N3021" s="1">
        <f ca="1">INDEX(SBi!$C$3:$K$28,MATCH(F3021,SBi!$B$3:$B$28,0),MATCH(M3021,SBi!$C$2:$K$2,0))</f>
        <v>116</v>
      </c>
      <c r="O3021" s="16">
        <f t="shared" ca="1" si="619"/>
        <v>65.540000000000006</v>
      </c>
      <c r="P3021" s="16" t="str">
        <f ca="1">IFERROR(INDEX(VpD!$2:$2,MATCH(H3021,VpD!$1:$1,1)),VpD!$I$2)</f>
        <v>1979-1998</v>
      </c>
      <c r="Q3021" s="1">
        <f ca="1">INDEX(VpD!$C$3:$I$27,MATCH(F3021,VpD!$B$3:$B$27,0),MATCH(P3021,VpD!$C$2:$I$2,0))</f>
        <v>163</v>
      </c>
      <c r="R3021" s="16">
        <f t="shared" ca="1" si="620"/>
        <v>92.094999999999999</v>
      </c>
      <c r="S3021" s="14">
        <f t="shared" ca="1" si="621"/>
        <v>711145.84</v>
      </c>
      <c r="T3021" s="14">
        <f t="shared" ca="1" si="622"/>
        <v>6172415.5800000001</v>
      </c>
      <c r="U3021" s="14" t="str">
        <f t="shared" ca="1" si="623"/>
        <v>0A3F507E-1CB8-32B8-E044-0003BA298018</v>
      </c>
    </row>
    <row r="3022" spans="1:21" s="14" customFormat="1" x14ac:dyDescent="0.25">
      <c r="A3022" s="14">
        <f t="shared" si="611"/>
        <v>3022</v>
      </c>
      <c r="B3022" s="14" t="str">
        <f t="shared" ca="1" si="612"/>
        <v>EACFF749-F0BF-4934-B0D9-E8C7D9281375</v>
      </c>
      <c r="C3022" s="14" t="str">
        <f t="shared" ca="1" si="613"/>
        <v>Nordmarksvænge</v>
      </c>
      <c r="D3022" s="14" t="str">
        <f t="shared" ca="1" si="614"/>
        <v>47</v>
      </c>
      <c r="E3022" s="14" t="str">
        <f t="shared" ca="1" si="615"/>
        <v>15dn</v>
      </c>
      <c r="F3022" s="1">
        <f t="shared" ca="1" si="616"/>
        <v>120</v>
      </c>
      <c r="G3022" s="1">
        <f t="shared" ca="1" si="617"/>
        <v>184</v>
      </c>
      <c r="H3022" s="1">
        <f t="shared" ca="1" si="618"/>
        <v>2002</v>
      </c>
      <c r="I3022" s="1" t="str">
        <f ca="1">INDEX(Relationstabel!$C$3:$K$10,MATCH(INDIRECT($A$1&amp;"J"&amp;A3022),Relationstabel!$A$3:$A$10,0),MATCH(IFERROR(VALUE(INDIRECT($A$1&amp;"K"&amp;A3022)),0),Relationstabel!$C$1:$K$1,0))</f>
        <v>Fjernvarme/ Blokvarme</v>
      </c>
      <c r="J3022" s="1" t="str">
        <f ca="1">INDEX(Anvendelseskode!B:B,MATCH($F3022,Anvendelseskode!$A:$A,0))</f>
        <v>Fritliggende enfamilieshus (parcelhus)</v>
      </c>
      <c r="K3022" s="1" t="str">
        <f ca="1">INDEX(Anvendelseskode!C:C,MATCH($F3022,Anvendelseskode!$A:$A,0))</f>
        <v>Parcelhuse</v>
      </c>
      <c r="L3022" s="1" t="str">
        <f ca="1">INDEX(Anvendelseskode!D:D,MATCH($F3022,Anvendelseskode!$A:$A,0))</f>
        <v>Private husholdninger</v>
      </c>
      <c r="M3022" s="1" t="str">
        <f ca="1">IFERROR(INDEX(SBi!$2:$2,MATCH(H3022,SBi!$1:$1,1)),SBi!$K$2)</f>
        <v>1999-2006</v>
      </c>
      <c r="N3022" s="1">
        <f ca="1">INDEX(SBi!$C$3:$K$28,MATCH(F3022,SBi!$B$3:$B$28,0),MATCH(M3022,SBi!$C$2:$K$2,0))</f>
        <v>83.9</v>
      </c>
      <c r="O3022" s="16">
        <f t="shared" ca="1" si="619"/>
        <v>15.4376</v>
      </c>
      <c r="P3022" s="16" t="str">
        <f ca="1">IFERROR(INDEX(VpD!$2:$2,MATCH(H3022,VpD!$1:$1,1)),VpD!$I$2)</f>
        <v>&gt;1998</v>
      </c>
      <c r="Q3022" s="1">
        <f ca="1">INDEX(VpD!$C$3:$I$27,MATCH(F3022,VpD!$B$3:$B$27,0),MATCH(P3022,VpD!$C$2:$I$2,0))</f>
        <v>72</v>
      </c>
      <c r="R3022" s="16">
        <f t="shared" ca="1" si="620"/>
        <v>13.247999999999999</v>
      </c>
      <c r="S3022" s="14">
        <f t="shared" ca="1" si="621"/>
        <v>712179.81</v>
      </c>
      <c r="T3022" s="14">
        <f t="shared" ca="1" si="622"/>
        <v>6171905.04</v>
      </c>
      <c r="U3022" s="14" t="str">
        <f t="shared" ca="1" si="623"/>
        <v>0A3F507E-1DC1-32B8-E044-0003BA298018</v>
      </c>
    </row>
    <row r="3023" spans="1:21" s="14" customFormat="1" x14ac:dyDescent="0.25">
      <c r="A3023" s="14">
        <f t="shared" si="611"/>
        <v>3023</v>
      </c>
      <c r="B3023" s="14" t="str">
        <f t="shared" ca="1" si="612"/>
        <v>F0621A7A-CEC4-4524-BF05-05D828C18E05</v>
      </c>
      <c r="C3023" s="14" t="str">
        <f t="shared" ca="1" si="613"/>
        <v>Nørrebred</v>
      </c>
      <c r="D3023" s="14" t="str">
        <f t="shared" ca="1" si="614"/>
        <v>150B</v>
      </c>
      <c r="E3023" s="14" t="str">
        <f t="shared" ca="1" si="615"/>
        <v>22cc</v>
      </c>
      <c r="F3023" s="1">
        <f t="shared" ca="1" si="616"/>
        <v>130</v>
      </c>
      <c r="G3023" s="1">
        <f t="shared" ca="1" si="617"/>
        <v>110</v>
      </c>
      <c r="H3023" s="1">
        <f t="shared" ca="1" si="618"/>
        <v>1973</v>
      </c>
      <c r="I3023" s="1" t="str">
        <f ca="1">INDEX(Relationstabel!$C$3:$K$10,MATCH(INDIRECT($A$1&amp;"J"&amp;A3023),Relationstabel!$A$3:$A$10,0),MATCH(IFERROR(VALUE(INDIRECT($A$1&amp;"K"&amp;A3023)),0),Relationstabel!$C$1:$K$1,0))</f>
        <v>Fjernvarme/ Blokvarme</v>
      </c>
      <c r="J3023" s="1" t="str">
        <f ca="1">INDEX(Anvendelseskode!B:B,MATCH($F3023,Anvendelseskode!$A:$A,0))</f>
        <v>Række-, kæde-, dobbelthus (lodret adskillelse mellem enhederne)</v>
      </c>
      <c r="K3023" s="1" t="str">
        <f ca="1">INDEX(Anvendelseskode!C:C,MATCH($F3023,Anvendelseskode!$A:$A,0))</f>
        <v>Række-, kæde og dobbelthuse</v>
      </c>
      <c r="L3023" s="1" t="str">
        <f ca="1">INDEX(Anvendelseskode!D:D,MATCH($F3023,Anvendelseskode!$A:$A,0))</f>
        <v>Private husholdninger</v>
      </c>
      <c r="M3023" s="1" t="str">
        <f ca="1">IFERROR(INDEX(SBi!$2:$2,MATCH(H3023,SBi!$1:$1,1)),SBi!$K$2)</f>
        <v>1973-1978</v>
      </c>
      <c r="N3023" s="1">
        <f ca="1">INDEX(SBi!$C$3:$K$28,MATCH(F3023,SBi!$B$3:$B$28,0),MATCH(M3023,SBi!$C$2:$K$2,0))</f>
        <v>112.6</v>
      </c>
      <c r="O3023" s="16">
        <f t="shared" ca="1" si="619"/>
        <v>12.385999999999999</v>
      </c>
      <c r="P3023" s="16" t="str">
        <f ca="1">IFERROR(INDEX(VpD!$2:$2,MATCH(H3023,VpD!$1:$1,1)),VpD!$I$2)</f>
        <v>1973-1978</v>
      </c>
      <c r="Q3023" s="1">
        <f ca="1">INDEX(VpD!$C$3:$I$27,MATCH(F3023,VpD!$B$3:$B$27,0),MATCH(P3023,VpD!$C$2:$I$2,0))</f>
        <v>98</v>
      </c>
      <c r="R3023" s="16">
        <f t="shared" ca="1" si="620"/>
        <v>10.78</v>
      </c>
      <c r="S3023" s="14">
        <f t="shared" ca="1" si="621"/>
        <v>711650.01</v>
      </c>
      <c r="T3023" s="14">
        <f t="shared" ca="1" si="622"/>
        <v>6172030.0300000003</v>
      </c>
      <c r="U3023" s="14" t="str">
        <f t="shared" ca="1" si="623"/>
        <v>0A3F507E-1EC1-32B8-E044-0003BA298018</v>
      </c>
    </row>
    <row r="3024" spans="1:21" s="14" customFormat="1" x14ac:dyDescent="0.25">
      <c r="A3024" s="14">
        <f t="shared" si="611"/>
        <v>3024</v>
      </c>
      <c r="B3024" s="14" t="str">
        <f t="shared" ca="1" si="612"/>
        <v>CF6F57EB-84E3-4A9C-AB19-22210EFB5786</v>
      </c>
      <c r="C3024" s="14" t="str">
        <f t="shared" ca="1" si="613"/>
        <v>Horsbred</v>
      </c>
      <c r="D3024" s="14" t="str">
        <f t="shared" ca="1" si="614"/>
        <v>52</v>
      </c>
      <c r="E3024" s="14" t="str">
        <f t="shared" ca="1" si="615"/>
        <v>13az</v>
      </c>
      <c r="F3024" s="1">
        <f t="shared" ca="1" si="616"/>
        <v>130</v>
      </c>
      <c r="G3024" s="1">
        <f t="shared" ca="1" si="617"/>
        <v>107</v>
      </c>
      <c r="H3024" s="1">
        <f t="shared" ca="1" si="618"/>
        <v>1992</v>
      </c>
      <c r="I3024" s="1" t="str">
        <f ca="1">INDEX(Relationstabel!$C$3:$K$10,MATCH(INDIRECT($A$1&amp;"J"&amp;A3024),Relationstabel!$A$3:$A$10,0),MATCH(IFERROR(VALUE(INDIRECT($A$1&amp;"K"&amp;A3024)),0),Relationstabel!$C$1:$K$1,0))</f>
        <v>Fjernvarme/ Blokvarme</v>
      </c>
      <c r="J3024" s="1" t="str">
        <f ca="1">INDEX(Anvendelseskode!B:B,MATCH($F3024,Anvendelseskode!$A:$A,0))</f>
        <v>Række-, kæde-, dobbelthus (lodret adskillelse mellem enhederne)</v>
      </c>
      <c r="K3024" s="1" t="str">
        <f ca="1">INDEX(Anvendelseskode!C:C,MATCH($F3024,Anvendelseskode!$A:$A,0))</f>
        <v>Række-, kæde og dobbelthuse</v>
      </c>
      <c r="L3024" s="1" t="str">
        <f ca="1">INDEX(Anvendelseskode!D:D,MATCH($F3024,Anvendelseskode!$A:$A,0))</f>
        <v>Private husholdninger</v>
      </c>
      <c r="M3024" s="1" t="str">
        <f ca="1">IFERROR(INDEX(SBi!$2:$2,MATCH(H3024,SBi!$1:$1,1)),SBi!$K$2)</f>
        <v>1979-1998</v>
      </c>
      <c r="N3024" s="1">
        <f ca="1">INDEX(SBi!$C$3:$K$28,MATCH(F3024,SBi!$B$3:$B$28,0),MATCH(M3024,SBi!$C$2:$K$2,0))</f>
        <v>96.8</v>
      </c>
      <c r="O3024" s="16">
        <f t="shared" ca="1" si="619"/>
        <v>10.3576</v>
      </c>
      <c r="P3024" s="16" t="str">
        <f ca="1">IFERROR(INDEX(VpD!$2:$2,MATCH(H3024,VpD!$1:$1,1)),VpD!$I$2)</f>
        <v>1979-1998</v>
      </c>
      <c r="Q3024" s="1">
        <f ca="1">INDEX(VpD!$C$3:$I$27,MATCH(F3024,VpD!$B$3:$B$27,0),MATCH(P3024,VpD!$C$2:$I$2,0))</f>
        <v>74</v>
      </c>
      <c r="R3024" s="16">
        <f t="shared" ca="1" si="620"/>
        <v>7.9180000000000001</v>
      </c>
      <c r="S3024" s="14">
        <f t="shared" ca="1" si="621"/>
        <v>711437.5</v>
      </c>
      <c r="T3024" s="14">
        <f t="shared" ca="1" si="622"/>
        <v>6171750.3399999999</v>
      </c>
      <c r="U3024" s="14" t="str">
        <f t="shared" ca="1" si="623"/>
        <v>0A3F507E-18AE-32B8-E044-0003BA298018</v>
      </c>
    </row>
    <row r="3025" spans="1:21" s="14" customFormat="1" x14ac:dyDescent="0.25">
      <c r="A3025" s="14">
        <f t="shared" si="611"/>
        <v>3025</v>
      </c>
      <c r="B3025" s="14" t="str">
        <f t="shared" ca="1" si="612"/>
        <v>3CDF4F18-BB47-4CC9-A6DE-78ADD64D7930</v>
      </c>
      <c r="C3025" s="14" t="str">
        <f t="shared" ca="1" si="613"/>
        <v>Horsbred</v>
      </c>
      <c r="D3025" s="14" t="str">
        <f t="shared" ca="1" si="614"/>
        <v>60</v>
      </c>
      <c r="E3025" s="14" t="str">
        <f t="shared" ca="1" si="615"/>
        <v>13bb</v>
      </c>
      <c r="F3025" s="1">
        <f t="shared" ca="1" si="616"/>
        <v>130</v>
      </c>
      <c r="G3025" s="1">
        <f t="shared" ca="1" si="617"/>
        <v>107</v>
      </c>
      <c r="H3025" s="1">
        <f t="shared" ca="1" si="618"/>
        <v>1984</v>
      </c>
      <c r="I3025" s="1" t="str">
        <f ca="1">INDEX(Relationstabel!$C$3:$K$10,MATCH(INDIRECT($A$1&amp;"J"&amp;A3025),Relationstabel!$A$3:$A$10,0),MATCH(IFERROR(VALUE(INDIRECT($A$1&amp;"K"&amp;A3025)),0),Relationstabel!$C$1:$K$1,0))</f>
        <v>Fjernvarme/ Blokvarme</v>
      </c>
      <c r="J3025" s="1" t="str">
        <f ca="1">INDEX(Anvendelseskode!B:B,MATCH($F3025,Anvendelseskode!$A:$A,0))</f>
        <v>Række-, kæde-, dobbelthus (lodret adskillelse mellem enhederne)</v>
      </c>
      <c r="K3025" s="1" t="str">
        <f ca="1">INDEX(Anvendelseskode!C:C,MATCH($F3025,Anvendelseskode!$A:$A,0))</f>
        <v>Række-, kæde og dobbelthuse</v>
      </c>
      <c r="L3025" s="1" t="str">
        <f ca="1">INDEX(Anvendelseskode!D:D,MATCH($F3025,Anvendelseskode!$A:$A,0))</f>
        <v>Private husholdninger</v>
      </c>
      <c r="M3025" s="1" t="str">
        <f ca="1">IFERROR(INDEX(SBi!$2:$2,MATCH(H3025,SBi!$1:$1,1)),SBi!$K$2)</f>
        <v>1979-1998</v>
      </c>
      <c r="N3025" s="1">
        <f ca="1">INDEX(SBi!$C$3:$K$28,MATCH(F3025,SBi!$B$3:$B$28,0),MATCH(M3025,SBi!$C$2:$K$2,0))</f>
        <v>96.8</v>
      </c>
      <c r="O3025" s="16">
        <f t="shared" ca="1" si="619"/>
        <v>10.3576</v>
      </c>
      <c r="P3025" s="16" t="str">
        <f ca="1">IFERROR(INDEX(VpD!$2:$2,MATCH(H3025,VpD!$1:$1,1)),VpD!$I$2)</f>
        <v>1979-1998</v>
      </c>
      <c r="Q3025" s="1">
        <f ca="1">INDEX(VpD!$C$3:$I$27,MATCH(F3025,VpD!$B$3:$B$27,0),MATCH(P3025,VpD!$C$2:$I$2,0))</f>
        <v>74</v>
      </c>
      <c r="R3025" s="16">
        <f t="shared" ca="1" si="620"/>
        <v>7.9180000000000001</v>
      </c>
      <c r="S3025" s="14">
        <f t="shared" ca="1" si="621"/>
        <v>711498.37</v>
      </c>
      <c r="T3025" s="14">
        <f t="shared" ca="1" si="622"/>
        <v>6171759.3399999999</v>
      </c>
      <c r="U3025" s="14" t="str">
        <f t="shared" ca="1" si="623"/>
        <v>0A3F507E-18B6-32B8-E044-0003BA298018</v>
      </c>
    </row>
    <row r="3026" spans="1:21" s="14" customFormat="1" x14ac:dyDescent="0.25">
      <c r="A3026" s="14">
        <f t="shared" si="611"/>
        <v>3026</v>
      </c>
      <c r="B3026" s="14" t="str">
        <f t="shared" ca="1" si="612"/>
        <v>9CAE71CE-D754-4C30-BE4A-0524731D28D0</v>
      </c>
      <c r="C3026" s="14" t="str">
        <f t="shared" ca="1" si="613"/>
        <v>Rendsagervej</v>
      </c>
      <c r="D3026" s="14" t="str">
        <f t="shared" ca="1" si="614"/>
        <v>58</v>
      </c>
      <c r="E3026" s="14" t="str">
        <f t="shared" ca="1" si="615"/>
        <v>9hø</v>
      </c>
      <c r="F3026" s="1">
        <f t="shared" ca="1" si="616"/>
        <v>120</v>
      </c>
      <c r="G3026" s="1">
        <f t="shared" ca="1" si="617"/>
        <v>119</v>
      </c>
      <c r="H3026" s="1">
        <f t="shared" ca="1" si="618"/>
        <v>1972</v>
      </c>
      <c r="I3026" s="1" t="str">
        <f ca="1">INDEX(Relationstabel!$C$3:$K$10,MATCH(INDIRECT($A$1&amp;"J"&amp;A3026),Relationstabel!$A$3:$A$10,0),MATCH(IFERROR(VALUE(INDIRECT($A$1&amp;"K"&amp;A3026)),0),Relationstabel!$C$1:$K$1,0))</f>
        <v>Naturgas</v>
      </c>
      <c r="J3026" s="1" t="str">
        <f ca="1">INDEX(Anvendelseskode!B:B,MATCH($F3026,Anvendelseskode!$A:$A,0))</f>
        <v>Fritliggende enfamilieshus (parcelhus)</v>
      </c>
      <c r="K3026" s="1" t="str">
        <f ca="1">INDEX(Anvendelseskode!C:C,MATCH($F3026,Anvendelseskode!$A:$A,0))</f>
        <v>Parcelhuse</v>
      </c>
      <c r="L3026" s="1" t="str">
        <f ca="1">INDEX(Anvendelseskode!D:D,MATCH($F3026,Anvendelseskode!$A:$A,0))</f>
        <v>Private husholdninger</v>
      </c>
      <c r="M3026" s="1" t="str">
        <f ca="1">IFERROR(INDEX(SBi!$2:$2,MATCH(H3026,SBi!$1:$1,1)),SBi!$K$2)</f>
        <v>1961-1972</v>
      </c>
      <c r="N3026" s="1">
        <f ca="1">INDEX(SBi!$C$3:$K$28,MATCH(F3026,SBi!$B$3:$B$28,0),MATCH(M3026,SBi!$C$2:$K$2,0))</f>
        <v>134.30000000000001</v>
      </c>
      <c r="O3026" s="16">
        <f t="shared" ca="1" si="619"/>
        <v>15.9817</v>
      </c>
      <c r="P3026" s="16" t="str">
        <f ca="1">IFERROR(INDEX(VpD!$2:$2,MATCH(H3026,VpD!$1:$1,1)),VpD!$I$2)</f>
        <v>1961-1972</v>
      </c>
      <c r="Q3026" s="1">
        <f ca="1">INDEX(VpD!$C$3:$I$27,MATCH(F3026,VpD!$B$3:$B$27,0),MATCH(P3026,VpD!$C$2:$I$2,0))</f>
        <v>143</v>
      </c>
      <c r="R3026" s="16">
        <f t="shared" ca="1" si="620"/>
        <v>17.016999999999999</v>
      </c>
      <c r="S3026" s="14">
        <f t="shared" ca="1" si="621"/>
        <v>711130.97</v>
      </c>
      <c r="T3026" s="14">
        <f t="shared" ca="1" si="622"/>
        <v>6171693.6900000004</v>
      </c>
      <c r="U3026" s="14" t="str">
        <f t="shared" ca="1" si="623"/>
        <v>0A3F507E-1FB6-32B8-E044-0003BA298018</v>
      </c>
    </row>
    <row r="3027" spans="1:21" s="14" customFormat="1" x14ac:dyDescent="0.25">
      <c r="A3027" s="14">
        <f t="shared" si="611"/>
        <v>3027</v>
      </c>
      <c r="B3027" s="14" t="str">
        <f t="shared" ca="1" si="612"/>
        <v>6E48EBEA-F868-4488-837E-A1A7225FED53</v>
      </c>
      <c r="C3027" s="14" t="str">
        <f t="shared" ca="1" si="613"/>
        <v>Valbo Alle</v>
      </c>
      <c r="D3027" s="14" t="str">
        <f t="shared" ca="1" si="614"/>
        <v>24</v>
      </c>
      <c r="E3027" s="14" t="str">
        <f t="shared" ca="1" si="615"/>
        <v>23v</v>
      </c>
      <c r="F3027" s="1">
        <f t="shared" ca="1" si="616"/>
        <v>120</v>
      </c>
      <c r="G3027" s="1">
        <f t="shared" ca="1" si="617"/>
        <v>110</v>
      </c>
      <c r="H3027" s="1">
        <f t="shared" ca="1" si="618"/>
        <v>1977</v>
      </c>
      <c r="I3027" s="1" t="str">
        <f ca="1">INDEX(Relationstabel!$C$3:$K$10,MATCH(INDIRECT($A$1&amp;"J"&amp;A3027),Relationstabel!$A$3:$A$10,0),MATCH(IFERROR(VALUE(INDIRECT($A$1&amp;"K"&amp;A3027)),0),Relationstabel!$C$1:$K$1,0))</f>
        <v>Naturgas</v>
      </c>
      <c r="J3027" s="1" t="str">
        <f ca="1">INDEX(Anvendelseskode!B:B,MATCH($F3027,Anvendelseskode!$A:$A,0))</f>
        <v>Fritliggende enfamilieshus (parcelhus)</v>
      </c>
      <c r="K3027" s="1" t="str">
        <f ca="1">INDEX(Anvendelseskode!C:C,MATCH($F3027,Anvendelseskode!$A:$A,0))</f>
        <v>Parcelhuse</v>
      </c>
      <c r="L3027" s="1" t="str">
        <f ca="1">INDEX(Anvendelseskode!D:D,MATCH($F3027,Anvendelseskode!$A:$A,0))</f>
        <v>Private husholdninger</v>
      </c>
      <c r="M3027" s="1" t="str">
        <f ca="1">IFERROR(INDEX(SBi!$2:$2,MATCH(H3027,SBi!$1:$1,1)),SBi!$K$2)</f>
        <v>1973-1978</v>
      </c>
      <c r="N3027" s="1">
        <f ca="1">INDEX(SBi!$C$3:$K$28,MATCH(F3027,SBi!$B$3:$B$28,0),MATCH(M3027,SBi!$C$2:$K$2,0))</f>
        <v>119.8</v>
      </c>
      <c r="O3027" s="16">
        <f t="shared" ca="1" si="619"/>
        <v>13.178000000000001</v>
      </c>
      <c r="P3027" s="16" t="str">
        <f ca="1">IFERROR(INDEX(VpD!$2:$2,MATCH(H3027,VpD!$1:$1,1)),VpD!$I$2)</f>
        <v>1973-1978</v>
      </c>
      <c r="Q3027" s="1">
        <f ca="1">INDEX(VpD!$C$3:$I$27,MATCH(F3027,VpD!$B$3:$B$27,0),MATCH(P3027,VpD!$C$2:$I$2,0))</f>
        <v>117</v>
      </c>
      <c r="R3027" s="16">
        <f t="shared" ca="1" si="620"/>
        <v>12.87</v>
      </c>
      <c r="S3027" s="14">
        <f t="shared" ca="1" si="621"/>
        <v>713651.02</v>
      </c>
      <c r="T3027" s="14">
        <f t="shared" ca="1" si="622"/>
        <v>6168600.9699999997</v>
      </c>
      <c r="U3027" s="14" t="str">
        <f t="shared" ca="1" si="623"/>
        <v>0A3F507E-23B6-32B8-E044-0003BA298018</v>
      </c>
    </row>
    <row r="3028" spans="1:21" s="14" customFormat="1" x14ac:dyDescent="0.25">
      <c r="A3028" s="14">
        <f t="shared" si="611"/>
        <v>3028</v>
      </c>
      <c r="B3028" s="14" t="str">
        <f t="shared" ca="1" si="612"/>
        <v>682BAC2C-F52F-4784-9ECE-C9DE30A9FF98</v>
      </c>
      <c r="C3028" s="14" t="str">
        <f t="shared" ca="1" si="613"/>
        <v>Hyrdeengen</v>
      </c>
      <c r="D3028" s="14" t="str">
        <f t="shared" ca="1" si="614"/>
        <v>183</v>
      </c>
      <c r="E3028" s="14" t="str">
        <f t="shared" ca="1" si="615"/>
        <v>21gv</v>
      </c>
      <c r="F3028" s="1">
        <f t="shared" ca="1" si="616"/>
        <v>130</v>
      </c>
      <c r="G3028" s="1">
        <f t="shared" ca="1" si="617"/>
        <v>124</v>
      </c>
      <c r="H3028" s="1">
        <f t="shared" ca="1" si="618"/>
        <v>1976</v>
      </c>
      <c r="I3028" s="1" t="str">
        <f ca="1">INDEX(Relationstabel!$C$3:$K$10,MATCH(INDIRECT($A$1&amp;"J"&amp;A3028),Relationstabel!$A$3:$A$10,0),MATCH(IFERROR(VALUE(INDIRECT($A$1&amp;"K"&amp;A3028)),0),Relationstabel!$C$1:$K$1,0))</f>
        <v>Elvarme</v>
      </c>
      <c r="J3028" s="1" t="str">
        <f ca="1">INDEX(Anvendelseskode!B:B,MATCH($F3028,Anvendelseskode!$A:$A,0))</f>
        <v>Række-, kæde-, dobbelthus (lodret adskillelse mellem enhederne)</v>
      </c>
      <c r="K3028" s="1" t="str">
        <f ca="1">INDEX(Anvendelseskode!C:C,MATCH($F3028,Anvendelseskode!$A:$A,0))</f>
        <v>Række-, kæde og dobbelthuse</v>
      </c>
      <c r="L3028" s="1" t="str">
        <f ca="1">INDEX(Anvendelseskode!D:D,MATCH($F3028,Anvendelseskode!$A:$A,0))</f>
        <v>Private husholdninger</v>
      </c>
      <c r="M3028" s="1" t="str">
        <f ca="1">IFERROR(INDEX(SBi!$2:$2,MATCH(H3028,SBi!$1:$1,1)),SBi!$K$2)</f>
        <v>1973-1978</v>
      </c>
      <c r="N3028" s="1">
        <f ca="1">INDEX(SBi!$C$3:$K$28,MATCH(F3028,SBi!$B$3:$B$28,0),MATCH(M3028,SBi!$C$2:$K$2,0))</f>
        <v>112.6</v>
      </c>
      <c r="O3028" s="16">
        <f t="shared" ca="1" si="619"/>
        <v>13.962399999999999</v>
      </c>
      <c r="P3028" s="16" t="str">
        <f ca="1">IFERROR(INDEX(VpD!$2:$2,MATCH(H3028,VpD!$1:$1,1)),VpD!$I$2)</f>
        <v>1973-1978</v>
      </c>
      <c r="Q3028" s="1">
        <f ca="1">INDEX(VpD!$C$3:$I$27,MATCH(F3028,VpD!$B$3:$B$27,0),MATCH(P3028,VpD!$C$2:$I$2,0))</f>
        <v>98</v>
      </c>
      <c r="R3028" s="16">
        <f t="shared" ca="1" si="620"/>
        <v>12.151999999999999</v>
      </c>
      <c r="S3028" s="14">
        <f t="shared" ca="1" si="621"/>
        <v>711787.33</v>
      </c>
      <c r="T3028" s="14">
        <f t="shared" ca="1" si="622"/>
        <v>6172352.4900000002</v>
      </c>
      <c r="U3028" s="14" t="str">
        <f t="shared" ca="1" si="623"/>
        <v>0A3F507E-19AD-32B8-E044-0003BA298018</v>
      </c>
    </row>
    <row r="3029" spans="1:21" s="14" customFormat="1" x14ac:dyDescent="0.25">
      <c r="A3029" s="14">
        <f t="shared" si="611"/>
        <v>3029</v>
      </c>
      <c r="B3029" s="14" t="str">
        <f t="shared" ca="1" si="612"/>
        <v>93BB6517-39E6-4C77-A5A1-6F0082423BC1</v>
      </c>
      <c r="C3029" s="14" t="str">
        <f t="shared" ca="1" si="613"/>
        <v>Hyttevænget</v>
      </c>
      <c r="D3029" s="14" t="str">
        <f t="shared" ca="1" si="614"/>
        <v>18</v>
      </c>
      <c r="E3029" s="14" t="str">
        <f t="shared" ca="1" si="615"/>
        <v>24dø</v>
      </c>
      <c r="F3029" s="1">
        <f t="shared" ca="1" si="616"/>
        <v>120</v>
      </c>
      <c r="G3029" s="1">
        <f t="shared" ca="1" si="617"/>
        <v>115</v>
      </c>
      <c r="H3029" s="1">
        <f t="shared" ca="1" si="618"/>
        <v>1981</v>
      </c>
      <c r="I3029" s="1" t="str">
        <f ca="1">INDEX(Relationstabel!$C$3:$K$10,MATCH(INDIRECT($A$1&amp;"J"&amp;A3029),Relationstabel!$A$3:$A$10,0),MATCH(IFERROR(VALUE(INDIRECT($A$1&amp;"K"&amp;A3029)),0),Relationstabel!$C$1:$K$1,0))</f>
        <v>Naturgas</v>
      </c>
      <c r="J3029" s="1" t="str">
        <f ca="1">INDEX(Anvendelseskode!B:B,MATCH($F3029,Anvendelseskode!$A:$A,0))</f>
        <v>Fritliggende enfamilieshus (parcelhus)</v>
      </c>
      <c r="K3029" s="1" t="str">
        <f ca="1">INDEX(Anvendelseskode!C:C,MATCH($F3029,Anvendelseskode!$A:$A,0))</f>
        <v>Parcelhuse</v>
      </c>
      <c r="L3029" s="1" t="str">
        <f ca="1">INDEX(Anvendelseskode!D:D,MATCH($F3029,Anvendelseskode!$A:$A,0))</f>
        <v>Private husholdninger</v>
      </c>
      <c r="M3029" s="1" t="str">
        <f ca="1">IFERROR(INDEX(SBi!$2:$2,MATCH(H3029,SBi!$1:$1,1)),SBi!$K$2)</f>
        <v>1979-1998</v>
      </c>
      <c r="N3029" s="1">
        <f ca="1">INDEX(SBi!$C$3:$K$28,MATCH(F3029,SBi!$B$3:$B$28,0),MATCH(M3029,SBi!$C$2:$K$2,0))</f>
        <v>105.4</v>
      </c>
      <c r="O3029" s="16">
        <f t="shared" ca="1" si="619"/>
        <v>12.121</v>
      </c>
      <c r="P3029" s="16" t="str">
        <f ca="1">IFERROR(INDEX(VpD!$2:$2,MATCH(H3029,VpD!$1:$1,1)),VpD!$I$2)</f>
        <v>1979-1998</v>
      </c>
      <c r="Q3029" s="1">
        <f ca="1">INDEX(VpD!$C$3:$I$27,MATCH(F3029,VpD!$B$3:$B$27,0),MATCH(P3029,VpD!$C$2:$I$2,0))</f>
        <v>90</v>
      </c>
      <c r="R3029" s="16">
        <f t="shared" ca="1" si="620"/>
        <v>10.35</v>
      </c>
      <c r="S3029" s="14">
        <f t="shared" ca="1" si="621"/>
        <v>713829.49</v>
      </c>
      <c r="T3029" s="14">
        <f t="shared" ca="1" si="622"/>
        <v>6169103.04</v>
      </c>
      <c r="U3029" s="14" t="str">
        <f t="shared" ca="1" si="623"/>
        <v>0A3F507E-1AAD-32B8-E044-0003BA298018</v>
      </c>
    </row>
    <row r="3030" spans="1:21" s="14" customFormat="1" x14ac:dyDescent="0.25">
      <c r="A3030" s="14">
        <f t="shared" si="611"/>
        <v>3030</v>
      </c>
      <c r="B3030" s="14" t="str">
        <f t="shared" ca="1" si="612"/>
        <v>7211E98A-EE6D-461D-86D5-3A96ED2F01EE</v>
      </c>
      <c r="C3030" s="14" t="str">
        <f t="shared" ca="1" si="613"/>
        <v>Lystrupvej</v>
      </c>
      <c r="D3030" s="14" t="str">
        <f t="shared" ca="1" si="614"/>
        <v>8</v>
      </c>
      <c r="E3030" s="14" t="str">
        <f t="shared" ca="1" si="615"/>
        <v>24fy</v>
      </c>
      <c r="F3030" s="1">
        <f t="shared" ca="1" si="616"/>
        <v>120</v>
      </c>
      <c r="G3030" s="1">
        <f t="shared" ca="1" si="617"/>
        <v>140</v>
      </c>
      <c r="H3030" s="1">
        <f t="shared" ca="1" si="618"/>
        <v>1981</v>
      </c>
      <c r="I3030" s="1" t="str">
        <f ca="1">INDEX(Relationstabel!$C$3:$K$10,MATCH(INDIRECT($A$1&amp;"J"&amp;A3030),Relationstabel!$A$3:$A$10,0),MATCH(IFERROR(VALUE(INDIRECT($A$1&amp;"K"&amp;A3030)),0),Relationstabel!$C$1:$K$1,0))</f>
        <v>Naturgas</v>
      </c>
      <c r="J3030" s="1" t="str">
        <f ca="1">INDEX(Anvendelseskode!B:B,MATCH($F3030,Anvendelseskode!$A:$A,0))</f>
        <v>Fritliggende enfamilieshus (parcelhus)</v>
      </c>
      <c r="K3030" s="1" t="str">
        <f ca="1">INDEX(Anvendelseskode!C:C,MATCH($F3030,Anvendelseskode!$A:$A,0))</f>
        <v>Parcelhuse</v>
      </c>
      <c r="L3030" s="1" t="str">
        <f ca="1">INDEX(Anvendelseskode!D:D,MATCH($F3030,Anvendelseskode!$A:$A,0))</f>
        <v>Private husholdninger</v>
      </c>
      <c r="M3030" s="1" t="str">
        <f ca="1">IFERROR(INDEX(SBi!$2:$2,MATCH(H3030,SBi!$1:$1,1)),SBi!$K$2)</f>
        <v>1979-1998</v>
      </c>
      <c r="N3030" s="1">
        <f ca="1">INDEX(SBi!$C$3:$K$28,MATCH(F3030,SBi!$B$3:$B$28,0),MATCH(M3030,SBi!$C$2:$K$2,0))</f>
        <v>105.4</v>
      </c>
      <c r="O3030" s="16">
        <f t="shared" ca="1" si="619"/>
        <v>14.756</v>
      </c>
      <c r="P3030" s="16" t="str">
        <f ca="1">IFERROR(INDEX(VpD!$2:$2,MATCH(H3030,VpD!$1:$1,1)),VpD!$I$2)</f>
        <v>1979-1998</v>
      </c>
      <c r="Q3030" s="1">
        <f ca="1">INDEX(VpD!$C$3:$I$27,MATCH(F3030,VpD!$B$3:$B$27,0),MATCH(P3030,VpD!$C$2:$I$2,0))</f>
        <v>90</v>
      </c>
      <c r="R3030" s="16">
        <f t="shared" ca="1" si="620"/>
        <v>12.6</v>
      </c>
      <c r="S3030" s="14">
        <f t="shared" ca="1" si="621"/>
        <v>714017.63</v>
      </c>
      <c r="T3030" s="14">
        <f t="shared" ca="1" si="622"/>
        <v>6168707.3700000001</v>
      </c>
      <c r="U3030" s="14" t="str">
        <f t="shared" ca="1" si="623"/>
        <v>0A3F507E-1CAD-32B8-E044-0003BA298018</v>
      </c>
    </row>
    <row r="3031" spans="1:21" s="14" customFormat="1" x14ac:dyDescent="0.25">
      <c r="A3031" s="14">
        <f t="shared" si="611"/>
        <v>3031</v>
      </c>
      <c r="B3031" s="14" t="str">
        <f t="shared" ca="1" si="612"/>
        <v>B01CB2CE-FD35-4EC4-9DDD-34241F1608A6</v>
      </c>
      <c r="C3031" s="14" t="str">
        <f t="shared" ca="1" si="613"/>
        <v>Stærebo</v>
      </c>
      <c r="D3031" s="14" t="str">
        <f t="shared" ca="1" si="614"/>
        <v>40</v>
      </c>
      <c r="E3031" s="14" t="str">
        <f t="shared" ca="1" si="615"/>
        <v>6æl</v>
      </c>
      <c r="F3031" s="1">
        <f t="shared" ca="1" si="616"/>
        <v>130</v>
      </c>
      <c r="G3031" s="1">
        <f t="shared" ca="1" si="617"/>
        <v>109</v>
      </c>
      <c r="H3031" s="1">
        <f t="shared" ca="1" si="618"/>
        <v>1978</v>
      </c>
      <c r="I3031" s="1" t="str">
        <f ca="1">INDEX(Relationstabel!$C$3:$K$10,MATCH(INDIRECT($A$1&amp;"J"&amp;A3031),Relationstabel!$A$3:$A$10,0),MATCH(IFERROR(VALUE(INDIRECT($A$1&amp;"K"&amp;A3031)),0),Relationstabel!$C$1:$K$1,0))</f>
        <v>Fjernvarme/ Blokvarme</v>
      </c>
      <c r="J3031" s="1" t="str">
        <f ca="1">INDEX(Anvendelseskode!B:B,MATCH($F3031,Anvendelseskode!$A:$A,0))</f>
        <v>Række-, kæde-, dobbelthus (lodret adskillelse mellem enhederne)</v>
      </c>
      <c r="K3031" s="1" t="str">
        <f ca="1">INDEX(Anvendelseskode!C:C,MATCH($F3031,Anvendelseskode!$A:$A,0))</f>
        <v>Række-, kæde og dobbelthuse</v>
      </c>
      <c r="L3031" s="1" t="str">
        <f ca="1">INDEX(Anvendelseskode!D:D,MATCH($F3031,Anvendelseskode!$A:$A,0))</f>
        <v>Private husholdninger</v>
      </c>
      <c r="M3031" s="1" t="str">
        <f ca="1">IFERROR(INDEX(SBi!$2:$2,MATCH(H3031,SBi!$1:$1,1)),SBi!$K$2)</f>
        <v>1973-1978</v>
      </c>
      <c r="N3031" s="1">
        <f ca="1">INDEX(SBi!$C$3:$K$28,MATCH(F3031,SBi!$B$3:$B$28,0),MATCH(M3031,SBi!$C$2:$K$2,0))</f>
        <v>112.6</v>
      </c>
      <c r="O3031" s="16">
        <f t="shared" ca="1" si="619"/>
        <v>12.273399999999999</v>
      </c>
      <c r="P3031" s="16" t="str">
        <f ca="1">IFERROR(INDEX(VpD!$2:$2,MATCH(H3031,VpD!$1:$1,1)),VpD!$I$2)</f>
        <v>1973-1978</v>
      </c>
      <c r="Q3031" s="1">
        <f ca="1">INDEX(VpD!$C$3:$I$27,MATCH(F3031,VpD!$B$3:$B$27,0),MATCH(P3031,VpD!$C$2:$I$2,0))</f>
        <v>98</v>
      </c>
      <c r="R3031" s="16">
        <f t="shared" ca="1" si="620"/>
        <v>10.682</v>
      </c>
      <c r="S3031" s="14">
        <f t="shared" ca="1" si="621"/>
        <v>713563.31</v>
      </c>
      <c r="T3031" s="14">
        <f t="shared" ca="1" si="622"/>
        <v>6169730.8700000001</v>
      </c>
      <c r="U3031" s="14" t="str">
        <f t="shared" ca="1" si="623"/>
        <v>0A3F507E-21CF-32B8-E044-0003BA298018</v>
      </c>
    </row>
    <row r="3032" spans="1:21" s="14" customFormat="1" x14ac:dyDescent="0.25">
      <c r="A3032" s="14">
        <f t="shared" si="611"/>
        <v>3032</v>
      </c>
      <c r="B3032" s="14" t="str">
        <f t="shared" ca="1" si="612"/>
        <v>5DC7A47C-73AA-4B21-B41F-C4D5D31A1A08</v>
      </c>
      <c r="C3032" s="14" t="str">
        <f t="shared" ca="1" si="613"/>
        <v>Syvhøjvænge</v>
      </c>
      <c r="D3032" s="14" t="str">
        <f t="shared" ca="1" si="614"/>
        <v>154</v>
      </c>
      <c r="E3032" s="14" t="str">
        <f t="shared" ca="1" si="615"/>
        <v>14ce</v>
      </c>
      <c r="F3032" s="1">
        <f t="shared" ca="1" si="616"/>
        <v>130</v>
      </c>
      <c r="G3032" s="1">
        <f t="shared" ca="1" si="617"/>
        <v>147</v>
      </c>
      <c r="H3032" s="1">
        <f t="shared" ca="1" si="618"/>
        <v>1970</v>
      </c>
      <c r="I3032" s="1" t="str">
        <f ca="1">INDEX(Relationstabel!$C$3:$K$10,MATCH(INDIRECT($A$1&amp;"J"&amp;A3032),Relationstabel!$A$3:$A$10,0),MATCH(IFERROR(VALUE(INDIRECT($A$1&amp;"K"&amp;A3032)),0),Relationstabel!$C$1:$K$1,0))</f>
        <v>Fjernvarme/ Blokvarme</v>
      </c>
      <c r="J3032" s="1" t="str">
        <f ca="1">INDEX(Anvendelseskode!B:B,MATCH($F3032,Anvendelseskode!$A:$A,0))</f>
        <v>Række-, kæde-, dobbelthus (lodret adskillelse mellem enhederne)</v>
      </c>
      <c r="K3032" s="1" t="str">
        <f ca="1">INDEX(Anvendelseskode!C:C,MATCH($F3032,Anvendelseskode!$A:$A,0))</f>
        <v>Række-, kæde og dobbelthuse</v>
      </c>
      <c r="L3032" s="1" t="str">
        <f ca="1">INDEX(Anvendelseskode!D:D,MATCH($F3032,Anvendelseskode!$A:$A,0))</f>
        <v>Private husholdninger</v>
      </c>
      <c r="M3032" s="1" t="str">
        <f ca="1">IFERROR(INDEX(SBi!$2:$2,MATCH(H3032,SBi!$1:$1,1)),SBi!$K$2)</f>
        <v>1961-1972</v>
      </c>
      <c r="N3032" s="1">
        <f ca="1">INDEX(SBi!$C$3:$K$28,MATCH(F3032,SBi!$B$3:$B$28,0),MATCH(M3032,SBi!$C$2:$K$2,0))</f>
        <v>119.9</v>
      </c>
      <c r="O3032" s="16">
        <f t="shared" ca="1" si="619"/>
        <v>17.625299999999999</v>
      </c>
      <c r="P3032" s="16" t="str">
        <f ca="1">IFERROR(INDEX(VpD!$2:$2,MATCH(H3032,VpD!$1:$1,1)),VpD!$I$2)</f>
        <v>1961-1972</v>
      </c>
      <c r="Q3032" s="1">
        <f ca="1">INDEX(VpD!$C$3:$I$27,MATCH(F3032,VpD!$B$3:$B$27,0),MATCH(P3032,VpD!$C$2:$I$2,0))</f>
        <v>120</v>
      </c>
      <c r="R3032" s="16">
        <f t="shared" ca="1" si="620"/>
        <v>17.64</v>
      </c>
      <c r="S3032" s="14">
        <f t="shared" ca="1" si="621"/>
        <v>712008.49</v>
      </c>
      <c r="T3032" s="14">
        <f t="shared" ca="1" si="622"/>
        <v>6171977.7000000002</v>
      </c>
      <c r="U3032" s="14" t="str">
        <f t="shared" ca="1" si="623"/>
        <v>0A3F507E-22CF-32B8-E044-0003BA298018</v>
      </c>
    </row>
    <row r="3033" spans="1:21" s="14" customFormat="1" x14ac:dyDescent="0.25">
      <c r="A3033" s="14">
        <f t="shared" si="611"/>
        <v>3033</v>
      </c>
      <c r="B3033" s="14" t="str">
        <f t="shared" ca="1" si="612"/>
        <v>27158D2B-0495-4B6F-84F6-9D4A3C931001</v>
      </c>
      <c r="C3033" s="14" t="str">
        <f t="shared" ca="1" si="613"/>
        <v>Hyttevænget</v>
      </c>
      <c r="D3033" s="14" t="str">
        <f t="shared" ca="1" si="614"/>
        <v>27</v>
      </c>
      <c r="E3033" s="14" t="str">
        <f t="shared" ca="1" si="615"/>
        <v>6ig</v>
      </c>
      <c r="F3033" s="1">
        <f t="shared" ca="1" si="616"/>
        <v>130</v>
      </c>
      <c r="G3033" s="1">
        <f t="shared" ca="1" si="617"/>
        <v>110</v>
      </c>
      <c r="H3033" s="1">
        <f t="shared" ca="1" si="618"/>
        <v>1966</v>
      </c>
      <c r="I3033" s="1" t="str">
        <f ca="1">INDEX(Relationstabel!$C$3:$K$10,MATCH(INDIRECT($A$1&amp;"J"&amp;A3033),Relationstabel!$A$3:$A$10,0),MATCH(IFERROR(VALUE(INDIRECT($A$1&amp;"K"&amp;A3033)),0),Relationstabel!$C$1:$K$1,0))</f>
        <v>Fjernvarme/ Blokvarme</v>
      </c>
      <c r="J3033" s="1" t="str">
        <f ca="1">INDEX(Anvendelseskode!B:B,MATCH($F3033,Anvendelseskode!$A:$A,0))</f>
        <v>Række-, kæde-, dobbelthus (lodret adskillelse mellem enhederne)</v>
      </c>
      <c r="K3033" s="1" t="str">
        <f ca="1">INDEX(Anvendelseskode!C:C,MATCH($F3033,Anvendelseskode!$A:$A,0))</f>
        <v>Række-, kæde og dobbelthuse</v>
      </c>
      <c r="L3033" s="1" t="str">
        <f ca="1">INDEX(Anvendelseskode!D:D,MATCH($F3033,Anvendelseskode!$A:$A,0))</f>
        <v>Private husholdninger</v>
      </c>
      <c r="M3033" s="1" t="str">
        <f ca="1">IFERROR(INDEX(SBi!$2:$2,MATCH(H3033,SBi!$1:$1,1)),SBi!$K$2)</f>
        <v>1961-1972</v>
      </c>
      <c r="N3033" s="1">
        <f ca="1">INDEX(SBi!$C$3:$K$28,MATCH(F3033,SBi!$B$3:$B$28,0),MATCH(M3033,SBi!$C$2:$K$2,0))</f>
        <v>119.9</v>
      </c>
      <c r="O3033" s="16">
        <f t="shared" ca="1" si="619"/>
        <v>13.189</v>
      </c>
      <c r="P3033" s="16" t="str">
        <f ca="1">IFERROR(INDEX(VpD!$2:$2,MATCH(H3033,VpD!$1:$1,1)),VpD!$I$2)</f>
        <v>1961-1972</v>
      </c>
      <c r="Q3033" s="1">
        <f ca="1">INDEX(VpD!$C$3:$I$27,MATCH(F3033,VpD!$B$3:$B$27,0),MATCH(P3033,VpD!$C$2:$I$2,0))</f>
        <v>120</v>
      </c>
      <c r="R3033" s="16">
        <f t="shared" ca="1" si="620"/>
        <v>13.2</v>
      </c>
      <c r="S3033" s="14">
        <f t="shared" ca="1" si="621"/>
        <v>713760.95</v>
      </c>
      <c r="T3033" s="14">
        <f t="shared" ca="1" si="622"/>
        <v>6169165.5099999998</v>
      </c>
      <c r="U3033" s="14" t="str">
        <f t="shared" ca="1" si="623"/>
        <v>0A3F507E-1AB3-32B8-E044-0003BA298018</v>
      </c>
    </row>
    <row r="3034" spans="1:21" s="14" customFormat="1" x14ac:dyDescent="0.25">
      <c r="A3034" s="14">
        <f t="shared" si="611"/>
        <v>3034</v>
      </c>
      <c r="B3034" s="14" t="str">
        <f t="shared" ca="1" si="612"/>
        <v>8F29F803-8A94-4845-8427-5B22DA33628A</v>
      </c>
      <c r="C3034" s="14" t="str">
        <f t="shared" ca="1" si="613"/>
        <v>Rosenlunden</v>
      </c>
      <c r="D3034" s="14" t="str">
        <f t="shared" ca="1" si="614"/>
        <v>55</v>
      </c>
      <c r="E3034" s="14" t="str">
        <f t="shared" ca="1" si="615"/>
        <v>27e</v>
      </c>
      <c r="F3034" s="1">
        <f t="shared" ca="1" si="616"/>
        <v>140</v>
      </c>
      <c r="G3034" s="1">
        <f t="shared" ca="1" si="617"/>
        <v>580</v>
      </c>
      <c r="H3034" s="1">
        <f t="shared" ca="1" si="618"/>
        <v>1991</v>
      </c>
      <c r="I3034" s="1" t="str">
        <f ca="1">INDEX(Relationstabel!$C$3:$K$10,MATCH(INDIRECT($A$1&amp;"J"&amp;A3034),Relationstabel!$A$3:$A$10,0),MATCH(IFERROR(VALUE(INDIRECT($A$1&amp;"K"&amp;A3034)),0),Relationstabel!$C$1:$K$1,0))</f>
        <v>Fjernvarme/ Blokvarme</v>
      </c>
      <c r="J3034" s="1" t="str">
        <f ca="1">INDEX(Anvendelseskode!B:B,MATCH($F3034,Anvendelseskode!$A:$A,0))</f>
        <v>Etageboligbebyggelse</v>
      </c>
      <c r="K3034" s="1" t="str">
        <f ca="1">INDEX(Anvendelseskode!C:C,MATCH($F3034,Anvendelseskode!$A:$A,0))</f>
        <v>Etageboligbebyggelse</v>
      </c>
      <c r="L3034" s="1" t="str">
        <f ca="1">INDEX(Anvendelseskode!D:D,MATCH($F3034,Anvendelseskode!$A:$A,0))</f>
        <v>Private husholdninger</v>
      </c>
      <c r="M3034" s="1" t="str">
        <f ca="1">IFERROR(INDEX(SBi!$2:$2,MATCH(H3034,SBi!$1:$1,1)),SBi!$K$2)</f>
        <v>1979-1998</v>
      </c>
      <c r="N3034" s="1">
        <f ca="1">INDEX(SBi!$C$3:$K$28,MATCH(F3034,SBi!$B$3:$B$28,0),MATCH(M3034,SBi!$C$2:$K$2,0))</f>
        <v>108.5</v>
      </c>
      <c r="O3034" s="16">
        <f t="shared" ca="1" si="619"/>
        <v>62.93</v>
      </c>
      <c r="P3034" s="16" t="str">
        <f ca="1">IFERROR(INDEX(VpD!$2:$2,MATCH(H3034,VpD!$1:$1,1)),VpD!$I$2)</f>
        <v>1979-1998</v>
      </c>
      <c r="Q3034" s="1">
        <f ca="1">INDEX(VpD!$C$3:$I$27,MATCH(F3034,VpD!$B$3:$B$27,0),MATCH(P3034,VpD!$C$2:$I$2,0))</f>
        <v>80</v>
      </c>
      <c r="R3034" s="16">
        <f t="shared" ca="1" si="620"/>
        <v>46.4</v>
      </c>
      <c r="S3034" s="14">
        <f t="shared" ca="1" si="621"/>
        <v>711453.44</v>
      </c>
      <c r="T3034" s="14">
        <f t="shared" ca="1" si="622"/>
        <v>6172569.7199999997</v>
      </c>
      <c r="U3034" s="14" t="str">
        <f t="shared" ca="1" si="623"/>
        <v>0A3F507E-20B3-32B8-E044-0003BA298018</v>
      </c>
    </row>
    <row r="3035" spans="1:21" s="14" customFormat="1" x14ac:dyDescent="0.25">
      <c r="A3035" s="14">
        <f t="shared" si="611"/>
        <v>3035</v>
      </c>
      <c r="B3035" s="14" t="str">
        <f t="shared" ca="1" si="612"/>
        <v>100CC837-58F2-4051-BACF-EAF0D8A20D35</v>
      </c>
      <c r="C3035" s="14" t="str">
        <f t="shared" ca="1" si="613"/>
        <v>Valbo Alle</v>
      </c>
      <c r="D3035" s="14" t="str">
        <f t="shared" ca="1" si="614"/>
        <v>22</v>
      </c>
      <c r="E3035" s="14" t="str">
        <f t="shared" ca="1" si="615"/>
        <v>23u</v>
      </c>
      <c r="F3035" s="1">
        <f t="shared" ca="1" si="616"/>
        <v>120</v>
      </c>
      <c r="G3035" s="1">
        <f t="shared" ca="1" si="617"/>
        <v>113</v>
      </c>
      <c r="H3035" s="1">
        <f t="shared" ca="1" si="618"/>
        <v>1985</v>
      </c>
      <c r="I3035" s="1" t="str">
        <f ca="1">INDEX(Relationstabel!$C$3:$K$10,MATCH(INDIRECT($A$1&amp;"J"&amp;A3035),Relationstabel!$A$3:$A$10,0),MATCH(IFERROR(VALUE(INDIRECT($A$1&amp;"K"&amp;A3035)),0),Relationstabel!$C$1:$K$1,0))</f>
        <v>Naturgas</v>
      </c>
      <c r="J3035" s="1" t="str">
        <f ca="1">INDEX(Anvendelseskode!B:B,MATCH($F3035,Anvendelseskode!$A:$A,0))</f>
        <v>Fritliggende enfamilieshus (parcelhus)</v>
      </c>
      <c r="K3035" s="1" t="str">
        <f ca="1">INDEX(Anvendelseskode!C:C,MATCH($F3035,Anvendelseskode!$A:$A,0))</f>
        <v>Parcelhuse</v>
      </c>
      <c r="L3035" s="1" t="str">
        <f ca="1">INDEX(Anvendelseskode!D:D,MATCH($F3035,Anvendelseskode!$A:$A,0))</f>
        <v>Private husholdninger</v>
      </c>
      <c r="M3035" s="1" t="str">
        <f ca="1">IFERROR(INDEX(SBi!$2:$2,MATCH(H3035,SBi!$1:$1,1)),SBi!$K$2)</f>
        <v>1979-1998</v>
      </c>
      <c r="N3035" s="1">
        <f ca="1">INDEX(SBi!$C$3:$K$28,MATCH(F3035,SBi!$B$3:$B$28,0),MATCH(M3035,SBi!$C$2:$K$2,0))</f>
        <v>105.4</v>
      </c>
      <c r="O3035" s="16">
        <f t="shared" ca="1" si="619"/>
        <v>11.910200000000001</v>
      </c>
      <c r="P3035" s="16" t="str">
        <f ca="1">IFERROR(INDEX(VpD!$2:$2,MATCH(H3035,VpD!$1:$1,1)),VpD!$I$2)</f>
        <v>1979-1998</v>
      </c>
      <c r="Q3035" s="1">
        <f ca="1">INDEX(VpD!$C$3:$I$27,MATCH(F3035,VpD!$B$3:$B$27,0),MATCH(P3035,VpD!$C$2:$I$2,0))</f>
        <v>90</v>
      </c>
      <c r="R3035" s="16">
        <f t="shared" ca="1" si="620"/>
        <v>10.17</v>
      </c>
      <c r="S3035" s="14">
        <f t="shared" ca="1" si="621"/>
        <v>713646.71</v>
      </c>
      <c r="T3035" s="14">
        <f t="shared" ca="1" si="622"/>
        <v>6168617.4800000004</v>
      </c>
      <c r="U3035" s="14" t="str">
        <f t="shared" ca="1" si="623"/>
        <v>0A3F507E-23B4-32B8-E044-0003BA298018</v>
      </c>
    </row>
    <row r="3036" spans="1:21" s="14" customFormat="1" x14ac:dyDescent="0.25">
      <c r="A3036" s="14">
        <f t="shared" si="611"/>
        <v>3036</v>
      </c>
      <c r="B3036" s="14" t="str">
        <f t="shared" ca="1" si="612"/>
        <v>0B77CB3B-16D9-4DCF-B085-27E5036DBFE3</v>
      </c>
      <c r="C3036" s="14" t="str">
        <f t="shared" ca="1" si="613"/>
        <v>Broksøvej</v>
      </c>
      <c r="D3036" s="14" t="str">
        <f t="shared" ca="1" si="614"/>
        <v>37</v>
      </c>
      <c r="E3036" s="14" t="str">
        <f t="shared" ca="1" si="615"/>
        <v>18pø</v>
      </c>
      <c r="F3036" s="1">
        <f t="shared" ca="1" si="616"/>
        <v>130</v>
      </c>
      <c r="G3036" s="1">
        <f t="shared" ca="1" si="617"/>
        <v>159</v>
      </c>
      <c r="H3036" s="1">
        <f t="shared" ca="1" si="618"/>
        <v>1975</v>
      </c>
      <c r="I3036" s="1" t="str">
        <f ca="1">INDEX(Relationstabel!$C$3:$K$10,MATCH(INDIRECT($A$1&amp;"J"&amp;A3036),Relationstabel!$A$3:$A$10,0),MATCH(IFERROR(VALUE(INDIRECT($A$1&amp;"K"&amp;A3036)),0),Relationstabel!$C$1:$K$1,0))</f>
        <v>Elvarme</v>
      </c>
      <c r="J3036" s="1" t="str">
        <f ca="1">INDEX(Anvendelseskode!B:B,MATCH($F3036,Anvendelseskode!$A:$A,0))</f>
        <v>Række-, kæde-, dobbelthus (lodret adskillelse mellem enhederne)</v>
      </c>
      <c r="K3036" s="1" t="str">
        <f ca="1">INDEX(Anvendelseskode!C:C,MATCH($F3036,Anvendelseskode!$A:$A,0))</f>
        <v>Række-, kæde og dobbelthuse</v>
      </c>
      <c r="L3036" s="1" t="str">
        <f ca="1">INDEX(Anvendelseskode!D:D,MATCH($F3036,Anvendelseskode!$A:$A,0))</f>
        <v>Private husholdninger</v>
      </c>
      <c r="M3036" s="1" t="str">
        <f ca="1">IFERROR(INDEX(SBi!$2:$2,MATCH(H3036,SBi!$1:$1,1)),SBi!$K$2)</f>
        <v>1973-1978</v>
      </c>
      <c r="N3036" s="1">
        <f ca="1">INDEX(SBi!$C$3:$K$28,MATCH(F3036,SBi!$B$3:$B$28,0),MATCH(M3036,SBi!$C$2:$K$2,0))</f>
        <v>112.6</v>
      </c>
      <c r="O3036" s="16">
        <f t="shared" ca="1" si="619"/>
        <v>17.903399999999998</v>
      </c>
      <c r="P3036" s="16" t="str">
        <f ca="1">IFERROR(INDEX(VpD!$2:$2,MATCH(H3036,VpD!$1:$1,1)),VpD!$I$2)</f>
        <v>1973-1978</v>
      </c>
      <c r="Q3036" s="1">
        <f ca="1">INDEX(VpD!$C$3:$I$27,MATCH(F3036,VpD!$B$3:$B$27,0),MATCH(P3036,VpD!$C$2:$I$2,0))</f>
        <v>98</v>
      </c>
      <c r="R3036" s="16">
        <f t="shared" ca="1" si="620"/>
        <v>15.582000000000001</v>
      </c>
      <c r="S3036" s="14">
        <f t="shared" ca="1" si="621"/>
        <v>712832.74</v>
      </c>
      <c r="T3036" s="14">
        <f t="shared" ca="1" si="622"/>
        <v>6169025.3600000003</v>
      </c>
      <c r="U3036" s="14" t="str">
        <f t="shared" ca="1" si="623"/>
        <v>0A3F507E-15B7-32B8-E044-0003BA298018</v>
      </c>
    </row>
    <row r="3037" spans="1:21" s="14" customFormat="1" x14ac:dyDescent="0.25">
      <c r="A3037" s="14">
        <f t="shared" si="611"/>
        <v>3037</v>
      </c>
      <c r="B3037" s="14" t="str">
        <f t="shared" ca="1" si="612"/>
        <v>65402433-C629-435B-A6AC-964373EC6636</v>
      </c>
      <c r="C3037" s="14" t="str">
        <f t="shared" ca="1" si="613"/>
        <v>Rendsagervej</v>
      </c>
      <c r="D3037" s="14" t="str">
        <f t="shared" ca="1" si="614"/>
        <v>65</v>
      </c>
      <c r="E3037" s="14" t="str">
        <f t="shared" ca="1" si="615"/>
        <v>9od</v>
      </c>
      <c r="F3037" s="1">
        <f t="shared" ca="1" si="616"/>
        <v>120</v>
      </c>
      <c r="G3037" s="1">
        <f t="shared" ca="1" si="617"/>
        <v>109</v>
      </c>
      <c r="H3037" s="1">
        <f t="shared" ca="1" si="618"/>
        <v>1973</v>
      </c>
      <c r="I3037" s="1" t="str">
        <f ca="1">INDEX(Relationstabel!$C$3:$K$10,MATCH(INDIRECT($A$1&amp;"J"&amp;A3037),Relationstabel!$A$3:$A$10,0),MATCH(IFERROR(VALUE(INDIRECT($A$1&amp;"K"&amp;A3037)),0),Relationstabel!$C$1:$K$1,0))</f>
        <v>Naturgas</v>
      </c>
      <c r="J3037" s="1" t="str">
        <f ca="1">INDEX(Anvendelseskode!B:B,MATCH($F3037,Anvendelseskode!$A:$A,0))</f>
        <v>Fritliggende enfamilieshus (parcelhus)</v>
      </c>
      <c r="K3037" s="1" t="str">
        <f ca="1">INDEX(Anvendelseskode!C:C,MATCH($F3037,Anvendelseskode!$A:$A,0))</f>
        <v>Parcelhuse</v>
      </c>
      <c r="L3037" s="1" t="str">
        <f ca="1">INDEX(Anvendelseskode!D:D,MATCH($F3037,Anvendelseskode!$A:$A,0))</f>
        <v>Private husholdninger</v>
      </c>
      <c r="M3037" s="1" t="str">
        <f ca="1">IFERROR(INDEX(SBi!$2:$2,MATCH(H3037,SBi!$1:$1,1)),SBi!$K$2)</f>
        <v>1973-1978</v>
      </c>
      <c r="N3037" s="1">
        <f ca="1">INDEX(SBi!$C$3:$K$28,MATCH(F3037,SBi!$B$3:$B$28,0),MATCH(M3037,SBi!$C$2:$K$2,0))</f>
        <v>119.8</v>
      </c>
      <c r="O3037" s="16">
        <f t="shared" ca="1" si="619"/>
        <v>13.058199999999999</v>
      </c>
      <c r="P3037" s="16" t="str">
        <f ca="1">IFERROR(INDEX(VpD!$2:$2,MATCH(H3037,VpD!$1:$1,1)),VpD!$I$2)</f>
        <v>1973-1978</v>
      </c>
      <c r="Q3037" s="1">
        <f ca="1">INDEX(VpD!$C$3:$I$27,MATCH(F3037,VpD!$B$3:$B$27,0),MATCH(P3037,VpD!$C$2:$I$2,0))</f>
        <v>117</v>
      </c>
      <c r="R3037" s="16">
        <f t="shared" ca="1" si="620"/>
        <v>12.753</v>
      </c>
      <c r="S3037" s="14">
        <f t="shared" ca="1" si="621"/>
        <v>710949.46</v>
      </c>
      <c r="T3037" s="14">
        <f t="shared" ca="1" si="622"/>
        <v>6171611.2800000003</v>
      </c>
      <c r="U3037" s="14" t="str">
        <f t="shared" ca="1" si="623"/>
        <v>0A3F507E-1FBD-32B8-E044-0003BA298018</v>
      </c>
    </row>
    <row r="3038" spans="1:21" s="14" customFormat="1" x14ac:dyDescent="0.25">
      <c r="A3038" s="14">
        <f t="shared" si="611"/>
        <v>3038</v>
      </c>
      <c r="B3038" s="14" t="str">
        <f t="shared" ca="1" si="612"/>
        <v>35352147-3048-4368-8FD0-BAEA0EBCF55C</v>
      </c>
      <c r="C3038" s="14" t="str">
        <f t="shared" ca="1" si="613"/>
        <v>Kolleruplund</v>
      </c>
      <c r="D3038" s="14" t="str">
        <f t="shared" ca="1" si="614"/>
        <v>32</v>
      </c>
      <c r="E3038" s="14" t="str">
        <f t="shared" ca="1" si="615"/>
        <v>6gu</v>
      </c>
      <c r="F3038" s="1">
        <f t="shared" ca="1" si="616"/>
        <v>130</v>
      </c>
      <c r="G3038" s="1">
        <f t="shared" ca="1" si="617"/>
        <v>120</v>
      </c>
      <c r="H3038" s="1">
        <f t="shared" ca="1" si="618"/>
        <v>1973</v>
      </c>
      <c r="I3038" s="1" t="str">
        <f ca="1">INDEX(Relationstabel!$C$3:$K$10,MATCH(INDIRECT($A$1&amp;"J"&amp;A3038),Relationstabel!$A$3:$A$10,0),MATCH(IFERROR(VALUE(INDIRECT($A$1&amp;"K"&amp;A3038)),0),Relationstabel!$C$1:$K$1,0))</f>
        <v>Naturgas</v>
      </c>
      <c r="J3038" s="1" t="str">
        <f ca="1">INDEX(Anvendelseskode!B:B,MATCH($F3038,Anvendelseskode!$A:$A,0))</f>
        <v>Række-, kæde-, dobbelthus (lodret adskillelse mellem enhederne)</v>
      </c>
      <c r="K3038" s="1" t="str">
        <f ca="1">INDEX(Anvendelseskode!C:C,MATCH($F3038,Anvendelseskode!$A:$A,0))</f>
        <v>Række-, kæde og dobbelthuse</v>
      </c>
      <c r="L3038" s="1" t="str">
        <f ca="1">INDEX(Anvendelseskode!D:D,MATCH($F3038,Anvendelseskode!$A:$A,0))</f>
        <v>Private husholdninger</v>
      </c>
      <c r="M3038" s="1" t="str">
        <f ca="1">IFERROR(INDEX(SBi!$2:$2,MATCH(H3038,SBi!$1:$1,1)),SBi!$K$2)</f>
        <v>1973-1978</v>
      </c>
      <c r="N3038" s="1">
        <f ca="1">INDEX(SBi!$C$3:$K$28,MATCH(F3038,SBi!$B$3:$B$28,0),MATCH(M3038,SBi!$C$2:$K$2,0))</f>
        <v>112.6</v>
      </c>
      <c r="O3038" s="16">
        <f t="shared" ca="1" si="619"/>
        <v>13.512</v>
      </c>
      <c r="P3038" s="16" t="str">
        <f ca="1">IFERROR(INDEX(VpD!$2:$2,MATCH(H3038,VpD!$1:$1,1)),VpD!$I$2)</f>
        <v>1973-1978</v>
      </c>
      <c r="Q3038" s="1">
        <f ca="1">INDEX(VpD!$C$3:$I$27,MATCH(F3038,VpD!$B$3:$B$27,0),MATCH(P3038,VpD!$C$2:$I$2,0))</f>
        <v>98</v>
      </c>
      <c r="R3038" s="16">
        <f t="shared" ca="1" si="620"/>
        <v>11.76</v>
      </c>
      <c r="S3038" s="14">
        <f t="shared" ca="1" si="621"/>
        <v>713847.87</v>
      </c>
      <c r="T3038" s="14">
        <f t="shared" ca="1" si="622"/>
        <v>6169271.9100000001</v>
      </c>
      <c r="U3038" s="14" t="str">
        <f t="shared" ca="1" si="623"/>
        <v>0A3F507E-1BBE-32B8-E044-0003BA298018</v>
      </c>
    </row>
    <row r="3039" spans="1:21" s="14" customFormat="1" x14ac:dyDescent="0.25">
      <c r="A3039" s="14">
        <f t="shared" si="611"/>
        <v>3039</v>
      </c>
      <c r="B3039" s="14" t="str">
        <f t="shared" ca="1" si="612"/>
        <v>B75B1FDA-BD5E-4A6B-9935-044352105F78</v>
      </c>
      <c r="C3039" s="14" t="str">
        <f t="shared" ca="1" si="613"/>
        <v>Nørrebred</v>
      </c>
      <c r="D3039" s="14" t="str">
        <f t="shared" ca="1" si="614"/>
        <v>148</v>
      </c>
      <c r="E3039" s="14" t="str">
        <f t="shared" ca="1" si="615"/>
        <v>13gq</v>
      </c>
      <c r="F3039" s="1">
        <f t="shared" ca="1" si="616"/>
        <v>120</v>
      </c>
      <c r="G3039" s="1">
        <f t="shared" ca="1" si="617"/>
        <v>160</v>
      </c>
      <c r="H3039" s="1">
        <f t="shared" ca="1" si="618"/>
        <v>1980</v>
      </c>
      <c r="I3039" s="1" t="str">
        <f ca="1">INDEX(Relationstabel!$C$3:$K$10,MATCH(INDIRECT($A$1&amp;"J"&amp;A3039),Relationstabel!$A$3:$A$10,0),MATCH(IFERROR(VALUE(INDIRECT($A$1&amp;"K"&amp;A3039)),0),Relationstabel!$C$1:$K$1,0))</f>
        <v>Olie</v>
      </c>
      <c r="J3039" s="1" t="str">
        <f ca="1">INDEX(Anvendelseskode!B:B,MATCH($F3039,Anvendelseskode!$A:$A,0))</f>
        <v>Fritliggende enfamilieshus (parcelhus)</v>
      </c>
      <c r="K3039" s="1" t="str">
        <f ca="1">INDEX(Anvendelseskode!C:C,MATCH($F3039,Anvendelseskode!$A:$A,0))</f>
        <v>Parcelhuse</v>
      </c>
      <c r="L3039" s="1" t="str">
        <f ca="1">INDEX(Anvendelseskode!D:D,MATCH($F3039,Anvendelseskode!$A:$A,0))</f>
        <v>Private husholdninger</v>
      </c>
      <c r="M3039" s="1" t="str">
        <f ca="1">IFERROR(INDEX(SBi!$2:$2,MATCH(H3039,SBi!$1:$1,1)),SBi!$K$2)</f>
        <v>1979-1998</v>
      </c>
      <c r="N3039" s="1">
        <f ca="1">INDEX(SBi!$C$3:$K$28,MATCH(F3039,SBi!$B$3:$B$28,0),MATCH(M3039,SBi!$C$2:$K$2,0))</f>
        <v>105.4</v>
      </c>
      <c r="O3039" s="16">
        <f t="shared" ca="1" si="619"/>
        <v>16.864000000000001</v>
      </c>
      <c r="P3039" s="16" t="str">
        <f ca="1">IFERROR(INDEX(VpD!$2:$2,MATCH(H3039,VpD!$1:$1,1)),VpD!$I$2)</f>
        <v>1979-1998</v>
      </c>
      <c r="Q3039" s="1">
        <f ca="1">INDEX(VpD!$C$3:$I$27,MATCH(F3039,VpD!$B$3:$B$27,0),MATCH(P3039,VpD!$C$2:$I$2,0))</f>
        <v>90</v>
      </c>
      <c r="R3039" s="16">
        <f t="shared" ca="1" si="620"/>
        <v>14.4</v>
      </c>
      <c r="S3039" s="14">
        <f t="shared" ca="1" si="621"/>
        <v>711644.68</v>
      </c>
      <c r="T3039" s="14">
        <f t="shared" ca="1" si="622"/>
        <v>6171977.96</v>
      </c>
      <c r="U3039" s="14" t="str">
        <f t="shared" ca="1" si="623"/>
        <v>0A3F507E-1EBE-32B8-E044-0003BA298018</v>
      </c>
    </row>
    <row r="3040" spans="1:21" s="14" customFormat="1" x14ac:dyDescent="0.25">
      <c r="A3040" s="14">
        <f t="shared" si="611"/>
        <v>3040</v>
      </c>
      <c r="B3040" s="14" t="str">
        <f t="shared" ca="1" si="612"/>
        <v>22BB4537-D4D9-43E1-B3F1-B5A6775595FA</v>
      </c>
      <c r="C3040" s="14" t="str">
        <f t="shared" ca="1" si="613"/>
        <v>Stærebo</v>
      </c>
      <c r="D3040" s="14" t="str">
        <f t="shared" ca="1" si="614"/>
        <v>23</v>
      </c>
      <c r="E3040" s="14" t="str">
        <f t="shared" ca="1" si="615"/>
        <v>6abæ</v>
      </c>
      <c r="F3040" s="1">
        <f t="shared" ca="1" si="616"/>
        <v>130</v>
      </c>
      <c r="G3040" s="1">
        <f t="shared" ca="1" si="617"/>
        <v>109</v>
      </c>
      <c r="H3040" s="1">
        <f t="shared" ca="1" si="618"/>
        <v>1979</v>
      </c>
      <c r="I3040" s="1" t="str">
        <f ca="1">INDEX(Relationstabel!$C$3:$K$10,MATCH(INDIRECT($A$1&amp;"J"&amp;A3040),Relationstabel!$A$3:$A$10,0),MATCH(IFERROR(VALUE(INDIRECT($A$1&amp;"K"&amp;A3040)),0),Relationstabel!$C$1:$K$1,0))</f>
        <v>Fjernvarme/ Blokvarme</v>
      </c>
      <c r="J3040" s="1" t="str">
        <f ca="1">INDEX(Anvendelseskode!B:B,MATCH($F3040,Anvendelseskode!$A:$A,0))</f>
        <v>Række-, kæde-, dobbelthus (lodret adskillelse mellem enhederne)</v>
      </c>
      <c r="K3040" s="1" t="str">
        <f ca="1">INDEX(Anvendelseskode!C:C,MATCH($F3040,Anvendelseskode!$A:$A,0))</f>
        <v>Række-, kæde og dobbelthuse</v>
      </c>
      <c r="L3040" s="1" t="str">
        <f ca="1">INDEX(Anvendelseskode!D:D,MATCH($F3040,Anvendelseskode!$A:$A,0))</f>
        <v>Private husholdninger</v>
      </c>
      <c r="M3040" s="1" t="str">
        <f ca="1">IFERROR(INDEX(SBi!$2:$2,MATCH(H3040,SBi!$1:$1,1)),SBi!$K$2)</f>
        <v>1979-1998</v>
      </c>
      <c r="N3040" s="1">
        <f ca="1">INDEX(SBi!$C$3:$K$28,MATCH(F3040,SBi!$B$3:$B$28,0),MATCH(M3040,SBi!$C$2:$K$2,0))</f>
        <v>96.8</v>
      </c>
      <c r="O3040" s="16">
        <f t="shared" ca="1" si="619"/>
        <v>10.5512</v>
      </c>
      <c r="P3040" s="16" t="str">
        <f ca="1">IFERROR(INDEX(VpD!$2:$2,MATCH(H3040,VpD!$1:$1,1)),VpD!$I$2)</f>
        <v>1979-1998</v>
      </c>
      <c r="Q3040" s="1">
        <f ca="1">INDEX(VpD!$C$3:$I$27,MATCH(F3040,VpD!$B$3:$B$27,0),MATCH(P3040,VpD!$C$2:$I$2,0))</f>
        <v>74</v>
      </c>
      <c r="R3040" s="16">
        <f t="shared" ca="1" si="620"/>
        <v>8.0660000000000007</v>
      </c>
      <c r="S3040" s="14">
        <f t="shared" ca="1" si="621"/>
        <v>713650.96</v>
      </c>
      <c r="T3040" s="14">
        <f t="shared" ca="1" si="622"/>
        <v>6169711.4299999997</v>
      </c>
      <c r="U3040" s="14" t="str">
        <f t="shared" ca="1" si="623"/>
        <v>0A3F507E-21BE-32B8-E044-0003BA298018</v>
      </c>
    </row>
    <row r="3041" spans="1:21" s="14" customFormat="1" x14ac:dyDescent="0.25">
      <c r="A3041" s="14">
        <f t="shared" si="611"/>
        <v>3041</v>
      </c>
      <c r="B3041" s="14" t="str">
        <f t="shared" ca="1" si="612"/>
        <v>B7BCAEF1-EB95-4DEA-B103-7FB0CC2099A0</v>
      </c>
      <c r="C3041" s="14" t="str">
        <f t="shared" ca="1" si="613"/>
        <v>Syvhøjvænge</v>
      </c>
      <c r="D3041" s="14" t="str">
        <f t="shared" ca="1" si="614"/>
        <v>137</v>
      </c>
      <c r="E3041" s="14" t="str">
        <f t="shared" ca="1" si="615"/>
        <v>22u</v>
      </c>
      <c r="F3041" s="1">
        <f t="shared" ca="1" si="616"/>
        <v>120</v>
      </c>
      <c r="G3041" s="1">
        <f t="shared" ca="1" si="617"/>
        <v>186</v>
      </c>
      <c r="H3041" s="1">
        <f t="shared" ca="1" si="618"/>
        <v>1981</v>
      </c>
      <c r="I3041" s="1" t="str">
        <f ca="1">INDEX(Relationstabel!$C$3:$K$10,MATCH(INDIRECT($A$1&amp;"J"&amp;A3041),Relationstabel!$A$3:$A$10,0),MATCH(IFERROR(VALUE(INDIRECT($A$1&amp;"K"&amp;A3041)),0),Relationstabel!$C$1:$K$1,0))</f>
        <v>Naturgas</v>
      </c>
      <c r="J3041" s="1" t="str">
        <f ca="1">INDEX(Anvendelseskode!B:B,MATCH($F3041,Anvendelseskode!$A:$A,0))</f>
        <v>Fritliggende enfamilieshus (parcelhus)</v>
      </c>
      <c r="K3041" s="1" t="str">
        <f ca="1">INDEX(Anvendelseskode!C:C,MATCH($F3041,Anvendelseskode!$A:$A,0))</f>
        <v>Parcelhuse</v>
      </c>
      <c r="L3041" s="1" t="str">
        <f ca="1">INDEX(Anvendelseskode!D:D,MATCH($F3041,Anvendelseskode!$A:$A,0))</f>
        <v>Private husholdninger</v>
      </c>
      <c r="M3041" s="1" t="str">
        <f ca="1">IFERROR(INDEX(SBi!$2:$2,MATCH(H3041,SBi!$1:$1,1)),SBi!$K$2)</f>
        <v>1979-1998</v>
      </c>
      <c r="N3041" s="1">
        <f ca="1">INDEX(SBi!$C$3:$K$28,MATCH(F3041,SBi!$B$3:$B$28,0),MATCH(M3041,SBi!$C$2:$K$2,0))</f>
        <v>105.4</v>
      </c>
      <c r="O3041" s="16">
        <f t="shared" ca="1" si="619"/>
        <v>19.604400000000002</v>
      </c>
      <c r="P3041" s="16" t="str">
        <f ca="1">IFERROR(INDEX(VpD!$2:$2,MATCH(H3041,VpD!$1:$1,1)),VpD!$I$2)</f>
        <v>1979-1998</v>
      </c>
      <c r="Q3041" s="1">
        <f ca="1">INDEX(VpD!$C$3:$I$27,MATCH(F3041,VpD!$B$3:$B$27,0),MATCH(P3041,VpD!$C$2:$I$2,0))</f>
        <v>90</v>
      </c>
      <c r="R3041" s="16">
        <f t="shared" ca="1" si="620"/>
        <v>16.739999999999998</v>
      </c>
      <c r="S3041" s="14">
        <f t="shared" ca="1" si="621"/>
        <v>711824.31</v>
      </c>
      <c r="T3041" s="14">
        <f t="shared" ca="1" si="622"/>
        <v>6172015.8600000003</v>
      </c>
      <c r="U3041" s="14" t="str">
        <f t="shared" ca="1" si="623"/>
        <v>0A3F507E-22BE-32B8-E044-0003BA298018</v>
      </c>
    </row>
    <row r="3042" spans="1:21" s="14" customFormat="1" x14ac:dyDescent="0.25">
      <c r="A3042" s="14">
        <f t="shared" si="611"/>
        <v>3042</v>
      </c>
      <c r="B3042" s="14" t="str">
        <f t="shared" ca="1" si="612"/>
        <v>3C95F423-1A47-40C8-B78F-CF3F673FD7BB</v>
      </c>
      <c r="C3042" s="14" t="str">
        <f t="shared" ca="1" si="613"/>
        <v>Lystrupvej</v>
      </c>
      <c r="D3042" s="14" t="str">
        <f t="shared" ca="1" si="614"/>
        <v>12</v>
      </c>
      <c r="E3042" s="14" t="str">
        <f t="shared" ca="1" si="615"/>
        <v>24fø</v>
      </c>
      <c r="F3042" s="1">
        <f t="shared" ca="1" si="616"/>
        <v>120</v>
      </c>
      <c r="G3042" s="1">
        <f t="shared" ca="1" si="617"/>
        <v>209</v>
      </c>
      <c r="H3042" s="1">
        <f t="shared" ca="1" si="618"/>
        <v>1989</v>
      </c>
      <c r="I3042" s="1" t="str">
        <f ca="1">INDEX(Relationstabel!$C$3:$K$10,MATCH(INDIRECT($A$1&amp;"J"&amp;A3042),Relationstabel!$A$3:$A$10,0),MATCH(IFERROR(VALUE(INDIRECT($A$1&amp;"K"&amp;A3042)),0),Relationstabel!$C$1:$K$1,0))</f>
        <v>Naturgas</v>
      </c>
      <c r="J3042" s="1" t="str">
        <f ca="1">INDEX(Anvendelseskode!B:B,MATCH($F3042,Anvendelseskode!$A:$A,0))</f>
        <v>Fritliggende enfamilieshus (parcelhus)</v>
      </c>
      <c r="K3042" s="1" t="str">
        <f ca="1">INDEX(Anvendelseskode!C:C,MATCH($F3042,Anvendelseskode!$A:$A,0))</f>
        <v>Parcelhuse</v>
      </c>
      <c r="L3042" s="1" t="str">
        <f ca="1">INDEX(Anvendelseskode!D:D,MATCH($F3042,Anvendelseskode!$A:$A,0))</f>
        <v>Private husholdninger</v>
      </c>
      <c r="M3042" s="1" t="str">
        <f ca="1">IFERROR(INDEX(SBi!$2:$2,MATCH(H3042,SBi!$1:$1,1)),SBi!$K$2)</f>
        <v>1979-1998</v>
      </c>
      <c r="N3042" s="1">
        <f ca="1">INDEX(SBi!$C$3:$K$28,MATCH(F3042,SBi!$B$3:$B$28,0),MATCH(M3042,SBi!$C$2:$K$2,0))</f>
        <v>105.4</v>
      </c>
      <c r="O3042" s="16">
        <f t="shared" ca="1" si="619"/>
        <v>22.028600000000001</v>
      </c>
      <c r="P3042" s="16" t="str">
        <f ca="1">IFERROR(INDEX(VpD!$2:$2,MATCH(H3042,VpD!$1:$1,1)),VpD!$I$2)</f>
        <v>1979-1998</v>
      </c>
      <c r="Q3042" s="1">
        <f ca="1">INDEX(VpD!$C$3:$I$27,MATCH(F3042,VpD!$B$3:$B$27,0),MATCH(P3042,VpD!$C$2:$I$2,0))</f>
        <v>90</v>
      </c>
      <c r="R3042" s="16">
        <f t="shared" ca="1" si="620"/>
        <v>18.809999999999999</v>
      </c>
      <c r="S3042" s="14">
        <f t="shared" ca="1" si="621"/>
        <v>714031.77</v>
      </c>
      <c r="T3042" s="14">
        <f t="shared" ca="1" si="622"/>
        <v>6168632.2300000004</v>
      </c>
      <c r="U3042" s="14" t="str">
        <f t="shared" ca="1" si="623"/>
        <v>0A3F507E-1CB1-32B8-E044-0003BA298018</v>
      </c>
    </row>
    <row r="3043" spans="1:21" s="14" customFormat="1" x14ac:dyDescent="0.25">
      <c r="A3043" s="14">
        <f t="shared" si="611"/>
        <v>3043</v>
      </c>
      <c r="B3043" s="14" t="str">
        <f t="shared" ca="1" si="612"/>
        <v>5F645870-9C7B-4A0F-8DBD-3391550457D8</v>
      </c>
      <c r="C3043" s="14" t="str">
        <f t="shared" ca="1" si="613"/>
        <v>Kolleruplund</v>
      </c>
      <c r="D3043" s="14" t="str">
        <f t="shared" ca="1" si="614"/>
        <v>30</v>
      </c>
      <c r="E3043" s="14" t="str">
        <f t="shared" ca="1" si="615"/>
        <v>6gt</v>
      </c>
      <c r="F3043" s="1">
        <f t="shared" ca="1" si="616"/>
        <v>130</v>
      </c>
      <c r="G3043" s="1">
        <f t="shared" ca="1" si="617"/>
        <v>101</v>
      </c>
      <c r="H3043" s="1">
        <f t="shared" ca="1" si="618"/>
        <v>1964</v>
      </c>
      <c r="I3043" s="1" t="str">
        <f ca="1">INDEX(Relationstabel!$C$3:$K$10,MATCH(INDIRECT($A$1&amp;"J"&amp;A3043),Relationstabel!$A$3:$A$10,0),MATCH(IFERROR(VALUE(INDIRECT($A$1&amp;"K"&amp;A3043)),0),Relationstabel!$C$1:$K$1,0))</f>
        <v>Naturgas</v>
      </c>
      <c r="J3043" s="1" t="str">
        <f ca="1">INDEX(Anvendelseskode!B:B,MATCH($F3043,Anvendelseskode!$A:$A,0))</f>
        <v>Række-, kæde-, dobbelthus (lodret adskillelse mellem enhederne)</v>
      </c>
      <c r="K3043" s="1" t="str">
        <f ca="1">INDEX(Anvendelseskode!C:C,MATCH($F3043,Anvendelseskode!$A:$A,0))</f>
        <v>Række-, kæde og dobbelthuse</v>
      </c>
      <c r="L3043" s="1" t="str">
        <f ca="1">INDEX(Anvendelseskode!D:D,MATCH($F3043,Anvendelseskode!$A:$A,0))</f>
        <v>Private husholdninger</v>
      </c>
      <c r="M3043" s="1" t="str">
        <f ca="1">IFERROR(INDEX(SBi!$2:$2,MATCH(H3043,SBi!$1:$1,1)),SBi!$K$2)</f>
        <v>1961-1972</v>
      </c>
      <c r="N3043" s="1">
        <f ca="1">INDEX(SBi!$C$3:$K$28,MATCH(F3043,SBi!$B$3:$B$28,0),MATCH(M3043,SBi!$C$2:$K$2,0))</f>
        <v>119.9</v>
      </c>
      <c r="O3043" s="16">
        <f t="shared" ca="1" si="619"/>
        <v>12.109900000000001</v>
      </c>
      <c r="P3043" s="16" t="str">
        <f ca="1">IFERROR(INDEX(VpD!$2:$2,MATCH(H3043,VpD!$1:$1,1)),VpD!$I$2)</f>
        <v>1961-1972</v>
      </c>
      <c r="Q3043" s="1">
        <f ca="1">INDEX(VpD!$C$3:$I$27,MATCH(F3043,VpD!$B$3:$B$27,0),MATCH(P3043,VpD!$C$2:$I$2,0))</f>
        <v>120</v>
      </c>
      <c r="R3043" s="16">
        <f t="shared" ca="1" si="620"/>
        <v>12.12</v>
      </c>
      <c r="S3043" s="14">
        <f t="shared" ca="1" si="621"/>
        <v>713834.88</v>
      </c>
      <c r="T3043" s="14">
        <f t="shared" ca="1" si="622"/>
        <v>6169264.2400000002</v>
      </c>
      <c r="U3043" s="14" t="str">
        <f t="shared" ca="1" si="623"/>
        <v>0A3F507E-1BBC-32B8-E044-0003BA298018</v>
      </c>
    </row>
    <row r="3044" spans="1:21" s="14" customFormat="1" x14ac:dyDescent="0.25">
      <c r="A3044" s="14">
        <f t="shared" si="611"/>
        <v>3044</v>
      </c>
      <c r="B3044" s="14" t="str">
        <f t="shared" ca="1" si="612"/>
        <v>67FBB90D-D5C7-4063-A4D1-5913285CAA58</v>
      </c>
      <c r="C3044" s="14" t="str">
        <f t="shared" ca="1" si="613"/>
        <v>Nordmarksvænge</v>
      </c>
      <c r="D3044" s="14" t="str">
        <f t="shared" ca="1" si="614"/>
        <v>42</v>
      </c>
      <c r="E3044" s="14" t="str">
        <f t="shared" ca="1" si="615"/>
        <v>14eh</v>
      </c>
      <c r="F3044" s="1">
        <f t="shared" ca="1" si="616"/>
        <v>130</v>
      </c>
      <c r="G3044" s="1">
        <f t="shared" ca="1" si="617"/>
        <v>118</v>
      </c>
      <c r="H3044" s="1">
        <f t="shared" ca="1" si="618"/>
        <v>2000</v>
      </c>
      <c r="I3044" s="1" t="str">
        <f ca="1">INDEX(Relationstabel!$C$3:$K$10,MATCH(INDIRECT($A$1&amp;"J"&amp;A3044),Relationstabel!$A$3:$A$10,0),MATCH(IFERROR(VALUE(INDIRECT($A$1&amp;"K"&amp;A3044)),0),Relationstabel!$C$1:$K$1,0))</f>
        <v>Fjernvarme/ Blokvarme</v>
      </c>
      <c r="J3044" s="1" t="str">
        <f ca="1">INDEX(Anvendelseskode!B:B,MATCH($F3044,Anvendelseskode!$A:$A,0))</f>
        <v>Række-, kæde-, dobbelthus (lodret adskillelse mellem enhederne)</v>
      </c>
      <c r="K3044" s="1" t="str">
        <f ca="1">INDEX(Anvendelseskode!C:C,MATCH($F3044,Anvendelseskode!$A:$A,0))</f>
        <v>Række-, kæde og dobbelthuse</v>
      </c>
      <c r="L3044" s="1" t="str">
        <f ca="1">INDEX(Anvendelseskode!D:D,MATCH($F3044,Anvendelseskode!$A:$A,0))</f>
        <v>Private husholdninger</v>
      </c>
      <c r="M3044" s="1" t="str">
        <f ca="1">IFERROR(INDEX(SBi!$2:$2,MATCH(H3044,SBi!$1:$1,1)),SBi!$K$2)</f>
        <v>1999-2006</v>
      </c>
      <c r="N3044" s="1">
        <f ca="1">INDEX(SBi!$C$3:$K$28,MATCH(F3044,SBi!$B$3:$B$28,0),MATCH(M3044,SBi!$C$2:$K$2,0))</f>
        <v>81.5</v>
      </c>
      <c r="O3044" s="16">
        <f t="shared" ca="1" si="619"/>
        <v>9.6170000000000009</v>
      </c>
      <c r="P3044" s="16" t="str">
        <f ca="1">IFERROR(INDEX(VpD!$2:$2,MATCH(H3044,VpD!$1:$1,1)),VpD!$I$2)</f>
        <v>&gt;1998</v>
      </c>
      <c r="Q3044" s="1">
        <f ca="1">INDEX(VpD!$C$3:$I$27,MATCH(F3044,VpD!$B$3:$B$27,0),MATCH(P3044,VpD!$C$2:$I$2,0))</f>
        <v>65</v>
      </c>
      <c r="R3044" s="16">
        <f t="shared" ca="1" si="620"/>
        <v>7.67</v>
      </c>
      <c r="S3044" s="14">
        <f t="shared" ca="1" si="621"/>
        <v>711971.87</v>
      </c>
      <c r="T3044" s="14">
        <f t="shared" ca="1" si="622"/>
        <v>6172480.7199999997</v>
      </c>
      <c r="U3044" s="14" t="str">
        <f t="shared" ca="1" si="623"/>
        <v>0A3F507E-1DBC-32B8-E044-0003BA298018</v>
      </c>
    </row>
    <row r="3045" spans="1:21" s="14" customFormat="1" x14ac:dyDescent="0.25">
      <c r="A3045" s="14">
        <f t="shared" si="611"/>
        <v>3045</v>
      </c>
      <c r="B3045" s="14" t="str">
        <f t="shared" ca="1" si="612"/>
        <v>40CD5078-9A8C-451C-9695-DA3092D70C10</v>
      </c>
      <c r="C3045" s="14" t="str">
        <f t="shared" ca="1" si="613"/>
        <v>Nørrebred</v>
      </c>
      <c r="D3045" s="14" t="str">
        <f t="shared" ca="1" si="614"/>
        <v>146</v>
      </c>
      <c r="E3045" s="14" t="str">
        <f t="shared" ca="1" si="615"/>
        <v>13gr</v>
      </c>
      <c r="F3045" s="1">
        <f t="shared" ca="1" si="616"/>
        <v>120</v>
      </c>
      <c r="G3045" s="1">
        <f t="shared" ca="1" si="617"/>
        <v>129</v>
      </c>
      <c r="H3045" s="1">
        <f t="shared" ca="1" si="618"/>
        <v>1969</v>
      </c>
      <c r="I3045" s="1" t="str">
        <f ca="1">INDEX(Relationstabel!$C$3:$K$10,MATCH(INDIRECT($A$1&amp;"J"&amp;A3045),Relationstabel!$A$3:$A$10,0),MATCH(IFERROR(VALUE(INDIRECT($A$1&amp;"K"&amp;A3045)),0),Relationstabel!$C$1:$K$1,0))</f>
        <v>Olie</v>
      </c>
      <c r="J3045" s="1" t="str">
        <f ca="1">INDEX(Anvendelseskode!B:B,MATCH($F3045,Anvendelseskode!$A:$A,0))</f>
        <v>Fritliggende enfamilieshus (parcelhus)</v>
      </c>
      <c r="K3045" s="1" t="str">
        <f ca="1">INDEX(Anvendelseskode!C:C,MATCH($F3045,Anvendelseskode!$A:$A,0))</f>
        <v>Parcelhuse</v>
      </c>
      <c r="L3045" s="1" t="str">
        <f ca="1">INDEX(Anvendelseskode!D:D,MATCH($F3045,Anvendelseskode!$A:$A,0))</f>
        <v>Private husholdninger</v>
      </c>
      <c r="M3045" s="1" t="str">
        <f ca="1">IFERROR(INDEX(SBi!$2:$2,MATCH(H3045,SBi!$1:$1,1)),SBi!$K$2)</f>
        <v>1961-1972</v>
      </c>
      <c r="N3045" s="1">
        <f ca="1">INDEX(SBi!$C$3:$K$28,MATCH(F3045,SBi!$B$3:$B$28,0),MATCH(M3045,SBi!$C$2:$K$2,0))</f>
        <v>134.30000000000001</v>
      </c>
      <c r="O3045" s="16">
        <f t="shared" ca="1" si="619"/>
        <v>17.3247</v>
      </c>
      <c r="P3045" s="16" t="str">
        <f ca="1">IFERROR(INDEX(VpD!$2:$2,MATCH(H3045,VpD!$1:$1,1)),VpD!$I$2)</f>
        <v>1961-1972</v>
      </c>
      <c r="Q3045" s="1">
        <f ca="1">INDEX(VpD!$C$3:$I$27,MATCH(F3045,VpD!$B$3:$B$27,0),MATCH(P3045,VpD!$C$2:$I$2,0))</f>
        <v>143</v>
      </c>
      <c r="R3045" s="16">
        <f t="shared" ca="1" si="620"/>
        <v>18.446999999999999</v>
      </c>
      <c r="S3045" s="14">
        <f t="shared" ca="1" si="621"/>
        <v>711664.75</v>
      </c>
      <c r="T3045" s="14">
        <f t="shared" ca="1" si="622"/>
        <v>6171978.2000000002</v>
      </c>
      <c r="U3045" s="14" t="str">
        <f t="shared" ca="1" si="623"/>
        <v>0A3F507E-1EBC-32B8-E044-0003BA298018</v>
      </c>
    </row>
    <row r="3046" spans="1:21" s="14" customFormat="1" x14ac:dyDescent="0.25">
      <c r="A3046" s="14">
        <f t="shared" si="611"/>
        <v>3046</v>
      </c>
      <c r="B3046" s="14" t="str">
        <f t="shared" ca="1" si="612"/>
        <v>56A9B937-8DD7-4339-BD42-B8AB86BFA58C</v>
      </c>
      <c r="C3046" s="14" t="str">
        <f t="shared" ca="1" si="613"/>
        <v>Brøndbyvej</v>
      </c>
      <c r="D3046" s="14" t="str">
        <f t="shared" ca="1" si="614"/>
        <v>185</v>
      </c>
      <c r="E3046" s="14" t="str">
        <f t="shared" ca="1" si="615"/>
        <v>2b</v>
      </c>
      <c r="F3046" s="1">
        <f t="shared" ca="1" si="616"/>
        <v>210</v>
      </c>
      <c r="G3046" s="1">
        <f t="shared" ca="1" si="617"/>
        <v>80</v>
      </c>
      <c r="H3046" s="1">
        <f t="shared" ca="1" si="618"/>
        <v>1944</v>
      </c>
      <c r="I3046" s="1" t="str">
        <f ca="1">INDEX(Relationstabel!$C$3:$K$10,MATCH(INDIRECT($A$1&amp;"J"&amp;A3046),Relationstabel!$A$3:$A$10,0),MATCH(IFERROR(VALUE(INDIRECT($A$1&amp;"K"&amp;A3046)),0),Relationstabel!$C$1:$K$1,0))</f>
        <v>Ingen varmeinstallation</v>
      </c>
      <c r="J3046" s="1" t="str">
        <f ca="1">INDEX(Anvendelseskode!B:B,MATCH($F3046,Anvendelseskode!$A:$A,0))</f>
        <v>Bygning til erhvervsmæssig produktion vedrørende landbrug, gartneri, råstofudvinding o.lign</v>
      </c>
      <c r="K3046" s="1" t="str">
        <f ca="1">INDEX(Anvendelseskode!C:C,MATCH($F3046,Anvendelseskode!$A:$A,0))</f>
        <v>Avls- og driftsbygning</v>
      </c>
      <c r="L3046" s="1" t="str">
        <f ca="1">INDEX(Anvendelseskode!D:D,MATCH($F3046,Anvendelseskode!$A:$A,0))</f>
        <v>Landbrug og gartneri</v>
      </c>
      <c r="M3046" s="1" t="str">
        <f ca="1">IFERROR(INDEX(SBi!$2:$2,MATCH(H3046,SBi!$1:$1,1)),SBi!$K$2)</f>
        <v>1931-1950</v>
      </c>
      <c r="N3046" s="1">
        <f ca="1">INDEX(SBi!$C$3:$K$28,MATCH(F3046,SBi!$B$3:$B$28,0),MATCH(M3046,SBi!$C$2:$K$2,0))</f>
        <v>45</v>
      </c>
      <c r="O3046" s="16">
        <f t="shared" ca="1" si="619"/>
        <v>3.6</v>
      </c>
      <c r="P3046" s="16" t="str">
        <f ca="1">IFERROR(INDEX(VpD!$2:$2,MATCH(H3046,VpD!$1:$1,1)),VpD!$I$2)</f>
        <v>1931-1950</v>
      </c>
      <c r="Q3046" s="1">
        <f ca="1">INDEX(VpD!$C$3:$I$27,MATCH(F3046,VpD!$B$3:$B$27,0),MATCH(P3046,VpD!$C$2:$I$2,0))</f>
        <v>45</v>
      </c>
      <c r="R3046" s="16">
        <f t="shared" ca="1" si="620"/>
        <v>3.6</v>
      </c>
      <c r="S3046" s="14">
        <f t="shared" ca="1" si="621"/>
        <v>712190.78</v>
      </c>
      <c r="T3046" s="14">
        <f t="shared" ca="1" si="622"/>
        <v>6170951.9400000004</v>
      </c>
      <c r="U3046" s="14" t="str">
        <f t="shared" ca="1" si="623"/>
        <v>0A3F507E-15C4-32B8-E044-0003BA298018</v>
      </c>
    </row>
    <row r="3047" spans="1:21" s="14" customFormat="1" x14ac:dyDescent="0.25">
      <c r="A3047" s="14">
        <f t="shared" si="611"/>
        <v>3047</v>
      </c>
      <c r="B3047" s="14" t="str">
        <f t="shared" ca="1" si="612"/>
        <v>D2E5BF83-1E06-482E-AC77-5AFF68FE29C8</v>
      </c>
      <c r="C3047" s="14" t="str">
        <f t="shared" ca="1" si="613"/>
        <v>Brøndbyvej</v>
      </c>
      <c r="D3047" s="14" t="str">
        <f t="shared" ca="1" si="614"/>
        <v>185</v>
      </c>
      <c r="E3047" s="14" t="str">
        <f t="shared" ca="1" si="615"/>
        <v>2b</v>
      </c>
      <c r="F3047" s="1">
        <f t="shared" ca="1" si="616"/>
        <v>120</v>
      </c>
      <c r="G3047" s="1">
        <f t="shared" ca="1" si="617"/>
        <v>107</v>
      </c>
      <c r="H3047" s="1">
        <f t="shared" ca="1" si="618"/>
        <v>1988</v>
      </c>
      <c r="I3047" s="1" t="str">
        <f ca="1">INDEX(Relationstabel!$C$3:$K$10,MATCH(INDIRECT($A$1&amp;"J"&amp;A3047),Relationstabel!$A$3:$A$10,0),MATCH(IFERROR(VALUE(INDIRECT($A$1&amp;"K"&amp;A3047)),0),Relationstabel!$C$1:$K$1,0))</f>
        <v>Olie</v>
      </c>
      <c r="J3047" s="1" t="str">
        <f ca="1">INDEX(Anvendelseskode!B:B,MATCH($F3047,Anvendelseskode!$A:$A,0))</f>
        <v>Fritliggende enfamilieshus (parcelhus)</v>
      </c>
      <c r="K3047" s="1" t="str">
        <f ca="1">INDEX(Anvendelseskode!C:C,MATCH($F3047,Anvendelseskode!$A:$A,0))</f>
        <v>Parcelhuse</v>
      </c>
      <c r="L3047" s="1" t="str">
        <f ca="1">INDEX(Anvendelseskode!D:D,MATCH($F3047,Anvendelseskode!$A:$A,0))</f>
        <v>Private husholdninger</v>
      </c>
      <c r="M3047" s="1" t="str">
        <f ca="1">IFERROR(INDEX(SBi!$2:$2,MATCH(H3047,SBi!$1:$1,1)),SBi!$K$2)</f>
        <v>1979-1998</v>
      </c>
      <c r="N3047" s="1">
        <f ca="1">INDEX(SBi!$C$3:$K$28,MATCH(F3047,SBi!$B$3:$B$28,0),MATCH(M3047,SBi!$C$2:$K$2,0))</f>
        <v>105.4</v>
      </c>
      <c r="O3047" s="16">
        <f t="shared" ca="1" si="619"/>
        <v>11.277800000000001</v>
      </c>
      <c r="P3047" s="16" t="str">
        <f ca="1">IFERROR(INDEX(VpD!$2:$2,MATCH(H3047,VpD!$1:$1,1)),VpD!$I$2)</f>
        <v>1979-1998</v>
      </c>
      <c r="Q3047" s="1">
        <f ca="1">INDEX(VpD!$C$3:$I$27,MATCH(F3047,VpD!$B$3:$B$27,0),MATCH(P3047,VpD!$C$2:$I$2,0))</f>
        <v>90</v>
      </c>
      <c r="R3047" s="16">
        <f t="shared" ca="1" si="620"/>
        <v>9.6300000000000008</v>
      </c>
      <c r="S3047" s="14">
        <f t="shared" ca="1" si="621"/>
        <v>712190.78</v>
      </c>
      <c r="T3047" s="14">
        <f t="shared" ca="1" si="622"/>
        <v>6170951.9400000004</v>
      </c>
      <c r="U3047" s="14" t="str">
        <f t="shared" ca="1" si="623"/>
        <v>0A3F507E-15C4-32B8-E044-0003BA298018</v>
      </c>
    </row>
    <row r="3048" spans="1:21" s="14" customFormat="1" x14ac:dyDescent="0.25">
      <c r="A3048" s="14">
        <f t="shared" si="611"/>
        <v>3048</v>
      </c>
      <c r="B3048" s="14" t="str">
        <f t="shared" ca="1" si="612"/>
        <v>1D150850-1DE6-4FDC-9366-7BF6C2CC8BF3</v>
      </c>
      <c r="C3048" s="14" t="str">
        <f t="shared" ca="1" si="613"/>
        <v>Rendsagervej</v>
      </c>
      <c r="D3048" s="14" t="str">
        <f t="shared" ca="1" si="614"/>
        <v>76</v>
      </c>
      <c r="E3048" s="14" t="str">
        <f t="shared" ca="1" si="615"/>
        <v>9hr</v>
      </c>
      <c r="F3048" s="1">
        <f t="shared" ca="1" si="616"/>
        <v>120</v>
      </c>
      <c r="G3048" s="1">
        <f t="shared" ca="1" si="617"/>
        <v>119</v>
      </c>
      <c r="H3048" s="1">
        <f t="shared" ca="1" si="618"/>
        <v>1972</v>
      </c>
      <c r="I3048" s="1" t="str">
        <f ca="1">INDEX(Relationstabel!$C$3:$K$10,MATCH(INDIRECT($A$1&amp;"J"&amp;A3048),Relationstabel!$A$3:$A$10,0),MATCH(IFERROR(VALUE(INDIRECT($A$1&amp;"K"&amp;A3048)),0),Relationstabel!$C$1:$K$1,0))</f>
        <v>Naturgas</v>
      </c>
      <c r="J3048" s="1" t="str">
        <f ca="1">INDEX(Anvendelseskode!B:B,MATCH($F3048,Anvendelseskode!$A:$A,0))</f>
        <v>Fritliggende enfamilieshus (parcelhus)</v>
      </c>
      <c r="K3048" s="1" t="str">
        <f ca="1">INDEX(Anvendelseskode!C:C,MATCH($F3048,Anvendelseskode!$A:$A,0))</f>
        <v>Parcelhuse</v>
      </c>
      <c r="L3048" s="1" t="str">
        <f ca="1">INDEX(Anvendelseskode!D:D,MATCH($F3048,Anvendelseskode!$A:$A,0))</f>
        <v>Private husholdninger</v>
      </c>
      <c r="M3048" s="1" t="str">
        <f ca="1">IFERROR(INDEX(SBi!$2:$2,MATCH(H3048,SBi!$1:$1,1)),SBi!$K$2)</f>
        <v>1961-1972</v>
      </c>
      <c r="N3048" s="1">
        <f ca="1">INDEX(SBi!$C$3:$K$28,MATCH(F3048,SBi!$B$3:$B$28,0),MATCH(M3048,SBi!$C$2:$K$2,0))</f>
        <v>134.30000000000001</v>
      </c>
      <c r="O3048" s="16">
        <f t="shared" ca="1" si="619"/>
        <v>15.9817</v>
      </c>
      <c r="P3048" s="16" t="str">
        <f ca="1">IFERROR(INDEX(VpD!$2:$2,MATCH(H3048,VpD!$1:$1,1)),VpD!$I$2)</f>
        <v>1961-1972</v>
      </c>
      <c r="Q3048" s="1">
        <f ca="1">INDEX(VpD!$C$3:$I$27,MATCH(F3048,VpD!$B$3:$B$27,0),MATCH(P3048,VpD!$C$2:$I$2,0))</f>
        <v>143</v>
      </c>
      <c r="R3048" s="16">
        <f t="shared" ca="1" si="620"/>
        <v>17.016999999999999</v>
      </c>
      <c r="S3048" s="14">
        <f t="shared" ca="1" si="621"/>
        <v>711049.02</v>
      </c>
      <c r="T3048" s="14">
        <f t="shared" ca="1" si="622"/>
        <v>6171723.29</v>
      </c>
      <c r="U3048" s="14" t="str">
        <f t="shared" ca="1" si="623"/>
        <v>0A3F507E-1FC8-32B8-E044-0003BA298018</v>
      </c>
    </row>
    <row r="3049" spans="1:21" s="14" customFormat="1" x14ac:dyDescent="0.25">
      <c r="A3049" s="14">
        <f t="shared" si="611"/>
        <v>3049</v>
      </c>
      <c r="B3049" s="14" t="str">
        <f t="shared" ca="1" si="612"/>
        <v>7437578D-7DA8-4D0D-91FC-4E3B044D752A</v>
      </c>
      <c r="C3049" s="14" t="str">
        <f t="shared" ca="1" si="613"/>
        <v>Kolleruplund</v>
      </c>
      <c r="D3049" s="14" t="str">
        <f t="shared" ca="1" si="614"/>
        <v>3</v>
      </c>
      <c r="E3049" s="14" t="str">
        <f t="shared" ca="1" si="615"/>
        <v>6eæ</v>
      </c>
      <c r="F3049" s="1">
        <f t="shared" ca="1" si="616"/>
        <v>130</v>
      </c>
      <c r="G3049" s="1">
        <f t="shared" ca="1" si="617"/>
        <v>91</v>
      </c>
      <c r="H3049" s="1">
        <f t="shared" ca="1" si="618"/>
        <v>1965</v>
      </c>
      <c r="I3049" s="1" t="str">
        <f ca="1">INDEX(Relationstabel!$C$3:$K$10,MATCH(INDIRECT($A$1&amp;"J"&amp;A3049),Relationstabel!$A$3:$A$10,0),MATCH(IFERROR(VALUE(INDIRECT($A$1&amp;"K"&amp;A3049)),0),Relationstabel!$C$1:$K$1,0))</f>
        <v>Naturgas</v>
      </c>
      <c r="J3049" s="1" t="str">
        <f ca="1">INDEX(Anvendelseskode!B:B,MATCH($F3049,Anvendelseskode!$A:$A,0))</f>
        <v>Række-, kæde-, dobbelthus (lodret adskillelse mellem enhederne)</v>
      </c>
      <c r="K3049" s="1" t="str">
        <f ca="1">INDEX(Anvendelseskode!C:C,MATCH($F3049,Anvendelseskode!$A:$A,0))</f>
        <v>Række-, kæde og dobbelthuse</v>
      </c>
      <c r="L3049" s="1" t="str">
        <f ca="1">INDEX(Anvendelseskode!D:D,MATCH($F3049,Anvendelseskode!$A:$A,0))</f>
        <v>Private husholdninger</v>
      </c>
      <c r="M3049" s="1" t="str">
        <f ca="1">IFERROR(INDEX(SBi!$2:$2,MATCH(H3049,SBi!$1:$1,1)),SBi!$K$2)</f>
        <v>1961-1972</v>
      </c>
      <c r="N3049" s="1">
        <f ca="1">INDEX(SBi!$C$3:$K$28,MATCH(F3049,SBi!$B$3:$B$28,0),MATCH(M3049,SBi!$C$2:$K$2,0))</f>
        <v>119.9</v>
      </c>
      <c r="O3049" s="16">
        <f t="shared" ca="1" si="619"/>
        <v>10.9109</v>
      </c>
      <c r="P3049" s="16" t="str">
        <f ca="1">IFERROR(INDEX(VpD!$2:$2,MATCH(H3049,VpD!$1:$1,1)),VpD!$I$2)</f>
        <v>1961-1972</v>
      </c>
      <c r="Q3049" s="1">
        <f ca="1">INDEX(VpD!$C$3:$I$27,MATCH(F3049,VpD!$B$3:$B$27,0),MATCH(P3049,VpD!$C$2:$I$2,0))</f>
        <v>120</v>
      </c>
      <c r="R3049" s="16">
        <f t="shared" ca="1" si="620"/>
        <v>10.92</v>
      </c>
      <c r="S3049" s="14">
        <f t="shared" ca="1" si="621"/>
        <v>713804.98</v>
      </c>
      <c r="T3049" s="14">
        <f t="shared" ca="1" si="622"/>
        <v>6169188.5099999998</v>
      </c>
      <c r="U3049" s="14" t="str">
        <f t="shared" ca="1" si="623"/>
        <v>0A3F507E-1BA1-32B8-E044-0003BA298018</v>
      </c>
    </row>
    <row r="3050" spans="1:21" s="14" customFormat="1" x14ac:dyDescent="0.25">
      <c r="A3050" s="14">
        <f t="shared" si="611"/>
        <v>3050</v>
      </c>
      <c r="B3050" s="14" t="str">
        <f t="shared" ca="1" si="612"/>
        <v>FEA75F9D-C028-435F-BFA0-FAE82A63780F</v>
      </c>
      <c r="C3050" s="14" t="str">
        <f t="shared" ca="1" si="613"/>
        <v>Horsbred</v>
      </c>
      <c r="D3050" s="14" t="str">
        <f t="shared" ca="1" si="614"/>
        <v>50</v>
      </c>
      <c r="E3050" s="14" t="str">
        <f t="shared" ca="1" si="615"/>
        <v>13bg</v>
      </c>
      <c r="F3050" s="1">
        <f t="shared" ca="1" si="616"/>
        <v>130</v>
      </c>
      <c r="G3050" s="1">
        <f t="shared" ca="1" si="617"/>
        <v>167</v>
      </c>
      <c r="H3050" s="1">
        <f t="shared" ca="1" si="618"/>
        <v>1988</v>
      </c>
      <c r="I3050" s="1" t="str">
        <f ca="1">INDEX(Relationstabel!$C$3:$K$10,MATCH(INDIRECT($A$1&amp;"J"&amp;A3050),Relationstabel!$A$3:$A$10,0),MATCH(IFERROR(VALUE(INDIRECT($A$1&amp;"K"&amp;A3050)),0),Relationstabel!$C$1:$K$1,0))</f>
        <v>Fjernvarme/ Blokvarme</v>
      </c>
      <c r="J3050" s="1" t="str">
        <f ca="1">INDEX(Anvendelseskode!B:B,MATCH($F3050,Anvendelseskode!$A:$A,0))</f>
        <v>Række-, kæde-, dobbelthus (lodret adskillelse mellem enhederne)</v>
      </c>
      <c r="K3050" s="1" t="str">
        <f ca="1">INDEX(Anvendelseskode!C:C,MATCH($F3050,Anvendelseskode!$A:$A,0))</f>
        <v>Række-, kæde og dobbelthuse</v>
      </c>
      <c r="L3050" s="1" t="str">
        <f ca="1">INDEX(Anvendelseskode!D:D,MATCH($F3050,Anvendelseskode!$A:$A,0))</f>
        <v>Private husholdninger</v>
      </c>
      <c r="M3050" s="1" t="str">
        <f ca="1">IFERROR(INDEX(SBi!$2:$2,MATCH(H3050,SBi!$1:$1,1)),SBi!$K$2)</f>
        <v>1979-1998</v>
      </c>
      <c r="N3050" s="1">
        <f ca="1">INDEX(SBi!$C$3:$K$28,MATCH(F3050,SBi!$B$3:$B$28,0),MATCH(M3050,SBi!$C$2:$K$2,0))</f>
        <v>96.8</v>
      </c>
      <c r="O3050" s="16">
        <f t="shared" ca="1" si="619"/>
        <v>16.165600000000001</v>
      </c>
      <c r="P3050" s="16" t="str">
        <f ca="1">IFERROR(INDEX(VpD!$2:$2,MATCH(H3050,VpD!$1:$1,1)),VpD!$I$2)</f>
        <v>1979-1998</v>
      </c>
      <c r="Q3050" s="1">
        <f ca="1">INDEX(VpD!$C$3:$I$27,MATCH(F3050,VpD!$B$3:$B$27,0),MATCH(P3050,VpD!$C$2:$I$2,0))</f>
        <v>74</v>
      </c>
      <c r="R3050" s="16">
        <f t="shared" ca="1" si="620"/>
        <v>12.358000000000001</v>
      </c>
      <c r="S3050" s="14">
        <f t="shared" ca="1" si="621"/>
        <v>711506.35</v>
      </c>
      <c r="T3050" s="14">
        <f t="shared" ca="1" si="622"/>
        <v>6171724.6200000001</v>
      </c>
      <c r="U3050" s="14" t="str">
        <f t="shared" ca="1" si="623"/>
        <v>0A3F507E-18AC-32B8-E044-0003BA298018</v>
      </c>
    </row>
    <row r="3051" spans="1:21" s="14" customFormat="1" x14ac:dyDescent="0.25">
      <c r="A3051" s="14">
        <f t="shared" si="611"/>
        <v>3051</v>
      </c>
      <c r="B3051" s="14" t="str">
        <f t="shared" ca="1" si="612"/>
        <v>88F51A98-2E85-44BA-852F-2D4CF138C009</v>
      </c>
      <c r="C3051" s="14" t="str">
        <f t="shared" ca="1" si="613"/>
        <v>Rendsagervej</v>
      </c>
      <c r="D3051" s="14" t="str">
        <f t="shared" ca="1" si="614"/>
        <v>48</v>
      </c>
      <c r="E3051" s="14" t="str">
        <f t="shared" ca="1" si="615"/>
        <v>9ie</v>
      </c>
      <c r="F3051" s="1">
        <f t="shared" ca="1" si="616"/>
        <v>120</v>
      </c>
      <c r="G3051" s="1">
        <f t="shared" ca="1" si="617"/>
        <v>119</v>
      </c>
      <c r="H3051" s="1">
        <f t="shared" ca="1" si="618"/>
        <v>1972</v>
      </c>
      <c r="I3051" s="1" t="str">
        <f ca="1">INDEX(Relationstabel!$C$3:$K$10,MATCH(INDIRECT($A$1&amp;"J"&amp;A3051),Relationstabel!$A$3:$A$10,0),MATCH(IFERROR(VALUE(INDIRECT($A$1&amp;"K"&amp;A3051)),0),Relationstabel!$C$1:$K$1,0))</f>
        <v>Olie</v>
      </c>
      <c r="J3051" s="1" t="str">
        <f ca="1">INDEX(Anvendelseskode!B:B,MATCH($F3051,Anvendelseskode!$A:$A,0))</f>
        <v>Fritliggende enfamilieshus (parcelhus)</v>
      </c>
      <c r="K3051" s="1" t="str">
        <f ca="1">INDEX(Anvendelseskode!C:C,MATCH($F3051,Anvendelseskode!$A:$A,0))</f>
        <v>Parcelhuse</v>
      </c>
      <c r="L3051" s="1" t="str">
        <f ca="1">INDEX(Anvendelseskode!D:D,MATCH($F3051,Anvendelseskode!$A:$A,0))</f>
        <v>Private husholdninger</v>
      </c>
      <c r="M3051" s="1" t="str">
        <f ca="1">IFERROR(INDEX(SBi!$2:$2,MATCH(H3051,SBi!$1:$1,1)),SBi!$K$2)</f>
        <v>1961-1972</v>
      </c>
      <c r="N3051" s="1">
        <f ca="1">INDEX(SBi!$C$3:$K$28,MATCH(F3051,SBi!$B$3:$B$28,0),MATCH(M3051,SBi!$C$2:$K$2,0))</f>
        <v>134.30000000000001</v>
      </c>
      <c r="O3051" s="16">
        <f t="shared" ca="1" si="619"/>
        <v>15.9817</v>
      </c>
      <c r="P3051" s="16" t="str">
        <f ca="1">IFERROR(INDEX(VpD!$2:$2,MATCH(H3051,VpD!$1:$1,1)),VpD!$I$2)</f>
        <v>1961-1972</v>
      </c>
      <c r="Q3051" s="1">
        <f ca="1">INDEX(VpD!$C$3:$I$27,MATCH(F3051,VpD!$B$3:$B$27,0),MATCH(P3051,VpD!$C$2:$I$2,0))</f>
        <v>143</v>
      </c>
      <c r="R3051" s="16">
        <f t="shared" ca="1" si="620"/>
        <v>17.016999999999999</v>
      </c>
      <c r="S3051" s="14">
        <f t="shared" ca="1" si="621"/>
        <v>711092.91</v>
      </c>
      <c r="T3051" s="14">
        <f t="shared" ca="1" si="622"/>
        <v>6171631.7800000003</v>
      </c>
      <c r="U3051" s="14" t="str">
        <f t="shared" ca="1" si="623"/>
        <v>0A3F507E-1FAC-32B8-E044-0003BA298018</v>
      </c>
    </row>
    <row r="3052" spans="1:21" s="14" customFormat="1" x14ac:dyDescent="0.25">
      <c r="A3052" s="14">
        <f t="shared" si="611"/>
        <v>3052</v>
      </c>
      <c r="B3052" s="14" t="str">
        <f t="shared" ca="1" si="612"/>
        <v>04350977-2F1F-47BF-9412-9EBC57C3D314</v>
      </c>
      <c r="C3052" s="14" t="str">
        <f t="shared" ca="1" si="613"/>
        <v>Horsbred</v>
      </c>
      <c r="D3052" s="14" t="str">
        <f t="shared" ca="1" si="614"/>
        <v>75</v>
      </c>
      <c r="E3052" s="14" t="str">
        <f t="shared" ca="1" si="615"/>
        <v>13cø</v>
      </c>
      <c r="F3052" s="1">
        <f t="shared" ca="1" si="616"/>
        <v>130</v>
      </c>
      <c r="G3052" s="1">
        <f t="shared" ca="1" si="617"/>
        <v>107</v>
      </c>
      <c r="H3052" s="1">
        <f t="shared" ca="1" si="618"/>
        <v>1985</v>
      </c>
      <c r="I3052" s="1" t="str">
        <f ca="1">INDEX(Relationstabel!$C$3:$K$10,MATCH(INDIRECT($A$1&amp;"J"&amp;A3052),Relationstabel!$A$3:$A$10,0),MATCH(IFERROR(VALUE(INDIRECT($A$1&amp;"K"&amp;A3052)),0),Relationstabel!$C$1:$K$1,0))</f>
        <v>Fjernvarme/ Blokvarme</v>
      </c>
      <c r="J3052" s="1" t="str">
        <f ca="1">INDEX(Anvendelseskode!B:B,MATCH($F3052,Anvendelseskode!$A:$A,0))</f>
        <v>Række-, kæde-, dobbelthus (lodret adskillelse mellem enhederne)</v>
      </c>
      <c r="K3052" s="1" t="str">
        <f ca="1">INDEX(Anvendelseskode!C:C,MATCH($F3052,Anvendelseskode!$A:$A,0))</f>
        <v>Række-, kæde og dobbelthuse</v>
      </c>
      <c r="L3052" s="1" t="str">
        <f ca="1">INDEX(Anvendelseskode!D:D,MATCH($F3052,Anvendelseskode!$A:$A,0))</f>
        <v>Private husholdninger</v>
      </c>
      <c r="M3052" s="1" t="str">
        <f ca="1">IFERROR(INDEX(SBi!$2:$2,MATCH(H3052,SBi!$1:$1,1)),SBi!$K$2)</f>
        <v>1979-1998</v>
      </c>
      <c r="N3052" s="1">
        <f ca="1">INDEX(SBi!$C$3:$K$28,MATCH(F3052,SBi!$B$3:$B$28,0),MATCH(M3052,SBi!$C$2:$K$2,0))</f>
        <v>96.8</v>
      </c>
      <c r="O3052" s="16">
        <f t="shared" ca="1" si="619"/>
        <v>10.3576</v>
      </c>
      <c r="P3052" s="16" t="str">
        <f ca="1">IFERROR(INDEX(VpD!$2:$2,MATCH(H3052,VpD!$1:$1,1)),VpD!$I$2)</f>
        <v>1979-1998</v>
      </c>
      <c r="Q3052" s="1">
        <f ca="1">INDEX(VpD!$C$3:$I$27,MATCH(F3052,VpD!$B$3:$B$27,0),MATCH(P3052,VpD!$C$2:$I$2,0))</f>
        <v>74</v>
      </c>
      <c r="R3052" s="16">
        <f t="shared" ca="1" si="620"/>
        <v>7.9180000000000001</v>
      </c>
      <c r="S3052" s="14">
        <f t="shared" ca="1" si="621"/>
        <v>711358.14</v>
      </c>
      <c r="T3052" s="14">
        <f t="shared" ca="1" si="622"/>
        <v>6171786.3200000003</v>
      </c>
      <c r="U3052" s="14" t="str">
        <f t="shared" ca="1" si="623"/>
        <v>0A3F507E-18C5-32B8-E044-0003BA298018</v>
      </c>
    </row>
    <row r="3053" spans="1:21" s="14" customFormat="1" x14ac:dyDescent="0.25">
      <c r="A3053" s="14">
        <f t="shared" si="611"/>
        <v>3053</v>
      </c>
      <c r="B3053" s="14" t="str">
        <f t="shared" ca="1" si="612"/>
        <v>8F5C3D66-8148-4522-B1A1-3056A57E24CE</v>
      </c>
      <c r="C3053" s="14" t="str">
        <f t="shared" ca="1" si="613"/>
        <v>Horsbred</v>
      </c>
      <c r="D3053" s="14" t="str">
        <f t="shared" ca="1" si="614"/>
        <v>78</v>
      </c>
      <c r="E3053" s="14" t="str">
        <f t="shared" ca="1" si="615"/>
        <v>13ar</v>
      </c>
      <c r="F3053" s="1">
        <f t="shared" ca="1" si="616"/>
        <v>130</v>
      </c>
      <c r="G3053" s="1">
        <f t="shared" ca="1" si="617"/>
        <v>107</v>
      </c>
      <c r="H3053" s="1">
        <f t="shared" ca="1" si="618"/>
        <v>1985</v>
      </c>
      <c r="I3053" s="1" t="str">
        <f ca="1">INDEX(Relationstabel!$C$3:$K$10,MATCH(INDIRECT($A$1&amp;"J"&amp;A3053),Relationstabel!$A$3:$A$10,0),MATCH(IFERROR(VALUE(INDIRECT($A$1&amp;"K"&amp;A3053)),0),Relationstabel!$C$1:$K$1,0))</f>
        <v>Fjernvarme/ Blokvarme</v>
      </c>
      <c r="J3053" s="1" t="str">
        <f ca="1">INDEX(Anvendelseskode!B:B,MATCH($F3053,Anvendelseskode!$A:$A,0))</f>
        <v>Række-, kæde-, dobbelthus (lodret adskillelse mellem enhederne)</v>
      </c>
      <c r="K3053" s="1" t="str">
        <f ca="1">INDEX(Anvendelseskode!C:C,MATCH($F3053,Anvendelseskode!$A:$A,0))</f>
        <v>Række-, kæde og dobbelthuse</v>
      </c>
      <c r="L3053" s="1" t="str">
        <f ca="1">INDEX(Anvendelseskode!D:D,MATCH($F3053,Anvendelseskode!$A:$A,0))</f>
        <v>Private husholdninger</v>
      </c>
      <c r="M3053" s="1" t="str">
        <f ca="1">IFERROR(INDEX(SBi!$2:$2,MATCH(H3053,SBi!$1:$1,1)),SBi!$K$2)</f>
        <v>1979-1998</v>
      </c>
      <c r="N3053" s="1">
        <f ca="1">INDEX(SBi!$C$3:$K$28,MATCH(F3053,SBi!$B$3:$B$28,0),MATCH(M3053,SBi!$C$2:$K$2,0))</f>
        <v>96.8</v>
      </c>
      <c r="O3053" s="16">
        <f t="shared" ca="1" si="619"/>
        <v>10.3576</v>
      </c>
      <c r="P3053" s="16" t="str">
        <f ca="1">IFERROR(INDEX(VpD!$2:$2,MATCH(H3053,VpD!$1:$1,1)),VpD!$I$2)</f>
        <v>1979-1998</v>
      </c>
      <c r="Q3053" s="1">
        <f ca="1">INDEX(VpD!$C$3:$I$27,MATCH(F3053,VpD!$B$3:$B$27,0),MATCH(P3053,VpD!$C$2:$I$2,0))</f>
        <v>74</v>
      </c>
      <c r="R3053" s="16">
        <f t="shared" ca="1" si="620"/>
        <v>7.9180000000000001</v>
      </c>
      <c r="S3053" s="14">
        <f t="shared" ca="1" si="621"/>
        <v>711474.21</v>
      </c>
      <c r="T3053" s="14">
        <f t="shared" ca="1" si="622"/>
        <v>6171817.4199999999</v>
      </c>
      <c r="U3053" s="14" t="str">
        <f t="shared" ca="1" si="623"/>
        <v>0A3F507E-18C8-32B8-E044-0003BA298018</v>
      </c>
    </row>
    <row r="3054" spans="1:21" s="14" customFormat="1" x14ac:dyDescent="0.25">
      <c r="A3054" s="14">
        <f t="shared" si="611"/>
        <v>3054</v>
      </c>
      <c r="B3054" s="14" t="str">
        <f t="shared" ca="1" si="612"/>
        <v>B2477650-7A6C-4121-A19F-865E4C0A0998</v>
      </c>
      <c r="C3054" s="14" t="str">
        <f t="shared" ca="1" si="613"/>
        <v>Broksøvej</v>
      </c>
      <c r="D3054" s="14" t="str">
        <f t="shared" ca="1" si="614"/>
        <v>32</v>
      </c>
      <c r="E3054" s="14" t="str">
        <f t="shared" ca="1" si="615"/>
        <v>18pr</v>
      </c>
      <c r="F3054" s="1">
        <f t="shared" ca="1" si="616"/>
        <v>120</v>
      </c>
      <c r="G3054" s="1">
        <f t="shared" ca="1" si="617"/>
        <v>148</v>
      </c>
      <c r="H3054" s="1">
        <f t="shared" ca="1" si="618"/>
        <v>1982</v>
      </c>
      <c r="I3054" s="1" t="str">
        <f ca="1">INDEX(Relationstabel!$C$3:$K$10,MATCH(INDIRECT($A$1&amp;"J"&amp;A3054),Relationstabel!$A$3:$A$10,0),MATCH(IFERROR(VALUE(INDIRECT($A$1&amp;"K"&amp;A3054)),0),Relationstabel!$C$1:$K$1,0))</f>
        <v>Naturgas</v>
      </c>
      <c r="J3054" s="1" t="str">
        <f ca="1">INDEX(Anvendelseskode!B:B,MATCH($F3054,Anvendelseskode!$A:$A,0))</f>
        <v>Fritliggende enfamilieshus (parcelhus)</v>
      </c>
      <c r="K3054" s="1" t="str">
        <f ca="1">INDEX(Anvendelseskode!C:C,MATCH($F3054,Anvendelseskode!$A:$A,0))</f>
        <v>Parcelhuse</v>
      </c>
      <c r="L3054" s="1" t="str">
        <f ca="1">INDEX(Anvendelseskode!D:D,MATCH($F3054,Anvendelseskode!$A:$A,0))</f>
        <v>Private husholdninger</v>
      </c>
      <c r="M3054" s="1" t="str">
        <f ca="1">IFERROR(INDEX(SBi!$2:$2,MATCH(H3054,SBi!$1:$1,1)),SBi!$K$2)</f>
        <v>1979-1998</v>
      </c>
      <c r="N3054" s="1">
        <f ca="1">INDEX(SBi!$C$3:$K$28,MATCH(F3054,SBi!$B$3:$B$28,0),MATCH(M3054,SBi!$C$2:$K$2,0))</f>
        <v>105.4</v>
      </c>
      <c r="O3054" s="16">
        <f t="shared" ca="1" si="619"/>
        <v>15.599200000000002</v>
      </c>
      <c r="P3054" s="16" t="str">
        <f ca="1">IFERROR(INDEX(VpD!$2:$2,MATCH(H3054,VpD!$1:$1,1)),VpD!$I$2)</f>
        <v>1979-1998</v>
      </c>
      <c r="Q3054" s="1">
        <f ca="1">INDEX(VpD!$C$3:$I$27,MATCH(F3054,VpD!$B$3:$B$27,0),MATCH(P3054,VpD!$C$2:$I$2,0))</f>
        <v>90</v>
      </c>
      <c r="R3054" s="16">
        <f t="shared" ca="1" si="620"/>
        <v>13.32</v>
      </c>
      <c r="S3054" s="14">
        <f t="shared" ca="1" si="621"/>
        <v>712776.28</v>
      </c>
      <c r="T3054" s="14">
        <f t="shared" ca="1" si="622"/>
        <v>6169056.6299999999</v>
      </c>
      <c r="U3054" s="14" t="str">
        <f t="shared" ca="1" si="623"/>
        <v>0A3F507E-15B3-32B8-E044-0003BA298018</v>
      </c>
    </row>
    <row r="3055" spans="1:21" s="14" customFormat="1" x14ac:dyDescent="0.25">
      <c r="A3055" s="14">
        <f t="shared" si="611"/>
        <v>3055</v>
      </c>
      <c r="B3055" s="14" t="str">
        <f t="shared" ca="1" si="612"/>
        <v>B533EAD7-D0AA-43C6-B392-573819DF8C16</v>
      </c>
      <c r="C3055" s="14" t="str">
        <f t="shared" ca="1" si="613"/>
        <v>Hyrdeengen</v>
      </c>
      <c r="D3055" s="14" t="str">
        <f t="shared" ca="1" si="614"/>
        <v>195</v>
      </c>
      <c r="E3055" s="14" t="str">
        <f t="shared" ca="1" si="615"/>
        <v>21gn</v>
      </c>
      <c r="F3055" s="1">
        <f t="shared" ca="1" si="616"/>
        <v>130</v>
      </c>
      <c r="G3055" s="1">
        <f t="shared" ca="1" si="617"/>
        <v>113</v>
      </c>
      <c r="H3055" s="1">
        <f t="shared" ca="1" si="618"/>
        <v>1975</v>
      </c>
      <c r="I3055" s="1" t="str">
        <f ca="1">INDEX(Relationstabel!$C$3:$K$10,MATCH(INDIRECT($A$1&amp;"J"&amp;A3055),Relationstabel!$A$3:$A$10,0),MATCH(IFERROR(VALUE(INDIRECT($A$1&amp;"K"&amp;A3055)),0),Relationstabel!$C$1:$K$1,0))</f>
        <v>Fjernvarme/ Blokvarme</v>
      </c>
      <c r="J3055" s="1" t="str">
        <f ca="1">INDEX(Anvendelseskode!B:B,MATCH($F3055,Anvendelseskode!$A:$A,0))</f>
        <v>Række-, kæde-, dobbelthus (lodret adskillelse mellem enhederne)</v>
      </c>
      <c r="K3055" s="1" t="str">
        <f ca="1">INDEX(Anvendelseskode!C:C,MATCH($F3055,Anvendelseskode!$A:$A,0))</f>
        <v>Række-, kæde og dobbelthuse</v>
      </c>
      <c r="L3055" s="1" t="str">
        <f ca="1">INDEX(Anvendelseskode!D:D,MATCH($F3055,Anvendelseskode!$A:$A,0))</f>
        <v>Private husholdninger</v>
      </c>
      <c r="M3055" s="1" t="str">
        <f ca="1">IFERROR(INDEX(SBi!$2:$2,MATCH(H3055,SBi!$1:$1,1)),SBi!$K$2)</f>
        <v>1973-1978</v>
      </c>
      <c r="N3055" s="1">
        <f ca="1">INDEX(SBi!$C$3:$K$28,MATCH(F3055,SBi!$B$3:$B$28,0),MATCH(M3055,SBi!$C$2:$K$2,0))</f>
        <v>112.6</v>
      </c>
      <c r="O3055" s="16">
        <f t="shared" ca="1" si="619"/>
        <v>12.723799999999999</v>
      </c>
      <c r="P3055" s="16" t="str">
        <f ca="1">IFERROR(INDEX(VpD!$2:$2,MATCH(H3055,VpD!$1:$1,1)),VpD!$I$2)</f>
        <v>1973-1978</v>
      </c>
      <c r="Q3055" s="1">
        <f ca="1">INDEX(VpD!$C$3:$I$27,MATCH(F3055,VpD!$B$3:$B$27,0),MATCH(P3055,VpD!$C$2:$I$2,0))</f>
        <v>98</v>
      </c>
      <c r="R3055" s="16">
        <f t="shared" ca="1" si="620"/>
        <v>11.074</v>
      </c>
      <c r="S3055" s="14">
        <f t="shared" ca="1" si="621"/>
        <v>711756.96</v>
      </c>
      <c r="T3055" s="14">
        <f t="shared" ca="1" si="622"/>
        <v>6172356.75</v>
      </c>
      <c r="U3055" s="14" t="str">
        <f t="shared" ca="1" si="623"/>
        <v>0A3F507E-19B3-32B8-E044-0003BA298018</v>
      </c>
    </row>
    <row r="3056" spans="1:21" s="14" customFormat="1" x14ac:dyDescent="0.25">
      <c r="A3056" s="14">
        <f t="shared" si="611"/>
        <v>3056</v>
      </c>
      <c r="B3056" s="14" t="str">
        <f t="shared" ca="1" si="612"/>
        <v>4BAB320D-9BD4-4B38-83B6-E5C1E5354177</v>
      </c>
      <c r="C3056" s="14" t="str">
        <f t="shared" ca="1" si="613"/>
        <v>Broksøvej</v>
      </c>
      <c r="D3056" s="14" t="str">
        <f t="shared" ca="1" si="614"/>
        <v>34</v>
      </c>
      <c r="E3056" s="14" t="str">
        <f t="shared" ca="1" si="615"/>
        <v>18ps</v>
      </c>
      <c r="F3056" s="1">
        <f t="shared" ca="1" si="616"/>
        <v>120</v>
      </c>
      <c r="G3056" s="1">
        <f t="shared" ca="1" si="617"/>
        <v>148</v>
      </c>
      <c r="H3056" s="1">
        <f t="shared" ca="1" si="618"/>
        <v>1972</v>
      </c>
      <c r="I3056" s="1" t="str">
        <f ca="1">INDEX(Relationstabel!$C$3:$K$10,MATCH(INDIRECT($A$1&amp;"J"&amp;A3056),Relationstabel!$A$3:$A$10,0),MATCH(IFERROR(VALUE(INDIRECT($A$1&amp;"K"&amp;A3056)),0),Relationstabel!$C$1:$K$1,0))</f>
        <v>Naturgas</v>
      </c>
      <c r="J3056" s="1" t="str">
        <f ca="1">INDEX(Anvendelseskode!B:B,MATCH($F3056,Anvendelseskode!$A:$A,0))</f>
        <v>Fritliggende enfamilieshus (parcelhus)</v>
      </c>
      <c r="K3056" s="1" t="str">
        <f ca="1">INDEX(Anvendelseskode!C:C,MATCH($F3056,Anvendelseskode!$A:$A,0))</f>
        <v>Parcelhuse</v>
      </c>
      <c r="L3056" s="1" t="str">
        <f ca="1">INDEX(Anvendelseskode!D:D,MATCH($F3056,Anvendelseskode!$A:$A,0))</f>
        <v>Private husholdninger</v>
      </c>
      <c r="M3056" s="1" t="str">
        <f ca="1">IFERROR(INDEX(SBi!$2:$2,MATCH(H3056,SBi!$1:$1,1)),SBi!$K$2)</f>
        <v>1961-1972</v>
      </c>
      <c r="N3056" s="1">
        <f ca="1">INDEX(SBi!$C$3:$K$28,MATCH(F3056,SBi!$B$3:$B$28,0),MATCH(M3056,SBi!$C$2:$K$2,0))</f>
        <v>134.30000000000001</v>
      </c>
      <c r="O3056" s="16">
        <f t="shared" ca="1" si="619"/>
        <v>19.8764</v>
      </c>
      <c r="P3056" s="16" t="str">
        <f ca="1">IFERROR(INDEX(VpD!$2:$2,MATCH(H3056,VpD!$1:$1,1)),VpD!$I$2)</f>
        <v>1961-1972</v>
      </c>
      <c r="Q3056" s="1">
        <f ca="1">INDEX(VpD!$C$3:$I$27,MATCH(F3056,VpD!$B$3:$B$27,0),MATCH(P3056,VpD!$C$2:$I$2,0))</f>
        <v>143</v>
      </c>
      <c r="R3056" s="16">
        <f t="shared" ca="1" si="620"/>
        <v>21.164000000000001</v>
      </c>
      <c r="S3056" s="14">
        <f t="shared" ca="1" si="621"/>
        <v>712801.82</v>
      </c>
      <c r="T3056" s="14">
        <f t="shared" ca="1" si="622"/>
        <v>6169057.6699999999</v>
      </c>
      <c r="U3056" s="14" t="str">
        <f t="shared" ca="1" si="623"/>
        <v>0A3F507E-15B5-32B8-E044-0003BA298018</v>
      </c>
    </row>
    <row r="3057" spans="1:21" s="14" customFormat="1" x14ac:dyDescent="0.25">
      <c r="A3057" s="14">
        <f t="shared" si="611"/>
        <v>3057</v>
      </c>
      <c r="B3057" s="14" t="str">
        <f t="shared" ca="1" si="612"/>
        <v>15A2DC06-EBC7-41A8-AFE3-9B2497BAF1BC</v>
      </c>
      <c r="C3057" s="14" t="str">
        <f t="shared" ca="1" si="613"/>
        <v>Stærebo</v>
      </c>
      <c r="D3057" s="14" t="str">
        <f t="shared" ca="1" si="614"/>
        <v>14</v>
      </c>
      <c r="E3057" s="14" t="str">
        <f t="shared" ca="1" si="615"/>
        <v>6abm</v>
      </c>
      <c r="F3057" s="1">
        <f t="shared" ca="1" si="616"/>
        <v>130</v>
      </c>
      <c r="G3057" s="1">
        <f t="shared" ca="1" si="617"/>
        <v>109</v>
      </c>
      <c r="H3057" s="1">
        <f t="shared" ca="1" si="618"/>
        <v>1979</v>
      </c>
      <c r="I3057" s="1" t="str">
        <f ca="1">INDEX(Relationstabel!$C$3:$K$10,MATCH(INDIRECT($A$1&amp;"J"&amp;A3057),Relationstabel!$A$3:$A$10,0),MATCH(IFERROR(VALUE(INDIRECT($A$1&amp;"K"&amp;A3057)),0),Relationstabel!$C$1:$K$1,0))</f>
        <v>Fjernvarme/ Blokvarme</v>
      </c>
      <c r="J3057" s="1" t="str">
        <f ca="1">INDEX(Anvendelseskode!B:B,MATCH($F3057,Anvendelseskode!$A:$A,0))</f>
        <v>Række-, kæde-, dobbelthus (lodret adskillelse mellem enhederne)</v>
      </c>
      <c r="K3057" s="1" t="str">
        <f ca="1">INDEX(Anvendelseskode!C:C,MATCH($F3057,Anvendelseskode!$A:$A,0))</f>
        <v>Række-, kæde og dobbelthuse</v>
      </c>
      <c r="L3057" s="1" t="str">
        <f ca="1">INDEX(Anvendelseskode!D:D,MATCH($F3057,Anvendelseskode!$A:$A,0))</f>
        <v>Private husholdninger</v>
      </c>
      <c r="M3057" s="1" t="str">
        <f ca="1">IFERROR(INDEX(SBi!$2:$2,MATCH(H3057,SBi!$1:$1,1)),SBi!$K$2)</f>
        <v>1979-1998</v>
      </c>
      <c r="N3057" s="1">
        <f ca="1">INDEX(SBi!$C$3:$K$28,MATCH(F3057,SBi!$B$3:$B$28,0),MATCH(M3057,SBi!$C$2:$K$2,0))</f>
        <v>96.8</v>
      </c>
      <c r="O3057" s="16">
        <f t="shared" ca="1" si="619"/>
        <v>10.5512</v>
      </c>
      <c r="P3057" s="16" t="str">
        <f ca="1">IFERROR(INDEX(VpD!$2:$2,MATCH(H3057,VpD!$1:$1,1)),VpD!$I$2)</f>
        <v>1979-1998</v>
      </c>
      <c r="Q3057" s="1">
        <f ca="1">INDEX(VpD!$C$3:$I$27,MATCH(F3057,VpD!$B$3:$B$27,0),MATCH(P3057,VpD!$C$2:$I$2,0))</f>
        <v>74</v>
      </c>
      <c r="R3057" s="16">
        <f t="shared" ca="1" si="620"/>
        <v>8.0660000000000007</v>
      </c>
      <c r="S3057" s="14">
        <f t="shared" ca="1" si="621"/>
        <v>713659.33</v>
      </c>
      <c r="T3057" s="14">
        <f t="shared" ca="1" si="622"/>
        <v>6169756.6600000001</v>
      </c>
      <c r="U3057" s="14" t="str">
        <f t="shared" ca="1" si="623"/>
        <v>0A3F507E-21B5-32B8-E044-0003BA298018</v>
      </c>
    </row>
    <row r="3058" spans="1:21" s="14" customFormat="1" x14ac:dyDescent="0.25">
      <c r="A3058" s="14">
        <f t="shared" si="611"/>
        <v>3058</v>
      </c>
      <c r="B3058" s="14" t="str">
        <f t="shared" ca="1" si="612"/>
        <v>F8104A58-1108-469B-B312-8C24E324589C</v>
      </c>
      <c r="C3058" s="14" t="str">
        <f t="shared" ca="1" si="613"/>
        <v>Ørnebo</v>
      </c>
      <c r="D3058" s="14" t="str">
        <f t="shared" ca="1" si="614"/>
        <v>5</v>
      </c>
      <c r="E3058" s="14" t="str">
        <f t="shared" ca="1" si="615"/>
        <v>6aaz</v>
      </c>
      <c r="F3058" s="1">
        <f t="shared" ca="1" si="616"/>
        <v>130</v>
      </c>
      <c r="G3058" s="1">
        <f t="shared" ca="1" si="617"/>
        <v>109</v>
      </c>
      <c r="H3058" s="1">
        <f t="shared" ca="1" si="618"/>
        <v>1978</v>
      </c>
      <c r="I3058" s="1" t="str">
        <f ca="1">INDEX(Relationstabel!$C$3:$K$10,MATCH(INDIRECT($A$1&amp;"J"&amp;A3058),Relationstabel!$A$3:$A$10,0),MATCH(IFERROR(VALUE(INDIRECT($A$1&amp;"K"&amp;A3058)),0),Relationstabel!$C$1:$K$1,0))</f>
        <v>Fjernvarme/ Blokvarme</v>
      </c>
      <c r="J3058" s="1" t="str">
        <f ca="1">INDEX(Anvendelseskode!B:B,MATCH($F3058,Anvendelseskode!$A:$A,0))</f>
        <v>Række-, kæde-, dobbelthus (lodret adskillelse mellem enhederne)</v>
      </c>
      <c r="K3058" s="1" t="str">
        <f ca="1">INDEX(Anvendelseskode!C:C,MATCH($F3058,Anvendelseskode!$A:$A,0))</f>
        <v>Række-, kæde og dobbelthuse</v>
      </c>
      <c r="L3058" s="1" t="str">
        <f ca="1">INDEX(Anvendelseskode!D:D,MATCH($F3058,Anvendelseskode!$A:$A,0))</f>
        <v>Private husholdninger</v>
      </c>
      <c r="M3058" s="1" t="str">
        <f ca="1">IFERROR(INDEX(SBi!$2:$2,MATCH(H3058,SBi!$1:$1,1)),SBi!$K$2)</f>
        <v>1973-1978</v>
      </c>
      <c r="N3058" s="1">
        <f ca="1">INDEX(SBi!$C$3:$K$28,MATCH(F3058,SBi!$B$3:$B$28,0),MATCH(M3058,SBi!$C$2:$K$2,0))</f>
        <v>112.6</v>
      </c>
      <c r="O3058" s="16">
        <f t="shared" ca="1" si="619"/>
        <v>12.273399999999999</v>
      </c>
      <c r="P3058" s="16" t="str">
        <f ca="1">IFERROR(INDEX(VpD!$2:$2,MATCH(H3058,VpD!$1:$1,1)),VpD!$I$2)</f>
        <v>1973-1978</v>
      </c>
      <c r="Q3058" s="1">
        <f ca="1">INDEX(VpD!$C$3:$I$27,MATCH(F3058,VpD!$B$3:$B$27,0),MATCH(P3058,VpD!$C$2:$I$2,0))</f>
        <v>98</v>
      </c>
      <c r="R3058" s="16">
        <f t="shared" ca="1" si="620"/>
        <v>10.682</v>
      </c>
      <c r="S3058" s="14">
        <f t="shared" ca="1" si="621"/>
        <v>713659.47</v>
      </c>
      <c r="T3058" s="14">
        <f t="shared" ca="1" si="622"/>
        <v>6169799.9800000004</v>
      </c>
      <c r="U3058" s="14" t="str">
        <f t="shared" ca="1" si="623"/>
        <v>0A3F507E-24B5-32B8-E044-0003BA298018</v>
      </c>
    </row>
    <row r="3059" spans="1:21" s="14" customFormat="1" x14ac:dyDescent="0.25">
      <c r="A3059" s="14">
        <f t="shared" si="611"/>
        <v>3059</v>
      </c>
      <c r="B3059" s="14" t="str">
        <f t="shared" ca="1" si="612"/>
        <v>AEC6D6EA-76C6-4AA1-982A-28D96F5F2FB9</v>
      </c>
      <c r="C3059" s="14" t="str">
        <f t="shared" ca="1" si="613"/>
        <v>Stærebo</v>
      </c>
      <c r="D3059" s="14" t="str">
        <f t="shared" ca="1" si="614"/>
        <v>34</v>
      </c>
      <c r="E3059" s="14" t="str">
        <f t="shared" ca="1" si="615"/>
        <v>6abb</v>
      </c>
      <c r="F3059" s="1">
        <f t="shared" ca="1" si="616"/>
        <v>130</v>
      </c>
      <c r="G3059" s="1">
        <f t="shared" ca="1" si="617"/>
        <v>109</v>
      </c>
      <c r="H3059" s="1">
        <f t="shared" ca="1" si="618"/>
        <v>1979</v>
      </c>
      <c r="I3059" s="1" t="str">
        <f ca="1">INDEX(Relationstabel!$C$3:$K$10,MATCH(INDIRECT($A$1&amp;"J"&amp;A3059),Relationstabel!$A$3:$A$10,0),MATCH(IFERROR(VALUE(INDIRECT($A$1&amp;"K"&amp;A3059)),0),Relationstabel!$C$1:$K$1,0))</f>
        <v>Fjernvarme/ Blokvarme</v>
      </c>
      <c r="J3059" s="1" t="str">
        <f ca="1">INDEX(Anvendelseskode!B:B,MATCH($F3059,Anvendelseskode!$A:$A,0))</f>
        <v>Række-, kæde-, dobbelthus (lodret adskillelse mellem enhederne)</v>
      </c>
      <c r="K3059" s="1" t="str">
        <f ca="1">INDEX(Anvendelseskode!C:C,MATCH($F3059,Anvendelseskode!$A:$A,0))</f>
        <v>Række-, kæde og dobbelthuse</v>
      </c>
      <c r="L3059" s="1" t="str">
        <f ca="1">INDEX(Anvendelseskode!D:D,MATCH($F3059,Anvendelseskode!$A:$A,0))</f>
        <v>Private husholdninger</v>
      </c>
      <c r="M3059" s="1" t="str">
        <f ca="1">IFERROR(INDEX(SBi!$2:$2,MATCH(H3059,SBi!$1:$1,1)),SBi!$K$2)</f>
        <v>1979-1998</v>
      </c>
      <c r="N3059" s="1">
        <f ca="1">INDEX(SBi!$C$3:$K$28,MATCH(F3059,SBi!$B$3:$B$28,0),MATCH(M3059,SBi!$C$2:$K$2,0))</f>
        <v>96.8</v>
      </c>
      <c r="O3059" s="16">
        <f t="shared" ca="1" si="619"/>
        <v>10.5512</v>
      </c>
      <c r="P3059" s="16" t="str">
        <f ca="1">IFERROR(INDEX(VpD!$2:$2,MATCH(H3059,VpD!$1:$1,1)),VpD!$I$2)</f>
        <v>1979-1998</v>
      </c>
      <c r="Q3059" s="1">
        <f ca="1">INDEX(VpD!$C$3:$I$27,MATCH(F3059,VpD!$B$3:$B$27,0),MATCH(P3059,VpD!$C$2:$I$2,0))</f>
        <v>74</v>
      </c>
      <c r="R3059" s="16">
        <f t="shared" ca="1" si="620"/>
        <v>8.0660000000000007</v>
      </c>
      <c r="S3059" s="14">
        <f t="shared" ca="1" si="621"/>
        <v>713609.2</v>
      </c>
      <c r="T3059" s="14">
        <f t="shared" ca="1" si="622"/>
        <v>6169725.8600000003</v>
      </c>
      <c r="U3059" s="14" t="str">
        <f t="shared" ca="1" si="623"/>
        <v>0A3F507E-21C9-32B8-E044-0003BA298018</v>
      </c>
    </row>
    <row r="3060" spans="1:21" s="14" customFormat="1" x14ac:dyDescent="0.25">
      <c r="A3060" s="14">
        <f t="shared" si="611"/>
        <v>3060</v>
      </c>
      <c r="B3060" s="14" t="str">
        <f t="shared" ca="1" si="612"/>
        <v>25AF3274-847D-46FC-B735-25E0DBD8A2CE</v>
      </c>
      <c r="C3060" s="14" t="str">
        <f t="shared" ca="1" si="613"/>
        <v>Syvhøjvænge</v>
      </c>
      <c r="D3060" s="14" t="str">
        <f t="shared" ca="1" si="614"/>
        <v>148</v>
      </c>
      <c r="E3060" s="14" t="str">
        <f t="shared" ca="1" si="615"/>
        <v>14bs</v>
      </c>
      <c r="F3060" s="1">
        <f t="shared" ca="1" si="616"/>
        <v>130</v>
      </c>
      <c r="G3060" s="1">
        <f t="shared" ca="1" si="617"/>
        <v>107</v>
      </c>
      <c r="H3060" s="1">
        <f t="shared" ca="1" si="618"/>
        <v>1986</v>
      </c>
      <c r="I3060" s="1" t="str">
        <f ca="1">INDEX(Relationstabel!$C$3:$K$10,MATCH(INDIRECT($A$1&amp;"J"&amp;A3060),Relationstabel!$A$3:$A$10,0),MATCH(IFERROR(VALUE(INDIRECT($A$1&amp;"K"&amp;A3060)),0),Relationstabel!$C$1:$K$1,0))</f>
        <v>Fjernvarme/ Blokvarme</v>
      </c>
      <c r="J3060" s="1" t="str">
        <f ca="1">INDEX(Anvendelseskode!B:B,MATCH($F3060,Anvendelseskode!$A:$A,0))</f>
        <v>Række-, kæde-, dobbelthus (lodret adskillelse mellem enhederne)</v>
      </c>
      <c r="K3060" s="1" t="str">
        <f ca="1">INDEX(Anvendelseskode!C:C,MATCH($F3060,Anvendelseskode!$A:$A,0))</f>
        <v>Række-, kæde og dobbelthuse</v>
      </c>
      <c r="L3060" s="1" t="str">
        <f ca="1">INDEX(Anvendelseskode!D:D,MATCH($F3060,Anvendelseskode!$A:$A,0))</f>
        <v>Private husholdninger</v>
      </c>
      <c r="M3060" s="1" t="str">
        <f ca="1">IFERROR(INDEX(SBi!$2:$2,MATCH(H3060,SBi!$1:$1,1)),SBi!$K$2)</f>
        <v>1979-1998</v>
      </c>
      <c r="N3060" s="1">
        <f ca="1">INDEX(SBi!$C$3:$K$28,MATCH(F3060,SBi!$B$3:$B$28,0),MATCH(M3060,SBi!$C$2:$K$2,0))</f>
        <v>96.8</v>
      </c>
      <c r="O3060" s="16">
        <f t="shared" ca="1" si="619"/>
        <v>10.3576</v>
      </c>
      <c r="P3060" s="16" t="str">
        <f ca="1">IFERROR(INDEX(VpD!$2:$2,MATCH(H3060,VpD!$1:$1,1)),VpD!$I$2)</f>
        <v>1979-1998</v>
      </c>
      <c r="Q3060" s="1">
        <f ca="1">INDEX(VpD!$C$3:$I$27,MATCH(F3060,VpD!$B$3:$B$27,0),MATCH(P3060,VpD!$C$2:$I$2,0))</f>
        <v>74</v>
      </c>
      <c r="R3060" s="16">
        <f t="shared" ca="1" si="620"/>
        <v>7.9180000000000001</v>
      </c>
      <c r="S3060" s="14">
        <f t="shared" ca="1" si="621"/>
        <v>711960.11</v>
      </c>
      <c r="T3060" s="14">
        <f t="shared" ca="1" si="622"/>
        <v>6171996.6399999997</v>
      </c>
      <c r="U3060" s="14" t="str">
        <f t="shared" ca="1" si="623"/>
        <v>0A3F507E-22C9-32B8-E044-0003BA298018</v>
      </c>
    </row>
    <row r="3061" spans="1:21" s="14" customFormat="1" x14ac:dyDescent="0.25">
      <c r="A3061" s="14">
        <f t="shared" si="611"/>
        <v>3061</v>
      </c>
      <c r="B3061" s="14" t="str">
        <f t="shared" ca="1" si="612"/>
        <v>F4B1C67B-9F9A-4B61-BC95-092103DD66CC</v>
      </c>
      <c r="C3061" s="14" t="str">
        <f t="shared" ca="1" si="613"/>
        <v>Ørnebo</v>
      </c>
      <c r="D3061" s="14" t="str">
        <f t="shared" ca="1" si="614"/>
        <v>25</v>
      </c>
      <c r="E3061" s="14" t="str">
        <f t="shared" ca="1" si="615"/>
        <v>6aao</v>
      </c>
      <c r="F3061" s="1">
        <f t="shared" ca="1" si="616"/>
        <v>130</v>
      </c>
      <c r="G3061" s="1">
        <f t="shared" ca="1" si="617"/>
        <v>109</v>
      </c>
      <c r="H3061" s="1">
        <f t="shared" ca="1" si="618"/>
        <v>1978</v>
      </c>
      <c r="I3061" s="1" t="str">
        <f ca="1">INDEX(Relationstabel!$C$3:$K$10,MATCH(INDIRECT($A$1&amp;"J"&amp;A3061),Relationstabel!$A$3:$A$10,0),MATCH(IFERROR(VALUE(INDIRECT($A$1&amp;"K"&amp;A3061)),0),Relationstabel!$C$1:$K$1,0))</f>
        <v>Fjernvarme/ Blokvarme</v>
      </c>
      <c r="J3061" s="1" t="str">
        <f ca="1">INDEX(Anvendelseskode!B:B,MATCH($F3061,Anvendelseskode!$A:$A,0))</f>
        <v>Række-, kæde-, dobbelthus (lodret adskillelse mellem enhederne)</v>
      </c>
      <c r="K3061" s="1" t="str">
        <f ca="1">INDEX(Anvendelseskode!C:C,MATCH($F3061,Anvendelseskode!$A:$A,0))</f>
        <v>Række-, kæde og dobbelthuse</v>
      </c>
      <c r="L3061" s="1" t="str">
        <f ca="1">INDEX(Anvendelseskode!D:D,MATCH($F3061,Anvendelseskode!$A:$A,0))</f>
        <v>Private husholdninger</v>
      </c>
      <c r="M3061" s="1" t="str">
        <f ca="1">IFERROR(INDEX(SBi!$2:$2,MATCH(H3061,SBi!$1:$1,1)),SBi!$K$2)</f>
        <v>1973-1978</v>
      </c>
      <c r="N3061" s="1">
        <f ca="1">INDEX(SBi!$C$3:$K$28,MATCH(F3061,SBi!$B$3:$B$28,0),MATCH(M3061,SBi!$C$2:$K$2,0))</f>
        <v>112.6</v>
      </c>
      <c r="O3061" s="16">
        <f t="shared" ca="1" si="619"/>
        <v>12.273399999999999</v>
      </c>
      <c r="P3061" s="16" t="str">
        <f ca="1">IFERROR(INDEX(VpD!$2:$2,MATCH(H3061,VpD!$1:$1,1)),VpD!$I$2)</f>
        <v>1973-1978</v>
      </c>
      <c r="Q3061" s="1">
        <f ca="1">INDEX(VpD!$C$3:$I$27,MATCH(F3061,VpD!$B$3:$B$27,0),MATCH(P3061,VpD!$C$2:$I$2,0))</f>
        <v>98</v>
      </c>
      <c r="R3061" s="16">
        <f t="shared" ca="1" si="620"/>
        <v>10.682</v>
      </c>
      <c r="S3061" s="14">
        <f t="shared" ca="1" si="621"/>
        <v>713608.91</v>
      </c>
      <c r="T3061" s="14">
        <f t="shared" ca="1" si="622"/>
        <v>6169769.0099999998</v>
      </c>
      <c r="U3061" s="14" t="str">
        <f t="shared" ca="1" si="623"/>
        <v>0A3F507E-24C9-32B8-E044-0003BA298018</v>
      </c>
    </row>
    <row r="3062" spans="1:21" s="14" customFormat="1" x14ac:dyDescent="0.25">
      <c r="A3062" s="14">
        <f t="shared" si="611"/>
        <v>3062</v>
      </c>
      <c r="B3062" s="14" t="str">
        <f t="shared" ca="1" si="612"/>
        <v>7A3A7235-67EC-4ED2-94BE-A0548B780C96</v>
      </c>
      <c r="C3062" s="14" t="str">
        <f t="shared" ca="1" si="613"/>
        <v>Løkkekrogen</v>
      </c>
      <c r="D3062" s="14" t="str">
        <f t="shared" ca="1" si="614"/>
        <v>11B</v>
      </c>
      <c r="E3062" s="14" t="str">
        <f t="shared" ca="1" si="615"/>
        <v>17v</v>
      </c>
      <c r="F3062" s="1">
        <f t="shared" ca="1" si="616"/>
        <v>440</v>
      </c>
      <c r="G3062" s="1">
        <f t="shared" ca="1" si="617"/>
        <v>638</v>
      </c>
      <c r="H3062" s="1">
        <f t="shared" ca="1" si="618"/>
        <v>1969</v>
      </c>
      <c r="I3062" s="1" t="str">
        <f ca="1">INDEX(Relationstabel!$C$3:$K$10,MATCH(INDIRECT($A$1&amp;"J"&amp;A3062),Relationstabel!$A$3:$A$10,0),MATCH(IFERROR(VALUE(INDIRECT($A$1&amp;"K"&amp;A3062)),0),Relationstabel!$C$1:$K$1,0))</f>
        <v>Fjernvarme/ Blokvarme</v>
      </c>
      <c r="J3062" s="1" t="str">
        <f ca="1">INDEX(Anvendelseskode!B:B,MATCH($F3062,Anvendelseskode!$A:$A,0))</f>
        <v>Daginstitutioner</v>
      </c>
      <c r="K3062" s="1" t="str">
        <f ca="1">INDEX(Anvendelseskode!C:C,MATCH($F3062,Anvendelseskode!$A:$A,0))</f>
        <v>Daginstitutioner</v>
      </c>
      <c r="L3062" s="1" t="str">
        <f ca="1">INDEX(Anvendelseskode!D:D,MATCH($F3062,Anvendelseskode!$A:$A,0))</f>
        <v>Kommunale og andre offentlige institutioner</v>
      </c>
      <c r="M3062" s="1" t="str">
        <f ca="1">IFERROR(INDEX(SBi!$2:$2,MATCH(H3062,SBi!$1:$1,1)),SBi!$K$2)</f>
        <v>1961-1972</v>
      </c>
      <c r="N3062" s="1">
        <f ca="1">INDEX(SBi!$C$3:$K$28,MATCH(F3062,SBi!$B$3:$B$28,0),MATCH(M3062,SBi!$C$2:$K$2,0))</f>
        <v>172.8</v>
      </c>
      <c r="O3062" s="16">
        <f t="shared" ca="1" si="619"/>
        <v>110.24640000000001</v>
      </c>
      <c r="P3062" s="16" t="str">
        <f ca="1">IFERROR(INDEX(VpD!$2:$2,MATCH(H3062,VpD!$1:$1,1)),VpD!$I$2)</f>
        <v>1961-1972</v>
      </c>
      <c r="Q3062" s="1">
        <f ca="1">INDEX(VpD!$C$3:$I$27,MATCH(F3062,VpD!$B$3:$B$27,0),MATCH(P3062,VpD!$C$2:$I$2,0))</f>
        <v>186</v>
      </c>
      <c r="R3062" s="16">
        <f t="shared" ca="1" si="620"/>
        <v>118.66800000000001</v>
      </c>
      <c r="S3062" s="14">
        <f t="shared" ca="1" si="621"/>
        <v>711253.05</v>
      </c>
      <c r="T3062" s="14">
        <f t="shared" ca="1" si="622"/>
        <v>6172536.8700000001</v>
      </c>
      <c r="U3062" s="14" t="str">
        <f t="shared" ca="1" si="623"/>
        <v>0A3F507E-1CC9-32B8-E044-0003BA298018</v>
      </c>
    </row>
    <row r="3063" spans="1:21" s="14" customFormat="1" x14ac:dyDescent="0.25">
      <c r="A3063" s="14">
        <f t="shared" si="611"/>
        <v>3063</v>
      </c>
      <c r="B3063" s="14" t="str">
        <f t="shared" ca="1" si="612"/>
        <v>247D252F-7DBE-42EE-978A-6964DDC5B7DD</v>
      </c>
      <c r="C3063" s="14" t="str">
        <f t="shared" ca="1" si="613"/>
        <v>Kolleruplund</v>
      </c>
      <c r="D3063" s="14" t="str">
        <f t="shared" ca="1" si="614"/>
        <v>49</v>
      </c>
      <c r="E3063" s="14" t="str">
        <f t="shared" ca="1" si="615"/>
        <v>6fx</v>
      </c>
      <c r="F3063" s="1">
        <f t="shared" ca="1" si="616"/>
        <v>130</v>
      </c>
      <c r="G3063" s="1">
        <f t="shared" ca="1" si="617"/>
        <v>91</v>
      </c>
      <c r="H3063" s="1">
        <f t="shared" ca="1" si="618"/>
        <v>1967</v>
      </c>
      <c r="I3063" s="1" t="str">
        <f ca="1">INDEX(Relationstabel!$C$3:$K$10,MATCH(INDIRECT($A$1&amp;"J"&amp;A3063),Relationstabel!$A$3:$A$10,0),MATCH(IFERROR(VALUE(INDIRECT($A$1&amp;"K"&amp;A3063)),0),Relationstabel!$C$1:$K$1,0))</f>
        <v>Olie</v>
      </c>
      <c r="J3063" s="1" t="str">
        <f ca="1">INDEX(Anvendelseskode!B:B,MATCH($F3063,Anvendelseskode!$A:$A,0))</f>
        <v>Række-, kæde-, dobbelthus (lodret adskillelse mellem enhederne)</v>
      </c>
      <c r="K3063" s="1" t="str">
        <f ca="1">INDEX(Anvendelseskode!C:C,MATCH($F3063,Anvendelseskode!$A:$A,0))</f>
        <v>Række-, kæde og dobbelthuse</v>
      </c>
      <c r="L3063" s="1" t="str">
        <f ca="1">INDEX(Anvendelseskode!D:D,MATCH($F3063,Anvendelseskode!$A:$A,0))</f>
        <v>Private husholdninger</v>
      </c>
      <c r="M3063" s="1" t="str">
        <f ca="1">IFERROR(INDEX(SBi!$2:$2,MATCH(H3063,SBi!$1:$1,1)),SBi!$K$2)</f>
        <v>1961-1972</v>
      </c>
      <c r="N3063" s="1">
        <f ca="1">INDEX(SBi!$C$3:$K$28,MATCH(F3063,SBi!$B$3:$B$28,0),MATCH(M3063,SBi!$C$2:$K$2,0))</f>
        <v>119.9</v>
      </c>
      <c r="O3063" s="16">
        <f t="shared" ca="1" si="619"/>
        <v>10.9109</v>
      </c>
      <c r="P3063" s="16" t="str">
        <f ca="1">IFERROR(INDEX(VpD!$2:$2,MATCH(H3063,VpD!$1:$1,1)),VpD!$I$2)</f>
        <v>1961-1972</v>
      </c>
      <c r="Q3063" s="1">
        <f ca="1">INDEX(VpD!$C$3:$I$27,MATCH(F3063,VpD!$B$3:$B$27,0),MATCH(P3063,VpD!$C$2:$I$2,0))</f>
        <v>120</v>
      </c>
      <c r="R3063" s="16">
        <f t="shared" ca="1" si="620"/>
        <v>10.92</v>
      </c>
      <c r="S3063" s="14">
        <f t="shared" ca="1" si="621"/>
        <v>713749.28</v>
      </c>
      <c r="T3063" s="14">
        <f t="shared" ca="1" si="622"/>
        <v>6169283.7800000003</v>
      </c>
      <c r="U3063" s="14" t="str">
        <f t="shared" ca="1" si="623"/>
        <v>0A3F507E-1BCF-32B8-E044-0003BA298018</v>
      </c>
    </row>
    <row r="3064" spans="1:21" s="14" customFormat="1" x14ac:dyDescent="0.25">
      <c r="A3064" s="14">
        <f t="shared" si="611"/>
        <v>3064</v>
      </c>
      <c r="B3064" s="14" t="str">
        <f t="shared" ca="1" si="612"/>
        <v>424016F0-7208-4567-BA13-3C17B79ECED4</v>
      </c>
      <c r="C3064" s="14" t="str">
        <f t="shared" ca="1" si="613"/>
        <v>Nordmarksvænge</v>
      </c>
      <c r="D3064" s="14" t="str">
        <f t="shared" ca="1" si="614"/>
        <v>65</v>
      </c>
      <c r="E3064" s="14" t="str">
        <f t="shared" ca="1" si="615"/>
        <v>15dx</v>
      </c>
      <c r="F3064" s="1">
        <f t="shared" ca="1" si="616"/>
        <v>120</v>
      </c>
      <c r="G3064" s="1">
        <f t="shared" ca="1" si="617"/>
        <v>138</v>
      </c>
      <c r="H3064" s="1">
        <f t="shared" ca="1" si="618"/>
        <v>2003</v>
      </c>
      <c r="I3064" s="1" t="str">
        <f ca="1">INDEX(Relationstabel!$C$3:$K$10,MATCH(INDIRECT($A$1&amp;"J"&amp;A3064),Relationstabel!$A$3:$A$10,0),MATCH(IFERROR(VALUE(INDIRECT($A$1&amp;"K"&amp;A3064)),0),Relationstabel!$C$1:$K$1,0))</f>
        <v>Fjernvarme/ Blokvarme</v>
      </c>
      <c r="J3064" s="1" t="str">
        <f ca="1">INDEX(Anvendelseskode!B:B,MATCH($F3064,Anvendelseskode!$A:$A,0))</f>
        <v>Fritliggende enfamilieshus (parcelhus)</v>
      </c>
      <c r="K3064" s="1" t="str">
        <f ca="1">INDEX(Anvendelseskode!C:C,MATCH($F3064,Anvendelseskode!$A:$A,0))</f>
        <v>Parcelhuse</v>
      </c>
      <c r="L3064" s="1" t="str">
        <f ca="1">INDEX(Anvendelseskode!D:D,MATCH($F3064,Anvendelseskode!$A:$A,0))</f>
        <v>Private husholdninger</v>
      </c>
      <c r="M3064" s="1" t="str">
        <f ca="1">IFERROR(INDEX(SBi!$2:$2,MATCH(H3064,SBi!$1:$1,1)),SBi!$K$2)</f>
        <v>1999-2006</v>
      </c>
      <c r="N3064" s="1">
        <f ca="1">INDEX(SBi!$C$3:$K$28,MATCH(F3064,SBi!$B$3:$B$28,0),MATCH(M3064,SBi!$C$2:$K$2,0))</f>
        <v>83.9</v>
      </c>
      <c r="O3064" s="16">
        <f t="shared" ca="1" si="619"/>
        <v>11.578200000000001</v>
      </c>
      <c r="P3064" s="16" t="str">
        <f ca="1">IFERROR(INDEX(VpD!$2:$2,MATCH(H3064,VpD!$1:$1,1)),VpD!$I$2)</f>
        <v>&gt;1998</v>
      </c>
      <c r="Q3064" s="1">
        <f ca="1">INDEX(VpD!$C$3:$I$27,MATCH(F3064,VpD!$B$3:$B$27,0),MATCH(P3064,VpD!$C$2:$I$2,0))</f>
        <v>72</v>
      </c>
      <c r="R3064" s="16">
        <f t="shared" ca="1" si="620"/>
        <v>9.9359999999999999</v>
      </c>
      <c r="S3064" s="14">
        <f t="shared" ca="1" si="621"/>
        <v>712107.16</v>
      </c>
      <c r="T3064" s="14">
        <f t="shared" ca="1" si="622"/>
        <v>6171811.75</v>
      </c>
      <c r="U3064" s="14" t="str">
        <f t="shared" ca="1" si="623"/>
        <v>0A3F507E-1DCF-32B8-E044-0003BA298018</v>
      </c>
    </row>
    <row r="3065" spans="1:21" s="14" customFormat="1" x14ac:dyDescent="0.25">
      <c r="A3065" s="14">
        <f t="shared" si="611"/>
        <v>3065</v>
      </c>
      <c r="B3065" s="14" t="str">
        <f t="shared" ca="1" si="612"/>
        <v>A52F6EF5-3F0F-4DC5-9FA5-F423410E11DF</v>
      </c>
      <c r="C3065" s="14" t="str">
        <f t="shared" ca="1" si="613"/>
        <v>Ørnebo</v>
      </c>
      <c r="D3065" s="14" t="str">
        <f t="shared" ca="1" si="614"/>
        <v>33</v>
      </c>
      <c r="E3065" s="14" t="str">
        <f t="shared" ca="1" si="615"/>
        <v>6aak</v>
      </c>
      <c r="F3065" s="1">
        <f t="shared" ca="1" si="616"/>
        <v>130</v>
      </c>
      <c r="G3065" s="1">
        <f t="shared" ca="1" si="617"/>
        <v>109</v>
      </c>
      <c r="H3065" s="1">
        <f t="shared" ca="1" si="618"/>
        <v>1978</v>
      </c>
      <c r="I3065" s="1" t="str">
        <f ca="1">INDEX(Relationstabel!$C$3:$K$10,MATCH(INDIRECT($A$1&amp;"J"&amp;A3065),Relationstabel!$A$3:$A$10,0),MATCH(IFERROR(VALUE(INDIRECT($A$1&amp;"K"&amp;A3065)),0),Relationstabel!$C$1:$K$1,0))</f>
        <v>Fjernvarme/ Blokvarme</v>
      </c>
      <c r="J3065" s="1" t="str">
        <f ca="1">INDEX(Anvendelseskode!B:B,MATCH($F3065,Anvendelseskode!$A:$A,0))</f>
        <v>Række-, kæde-, dobbelthus (lodret adskillelse mellem enhederne)</v>
      </c>
      <c r="K3065" s="1" t="str">
        <f ca="1">INDEX(Anvendelseskode!C:C,MATCH($F3065,Anvendelseskode!$A:$A,0))</f>
        <v>Række-, kæde og dobbelthuse</v>
      </c>
      <c r="L3065" s="1" t="str">
        <f ca="1">INDEX(Anvendelseskode!D:D,MATCH($F3065,Anvendelseskode!$A:$A,0))</f>
        <v>Private husholdninger</v>
      </c>
      <c r="M3065" s="1" t="str">
        <f ca="1">IFERROR(INDEX(SBi!$2:$2,MATCH(H3065,SBi!$1:$1,1)),SBi!$K$2)</f>
        <v>1973-1978</v>
      </c>
      <c r="N3065" s="1">
        <f ca="1">INDEX(SBi!$C$3:$K$28,MATCH(F3065,SBi!$B$3:$B$28,0),MATCH(M3065,SBi!$C$2:$K$2,0))</f>
        <v>112.6</v>
      </c>
      <c r="O3065" s="16">
        <f t="shared" ca="1" si="619"/>
        <v>12.273399999999999</v>
      </c>
      <c r="P3065" s="16" t="str">
        <f ca="1">IFERROR(INDEX(VpD!$2:$2,MATCH(H3065,VpD!$1:$1,1)),VpD!$I$2)</f>
        <v>1973-1978</v>
      </c>
      <c r="Q3065" s="1">
        <f ca="1">INDEX(VpD!$C$3:$I$27,MATCH(F3065,VpD!$B$3:$B$27,0),MATCH(P3065,VpD!$C$2:$I$2,0))</f>
        <v>98</v>
      </c>
      <c r="R3065" s="16">
        <f t="shared" ca="1" si="620"/>
        <v>10.682</v>
      </c>
      <c r="S3065" s="14">
        <f t="shared" ca="1" si="621"/>
        <v>713589.94</v>
      </c>
      <c r="T3065" s="14">
        <f t="shared" ca="1" si="622"/>
        <v>6169757.3300000001</v>
      </c>
      <c r="U3065" s="14" t="str">
        <f t="shared" ca="1" si="623"/>
        <v>0A3F507E-24D1-32B8-E044-0003BA298018</v>
      </c>
    </row>
    <row r="3066" spans="1:21" s="14" customFormat="1" x14ac:dyDescent="0.25">
      <c r="A3066" s="14">
        <f t="shared" si="611"/>
        <v>3066</v>
      </c>
      <c r="B3066" s="14" t="str">
        <f t="shared" ca="1" si="612"/>
        <v>A5899DE0-266C-4B9F-AF69-8A51D10D7B1E</v>
      </c>
      <c r="C3066" s="14" t="str">
        <f t="shared" ca="1" si="613"/>
        <v>Løkkekrogen</v>
      </c>
      <c r="D3066" s="14" t="str">
        <f t="shared" ca="1" si="614"/>
        <v>2</v>
      </c>
      <c r="E3066" s="14" t="str">
        <f t="shared" ca="1" si="615"/>
        <v>17ac</v>
      </c>
      <c r="F3066" s="1">
        <f t="shared" ca="1" si="616"/>
        <v>130</v>
      </c>
      <c r="G3066" s="1">
        <f t="shared" ca="1" si="617"/>
        <v>134</v>
      </c>
      <c r="H3066" s="1">
        <f t="shared" ca="1" si="618"/>
        <v>1975</v>
      </c>
      <c r="I3066" s="1" t="str">
        <f ca="1">INDEX(Relationstabel!$C$3:$K$10,MATCH(INDIRECT($A$1&amp;"J"&amp;A3066),Relationstabel!$A$3:$A$10,0),MATCH(IFERROR(VALUE(INDIRECT($A$1&amp;"K"&amp;A3066)),0),Relationstabel!$C$1:$K$1,0))</f>
        <v>Fjernvarme/ Blokvarme</v>
      </c>
      <c r="J3066" s="1" t="str">
        <f ca="1">INDEX(Anvendelseskode!B:B,MATCH($F3066,Anvendelseskode!$A:$A,0))</f>
        <v>Række-, kæde-, dobbelthus (lodret adskillelse mellem enhederne)</v>
      </c>
      <c r="K3066" s="1" t="str">
        <f ca="1">INDEX(Anvendelseskode!C:C,MATCH($F3066,Anvendelseskode!$A:$A,0))</f>
        <v>Række-, kæde og dobbelthuse</v>
      </c>
      <c r="L3066" s="1" t="str">
        <f ca="1">INDEX(Anvendelseskode!D:D,MATCH($F3066,Anvendelseskode!$A:$A,0))</f>
        <v>Private husholdninger</v>
      </c>
      <c r="M3066" s="1" t="str">
        <f ca="1">IFERROR(INDEX(SBi!$2:$2,MATCH(H3066,SBi!$1:$1,1)),SBi!$K$2)</f>
        <v>1973-1978</v>
      </c>
      <c r="N3066" s="1">
        <f ca="1">INDEX(SBi!$C$3:$K$28,MATCH(F3066,SBi!$B$3:$B$28,0),MATCH(M3066,SBi!$C$2:$K$2,0))</f>
        <v>112.6</v>
      </c>
      <c r="O3066" s="16">
        <f t="shared" ca="1" si="619"/>
        <v>15.0884</v>
      </c>
      <c r="P3066" s="16" t="str">
        <f ca="1">IFERROR(INDEX(VpD!$2:$2,MATCH(H3066,VpD!$1:$1,1)),VpD!$I$2)</f>
        <v>1973-1978</v>
      </c>
      <c r="Q3066" s="1">
        <f ca="1">INDEX(VpD!$C$3:$I$27,MATCH(F3066,VpD!$B$3:$B$27,0),MATCH(P3066,VpD!$C$2:$I$2,0))</f>
        <v>98</v>
      </c>
      <c r="R3066" s="16">
        <f t="shared" ca="1" si="620"/>
        <v>13.132</v>
      </c>
      <c r="S3066" s="14">
        <f t="shared" ca="1" si="621"/>
        <v>711253.43</v>
      </c>
      <c r="T3066" s="14">
        <f t="shared" ca="1" si="622"/>
        <v>6172427.3899999997</v>
      </c>
      <c r="U3066" s="14" t="str">
        <f t="shared" ca="1" si="623"/>
        <v>0A3F507E-1CB3-32B8-E044-0003BA298018</v>
      </c>
    </row>
    <row r="3067" spans="1:21" s="14" customFormat="1" x14ac:dyDescent="0.25">
      <c r="A3067" s="14">
        <f t="shared" si="611"/>
        <v>3067</v>
      </c>
      <c r="B3067" s="14" t="str">
        <f t="shared" ca="1" si="612"/>
        <v>178DC2F3-6A0D-4983-9229-101A73673D09</v>
      </c>
      <c r="C3067" s="14" t="str">
        <f t="shared" ca="1" si="613"/>
        <v>Horsbred</v>
      </c>
      <c r="D3067" s="14" t="str">
        <f t="shared" ca="1" si="614"/>
        <v>58</v>
      </c>
      <c r="E3067" s="14" t="str">
        <f t="shared" ca="1" si="615"/>
        <v>13ba</v>
      </c>
      <c r="F3067" s="1">
        <f t="shared" ca="1" si="616"/>
        <v>130</v>
      </c>
      <c r="G3067" s="1">
        <f t="shared" ca="1" si="617"/>
        <v>147</v>
      </c>
      <c r="H3067" s="1">
        <f t="shared" ca="1" si="618"/>
        <v>1983</v>
      </c>
      <c r="I3067" s="1" t="str">
        <f ca="1">INDEX(Relationstabel!$C$3:$K$10,MATCH(INDIRECT($A$1&amp;"J"&amp;A3067),Relationstabel!$A$3:$A$10,0),MATCH(IFERROR(VALUE(INDIRECT($A$1&amp;"K"&amp;A3067)),0),Relationstabel!$C$1:$K$1,0))</f>
        <v>Fjernvarme/ Blokvarme</v>
      </c>
      <c r="J3067" s="1" t="str">
        <f ca="1">INDEX(Anvendelseskode!B:B,MATCH($F3067,Anvendelseskode!$A:$A,0))</f>
        <v>Række-, kæde-, dobbelthus (lodret adskillelse mellem enhederne)</v>
      </c>
      <c r="K3067" s="1" t="str">
        <f ca="1">INDEX(Anvendelseskode!C:C,MATCH($F3067,Anvendelseskode!$A:$A,0))</f>
        <v>Række-, kæde og dobbelthuse</v>
      </c>
      <c r="L3067" s="1" t="str">
        <f ca="1">INDEX(Anvendelseskode!D:D,MATCH($F3067,Anvendelseskode!$A:$A,0))</f>
        <v>Private husholdninger</v>
      </c>
      <c r="M3067" s="1" t="str">
        <f ca="1">IFERROR(INDEX(SBi!$2:$2,MATCH(H3067,SBi!$1:$1,1)),SBi!$K$2)</f>
        <v>1979-1998</v>
      </c>
      <c r="N3067" s="1">
        <f ca="1">INDEX(SBi!$C$3:$K$28,MATCH(F3067,SBi!$B$3:$B$28,0),MATCH(M3067,SBi!$C$2:$K$2,0))</f>
        <v>96.8</v>
      </c>
      <c r="O3067" s="16">
        <f t="shared" ca="1" si="619"/>
        <v>14.2296</v>
      </c>
      <c r="P3067" s="16" t="str">
        <f ca="1">IFERROR(INDEX(VpD!$2:$2,MATCH(H3067,VpD!$1:$1,1)),VpD!$I$2)</f>
        <v>1979-1998</v>
      </c>
      <c r="Q3067" s="1">
        <f ca="1">INDEX(VpD!$C$3:$I$27,MATCH(F3067,VpD!$B$3:$B$27,0),MATCH(P3067,VpD!$C$2:$I$2,0))</f>
        <v>74</v>
      </c>
      <c r="R3067" s="16">
        <f t="shared" ca="1" si="620"/>
        <v>10.878</v>
      </c>
      <c r="S3067" s="14">
        <f t="shared" ca="1" si="621"/>
        <v>711483.15</v>
      </c>
      <c r="T3067" s="14">
        <f t="shared" ca="1" si="622"/>
        <v>6171757.2199999997</v>
      </c>
      <c r="U3067" s="14" t="str">
        <f t="shared" ca="1" si="623"/>
        <v>0A3F507E-18B4-32B8-E044-0003BA298018</v>
      </c>
    </row>
    <row r="3068" spans="1:21" s="14" customFormat="1" x14ac:dyDescent="0.25">
      <c r="A3068" s="14">
        <f t="shared" si="611"/>
        <v>3068</v>
      </c>
      <c r="B3068" s="14" t="str">
        <f t="shared" ca="1" si="612"/>
        <v>5492587A-F098-4F2D-BC86-B723352A36DC</v>
      </c>
      <c r="C3068" s="14" t="str">
        <f t="shared" ca="1" si="613"/>
        <v>Rendsagervej</v>
      </c>
      <c r="D3068" s="14" t="str">
        <f t="shared" ca="1" si="614"/>
        <v>56</v>
      </c>
      <c r="E3068" s="14" t="str">
        <f t="shared" ca="1" si="615"/>
        <v>9ia</v>
      </c>
      <c r="F3068" s="1">
        <f t="shared" ca="1" si="616"/>
        <v>120</v>
      </c>
      <c r="G3068" s="1">
        <f t="shared" ca="1" si="617"/>
        <v>119</v>
      </c>
      <c r="H3068" s="1">
        <f t="shared" ca="1" si="618"/>
        <v>1984</v>
      </c>
      <c r="I3068" s="1" t="str">
        <f ca="1">INDEX(Relationstabel!$C$3:$K$10,MATCH(INDIRECT($A$1&amp;"J"&amp;A3068),Relationstabel!$A$3:$A$10,0),MATCH(IFERROR(VALUE(INDIRECT($A$1&amp;"K"&amp;A3068)),0),Relationstabel!$C$1:$K$1,0))</f>
        <v>Naturgas</v>
      </c>
      <c r="J3068" s="1" t="str">
        <f ca="1">INDEX(Anvendelseskode!B:B,MATCH($F3068,Anvendelseskode!$A:$A,0))</f>
        <v>Fritliggende enfamilieshus (parcelhus)</v>
      </c>
      <c r="K3068" s="1" t="str">
        <f ca="1">INDEX(Anvendelseskode!C:C,MATCH($F3068,Anvendelseskode!$A:$A,0))</f>
        <v>Parcelhuse</v>
      </c>
      <c r="L3068" s="1" t="str">
        <f ca="1">INDEX(Anvendelseskode!D:D,MATCH($F3068,Anvendelseskode!$A:$A,0))</f>
        <v>Private husholdninger</v>
      </c>
      <c r="M3068" s="1" t="str">
        <f ca="1">IFERROR(INDEX(SBi!$2:$2,MATCH(H3068,SBi!$1:$1,1)),SBi!$K$2)</f>
        <v>1979-1998</v>
      </c>
      <c r="N3068" s="1">
        <f ca="1">INDEX(SBi!$C$3:$K$28,MATCH(F3068,SBi!$B$3:$B$28,0),MATCH(M3068,SBi!$C$2:$K$2,0))</f>
        <v>105.4</v>
      </c>
      <c r="O3068" s="16">
        <f t="shared" ca="1" si="619"/>
        <v>12.5426</v>
      </c>
      <c r="P3068" s="16" t="str">
        <f ca="1">IFERROR(INDEX(VpD!$2:$2,MATCH(H3068,VpD!$1:$1,1)),VpD!$I$2)</f>
        <v>1979-1998</v>
      </c>
      <c r="Q3068" s="1">
        <f ca="1">INDEX(VpD!$C$3:$I$27,MATCH(F3068,VpD!$B$3:$B$27,0),MATCH(P3068,VpD!$C$2:$I$2,0))</f>
        <v>90</v>
      </c>
      <c r="R3068" s="16">
        <f t="shared" ca="1" si="620"/>
        <v>10.71</v>
      </c>
      <c r="S3068" s="14">
        <f t="shared" ca="1" si="621"/>
        <v>711135.83</v>
      </c>
      <c r="T3068" s="14">
        <f t="shared" ca="1" si="622"/>
        <v>6171673.7599999998</v>
      </c>
      <c r="U3068" s="14" t="str">
        <f t="shared" ca="1" si="623"/>
        <v>0A3F507E-1FB4-32B8-E044-0003BA298018</v>
      </c>
    </row>
    <row r="3069" spans="1:21" s="14" customFormat="1" x14ac:dyDescent="0.25">
      <c r="A3069" s="14">
        <f t="shared" si="611"/>
        <v>3069</v>
      </c>
      <c r="B3069" s="14" t="str">
        <f t="shared" ca="1" si="612"/>
        <v>F9F3CB6E-3830-419F-99C4-910B8F7A053A</v>
      </c>
      <c r="C3069" s="14" t="str">
        <f t="shared" ca="1" si="613"/>
        <v>Stærebo</v>
      </c>
      <c r="D3069" s="14" t="str">
        <f t="shared" ca="1" si="614"/>
        <v>16</v>
      </c>
      <c r="E3069" s="14" t="str">
        <f t="shared" ca="1" si="615"/>
        <v>6abl</v>
      </c>
      <c r="F3069" s="1">
        <f t="shared" ca="1" si="616"/>
        <v>130</v>
      </c>
      <c r="G3069" s="1">
        <f t="shared" ca="1" si="617"/>
        <v>112</v>
      </c>
      <c r="H3069" s="1">
        <f t="shared" ca="1" si="618"/>
        <v>1979</v>
      </c>
      <c r="I3069" s="1" t="str">
        <f ca="1">INDEX(Relationstabel!$C$3:$K$10,MATCH(INDIRECT($A$1&amp;"J"&amp;A3069),Relationstabel!$A$3:$A$10,0),MATCH(IFERROR(VALUE(INDIRECT($A$1&amp;"K"&amp;A3069)),0),Relationstabel!$C$1:$K$1,0))</f>
        <v>Fjernvarme/ Blokvarme</v>
      </c>
      <c r="J3069" s="1" t="str">
        <f ca="1">INDEX(Anvendelseskode!B:B,MATCH($F3069,Anvendelseskode!$A:$A,0))</f>
        <v>Række-, kæde-, dobbelthus (lodret adskillelse mellem enhederne)</v>
      </c>
      <c r="K3069" s="1" t="str">
        <f ca="1">INDEX(Anvendelseskode!C:C,MATCH($F3069,Anvendelseskode!$A:$A,0))</f>
        <v>Række-, kæde og dobbelthuse</v>
      </c>
      <c r="L3069" s="1" t="str">
        <f ca="1">INDEX(Anvendelseskode!D:D,MATCH($F3069,Anvendelseskode!$A:$A,0))</f>
        <v>Private husholdninger</v>
      </c>
      <c r="M3069" s="1" t="str">
        <f ca="1">IFERROR(INDEX(SBi!$2:$2,MATCH(H3069,SBi!$1:$1,1)),SBi!$K$2)</f>
        <v>1979-1998</v>
      </c>
      <c r="N3069" s="1">
        <f ca="1">INDEX(SBi!$C$3:$K$28,MATCH(F3069,SBi!$B$3:$B$28,0),MATCH(M3069,SBi!$C$2:$K$2,0))</f>
        <v>96.8</v>
      </c>
      <c r="O3069" s="16">
        <f t="shared" ca="1" si="619"/>
        <v>10.8416</v>
      </c>
      <c r="P3069" s="16" t="str">
        <f ca="1">IFERROR(INDEX(VpD!$2:$2,MATCH(H3069,VpD!$1:$1,1)),VpD!$I$2)</f>
        <v>1979-1998</v>
      </c>
      <c r="Q3069" s="1">
        <f ca="1">INDEX(VpD!$C$3:$I$27,MATCH(F3069,VpD!$B$3:$B$27,0),MATCH(P3069,VpD!$C$2:$I$2,0))</f>
        <v>74</v>
      </c>
      <c r="R3069" s="16">
        <f t="shared" ca="1" si="620"/>
        <v>8.2880000000000003</v>
      </c>
      <c r="S3069" s="14">
        <f t="shared" ca="1" si="621"/>
        <v>713654.66</v>
      </c>
      <c r="T3069" s="14">
        <f t="shared" ca="1" si="622"/>
        <v>6169753.7599999998</v>
      </c>
      <c r="U3069" s="14" t="str">
        <f t="shared" ca="1" si="623"/>
        <v>0A3F507E-21B7-32B8-E044-0003BA298018</v>
      </c>
    </row>
    <row r="3070" spans="1:21" s="14" customFormat="1" x14ac:dyDescent="0.25">
      <c r="A3070" s="14">
        <f t="shared" si="611"/>
        <v>3070</v>
      </c>
      <c r="B3070" s="14" t="str">
        <f t="shared" ca="1" si="612"/>
        <v>0F8AC131-8F0A-49E7-8076-B1FA60658074</v>
      </c>
      <c r="C3070" s="14" t="str">
        <f t="shared" ca="1" si="613"/>
        <v>Syvhøjvænge</v>
      </c>
      <c r="D3070" s="14" t="str">
        <f t="shared" ca="1" si="614"/>
        <v>130</v>
      </c>
      <c r="E3070" s="14" t="str">
        <f t="shared" ca="1" si="615"/>
        <v>14bp</v>
      </c>
      <c r="F3070" s="1">
        <f t="shared" ca="1" si="616"/>
        <v>130</v>
      </c>
      <c r="G3070" s="1">
        <f t="shared" ca="1" si="617"/>
        <v>124</v>
      </c>
      <c r="H3070" s="1">
        <f t="shared" ca="1" si="618"/>
        <v>1979</v>
      </c>
      <c r="I3070" s="1" t="str">
        <f ca="1">INDEX(Relationstabel!$C$3:$K$10,MATCH(INDIRECT($A$1&amp;"J"&amp;A3070),Relationstabel!$A$3:$A$10,0),MATCH(IFERROR(VALUE(INDIRECT($A$1&amp;"K"&amp;A3070)),0),Relationstabel!$C$1:$K$1,0))</f>
        <v>Fjernvarme/ Blokvarme</v>
      </c>
      <c r="J3070" s="1" t="str">
        <f ca="1">INDEX(Anvendelseskode!B:B,MATCH($F3070,Anvendelseskode!$A:$A,0))</f>
        <v>Række-, kæde-, dobbelthus (lodret adskillelse mellem enhederne)</v>
      </c>
      <c r="K3070" s="1" t="str">
        <f ca="1">INDEX(Anvendelseskode!C:C,MATCH($F3070,Anvendelseskode!$A:$A,0))</f>
        <v>Række-, kæde og dobbelthuse</v>
      </c>
      <c r="L3070" s="1" t="str">
        <f ca="1">INDEX(Anvendelseskode!D:D,MATCH($F3070,Anvendelseskode!$A:$A,0))</f>
        <v>Private husholdninger</v>
      </c>
      <c r="M3070" s="1" t="str">
        <f ca="1">IFERROR(INDEX(SBi!$2:$2,MATCH(H3070,SBi!$1:$1,1)),SBi!$K$2)</f>
        <v>1979-1998</v>
      </c>
      <c r="N3070" s="1">
        <f ca="1">INDEX(SBi!$C$3:$K$28,MATCH(F3070,SBi!$B$3:$B$28,0),MATCH(M3070,SBi!$C$2:$K$2,0))</f>
        <v>96.8</v>
      </c>
      <c r="O3070" s="16">
        <f t="shared" ca="1" si="619"/>
        <v>12.0032</v>
      </c>
      <c r="P3070" s="16" t="str">
        <f ca="1">IFERROR(INDEX(VpD!$2:$2,MATCH(H3070,VpD!$1:$1,1)),VpD!$I$2)</f>
        <v>1979-1998</v>
      </c>
      <c r="Q3070" s="1">
        <f ca="1">INDEX(VpD!$C$3:$I$27,MATCH(F3070,VpD!$B$3:$B$27,0),MATCH(P3070,VpD!$C$2:$I$2,0))</f>
        <v>74</v>
      </c>
      <c r="R3070" s="16">
        <f t="shared" ca="1" si="620"/>
        <v>9.1760000000000002</v>
      </c>
      <c r="S3070" s="14">
        <f t="shared" ca="1" si="621"/>
        <v>711967.61</v>
      </c>
      <c r="T3070" s="14">
        <f t="shared" ca="1" si="622"/>
        <v>6171948.0800000001</v>
      </c>
      <c r="U3070" s="14" t="str">
        <f t="shared" ca="1" si="623"/>
        <v>0A3F507E-22B7-32B8-E044-0003BA298018</v>
      </c>
    </row>
    <row r="3071" spans="1:21" s="14" customFormat="1" x14ac:dyDescent="0.25">
      <c r="A3071" s="14">
        <f t="shared" si="611"/>
        <v>3071</v>
      </c>
      <c r="B3071" s="14" t="str">
        <f t="shared" ca="1" si="612"/>
        <v>B67D74D8-3879-44E0-AA46-68F5922B6226</v>
      </c>
      <c r="C3071" s="14" t="str">
        <f t="shared" ca="1" si="613"/>
        <v>Stærebo</v>
      </c>
      <c r="D3071" s="14" t="str">
        <f t="shared" ca="1" si="614"/>
        <v>28</v>
      </c>
      <c r="E3071" s="14" t="str">
        <f t="shared" ca="1" si="615"/>
        <v>6abe</v>
      </c>
      <c r="F3071" s="1">
        <f t="shared" ca="1" si="616"/>
        <v>130</v>
      </c>
      <c r="G3071" s="1">
        <f t="shared" ca="1" si="617"/>
        <v>109</v>
      </c>
      <c r="H3071" s="1">
        <f t="shared" ca="1" si="618"/>
        <v>1979</v>
      </c>
      <c r="I3071" s="1" t="str">
        <f ca="1">INDEX(Relationstabel!$C$3:$K$10,MATCH(INDIRECT($A$1&amp;"J"&amp;A3071),Relationstabel!$A$3:$A$10,0),MATCH(IFERROR(VALUE(INDIRECT($A$1&amp;"K"&amp;A3071)),0),Relationstabel!$C$1:$K$1,0))</f>
        <v>Fjernvarme/ Blokvarme</v>
      </c>
      <c r="J3071" s="1" t="str">
        <f ca="1">INDEX(Anvendelseskode!B:B,MATCH($F3071,Anvendelseskode!$A:$A,0))</f>
        <v>Række-, kæde-, dobbelthus (lodret adskillelse mellem enhederne)</v>
      </c>
      <c r="K3071" s="1" t="str">
        <f ca="1">INDEX(Anvendelseskode!C:C,MATCH($F3071,Anvendelseskode!$A:$A,0))</f>
        <v>Række-, kæde og dobbelthuse</v>
      </c>
      <c r="L3071" s="1" t="str">
        <f ca="1">INDEX(Anvendelseskode!D:D,MATCH($F3071,Anvendelseskode!$A:$A,0))</f>
        <v>Private husholdninger</v>
      </c>
      <c r="M3071" s="1" t="str">
        <f ca="1">IFERROR(INDEX(SBi!$2:$2,MATCH(H3071,SBi!$1:$1,1)),SBi!$K$2)</f>
        <v>1979-1998</v>
      </c>
      <c r="N3071" s="1">
        <f ca="1">INDEX(SBi!$C$3:$K$28,MATCH(F3071,SBi!$B$3:$B$28,0),MATCH(M3071,SBi!$C$2:$K$2,0))</f>
        <v>96.8</v>
      </c>
      <c r="O3071" s="16">
        <f t="shared" ca="1" si="619"/>
        <v>10.5512</v>
      </c>
      <c r="P3071" s="16" t="str">
        <f ca="1">IFERROR(INDEX(VpD!$2:$2,MATCH(H3071,VpD!$1:$1,1)),VpD!$I$2)</f>
        <v>1979-1998</v>
      </c>
      <c r="Q3071" s="1">
        <f ca="1">INDEX(VpD!$C$3:$I$27,MATCH(F3071,VpD!$B$3:$B$27,0),MATCH(P3071,VpD!$C$2:$I$2,0))</f>
        <v>74</v>
      </c>
      <c r="R3071" s="16">
        <f t="shared" ca="1" si="620"/>
        <v>8.0660000000000007</v>
      </c>
      <c r="S3071" s="14">
        <f t="shared" ca="1" si="621"/>
        <v>713622.31</v>
      </c>
      <c r="T3071" s="14">
        <f t="shared" ca="1" si="622"/>
        <v>6169733.9199999999</v>
      </c>
      <c r="U3071" s="14" t="str">
        <f t="shared" ca="1" si="623"/>
        <v>0A3F507E-21C3-32B8-E044-0003BA298018</v>
      </c>
    </row>
    <row r="3072" spans="1:21" s="14" customFormat="1" x14ac:dyDescent="0.25">
      <c r="A3072" s="14">
        <f t="shared" si="611"/>
        <v>3072</v>
      </c>
      <c r="B3072" s="14" t="str">
        <f t="shared" ca="1" si="612"/>
        <v>E575FD9D-C30B-4497-B890-848E4115B7EF</v>
      </c>
      <c r="C3072" s="14" t="str">
        <f t="shared" ca="1" si="613"/>
        <v>Syvhøjvænge</v>
      </c>
      <c r="D3072" s="14" t="str">
        <f t="shared" ca="1" si="614"/>
        <v>142</v>
      </c>
      <c r="E3072" s="14" t="str">
        <f t="shared" ca="1" si="615"/>
        <v>14ba</v>
      </c>
      <c r="F3072" s="1">
        <f t="shared" ca="1" si="616"/>
        <v>130</v>
      </c>
      <c r="G3072" s="1">
        <f t="shared" ca="1" si="617"/>
        <v>107</v>
      </c>
      <c r="H3072" s="1">
        <f t="shared" ca="1" si="618"/>
        <v>1987</v>
      </c>
      <c r="I3072" s="1" t="str">
        <f ca="1">INDEX(Relationstabel!$C$3:$K$10,MATCH(INDIRECT($A$1&amp;"J"&amp;A3072),Relationstabel!$A$3:$A$10,0),MATCH(IFERROR(VALUE(INDIRECT($A$1&amp;"K"&amp;A3072)),0),Relationstabel!$C$1:$K$1,0))</f>
        <v>Fjernvarme/ Blokvarme</v>
      </c>
      <c r="J3072" s="1" t="str">
        <f ca="1">INDEX(Anvendelseskode!B:B,MATCH($F3072,Anvendelseskode!$A:$A,0))</f>
        <v>Række-, kæde-, dobbelthus (lodret adskillelse mellem enhederne)</v>
      </c>
      <c r="K3072" s="1" t="str">
        <f ca="1">INDEX(Anvendelseskode!C:C,MATCH($F3072,Anvendelseskode!$A:$A,0))</f>
        <v>Række-, kæde og dobbelthuse</v>
      </c>
      <c r="L3072" s="1" t="str">
        <f ca="1">INDEX(Anvendelseskode!D:D,MATCH($F3072,Anvendelseskode!$A:$A,0))</f>
        <v>Private husholdninger</v>
      </c>
      <c r="M3072" s="1" t="str">
        <f ca="1">IFERROR(INDEX(SBi!$2:$2,MATCH(H3072,SBi!$1:$1,1)),SBi!$K$2)</f>
        <v>1979-1998</v>
      </c>
      <c r="N3072" s="1">
        <f ca="1">INDEX(SBi!$C$3:$K$28,MATCH(F3072,SBi!$B$3:$B$28,0),MATCH(M3072,SBi!$C$2:$K$2,0))</f>
        <v>96.8</v>
      </c>
      <c r="O3072" s="16">
        <f t="shared" ca="1" si="619"/>
        <v>10.3576</v>
      </c>
      <c r="P3072" s="16" t="str">
        <f ca="1">IFERROR(INDEX(VpD!$2:$2,MATCH(H3072,VpD!$1:$1,1)),VpD!$I$2)</f>
        <v>1979-1998</v>
      </c>
      <c r="Q3072" s="1">
        <f ca="1">INDEX(VpD!$C$3:$I$27,MATCH(F3072,VpD!$B$3:$B$27,0),MATCH(P3072,VpD!$C$2:$I$2,0))</f>
        <v>74</v>
      </c>
      <c r="R3072" s="16">
        <f t="shared" ca="1" si="620"/>
        <v>7.9180000000000001</v>
      </c>
      <c r="S3072" s="14">
        <f t="shared" ca="1" si="621"/>
        <v>711940.83</v>
      </c>
      <c r="T3072" s="14">
        <f t="shared" ca="1" si="622"/>
        <v>6171961.1699999999</v>
      </c>
      <c r="U3072" s="14" t="str">
        <f t="shared" ca="1" si="623"/>
        <v>0A3F507E-22C3-32B8-E044-0003BA298018</v>
      </c>
    </row>
    <row r="3073" spans="1:21" s="14" customFormat="1" x14ac:dyDescent="0.25">
      <c r="A3073" s="14">
        <f t="shared" si="611"/>
        <v>3073</v>
      </c>
      <c r="B3073" s="14" t="str">
        <f t="shared" ca="1" si="612"/>
        <v>66E68905-8100-431A-8214-82B1B3C45635</v>
      </c>
      <c r="C3073" s="14" t="str">
        <f t="shared" ca="1" si="613"/>
        <v>Ørnebo</v>
      </c>
      <c r="D3073" s="14" t="str">
        <f t="shared" ca="1" si="614"/>
        <v>19</v>
      </c>
      <c r="E3073" s="14" t="str">
        <f t="shared" ca="1" si="615"/>
        <v>6aar</v>
      </c>
      <c r="F3073" s="1">
        <f t="shared" ca="1" si="616"/>
        <v>130</v>
      </c>
      <c r="G3073" s="1">
        <f t="shared" ca="1" si="617"/>
        <v>112</v>
      </c>
      <c r="H3073" s="1">
        <f t="shared" ca="1" si="618"/>
        <v>1978</v>
      </c>
      <c r="I3073" s="1" t="str">
        <f ca="1">INDEX(Relationstabel!$C$3:$K$10,MATCH(INDIRECT($A$1&amp;"J"&amp;A3073),Relationstabel!$A$3:$A$10,0),MATCH(IFERROR(VALUE(INDIRECT($A$1&amp;"K"&amp;A3073)),0),Relationstabel!$C$1:$K$1,0))</f>
        <v>Fjernvarme/ Blokvarme</v>
      </c>
      <c r="J3073" s="1" t="str">
        <f ca="1">INDEX(Anvendelseskode!B:B,MATCH($F3073,Anvendelseskode!$A:$A,0))</f>
        <v>Række-, kæde-, dobbelthus (lodret adskillelse mellem enhederne)</v>
      </c>
      <c r="K3073" s="1" t="str">
        <f ca="1">INDEX(Anvendelseskode!C:C,MATCH($F3073,Anvendelseskode!$A:$A,0))</f>
        <v>Række-, kæde og dobbelthuse</v>
      </c>
      <c r="L3073" s="1" t="str">
        <f ca="1">INDEX(Anvendelseskode!D:D,MATCH($F3073,Anvendelseskode!$A:$A,0))</f>
        <v>Private husholdninger</v>
      </c>
      <c r="M3073" s="1" t="str">
        <f ca="1">IFERROR(INDEX(SBi!$2:$2,MATCH(H3073,SBi!$1:$1,1)),SBi!$K$2)</f>
        <v>1973-1978</v>
      </c>
      <c r="N3073" s="1">
        <f ca="1">INDEX(SBi!$C$3:$K$28,MATCH(F3073,SBi!$B$3:$B$28,0),MATCH(M3073,SBi!$C$2:$K$2,0))</f>
        <v>112.6</v>
      </c>
      <c r="O3073" s="16">
        <f t="shared" ca="1" si="619"/>
        <v>12.611199999999998</v>
      </c>
      <c r="P3073" s="16" t="str">
        <f ca="1">IFERROR(INDEX(VpD!$2:$2,MATCH(H3073,VpD!$1:$1,1)),VpD!$I$2)</f>
        <v>1973-1978</v>
      </c>
      <c r="Q3073" s="1">
        <f ca="1">INDEX(VpD!$C$3:$I$27,MATCH(F3073,VpD!$B$3:$B$27,0),MATCH(P3073,VpD!$C$2:$I$2,0))</f>
        <v>98</v>
      </c>
      <c r="R3073" s="16">
        <f t="shared" ca="1" si="620"/>
        <v>10.976000000000001</v>
      </c>
      <c r="S3073" s="14">
        <f t="shared" ca="1" si="621"/>
        <v>713625.89</v>
      </c>
      <c r="T3073" s="14">
        <f t="shared" ca="1" si="622"/>
        <v>6169779.4500000002</v>
      </c>
      <c r="U3073" s="14" t="str">
        <f t="shared" ca="1" si="623"/>
        <v>0A3F507E-24C3-32B8-E044-0003BA298018</v>
      </c>
    </row>
    <row r="3074" spans="1:21" s="14" customFormat="1" x14ac:dyDescent="0.25">
      <c r="A3074" s="14">
        <f t="shared" si="611"/>
        <v>3074</v>
      </c>
      <c r="B3074" s="14" t="str">
        <f t="shared" ca="1" si="612"/>
        <v>265F1DA6-4686-48C5-8D86-63BC5AEA3F0F</v>
      </c>
      <c r="C3074" s="14" t="str">
        <f t="shared" ca="1" si="613"/>
        <v>Vallensbæk Strandvej</v>
      </c>
      <c r="D3074" s="14" t="str">
        <f t="shared" ca="1" si="614"/>
        <v>279</v>
      </c>
      <c r="E3074" s="14" t="str">
        <f t="shared" ca="1" si="615"/>
        <v>4t</v>
      </c>
      <c r="F3074" s="1">
        <f t="shared" ca="1" si="616"/>
        <v>120</v>
      </c>
      <c r="G3074" s="1">
        <f t="shared" ca="1" si="617"/>
        <v>104</v>
      </c>
      <c r="H3074" s="1">
        <f t="shared" ca="1" si="618"/>
        <v>1991</v>
      </c>
      <c r="I3074" s="1" t="str">
        <f ca="1">INDEX(Relationstabel!$C$3:$K$10,MATCH(INDIRECT($A$1&amp;"J"&amp;A3074),Relationstabel!$A$3:$A$10,0),MATCH(IFERROR(VALUE(INDIRECT($A$1&amp;"K"&amp;A3074)),0),Relationstabel!$C$1:$K$1,0))</f>
        <v>Naturgas</v>
      </c>
      <c r="J3074" s="1" t="str">
        <f ca="1">INDEX(Anvendelseskode!B:B,MATCH($F3074,Anvendelseskode!$A:$A,0))</f>
        <v>Fritliggende enfamilieshus (parcelhus)</v>
      </c>
      <c r="K3074" s="1" t="str">
        <f ca="1">INDEX(Anvendelseskode!C:C,MATCH($F3074,Anvendelseskode!$A:$A,0))</f>
        <v>Parcelhuse</v>
      </c>
      <c r="L3074" s="1" t="str">
        <f ca="1">INDEX(Anvendelseskode!D:D,MATCH($F3074,Anvendelseskode!$A:$A,0))</f>
        <v>Private husholdninger</v>
      </c>
      <c r="M3074" s="1" t="str">
        <f ca="1">IFERROR(INDEX(SBi!$2:$2,MATCH(H3074,SBi!$1:$1,1)),SBi!$K$2)</f>
        <v>1979-1998</v>
      </c>
      <c r="N3074" s="1">
        <f ca="1">INDEX(SBi!$C$3:$K$28,MATCH(F3074,SBi!$B$3:$B$28,0),MATCH(M3074,SBi!$C$2:$K$2,0))</f>
        <v>105.4</v>
      </c>
      <c r="O3074" s="16">
        <f t="shared" ca="1" si="619"/>
        <v>10.961600000000001</v>
      </c>
      <c r="P3074" s="16" t="str">
        <f ca="1">IFERROR(INDEX(VpD!$2:$2,MATCH(H3074,VpD!$1:$1,1)),VpD!$I$2)</f>
        <v>1979-1998</v>
      </c>
      <c r="Q3074" s="1">
        <f ca="1">INDEX(VpD!$C$3:$I$27,MATCH(F3074,VpD!$B$3:$B$27,0),MATCH(P3074,VpD!$C$2:$I$2,0))</f>
        <v>90</v>
      </c>
      <c r="R3074" s="16">
        <f t="shared" ca="1" si="620"/>
        <v>9.36</v>
      </c>
      <c r="S3074" s="14">
        <f t="shared" ca="1" si="621"/>
        <v>713214.51</v>
      </c>
      <c r="T3074" s="14">
        <f t="shared" ca="1" si="622"/>
        <v>6168758.1699999999</v>
      </c>
      <c r="U3074" s="14" t="str">
        <f t="shared" ca="1" si="623"/>
        <v>0A3F507E-17C5-32B8-E044-0003BA298018</v>
      </c>
    </row>
    <row r="3075" spans="1:21" s="14" customFormat="1" x14ac:dyDescent="0.25">
      <c r="A3075" s="14">
        <f t="shared" ref="A3075:A3138" si="624">ROW(B3075)</f>
        <v>3075</v>
      </c>
      <c r="B3075" s="14" t="str">
        <f t="shared" ref="B3075:B3138" ca="1" si="625">INDIRECT($A$1&amp;"b"&amp;A3075)</f>
        <v>C689833A-9081-4C02-91FC-12CD554B58A2</v>
      </c>
      <c r="C3075" s="14" t="str">
        <f t="shared" ref="C3075:C3138" ca="1" si="626">INDIRECT($A$1&amp;"V"&amp;A3075)</f>
        <v>Hyrdeengen</v>
      </c>
      <c r="D3075" s="14" t="str">
        <f t="shared" ref="D3075:D3138" ca="1" si="627">INDIRECT($A$1&amp;"W"&amp;A3075)</f>
        <v>233</v>
      </c>
      <c r="E3075" s="14" t="str">
        <f t="shared" ref="E3075:E3138" ca="1" si="628">INDIRECT($A$1&amp;"AB"&amp;A3075)</f>
        <v>21fz</v>
      </c>
      <c r="F3075" s="1">
        <f t="shared" ref="F3075:F3138" ca="1" si="629">ROUNDDOWN(INDIRECT($A$1&amp;"C"&amp;A3075),-1)</f>
        <v>130</v>
      </c>
      <c r="G3075" s="1">
        <f t="shared" ref="G3075:G3138" ca="1" si="630">INDIRECT($A$1&amp;"P"&amp;A3075)+INDIRECT($A$1&amp;"Q"&amp;A3075)+INDIRECT($A$1&amp;"R"&amp;A3075)*0.5</f>
        <v>129</v>
      </c>
      <c r="H3075" s="1">
        <f t="shared" ref="H3075:H3138" ca="1" si="631">MAX(INDIRECT($A$1&amp;"E"&amp;A3075),INDIRECT($A$1&amp;"D"&amp;A3075))</f>
        <v>1975</v>
      </c>
      <c r="I3075" s="1" t="str">
        <f ca="1">INDEX(Relationstabel!$C$3:$K$10,MATCH(INDIRECT($A$1&amp;"J"&amp;A3075),Relationstabel!$A$3:$A$10,0),MATCH(IFERROR(VALUE(INDIRECT($A$1&amp;"K"&amp;A3075)),0),Relationstabel!$C$1:$K$1,0))</f>
        <v>Elvarme</v>
      </c>
      <c r="J3075" s="1" t="str">
        <f ca="1">INDEX(Anvendelseskode!B:B,MATCH($F3075,Anvendelseskode!$A:$A,0))</f>
        <v>Række-, kæde-, dobbelthus (lodret adskillelse mellem enhederne)</v>
      </c>
      <c r="K3075" s="1" t="str">
        <f ca="1">INDEX(Anvendelseskode!C:C,MATCH($F3075,Anvendelseskode!$A:$A,0))</f>
        <v>Række-, kæde og dobbelthuse</v>
      </c>
      <c r="L3075" s="1" t="str">
        <f ca="1">INDEX(Anvendelseskode!D:D,MATCH($F3075,Anvendelseskode!$A:$A,0))</f>
        <v>Private husholdninger</v>
      </c>
      <c r="M3075" s="1" t="str">
        <f ca="1">IFERROR(INDEX(SBi!$2:$2,MATCH(H3075,SBi!$1:$1,1)),SBi!$K$2)</f>
        <v>1973-1978</v>
      </c>
      <c r="N3075" s="1">
        <f ca="1">INDEX(SBi!$C$3:$K$28,MATCH(F3075,SBi!$B$3:$B$28,0),MATCH(M3075,SBi!$C$2:$K$2,0))</f>
        <v>112.6</v>
      </c>
      <c r="O3075" s="16">
        <f t="shared" ref="O3075:O3138" ca="1" si="632">N3075*G3075/1000</f>
        <v>14.525399999999999</v>
      </c>
      <c r="P3075" s="16" t="str">
        <f ca="1">IFERROR(INDEX(VpD!$2:$2,MATCH(H3075,VpD!$1:$1,1)),VpD!$I$2)</f>
        <v>1973-1978</v>
      </c>
      <c r="Q3075" s="1">
        <f ca="1">INDEX(VpD!$C$3:$I$27,MATCH(F3075,VpD!$B$3:$B$27,0),MATCH(P3075,VpD!$C$2:$I$2,0))</f>
        <v>98</v>
      </c>
      <c r="R3075" s="16">
        <f t="shared" ref="R3075:R3138" ca="1" si="633">Q3075*G3075/1000</f>
        <v>12.641999999999999</v>
      </c>
      <c r="S3075" s="14">
        <f t="shared" ref="S3075:S3138" ca="1" si="634">INDIRECT($A$1&amp;"AE"&amp;A3075)</f>
        <v>711703.24</v>
      </c>
      <c r="T3075" s="14">
        <f t="shared" ref="T3075:T3138" ca="1" si="635">INDIRECT($A$1&amp;"AF"&amp;A3075)</f>
        <v>6172392.2300000004</v>
      </c>
      <c r="U3075" s="14" t="str">
        <f t="shared" ref="U3075:U3138" ca="1" si="636">INDIRECT($A$1&amp;"AC"&amp;A3075)</f>
        <v>0A3F507E-19C6-32B8-E044-0003BA298018</v>
      </c>
    </row>
    <row r="3076" spans="1:21" s="14" customFormat="1" x14ac:dyDescent="0.25">
      <c r="A3076" s="14">
        <f t="shared" si="624"/>
        <v>3076</v>
      </c>
      <c r="B3076" s="14" t="str">
        <f t="shared" ca="1" si="625"/>
        <v>07732C29-6D39-4D10-8C09-AA3690A9E160</v>
      </c>
      <c r="C3076" s="14" t="str">
        <f t="shared" ca="1" si="626"/>
        <v>Hyttevænget</v>
      </c>
      <c r="D3076" s="14" t="str">
        <f t="shared" ca="1" si="627"/>
        <v>65</v>
      </c>
      <c r="E3076" s="14" t="str">
        <f t="shared" ca="1" si="628"/>
        <v>6iø</v>
      </c>
      <c r="F3076" s="1">
        <f t="shared" ca="1" si="629"/>
        <v>130</v>
      </c>
      <c r="G3076" s="1">
        <f t="shared" ca="1" si="630"/>
        <v>110</v>
      </c>
      <c r="H3076" s="1">
        <f t="shared" ca="1" si="631"/>
        <v>1966</v>
      </c>
      <c r="I3076" s="1" t="str">
        <f ca="1">INDEX(Relationstabel!$C$3:$K$10,MATCH(INDIRECT($A$1&amp;"J"&amp;A3076),Relationstabel!$A$3:$A$10,0),MATCH(IFERROR(VALUE(INDIRECT($A$1&amp;"K"&amp;A3076)),0),Relationstabel!$C$1:$K$1,0))</f>
        <v>Fjernvarme/ Blokvarme</v>
      </c>
      <c r="J3076" s="1" t="str">
        <f ca="1">INDEX(Anvendelseskode!B:B,MATCH($F3076,Anvendelseskode!$A:$A,0))</f>
        <v>Række-, kæde-, dobbelthus (lodret adskillelse mellem enhederne)</v>
      </c>
      <c r="K3076" s="1" t="str">
        <f ca="1">INDEX(Anvendelseskode!C:C,MATCH($F3076,Anvendelseskode!$A:$A,0))</f>
        <v>Række-, kæde og dobbelthuse</v>
      </c>
      <c r="L3076" s="1" t="str">
        <f ca="1">INDEX(Anvendelseskode!D:D,MATCH($F3076,Anvendelseskode!$A:$A,0))</f>
        <v>Private husholdninger</v>
      </c>
      <c r="M3076" s="1" t="str">
        <f ca="1">IFERROR(INDEX(SBi!$2:$2,MATCH(H3076,SBi!$1:$1,1)),SBi!$K$2)</f>
        <v>1961-1972</v>
      </c>
      <c r="N3076" s="1">
        <f ca="1">INDEX(SBi!$C$3:$K$28,MATCH(F3076,SBi!$B$3:$B$28,0),MATCH(M3076,SBi!$C$2:$K$2,0))</f>
        <v>119.9</v>
      </c>
      <c r="O3076" s="16">
        <f t="shared" ca="1" si="632"/>
        <v>13.189</v>
      </c>
      <c r="P3076" s="16" t="str">
        <f ca="1">IFERROR(INDEX(VpD!$2:$2,MATCH(H3076,VpD!$1:$1,1)),VpD!$I$2)</f>
        <v>1961-1972</v>
      </c>
      <c r="Q3076" s="1">
        <f ca="1">INDEX(VpD!$C$3:$I$27,MATCH(F3076,VpD!$B$3:$B$27,0),MATCH(P3076,VpD!$C$2:$I$2,0))</f>
        <v>120</v>
      </c>
      <c r="R3076" s="16">
        <f t="shared" ca="1" si="633"/>
        <v>13.2</v>
      </c>
      <c r="S3076" s="14">
        <f t="shared" ca="1" si="634"/>
        <v>713698.03</v>
      </c>
      <c r="T3076" s="14">
        <f t="shared" ca="1" si="635"/>
        <v>6169274.1100000003</v>
      </c>
      <c r="U3076" s="14" t="str">
        <f t="shared" ca="1" si="636"/>
        <v>0A3F507E-1AC6-32B8-E044-0003BA298018</v>
      </c>
    </row>
    <row r="3077" spans="1:21" s="14" customFormat="1" x14ac:dyDescent="0.25">
      <c r="A3077" s="14">
        <f t="shared" si="624"/>
        <v>3077</v>
      </c>
      <c r="B3077" s="14" t="str">
        <f t="shared" ca="1" si="625"/>
        <v>4FA1BAA1-E4BB-4334-8B15-323C9E3A6E5C</v>
      </c>
      <c r="C3077" s="14" t="str">
        <f t="shared" ca="1" si="626"/>
        <v>Broksøvej</v>
      </c>
      <c r="D3077" s="14" t="str">
        <f t="shared" ca="1" si="627"/>
        <v>16</v>
      </c>
      <c r="E3077" s="14" t="str">
        <f t="shared" ca="1" si="628"/>
        <v>18pk</v>
      </c>
      <c r="F3077" s="1">
        <f t="shared" ca="1" si="629"/>
        <v>120</v>
      </c>
      <c r="G3077" s="1">
        <f t="shared" ca="1" si="630"/>
        <v>148</v>
      </c>
      <c r="H3077" s="1">
        <f t="shared" ca="1" si="631"/>
        <v>1973</v>
      </c>
      <c r="I3077" s="1" t="str">
        <f ca="1">INDEX(Relationstabel!$C$3:$K$10,MATCH(INDIRECT($A$1&amp;"J"&amp;A3077),Relationstabel!$A$3:$A$10,0),MATCH(IFERROR(VALUE(INDIRECT($A$1&amp;"K"&amp;A3077)),0),Relationstabel!$C$1:$K$1,0))</f>
        <v>Naturgas</v>
      </c>
      <c r="J3077" s="1" t="str">
        <f ca="1">INDEX(Anvendelseskode!B:B,MATCH($F3077,Anvendelseskode!$A:$A,0))</f>
        <v>Fritliggende enfamilieshus (parcelhus)</v>
      </c>
      <c r="K3077" s="1" t="str">
        <f ca="1">INDEX(Anvendelseskode!C:C,MATCH($F3077,Anvendelseskode!$A:$A,0))</f>
        <v>Parcelhuse</v>
      </c>
      <c r="L3077" s="1" t="str">
        <f ca="1">INDEX(Anvendelseskode!D:D,MATCH($F3077,Anvendelseskode!$A:$A,0))</f>
        <v>Private husholdninger</v>
      </c>
      <c r="M3077" s="1" t="str">
        <f ca="1">IFERROR(INDEX(SBi!$2:$2,MATCH(H3077,SBi!$1:$1,1)),SBi!$K$2)</f>
        <v>1973-1978</v>
      </c>
      <c r="N3077" s="1">
        <f ca="1">INDEX(SBi!$C$3:$K$28,MATCH(F3077,SBi!$B$3:$B$28,0),MATCH(M3077,SBi!$C$2:$K$2,0))</f>
        <v>119.8</v>
      </c>
      <c r="O3077" s="16">
        <f t="shared" ca="1" si="632"/>
        <v>17.730399999999999</v>
      </c>
      <c r="P3077" s="16" t="str">
        <f ca="1">IFERROR(INDEX(VpD!$2:$2,MATCH(H3077,VpD!$1:$1,1)),VpD!$I$2)</f>
        <v>1973-1978</v>
      </c>
      <c r="Q3077" s="1">
        <f ca="1">INDEX(VpD!$C$3:$I$27,MATCH(F3077,VpD!$B$3:$B$27,0),MATCH(P3077,VpD!$C$2:$I$2,0))</f>
        <v>117</v>
      </c>
      <c r="R3077" s="16">
        <f t="shared" ca="1" si="633"/>
        <v>17.315999999999999</v>
      </c>
      <c r="S3077" s="14">
        <f t="shared" ca="1" si="634"/>
        <v>712761.5</v>
      </c>
      <c r="T3077" s="14">
        <f t="shared" ca="1" si="635"/>
        <v>6169098.0099999998</v>
      </c>
      <c r="U3077" s="14" t="str">
        <f t="shared" ca="1" si="636"/>
        <v>0A3F507E-15A3-32B8-E044-0003BA298018</v>
      </c>
    </row>
    <row r="3078" spans="1:21" s="14" customFormat="1" x14ac:dyDescent="0.25">
      <c r="A3078" s="14">
        <f t="shared" si="624"/>
        <v>3078</v>
      </c>
      <c r="B3078" s="14" t="str">
        <f t="shared" ca="1" si="625"/>
        <v>994CB8BC-483D-49F1-B1E8-81CA9BC87DFF</v>
      </c>
      <c r="C3078" s="14" t="str">
        <f t="shared" ca="1" si="626"/>
        <v>Egeskovvej</v>
      </c>
      <c r="D3078" s="14" t="str">
        <f t="shared" ca="1" si="627"/>
        <v>39</v>
      </c>
      <c r="E3078" s="14" t="str">
        <f t="shared" ca="1" si="628"/>
        <v>3bb</v>
      </c>
      <c r="F3078" s="1">
        <f t="shared" ca="1" si="629"/>
        <v>130</v>
      </c>
      <c r="G3078" s="1">
        <f t="shared" ca="1" si="630"/>
        <v>98</v>
      </c>
      <c r="H3078" s="1">
        <f t="shared" ca="1" si="631"/>
        <v>2002</v>
      </c>
      <c r="I3078" s="1" t="str">
        <f ca="1">INDEX(Relationstabel!$C$3:$K$10,MATCH(INDIRECT($A$1&amp;"J"&amp;A3078),Relationstabel!$A$3:$A$10,0),MATCH(IFERROR(VALUE(INDIRECT($A$1&amp;"K"&amp;A3078)),0),Relationstabel!$C$1:$K$1,0))</f>
        <v>Naturgas</v>
      </c>
      <c r="J3078" s="1" t="str">
        <f ca="1">INDEX(Anvendelseskode!B:B,MATCH($F3078,Anvendelseskode!$A:$A,0))</f>
        <v>Række-, kæde-, dobbelthus (lodret adskillelse mellem enhederne)</v>
      </c>
      <c r="K3078" s="1" t="str">
        <f ca="1">INDEX(Anvendelseskode!C:C,MATCH($F3078,Anvendelseskode!$A:$A,0))</f>
        <v>Række-, kæde og dobbelthuse</v>
      </c>
      <c r="L3078" s="1" t="str">
        <f ca="1">INDEX(Anvendelseskode!D:D,MATCH($F3078,Anvendelseskode!$A:$A,0))</f>
        <v>Private husholdninger</v>
      </c>
      <c r="M3078" s="1" t="str">
        <f ca="1">IFERROR(INDEX(SBi!$2:$2,MATCH(H3078,SBi!$1:$1,1)),SBi!$K$2)</f>
        <v>1999-2006</v>
      </c>
      <c r="N3078" s="1">
        <f ca="1">INDEX(SBi!$C$3:$K$28,MATCH(F3078,SBi!$B$3:$B$28,0),MATCH(M3078,SBi!$C$2:$K$2,0))</f>
        <v>81.5</v>
      </c>
      <c r="O3078" s="16">
        <f t="shared" ca="1" si="632"/>
        <v>7.9870000000000001</v>
      </c>
      <c r="P3078" s="16" t="str">
        <f ca="1">IFERROR(INDEX(VpD!$2:$2,MATCH(H3078,VpD!$1:$1,1)),VpD!$I$2)</f>
        <v>&gt;1998</v>
      </c>
      <c r="Q3078" s="1">
        <f ca="1">INDEX(VpD!$C$3:$I$27,MATCH(F3078,VpD!$B$3:$B$27,0),MATCH(P3078,VpD!$C$2:$I$2,0))</f>
        <v>65</v>
      </c>
      <c r="R3078" s="16">
        <f t="shared" ca="1" si="633"/>
        <v>6.37</v>
      </c>
      <c r="S3078" s="14">
        <f t="shared" ca="1" si="634"/>
        <v>712590.25</v>
      </c>
      <c r="T3078" s="14">
        <f t="shared" ca="1" si="635"/>
        <v>6169749.25</v>
      </c>
      <c r="U3078" s="14" t="str">
        <f t="shared" ca="1" si="636"/>
        <v>0A3F507E-16A3-32B8-E044-0003BA298018</v>
      </c>
    </row>
    <row r="3079" spans="1:21" s="14" customFormat="1" x14ac:dyDescent="0.25">
      <c r="A3079" s="14">
        <f t="shared" si="624"/>
        <v>3079</v>
      </c>
      <c r="B3079" s="14" t="str">
        <f t="shared" ca="1" si="625"/>
        <v>8343F398-F9DF-4D8B-8198-D1132D2550E7</v>
      </c>
      <c r="C3079" s="14" t="str">
        <f t="shared" ca="1" si="626"/>
        <v>Horsbred</v>
      </c>
      <c r="D3079" s="14" t="str">
        <f t="shared" ca="1" si="627"/>
        <v>55</v>
      </c>
      <c r="E3079" s="14" t="str">
        <f t="shared" ca="1" si="628"/>
        <v>13dk</v>
      </c>
      <c r="F3079" s="1">
        <f t="shared" ca="1" si="629"/>
        <v>130</v>
      </c>
      <c r="G3079" s="1">
        <f t="shared" ca="1" si="630"/>
        <v>107</v>
      </c>
      <c r="H3079" s="1">
        <f t="shared" ca="1" si="631"/>
        <v>1983</v>
      </c>
      <c r="I3079" s="1" t="str">
        <f ca="1">INDEX(Relationstabel!$C$3:$K$10,MATCH(INDIRECT($A$1&amp;"J"&amp;A3079),Relationstabel!$A$3:$A$10,0),MATCH(IFERROR(VALUE(INDIRECT($A$1&amp;"K"&amp;A3079)),0),Relationstabel!$C$1:$K$1,0))</f>
        <v>Fjernvarme/ Blokvarme</v>
      </c>
      <c r="J3079" s="1" t="str">
        <f ca="1">INDEX(Anvendelseskode!B:B,MATCH($F3079,Anvendelseskode!$A:$A,0))</f>
        <v>Række-, kæde-, dobbelthus (lodret adskillelse mellem enhederne)</v>
      </c>
      <c r="K3079" s="1" t="str">
        <f ca="1">INDEX(Anvendelseskode!C:C,MATCH($F3079,Anvendelseskode!$A:$A,0))</f>
        <v>Række-, kæde og dobbelthuse</v>
      </c>
      <c r="L3079" s="1" t="str">
        <f ca="1">INDEX(Anvendelseskode!D:D,MATCH($F3079,Anvendelseskode!$A:$A,0))</f>
        <v>Private husholdninger</v>
      </c>
      <c r="M3079" s="1" t="str">
        <f ca="1">IFERROR(INDEX(SBi!$2:$2,MATCH(H3079,SBi!$1:$1,1)),SBi!$K$2)</f>
        <v>1979-1998</v>
      </c>
      <c r="N3079" s="1">
        <f ca="1">INDEX(SBi!$C$3:$K$28,MATCH(F3079,SBi!$B$3:$B$28,0),MATCH(M3079,SBi!$C$2:$K$2,0))</f>
        <v>96.8</v>
      </c>
      <c r="O3079" s="16">
        <f t="shared" ca="1" si="632"/>
        <v>10.3576</v>
      </c>
      <c r="P3079" s="16" t="str">
        <f ca="1">IFERROR(INDEX(VpD!$2:$2,MATCH(H3079,VpD!$1:$1,1)),VpD!$I$2)</f>
        <v>1979-1998</v>
      </c>
      <c r="Q3079" s="1">
        <f ca="1">INDEX(VpD!$C$3:$I$27,MATCH(F3079,VpD!$B$3:$B$27,0),MATCH(P3079,VpD!$C$2:$I$2,0))</f>
        <v>74</v>
      </c>
      <c r="R3079" s="16">
        <f t="shared" ca="1" si="633"/>
        <v>7.9180000000000001</v>
      </c>
      <c r="S3079" s="14">
        <f t="shared" ca="1" si="634"/>
        <v>711367.18</v>
      </c>
      <c r="T3079" s="14">
        <f t="shared" ca="1" si="635"/>
        <v>6171725.9800000004</v>
      </c>
      <c r="U3079" s="14" t="str">
        <f t="shared" ca="1" si="636"/>
        <v>0A3F507E-18B1-32B8-E044-0003BA298018</v>
      </c>
    </row>
    <row r="3080" spans="1:21" s="14" customFormat="1" x14ac:dyDescent="0.25">
      <c r="A3080" s="14">
        <f t="shared" si="624"/>
        <v>3080</v>
      </c>
      <c r="B3080" s="14" t="str">
        <f t="shared" ca="1" si="625"/>
        <v>D35977E7-6803-4CFE-B84D-BA29492E7183</v>
      </c>
      <c r="C3080" s="14" t="str">
        <f t="shared" ca="1" si="626"/>
        <v>Rendsagervej</v>
      </c>
      <c r="D3080" s="14" t="str">
        <f t="shared" ca="1" si="627"/>
        <v>53</v>
      </c>
      <c r="E3080" s="14" t="str">
        <f t="shared" ca="1" si="628"/>
        <v>9oi</v>
      </c>
      <c r="F3080" s="1">
        <f t="shared" ca="1" si="629"/>
        <v>120</v>
      </c>
      <c r="G3080" s="1">
        <f t="shared" ca="1" si="630"/>
        <v>109</v>
      </c>
      <c r="H3080" s="1">
        <f t="shared" ca="1" si="631"/>
        <v>1985</v>
      </c>
      <c r="I3080" s="1" t="str">
        <f ca="1">INDEX(Relationstabel!$C$3:$K$10,MATCH(INDIRECT($A$1&amp;"J"&amp;A3080),Relationstabel!$A$3:$A$10,0),MATCH(IFERROR(VALUE(INDIRECT($A$1&amp;"K"&amp;A3080)),0),Relationstabel!$C$1:$K$1,0))</f>
        <v>Naturgas</v>
      </c>
      <c r="J3080" s="1" t="str">
        <f ca="1">INDEX(Anvendelseskode!B:B,MATCH($F3080,Anvendelseskode!$A:$A,0))</f>
        <v>Fritliggende enfamilieshus (parcelhus)</v>
      </c>
      <c r="K3080" s="1" t="str">
        <f ca="1">INDEX(Anvendelseskode!C:C,MATCH($F3080,Anvendelseskode!$A:$A,0))</f>
        <v>Parcelhuse</v>
      </c>
      <c r="L3080" s="1" t="str">
        <f ca="1">INDEX(Anvendelseskode!D:D,MATCH($F3080,Anvendelseskode!$A:$A,0))</f>
        <v>Private husholdninger</v>
      </c>
      <c r="M3080" s="1" t="str">
        <f ca="1">IFERROR(INDEX(SBi!$2:$2,MATCH(H3080,SBi!$1:$1,1)),SBi!$K$2)</f>
        <v>1979-1998</v>
      </c>
      <c r="N3080" s="1">
        <f ca="1">INDEX(SBi!$C$3:$K$28,MATCH(F3080,SBi!$B$3:$B$28,0),MATCH(M3080,SBi!$C$2:$K$2,0))</f>
        <v>105.4</v>
      </c>
      <c r="O3080" s="16">
        <f t="shared" ca="1" si="632"/>
        <v>11.4886</v>
      </c>
      <c r="P3080" s="16" t="str">
        <f ca="1">IFERROR(INDEX(VpD!$2:$2,MATCH(H3080,VpD!$1:$1,1)),VpD!$I$2)</f>
        <v>1979-1998</v>
      </c>
      <c r="Q3080" s="1">
        <f ca="1">INDEX(VpD!$C$3:$I$27,MATCH(F3080,VpD!$B$3:$B$27,0),MATCH(P3080,VpD!$C$2:$I$2,0))</f>
        <v>90</v>
      </c>
      <c r="R3080" s="16">
        <f t="shared" ca="1" si="633"/>
        <v>9.81</v>
      </c>
      <c r="S3080" s="14">
        <f t="shared" ca="1" si="634"/>
        <v>711008.02</v>
      </c>
      <c r="T3080" s="14">
        <f t="shared" ca="1" si="635"/>
        <v>6171603.0700000003</v>
      </c>
      <c r="U3080" s="14" t="str">
        <f t="shared" ca="1" si="636"/>
        <v>0A3F507E-1FB1-32B8-E044-0003BA298018</v>
      </c>
    </row>
    <row r="3081" spans="1:21" s="14" customFormat="1" x14ac:dyDescent="0.25">
      <c r="A3081" s="14">
        <f t="shared" si="624"/>
        <v>3081</v>
      </c>
      <c r="B3081" s="14" t="str">
        <f t="shared" ca="1" si="625"/>
        <v>47941362-253F-48F3-9926-7A3E724A4739</v>
      </c>
      <c r="C3081" s="14" t="str">
        <f t="shared" ca="1" si="626"/>
        <v>Broksøvej</v>
      </c>
      <c r="D3081" s="14" t="str">
        <f t="shared" ca="1" si="627"/>
        <v>47</v>
      </c>
      <c r="E3081" s="14" t="str">
        <f t="shared" ca="1" si="628"/>
        <v>18pv</v>
      </c>
      <c r="F3081" s="1">
        <f t="shared" ca="1" si="629"/>
        <v>130</v>
      </c>
      <c r="G3081" s="1">
        <f t="shared" ca="1" si="630"/>
        <v>162</v>
      </c>
      <c r="H3081" s="1">
        <f t="shared" ca="1" si="631"/>
        <v>1975</v>
      </c>
      <c r="I3081" s="1" t="str">
        <f ca="1">INDEX(Relationstabel!$C$3:$K$10,MATCH(INDIRECT($A$1&amp;"J"&amp;A3081),Relationstabel!$A$3:$A$10,0),MATCH(IFERROR(VALUE(INDIRECT($A$1&amp;"K"&amp;A3081)),0),Relationstabel!$C$1:$K$1,0))</f>
        <v>Elvarme</v>
      </c>
      <c r="J3081" s="1" t="str">
        <f ca="1">INDEX(Anvendelseskode!B:B,MATCH($F3081,Anvendelseskode!$A:$A,0))</f>
        <v>Række-, kæde-, dobbelthus (lodret adskillelse mellem enhederne)</v>
      </c>
      <c r="K3081" s="1" t="str">
        <f ca="1">INDEX(Anvendelseskode!C:C,MATCH($F3081,Anvendelseskode!$A:$A,0))</f>
        <v>Række-, kæde og dobbelthuse</v>
      </c>
      <c r="L3081" s="1" t="str">
        <f ca="1">INDEX(Anvendelseskode!D:D,MATCH($F3081,Anvendelseskode!$A:$A,0))</f>
        <v>Private husholdninger</v>
      </c>
      <c r="M3081" s="1" t="str">
        <f ca="1">IFERROR(INDEX(SBi!$2:$2,MATCH(H3081,SBi!$1:$1,1)),SBi!$K$2)</f>
        <v>1973-1978</v>
      </c>
      <c r="N3081" s="1">
        <f ca="1">INDEX(SBi!$C$3:$K$28,MATCH(F3081,SBi!$B$3:$B$28,0),MATCH(M3081,SBi!$C$2:$K$2,0))</f>
        <v>112.6</v>
      </c>
      <c r="O3081" s="16">
        <f t="shared" ca="1" si="632"/>
        <v>18.241199999999999</v>
      </c>
      <c r="P3081" s="16" t="str">
        <f ca="1">IFERROR(INDEX(VpD!$2:$2,MATCH(H3081,VpD!$1:$1,1)),VpD!$I$2)</f>
        <v>1973-1978</v>
      </c>
      <c r="Q3081" s="1">
        <f ca="1">INDEX(VpD!$C$3:$I$27,MATCH(F3081,VpD!$B$3:$B$27,0),MATCH(P3081,VpD!$C$2:$I$2,0))</f>
        <v>98</v>
      </c>
      <c r="R3081" s="16">
        <f t="shared" ca="1" si="633"/>
        <v>15.875999999999999</v>
      </c>
      <c r="S3081" s="14">
        <f t="shared" ca="1" si="634"/>
        <v>712819.28</v>
      </c>
      <c r="T3081" s="14">
        <f t="shared" ca="1" si="635"/>
        <v>6168985.1100000003</v>
      </c>
      <c r="U3081" s="14" t="str">
        <f t="shared" ca="1" si="636"/>
        <v>0A3F507E-15BC-32B8-E044-0003BA298018</v>
      </c>
    </row>
    <row r="3082" spans="1:21" s="14" customFormat="1" x14ac:dyDescent="0.25">
      <c r="A3082" s="14">
        <f t="shared" si="624"/>
        <v>3082</v>
      </c>
      <c r="B3082" s="14" t="str">
        <f t="shared" ca="1" si="625"/>
        <v>A7172A1D-D32C-47DD-A92B-99F0BE8D5207</v>
      </c>
      <c r="C3082" s="14" t="str">
        <f t="shared" ca="1" si="626"/>
        <v>Vallensbæk Strandvej</v>
      </c>
      <c r="D3082" s="14" t="str">
        <f t="shared" ca="1" si="627"/>
        <v>245</v>
      </c>
      <c r="E3082" s="14" t="str">
        <f t="shared" ca="1" si="628"/>
        <v>6u</v>
      </c>
      <c r="F3082" s="1">
        <f t="shared" ca="1" si="629"/>
        <v>120</v>
      </c>
      <c r="G3082" s="1">
        <f t="shared" ca="1" si="630"/>
        <v>146</v>
      </c>
      <c r="H3082" s="1">
        <f t="shared" ca="1" si="631"/>
        <v>2004</v>
      </c>
      <c r="I3082" s="1" t="str">
        <f ca="1">INDEX(Relationstabel!$C$3:$K$10,MATCH(INDIRECT($A$1&amp;"J"&amp;A3082),Relationstabel!$A$3:$A$10,0),MATCH(IFERROR(VALUE(INDIRECT($A$1&amp;"K"&amp;A3082)),0),Relationstabel!$C$1:$K$1,0))</f>
        <v>Naturgas</v>
      </c>
      <c r="J3082" s="1" t="str">
        <f ca="1">INDEX(Anvendelseskode!B:B,MATCH($F3082,Anvendelseskode!$A:$A,0))</f>
        <v>Fritliggende enfamilieshus (parcelhus)</v>
      </c>
      <c r="K3082" s="1" t="str">
        <f ca="1">INDEX(Anvendelseskode!C:C,MATCH($F3082,Anvendelseskode!$A:$A,0))</f>
        <v>Parcelhuse</v>
      </c>
      <c r="L3082" s="1" t="str">
        <f ca="1">INDEX(Anvendelseskode!D:D,MATCH($F3082,Anvendelseskode!$A:$A,0))</f>
        <v>Private husholdninger</v>
      </c>
      <c r="M3082" s="1" t="str">
        <f ca="1">IFERROR(INDEX(SBi!$2:$2,MATCH(H3082,SBi!$1:$1,1)),SBi!$K$2)</f>
        <v>1999-2006</v>
      </c>
      <c r="N3082" s="1">
        <f ca="1">INDEX(SBi!$C$3:$K$28,MATCH(F3082,SBi!$B$3:$B$28,0),MATCH(M3082,SBi!$C$2:$K$2,0))</f>
        <v>83.9</v>
      </c>
      <c r="O3082" s="16">
        <f t="shared" ca="1" si="632"/>
        <v>12.249400000000001</v>
      </c>
      <c r="P3082" s="16" t="str">
        <f ca="1">IFERROR(INDEX(VpD!$2:$2,MATCH(H3082,VpD!$1:$1,1)),VpD!$I$2)</f>
        <v>&gt;1998</v>
      </c>
      <c r="Q3082" s="1">
        <f ca="1">INDEX(VpD!$C$3:$I$27,MATCH(F3082,VpD!$B$3:$B$27,0),MATCH(P3082,VpD!$C$2:$I$2,0))</f>
        <v>72</v>
      </c>
      <c r="R3082" s="16">
        <f t="shared" ca="1" si="633"/>
        <v>10.512</v>
      </c>
      <c r="S3082" s="14">
        <f t="shared" ca="1" si="634"/>
        <v>713364.93</v>
      </c>
      <c r="T3082" s="14">
        <f t="shared" ca="1" si="635"/>
        <v>6168790.21</v>
      </c>
      <c r="U3082" s="14" t="str">
        <f t="shared" ca="1" si="636"/>
        <v>0A3F507E-17BB-32B8-E044-0003BA298018</v>
      </c>
    </row>
    <row r="3083" spans="1:21" s="14" customFormat="1" x14ac:dyDescent="0.25">
      <c r="A3083" s="14">
        <f t="shared" si="624"/>
        <v>3083</v>
      </c>
      <c r="B3083" s="14" t="str">
        <f t="shared" ca="1" si="625"/>
        <v>3B497A9B-1197-49CE-B3E0-E4492B9A0122</v>
      </c>
      <c r="C3083" s="14" t="str">
        <f t="shared" ca="1" si="626"/>
        <v>Rendsagervej</v>
      </c>
      <c r="D3083" s="14" t="str">
        <f t="shared" ca="1" si="627"/>
        <v>90</v>
      </c>
      <c r="E3083" s="14" t="str">
        <f t="shared" ca="1" si="628"/>
        <v>9hk</v>
      </c>
      <c r="F3083" s="1">
        <f t="shared" ca="1" si="629"/>
        <v>120</v>
      </c>
      <c r="G3083" s="1">
        <f t="shared" ca="1" si="630"/>
        <v>119</v>
      </c>
      <c r="H3083" s="1">
        <f t="shared" ca="1" si="631"/>
        <v>1973</v>
      </c>
      <c r="I3083" s="1" t="str">
        <f ca="1">INDEX(Relationstabel!$C$3:$K$10,MATCH(INDIRECT($A$1&amp;"J"&amp;A3083),Relationstabel!$A$3:$A$10,0),MATCH(IFERROR(VALUE(INDIRECT($A$1&amp;"K"&amp;A3083)),0),Relationstabel!$C$1:$K$1,0))</f>
        <v>Naturgas</v>
      </c>
      <c r="J3083" s="1" t="str">
        <f ca="1">INDEX(Anvendelseskode!B:B,MATCH($F3083,Anvendelseskode!$A:$A,0))</f>
        <v>Fritliggende enfamilieshus (parcelhus)</v>
      </c>
      <c r="K3083" s="1" t="str">
        <f ca="1">INDEX(Anvendelseskode!C:C,MATCH($F3083,Anvendelseskode!$A:$A,0))</f>
        <v>Parcelhuse</v>
      </c>
      <c r="L3083" s="1" t="str">
        <f ca="1">INDEX(Anvendelseskode!D:D,MATCH($F3083,Anvendelseskode!$A:$A,0))</f>
        <v>Private husholdninger</v>
      </c>
      <c r="M3083" s="1" t="str">
        <f ca="1">IFERROR(INDEX(SBi!$2:$2,MATCH(H3083,SBi!$1:$1,1)),SBi!$K$2)</f>
        <v>1973-1978</v>
      </c>
      <c r="N3083" s="1">
        <f ca="1">INDEX(SBi!$C$3:$K$28,MATCH(F3083,SBi!$B$3:$B$28,0),MATCH(M3083,SBi!$C$2:$K$2,0))</f>
        <v>119.8</v>
      </c>
      <c r="O3083" s="16">
        <f t="shared" ca="1" si="632"/>
        <v>14.2562</v>
      </c>
      <c r="P3083" s="16" t="str">
        <f ca="1">IFERROR(INDEX(VpD!$2:$2,MATCH(H3083,VpD!$1:$1,1)),VpD!$I$2)</f>
        <v>1973-1978</v>
      </c>
      <c r="Q3083" s="1">
        <f ca="1">INDEX(VpD!$C$3:$I$27,MATCH(F3083,VpD!$B$3:$B$27,0),MATCH(P3083,VpD!$C$2:$I$2,0))</f>
        <v>117</v>
      </c>
      <c r="R3083" s="16">
        <f t="shared" ca="1" si="633"/>
        <v>13.923</v>
      </c>
      <c r="S3083" s="14">
        <f t="shared" ca="1" si="634"/>
        <v>711087.84</v>
      </c>
      <c r="T3083" s="14">
        <f t="shared" ca="1" si="635"/>
        <v>6171761.3899999997</v>
      </c>
      <c r="U3083" s="14" t="str">
        <f t="shared" ca="1" si="636"/>
        <v>0A3F507E-1FD6-32B8-E044-0003BA298018</v>
      </c>
    </row>
    <row r="3084" spans="1:21" s="14" customFormat="1" x14ac:dyDescent="0.25">
      <c r="A3084" s="14">
        <f t="shared" si="624"/>
        <v>3084</v>
      </c>
      <c r="B3084" s="14" t="str">
        <f t="shared" ca="1" si="625"/>
        <v>29EFB85D-1470-467E-8319-51E465CF9EC0</v>
      </c>
      <c r="C3084" s="14" t="str">
        <f t="shared" ca="1" si="626"/>
        <v>Hyrdeengen</v>
      </c>
      <c r="D3084" s="14" t="str">
        <f t="shared" ca="1" si="627"/>
        <v>203</v>
      </c>
      <c r="E3084" s="14" t="str">
        <f t="shared" ca="1" si="628"/>
        <v>21gi</v>
      </c>
      <c r="F3084" s="1">
        <f t="shared" ca="1" si="629"/>
        <v>130</v>
      </c>
      <c r="G3084" s="1">
        <f t="shared" ca="1" si="630"/>
        <v>125</v>
      </c>
      <c r="H3084" s="1">
        <f t="shared" ca="1" si="631"/>
        <v>1975</v>
      </c>
      <c r="I3084" s="1" t="str">
        <f ca="1">INDEX(Relationstabel!$C$3:$K$10,MATCH(INDIRECT($A$1&amp;"J"&amp;A3084),Relationstabel!$A$3:$A$10,0),MATCH(IFERROR(VALUE(INDIRECT($A$1&amp;"K"&amp;A3084)),0),Relationstabel!$C$1:$K$1,0))</f>
        <v>Elvarme</v>
      </c>
      <c r="J3084" s="1" t="str">
        <f ca="1">INDEX(Anvendelseskode!B:B,MATCH($F3084,Anvendelseskode!$A:$A,0))</f>
        <v>Række-, kæde-, dobbelthus (lodret adskillelse mellem enhederne)</v>
      </c>
      <c r="K3084" s="1" t="str">
        <f ca="1">INDEX(Anvendelseskode!C:C,MATCH($F3084,Anvendelseskode!$A:$A,0))</f>
        <v>Række-, kæde og dobbelthuse</v>
      </c>
      <c r="L3084" s="1" t="str">
        <f ca="1">INDEX(Anvendelseskode!D:D,MATCH($F3084,Anvendelseskode!$A:$A,0))</f>
        <v>Private husholdninger</v>
      </c>
      <c r="M3084" s="1" t="str">
        <f ca="1">IFERROR(INDEX(SBi!$2:$2,MATCH(H3084,SBi!$1:$1,1)),SBi!$K$2)</f>
        <v>1973-1978</v>
      </c>
      <c r="N3084" s="1">
        <f ca="1">INDEX(SBi!$C$3:$K$28,MATCH(F3084,SBi!$B$3:$B$28,0),MATCH(M3084,SBi!$C$2:$K$2,0))</f>
        <v>112.6</v>
      </c>
      <c r="O3084" s="16">
        <f t="shared" ca="1" si="632"/>
        <v>14.074999999999999</v>
      </c>
      <c r="P3084" s="16" t="str">
        <f ca="1">IFERROR(INDEX(VpD!$2:$2,MATCH(H3084,VpD!$1:$1,1)),VpD!$I$2)</f>
        <v>1973-1978</v>
      </c>
      <c r="Q3084" s="1">
        <f ca="1">INDEX(VpD!$C$3:$I$27,MATCH(F3084,VpD!$B$3:$B$27,0),MATCH(P3084,VpD!$C$2:$I$2,0))</f>
        <v>98</v>
      </c>
      <c r="R3084" s="16">
        <f t="shared" ca="1" si="633"/>
        <v>12.25</v>
      </c>
      <c r="S3084" s="14">
        <f t="shared" ca="1" si="634"/>
        <v>711745.34</v>
      </c>
      <c r="T3084" s="14">
        <f t="shared" ca="1" si="635"/>
        <v>6172385.1399999997</v>
      </c>
      <c r="U3084" s="14" t="str">
        <f t="shared" ca="1" si="636"/>
        <v>0A3F507E-19B7-32B8-E044-0003BA298018</v>
      </c>
    </row>
    <row r="3085" spans="1:21" s="14" customFormat="1" x14ac:dyDescent="0.25">
      <c r="A3085" s="14">
        <f t="shared" si="624"/>
        <v>3085</v>
      </c>
      <c r="B3085" s="14" t="str">
        <f t="shared" ca="1" si="625"/>
        <v>946E2289-1D65-404B-AA16-5FCDDA7DE247</v>
      </c>
      <c r="C3085" s="14" t="str">
        <f t="shared" ca="1" si="626"/>
        <v>Hyttevænget</v>
      </c>
      <c r="D3085" s="14" t="str">
        <f t="shared" ca="1" si="627"/>
        <v>35</v>
      </c>
      <c r="E3085" s="14" t="str">
        <f t="shared" ca="1" si="628"/>
        <v>6il</v>
      </c>
      <c r="F3085" s="1">
        <f t="shared" ca="1" si="629"/>
        <v>130</v>
      </c>
      <c r="G3085" s="1">
        <f t="shared" ca="1" si="630"/>
        <v>110</v>
      </c>
      <c r="H3085" s="1">
        <f t="shared" ca="1" si="631"/>
        <v>1966</v>
      </c>
      <c r="I3085" s="1" t="str">
        <f ca="1">INDEX(Relationstabel!$C$3:$K$10,MATCH(INDIRECT($A$1&amp;"J"&amp;A3085),Relationstabel!$A$3:$A$10,0),MATCH(IFERROR(VALUE(INDIRECT($A$1&amp;"K"&amp;A3085)),0),Relationstabel!$C$1:$K$1,0))</f>
        <v>Fjernvarme/ Blokvarme</v>
      </c>
      <c r="J3085" s="1" t="str">
        <f ca="1">INDEX(Anvendelseskode!B:B,MATCH($F3085,Anvendelseskode!$A:$A,0))</f>
        <v>Række-, kæde-, dobbelthus (lodret adskillelse mellem enhederne)</v>
      </c>
      <c r="K3085" s="1" t="str">
        <f ca="1">INDEX(Anvendelseskode!C:C,MATCH($F3085,Anvendelseskode!$A:$A,0))</f>
        <v>Række-, kæde og dobbelthuse</v>
      </c>
      <c r="L3085" s="1" t="str">
        <f ca="1">INDEX(Anvendelseskode!D:D,MATCH($F3085,Anvendelseskode!$A:$A,0))</f>
        <v>Private husholdninger</v>
      </c>
      <c r="M3085" s="1" t="str">
        <f ca="1">IFERROR(INDEX(SBi!$2:$2,MATCH(H3085,SBi!$1:$1,1)),SBi!$K$2)</f>
        <v>1961-1972</v>
      </c>
      <c r="N3085" s="1">
        <f ca="1">INDEX(SBi!$C$3:$K$28,MATCH(F3085,SBi!$B$3:$B$28,0),MATCH(M3085,SBi!$C$2:$K$2,0))</f>
        <v>119.9</v>
      </c>
      <c r="O3085" s="16">
        <f t="shared" ca="1" si="632"/>
        <v>13.189</v>
      </c>
      <c r="P3085" s="16" t="str">
        <f ca="1">IFERROR(INDEX(VpD!$2:$2,MATCH(H3085,VpD!$1:$1,1)),VpD!$I$2)</f>
        <v>1961-1972</v>
      </c>
      <c r="Q3085" s="1">
        <f ca="1">INDEX(VpD!$C$3:$I$27,MATCH(F3085,VpD!$B$3:$B$27,0),MATCH(P3085,VpD!$C$2:$I$2,0))</f>
        <v>120</v>
      </c>
      <c r="R3085" s="16">
        <f t="shared" ca="1" si="633"/>
        <v>13.2</v>
      </c>
      <c r="S3085" s="14">
        <f t="shared" ca="1" si="634"/>
        <v>713748.54</v>
      </c>
      <c r="T3085" s="14">
        <f t="shared" ca="1" si="635"/>
        <v>6169186.9100000001</v>
      </c>
      <c r="U3085" s="14" t="str">
        <f t="shared" ca="1" si="636"/>
        <v>0A3F507E-1AB7-32B8-E044-0003BA298018</v>
      </c>
    </row>
    <row r="3086" spans="1:21" s="14" customFormat="1" x14ac:dyDescent="0.25">
      <c r="A3086" s="14">
        <f t="shared" si="624"/>
        <v>3086</v>
      </c>
      <c r="B3086" s="14" t="str">
        <f t="shared" ca="1" si="625"/>
        <v>3776B0D7-9F55-43A2-9307-771B465CC06B</v>
      </c>
      <c r="C3086" s="14" t="str">
        <f t="shared" ca="1" si="626"/>
        <v>Løkkekrogen</v>
      </c>
      <c r="D3086" s="14" t="str">
        <f t="shared" ca="1" si="627"/>
        <v>5A</v>
      </c>
      <c r="E3086" s="14" t="str">
        <f t="shared" ca="1" si="628"/>
        <v>17ae</v>
      </c>
      <c r="F3086" s="1">
        <f t="shared" ca="1" si="629"/>
        <v>140</v>
      </c>
      <c r="G3086" s="1">
        <f t="shared" ca="1" si="630"/>
        <v>595</v>
      </c>
      <c r="H3086" s="1">
        <f t="shared" ca="1" si="631"/>
        <v>1998</v>
      </c>
      <c r="I3086" s="1" t="str">
        <f ca="1">INDEX(Relationstabel!$C$3:$K$10,MATCH(INDIRECT($A$1&amp;"J"&amp;A3086),Relationstabel!$A$3:$A$10,0),MATCH(IFERROR(VALUE(INDIRECT($A$1&amp;"K"&amp;A3086)),0),Relationstabel!$C$1:$K$1,0))</f>
        <v>Fjernvarme/ Blokvarme</v>
      </c>
      <c r="J3086" s="1" t="str">
        <f ca="1">INDEX(Anvendelseskode!B:B,MATCH($F3086,Anvendelseskode!$A:$A,0))</f>
        <v>Etageboligbebyggelse</v>
      </c>
      <c r="K3086" s="1" t="str">
        <f ca="1">INDEX(Anvendelseskode!C:C,MATCH($F3086,Anvendelseskode!$A:$A,0))</f>
        <v>Etageboligbebyggelse</v>
      </c>
      <c r="L3086" s="1" t="str">
        <f ca="1">INDEX(Anvendelseskode!D:D,MATCH($F3086,Anvendelseskode!$A:$A,0))</f>
        <v>Private husholdninger</v>
      </c>
      <c r="M3086" s="1" t="str">
        <f ca="1">IFERROR(INDEX(SBi!$2:$2,MATCH(H3086,SBi!$1:$1,1)),SBi!$K$2)</f>
        <v>1979-1998</v>
      </c>
      <c r="N3086" s="1">
        <f ca="1">INDEX(SBi!$C$3:$K$28,MATCH(F3086,SBi!$B$3:$B$28,0),MATCH(M3086,SBi!$C$2:$K$2,0))</f>
        <v>108.5</v>
      </c>
      <c r="O3086" s="16">
        <f t="shared" ca="1" si="632"/>
        <v>64.557500000000005</v>
      </c>
      <c r="P3086" s="16" t="str">
        <f ca="1">IFERROR(INDEX(VpD!$2:$2,MATCH(H3086,VpD!$1:$1,1)),VpD!$I$2)</f>
        <v>1979-1998</v>
      </c>
      <c r="Q3086" s="1">
        <f ca="1">INDEX(VpD!$C$3:$I$27,MATCH(F3086,VpD!$B$3:$B$27,0),MATCH(P3086,VpD!$C$2:$I$2,0))</f>
        <v>80</v>
      </c>
      <c r="R3086" s="16">
        <f t="shared" ca="1" si="633"/>
        <v>47.6</v>
      </c>
      <c r="S3086" s="14">
        <f t="shared" ca="1" si="634"/>
        <v>711170.46</v>
      </c>
      <c r="T3086" s="14">
        <f t="shared" ca="1" si="635"/>
        <v>6172406.5800000001</v>
      </c>
      <c r="U3086" s="14" t="str">
        <f t="shared" ca="1" si="636"/>
        <v>0A3F507E-1CB7-32B8-E044-0003BA298018</v>
      </c>
    </row>
    <row r="3087" spans="1:21" s="14" customFormat="1" x14ac:dyDescent="0.25">
      <c r="A3087" s="14">
        <f t="shared" si="624"/>
        <v>3087</v>
      </c>
      <c r="B3087" s="14" t="str">
        <f t="shared" ca="1" si="625"/>
        <v>ACA16A96-2457-479F-94D4-D94365B11FB3</v>
      </c>
      <c r="C3087" s="14" t="str">
        <f t="shared" ca="1" si="626"/>
        <v>Rendsagervej</v>
      </c>
      <c r="D3087" s="14" t="str">
        <f t="shared" ca="1" si="627"/>
        <v>68</v>
      </c>
      <c r="E3087" s="14" t="str">
        <f t="shared" ca="1" si="628"/>
        <v>9ht</v>
      </c>
      <c r="F3087" s="1">
        <f t="shared" ca="1" si="629"/>
        <v>120</v>
      </c>
      <c r="G3087" s="1">
        <f t="shared" ca="1" si="630"/>
        <v>119</v>
      </c>
      <c r="H3087" s="1">
        <f t="shared" ca="1" si="631"/>
        <v>1972</v>
      </c>
      <c r="I3087" s="1" t="str">
        <f ca="1">INDEX(Relationstabel!$C$3:$K$10,MATCH(INDIRECT($A$1&amp;"J"&amp;A3087),Relationstabel!$A$3:$A$10,0),MATCH(IFERROR(VALUE(INDIRECT($A$1&amp;"K"&amp;A3087)),0),Relationstabel!$C$1:$K$1,0))</f>
        <v>Naturgas</v>
      </c>
      <c r="J3087" s="1" t="str">
        <f ca="1">INDEX(Anvendelseskode!B:B,MATCH($F3087,Anvendelseskode!$A:$A,0))</f>
        <v>Fritliggende enfamilieshus (parcelhus)</v>
      </c>
      <c r="K3087" s="1" t="str">
        <f ca="1">INDEX(Anvendelseskode!C:C,MATCH($F3087,Anvendelseskode!$A:$A,0))</f>
        <v>Parcelhuse</v>
      </c>
      <c r="L3087" s="1" t="str">
        <f ca="1">INDEX(Anvendelseskode!D:D,MATCH($F3087,Anvendelseskode!$A:$A,0))</f>
        <v>Private husholdninger</v>
      </c>
      <c r="M3087" s="1" t="str">
        <f ca="1">IFERROR(INDEX(SBi!$2:$2,MATCH(H3087,SBi!$1:$1,1)),SBi!$K$2)</f>
        <v>1961-1972</v>
      </c>
      <c r="N3087" s="1">
        <f ca="1">INDEX(SBi!$C$3:$K$28,MATCH(F3087,SBi!$B$3:$B$28,0),MATCH(M3087,SBi!$C$2:$K$2,0))</f>
        <v>134.30000000000001</v>
      </c>
      <c r="O3087" s="16">
        <f t="shared" ca="1" si="632"/>
        <v>15.9817</v>
      </c>
      <c r="P3087" s="16" t="str">
        <f ca="1">IFERROR(INDEX(VpD!$2:$2,MATCH(H3087,VpD!$1:$1,1)),VpD!$I$2)</f>
        <v>1961-1972</v>
      </c>
      <c r="Q3087" s="1">
        <f ca="1">INDEX(VpD!$C$3:$I$27,MATCH(F3087,VpD!$B$3:$B$27,0),MATCH(P3087,VpD!$C$2:$I$2,0))</f>
        <v>143</v>
      </c>
      <c r="R3087" s="16">
        <f t="shared" ca="1" si="633"/>
        <v>17.016999999999999</v>
      </c>
      <c r="S3087" s="14">
        <f t="shared" ca="1" si="634"/>
        <v>710993.58</v>
      </c>
      <c r="T3087" s="14">
        <f t="shared" ca="1" si="635"/>
        <v>6171708.8700000001</v>
      </c>
      <c r="U3087" s="14" t="str">
        <f t="shared" ca="1" si="636"/>
        <v>0A3F507E-1FC0-32B8-E044-0003BA298018</v>
      </c>
    </row>
    <row r="3088" spans="1:21" s="14" customFormat="1" x14ac:dyDescent="0.25">
      <c r="A3088" s="14">
        <f t="shared" si="624"/>
        <v>3088</v>
      </c>
      <c r="B3088" s="14" t="str">
        <f t="shared" ca="1" si="625"/>
        <v>7A08F716-1432-4E5F-9797-7D3DD3C001A3</v>
      </c>
      <c r="C3088" s="14" t="str">
        <f t="shared" ca="1" si="626"/>
        <v>Horsbred</v>
      </c>
      <c r="D3088" s="14" t="str">
        <f t="shared" ca="1" si="627"/>
        <v>99</v>
      </c>
      <c r="E3088" s="14" t="str">
        <f t="shared" ca="1" si="628"/>
        <v>13cs</v>
      </c>
      <c r="F3088" s="1">
        <f t="shared" ca="1" si="629"/>
        <v>130</v>
      </c>
      <c r="G3088" s="1">
        <f t="shared" ca="1" si="630"/>
        <v>107</v>
      </c>
      <c r="H3088" s="1">
        <f t="shared" ca="1" si="631"/>
        <v>1983</v>
      </c>
      <c r="I3088" s="1" t="str">
        <f ca="1">INDEX(Relationstabel!$C$3:$K$10,MATCH(INDIRECT($A$1&amp;"J"&amp;A3088),Relationstabel!$A$3:$A$10,0),MATCH(IFERROR(VALUE(INDIRECT($A$1&amp;"K"&amp;A3088)),0),Relationstabel!$C$1:$K$1,0))</f>
        <v>Fjernvarme/ Blokvarme</v>
      </c>
      <c r="J3088" s="1" t="str">
        <f ca="1">INDEX(Anvendelseskode!B:B,MATCH($F3088,Anvendelseskode!$A:$A,0))</f>
        <v>Række-, kæde-, dobbelthus (lodret adskillelse mellem enhederne)</v>
      </c>
      <c r="K3088" s="1" t="str">
        <f ca="1">INDEX(Anvendelseskode!C:C,MATCH($F3088,Anvendelseskode!$A:$A,0))</f>
        <v>Række-, kæde og dobbelthuse</v>
      </c>
      <c r="L3088" s="1" t="str">
        <f ca="1">INDEX(Anvendelseskode!D:D,MATCH($F3088,Anvendelseskode!$A:$A,0))</f>
        <v>Private husholdninger</v>
      </c>
      <c r="M3088" s="1" t="str">
        <f ca="1">IFERROR(INDEX(SBi!$2:$2,MATCH(H3088,SBi!$1:$1,1)),SBi!$K$2)</f>
        <v>1979-1998</v>
      </c>
      <c r="N3088" s="1">
        <f ca="1">INDEX(SBi!$C$3:$K$28,MATCH(F3088,SBi!$B$3:$B$28,0),MATCH(M3088,SBi!$C$2:$K$2,0))</f>
        <v>96.8</v>
      </c>
      <c r="O3088" s="16">
        <f t="shared" ca="1" si="632"/>
        <v>10.3576</v>
      </c>
      <c r="P3088" s="16" t="str">
        <f ca="1">IFERROR(INDEX(VpD!$2:$2,MATCH(H3088,VpD!$1:$1,1)),VpD!$I$2)</f>
        <v>1979-1998</v>
      </c>
      <c r="Q3088" s="1">
        <f ca="1">INDEX(VpD!$C$3:$I$27,MATCH(F3088,VpD!$B$3:$B$27,0),MATCH(P3088,VpD!$C$2:$I$2,0))</f>
        <v>74</v>
      </c>
      <c r="R3088" s="16">
        <f t="shared" ca="1" si="633"/>
        <v>7.9180000000000001</v>
      </c>
      <c r="S3088" s="14">
        <f t="shared" ca="1" si="634"/>
        <v>711318.76</v>
      </c>
      <c r="T3088" s="14">
        <f t="shared" ca="1" si="635"/>
        <v>6171842.2300000004</v>
      </c>
      <c r="U3088" s="14" t="str">
        <f t="shared" ca="1" si="636"/>
        <v>0A3F507E-18DD-32B8-E044-0003BA298018</v>
      </c>
    </row>
    <row r="3089" spans="1:21" s="14" customFormat="1" x14ac:dyDescent="0.25">
      <c r="A3089" s="14">
        <f t="shared" si="624"/>
        <v>3089</v>
      </c>
      <c r="B3089" s="14" t="str">
        <f t="shared" ca="1" si="625"/>
        <v>6F4FAB2A-84DD-469D-AB1F-391DE0C5DB7B</v>
      </c>
      <c r="C3089" s="14" t="str">
        <f t="shared" ca="1" si="626"/>
        <v>Rendsagervej</v>
      </c>
      <c r="D3089" s="14" t="str">
        <f t="shared" ca="1" si="627"/>
        <v>97</v>
      </c>
      <c r="E3089" s="14" t="str">
        <f t="shared" ca="1" si="628"/>
        <v>9np</v>
      </c>
      <c r="F3089" s="1">
        <f t="shared" ca="1" si="629"/>
        <v>120</v>
      </c>
      <c r="G3089" s="1">
        <f t="shared" ca="1" si="630"/>
        <v>109</v>
      </c>
      <c r="H3089" s="1">
        <f t="shared" ca="1" si="631"/>
        <v>1973</v>
      </c>
      <c r="I3089" s="1" t="str">
        <f ca="1">INDEX(Relationstabel!$C$3:$K$10,MATCH(INDIRECT($A$1&amp;"J"&amp;A3089),Relationstabel!$A$3:$A$10,0),MATCH(IFERROR(VALUE(INDIRECT($A$1&amp;"K"&amp;A3089)),0),Relationstabel!$C$1:$K$1,0))</f>
        <v>Naturgas</v>
      </c>
      <c r="J3089" s="1" t="str">
        <f ca="1">INDEX(Anvendelseskode!B:B,MATCH($F3089,Anvendelseskode!$A:$A,0))</f>
        <v>Fritliggende enfamilieshus (parcelhus)</v>
      </c>
      <c r="K3089" s="1" t="str">
        <f ca="1">INDEX(Anvendelseskode!C:C,MATCH($F3089,Anvendelseskode!$A:$A,0))</f>
        <v>Parcelhuse</v>
      </c>
      <c r="L3089" s="1" t="str">
        <f ca="1">INDEX(Anvendelseskode!D:D,MATCH($F3089,Anvendelseskode!$A:$A,0))</f>
        <v>Private husholdninger</v>
      </c>
      <c r="M3089" s="1" t="str">
        <f ca="1">IFERROR(INDEX(SBi!$2:$2,MATCH(H3089,SBi!$1:$1,1)),SBi!$K$2)</f>
        <v>1973-1978</v>
      </c>
      <c r="N3089" s="1">
        <f ca="1">INDEX(SBi!$C$3:$K$28,MATCH(F3089,SBi!$B$3:$B$28,0),MATCH(M3089,SBi!$C$2:$K$2,0))</f>
        <v>119.8</v>
      </c>
      <c r="O3089" s="16">
        <f t="shared" ca="1" si="632"/>
        <v>13.058199999999999</v>
      </c>
      <c r="P3089" s="16" t="str">
        <f ca="1">IFERROR(INDEX(VpD!$2:$2,MATCH(H3089,VpD!$1:$1,1)),VpD!$I$2)</f>
        <v>1973-1978</v>
      </c>
      <c r="Q3089" s="1">
        <f ca="1">INDEX(VpD!$C$3:$I$27,MATCH(F3089,VpD!$B$3:$B$27,0),MATCH(P3089,VpD!$C$2:$I$2,0))</f>
        <v>117</v>
      </c>
      <c r="R3089" s="16">
        <f t="shared" ca="1" si="633"/>
        <v>12.753</v>
      </c>
      <c r="S3089" s="14">
        <f t="shared" ca="1" si="634"/>
        <v>710954.53</v>
      </c>
      <c r="T3089" s="14">
        <f t="shared" ca="1" si="635"/>
        <v>6171698.8600000003</v>
      </c>
      <c r="U3089" s="14" t="str">
        <f t="shared" ca="1" si="636"/>
        <v>0A3F507E-1FDD-32B8-E044-0003BA298018</v>
      </c>
    </row>
    <row r="3090" spans="1:21" s="14" customFormat="1" x14ac:dyDescent="0.25">
      <c r="A3090" s="14">
        <f t="shared" si="624"/>
        <v>3090</v>
      </c>
      <c r="B3090" s="14" t="str">
        <f t="shared" ca="1" si="625"/>
        <v>802F6CAE-5432-4B2D-8AF7-193D1DC9A9E9</v>
      </c>
      <c r="C3090" s="14" t="str">
        <f t="shared" ca="1" si="626"/>
        <v>Rørsøvej</v>
      </c>
      <c r="D3090" s="14" t="str">
        <f t="shared" ca="1" si="627"/>
        <v>7</v>
      </c>
      <c r="E3090" s="14" t="str">
        <f t="shared" ca="1" si="628"/>
        <v>24hø</v>
      </c>
      <c r="F3090" s="1">
        <f t="shared" ca="1" si="629"/>
        <v>120</v>
      </c>
      <c r="G3090" s="1">
        <f t="shared" ca="1" si="630"/>
        <v>141</v>
      </c>
      <c r="H3090" s="1">
        <f t="shared" ca="1" si="631"/>
        <v>1988</v>
      </c>
      <c r="I3090" s="1" t="str">
        <f ca="1">INDEX(Relationstabel!$C$3:$K$10,MATCH(INDIRECT($A$1&amp;"J"&amp;A3090),Relationstabel!$A$3:$A$10,0),MATCH(IFERROR(VALUE(INDIRECT($A$1&amp;"K"&amp;A3090)),0),Relationstabel!$C$1:$K$1,0))</f>
        <v>Olie</v>
      </c>
      <c r="J3090" s="1" t="str">
        <f ca="1">INDEX(Anvendelseskode!B:B,MATCH($F3090,Anvendelseskode!$A:$A,0))</f>
        <v>Fritliggende enfamilieshus (parcelhus)</v>
      </c>
      <c r="K3090" s="1" t="str">
        <f ca="1">INDEX(Anvendelseskode!C:C,MATCH($F3090,Anvendelseskode!$A:$A,0))</f>
        <v>Parcelhuse</v>
      </c>
      <c r="L3090" s="1" t="str">
        <f ca="1">INDEX(Anvendelseskode!D:D,MATCH($F3090,Anvendelseskode!$A:$A,0))</f>
        <v>Private husholdninger</v>
      </c>
      <c r="M3090" s="1" t="str">
        <f ca="1">IFERROR(INDEX(SBi!$2:$2,MATCH(H3090,SBi!$1:$1,1)),SBi!$K$2)</f>
        <v>1979-1998</v>
      </c>
      <c r="N3090" s="1">
        <f ca="1">INDEX(SBi!$C$3:$K$28,MATCH(F3090,SBi!$B$3:$B$28,0),MATCH(M3090,SBi!$C$2:$K$2,0))</f>
        <v>105.4</v>
      </c>
      <c r="O3090" s="16">
        <f t="shared" ca="1" si="632"/>
        <v>14.861400000000001</v>
      </c>
      <c r="P3090" s="16" t="str">
        <f ca="1">IFERROR(INDEX(VpD!$2:$2,MATCH(H3090,VpD!$1:$1,1)),VpD!$I$2)</f>
        <v>1979-1998</v>
      </c>
      <c r="Q3090" s="1">
        <f ca="1">INDEX(VpD!$C$3:$I$27,MATCH(F3090,VpD!$B$3:$B$27,0),MATCH(P3090,VpD!$C$2:$I$2,0))</f>
        <v>90</v>
      </c>
      <c r="R3090" s="16">
        <f t="shared" ca="1" si="633"/>
        <v>12.69</v>
      </c>
      <c r="S3090" s="14">
        <f t="shared" ca="1" si="634"/>
        <v>714312.24</v>
      </c>
      <c r="T3090" s="14">
        <f t="shared" ca="1" si="635"/>
        <v>6168772.5300000003</v>
      </c>
      <c r="U3090" s="14" t="str">
        <f t="shared" ca="1" si="636"/>
        <v>0A3F507E-20DD-32B8-E044-0003BA298018</v>
      </c>
    </row>
    <row r="3091" spans="1:21" s="14" customFormat="1" x14ac:dyDescent="0.25">
      <c r="A3091" s="14">
        <f t="shared" si="624"/>
        <v>3091</v>
      </c>
      <c r="B3091" s="14" t="str">
        <f t="shared" ca="1" si="625"/>
        <v>B479D483-41E0-4E45-B166-4E04E979A25F</v>
      </c>
      <c r="C3091" s="14" t="str">
        <f t="shared" ca="1" si="626"/>
        <v>Gaunøvej</v>
      </c>
      <c r="D3091" s="14" t="str">
        <f t="shared" ca="1" si="627"/>
        <v>1</v>
      </c>
      <c r="E3091" s="14" t="str">
        <f t="shared" ca="1" si="628"/>
        <v>18ak</v>
      </c>
      <c r="F3091" s="1">
        <f t="shared" ca="1" si="629"/>
        <v>120</v>
      </c>
      <c r="G3091" s="1">
        <f t="shared" ca="1" si="630"/>
        <v>148</v>
      </c>
      <c r="H3091" s="1">
        <f t="shared" ca="1" si="631"/>
        <v>1966</v>
      </c>
      <c r="I3091" s="1" t="str">
        <f ca="1">INDEX(Relationstabel!$C$3:$K$10,MATCH(INDIRECT($A$1&amp;"J"&amp;A3091),Relationstabel!$A$3:$A$10,0),MATCH(IFERROR(VALUE(INDIRECT($A$1&amp;"K"&amp;A3091)),0),Relationstabel!$C$1:$K$1,0))</f>
        <v>Naturgas</v>
      </c>
      <c r="J3091" s="1" t="str">
        <f ca="1">INDEX(Anvendelseskode!B:B,MATCH($F3091,Anvendelseskode!$A:$A,0))</f>
        <v>Fritliggende enfamilieshus (parcelhus)</v>
      </c>
      <c r="K3091" s="1" t="str">
        <f ca="1">INDEX(Anvendelseskode!C:C,MATCH($F3091,Anvendelseskode!$A:$A,0))</f>
        <v>Parcelhuse</v>
      </c>
      <c r="L3091" s="1" t="str">
        <f ca="1">INDEX(Anvendelseskode!D:D,MATCH($F3091,Anvendelseskode!$A:$A,0))</f>
        <v>Private husholdninger</v>
      </c>
      <c r="M3091" s="1" t="str">
        <f ca="1">IFERROR(INDEX(SBi!$2:$2,MATCH(H3091,SBi!$1:$1,1)),SBi!$K$2)</f>
        <v>1961-1972</v>
      </c>
      <c r="N3091" s="1">
        <f ca="1">INDEX(SBi!$C$3:$K$28,MATCH(F3091,SBi!$B$3:$B$28,0),MATCH(M3091,SBi!$C$2:$K$2,0))</f>
        <v>134.30000000000001</v>
      </c>
      <c r="O3091" s="16">
        <f t="shared" ca="1" si="632"/>
        <v>19.8764</v>
      </c>
      <c r="P3091" s="16" t="str">
        <f ca="1">IFERROR(INDEX(VpD!$2:$2,MATCH(H3091,VpD!$1:$1,1)),VpD!$I$2)</f>
        <v>1961-1972</v>
      </c>
      <c r="Q3091" s="1">
        <f ca="1">INDEX(VpD!$C$3:$I$27,MATCH(F3091,VpD!$B$3:$B$27,0),MATCH(P3091,VpD!$C$2:$I$2,0))</f>
        <v>143</v>
      </c>
      <c r="R3091" s="16">
        <f t="shared" ca="1" si="633"/>
        <v>21.164000000000001</v>
      </c>
      <c r="S3091" s="14">
        <f t="shared" ca="1" si="634"/>
        <v>712653.61</v>
      </c>
      <c r="T3091" s="14">
        <f t="shared" ca="1" si="635"/>
        <v>6169093.6500000004</v>
      </c>
      <c r="U3091" s="14" t="str">
        <f t="shared" ca="1" si="636"/>
        <v>0A3F507E-17E2-32B8-E044-0003BA298018</v>
      </c>
    </row>
    <row r="3092" spans="1:21" s="14" customFormat="1" x14ac:dyDescent="0.25">
      <c r="A3092" s="14">
        <f t="shared" si="624"/>
        <v>3092</v>
      </c>
      <c r="B3092" s="14" t="str">
        <f t="shared" ca="1" si="625"/>
        <v>83AC0BB8-CA83-406B-9F2F-CC59A403E9D0</v>
      </c>
      <c r="C3092" s="14" t="str">
        <f t="shared" ca="1" si="626"/>
        <v>Nordmarksvænge</v>
      </c>
      <c r="D3092" s="14" t="str">
        <f t="shared" ca="1" si="627"/>
        <v>84</v>
      </c>
      <c r="E3092" s="14" t="str">
        <f t="shared" ca="1" si="628"/>
        <v>14fa</v>
      </c>
      <c r="F3092" s="1">
        <f t="shared" ca="1" si="629"/>
        <v>120</v>
      </c>
      <c r="G3092" s="1">
        <f t="shared" ca="1" si="630"/>
        <v>138</v>
      </c>
      <c r="H3092" s="1">
        <f t="shared" ca="1" si="631"/>
        <v>2000</v>
      </c>
      <c r="I3092" s="1" t="str">
        <f ca="1">INDEX(Relationstabel!$C$3:$K$10,MATCH(INDIRECT($A$1&amp;"J"&amp;A3092),Relationstabel!$A$3:$A$10,0),MATCH(IFERROR(VALUE(INDIRECT($A$1&amp;"K"&amp;A3092)),0),Relationstabel!$C$1:$K$1,0))</f>
        <v>Fjernvarme/ Blokvarme</v>
      </c>
      <c r="J3092" s="1" t="str">
        <f ca="1">INDEX(Anvendelseskode!B:B,MATCH($F3092,Anvendelseskode!$A:$A,0))</f>
        <v>Fritliggende enfamilieshus (parcelhus)</v>
      </c>
      <c r="K3092" s="1" t="str">
        <f ca="1">INDEX(Anvendelseskode!C:C,MATCH($F3092,Anvendelseskode!$A:$A,0))</f>
        <v>Parcelhuse</v>
      </c>
      <c r="L3092" s="1" t="str">
        <f ca="1">INDEX(Anvendelseskode!D:D,MATCH($F3092,Anvendelseskode!$A:$A,0))</f>
        <v>Private husholdninger</v>
      </c>
      <c r="M3092" s="1" t="str">
        <f ca="1">IFERROR(INDEX(SBi!$2:$2,MATCH(H3092,SBi!$1:$1,1)),SBi!$K$2)</f>
        <v>1999-2006</v>
      </c>
      <c r="N3092" s="1">
        <f ca="1">INDEX(SBi!$C$3:$K$28,MATCH(F3092,SBi!$B$3:$B$28,0),MATCH(M3092,SBi!$C$2:$K$2,0))</f>
        <v>83.9</v>
      </c>
      <c r="O3092" s="16">
        <f t="shared" ca="1" si="632"/>
        <v>11.578200000000001</v>
      </c>
      <c r="P3092" s="16" t="str">
        <f ca="1">IFERROR(INDEX(VpD!$2:$2,MATCH(H3092,VpD!$1:$1,1)),VpD!$I$2)</f>
        <v>&gt;1998</v>
      </c>
      <c r="Q3092" s="1">
        <f ca="1">INDEX(VpD!$C$3:$I$27,MATCH(F3092,VpD!$B$3:$B$27,0),MATCH(P3092,VpD!$C$2:$I$2,0))</f>
        <v>72</v>
      </c>
      <c r="R3092" s="16">
        <f t="shared" ca="1" si="633"/>
        <v>9.9359999999999999</v>
      </c>
      <c r="S3092" s="14">
        <f t="shared" ca="1" si="634"/>
        <v>712027.64</v>
      </c>
      <c r="T3092" s="14">
        <f t="shared" ca="1" si="635"/>
        <v>6172248.25</v>
      </c>
      <c r="U3092" s="14" t="str">
        <f t="shared" ca="1" si="636"/>
        <v>0A3F507E-1DE2-32B8-E044-0003BA298018</v>
      </c>
    </row>
    <row r="3093" spans="1:21" s="14" customFormat="1" x14ac:dyDescent="0.25">
      <c r="A3093" s="14">
        <f t="shared" si="624"/>
        <v>3093</v>
      </c>
      <c r="B3093" s="14" t="str">
        <f t="shared" ca="1" si="625"/>
        <v>847D83B0-299C-4CE3-BCC7-E5FC9BD03F63</v>
      </c>
      <c r="C3093" s="14" t="str">
        <f t="shared" ca="1" si="626"/>
        <v>Hyttevænget</v>
      </c>
      <c r="D3093" s="14" t="str">
        <f t="shared" ca="1" si="627"/>
        <v>75</v>
      </c>
      <c r="E3093" s="14" t="str">
        <f t="shared" ca="1" si="628"/>
        <v>6ke</v>
      </c>
      <c r="F3093" s="1">
        <f t="shared" ca="1" si="629"/>
        <v>130</v>
      </c>
      <c r="G3093" s="1">
        <f t="shared" ca="1" si="630"/>
        <v>110</v>
      </c>
      <c r="H3093" s="1">
        <f t="shared" ca="1" si="631"/>
        <v>1966</v>
      </c>
      <c r="I3093" s="1" t="str">
        <f ca="1">INDEX(Relationstabel!$C$3:$K$10,MATCH(INDIRECT($A$1&amp;"J"&amp;A3093),Relationstabel!$A$3:$A$10,0),MATCH(IFERROR(VALUE(INDIRECT($A$1&amp;"K"&amp;A3093)),0),Relationstabel!$C$1:$K$1,0))</f>
        <v>Fjernvarme/ Blokvarme</v>
      </c>
      <c r="J3093" s="1" t="str">
        <f ca="1">INDEX(Anvendelseskode!B:B,MATCH($F3093,Anvendelseskode!$A:$A,0))</f>
        <v>Række-, kæde-, dobbelthus (lodret adskillelse mellem enhederne)</v>
      </c>
      <c r="K3093" s="1" t="str">
        <f ca="1">INDEX(Anvendelseskode!C:C,MATCH($F3093,Anvendelseskode!$A:$A,0))</f>
        <v>Række-, kæde og dobbelthuse</v>
      </c>
      <c r="L3093" s="1" t="str">
        <f ca="1">INDEX(Anvendelseskode!D:D,MATCH($F3093,Anvendelseskode!$A:$A,0))</f>
        <v>Private husholdninger</v>
      </c>
      <c r="M3093" s="1" t="str">
        <f ca="1">IFERROR(INDEX(SBi!$2:$2,MATCH(H3093,SBi!$1:$1,1)),SBi!$K$2)</f>
        <v>1961-1972</v>
      </c>
      <c r="N3093" s="1">
        <f ca="1">INDEX(SBi!$C$3:$K$28,MATCH(F3093,SBi!$B$3:$B$28,0),MATCH(M3093,SBi!$C$2:$K$2,0))</f>
        <v>119.9</v>
      </c>
      <c r="O3093" s="16">
        <f t="shared" ca="1" si="632"/>
        <v>13.189</v>
      </c>
      <c r="P3093" s="16" t="str">
        <f ca="1">IFERROR(INDEX(VpD!$2:$2,MATCH(H3093,VpD!$1:$1,1)),VpD!$I$2)</f>
        <v>1961-1972</v>
      </c>
      <c r="Q3093" s="1">
        <f ca="1">INDEX(VpD!$C$3:$I$27,MATCH(F3093,VpD!$B$3:$B$27,0),MATCH(P3093,VpD!$C$2:$I$2,0))</f>
        <v>120</v>
      </c>
      <c r="R3093" s="16">
        <f t="shared" ca="1" si="633"/>
        <v>13.2</v>
      </c>
      <c r="S3093" s="14">
        <f t="shared" ca="1" si="634"/>
        <v>713682.16</v>
      </c>
      <c r="T3093" s="14">
        <f t="shared" ca="1" si="635"/>
        <v>6169301.4000000004</v>
      </c>
      <c r="U3093" s="14" t="str">
        <f t="shared" ca="1" si="636"/>
        <v>0A3F507E-1ACB-32B8-E044-0003BA298018</v>
      </c>
    </row>
    <row r="3094" spans="1:21" s="14" customFormat="1" x14ac:dyDescent="0.25">
      <c r="A3094" s="14">
        <f t="shared" si="624"/>
        <v>3094</v>
      </c>
      <c r="B3094" s="14" t="str">
        <f t="shared" ca="1" si="625"/>
        <v>19CDDE26-AB39-4B4E-AB0E-43BCFD951D35</v>
      </c>
      <c r="C3094" s="14" t="str">
        <f t="shared" ca="1" si="626"/>
        <v>Rævebo</v>
      </c>
      <c r="D3094" s="14" t="str">
        <f t="shared" ca="1" si="627"/>
        <v>6</v>
      </c>
      <c r="E3094" s="14" t="str">
        <f t="shared" ca="1" si="628"/>
        <v>6mæ</v>
      </c>
      <c r="F3094" s="1">
        <f t="shared" ca="1" si="629"/>
        <v>130</v>
      </c>
      <c r="G3094" s="1">
        <f t="shared" ca="1" si="630"/>
        <v>104</v>
      </c>
      <c r="H3094" s="1">
        <f t="shared" ca="1" si="631"/>
        <v>1977</v>
      </c>
      <c r="I3094" s="1" t="str">
        <f ca="1">INDEX(Relationstabel!$C$3:$K$10,MATCH(INDIRECT($A$1&amp;"J"&amp;A3094),Relationstabel!$A$3:$A$10,0),MATCH(IFERROR(VALUE(INDIRECT($A$1&amp;"K"&amp;A3094)),0),Relationstabel!$C$1:$K$1,0))</f>
        <v>Fjernvarme/ Blokvarme</v>
      </c>
      <c r="J3094" s="1" t="str">
        <f ca="1">INDEX(Anvendelseskode!B:B,MATCH($F3094,Anvendelseskode!$A:$A,0))</f>
        <v>Række-, kæde-, dobbelthus (lodret adskillelse mellem enhederne)</v>
      </c>
      <c r="K3094" s="1" t="str">
        <f ca="1">INDEX(Anvendelseskode!C:C,MATCH($F3094,Anvendelseskode!$A:$A,0))</f>
        <v>Række-, kæde og dobbelthuse</v>
      </c>
      <c r="L3094" s="1" t="str">
        <f ca="1">INDEX(Anvendelseskode!D:D,MATCH($F3094,Anvendelseskode!$A:$A,0))</f>
        <v>Private husholdninger</v>
      </c>
      <c r="M3094" s="1" t="str">
        <f ca="1">IFERROR(INDEX(SBi!$2:$2,MATCH(H3094,SBi!$1:$1,1)),SBi!$K$2)</f>
        <v>1973-1978</v>
      </c>
      <c r="N3094" s="1">
        <f ca="1">INDEX(SBi!$C$3:$K$28,MATCH(F3094,SBi!$B$3:$B$28,0),MATCH(M3094,SBi!$C$2:$K$2,0))</f>
        <v>112.6</v>
      </c>
      <c r="O3094" s="16">
        <f t="shared" ca="1" si="632"/>
        <v>11.7104</v>
      </c>
      <c r="P3094" s="16" t="str">
        <f ca="1">IFERROR(INDEX(VpD!$2:$2,MATCH(H3094,VpD!$1:$1,1)),VpD!$I$2)</f>
        <v>1973-1978</v>
      </c>
      <c r="Q3094" s="1">
        <f ca="1">INDEX(VpD!$C$3:$I$27,MATCH(F3094,VpD!$B$3:$B$27,0),MATCH(P3094,VpD!$C$2:$I$2,0))</f>
        <v>98</v>
      </c>
      <c r="R3094" s="16">
        <f t="shared" ca="1" si="633"/>
        <v>10.192</v>
      </c>
      <c r="S3094" s="14">
        <f t="shared" ca="1" si="634"/>
        <v>713493.41</v>
      </c>
      <c r="T3094" s="14">
        <f t="shared" ca="1" si="635"/>
        <v>6169452.1799999997</v>
      </c>
      <c r="U3094" s="14" t="str">
        <f t="shared" ca="1" si="636"/>
        <v>0A3F507E-20CB-32B8-E044-0003BA298018</v>
      </c>
    </row>
    <row r="3095" spans="1:21" s="14" customFormat="1" x14ac:dyDescent="0.25">
      <c r="A3095" s="14">
        <f t="shared" si="624"/>
        <v>3095</v>
      </c>
      <c r="B3095" s="14" t="str">
        <f t="shared" ca="1" si="625"/>
        <v>6BF66D80-97B7-4BCB-B8E8-AECD873FBCAF</v>
      </c>
      <c r="C3095" s="14" t="str">
        <f t="shared" ca="1" si="626"/>
        <v>Brøndbyvej</v>
      </c>
      <c r="D3095" s="14" t="str">
        <f t="shared" ca="1" si="627"/>
        <v>208</v>
      </c>
      <c r="E3095" s="14" t="str">
        <f t="shared" ca="1" si="628"/>
        <v>14dr</v>
      </c>
      <c r="F3095" s="1">
        <f t="shared" ca="1" si="629"/>
        <v>120</v>
      </c>
      <c r="G3095" s="1">
        <f t="shared" ca="1" si="630"/>
        <v>168</v>
      </c>
      <c r="H3095" s="1">
        <f t="shared" ca="1" si="631"/>
        <v>2008</v>
      </c>
      <c r="I3095" s="1" t="str">
        <f ca="1">INDEX(Relationstabel!$C$3:$K$10,MATCH(INDIRECT($A$1&amp;"J"&amp;A3095),Relationstabel!$A$3:$A$10,0),MATCH(IFERROR(VALUE(INDIRECT($A$1&amp;"K"&amp;A3095)),0),Relationstabel!$C$1:$K$1,0))</f>
        <v>Naturgas</v>
      </c>
      <c r="J3095" s="1" t="str">
        <f ca="1">INDEX(Anvendelseskode!B:B,MATCH($F3095,Anvendelseskode!$A:$A,0))</f>
        <v>Fritliggende enfamilieshus (parcelhus)</v>
      </c>
      <c r="K3095" s="1" t="str">
        <f ca="1">INDEX(Anvendelseskode!C:C,MATCH($F3095,Anvendelseskode!$A:$A,0))</f>
        <v>Parcelhuse</v>
      </c>
      <c r="L3095" s="1" t="str">
        <f ca="1">INDEX(Anvendelseskode!D:D,MATCH($F3095,Anvendelseskode!$A:$A,0))</f>
        <v>Private husholdninger</v>
      </c>
      <c r="M3095" s="1" t="str">
        <f ca="1">IFERROR(INDEX(SBi!$2:$2,MATCH(H3095,SBi!$1:$1,1)),SBi!$K$2)</f>
        <v>Efter 2006</v>
      </c>
      <c r="N3095" s="1">
        <f ca="1">INDEX(SBi!$C$3:$K$28,MATCH(F3095,SBi!$B$3:$B$28,0),MATCH(M3095,SBi!$C$2:$K$2,0))</f>
        <v>67.3</v>
      </c>
      <c r="O3095" s="16">
        <f t="shared" ca="1" si="632"/>
        <v>11.3064</v>
      </c>
      <c r="P3095" s="16" t="str">
        <f ca="1">IFERROR(INDEX(VpD!$2:$2,MATCH(H3095,VpD!$1:$1,1)),VpD!$I$2)</f>
        <v>&gt;1998</v>
      </c>
      <c r="Q3095" s="1">
        <f ca="1">INDEX(VpD!$C$3:$I$27,MATCH(F3095,VpD!$B$3:$B$27,0),MATCH(P3095,VpD!$C$2:$I$2,0))</f>
        <v>72</v>
      </c>
      <c r="R3095" s="16">
        <f t="shared" ca="1" si="633"/>
        <v>12.096</v>
      </c>
      <c r="S3095" s="14">
        <f t="shared" ca="1" si="634"/>
        <v>711746.53</v>
      </c>
      <c r="T3095" s="14">
        <f t="shared" ca="1" si="635"/>
        <v>6170766.71</v>
      </c>
      <c r="U3095" s="14" t="str">
        <f t="shared" ca="1" si="636"/>
        <v>0A3F507E-15CF-32B8-E044-0003BA298018</v>
      </c>
    </row>
    <row r="3096" spans="1:21" s="14" customFormat="1" x14ac:dyDescent="0.25">
      <c r="A3096" s="14">
        <f t="shared" si="624"/>
        <v>3096</v>
      </c>
      <c r="B3096" s="14" t="str">
        <f t="shared" ca="1" si="625"/>
        <v>6D1DE269-F476-4E3E-A14D-1D1DF5726A5C</v>
      </c>
      <c r="C3096" s="14" t="str">
        <f t="shared" ca="1" si="626"/>
        <v>Horsbred</v>
      </c>
      <c r="D3096" s="14" t="str">
        <f t="shared" ca="1" si="627"/>
        <v>69</v>
      </c>
      <c r="E3096" s="14" t="str">
        <f t="shared" ca="1" si="628"/>
        <v>13dg</v>
      </c>
      <c r="F3096" s="1">
        <f t="shared" ca="1" si="629"/>
        <v>130</v>
      </c>
      <c r="G3096" s="1">
        <f t="shared" ca="1" si="630"/>
        <v>107</v>
      </c>
      <c r="H3096" s="1">
        <f t="shared" ca="1" si="631"/>
        <v>1985</v>
      </c>
      <c r="I3096" s="1" t="str">
        <f ca="1">INDEX(Relationstabel!$C$3:$K$10,MATCH(INDIRECT($A$1&amp;"J"&amp;A3096),Relationstabel!$A$3:$A$10,0),MATCH(IFERROR(VALUE(INDIRECT($A$1&amp;"K"&amp;A3096)),0),Relationstabel!$C$1:$K$1,0))</f>
        <v>Fjernvarme/ Blokvarme</v>
      </c>
      <c r="J3096" s="1" t="str">
        <f ca="1">INDEX(Anvendelseskode!B:B,MATCH($F3096,Anvendelseskode!$A:$A,0))</f>
        <v>Række-, kæde-, dobbelthus (lodret adskillelse mellem enhederne)</v>
      </c>
      <c r="K3096" s="1" t="str">
        <f ca="1">INDEX(Anvendelseskode!C:C,MATCH($F3096,Anvendelseskode!$A:$A,0))</f>
        <v>Række-, kæde og dobbelthuse</v>
      </c>
      <c r="L3096" s="1" t="str">
        <f ca="1">INDEX(Anvendelseskode!D:D,MATCH($F3096,Anvendelseskode!$A:$A,0))</f>
        <v>Private husholdninger</v>
      </c>
      <c r="M3096" s="1" t="str">
        <f ca="1">IFERROR(INDEX(SBi!$2:$2,MATCH(H3096,SBi!$1:$1,1)),SBi!$K$2)</f>
        <v>1979-1998</v>
      </c>
      <c r="N3096" s="1">
        <f ca="1">INDEX(SBi!$C$3:$K$28,MATCH(F3096,SBi!$B$3:$B$28,0),MATCH(M3096,SBi!$C$2:$K$2,0))</f>
        <v>96.8</v>
      </c>
      <c r="O3096" s="16">
        <f t="shared" ca="1" si="632"/>
        <v>10.3576</v>
      </c>
      <c r="P3096" s="16" t="str">
        <f ca="1">IFERROR(INDEX(VpD!$2:$2,MATCH(H3096,VpD!$1:$1,1)),VpD!$I$2)</f>
        <v>1979-1998</v>
      </c>
      <c r="Q3096" s="1">
        <f ca="1">INDEX(VpD!$C$3:$I$27,MATCH(F3096,VpD!$B$3:$B$27,0),MATCH(P3096,VpD!$C$2:$I$2,0))</f>
        <v>74</v>
      </c>
      <c r="R3096" s="16">
        <f t="shared" ca="1" si="633"/>
        <v>7.9180000000000001</v>
      </c>
      <c r="S3096" s="14">
        <f t="shared" ca="1" si="634"/>
        <v>711332.2</v>
      </c>
      <c r="T3096" s="14">
        <f t="shared" ca="1" si="635"/>
        <v>6171751.1299999999</v>
      </c>
      <c r="U3096" s="14" t="str">
        <f t="shared" ca="1" si="636"/>
        <v>0A3F507E-18BF-32B8-E044-0003BA298018</v>
      </c>
    </row>
    <row r="3097" spans="1:21" s="14" customFormat="1" x14ac:dyDescent="0.25">
      <c r="A3097" s="14">
        <f t="shared" si="624"/>
        <v>3097</v>
      </c>
      <c r="B3097" s="14" t="str">
        <f t="shared" ca="1" si="625"/>
        <v>738DA755-5525-434B-9BDB-A086F829177D</v>
      </c>
      <c r="C3097" s="14" t="str">
        <f t="shared" ca="1" si="626"/>
        <v>Rendsagervej</v>
      </c>
      <c r="D3097" s="14" t="str">
        <f t="shared" ca="1" si="627"/>
        <v>67</v>
      </c>
      <c r="E3097" s="14" t="str">
        <f t="shared" ca="1" si="628"/>
        <v>9oc</v>
      </c>
      <c r="F3097" s="1">
        <f t="shared" ca="1" si="629"/>
        <v>120</v>
      </c>
      <c r="G3097" s="1">
        <f t="shared" ca="1" si="630"/>
        <v>109</v>
      </c>
      <c r="H3097" s="1">
        <f t="shared" ca="1" si="631"/>
        <v>1973</v>
      </c>
      <c r="I3097" s="1" t="str">
        <f ca="1">INDEX(Relationstabel!$C$3:$K$10,MATCH(INDIRECT($A$1&amp;"J"&amp;A3097),Relationstabel!$A$3:$A$10,0),MATCH(IFERROR(VALUE(INDIRECT($A$1&amp;"K"&amp;A3097)),0),Relationstabel!$C$1:$K$1,0))</f>
        <v>Naturgas</v>
      </c>
      <c r="J3097" s="1" t="str">
        <f ca="1">INDEX(Anvendelseskode!B:B,MATCH($F3097,Anvendelseskode!$A:$A,0))</f>
        <v>Fritliggende enfamilieshus (parcelhus)</v>
      </c>
      <c r="K3097" s="1" t="str">
        <f ca="1">INDEX(Anvendelseskode!C:C,MATCH($F3097,Anvendelseskode!$A:$A,0))</f>
        <v>Parcelhuse</v>
      </c>
      <c r="L3097" s="1" t="str">
        <f ca="1">INDEX(Anvendelseskode!D:D,MATCH($F3097,Anvendelseskode!$A:$A,0))</f>
        <v>Private husholdninger</v>
      </c>
      <c r="M3097" s="1" t="str">
        <f ca="1">IFERROR(INDEX(SBi!$2:$2,MATCH(H3097,SBi!$1:$1,1)),SBi!$K$2)</f>
        <v>1973-1978</v>
      </c>
      <c r="N3097" s="1">
        <f ca="1">INDEX(SBi!$C$3:$K$28,MATCH(F3097,SBi!$B$3:$B$28,0),MATCH(M3097,SBi!$C$2:$K$2,0))</f>
        <v>119.8</v>
      </c>
      <c r="O3097" s="16">
        <f t="shared" ca="1" si="632"/>
        <v>13.058199999999999</v>
      </c>
      <c r="P3097" s="16" t="str">
        <f ca="1">IFERROR(INDEX(VpD!$2:$2,MATCH(H3097,VpD!$1:$1,1)),VpD!$I$2)</f>
        <v>1973-1978</v>
      </c>
      <c r="Q3097" s="1">
        <f ca="1">INDEX(VpD!$C$3:$I$27,MATCH(F3097,VpD!$B$3:$B$27,0),MATCH(P3097,VpD!$C$2:$I$2,0))</f>
        <v>117</v>
      </c>
      <c r="R3097" s="16">
        <f t="shared" ca="1" si="633"/>
        <v>12.753</v>
      </c>
      <c r="S3097" s="14">
        <f t="shared" ca="1" si="634"/>
        <v>710963.41</v>
      </c>
      <c r="T3097" s="14">
        <f t="shared" ca="1" si="635"/>
        <v>6171618.9900000002</v>
      </c>
      <c r="U3097" s="14" t="str">
        <f t="shared" ca="1" si="636"/>
        <v>0A3F507E-1FBF-32B8-E044-0003BA298018</v>
      </c>
    </row>
    <row r="3098" spans="1:21" s="14" customFormat="1" x14ac:dyDescent="0.25">
      <c r="A3098" s="14">
        <f t="shared" si="624"/>
        <v>3098</v>
      </c>
      <c r="B3098" s="14" t="str">
        <f t="shared" ca="1" si="625"/>
        <v>7E98B5E2-6629-4927-8058-0B8D42AA2F8D</v>
      </c>
      <c r="C3098" s="14" t="str">
        <f t="shared" ca="1" si="626"/>
        <v>Albertslundvej</v>
      </c>
      <c r="D3098" s="14" t="str">
        <f t="shared" ca="1" si="627"/>
        <v>57</v>
      </c>
      <c r="E3098" s="14" t="str">
        <f t="shared" ca="1" si="628"/>
        <v>78l</v>
      </c>
      <c r="F3098" s="1">
        <f t="shared" ca="1" si="629"/>
        <v>140</v>
      </c>
      <c r="G3098" s="1">
        <f t="shared" ca="1" si="630"/>
        <v>2025</v>
      </c>
      <c r="H3098" s="1">
        <f t="shared" ca="1" si="631"/>
        <v>1964</v>
      </c>
      <c r="I3098" s="1" t="str">
        <f ca="1">INDEX(Relationstabel!$C$3:$K$10,MATCH(INDIRECT($A$1&amp;"J"&amp;A3098),Relationstabel!$A$3:$A$10,0),MATCH(IFERROR(VALUE(INDIRECT($A$1&amp;"K"&amp;A3098)),0),Relationstabel!$C$1:$K$1,0))</f>
        <v>Fjernvarme/ Blokvarme</v>
      </c>
      <c r="J3098" s="1" t="str">
        <f ca="1">INDEX(Anvendelseskode!B:B,MATCH($F3098,Anvendelseskode!$A:$A,0))</f>
        <v>Etageboligbebyggelse</v>
      </c>
      <c r="K3098" s="1" t="str">
        <f ca="1">INDEX(Anvendelseskode!C:C,MATCH($F3098,Anvendelseskode!$A:$A,0))</f>
        <v>Etageboligbebyggelse</v>
      </c>
      <c r="L3098" s="1" t="str">
        <f ca="1">INDEX(Anvendelseskode!D:D,MATCH($F3098,Anvendelseskode!$A:$A,0))</f>
        <v>Private husholdninger</v>
      </c>
      <c r="M3098" s="1" t="str">
        <f ca="1">IFERROR(INDEX(SBi!$2:$2,MATCH(H3098,SBi!$1:$1,1)),SBi!$K$2)</f>
        <v>1961-1972</v>
      </c>
      <c r="N3098" s="1">
        <f ca="1">INDEX(SBi!$C$3:$K$28,MATCH(F3098,SBi!$B$3:$B$28,0),MATCH(M3098,SBi!$C$2:$K$2,0))</f>
        <v>132.30000000000001</v>
      </c>
      <c r="O3098" s="16">
        <f t="shared" ca="1" si="632"/>
        <v>267.90750000000003</v>
      </c>
      <c r="P3098" s="16" t="str">
        <f ca="1">IFERROR(INDEX(VpD!$2:$2,MATCH(H3098,VpD!$1:$1,1)),VpD!$I$2)</f>
        <v>1961-1972</v>
      </c>
      <c r="Q3098" s="1">
        <f ca="1">INDEX(VpD!$C$3:$I$27,MATCH(F3098,VpD!$B$3:$B$27,0),MATCH(P3098,VpD!$C$2:$I$2,0))</f>
        <v>126</v>
      </c>
      <c r="R3098" s="16">
        <f t="shared" ca="1" si="633"/>
        <v>255.15</v>
      </c>
      <c r="S3098" s="14">
        <f t="shared" ca="1" si="634"/>
        <v>710981.55</v>
      </c>
      <c r="T3098" s="14">
        <f t="shared" ca="1" si="635"/>
        <v>6172758.5300000003</v>
      </c>
      <c r="U3098" s="14" t="str">
        <f t="shared" ca="1" si="636"/>
        <v>0A3F507E-14DF-32B8-E044-0003BA298018</v>
      </c>
    </row>
    <row r="3099" spans="1:21" s="14" customFormat="1" x14ac:dyDescent="0.25">
      <c r="A3099" s="14">
        <f t="shared" si="624"/>
        <v>3099</v>
      </c>
      <c r="B3099" s="14" t="str">
        <f t="shared" ca="1" si="625"/>
        <v>9E879DA4-B431-431E-8357-DE396B71855C</v>
      </c>
      <c r="C3099" s="14" t="str">
        <f t="shared" ca="1" si="626"/>
        <v>Horsbred</v>
      </c>
      <c r="D3099" s="14" t="str">
        <f t="shared" ca="1" si="627"/>
        <v>70</v>
      </c>
      <c r="E3099" s="14" t="str">
        <f t="shared" ca="1" si="628"/>
        <v>13ay</v>
      </c>
      <c r="F3099" s="1">
        <f t="shared" ca="1" si="629"/>
        <v>130</v>
      </c>
      <c r="G3099" s="1">
        <f t="shared" ca="1" si="630"/>
        <v>107</v>
      </c>
      <c r="H3099" s="1">
        <f t="shared" ca="1" si="631"/>
        <v>1987</v>
      </c>
      <c r="I3099" s="1" t="str">
        <f ca="1">INDEX(Relationstabel!$C$3:$K$10,MATCH(INDIRECT($A$1&amp;"J"&amp;A3099),Relationstabel!$A$3:$A$10,0),MATCH(IFERROR(VALUE(INDIRECT($A$1&amp;"K"&amp;A3099)),0),Relationstabel!$C$1:$K$1,0))</f>
        <v>Fjernvarme/ Blokvarme</v>
      </c>
      <c r="J3099" s="1" t="str">
        <f ca="1">INDEX(Anvendelseskode!B:B,MATCH($F3099,Anvendelseskode!$A:$A,0))</f>
        <v>Række-, kæde-, dobbelthus (lodret adskillelse mellem enhederne)</v>
      </c>
      <c r="K3099" s="1" t="str">
        <f ca="1">INDEX(Anvendelseskode!C:C,MATCH($F3099,Anvendelseskode!$A:$A,0))</f>
        <v>Række-, kæde og dobbelthuse</v>
      </c>
      <c r="L3099" s="1" t="str">
        <f ca="1">INDEX(Anvendelseskode!D:D,MATCH($F3099,Anvendelseskode!$A:$A,0))</f>
        <v>Private husholdninger</v>
      </c>
      <c r="M3099" s="1" t="str">
        <f ca="1">IFERROR(INDEX(SBi!$2:$2,MATCH(H3099,SBi!$1:$1,1)),SBi!$K$2)</f>
        <v>1979-1998</v>
      </c>
      <c r="N3099" s="1">
        <f ca="1">INDEX(SBi!$C$3:$K$28,MATCH(F3099,SBi!$B$3:$B$28,0),MATCH(M3099,SBi!$C$2:$K$2,0))</f>
        <v>96.8</v>
      </c>
      <c r="O3099" s="16">
        <f t="shared" ca="1" si="632"/>
        <v>10.3576</v>
      </c>
      <c r="P3099" s="16" t="str">
        <f ca="1">IFERROR(INDEX(VpD!$2:$2,MATCH(H3099,VpD!$1:$1,1)),VpD!$I$2)</f>
        <v>1979-1998</v>
      </c>
      <c r="Q3099" s="1">
        <f ca="1">INDEX(VpD!$C$3:$I$27,MATCH(F3099,VpD!$B$3:$B$27,0),MATCH(P3099,VpD!$C$2:$I$2,0))</f>
        <v>74</v>
      </c>
      <c r="R3099" s="16">
        <f t="shared" ca="1" si="633"/>
        <v>7.9180000000000001</v>
      </c>
      <c r="S3099" s="14">
        <f t="shared" ca="1" si="634"/>
        <v>711492.68</v>
      </c>
      <c r="T3099" s="14">
        <f t="shared" ca="1" si="635"/>
        <v>6171789.0800000001</v>
      </c>
      <c r="U3099" s="14" t="str">
        <f t="shared" ca="1" si="636"/>
        <v>0A3F507E-18C0-32B8-E044-0003BA298018</v>
      </c>
    </row>
    <row r="3100" spans="1:21" s="14" customFormat="1" x14ac:dyDescent="0.25">
      <c r="A3100" s="14">
        <f t="shared" si="624"/>
        <v>3100</v>
      </c>
      <c r="B3100" s="14" t="str">
        <f t="shared" ca="1" si="625"/>
        <v>6647C1DD-3DCB-4BD3-B9F5-736E81821068</v>
      </c>
      <c r="C3100" s="14" t="str">
        <f t="shared" ca="1" si="626"/>
        <v>Rævebo</v>
      </c>
      <c r="D3100" s="14" t="str">
        <f t="shared" ca="1" si="627"/>
        <v>14</v>
      </c>
      <c r="E3100" s="14" t="str">
        <f t="shared" ca="1" si="628"/>
        <v>6mv</v>
      </c>
      <c r="F3100" s="1">
        <f t="shared" ca="1" si="629"/>
        <v>130</v>
      </c>
      <c r="G3100" s="1">
        <f t="shared" ca="1" si="630"/>
        <v>102</v>
      </c>
      <c r="H3100" s="1">
        <f t="shared" ca="1" si="631"/>
        <v>1977</v>
      </c>
      <c r="I3100" s="1" t="str">
        <f ca="1">INDEX(Relationstabel!$C$3:$K$10,MATCH(INDIRECT($A$1&amp;"J"&amp;A3100),Relationstabel!$A$3:$A$10,0),MATCH(IFERROR(VALUE(INDIRECT($A$1&amp;"K"&amp;A3100)),0),Relationstabel!$C$1:$K$1,0))</f>
        <v>Fjernvarme/ Blokvarme</v>
      </c>
      <c r="J3100" s="1" t="str">
        <f ca="1">INDEX(Anvendelseskode!B:B,MATCH($F3100,Anvendelseskode!$A:$A,0))</f>
        <v>Række-, kæde-, dobbelthus (lodret adskillelse mellem enhederne)</v>
      </c>
      <c r="K3100" s="1" t="str">
        <f ca="1">INDEX(Anvendelseskode!C:C,MATCH($F3100,Anvendelseskode!$A:$A,0))</f>
        <v>Række-, kæde og dobbelthuse</v>
      </c>
      <c r="L3100" s="1" t="str">
        <f ca="1">INDEX(Anvendelseskode!D:D,MATCH($F3100,Anvendelseskode!$A:$A,0))</f>
        <v>Private husholdninger</v>
      </c>
      <c r="M3100" s="1" t="str">
        <f ca="1">IFERROR(INDEX(SBi!$2:$2,MATCH(H3100,SBi!$1:$1,1)),SBi!$K$2)</f>
        <v>1973-1978</v>
      </c>
      <c r="N3100" s="1">
        <f ca="1">INDEX(SBi!$C$3:$K$28,MATCH(F3100,SBi!$B$3:$B$28,0),MATCH(M3100,SBi!$C$2:$K$2,0))</f>
        <v>112.6</v>
      </c>
      <c r="O3100" s="16">
        <f t="shared" ca="1" si="632"/>
        <v>11.485199999999999</v>
      </c>
      <c r="P3100" s="16" t="str">
        <f ca="1">IFERROR(INDEX(VpD!$2:$2,MATCH(H3100,VpD!$1:$1,1)),VpD!$I$2)</f>
        <v>1973-1978</v>
      </c>
      <c r="Q3100" s="1">
        <f ca="1">INDEX(VpD!$C$3:$I$27,MATCH(F3100,VpD!$B$3:$B$27,0),MATCH(P3100,VpD!$C$2:$I$2,0))</f>
        <v>98</v>
      </c>
      <c r="R3100" s="16">
        <f t="shared" ca="1" si="633"/>
        <v>9.9960000000000004</v>
      </c>
      <c r="S3100" s="14">
        <f t="shared" ca="1" si="634"/>
        <v>713479.98</v>
      </c>
      <c r="T3100" s="14">
        <f t="shared" ca="1" si="635"/>
        <v>6169474.2400000002</v>
      </c>
      <c r="U3100" s="14" t="str">
        <f t="shared" ca="1" si="636"/>
        <v>0A3F507E-20CF-32B8-E044-0003BA298018</v>
      </c>
    </row>
    <row r="3101" spans="1:21" s="14" customFormat="1" x14ac:dyDescent="0.25">
      <c r="A3101" s="14">
        <f t="shared" si="624"/>
        <v>3101</v>
      </c>
      <c r="B3101" s="14" t="str">
        <f t="shared" ca="1" si="625"/>
        <v>EAE3EEF6-2AD5-4E98-B2E4-F2FE22940A37</v>
      </c>
      <c r="C3101" s="14" t="str">
        <f t="shared" ca="1" si="626"/>
        <v>Kolleruplund</v>
      </c>
      <c r="D3101" s="14" t="str">
        <f t="shared" ca="1" si="627"/>
        <v>41</v>
      </c>
      <c r="E3101" s="14" t="str">
        <f t="shared" ca="1" si="628"/>
        <v>6fs</v>
      </c>
      <c r="F3101" s="1">
        <f t="shared" ca="1" si="629"/>
        <v>130</v>
      </c>
      <c r="G3101" s="1">
        <f t="shared" ca="1" si="630"/>
        <v>91</v>
      </c>
      <c r="H3101" s="1">
        <f t="shared" ca="1" si="631"/>
        <v>1967</v>
      </c>
      <c r="I3101" s="1" t="str">
        <f ca="1">INDEX(Relationstabel!$C$3:$K$10,MATCH(INDIRECT($A$1&amp;"J"&amp;A3101),Relationstabel!$A$3:$A$10,0),MATCH(IFERROR(VALUE(INDIRECT($A$1&amp;"K"&amp;A3101)),0),Relationstabel!$C$1:$K$1,0))</f>
        <v>Elvarme</v>
      </c>
      <c r="J3101" s="1" t="str">
        <f ca="1">INDEX(Anvendelseskode!B:B,MATCH($F3101,Anvendelseskode!$A:$A,0))</f>
        <v>Række-, kæde-, dobbelthus (lodret adskillelse mellem enhederne)</v>
      </c>
      <c r="K3101" s="1" t="str">
        <f ca="1">INDEX(Anvendelseskode!C:C,MATCH($F3101,Anvendelseskode!$A:$A,0))</f>
        <v>Række-, kæde og dobbelthuse</v>
      </c>
      <c r="L3101" s="1" t="str">
        <f ca="1">INDEX(Anvendelseskode!D:D,MATCH($F3101,Anvendelseskode!$A:$A,0))</f>
        <v>Private husholdninger</v>
      </c>
      <c r="M3101" s="1" t="str">
        <f ca="1">IFERROR(INDEX(SBi!$2:$2,MATCH(H3101,SBi!$1:$1,1)),SBi!$K$2)</f>
        <v>1961-1972</v>
      </c>
      <c r="N3101" s="1">
        <f ca="1">INDEX(SBi!$C$3:$K$28,MATCH(F3101,SBi!$B$3:$B$28,0),MATCH(M3101,SBi!$C$2:$K$2,0))</f>
        <v>119.9</v>
      </c>
      <c r="O3101" s="16">
        <f t="shared" ca="1" si="632"/>
        <v>10.9109</v>
      </c>
      <c r="P3101" s="16" t="str">
        <f ca="1">IFERROR(INDEX(VpD!$2:$2,MATCH(H3101,VpD!$1:$1,1)),VpD!$I$2)</f>
        <v>1961-1972</v>
      </c>
      <c r="Q3101" s="1">
        <f ca="1">INDEX(VpD!$C$3:$I$27,MATCH(F3101,VpD!$B$3:$B$27,0),MATCH(P3101,VpD!$C$2:$I$2,0))</f>
        <v>120</v>
      </c>
      <c r="R3101" s="16">
        <f t="shared" ca="1" si="633"/>
        <v>10.92</v>
      </c>
      <c r="S3101" s="14">
        <f t="shared" ca="1" si="634"/>
        <v>713758.95</v>
      </c>
      <c r="T3101" s="14">
        <f t="shared" ca="1" si="635"/>
        <v>6169267.04</v>
      </c>
      <c r="U3101" s="14" t="str">
        <f t="shared" ca="1" si="636"/>
        <v>0A3F507E-1BC7-32B8-E044-0003BA298018</v>
      </c>
    </row>
    <row r="3102" spans="1:21" s="14" customFormat="1" x14ac:dyDescent="0.25">
      <c r="A3102" s="14">
        <f t="shared" si="624"/>
        <v>3102</v>
      </c>
      <c r="B3102" s="14" t="str">
        <f t="shared" ca="1" si="625"/>
        <v>6BEC0447-536D-4ED7-9354-60EF48C7E462</v>
      </c>
      <c r="C3102" s="14" t="str">
        <f t="shared" ca="1" si="626"/>
        <v>Nordmarksvænge</v>
      </c>
      <c r="D3102" s="14" t="str">
        <f t="shared" ca="1" si="627"/>
        <v>56</v>
      </c>
      <c r="E3102" s="14" t="str">
        <f t="shared" ca="1" si="628"/>
        <v>14ec</v>
      </c>
      <c r="F3102" s="1">
        <f t="shared" ca="1" si="629"/>
        <v>130</v>
      </c>
      <c r="G3102" s="1">
        <f t="shared" ca="1" si="630"/>
        <v>118</v>
      </c>
      <c r="H3102" s="1">
        <f t="shared" ca="1" si="631"/>
        <v>2000</v>
      </c>
      <c r="I3102" s="1" t="str">
        <f ca="1">INDEX(Relationstabel!$C$3:$K$10,MATCH(INDIRECT($A$1&amp;"J"&amp;A3102),Relationstabel!$A$3:$A$10,0),MATCH(IFERROR(VALUE(INDIRECT($A$1&amp;"K"&amp;A3102)),0),Relationstabel!$C$1:$K$1,0))</f>
        <v>Fjernvarme/ Blokvarme</v>
      </c>
      <c r="J3102" s="1" t="str">
        <f ca="1">INDEX(Anvendelseskode!B:B,MATCH($F3102,Anvendelseskode!$A:$A,0))</f>
        <v>Række-, kæde-, dobbelthus (lodret adskillelse mellem enhederne)</v>
      </c>
      <c r="K3102" s="1" t="str">
        <f ca="1">INDEX(Anvendelseskode!C:C,MATCH($F3102,Anvendelseskode!$A:$A,0))</f>
        <v>Række-, kæde og dobbelthuse</v>
      </c>
      <c r="L3102" s="1" t="str">
        <f ca="1">INDEX(Anvendelseskode!D:D,MATCH($F3102,Anvendelseskode!$A:$A,0))</f>
        <v>Private husholdninger</v>
      </c>
      <c r="M3102" s="1" t="str">
        <f ca="1">IFERROR(INDEX(SBi!$2:$2,MATCH(H3102,SBi!$1:$1,1)),SBi!$K$2)</f>
        <v>1999-2006</v>
      </c>
      <c r="N3102" s="1">
        <f ca="1">INDEX(SBi!$C$3:$K$28,MATCH(F3102,SBi!$B$3:$B$28,0),MATCH(M3102,SBi!$C$2:$K$2,0))</f>
        <v>81.5</v>
      </c>
      <c r="O3102" s="16">
        <f t="shared" ca="1" si="632"/>
        <v>9.6170000000000009</v>
      </c>
      <c r="P3102" s="16" t="str">
        <f ca="1">IFERROR(INDEX(VpD!$2:$2,MATCH(H3102,VpD!$1:$1,1)),VpD!$I$2)</f>
        <v>&gt;1998</v>
      </c>
      <c r="Q3102" s="1">
        <f ca="1">INDEX(VpD!$C$3:$I$27,MATCH(F3102,VpD!$B$3:$B$27,0),MATCH(P3102,VpD!$C$2:$I$2,0))</f>
        <v>65</v>
      </c>
      <c r="R3102" s="16">
        <f t="shared" ca="1" si="633"/>
        <v>7.67</v>
      </c>
      <c r="S3102" s="14">
        <f t="shared" ca="1" si="634"/>
        <v>711950.13</v>
      </c>
      <c r="T3102" s="14">
        <f t="shared" ca="1" si="635"/>
        <v>6172468.1200000001</v>
      </c>
      <c r="U3102" s="14" t="str">
        <f t="shared" ca="1" si="636"/>
        <v>0A3F507E-1DC7-32B8-E044-0003BA298018</v>
      </c>
    </row>
    <row r="3103" spans="1:21" s="14" customFormat="1" x14ac:dyDescent="0.25">
      <c r="A3103" s="14">
        <f t="shared" si="624"/>
        <v>3103</v>
      </c>
      <c r="B3103" s="14" t="str">
        <f t="shared" ca="1" si="625"/>
        <v>5A9E727A-C306-4764-B5B4-75D138942720</v>
      </c>
      <c r="C3103" s="14" t="str">
        <f t="shared" ca="1" si="626"/>
        <v>Nørrebred</v>
      </c>
      <c r="D3103" s="14" t="str">
        <f t="shared" ca="1" si="627"/>
        <v>154B</v>
      </c>
      <c r="E3103" s="14" t="str">
        <f t="shared" ca="1" si="628"/>
        <v>22cg</v>
      </c>
      <c r="F3103" s="1">
        <f t="shared" ca="1" si="629"/>
        <v>130</v>
      </c>
      <c r="G3103" s="1">
        <f t="shared" ca="1" si="630"/>
        <v>110</v>
      </c>
      <c r="H3103" s="1">
        <f t="shared" ca="1" si="631"/>
        <v>1973</v>
      </c>
      <c r="I3103" s="1" t="str">
        <f ca="1">INDEX(Relationstabel!$C$3:$K$10,MATCH(INDIRECT($A$1&amp;"J"&amp;A3103),Relationstabel!$A$3:$A$10,0),MATCH(IFERROR(VALUE(INDIRECT($A$1&amp;"K"&amp;A3103)),0),Relationstabel!$C$1:$K$1,0))</f>
        <v>Fjernvarme/ Blokvarme</v>
      </c>
      <c r="J3103" s="1" t="str">
        <f ca="1">INDEX(Anvendelseskode!B:B,MATCH($F3103,Anvendelseskode!$A:$A,0))</f>
        <v>Række-, kæde-, dobbelthus (lodret adskillelse mellem enhederne)</v>
      </c>
      <c r="K3103" s="1" t="str">
        <f ca="1">INDEX(Anvendelseskode!C:C,MATCH($F3103,Anvendelseskode!$A:$A,0))</f>
        <v>Række-, kæde og dobbelthuse</v>
      </c>
      <c r="L3103" s="1" t="str">
        <f ca="1">INDEX(Anvendelseskode!D:D,MATCH($F3103,Anvendelseskode!$A:$A,0))</f>
        <v>Private husholdninger</v>
      </c>
      <c r="M3103" s="1" t="str">
        <f ca="1">IFERROR(INDEX(SBi!$2:$2,MATCH(H3103,SBi!$1:$1,1)),SBi!$K$2)</f>
        <v>1973-1978</v>
      </c>
      <c r="N3103" s="1">
        <f ca="1">INDEX(SBi!$C$3:$K$28,MATCH(F3103,SBi!$B$3:$B$28,0),MATCH(M3103,SBi!$C$2:$K$2,0))</f>
        <v>112.6</v>
      </c>
      <c r="O3103" s="16">
        <f t="shared" ca="1" si="632"/>
        <v>12.385999999999999</v>
      </c>
      <c r="P3103" s="16" t="str">
        <f ca="1">IFERROR(INDEX(VpD!$2:$2,MATCH(H3103,VpD!$1:$1,1)),VpD!$I$2)</f>
        <v>1973-1978</v>
      </c>
      <c r="Q3103" s="1">
        <f ca="1">INDEX(VpD!$C$3:$I$27,MATCH(F3103,VpD!$B$3:$B$27,0),MATCH(P3103,VpD!$C$2:$I$2,0))</f>
        <v>98</v>
      </c>
      <c r="R3103" s="16">
        <f t="shared" ca="1" si="633"/>
        <v>10.78</v>
      </c>
      <c r="S3103" s="14">
        <f t="shared" ca="1" si="634"/>
        <v>711691.97</v>
      </c>
      <c r="T3103" s="14">
        <f t="shared" ca="1" si="635"/>
        <v>6172033.1100000003</v>
      </c>
      <c r="U3103" s="14" t="str">
        <f t="shared" ca="1" si="636"/>
        <v>0A3F507E-1EC7-32B8-E044-0003BA298018</v>
      </c>
    </row>
    <row r="3104" spans="1:21" s="14" customFormat="1" x14ac:dyDescent="0.25">
      <c r="A3104" s="14">
        <f t="shared" si="624"/>
        <v>3104</v>
      </c>
      <c r="B3104" s="14" t="str">
        <f t="shared" ca="1" si="625"/>
        <v>7E800509-928B-4034-A5EC-7D04371096A2</v>
      </c>
      <c r="C3104" s="14" t="str">
        <f t="shared" ca="1" si="626"/>
        <v>Stærebo</v>
      </c>
      <c r="D3104" s="14" t="str">
        <f t="shared" ca="1" si="627"/>
        <v>32</v>
      </c>
      <c r="E3104" s="14" t="str">
        <f t="shared" ca="1" si="628"/>
        <v>6abc</v>
      </c>
      <c r="F3104" s="1">
        <f t="shared" ca="1" si="629"/>
        <v>130</v>
      </c>
      <c r="G3104" s="1">
        <f t="shared" ca="1" si="630"/>
        <v>109</v>
      </c>
      <c r="H3104" s="1">
        <f t="shared" ca="1" si="631"/>
        <v>1979</v>
      </c>
      <c r="I3104" s="1" t="str">
        <f ca="1">INDEX(Relationstabel!$C$3:$K$10,MATCH(INDIRECT($A$1&amp;"J"&amp;A3104),Relationstabel!$A$3:$A$10,0),MATCH(IFERROR(VALUE(INDIRECT($A$1&amp;"K"&amp;A3104)),0),Relationstabel!$C$1:$K$1,0))</f>
        <v>Fjernvarme/ Blokvarme</v>
      </c>
      <c r="J3104" s="1" t="str">
        <f ca="1">INDEX(Anvendelseskode!B:B,MATCH($F3104,Anvendelseskode!$A:$A,0))</f>
        <v>Række-, kæde-, dobbelthus (lodret adskillelse mellem enhederne)</v>
      </c>
      <c r="K3104" s="1" t="str">
        <f ca="1">INDEX(Anvendelseskode!C:C,MATCH($F3104,Anvendelseskode!$A:$A,0))</f>
        <v>Række-, kæde og dobbelthuse</v>
      </c>
      <c r="L3104" s="1" t="str">
        <f ca="1">INDEX(Anvendelseskode!D:D,MATCH($F3104,Anvendelseskode!$A:$A,0))</f>
        <v>Private husholdninger</v>
      </c>
      <c r="M3104" s="1" t="str">
        <f ca="1">IFERROR(INDEX(SBi!$2:$2,MATCH(H3104,SBi!$1:$1,1)),SBi!$K$2)</f>
        <v>1979-1998</v>
      </c>
      <c r="N3104" s="1">
        <f ca="1">INDEX(SBi!$C$3:$K$28,MATCH(F3104,SBi!$B$3:$B$28,0),MATCH(M3104,SBi!$C$2:$K$2,0))</f>
        <v>96.8</v>
      </c>
      <c r="O3104" s="16">
        <f t="shared" ca="1" si="632"/>
        <v>10.5512</v>
      </c>
      <c r="P3104" s="16" t="str">
        <f ca="1">IFERROR(INDEX(VpD!$2:$2,MATCH(H3104,VpD!$1:$1,1)),VpD!$I$2)</f>
        <v>1979-1998</v>
      </c>
      <c r="Q3104" s="1">
        <f ca="1">INDEX(VpD!$C$3:$I$27,MATCH(F3104,VpD!$B$3:$B$27,0),MATCH(P3104,VpD!$C$2:$I$2,0))</f>
        <v>74</v>
      </c>
      <c r="R3104" s="16">
        <f t="shared" ca="1" si="633"/>
        <v>8.0660000000000007</v>
      </c>
      <c r="S3104" s="14">
        <f t="shared" ca="1" si="634"/>
        <v>713612.80000000005</v>
      </c>
      <c r="T3104" s="14">
        <f t="shared" ca="1" si="635"/>
        <v>6169728.0599999996</v>
      </c>
      <c r="U3104" s="14" t="str">
        <f t="shared" ca="1" si="636"/>
        <v>0A3F507E-21C7-32B8-E044-0003BA298018</v>
      </c>
    </row>
    <row r="3105" spans="1:21" s="14" customFormat="1" x14ac:dyDescent="0.25">
      <c r="A3105" s="14">
        <f t="shared" si="624"/>
        <v>3105</v>
      </c>
      <c r="B3105" s="14" t="str">
        <f t="shared" ca="1" si="625"/>
        <v>C9D34CFB-8971-43B6-A7FF-7EAA6A16B729</v>
      </c>
      <c r="C3105" s="14" t="str">
        <f t="shared" ca="1" si="626"/>
        <v>Ørnebo</v>
      </c>
      <c r="D3105" s="14" t="str">
        <f t="shared" ca="1" si="627"/>
        <v>23</v>
      </c>
      <c r="E3105" s="14" t="str">
        <f t="shared" ca="1" si="628"/>
        <v>6aap</v>
      </c>
      <c r="F3105" s="1">
        <f t="shared" ca="1" si="629"/>
        <v>130</v>
      </c>
      <c r="G3105" s="1">
        <f t="shared" ca="1" si="630"/>
        <v>109</v>
      </c>
      <c r="H3105" s="1">
        <f t="shared" ca="1" si="631"/>
        <v>1978</v>
      </c>
      <c r="I3105" s="1" t="str">
        <f ca="1">INDEX(Relationstabel!$C$3:$K$10,MATCH(INDIRECT($A$1&amp;"J"&amp;A3105),Relationstabel!$A$3:$A$10,0),MATCH(IFERROR(VALUE(INDIRECT($A$1&amp;"K"&amp;A3105)),0),Relationstabel!$C$1:$K$1,0))</f>
        <v>Fjernvarme/ Blokvarme</v>
      </c>
      <c r="J3105" s="1" t="str">
        <f ca="1">INDEX(Anvendelseskode!B:B,MATCH($F3105,Anvendelseskode!$A:$A,0))</f>
        <v>Række-, kæde-, dobbelthus (lodret adskillelse mellem enhederne)</v>
      </c>
      <c r="K3105" s="1" t="str">
        <f ca="1">INDEX(Anvendelseskode!C:C,MATCH($F3105,Anvendelseskode!$A:$A,0))</f>
        <v>Række-, kæde og dobbelthuse</v>
      </c>
      <c r="L3105" s="1" t="str">
        <f ca="1">INDEX(Anvendelseskode!D:D,MATCH($F3105,Anvendelseskode!$A:$A,0))</f>
        <v>Private husholdninger</v>
      </c>
      <c r="M3105" s="1" t="str">
        <f ca="1">IFERROR(INDEX(SBi!$2:$2,MATCH(H3105,SBi!$1:$1,1)),SBi!$K$2)</f>
        <v>1973-1978</v>
      </c>
      <c r="N3105" s="1">
        <f ca="1">INDEX(SBi!$C$3:$K$28,MATCH(F3105,SBi!$B$3:$B$28,0),MATCH(M3105,SBi!$C$2:$K$2,0))</f>
        <v>112.6</v>
      </c>
      <c r="O3105" s="16">
        <f t="shared" ca="1" si="632"/>
        <v>12.273399999999999</v>
      </c>
      <c r="P3105" s="16" t="str">
        <f ca="1">IFERROR(INDEX(VpD!$2:$2,MATCH(H3105,VpD!$1:$1,1)),VpD!$I$2)</f>
        <v>1973-1978</v>
      </c>
      <c r="Q3105" s="1">
        <f ca="1">INDEX(VpD!$C$3:$I$27,MATCH(F3105,VpD!$B$3:$B$27,0),MATCH(P3105,VpD!$C$2:$I$2,0))</f>
        <v>98</v>
      </c>
      <c r="R3105" s="16">
        <f t="shared" ca="1" si="633"/>
        <v>10.682</v>
      </c>
      <c r="S3105" s="14">
        <f t="shared" ca="1" si="634"/>
        <v>713613.68</v>
      </c>
      <c r="T3105" s="14">
        <f t="shared" ca="1" si="635"/>
        <v>6169771.9100000001</v>
      </c>
      <c r="U3105" s="14" t="str">
        <f t="shared" ca="1" si="636"/>
        <v>0A3F507E-24C7-32B8-E044-0003BA298018</v>
      </c>
    </row>
    <row r="3106" spans="1:21" s="14" customFormat="1" x14ac:dyDescent="0.25">
      <c r="A3106" s="14">
        <f t="shared" si="624"/>
        <v>3106</v>
      </c>
      <c r="B3106" s="14" t="str">
        <f t="shared" ca="1" si="625"/>
        <v>35044C61-5AA6-4819-AF18-F563DA79EB16</v>
      </c>
      <c r="C3106" s="14" t="str">
        <f t="shared" ca="1" si="626"/>
        <v>Kolleruplund</v>
      </c>
      <c r="D3106" s="14" t="str">
        <f t="shared" ca="1" si="627"/>
        <v>44</v>
      </c>
      <c r="E3106" s="14" t="str">
        <f t="shared" ca="1" si="628"/>
        <v>6gø</v>
      </c>
      <c r="F3106" s="1">
        <f t="shared" ca="1" si="629"/>
        <v>130</v>
      </c>
      <c r="G3106" s="1">
        <f t="shared" ca="1" si="630"/>
        <v>101</v>
      </c>
      <c r="H3106" s="1">
        <f t="shared" ca="1" si="631"/>
        <v>1966</v>
      </c>
      <c r="I3106" s="1" t="str">
        <f ca="1">INDEX(Relationstabel!$C$3:$K$10,MATCH(INDIRECT($A$1&amp;"J"&amp;A3106),Relationstabel!$A$3:$A$10,0),MATCH(IFERROR(VALUE(INDIRECT($A$1&amp;"K"&amp;A3106)),0),Relationstabel!$C$1:$K$1,0))</f>
        <v>Elvarme</v>
      </c>
      <c r="J3106" s="1" t="str">
        <f ca="1">INDEX(Anvendelseskode!B:B,MATCH($F3106,Anvendelseskode!$A:$A,0))</f>
        <v>Række-, kæde-, dobbelthus (lodret adskillelse mellem enhederne)</v>
      </c>
      <c r="K3106" s="1" t="str">
        <f ca="1">INDEX(Anvendelseskode!C:C,MATCH($F3106,Anvendelseskode!$A:$A,0))</f>
        <v>Række-, kæde og dobbelthuse</v>
      </c>
      <c r="L3106" s="1" t="str">
        <f ca="1">INDEX(Anvendelseskode!D:D,MATCH($F3106,Anvendelseskode!$A:$A,0))</f>
        <v>Private husholdninger</v>
      </c>
      <c r="M3106" s="1" t="str">
        <f ca="1">IFERROR(INDEX(SBi!$2:$2,MATCH(H3106,SBi!$1:$1,1)),SBi!$K$2)</f>
        <v>1961-1972</v>
      </c>
      <c r="N3106" s="1">
        <f ca="1">INDEX(SBi!$C$3:$K$28,MATCH(F3106,SBi!$B$3:$B$28,0),MATCH(M3106,SBi!$C$2:$K$2,0))</f>
        <v>119.9</v>
      </c>
      <c r="O3106" s="16">
        <f t="shared" ca="1" si="632"/>
        <v>12.109900000000001</v>
      </c>
      <c r="P3106" s="16" t="str">
        <f ca="1">IFERROR(INDEX(VpD!$2:$2,MATCH(H3106,VpD!$1:$1,1)),VpD!$I$2)</f>
        <v>1961-1972</v>
      </c>
      <c r="Q3106" s="1">
        <f ca="1">INDEX(VpD!$C$3:$I$27,MATCH(F3106,VpD!$B$3:$B$27,0),MATCH(P3106,VpD!$C$2:$I$2,0))</f>
        <v>120</v>
      </c>
      <c r="R3106" s="16">
        <f t="shared" ca="1" si="633"/>
        <v>12.12</v>
      </c>
      <c r="S3106" s="14">
        <f t="shared" ca="1" si="634"/>
        <v>713829.03</v>
      </c>
      <c r="T3106" s="14">
        <f t="shared" ca="1" si="635"/>
        <v>6169311.7599999998</v>
      </c>
      <c r="U3106" s="14" t="str">
        <f t="shared" ca="1" si="636"/>
        <v>0A3F507E-1BCA-32B8-E044-0003BA298018</v>
      </c>
    </row>
    <row r="3107" spans="1:21" s="14" customFormat="1" x14ac:dyDescent="0.25">
      <c r="A3107" s="14">
        <f t="shared" si="624"/>
        <v>3107</v>
      </c>
      <c r="B3107" s="14" t="str">
        <f t="shared" ca="1" si="625"/>
        <v>2CF0C968-A657-498B-A86B-0EFF93142FF3</v>
      </c>
      <c r="C3107" s="14" t="str">
        <f t="shared" ca="1" si="626"/>
        <v>Nordmarksvænge</v>
      </c>
      <c r="D3107" s="14" t="str">
        <f t="shared" ca="1" si="627"/>
        <v>60</v>
      </c>
      <c r="E3107" s="14" t="str">
        <f t="shared" ca="1" si="628"/>
        <v>14ea</v>
      </c>
      <c r="F3107" s="1">
        <f t="shared" ca="1" si="629"/>
        <v>130</v>
      </c>
      <c r="G3107" s="1">
        <f t="shared" ca="1" si="630"/>
        <v>118</v>
      </c>
      <c r="H3107" s="1">
        <f t="shared" ca="1" si="631"/>
        <v>2000</v>
      </c>
      <c r="I3107" s="1" t="str">
        <f ca="1">INDEX(Relationstabel!$C$3:$K$10,MATCH(INDIRECT($A$1&amp;"J"&amp;A3107),Relationstabel!$A$3:$A$10,0),MATCH(IFERROR(VALUE(INDIRECT($A$1&amp;"K"&amp;A3107)),0),Relationstabel!$C$1:$K$1,0))</f>
        <v>Fjernvarme/ Blokvarme</v>
      </c>
      <c r="J3107" s="1" t="str">
        <f ca="1">INDEX(Anvendelseskode!B:B,MATCH($F3107,Anvendelseskode!$A:$A,0))</f>
        <v>Række-, kæde-, dobbelthus (lodret adskillelse mellem enhederne)</v>
      </c>
      <c r="K3107" s="1" t="str">
        <f ca="1">INDEX(Anvendelseskode!C:C,MATCH($F3107,Anvendelseskode!$A:$A,0))</f>
        <v>Række-, kæde og dobbelthuse</v>
      </c>
      <c r="L3107" s="1" t="str">
        <f ca="1">INDEX(Anvendelseskode!D:D,MATCH($F3107,Anvendelseskode!$A:$A,0))</f>
        <v>Private husholdninger</v>
      </c>
      <c r="M3107" s="1" t="str">
        <f ca="1">IFERROR(INDEX(SBi!$2:$2,MATCH(H3107,SBi!$1:$1,1)),SBi!$K$2)</f>
        <v>1999-2006</v>
      </c>
      <c r="N3107" s="1">
        <f ca="1">INDEX(SBi!$C$3:$K$28,MATCH(F3107,SBi!$B$3:$B$28,0),MATCH(M3107,SBi!$C$2:$K$2,0))</f>
        <v>81.5</v>
      </c>
      <c r="O3107" s="16">
        <f t="shared" ca="1" si="632"/>
        <v>9.6170000000000009</v>
      </c>
      <c r="P3107" s="16" t="str">
        <f ca="1">IFERROR(INDEX(VpD!$2:$2,MATCH(H3107,VpD!$1:$1,1)),VpD!$I$2)</f>
        <v>&gt;1998</v>
      </c>
      <c r="Q3107" s="1">
        <f ca="1">INDEX(VpD!$C$3:$I$27,MATCH(F3107,VpD!$B$3:$B$27,0),MATCH(P3107,VpD!$C$2:$I$2,0))</f>
        <v>65</v>
      </c>
      <c r="R3107" s="16">
        <f t="shared" ca="1" si="633"/>
        <v>7.67</v>
      </c>
      <c r="S3107" s="14">
        <f t="shared" ca="1" si="634"/>
        <v>711960.75</v>
      </c>
      <c r="T3107" s="14">
        <f t="shared" ca="1" si="635"/>
        <v>6172437.0199999996</v>
      </c>
      <c r="U3107" s="14" t="str">
        <f t="shared" ca="1" si="636"/>
        <v>0A3F507E-1DCA-32B8-E044-0003BA298018</v>
      </c>
    </row>
    <row r="3108" spans="1:21" s="14" customFormat="1" x14ac:dyDescent="0.25">
      <c r="A3108" s="14">
        <f t="shared" si="624"/>
        <v>3108</v>
      </c>
      <c r="B3108" s="14" t="str">
        <f t="shared" ca="1" si="625"/>
        <v>1FA554A5-CFA3-4948-989B-A52B062026CA</v>
      </c>
      <c r="C3108" s="14" t="str">
        <f t="shared" ca="1" si="626"/>
        <v>Nørrebred</v>
      </c>
      <c r="D3108" s="14" t="str">
        <f t="shared" ca="1" si="627"/>
        <v>156B</v>
      </c>
      <c r="E3108" s="14" t="str">
        <f t="shared" ca="1" si="628"/>
        <v>22ci</v>
      </c>
      <c r="F3108" s="1">
        <f t="shared" ca="1" si="629"/>
        <v>130</v>
      </c>
      <c r="G3108" s="1">
        <f t="shared" ca="1" si="630"/>
        <v>110</v>
      </c>
      <c r="H3108" s="1">
        <f t="shared" ca="1" si="631"/>
        <v>1973</v>
      </c>
      <c r="I3108" s="1" t="str">
        <f ca="1">INDEX(Relationstabel!$C$3:$K$10,MATCH(INDIRECT($A$1&amp;"J"&amp;A3108),Relationstabel!$A$3:$A$10,0),MATCH(IFERROR(VALUE(INDIRECT($A$1&amp;"K"&amp;A3108)),0),Relationstabel!$C$1:$K$1,0))</f>
        <v>Fjernvarme/ Blokvarme</v>
      </c>
      <c r="J3108" s="1" t="str">
        <f ca="1">INDEX(Anvendelseskode!B:B,MATCH($F3108,Anvendelseskode!$A:$A,0))</f>
        <v>Række-, kæde-, dobbelthus (lodret adskillelse mellem enhederne)</v>
      </c>
      <c r="K3108" s="1" t="str">
        <f ca="1">INDEX(Anvendelseskode!C:C,MATCH($F3108,Anvendelseskode!$A:$A,0))</f>
        <v>Række-, kæde og dobbelthuse</v>
      </c>
      <c r="L3108" s="1" t="str">
        <f ca="1">INDEX(Anvendelseskode!D:D,MATCH($F3108,Anvendelseskode!$A:$A,0))</f>
        <v>Private husholdninger</v>
      </c>
      <c r="M3108" s="1" t="str">
        <f ca="1">IFERROR(INDEX(SBi!$2:$2,MATCH(H3108,SBi!$1:$1,1)),SBi!$K$2)</f>
        <v>1973-1978</v>
      </c>
      <c r="N3108" s="1">
        <f ca="1">INDEX(SBi!$C$3:$K$28,MATCH(F3108,SBi!$B$3:$B$28,0),MATCH(M3108,SBi!$C$2:$K$2,0))</f>
        <v>112.6</v>
      </c>
      <c r="O3108" s="16">
        <f t="shared" ca="1" si="632"/>
        <v>12.385999999999999</v>
      </c>
      <c r="P3108" s="16" t="str">
        <f ca="1">IFERROR(INDEX(VpD!$2:$2,MATCH(H3108,VpD!$1:$1,1)),VpD!$I$2)</f>
        <v>1973-1978</v>
      </c>
      <c r="Q3108" s="1">
        <f ca="1">INDEX(VpD!$C$3:$I$27,MATCH(F3108,VpD!$B$3:$B$27,0),MATCH(P3108,VpD!$C$2:$I$2,0))</f>
        <v>98</v>
      </c>
      <c r="R3108" s="16">
        <f t="shared" ca="1" si="633"/>
        <v>10.78</v>
      </c>
      <c r="S3108" s="14">
        <f t="shared" ca="1" si="634"/>
        <v>711712.79</v>
      </c>
      <c r="T3108" s="14">
        <f t="shared" ca="1" si="635"/>
        <v>6172034.5700000003</v>
      </c>
      <c r="U3108" s="14" t="str">
        <f t="shared" ca="1" si="636"/>
        <v>0A3F507E-1ECA-32B8-E044-0003BA298018</v>
      </c>
    </row>
    <row r="3109" spans="1:21" s="14" customFormat="1" x14ac:dyDescent="0.25">
      <c r="A3109" s="14">
        <f t="shared" si="624"/>
        <v>3109</v>
      </c>
      <c r="B3109" s="14" t="str">
        <f t="shared" ca="1" si="625"/>
        <v>A7981E45-7884-401D-AEF2-2E6CDA949D4D</v>
      </c>
      <c r="C3109" s="14" t="str">
        <f t="shared" ca="1" si="626"/>
        <v>Stærebo</v>
      </c>
      <c r="D3109" s="14" t="str">
        <f t="shared" ca="1" si="627"/>
        <v>35</v>
      </c>
      <c r="E3109" s="14" t="str">
        <f t="shared" ca="1" si="628"/>
        <v>6ææ</v>
      </c>
      <c r="F3109" s="1">
        <f t="shared" ca="1" si="629"/>
        <v>130</v>
      </c>
      <c r="G3109" s="1">
        <f t="shared" ca="1" si="630"/>
        <v>112</v>
      </c>
      <c r="H3109" s="1">
        <f t="shared" ca="1" si="631"/>
        <v>1979</v>
      </c>
      <c r="I3109" s="1" t="str">
        <f ca="1">INDEX(Relationstabel!$C$3:$K$10,MATCH(INDIRECT($A$1&amp;"J"&amp;A3109),Relationstabel!$A$3:$A$10,0),MATCH(IFERROR(VALUE(INDIRECT($A$1&amp;"K"&amp;A3109)),0),Relationstabel!$C$1:$K$1,0))</f>
        <v>Fjernvarme/ Blokvarme</v>
      </c>
      <c r="J3109" s="1" t="str">
        <f ca="1">INDEX(Anvendelseskode!B:B,MATCH($F3109,Anvendelseskode!$A:$A,0))</f>
        <v>Række-, kæde-, dobbelthus (lodret adskillelse mellem enhederne)</v>
      </c>
      <c r="K3109" s="1" t="str">
        <f ca="1">INDEX(Anvendelseskode!C:C,MATCH($F3109,Anvendelseskode!$A:$A,0))</f>
        <v>Række-, kæde og dobbelthuse</v>
      </c>
      <c r="L3109" s="1" t="str">
        <f ca="1">INDEX(Anvendelseskode!D:D,MATCH($F3109,Anvendelseskode!$A:$A,0))</f>
        <v>Private husholdninger</v>
      </c>
      <c r="M3109" s="1" t="str">
        <f ca="1">IFERROR(INDEX(SBi!$2:$2,MATCH(H3109,SBi!$1:$1,1)),SBi!$K$2)</f>
        <v>1979-1998</v>
      </c>
      <c r="N3109" s="1">
        <f ca="1">INDEX(SBi!$C$3:$K$28,MATCH(F3109,SBi!$B$3:$B$28,0),MATCH(M3109,SBi!$C$2:$K$2,0))</f>
        <v>96.8</v>
      </c>
      <c r="O3109" s="16">
        <f t="shared" ca="1" si="632"/>
        <v>10.8416</v>
      </c>
      <c r="P3109" s="16" t="str">
        <f ca="1">IFERROR(INDEX(VpD!$2:$2,MATCH(H3109,VpD!$1:$1,1)),VpD!$I$2)</f>
        <v>1979-1998</v>
      </c>
      <c r="Q3109" s="1">
        <f ca="1">INDEX(VpD!$C$3:$I$27,MATCH(F3109,VpD!$B$3:$B$27,0),MATCH(P3109,VpD!$C$2:$I$2,0))</f>
        <v>74</v>
      </c>
      <c r="R3109" s="16">
        <f t="shared" ca="1" si="633"/>
        <v>8.2880000000000003</v>
      </c>
      <c r="S3109" s="14">
        <f t="shared" ca="1" si="634"/>
        <v>713610.75</v>
      </c>
      <c r="T3109" s="14">
        <f t="shared" ca="1" si="635"/>
        <v>6169663.9900000002</v>
      </c>
      <c r="U3109" s="14" t="str">
        <f t="shared" ca="1" si="636"/>
        <v>0A3F507E-21CA-32B8-E044-0003BA298018</v>
      </c>
    </row>
    <row r="3110" spans="1:21" s="14" customFormat="1" x14ac:dyDescent="0.25">
      <c r="A3110" s="14">
        <f t="shared" si="624"/>
        <v>3110</v>
      </c>
      <c r="B3110" s="14" t="str">
        <f t="shared" ca="1" si="625"/>
        <v>F8EA6241-4DD5-49B6-B2C1-D37A5EB8FB3A</v>
      </c>
      <c r="C3110" s="14" t="str">
        <f t="shared" ca="1" si="626"/>
        <v>Vallensbæk Strandvej</v>
      </c>
      <c r="D3110" s="14" t="str">
        <f t="shared" ca="1" si="627"/>
        <v>333</v>
      </c>
      <c r="E3110" s="14" t="str">
        <f t="shared" ca="1" si="628"/>
        <v>11an</v>
      </c>
      <c r="F3110" s="1">
        <f t="shared" ca="1" si="629"/>
        <v>120</v>
      </c>
      <c r="G3110" s="1">
        <f t="shared" ca="1" si="630"/>
        <v>220</v>
      </c>
      <c r="H3110" s="1">
        <f t="shared" ca="1" si="631"/>
        <v>1938</v>
      </c>
      <c r="I3110" s="1" t="str">
        <f ca="1">INDEX(Relationstabel!$C$3:$K$10,MATCH(INDIRECT($A$1&amp;"J"&amp;A3110),Relationstabel!$A$3:$A$10,0),MATCH(IFERROR(VALUE(INDIRECT($A$1&amp;"K"&amp;A3110)),0),Relationstabel!$C$1:$K$1,0))</f>
        <v>Naturgas</v>
      </c>
      <c r="J3110" s="1" t="str">
        <f ca="1">INDEX(Anvendelseskode!B:B,MATCH($F3110,Anvendelseskode!$A:$A,0))</f>
        <v>Fritliggende enfamilieshus (parcelhus)</v>
      </c>
      <c r="K3110" s="1" t="str">
        <f ca="1">INDEX(Anvendelseskode!C:C,MATCH($F3110,Anvendelseskode!$A:$A,0))</f>
        <v>Parcelhuse</v>
      </c>
      <c r="L3110" s="1" t="str">
        <f ca="1">INDEX(Anvendelseskode!D:D,MATCH($F3110,Anvendelseskode!$A:$A,0))</f>
        <v>Private husholdninger</v>
      </c>
      <c r="M3110" s="1" t="str">
        <f ca="1">IFERROR(INDEX(SBi!$2:$2,MATCH(H3110,SBi!$1:$1,1)),SBi!$K$2)</f>
        <v>1931-1950</v>
      </c>
      <c r="N3110" s="1">
        <f ca="1">INDEX(SBi!$C$3:$K$28,MATCH(F3110,SBi!$B$3:$B$28,0),MATCH(M3110,SBi!$C$2:$K$2,0))</f>
        <v>164.1</v>
      </c>
      <c r="O3110" s="16">
        <f t="shared" ca="1" si="632"/>
        <v>36.101999999999997</v>
      </c>
      <c r="P3110" s="16" t="str">
        <f ca="1">IFERROR(INDEX(VpD!$2:$2,MATCH(H3110,VpD!$1:$1,1)),VpD!$I$2)</f>
        <v>1931-1950</v>
      </c>
      <c r="Q3110" s="1">
        <f ca="1">INDEX(VpD!$C$3:$I$27,MATCH(F3110,VpD!$B$3:$B$27,0),MATCH(P3110,VpD!$C$2:$I$2,0))</f>
        <v>217</v>
      </c>
      <c r="R3110" s="16">
        <f t="shared" ca="1" si="633"/>
        <v>47.74</v>
      </c>
      <c r="S3110" s="14">
        <f t="shared" ca="1" si="634"/>
        <v>712958.41</v>
      </c>
      <c r="T3110" s="14">
        <f t="shared" ca="1" si="635"/>
        <v>6168687.6500000004</v>
      </c>
      <c r="U3110" s="14" t="str">
        <f t="shared" ca="1" si="636"/>
        <v>0A3F507E-17D2-32B8-E044-0003BA298018</v>
      </c>
    </row>
    <row r="3111" spans="1:21" s="14" customFormat="1" x14ac:dyDescent="0.25">
      <c r="A3111" s="14">
        <f t="shared" si="624"/>
        <v>3111</v>
      </c>
      <c r="B3111" s="14" t="str">
        <f t="shared" ca="1" si="625"/>
        <v>4C41EF6E-3A7F-49B8-9EE6-E5E440EA1CC9</v>
      </c>
      <c r="C3111" s="14" t="str">
        <f t="shared" ca="1" si="626"/>
        <v>Kolleruplund</v>
      </c>
      <c r="D3111" s="14" t="str">
        <f t="shared" ca="1" si="627"/>
        <v>52</v>
      </c>
      <c r="E3111" s="14" t="str">
        <f t="shared" ca="1" si="628"/>
        <v>6hd</v>
      </c>
      <c r="F3111" s="1">
        <f t="shared" ca="1" si="629"/>
        <v>130</v>
      </c>
      <c r="G3111" s="1">
        <f t="shared" ca="1" si="630"/>
        <v>101</v>
      </c>
      <c r="H3111" s="1">
        <f t="shared" ca="1" si="631"/>
        <v>1966</v>
      </c>
      <c r="I3111" s="1" t="str">
        <f ca="1">INDEX(Relationstabel!$C$3:$K$10,MATCH(INDIRECT($A$1&amp;"J"&amp;A3111),Relationstabel!$A$3:$A$10,0),MATCH(IFERROR(VALUE(INDIRECT($A$1&amp;"K"&amp;A3111)),0),Relationstabel!$C$1:$K$1,0))</f>
        <v>Olie</v>
      </c>
      <c r="J3111" s="1" t="str">
        <f ca="1">INDEX(Anvendelseskode!B:B,MATCH($F3111,Anvendelseskode!$A:$A,0))</f>
        <v>Række-, kæde-, dobbelthus (lodret adskillelse mellem enhederne)</v>
      </c>
      <c r="K3111" s="1" t="str">
        <f ca="1">INDEX(Anvendelseskode!C:C,MATCH($F3111,Anvendelseskode!$A:$A,0))</f>
        <v>Række-, kæde og dobbelthuse</v>
      </c>
      <c r="L3111" s="1" t="str">
        <f ca="1">INDEX(Anvendelseskode!D:D,MATCH($F3111,Anvendelseskode!$A:$A,0))</f>
        <v>Private husholdninger</v>
      </c>
      <c r="M3111" s="1" t="str">
        <f ca="1">IFERROR(INDEX(SBi!$2:$2,MATCH(H3111,SBi!$1:$1,1)),SBi!$K$2)</f>
        <v>1961-1972</v>
      </c>
      <c r="N3111" s="1">
        <f ca="1">INDEX(SBi!$C$3:$K$28,MATCH(F3111,SBi!$B$3:$B$28,0),MATCH(M3111,SBi!$C$2:$K$2,0))</f>
        <v>119.9</v>
      </c>
      <c r="O3111" s="16">
        <f t="shared" ca="1" si="632"/>
        <v>12.109900000000001</v>
      </c>
      <c r="P3111" s="16" t="str">
        <f ca="1">IFERROR(INDEX(VpD!$2:$2,MATCH(H3111,VpD!$1:$1,1)),VpD!$I$2)</f>
        <v>1961-1972</v>
      </c>
      <c r="Q3111" s="1">
        <f ca="1">INDEX(VpD!$C$3:$I$27,MATCH(F3111,VpD!$B$3:$B$27,0),MATCH(P3111,VpD!$C$2:$I$2,0))</f>
        <v>120</v>
      </c>
      <c r="R3111" s="16">
        <f t="shared" ca="1" si="633"/>
        <v>12.12</v>
      </c>
      <c r="S3111" s="14">
        <f t="shared" ca="1" si="634"/>
        <v>713812.09</v>
      </c>
      <c r="T3111" s="14">
        <f t="shared" ca="1" si="635"/>
        <v>6169318.7699999996</v>
      </c>
      <c r="U3111" s="14" t="str">
        <f t="shared" ca="1" si="636"/>
        <v>0A3F507E-1BD2-32B8-E044-0003BA298018</v>
      </c>
    </row>
    <row r="3112" spans="1:21" s="14" customFormat="1" x14ac:dyDescent="0.25">
      <c r="A3112" s="14">
        <f t="shared" si="624"/>
        <v>3112</v>
      </c>
      <c r="B3112" s="14" t="str">
        <f t="shared" ca="1" si="625"/>
        <v>1025FEEF-5CE2-4D95-8823-D9821970A4AA</v>
      </c>
      <c r="C3112" s="14" t="str">
        <f t="shared" ca="1" si="626"/>
        <v>Nordmarksvænge</v>
      </c>
      <c r="D3112" s="14" t="str">
        <f t="shared" ca="1" si="627"/>
        <v>68</v>
      </c>
      <c r="E3112" s="14" t="str">
        <f t="shared" ca="1" si="628"/>
        <v>14dy</v>
      </c>
      <c r="F3112" s="1">
        <f t="shared" ca="1" si="629"/>
        <v>130</v>
      </c>
      <c r="G3112" s="1">
        <f t="shared" ca="1" si="630"/>
        <v>120</v>
      </c>
      <c r="H3112" s="1">
        <f t="shared" ca="1" si="631"/>
        <v>2000</v>
      </c>
      <c r="I3112" s="1" t="str">
        <f ca="1">INDEX(Relationstabel!$C$3:$K$10,MATCH(INDIRECT($A$1&amp;"J"&amp;A3112),Relationstabel!$A$3:$A$10,0),MATCH(IFERROR(VALUE(INDIRECT($A$1&amp;"K"&amp;A3112)),0),Relationstabel!$C$1:$K$1,0))</f>
        <v>Fjernvarme/ Blokvarme</v>
      </c>
      <c r="J3112" s="1" t="str">
        <f ca="1">INDEX(Anvendelseskode!B:B,MATCH($F3112,Anvendelseskode!$A:$A,0))</f>
        <v>Række-, kæde-, dobbelthus (lodret adskillelse mellem enhederne)</v>
      </c>
      <c r="K3112" s="1" t="str">
        <f ca="1">INDEX(Anvendelseskode!C:C,MATCH($F3112,Anvendelseskode!$A:$A,0))</f>
        <v>Række-, kæde og dobbelthuse</v>
      </c>
      <c r="L3112" s="1" t="str">
        <f ca="1">INDEX(Anvendelseskode!D:D,MATCH($F3112,Anvendelseskode!$A:$A,0))</f>
        <v>Private husholdninger</v>
      </c>
      <c r="M3112" s="1" t="str">
        <f ca="1">IFERROR(INDEX(SBi!$2:$2,MATCH(H3112,SBi!$1:$1,1)),SBi!$K$2)</f>
        <v>1999-2006</v>
      </c>
      <c r="N3112" s="1">
        <f ca="1">INDEX(SBi!$C$3:$K$28,MATCH(F3112,SBi!$B$3:$B$28,0),MATCH(M3112,SBi!$C$2:$K$2,0))</f>
        <v>81.5</v>
      </c>
      <c r="O3112" s="16">
        <f t="shared" ca="1" si="632"/>
        <v>9.7799999999999994</v>
      </c>
      <c r="P3112" s="16" t="str">
        <f ca="1">IFERROR(INDEX(VpD!$2:$2,MATCH(H3112,VpD!$1:$1,1)),VpD!$I$2)</f>
        <v>&gt;1998</v>
      </c>
      <c r="Q3112" s="1">
        <f ca="1">INDEX(VpD!$C$3:$I$27,MATCH(F3112,VpD!$B$3:$B$27,0),MATCH(P3112,VpD!$C$2:$I$2,0))</f>
        <v>65</v>
      </c>
      <c r="R3112" s="16">
        <f t="shared" ca="1" si="633"/>
        <v>7.8</v>
      </c>
      <c r="S3112" s="14">
        <f t="shared" ca="1" si="634"/>
        <v>711982.31</v>
      </c>
      <c r="T3112" s="14">
        <f t="shared" ca="1" si="635"/>
        <v>6172373.9500000002</v>
      </c>
      <c r="U3112" s="14" t="str">
        <f t="shared" ca="1" si="636"/>
        <v>0A3F507E-1DD2-32B8-E044-0003BA298018</v>
      </c>
    </row>
    <row r="3113" spans="1:21" s="14" customFormat="1" x14ac:dyDescent="0.25">
      <c r="A3113" s="14">
        <f t="shared" si="624"/>
        <v>3113</v>
      </c>
      <c r="B3113" s="14" t="str">
        <f t="shared" ca="1" si="625"/>
        <v>2F1154B6-C506-4D83-9CAB-CB1B24585797</v>
      </c>
      <c r="C3113" s="14" t="str">
        <f t="shared" ca="1" si="626"/>
        <v>Nørrebred</v>
      </c>
      <c r="D3113" s="14" t="str">
        <f t="shared" ca="1" si="627"/>
        <v>170</v>
      </c>
      <c r="E3113" s="14" t="str">
        <f t="shared" ca="1" si="628"/>
        <v>22by</v>
      </c>
      <c r="F3113" s="1">
        <f t="shared" ca="1" si="629"/>
        <v>130</v>
      </c>
      <c r="G3113" s="1">
        <f t="shared" ca="1" si="630"/>
        <v>110</v>
      </c>
      <c r="H3113" s="1">
        <f t="shared" ca="1" si="631"/>
        <v>1973</v>
      </c>
      <c r="I3113" s="1" t="str">
        <f ca="1">INDEX(Relationstabel!$C$3:$K$10,MATCH(INDIRECT($A$1&amp;"J"&amp;A3113),Relationstabel!$A$3:$A$10,0),MATCH(IFERROR(VALUE(INDIRECT($A$1&amp;"K"&amp;A3113)),0),Relationstabel!$C$1:$K$1,0))</f>
        <v>Fjernvarme/ Blokvarme</v>
      </c>
      <c r="J3113" s="1" t="str">
        <f ca="1">INDEX(Anvendelseskode!B:B,MATCH($F3113,Anvendelseskode!$A:$A,0))</f>
        <v>Række-, kæde-, dobbelthus (lodret adskillelse mellem enhederne)</v>
      </c>
      <c r="K3113" s="1" t="str">
        <f ca="1">INDEX(Anvendelseskode!C:C,MATCH($F3113,Anvendelseskode!$A:$A,0))</f>
        <v>Række-, kæde og dobbelthuse</v>
      </c>
      <c r="L3113" s="1" t="str">
        <f ca="1">INDEX(Anvendelseskode!D:D,MATCH($F3113,Anvendelseskode!$A:$A,0))</f>
        <v>Private husholdninger</v>
      </c>
      <c r="M3113" s="1" t="str">
        <f ca="1">IFERROR(INDEX(SBi!$2:$2,MATCH(H3113,SBi!$1:$1,1)),SBi!$K$2)</f>
        <v>1973-1978</v>
      </c>
      <c r="N3113" s="1">
        <f ca="1">INDEX(SBi!$C$3:$K$28,MATCH(F3113,SBi!$B$3:$B$28,0),MATCH(M3113,SBi!$C$2:$K$2,0))</f>
        <v>112.6</v>
      </c>
      <c r="O3113" s="16">
        <f t="shared" ca="1" si="632"/>
        <v>12.385999999999999</v>
      </c>
      <c r="P3113" s="16" t="str">
        <f ca="1">IFERROR(INDEX(VpD!$2:$2,MATCH(H3113,VpD!$1:$1,1)),VpD!$I$2)</f>
        <v>1973-1978</v>
      </c>
      <c r="Q3113" s="1">
        <f ca="1">INDEX(VpD!$C$3:$I$27,MATCH(F3113,VpD!$B$3:$B$27,0),MATCH(P3113,VpD!$C$2:$I$2,0))</f>
        <v>98</v>
      </c>
      <c r="R3113" s="16">
        <f t="shared" ca="1" si="633"/>
        <v>10.78</v>
      </c>
      <c r="S3113" s="14">
        <f t="shared" ca="1" si="634"/>
        <v>711680.72</v>
      </c>
      <c r="T3113" s="14">
        <f t="shared" ca="1" si="635"/>
        <v>6172071.4500000002</v>
      </c>
      <c r="U3113" s="14" t="str">
        <f t="shared" ca="1" si="636"/>
        <v>0A3F507E-1ED2-32B8-E044-0003BA298018</v>
      </c>
    </row>
    <row r="3114" spans="1:21" s="14" customFormat="1" x14ac:dyDescent="0.25">
      <c r="A3114" s="14">
        <f t="shared" si="624"/>
        <v>3114</v>
      </c>
      <c r="B3114" s="14" t="str">
        <f t="shared" ca="1" si="625"/>
        <v>46320581-B94E-44FF-966F-62548B7A5051</v>
      </c>
      <c r="C3114" s="14" t="str">
        <f t="shared" ca="1" si="626"/>
        <v>Stærebo</v>
      </c>
      <c r="D3114" s="14" t="str">
        <f t="shared" ca="1" si="627"/>
        <v>43</v>
      </c>
      <c r="E3114" s="14" t="str">
        <f t="shared" ca="1" si="628"/>
        <v>6æv</v>
      </c>
      <c r="F3114" s="1">
        <f t="shared" ca="1" si="629"/>
        <v>130</v>
      </c>
      <c r="G3114" s="1">
        <f t="shared" ca="1" si="630"/>
        <v>109</v>
      </c>
      <c r="H3114" s="1">
        <f t="shared" ca="1" si="631"/>
        <v>1978</v>
      </c>
      <c r="I3114" s="1" t="str">
        <f ca="1">INDEX(Relationstabel!$C$3:$K$10,MATCH(INDIRECT($A$1&amp;"J"&amp;A3114),Relationstabel!$A$3:$A$10,0),MATCH(IFERROR(VALUE(INDIRECT($A$1&amp;"K"&amp;A3114)),0),Relationstabel!$C$1:$K$1,0))</f>
        <v>Fjernvarme/ Blokvarme</v>
      </c>
      <c r="J3114" s="1" t="str">
        <f ca="1">INDEX(Anvendelseskode!B:B,MATCH($F3114,Anvendelseskode!$A:$A,0))</f>
        <v>Række-, kæde-, dobbelthus (lodret adskillelse mellem enhederne)</v>
      </c>
      <c r="K3114" s="1" t="str">
        <f ca="1">INDEX(Anvendelseskode!C:C,MATCH($F3114,Anvendelseskode!$A:$A,0))</f>
        <v>Række-, kæde og dobbelthuse</v>
      </c>
      <c r="L3114" s="1" t="str">
        <f ca="1">INDEX(Anvendelseskode!D:D,MATCH($F3114,Anvendelseskode!$A:$A,0))</f>
        <v>Private husholdninger</v>
      </c>
      <c r="M3114" s="1" t="str">
        <f ca="1">IFERROR(INDEX(SBi!$2:$2,MATCH(H3114,SBi!$1:$1,1)),SBi!$K$2)</f>
        <v>1973-1978</v>
      </c>
      <c r="N3114" s="1">
        <f ca="1">INDEX(SBi!$C$3:$K$28,MATCH(F3114,SBi!$B$3:$B$28,0),MATCH(M3114,SBi!$C$2:$K$2,0))</f>
        <v>112.6</v>
      </c>
      <c r="O3114" s="16">
        <f t="shared" ca="1" si="632"/>
        <v>12.273399999999999</v>
      </c>
      <c r="P3114" s="16" t="str">
        <f ca="1">IFERROR(INDEX(VpD!$2:$2,MATCH(H3114,VpD!$1:$1,1)),VpD!$I$2)</f>
        <v>1973-1978</v>
      </c>
      <c r="Q3114" s="1">
        <f ca="1">INDEX(VpD!$C$3:$I$27,MATCH(F3114,VpD!$B$3:$B$27,0),MATCH(P3114,VpD!$C$2:$I$2,0))</f>
        <v>98</v>
      </c>
      <c r="R3114" s="16">
        <f t="shared" ca="1" si="633"/>
        <v>10.682</v>
      </c>
      <c r="S3114" s="14">
        <f t="shared" ca="1" si="634"/>
        <v>713599.01</v>
      </c>
      <c r="T3114" s="14">
        <f t="shared" ca="1" si="635"/>
        <v>6169683.0800000001</v>
      </c>
      <c r="U3114" s="14" t="str">
        <f t="shared" ca="1" si="636"/>
        <v>0A3F507E-21D2-32B8-E044-0003BA298018</v>
      </c>
    </row>
    <row r="3115" spans="1:21" s="14" customFormat="1" x14ac:dyDescent="0.25">
      <c r="A3115" s="14">
        <f t="shared" si="624"/>
        <v>3115</v>
      </c>
      <c r="B3115" s="14" t="str">
        <f t="shared" ca="1" si="625"/>
        <v>1AB54BF2-3557-4C46-8A2C-643EFA707DF6</v>
      </c>
      <c r="C3115" s="14" t="str">
        <f t="shared" ca="1" si="626"/>
        <v>Syvhøjvænge</v>
      </c>
      <c r="D3115" s="14" t="str">
        <f t="shared" ca="1" si="627"/>
        <v>157</v>
      </c>
      <c r="E3115" s="14" t="str">
        <f t="shared" ca="1" si="628"/>
        <v>22k</v>
      </c>
      <c r="F3115" s="1">
        <f t="shared" ca="1" si="629"/>
        <v>120</v>
      </c>
      <c r="G3115" s="1">
        <f t="shared" ca="1" si="630"/>
        <v>140</v>
      </c>
      <c r="H3115" s="1">
        <f t="shared" ca="1" si="631"/>
        <v>1969</v>
      </c>
      <c r="I3115" s="1" t="str">
        <f ca="1">INDEX(Relationstabel!$C$3:$K$10,MATCH(INDIRECT($A$1&amp;"J"&amp;A3115),Relationstabel!$A$3:$A$10,0),MATCH(IFERROR(VALUE(INDIRECT($A$1&amp;"K"&amp;A3115)),0),Relationstabel!$C$1:$K$1,0))</f>
        <v>Naturgas</v>
      </c>
      <c r="J3115" s="1" t="str">
        <f ca="1">INDEX(Anvendelseskode!B:B,MATCH($F3115,Anvendelseskode!$A:$A,0))</f>
        <v>Fritliggende enfamilieshus (parcelhus)</v>
      </c>
      <c r="K3115" s="1" t="str">
        <f ca="1">INDEX(Anvendelseskode!C:C,MATCH($F3115,Anvendelseskode!$A:$A,0))</f>
        <v>Parcelhuse</v>
      </c>
      <c r="L3115" s="1" t="str">
        <f ca="1">INDEX(Anvendelseskode!D:D,MATCH($F3115,Anvendelseskode!$A:$A,0))</f>
        <v>Private husholdninger</v>
      </c>
      <c r="M3115" s="1" t="str">
        <f ca="1">IFERROR(INDEX(SBi!$2:$2,MATCH(H3115,SBi!$1:$1,1)),SBi!$K$2)</f>
        <v>1961-1972</v>
      </c>
      <c r="N3115" s="1">
        <f ca="1">INDEX(SBi!$C$3:$K$28,MATCH(F3115,SBi!$B$3:$B$28,0),MATCH(M3115,SBi!$C$2:$K$2,0))</f>
        <v>134.30000000000001</v>
      </c>
      <c r="O3115" s="16">
        <f t="shared" ca="1" si="632"/>
        <v>18.802</v>
      </c>
      <c r="P3115" s="16" t="str">
        <f ca="1">IFERROR(INDEX(VpD!$2:$2,MATCH(H3115,VpD!$1:$1,1)),VpD!$I$2)</f>
        <v>1961-1972</v>
      </c>
      <c r="Q3115" s="1">
        <f ca="1">INDEX(VpD!$C$3:$I$27,MATCH(F3115,VpD!$B$3:$B$27,0),MATCH(P3115,VpD!$C$2:$I$2,0))</f>
        <v>143</v>
      </c>
      <c r="R3115" s="16">
        <f t="shared" ca="1" si="633"/>
        <v>20.02</v>
      </c>
      <c r="S3115" s="14">
        <f t="shared" ca="1" si="634"/>
        <v>711815.76</v>
      </c>
      <c r="T3115" s="14">
        <f t="shared" ca="1" si="635"/>
        <v>6172088.1900000004</v>
      </c>
      <c r="U3115" s="14" t="str">
        <f t="shared" ca="1" si="636"/>
        <v>0A3F507E-22D2-32B8-E044-0003BA298018</v>
      </c>
    </row>
    <row r="3116" spans="1:21" s="14" customFormat="1" x14ac:dyDescent="0.25">
      <c r="A3116" s="14">
        <f t="shared" si="624"/>
        <v>3116</v>
      </c>
      <c r="B3116" s="14" t="str">
        <f t="shared" ca="1" si="625"/>
        <v>B1DA3467-55AF-454D-BBC1-808695CA8DBC</v>
      </c>
      <c r="C3116" s="14" t="str">
        <f t="shared" ca="1" si="626"/>
        <v>Ørnebo</v>
      </c>
      <c r="D3116" s="14" t="str">
        <f t="shared" ca="1" si="627"/>
        <v>35</v>
      </c>
      <c r="E3116" s="14" t="str">
        <f t="shared" ca="1" si="628"/>
        <v>6aai</v>
      </c>
      <c r="F3116" s="1">
        <f t="shared" ca="1" si="629"/>
        <v>130</v>
      </c>
      <c r="G3116" s="1">
        <f t="shared" ca="1" si="630"/>
        <v>112</v>
      </c>
      <c r="H3116" s="1">
        <f t="shared" ca="1" si="631"/>
        <v>1978</v>
      </c>
      <c r="I3116" s="1" t="str">
        <f ca="1">INDEX(Relationstabel!$C$3:$K$10,MATCH(INDIRECT($A$1&amp;"J"&amp;A3116),Relationstabel!$A$3:$A$10,0),MATCH(IFERROR(VALUE(INDIRECT($A$1&amp;"K"&amp;A3116)),0),Relationstabel!$C$1:$K$1,0))</f>
        <v>Fjernvarme/ Blokvarme</v>
      </c>
      <c r="J3116" s="1" t="str">
        <f ca="1">INDEX(Anvendelseskode!B:B,MATCH($F3116,Anvendelseskode!$A:$A,0))</f>
        <v>Række-, kæde-, dobbelthus (lodret adskillelse mellem enhederne)</v>
      </c>
      <c r="K3116" s="1" t="str">
        <f ca="1">INDEX(Anvendelseskode!C:C,MATCH($F3116,Anvendelseskode!$A:$A,0))</f>
        <v>Række-, kæde og dobbelthuse</v>
      </c>
      <c r="L3116" s="1" t="str">
        <f ca="1">INDEX(Anvendelseskode!D:D,MATCH($F3116,Anvendelseskode!$A:$A,0))</f>
        <v>Private husholdninger</v>
      </c>
      <c r="M3116" s="1" t="str">
        <f ca="1">IFERROR(INDEX(SBi!$2:$2,MATCH(H3116,SBi!$1:$1,1)),SBi!$K$2)</f>
        <v>1973-1978</v>
      </c>
      <c r="N3116" s="1">
        <f ca="1">INDEX(SBi!$C$3:$K$28,MATCH(F3116,SBi!$B$3:$B$28,0),MATCH(M3116,SBi!$C$2:$K$2,0))</f>
        <v>112.6</v>
      </c>
      <c r="O3116" s="16">
        <f t="shared" ca="1" si="632"/>
        <v>12.611199999999998</v>
      </c>
      <c r="P3116" s="16" t="str">
        <f ca="1">IFERROR(INDEX(VpD!$2:$2,MATCH(H3116,VpD!$1:$1,1)),VpD!$I$2)</f>
        <v>1973-1978</v>
      </c>
      <c r="Q3116" s="1">
        <f ca="1">INDEX(VpD!$C$3:$I$27,MATCH(F3116,VpD!$B$3:$B$27,0),MATCH(P3116,VpD!$C$2:$I$2,0))</f>
        <v>98</v>
      </c>
      <c r="R3116" s="16">
        <f t="shared" ca="1" si="633"/>
        <v>10.976000000000001</v>
      </c>
      <c r="S3116" s="14">
        <f t="shared" ca="1" si="634"/>
        <v>713585.17</v>
      </c>
      <c r="T3116" s="14">
        <f t="shared" ca="1" si="635"/>
        <v>6169754.3499999996</v>
      </c>
      <c r="U3116" s="14" t="str">
        <f t="shared" ca="1" si="636"/>
        <v>0A3F507E-24D2-32B8-E044-0003BA298018</v>
      </c>
    </row>
    <row r="3117" spans="1:21" s="14" customFormat="1" x14ac:dyDescent="0.25">
      <c r="A3117" s="14">
        <f t="shared" si="624"/>
        <v>3117</v>
      </c>
      <c r="B3117" s="14" t="str">
        <f t="shared" ca="1" si="625"/>
        <v>C387C25C-83B4-4904-A990-D6CBD5FE91DE</v>
      </c>
      <c r="C3117" s="14" t="str">
        <f t="shared" ca="1" si="626"/>
        <v>Hyrdeengen</v>
      </c>
      <c r="D3117" s="14" t="str">
        <f t="shared" ca="1" si="627"/>
        <v>267</v>
      </c>
      <c r="E3117" s="14" t="str">
        <f t="shared" ca="1" si="628"/>
        <v>21fc</v>
      </c>
      <c r="F3117" s="1">
        <f t="shared" ca="1" si="629"/>
        <v>130</v>
      </c>
      <c r="G3117" s="1">
        <f t="shared" ca="1" si="630"/>
        <v>125</v>
      </c>
      <c r="H3117" s="1">
        <f t="shared" ca="1" si="631"/>
        <v>1975</v>
      </c>
      <c r="I3117" s="1" t="str">
        <f ca="1">INDEX(Relationstabel!$C$3:$K$10,MATCH(INDIRECT($A$1&amp;"J"&amp;A3117),Relationstabel!$A$3:$A$10,0),MATCH(IFERROR(VALUE(INDIRECT($A$1&amp;"K"&amp;A3117)),0),Relationstabel!$C$1:$K$1,0))</f>
        <v>Elvarme</v>
      </c>
      <c r="J3117" s="1" t="str">
        <f ca="1">INDEX(Anvendelseskode!B:B,MATCH($F3117,Anvendelseskode!$A:$A,0))</f>
        <v>Række-, kæde-, dobbelthus (lodret adskillelse mellem enhederne)</v>
      </c>
      <c r="K3117" s="1" t="str">
        <f ca="1">INDEX(Anvendelseskode!C:C,MATCH($F3117,Anvendelseskode!$A:$A,0))</f>
        <v>Række-, kæde og dobbelthuse</v>
      </c>
      <c r="L3117" s="1" t="str">
        <f ca="1">INDEX(Anvendelseskode!D:D,MATCH($F3117,Anvendelseskode!$A:$A,0))</f>
        <v>Private husholdninger</v>
      </c>
      <c r="M3117" s="1" t="str">
        <f ca="1">IFERROR(INDEX(SBi!$2:$2,MATCH(H3117,SBi!$1:$1,1)),SBi!$K$2)</f>
        <v>1973-1978</v>
      </c>
      <c r="N3117" s="1">
        <f ca="1">INDEX(SBi!$C$3:$K$28,MATCH(F3117,SBi!$B$3:$B$28,0),MATCH(M3117,SBi!$C$2:$K$2,0))</f>
        <v>112.6</v>
      </c>
      <c r="O3117" s="16">
        <f t="shared" ca="1" si="632"/>
        <v>14.074999999999999</v>
      </c>
      <c r="P3117" s="16" t="str">
        <f ca="1">IFERROR(INDEX(VpD!$2:$2,MATCH(H3117,VpD!$1:$1,1)),VpD!$I$2)</f>
        <v>1973-1978</v>
      </c>
      <c r="Q3117" s="1">
        <f ca="1">INDEX(VpD!$C$3:$I$27,MATCH(F3117,VpD!$B$3:$B$27,0),MATCH(P3117,VpD!$C$2:$I$2,0))</f>
        <v>98</v>
      </c>
      <c r="R3117" s="16">
        <f t="shared" ca="1" si="633"/>
        <v>12.25</v>
      </c>
      <c r="S3117" s="14">
        <f t="shared" ca="1" si="634"/>
        <v>711662.35</v>
      </c>
      <c r="T3117" s="14">
        <f t="shared" ca="1" si="635"/>
        <v>6172386.71</v>
      </c>
      <c r="U3117" s="14" t="str">
        <f t="shared" ca="1" si="636"/>
        <v>0A3F507E-19D7-32B8-E044-0003BA298018</v>
      </c>
    </row>
    <row r="3118" spans="1:21" s="14" customFormat="1" x14ac:dyDescent="0.25">
      <c r="A3118" s="14">
        <f t="shared" si="624"/>
        <v>3118</v>
      </c>
      <c r="B3118" s="14" t="str">
        <f t="shared" ca="1" si="625"/>
        <v>32FDAF4D-A827-45EC-8C1F-7DD377AB4163</v>
      </c>
      <c r="C3118" s="14" t="str">
        <f t="shared" ca="1" si="626"/>
        <v>Højstrupparken</v>
      </c>
      <c r="D3118" s="14" t="str">
        <f t="shared" ca="1" si="627"/>
        <v>28</v>
      </c>
      <c r="E3118" s="14" t="str">
        <f t="shared" ca="1" si="628"/>
        <v>18ra</v>
      </c>
      <c r="F3118" s="1">
        <f t="shared" ca="1" si="629"/>
        <v>140</v>
      </c>
      <c r="G3118" s="1">
        <f t="shared" ca="1" si="630"/>
        <v>2328</v>
      </c>
      <c r="H3118" s="1">
        <f t="shared" ca="1" si="631"/>
        <v>1965</v>
      </c>
      <c r="I3118" s="1" t="str">
        <f ca="1">INDEX(Relationstabel!$C$3:$K$10,MATCH(INDIRECT($A$1&amp;"J"&amp;A3118),Relationstabel!$A$3:$A$10,0),MATCH(IFERROR(VALUE(INDIRECT($A$1&amp;"K"&amp;A3118)),0),Relationstabel!$C$1:$K$1,0))</f>
        <v>Fjernvarme/ Blokvarme</v>
      </c>
      <c r="J3118" s="1" t="str">
        <f ca="1">INDEX(Anvendelseskode!B:B,MATCH($F3118,Anvendelseskode!$A:$A,0))</f>
        <v>Etageboligbebyggelse</v>
      </c>
      <c r="K3118" s="1" t="str">
        <f ca="1">INDEX(Anvendelseskode!C:C,MATCH($F3118,Anvendelseskode!$A:$A,0))</f>
        <v>Etageboligbebyggelse</v>
      </c>
      <c r="L3118" s="1" t="str">
        <f ca="1">INDEX(Anvendelseskode!D:D,MATCH($F3118,Anvendelseskode!$A:$A,0))</f>
        <v>Private husholdninger</v>
      </c>
      <c r="M3118" s="1" t="str">
        <f ca="1">IFERROR(INDEX(SBi!$2:$2,MATCH(H3118,SBi!$1:$1,1)),SBi!$K$2)</f>
        <v>1961-1972</v>
      </c>
      <c r="N3118" s="1">
        <f ca="1">INDEX(SBi!$C$3:$K$28,MATCH(F3118,SBi!$B$3:$B$28,0),MATCH(M3118,SBi!$C$2:$K$2,0))</f>
        <v>132.30000000000001</v>
      </c>
      <c r="O3118" s="16">
        <f t="shared" ca="1" si="632"/>
        <v>307.99440000000004</v>
      </c>
      <c r="P3118" s="16" t="str">
        <f ca="1">IFERROR(INDEX(VpD!$2:$2,MATCH(H3118,VpD!$1:$1,1)),VpD!$I$2)</f>
        <v>1961-1972</v>
      </c>
      <c r="Q3118" s="1">
        <f ca="1">INDEX(VpD!$C$3:$I$27,MATCH(F3118,VpD!$B$3:$B$27,0),MATCH(P3118,VpD!$C$2:$I$2,0))</f>
        <v>126</v>
      </c>
      <c r="R3118" s="16">
        <f t="shared" ca="1" si="633"/>
        <v>293.32799999999997</v>
      </c>
      <c r="S3118" s="14">
        <f t="shared" ca="1" si="634"/>
        <v>713151.45</v>
      </c>
      <c r="T3118" s="14">
        <f t="shared" ca="1" si="635"/>
        <v>6169163.1799999997</v>
      </c>
      <c r="U3118" s="14" t="str">
        <f t="shared" ca="1" si="636"/>
        <v>0A3F507E-1AD7-32B8-E044-0003BA298018</v>
      </c>
    </row>
    <row r="3119" spans="1:21" s="14" customFormat="1" x14ac:dyDescent="0.25">
      <c r="A3119" s="14">
        <f t="shared" si="624"/>
        <v>3119</v>
      </c>
      <c r="B3119" s="14" t="str">
        <f t="shared" ca="1" si="625"/>
        <v>3A921A90-C956-4FEA-A6FA-92DC5C7A9D9F</v>
      </c>
      <c r="C3119" s="14" t="str">
        <f t="shared" ca="1" si="626"/>
        <v>Løkkekrogen</v>
      </c>
      <c r="D3119" s="14" t="str">
        <f t="shared" ca="1" si="627"/>
        <v>26</v>
      </c>
      <c r="E3119" s="14" t="str">
        <f t="shared" ca="1" si="628"/>
        <v>17as</v>
      </c>
      <c r="F3119" s="1">
        <f t="shared" ca="1" si="629"/>
        <v>130</v>
      </c>
      <c r="G3119" s="1">
        <f t="shared" ca="1" si="630"/>
        <v>134</v>
      </c>
      <c r="H3119" s="1">
        <f t="shared" ca="1" si="631"/>
        <v>1975</v>
      </c>
      <c r="I3119" s="1" t="str">
        <f ca="1">INDEX(Relationstabel!$C$3:$K$10,MATCH(INDIRECT($A$1&amp;"J"&amp;A3119),Relationstabel!$A$3:$A$10,0),MATCH(IFERROR(VALUE(INDIRECT($A$1&amp;"K"&amp;A3119)),0),Relationstabel!$C$1:$K$1,0))</f>
        <v>Fjernvarme/ Blokvarme</v>
      </c>
      <c r="J3119" s="1" t="str">
        <f ca="1">INDEX(Anvendelseskode!B:B,MATCH($F3119,Anvendelseskode!$A:$A,0))</f>
        <v>Række-, kæde-, dobbelthus (lodret adskillelse mellem enhederne)</v>
      </c>
      <c r="K3119" s="1" t="str">
        <f ca="1">INDEX(Anvendelseskode!C:C,MATCH($F3119,Anvendelseskode!$A:$A,0))</f>
        <v>Række-, kæde og dobbelthuse</v>
      </c>
      <c r="L3119" s="1" t="str">
        <f ca="1">INDEX(Anvendelseskode!D:D,MATCH($F3119,Anvendelseskode!$A:$A,0))</f>
        <v>Private husholdninger</v>
      </c>
      <c r="M3119" s="1" t="str">
        <f ca="1">IFERROR(INDEX(SBi!$2:$2,MATCH(H3119,SBi!$1:$1,1)),SBi!$K$2)</f>
        <v>1973-1978</v>
      </c>
      <c r="N3119" s="1">
        <f ca="1">INDEX(SBi!$C$3:$K$28,MATCH(F3119,SBi!$B$3:$B$28,0),MATCH(M3119,SBi!$C$2:$K$2,0))</f>
        <v>112.6</v>
      </c>
      <c r="O3119" s="16">
        <f t="shared" ca="1" si="632"/>
        <v>15.0884</v>
      </c>
      <c r="P3119" s="16" t="str">
        <f ca="1">IFERROR(INDEX(VpD!$2:$2,MATCH(H3119,VpD!$1:$1,1)),VpD!$I$2)</f>
        <v>1973-1978</v>
      </c>
      <c r="Q3119" s="1">
        <f ca="1">INDEX(VpD!$C$3:$I$27,MATCH(F3119,VpD!$B$3:$B$27,0),MATCH(P3119,VpD!$C$2:$I$2,0))</f>
        <v>98</v>
      </c>
      <c r="R3119" s="16">
        <f t="shared" ca="1" si="633"/>
        <v>13.132</v>
      </c>
      <c r="S3119" s="14">
        <f t="shared" ca="1" si="634"/>
        <v>711353.48</v>
      </c>
      <c r="T3119" s="14">
        <f t="shared" ca="1" si="635"/>
        <v>6172451.2000000002</v>
      </c>
      <c r="U3119" s="14" t="str">
        <f t="shared" ca="1" si="636"/>
        <v>0A3F507E-1CD7-32B8-E044-0003BA298018</v>
      </c>
    </row>
    <row r="3120" spans="1:21" s="14" customFormat="1" x14ac:dyDescent="0.25">
      <c r="A3120" s="14">
        <f t="shared" si="624"/>
        <v>3120</v>
      </c>
      <c r="B3120" s="14" t="str">
        <f t="shared" ca="1" si="625"/>
        <v>9EE58DD2-7EE3-454C-8D5F-FAF70E485777</v>
      </c>
      <c r="C3120" s="14" t="str">
        <f t="shared" ca="1" si="626"/>
        <v>Bybakken</v>
      </c>
      <c r="D3120" s="14" t="str">
        <f t="shared" ca="1" si="627"/>
        <v>9</v>
      </c>
      <c r="E3120" s="14" t="str">
        <f t="shared" ca="1" si="628"/>
        <v>12hf</v>
      </c>
      <c r="F3120" s="1">
        <f t="shared" ca="1" si="629"/>
        <v>120</v>
      </c>
      <c r="G3120" s="1">
        <f t="shared" ca="1" si="630"/>
        <v>146</v>
      </c>
      <c r="H3120" s="1">
        <f t="shared" ca="1" si="631"/>
        <v>1979</v>
      </c>
      <c r="I3120" s="1" t="str">
        <f ca="1">INDEX(Relationstabel!$C$3:$K$10,MATCH(INDIRECT($A$1&amp;"J"&amp;A3120),Relationstabel!$A$3:$A$10,0),MATCH(IFERROR(VALUE(INDIRECT($A$1&amp;"K"&amp;A3120)),0),Relationstabel!$C$1:$K$1,0))</f>
        <v>Olie</v>
      </c>
      <c r="J3120" s="1" t="str">
        <f ca="1">INDEX(Anvendelseskode!B:B,MATCH($F3120,Anvendelseskode!$A:$A,0))</f>
        <v>Fritliggende enfamilieshus (parcelhus)</v>
      </c>
      <c r="K3120" s="1" t="str">
        <f ca="1">INDEX(Anvendelseskode!C:C,MATCH($F3120,Anvendelseskode!$A:$A,0))</f>
        <v>Parcelhuse</v>
      </c>
      <c r="L3120" s="1" t="str">
        <f ca="1">INDEX(Anvendelseskode!D:D,MATCH($F3120,Anvendelseskode!$A:$A,0))</f>
        <v>Private husholdninger</v>
      </c>
      <c r="M3120" s="1" t="str">
        <f ca="1">IFERROR(INDEX(SBi!$2:$2,MATCH(H3120,SBi!$1:$1,1)),SBi!$K$2)</f>
        <v>1979-1998</v>
      </c>
      <c r="N3120" s="1">
        <f ca="1">INDEX(SBi!$C$3:$K$28,MATCH(F3120,SBi!$B$3:$B$28,0),MATCH(M3120,SBi!$C$2:$K$2,0))</f>
        <v>105.4</v>
      </c>
      <c r="O3120" s="16">
        <f t="shared" ca="1" si="632"/>
        <v>15.388400000000001</v>
      </c>
      <c r="P3120" s="16" t="str">
        <f ca="1">IFERROR(INDEX(VpD!$2:$2,MATCH(H3120,VpD!$1:$1,1)),VpD!$I$2)</f>
        <v>1979-1998</v>
      </c>
      <c r="Q3120" s="1">
        <f ca="1">INDEX(VpD!$C$3:$I$27,MATCH(F3120,VpD!$B$3:$B$27,0),MATCH(P3120,VpD!$C$2:$I$2,0))</f>
        <v>90</v>
      </c>
      <c r="R3120" s="16">
        <f t="shared" ca="1" si="633"/>
        <v>13.14</v>
      </c>
      <c r="S3120" s="14">
        <f t="shared" ca="1" si="634"/>
        <v>711636.98</v>
      </c>
      <c r="T3120" s="14">
        <f t="shared" ca="1" si="635"/>
        <v>6170826.6100000003</v>
      </c>
      <c r="U3120" s="14" t="str">
        <f t="shared" ca="1" si="636"/>
        <v>0A3F507E-15DC-32B8-E044-0003BA298018</v>
      </c>
    </row>
    <row r="3121" spans="1:21" s="14" customFormat="1" x14ac:dyDescent="0.25">
      <c r="A3121" s="14">
        <f t="shared" si="624"/>
        <v>3121</v>
      </c>
      <c r="B3121" s="14" t="str">
        <f t="shared" ca="1" si="625"/>
        <v>6E7D45D9-8C32-4F79-8D53-B0DA21CAF89F</v>
      </c>
      <c r="C3121" s="14" t="str">
        <f t="shared" ca="1" si="626"/>
        <v>Syvhøjvænge</v>
      </c>
      <c r="D3121" s="14" t="str">
        <f t="shared" ca="1" si="627"/>
        <v>168</v>
      </c>
      <c r="E3121" s="14" t="str">
        <f t="shared" ca="1" si="628"/>
        <v>14ck</v>
      </c>
      <c r="F3121" s="1">
        <f t="shared" ca="1" si="629"/>
        <v>130</v>
      </c>
      <c r="G3121" s="1">
        <f t="shared" ca="1" si="630"/>
        <v>107</v>
      </c>
      <c r="H3121" s="1">
        <f t="shared" ca="1" si="631"/>
        <v>1970</v>
      </c>
      <c r="I3121" s="1" t="str">
        <f ca="1">INDEX(Relationstabel!$C$3:$K$10,MATCH(INDIRECT($A$1&amp;"J"&amp;A3121),Relationstabel!$A$3:$A$10,0),MATCH(IFERROR(VALUE(INDIRECT($A$1&amp;"K"&amp;A3121)),0),Relationstabel!$C$1:$K$1,0))</f>
        <v>Fjernvarme/ Blokvarme</v>
      </c>
      <c r="J3121" s="1" t="str">
        <f ca="1">INDEX(Anvendelseskode!B:B,MATCH($F3121,Anvendelseskode!$A:$A,0))</f>
        <v>Række-, kæde-, dobbelthus (lodret adskillelse mellem enhederne)</v>
      </c>
      <c r="K3121" s="1" t="str">
        <f ca="1">INDEX(Anvendelseskode!C:C,MATCH($F3121,Anvendelseskode!$A:$A,0))</f>
        <v>Række-, kæde og dobbelthuse</v>
      </c>
      <c r="L3121" s="1" t="str">
        <f ca="1">INDEX(Anvendelseskode!D:D,MATCH($F3121,Anvendelseskode!$A:$A,0))</f>
        <v>Private husholdninger</v>
      </c>
      <c r="M3121" s="1" t="str">
        <f ca="1">IFERROR(INDEX(SBi!$2:$2,MATCH(H3121,SBi!$1:$1,1)),SBi!$K$2)</f>
        <v>1961-1972</v>
      </c>
      <c r="N3121" s="1">
        <f ca="1">INDEX(SBi!$C$3:$K$28,MATCH(F3121,SBi!$B$3:$B$28,0),MATCH(M3121,SBi!$C$2:$K$2,0))</f>
        <v>119.9</v>
      </c>
      <c r="O3121" s="16">
        <f t="shared" ca="1" si="632"/>
        <v>12.829300000000002</v>
      </c>
      <c r="P3121" s="16" t="str">
        <f ca="1">IFERROR(INDEX(VpD!$2:$2,MATCH(H3121,VpD!$1:$1,1)),VpD!$I$2)</f>
        <v>1961-1972</v>
      </c>
      <c r="Q3121" s="1">
        <f ca="1">INDEX(VpD!$C$3:$I$27,MATCH(F3121,VpD!$B$3:$B$27,0),MATCH(P3121,VpD!$C$2:$I$2,0))</f>
        <v>120</v>
      </c>
      <c r="R3121" s="16">
        <f t="shared" ca="1" si="633"/>
        <v>12.84</v>
      </c>
      <c r="S3121" s="14">
        <f t="shared" ca="1" si="634"/>
        <v>711988.44</v>
      </c>
      <c r="T3121" s="14">
        <f t="shared" ca="1" si="635"/>
        <v>6172063.3799999999</v>
      </c>
      <c r="U3121" s="14" t="str">
        <f t="shared" ca="1" si="636"/>
        <v>0A3F507E-22DC-32B8-E044-0003BA298018</v>
      </c>
    </row>
    <row r="3122" spans="1:21" s="14" customFormat="1" x14ac:dyDescent="0.25">
      <c r="A3122" s="14">
        <f t="shared" si="624"/>
        <v>3122</v>
      </c>
      <c r="B3122" s="14" t="str">
        <f t="shared" ca="1" si="625"/>
        <v>6193E83F-58F6-4E1A-8604-0C4CF148BBDC</v>
      </c>
      <c r="C3122" s="14" t="str">
        <f t="shared" ca="1" si="626"/>
        <v>Svanholmvej</v>
      </c>
      <c r="D3122" s="14" t="str">
        <f t="shared" ca="1" si="627"/>
        <v>8</v>
      </c>
      <c r="E3122" s="14" t="str">
        <f t="shared" ca="1" si="628"/>
        <v>18bf</v>
      </c>
      <c r="F3122" s="1">
        <f t="shared" ca="1" si="629"/>
        <v>120</v>
      </c>
      <c r="G3122" s="1">
        <f t="shared" ca="1" si="630"/>
        <v>91</v>
      </c>
      <c r="H3122" s="1">
        <f t="shared" ca="1" si="631"/>
        <v>1985</v>
      </c>
      <c r="I3122" s="1" t="str">
        <f ca="1">INDEX(Relationstabel!$C$3:$K$10,MATCH(INDIRECT($A$1&amp;"J"&amp;A3122),Relationstabel!$A$3:$A$10,0),MATCH(IFERROR(VALUE(INDIRECT($A$1&amp;"K"&amp;A3122)),0),Relationstabel!$C$1:$K$1,0))</f>
        <v>Elvarme</v>
      </c>
      <c r="J3122" s="1" t="str">
        <f ca="1">INDEX(Anvendelseskode!B:B,MATCH($F3122,Anvendelseskode!$A:$A,0))</f>
        <v>Fritliggende enfamilieshus (parcelhus)</v>
      </c>
      <c r="K3122" s="1" t="str">
        <f ca="1">INDEX(Anvendelseskode!C:C,MATCH($F3122,Anvendelseskode!$A:$A,0))</f>
        <v>Parcelhuse</v>
      </c>
      <c r="L3122" s="1" t="str">
        <f ca="1">INDEX(Anvendelseskode!D:D,MATCH($F3122,Anvendelseskode!$A:$A,0))</f>
        <v>Private husholdninger</v>
      </c>
      <c r="M3122" s="1" t="str">
        <f ca="1">IFERROR(INDEX(SBi!$2:$2,MATCH(H3122,SBi!$1:$1,1)),SBi!$K$2)</f>
        <v>1979-1998</v>
      </c>
      <c r="N3122" s="1">
        <f ca="1">INDEX(SBi!$C$3:$K$28,MATCH(F3122,SBi!$B$3:$B$28,0),MATCH(M3122,SBi!$C$2:$K$2,0))</f>
        <v>105.4</v>
      </c>
      <c r="O3122" s="16">
        <f t="shared" ca="1" si="632"/>
        <v>9.5914000000000001</v>
      </c>
      <c r="P3122" s="16" t="str">
        <f ca="1">IFERROR(INDEX(VpD!$2:$2,MATCH(H3122,VpD!$1:$1,1)),VpD!$I$2)</f>
        <v>1979-1998</v>
      </c>
      <c r="Q3122" s="1">
        <f ca="1">INDEX(VpD!$C$3:$I$27,MATCH(F3122,VpD!$B$3:$B$27,0),MATCH(P3122,VpD!$C$2:$I$2,0))</f>
        <v>90</v>
      </c>
      <c r="R3122" s="16">
        <f t="shared" ca="1" si="633"/>
        <v>8.19</v>
      </c>
      <c r="S3122" s="14">
        <f t="shared" ca="1" si="634"/>
        <v>713279.58</v>
      </c>
      <c r="T3122" s="14">
        <f t="shared" ca="1" si="635"/>
        <v>6168978.5999999996</v>
      </c>
      <c r="U3122" s="14" t="str">
        <f t="shared" ca="1" si="636"/>
        <v>0A3F507E-21E0-32B8-E044-0003BA298018</v>
      </c>
    </row>
    <row r="3123" spans="1:21" s="14" customFormat="1" x14ac:dyDescent="0.25">
      <c r="A3123" s="14">
        <f t="shared" si="624"/>
        <v>3123</v>
      </c>
      <c r="B3123" s="14" t="str">
        <f t="shared" ca="1" si="625"/>
        <v>5E0C293A-876E-4CCD-BEFC-96FC1E656948</v>
      </c>
      <c r="C3123" s="14" t="str">
        <f t="shared" ca="1" si="626"/>
        <v>Syvhøjvænge</v>
      </c>
      <c r="D3123" s="14" t="str">
        <f t="shared" ca="1" si="627"/>
        <v>172</v>
      </c>
      <c r="E3123" s="14" t="str">
        <f t="shared" ca="1" si="628"/>
        <v>14ch</v>
      </c>
      <c r="F3123" s="1">
        <f t="shared" ca="1" si="629"/>
        <v>130</v>
      </c>
      <c r="G3123" s="1">
        <f t="shared" ca="1" si="630"/>
        <v>107</v>
      </c>
      <c r="H3123" s="1">
        <f t="shared" ca="1" si="631"/>
        <v>1983</v>
      </c>
      <c r="I3123" s="1" t="str">
        <f ca="1">INDEX(Relationstabel!$C$3:$K$10,MATCH(INDIRECT($A$1&amp;"J"&amp;A3123),Relationstabel!$A$3:$A$10,0),MATCH(IFERROR(VALUE(INDIRECT($A$1&amp;"K"&amp;A3123)),0),Relationstabel!$C$1:$K$1,0))</f>
        <v>Fjernvarme/ Blokvarme</v>
      </c>
      <c r="J3123" s="1" t="str">
        <f ca="1">INDEX(Anvendelseskode!B:B,MATCH($F3123,Anvendelseskode!$A:$A,0))</f>
        <v>Række-, kæde-, dobbelthus (lodret adskillelse mellem enhederne)</v>
      </c>
      <c r="K3123" s="1" t="str">
        <f ca="1">INDEX(Anvendelseskode!C:C,MATCH($F3123,Anvendelseskode!$A:$A,0))</f>
        <v>Række-, kæde og dobbelthuse</v>
      </c>
      <c r="L3123" s="1" t="str">
        <f ca="1">INDEX(Anvendelseskode!D:D,MATCH($F3123,Anvendelseskode!$A:$A,0))</f>
        <v>Private husholdninger</v>
      </c>
      <c r="M3123" s="1" t="str">
        <f ca="1">IFERROR(INDEX(SBi!$2:$2,MATCH(H3123,SBi!$1:$1,1)),SBi!$K$2)</f>
        <v>1979-1998</v>
      </c>
      <c r="N3123" s="1">
        <f ca="1">INDEX(SBi!$C$3:$K$28,MATCH(F3123,SBi!$B$3:$B$28,0),MATCH(M3123,SBi!$C$2:$K$2,0))</f>
        <v>96.8</v>
      </c>
      <c r="O3123" s="16">
        <f t="shared" ca="1" si="632"/>
        <v>10.3576</v>
      </c>
      <c r="P3123" s="16" t="str">
        <f ca="1">IFERROR(INDEX(VpD!$2:$2,MATCH(H3123,VpD!$1:$1,1)),VpD!$I$2)</f>
        <v>1979-1998</v>
      </c>
      <c r="Q3123" s="1">
        <f ca="1">INDEX(VpD!$C$3:$I$27,MATCH(F3123,VpD!$B$3:$B$27,0),MATCH(P3123,VpD!$C$2:$I$2,0))</f>
        <v>74</v>
      </c>
      <c r="R3123" s="16">
        <f t="shared" ca="1" si="633"/>
        <v>7.9180000000000001</v>
      </c>
      <c r="S3123" s="14">
        <f t="shared" ca="1" si="634"/>
        <v>711995.66</v>
      </c>
      <c r="T3123" s="14">
        <f t="shared" ca="1" si="635"/>
        <v>6172034.2800000003</v>
      </c>
      <c r="U3123" s="14" t="str">
        <f t="shared" ca="1" si="636"/>
        <v>0A3F507E-22E0-32B8-E044-0003BA298018</v>
      </c>
    </row>
    <row r="3124" spans="1:21" s="14" customFormat="1" x14ac:dyDescent="0.25">
      <c r="A3124" s="14">
        <f t="shared" si="624"/>
        <v>3124</v>
      </c>
      <c r="B3124" s="14" t="str">
        <f t="shared" ca="1" si="625"/>
        <v>F317E213-E5C6-4F77-B223-FBC173027965</v>
      </c>
      <c r="C3124" s="14" t="str">
        <f t="shared" ca="1" si="626"/>
        <v>Gaunøvej</v>
      </c>
      <c r="D3124" s="14" t="str">
        <f t="shared" ca="1" si="627"/>
        <v>6</v>
      </c>
      <c r="E3124" s="14" t="str">
        <f t="shared" ca="1" si="628"/>
        <v>18fm</v>
      </c>
      <c r="F3124" s="1">
        <f t="shared" ca="1" si="629"/>
        <v>120</v>
      </c>
      <c r="G3124" s="1">
        <f t="shared" ca="1" si="630"/>
        <v>117</v>
      </c>
      <c r="H3124" s="1">
        <f t="shared" ca="1" si="631"/>
        <v>1966</v>
      </c>
      <c r="I3124" s="1" t="str">
        <f ca="1">INDEX(Relationstabel!$C$3:$K$10,MATCH(INDIRECT($A$1&amp;"J"&amp;A3124),Relationstabel!$A$3:$A$10,0),MATCH(IFERROR(VALUE(INDIRECT($A$1&amp;"K"&amp;A3124)),0),Relationstabel!$C$1:$K$1,0))</f>
        <v>Naturgas</v>
      </c>
      <c r="J3124" s="1" t="str">
        <f ca="1">INDEX(Anvendelseskode!B:B,MATCH($F3124,Anvendelseskode!$A:$A,0))</f>
        <v>Fritliggende enfamilieshus (parcelhus)</v>
      </c>
      <c r="K3124" s="1" t="str">
        <f ca="1">INDEX(Anvendelseskode!C:C,MATCH($F3124,Anvendelseskode!$A:$A,0))</f>
        <v>Parcelhuse</v>
      </c>
      <c r="L3124" s="1" t="str">
        <f ca="1">INDEX(Anvendelseskode!D:D,MATCH($F3124,Anvendelseskode!$A:$A,0))</f>
        <v>Private husholdninger</v>
      </c>
      <c r="M3124" s="1" t="str">
        <f ca="1">IFERROR(INDEX(SBi!$2:$2,MATCH(H3124,SBi!$1:$1,1)),SBi!$K$2)</f>
        <v>1961-1972</v>
      </c>
      <c r="N3124" s="1">
        <f ca="1">INDEX(SBi!$C$3:$K$28,MATCH(F3124,SBi!$B$3:$B$28,0),MATCH(M3124,SBi!$C$2:$K$2,0))</f>
        <v>134.30000000000001</v>
      </c>
      <c r="O3124" s="16">
        <f t="shared" ca="1" si="632"/>
        <v>15.713100000000003</v>
      </c>
      <c r="P3124" s="16" t="str">
        <f ca="1">IFERROR(INDEX(VpD!$2:$2,MATCH(H3124,VpD!$1:$1,1)),VpD!$I$2)</f>
        <v>1961-1972</v>
      </c>
      <c r="Q3124" s="1">
        <f ca="1">INDEX(VpD!$C$3:$I$27,MATCH(F3124,VpD!$B$3:$B$27,0),MATCH(P3124,VpD!$C$2:$I$2,0))</f>
        <v>143</v>
      </c>
      <c r="R3124" s="16">
        <f t="shared" ca="1" si="633"/>
        <v>16.731000000000002</v>
      </c>
      <c r="S3124" s="14">
        <f t="shared" ca="1" si="634"/>
        <v>712598.84</v>
      </c>
      <c r="T3124" s="14">
        <f t="shared" ca="1" si="635"/>
        <v>6169103.0099999998</v>
      </c>
      <c r="U3124" s="14" t="str">
        <f t="shared" ca="1" si="636"/>
        <v>0A3F507E-17E6-32B8-E044-0003BA298018</v>
      </c>
    </row>
    <row r="3125" spans="1:21" s="14" customFormat="1" x14ac:dyDescent="0.25">
      <c r="A3125" s="14">
        <f t="shared" si="624"/>
        <v>3125</v>
      </c>
      <c r="B3125" s="14" t="str">
        <f t="shared" ca="1" si="625"/>
        <v>24848DF9-8A9C-4C1D-8E85-C303BF0CE57B</v>
      </c>
      <c r="C3125" s="14" t="str">
        <f t="shared" ca="1" si="626"/>
        <v>Ørnebo</v>
      </c>
      <c r="D3125" s="14" t="str">
        <f t="shared" ca="1" si="627"/>
        <v>24</v>
      </c>
      <c r="E3125" s="14" t="str">
        <f t="shared" ca="1" si="628"/>
        <v>6øy</v>
      </c>
      <c r="F3125" s="1">
        <f t="shared" ca="1" si="629"/>
        <v>130</v>
      </c>
      <c r="G3125" s="1">
        <f t="shared" ca="1" si="630"/>
        <v>109</v>
      </c>
      <c r="H3125" s="1">
        <f t="shared" ca="1" si="631"/>
        <v>1978</v>
      </c>
      <c r="I3125" s="1" t="str">
        <f ca="1">INDEX(Relationstabel!$C$3:$K$10,MATCH(INDIRECT($A$1&amp;"J"&amp;A3125),Relationstabel!$A$3:$A$10,0),MATCH(IFERROR(VALUE(INDIRECT($A$1&amp;"K"&amp;A3125)),0),Relationstabel!$C$1:$K$1,0))</f>
        <v>Fjernvarme/ Blokvarme</v>
      </c>
      <c r="J3125" s="1" t="str">
        <f ca="1">INDEX(Anvendelseskode!B:B,MATCH($F3125,Anvendelseskode!$A:$A,0))</f>
        <v>Række-, kæde-, dobbelthus (lodret adskillelse mellem enhederne)</v>
      </c>
      <c r="K3125" s="1" t="str">
        <f ca="1">INDEX(Anvendelseskode!C:C,MATCH($F3125,Anvendelseskode!$A:$A,0))</f>
        <v>Række-, kæde og dobbelthuse</v>
      </c>
      <c r="L3125" s="1" t="str">
        <f ca="1">INDEX(Anvendelseskode!D:D,MATCH($F3125,Anvendelseskode!$A:$A,0))</f>
        <v>Private husholdninger</v>
      </c>
      <c r="M3125" s="1" t="str">
        <f ca="1">IFERROR(INDEX(SBi!$2:$2,MATCH(H3125,SBi!$1:$1,1)),SBi!$K$2)</f>
        <v>1973-1978</v>
      </c>
      <c r="N3125" s="1">
        <f ca="1">INDEX(SBi!$C$3:$K$28,MATCH(F3125,SBi!$B$3:$B$28,0),MATCH(M3125,SBi!$C$2:$K$2,0))</f>
        <v>112.6</v>
      </c>
      <c r="O3125" s="16">
        <f t="shared" ca="1" si="632"/>
        <v>12.273399999999999</v>
      </c>
      <c r="P3125" s="16" t="str">
        <f ca="1">IFERROR(INDEX(VpD!$2:$2,MATCH(H3125,VpD!$1:$1,1)),VpD!$I$2)</f>
        <v>1973-1978</v>
      </c>
      <c r="Q3125" s="1">
        <f ca="1">INDEX(VpD!$C$3:$I$27,MATCH(F3125,VpD!$B$3:$B$27,0),MATCH(P3125,VpD!$C$2:$I$2,0))</f>
        <v>98</v>
      </c>
      <c r="R3125" s="16">
        <f t="shared" ca="1" si="633"/>
        <v>10.682</v>
      </c>
      <c r="S3125" s="14">
        <f t="shared" ca="1" si="634"/>
        <v>713595.12</v>
      </c>
      <c r="T3125" s="14">
        <f t="shared" ca="1" si="635"/>
        <v>6169801.7300000004</v>
      </c>
      <c r="U3125" s="14" t="str">
        <f t="shared" ca="1" si="636"/>
        <v>0A3F507E-24C8-32B8-E044-0003BA298018</v>
      </c>
    </row>
    <row r="3126" spans="1:21" s="14" customFormat="1" x14ac:dyDescent="0.25">
      <c r="A3126" s="14">
        <f t="shared" si="624"/>
        <v>3126</v>
      </c>
      <c r="B3126" s="14" t="str">
        <f t="shared" ca="1" si="625"/>
        <v>AFD60B95-C6DB-4037-B789-671F910440DC</v>
      </c>
      <c r="C3126" s="14" t="str">
        <f t="shared" ca="1" si="626"/>
        <v>Nordmarksvænge</v>
      </c>
      <c r="D3126" s="14" t="str">
        <f t="shared" ca="1" si="627"/>
        <v>62</v>
      </c>
      <c r="E3126" s="14" t="str">
        <f t="shared" ca="1" si="628"/>
        <v>14dø</v>
      </c>
      <c r="F3126" s="1">
        <f t="shared" ca="1" si="629"/>
        <v>130</v>
      </c>
      <c r="G3126" s="1">
        <f t="shared" ca="1" si="630"/>
        <v>118</v>
      </c>
      <c r="H3126" s="1">
        <f t="shared" ca="1" si="631"/>
        <v>2000</v>
      </c>
      <c r="I3126" s="1" t="str">
        <f ca="1">INDEX(Relationstabel!$C$3:$K$10,MATCH(INDIRECT($A$1&amp;"J"&amp;A3126),Relationstabel!$A$3:$A$10,0),MATCH(IFERROR(VALUE(INDIRECT($A$1&amp;"K"&amp;A3126)),0),Relationstabel!$C$1:$K$1,0))</f>
        <v>Fjernvarme/ Blokvarme</v>
      </c>
      <c r="J3126" s="1" t="str">
        <f ca="1">INDEX(Anvendelseskode!B:B,MATCH($F3126,Anvendelseskode!$A:$A,0))</f>
        <v>Række-, kæde-, dobbelthus (lodret adskillelse mellem enhederne)</v>
      </c>
      <c r="K3126" s="1" t="str">
        <f ca="1">INDEX(Anvendelseskode!C:C,MATCH($F3126,Anvendelseskode!$A:$A,0))</f>
        <v>Række-, kæde og dobbelthuse</v>
      </c>
      <c r="L3126" s="1" t="str">
        <f ca="1">INDEX(Anvendelseskode!D:D,MATCH($F3126,Anvendelseskode!$A:$A,0))</f>
        <v>Private husholdninger</v>
      </c>
      <c r="M3126" s="1" t="str">
        <f ca="1">IFERROR(INDEX(SBi!$2:$2,MATCH(H3126,SBi!$1:$1,1)),SBi!$K$2)</f>
        <v>1999-2006</v>
      </c>
      <c r="N3126" s="1">
        <f ca="1">INDEX(SBi!$C$3:$K$28,MATCH(F3126,SBi!$B$3:$B$28,0),MATCH(M3126,SBi!$C$2:$K$2,0))</f>
        <v>81.5</v>
      </c>
      <c r="O3126" s="16">
        <f t="shared" ca="1" si="632"/>
        <v>9.6170000000000009</v>
      </c>
      <c r="P3126" s="16" t="str">
        <f ca="1">IFERROR(INDEX(VpD!$2:$2,MATCH(H3126,VpD!$1:$1,1)),VpD!$I$2)</f>
        <v>&gt;1998</v>
      </c>
      <c r="Q3126" s="1">
        <f ca="1">INDEX(VpD!$C$3:$I$27,MATCH(F3126,VpD!$B$3:$B$27,0),MATCH(P3126,VpD!$C$2:$I$2,0))</f>
        <v>65</v>
      </c>
      <c r="R3126" s="16">
        <f t="shared" ca="1" si="633"/>
        <v>7.67</v>
      </c>
      <c r="S3126" s="14">
        <f t="shared" ca="1" si="634"/>
        <v>711964.79</v>
      </c>
      <c r="T3126" s="14">
        <f t="shared" ca="1" si="635"/>
        <v>6172425.2400000002</v>
      </c>
      <c r="U3126" s="14" t="str">
        <f t="shared" ca="1" si="636"/>
        <v>0A3F507E-1DCC-32B8-E044-0003BA298018</v>
      </c>
    </row>
    <row r="3127" spans="1:21" s="14" customFormat="1" x14ac:dyDescent="0.25">
      <c r="A3127" s="14">
        <f t="shared" si="624"/>
        <v>3127</v>
      </c>
      <c r="B3127" s="14" t="str">
        <f t="shared" ca="1" si="625"/>
        <v>DE0EEC85-440A-4ECA-8237-84E9F2F6C223</v>
      </c>
      <c r="C3127" s="14" t="str">
        <f t="shared" ca="1" si="626"/>
        <v>Nørrebred</v>
      </c>
      <c r="D3127" s="14" t="str">
        <f t="shared" ca="1" si="627"/>
        <v>144</v>
      </c>
      <c r="E3127" s="14" t="str">
        <f t="shared" ca="1" si="628"/>
        <v>13gs</v>
      </c>
      <c r="F3127" s="1">
        <f t="shared" ca="1" si="629"/>
        <v>120</v>
      </c>
      <c r="G3127" s="1">
        <f t="shared" ca="1" si="630"/>
        <v>114</v>
      </c>
      <c r="H3127" s="1">
        <f t="shared" ca="1" si="631"/>
        <v>1970</v>
      </c>
      <c r="I3127" s="1" t="str">
        <f ca="1">INDEX(Relationstabel!$C$3:$K$10,MATCH(INDIRECT($A$1&amp;"J"&amp;A3127),Relationstabel!$A$3:$A$10,0),MATCH(IFERROR(VALUE(INDIRECT($A$1&amp;"K"&amp;A3127)),0),Relationstabel!$C$1:$K$1,0))</f>
        <v>Naturgas</v>
      </c>
      <c r="J3127" s="1" t="str">
        <f ca="1">INDEX(Anvendelseskode!B:B,MATCH($F3127,Anvendelseskode!$A:$A,0))</f>
        <v>Fritliggende enfamilieshus (parcelhus)</v>
      </c>
      <c r="K3127" s="1" t="str">
        <f ca="1">INDEX(Anvendelseskode!C:C,MATCH($F3127,Anvendelseskode!$A:$A,0))</f>
        <v>Parcelhuse</v>
      </c>
      <c r="L3127" s="1" t="str">
        <f ca="1">INDEX(Anvendelseskode!D:D,MATCH($F3127,Anvendelseskode!$A:$A,0))</f>
        <v>Private husholdninger</v>
      </c>
      <c r="M3127" s="1" t="str">
        <f ca="1">IFERROR(INDEX(SBi!$2:$2,MATCH(H3127,SBi!$1:$1,1)),SBi!$K$2)</f>
        <v>1961-1972</v>
      </c>
      <c r="N3127" s="1">
        <f ca="1">INDEX(SBi!$C$3:$K$28,MATCH(F3127,SBi!$B$3:$B$28,0),MATCH(M3127,SBi!$C$2:$K$2,0))</f>
        <v>134.30000000000001</v>
      </c>
      <c r="O3127" s="16">
        <f t="shared" ca="1" si="632"/>
        <v>15.3102</v>
      </c>
      <c r="P3127" s="16" t="str">
        <f ca="1">IFERROR(INDEX(VpD!$2:$2,MATCH(H3127,VpD!$1:$1,1)),VpD!$I$2)</f>
        <v>1961-1972</v>
      </c>
      <c r="Q3127" s="1">
        <f ca="1">INDEX(VpD!$C$3:$I$27,MATCH(F3127,VpD!$B$3:$B$27,0),MATCH(P3127,VpD!$C$2:$I$2,0))</f>
        <v>143</v>
      </c>
      <c r="R3127" s="16">
        <f t="shared" ca="1" si="633"/>
        <v>16.302</v>
      </c>
      <c r="S3127" s="14">
        <f t="shared" ca="1" si="634"/>
        <v>711684.77</v>
      </c>
      <c r="T3127" s="14">
        <f t="shared" ca="1" si="635"/>
        <v>6171978.4800000004</v>
      </c>
      <c r="U3127" s="14" t="str">
        <f t="shared" ca="1" si="636"/>
        <v>0A3F507E-1EBA-32B8-E044-0003BA298018</v>
      </c>
    </row>
    <row r="3128" spans="1:21" s="14" customFormat="1" x14ac:dyDescent="0.25">
      <c r="A3128" s="14">
        <f t="shared" si="624"/>
        <v>3128</v>
      </c>
      <c r="B3128" s="14" t="str">
        <f t="shared" ca="1" si="625"/>
        <v>7FF52754-8F33-49E0-82F7-23B840D23789</v>
      </c>
      <c r="C3128" s="14" t="str">
        <f t="shared" ca="1" si="626"/>
        <v>Hyttevænget</v>
      </c>
      <c r="D3128" s="14" t="str">
        <f t="shared" ca="1" si="627"/>
        <v>47</v>
      </c>
      <c r="E3128" s="14" t="str">
        <f t="shared" ca="1" si="628"/>
        <v>6ir</v>
      </c>
      <c r="F3128" s="1">
        <f t="shared" ca="1" si="629"/>
        <v>130</v>
      </c>
      <c r="G3128" s="1">
        <f t="shared" ca="1" si="630"/>
        <v>110</v>
      </c>
      <c r="H3128" s="1">
        <f t="shared" ca="1" si="631"/>
        <v>1966</v>
      </c>
      <c r="I3128" s="1" t="str">
        <f ca="1">INDEX(Relationstabel!$C$3:$K$10,MATCH(INDIRECT($A$1&amp;"J"&amp;A3128),Relationstabel!$A$3:$A$10,0),MATCH(IFERROR(VALUE(INDIRECT($A$1&amp;"K"&amp;A3128)),0),Relationstabel!$C$1:$K$1,0))</f>
        <v>Fjernvarme/ Blokvarme</v>
      </c>
      <c r="J3128" s="1" t="str">
        <f ca="1">INDEX(Anvendelseskode!B:B,MATCH($F3128,Anvendelseskode!$A:$A,0))</f>
        <v>Række-, kæde-, dobbelthus (lodret adskillelse mellem enhederne)</v>
      </c>
      <c r="K3128" s="1" t="str">
        <f ca="1">INDEX(Anvendelseskode!C:C,MATCH($F3128,Anvendelseskode!$A:$A,0))</f>
        <v>Række-, kæde og dobbelthuse</v>
      </c>
      <c r="L3128" s="1" t="str">
        <f ca="1">INDEX(Anvendelseskode!D:D,MATCH($F3128,Anvendelseskode!$A:$A,0))</f>
        <v>Private husholdninger</v>
      </c>
      <c r="M3128" s="1" t="str">
        <f ca="1">IFERROR(INDEX(SBi!$2:$2,MATCH(H3128,SBi!$1:$1,1)),SBi!$K$2)</f>
        <v>1961-1972</v>
      </c>
      <c r="N3128" s="1">
        <f ca="1">INDEX(SBi!$C$3:$K$28,MATCH(F3128,SBi!$B$3:$B$28,0),MATCH(M3128,SBi!$C$2:$K$2,0))</f>
        <v>119.9</v>
      </c>
      <c r="O3128" s="16">
        <f t="shared" ca="1" si="632"/>
        <v>13.189</v>
      </c>
      <c r="P3128" s="16" t="str">
        <f ca="1">IFERROR(INDEX(VpD!$2:$2,MATCH(H3128,VpD!$1:$1,1)),VpD!$I$2)</f>
        <v>1961-1972</v>
      </c>
      <c r="Q3128" s="1">
        <f ca="1">INDEX(VpD!$C$3:$I$27,MATCH(F3128,VpD!$B$3:$B$27,0),MATCH(P3128,VpD!$C$2:$I$2,0))</f>
        <v>120</v>
      </c>
      <c r="R3128" s="16">
        <f t="shared" ca="1" si="633"/>
        <v>13.2</v>
      </c>
      <c r="S3128" s="14">
        <f t="shared" ca="1" si="634"/>
        <v>713729.61</v>
      </c>
      <c r="T3128" s="14">
        <f t="shared" ca="1" si="635"/>
        <v>6169219.6500000004</v>
      </c>
      <c r="U3128" s="14" t="str">
        <f t="shared" ca="1" si="636"/>
        <v>0A3F507E-1ABD-32B8-E044-0003BA298018</v>
      </c>
    </row>
    <row r="3129" spans="1:21" s="14" customFormat="1" x14ac:dyDescent="0.25">
      <c r="A3129" s="14">
        <f t="shared" si="624"/>
        <v>3129</v>
      </c>
      <c r="B3129" s="14" t="str">
        <f t="shared" ca="1" si="625"/>
        <v>5C10D1C2-B9A6-4BFC-9D9A-9D382C47163C</v>
      </c>
      <c r="C3129" s="14" t="str">
        <f t="shared" ca="1" si="626"/>
        <v>Rævebo</v>
      </c>
      <c r="D3129" s="14" t="str">
        <f t="shared" ca="1" si="627"/>
        <v>28</v>
      </c>
      <c r="E3129" s="14" t="str">
        <f t="shared" ca="1" si="628"/>
        <v>6mo</v>
      </c>
      <c r="F3129" s="1">
        <f t="shared" ca="1" si="629"/>
        <v>130</v>
      </c>
      <c r="G3129" s="1">
        <f t="shared" ca="1" si="630"/>
        <v>102</v>
      </c>
      <c r="H3129" s="1">
        <f t="shared" ca="1" si="631"/>
        <v>1977</v>
      </c>
      <c r="I3129" s="1" t="str">
        <f ca="1">INDEX(Relationstabel!$C$3:$K$10,MATCH(INDIRECT($A$1&amp;"J"&amp;A3129),Relationstabel!$A$3:$A$10,0),MATCH(IFERROR(VALUE(INDIRECT($A$1&amp;"K"&amp;A3129)),0),Relationstabel!$C$1:$K$1,0))</f>
        <v>Fjernvarme/ Blokvarme</v>
      </c>
      <c r="J3129" s="1" t="str">
        <f ca="1">INDEX(Anvendelseskode!B:B,MATCH($F3129,Anvendelseskode!$A:$A,0))</f>
        <v>Række-, kæde-, dobbelthus (lodret adskillelse mellem enhederne)</v>
      </c>
      <c r="K3129" s="1" t="str">
        <f ca="1">INDEX(Anvendelseskode!C:C,MATCH($F3129,Anvendelseskode!$A:$A,0))</f>
        <v>Række-, kæde og dobbelthuse</v>
      </c>
      <c r="L3129" s="1" t="str">
        <f ca="1">INDEX(Anvendelseskode!D:D,MATCH($F3129,Anvendelseskode!$A:$A,0))</f>
        <v>Private husholdninger</v>
      </c>
      <c r="M3129" s="1" t="str">
        <f ca="1">IFERROR(INDEX(SBi!$2:$2,MATCH(H3129,SBi!$1:$1,1)),SBi!$K$2)</f>
        <v>1973-1978</v>
      </c>
      <c r="N3129" s="1">
        <f ca="1">INDEX(SBi!$C$3:$K$28,MATCH(F3129,SBi!$B$3:$B$28,0),MATCH(M3129,SBi!$C$2:$K$2,0))</f>
        <v>112.6</v>
      </c>
      <c r="O3129" s="16">
        <f t="shared" ca="1" si="632"/>
        <v>11.485199999999999</v>
      </c>
      <c r="P3129" s="16" t="str">
        <f ca="1">IFERROR(INDEX(VpD!$2:$2,MATCH(H3129,VpD!$1:$1,1)),VpD!$I$2)</f>
        <v>1973-1978</v>
      </c>
      <c r="Q3129" s="1">
        <f ca="1">INDEX(VpD!$C$3:$I$27,MATCH(F3129,VpD!$B$3:$B$27,0),MATCH(P3129,VpD!$C$2:$I$2,0))</f>
        <v>98</v>
      </c>
      <c r="R3129" s="16">
        <f t="shared" ca="1" si="633"/>
        <v>9.9960000000000004</v>
      </c>
      <c r="S3129" s="14">
        <f t="shared" ca="1" si="634"/>
        <v>713457.46</v>
      </c>
      <c r="T3129" s="14">
        <f t="shared" ca="1" si="635"/>
        <v>6169510.4900000002</v>
      </c>
      <c r="U3129" s="14" t="str">
        <f t="shared" ca="1" si="636"/>
        <v>0A3F507E-20D6-32B8-E044-0003BA298018</v>
      </c>
    </row>
    <row r="3130" spans="1:21" s="14" customFormat="1" x14ac:dyDescent="0.25">
      <c r="A3130" s="14">
        <f t="shared" si="624"/>
        <v>3130</v>
      </c>
      <c r="B3130" s="14" t="str">
        <f t="shared" ca="1" si="625"/>
        <v>4DD785AF-D245-4A75-904D-AAAAEFE20ABC</v>
      </c>
      <c r="C3130" s="14" t="str">
        <f t="shared" ca="1" si="626"/>
        <v>Kolleruplund</v>
      </c>
      <c r="D3130" s="14" t="str">
        <f t="shared" ca="1" si="627"/>
        <v>25</v>
      </c>
      <c r="E3130" s="14" t="str">
        <f t="shared" ca="1" si="628"/>
        <v>6fk</v>
      </c>
      <c r="F3130" s="1">
        <f t="shared" ca="1" si="629"/>
        <v>130</v>
      </c>
      <c r="G3130" s="1">
        <f t="shared" ca="1" si="630"/>
        <v>91</v>
      </c>
      <c r="H3130" s="1">
        <f t="shared" ca="1" si="631"/>
        <v>1965</v>
      </c>
      <c r="I3130" s="1" t="str">
        <f ca="1">INDEX(Relationstabel!$C$3:$K$10,MATCH(INDIRECT($A$1&amp;"J"&amp;A3130),Relationstabel!$A$3:$A$10,0),MATCH(IFERROR(VALUE(INDIRECT($A$1&amp;"K"&amp;A3130)),0),Relationstabel!$C$1:$K$1,0))</f>
        <v>Elvarme</v>
      </c>
      <c r="J3130" s="1" t="str">
        <f ca="1">INDEX(Anvendelseskode!B:B,MATCH($F3130,Anvendelseskode!$A:$A,0))</f>
        <v>Række-, kæde-, dobbelthus (lodret adskillelse mellem enhederne)</v>
      </c>
      <c r="K3130" s="1" t="str">
        <f ca="1">INDEX(Anvendelseskode!C:C,MATCH($F3130,Anvendelseskode!$A:$A,0))</f>
        <v>Række-, kæde og dobbelthuse</v>
      </c>
      <c r="L3130" s="1" t="str">
        <f ca="1">INDEX(Anvendelseskode!D:D,MATCH($F3130,Anvendelseskode!$A:$A,0))</f>
        <v>Private husholdninger</v>
      </c>
      <c r="M3130" s="1" t="str">
        <f ca="1">IFERROR(INDEX(SBi!$2:$2,MATCH(H3130,SBi!$1:$1,1)),SBi!$K$2)</f>
        <v>1961-1972</v>
      </c>
      <c r="N3130" s="1">
        <f ca="1">INDEX(SBi!$C$3:$K$28,MATCH(F3130,SBi!$B$3:$B$28,0),MATCH(M3130,SBi!$C$2:$K$2,0))</f>
        <v>119.9</v>
      </c>
      <c r="O3130" s="16">
        <f t="shared" ca="1" si="632"/>
        <v>10.9109</v>
      </c>
      <c r="P3130" s="16" t="str">
        <f ca="1">IFERROR(INDEX(VpD!$2:$2,MATCH(H3130,VpD!$1:$1,1)),VpD!$I$2)</f>
        <v>1961-1972</v>
      </c>
      <c r="Q3130" s="1">
        <f ca="1">INDEX(VpD!$C$3:$I$27,MATCH(F3130,VpD!$B$3:$B$27,0),MATCH(P3130,VpD!$C$2:$I$2,0))</f>
        <v>120</v>
      </c>
      <c r="R3130" s="16">
        <f t="shared" ca="1" si="633"/>
        <v>10.92</v>
      </c>
      <c r="S3130" s="14">
        <f t="shared" ca="1" si="634"/>
        <v>713778.24</v>
      </c>
      <c r="T3130" s="14">
        <f t="shared" ca="1" si="635"/>
        <v>6169233.9699999997</v>
      </c>
      <c r="U3130" s="14" t="str">
        <f t="shared" ca="1" si="636"/>
        <v>0A3F507E-1BB7-32B8-E044-0003BA298018</v>
      </c>
    </row>
    <row r="3131" spans="1:21" s="14" customFormat="1" x14ac:dyDescent="0.25">
      <c r="A3131" s="14">
        <f t="shared" si="624"/>
        <v>3131</v>
      </c>
      <c r="B3131" s="14" t="str">
        <f t="shared" ca="1" si="625"/>
        <v>C3EB27EE-0C7F-4538-A92B-18389CD5FB89</v>
      </c>
      <c r="C3131" s="14" t="str">
        <f t="shared" ca="1" si="626"/>
        <v>Nordmarksvænge</v>
      </c>
      <c r="D3131" s="14" t="str">
        <f t="shared" ca="1" si="627"/>
        <v>37</v>
      </c>
      <c r="E3131" s="14" t="str">
        <f t="shared" ca="1" si="628"/>
        <v>15dh</v>
      </c>
      <c r="F3131" s="1">
        <f t="shared" ca="1" si="629"/>
        <v>120</v>
      </c>
      <c r="G3131" s="1">
        <f t="shared" ca="1" si="630"/>
        <v>144</v>
      </c>
      <c r="H3131" s="1">
        <f t="shared" ca="1" si="631"/>
        <v>2001</v>
      </c>
      <c r="I3131" s="1" t="str">
        <f ca="1">INDEX(Relationstabel!$C$3:$K$10,MATCH(INDIRECT($A$1&amp;"J"&amp;A3131),Relationstabel!$A$3:$A$10,0),MATCH(IFERROR(VALUE(INDIRECT($A$1&amp;"K"&amp;A3131)),0),Relationstabel!$C$1:$K$1,0))</f>
        <v>Fjernvarme/ Blokvarme</v>
      </c>
      <c r="J3131" s="1" t="str">
        <f ca="1">INDEX(Anvendelseskode!B:B,MATCH($F3131,Anvendelseskode!$A:$A,0))</f>
        <v>Fritliggende enfamilieshus (parcelhus)</v>
      </c>
      <c r="K3131" s="1" t="str">
        <f ca="1">INDEX(Anvendelseskode!C:C,MATCH($F3131,Anvendelseskode!$A:$A,0))</f>
        <v>Parcelhuse</v>
      </c>
      <c r="L3131" s="1" t="str">
        <f ca="1">INDEX(Anvendelseskode!D:D,MATCH($F3131,Anvendelseskode!$A:$A,0))</f>
        <v>Private husholdninger</v>
      </c>
      <c r="M3131" s="1" t="str">
        <f ca="1">IFERROR(INDEX(SBi!$2:$2,MATCH(H3131,SBi!$1:$1,1)),SBi!$K$2)</f>
        <v>1999-2006</v>
      </c>
      <c r="N3131" s="1">
        <f ca="1">INDEX(SBi!$C$3:$K$28,MATCH(F3131,SBi!$B$3:$B$28,0),MATCH(M3131,SBi!$C$2:$K$2,0))</f>
        <v>83.9</v>
      </c>
      <c r="O3131" s="16">
        <f t="shared" ca="1" si="632"/>
        <v>12.0816</v>
      </c>
      <c r="P3131" s="16" t="str">
        <f ca="1">IFERROR(INDEX(VpD!$2:$2,MATCH(H3131,VpD!$1:$1,1)),VpD!$I$2)</f>
        <v>&gt;1998</v>
      </c>
      <c r="Q3131" s="1">
        <f ca="1">INDEX(VpD!$C$3:$I$27,MATCH(F3131,VpD!$B$3:$B$27,0),MATCH(P3131,VpD!$C$2:$I$2,0))</f>
        <v>72</v>
      </c>
      <c r="R3131" s="16">
        <f t="shared" ca="1" si="633"/>
        <v>10.368</v>
      </c>
      <c r="S3131" s="14">
        <f t="shared" ca="1" si="634"/>
        <v>712136.55</v>
      </c>
      <c r="T3131" s="14">
        <f t="shared" ca="1" si="635"/>
        <v>6171947.2800000003</v>
      </c>
      <c r="U3131" s="14" t="str">
        <f t="shared" ca="1" si="636"/>
        <v>0A3F507E-1DB7-32B8-E044-0003BA298018</v>
      </c>
    </row>
    <row r="3132" spans="1:21" s="14" customFormat="1" x14ac:dyDescent="0.25">
      <c r="A3132" s="14">
        <f t="shared" si="624"/>
        <v>3132</v>
      </c>
      <c r="B3132" s="14" t="str">
        <f t="shared" ca="1" si="625"/>
        <v>46B8EBCC-2018-4217-8B58-9215370776A7</v>
      </c>
      <c r="C3132" s="14" t="str">
        <f t="shared" ca="1" si="626"/>
        <v>Nørrebred</v>
      </c>
      <c r="D3132" s="14" t="str">
        <f t="shared" ca="1" si="627"/>
        <v>141</v>
      </c>
      <c r="E3132" s="14" t="str">
        <f t="shared" ca="1" si="628"/>
        <v>21be</v>
      </c>
      <c r="F3132" s="1">
        <f t="shared" ca="1" si="629"/>
        <v>120</v>
      </c>
      <c r="G3132" s="1">
        <f t="shared" ca="1" si="630"/>
        <v>143</v>
      </c>
      <c r="H3132" s="1">
        <f t="shared" ca="1" si="631"/>
        <v>1968</v>
      </c>
      <c r="I3132" s="1" t="str">
        <f ca="1">INDEX(Relationstabel!$C$3:$K$10,MATCH(INDIRECT($A$1&amp;"J"&amp;A3132),Relationstabel!$A$3:$A$10,0),MATCH(IFERROR(VALUE(INDIRECT($A$1&amp;"K"&amp;A3132)),0),Relationstabel!$C$1:$K$1,0))</f>
        <v>Naturgas</v>
      </c>
      <c r="J3132" s="1" t="str">
        <f ca="1">INDEX(Anvendelseskode!B:B,MATCH($F3132,Anvendelseskode!$A:$A,0))</f>
        <v>Fritliggende enfamilieshus (parcelhus)</v>
      </c>
      <c r="K3132" s="1" t="str">
        <f ca="1">INDEX(Anvendelseskode!C:C,MATCH($F3132,Anvendelseskode!$A:$A,0))</f>
        <v>Parcelhuse</v>
      </c>
      <c r="L3132" s="1" t="str">
        <f ca="1">INDEX(Anvendelseskode!D:D,MATCH($F3132,Anvendelseskode!$A:$A,0))</f>
        <v>Private husholdninger</v>
      </c>
      <c r="M3132" s="1" t="str">
        <f ca="1">IFERROR(INDEX(SBi!$2:$2,MATCH(H3132,SBi!$1:$1,1)),SBi!$K$2)</f>
        <v>1961-1972</v>
      </c>
      <c r="N3132" s="1">
        <f ca="1">INDEX(SBi!$C$3:$K$28,MATCH(F3132,SBi!$B$3:$B$28,0),MATCH(M3132,SBi!$C$2:$K$2,0))</f>
        <v>134.30000000000001</v>
      </c>
      <c r="O3132" s="16">
        <f t="shared" ca="1" si="632"/>
        <v>19.204900000000002</v>
      </c>
      <c r="P3132" s="16" t="str">
        <f ca="1">IFERROR(INDEX(VpD!$2:$2,MATCH(H3132,VpD!$1:$1,1)),VpD!$I$2)</f>
        <v>1961-1972</v>
      </c>
      <c r="Q3132" s="1">
        <f ca="1">INDEX(VpD!$C$3:$I$27,MATCH(F3132,VpD!$B$3:$B$27,0),MATCH(P3132,VpD!$C$2:$I$2,0))</f>
        <v>143</v>
      </c>
      <c r="R3132" s="16">
        <f t="shared" ca="1" si="633"/>
        <v>20.449000000000002</v>
      </c>
      <c r="S3132" s="14">
        <f t="shared" ca="1" si="634"/>
        <v>711512.7</v>
      </c>
      <c r="T3132" s="14">
        <f t="shared" ca="1" si="635"/>
        <v>6172218.5599999996</v>
      </c>
      <c r="U3132" s="14" t="str">
        <f t="shared" ca="1" si="636"/>
        <v>0A3F507E-1EB7-32B8-E044-0003BA298018</v>
      </c>
    </row>
    <row r="3133" spans="1:21" s="14" customFormat="1" x14ac:dyDescent="0.25">
      <c r="A3133" s="14">
        <f t="shared" si="624"/>
        <v>3133</v>
      </c>
      <c r="B3133" s="14" t="str">
        <f t="shared" ca="1" si="625"/>
        <v>7B639060-C977-42DF-97CB-FBC93881E834</v>
      </c>
      <c r="C3133" s="14" t="str">
        <f t="shared" ca="1" si="626"/>
        <v>Ørnebo</v>
      </c>
      <c r="D3133" s="14" t="str">
        <f t="shared" ca="1" si="627"/>
        <v>7</v>
      </c>
      <c r="E3133" s="14" t="str">
        <f t="shared" ca="1" si="628"/>
        <v>6aay</v>
      </c>
      <c r="F3133" s="1">
        <f t="shared" ca="1" si="629"/>
        <v>130</v>
      </c>
      <c r="G3133" s="1">
        <f t="shared" ca="1" si="630"/>
        <v>109</v>
      </c>
      <c r="H3133" s="1">
        <f t="shared" ca="1" si="631"/>
        <v>1978</v>
      </c>
      <c r="I3133" s="1" t="str">
        <f ca="1">INDEX(Relationstabel!$C$3:$K$10,MATCH(INDIRECT($A$1&amp;"J"&amp;A3133),Relationstabel!$A$3:$A$10,0),MATCH(IFERROR(VALUE(INDIRECT($A$1&amp;"K"&amp;A3133)),0),Relationstabel!$C$1:$K$1,0))</f>
        <v>Fjernvarme/ Blokvarme</v>
      </c>
      <c r="J3133" s="1" t="str">
        <f ca="1">INDEX(Anvendelseskode!B:B,MATCH($F3133,Anvendelseskode!$A:$A,0))</f>
        <v>Række-, kæde-, dobbelthus (lodret adskillelse mellem enhederne)</v>
      </c>
      <c r="K3133" s="1" t="str">
        <f ca="1">INDEX(Anvendelseskode!C:C,MATCH($F3133,Anvendelseskode!$A:$A,0))</f>
        <v>Række-, kæde og dobbelthuse</v>
      </c>
      <c r="L3133" s="1" t="str">
        <f ca="1">INDEX(Anvendelseskode!D:D,MATCH($F3133,Anvendelseskode!$A:$A,0))</f>
        <v>Private husholdninger</v>
      </c>
      <c r="M3133" s="1" t="str">
        <f ca="1">IFERROR(INDEX(SBi!$2:$2,MATCH(H3133,SBi!$1:$1,1)),SBi!$K$2)</f>
        <v>1973-1978</v>
      </c>
      <c r="N3133" s="1">
        <f ca="1">INDEX(SBi!$C$3:$K$28,MATCH(F3133,SBi!$B$3:$B$28,0),MATCH(M3133,SBi!$C$2:$K$2,0))</f>
        <v>112.6</v>
      </c>
      <c r="O3133" s="16">
        <f t="shared" ca="1" si="632"/>
        <v>12.273399999999999</v>
      </c>
      <c r="P3133" s="16" t="str">
        <f ca="1">IFERROR(INDEX(VpD!$2:$2,MATCH(H3133,VpD!$1:$1,1)),VpD!$I$2)</f>
        <v>1973-1978</v>
      </c>
      <c r="Q3133" s="1">
        <f ca="1">INDEX(VpD!$C$3:$I$27,MATCH(F3133,VpD!$B$3:$B$27,0),MATCH(P3133,VpD!$C$2:$I$2,0))</f>
        <v>98</v>
      </c>
      <c r="R3133" s="16">
        <f t="shared" ca="1" si="633"/>
        <v>10.682</v>
      </c>
      <c r="S3133" s="14">
        <f t="shared" ca="1" si="634"/>
        <v>713654.62</v>
      </c>
      <c r="T3133" s="14">
        <f t="shared" ca="1" si="635"/>
        <v>6169797.0300000003</v>
      </c>
      <c r="U3133" s="14" t="str">
        <f t="shared" ca="1" si="636"/>
        <v>0A3F507E-24B7-32B8-E044-0003BA298018</v>
      </c>
    </row>
    <row r="3134" spans="1:21" s="14" customFormat="1" x14ac:dyDescent="0.25">
      <c r="A3134" s="14">
        <f t="shared" si="624"/>
        <v>3134</v>
      </c>
      <c r="B3134" s="14" t="str">
        <f t="shared" ca="1" si="625"/>
        <v>0915C2EC-31FA-469F-98C3-4726C164E430</v>
      </c>
      <c r="C3134" s="14" t="str">
        <f t="shared" ca="1" si="626"/>
        <v>Brøndbyvej</v>
      </c>
      <c r="D3134" s="14" t="str">
        <f t="shared" ca="1" si="627"/>
        <v>162</v>
      </c>
      <c r="E3134" s="14" t="str">
        <f t="shared" ca="1" si="628"/>
        <v>1f</v>
      </c>
      <c r="F3134" s="1">
        <f t="shared" ca="1" si="629"/>
        <v>210</v>
      </c>
      <c r="G3134" s="1">
        <f t="shared" ca="1" si="630"/>
        <v>144</v>
      </c>
      <c r="H3134" s="1">
        <f t="shared" ca="1" si="631"/>
        <v>1928</v>
      </c>
      <c r="I3134" s="1" t="str">
        <f ca="1">INDEX(Relationstabel!$C$3:$K$10,MATCH(INDIRECT($A$1&amp;"J"&amp;A3134),Relationstabel!$A$3:$A$10,0),MATCH(IFERROR(VALUE(INDIRECT($A$1&amp;"K"&amp;A3134)),0),Relationstabel!$C$1:$K$1,0))</f>
        <v>Ingen varmeinstallation</v>
      </c>
      <c r="J3134" s="1" t="str">
        <f ca="1">INDEX(Anvendelseskode!B:B,MATCH($F3134,Anvendelseskode!$A:$A,0))</f>
        <v>Bygning til erhvervsmæssig produktion vedrørende landbrug, gartneri, råstofudvinding o.lign</v>
      </c>
      <c r="K3134" s="1" t="str">
        <f ca="1">INDEX(Anvendelseskode!C:C,MATCH($F3134,Anvendelseskode!$A:$A,0))</f>
        <v>Avls- og driftsbygning</v>
      </c>
      <c r="L3134" s="1" t="str">
        <f ca="1">INDEX(Anvendelseskode!D:D,MATCH($F3134,Anvendelseskode!$A:$A,0))</f>
        <v>Landbrug og gartneri</v>
      </c>
      <c r="M3134" s="1" t="str">
        <f ca="1">IFERROR(INDEX(SBi!$2:$2,MATCH(H3134,SBi!$1:$1,1)),SBi!$K$2)</f>
        <v>1890-1930</v>
      </c>
      <c r="N3134" s="1">
        <f ca="1">INDEX(SBi!$C$3:$K$28,MATCH(F3134,SBi!$B$3:$B$28,0),MATCH(M3134,SBi!$C$2:$K$2,0))</f>
        <v>45</v>
      </c>
      <c r="O3134" s="16">
        <f t="shared" ca="1" si="632"/>
        <v>6.48</v>
      </c>
      <c r="P3134" s="16" t="str">
        <f ca="1">IFERROR(INDEX(VpD!$2:$2,MATCH(H3134,VpD!$1:$1,1)),VpD!$I$2)</f>
        <v>&lt;1930</v>
      </c>
      <c r="Q3134" s="1">
        <f ca="1">INDEX(VpD!$C$3:$I$27,MATCH(F3134,VpD!$B$3:$B$27,0),MATCH(P3134,VpD!$C$2:$I$2,0))</f>
        <v>45</v>
      </c>
      <c r="R3134" s="16">
        <f t="shared" ca="1" si="633"/>
        <v>6.48</v>
      </c>
      <c r="S3134" s="14">
        <f t="shared" ca="1" si="634"/>
        <v>712636.43</v>
      </c>
      <c r="T3134" s="14">
        <f t="shared" ca="1" si="635"/>
        <v>6171243.0499999998</v>
      </c>
      <c r="U3134" s="14" t="str">
        <f t="shared" ca="1" si="636"/>
        <v>0A3F507E-15C0-32B8-E044-0003BA298018</v>
      </c>
    </row>
    <row r="3135" spans="1:21" s="14" customFormat="1" x14ac:dyDescent="0.25">
      <c r="A3135" s="14">
        <f t="shared" si="624"/>
        <v>3135</v>
      </c>
      <c r="B3135" s="14" t="str">
        <f t="shared" ca="1" si="625"/>
        <v>DAB5E27E-8D15-420F-97B0-0DE1E8CE1C55</v>
      </c>
      <c r="C3135" s="14" t="str">
        <f t="shared" ca="1" si="626"/>
        <v>Brøndbyvej</v>
      </c>
      <c r="D3135" s="14" t="str">
        <f t="shared" ca="1" si="627"/>
        <v>162</v>
      </c>
      <c r="E3135" s="14" t="str">
        <f t="shared" ca="1" si="628"/>
        <v>1f</v>
      </c>
      <c r="F3135" s="1">
        <f t="shared" ca="1" si="629"/>
        <v>210</v>
      </c>
      <c r="G3135" s="1">
        <f t="shared" ca="1" si="630"/>
        <v>36</v>
      </c>
      <c r="H3135" s="1">
        <f t="shared" ca="1" si="631"/>
        <v>1964</v>
      </c>
      <c r="I3135" s="1" t="str">
        <f ca="1">INDEX(Relationstabel!$C$3:$K$10,MATCH(INDIRECT($A$1&amp;"J"&amp;A3135),Relationstabel!$A$3:$A$10,0),MATCH(IFERROR(VALUE(INDIRECT($A$1&amp;"K"&amp;A3135)),0),Relationstabel!$C$1:$K$1,0))</f>
        <v>Ingen varmeinstallation</v>
      </c>
      <c r="J3135" s="1" t="str">
        <f ca="1">INDEX(Anvendelseskode!B:B,MATCH($F3135,Anvendelseskode!$A:$A,0))</f>
        <v>Bygning til erhvervsmæssig produktion vedrørende landbrug, gartneri, råstofudvinding o.lign</v>
      </c>
      <c r="K3135" s="1" t="str">
        <f ca="1">INDEX(Anvendelseskode!C:C,MATCH($F3135,Anvendelseskode!$A:$A,0))</f>
        <v>Avls- og driftsbygning</v>
      </c>
      <c r="L3135" s="1" t="str">
        <f ca="1">INDEX(Anvendelseskode!D:D,MATCH($F3135,Anvendelseskode!$A:$A,0))</f>
        <v>Landbrug og gartneri</v>
      </c>
      <c r="M3135" s="1" t="str">
        <f ca="1">IFERROR(INDEX(SBi!$2:$2,MATCH(H3135,SBi!$1:$1,1)),SBi!$K$2)</f>
        <v>1961-1972</v>
      </c>
      <c r="N3135" s="1">
        <f ca="1">INDEX(SBi!$C$3:$K$28,MATCH(F3135,SBi!$B$3:$B$28,0),MATCH(M3135,SBi!$C$2:$K$2,0))</f>
        <v>33</v>
      </c>
      <c r="O3135" s="16">
        <f t="shared" ca="1" si="632"/>
        <v>1.1879999999999999</v>
      </c>
      <c r="P3135" s="16" t="str">
        <f ca="1">IFERROR(INDEX(VpD!$2:$2,MATCH(H3135,VpD!$1:$1,1)),VpD!$I$2)</f>
        <v>1961-1972</v>
      </c>
      <c r="Q3135" s="1">
        <f ca="1">INDEX(VpD!$C$3:$I$27,MATCH(F3135,VpD!$B$3:$B$27,0),MATCH(P3135,VpD!$C$2:$I$2,0))</f>
        <v>33</v>
      </c>
      <c r="R3135" s="16">
        <f t="shared" ca="1" si="633"/>
        <v>1.1879999999999999</v>
      </c>
      <c r="S3135" s="14">
        <f t="shared" ca="1" si="634"/>
        <v>712636.43</v>
      </c>
      <c r="T3135" s="14">
        <f t="shared" ca="1" si="635"/>
        <v>6171243.0499999998</v>
      </c>
      <c r="U3135" s="14" t="str">
        <f t="shared" ca="1" si="636"/>
        <v>0A3F507E-15C0-32B8-E044-0003BA298018</v>
      </c>
    </row>
    <row r="3136" spans="1:21" s="14" customFormat="1" x14ac:dyDescent="0.25">
      <c r="A3136" s="14">
        <f t="shared" si="624"/>
        <v>3136</v>
      </c>
      <c r="B3136" s="14" t="str">
        <f t="shared" ca="1" si="625"/>
        <v>6762AA42-A6B1-43CE-9C7C-F1A58D44936C</v>
      </c>
      <c r="C3136" s="14" t="str">
        <f t="shared" ca="1" si="626"/>
        <v>Brøndbyvej</v>
      </c>
      <c r="D3136" s="14" t="str">
        <f t="shared" ca="1" si="627"/>
        <v>162</v>
      </c>
      <c r="E3136" s="14" t="str">
        <f t="shared" ca="1" si="628"/>
        <v>1f</v>
      </c>
      <c r="F3136" s="1">
        <f t="shared" ca="1" si="629"/>
        <v>120</v>
      </c>
      <c r="G3136" s="1">
        <f t="shared" ca="1" si="630"/>
        <v>126</v>
      </c>
      <c r="H3136" s="1">
        <f t="shared" ca="1" si="631"/>
        <v>1928</v>
      </c>
      <c r="I3136" s="1" t="str">
        <f ca="1">INDEX(Relationstabel!$C$3:$K$10,MATCH(INDIRECT($A$1&amp;"J"&amp;A3136),Relationstabel!$A$3:$A$10,0),MATCH(IFERROR(VALUE(INDIRECT($A$1&amp;"K"&amp;A3136)),0),Relationstabel!$C$1:$K$1,0))</f>
        <v>Olie</v>
      </c>
      <c r="J3136" s="1" t="str">
        <f ca="1">INDEX(Anvendelseskode!B:B,MATCH($F3136,Anvendelseskode!$A:$A,0))</f>
        <v>Fritliggende enfamilieshus (parcelhus)</v>
      </c>
      <c r="K3136" s="1" t="str">
        <f ca="1">INDEX(Anvendelseskode!C:C,MATCH($F3136,Anvendelseskode!$A:$A,0))</f>
        <v>Parcelhuse</v>
      </c>
      <c r="L3136" s="1" t="str">
        <f ca="1">INDEX(Anvendelseskode!D:D,MATCH($F3136,Anvendelseskode!$A:$A,0))</f>
        <v>Private husholdninger</v>
      </c>
      <c r="M3136" s="1" t="str">
        <f ca="1">IFERROR(INDEX(SBi!$2:$2,MATCH(H3136,SBi!$1:$1,1)),SBi!$K$2)</f>
        <v>1890-1930</v>
      </c>
      <c r="N3136" s="1">
        <f ca="1">INDEX(SBi!$C$3:$K$28,MATCH(F3136,SBi!$B$3:$B$28,0),MATCH(M3136,SBi!$C$2:$K$2,0))</f>
        <v>164.7</v>
      </c>
      <c r="O3136" s="16">
        <f t="shared" ca="1" si="632"/>
        <v>20.752199999999998</v>
      </c>
      <c r="P3136" s="16" t="str">
        <f ca="1">IFERROR(INDEX(VpD!$2:$2,MATCH(H3136,VpD!$1:$1,1)),VpD!$I$2)</f>
        <v>&lt;1930</v>
      </c>
      <c r="Q3136" s="1">
        <f ca="1">INDEX(VpD!$C$3:$I$27,MATCH(F3136,VpD!$B$3:$B$27,0),MATCH(P3136,VpD!$C$2:$I$2,0))</f>
        <v>209</v>
      </c>
      <c r="R3136" s="16">
        <f t="shared" ca="1" si="633"/>
        <v>26.334</v>
      </c>
      <c r="S3136" s="14">
        <f t="shared" ca="1" si="634"/>
        <v>712636.43</v>
      </c>
      <c r="T3136" s="14">
        <f t="shared" ca="1" si="635"/>
        <v>6171243.0499999998</v>
      </c>
      <c r="U3136" s="14" t="str">
        <f t="shared" ca="1" si="636"/>
        <v>0A3F507E-15C0-32B8-E044-0003BA298018</v>
      </c>
    </row>
    <row r="3137" spans="1:21" s="14" customFormat="1" x14ac:dyDescent="0.25">
      <c r="A3137" s="14">
        <f t="shared" si="624"/>
        <v>3137</v>
      </c>
      <c r="B3137" s="14" t="str">
        <f t="shared" ca="1" si="625"/>
        <v>0264CFAB-5002-43CE-93AC-CFC4BC1551CE</v>
      </c>
      <c r="C3137" s="14" t="str">
        <f t="shared" ca="1" si="626"/>
        <v>Løkkekrogen</v>
      </c>
      <c r="D3137" s="14" t="str">
        <f t="shared" ca="1" si="627"/>
        <v>38</v>
      </c>
      <c r="E3137" s="14" t="str">
        <f t="shared" ca="1" si="628"/>
        <v>17bi</v>
      </c>
      <c r="F3137" s="1">
        <f t="shared" ca="1" si="629"/>
        <v>130</v>
      </c>
      <c r="G3137" s="1">
        <f t="shared" ca="1" si="630"/>
        <v>134</v>
      </c>
      <c r="H3137" s="1">
        <f t="shared" ca="1" si="631"/>
        <v>1975</v>
      </c>
      <c r="I3137" s="1" t="str">
        <f ca="1">INDEX(Relationstabel!$C$3:$K$10,MATCH(INDIRECT($A$1&amp;"J"&amp;A3137),Relationstabel!$A$3:$A$10,0),MATCH(IFERROR(VALUE(INDIRECT($A$1&amp;"K"&amp;A3137)),0),Relationstabel!$C$1:$K$1,0))</f>
        <v>Fjernvarme/ Blokvarme</v>
      </c>
      <c r="J3137" s="1" t="str">
        <f ca="1">INDEX(Anvendelseskode!B:B,MATCH($F3137,Anvendelseskode!$A:$A,0))</f>
        <v>Række-, kæde-, dobbelthus (lodret adskillelse mellem enhederne)</v>
      </c>
      <c r="K3137" s="1" t="str">
        <f ca="1">INDEX(Anvendelseskode!C:C,MATCH($F3137,Anvendelseskode!$A:$A,0))</f>
        <v>Række-, kæde og dobbelthuse</v>
      </c>
      <c r="L3137" s="1" t="str">
        <f ca="1">INDEX(Anvendelseskode!D:D,MATCH($F3137,Anvendelseskode!$A:$A,0))</f>
        <v>Private husholdninger</v>
      </c>
      <c r="M3137" s="1" t="str">
        <f ca="1">IFERROR(INDEX(SBi!$2:$2,MATCH(H3137,SBi!$1:$1,1)),SBi!$K$2)</f>
        <v>1973-1978</v>
      </c>
      <c r="N3137" s="1">
        <f ca="1">INDEX(SBi!$C$3:$K$28,MATCH(F3137,SBi!$B$3:$B$28,0),MATCH(M3137,SBi!$C$2:$K$2,0))</f>
        <v>112.6</v>
      </c>
      <c r="O3137" s="16">
        <f t="shared" ca="1" si="632"/>
        <v>15.0884</v>
      </c>
      <c r="P3137" s="16" t="str">
        <f ca="1">IFERROR(INDEX(VpD!$2:$2,MATCH(H3137,VpD!$1:$1,1)),VpD!$I$2)</f>
        <v>1973-1978</v>
      </c>
      <c r="Q3137" s="1">
        <f ca="1">INDEX(VpD!$C$3:$I$27,MATCH(F3137,VpD!$B$3:$B$27,0),MATCH(P3137,VpD!$C$2:$I$2,0))</f>
        <v>98</v>
      </c>
      <c r="R3137" s="16">
        <f t="shared" ca="1" si="633"/>
        <v>13.132</v>
      </c>
      <c r="S3137" s="14">
        <f t="shared" ca="1" si="634"/>
        <v>711368.78</v>
      </c>
      <c r="T3137" s="14">
        <f t="shared" ca="1" si="635"/>
        <v>6172478.46</v>
      </c>
      <c r="U3137" s="14" t="str">
        <f t="shared" ca="1" si="636"/>
        <v>0A3F507E-1CDD-32B8-E044-0003BA298018</v>
      </c>
    </row>
    <row r="3138" spans="1:21" s="14" customFormat="1" x14ac:dyDescent="0.25">
      <c r="A3138" s="14">
        <f t="shared" si="624"/>
        <v>3138</v>
      </c>
      <c r="B3138" s="14" t="str">
        <f t="shared" ca="1" si="625"/>
        <v>E5EA0DC0-E154-4E8C-B4A7-4483CFD3D7C4</v>
      </c>
      <c r="C3138" s="14" t="str">
        <f t="shared" ca="1" si="626"/>
        <v>Svanholmvej</v>
      </c>
      <c r="D3138" s="14" t="str">
        <f t="shared" ca="1" si="627"/>
        <v>5</v>
      </c>
      <c r="E3138" s="14" t="str">
        <f t="shared" ca="1" si="628"/>
        <v>18bp</v>
      </c>
      <c r="F3138" s="1">
        <f t="shared" ca="1" si="629"/>
        <v>120</v>
      </c>
      <c r="G3138" s="1">
        <f t="shared" ca="1" si="630"/>
        <v>161</v>
      </c>
      <c r="H3138" s="1">
        <f t="shared" ca="1" si="631"/>
        <v>1961</v>
      </c>
      <c r="I3138" s="1" t="str">
        <f ca="1">INDEX(Relationstabel!$C$3:$K$10,MATCH(INDIRECT($A$1&amp;"J"&amp;A3138),Relationstabel!$A$3:$A$10,0),MATCH(IFERROR(VALUE(INDIRECT($A$1&amp;"K"&amp;A3138)),0),Relationstabel!$C$1:$K$1,0))</f>
        <v>Naturgas</v>
      </c>
      <c r="J3138" s="1" t="str">
        <f ca="1">INDEX(Anvendelseskode!B:B,MATCH($F3138,Anvendelseskode!$A:$A,0))</f>
        <v>Fritliggende enfamilieshus (parcelhus)</v>
      </c>
      <c r="K3138" s="1" t="str">
        <f ca="1">INDEX(Anvendelseskode!C:C,MATCH($F3138,Anvendelseskode!$A:$A,0))</f>
        <v>Parcelhuse</v>
      </c>
      <c r="L3138" s="1" t="str">
        <f ca="1">INDEX(Anvendelseskode!D:D,MATCH($F3138,Anvendelseskode!$A:$A,0))</f>
        <v>Private husholdninger</v>
      </c>
      <c r="M3138" s="1" t="str">
        <f ca="1">IFERROR(INDEX(SBi!$2:$2,MATCH(H3138,SBi!$1:$1,1)),SBi!$K$2)</f>
        <v>1961-1972</v>
      </c>
      <c r="N3138" s="1">
        <f ca="1">INDEX(SBi!$C$3:$K$28,MATCH(F3138,SBi!$B$3:$B$28,0),MATCH(M3138,SBi!$C$2:$K$2,0))</f>
        <v>134.30000000000001</v>
      </c>
      <c r="O3138" s="16">
        <f t="shared" ca="1" si="632"/>
        <v>21.622300000000003</v>
      </c>
      <c r="P3138" s="16" t="str">
        <f ca="1">IFERROR(INDEX(VpD!$2:$2,MATCH(H3138,VpD!$1:$1,1)),VpD!$I$2)</f>
        <v>1961-1972</v>
      </c>
      <c r="Q3138" s="1">
        <f ca="1">INDEX(VpD!$C$3:$I$27,MATCH(F3138,VpD!$B$3:$B$27,0),MATCH(P3138,VpD!$C$2:$I$2,0))</f>
        <v>143</v>
      </c>
      <c r="R3138" s="16">
        <f t="shared" ca="1" si="633"/>
        <v>23.023</v>
      </c>
      <c r="S3138" s="14">
        <f t="shared" ca="1" si="634"/>
        <v>713304.41</v>
      </c>
      <c r="T3138" s="14">
        <f t="shared" ca="1" si="635"/>
        <v>6168930.7699999996</v>
      </c>
      <c r="U3138" s="14" t="str">
        <f t="shared" ca="1" si="636"/>
        <v>0A3F507E-21DD-32B8-E044-0003BA298018</v>
      </c>
    </row>
    <row r="3139" spans="1:21" s="14" customFormat="1" x14ac:dyDescent="0.25">
      <c r="A3139" s="14">
        <f t="shared" ref="A3139:A3202" si="637">ROW(B3139)</f>
        <v>3139</v>
      </c>
      <c r="B3139" s="14" t="str">
        <f t="shared" ref="B3139:B3202" ca="1" si="638">INDIRECT($A$1&amp;"b"&amp;A3139)</f>
        <v>75A1F18F-7A19-4788-A82C-E14403406767</v>
      </c>
      <c r="C3139" s="14" t="str">
        <f t="shared" ref="C3139:C3202" ca="1" si="639">INDIRECT($A$1&amp;"V"&amp;A3139)</f>
        <v>Syvhøjvænge</v>
      </c>
      <c r="D3139" s="14" t="str">
        <f t="shared" ref="D3139:D3202" ca="1" si="640">INDIRECT($A$1&amp;"W"&amp;A3139)</f>
        <v>169</v>
      </c>
      <c r="E3139" s="14" t="str">
        <f t="shared" ref="E3139:E3202" ca="1" si="641">INDIRECT($A$1&amp;"AB"&amp;A3139)</f>
        <v>21ci</v>
      </c>
      <c r="F3139" s="1">
        <f t="shared" ref="F3139:F3202" ca="1" si="642">ROUNDDOWN(INDIRECT($A$1&amp;"C"&amp;A3139),-1)</f>
        <v>130</v>
      </c>
      <c r="G3139" s="1">
        <f t="shared" ref="G3139:G3202" ca="1" si="643">INDIRECT($A$1&amp;"P"&amp;A3139)+INDIRECT($A$1&amp;"Q"&amp;A3139)+INDIRECT($A$1&amp;"R"&amp;A3139)*0.5</f>
        <v>145</v>
      </c>
      <c r="H3139" s="1">
        <f t="shared" ref="H3139:H3202" ca="1" si="644">MAX(INDIRECT($A$1&amp;"E"&amp;A3139),INDIRECT($A$1&amp;"D"&amp;A3139))</f>
        <v>1971</v>
      </c>
      <c r="I3139" s="1" t="str">
        <f ca="1">INDEX(Relationstabel!$C$3:$K$10,MATCH(INDIRECT($A$1&amp;"J"&amp;A3139),Relationstabel!$A$3:$A$10,0),MATCH(IFERROR(VALUE(INDIRECT($A$1&amp;"K"&amp;A3139)),0),Relationstabel!$C$1:$K$1,0))</f>
        <v>Fjernvarme/ Blokvarme</v>
      </c>
      <c r="J3139" s="1" t="str">
        <f ca="1">INDEX(Anvendelseskode!B:B,MATCH($F3139,Anvendelseskode!$A:$A,0))</f>
        <v>Række-, kæde-, dobbelthus (lodret adskillelse mellem enhederne)</v>
      </c>
      <c r="K3139" s="1" t="str">
        <f ca="1">INDEX(Anvendelseskode!C:C,MATCH($F3139,Anvendelseskode!$A:$A,0))</f>
        <v>Række-, kæde og dobbelthuse</v>
      </c>
      <c r="L3139" s="1" t="str">
        <f ca="1">INDEX(Anvendelseskode!D:D,MATCH($F3139,Anvendelseskode!$A:$A,0))</f>
        <v>Private husholdninger</v>
      </c>
      <c r="M3139" s="1" t="str">
        <f ca="1">IFERROR(INDEX(SBi!$2:$2,MATCH(H3139,SBi!$1:$1,1)),SBi!$K$2)</f>
        <v>1961-1972</v>
      </c>
      <c r="N3139" s="1">
        <f ca="1">INDEX(SBi!$C$3:$K$28,MATCH(F3139,SBi!$B$3:$B$28,0),MATCH(M3139,SBi!$C$2:$K$2,0))</f>
        <v>119.9</v>
      </c>
      <c r="O3139" s="16">
        <f t="shared" ref="O3139:O3202" ca="1" si="645">N3139*G3139/1000</f>
        <v>17.3855</v>
      </c>
      <c r="P3139" s="16" t="str">
        <f ca="1">IFERROR(INDEX(VpD!$2:$2,MATCH(H3139,VpD!$1:$1,1)),VpD!$I$2)</f>
        <v>1961-1972</v>
      </c>
      <c r="Q3139" s="1">
        <f ca="1">INDEX(VpD!$C$3:$I$27,MATCH(F3139,VpD!$B$3:$B$27,0),MATCH(P3139,VpD!$C$2:$I$2,0))</f>
        <v>120</v>
      </c>
      <c r="R3139" s="16">
        <f t="shared" ref="R3139:R3202" ca="1" si="646">Q3139*G3139/1000</f>
        <v>17.399999999999999</v>
      </c>
      <c r="S3139" s="14">
        <f t="shared" ref="S3139:S3202" ca="1" si="647">INDIRECT($A$1&amp;"AE"&amp;A3139)</f>
        <v>711833.87</v>
      </c>
      <c r="T3139" s="14">
        <f t="shared" ref="T3139:T3202" ca="1" si="648">INDIRECT($A$1&amp;"AF"&amp;A3139)</f>
        <v>6172175.2999999998</v>
      </c>
      <c r="U3139" s="14" t="str">
        <f t="shared" ref="U3139:U3202" ca="1" si="649">INDIRECT($A$1&amp;"AC"&amp;A3139)</f>
        <v>0A3F507E-22DD-32B8-E044-0003BA298018</v>
      </c>
    </row>
    <row r="3140" spans="1:21" s="14" customFormat="1" x14ac:dyDescent="0.25">
      <c r="A3140" s="14">
        <f t="shared" si="637"/>
        <v>3140</v>
      </c>
      <c r="B3140" s="14" t="str">
        <f t="shared" ca="1" si="638"/>
        <v>44CF5595-5A6E-4C5C-AE39-3BAE16FB2687</v>
      </c>
      <c r="C3140" s="14" t="str">
        <f t="shared" ca="1" si="639"/>
        <v>Albertslundvej</v>
      </c>
      <c r="D3140" s="14" t="str">
        <f t="shared" ca="1" si="640"/>
        <v>63</v>
      </c>
      <c r="E3140" s="14" t="str">
        <f t="shared" ca="1" si="641"/>
        <v>78m</v>
      </c>
      <c r="F3140" s="1">
        <f t="shared" ca="1" si="642"/>
        <v>140</v>
      </c>
      <c r="G3140" s="1">
        <f t="shared" ca="1" si="643"/>
        <v>2025</v>
      </c>
      <c r="H3140" s="1">
        <f t="shared" ca="1" si="644"/>
        <v>1964</v>
      </c>
      <c r="I3140" s="1" t="str">
        <f ca="1">INDEX(Relationstabel!$C$3:$K$10,MATCH(INDIRECT($A$1&amp;"J"&amp;A3140),Relationstabel!$A$3:$A$10,0),MATCH(IFERROR(VALUE(INDIRECT($A$1&amp;"K"&amp;A3140)),0),Relationstabel!$C$1:$K$1,0))</f>
        <v>Fjernvarme/ Blokvarme</v>
      </c>
      <c r="J3140" s="1" t="str">
        <f ca="1">INDEX(Anvendelseskode!B:B,MATCH($F3140,Anvendelseskode!$A:$A,0))</f>
        <v>Etageboligbebyggelse</v>
      </c>
      <c r="K3140" s="1" t="str">
        <f ca="1">INDEX(Anvendelseskode!C:C,MATCH($F3140,Anvendelseskode!$A:$A,0))</f>
        <v>Etageboligbebyggelse</v>
      </c>
      <c r="L3140" s="1" t="str">
        <f ca="1">INDEX(Anvendelseskode!D:D,MATCH($F3140,Anvendelseskode!$A:$A,0))</f>
        <v>Private husholdninger</v>
      </c>
      <c r="M3140" s="1" t="str">
        <f ca="1">IFERROR(INDEX(SBi!$2:$2,MATCH(H3140,SBi!$1:$1,1)),SBi!$K$2)</f>
        <v>1961-1972</v>
      </c>
      <c r="N3140" s="1">
        <f ca="1">INDEX(SBi!$C$3:$K$28,MATCH(F3140,SBi!$B$3:$B$28,0),MATCH(M3140,SBi!$C$2:$K$2,0))</f>
        <v>132.30000000000001</v>
      </c>
      <c r="O3140" s="16">
        <f t="shared" ca="1" si="645"/>
        <v>267.90750000000003</v>
      </c>
      <c r="P3140" s="16" t="str">
        <f ca="1">IFERROR(INDEX(VpD!$2:$2,MATCH(H3140,VpD!$1:$1,1)),VpD!$I$2)</f>
        <v>1961-1972</v>
      </c>
      <c r="Q3140" s="1">
        <f ca="1">INDEX(VpD!$C$3:$I$27,MATCH(F3140,VpD!$B$3:$B$27,0),MATCH(P3140,VpD!$C$2:$I$2,0))</f>
        <v>126</v>
      </c>
      <c r="R3140" s="16">
        <f t="shared" ca="1" si="646"/>
        <v>255.15</v>
      </c>
      <c r="S3140" s="14">
        <f t="shared" ca="1" si="647"/>
        <v>711017.03</v>
      </c>
      <c r="T3140" s="14">
        <f t="shared" ca="1" si="648"/>
        <v>6172768.1799999997</v>
      </c>
      <c r="U3140" s="14" t="str">
        <f t="shared" ca="1" si="649"/>
        <v>0A3F507E-14E2-32B8-E044-0003BA298018</v>
      </c>
    </row>
    <row r="3141" spans="1:21" s="14" customFormat="1" x14ac:dyDescent="0.25">
      <c r="A3141" s="14">
        <f t="shared" si="637"/>
        <v>3141</v>
      </c>
      <c r="B3141" s="14" t="str">
        <f t="shared" ca="1" si="638"/>
        <v>DB7AA874-3C14-4A9E-BBD0-F516A08B2777</v>
      </c>
      <c r="C3141" s="14" t="str">
        <f t="shared" ca="1" si="639"/>
        <v>Kolleruplund</v>
      </c>
      <c r="D3141" s="14" t="str">
        <f t="shared" ca="1" si="640"/>
        <v>38</v>
      </c>
      <c r="E3141" s="14" t="str">
        <f t="shared" ca="1" si="641"/>
        <v>6gy</v>
      </c>
      <c r="F3141" s="1">
        <f t="shared" ca="1" si="642"/>
        <v>130</v>
      </c>
      <c r="G3141" s="1">
        <f t="shared" ca="1" si="643"/>
        <v>101</v>
      </c>
      <c r="H3141" s="1">
        <f t="shared" ca="1" si="644"/>
        <v>1964</v>
      </c>
      <c r="I3141" s="1" t="str">
        <f ca="1">INDEX(Relationstabel!$C$3:$K$10,MATCH(INDIRECT($A$1&amp;"J"&amp;A3141),Relationstabel!$A$3:$A$10,0),MATCH(IFERROR(VALUE(INDIRECT($A$1&amp;"K"&amp;A3141)),0),Relationstabel!$C$1:$K$1,0))</f>
        <v>Olie</v>
      </c>
      <c r="J3141" s="1" t="str">
        <f ca="1">INDEX(Anvendelseskode!B:B,MATCH($F3141,Anvendelseskode!$A:$A,0))</f>
        <v>Række-, kæde-, dobbelthus (lodret adskillelse mellem enhederne)</v>
      </c>
      <c r="K3141" s="1" t="str">
        <f ca="1">INDEX(Anvendelseskode!C:C,MATCH($F3141,Anvendelseskode!$A:$A,0))</f>
        <v>Række-, kæde og dobbelthuse</v>
      </c>
      <c r="L3141" s="1" t="str">
        <f ca="1">INDEX(Anvendelseskode!D:D,MATCH($F3141,Anvendelseskode!$A:$A,0))</f>
        <v>Private husholdninger</v>
      </c>
      <c r="M3141" s="1" t="str">
        <f ca="1">IFERROR(INDEX(SBi!$2:$2,MATCH(H3141,SBi!$1:$1,1)),SBi!$K$2)</f>
        <v>1961-1972</v>
      </c>
      <c r="N3141" s="1">
        <f ca="1">INDEX(SBi!$C$3:$K$28,MATCH(F3141,SBi!$B$3:$B$28,0),MATCH(M3141,SBi!$C$2:$K$2,0))</f>
        <v>119.9</v>
      </c>
      <c r="O3141" s="16">
        <f t="shared" ca="1" si="645"/>
        <v>12.109900000000001</v>
      </c>
      <c r="P3141" s="16" t="str">
        <f ca="1">IFERROR(INDEX(VpD!$2:$2,MATCH(H3141,VpD!$1:$1,1)),VpD!$I$2)</f>
        <v>1961-1972</v>
      </c>
      <c r="Q3141" s="1">
        <f ca="1">INDEX(VpD!$C$3:$I$27,MATCH(F3141,VpD!$B$3:$B$27,0),MATCH(P3141,VpD!$C$2:$I$2,0))</f>
        <v>120</v>
      </c>
      <c r="R3141" s="16">
        <f t="shared" ca="1" si="646"/>
        <v>12.12</v>
      </c>
      <c r="S3141" s="14">
        <f t="shared" ca="1" si="647"/>
        <v>713823.46</v>
      </c>
      <c r="T3141" s="14">
        <f t="shared" ca="1" si="648"/>
        <v>6169291.46</v>
      </c>
      <c r="U3141" s="14" t="str">
        <f t="shared" ca="1" si="649"/>
        <v>0A3F507E-1BC4-32B8-E044-0003BA298018</v>
      </c>
    </row>
    <row r="3142" spans="1:21" s="14" customFormat="1" x14ac:dyDescent="0.25">
      <c r="A3142" s="14">
        <f t="shared" si="637"/>
        <v>3142</v>
      </c>
      <c r="B3142" s="14" t="str">
        <f t="shared" ca="1" si="638"/>
        <v>C7BA86DE-64A4-4D15-88A9-EEBF394BF47B</v>
      </c>
      <c r="C3142" s="14" t="str">
        <f t="shared" ca="1" si="639"/>
        <v>Hyttevænget</v>
      </c>
      <c r="D3142" s="14" t="str">
        <f t="shared" ca="1" si="640"/>
        <v>77</v>
      </c>
      <c r="E3142" s="14" t="str">
        <f t="shared" ca="1" si="641"/>
        <v>6kf</v>
      </c>
      <c r="F3142" s="1">
        <f t="shared" ca="1" si="642"/>
        <v>130</v>
      </c>
      <c r="G3142" s="1">
        <f t="shared" ca="1" si="643"/>
        <v>110</v>
      </c>
      <c r="H3142" s="1">
        <f t="shared" ca="1" si="644"/>
        <v>1966</v>
      </c>
      <c r="I3142" s="1" t="str">
        <f ca="1">INDEX(Relationstabel!$C$3:$K$10,MATCH(INDIRECT($A$1&amp;"J"&amp;A3142),Relationstabel!$A$3:$A$10,0),MATCH(IFERROR(VALUE(INDIRECT($A$1&amp;"K"&amp;A3142)),0),Relationstabel!$C$1:$K$1,0))</f>
        <v>Fjernvarme/ Blokvarme</v>
      </c>
      <c r="J3142" s="1" t="str">
        <f ca="1">INDEX(Anvendelseskode!B:B,MATCH($F3142,Anvendelseskode!$A:$A,0))</f>
        <v>Række-, kæde-, dobbelthus (lodret adskillelse mellem enhederne)</v>
      </c>
      <c r="K3142" s="1" t="str">
        <f ca="1">INDEX(Anvendelseskode!C:C,MATCH($F3142,Anvendelseskode!$A:$A,0))</f>
        <v>Række-, kæde og dobbelthuse</v>
      </c>
      <c r="L3142" s="1" t="str">
        <f ca="1">INDEX(Anvendelseskode!D:D,MATCH($F3142,Anvendelseskode!$A:$A,0))</f>
        <v>Private husholdninger</v>
      </c>
      <c r="M3142" s="1" t="str">
        <f ca="1">IFERROR(INDEX(SBi!$2:$2,MATCH(H3142,SBi!$1:$1,1)),SBi!$K$2)</f>
        <v>1961-1972</v>
      </c>
      <c r="N3142" s="1">
        <f ca="1">INDEX(SBi!$C$3:$K$28,MATCH(F3142,SBi!$B$3:$B$28,0),MATCH(M3142,SBi!$C$2:$K$2,0))</f>
        <v>119.9</v>
      </c>
      <c r="O3142" s="16">
        <f t="shared" ca="1" si="645"/>
        <v>13.189</v>
      </c>
      <c r="P3142" s="16" t="str">
        <f ca="1">IFERROR(INDEX(VpD!$2:$2,MATCH(H3142,VpD!$1:$1,1)),VpD!$I$2)</f>
        <v>1961-1972</v>
      </c>
      <c r="Q3142" s="1">
        <f ca="1">INDEX(VpD!$C$3:$I$27,MATCH(F3142,VpD!$B$3:$B$27,0),MATCH(P3142,VpD!$C$2:$I$2,0))</f>
        <v>120</v>
      </c>
      <c r="R3142" s="16">
        <f t="shared" ca="1" si="646"/>
        <v>13.2</v>
      </c>
      <c r="S3142" s="14">
        <f t="shared" ca="1" si="647"/>
        <v>713679.06</v>
      </c>
      <c r="T3142" s="14">
        <f t="shared" ca="1" si="648"/>
        <v>6169306.9000000004</v>
      </c>
      <c r="U3142" s="14" t="str">
        <f t="shared" ca="1" si="649"/>
        <v>0A3F507E-1ACC-32B8-E044-0003BA298018</v>
      </c>
    </row>
    <row r="3143" spans="1:21" s="14" customFormat="1" x14ac:dyDescent="0.25">
      <c r="A3143" s="14">
        <f t="shared" si="637"/>
        <v>3143</v>
      </c>
      <c r="B3143" s="14" t="str">
        <f t="shared" ca="1" si="638"/>
        <v>71850372-ECC8-4F5A-BABD-9F700F34E774</v>
      </c>
      <c r="C3143" s="14" t="str">
        <f t="shared" ca="1" si="639"/>
        <v>Vallensbæk Strandvej</v>
      </c>
      <c r="D3143" s="14" t="str">
        <f t="shared" ca="1" si="640"/>
        <v>299</v>
      </c>
      <c r="E3143" s="14" t="str">
        <f t="shared" ca="1" si="641"/>
        <v>4y</v>
      </c>
      <c r="F3143" s="1">
        <f t="shared" ca="1" si="642"/>
        <v>120</v>
      </c>
      <c r="G3143" s="1">
        <f t="shared" ca="1" si="643"/>
        <v>132</v>
      </c>
      <c r="H3143" s="1">
        <f t="shared" ca="1" si="644"/>
        <v>1964</v>
      </c>
      <c r="I3143" s="1" t="str">
        <f ca="1">INDEX(Relationstabel!$C$3:$K$10,MATCH(INDIRECT($A$1&amp;"J"&amp;A3143),Relationstabel!$A$3:$A$10,0),MATCH(IFERROR(VALUE(INDIRECT($A$1&amp;"K"&amp;A3143)),0),Relationstabel!$C$1:$K$1,0))</f>
        <v>Naturgas</v>
      </c>
      <c r="J3143" s="1" t="str">
        <f ca="1">INDEX(Anvendelseskode!B:B,MATCH($F3143,Anvendelseskode!$A:$A,0))</f>
        <v>Fritliggende enfamilieshus (parcelhus)</v>
      </c>
      <c r="K3143" s="1" t="str">
        <f ca="1">INDEX(Anvendelseskode!C:C,MATCH($F3143,Anvendelseskode!$A:$A,0))</f>
        <v>Parcelhuse</v>
      </c>
      <c r="L3143" s="1" t="str">
        <f ca="1">INDEX(Anvendelseskode!D:D,MATCH($F3143,Anvendelseskode!$A:$A,0))</f>
        <v>Private husholdninger</v>
      </c>
      <c r="M3143" s="1" t="str">
        <f ca="1">IFERROR(INDEX(SBi!$2:$2,MATCH(H3143,SBi!$1:$1,1)),SBi!$K$2)</f>
        <v>1961-1972</v>
      </c>
      <c r="N3143" s="1">
        <f ca="1">INDEX(SBi!$C$3:$K$28,MATCH(F3143,SBi!$B$3:$B$28,0),MATCH(M3143,SBi!$C$2:$K$2,0))</f>
        <v>134.30000000000001</v>
      </c>
      <c r="O3143" s="16">
        <f t="shared" ca="1" si="645"/>
        <v>17.727600000000002</v>
      </c>
      <c r="P3143" s="16" t="str">
        <f ca="1">IFERROR(INDEX(VpD!$2:$2,MATCH(H3143,VpD!$1:$1,1)),VpD!$I$2)</f>
        <v>1961-1972</v>
      </c>
      <c r="Q3143" s="1">
        <f ca="1">INDEX(VpD!$C$3:$I$27,MATCH(F3143,VpD!$B$3:$B$27,0),MATCH(P3143,VpD!$C$2:$I$2,0))</f>
        <v>143</v>
      </c>
      <c r="R3143" s="16">
        <f t="shared" ca="1" si="646"/>
        <v>18.876000000000001</v>
      </c>
      <c r="S3143" s="14">
        <f t="shared" ca="1" si="647"/>
        <v>713128.7</v>
      </c>
      <c r="T3143" s="14">
        <f t="shared" ca="1" si="648"/>
        <v>6168747.04</v>
      </c>
      <c r="U3143" s="14" t="str">
        <f t="shared" ca="1" si="649"/>
        <v>0A3F507E-17CD-32B8-E044-0003BA298018</v>
      </c>
    </row>
    <row r="3144" spans="1:21" s="14" customFormat="1" x14ac:dyDescent="0.25">
      <c r="A3144" s="14">
        <f t="shared" si="637"/>
        <v>3144</v>
      </c>
      <c r="B3144" s="14" t="str">
        <f t="shared" ca="1" si="638"/>
        <v>BF383FAF-C5C6-41A2-96FB-D52374E12454</v>
      </c>
      <c r="C3144" s="14" t="str">
        <f t="shared" ca="1" si="639"/>
        <v>Nordmarksvænge</v>
      </c>
      <c r="D3144" s="14" t="str">
        <f t="shared" ca="1" si="640"/>
        <v>63</v>
      </c>
      <c r="E3144" s="14" t="str">
        <f t="shared" ca="1" si="641"/>
        <v>15dv</v>
      </c>
      <c r="F3144" s="1">
        <f t="shared" ca="1" si="642"/>
        <v>120</v>
      </c>
      <c r="G3144" s="1">
        <f t="shared" ca="1" si="643"/>
        <v>130</v>
      </c>
      <c r="H3144" s="1">
        <f t="shared" ca="1" si="644"/>
        <v>2002</v>
      </c>
      <c r="I3144" s="1" t="str">
        <f ca="1">INDEX(Relationstabel!$C$3:$K$10,MATCH(INDIRECT($A$1&amp;"J"&amp;A3144),Relationstabel!$A$3:$A$10,0),MATCH(IFERROR(VALUE(INDIRECT($A$1&amp;"K"&amp;A3144)),0),Relationstabel!$C$1:$K$1,0))</f>
        <v>Fjernvarme/ Blokvarme</v>
      </c>
      <c r="J3144" s="1" t="str">
        <f ca="1">INDEX(Anvendelseskode!B:B,MATCH($F3144,Anvendelseskode!$A:$A,0))</f>
        <v>Fritliggende enfamilieshus (parcelhus)</v>
      </c>
      <c r="K3144" s="1" t="str">
        <f ca="1">INDEX(Anvendelseskode!C:C,MATCH($F3144,Anvendelseskode!$A:$A,0))</f>
        <v>Parcelhuse</v>
      </c>
      <c r="L3144" s="1" t="str">
        <f ca="1">INDEX(Anvendelseskode!D:D,MATCH($F3144,Anvendelseskode!$A:$A,0))</f>
        <v>Private husholdninger</v>
      </c>
      <c r="M3144" s="1" t="str">
        <f ca="1">IFERROR(INDEX(SBi!$2:$2,MATCH(H3144,SBi!$1:$1,1)),SBi!$K$2)</f>
        <v>1999-2006</v>
      </c>
      <c r="N3144" s="1">
        <f ca="1">INDEX(SBi!$C$3:$K$28,MATCH(F3144,SBi!$B$3:$B$28,0),MATCH(M3144,SBi!$C$2:$K$2,0))</f>
        <v>83.9</v>
      </c>
      <c r="O3144" s="16">
        <f t="shared" ca="1" si="645"/>
        <v>10.907</v>
      </c>
      <c r="P3144" s="16" t="str">
        <f ca="1">IFERROR(INDEX(VpD!$2:$2,MATCH(H3144,VpD!$1:$1,1)),VpD!$I$2)</f>
        <v>&gt;1998</v>
      </c>
      <c r="Q3144" s="1">
        <f ca="1">INDEX(VpD!$C$3:$I$27,MATCH(F3144,VpD!$B$3:$B$27,0),MATCH(P3144,VpD!$C$2:$I$2,0))</f>
        <v>72</v>
      </c>
      <c r="R3144" s="16">
        <f t="shared" ca="1" si="646"/>
        <v>9.36</v>
      </c>
      <c r="S3144" s="14">
        <f t="shared" ca="1" si="647"/>
        <v>712132.49</v>
      </c>
      <c r="T3144" s="14">
        <f t="shared" ca="1" si="648"/>
        <v>6171816.4500000002</v>
      </c>
      <c r="U3144" s="14" t="str">
        <f t="shared" ca="1" si="649"/>
        <v>0A3F507E-1DCD-32B8-E044-0003BA298018</v>
      </c>
    </row>
    <row r="3145" spans="1:21" s="14" customFormat="1" x14ac:dyDescent="0.25">
      <c r="A3145" s="14">
        <f t="shared" si="637"/>
        <v>3145</v>
      </c>
      <c r="B3145" s="14" t="str">
        <f t="shared" ca="1" si="638"/>
        <v>EFAAD9AD-EA62-44A7-BDB6-4E8DE29B3E8D</v>
      </c>
      <c r="C3145" s="14" t="str">
        <f t="shared" ca="1" si="639"/>
        <v>Nørrebred</v>
      </c>
      <c r="D3145" s="14" t="str">
        <f t="shared" ca="1" si="640"/>
        <v>160</v>
      </c>
      <c r="E3145" s="14" t="str">
        <f t="shared" ca="1" si="641"/>
        <v>22cm</v>
      </c>
      <c r="F3145" s="1">
        <f t="shared" ca="1" si="642"/>
        <v>130</v>
      </c>
      <c r="G3145" s="1">
        <f t="shared" ca="1" si="643"/>
        <v>111</v>
      </c>
      <c r="H3145" s="1">
        <f t="shared" ca="1" si="644"/>
        <v>1973</v>
      </c>
      <c r="I3145" s="1" t="str">
        <f ca="1">INDEX(Relationstabel!$C$3:$K$10,MATCH(INDIRECT($A$1&amp;"J"&amp;A3145),Relationstabel!$A$3:$A$10,0),MATCH(IFERROR(VALUE(INDIRECT($A$1&amp;"K"&amp;A3145)),0),Relationstabel!$C$1:$K$1,0))</f>
        <v>Fjernvarme/ Blokvarme</v>
      </c>
      <c r="J3145" s="1" t="str">
        <f ca="1">INDEX(Anvendelseskode!B:B,MATCH($F3145,Anvendelseskode!$A:$A,0))</f>
        <v>Række-, kæde-, dobbelthus (lodret adskillelse mellem enhederne)</v>
      </c>
      <c r="K3145" s="1" t="str">
        <f ca="1">INDEX(Anvendelseskode!C:C,MATCH($F3145,Anvendelseskode!$A:$A,0))</f>
        <v>Række-, kæde og dobbelthuse</v>
      </c>
      <c r="L3145" s="1" t="str">
        <f ca="1">INDEX(Anvendelseskode!D:D,MATCH($F3145,Anvendelseskode!$A:$A,0))</f>
        <v>Private husholdninger</v>
      </c>
      <c r="M3145" s="1" t="str">
        <f ca="1">IFERROR(INDEX(SBi!$2:$2,MATCH(H3145,SBi!$1:$1,1)),SBi!$K$2)</f>
        <v>1973-1978</v>
      </c>
      <c r="N3145" s="1">
        <f ca="1">INDEX(SBi!$C$3:$K$28,MATCH(F3145,SBi!$B$3:$B$28,0),MATCH(M3145,SBi!$C$2:$K$2,0))</f>
        <v>112.6</v>
      </c>
      <c r="O3145" s="16">
        <f t="shared" ca="1" si="645"/>
        <v>12.498599999999998</v>
      </c>
      <c r="P3145" s="16" t="str">
        <f ca="1">IFERROR(INDEX(VpD!$2:$2,MATCH(H3145,VpD!$1:$1,1)),VpD!$I$2)</f>
        <v>1973-1978</v>
      </c>
      <c r="Q3145" s="1">
        <f ca="1">INDEX(VpD!$C$3:$I$27,MATCH(F3145,VpD!$B$3:$B$27,0),MATCH(P3145,VpD!$C$2:$I$2,0))</f>
        <v>98</v>
      </c>
      <c r="R3145" s="16">
        <f t="shared" ca="1" si="646"/>
        <v>10.878</v>
      </c>
      <c r="S3145" s="14">
        <f t="shared" ca="1" si="647"/>
        <v>711744.36</v>
      </c>
      <c r="T3145" s="14">
        <f t="shared" ca="1" si="648"/>
        <v>6172036.8899999997</v>
      </c>
      <c r="U3145" s="14" t="str">
        <f t="shared" ca="1" si="649"/>
        <v>0A3F507E-1ECD-32B8-E044-0003BA298018</v>
      </c>
    </row>
    <row r="3146" spans="1:21" s="14" customFormat="1" x14ac:dyDescent="0.25">
      <c r="A3146" s="14">
        <f t="shared" si="637"/>
        <v>3146</v>
      </c>
      <c r="B3146" s="14" t="str">
        <f t="shared" ca="1" si="638"/>
        <v>EEC08F9B-88D5-4B10-85B1-7B27FDFE1983</v>
      </c>
      <c r="C3146" s="14" t="str">
        <f t="shared" ca="1" si="639"/>
        <v>Hyrdeengen</v>
      </c>
      <c r="D3146" s="14" t="str">
        <f t="shared" ca="1" si="640"/>
        <v>261</v>
      </c>
      <c r="E3146" s="14" t="str">
        <f t="shared" ca="1" si="641"/>
        <v>21ff</v>
      </c>
      <c r="F3146" s="1">
        <f t="shared" ca="1" si="642"/>
        <v>130</v>
      </c>
      <c r="G3146" s="1">
        <f t="shared" ca="1" si="643"/>
        <v>125</v>
      </c>
      <c r="H3146" s="1">
        <f t="shared" ca="1" si="644"/>
        <v>1975</v>
      </c>
      <c r="I3146" s="1" t="str">
        <f ca="1">INDEX(Relationstabel!$C$3:$K$10,MATCH(INDIRECT($A$1&amp;"J"&amp;A3146),Relationstabel!$A$3:$A$10,0),MATCH(IFERROR(VALUE(INDIRECT($A$1&amp;"K"&amp;A3146)),0),Relationstabel!$C$1:$K$1,0))</f>
        <v>Elvarme</v>
      </c>
      <c r="J3146" s="1" t="str">
        <f ca="1">INDEX(Anvendelseskode!B:B,MATCH($F3146,Anvendelseskode!$A:$A,0))</f>
        <v>Række-, kæde-, dobbelthus (lodret adskillelse mellem enhederne)</v>
      </c>
      <c r="K3146" s="1" t="str">
        <f ca="1">INDEX(Anvendelseskode!C:C,MATCH($F3146,Anvendelseskode!$A:$A,0))</f>
        <v>Række-, kæde og dobbelthuse</v>
      </c>
      <c r="L3146" s="1" t="str">
        <f ca="1">INDEX(Anvendelseskode!D:D,MATCH($F3146,Anvendelseskode!$A:$A,0))</f>
        <v>Private husholdninger</v>
      </c>
      <c r="M3146" s="1" t="str">
        <f ca="1">IFERROR(INDEX(SBi!$2:$2,MATCH(H3146,SBi!$1:$1,1)),SBi!$K$2)</f>
        <v>1973-1978</v>
      </c>
      <c r="N3146" s="1">
        <f ca="1">INDEX(SBi!$C$3:$K$28,MATCH(F3146,SBi!$B$3:$B$28,0),MATCH(M3146,SBi!$C$2:$K$2,0))</f>
        <v>112.6</v>
      </c>
      <c r="O3146" s="16">
        <f t="shared" ca="1" si="645"/>
        <v>14.074999999999999</v>
      </c>
      <c r="P3146" s="16" t="str">
        <f ca="1">IFERROR(INDEX(VpD!$2:$2,MATCH(H3146,VpD!$1:$1,1)),VpD!$I$2)</f>
        <v>1973-1978</v>
      </c>
      <c r="Q3146" s="1">
        <f ca="1">INDEX(VpD!$C$3:$I$27,MATCH(F3146,VpD!$B$3:$B$27,0),MATCH(P3146,VpD!$C$2:$I$2,0))</f>
        <v>98</v>
      </c>
      <c r="R3146" s="16">
        <f t="shared" ca="1" si="646"/>
        <v>12.25</v>
      </c>
      <c r="S3146" s="14">
        <f t="shared" ca="1" si="647"/>
        <v>711666.56</v>
      </c>
      <c r="T3146" s="14">
        <f t="shared" ca="1" si="648"/>
        <v>6172370.0899999999</v>
      </c>
      <c r="U3146" s="14" t="str">
        <f t="shared" ca="1" si="649"/>
        <v>0A3F507E-19D4-32B8-E044-0003BA298018</v>
      </c>
    </row>
    <row r="3147" spans="1:21" s="14" customFormat="1" x14ac:dyDescent="0.25">
      <c r="A3147" s="14">
        <f t="shared" si="637"/>
        <v>3147</v>
      </c>
      <c r="B3147" s="14" t="str">
        <f t="shared" ca="1" si="638"/>
        <v>0349A848-84F7-43E8-9B6B-E3F4A4AFBB88</v>
      </c>
      <c r="C3147" s="14" t="str">
        <f t="shared" ca="1" si="639"/>
        <v>Højrupgårdsvej</v>
      </c>
      <c r="D3147" s="14" t="str">
        <f t="shared" ca="1" si="640"/>
        <v>4</v>
      </c>
      <c r="E3147" s="14" t="str">
        <f t="shared" ca="1" si="641"/>
        <v>6cy</v>
      </c>
      <c r="F3147" s="1">
        <f t="shared" ca="1" si="642"/>
        <v>120</v>
      </c>
      <c r="G3147" s="1">
        <f t="shared" ca="1" si="643"/>
        <v>97</v>
      </c>
      <c r="H3147" s="1">
        <f t="shared" ca="1" si="644"/>
        <v>1984</v>
      </c>
      <c r="I3147" s="1" t="str">
        <f ca="1">INDEX(Relationstabel!$C$3:$K$10,MATCH(INDIRECT($A$1&amp;"J"&amp;A3147),Relationstabel!$A$3:$A$10,0),MATCH(IFERROR(VALUE(INDIRECT($A$1&amp;"K"&amp;A3147)),0),Relationstabel!$C$1:$K$1,0))</f>
        <v>Olie</v>
      </c>
      <c r="J3147" s="1" t="str">
        <f ca="1">INDEX(Anvendelseskode!B:B,MATCH($F3147,Anvendelseskode!$A:$A,0))</f>
        <v>Fritliggende enfamilieshus (parcelhus)</v>
      </c>
      <c r="K3147" s="1" t="str">
        <f ca="1">INDEX(Anvendelseskode!C:C,MATCH($F3147,Anvendelseskode!$A:$A,0))</f>
        <v>Parcelhuse</v>
      </c>
      <c r="L3147" s="1" t="str">
        <f ca="1">INDEX(Anvendelseskode!D:D,MATCH($F3147,Anvendelseskode!$A:$A,0))</f>
        <v>Private husholdninger</v>
      </c>
      <c r="M3147" s="1" t="str">
        <f ca="1">IFERROR(INDEX(SBi!$2:$2,MATCH(H3147,SBi!$1:$1,1)),SBi!$K$2)</f>
        <v>1979-1998</v>
      </c>
      <c r="N3147" s="1">
        <f ca="1">INDEX(SBi!$C$3:$K$28,MATCH(F3147,SBi!$B$3:$B$28,0),MATCH(M3147,SBi!$C$2:$K$2,0))</f>
        <v>105.4</v>
      </c>
      <c r="O3147" s="16">
        <f t="shared" ca="1" si="645"/>
        <v>10.223800000000001</v>
      </c>
      <c r="P3147" s="16" t="str">
        <f ca="1">IFERROR(INDEX(VpD!$2:$2,MATCH(H3147,VpD!$1:$1,1)),VpD!$I$2)</f>
        <v>1979-1998</v>
      </c>
      <c r="Q3147" s="1">
        <f ca="1">INDEX(VpD!$C$3:$I$27,MATCH(F3147,VpD!$B$3:$B$27,0),MATCH(P3147,VpD!$C$2:$I$2,0))</f>
        <v>90</v>
      </c>
      <c r="R3147" s="16">
        <f t="shared" ca="1" si="646"/>
        <v>8.73</v>
      </c>
      <c r="S3147" s="14">
        <f t="shared" ca="1" si="647"/>
        <v>711936.68</v>
      </c>
      <c r="T3147" s="14">
        <f t="shared" ca="1" si="648"/>
        <v>6170561.4000000004</v>
      </c>
      <c r="U3147" s="14" t="str">
        <f t="shared" ca="1" si="649"/>
        <v>0A3F507E-1AD4-32B8-E044-0003BA298018</v>
      </c>
    </row>
    <row r="3148" spans="1:21" s="14" customFormat="1" x14ac:dyDescent="0.25">
      <c r="A3148" s="14">
        <f t="shared" si="637"/>
        <v>3148</v>
      </c>
      <c r="B3148" s="14" t="str">
        <f t="shared" ca="1" si="638"/>
        <v>50A21048-4C03-4269-97CB-08FDF5B89036</v>
      </c>
      <c r="C3148" s="14" t="str">
        <f t="shared" ca="1" si="639"/>
        <v>Løkkekrogen</v>
      </c>
      <c r="D3148" s="14" t="str">
        <f t="shared" ca="1" si="640"/>
        <v>22</v>
      </c>
      <c r="E3148" s="14" t="str">
        <f t="shared" ca="1" si="641"/>
        <v>17aq</v>
      </c>
      <c r="F3148" s="1">
        <f t="shared" ca="1" si="642"/>
        <v>130</v>
      </c>
      <c r="G3148" s="1">
        <f t="shared" ca="1" si="643"/>
        <v>134</v>
      </c>
      <c r="H3148" s="1">
        <f t="shared" ca="1" si="644"/>
        <v>1975</v>
      </c>
      <c r="I3148" s="1" t="str">
        <f ca="1">INDEX(Relationstabel!$C$3:$K$10,MATCH(INDIRECT($A$1&amp;"J"&amp;A3148),Relationstabel!$A$3:$A$10,0),MATCH(IFERROR(VALUE(INDIRECT($A$1&amp;"K"&amp;A3148)),0),Relationstabel!$C$1:$K$1,0))</f>
        <v>Fjernvarme/ Blokvarme</v>
      </c>
      <c r="J3148" s="1" t="str">
        <f ca="1">INDEX(Anvendelseskode!B:B,MATCH($F3148,Anvendelseskode!$A:$A,0))</f>
        <v>Række-, kæde-, dobbelthus (lodret adskillelse mellem enhederne)</v>
      </c>
      <c r="K3148" s="1" t="str">
        <f ca="1">INDEX(Anvendelseskode!C:C,MATCH($F3148,Anvendelseskode!$A:$A,0))</f>
        <v>Række-, kæde og dobbelthuse</v>
      </c>
      <c r="L3148" s="1" t="str">
        <f ca="1">INDEX(Anvendelseskode!D:D,MATCH($F3148,Anvendelseskode!$A:$A,0))</f>
        <v>Private husholdninger</v>
      </c>
      <c r="M3148" s="1" t="str">
        <f ca="1">IFERROR(INDEX(SBi!$2:$2,MATCH(H3148,SBi!$1:$1,1)),SBi!$K$2)</f>
        <v>1973-1978</v>
      </c>
      <c r="N3148" s="1">
        <f ca="1">INDEX(SBi!$C$3:$K$28,MATCH(F3148,SBi!$B$3:$B$28,0),MATCH(M3148,SBi!$C$2:$K$2,0))</f>
        <v>112.6</v>
      </c>
      <c r="O3148" s="16">
        <f t="shared" ca="1" si="645"/>
        <v>15.0884</v>
      </c>
      <c r="P3148" s="16" t="str">
        <f ca="1">IFERROR(INDEX(VpD!$2:$2,MATCH(H3148,VpD!$1:$1,1)),VpD!$I$2)</f>
        <v>1973-1978</v>
      </c>
      <c r="Q3148" s="1">
        <f ca="1">INDEX(VpD!$C$3:$I$27,MATCH(F3148,VpD!$B$3:$B$27,0),MATCH(P3148,VpD!$C$2:$I$2,0))</f>
        <v>98</v>
      </c>
      <c r="R3148" s="16">
        <f t="shared" ca="1" si="646"/>
        <v>13.132</v>
      </c>
      <c r="S3148" s="14">
        <f t="shared" ca="1" si="647"/>
        <v>711321.96</v>
      </c>
      <c r="T3148" s="14">
        <f t="shared" ca="1" si="648"/>
        <v>6172443.4800000004</v>
      </c>
      <c r="U3148" s="14" t="str">
        <f t="shared" ca="1" si="649"/>
        <v>0A3F507E-1CD4-32B8-E044-0003BA298018</v>
      </c>
    </row>
    <row r="3149" spans="1:21" s="14" customFormat="1" x14ac:dyDescent="0.25">
      <c r="A3149" s="14">
        <f t="shared" si="637"/>
        <v>3149</v>
      </c>
      <c r="B3149" s="14" t="str">
        <f t="shared" ca="1" si="638"/>
        <v>1C6A8B20-2AE5-42B7-96E9-539D43AA9759</v>
      </c>
      <c r="C3149" s="14" t="str">
        <f t="shared" ca="1" si="639"/>
        <v>Brøndbyvej</v>
      </c>
      <c r="D3149" s="14" t="str">
        <f t="shared" ca="1" si="640"/>
        <v>218</v>
      </c>
      <c r="E3149" s="14" t="str">
        <f t="shared" ca="1" si="641"/>
        <v>38a</v>
      </c>
      <c r="F3149" s="1">
        <f t="shared" ca="1" si="642"/>
        <v>120</v>
      </c>
      <c r="G3149" s="1">
        <f t="shared" ca="1" si="643"/>
        <v>98</v>
      </c>
      <c r="H3149" s="1">
        <f t="shared" ca="1" si="644"/>
        <v>1987</v>
      </c>
      <c r="I3149" s="1" t="str">
        <f ca="1">INDEX(Relationstabel!$C$3:$K$10,MATCH(INDIRECT($A$1&amp;"J"&amp;A3149),Relationstabel!$A$3:$A$10,0),MATCH(IFERROR(VALUE(INDIRECT($A$1&amp;"K"&amp;A3149)),0),Relationstabel!$C$1:$K$1,0))</f>
        <v>Naturgas</v>
      </c>
      <c r="J3149" s="1" t="str">
        <f ca="1">INDEX(Anvendelseskode!B:B,MATCH($F3149,Anvendelseskode!$A:$A,0))</f>
        <v>Fritliggende enfamilieshus (parcelhus)</v>
      </c>
      <c r="K3149" s="1" t="str">
        <f ca="1">INDEX(Anvendelseskode!C:C,MATCH($F3149,Anvendelseskode!$A:$A,0))</f>
        <v>Parcelhuse</v>
      </c>
      <c r="L3149" s="1" t="str">
        <f ca="1">INDEX(Anvendelseskode!D:D,MATCH($F3149,Anvendelseskode!$A:$A,0))</f>
        <v>Private husholdninger</v>
      </c>
      <c r="M3149" s="1" t="str">
        <f ca="1">IFERROR(INDEX(SBi!$2:$2,MATCH(H3149,SBi!$1:$1,1)),SBi!$K$2)</f>
        <v>1979-1998</v>
      </c>
      <c r="N3149" s="1">
        <f ca="1">INDEX(SBi!$C$3:$K$28,MATCH(F3149,SBi!$B$3:$B$28,0),MATCH(M3149,SBi!$C$2:$K$2,0))</f>
        <v>105.4</v>
      </c>
      <c r="O3149" s="16">
        <f t="shared" ca="1" si="645"/>
        <v>10.3292</v>
      </c>
      <c r="P3149" s="16" t="str">
        <f ca="1">IFERROR(INDEX(VpD!$2:$2,MATCH(H3149,VpD!$1:$1,1)),VpD!$I$2)</f>
        <v>1979-1998</v>
      </c>
      <c r="Q3149" s="1">
        <f ca="1">INDEX(VpD!$C$3:$I$27,MATCH(F3149,VpD!$B$3:$B$27,0),MATCH(P3149,VpD!$C$2:$I$2,0))</f>
        <v>90</v>
      </c>
      <c r="R3149" s="16">
        <f t="shared" ca="1" si="646"/>
        <v>8.82</v>
      </c>
      <c r="S3149" s="14">
        <f t="shared" ca="1" si="647"/>
        <v>711732.08</v>
      </c>
      <c r="T3149" s="14">
        <f t="shared" ca="1" si="648"/>
        <v>6170757.4199999999</v>
      </c>
      <c r="U3149" s="14" t="str">
        <f t="shared" ca="1" si="649"/>
        <v>0A3F507E-15D6-32B8-E044-0003BA298018</v>
      </c>
    </row>
    <row r="3150" spans="1:21" s="14" customFormat="1" x14ac:dyDescent="0.25">
      <c r="A3150" s="14">
        <f t="shared" si="637"/>
        <v>3150</v>
      </c>
      <c r="B3150" s="14" t="str">
        <f t="shared" ca="1" si="638"/>
        <v>243C3CF3-6E21-4C99-94F0-256A85397849</v>
      </c>
      <c r="C3150" s="14" t="str">
        <f t="shared" ca="1" si="639"/>
        <v>Hyrdeengen</v>
      </c>
      <c r="D3150" s="14" t="str">
        <f t="shared" ca="1" si="640"/>
        <v>265</v>
      </c>
      <c r="E3150" s="14" t="str">
        <f t="shared" ca="1" si="641"/>
        <v>21fd</v>
      </c>
      <c r="F3150" s="1">
        <f t="shared" ca="1" si="642"/>
        <v>130</v>
      </c>
      <c r="G3150" s="1">
        <f t="shared" ca="1" si="643"/>
        <v>125</v>
      </c>
      <c r="H3150" s="1">
        <f t="shared" ca="1" si="644"/>
        <v>1975</v>
      </c>
      <c r="I3150" s="1" t="str">
        <f ca="1">INDEX(Relationstabel!$C$3:$K$10,MATCH(INDIRECT($A$1&amp;"J"&amp;A3150),Relationstabel!$A$3:$A$10,0),MATCH(IFERROR(VALUE(INDIRECT($A$1&amp;"K"&amp;A3150)),0),Relationstabel!$C$1:$K$1,0))</f>
        <v>Fjernvarme/ Blokvarme</v>
      </c>
      <c r="J3150" s="1" t="str">
        <f ca="1">INDEX(Anvendelseskode!B:B,MATCH($F3150,Anvendelseskode!$A:$A,0))</f>
        <v>Række-, kæde-, dobbelthus (lodret adskillelse mellem enhederne)</v>
      </c>
      <c r="K3150" s="1" t="str">
        <f ca="1">INDEX(Anvendelseskode!C:C,MATCH($F3150,Anvendelseskode!$A:$A,0))</f>
        <v>Række-, kæde og dobbelthuse</v>
      </c>
      <c r="L3150" s="1" t="str">
        <f ca="1">INDEX(Anvendelseskode!D:D,MATCH($F3150,Anvendelseskode!$A:$A,0))</f>
        <v>Private husholdninger</v>
      </c>
      <c r="M3150" s="1" t="str">
        <f ca="1">IFERROR(INDEX(SBi!$2:$2,MATCH(H3150,SBi!$1:$1,1)),SBi!$K$2)</f>
        <v>1973-1978</v>
      </c>
      <c r="N3150" s="1">
        <f ca="1">INDEX(SBi!$C$3:$K$28,MATCH(F3150,SBi!$B$3:$B$28,0),MATCH(M3150,SBi!$C$2:$K$2,0))</f>
        <v>112.6</v>
      </c>
      <c r="O3150" s="16">
        <f t="shared" ca="1" si="645"/>
        <v>14.074999999999999</v>
      </c>
      <c r="P3150" s="16" t="str">
        <f ca="1">IFERROR(INDEX(VpD!$2:$2,MATCH(H3150,VpD!$1:$1,1)),VpD!$I$2)</f>
        <v>1973-1978</v>
      </c>
      <c r="Q3150" s="1">
        <f ca="1">INDEX(VpD!$C$3:$I$27,MATCH(F3150,VpD!$B$3:$B$27,0),MATCH(P3150,VpD!$C$2:$I$2,0))</f>
        <v>98</v>
      </c>
      <c r="R3150" s="16">
        <f t="shared" ca="1" si="646"/>
        <v>12.25</v>
      </c>
      <c r="S3150" s="14">
        <f t="shared" ca="1" si="647"/>
        <v>711663.75</v>
      </c>
      <c r="T3150" s="14">
        <f t="shared" ca="1" si="648"/>
        <v>6172381.0300000003</v>
      </c>
      <c r="U3150" s="14" t="str">
        <f t="shared" ca="1" si="649"/>
        <v>0A3F507E-19D6-32B8-E044-0003BA298018</v>
      </c>
    </row>
    <row r="3151" spans="1:21" s="14" customFormat="1" x14ac:dyDescent="0.25">
      <c r="A3151" s="14">
        <f t="shared" si="637"/>
        <v>3151</v>
      </c>
      <c r="B3151" s="14" t="str">
        <f t="shared" ca="1" si="638"/>
        <v>E0B45A45-E1F5-4870-8065-134912D2833A</v>
      </c>
      <c r="C3151" s="14" t="str">
        <f t="shared" ca="1" si="639"/>
        <v>Hyrdeengen</v>
      </c>
      <c r="D3151" s="14" t="str">
        <f t="shared" ca="1" si="640"/>
        <v>275</v>
      </c>
      <c r="E3151" s="14" t="str">
        <f t="shared" ca="1" si="641"/>
        <v>21eæ</v>
      </c>
      <c r="F3151" s="1">
        <f t="shared" ca="1" si="642"/>
        <v>130</v>
      </c>
      <c r="G3151" s="1">
        <f t="shared" ca="1" si="643"/>
        <v>125</v>
      </c>
      <c r="H3151" s="1">
        <f t="shared" ca="1" si="644"/>
        <v>1975</v>
      </c>
      <c r="I3151" s="1" t="str">
        <f ca="1">INDEX(Relationstabel!$C$3:$K$10,MATCH(INDIRECT($A$1&amp;"J"&amp;A3151),Relationstabel!$A$3:$A$10,0),MATCH(IFERROR(VALUE(INDIRECT($A$1&amp;"K"&amp;A3151)),0),Relationstabel!$C$1:$K$1,0))</f>
        <v>Varmepumpe</v>
      </c>
      <c r="J3151" s="1" t="str">
        <f ca="1">INDEX(Anvendelseskode!B:B,MATCH($F3151,Anvendelseskode!$A:$A,0))</f>
        <v>Række-, kæde-, dobbelthus (lodret adskillelse mellem enhederne)</v>
      </c>
      <c r="K3151" s="1" t="str">
        <f ca="1">INDEX(Anvendelseskode!C:C,MATCH($F3151,Anvendelseskode!$A:$A,0))</f>
        <v>Række-, kæde og dobbelthuse</v>
      </c>
      <c r="L3151" s="1" t="str">
        <f ca="1">INDEX(Anvendelseskode!D:D,MATCH($F3151,Anvendelseskode!$A:$A,0))</f>
        <v>Private husholdninger</v>
      </c>
      <c r="M3151" s="1" t="str">
        <f ca="1">IFERROR(INDEX(SBi!$2:$2,MATCH(H3151,SBi!$1:$1,1)),SBi!$K$2)</f>
        <v>1973-1978</v>
      </c>
      <c r="N3151" s="1">
        <f ca="1">INDEX(SBi!$C$3:$K$28,MATCH(F3151,SBi!$B$3:$B$28,0),MATCH(M3151,SBi!$C$2:$K$2,0))</f>
        <v>112.6</v>
      </c>
      <c r="O3151" s="16">
        <f t="shared" ca="1" si="645"/>
        <v>14.074999999999999</v>
      </c>
      <c r="P3151" s="16" t="str">
        <f ca="1">IFERROR(INDEX(VpD!$2:$2,MATCH(H3151,VpD!$1:$1,1)),VpD!$I$2)</f>
        <v>1973-1978</v>
      </c>
      <c r="Q3151" s="1">
        <f ca="1">INDEX(VpD!$C$3:$I$27,MATCH(F3151,VpD!$B$3:$B$27,0),MATCH(P3151,VpD!$C$2:$I$2,0))</f>
        <v>98</v>
      </c>
      <c r="R3151" s="16">
        <f t="shared" ca="1" si="646"/>
        <v>12.25</v>
      </c>
      <c r="S3151" s="14">
        <f t="shared" ca="1" si="647"/>
        <v>711656.97</v>
      </c>
      <c r="T3151" s="14">
        <f t="shared" ca="1" si="648"/>
        <v>6172409.29</v>
      </c>
      <c r="U3151" s="14" t="str">
        <f t="shared" ca="1" si="649"/>
        <v>0A3F507E-19DB-32B8-E044-0003BA298018</v>
      </c>
    </row>
    <row r="3152" spans="1:21" s="14" customFormat="1" x14ac:dyDescent="0.25">
      <c r="A3152" s="14">
        <f t="shared" si="637"/>
        <v>3152</v>
      </c>
      <c r="B3152" s="14" t="str">
        <f t="shared" ca="1" si="638"/>
        <v>483A437E-3596-46DA-84E1-52FC6AF1CDD8</v>
      </c>
      <c r="C3152" s="14" t="str">
        <f t="shared" ca="1" si="639"/>
        <v>Løkkekrogen</v>
      </c>
      <c r="D3152" s="14" t="str">
        <f t="shared" ca="1" si="640"/>
        <v>34</v>
      </c>
      <c r="E3152" s="14" t="str">
        <f t="shared" ca="1" si="641"/>
        <v>17bg</v>
      </c>
      <c r="F3152" s="1">
        <f t="shared" ca="1" si="642"/>
        <v>130</v>
      </c>
      <c r="G3152" s="1">
        <f t="shared" ca="1" si="643"/>
        <v>134</v>
      </c>
      <c r="H3152" s="1">
        <f t="shared" ca="1" si="644"/>
        <v>1975</v>
      </c>
      <c r="I3152" s="1" t="str">
        <f ca="1">INDEX(Relationstabel!$C$3:$K$10,MATCH(INDIRECT($A$1&amp;"J"&amp;A3152),Relationstabel!$A$3:$A$10,0),MATCH(IFERROR(VALUE(INDIRECT($A$1&amp;"K"&amp;A3152)),0),Relationstabel!$C$1:$K$1,0))</f>
        <v>Fjernvarme/ Blokvarme</v>
      </c>
      <c r="J3152" s="1" t="str">
        <f ca="1">INDEX(Anvendelseskode!B:B,MATCH($F3152,Anvendelseskode!$A:$A,0))</f>
        <v>Række-, kæde-, dobbelthus (lodret adskillelse mellem enhederne)</v>
      </c>
      <c r="K3152" s="1" t="str">
        <f ca="1">INDEX(Anvendelseskode!C:C,MATCH($F3152,Anvendelseskode!$A:$A,0))</f>
        <v>Række-, kæde og dobbelthuse</v>
      </c>
      <c r="L3152" s="1" t="str">
        <f ca="1">INDEX(Anvendelseskode!D:D,MATCH($F3152,Anvendelseskode!$A:$A,0))</f>
        <v>Private husholdninger</v>
      </c>
      <c r="M3152" s="1" t="str">
        <f ca="1">IFERROR(INDEX(SBi!$2:$2,MATCH(H3152,SBi!$1:$1,1)),SBi!$K$2)</f>
        <v>1973-1978</v>
      </c>
      <c r="N3152" s="1">
        <f ca="1">INDEX(SBi!$C$3:$K$28,MATCH(F3152,SBi!$B$3:$B$28,0),MATCH(M3152,SBi!$C$2:$K$2,0))</f>
        <v>112.6</v>
      </c>
      <c r="O3152" s="16">
        <f t="shared" ca="1" si="645"/>
        <v>15.0884</v>
      </c>
      <c r="P3152" s="16" t="str">
        <f ca="1">IFERROR(INDEX(VpD!$2:$2,MATCH(H3152,VpD!$1:$1,1)),VpD!$I$2)</f>
        <v>1973-1978</v>
      </c>
      <c r="Q3152" s="1">
        <f ca="1">INDEX(VpD!$C$3:$I$27,MATCH(F3152,VpD!$B$3:$B$27,0),MATCH(P3152,VpD!$C$2:$I$2,0))</f>
        <v>98</v>
      </c>
      <c r="R3152" s="16">
        <f t="shared" ca="1" si="646"/>
        <v>13.132</v>
      </c>
      <c r="S3152" s="14">
        <f t="shared" ca="1" si="647"/>
        <v>711356.62</v>
      </c>
      <c r="T3152" s="14">
        <f t="shared" ca="1" si="648"/>
        <v>6172506.6500000004</v>
      </c>
      <c r="U3152" s="14" t="str">
        <f t="shared" ca="1" si="649"/>
        <v>0A3F507E-1CDB-32B8-E044-0003BA298018</v>
      </c>
    </row>
    <row r="3153" spans="1:21" s="14" customFormat="1" x14ac:dyDescent="0.25">
      <c r="A3153" s="14">
        <f t="shared" si="637"/>
        <v>3153</v>
      </c>
      <c r="B3153" s="14" t="str">
        <f t="shared" ca="1" si="638"/>
        <v>C58B4CAC-C8CC-4BF2-A154-57C1D23ECDD1</v>
      </c>
      <c r="C3153" s="14" t="str">
        <f t="shared" ca="1" si="639"/>
        <v>Rørsøvej</v>
      </c>
      <c r="D3153" s="14" t="str">
        <f t="shared" ca="1" si="640"/>
        <v>5</v>
      </c>
      <c r="E3153" s="14" t="str">
        <f t="shared" ca="1" si="641"/>
        <v>24gz</v>
      </c>
      <c r="F3153" s="1">
        <f t="shared" ca="1" si="642"/>
        <v>120</v>
      </c>
      <c r="G3153" s="1">
        <f t="shared" ca="1" si="643"/>
        <v>125</v>
      </c>
      <c r="H3153" s="1">
        <f t="shared" ca="1" si="644"/>
        <v>1978</v>
      </c>
      <c r="I3153" s="1" t="str">
        <f ca="1">INDEX(Relationstabel!$C$3:$K$10,MATCH(INDIRECT($A$1&amp;"J"&amp;A3153),Relationstabel!$A$3:$A$10,0),MATCH(IFERROR(VALUE(INDIRECT($A$1&amp;"K"&amp;A3153)),0),Relationstabel!$C$1:$K$1,0))</f>
        <v>Naturgas</v>
      </c>
      <c r="J3153" s="1" t="str">
        <f ca="1">INDEX(Anvendelseskode!B:B,MATCH($F3153,Anvendelseskode!$A:$A,0))</f>
        <v>Fritliggende enfamilieshus (parcelhus)</v>
      </c>
      <c r="K3153" s="1" t="str">
        <f ca="1">INDEX(Anvendelseskode!C:C,MATCH($F3153,Anvendelseskode!$A:$A,0))</f>
        <v>Parcelhuse</v>
      </c>
      <c r="L3153" s="1" t="str">
        <f ca="1">INDEX(Anvendelseskode!D:D,MATCH($F3153,Anvendelseskode!$A:$A,0))</f>
        <v>Private husholdninger</v>
      </c>
      <c r="M3153" s="1" t="str">
        <f ca="1">IFERROR(INDEX(SBi!$2:$2,MATCH(H3153,SBi!$1:$1,1)),SBi!$K$2)</f>
        <v>1973-1978</v>
      </c>
      <c r="N3153" s="1">
        <f ca="1">INDEX(SBi!$C$3:$K$28,MATCH(F3153,SBi!$B$3:$B$28,0),MATCH(M3153,SBi!$C$2:$K$2,0))</f>
        <v>119.8</v>
      </c>
      <c r="O3153" s="16">
        <f t="shared" ca="1" si="645"/>
        <v>14.975</v>
      </c>
      <c r="P3153" s="16" t="str">
        <f ca="1">IFERROR(INDEX(VpD!$2:$2,MATCH(H3153,VpD!$1:$1,1)),VpD!$I$2)</f>
        <v>1973-1978</v>
      </c>
      <c r="Q3153" s="1">
        <f ca="1">INDEX(VpD!$C$3:$I$27,MATCH(F3153,VpD!$B$3:$B$27,0),MATCH(P3153,VpD!$C$2:$I$2,0))</f>
        <v>117</v>
      </c>
      <c r="R3153" s="16">
        <f t="shared" ca="1" si="646"/>
        <v>14.625</v>
      </c>
      <c r="S3153" s="14">
        <f t="shared" ca="1" si="647"/>
        <v>714296</v>
      </c>
      <c r="T3153" s="14">
        <f t="shared" ca="1" si="648"/>
        <v>6168762.0099999998</v>
      </c>
      <c r="U3153" s="14" t="str">
        <f t="shared" ca="1" si="649"/>
        <v>0A3F507E-20DB-32B8-E044-0003BA298018</v>
      </c>
    </row>
    <row r="3154" spans="1:21" s="14" customFormat="1" x14ac:dyDescent="0.25">
      <c r="A3154" s="14">
        <f t="shared" si="637"/>
        <v>3154</v>
      </c>
      <c r="B3154" s="14" t="str">
        <f t="shared" ca="1" si="638"/>
        <v>A17E2B01-C5BC-4BB1-B6C3-03E61F783096</v>
      </c>
      <c r="C3154" s="14" t="str">
        <f t="shared" ca="1" si="639"/>
        <v>Kolleruplund</v>
      </c>
      <c r="D3154" s="14" t="str">
        <f t="shared" ca="1" si="640"/>
        <v>69</v>
      </c>
      <c r="E3154" s="14" t="str">
        <f t="shared" ca="1" si="641"/>
        <v>6km</v>
      </c>
      <c r="F3154" s="1">
        <f t="shared" ca="1" si="642"/>
        <v>130</v>
      </c>
      <c r="G3154" s="1">
        <f t="shared" ca="1" si="643"/>
        <v>91</v>
      </c>
      <c r="H3154" s="1">
        <f t="shared" ca="1" si="644"/>
        <v>1967</v>
      </c>
      <c r="I3154" s="1" t="str">
        <f ca="1">INDEX(Relationstabel!$C$3:$K$10,MATCH(INDIRECT($A$1&amp;"J"&amp;A3154),Relationstabel!$A$3:$A$10,0),MATCH(IFERROR(VALUE(INDIRECT($A$1&amp;"K"&amp;A3154)),0),Relationstabel!$C$1:$K$1,0))</f>
        <v>Elvarme</v>
      </c>
      <c r="J3154" s="1" t="str">
        <f ca="1">INDEX(Anvendelseskode!B:B,MATCH($F3154,Anvendelseskode!$A:$A,0))</f>
        <v>Række-, kæde-, dobbelthus (lodret adskillelse mellem enhederne)</v>
      </c>
      <c r="K3154" s="1" t="str">
        <f ca="1">INDEX(Anvendelseskode!C:C,MATCH($F3154,Anvendelseskode!$A:$A,0))</f>
        <v>Række-, kæde og dobbelthuse</v>
      </c>
      <c r="L3154" s="1" t="str">
        <f ca="1">INDEX(Anvendelseskode!D:D,MATCH($F3154,Anvendelseskode!$A:$A,0))</f>
        <v>Private husholdninger</v>
      </c>
      <c r="M3154" s="1" t="str">
        <f ca="1">IFERROR(INDEX(SBi!$2:$2,MATCH(H3154,SBi!$1:$1,1)),SBi!$K$2)</f>
        <v>1961-1972</v>
      </c>
      <c r="N3154" s="1">
        <f ca="1">INDEX(SBi!$C$3:$K$28,MATCH(F3154,SBi!$B$3:$B$28,0),MATCH(M3154,SBi!$C$2:$K$2,0))</f>
        <v>119.9</v>
      </c>
      <c r="O3154" s="16">
        <f t="shared" ca="1" si="645"/>
        <v>10.9109</v>
      </c>
      <c r="P3154" s="16" t="str">
        <f ca="1">IFERROR(INDEX(VpD!$2:$2,MATCH(H3154,VpD!$1:$1,1)),VpD!$I$2)</f>
        <v>1961-1972</v>
      </c>
      <c r="Q3154" s="1">
        <f ca="1">INDEX(VpD!$C$3:$I$27,MATCH(F3154,VpD!$B$3:$B$27,0),MATCH(P3154,VpD!$C$2:$I$2,0))</f>
        <v>120</v>
      </c>
      <c r="R3154" s="16">
        <f t="shared" ca="1" si="646"/>
        <v>10.92</v>
      </c>
      <c r="S3154" s="14">
        <f t="shared" ca="1" si="647"/>
        <v>713725.07</v>
      </c>
      <c r="T3154" s="14">
        <f t="shared" ca="1" si="648"/>
        <v>6169325.0300000003</v>
      </c>
      <c r="U3154" s="14" t="str">
        <f t="shared" ca="1" si="649"/>
        <v>0A3F507E-1BE3-32B8-E044-0003BA298018</v>
      </c>
    </row>
    <row r="3155" spans="1:21" s="14" customFormat="1" x14ac:dyDescent="0.25">
      <c r="A3155" s="14">
        <f t="shared" si="637"/>
        <v>3155</v>
      </c>
      <c r="B3155" s="14" t="str">
        <f t="shared" ca="1" si="638"/>
        <v>D1612DE5-EAE1-4E67-9116-82DEA683C525</v>
      </c>
      <c r="C3155" s="14" t="str">
        <f t="shared" ca="1" si="639"/>
        <v>Vallensbæk Strandvej</v>
      </c>
      <c r="D3155" s="14" t="str">
        <f t="shared" ca="1" si="640"/>
        <v>275</v>
      </c>
      <c r="E3155" s="14" t="str">
        <f t="shared" ca="1" si="641"/>
        <v>6h</v>
      </c>
      <c r="F3155" s="1">
        <f t="shared" ca="1" si="642"/>
        <v>120</v>
      </c>
      <c r="G3155" s="1">
        <f t="shared" ca="1" si="643"/>
        <v>103</v>
      </c>
      <c r="H3155" s="1">
        <f t="shared" ca="1" si="644"/>
        <v>1989</v>
      </c>
      <c r="I3155" s="1" t="str">
        <f ca="1">INDEX(Relationstabel!$C$3:$K$10,MATCH(INDIRECT($A$1&amp;"J"&amp;A3155),Relationstabel!$A$3:$A$10,0),MATCH(IFERROR(VALUE(INDIRECT($A$1&amp;"K"&amp;A3155)),0),Relationstabel!$C$1:$K$1,0))</f>
        <v>Elvarme</v>
      </c>
      <c r="J3155" s="1" t="str">
        <f ca="1">INDEX(Anvendelseskode!B:B,MATCH($F3155,Anvendelseskode!$A:$A,0))</f>
        <v>Fritliggende enfamilieshus (parcelhus)</v>
      </c>
      <c r="K3155" s="1" t="str">
        <f ca="1">INDEX(Anvendelseskode!C:C,MATCH($F3155,Anvendelseskode!$A:$A,0))</f>
        <v>Parcelhuse</v>
      </c>
      <c r="L3155" s="1" t="str">
        <f ca="1">INDEX(Anvendelseskode!D:D,MATCH($F3155,Anvendelseskode!$A:$A,0))</f>
        <v>Private husholdninger</v>
      </c>
      <c r="M3155" s="1" t="str">
        <f ca="1">IFERROR(INDEX(SBi!$2:$2,MATCH(H3155,SBi!$1:$1,1)),SBi!$K$2)</f>
        <v>1979-1998</v>
      </c>
      <c r="N3155" s="1">
        <f ca="1">INDEX(SBi!$C$3:$K$28,MATCH(F3155,SBi!$B$3:$B$28,0),MATCH(M3155,SBi!$C$2:$K$2,0))</f>
        <v>105.4</v>
      </c>
      <c r="O3155" s="16">
        <f t="shared" ca="1" si="645"/>
        <v>10.856200000000001</v>
      </c>
      <c r="P3155" s="16" t="str">
        <f ca="1">IFERROR(INDEX(VpD!$2:$2,MATCH(H3155,VpD!$1:$1,1)),VpD!$I$2)</f>
        <v>1979-1998</v>
      </c>
      <c r="Q3155" s="1">
        <f ca="1">INDEX(VpD!$C$3:$I$27,MATCH(F3155,VpD!$B$3:$B$27,0),MATCH(P3155,VpD!$C$2:$I$2,0))</f>
        <v>90</v>
      </c>
      <c r="R3155" s="16">
        <f t="shared" ca="1" si="646"/>
        <v>9.27</v>
      </c>
      <c r="S3155" s="14">
        <f t="shared" ca="1" si="647"/>
        <v>713232.42</v>
      </c>
      <c r="T3155" s="14">
        <f t="shared" ca="1" si="648"/>
        <v>6168772.8300000001</v>
      </c>
      <c r="U3155" s="14" t="str">
        <f t="shared" ca="1" si="649"/>
        <v>0A3F507E-17C3-32B8-E044-0003BA298018</v>
      </c>
    </row>
    <row r="3156" spans="1:21" s="14" customFormat="1" x14ac:dyDescent="0.25">
      <c r="A3156" s="14">
        <f t="shared" si="637"/>
        <v>3156</v>
      </c>
      <c r="B3156" s="14" t="str">
        <f t="shared" ca="1" si="638"/>
        <v>9D2A8FBF-81D6-424A-B662-E1052D326193</v>
      </c>
      <c r="C3156" s="14" t="str">
        <f t="shared" ca="1" si="639"/>
        <v>Nordmarksvænge</v>
      </c>
      <c r="D3156" s="14" t="str">
        <f t="shared" ca="1" si="640"/>
        <v>51</v>
      </c>
      <c r="E3156" s="14" t="str">
        <f t="shared" ca="1" si="641"/>
        <v>15dp</v>
      </c>
      <c r="F3156" s="1">
        <f t="shared" ca="1" si="642"/>
        <v>120</v>
      </c>
      <c r="G3156" s="1">
        <f t="shared" ca="1" si="643"/>
        <v>138</v>
      </c>
      <c r="H3156" s="1">
        <f t="shared" ca="1" si="644"/>
        <v>2002</v>
      </c>
      <c r="I3156" s="1" t="str">
        <f ca="1">INDEX(Relationstabel!$C$3:$K$10,MATCH(INDIRECT($A$1&amp;"J"&amp;A3156),Relationstabel!$A$3:$A$10,0),MATCH(IFERROR(VALUE(INDIRECT($A$1&amp;"K"&amp;A3156)),0),Relationstabel!$C$1:$K$1,0))</f>
        <v>Fjernvarme/ Blokvarme</v>
      </c>
      <c r="J3156" s="1" t="str">
        <f ca="1">INDEX(Anvendelseskode!B:B,MATCH($F3156,Anvendelseskode!$A:$A,0))</f>
        <v>Fritliggende enfamilieshus (parcelhus)</v>
      </c>
      <c r="K3156" s="1" t="str">
        <f ca="1">INDEX(Anvendelseskode!C:C,MATCH($F3156,Anvendelseskode!$A:$A,0))</f>
        <v>Parcelhuse</v>
      </c>
      <c r="L3156" s="1" t="str">
        <f ca="1">INDEX(Anvendelseskode!D:D,MATCH($F3156,Anvendelseskode!$A:$A,0))</f>
        <v>Private husholdninger</v>
      </c>
      <c r="M3156" s="1" t="str">
        <f ca="1">IFERROR(INDEX(SBi!$2:$2,MATCH(H3156,SBi!$1:$1,1)),SBi!$K$2)</f>
        <v>1999-2006</v>
      </c>
      <c r="N3156" s="1">
        <f ca="1">INDEX(SBi!$C$3:$K$28,MATCH(F3156,SBi!$B$3:$B$28,0),MATCH(M3156,SBi!$C$2:$K$2,0))</f>
        <v>83.9</v>
      </c>
      <c r="O3156" s="16">
        <f t="shared" ca="1" si="645"/>
        <v>11.578200000000001</v>
      </c>
      <c r="P3156" s="16" t="str">
        <f ca="1">IFERROR(INDEX(VpD!$2:$2,MATCH(H3156,VpD!$1:$1,1)),VpD!$I$2)</f>
        <v>&gt;1998</v>
      </c>
      <c r="Q3156" s="1">
        <f ca="1">INDEX(VpD!$C$3:$I$27,MATCH(F3156,VpD!$B$3:$B$27,0),MATCH(P3156,VpD!$C$2:$I$2,0))</f>
        <v>72</v>
      </c>
      <c r="R3156" s="16">
        <f t="shared" ca="1" si="646"/>
        <v>9.9359999999999999</v>
      </c>
      <c r="S3156" s="14">
        <f t="shared" ca="1" si="647"/>
        <v>712154.9</v>
      </c>
      <c r="T3156" s="14">
        <f t="shared" ca="1" si="648"/>
        <v>6171864.04</v>
      </c>
      <c r="U3156" s="14" t="str">
        <f t="shared" ca="1" si="649"/>
        <v>0A3F507E-1DC3-32B8-E044-0003BA298018</v>
      </c>
    </row>
    <row r="3157" spans="1:21" s="14" customFormat="1" x14ac:dyDescent="0.25">
      <c r="A3157" s="14">
        <f t="shared" si="637"/>
        <v>3157</v>
      </c>
      <c r="B3157" s="14" t="str">
        <f t="shared" ca="1" si="638"/>
        <v>1EBA0E6D-1049-4F23-905B-5AF73690F836</v>
      </c>
      <c r="C3157" s="14" t="str">
        <f t="shared" ca="1" si="639"/>
        <v>Nørrebred</v>
      </c>
      <c r="D3157" s="14" t="str">
        <f t="shared" ca="1" si="640"/>
        <v>152A</v>
      </c>
      <c r="E3157" s="14" t="str">
        <f t="shared" ca="1" si="641"/>
        <v>22cd</v>
      </c>
      <c r="F3157" s="1">
        <f t="shared" ca="1" si="642"/>
        <v>130</v>
      </c>
      <c r="G3157" s="1">
        <f t="shared" ca="1" si="643"/>
        <v>110</v>
      </c>
      <c r="H3157" s="1">
        <f t="shared" ca="1" si="644"/>
        <v>1973</v>
      </c>
      <c r="I3157" s="1" t="str">
        <f ca="1">INDEX(Relationstabel!$C$3:$K$10,MATCH(INDIRECT($A$1&amp;"J"&amp;A3157),Relationstabel!$A$3:$A$10,0),MATCH(IFERROR(VALUE(INDIRECT($A$1&amp;"K"&amp;A3157)),0),Relationstabel!$C$1:$K$1,0))</f>
        <v>Fjernvarme/ Blokvarme</v>
      </c>
      <c r="J3157" s="1" t="str">
        <f ca="1">INDEX(Anvendelseskode!B:B,MATCH($F3157,Anvendelseskode!$A:$A,0))</f>
        <v>Række-, kæde-, dobbelthus (lodret adskillelse mellem enhederne)</v>
      </c>
      <c r="K3157" s="1" t="str">
        <f ca="1">INDEX(Anvendelseskode!C:C,MATCH($F3157,Anvendelseskode!$A:$A,0))</f>
        <v>Række-, kæde og dobbelthuse</v>
      </c>
      <c r="L3157" s="1" t="str">
        <f ca="1">INDEX(Anvendelseskode!D:D,MATCH($F3157,Anvendelseskode!$A:$A,0))</f>
        <v>Private husholdninger</v>
      </c>
      <c r="M3157" s="1" t="str">
        <f ca="1">IFERROR(INDEX(SBi!$2:$2,MATCH(H3157,SBi!$1:$1,1)),SBi!$K$2)</f>
        <v>1973-1978</v>
      </c>
      <c r="N3157" s="1">
        <f ca="1">INDEX(SBi!$C$3:$K$28,MATCH(F3157,SBi!$B$3:$B$28,0),MATCH(M3157,SBi!$C$2:$K$2,0))</f>
        <v>112.6</v>
      </c>
      <c r="O3157" s="16">
        <f t="shared" ca="1" si="645"/>
        <v>12.385999999999999</v>
      </c>
      <c r="P3157" s="16" t="str">
        <f ca="1">IFERROR(INDEX(VpD!$2:$2,MATCH(H3157,VpD!$1:$1,1)),VpD!$I$2)</f>
        <v>1973-1978</v>
      </c>
      <c r="Q3157" s="1">
        <f ca="1">INDEX(VpD!$C$3:$I$27,MATCH(F3157,VpD!$B$3:$B$27,0),MATCH(P3157,VpD!$C$2:$I$2,0))</f>
        <v>98</v>
      </c>
      <c r="R3157" s="16">
        <f t="shared" ca="1" si="646"/>
        <v>10.78</v>
      </c>
      <c r="S3157" s="14">
        <f t="shared" ca="1" si="647"/>
        <v>711660.49</v>
      </c>
      <c r="T3157" s="14">
        <f t="shared" ca="1" si="648"/>
        <v>6172030.7999999998</v>
      </c>
      <c r="U3157" s="14" t="str">
        <f t="shared" ca="1" si="649"/>
        <v>0A3F507E-1EC3-32B8-E044-0003BA298018</v>
      </c>
    </row>
    <row r="3158" spans="1:21" s="14" customFormat="1" x14ac:dyDescent="0.25">
      <c r="A3158" s="14">
        <f t="shared" si="637"/>
        <v>3158</v>
      </c>
      <c r="B3158" s="14" t="str">
        <f t="shared" ca="1" si="638"/>
        <v>811E43C8-F467-4737-9797-F8269AF3E6A5</v>
      </c>
      <c r="C3158" s="14" t="str">
        <f t="shared" ca="1" si="639"/>
        <v>Brøndbyvej</v>
      </c>
      <c r="D3158" s="14" t="str">
        <f t="shared" ca="1" si="640"/>
        <v>193</v>
      </c>
      <c r="E3158" s="14" t="str">
        <f t="shared" ca="1" si="641"/>
        <v>67</v>
      </c>
      <c r="F3158" s="1">
        <f t="shared" ca="1" si="642"/>
        <v>120</v>
      </c>
      <c r="G3158" s="1">
        <f t="shared" ca="1" si="643"/>
        <v>257</v>
      </c>
      <c r="H3158" s="1">
        <f t="shared" ca="1" si="644"/>
        <v>2002</v>
      </c>
      <c r="I3158" s="1" t="str">
        <f ca="1">INDEX(Relationstabel!$C$3:$K$10,MATCH(INDIRECT($A$1&amp;"J"&amp;A3158),Relationstabel!$A$3:$A$10,0),MATCH(IFERROR(VALUE(INDIRECT($A$1&amp;"K"&amp;A3158)),0),Relationstabel!$C$1:$K$1,0))</f>
        <v>Naturgas</v>
      </c>
      <c r="J3158" s="1" t="str">
        <f ca="1">INDEX(Anvendelseskode!B:B,MATCH($F3158,Anvendelseskode!$A:$A,0))</f>
        <v>Fritliggende enfamilieshus (parcelhus)</v>
      </c>
      <c r="K3158" s="1" t="str">
        <f ca="1">INDEX(Anvendelseskode!C:C,MATCH($F3158,Anvendelseskode!$A:$A,0))</f>
        <v>Parcelhuse</v>
      </c>
      <c r="L3158" s="1" t="str">
        <f ca="1">INDEX(Anvendelseskode!D:D,MATCH($F3158,Anvendelseskode!$A:$A,0))</f>
        <v>Private husholdninger</v>
      </c>
      <c r="M3158" s="1" t="str">
        <f ca="1">IFERROR(INDEX(SBi!$2:$2,MATCH(H3158,SBi!$1:$1,1)),SBi!$K$2)</f>
        <v>1999-2006</v>
      </c>
      <c r="N3158" s="1">
        <f ca="1">INDEX(SBi!$C$3:$K$28,MATCH(F3158,SBi!$B$3:$B$28,0),MATCH(M3158,SBi!$C$2:$K$2,0))</f>
        <v>83.9</v>
      </c>
      <c r="O3158" s="16">
        <f t="shared" ca="1" si="645"/>
        <v>21.562300000000004</v>
      </c>
      <c r="P3158" s="16" t="str">
        <f ca="1">IFERROR(INDEX(VpD!$2:$2,MATCH(H3158,VpD!$1:$1,1)),VpD!$I$2)</f>
        <v>&gt;1998</v>
      </c>
      <c r="Q3158" s="1">
        <f ca="1">INDEX(VpD!$C$3:$I$27,MATCH(F3158,VpD!$B$3:$B$27,0),MATCH(P3158,VpD!$C$2:$I$2,0))</f>
        <v>72</v>
      </c>
      <c r="R3158" s="16">
        <f t="shared" ca="1" si="646"/>
        <v>18.504000000000001</v>
      </c>
      <c r="S3158" s="14">
        <f t="shared" ca="1" si="647"/>
        <v>711941.49</v>
      </c>
      <c r="T3158" s="14">
        <f t="shared" ca="1" si="648"/>
        <v>6170854.8399999999</v>
      </c>
      <c r="U3158" s="14" t="str">
        <f t="shared" ca="1" si="649"/>
        <v>0A3F507E-15C6-32B8-E044-0003BA298018</v>
      </c>
    </row>
    <row r="3159" spans="1:21" s="14" customFormat="1" x14ac:dyDescent="0.25">
      <c r="A3159" s="14">
        <f t="shared" si="637"/>
        <v>3159</v>
      </c>
      <c r="B3159" s="14" t="str">
        <f t="shared" ca="1" si="638"/>
        <v>FB49A7FA-3E0C-49EB-B340-A3107A7F301C</v>
      </c>
      <c r="C3159" s="14" t="str">
        <f t="shared" ca="1" si="639"/>
        <v>Vallensbæk Stationst</v>
      </c>
      <c r="D3159" s="14" t="str">
        <f t="shared" ca="1" si="640"/>
        <v>100</v>
      </c>
      <c r="E3159" s="14" t="str">
        <f t="shared" ca="1" si="641"/>
        <v>18lø</v>
      </c>
      <c r="F3159" s="1">
        <f t="shared" ca="1" si="642"/>
        <v>320</v>
      </c>
      <c r="G3159" s="1">
        <f t="shared" ca="1" si="643"/>
        <v>9275</v>
      </c>
      <c r="H3159" s="1">
        <f t="shared" ca="1" si="644"/>
        <v>1987</v>
      </c>
      <c r="I3159" s="1" t="str">
        <f ca="1">INDEX(Relationstabel!$C$3:$K$10,MATCH(INDIRECT($A$1&amp;"J"&amp;A3159),Relationstabel!$A$3:$A$10,0),MATCH(IFERROR(VALUE(INDIRECT($A$1&amp;"K"&amp;A3159)),0),Relationstabel!$C$1:$K$1,0))</f>
        <v>Fjernvarme/ Blokvarme</v>
      </c>
      <c r="J3159" s="1" t="str">
        <f ca="1">INDEX(Anvendelseskode!B:B,MATCH($F3159,Anvendelseskode!$A:$A,0))</f>
        <v>Bygning til kontor, handel, lager herunder offentlig administration</v>
      </c>
      <c r="K3159" s="1" t="str">
        <f ca="1">INDEX(Anvendelseskode!C:C,MATCH($F3159,Anvendelseskode!$A:$A,0))</f>
        <v>Kontor, handel, lager, off. adm.</v>
      </c>
      <c r="L3159" s="1" t="str">
        <f ca="1">INDEX(Anvendelseskode!D:D,MATCH($F3159,Anvendelseskode!$A:$A,0))</f>
        <v>Handel og servicevirksomheder</v>
      </c>
      <c r="M3159" s="1" t="str">
        <f ca="1">IFERROR(INDEX(SBi!$2:$2,MATCH(H3159,SBi!$1:$1,1)),SBi!$K$2)</f>
        <v>1979-1998</v>
      </c>
      <c r="N3159" s="1">
        <f ca="1">INDEX(SBi!$C$3:$K$28,MATCH(F3159,SBi!$B$3:$B$28,0),MATCH(M3159,SBi!$C$2:$K$2,0))</f>
        <v>103.3</v>
      </c>
      <c r="O3159" s="16">
        <f t="shared" ca="1" si="645"/>
        <v>958.10749999999996</v>
      </c>
      <c r="P3159" s="16" t="str">
        <f ca="1">IFERROR(INDEX(VpD!$2:$2,MATCH(H3159,VpD!$1:$1,1)),VpD!$I$2)</f>
        <v>1979-1998</v>
      </c>
      <c r="Q3159" s="1">
        <f ca="1">INDEX(VpD!$C$3:$I$27,MATCH(F3159,VpD!$B$3:$B$27,0),MATCH(P3159,VpD!$C$2:$I$2,0))</f>
        <v>77</v>
      </c>
      <c r="R3159" s="16">
        <f t="shared" ca="1" si="646"/>
        <v>714.17499999999995</v>
      </c>
      <c r="S3159" s="14">
        <f t="shared" ca="1" si="647"/>
        <v>713222.66</v>
      </c>
      <c r="T3159" s="14">
        <f t="shared" ca="1" si="648"/>
        <v>6169446.6200000001</v>
      </c>
      <c r="U3159" s="14" t="str">
        <f t="shared" ca="1" si="649"/>
        <v>0A3F507E-23D0-32B8-E044-0003BA298018</v>
      </c>
    </row>
    <row r="3160" spans="1:21" s="14" customFormat="1" x14ac:dyDescent="0.25">
      <c r="A3160" s="14">
        <f t="shared" si="637"/>
        <v>3160</v>
      </c>
      <c r="B3160" s="14" t="str">
        <f t="shared" ca="1" si="638"/>
        <v>25E3BFF6-89C3-44D7-8578-B060FA4E032A</v>
      </c>
      <c r="C3160" s="14" t="str">
        <f t="shared" ca="1" si="639"/>
        <v>Brøndbyvej</v>
      </c>
      <c r="D3160" s="14" t="str">
        <f t="shared" ca="1" si="640"/>
        <v>212</v>
      </c>
      <c r="E3160" s="14" t="str">
        <f t="shared" ca="1" si="641"/>
        <v>14du</v>
      </c>
      <c r="F3160" s="1">
        <f t="shared" ca="1" si="642"/>
        <v>120</v>
      </c>
      <c r="G3160" s="1">
        <f t="shared" ca="1" si="643"/>
        <v>180</v>
      </c>
      <c r="H3160" s="1">
        <f t="shared" ca="1" si="644"/>
        <v>1981</v>
      </c>
      <c r="I3160" s="1" t="str">
        <f ca="1">INDEX(Relationstabel!$C$3:$K$10,MATCH(INDIRECT($A$1&amp;"J"&amp;A3160),Relationstabel!$A$3:$A$10,0),MATCH(IFERROR(VALUE(INDIRECT($A$1&amp;"K"&amp;A3160)),0),Relationstabel!$C$1:$K$1,0))</f>
        <v>Elvarme</v>
      </c>
      <c r="J3160" s="1" t="str">
        <f ca="1">INDEX(Anvendelseskode!B:B,MATCH($F3160,Anvendelseskode!$A:$A,0))</f>
        <v>Fritliggende enfamilieshus (parcelhus)</v>
      </c>
      <c r="K3160" s="1" t="str">
        <f ca="1">INDEX(Anvendelseskode!C:C,MATCH($F3160,Anvendelseskode!$A:$A,0))</f>
        <v>Parcelhuse</v>
      </c>
      <c r="L3160" s="1" t="str">
        <f ca="1">INDEX(Anvendelseskode!D:D,MATCH($F3160,Anvendelseskode!$A:$A,0))</f>
        <v>Private husholdninger</v>
      </c>
      <c r="M3160" s="1" t="str">
        <f ca="1">IFERROR(INDEX(SBi!$2:$2,MATCH(H3160,SBi!$1:$1,1)),SBi!$K$2)</f>
        <v>1979-1998</v>
      </c>
      <c r="N3160" s="1">
        <f ca="1">INDEX(SBi!$C$3:$K$28,MATCH(F3160,SBi!$B$3:$B$28,0),MATCH(M3160,SBi!$C$2:$K$2,0))</f>
        <v>105.4</v>
      </c>
      <c r="O3160" s="16">
        <f t="shared" ca="1" si="645"/>
        <v>18.972000000000001</v>
      </c>
      <c r="P3160" s="16" t="str">
        <f ca="1">IFERROR(INDEX(VpD!$2:$2,MATCH(H3160,VpD!$1:$1,1)),VpD!$I$2)</f>
        <v>1979-1998</v>
      </c>
      <c r="Q3160" s="1">
        <f ca="1">INDEX(VpD!$C$3:$I$27,MATCH(F3160,VpD!$B$3:$B$27,0),MATCH(P3160,VpD!$C$2:$I$2,0))</f>
        <v>90</v>
      </c>
      <c r="R3160" s="16">
        <f t="shared" ca="1" si="646"/>
        <v>16.2</v>
      </c>
      <c r="S3160" s="14">
        <f t="shared" ca="1" si="647"/>
        <v>711717.51</v>
      </c>
      <c r="T3160" s="14">
        <f t="shared" ca="1" si="648"/>
        <v>6170817.5099999998</v>
      </c>
      <c r="U3160" s="14" t="str">
        <f t="shared" ca="1" si="649"/>
        <v>0A3F507E-15D3-32B8-E044-0003BA298018</v>
      </c>
    </row>
    <row r="3161" spans="1:21" s="14" customFormat="1" x14ac:dyDescent="0.25">
      <c r="A3161" s="14">
        <f t="shared" si="637"/>
        <v>3161</v>
      </c>
      <c r="B3161" s="14" t="str">
        <f t="shared" ca="1" si="638"/>
        <v>545720F3-0859-45D4-97E9-C55E97ED2998</v>
      </c>
      <c r="C3161" s="14" t="str">
        <f t="shared" ca="1" si="639"/>
        <v>Løkkekrogen</v>
      </c>
      <c r="D3161" s="14" t="str">
        <f t="shared" ca="1" si="640"/>
        <v>20</v>
      </c>
      <c r="E3161" s="14" t="str">
        <f t="shared" ca="1" si="641"/>
        <v>17bc</v>
      </c>
      <c r="F3161" s="1">
        <f t="shared" ca="1" si="642"/>
        <v>130</v>
      </c>
      <c r="G3161" s="1">
        <f t="shared" ca="1" si="643"/>
        <v>134</v>
      </c>
      <c r="H3161" s="1">
        <f t="shared" ca="1" si="644"/>
        <v>1975</v>
      </c>
      <c r="I3161" s="1" t="str">
        <f ca="1">INDEX(Relationstabel!$C$3:$K$10,MATCH(INDIRECT($A$1&amp;"J"&amp;A3161),Relationstabel!$A$3:$A$10,0),MATCH(IFERROR(VALUE(INDIRECT($A$1&amp;"K"&amp;A3161)),0),Relationstabel!$C$1:$K$1,0))</f>
        <v>Fjernvarme/ Blokvarme</v>
      </c>
      <c r="J3161" s="1" t="str">
        <f ca="1">INDEX(Anvendelseskode!B:B,MATCH($F3161,Anvendelseskode!$A:$A,0))</f>
        <v>Række-, kæde-, dobbelthus (lodret adskillelse mellem enhederne)</v>
      </c>
      <c r="K3161" s="1" t="str">
        <f ca="1">INDEX(Anvendelseskode!C:C,MATCH($F3161,Anvendelseskode!$A:$A,0))</f>
        <v>Række-, kæde og dobbelthuse</v>
      </c>
      <c r="L3161" s="1" t="str">
        <f ca="1">INDEX(Anvendelseskode!D:D,MATCH($F3161,Anvendelseskode!$A:$A,0))</f>
        <v>Private husholdninger</v>
      </c>
      <c r="M3161" s="1" t="str">
        <f ca="1">IFERROR(INDEX(SBi!$2:$2,MATCH(H3161,SBi!$1:$1,1)),SBi!$K$2)</f>
        <v>1973-1978</v>
      </c>
      <c r="N3161" s="1">
        <f ca="1">INDEX(SBi!$C$3:$K$28,MATCH(F3161,SBi!$B$3:$B$28,0),MATCH(M3161,SBi!$C$2:$K$2,0))</f>
        <v>112.6</v>
      </c>
      <c r="O3161" s="16">
        <f t="shared" ca="1" si="645"/>
        <v>15.0884</v>
      </c>
      <c r="P3161" s="16" t="str">
        <f ca="1">IFERROR(INDEX(VpD!$2:$2,MATCH(H3161,VpD!$1:$1,1)),VpD!$I$2)</f>
        <v>1973-1978</v>
      </c>
      <c r="Q3161" s="1">
        <f ca="1">INDEX(VpD!$C$3:$I$27,MATCH(F3161,VpD!$B$3:$B$27,0),MATCH(P3161,VpD!$C$2:$I$2,0))</f>
        <v>98</v>
      </c>
      <c r="R3161" s="16">
        <f t="shared" ca="1" si="646"/>
        <v>13.132</v>
      </c>
      <c r="S3161" s="14">
        <f t="shared" ca="1" si="647"/>
        <v>711304.58</v>
      </c>
      <c r="T3161" s="14">
        <f t="shared" ca="1" si="648"/>
        <v>6172450.96</v>
      </c>
      <c r="U3161" s="14" t="str">
        <f t="shared" ca="1" si="649"/>
        <v>0A3F507E-1CD3-32B8-E044-0003BA298018</v>
      </c>
    </row>
    <row r="3162" spans="1:21" s="14" customFormat="1" x14ac:dyDescent="0.25">
      <c r="A3162" s="14">
        <f t="shared" si="637"/>
        <v>3162</v>
      </c>
      <c r="B3162" s="14" t="str">
        <f t="shared" ca="1" si="638"/>
        <v>0F7F727C-3EE0-482B-93F1-CAE7ED1DB907</v>
      </c>
      <c r="C3162" s="14" t="str">
        <f t="shared" ca="1" si="639"/>
        <v>Hyrdeengen</v>
      </c>
      <c r="D3162" s="14" t="str">
        <f t="shared" ca="1" si="640"/>
        <v>229</v>
      </c>
      <c r="E3162" s="14" t="str">
        <f t="shared" ca="1" si="641"/>
        <v>21fx</v>
      </c>
      <c r="F3162" s="1">
        <f t="shared" ca="1" si="642"/>
        <v>130</v>
      </c>
      <c r="G3162" s="1">
        <f t="shared" ca="1" si="643"/>
        <v>126</v>
      </c>
      <c r="H3162" s="1">
        <f t="shared" ca="1" si="644"/>
        <v>1975</v>
      </c>
      <c r="I3162" s="1" t="str">
        <f ca="1">INDEX(Relationstabel!$C$3:$K$10,MATCH(INDIRECT($A$1&amp;"J"&amp;A3162),Relationstabel!$A$3:$A$10,0),MATCH(IFERROR(VALUE(INDIRECT($A$1&amp;"K"&amp;A3162)),0),Relationstabel!$C$1:$K$1,0))</f>
        <v>Elvarme</v>
      </c>
      <c r="J3162" s="1" t="str">
        <f ca="1">INDEX(Anvendelseskode!B:B,MATCH($F3162,Anvendelseskode!$A:$A,0))</f>
        <v>Række-, kæde-, dobbelthus (lodret adskillelse mellem enhederne)</v>
      </c>
      <c r="K3162" s="1" t="str">
        <f ca="1">INDEX(Anvendelseskode!C:C,MATCH($F3162,Anvendelseskode!$A:$A,0))</f>
        <v>Række-, kæde og dobbelthuse</v>
      </c>
      <c r="L3162" s="1" t="str">
        <f ca="1">INDEX(Anvendelseskode!D:D,MATCH($F3162,Anvendelseskode!$A:$A,0))</f>
        <v>Private husholdninger</v>
      </c>
      <c r="M3162" s="1" t="str">
        <f ca="1">IFERROR(INDEX(SBi!$2:$2,MATCH(H3162,SBi!$1:$1,1)),SBi!$K$2)</f>
        <v>1973-1978</v>
      </c>
      <c r="N3162" s="1">
        <f ca="1">INDEX(SBi!$C$3:$K$28,MATCH(F3162,SBi!$B$3:$B$28,0),MATCH(M3162,SBi!$C$2:$K$2,0))</f>
        <v>112.6</v>
      </c>
      <c r="O3162" s="16">
        <f t="shared" ca="1" si="645"/>
        <v>14.187599999999998</v>
      </c>
      <c r="P3162" s="16" t="str">
        <f ca="1">IFERROR(INDEX(VpD!$2:$2,MATCH(H3162,VpD!$1:$1,1)),VpD!$I$2)</f>
        <v>1973-1978</v>
      </c>
      <c r="Q3162" s="1">
        <f ca="1">INDEX(VpD!$C$3:$I$27,MATCH(F3162,VpD!$B$3:$B$27,0),MATCH(P3162,VpD!$C$2:$I$2,0))</f>
        <v>98</v>
      </c>
      <c r="R3162" s="16">
        <f t="shared" ca="1" si="646"/>
        <v>12.348000000000001</v>
      </c>
      <c r="S3162" s="14">
        <f t="shared" ca="1" si="647"/>
        <v>711698.81</v>
      </c>
      <c r="T3162" s="14">
        <f t="shared" ca="1" si="648"/>
        <v>6172409.5</v>
      </c>
      <c r="U3162" s="14" t="str">
        <f t="shared" ca="1" si="649"/>
        <v>0A3F507E-19C4-32B8-E044-0003BA298018</v>
      </c>
    </row>
    <row r="3163" spans="1:21" s="14" customFormat="1" x14ac:dyDescent="0.25">
      <c r="A3163" s="14">
        <f t="shared" si="637"/>
        <v>3163</v>
      </c>
      <c r="B3163" s="14" t="str">
        <f t="shared" ca="1" si="638"/>
        <v>8AAC799C-01F1-4C6D-A9FB-20F2CDF12837</v>
      </c>
      <c r="C3163" s="14" t="str">
        <f t="shared" ca="1" si="639"/>
        <v>Hyttevænget</v>
      </c>
      <c r="D3163" s="14" t="str">
        <f t="shared" ca="1" si="640"/>
        <v>61</v>
      </c>
      <c r="E3163" s="14" t="str">
        <f t="shared" ca="1" si="641"/>
        <v>6iz</v>
      </c>
      <c r="F3163" s="1">
        <f t="shared" ca="1" si="642"/>
        <v>130</v>
      </c>
      <c r="G3163" s="1">
        <f t="shared" ca="1" si="643"/>
        <v>110</v>
      </c>
      <c r="H3163" s="1">
        <f t="shared" ca="1" si="644"/>
        <v>1966</v>
      </c>
      <c r="I3163" s="1" t="str">
        <f ca="1">INDEX(Relationstabel!$C$3:$K$10,MATCH(INDIRECT($A$1&amp;"J"&amp;A3163),Relationstabel!$A$3:$A$10,0),MATCH(IFERROR(VALUE(INDIRECT($A$1&amp;"K"&amp;A3163)),0),Relationstabel!$C$1:$K$1,0))</f>
        <v>Fjernvarme/ Blokvarme</v>
      </c>
      <c r="J3163" s="1" t="str">
        <f ca="1">INDEX(Anvendelseskode!B:B,MATCH($F3163,Anvendelseskode!$A:$A,0))</f>
        <v>Række-, kæde-, dobbelthus (lodret adskillelse mellem enhederne)</v>
      </c>
      <c r="K3163" s="1" t="str">
        <f ca="1">INDEX(Anvendelseskode!C:C,MATCH($F3163,Anvendelseskode!$A:$A,0))</f>
        <v>Række-, kæde og dobbelthuse</v>
      </c>
      <c r="L3163" s="1" t="str">
        <f ca="1">INDEX(Anvendelseskode!D:D,MATCH($F3163,Anvendelseskode!$A:$A,0))</f>
        <v>Private husholdninger</v>
      </c>
      <c r="M3163" s="1" t="str">
        <f ca="1">IFERROR(INDEX(SBi!$2:$2,MATCH(H3163,SBi!$1:$1,1)),SBi!$K$2)</f>
        <v>1961-1972</v>
      </c>
      <c r="N3163" s="1">
        <f ca="1">INDEX(SBi!$C$3:$K$28,MATCH(F3163,SBi!$B$3:$B$28,0),MATCH(M3163,SBi!$C$2:$K$2,0))</f>
        <v>119.9</v>
      </c>
      <c r="O3163" s="16">
        <f t="shared" ca="1" si="645"/>
        <v>13.189</v>
      </c>
      <c r="P3163" s="16" t="str">
        <f ca="1">IFERROR(INDEX(VpD!$2:$2,MATCH(H3163,VpD!$1:$1,1)),VpD!$I$2)</f>
        <v>1961-1972</v>
      </c>
      <c r="Q3163" s="1">
        <f ca="1">INDEX(VpD!$C$3:$I$27,MATCH(F3163,VpD!$B$3:$B$27,0),MATCH(P3163,VpD!$C$2:$I$2,0))</f>
        <v>120</v>
      </c>
      <c r="R3163" s="16">
        <f t="shared" ca="1" si="646"/>
        <v>13.2</v>
      </c>
      <c r="S3163" s="14">
        <f t="shared" ca="1" si="647"/>
        <v>713704.35</v>
      </c>
      <c r="T3163" s="14">
        <f t="shared" ca="1" si="648"/>
        <v>6169263.2000000002</v>
      </c>
      <c r="U3163" s="14" t="str">
        <f t="shared" ca="1" si="649"/>
        <v>0A3F507E-1AC4-32B8-E044-0003BA298018</v>
      </c>
    </row>
    <row r="3164" spans="1:21" s="14" customFormat="1" x14ac:dyDescent="0.25">
      <c r="A3164" s="14">
        <f t="shared" si="637"/>
        <v>3164</v>
      </c>
      <c r="B3164" s="14" t="str">
        <f t="shared" ca="1" si="638"/>
        <v>A904FB59-BC88-4DBC-8814-EB6A1BF41C2E</v>
      </c>
      <c r="C3164" s="14" t="str">
        <f t="shared" ca="1" si="639"/>
        <v>Horsbred</v>
      </c>
      <c r="D3164" s="14" t="str">
        <f t="shared" ca="1" si="640"/>
        <v>82</v>
      </c>
      <c r="E3164" s="14" t="str">
        <f t="shared" ca="1" si="641"/>
        <v>13ai</v>
      </c>
      <c r="F3164" s="1">
        <f t="shared" ca="1" si="642"/>
        <v>130</v>
      </c>
      <c r="G3164" s="1">
        <f t="shared" ca="1" si="643"/>
        <v>107</v>
      </c>
      <c r="H3164" s="1">
        <f t="shared" ca="1" si="644"/>
        <v>1985</v>
      </c>
      <c r="I3164" s="1" t="str">
        <f ca="1">INDEX(Relationstabel!$C$3:$K$10,MATCH(INDIRECT($A$1&amp;"J"&amp;A3164),Relationstabel!$A$3:$A$10,0),MATCH(IFERROR(VALUE(INDIRECT($A$1&amp;"K"&amp;A3164)),0),Relationstabel!$C$1:$K$1,0))</f>
        <v>Fjernvarme/ Blokvarme</v>
      </c>
      <c r="J3164" s="1" t="str">
        <f ca="1">INDEX(Anvendelseskode!B:B,MATCH($F3164,Anvendelseskode!$A:$A,0))</f>
        <v>Række-, kæde-, dobbelthus (lodret adskillelse mellem enhederne)</v>
      </c>
      <c r="K3164" s="1" t="str">
        <f ca="1">INDEX(Anvendelseskode!C:C,MATCH($F3164,Anvendelseskode!$A:$A,0))</f>
        <v>Række-, kæde og dobbelthuse</v>
      </c>
      <c r="L3164" s="1" t="str">
        <f ca="1">INDEX(Anvendelseskode!D:D,MATCH($F3164,Anvendelseskode!$A:$A,0))</f>
        <v>Private husholdninger</v>
      </c>
      <c r="M3164" s="1" t="str">
        <f ca="1">IFERROR(INDEX(SBi!$2:$2,MATCH(H3164,SBi!$1:$1,1)),SBi!$K$2)</f>
        <v>1979-1998</v>
      </c>
      <c r="N3164" s="1">
        <f ca="1">INDEX(SBi!$C$3:$K$28,MATCH(F3164,SBi!$B$3:$B$28,0),MATCH(M3164,SBi!$C$2:$K$2,0))</f>
        <v>96.8</v>
      </c>
      <c r="O3164" s="16">
        <f t="shared" ca="1" si="645"/>
        <v>10.3576</v>
      </c>
      <c r="P3164" s="16" t="str">
        <f ca="1">IFERROR(INDEX(VpD!$2:$2,MATCH(H3164,VpD!$1:$1,1)),VpD!$I$2)</f>
        <v>1979-1998</v>
      </c>
      <c r="Q3164" s="1">
        <f ca="1">INDEX(VpD!$C$3:$I$27,MATCH(F3164,VpD!$B$3:$B$27,0),MATCH(P3164,VpD!$C$2:$I$2,0))</f>
        <v>74</v>
      </c>
      <c r="R3164" s="16">
        <f t="shared" ca="1" si="646"/>
        <v>7.9180000000000001</v>
      </c>
      <c r="S3164" s="14">
        <f t="shared" ca="1" si="647"/>
        <v>711422.96</v>
      </c>
      <c r="T3164" s="14">
        <f t="shared" ca="1" si="648"/>
        <v>6171840.54</v>
      </c>
      <c r="U3164" s="14" t="str">
        <f t="shared" ca="1" si="649"/>
        <v>0A3F507E-18CC-32B8-E044-0003BA298018</v>
      </c>
    </row>
    <row r="3165" spans="1:21" s="14" customFormat="1" x14ac:dyDescent="0.25">
      <c r="A3165" s="14">
        <f t="shared" si="637"/>
        <v>3165</v>
      </c>
      <c r="B3165" s="14" t="str">
        <f t="shared" ca="1" si="638"/>
        <v>331CD531-4E9E-4A1A-B4C4-3651F39C01B7</v>
      </c>
      <c r="C3165" s="14" t="str">
        <f t="shared" ca="1" si="639"/>
        <v>Rendsagervej</v>
      </c>
      <c r="D3165" s="14" t="str">
        <f t="shared" ca="1" si="640"/>
        <v>80</v>
      </c>
      <c r="E3165" s="14" t="str">
        <f t="shared" ca="1" si="641"/>
        <v>9hp</v>
      </c>
      <c r="F3165" s="1">
        <f t="shared" ca="1" si="642"/>
        <v>120</v>
      </c>
      <c r="G3165" s="1">
        <f t="shared" ca="1" si="643"/>
        <v>119</v>
      </c>
      <c r="H3165" s="1">
        <f t="shared" ca="1" si="644"/>
        <v>1972</v>
      </c>
      <c r="I3165" s="1" t="str">
        <f ca="1">INDEX(Relationstabel!$C$3:$K$10,MATCH(INDIRECT($A$1&amp;"J"&amp;A3165),Relationstabel!$A$3:$A$10,0),MATCH(IFERROR(VALUE(INDIRECT($A$1&amp;"K"&amp;A3165)),0),Relationstabel!$C$1:$K$1,0))</f>
        <v>Naturgas</v>
      </c>
      <c r="J3165" s="1" t="str">
        <f ca="1">INDEX(Anvendelseskode!B:B,MATCH($F3165,Anvendelseskode!$A:$A,0))</f>
        <v>Fritliggende enfamilieshus (parcelhus)</v>
      </c>
      <c r="K3165" s="1" t="str">
        <f ca="1">INDEX(Anvendelseskode!C:C,MATCH($F3165,Anvendelseskode!$A:$A,0))</f>
        <v>Parcelhuse</v>
      </c>
      <c r="L3165" s="1" t="str">
        <f ca="1">INDEX(Anvendelseskode!D:D,MATCH($F3165,Anvendelseskode!$A:$A,0))</f>
        <v>Private husholdninger</v>
      </c>
      <c r="M3165" s="1" t="str">
        <f ca="1">IFERROR(INDEX(SBi!$2:$2,MATCH(H3165,SBi!$1:$1,1)),SBi!$K$2)</f>
        <v>1961-1972</v>
      </c>
      <c r="N3165" s="1">
        <f ca="1">INDEX(SBi!$C$3:$K$28,MATCH(F3165,SBi!$B$3:$B$28,0),MATCH(M3165,SBi!$C$2:$K$2,0))</f>
        <v>134.30000000000001</v>
      </c>
      <c r="O3165" s="16">
        <f t="shared" ca="1" si="645"/>
        <v>15.9817</v>
      </c>
      <c r="P3165" s="16" t="str">
        <f ca="1">IFERROR(INDEX(VpD!$2:$2,MATCH(H3165,VpD!$1:$1,1)),VpD!$I$2)</f>
        <v>1961-1972</v>
      </c>
      <c r="Q3165" s="1">
        <f ca="1">INDEX(VpD!$C$3:$I$27,MATCH(F3165,VpD!$B$3:$B$27,0),MATCH(P3165,VpD!$C$2:$I$2,0))</f>
        <v>143</v>
      </c>
      <c r="R3165" s="16">
        <f t="shared" ca="1" si="646"/>
        <v>17.016999999999999</v>
      </c>
      <c r="S3165" s="14">
        <f t="shared" ca="1" si="647"/>
        <v>711087.92</v>
      </c>
      <c r="T3165" s="14">
        <f t="shared" ca="1" si="648"/>
        <v>6171732.9000000004</v>
      </c>
      <c r="U3165" s="14" t="str">
        <f t="shared" ca="1" si="649"/>
        <v>0A3F507E-1FCC-32B8-E044-0003BA298018</v>
      </c>
    </row>
    <row r="3166" spans="1:21" s="14" customFormat="1" x14ac:dyDescent="0.25">
      <c r="A3166" s="14">
        <f t="shared" si="637"/>
        <v>3166</v>
      </c>
      <c r="B3166" s="14" t="str">
        <f t="shared" ca="1" si="638"/>
        <v>0016E40C-AB2F-40C3-AB83-808AF2C98A94</v>
      </c>
      <c r="C3166" s="14" t="str">
        <f t="shared" ca="1" si="639"/>
        <v>Stærebo</v>
      </c>
      <c r="D3166" s="14" t="str">
        <f t="shared" ca="1" si="640"/>
        <v>38</v>
      </c>
      <c r="E3166" s="14" t="str">
        <f t="shared" ca="1" si="641"/>
        <v>6æk</v>
      </c>
      <c r="F3166" s="1">
        <f t="shared" ca="1" si="642"/>
        <v>130</v>
      </c>
      <c r="G3166" s="1">
        <f t="shared" ca="1" si="643"/>
        <v>112</v>
      </c>
      <c r="H3166" s="1">
        <f t="shared" ca="1" si="644"/>
        <v>1978</v>
      </c>
      <c r="I3166" s="1" t="str">
        <f ca="1">INDEX(Relationstabel!$C$3:$K$10,MATCH(INDIRECT($A$1&amp;"J"&amp;A3166),Relationstabel!$A$3:$A$10,0),MATCH(IFERROR(VALUE(INDIRECT($A$1&amp;"K"&amp;A3166)),0),Relationstabel!$C$1:$K$1,0))</f>
        <v>Fjernvarme/ Blokvarme</v>
      </c>
      <c r="J3166" s="1" t="str">
        <f ca="1">INDEX(Anvendelseskode!B:B,MATCH($F3166,Anvendelseskode!$A:$A,0))</f>
        <v>Række-, kæde-, dobbelthus (lodret adskillelse mellem enhederne)</v>
      </c>
      <c r="K3166" s="1" t="str">
        <f ca="1">INDEX(Anvendelseskode!C:C,MATCH($F3166,Anvendelseskode!$A:$A,0))</f>
        <v>Række-, kæde og dobbelthuse</v>
      </c>
      <c r="L3166" s="1" t="str">
        <f ca="1">INDEX(Anvendelseskode!D:D,MATCH($F3166,Anvendelseskode!$A:$A,0))</f>
        <v>Private husholdninger</v>
      </c>
      <c r="M3166" s="1" t="str">
        <f ca="1">IFERROR(INDEX(SBi!$2:$2,MATCH(H3166,SBi!$1:$1,1)),SBi!$K$2)</f>
        <v>1973-1978</v>
      </c>
      <c r="N3166" s="1">
        <f ca="1">INDEX(SBi!$C$3:$K$28,MATCH(F3166,SBi!$B$3:$B$28,0),MATCH(M3166,SBi!$C$2:$K$2,0))</f>
        <v>112.6</v>
      </c>
      <c r="O3166" s="16">
        <f t="shared" ca="1" si="645"/>
        <v>12.611199999999998</v>
      </c>
      <c r="P3166" s="16" t="str">
        <f ca="1">IFERROR(INDEX(VpD!$2:$2,MATCH(H3166,VpD!$1:$1,1)),VpD!$I$2)</f>
        <v>1973-1978</v>
      </c>
      <c r="Q3166" s="1">
        <f ca="1">INDEX(VpD!$C$3:$I$27,MATCH(F3166,VpD!$B$3:$B$27,0),MATCH(P3166,VpD!$C$2:$I$2,0))</f>
        <v>98</v>
      </c>
      <c r="R3166" s="16">
        <f t="shared" ca="1" si="646"/>
        <v>10.976000000000001</v>
      </c>
      <c r="S3166" s="14">
        <f t="shared" ca="1" si="647"/>
        <v>713560.27</v>
      </c>
      <c r="T3166" s="14">
        <f t="shared" ca="1" si="648"/>
        <v>6169735.79</v>
      </c>
      <c r="U3166" s="14" t="str">
        <f t="shared" ca="1" si="649"/>
        <v>0A3F507E-21CD-32B8-E044-0003BA298018</v>
      </c>
    </row>
    <row r="3167" spans="1:21" s="14" customFormat="1" x14ac:dyDescent="0.25">
      <c r="A3167" s="14">
        <f t="shared" si="637"/>
        <v>3167</v>
      </c>
      <c r="B3167" s="14" t="str">
        <f t="shared" ca="1" si="638"/>
        <v>4BEAB9CF-BD9C-443E-94C6-8FB272197BC6</v>
      </c>
      <c r="C3167" s="14" t="str">
        <f t="shared" ca="1" si="639"/>
        <v>Syvhøjvænge</v>
      </c>
      <c r="D3167" s="14" t="str">
        <f t="shared" ca="1" si="640"/>
        <v>152</v>
      </c>
      <c r="E3167" s="14" t="str">
        <f t="shared" ca="1" si="641"/>
        <v>14cf</v>
      </c>
      <c r="F3167" s="1">
        <f t="shared" ca="1" si="642"/>
        <v>130</v>
      </c>
      <c r="G3167" s="1">
        <f t="shared" ca="1" si="643"/>
        <v>107</v>
      </c>
      <c r="H3167" s="1">
        <f t="shared" ca="1" si="644"/>
        <v>1986</v>
      </c>
      <c r="I3167" s="1" t="str">
        <f ca="1">INDEX(Relationstabel!$C$3:$K$10,MATCH(INDIRECT($A$1&amp;"J"&amp;A3167),Relationstabel!$A$3:$A$10,0),MATCH(IFERROR(VALUE(INDIRECT($A$1&amp;"K"&amp;A3167)),0),Relationstabel!$C$1:$K$1,0))</f>
        <v>Fjernvarme/ Blokvarme</v>
      </c>
      <c r="J3167" s="1" t="str">
        <f ca="1">INDEX(Anvendelseskode!B:B,MATCH($F3167,Anvendelseskode!$A:$A,0))</f>
        <v>Række-, kæde-, dobbelthus (lodret adskillelse mellem enhederne)</v>
      </c>
      <c r="K3167" s="1" t="str">
        <f ca="1">INDEX(Anvendelseskode!C:C,MATCH($F3167,Anvendelseskode!$A:$A,0))</f>
        <v>Række-, kæde og dobbelthuse</v>
      </c>
      <c r="L3167" s="1" t="str">
        <f ca="1">INDEX(Anvendelseskode!D:D,MATCH($F3167,Anvendelseskode!$A:$A,0))</f>
        <v>Private husholdninger</v>
      </c>
      <c r="M3167" s="1" t="str">
        <f ca="1">IFERROR(INDEX(SBi!$2:$2,MATCH(H3167,SBi!$1:$1,1)),SBi!$K$2)</f>
        <v>1979-1998</v>
      </c>
      <c r="N3167" s="1">
        <f ca="1">INDEX(SBi!$C$3:$K$28,MATCH(F3167,SBi!$B$3:$B$28,0),MATCH(M3167,SBi!$C$2:$K$2,0))</f>
        <v>96.8</v>
      </c>
      <c r="O3167" s="16">
        <f t="shared" ca="1" si="645"/>
        <v>10.3576</v>
      </c>
      <c r="P3167" s="16" t="str">
        <f ca="1">IFERROR(INDEX(VpD!$2:$2,MATCH(H3167,VpD!$1:$1,1)),VpD!$I$2)</f>
        <v>1979-1998</v>
      </c>
      <c r="Q3167" s="1">
        <f ca="1">INDEX(VpD!$C$3:$I$27,MATCH(F3167,VpD!$B$3:$B$27,0),MATCH(P3167,VpD!$C$2:$I$2,0))</f>
        <v>74</v>
      </c>
      <c r="R3167" s="16">
        <f t="shared" ca="1" si="646"/>
        <v>7.9180000000000001</v>
      </c>
      <c r="S3167" s="14">
        <f t="shared" ca="1" si="647"/>
        <v>712005.77</v>
      </c>
      <c r="T3167" s="14">
        <f t="shared" ca="1" si="648"/>
        <v>6171993.29</v>
      </c>
      <c r="U3167" s="14" t="str">
        <f t="shared" ca="1" si="649"/>
        <v>0A3F507E-22CD-32B8-E044-0003BA298018</v>
      </c>
    </row>
    <row r="3168" spans="1:21" s="14" customFormat="1" x14ac:dyDescent="0.25">
      <c r="A3168" s="14">
        <f t="shared" si="637"/>
        <v>3168</v>
      </c>
      <c r="B3168" s="14" t="str">
        <f t="shared" ca="1" si="638"/>
        <v>57125A13-DDA8-4776-9A3F-0FD0013B2D5F</v>
      </c>
      <c r="C3168" s="14" t="str">
        <f t="shared" ca="1" si="639"/>
        <v>Ørnebo</v>
      </c>
      <c r="D3168" s="14" t="str">
        <f t="shared" ca="1" si="640"/>
        <v>29</v>
      </c>
      <c r="E3168" s="14" t="str">
        <f t="shared" ca="1" si="641"/>
        <v>6aam</v>
      </c>
      <c r="F3168" s="1">
        <f t="shared" ca="1" si="642"/>
        <v>130</v>
      </c>
      <c r="G3168" s="1">
        <f t="shared" ca="1" si="643"/>
        <v>109</v>
      </c>
      <c r="H3168" s="1">
        <f t="shared" ca="1" si="644"/>
        <v>1978</v>
      </c>
      <c r="I3168" s="1" t="str">
        <f ca="1">INDEX(Relationstabel!$C$3:$K$10,MATCH(INDIRECT($A$1&amp;"J"&amp;A3168),Relationstabel!$A$3:$A$10,0),MATCH(IFERROR(VALUE(INDIRECT($A$1&amp;"K"&amp;A3168)),0),Relationstabel!$C$1:$K$1,0))</f>
        <v>Fjernvarme/ Blokvarme</v>
      </c>
      <c r="J3168" s="1" t="str">
        <f ca="1">INDEX(Anvendelseskode!B:B,MATCH($F3168,Anvendelseskode!$A:$A,0))</f>
        <v>Række-, kæde-, dobbelthus (lodret adskillelse mellem enhederne)</v>
      </c>
      <c r="K3168" s="1" t="str">
        <f ca="1">INDEX(Anvendelseskode!C:C,MATCH($F3168,Anvendelseskode!$A:$A,0))</f>
        <v>Række-, kæde og dobbelthuse</v>
      </c>
      <c r="L3168" s="1" t="str">
        <f ca="1">INDEX(Anvendelseskode!D:D,MATCH($F3168,Anvendelseskode!$A:$A,0))</f>
        <v>Private husholdninger</v>
      </c>
      <c r="M3168" s="1" t="str">
        <f ca="1">IFERROR(INDEX(SBi!$2:$2,MATCH(H3168,SBi!$1:$1,1)),SBi!$K$2)</f>
        <v>1973-1978</v>
      </c>
      <c r="N3168" s="1">
        <f ca="1">INDEX(SBi!$C$3:$K$28,MATCH(F3168,SBi!$B$3:$B$28,0),MATCH(M3168,SBi!$C$2:$K$2,0))</f>
        <v>112.6</v>
      </c>
      <c r="O3168" s="16">
        <f t="shared" ca="1" si="645"/>
        <v>12.273399999999999</v>
      </c>
      <c r="P3168" s="16" t="str">
        <f ca="1">IFERROR(INDEX(VpD!$2:$2,MATCH(H3168,VpD!$1:$1,1)),VpD!$I$2)</f>
        <v>1973-1978</v>
      </c>
      <c r="Q3168" s="1">
        <f ca="1">INDEX(VpD!$C$3:$I$27,MATCH(F3168,VpD!$B$3:$B$27,0),MATCH(P3168,VpD!$C$2:$I$2,0))</f>
        <v>98</v>
      </c>
      <c r="R3168" s="16">
        <f t="shared" ca="1" si="646"/>
        <v>10.682</v>
      </c>
      <c r="S3168" s="14">
        <f t="shared" ca="1" si="647"/>
        <v>713599.46</v>
      </c>
      <c r="T3168" s="14">
        <f t="shared" ca="1" si="648"/>
        <v>6169763.21</v>
      </c>
      <c r="U3168" s="14" t="str">
        <f t="shared" ca="1" si="649"/>
        <v>0A3F507E-24CD-32B8-E044-0003BA298018</v>
      </c>
    </row>
    <row r="3169" spans="1:21" s="14" customFormat="1" x14ac:dyDescent="0.25">
      <c r="A3169" s="14">
        <f t="shared" si="637"/>
        <v>3169</v>
      </c>
      <c r="B3169" s="14" t="str">
        <f t="shared" ca="1" si="638"/>
        <v>BCB1BF94-37B8-4882-90E8-827A3E19C0C8</v>
      </c>
      <c r="C3169" s="14" t="str">
        <f t="shared" ca="1" si="639"/>
        <v>Hyrdeengen</v>
      </c>
      <c r="D3169" s="14" t="str">
        <f t="shared" ca="1" si="640"/>
        <v>255</v>
      </c>
      <c r="E3169" s="14" t="str">
        <f t="shared" ca="1" si="641"/>
        <v>21fi</v>
      </c>
      <c r="F3169" s="1">
        <f t="shared" ca="1" si="642"/>
        <v>130</v>
      </c>
      <c r="G3169" s="1">
        <f t="shared" ca="1" si="643"/>
        <v>131</v>
      </c>
      <c r="H3169" s="1">
        <f t="shared" ca="1" si="644"/>
        <v>1975</v>
      </c>
      <c r="I3169" s="1" t="str">
        <f ca="1">INDEX(Relationstabel!$C$3:$K$10,MATCH(INDIRECT($A$1&amp;"J"&amp;A3169),Relationstabel!$A$3:$A$10,0),MATCH(IFERROR(VALUE(INDIRECT($A$1&amp;"K"&amp;A3169)),0),Relationstabel!$C$1:$K$1,0))</f>
        <v>Fjernvarme/ Blokvarme</v>
      </c>
      <c r="J3169" s="1" t="str">
        <f ca="1">INDEX(Anvendelseskode!B:B,MATCH($F3169,Anvendelseskode!$A:$A,0))</f>
        <v>Række-, kæde-, dobbelthus (lodret adskillelse mellem enhederne)</v>
      </c>
      <c r="K3169" s="1" t="str">
        <f ca="1">INDEX(Anvendelseskode!C:C,MATCH($F3169,Anvendelseskode!$A:$A,0))</f>
        <v>Række-, kæde og dobbelthuse</v>
      </c>
      <c r="L3169" s="1" t="str">
        <f ca="1">INDEX(Anvendelseskode!D:D,MATCH($F3169,Anvendelseskode!$A:$A,0))</f>
        <v>Private husholdninger</v>
      </c>
      <c r="M3169" s="1" t="str">
        <f ca="1">IFERROR(INDEX(SBi!$2:$2,MATCH(H3169,SBi!$1:$1,1)),SBi!$K$2)</f>
        <v>1973-1978</v>
      </c>
      <c r="N3169" s="1">
        <f ca="1">INDEX(SBi!$C$3:$K$28,MATCH(F3169,SBi!$B$3:$B$28,0),MATCH(M3169,SBi!$C$2:$K$2,0))</f>
        <v>112.6</v>
      </c>
      <c r="O3169" s="16">
        <f t="shared" ca="1" si="645"/>
        <v>14.750599999999999</v>
      </c>
      <c r="P3169" s="16" t="str">
        <f ca="1">IFERROR(INDEX(VpD!$2:$2,MATCH(H3169,VpD!$1:$1,1)),VpD!$I$2)</f>
        <v>1973-1978</v>
      </c>
      <c r="Q3169" s="1">
        <f ca="1">INDEX(VpD!$C$3:$I$27,MATCH(F3169,VpD!$B$3:$B$27,0),MATCH(P3169,VpD!$C$2:$I$2,0))</f>
        <v>98</v>
      </c>
      <c r="R3169" s="16">
        <f t="shared" ca="1" si="646"/>
        <v>12.837999999999999</v>
      </c>
      <c r="S3169" s="14">
        <f t="shared" ca="1" si="647"/>
        <v>711670.32</v>
      </c>
      <c r="T3169" s="14">
        <f t="shared" ca="1" si="648"/>
        <v>6172354.6900000004</v>
      </c>
      <c r="U3169" s="14" t="str">
        <f t="shared" ca="1" si="649"/>
        <v>0A3F507E-19D1-32B8-E044-0003BA298018</v>
      </c>
    </row>
    <row r="3170" spans="1:21" s="14" customFormat="1" x14ac:dyDescent="0.25">
      <c r="A3170" s="14">
        <f t="shared" si="637"/>
        <v>3170</v>
      </c>
      <c r="B3170" s="14" t="str">
        <f t="shared" ca="1" si="638"/>
        <v>B1834832-9F07-403A-B722-525E226F2899</v>
      </c>
      <c r="C3170" s="14" t="str">
        <f t="shared" ca="1" si="639"/>
        <v>Højrupgårdsvej</v>
      </c>
      <c r="D3170" s="14" t="str">
        <f t="shared" ca="1" si="640"/>
        <v>1</v>
      </c>
      <c r="E3170" s="14" t="str">
        <f t="shared" ca="1" si="641"/>
        <v>8a</v>
      </c>
      <c r="F3170" s="1">
        <f t="shared" ca="1" si="642"/>
        <v>490</v>
      </c>
      <c r="G3170" s="1">
        <f t="shared" ca="1" si="643"/>
        <v>518</v>
      </c>
      <c r="H3170" s="1">
        <f t="shared" ca="1" si="644"/>
        <v>1958</v>
      </c>
      <c r="I3170" s="1" t="str">
        <f ca="1">INDEX(Relationstabel!$C$3:$K$10,MATCH(INDIRECT($A$1&amp;"J"&amp;A3170),Relationstabel!$A$3:$A$10,0),MATCH(IFERROR(VALUE(INDIRECT($A$1&amp;"K"&amp;A3170)),0),Relationstabel!$C$1:$K$1,0))</f>
        <v>Naturgas</v>
      </c>
      <c r="J3170" s="1" t="str">
        <f ca="1">INDEX(Anvendelseskode!B:B,MATCH($F3170,Anvendelseskode!$A:$A,0))</f>
        <v>Uspecificeret institution</v>
      </c>
      <c r="K3170" s="1" t="str">
        <f ca="1">INDEX(Anvendelseskode!C:C,MATCH($F3170,Anvendelseskode!$A:$A,0))</f>
        <v>Uspecificeret institution</v>
      </c>
      <c r="L3170" s="1" t="str">
        <f ca="1">INDEX(Anvendelseskode!D:D,MATCH($F3170,Anvendelseskode!$A:$A,0))</f>
        <v>Kommunale og andre offentlige institutioner</v>
      </c>
      <c r="M3170" s="1" t="str">
        <f ca="1">IFERROR(INDEX(SBi!$2:$2,MATCH(H3170,SBi!$1:$1,1)),SBi!$K$2)</f>
        <v>1951-1960</v>
      </c>
      <c r="N3170" s="1">
        <f ca="1">INDEX(SBi!$C$3:$K$28,MATCH(F3170,SBi!$B$3:$B$28,0),MATCH(M3170,SBi!$C$2:$K$2,0))</f>
        <v>201.7</v>
      </c>
      <c r="O3170" s="16">
        <f t="shared" ca="1" si="645"/>
        <v>104.4806</v>
      </c>
      <c r="P3170" s="16" t="str">
        <f ca="1">IFERROR(INDEX(VpD!$2:$2,MATCH(H3170,VpD!$1:$1,1)),VpD!$I$2)</f>
        <v>1951-1960</v>
      </c>
      <c r="Q3170" s="1">
        <f ca="1">INDEX(VpD!$C$3:$I$27,MATCH(F3170,VpD!$B$3:$B$27,0),MATCH(P3170,VpD!$C$2:$I$2,0))</f>
        <v>215</v>
      </c>
      <c r="R3170" s="16">
        <f t="shared" ca="1" si="646"/>
        <v>111.37</v>
      </c>
      <c r="S3170" s="14">
        <f t="shared" ca="1" si="647"/>
        <v>711935.39</v>
      </c>
      <c r="T3170" s="14">
        <f t="shared" ca="1" si="648"/>
        <v>6170655.3600000003</v>
      </c>
      <c r="U3170" s="14" t="str">
        <f t="shared" ca="1" si="649"/>
        <v>0A3F507E-1AD1-32B8-E044-0003BA298018</v>
      </c>
    </row>
    <row r="3171" spans="1:21" s="14" customFormat="1" x14ac:dyDescent="0.25">
      <c r="A3171" s="14">
        <f t="shared" si="637"/>
        <v>3171</v>
      </c>
      <c r="B3171" s="14" t="str">
        <f t="shared" ca="1" si="638"/>
        <v>6BDEAD0B-0FF8-4608-BE1D-0596908C70F0</v>
      </c>
      <c r="C3171" s="14" t="str">
        <f t="shared" ca="1" si="639"/>
        <v>Højrupgårdsvej</v>
      </c>
      <c r="D3171" s="14" t="str">
        <f t="shared" ca="1" si="640"/>
        <v>1</v>
      </c>
      <c r="E3171" s="14" t="str">
        <f t="shared" ca="1" si="641"/>
        <v>8a</v>
      </c>
      <c r="F3171" s="1">
        <f t="shared" ca="1" si="642"/>
        <v>210</v>
      </c>
      <c r="G3171" s="1">
        <f t="shared" ca="1" si="643"/>
        <v>203</v>
      </c>
      <c r="H3171" s="1">
        <f t="shared" ca="1" si="644"/>
        <v>1950</v>
      </c>
      <c r="I3171" s="1" t="str">
        <f ca="1">INDEX(Relationstabel!$C$3:$K$10,MATCH(INDIRECT($A$1&amp;"J"&amp;A3171),Relationstabel!$A$3:$A$10,0),MATCH(IFERROR(VALUE(INDIRECT($A$1&amp;"K"&amp;A3171)),0),Relationstabel!$C$1:$K$1,0))</f>
        <v>Olie</v>
      </c>
      <c r="J3171" s="1" t="str">
        <f ca="1">INDEX(Anvendelseskode!B:B,MATCH($F3171,Anvendelseskode!$A:$A,0))</f>
        <v>Bygning til erhvervsmæssig produktion vedrørende landbrug, gartneri, råstofudvinding o.lign</v>
      </c>
      <c r="K3171" s="1" t="str">
        <f ca="1">INDEX(Anvendelseskode!C:C,MATCH($F3171,Anvendelseskode!$A:$A,0))</f>
        <v>Avls- og driftsbygning</v>
      </c>
      <c r="L3171" s="1" t="str">
        <f ca="1">INDEX(Anvendelseskode!D:D,MATCH($F3171,Anvendelseskode!$A:$A,0))</f>
        <v>Landbrug og gartneri</v>
      </c>
      <c r="M3171" s="1" t="str">
        <f ca="1">IFERROR(INDEX(SBi!$2:$2,MATCH(H3171,SBi!$1:$1,1)),SBi!$K$2)</f>
        <v>1931-1950</v>
      </c>
      <c r="N3171" s="1">
        <f ca="1">INDEX(SBi!$C$3:$K$28,MATCH(F3171,SBi!$B$3:$B$28,0),MATCH(M3171,SBi!$C$2:$K$2,0))</f>
        <v>45</v>
      </c>
      <c r="O3171" s="16">
        <f t="shared" ca="1" si="645"/>
        <v>9.1349999999999998</v>
      </c>
      <c r="P3171" s="16" t="str">
        <f ca="1">IFERROR(INDEX(VpD!$2:$2,MATCH(H3171,VpD!$1:$1,1)),VpD!$I$2)</f>
        <v>1931-1950</v>
      </c>
      <c r="Q3171" s="1">
        <f ca="1">INDEX(VpD!$C$3:$I$27,MATCH(F3171,VpD!$B$3:$B$27,0),MATCH(P3171,VpD!$C$2:$I$2,0))</f>
        <v>45</v>
      </c>
      <c r="R3171" s="16">
        <f t="shared" ca="1" si="646"/>
        <v>9.1349999999999998</v>
      </c>
      <c r="S3171" s="14">
        <f t="shared" ca="1" si="647"/>
        <v>711935.39</v>
      </c>
      <c r="T3171" s="14">
        <f t="shared" ca="1" si="648"/>
        <v>6170655.3600000003</v>
      </c>
      <c r="U3171" s="14" t="str">
        <f t="shared" ca="1" si="649"/>
        <v>0A3F507E-1AD1-32B8-E044-0003BA298018</v>
      </c>
    </row>
    <row r="3172" spans="1:21" s="14" customFormat="1" x14ac:dyDescent="0.25">
      <c r="A3172" s="14">
        <f t="shared" si="637"/>
        <v>3172</v>
      </c>
      <c r="B3172" s="14" t="str">
        <f t="shared" ca="1" si="638"/>
        <v>86F1E489-A261-4A8E-8B83-81F519674CE4</v>
      </c>
      <c r="C3172" s="14" t="str">
        <f t="shared" ca="1" si="639"/>
        <v>Højrupgårdsvej</v>
      </c>
      <c r="D3172" s="14" t="str">
        <f t="shared" ca="1" si="640"/>
        <v>1</v>
      </c>
      <c r="E3172" s="14" t="str">
        <f t="shared" ca="1" si="641"/>
        <v>8a</v>
      </c>
      <c r="F3172" s="1">
        <f t="shared" ca="1" si="642"/>
        <v>210</v>
      </c>
      <c r="G3172" s="1">
        <f t="shared" ca="1" si="643"/>
        <v>480</v>
      </c>
      <c r="H3172" s="1">
        <f t="shared" ca="1" si="644"/>
        <v>1920</v>
      </c>
      <c r="I3172" s="1" t="str">
        <f ca="1">INDEX(Relationstabel!$C$3:$K$10,MATCH(INDIRECT($A$1&amp;"J"&amp;A3172),Relationstabel!$A$3:$A$10,0),MATCH(IFERROR(VALUE(INDIRECT($A$1&amp;"K"&amp;A3172)),0),Relationstabel!$C$1:$K$1,0))</f>
        <v>Ingen varmeinstallation</v>
      </c>
      <c r="J3172" s="1" t="str">
        <f ca="1">INDEX(Anvendelseskode!B:B,MATCH($F3172,Anvendelseskode!$A:$A,0))</f>
        <v>Bygning til erhvervsmæssig produktion vedrørende landbrug, gartneri, råstofudvinding o.lign</v>
      </c>
      <c r="K3172" s="1" t="str">
        <f ca="1">INDEX(Anvendelseskode!C:C,MATCH($F3172,Anvendelseskode!$A:$A,0))</f>
        <v>Avls- og driftsbygning</v>
      </c>
      <c r="L3172" s="1" t="str">
        <f ca="1">INDEX(Anvendelseskode!D:D,MATCH($F3172,Anvendelseskode!$A:$A,0))</f>
        <v>Landbrug og gartneri</v>
      </c>
      <c r="M3172" s="1" t="str">
        <f ca="1">IFERROR(INDEX(SBi!$2:$2,MATCH(H3172,SBi!$1:$1,1)),SBi!$K$2)</f>
        <v>1890-1930</v>
      </c>
      <c r="N3172" s="1">
        <f ca="1">INDEX(SBi!$C$3:$K$28,MATCH(F3172,SBi!$B$3:$B$28,0),MATCH(M3172,SBi!$C$2:$K$2,0))</f>
        <v>45</v>
      </c>
      <c r="O3172" s="16">
        <f t="shared" ca="1" si="645"/>
        <v>21.6</v>
      </c>
      <c r="P3172" s="16" t="str">
        <f ca="1">IFERROR(INDEX(VpD!$2:$2,MATCH(H3172,VpD!$1:$1,1)),VpD!$I$2)</f>
        <v>&lt;1930</v>
      </c>
      <c r="Q3172" s="1">
        <f ca="1">INDEX(VpD!$C$3:$I$27,MATCH(F3172,VpD!$B$3:$B$27,0),MATCH(P3172,VpD!$C$2:$I$2,0))</f>
        <v>45</v>
      </c>
      <c r="R3172" s="16">
        <f t="shared" ca="1" si="646"/>
        <v>21.6</v>
      </c>
      <c r="S3172" s="14">
        <f t="shared" ca="1" si="647"/>
        <v>711935.39</v>
      </c>
      <c r="T3172" s="14">
        <f t="shared" ca="1" si="648"/>
        <v>6170655.3600000003</v>
      </c>
      <c r="U3172" s="14" t="str">
        <f t="shared" ca="1" si="649"/>
        <v>0A3F507E-1AD1-32B8-E044-0003BA298018</v>
      </c>
    </row>
    <row r="3173" spans="1:21" s="14" customFormat="1" x14ac:dyDescent="0.25">
      <c r="A3173" s="14">
        <f t="shared" si="637"/>
        <v>3173</v>
      </c>
      <c r="B3173" s="14" t="str">
        <f t="shared" ca="1" si="638"/>
        <v>EDBDCD10-0825-4160-92A3-4746DD715A42</v>
      </c>
      <c r="C3173" s="14" t="str">
        <f t="shared" ca="1" si="639"/>
        <v>Højrupgårdsvej</v>
      </c>
      <c r="D3173" s="14" t="str">
        <f t="shared" ca="1" si="640"/>
        <v>1</v>
      </c>
      <c r="E3173" s="14" t="str">
        <f t="shared" ca="1" si="641"/>
        <v>8a</v>
      </c>
      <c r="F3173" s="1">
        <f t="shared" ca="1" si="642"/>
        <v>210</v>
      </c>
      <c r="G3173" s="1">
        <f t="shared" ca="1" si="643"/>
        <v>85</v>
      </c>
      <c r="H3173" s="1">
        <f t="shared" ca="1" si="644"/>
        <v>1950</v>
      </c>
      <c r="I3173" s="1" t="str">
        <f ca="1">INDEX(Relationstabel!$C$3:$K$10,MATCH(INDIRECT($A$1&amp;"J"&amp;A3173),Relationstabel!$A$3:$A$10,0),MATCH(IFERROR(VALUE(INDIRECT($A$1&amp;"K"&amp;A3173)),0),Relationstabel!$C$1:$K$1,0))</f>
        <v>Olie</v>
      </c>
      <c r="J3173" s="1" t="str">
        <f ca="1">INDEX(Anvendelseskode!B:B,MATCH($F3173,Anvendelseskode!$A:$A,0))</f>
        <v>Bygning til erhvervsmæssig produktion vedrørende landbrug, gartneri, råstofudvinding o.lign</v>
      </c>
      <c r="K3173" s="1" t="str">
        <f ca="1">INDEX(Anvendelseskode!C:C,MATCH($F3173,Anvendelseskode!$A:$A,0))</f>
        <v>Avls- og driftsbygning</v>
      </c>
      <c r="L3173" s="1" t="str">
        <f ca="1">INDEX(Anvendelseskode!D:D,MATCH($F3173,Anvendelseskode!$A:$A,0))</f>
        <v>Landbrug og gartneri</v>
      </c>
      <c r="M3173" s="1" t="str">
        <f ca="1">IFERROR(INDEX(SBi!$2:$2,MATCH(H3173,SBi!$1:$1,1)),SBi!$K$2)</f>
        <v>1931-1950</v>
      </c>
      <c r="N3173" s="1">
        <f ca="1">INDEX(SBi!$C$3:$K$28,MATCH(F3173,SBi!$B$3:$B$28,0),MATCH(M3173,SBi!$C$2:$K$2,0))</f>
        <v>45</v>
      </c>
      <c r="O3173" s="16">
        <f t="shared" ca="1" si="645"/>
        <v>3.8250000000000002</v>
      </c>
      <c r="P3173" s="16" t="str">
        <f ca="1">IFERROR(INDEX(VpD!$2:$2,MATCH(H3173,VpD!$1:$1,1)),VpD!$I$2)</f>
        <v>1931-1950</v>
      </c>
      <c r="Q3173" s="1">
        <f ca="1">INDEX(VpD!$C$3:$I$27,MATCH(F3173,VpD!$B$3:$B$27,0),MATCH(P3173,VpD!$C$2:$I$2,0))</f>
        <v>45</v>
      </c>
      <c r="R3173" s="16">
        <f t="shared" ca="1" si="646"/>
        <v>3.8250000000000002</v>
      </c>
      <c r="S3173" s="14">
        <f t="shared" ca="1" si="647"/>
        <v>711935.39</v>
      </c>
      <c r="T3173" s="14">
        <f t="shared" ca="1" si="648"/>
        <v>6170655.3600000003</v>
      </c>
      <c r="U3173" s="14" t="str">
        <f t="shared" ca="1" si="649"/>
        <v>0A3F507E-1AD1-32B8-E044-0003BA298018</v>
      </c>
    </row>
    <row r="3174" spans="1:21" s="14" customFormat="1" x14ac:dyDescent="0.25">
      <c r="A3174" s="14">
        <f t="shared" si="637"/>
        <v>3174</v>
      </c>
      <c r="B3174" s="14" t="str">
        <f t="shared" ca="1" si="638"/>
        <v>B27DEEFD-DD15-4A7C-BE5E-C111568CD1F0</v>
      </c>
      <c r="C3174" s="14" t="str">
        <f t="shared" ca="1" si="639"/>
        <v>Løkkekrogen</v>
      </c>
      <c r="D3174" s="14" t="str">
        <f t="shared" ca="1" si="640"/>
        <v>16</v>
      </c>
      <c r="E3174" s="14" t="str">
        <f t="shared" ca="1" si="641"/>
        <v>17ba</v>
      </c>
      <c r="F3174" s="1">
        <f t="shared" ca="1" si="642"/>
        <v>130</v>
      </c>
      <c r="G3174" s="1">
        <f t="shared" ca="1" si="643"/>
        <v>134</v>
      </c>
      <c r="H3174" s="1">
        <f t="shared" ca="1" si="644"/>
        <v>1975</v>
      </c>
      <c r="I3174" s="1" t="str">
        <f ca="1">INDEX(Relationstabel!$C$3:$K$10,MATCH(INDIRECT($A$1&amp;"J"&amp;A3174),Relationstabel!$A$3:$A$10,0),MATCH(IFERROR(VALUE(INDIRECT($A$1&amp;"K"&amp;A3174)),0),Relationstabel!$C$1:$K$1,0))</f>
        <v>Fjernvarme/ Blokvarme</v>
      </c>
      <c r="J3174" s="1" t="str">
        <f ca="1">INDEX(Anvendelseskode!B:B,MATCH($F3174,Anvendelseskode!$A:$A,0))</f>
        <v>Række-, kæde-, dobbelthus (lodret adskillelse mellem enhederne)</v>
      </c>
      <c r="K3174" s="1" t="str">
        <f ca="1">INDEX(Anvendelseskode!C:C,MATCH($F3174,Anvendelseskode!$A:$A,0))</f>
        <v>Række-, kæde og dobbelthuse</v>
      </c>
      <c r="L3174" s="1" t="str">
        <f ca="1">INDEX(Anvendelseskode!D:D,MATCH($F3174,Anvendelseskode!$A:$A,0))</f>
        <v>Private husholdninger</v>
      </c>
      <c r="M3174" s="1" t="str">
        <f ca="1">IFERROR(INDEX(SBi!$2:$2,MATCH(H3174,SBi!$1:$1,1)),SBi!$K$2)</f>
        <v>1973-1978</v>
      </c>
      <c r="N3174" s="1">
        <f ca="1">INDEX(SBi!$C$3:$K$28,MATCH(F3174,SBi!$B$3:$B$28,0),MATCH(M3174,SBi!$C$2:$K$2,0))</f>
        <v>112.6</v>
      </c>
      <c r="O3174" s="16">
        <f t="shared" ca="1" si="645"/>
        <v>15.0884</v>
      </c>
      <c r="P3174" s="16" t="str">
        <f ca="1">IFERROR(INDEX(VpD!$2:$2,MATCH(H3174,VpD!$1:$1,1)),VpD!$I$2)</f>
        <v>1973-1978</v>
      </c>
      <c r="Q3174" s="1">
        <f ca="1">INDEX(VpD!$C$3:$I$27,MATCH(F3174,VpD!$B$3:$B$27,0),MATCH(P3174,VpD!$C$2:$I$2,0))</f>
        <v>98</v>
      </c>
      <c r="R3174" s="16">
        <f t="shared" ca="1" si="646"/>
        <v>13.132</v>
      </c>
      <c r="S3174" s="14">
        <f t="shared" ca="1" si="647"/>
        <v>711300.95</v>
      </c>
      <c r="T3174" s="14">
        <f t="shared" ca="1" si="648"/>
        <v>6172480.9299999997</v>
      </c>
      <c r="U3174" s="14" t="str">
        <f t="shared" ca="1" si="649"/>
        <v>0A3F507E-1CD1-32B8-E044-0003BA298018</v>
      </c>
    </row>
    <row r="3175" spans="1:21" s="14" customFormat="1" x14ac:dyDescent="0.25">
      <c r="A3175" s="14">
        <f t="shared" si="637"/>
        <v>3175</v>
      </c>
      <c r="B3175" s="14" t="str">
        <f t="shared" ca="1" si="638"/>
        <v>2321AB03-48D7-45CB-BBF9-B7CAF5C6B1BB</v>
      </c>
      <c r="C3175" s="14" t="str">
        <f t="shared" ca="1" si="639"/>
        <v>Horsbred</v>
      </c>
      <c r="D3175" s="14" t="str">
        <f t="shared" ca="1" si="640"/>
        <v>90</v>
      </c>
      <c r="E3175" s="14" t="str">
        <f t="shared" ca="1" si="641"/>
        <v>13an</v>
      </c>
      <c r="F3175" s="1">
        <f t="shared" ca="1" si="642"/>
        <v>130</v>
      </c>
      <c r="G3175" s="1">
        <f t="shared" ca="1" si="643"/>
        <v>107</v>
      </c>
      <c r="H3175" s="1">
        <f t="shared" ca="1" si="644"/>
        <v>1967</v>
      </c>
      <c r="I3175" s="1" t="str">
        <f ca="1">INDEX(Relationstabel!$C$3:$K$10,MATCH(INDIRECT($A$1&amp;"J"&amp;A3175),Relationstabel!$A$3:$A$10,0),MATCH(IFERROR(VALUE(INDIRECT($A$1&amp;"K"&amp;A3175)),0),Relationstabel!$C$1:$K$1,0))</f>
        <v>Fjernvarme/ Blokvarme</v>
      </c>
      <c r="J3175" s="1" t="str">
        <f ca="1">INDEX(Anvendelseskode!B:B,MATCH($F3175,Anvendelseskode!$A:$A,0))</f>
        <v>Række-, kæde-, dobbelthus (lodret adskillelse mellem enhederne)</v>
      </c>
      <c r="K3175" s="1" t="str">
        <f ca="1">INDEX(Anvendelseskode!C:C,MATCH($F3175,Anvendelseskode!$A:$A,0))</f>
        <v>Række-, kæde og dobbelthuse</v>
      </c>
      <c r="L3175" s="1" t="str">
        <f ca="1">INDEX(Anvendelseskode!D:D,MATCH($F3175,Anvendelseskode!$A:$A,0))</f>
        <v>Private husholdninger</v>
      </c>
      <c r="M3175" s="1" t="str">
        <f ca="1">IFERROR(INDEX(SBi!$2:$2,MATCH(H3175,SBi!$1:$1,1)),SBi!$K$2)</f>
        <v>1961-1972</v>
      </c>
      <c r="N3175" s="1">
        <f ca="1">INDEX(SBi!$C$3:$K$28,MATCH(F3175,SBi!$B$3:$B$28,0),MATCH(M3175,SBi!$C$2:$K$2,0))</f>
        <v>119.9</v>
      </c>
      <c r="O3175" s="16">
        <f t="shared" ca="1" si="645"/>
        <v>12.829300000000002</v>
      </c>
      <c r="P3175" s="16" t="str">
        <f ca="1">IFERROR(INDEX(VpD!$2:$2,MATCH(H3175,VpD!$1:$1,1)),VpD!$I$2)</f>
        <v>1961-1972</v>
      </c>
      <c r="Q3175" s="1">
        <f ca="1">INDEX(VpD!$C$3:$I$27,MATCH(F3175,VpD!$B$3:$B$27,0),MATCH(P3175,VpD!$C$2:$I$2,0))</f>
        <v>120</v>
      </c>
      <c r="R3175" s="16">
        <f t="shared" ca="1" si="646"/>
        <v>12.84</v>
      </c>
      <c r="S3175" s="14">
        <f t="shared" ca="1" si="647"/>
        <v>711483.82</v>
      </c>
      <c r="T3175" s="14">
        <f t="shared" ca="1" si="648"/>
        <v>6171849.6100000003</v>
      </c>
      <c r="U3175" s="14" t="str">
        <f t="shared" ca="1" si="649"/>
        <v>0A3F507E-18D4-32B8-E044-0003BA298018</v>
      </c>
    </row>
    <row r="3176" spans="1:21" s="14" customFormat="1" x14ac:dyDescent="0.25">
      <c r="A3176" s="14">
        <f t="shared" si="637"/>
        <v>3176</v>
      </c>
      <c r="B3176" s="14" t="str">
        <f t="shared" ca="1" si="638"/>
        <v>271D367B-3961-4976-A02B-45B69F37C1E5</v>
      </c>
      <c r="C3176" s="14" t="str">
        <f t="shared" ca="1" si="639"/>
        <v>Rendsagervej</v>
      </c>
      <c r="D3176" s="14" t="str">
        <f t="shared" ca="1" si="640"/>
        <v>88</v>
      </c>
      <c r="E3176" s="14" t="str">
        <f t="shared" ca="1" si="641"/>
        <v>9hl</v>
      </c>
      <c r="F3176" s="1">
        <f t="shared" ca="1" si="642"/>
        <v>120</v>
      </c>
      <c r="G3176" s="1">
        <f t="shared" ca="1" si="643"/>
        <v>119</v>
      </c>
      <c r="H3176" s="1">
        <f t="shared" ca="1" si="644"/>
        <v>1973</v>
      </c>
      <c r="I3176" s="1" t="str">
        <f ca="1">INDEX(Relationstabel!$C$3:$K$10,MATCH(INDIRECT($A$1&amp;"J"&amp;A3176),Relationstabel!$A$3:$A$10,0),MATCH(IFERROR(VALUE(INDIRECT($A$1&amp;"K"&amp;A3176)),0),Relationstabel!$C$1:$K$1,0))</f>
        <v>Naturgas</v>
      </c>
      <c r="J3176" s="1" t="str">
        <f ca="1">INDEX(Anvendelseskode!B:B,MATCH($F3176,Anvendelseskode!$A:$A,0))</f>
        <v>Fritliggende enfamilieshus (parcelhus)</v>
      </c>
      <c r="K3176" s="1" t="str">
        <f ca="1">INDEX(Anvendelseskode!C:C,MATCH($F3176,Anvendelseskode!$A:$A,0))</f>
        <v>Parcelhuse</v>
      </c>
      <c r="L3176" s="1" t="str">
        <f ca="1">INDEX(Anvendelseskode!D:D,MATCH($F3176,Anvendelseskode!$A:$A,0))</f>
        <v>Private husholdninger</v>
      </c>
      <c r="M3176" s="1" t="str">
        <f ca="1">IFERROR(INDEX(SBi!$2:$2,MATCH(H3176,SBi!$1:$1,1)),SBi!$K$2)</f>
        <v>1973-1978</v>
      </c>
      <c r="N3176" s="1">
        <f ca="1">INDEX(SBi!$C$3:$K$28,MATCH(F3176,SBi!$B$3:$B$28,0),MATCH(M3176,SBi!$C$2:$K$2,0))</f>
        <v>119.8</v>
      </c>
      <c r="O3176" s="16">
        <f t="shared" ca="1" si="645"/>
        <v>14.2562</v>
      </c>
      <c r="P3176" s="16" t="str">
        <f ca="1">IFERROR(INDEX(VpD!$2:$2,MATCH(H3176,VpD!$1:$1,1)),VpD!$I$2)</f>
        <v>1973-1978</v>
      </c>
      <c r="Q3176" s="1">
        <f ca="1">INDEX(VpD!$C$3:$I$27,MATCH(F3176,VpD!$B$3:$B$27,0),MATCH(P3176,VpD!$C$2:$I$2,0))</f>
        <v>117</v>
      </c>
      <c r="R3176" s="16">
        <f t="shared" ca="1" si="646"/>
        <v>13.923</v>
      </c>
      <c r="S3176" s="14">
        <f t="shared" ca="1" si="647"/>
        <v>711111.43</v>
      </c>
      <c r="T3176" s="14">
        <f t="shared" ca="1" si="648"/>
        <v>6171773.2800000003</v>
      </c>
      <c r="U3176" s="14" t="str">
        <f t="shared" ca="1" si="649"/>
        <v>0A3F507E-1FD4-32B8-E044-0003BA298018</v>
      </c>
    </row>
    <row r="3177" spans="1:21" s="14" customFormat="1" x14ac:dyDescent="0.25">
      <c r="A3177" s="14">
        <f t="shared" si="637"/>
        <v>3177</v>
      </c>
      <c r="B3177" s="14" t="str">
        <f t="shared" ca="1" si="638"/>
        <v>30EAF0D1-FCFD-40AA-BDA0-8BC5C67207D6</v>
      </c>
      <c r="C3177" s="14" t="str">
        <f t="shared" ca="1" si="639"/>
        <v>Horsbred</v>
      </c>
      <c r="D3177" s="14" t="str">
        <f t="shared" ca="1" si="640"/>
        <v>95</v>
      </c>
      <c r="E3177" s="14" t="str">
        <f t="shared" ca="1" si="641"/>
        <v>13cq</v>
      </c>
      <c r="F3177" s="1">
        <f t="shared" ca="1" si="642"/>
        <v>130</v>
      </c>
      <c r="G3177" s="1">
        <f t="shared" ca="1" si="643"/>
        <v>107</v>
      </c>
      <c r="H3177" s="1">
        <f t="shared" ca="1" si="644"/>
        <v>1983</v>
      </c>
      <c r="I3177" s="1" t="str">
        <f ca="1">INDEX(Relationstabel!$C$3:$K$10,MATCH(INDIRECT($A$1&amp;"J"&amp;A3177),Relationstabel!$A$3:$A$10,0),MATCH(IFERROR(VALUE(INDIRECT($A$1&amp;"K"&amp;A3177)),0),Relationstabel!$C$1:$K$1,0))</f>
        <v>Fjernvarme/ Blokvarme</v>
      </c>
      <c r="J3177" s="1" t="str">
        <f ca="1">INDEX(Anvendelseskode!B:B,MATCH($F3177,Anvendelseskode!$A:$A,0))</f>
        <v>Række-, kæde-, dobbelthus (lodret adskillelse mellem enhederne)</v>
      </c>
      <c r="K3177" s="1" t="str">
        <f ca="1">INDEX(Anvendelseskode!C:C,MATCH($F3177,Anvendelseskode!$A:$A,0))</f>
        <v>Række-, kæde og dobbelthuse</v>
      </c>
      <c r="L3177" s="1" t="str">
        <f ca="1">INDEX(Anvendelseskode!D:D,MATCH($F3177,Anvendelseskode!$A:$A,0))</f>
        <v>Private husholdninger</v>
      </c>
      <c r="M3177" s="1" t="str">
        <f ca="1">IFERROR(INDEX(SBi!$2:$2,MATCH(H3177,SBi!$1:$1,1)),SBi!$K$2)</f>
        <v>1979-1998</v>
      </c>
      <c r="N3177" s="1">
        <f ca="1">INDEX(SBi!$C$3:$K$28,MATCH(F3177,SBi!$B$3:$B$28,0),MATCH(M3177,SBi!$C$2:$K$2,0))</f>
        <v>96.8</v>
      </c>
      <c r="O3177" s="16">
        <f t="shared" ca="1" si="645"/>
        <v>10.3576</v>
      </c>
      <c r="P3177" s="16" t="str">
        <f ca="1">IFERROR(INDEX(VpD!$2:$2,MATCH(H3177,VpD!$1:$1,1)),VpD!$I$2)</f>
        <v>1979-1998</v>
      </c>
      <c r="Q3177" s="1">
        <f ca="1">INDEX(VpD!$C$3:$I$27,MATCH(F3177,VpD!$B$3:$B$27,0),MATCH(P3177,VpD!$C$2:$I$2,0))</f>
        <v>74</v>
      </c>
      <c r="R3177" s="16">
        <f t="shared" ca="1" si="646"/>
        <v>7.9180000000000001</v>
      </c>
      <c r="S3177" s="14">
        <f t="shared" ca="1" si="647"/>
        <v>711349.19</v>
      </c>
      <c r="T3177" s="14">
        <f t="shared" ca="1" si="648"/>
        <v>6171846.7400000002</v>
      </c>
      <c r="U3177" s="14" t="str">
        <f t="shared" ca="1" si="649"/>
        <v>0A3F507E-18D9-32B8-E044-0003BA298018</v>
      </c>
    </row>
    <row r="3178" spans="1:21" s="14" customFormat="1" x14ac:dyDescent="0.25">
      <c r="A3178" s="14">
        <f t="shared" si="637"/>
        <v>3178</v>
      </c>
      <c r="B3178" s="14" t="str">
        <f t="shared" ca="1" si="638"/>
        <v>15A41CCB-9A3B-4BFE-8D39-16CAEB071E04</v>
      </c>
      <c r="C3178" s="14" t="str">
        <f t="shared" ca="1" si="639"/>
        <v>Rendsagervej</v>
      </c>
      <c r="D3178" s="14" t="str">
        <f t="shared" ca="1" si="640"/>
        <v>93</v>
      </c>
      <c r="E3178" s="14" t="str">
        <f t="shared" ca="1" si="641"/>
        <v>9nr</v>
      </c>
      <c r="F3178" s="1">
        <f t="shared" ca="1" si="642"/>
        <v>120</v>
      </c>
      <c r="G3178" s="1">
        <f t="shared" ca="1" si="643"/>
        <v>109</v>
      </c>
      <c r="H3178" s="1">
        <f t="shared" ca="1" si="644"/>
        <v>1973</v>
      </c>
      <c r="I3178" s="1" t="str">
        <f ca="1">INDEX(Relationstabel!$C$3:$K$10,MATCH(INDIRECT($A$1&amp;"J"&amp;A3178),Relationstabel!$A$3:$A$10,0),MATCH(IFERROR(VALUE(INDIRECT($A$1&amp;"K"&amp;A3178)),0),Relationstabel!$C$1:$K$1,0))</f>
        <v>Naturgas</v>
      </c>
      <c r="J3178" s="1" t="str">
        <f ca="1">INDEX(Anvendelseskode!B:B,MATCH($F3178,Anvendelseskode!$A:$A,0))</f>
        <v>Fritliggende enfamilieshus (parcelhus)</v>
      </c>
      <c r="K3178" s="1" t="str">
        <f ca="1">INDEX(Anvendelseskode!C:C,MATCH($F3178,Anvendelseskode!$A:$A,0))</f>
        <v>Parcelhuse</v>
      </c>
      <c r="L3178" s="1" t="str">
        <f ca="1">INDEX(Anvendelseskode!D:D,MATCH($F3178,Anvendelseskode!$A:$A,0))</f>
        <v>Private husholdninger</v>
      </c>
      <c r="M3178" s="1" t="str">
        <f ca="1">IFERROR(INDEX(SBi!$2:$2,MATCH(H3178,SBi!$1:$1,1)),SBi!$K$2)</f>
        <v>1973-1978</v>
      </c>
      <c r="N3178" s="1">
        <f ca="1">INDEX(SBi!$C$3:$K$28,MATCH(F3178,SBi!$B$3:$B$28,0),MATCH(M3178,SBi!$C$2:$K$2,0))</f>
        <v>119.8</v>
      </c>
      <c r="O3178" s="16">
        <f t="shared" ca="1" si="645"/>
        <v>13.058199999999999</v>
      </c>
      <c r="P3178" s="16" t="str">
        <f ca="1">IFERROR(INDEX(VpD!$2:$2,MATCH(H3178,VpD!$1:$1,1)),VpD!$I$2)</f>
        <v>1973-1978</v>
      </c>
      <c r="Q3178" s="1">
        <f ca="1">INDEX(VpD!$C$3:$I$27,MATCH(F3178,VpD!$B$3:$B$27,0),MATCH(P3178,VpD!$C$2:$I$2,0))</f>
        <v>117</v>
      </c>
      <c r="R3178" s="16">
        <f t="shared" ca="1" si="646"/>
        <v>12.753</v>
      </c>
      <c r="S3178" s="14">
        <f t="shared" ca="1" si="647"/>
        <v>710927.67</v>
      </c>
      <c r="T3178" s="14">
        <f t="shared" ca="1" si="648"/>
        <v>6171683.5999999996</v>
      </c>
      <c r="U3178" s="14" t="str">
        <f t="shared" ca="1" si="649"/>
        <v>0A3F507E-1FD9-32B8-E044-0003BA298018</v>
      </c>
    </row>
    <row r="3179" spans="1:21" s="14" customFormat="1" x14ac:dyDescent="0.25">
      <c r="A3179" s="14">
        <f t="shared" si="637"/>
        <v>3179</v>
      </c>
      <c r="B3179" s="14" t="str">
        <f t="shared" ca="1" si="638"/>
        <v>2CBD87FE-54AC-4504-B992-3486BAFCC9D5</v>
      </c>
      <c r="C3179" s="14" t="str">
        <f t="shared" ca="1" si="639"/>
        <v>Rendsagervej</v>
      </c>
      <c r="D3179" s="14" t="str">
        <f t="shared" ca="1" si="640"/>
        <v>95</v>
      </c>
      <c r="E3179" s="14" t="str">
        <f t="shared" ca="1" si="641"/>
        <v>9nq</v>
      </c>
      <c r="F3179" s="1">
        <f t="shared" ca="1" si="642"/>
        <v>120</v>
      </c>
      <c r="G3179" s="1">
        <f t="shared" ca="1" si="643"/>
        <v>109</v>
      </c>
      <c r="H3179" s="1">
        <f t="shared" ca="1" si="644"/>
        <v>1973</v>
      </c>
      <c r="I3179" s="1" t="str">
        <f ca="1">INDEX(Relationstabel!$C$3:$K$10,MATCH(INDIRECT($A$1&amp;"J"&amp;A3179),Relationstabel!$A$3:$A$10,0),MATCH(IFERROR(VALUE(INDIRECT($A$1&amp;"K"&amp;A3179)),0),Relationstabel!$C$1:$K$1,0))</f>
        <v>Olie</v>
      </c>
      <c r="J3179" s="1" t="str">
        <f ca="1">INDEX(Anvendelseskode!B:B,MATCH($F3179,Anvendelseskode!$A:$A,0))</f>
        <v>Fritliggende enfamilieshus (parcelhus)</v>
      </c>
      <c r="K3179" s="1" t="str">
        <f ca="1">INDEX(Anvendelseskode!C:C,MATCH($F3179,Anvendelseskode!$A:$A,0))</f>
        <v>Parcelhuse</v>
      </c>
      <c r="L3179" s="1" t="str">
        <f ca="1">INDEX(Anvendelseskode!D:D,MATCH($F3179,Anvendelseskode!$A:$A,0))</f>
        <v>Private husholdninger</v>
      </c>
      <c r="M3179" s="1" t="str">
        <f ca="1">IFERROR(INDEX(SBi!$2:$2,MATCH(H3179,SBi!$1:$1,1)),SBi!$K$2)</f>
        <v>1973-1978</v>
      </c>
      <c r="N3179" s="1">
        <f ca="1">INDEX(SBi!$C$3:$K$28,MATCH(F3179,SBi!$B$3:$B$28,0),MATCH(M3179,SBi!$C$2:$K$2,0))</f>
        <v>119.8</v>
      </c>
      <c r="O3179" s="16">
        <f t="shared" ca="1" si="645"/>
        <v>13.058199999999999</v>
      </c>
      <c r="P3179" s="16" t="str">
        <f ca="1">IFERROR(INDEX(VpD!$2:$2,MATCH(H3179,VpD!$1:$1,1)),VpD!$I$2)</f>
        <v>1973-1978</v>
      </c>
      <c r="Q3179" s="1">
        <f ca="1">INDEX(VpD!$C$3:$I$27,MATCH(F3179,VpD!$B$3:$B$27,0),MATCH(P3179,VpD!$C$2:$I$2,0))</f>
        <v>117</v>
      </c>
      <c r="R3179" s="16">
        <f t="shared" ca="1" si="646"/>
        <v>12.753</v>
      </c>
      <c r="S3179" s="14">
        <f t="shared" ca="1" si="647"/>
        <v>710940.82</v>
      </c>
      <c r="T3179" s="14">
        <f t="shared" ca="1" si="648"/>
        <v>6171690.8700000001</v>
      </c>
      <c r="U3179" s="14" t="str">
        <f t="shared" ca="1" si="649"/>
        <v>0A3F507E-1FDB-32B8-E044-0003BA298018</v>
      </c>
    </row>
    <row r="3180" spans="1:21" s="14" customFormat="1" x14ac:dyDescent="0.25">
      <c r="A3180" s="14">
        <f t="shared" si="637"/>
        <v>3180</v>
      </c>
      <c r="B3180" s="14" t="str">
        <f t="shared" ca="1" si="638"/>
        <v>ABE19A93-6ABB-4508-BC06-F7BEE09DF242</v>
      </c>
      <c r="C3180" s="14" t="str">
        <f t="shared" ca="1" si="639"/>
        <v>Hyrdeengen</v>
      </c>
      <c r="D3180" s="14" t="str">
        <f t="shared" ca="1" si="640"/>
        <v>291</v>
      </c>
      <c r="E3180" s="14" t="str">
        <f t="shared" ca="1" si="641"/>
        <v>21er</v>
      </c>
      <c r="F3180" s="1">
        <f t="shared" ca="1" si="642"/>
        <v>130</v>
      </c>
      <c r="G3180" s="1">
        <f t="shared" ca="1" si="643"/>
        <v>130</v>
      </c>
      <c r="H3180" s="1">
        <f t="shared" ca="1" si="644"/>
        <v>1975</v>
      </c>
      <c r="I3180" s="1" t="str">
        <f ca="1">INDEX(Relationstabel!$C$3:$K$10,MATCH(INDIRECT($A$1&amp;"J"&amp;A3180),Relationstabel!$A$3:$A$10,0),MATCH(IFERROR(VALUE(INDIRECT($A$1&amp;"K"&amp;A3180)),0),Relationstabel!$C$1:$K$1,0))</f>
        <v>Elvarme</v>
      </c>
      <c r="J3180" s="1" t="str">
        <f ca="1">INDEX(Anvendelseskode!B:B,MATCH($F3180,Anvendelseskode!$A:$A,0))</f>
        <v>Række-, kæde-, dobbelthus (lodret adskillelse mellem enhederne)</v>
      </c>
      <c r="K3180" s="1" t="str">
        <f ca="1">INDEX(Anvendelseskode!C:C,MATCH($F3180,Anvendelseskode!$A:$A,0))</f>
        <v>Række-, kæde og dobbelthuse</v>
      </c>
      <c r="L3180" s="1" t="str">
        <f ca="1">INDEX(Anvendelseskode!D:D,MATCH($F3180,Anvendelseskode!$A:$A,0))</f>
        <v>Private husholdninger</v>
      </c>
      <c r="M3180" s="1" t="str">
        <f ca="1">IFERROR(INDEX(SBi!$2:$2,MATCH(H3180,SBi!$1:$1,1)),SBi!$K$2)</f>
        <v>1973-1978</v>
      </c>
      <c r="N3180" s="1">
        <f ca="1">INDEX(SBi!$C$3:$K$28,MATCH(F3180,SBi!$B$3:$B$28,0),MATCH(M3180,SBi!$C$2:$K$2,0))</f>
        <v>112.6</v>
      </c>
      <c r="O3180" s="16">
        <f t="shared" ca="1" si="645"/>
        <v>14.638</v>
      </c>
      <c r="P3180" s="16" t="str">
        <f ca="1">IFERROR(INDEX(VpD!$2:$2,MATCH(H3180,VpD!$1:$1,1)),VpD!$I$2)</f>
        <v>1973-1978</v>
      </c>
      <c r="Q3180" s="1">
        <f ca="1">INDEX(VpD!$C$3:$I$27,MATCH(F3180,VpD!$B$3:$B$27,0),MATCH(P3180,VpD!$C$2:$I$2,0))</f>
        <v>98</v>
      </c>
      <c r="R3180" s="16">
        <f t="shared" ca="1" si="646"/>
        <v>12.74</v>
      </c>
      <c r="S3180" s="14">
        <f t="shared" ca="1" si="647"/>
        <v>711647.03</v>
      </c>
      <c r="T3180" s="14">
        <f t="shared" ca="1" si="648"/>
        <v>6172317</v>
      </c>
      <c r="U3180" s="14" t="str">
        <f t="shared" ca="1" si="649"/>
        <v>0A3F507E-19E3-32B8-E044-0003BA298018</v>
      </c>
    </row>
    <row r="3181" spans="1:21" s="14" customFormat="1" x14ac:dyDescent="0.25">
      <c r="A3181" s="14">
        <f t="shared" si="637"/>
        <v>3181</v>
      </c>
      <c r="B3181" s="14" t="str">
        <f t="shared" ca="1" si="638"/>
        <v>2DDBABA0-A039-42B2-B182-FE85C521C8D7</v>
      </c>
      <c r="C3181" s="14" t="str">
        <f t="shared" ca="1" si="639"/>
        <v>Højstrupparken</v>
      </c>
      <c r="D3181" s="14" t="str">
        <f t="shared" ca="1" si="640"/>
        <v>40</v>
      </c>
      <c r="E3181" s="14" t="str">
        <f t="shared" ca="1" si="641"/>
        <v>18ra</v>
      </c>
      <c r="F3181" s="1">
        <f t="shared" ca="1" si="642"/>
        <v>140</v>
      </c>
      <c r="G3181" s="1">
        <f t="shared" ca="1" si="643"/>
        <v>690</v>
      </c>
      <c r="H3181" s="1">
        <f t="shared" ca="1" si="644"/>
        <v>1965</v>
      </c>
      <c r="I3181" s="1" t="str">
        <f ca="1">INDEX(Relationstabel!$C$3:$K$10,MATCH(INDIRECT($A$1&amp;"J"&amp;A3181),Relationstabel!$A$3:$A$10,0),MATCH(IFERROR(VALUE(INDIRECT($A$1&amp;"K"&amp;A3181)),0),Relationstabel!$C$1:$K$1,0))</f>
        <v>Fjernvarme/ Blokvarme</v>
      </c>
      <c r="J3181" s="1" t="str">
        <f ca="1">INDEX(Anvendelseskode!B:B,MATCH($F3181,Anvendelseskode!$A:$A,0))</f>
        <v>Etageboligbebyggelse</v>
      </c>
      <c r="K3181" s="1" t="str">
        <f ca="1">INDEX(Anvendelseskode!C:C,MATCH($F3181,Anvendelseskode!$A:$A,0))</f>
        <v>Etageboligbebyggelse</v>
      </c>
      <c r="L3181" s="1" t="str">
        <f ca="1">INDEX(Anvendelseskode!D:D,MATCH($F3181,Anvendelseskode!$A:$A,0))</f>
        <v>Private husholdninger</v>
      </c>
      <c r="M3181" s="1" t="str">
        <f ca="1">IFERROR(INDEX(SBi!$2:$2,MATCH(H3181,SBi!$1:$1,1)),SBi!$K$2)</f>
        <v>1961-1972</v>
      </c>
      <c r="N3181" s="1">
        <f ca="1">INDEX(SBi!$C$3:$K$28,MATCH(F3181,SBi!$B$3:$B$28,0),MATCH(M3181,SBi!$C$2:$K$2,0))</f>
        <v>132.30000000000001</v>
      </c>
      <c r="O3181" s="16">
        <f t="shared" ca="1" si="645"/>
        <v>91.28700000000002</v>
      </c>
      <c r="P3181" s="16" t="str">
        <f ca="1">IFERROR(INDEX(VpD!$2:$2,MATCH(H3181,VpD!$1:$1,1)),VpD!$I$2)</f>
        <v>1961-1972</v>
      </c>
      <c r="Q3181" s="1">
        <f ca="1">INDEX(VpD!$C$3:$I$27,MATCH(F3181,VpD!$B$3:$B$27,0),MATCH(P3181,VpD!$C$2:$I$2,0))</f>
        <v>126</v>
      </c>
      <c r="R3181" s="16">
        <f t="shared" ca="1" si="646"/>
        <v>86.94</v>
      </c>
      <c r="S3181" s="14">
        <f t="shared" ca="1" si="647"/>
        <v>713182.01</v>
      </c>
      <c r="T3181" s="14">
        <f t="shared" ca="1" si="648"/>
        <v>6169153.8899999997</v>
      </c>
      <c r="U3181" s="14" t="str">
        <f t="shared" ca="1" si="649"/>
        <v>0A3F507E-1AE3-32B8-E044-0003BA298018</v>
      </c>
    </row>
    <row r="3182" spans="1:21" s="14" customFormat="1" x14ac:dyDescent="0.25">
      <c r="A3182" s="14">
        <f t="shared" si="637"/>
        <v>3182</v>
      </c>
      <c r="B3182" s="14" t="str">
        <f t="shared" ca="1" si="638"/>
        <v>2CB82E44-3F1D-43AB-84C1-3E7B22194C92</v>
      </c>
      <c r="C3182" s="14" t="str">
        <f t="shared" ca="1" si="639"/>
        <v>Løkkekrogen</v>
      </c>
      <c r="D3182" s="14" t="str">
        <f t="shared" ca="1" si="640"/>
        <v>50</v>
      </c>
      <c r="E3182" s="14" t="str">
        <f t="shared" ca="1" si="641"/>
        <v>17bl</v>
      </c>
      <c r="F3182" s="1">
        <f t="shared" ca="1" si="642"/>
        <v>130</v>
      </c>
      <c r="G3182" s="1">
        <f t="shared" ca="1" si="643"/>
        <v>134</v>
      </c>
      <c r="H3182" s="1">
        <f t="shared" ca="1" si="644"/>
        <v>1975</v>
      </c>
      <c r="I3182" s="1" t="str">
        <f ca="1">INDEX(Relationstabel!$C$3:$K$10,MATCH(INDIRECT($A$1&amp;"J"&amp;A3182),Relationstabel!$A$3:$A$10,0),MATCH(IFERROR(VALUE(INDIRECT($A$1&amp;"K"&amp;A3182)),0),Relationstabel!$C$1:$K$1,0))</f>
        <v>Fjernvarme/ Blokvarme</v>
      </c>
      <c r="J3182" s="1" t="str">
        <f ca="1">INDEX(Anvendelseskode!B:B,MATCH($F3182,Anvendelseskode!$A:$A,0))</f>
        <v>Række-, kæde-, dobbelthus (lodret adskillelse mellem enhederne)</v>
      </c>
      <c r="K3182" s="1" t="str">
        <f ca="1">INDEX(Anvendelseskode!C:C,MATCH($F3182,Anvendelseskode!$A:$A,0))</f>
        <v>Række-, kæde og dobbelthuse</v>
      </c>
      <c r="L3182" s="1" t="str">
        <f ca="1">INDEX(Anvendelseskode!D:D,MATCH($F3182,Anvendelseskode!$A:$A,0))</f>
        <v>Private husholdninger</v>
      </c>
      <c r="M3182" s="1" t="str">
        <f ca="1">IFERROR(INDEX(SBi!$2:$2,MATCH(H3182,SBi!$1:$1,1)),SBi!$K$2)</f>
        <v>1973-1978</v>
      </c>
      <c r="N3182" s="1">
        <f ca="1">INDEX(SBi!$C$3:$K$28,MATCH(F3182,SBi!$B$3:$B$28,0),MATCH(M3182,SBi!$C$2:$K$2,0))</f>
        <v>112.6</v>
      </c>
      <c r="O3182" s="16">
        <f t="shared" ca="1" si="645"/>
        <v>15.0884</v>
      </c>
      <c r="P3182" s="16" t="str">
        <f ca="1">IFERROR(INDEX(VpD!$2:$2,MATCH(H3182,VpD!$1:$1,1)),VpD!$I$2)</f>
        <v>1973-1978</v>
      </c>
      <c r="Q3182" s="1">
        <f ca="1">INDEX(VpD!$C$3:$I$27,MATCH(F3182,VpD!$B$3:$B$27,0),MATCH(P3182,VpD!$C$2:$I$2,0))</f>
        <v>98</v>
      </c>
      <c r="R3182" s="16">
        <f t="shared" ca="1" si="646"/>
        <v>13.132</v>
      </c>
      <c r="S3182" s="14">
        <f t="shared" ca="1" si="647"/>
        <v>711387.32</v>
      </c>
      <c r="T3182" s="14">
        <f t="shared" ca="1" si="648"/>
        <v>6172495.2199999997</v>
      </c>
      <c r="U3182" s="14" t="str">
        <f t="shared" ca="1" si="649"/>
        <v>0A3F507E-1CE3-32B8-E044-0003BA298018</v>
      </c>
    </row>
    <row r="3183" spans="1:21" s="14" customFormat="1" x14ac:dyDescent="0.25">
      <c r="A3183" s="14">
        <f t="shared" si="637"/>
        <v>3183</v>
      </c>
      <c r="B3183" s="14" t="str">
        <f t="shared" ca="1" si="638"/>
        <v>AA4E8079-8A8B-4832-AEE5-8B26CD4964DE</v>
      </c>
      <c r="C3183" s="14" t="str">
        <f t="shared" ca="1" si="639"/>
        <v>Syvhøjvænge</v>
      </c>
      <c r="D3183" s="14" t="str">
        <f t="shared" ca="1" si="640"/>
        <v>127</v>
      </c>
      <c r="E3183" s="14" t="str">
        <f t="shared" ca="1" si="641"/>
        <v>22z</v>
      </c>
      <c r="F3183" s="1">
        <f t="shared" ca="1" si="642"/>
        <v>120</v>
      </c>
      <c r="G3183" s="1">
        <f t="shared" ca="1" si="643"/>
        <v>137</v>
      </c>
      <c r="H3183" s="1">
        <f t="shared" ca="1" si="644"/>
        <v>1973</v>
      </c>
      <c r="I3183" s="1" t="str">
        <f ca="1">INDEX(Relationstabel!$C$3:$K$10,MATCH(INDIRECT($A$1&amp;"J"&amp;A3183),Relationstabel!$A$3:$A$10,0),MATCH(IFERROR(VALUE(INDIRECT($A$1&amp;"K"&amp;A3183)),0),Relationstabel!$C$1:$K$1,0))</f>
        <v>Naturgas</v>
      </c>
      <c r="J3183" s="1" t="str">
        <f ca="1">INDEX(Anvendelseskode!B:B,MATCH($F3183,Anvendelseskode!$A:$A,0))</f>
        <v>Fritliggende enfamilieshus (parcelhus)</v>
      </c>
      <c r="K3183" s="1" t="str">
        <f ca="1">INDEX(Anvendelseskode!C:C,MATCH($F3183,Anvendelseskode!$A:$A,0))</f>
        <v>Parcelhuse</v>
      </c>
      <c r="L3183" s="1" t="str">
        <f ca="1">INDEX(Anvendelseskode!D:D,MATCH($F3183,Anvendelseskode!$A:$A,0))</f>
        <v>Private husholdninger</v>
      </c>
      <c r="M3183" s="1" t="str">
        <f ca="1">IFERROR(INDEX(SBi!$2:$2,MATCH(H3183,SBi!$1:$1,1)),SBi!$K$2)</f>
        <v>1973-1978</v>
      </c>
      <c r="N3183" s="1">
        <f ca="1">INDEX(SBi!$C$3:$K$28,MATCH(F3183,SBi!$B$3:$B$28,0),MATCH(M3183,SBi!$C$2:$K$2,0))</f>
        <v>119.8</v>
      </c>
      <c r="O3183" s="16">
        <f t="shared" ca="1" si="645"/>
        <v>16.412599999999998</v>
      </c>
      <c r="P3183" s="16" t="str">
        <f ca="1">IFERROR(INDEX(VpD!$2:$2,MATCH(H3183,VpD!$1:$1,1)),VpD!$I$2)</f>
        <v>1973-1978</v>
      </c>
      <c r="Q3183" s="1">
        <f ca="1">INDEX(VpD!$C$3:$I$27,MATCH(F3183,VpD!$B$3:$B$27,0),MATCH(P3183,VpD!$C$2:$I$2,0))</f>
        <v>117</v>
      </c>
      <c r="R3183" s="16">
        <f t="shared" ca="1" si="646"/>
        <v>16.029</v>
      </c>
      <c r="S3183" s="14">
        <f t="shared" ca="1" si="647"/>
        <v>711834.56</v>
      </c>
      <c r="T3183" s="14">
        <f t="shared" ca="1" si="648"/>
        <v>6171974.8200000003</v>
      </c>
      <c r="U3183" s="14" t="str">
        <f t="shared" ca="1" si="649"/>
        <v>0A3F507E-22B4-32B8-E044-0003BA298018</v>
      </c>
    </row>
    <row r="3184" spans="1:21" s="14" customFormat="1" x14ac:dyDescent="0.25">
      <c r="A3184" s="14">
        <f t="shared" si="637"/>
        <v>3184</v>
      </c>
      <c r="B3184" s="14" t="str">
        <f t="shared" ca="1" si="638"/>
        <v>A63633C4-DB6E-45AD-ADE2-8138B3D522E4</v>
      </c>
      <c r="C3184" s="14" t="str">
        <f t="shared" ca="1" si="639"/>
        <v>Ørnebo</v>
      </c>
      <c r="D3184" s="14" t="str">
        <f t="shared" ca="1" si="640"/>
        <v>4</v>
      </c>
      <c r="E3184" s="14" t="str">
        <f t="shared" ca="1" si="641"/>
        <v>6aag</v>
      </c>
      <c r="F3184" s="1">
        <f t="shared" ca="1" si="642"/>
        <v>130</v>
      </c>
      <c r="G3184" s="1">
        <f t="shared" ca="1" si="643"/>
        <v>109</v>
      </c>
      <c r="H3184" s="1">
        <f t="shared" ca="1" si="644"/>
        <v>1978</v>
      </c>
      <c r="I3184" s="1" t="str">
        <f ca="1">INDEX(Relationstabel!$C$3:$K$10,MATCH(INDIRECT($A$1&amp;"J"&amp;A3184),Relationstabel!$A$3:$A$10,0),MATCH(IFERROR(VALUE(INDIRECT($A$1&amp;"K"&amp;A3184)),0),Relationstabel!$C$1:$K$1,0))</f>
        <v>Fjernvarme/ Blokvarme</v>
      </c>
      <c r="J3184" s="1" t="str">
        <f ca="1">INDEX(Anvendelseskode!B:B,MATCH($F3184,Anvendelseskode!$A:$A,0))</f>
        <v>Række-, kæde-, dobbelthus (lodret adskillelse mellem enhederne)</v>
      </c>
      <c r="K3184" s="1" t="str">
        <f ca="1">INDEX(Anvendelseskode!C:C,MATCH($F3184,Anvendelseskode!$A:$A,0))</f>
        <v>Række-, kæde og dobbelthuse</v>
      </c>
      <c r="L3184" s="1" t="str">
        <f ca="1">INDEX(Anvendelseskode!D:D,MATCH($F3184,Anvendelseskode!$A:$A,0))</f>
        <v>Private husholdninger</v>
      </c>
      <c r="M3184" s="1" t="str">
        <f ca="1">IFERROR(INDEX(SBi!$2:$2,MATCH(H3184,SBi!$1:$1,1)),SBi!$K$2)</f>
        <v>1973-1978</v>
      </c>
      <c r="N3184" s="1">
        <f ca="1">INDEX(SBi!$C$3:$K$28,MATCH(F3184,SBi!$B$3:$B$28,0),MATCH(M3184,SBi!$C$2:$K$2,0))</f>
        <v>112.6</v>
      </c>
      <c r="O3184" s="16">
        <f t="shared" ca="1" si="645"/>
        <v>12.273399999999999</v>
      </c>
      <c r="P3184" s="16" t="str">
        <f ca="1">IFERROR(INDEX(VpD!$2:$2,MATCH(H3184,VpD!$1:$1,1)),VpD!$I$2)</f>
        <v>1973-1978</v>
      </c>
      <c r="Q3184" s="1">
        <f ca="1">INDEX(VpD!$C$3:$I$27,MATCH(F3184,VpD!$B$3:$B$27,0),MATCH(P3184,VpD!$C$2:$I$2,0))</f>
        <v>98</v>
      </c>
      <c r="R3184" s="16">
        <f t="shared" ca="1" si="646"/>
        <v>10.682</v>
      </c>
      <c r="S3184" s="14">
        <f t="shared" ca="1" si="647"/>
        <v>713645.58</v>
      </c>
      <c r="T3184" s="14">
        <f t="shared" ca="1" si="648"/>
        <v>6169832.7400000002</v>
      </c>
      <c r="U3184" s="14" t="str">
        <f t="shared" ca="1" si="649"/>
        <v>0A3F507E-24B4-32B8-E044-0003BA298018</v>
      </c>
    </row>
    <row r="3185" spans="1:21" s="14" customFormat="1" x14ac:dyDescent="0.25">
      <c r="A3185" s="14">
        <f t="shared" si="637"/>
        <v>3185</v>
      </c>
      <c r="B3185" s="14" t="str">
        <f t="shared" ca="1" si="638"/>
        <v>4AB35BBE-A55E-4D93-9FE0-2A7904B7CE36</v>
      </c>
      <c r="C3185" s="14" t="str">
        <f t="shared" ca="1" si="639"/>
        <v>Rendsagervej</v>
      </c>
      <c r="D3185" s="14" t="str">
        <f t="shared" ca="1" si="640"/>
        <v>59</v>
      </c>
      <c r="E3185" s="14" t="str">
        <f t="shared" ca="1" si="641"/>
        <v>9of</v>
      </c>
      <c r="F3185" s="1">
        <f t="shared" ca="1" si="642"/>
        <v>120</v>
      </c>
      <c r="G3185" s="1">
        <f t="shared" ca="1" si="643"/>
        <v>109</v>
      </c>
      <c r="H3185" s="1">
        <f t="shared" ca="1" si="644"/>
        <v>1973</v>
      </c>
      <c r="I3185" s="1" t="str">
        <f ca="1">INDEX(Relationstabel!$C$3:$K$10,MATCH(INDIRECT($A$1&amp;"J"&amp;A3185),Relationstabel!$A$3:$A$10,0),MATCH(IFERROR(VALUE(INDIRECT($A$1&amp;"K"&amp;A3185)),0),Relationstabel!$C$1:$K$1,0))</f>
        <v>Naturgas</v>
      </c>
      <c r="J3185" s="1" t="str">
        <f ca="1">INDEX(Anvendelseskode!B:B,MATCH($F3185,Anvendelseskode!$A:$A,0))</f>
        <v>Fritliggende enfamilieshus (parcelhus)</v>
      </c>
      <c r="K3185" s="1" t="str">
        <f ca="1">INDEX(Anvendelseskode!C:C,MATCH($F3185,Anvendelseskode!$A:$A,0))</f>
        <v>Parcelhuse</v>
      </c>
      <c r="L3185" s="1" t="str">
        <f ca="1">INDEX(Anvendelseskode!D:D,MATCH($F3185,Anvendelseskode!$A:$A,0))</f>
        <v>Private husholdninger</v>
      </c>
      <c r="M3185" s="1" t="str">
        <f ca="1">IFERROR(INDEX(SBi!$2:$2,MATCH(H3185,SBi!$1:$1,1)),SBi!$K$2)</f>
        <v>1973-1978</v>
      </c>
      <c r="N3185" s="1">
        <f ca="1">INDEX(SBi!$C$3:$K$28,MATCH(F3185,SBi!$B$3:$B$28,0),MATCH(M3185,SBi!$C$2:$K$2,0))</f>
        <v>119.8</v>
      </c>
      <c r="O3185" s="16">
        <f t="shared" ca="1" si="645"/>
        <v>13.058199999999999</v>
      </c>
      <c r="P3185" s="16" t="str">
        <f ca="1">IFERROR(INDEX(VpD!$2:$2,MATCH(H3185,VpD!$1:$1,1)),VpD!$I$2)</f>
        <v>1973-1978</v>
      </c>
      <c r="Q3185" s="1">
        <f ca="1">INDEX(VpD!$C$3:$I$27,MATCH(F3185,VpD!$B$3:$B$27,0),MATCH(P3185,VpD!$C$2:$I$2,0))</f>
        <v>117</v>
      </c>
      <c r="R3185" s="16">
        <f t="shared" ca="1" si="646"/>
        <v>12.753</v>
      </c>
      <c r="S3185" s="14">
        <f t="shared" ca="1" si="647"/>
        <v>710965.88</v>
      </c>
      <c r="T3185" s="14">
        <f t="shared" ca="1" si="648"/>
        <v>6171584.29</v>
      </c>
      <c r="U3185" s="14" t="str">
        <f t="shared" ca="1" si="649"/>
        <v>0A3F507E-1FB7-32B8-E044-0003BA298018</v>
      </c>
    </row>
    <row r="3186" spans="1:21" s="14" customFormat="1" x14ac:dyDescent="0.25">
      <c r="A3186" s="14">
        <f t="shared" si="637"/>
        <v>3186</v>
      </c>
      <c r="B3186" s="14" t="str">
        <f t="shared" ca="1" si="638"/>
        <v>E7BF38F8-71AE-44C3-8E9B-AC9A521200E9</v>
      </c>
      <c r="C3186" s="14" t="str">
        <f t="shared" ca="1" si="639"/>
        <v>Nørrebred</v>
      </c>
      <c r="D3186" s="14" t="str">
        <f t="shared" ca="1" si="640"/>
        <v>147</v>
      </c>
      <c r="E3186" s="14" t="str">
        <f t="shared" ca="1" si="641"/>
        <v>21bb</v>
      </c>
      <c r="F3186" s="1">
        <f t="shared" ca="1" si="642"/>
        <v>120</v>
      </c>
      <c r="G3186" s="1">
        <f t="shared" ca="1" si="643"/>
        <v>143</v>
      </c>
      <c r="H3186" s="1">
        <f t="shared" ca="1" si="644"/>
        <v>1969</v>
      </c>
      <c r="I3186" s="1" t="str">
        <f ca="1">INDEX(Relationstabel!$C$3:$K$10,MATCH(INDIRECT($A$1&amp;"J"&amp;A3186),Relationstabel!$A$3:$A$10,0),MATCH(IFERROR(VALUE(INDIRECT($A$1&amp;"K"&amp;A3186)),0),Relationstabel!$C$1:$K$1,0))</f>
        <v>Olie</v>
      </c>
      <c r="J3186" s="1" t="str">
        <f ca="1">INDEX(Anvendelseskode!B:B,MATCH($F3186,Anvendelseskode!$A:$A,0))</f>
        <v>Fritliggende enfamilieshus (parcelhus)</v>
      </c>
      <c r="K3186" s="1" t="str">
        <f ca="1">INDEX(Anvendelseskode!C:C,MATCH($F3186,Anvendelseskode!$A:$A,0))</f>
        <v>Parcelhuse</v>
      </c>
      <c r="L3186" s="1" t="str">
        <f ca="1">INDEX(Anvendelseskode!D:D,MATCH($F3186,Anvendelseskode!$A:$A,0))</f>
        <v>Private husholdninger</v>
      </c>
      <c r="M3186" s="1" t="str">
        <f ca="1">IFERROR(INDEX(SBi!$2:$2,MATCH(H3186,SBi!$1:$1,1)),SBi!$K$2)</f>
        <v>1961-1972</v>
      </c>
      <c r="N3186" s="1">
        <f ca="1">INDEX(SBi!$C$3:$K$28,MATCH(F3186,SBi!$B$3:$B$28,0),MATCH(M3186,SBi!$C$2:$K$2,0))</f>
        <v>134.30000000000001</v>
      </c>
      <c r="O3186" s="16">
        <f t="shared" ca="1" si="645"/>
        <v>19.204900000000002</v>
      </c>
      <c r="P3186" s="16" t="str">
        <f ca="1">IFERROR(INDEX(VpD!$2:$2,MATCH(H3186,VpD!$1:$1,1)),VpD!$I$2)</f>
        <v>1961-1972</v>
      </c>
      <c r="Q3186" s="1">
        <f ca="1">INDEX(VpD!$C$3:$I$27,MATCH(F3186,VpD!$B$3:$B$27,0),MATCH(P3186,VpD!$C$2:$I$2,0))</f>
        <v>143</v>
      </c>
      <c r="R3186" s="16">
        <f t="shared" ca="1" si="646"/>
        <v>20.449000000000002</v>
      </c>
      <c r="S3186" s="14">
        <f t="shared" ca="1" si="647"/>
        <v>711541.58</v>
      </c>
      <c r="T3186" s="14">
        <f t="shared" ca="1" si="648"/>
        <v>6172250.6799999997</v>
      </c>
      <c r="U3186" s="14" t="str">
        <f t="shared" ca="1" si="649"/>
        <v>0A3F507E-1EBD-32B8-E044-0003BA298018</v>
      </c>
    </row>
    <row r="3187" spans="1:21" s="14" customFormat="1" x14ac:dyDescent="0.25">
      <c r="A3187" s="14">
        <f t="shared" si="637"/>
        <v>3187</v>
      </c>
      <c r="B3187" s="14" t="str">
        <f t="shared" ca="1" si="638"/>
        <v>0BFE4843-CE6A-4BF6-89D1-FC194D7A6216</v>
      </c>
      <c r="C3187" s="14" t="str">
        <f t="shared" ca="1" si="639"/>
        <v>Hyttevænget</v>
      </c>
      <c r="D3187" s="14" t="str">
        <f t="shared" ca="1" si="640"/>
        <v>49</v>
      </c>
      <c r="E3187" s="14" t="str">
        <f t="shared" ca="1" si="641"/>
        <v>6is</v>
      </c>
      <c r="F3187" s="1">
        <f t="shared" ca="1" si="642"/>
        <v>130</v>
      </c>
      <c r="G3187" s="1">
        <f t="shared" ca="1" si="643"/>
        <v>113</v>
      </c>
      <c r="H3187" s="1">
        <f t="shared" ca="1" si="644"/>
        <v>1966</v>
      </c>
      <c r="I3187" s="1" t="str">
        <f ca="1">INDEX(Relationstabel!$C$3:$K$10,MATCH(INDIRECT($A$1&amp;"J"&amp;A3187),Relationstabel!$A$3:$A$10,0),MATCH(IFERROR(VALUE(INDIRECT($A$1&amp;"K"&amp;A3187)),0),Relationstabel!$C$1:$K$1,0))</f>
        <v>Fjernvarme/ Blokvarme</v>
      </c>
      <c r="J3187" s="1" t="str">
        <f ca="1">INDEX(Anvendelseskode!B:B,MATCH($F3187,Anvendelseskode!$A:$A,0))</f>
        <v>Række-, kæde-, dobbelthus (lodret adskillelse mellem enhederne)</v>
      </c>
      <c r="K3187" s="1" t="str">
        <f ca="1">INDEX(Anvendelseskode!C:C,MATCH($F3187,Anvendelseskode!$A:$A,0))</f>
        <v>Række-, kæde og dobbelthuse</v>
      </c>
      <c r="L3187" s="1" t="str">
        <f ca="1">INDEX(Anvendelseskode!D:D,MATCH($F3187,Anvendelseskode!$A:$A,0))</f>
        <v>Private husholdninger</v>
      </c>
      <c r="M3187" s="1" t="str">
        <f ca="1">IFERROR(INDEX(SBi!$2:$2,MATCH(H3187,SBi!$1:$1,1)),SBi!$K$2)</f>
        <v>1961-1972</v>
      </c>
      <c r="N3187" s="1">
        <f ca="1">INDEX(SBi!$C$3:$K$28,MATCH(F3187,SBi!$B$3:$B$28,0),MATCH(M3187,SBi!$C$2:$K$2,0))</f>
        <v>119.9</v>
      </c>
      <c r="O3187" s="16">
        <f t="shared" ca="1" si="645"/>
        <v>13.5487</v>
      </c>
      <c r="P3187" s="16" t="str">
        <f ca="1">IFERROR(INDEX(VpD!$2:$2,MATCH(H3187,VpD!$1:$1,1)),VpD!$I$2)</f>
        <v>1961-1972</v>
      </c>
      <c r="Q3187" s="1">
        <f ca="1">INDEX(VpD!$C$3:$I$27,MATCH(F3187,VpD!$B$3:$B$27,0),MATCH(P3187,VpD!$C$2:$I$2,0))</f>
        <v>120</v>
      </c>
      <c r="R3187" s="16">
        <f t="shared" ca="1" si="646"/>
        <v>13.56</v>
      </c>
      <c r="S3187" s="14">
        <f t="shared" ca="1" si="647"/>
        <v>713726.47</v>
      </c>
      <c r="T3187" s="14">
        <f t="shared" ca="1" si="648"/>
        <v>6169225.0199999996</v>
      </c>
      <c r="U3187" s="14" t="str">
        <f t="shared" ca="1" si="649"/>
        <v>0A3F507E-1ABE-32B8-E044-0003BA298018</v>
      </c>
    </row>
    <row r="3188" spans="1:21" s="14" customFormat="1" x14ac:dyDescent="0.25">
      <c r="A3188" s="14">
        <f t="shared" si="637"/>
        <v>3188</v>
      </c>
      <c r="B3188" s="14" t="str">
        <f t="shared" ca="1" si="638"/>
        <v>A7ACC471-6A6C-4EED-9CA3-A560FF591B12</v>
      </c>
      <c r="C3188" s="14" t="str">
        <f t="shared" ca="1" si="639"/>
        <v>Vallensbæk Strandvej</v>
      </c>
      <c r="D3188" s="14" t="str">
        <f t="shared" ca="1" si="640"/>
        <v>294</v>
      </c>
      <c r="E3188" s="14" t="str">
        <f t="shared" ca="1" si="641"/>
        <v>4be</v>
      </c>
      <c r="F3188" s="1">
        <f t="shared" ca="1" si="642"/>
        <v>320</v>
      </c>
      <c r="G3188" s="1">
        <f t="shared" ca="1" si="643"/>
        <v>578</v>
      </c>
      <c r="H3188" s="1">
        <f t="shared" ca="1" si="644"/>
        <v>1971</v>
      </c>
      <c r="I3188" s="1" t="str">
        <f ca="1">INDEX(Relationstabel!$C$3:$K$10,MATCH(INDIRECT($A$1&amp;"J"&amp;A3188),Relationstabel!$A$3:$A$10,0),MATCH(IFERROR(VALUE(INDIRECT($A$1&amp;"K"&amp;A3188)),0),Relationstabel!$C$1:$K$1,0))</f>
        <v>Naturgas</v>
      </c>
      <c r="J3188" s="1" t="str">
        <f ca="1">INDEX(Anvendelseskode!B:B,MATCH($F3188,Anvendelseskode!$A:$A,0))</f>
        <v>Bygning til kontor, handel, lager herunder offentlig administration</v>
      </c>
      <c r="K3188" s="1" t="str">
        <f ca="1">INDEX(Anvendelseskode!C:C,MATCH($F3188,Anvendelseskode!$A:$A,0))</f>
        <v>Kontor, handel, lager, off. adm.</v>
      </c>
      <c r="L3188" s="1" t="str">
        <f ca="1">INDEX(Anvendelseskode!D:D,MATCH($F3188,Anvendelseskode!$A:$A,0))</f>
        <v>Handel og servicevirksomheder</v>
      </c>
      <c r="M3188" s="1" t="str">
        <f ca="1">IFERROR(INDEX(SBi!$2:$2,MATCH(H3188,SBi!$1:$1,1)),SBi!$K$2)</f>
        <v>1961-1972</v>
      </c>
      <c r="N3188" s="1">
        <f ca="1">INDEX(SBi!$C$3:$K$28,MATCH(F3188,SBi!$B$3:$B$28,0),MATCH(M3188,SBi!$C$2:$K$2,0))</f>
        <v>117.5</v>
      </c>
      <c r="O3188" s="16">
        <f t="shared" ca="1" si="645"/>
        <v>67.915000000000006</v>
      </c>
      <c r="P3188" s="16" t="str">
        <f ca="1">IFERROR(INDEX(VpD!$2:$2,MATCH(H3188,VpD!$1:$1,1)),VpD!$I$2)</f>
        <v>1961-1972</v>
      </c>
      <c r="Q3188" s="1">
        <f ca="1">INDEX(VpD!$C$3:$I$27,MATCH(F3188,VpD!$B$3:$B$27,0),MATCH(P3188,VpD!$C$2:$I$2,0))</f>
        <v>105</v>
      </c>
      <c r="R3188" s="16">
        <f t="shared" ca="1" si="646"/>
        <v>60.69</v>
      </c>
      <c r="S3188" s="14">
        <f t="shared" ca="1" si="647"/>
        <v>713130.1</v>
      </c>
      <c r="T3188" s="14">
        <f t="shared" ca="1" si="648"/>
        <v>6168796.0099999998</v>
      </c>
      <c r="U3188" s="14" t="str">
        <f t="shared" ca="1" si="649"/>
        <v>0A3F507E-17C0-32B8-E044-0003BA298018</v>
      </c>
    </row>
    <row r="3189" spans="1:21" s="14" customFormat="1" x14ac:dyDescent="0.25">
      <c r="A3189" s="14">
        <f t="shared" si="637"/>
        <v>3189</v>
      </c>
      <c r="B3189" s="14" t="str">
        <f t="shared" ca="1" si="638"/>
        <v>7D0EB42C-65DA-46B7-8DBC-0FEF9AEFC8D6</v>
      </c>
      <c r="C3189" s="14" t="str">
        <f t="shared" ca="1" si="639"/>
        <v>Vallensbæk Stationst</v>
      </c>
      <c r="D3189" s="14" t="str">
        <f t="shared" ca="1" si="640"/>
        <v>40</v>
      </c>
      <c r="E3189" s="14" t="str">
        <f t="shared" ca="1" si="641"/>
        <v>18lø</v>
      </c>
      <c r="F3189" s="1">
        <f t="shared" ca="1" si="642"/>
        <v>410</v>
      </c>
      <c r="G3189" s="1">
        <f t="shared" ca="1" si="643"/>
        <v>1689</v>
      </c>
      <c r="H3189" s="1">
        <f t="shared" ca="1" si="644"/>
        <v>1982</v>
      </c>
      <c r="I3189" s="1" t="str">
        <f ca="1">INDEX(Relationstabel!$C$3:$K$10,MATCH(INDIRECT($A$1&amp;"J"&amp;A3189),Relationstabel!$A$3:$A$10,0),MATCH(IFERROR(VALUE(INDIRECT($A$1&amp;"K"&amp;A3189)),0),Relationstabel!$C$1:$K$1,0))</f>
        <v>Fjernvarme/ Blokvarme</v>
      </c>
      <c r="J3189" s="1" t="str">
        <f ca="1">INDEX(Anvendelseskode!B:B,MATCH($F3189,Anvendelseskode!$A:$A,0))</f>
        <v>Bygning til biograf, teater, erhvervsmæssig udstilling, bibliotek, museum, kirke o.lign.</v>
      </c>
      <c r="K3189" s="1" t="str">
        <f ca="1">INDEX(Anvendelseskode!C:C,MATCH($F3189,Anvendelseskode!$A:$A,0))</f>
        <v>Bibliotek, kirke, museum o.l.</v>
      </c>
      <c r="L3189" s="1" t="str">
        <f ca="1">INDEX(Anvendelseskode!D:D,MATCH($F3189,Anvendelseskode!$A:$A,0))</f>
        <v>Kommunale og andre offentlige institutioner</v>
      </c>
      <c r="M3189" s="1" t="str">
        <f ca="1">IFERROR(INDEX(SBi!$2:$2,MATCH(H3189,SBi!$1:$1,1)),SBi!$K$2)</f>
        <v>1979-1998</v>
      </c>
      <c r="N3189" s="1">
        <f ca="1">INDEX(SBi!$C$3:$K$28,MATCH(F3189,SBi!$B$3:$B$28,0),MATCH(M3189,SBi!$C$2:$K$2,0))</f>
        <v>131.19999999999999</v>
      </c>
      <c r="O3189" s="16">
        <f t="shared" ca="1" si="645"/>
        <v>221.5968</v>
      </c>
      <c r="P3189" s="16" t="str">
        <f ca="1">IFERROR(INDEX(VpD!$2:$2,MATCH(H3189,VpD!$1:$1,1)),VpD!$I$2)</f>
        <v>1979-1998</v>
      </c>
      <c r="Q3189" s="1">
        <f ca="1">INDEX(VpD!$C$3:$I$27,MATCH(F3189,VpD!$B$3:$B$27,0),MATCH(P3189,VpD!$C$2:$I$2,0))</f>
        <v>78</v>
      </c>
      <c r="R3189" s="16">
        <f t="shared" ca="1" si="646"/>
        <v>131.74199999999999</v>
      </c>
      <c r="S3189" s="14">
        <f t="shared" ca="1" si="647"/>
        <v>713276.28</v>
      </c>
      <c r="T3189" s="14">
        <f t="shared" ca="1" si="648"/>
        <v>6169443.1100000003</v>
      </c>
      <c r="U3189" s="14" t="str">
        <f t="shared" ca="1" si="649"/>
        <v>0A3F507E-23C0-32B8-E044-0003BA298018</v>
      </c>
    </row>
    <row r="3190" spans="1:21" s="14" customFormat="1" x14ac:dyDescent="0.25">
      <c r="A3190" s="14">
        <f t="shared" si="637"/>
        <v>3190</v>
      </c>
      <c r="B3190" s="14" t="str">
        <f t="shared" ca="1" si="638"/>
        <v>F1A58FAC-37B9-4B10-9475-8C2508904879</v>
      </c>
      <c r="C3190" s="14" t="str">
        <f t="shared" ca="1" si="639"/>
        <v>Gartnerbakken</v>
      </c>
      <c r="D3190" s="14" t="str">
        <f t="shared" ca="1" si="640"/>
        <v>9</v>
      </c>
      <c r="E3190" s="14" t="str">
        <f t="shared" ca="1" si="641"/>
        <v>5ag</v>
      </c>
      <c r="F3190" s="1">
        <f t="shared" ca="1" si="642"/>
        <v>120</v>
      </c>
      <c r="G3190" s="1">
        <f t="shared" ca="1" si="643"/>
        <v>157</v>
      </c>
      <c r="H3190" s="1">
        <f t="shared" ca="1" si="644"/>
        <v>1990</v>
      </c>
      <c r="I3190" s="1" t="str">
        <f ca="1">INDEX(Relationstabel!$C$3:$K$10,MATCH(INDIRECT($A$1&amp;"J"&amp;A3190),Relationstabel!$A$3:$A$10,0),MATCH(IFERROR(VALUE(INDIRECT($A$1&amp;"K"&amp;A3190)),0),Relationstabel!$C$1:$K$1,0))</f>
        <v>Elvarme</v>
      </c>
      <c r="J3190" s="1" t="str">
        <f ca="1">INDEX(Anvendelseskode!B:B,MATCH($F3190,Anvendelseskode!$A:$A,0))</f>
        <v>Fritliggende enfamilieshus (parcelhus)</v>
      </c>
      <c r="K3190" s="1" t="str">
        <f ca="1">INDEX(Anvendelseskode!C:C,MATCH($F3190,Anvendelseskode!$A:$A,0))</f>
        <v>Parcelhuse</v>
      </c>
      <c r="L3190" s="1" t="str">
        <f ca="1">INDEX(Anvendelseskode!D:D,MATCH($F3190,Anvendelseskode!$A:$A,0))</f>
        <v>Private husholdninger</v>
      </c>
      <c r="M3190" s="1" t="str">
        <f ca="1">IFERROR(INDEX(SBi!$2:$2,MATCH(H3190,SBi!$1:$1,1)),SBi!$K$2)</f>
        <v>1979-1998</v>
      </c>
      <c r="N3190" s="1">
        <f ca="1">INDEX(SBi!$C$3:$K$28,MATCH(F3190,SBi!$B$3:$B$28,0),MATCH(M3190,SBi!$C$2:$K$2,0))</f>
        <v>105.4</v>
      </c>
      <c r="O3190" s="16">
        <f t="shared" ca="1" si="645"/>
        <v>16.547799999999999</v>
      </c>
      <c r="P3190" s="16" t="str">
        <f ca="1">IFERROR(INDEX(VpD!$2:$2,MATCH(H3190,VpD!$1:$1,1)),VpD!$I$2)</f>
        <v>1979-1998</v>
      </c>
      <c r="Q3190" s="1">
        <f ca="1">INDEX(VpD!$C$3:$I$27,MATCH(F3190,VpD!$B$3:$B$27,0),MATCH(P3190,VpD!$C$2:$I$2,0))</f>
        <v>90</v>
      </c>
      <c r="R3190" s="16">
        <f t="shared" ca="1" si="646"/>
        <v>14.13</v>
      </c>
      <c r="S3190" s="14">
        <f t="shared" ca="1" si="647"/>
        <v>711851.43</v>
      </c>
      <c r="T3190" s="14">
        <f t="shared" ca="1" si="648"/>
        <v>6170634.5899999999</v>
      </c>
      <c r="U3190" s="14" t="str">
        <f t="shared" ca="1" si="649"/>
        <v>0A3F507E-17DD-32B8-E044-0003BA298018</v>
      </c>
    </row>
    <row r="3191" spans="1:21" s="14" customFormat="1" x14ac:dyDescent="0.25">
      <c r="A3191" s="14">
        <f t="shared" si="637"/>
        <v>3191</v>
      </c>
      <c r="B3191" s="14" t="str">
        <f t="shared" ca="1" si="638"/>
        <v>749736B9-CE7B-4F5C-BB8F-70B9BF032377</v>
      </c>
      <c r="C3191" s="14" t="str">
        <f t="shared" ca="1" si="639"/>
        <v>Vallensbækvej</v>
      </c>
      <c r="D3191" s="14" t="str">
        <f t="shared" ca="1" si="640"/>
        <v>77</v>
      </c>
      <c r="E3191" s="14" t="str">
        <f t="shared" ca="1" si="641"/>
        <v>12i</v>
      </c>
      <c r="F3191" s="1">
        <f t="shared" ca="1" si="642"/>
        <v>590</v>
      </c>
      <c r="G3191" s="1">
        <f t="shared" ca="1" si="643"/>
        <v>0</v>
      </c>
      <c r="H3191" s="1">
        <f t="shared" ca="1" si="644"/>
        <v>2008</v>
      </c>
      <c r="I3191" s="1" t="str">
        <f ca="1">INDEX(Relationstabel!$C$3:$K$10,MATCH(INDIRECT($A$1&amp;"J"&amp;A3191),Relationstabel!$A$3:$A$10,0),MATCH(IFERROR(VALUE(INDIRECT($A$1&amp;"K"&amp;A3191)),0),Relationstabel!$C$1:$K$1,0))</f>
        <v>Ingen varmeinstallation</v>
      </c>
      <c r="J3191" s="1" t="str">
        <f ca="1">INDEX(Anvendelseskode!B:B,MATCH($F3191,Anvendelseskode!$A:$A,0))</f>
        <v>Uspecificeret fritidsformål</v>
      </c>
      <c r="K3191" s="1" t="str">
        <f ca="1">INDEX(Anvendelseskode!C:C,MATCH($F3191,Anvendelseskode!$A:$A,0))</f>
        <v>Anden bygning til fritidsformål</v>
      </c>
      <c r="L3191" s="1" t="str">
        <f ca="1">INDEX(Anvendelseskode!D:D,MATCH($F3191,Anvendelseskode!$A:$A,0))</f>
        <v>Kommunale og andre offentlige institutioner</v>
      </c>
      <c r="M3191" s="1" t="str">
        <f ca="1">IFERROR(INDEX(SBi!$2:$2,MATCH(H3191,SBi!$1:$1,1)),SBi!$K$2)</f>
        <v>Efter 2006</v>
      </c>
      <c r="N3191" s="1">
        <f ca="1">INDEX(SBi!$C$3:$K$28,MATCH(F3191,SBi!$B$3:$B$28,0),MATCH(M3191,SBi!$C$2:$K$2,0))</f>
        <v>76.8</v>
      </c>
      <c r="O3191" s="16">
        <f t="shared" ca="1" si="645"/>
        <v>0</v>
      </c>
      <c r="P3191" s="16" t="str">
        <f ca="1">IFERROR(INDEX(VpD!$2:$2,MATCH(H3191,VpD!$1:$1,1)),VpD!$I$2)</f>
        <v>&gt;1998</v>
      </c>
      <c r="Q3191" s="1">
        <f ca="1">INDEX(VpD!$C$3:$I$27,MATCH(F3191,VpD!$B$3:$B$27,0),MATCH(P3191,VpD!$C$2:$I$2,0))</f>
        <v>26</v>
      </c>
      <c r="R3191" s="16">
        <f t="shared" ca="1" si="646"/>
        <v>0</v>
      </c>
      <c r="S3191" s="14">
        <f t="shared" ca="1" si="647"/>
        <v>711885.84</v>
      </c>
      <c r="T3191" s="14">
        <f t="shared" ca="1" si="648"/>
        <v>6171554.3899999997</v>
      </c>
      <c r="U3191" s="14" t="str">
        <f t="shared" ca="1" si="649"/>
        <v>0A3F507E-23DD-32B8-E044-0003BA298018</v>
      </c>
    </row>
    <row r="3192" spans="1:21" s="14" customFormat="1" x14ac:dyDescent="0.25">
      <c r="A3192" s="14">
        <f t="shared" si="637"/>
        <v>3192</v>
      </c>
      <c r="B3192" s="14" t="str">
        <f t="shared" ca="1" si="638"/>
        <v>148BC5F8-D1AD-496C-9A58-549CB5BC0943</v>
      </c>
      <c r="C3192" s="14" t="str">
        <f t="shared" ca="1" si="639"/>
        <v>Broksøvej</v>
      </c>
      <c r="D3192" s="14" t="str">
        <f t="shared" ca="1" si="640"/>
        <v>41</v>
      </c>
      <c r="E3192" s="14" t="str">
        <f t="shared" ca="1" si="641"/>
        <v>18pz</v>
      </c>
      <c r="F3192" s="1">
        <f t="shared" ca="1" si="642"/>
        <v>130</v>
      </c>
      <c r="G3192" s="1">
        <f t="shared" ca="1" si="643"/>
        <v>159</v>
      </c>
      <c r="H3192" s="1">
        <f t="shared" ca="1" si="644"/>
        <v>1975</v>
      </c>
      <c r="I3192" s="1" t="str">
        <f ca="1">INDEX(Relationstabel!$C$3:$K$10,MATCH(INDIRECT($A$1&amp;"J"&amp;A3192),Relationstabel!$A$3:$A$10,0),MATCH(IFERROR(VALUE(INDIRECT($A$1&amp;"K"&amp;A3192)),0),Relationstabel!$C$1:$K$1,0))</f>
        <v>Elvarme</v>
      </c>
      <c r="J3192" s="1" t="str">
        <f ca="1">INDEX(Anvendelseskode!B:B,MATCH($F3192,Anvendelseskode!$A:$A,0))</f>
        <v>Række-, kæde-, dobbelthus (lodret adskillelse mellem enhederne)</v>
      </c>
      <c r="K3192" s="1" t="str">
        <f ca="1">INDEX(Anvendelseskode!C:C,MATCH($F3192,Anvendelseskode!$A:$A,0))</f>
        <v>Række-, kæde og dobbelthuse</v>
      </c>
      <c r="L3192" s="1" t="str">
        <f ca="1">INDEX(Anvendelseskode!D:D,MATCH($F3192,Anvendelseskode!$A:$A,0))</f>
        <v>Private husholdninger</v>
      </c>
      <c r="M3192" s="1" t="str">
        <f ca="1">IFERROR(INDEX(SBi!$2:$2,MATCH(H3192,SBi!$1:$1,1)),SBi!$K$2)</f>
        <v>1973-1978</v>
      </c>
      <c r="N3192" s="1">
        <f ca="1">INDEX(SBi!$C$3:$K$28,MATCH(F3192,SBi!$B$3:$B$28,0),MATCH(M3192,SBi!$C$2:$K$2,0))</f>
        <v>112.6</v>
      </c>
      <c r="O3192" s="16">
        <f t="shared" ca="1" si="645"/>
        <v>17.903399999999998</v>
      </c>
      <c r="P3192" s="16" t="str">
        <f ca="1">IFERROR(INDEX(VpD!$2:$2,MATCH(H3192,VpD!$1:$1,1)),VpD!$I$2)</f>
        <v>1973-1978</v>
      </c>
      <c r="Q3192" s="1">
        <f ca="1">INDEX(VpD!$C$3:$I$27,MATCH(F3192,VpD!$B$3:$B$27,0),MATCH(P3192,VpD!$C$2:$I$2,0))</f>
        <v>98</v>
      </c>
      <c r="R3192" s="16">
        <f t="shared" ca="1" si="646"/>
        <v>15.582000000000001</v>
      </c>
      <c r="S3192" s="14">
        <f t="shared" ca="1" si="647"/>
        <v>712828.06</v>
      </c>
      <c r="T3192" s="14">
        <f t="shared" ca="1" si="648"/>
        <v>6169009.3200000003</v>
      </c>
      <c r="U3192" s="14" t="str">
        <f t="shared" ca="1" si="649"/>
        <v>0A3F507E-15B9-32B8-E044-0003BA298018</v>
      </c>
    </row>
    <row r="3193" spans="1:21" s="14" customFormat="1" x14ac:dyDescent="0.25">
      <c r="A3193" s="14">
        <f t="shared" si="637"/>
        <v>3193</v>
      </c>
      <c r="B3193" s="14" t="str">
        <f t="shared" ca="1" si="638"/>
        <v>F317623A-4F81-48DA-9BB8-1E5FE12BFFBF</v>
      </c>
      <c r="C3193" s="14" t="str">
        <f t="shared" ca="1" si="639"/>
        <v>Stærebo</v>
      </c>
      <c r="D3193" s="14" t="str">
        <f t="shared" ca="1" si="640"/>
        <v>18</v>
      </c>
      <c r="E3193" s="14" t="str">
        <f t="shared" ca="1" si="641"/>
        <v>6abk</v>
      </c>
      <c r="F3193" s="1">
        <f t="shared" ca="1" si="642"/>
        <v>130</v>
      </c>
      <c r="G3193" s="1">
        <f t="shared" ca="1" si="643"/>
        <v>112</v>
      </c>
      <c r="H3193" s="1">
        <f t="shared" ca="1" si="644"/>
        <v>1979</v>
      </c>
      <c r="I3193" s="1" t="str">
        <f ca="1">INDEX(Relationstabel!$C$3:$K$10,MATCH(INDIRECT($A$1&amp;"J"&amp;A3193),Relationstabel!$A$3:$A$10,0),MATCH(IFERROR(VALUE(INDIRECT($A$1&amp;"K"&amp;A3193)),0),Relationstabel!$C$1:$K$1,0))</f>
        <v>Fjernvarme/ Blokvarme</v>
      </c>
      <c r="J3193" s="1" t="str">
        <f ca="1">INDEX(Anvendelseskode!B:B,MATCH($F3193,Anvendelseskode!$A:$A,0))</f>
        <v>Række-, kæde-, dobbelthus (lodret adskillelse mellem enhederne)</v>
      </c>
      <c r="K3193" s="1" t="str">
        <f ca="1">INDEX(Anvendelseskode!C:C,MATCH($F3193,Anvendelseskode!$A:$A,0))</f>
        <v>Række-, kæde og dobbelthuse</v>
      </c>
      <c r="L3193" s="1" t="str">
        <f ca="1">INDEX(Anvendelseskode!D:D,MATCH($F3193,Anvendelseskode!$A:$A,0))</f>
        <v>Private husholdninger</v>
      </c>
      <c r="M3193" s="1" t="str">
        <f ca="1">IFERROR(INDEX(SBi!$2:$2,MATCH(H3193,SBi!$1:$1,1)),SBi!$K$2)</f>
        <v>1979-1998</v>
      </c>
      <c r="N3193" s="1">
        <f ca="1">INDEX(SBi!$C$3:$K$28,MATCH(F3193,SBi!$B$3:$B$28,0),MATCH(M3193,SBi!$C$2:$K$2,0))</f>
        <v>96.8</v>
      </c>
      <c r="O3193" s="16">
        <f t="shared" ca="1" si="645"/>
        <v>10.8416</v>
      </c>
      <c r="P3193" s="16" t="str">
        <f ca="1">IFERROR(INDEX(VpD!$2:$2,MATCH(H3193,VpD!$1:$1,1)),VpD!$I$2)</f>
        <v>1979-1998</v>
      </c>
      <c r="Q3193" s="1">
        <f ca="1">INDEX(VpD!$C$3:$I$27,MATCH(F3193,VpD!$B$3:$B$27,0),MATCH(P3193,VpD!$C$2:$I$2,0))</f>
        <v>74</v>
      </c>
      <c r="R3193" s="16">
        <f t="shared" ca="1" si="646"/>
        <v>8.2880000000000003</v>
      </c>
      <c r="S3193" s="14">
        <f t="shared" ca="1" si="647"/>
        <v>713647.76</v>
      </c>
      <c r="T3193" s="14">
        <f t="shared" ca="1" si="648"/>
        <v>6169749.5700000003</v>
      </c>
      <c r="U3193" s="14" t="str">
        <f t="shared" ca="1" si="649"/>
        <v>0A3F507E-21B9-32B8-E044-0003BA298018</v>
      </c>
    </row>
    <row r="3194" spans="1:21" s="14" customFormat="1" x14ac:dyDescent="0.25">
      <c r="A3194" s="14">
        <f t="shared" si="637"/>
        <v>3194</v>
      </c>
      <c r="B3194" s="14" t="str">
        <f t="shared" ca="1" si="638"/>
        <v>A908D222-B3E3-4349-A556-ADAF8FDDC4C5</v>
      </c>
      <c r="C3194" s="14" t="str">
        <f t="shared" ca="1" si="639"/>
        <v>Syvhøjvænge</v>
      </c>
      <c r="D3194" s="14" t="str">
        <f t="shared" ca="1" si="640"/>
        <v>132</v>
      </c>
      <c r="E3194" s="14" t="str">
        <f t="shared" ca="1" si="641"/>
        <v>14aø</v>
      </c>
      <c r="F3194" s="1">
        <f t="shared" ca="1" si="642"/>
        <v>130</v>
      </c>
      <c r="G3194" s="1">
        <f t="shared" ca="1" si="643"/>
        <v>107</v>
      </c>
      <c r="H3194" s="1">
        <f t="shared" ca="1" si="644"/>
        <v>1970</v>
      </c>
      <c r="I3194" s="1" t="str">
        <f ca="1">INDEX(Relationstabel!$C$3:$K$10,MATCH(INDIRECT($A$1&amp;"J"&amp;A3194),Relationstabel!$A$3:$A$10,0),MATCH(IFERROR(VALUE(INDIRECT($A$1&amp;"K"&amp;A3194)),0),Relationstabel!$C$1:$K$1,0))</f>
        <v>Fjernvarme/ Blokvarme</v>
      </c>
      <c r="J3194" s="1" t="str">
        <f ca="1">INDEX(Anvendelseskode!B:B,MATCH($F3194,Anvendelseskode!$A:$A,0))</f>
        <v>Række-, kæde-, dobbelthus (lodret adskillelse mellem enhederne)</v>
      </c>
      <c r="K3194" s="1" t="str">
        <f ca="1">INDEX(Anvendelseskode!C:C,MATCH($F3194,Anvendelseskode!$A:$A,0))</f>
        <v>Række-, kæde og dobbelthuse</v>
      </c>
      <c r="L3194" s="1" t="str">
        <f ca="1">INDEX(Anvendelseskode!D:D,MATCH($F3194,Anvendelseskode!$A:$A,0))</f>
        <v>Private husholdninger</v>
      </c>
      <c r="M3194" s="1" t="str">
        <f ca="1">IFERROR(INDEX(SBi!$2:$2,MATCH(H3194,SBi!$1:$1,1)),SBi!$K$2)</f>
        <v>1961-1972</v>
      </c>
      <c r="N3194" s="1">
        <f ca="1">INDEX(SBi!$C$3:$K$28,MATCH(F3194,SBi!$B$3:$B$28,0),MATCH(M3194,SBi!$C$2:$K$2,0))</f>
        <v>119.9</v>
      </c>
      <c r="O3194" s="16">
        <f t="shared" ca="1" si="645"/>
        <v>12.829300000000002</v>
      </c>
      <c r="P3194" s="16" t="str">
        <f ca="1">IFERROR(INDEX(VpD!$2:$2,MATCH(H3194,VpD!$1:$1,1)),VpD!$I$2)</f>
        <v>1961-1972</v>
      </c>
      <c r="Q3194" s="1">
        <f ca="1">INDEX(VpD!$C$3:$I$27,MATCH(F3194,VpD!$B$3:$B$27,0),MATCH(P3194,VpD!$C$2:$I$2,0))</f>
        <v>120</v>
      </c>
      <c r="R3194" s="16">
        <f t="shared" ca="1" si="646"/>
        <v>12.84</v>
      </c>
      <c r="S3194" s="14">
        <f t="shared" ca="1" si="647"/>
        <v>711941.02</v>
      </c>
      <c r="T3194" s="14">
        <f t="shared" ca="1" si="648"/>
        <v>6171941.4900000002</v>
      </c>
      <c r="U3194" s="14" t="str">
        <f t="shared" ca="1" si="649"/>
        <v>0A3F507E-22B9-32B8-E044-0003BA298018</v>
      </c>
    </row>
    <row r="3195" spans="1:21" s="14" customFormat="1" x14ac:dyDescent="0.25">
      <c r="A3195" s="14">
        <f t="shared" si="637"/>
        <v>3195</v>
      </c>
      <c r="B3195" s="14" t="str">
        <f t="shared" ca="1" si="638"/>
        <v>E2E83E48-929A-4600-B988-6383FBD38324</v>
      </c>
      <c r="C3195" s="14" t="str">
        <f t="shared" ca="1" si="639"/>
        <v>Stærebo</v>
      </c>
      <c r="D3195" s="14" t="str">
        <f t="shared" ca="1" si="640"/>
        <v>30</v>
      </c>
      <c r="E3195" s="14" t="str">
        <f t="shared" ca="1" si="641"/>
        <v>6abd</v>
      </c>
      <c r="F3195" s="1">
        <f t="shared" ca="1" si="642"/>
        <v>130</v>
      </c>
      <c r="G3195" s="1">
        <f t="shared" ca="1" si="643"/>
        <v>109</v>
      </c>
      <c r="H3195" s="1">
        <f t="shared" ca="1" si="644"/>
        <v>1979</v>
      </c>
      <c r="I3195" s="1" t="str">
        <f ca="1">INDEX(Relationstabel!$C$3:$K$10,MATCH(INDIRECT($A$1&amp;"J"&amp;A3195),Relationstabel!$A$3:$A$10,0),MATCH(IFERROR(VALUE(INDIRECT($A$1&amp;"K"&amp;A3195)),0),Relationstabel!$C$1:$K$1,0))</f>
        <v>Fjernvarme/ Blokvarme</v>
      </c>
      <c r="J3195" s="1" t="str">
        <f ca="1">INDEX(Anvendelseskode!B:B,MATCH($F3195,Anvendelseskode!$A:$A,0))</f>
        <v>Række-, kæde-, dobbelthus (lodret adskillelse mellem enhederne)</v>
      </c>
      <c r="K3195" s="1" t="str">
        <f ca="1">INDEX(Anvendelseskode!C:C,MATCH($F3195,Anvendelseskode!$A:$A,0))</f>
        <v>Række-, kæde og dobbelthuse</v>
      </c>
      <c r="L3195" s="1" t="str">
        <f ca="1">INDEX(Anvendelseskode!D:D,MATCH($F3195,Anvendelseskode!$A:$A,0))</f>
        <v>Private husholdninger</v>
      </c>
      <c r="M3195" s="1" t="str">
        <f ca="1">IFERROR(INDEX(SBi!$2:$2,MATCH(H3195,SBi!$1:$1,1)),SBi!$K$2)</f>
        <v>1979-1998</v>
      </c>
      <c r="N3195" s="1">
        <f ca="1">INDEX(SBi!$C$3:$K$28,MATCH(F3195,SBi!$B$3:$B$28,0),MATCH(M3195,SBi!$C$2:$K$2,0))</f>
        <v>96.8</v>
      </c>
      <c r="O3195" s="16">
        <f t="shared" ca="1" si="645"/>
        <v>10.5512</v>
      </c>
      <c r="P3195" s="16" t="str">
        <f ca="1">IFERROR(INDEX(VpD!$2:$2,MATCH(H3195,VpD!$1:$1,1)),VpD!$I$2)</f>
        <v>1979-1998</v>
      </c>
      <c r="Q3195" s="1">
        <f ca="1">INDEX(VpD!$C$3:$I$27,MATCH(F3195,VpD!$B$3:$B$27,0),MATCH(P3195,VpD!$C$2:$I$2,0))</f>
        <v>74</v>
      </c>
      <c r="R3195" s="16">
        <f t="shared" ca="1" si="646"/>
        <v>8.0660000000000007</v>
      </c>
      <c r="S3195" s="14">
        <f t="shared" ca="1" si="647"/>
        <v>713617.57</v>
      </c>
      <c r="T3195" s="14">
        <f t="shared" ca="1" si="648"/>
        <v>6169731.0099999998</v>
      </c>
      <c r="U3195" s="14" t="str">
        <f t="shared" ca="1" si="649"/>
        <v>0A3F507E-21C5-32B8-E044-0003BA298018</v>
      </c>
    </row>
    <row r="3196" spans="1:21" s="14" customFormat="1" x14ac:dyDescent="0.25">
      <c r="A3196" s="14">
        <f t="shared" si="637"/>
        <v>3196</v>
      </c>
      <c r="B3196" s="14" t="str">
        <f t="shared" ca="1" si="638"/>
        <v>C1F27849-C0B6-4EC5-9C3B-C1919EA7FA59</v>
      </c>
      <c r="C3196" s="14" t="str">
        <f t="shared" ca="1" si="639"/>
        <v>Syvhøjvænge</v>
      </c>
      <c r="D3196" s="14" t="str">
        <f t="shared" ca="1" si="640"/>
        <v>144</v>
      </c>
      <c r="E3196" s="14" t="str">
        <f t="shared" ca="1" si="641"/>
        <v>14bq</v>
      </c>
      <c r="F3196" s="1">
        <f t="shared" ca="1" si="642"/>
        <v>130</v>
      </c>
      <c r="G3196" s="1">
        <f t="shared" ca="1" si="643"/>
        <v>107</v>
      </c>
      <c r="H3196" s="1">
        <f t="shared" ca="1" si="644"/>
        <v>1983</v>
      </c>
      <c r="I3196" s="1" t="str">
        <f ca="1">INDEX(Relationstabel!$C$3:$K$10,MATCH(INDIRECT($A$1&amp;"J"&amp;A3196),Relationstabel!$A$3:$A$10,0),MATCH(IFERROR(VALUE(INDIRECT($A$1&amp;"K"&amp;A3196)),0),Relationstabel!$C$1:$K$1,0))</f>
        <v>Fjernvarme/ Blokvarme</v>
      </c>
      <c r="J3196" s="1" t="str">
        <f ca="1">INDEX(Anvendelseskode!B:B,MATCH($F3196,Anvendelseskode!$A:$A,0))</f>
        <v>Række-, kæde-, dobbelthus (lodret adskillelse mellem enhederne)</v>
      </c>
      <c r="K3196" s="1" t="str">
        <f ca="1">INDEX(Anvendelseskode!C:C,MATCH($F3196,Anvendelseskode!$A:$A,0))</f>
        <v>Række-, kæde og dobbelthuse</v>
      </c>
      <c r="L3196" s="1" t="str">
        <f ca="1">INDEX(Anvendelseskode!D:D,MATCH($F3196,Anvendelseskode!$A:$A,0))</f>
        <v>Private husholdninger</v>
      </c>
      <c r="M3196" s="1" t="str">
        <f ca="1">IFERROR(INDEX(SBi!$2:$2,MATCH(H3196,SBi!$1:$1,1)),SBi!$K$2)</f>
        <v>1979-1998</v>
      </c>
      <c r="N3196" s="1">
        <f ca="1">INDEX(SBi!$C$3:$K$28,MATCH(F3196,SBi!$B$3:$B$28,0),MATCH(M3196,SBi!$C$2:$K$2,0))</f>
        <v>96.8</v>
      </c>
      <c r="O3196" s="16">
        <f t="shared" ca="1" si="645"/>
        <v>10.3576</v>
      </c>
      <c r="P3196" s="16" t="str">
        <f ca="1">IFERROR(INDEX(VpD!$2:$2,MATCH(H3196,VpD!$1:$1,1)),VpD!$I$2)</f>
        <v>1979-1998</v>
      </c>
      <c r="Q3196" s="1">
        <f ca="1">INDEX(VpD!$C$3:$I$27,MATCH(F3196,VpD!$B$3:$B$27,0),MATCH(P3196,VpD!$C$2:$I$2,0))</f>
        <v>74</v>
      </c>
      <c r="R3196" s="16">
        <f t="shared" ca="1" si="646"/>
        <v>7.9180000000000001</v>
      </c>
      <c r="S3196" s="14">
        <f t="shared" ca="1" si="647"/>
        <v>711966.84</v>
      </c>
      <c r="T3196" s="14">
        <f t="shared" ca="1" si="648"/>
        <v>6171967.4699999997</v>
      </c>
      <c r="U3196" s="14" t="str">
        <f t="shared" ca="1" si="649"/>
        <v>0A3F507E-22C5-32B8-E044-0003BA298018</v>
      </c>
    </row>
    <row r="3197" spans="1:21" s="14" customFormat="1" x14ac:dyDescent="0.25">
      <c r="A3197" s="14">
        <f t="shared" si="637"/>
        <v>3197</v>
      </c>
      <c r="B3197" s="14" t="str">
        <f t="shared" ca="1" si="638"/>
        <v>D6A494DA-4BD4-4725-8D90-076D5381A67A</v>
      </c>
      <c r="C3197" s="14" t="str">
        <f t="shared" ca="1" si="639"/>
        <v>Ørnebo</v>
      </c>
      <c r="D3197" s="14" t="str">
        <f t="shared" ca="1" si="640"/>
        <v>21</v>
      </c>
      <c r="E3197" s="14" t="str">
        <f t="shared" ca="1" si="641"/>
        <v>6aaq</v>
      </c>
      <c r="F3197" s="1">
        <f t="shared" ca="1" si="642"/>
        <v>130</v>
      </c>
      <c r="G3197" s="1">
        <f t="shared" ca="1" si="643"/>
        <v>112</v>
      </c>
      <c r="H3197" s="1">
        <f t="shared" ca="1" si="644"/>
        <v>1978</v>
      </c>
      <c r="I3197" s="1" t="str">
        <f ca="1">INDEX(Relationstabel!$C$3:$K$10,MATCH(INDIRECT($A$1&amp;"J"&amp;A3197),Relationstabel!$A$3:$A$10,0),MATCH(IFERROR(VALUE(INDIRECT($A$1&amp;"K"&amp;A3197)),0),Relationstabel!$C$1:$K$1,0))</f>
        <v>Fjernvarme/ Blokvarme</v>
      </c>
      <c r="J3197" s="1" t="str">
        <f ca="1">INDEX(Anvendelseskode!B:B,MATCH($F3197,Anvendelseskode!$A:$A,0))</f>
        <v>Række-, kæde-, dobbelthus (lodret adskillelse mellem enhederne)</v>
      </c>
      <c r="K3197" s="1" t="str">
        <f ca="1">INDEX(Anvendelseskode!C:C,MATCH($F3197,Anvendelseskode!$A:$A,0))</f>
        <v>Række-, kæde og dobbelthuse</v>
      </c>
      <c r="L3197" s="1" t="str">
        <f ca="1">INDEX(Anvendelseskode!D:D,MATCH($F3197,Anvendelseskode!$A:$A,0))</f>
        <v>Private husholdninger</v>
      </c>
      <c r="M3197" s="1" t="str">
        <f ca="1">IFERROR(INDEX(SBi!$2:$2,MATCH(H3197,SBi!$1:$1,1)),SBi!$K$2)</f>
        <v>1973-1978</v>
      </c>
      <c r="N3197" s="1">
        <f ca="1">INDEX(SBi!$C$3:$K$28,MATCH(F3197,SBi!$B$3:$B$28,0),MATCH(M3197,SBi!$C$2:$K$2,0))</f>
        <v>112.6</v>
      </c>
      <c r="O3197" s="16">
        <f t="shared" ca="1" si="645"/>
        <v>12.611199999999998</v>
      </c>
      <c r="P3197" s="16" t="str">
        <f ca="1">IFERROR(INDEX(VpD!$2:$2,MATCH(H3197,VpD!$1:$1,1)),VpD!$I$2)</f>
        <v>1973-1978</v>
      </c>
      <c r="Q3197" s="1">
        <f ca="1">INDEX(VpD!$C$3:$I$27,MATCH(F3197,VpD!$B$3:$B$27,0),MATCH(P3197,VpD!$C$2:$I$2,0))</f>
        <v>98</v>
      </c>
      <c r="R3197" s="16">
        <f t="shared" ca="1" si="646"/>
        <v>10.976000000000001</v>
      </c>
      <c r="S3197" s="14">
        <f t="shared" ca="1" si="647"/>
        <v>713618.48</v>
      </c>
      <c r="T3197" s="14">
        <f t="shared" ca="1" si="648"/>
        <v>6169774.8700000001</v>
      </c>
      <c r="U3197" s="14" t="str">
        <f t="shared" ca="1" si="649"/>
        <v>0A3F507E-24C5-32B8-E044-0003BA298018</v>
      </c>
    </row>
    <row r="3198" spans="1:21" s="14" customFormat="1" x14ac:dyDescent="0.25">
      <c r="A3198" s="14">
        <f t="shared" si="637"/>
        <v>3198</v>
      </c>
      <c r="B3198" s="14" t="str">
        <f t="shared" ca="1" si="638"/>
        <v>1EB1A0C3-065D-49A1-B638-6A3B76DC2D62</v>
      </c>
      <c r="C3198" s="14" t="str">
        <f t="shared" ca="1" si="639"/>
        <v>Brøndbyvej</v>
      </c>
      <c r="D3198" s="14" t="str">
        <f t="shared" ca="1" si="640"/>
        <v>190</v>
      </c>
      <c r="E3198" s="14" t="str">
        <f t="shared" ca="1" si="641"/>
        <v>16ak</v>
      </c>
      <c r="F3198" s="1">
        <f t="shared" ca="1" si="642"/>
        <v>120</v>
      </c>
      <c r="G3198" s="1">
        <f t="shared" ca="1" si="643"/>
        <v>107</v>
      </c>
      <c r="H3198" s="1">
        <f t="shared" ca="1" si="644"/>
        <v>1957</v>
      </c>
      <c r="I3198" s="1" t="str">
        <f ca="1">INDEX(Relationstabel!$C$3:$K$10,MATCH(INDIRECT($A$1&amp;"J"&amp;A3198),Relationstabel!$A$3:$A$10,0),MATCH(IFERROR(VALUE(INDIRECT($A$1&amp;"K"&amp;A3198)),0),Relationstabel!$C$1:$K$1,0))</f>
        <v>Naturgas</v>
      </c>
      <c r="J3198" s="1" t="str">
        <f ca="1">INDEX(Anvendelseskode!B:B,MATCH($F3198,Anvendelseskode!$A:$A,0))</f>
        <v>Fritliggende enfamilieshus (parcelhus)</v>
      </c>
      <c r="K3198" s="1" t="str">
        <f ca="1">INDEX(Anvendelseskode!C:C,MATCH($F3198,Anvendelseskode!$A:$A,0))</f>
        <v>Parcelhuse</v>
      </c>
      <c r="L3198" s="1" t="str">
        <f ca="1">INDEX(Anvendelseskode!D:D,MATCH($F3198,Anvendelseskode!$A:$A,0))</f>
        <v>Private husholdninger</v>
      </c>
      <c r="M3198" s="1" t="str">
        <f ca="1">IFERROR(INDEX(SBi!$2:$2,MATCH(H3198,SBi!$1:$1,1)),SBi!$K$2)</f>
        <v>1951-1960</v>
      </c>
      <c r="N3198" s="1">
        <f ca="1">INDEX(SBi!$C$3:$K$28,MATCH(F3198,SBi!$B$3:$B$28,0),MATCH(M3198,SBi!$C$2:$K$2,0))</f>
        <v>154.9</v>
      </c>
      <c r="O3198" s="16">
        <f t="shared" ca="1" si="645"/>
        <v>16.574300000000001</v>
      </c>
      <c r="P3198" s="16" t="str">
        <f ca="1">IFERROR(INDEX(VpD!$2:$2,MATCH(H3198,VpD!$1:$1,1)),VpD!$I$2)</f>
        <v>1951-1960</v>
      </c>
      <c r="Q3198" s="1">
        <f ca="1">INDEX(VpD!$C$3:$I$27,MATCH(F3198,VpD!$B$3:$B$27,0),MATCH(P3198,VpD!$C$2:$I$2,0))</f>
        <v>204</v>
      </c>
      <c r="R3198" s="16">
        <f t="shared" ca="1" si="646"/>
        <v>21.827999999999999</v>
      </c>
      <c r="S3198" s="14">
        <f t="shared" ca="1" si="647"/>
        <v>711934.03</v>
      </c>
      <c r="T3198" s="14">
        <f t="shared" ca="1" si="648"/>
        <v>6170898.6799999997</v>
      </c>
      <c r="U3198" s="14" t="str">
        <f t="shared" ca="1" si="649"/>
        <v>0A3F507E-15C5-32B8-E044-0003BA298018</v>
      </c>
    </row>
    <row r="3199" spans="1:21" s="14" customFormat="1" x14ac:dyDescent="0.25">
      <c r="A3199" s="14">
        <f t="shared" si="637"/>
        <v>3199</v>
      </c>
      <c r="B3199" s="14" t="str">
        <f t="shared" ca="1" si="638"/>
        <v>6A3DCF8B-882E-40F8-8CD1-CAF63BC02951</v>
      </c>
      <c r="C3199" s="14" t="str">
        <f t="shared" ca="1" si="639"/>
        <v>Rævebo</v>
      </c>
      <c r="D3199" s="14" t="str">
        <f t="shared" ca="1" si="640"/>
        <v>26</v>
      </c>
      <c r="E3199" s="14" t="str">
        <f t="shared" ca="1" si="641"/>
        <v>6mp</v>
      </c>
      <c r="F3199" s="1">
        <f t="shared" ca="1" si="642"/>
        <v>130</v>
      </c>
      <c r="G3199" s="1">
        <f t="shared" ca="1" si="643"/>
        <v>102</v>
      </c>
      <c r="H3199" s="1">
        <f t="shared" ca="1" si="644"/>
        <v>1977</v>
      </c>
      <c r="I3199" s="1" t="str">
        <f ca="1">INDEX(Relationstabel!$C$3:$K$10,MATCH(INDIRECT($A$1&amp;"J"&amp;A3199),Relationstabel!$A$3:$A$10,0),MATCH(IFERROR(VALUE(INDIRECT($A$1&amp;"K"&amp;A3199)),0),Relationstabel!$C$1:$K$1,0))</f>
        <v>Fjernvarme/ Blokvarme</v>
      </c>
      <c r="J3199" s="1" t="str">
        <f ca="1">INDEX(Anvendelseskode!B:B,MATCH($F3199,Anvendelseskode!$A:$A,0))</f>
        <v>Række-, kæde-, dobbelthus (lodret adskillelse mellem enhederne)</v>
      </c>
      <c r="K3199" s="1" t="str">
        <f ca="1">INDEX(Anvendelseskode!C:C,MATCH($F3199,Anvendelseskode!$A:$A,0))</f>
        <v>Række-, kæde og dobbelthuse</v>
      </c>
      <c r="L3199" s="1" t="str">
        <f ca="1">INDEX(Anvendelseskode!D:D,MATCH($F3199,Anvendelseskode!$A:$A,0))</f>
        <v>Private husholdninger</v>
      </c>
      <c r="M3199" s="1" t="str">
        <f ca="1">IFERROR(INDEX(SBi!$2:$2,MATCH(H3199,SBi!$1:$1,1)),SBi!$K$2)</f>
        <v>1973-1978</v>
      </c>
      <c r="N3199" s="1">
        <f ca="1">INDEX(SBi!$C$3:$K$28,MATCH(F3199,SBi!$B$3:$B$28,0),MATCH(M3199,SBi!$C$2:$K$2,0))</f>
        <v>112.6</v>
      </c>
      <c r="O3199" s="16">
        <f t="shared" ca="1" si="645"/>
        <v>11.485199999999999</v>
      </c>
      <c r="P3199" s="16" t="str">
        <f ca="1">IFERROR(INDEX(VpD!$2:$2,MATCH(H3199,VpD!$1:$1,1)),VpD!$I$2)</f>
        <v>1973-1978</v>
      </c>
      <c r="Q3199" s="1">
        <f ca="1">INDEX(VpD!$C$3:$I$27,MATCH(F3199,VpD!$B$3:$B$27,0),MATCH(P3199,VpD!$C$2:$I$2,0))</f>
        <v>98</v>
      </c>
      <c r="R3199" s="16">
        <f t="shared" ca="1" si="646"/>
        <v>9.9960000000000004</v>
      </c>
      <c r="S3199" s="14">
        <f t="shared" ca="1" si="647"/>
        <v>713460.6</v>
      </c>
      <c r="T3199" s="14">
        <f t="shared" ca="1" si="648"/>
        <v>6169505.6299999999</v>
      </c>
      <c r="U3199" s="14" t="str">
        <f t="shared" ca="1" si="649"/>
        <v>0A3F507E-20D5-32B8-E044-0003BA298018</v>
      </c>
    </row>
    <row r="3200" spans="1:21" s="14" customFormat="1" x14ac:dyDescent="0.25">
      <c r="A3200" s="14">
        <f t="shared" si="637"/>
        <v>3200</v>
      </c>
      <c r="B3200" s="14" t="str">
        <f t="shared" ca="1" si="638"/>
        <v>DDA17E5C-23A5-4F30-A02F-7A1D28B8034F</v>
      </c>
      <c r="C3200" s="14" t="str">
        <f t="shared" ca="1" si="639"/>
        <v>Rævebo</v>
      </c>
      <c r="D3200" s="14" t="str">
        <f t="shared" ca="1" si="640"/>
        <v>32</v>
      </c>
      <c r="E3200" s="14" t="str">
        <f t="shared" ca="1" si="641"/>
        <v>6mm</v>
      </c>
      <c r="F3200" s="1">
        <f t="shared" ca="1" si="642"/>
        <v>130</v>
      </c>
      <c r="G3200" s="1">
        <f t="shared" ca="1" si="643"/>
        <v>104</v>
      </c>
      <c r="H3200" s="1">
        <f t="shared" ca="1" si="644"/>
        <v>1977</v>
      </c>
      <c r="I3200" s="1" t="str">
        <f ca="1">INDEX(Relationstabel!$C$3:$K$10,MATCH(INDIRECT($A$1&amp;"J"&amp;A3200),Relationstabel!$A$3:$A$10,0),MATCH(IFERROR(VALUE(INDIRECT($A$1&amp;"K"&amp;A3200)),0),Relationstabel!$C$1:$K$1,0))</f>
        <v>Fjernvarme/ Blokvarme</v>
      </c>
      <c r="J3200" s="1" t="str">
        <f ca="1">INDEX(Anvendelseskode!B:B,MATCH($F3200,Anvendelseskode!$A:$A,0))</f>
        <v>Række-, kæde-, dobbelthus (lodret adskillelse mellem enhederne)</v>
      </c>
      <c r="K3200" s="1" t="str">
        <f ca="1">INDEX(Anvendelseskode!C:C,MATCH($F3200,Anvendelseskode!$A:$A,0))</f>
        <v>Række-, kæde og dobbelthuse</v>
      </c>
      <c r="L3200" s="1" t="str">
        <f ca="1">INDEX(Anvendelseskode!D:D,MATCH($F3200,Anvendelseskode!$A:$A,0))</f>
        <v>Private husholdninger</v>
      </c>
      <c r="M3200" s="1" t="str">
        <f ca="1">IFERROR(INDEX(SBi!$2:$2,MATCH(H3200,SBi!$1:$1,1)),SBi!$K$2)</f>
        <v>1973-1978</v>
      </c>
      <c r="N3200" s="1">
        <f ca="1">INDEX(SBi!$C$3:$K$28,MATCH(F3200,SBi!$B$3:$B$28,0),MATCH(M3200,SBi!$C$2:$K$2,0))</f>
        <v>112.6</v>
      </c>
      <c r="O3200" s="16">
        <f t="shared" ca="1" si="645"/>
        <v>11.7104</v>
      </c>
      <c r="P3200" s="16" t="str">
        <f ca="1">IFERROR(INDEX(VpD!$2:$2,MATCH(H3200,VpD!$1:$1,1)),VpD!$I$2)</f>
        <v>1973-1978</v>
      </c>
      <c r="Q3200" s="1">
        <f ca="1">INDEX(VpD!$C$3:$I$27,MATCH(F3200,VpD!$B$3:$B$27,0),MATCH(P3200,VpD!$C$2:$I$2,0))</f>
        <v>98</v>
      </c>
      <c r="R3200" s="16">
        <f t="shared" ca="1" si="646"/>
        <v>10.192</v>
      </c>
      <c r="S3200" s="14">
        <f t="shared" ca="1" si="647"/>
        <v>713451.93</v>
      </c>
      <c r="T3200" s="14">
        <f t="shared" ca="1" si="648"/>
        <v>6169519.4299999997</v>
      </c>
      <c r="U3200" s="14" t="str">
        <f t="shared" ca="1" si="649"/>
        <v>0A3F507E-20D8-32B8-E044-0003BA298018</v>
      </c>
    </row>
    <row r="3201" spans="1:21" s="14" customFormat="1" x14ac:dyDescent="0.25">
      <c r="A3201" s="14">
        <f t="shared" si="637"/>
        <v>3201</v>
      </c>
      <c r="B3201" s="14" t="str">
        <f t="shared" ca="1" si="638"/>
        <v>103FD364-C2DA-453D-B94F-5027F6E9EDB4</v>
      </c>
      <c r="C3201" s="14" t="str">
        <f t="shared" ca="1" si="639"/>
        <v>Bybakken</v>
      </c>
      <c r="D3201" s="14" t="str">
        <f t="shared" ca="1" si="640"/>
        <v>11</v>
      </c>
      <c r="E3201" s="14" t="str">
        <f t="shared" ca="1" si="641"/>
        <v>12hg</v>
      </c>
      <c r="F3201" s="1">
        <f t="shared" ca="1" si="642"/>
        <v>120</v>
      </c>
      <c r="G3201" s="1">
        <f t="shared" ca="1" si="643"/>
        <v>186</v>
      </c>
      <c r="H3201" s="1">
        <f t="shared" ca="1" si="644"/>
        <v>2007</v>
      </c>
      <c r="I3201" s="1" t="str">
        <f ca="1">INDEX(Relationstabel!$C$3:$K$10,MATCH(INDIRECT($A$1&amp;"J"&amp;A3201),Relationstabel!$A$3:$A$10,0),MATCH(IFERROR(VALUE(INDIRECT($A$1&amp;"K"&amp;A3201)),0),Relationstabel!$C$1:$K$1,0))</f>
        <v>Naturgas</v>
      </c>
      <c r="J3201" s="1" t="str">
        <f ca="1">INDEX(Anvendelseskode!B:B,MATCH($F3201,Anvendelseskode!$A:$A,0))</f>
        <v>Fritliggende enfamilieshus (parcelhus)</v>
      </c>
      <c r="K3201" s="1" t="str">
        <f ca="1">INDEX(Anvendelseskode!C:C,MATCH($F3201,Anvendelseskode!$A:$A,0))</f>
        <v>Parcelhuse</v>
      </c>
      <c r="L3201" s="1" t="str">
        <f ca="1">INDEX(Anvendelseskode!D:D,MATCH($F3201,Anvendelseskode!$A:$A,0))</f>
        <v>Private husholdninger</v>
      </c>
      <c r="M3201" s="1" t="str">
        <f ca="1">IFERROR(INDEX(SBi!$2:$2,MATCH(H3201,SBi!$1:$1,1)),SBi!$K$2)</f>
        <v>Efter 2006</v>
      </c>
      <c r="N3201" s="1">
        <f ca="1">INDEX(SBi!$C$3:$K$28,MATCH(F3201,SBi!$B$3:$B$28,0),MATCH(M3201,SBi!$C$2:$K$2,0))</f>
        <v>67.3</v>
      </c>
      <c r="O3201" s="16">
        <f t="shared" ca="1" si="645"/>
        <v>12.517799999999999</v>
      </c>
      <c r="P3201" s="16" t="str">
        <f ca="1">IFERROR(INDEX(VpD!$2:$2,MATCH(H3201,VpD!$1:$1,1)),VpD!$I$2)</f>
        <v>&gt;1998</v>
      </c>
      <c r="Q3201" s="1">
        <f ca="1">INDEX(VpD!$C$3:$I$27,MATCH(F3201,VpD!$B$3:$B$27,0),MATCH(P3201,VpD!$C$2:$I$2,0))</f>
        <v>72</v>
      </c>
      <c r="R3201" s="16">
        <f t="shared" ca="1" si="646"/>
        <v>13.391999999999999</v>
      </c>
      <c r="S3201" s="14">
        <f t="shared" ca="1" si="647"/>
        <v>711665.32</v>
      </c>
      <c r="T3201" s="14">
        <f t="shared" ca="1" si="648"/>
        <v>6170844.9800000004</v>
      </c>
      <c r="U3201" s="14" t="str">
        <f t="shared" ca="1" si="649"/>
        <v>0A3F507E-15DE-32B8-E044-0003BA298018</v>
      </c>
    </row>
    <row r="3202" spans="1:21" s="14" customFormat="1" x14ac:dyDescent="0.25">
      <c r="A3202" s="14">
        <f t="shared" si="637"/>
        <v>3202</v>
      </c>
      <c r="B3202" s="14" t="str">
        <f t="shared" ca="1" si="638"/>
        <v>838CAB13-D510-413F-A980-476A22C35681</v>
      </c>
      <c r="C3202" s="14" t="str">
        <f t="shared" ca="1" si="639"/>
        <v>Løkkekrogen</v>
      </c>
      <c r="D3202" s="14" t="str">
        <f t="shared" ca="1" si="640"/>
        <v>40</v>
      </c>
      <c r="E3202" s="14" t="str">
        <f t="shared" ca="1" si="641"/>
        <v>17at</v>
      </c>
      <c r="F3202" s="1">
        <f t="shared" ca="1" si="642"/>
        <v>130</v>
      </c>
      <c r="G3202" s="1">
        <f t="shared" ca="1" si="643"/>
        <v>134</v>
      </c>
      <c r="H3202" s="1">
        <f t="shared" ca="1" si="644"/>
        <v>1975</v>
      </c>
      <c r="I3202" s="1" t="str">
        <f ca="1">INDEX(Relationstabel!$C$3:$K$10,MATCH(INDIRECT($A$1&amp;"J"&amp;A3202),Relationstabel!$A$3:$A$10,0),MATCH(IFERROR(VALUE(INDIRECT($A$1&amp;"K"&amp;A3202)),0),Relationstabel!$C$1:$K$1,0))</f>
        <v>Fjernvarme/ Blokvarme</v>
      </c>
      <c r="J3202" s="1" t="str">
        <f ca="1">INDEX(Anvendelseskode!B:B,MATCH($F3202,Anvendelseskode!$A:$A,0))</f>
        <v>Række-, kæde-, dobbelthus (lodret adskillelse mellem enhederne)</v>
      </c>
      <c r="K3202" s="1" t="str">
        <f ca="1">INDEX(Anvendelseskode!C:C,MATCH($F3202,Anvendelseskode!$A:$A,0))</f>
        <v>Række-, kæde og dobbelthuse</v>
      </c>
      <c r="L3202" s="1" t="str">
        <f ca="1">INDEX(Anvendelseskode!D:D,MATCH($F3202,Anvendelseskode!$A:$A,0))</f>
        <v>Private husholdninger</v>
      </c>
      <c r="M3202" s="1" t="str">
        <f ca="1">IFERROR(INDEX(SBi!$2:$2,MATCH(H3202,SBi!$1:$1,1)),SBi!$K$2)</f>
        <v>1973-1978</v>
      </c>
      <c r="N3202" s="1">
        <f ca="1">INDEX(SBi!$C$3:$K$28,MATCH(F3202,SBi!$B$3:$B$28,0),MATCH(M3202,SBi!$C$2:$K$2,0))</f>
        <v>112.6</v>
      </c>
      <c r="O3202" s="16">
        <f t="shared" ca="1" si="645"/>
        <v>15.0884</v>
      </c>
      <c r="P3202" s="16" t="str">
        <f ca="1">IFERROR(INDEX(VpD!$2:$2,MATCH(H3202,VpD!$1:$1,1)),VpD!$I$2)</f>
        <v>1973-1978</v>
      </c>
      <c r="Q3202" s="1">
        <f ca="1">INDEX(VpD!$C$3:$I$27,MATCH(F3202,VpD!$B$3:$B$27,0),MATCH(P3202,VpD!$C$2:$I$2,0))</f>
        <v>98</v>
      </c>
      <c r="R3202" s="16">
        <f t="shared" ca="1" si="646"/>
        <v>13.132</v>
      </c>
      <c r="S3202" s="14">
        <f t="shared" ca="1" si="647"/>
        <v>711368</v>
      </c>
      <c r="T3202" s="14">
        <f t="shared" ca="1" si="648"/>
        <v>6172454.7800000003</v>
      </c>
      <c r="U3202" s="14" t="str">
        <f t="shared" ca="1" si="649"/>
        <v>0A3F507E-1CDE-32B8-E044-0003BA298018</v>
      </c>
    </row>
    <row r="3203" spans="1:21" s="14" customFormat="1" x14ac:dyDescent="0.25">
      <c r="A3203" s="14">
        <f t="shared" ref="A3203:A3266" si="650">ROW(B3203)</f>
        <v>3203</v>
      </c>
      <c r="B3203" s="14" t="str">
        <f t="shared" ref="B3203:B3266" ca="1" si="651">INDIRECT($A$1&amp;"b"&amp;A3203)</f>
        <v>933B5818-A735-40EB-91AD-0EE5748FA817</v>
      </c>
      <c r="C3203" s="14" t="str">
        <f t="shared" ref="C3203:C3266" ca="1" si="652">INDIRECT($A$1&amp;"V"&amp;A3203)</f>
        <v>Rørsøvej</v>
      </c>
      <c r="D3203" s="14" t="str">
        <f t="shared" ref="D3203:D3266" ca="1" si="653">INDIRECT($A$1&amp;"W"&amp;A3203)</f>
        <v>8</v>
      </c>
      <c r="E3203" s="14" t="str">
        <f t="shared" ref="E3203:E3266" ca="1" si="654">INDIRECT($A$1&amp;"AB"&amp;A3203)</f>
        <v>24bp</v>
      </c>
      <c r="F3203" s="1">
        <f t="shared" ref="F3203:F3266" ca="1" si="655">ROUNDDOWN(INDIRECT($A$1&amp;"C"&amp;A3203),-1)</f>
        <v>120</v>
      </c>
      <c r="G3203" s="1">
        <f t="shared" ref="G3203:G3266" ca="1" si="656">INDIRECT($A$1&amp;"P"&amp;A3203)+INDIRECT($A$1&amp;"Q"&amp;A3203)+INDIRECT($A$1&amp;"R"&amp;A3203)*0.5</f>
        <v>108</v>
      </c>
      <c r="H3203" s="1">
        <f t="shared" ref="H3203:H3266" ca="1" si="657">MAX(INDIRECT($A$1&amp;"E"&amp;A3203),INDIRECT($A$1&amp;"D"&amp;A3203))</f>
        <v>1979</v>
      </c>
      <c r="I3203" s="1" t="str">
        <f ca="1">INDEX(Relationstabel!$C$3:$K$10,MATCH(INDIRECT($A$1&amp;"J"&amp;A3203),Relationstabel!$A$3:$A$10,0),MATCH(IFERROR(VALUE(INDIRECT($A$1&amp;"K"&amp;A3203)),0),Relationstabel!$C$1:$K$1,0))</f>
        <v>Olie</v>
      </c>
      <c r="J3203" s="1" t="str">
        <f ca="1">INDEX(Anvendelseskode!B:B,MATCH($F3203,Anvendelseskode!$A:$A,0))</f>
        <v>Fritliggende enfamilieshus (parcelhus)</v>
      </c>
      <c r="K3203" s="1" t="str">
        <f ca="1">INDEX(Anvendelseskode!C:C,MATCH($F3203,Anvendelseskode!$A:$A,0))</f>
        <v>Parcelhuse</v>
      </c>
      <c r="L3203" s="1" t="str">
        <f ca="1">INDEX(Anvendelseskode!D:D,MATCH($F3203,Anvendelseskode!$A:$A,0))</f>
        <v>Private husholdninger</v>
      </c>
      <c r="M3203" s="1" t="str">
        <f ca="1">IFERROR(INDEX(SBi!$2:$2,MATCH(H3203,SBi!$1:$1,1)),SBi!$K$2)</f>
        <v>1979-1998</v>
      </c>
      <c r="N3203" s="1">
        <f ca="1">INDEX(SBi!$C$3:$K$28,MATCH(F3203,SBi!$B$3:$B$28,0),MATCH(M3203,SBi!$C$2:$K$2,0))</f>
        <v>105.4</v>
      </c>
      <c r="O3203" s="16">
        <f t="shared" ref="O3203:O3266" ca="1" si="658">N3203*G3203/1000</f>
        <v>11.3832</v>
      </c>
      <c r="P3203" s="16" t="str">
        <f ca="1">IFERROR(INDEX(VpD!$2:$2,MATCH(H3203,VpD!$1:$1,1)),VpD!$I$2)</f>
        <v>1979-1998</v>
      </c>
      <c r="Q3203" s="1">
        <f ca="1">INDEX(VpD!$C$3:$I$27,MATCH(F3203,VpD!$B$3:$B$27,0),MATCH(P3203,VpD!$C$2:$I$2,0))</f>
        <v>90</v>
      </c>
      <c r="R3203" s="16">
        <f t="shared" ref="R3203:R3266" ca="1" si="659">Q3203*G3203/1000</f>
        <v>9.7200000000000006</v>
      </c>
      <c r="S3203" s="14">
        <f t="shared" ref="S3203:S3266" ca="1" si="660">INDIRECT($A$1&amp;"AE"&amp;A3203)</f>
        <v>714271.75</v>
      </c>
      <c r="T3203" s="14">
        <f t="shared" ref="T3203:T3266" ca="1" si="661">INDIRECT($A$1&amp;"AF"&amp;A3203)</f>
        <v>6168698.1100000003</v>
      </c>
      <c r="U3203" s="14" t="str">
        <f t="shared" ref="U3203:U3266" ca="1" si="662">INDIRECT($A$1&amp;"AC"&amp;A3203)</f>
        <v>0A3F507E-20DE-32B8-E044-0003BA298018</v>
      </c>
    </row>
    <row r="3204" spans="1:21" s="14" customFormat="1" x14ac:dyDescent="0.25">
      <c r="A3204" s="14">
        <f t="shared" si="650"/>
        <v>3204</v>
      </c>
      <c r="B3204" s="14" t="str">
        <f t="shared" ca="1" si="651"/>
        <v>5E93AD5F-B4C3-426B-95B8-995BFF45281C</v>
      </c>
      <c r="C3204" s="14" t="str">
        <f t="shared" ca="1" si="652"/>
        <v>Hyrdeengen</v>
      </c>
      <c r="D3204" s="14" t="str">
        <f t="shared" ca="1" si="653"/>
        <v>227</v>
      </c>
      <c r="E3204" s="14" t="str">
        <f t="shared" ca="1" si="654"/>
        <v>21fv</v>
      </c>
      <c r="F3204" s="1">
        <f t="shared" ca="1" si="655"/>
        <v>130</v>
      </c>
      <c r="G3204" s="1">
        <f t="shared" ca="1" si="656"/>
        <v>126</v>
      </c>
      <c r="H3204" s="1">
        <f t="shared" ca="1" si="657"/>
        <v>1975</v>
      </c>
      <c r="I3204" s="1" t="str">
        <f ca="1">INDEX(Relationstabel!$C$3:$K$10,MATCH(INDIRECT($A$1&amp;"J"&amp;A3204),Relationstabel!$A$3:$A$10,0),MATCH(IFERROR(VALUE(INDIRECT($A$1&amp;"K"&amp;A3204)),0),Relationstabel!$C$1:$K$1,0))</f>
        <v>Elvarme</v>
      </c>
      <c r="J3204" s="1" t="str">
        <f ca="1">INDEX(Anvendelseskode!B:B,MATCH($F3204,Anvendelseskode!$A:$A,0))</f>
        <v>Række-, kæde-, dobbelthus (lodret adskillelse mellem enhederne)</v>
      </c>
      <c r="K3204" s="1" t="str">
        <f ca="1">INDEX(Anvendelseskode!C:C,MATCH($F3204,Anvendelseskode!$A:$A,0))</f>
        <v>Række-, kæde og dobbelthuse</v>
      </c>
      <c r="L3204" s="1" t="str">
        <f ca="1">INDEX(Anvendelseskode!D:D,MATCH($F3204,Anvendelseskode!$A:$A,0))</f>
        <v>Private husholdninger</v>
      </c>
      <c r="M3204" s="1" t="str">
        <f ca="1">IFERROR(INDEX(SBi!$2:$2,MATCH(H3204,SBi!$1:$1,1)),SBi!$K$2)</f>
        <v>1973-1978</v>
      </c>
      <c r="N3204" s="1">
        <f ca="1">INDEX(SBi!$C$3:$K$28,MATCH(F3204,SBi!$B$3:$B$28,0),MATCH(M3204,SBi!$C$2:$K$2,0))</f>
        <v>112.6</v>
      </c>
      <c r="O3204" s="16">
        <f t="shared" ca="1" si="658"/>
        <v>14.187599999999998</v>
      </c>
      <c r="P3204" s="16" t="str">
        <f ca="1">IFERROR(INDEX(VpD!$2:$2,MATCH(H3204,VpD!$1:$1,1)),VpD!$I$2)</f>
        <v>1973-1978</v>
      </c>
      <c r="Q3204" s="1">
        <f ca="1">INDEX(VpD!$C$3:$I$27,MATCH(F3204,VpD!$B$3:$B$27,0),MATCH(P3204,VpD!$C$2:$I$2,0))</f>
        <v>98</v>
      </c>
      <c r="R3204" s="16">
        <f t="shared" ca="1" si="659"/>
        <v>12.348000000000001</v>
      </c>
      <c r="S3204" s="14">
        <f t="shared" ca="1" si="660"/>
        <v>711696.71</v>
      </c>
      <c r="T3204" s="14">
        <f t="shared" ca="1" si="661"/>
        <v>6172418.3200000003</v>
      </c>
      <c r="U3204" s="14" t="str">
        <f t="shared" ca="1" si="662"/>
        <v>0A3F507E-19C3-32B8-E044-0003BA298018</v>
      </c>
    </row>
    <row r="3205" spans="1:21" s="14" customFormat="1" x14ac:dyDescent="0.25">
      <c r="A3205" s="14">
        <f t="shared" si="650"/>
        <v>3205</v>
      </c>
      <c r="B3205" s="14" t="str">
        <f t="shared" ca="1" si="651"/>
        <v>CD9A2737-6192-4247-A09D-6CFE8EB08E8E</v>
      </c>
      <c r="C3205" s="14" t="str">
        <f t="shared" ca="1" si="652"/>
        <v>Hyttevænget</v>
      </c>
      <c r="D3205" s="14" t="str">
        <f t="shared" ca="1" si="653"/>
        <v>59</v>
      </c>
      <c r="E3205" s="14" t="str">
        <f t="shared" ca="1" si="654"/>
        <v>6iy</v>
      </c>
      <c r="F3205" s="1">
        <f t="shared" ca="1" si="655"/>
        <v>130</v>
      </c>
      <c r="G3205" s="1">
        <f t="shared" ca="1" si="656"/>
        <v>110</v>
      </c>
      <c r="H3205" s="1">
        <f t="shared" ca="1" si="657"/>
        <v>1966</v>
      </c>
      <c r="I3205" s="1" t="str">
        <f ca="1">INDEX(Relationstabel!$C$3:$K$10,MATCH(INDIRECT($A$1&amp;"J"&amp;A3205),Relationstabel!$A$3:$A$10,0),MATCH(IFERROR(VALUE(INDIRECT($A$1&amp;"K"&amp;A3205)),0),Relationstabel!$C$1:$K$1,0))</f>
        <v>Fjernvarme/ Blokvarme</v>
      </c>
      <c r="J3205" s="1" t="str">
        <f ca="1">INDEX(Anvendelseskode!B:B,MATCH($F3205,Anvendelseskode!$A:$A,0))</f>
        <v>Række-, kæde-, dobbelthus (lodret adskillelse mellem enhederne)</v>
      </c>
      <c r="K3205" s="1" t="str">
        <f ca="1">INDEX(Anvendelseskode!C:C,MATCH($F3205,Anvendelseskode!$A:$A,0))</f>
        <v>Række-, kæde og dobbelthuse</v>
      </c>
      <c r="L3205" s="1" t="str">
        <f ca="1">INDEX(Anvendelseskode!D:D,MATCH($F3205,Anvendelseskode!$A:$A,0))</f>
        <v>Private husholdninger</v>
      </c>
      <c r="M3205" s="1" t="str">
        <f ca="1">IFERROR(INDEX(SBi!$2:$2,MATCH(H3205,SBi!$1:$1,1)),SBi!$K$2)</f>
        <v>1961-1972</v>
      </c>
      <c r="N3205" s="1">
        <f ca="1">INDEX(SBi!$C$3:$K$28,MATCH(F3205,SBi!$B$3:$B$28,0),MATCH(M3205,SBi!$C$2:$K$2,0))</f>
        <v>119.9</v>
      </c>
      <c r="O3205" s="16">
        <f t="shared" ca="1" si="658"/>
        <v>13.189</v>
      </c>
      <c r="P3205" s="16" t="str">
        <f ca="1">IFERROR(INDEX(VpD!$2:$2,MATCH(H3205,VpD!$1:$1,1)),VpD!$I$2)</f>
        <v>1961-1972</v>
      </c>
      <c r="Q3205" s="1">
        <f ca="1">INDEX(VpD!$C$3:$I$27,MATCH(F3205,VpD!$B$3:$B$27,0),MATCH(P3205,VpD!$C$2:$I$2,0))</f>
        <v>120</v>
      </c>
      <c r="R3205" s="16">
        <f t="shared" ca="1" si="659"/>
        <v>13.2</v>
      </c>
      <c r="S3205" s="14">
        <f t="shared" ca="1" si="660"/>
        <v>713707.11</v>
      </c>
      <c r="T3205" s="14">
        <f t="shared" ca="1" si="661"/>
        <v>6169257.5499999998</v>
      </c>
      <c r="U3205" s="14" t="str">
        <f t="shared" ca="1" si="662"/>
        <v>0A3F507E-1AC3-32B8-E044-0003BA298018</v>
      </c>
    </row>
    <row r="3206" spans="1:21" s="14" customFormat="1" x14ac:dyDescent="0.25">
      <c r="A3206" s="14">
        <f t="shared" si="650"/>
        <v>3206</v>
      </c>
      <c r="B3206" s="14" t="str">
        <f t="shared" ca="1" si="651"/>
        <v>80F518C3-1298-410C-8CB8-16437E9FAED0</v>
      </c>
      <c r="C3206" s="14" t="str">
        <f t="shared" ca="1" si="652"/>
        <v>Rendsagervej</v>
      </c>
      <c r="D3206" s="14" t="str">
        <f t="shared" ca="1" si="653"/>
        <v>74</v>
      </c>
      <c r="E3206" s="14" t="str">
        <f t="shared" ca="1" si="654"/>
        <v>9hv</v>
      </c>
      <c r="F3206" s="1">
        <f t="shared" ca="1" si="655"/>
        <v>120</v>
      </c>
      <c r="G3206" s="1">
        <f t="shared" ca="1" si="656"/>
        <v>119</v>
      </c>
      <c r="H3206" s="1">
        <f t="shared" ca="1" si="657"/>
        <v>1972</v>
      </c>
      <c r="I3206" s="1" t="str">
        <f ca="1">INDEX(Relationstabel!$C$3:$K$10,MATCH(INDIRECT($A$1&amp;"J"&amp;A3206),Relationstabel!$A$3:$A$10,0),MATCH(IFERROR(VALUE(INDIRECT($A$1&amp;"K"&amp;A3206)),0),Relationstabel!$C$1:$K$1,0))</f>
        <v>Naturgas</v>
      </c>
      <c r="J3206" s="1" t="str">
        <f ca="1">INDEX(Anvendelseskode!B:B,MATCH($F3206,Anvendelseskode!$A:$A,0))</f>
        <v>Fritliggende enfamilieshus (parcelhus)</v>
      </c>
      <c r="K3206" s="1" t="str">
        <f ca="1">INDEX(Anvendelseskode!C:C,MATCH($F3206,Anvendelseskode!$A:$A,0))</f>
        <v>Parcelhuse</v>
      </c>
      <c r="L3206" s="1" t="str">
        <f ca="1">INDEX(Anvendelseskode!D:D,MATCH($F3206,Anvendelseskode!$A:$A,0))</f>
        <v>Private husholdninger</v>
      </c>
      <c r="M3206" s="1" t="str">
        <f ca="1">IFERROR(INDEX(SBi!$2:$2,MATCH(H3206,SBi!$1:$1,1)),SBi!$K$2)</f>
        <v>1961-1972</v>
      </c>
      <c r="N3206" s="1">
        <f ca="1">INDEX(SBi!$C$3:$K$28,MATCH(F3206,SBi!$B$3:$B$28,0),MATCH(M3206,SBi!$C$2:$K$2,0))</f>
        <v>134.30000000000001</v>
      </c>
      <c r="O3206" s="16">
        <f t="shared" ca="1" si="658"/>
        <v>15.9817</v>
      </c>
      <c r="P3206" s="16" t="str">
        <f ca="1">IFERROR(INDEX(VpD!$2:$2,MATCH(H3206,VpD!$1:$1,1)),VpD!$I$2)</f>
        <v>1961-1972</v>
      </c>
      <c r="Q3206" s="1">
        <f ca="1">INDEX(VpD!$C$3:$I$27,MATCH(F3206,VpD!$B$3:$B$27,0),MATCH(P3206,VpD!$C$2:$I$2,0))</f>
        <v>143</v>
      </c>
      <c r="R3206" s="16">
        <f t="shared" ca="1" si="659"/>
        <v>17.016999999999999</v>
      </c>
      <c r="S3206" s="14">
        <f t="shared" ca="1" si="660"/>
        <v>711033.11</v>
      </c>
      <c r="T3206" s="14">
        <f t="shared" ca="1" si="661"/>
        <v>6171683.4800000004</v>
      </c>
      <c r="U3206" s="14" t="str">
        <f t="shared" ca="1" si="662"/>
        <v>0A3F507E-1FC6-32B8-E044-0003BA298018</v>
      </c>
    </row>
    <row r="3207" spans="1:21" s="14" customFormat="1" x14ac:dyDescent="0.25">
      <c r="A3207" s="14">
        <f t="shared" si="650"/>
        <v>3207</v>
      </c>
      <c r="B3207" s="14" t="str">
        <f t="shared" ca="1" si="651"/>
        <v>4C9E039E-6A1D-4A3D-92B0-80998FE68F57</v>
      </c>
      <c r="C3207" s="14" t="str">
        <f t="shared" ca="1" si="652"/>
        <v>Vallensbæk Stationst</v>
      </c>
      <c r="D3207" s="14" t="str">
        <f t="shared" ca="1" si="653"/>
        <v>68</v>
      </c>
      <c r="E3207" s="14" t="str">
        <f t="shared" ca="1" si="654"/>
        <v>100c</v>
      </c>
      <c r="F3207" s="1">
        <f t="shared" ca="1" si="655"/>
        <v>310</v>
      </c>
      <c r="G3207" s="1">
        <f t="shared" ca="1" si="656"/>
        <v>124</v>
      </c>
      <c r="H3207" s="1">
        <f t="shared" ca="1" si="657"/>
        <v>1972</v>
      </c>
      <c r="I3207" s="1" t="str">
        <f ca="1">INDEX(Relationstabel!$C$3:$K$10,MATCH(INDIRECT($A$1&amp;"J"&amp;A3207),Relationstabel!$A$3:$A$10,0),MATCH(IFERROR(VALUE(INDIRECT($A$1&amp;"K"&amp;A3207)),0),Relationstabel!$C$1:$K$1,0))</f>
        <v>Ingen varmeinstallation</v>
      </c>
      <c r="J3207" s="1" t="str">
        <f ca="1">INDEX(Anvendelseskode!B:B,MATCH($F3207,Anvendelseskode!$A:$A,0))</f>
        <v>Transport- og garageanlæg (fragtmandshal, lufthavnsbygning, banegårdsbygning, parkeringshus).</v>
      </c>
      <c r="K3207" s="1" t="str">
        <f ca="1">INDEX(Anvendelseskode!C:C,MATCH($F3207,Anvendelseskode!$A:$A,0))</f>
        <v>Transport- eller garageanlæg</v>
      </c>
      <c r="L3207" s="1" t="str">
        <f ca="1">INDEX(Anvendelseskode!D:D,MATCH($F3207,Anvendelseskode!$A:$A,0))</f>
        <v>Handel og servicevirksomheder</v>
      </c>
      <c r="M3207" s="1" t="str">
        <f ca="1">IFERROR(INDEX(SBi!$2:$2,MATCH(H3207,SBi!$1:$1,1)),SBi!$K$2)</f>
        <v>1961-1972</v>
      </c>
      <c r="N3207" s="1">
        <f ca="1">INDEX(SBi!$C$3:$K$28,MATCH(F3207,SBi!$B$3:$B$28,0),MATCH(M3207,SBi!$C$2:$K$2,0))</f>
        <v>100</v>
      </c>
      <c r="O3207" s="16">
        <f t="shared" ca="1" si="658"/>
        <v>12.4</v>
      </c>
      <c r="P3207" s="16" t="str">
        <f ca="1">IFERROR(INDEX(VpD!$2:$2,MATCH(H3207,VpD!$1:$1,1)),VpD!$I$2)</f>
        <v>1961-1972</v>
      </c>
      <c r="Q3207" s="1">
        <f ca="1">INDEX(VpD!$C$3:$I$27,MATCH(F3207,VpD!$B$3:$B$27,0),MATCH(P3207,VpD!$C$2:$I$2,0))</f>
        <v>100</v>
      </c>
      <c r="R3207" s="16">
        <f t="shared" ca="1" si="659"/>
        <v>12.4</v>
      </c>
      <c r="S3207" s="14">
        <f t="shared" ca="1" si="660"/>
        <v>713298.65</v>
      </c>
      <c r="T3207" s="14">
        <f t="shared" ca="1" si="661"/>
        <v>6169374.7300000004</v>
      </c>
      <c r="U3207" s="14" t="str">
        <f t="shared" ca="1" si="662"/>
        <v>0A3F507E-23C6-32B8-E044-0003BA298018</v>
      </c>
    </row>
    <row r="3208" spans="1:21" s="14" customFormat="1" x14ac:dyDescent="0.25">
      <c r="A3208" s="14">
        <f t="shared" si="650"/>
        <v>3208</v>
      </c>
      <c r="B3208" s="14" t="str">
        <f t="shared" ca="1" si="651"/>
        <v>49C7F64A-C797-409C-BE48-3A2D03E0C926</v>
      </c>
      <c r="C3208" s="14" t="str">
        <f t="shared" ca="1" si="652"/>
        <v>Vallensbæk Stationst</v>
      </c>
      <c r="D3208" s="14" t="str">
        <f t="shared" ca="1" si="653"/>
        <v>68</v>
      </c>
      <c r="E3208" s="14" t="str">
        <f t="shared" ca="1" si="654"/>
        <v>100c</v>
      </c>
      <c r="F3208" s="1">
        <f t="shared" ca="1" si="655"/>
        <v>310</v>
      </c>
      <c r="G3208" s="1">
        <f t="shared" ca="1" si="656"/>
        <v>605</v>
      </c>
      <c r="H3208" s="1">
        <f t="shared" ca="1" si="657"/>
        <v>1972</v>
      </c>
      <c r="I3208" s="1" t="str">
        <f ca="1">INDEX(Relationstabel!$C$3:$K$10,MATCH(INDIRECT($A$1&amp;"J"&amp;A3208),Relationstabel!$A$3:$A$10,0),MATCH(IFERROR(VALUE(INDIRECT($A$1&amp;"K"&amp;A3208)),0),Relationstabel!$C$1:$K$1,0))</f>
        <v>Ingen varmeinstallation</v>
      </c>
      <c r="J3208" s="1" t="str">
        <f ca="1">INDEX(Anvendelseskode!B:B,MATCH($F3208,Anvendelseskode!$A:$A,0))</f>
        <v>Transport- og garageanlæg (fragtmandshal, lufthavnsbygning, banegårdsbygning, parkeringshus).</v>
      </c>
      <c r="K3208" s="1" t="str">
        <f ca="1">INDEX(Anvendelseskode!C:C,MATCH($F3208,Anvendelseskode!$A:$A,0))</f>
        <v>Transport- eller garageanlæg</v>
      </c>
      <c r="L3208" s="1" t="str">
        <f ca="1">INDEX(Anvendelseskode!D:D,MATCH($F3208,Anvendelseskode!$A:$A,0))</f>
        <v>Handel og servicevirksomheder</v>
      </c>
      <c r="M3208" s="1" t="str">
        <f ca="1">IFERROR(INDEX(SBi!$2:$2,MATCH(H3208,SBi!$1:$1,1)),SBi!$K$2)</f>
        <v>1961-1972</v>
      </c>
      <c r="N3208" s="1">
        <f ca="1">INDEX(SBi!$C$3:$K$28,MATCH(F3208,SBi!$B$3:$B$28,0),MATCH(M3208,SBi!$C$2:$K$2,0))</f>
        <v>100</v>
      </c>
      <c r="O3208" s="16">
        <f t="shared" ca="1" si="658"/>
        <v>60.5</v>
      </c>
      <c r="P3208" s="16" t="str">
        <f ca="1">IFERROR(INDEX(VpD!$2:$2,MATCH(H3208,VpD!$1:$1,1)),VpD!$I$2)</f>
        <v>1961-1972</v>
      </c>
      <c r="Q3208" s="1">
        <f ca="1">INDEX(VpD!$C$3:$I$27,MATCH(F3208,VpD!$B$3:$B$27,0),MATCH(P3208,VpD!$C$2:$I$2,0))</f>
        <v>100</v>
      </c>
      <c r="R3208" s="16">
        <f t="shared" ca="1" si="659"/>
        <v>60.5</v>
      </c>
      <c r="S3208" s="14">
        <f t="shared" ca="1" si="660"/>
        <v>713298.65</v>
      </c>
      <c r="T3208" s="14">
        <f t="shared" ca="1" si="661"/>
        <v>6169374.7300000004</v>
      </c>
      <c r="U3208" s="14" t="str">
        <f t="shared" ca="1" si="662"/>
        <v>0A3F507E-23C6-32B8-E044-0003BA298018</v>
      </c>
    </row>
    <row r="3209" spans="1:21" s="14" customFormat="1" x14ac:dyDescent="0.25">
      <c r="A3209" s="14">
        <f t="shared" si="650"/>
        <v>3209</v>
      </c>
      <c r="B3209" s="14" t="str">
        <f t="shared" ca="1" si="651"/>
        <v>1B3170BA-376E-44F5-8F53-3EEFD5C905D6</v>
      </c>
      <c r="C3209" s="14" t="str">
        <f t="shared" ca="1" si="652"/>
        <v>Vallensbæk Stationst</v>
      </c>
      <c r="D3209" s="14" t="str">
        <f t="shared" ca="1" si="653"/>
        <v>68</v>
      </c>
      <c r="E3209" s="14" t="str">
        <f t="shared" ca="1" si="654"/>
        <v>100c</v>
      </c>
      <c r="F3209" s="1">
        <f t="shared" ca="1" si="655"/>
        <v>310</v>
      </c>
      <c r="G3209" s="1">
        <f t="shared" ca="1" si="656"/>
        <v>189</v>
      </c>
      <c r="H3209" s="1">
        <f t="shared" ca="1" si="657"/>
        <v>1972</v>
      </c>
      <c r="I3209" s="1" t="str">
        <f ca="1">INDEX(Relationstabel!$C$3:$K$10,MATCH(INDIRECT($A$1&amp;"J"&amp;A3209),Relationstabel!$A$3:$A$10,0),MATCH(IFERROR(VALUE(INDIRECT($A$1&amp;"K"&amp;A3209)),0),Relationstabel!$C$1:$K$1,0))</f>
        <v>Olie</v>
      </c>
      <c r="J3209" s="1" t="str">
        <f ca="1">INDEX(Anvendelseskode!B:B,MATCH($F3209,Anvendelseskode!$A:$A,0))</f>
        <v>Transport- og garageanlæg (fragtmandshal, lufthavnsbygning, banegårdsbygning, parkeringshus).</v>
      </c>
      <c r="K3209" s="1" t="str">
        <f ca="1">INDEX(Anvendelseskode!C:C,MATCH($F3209,Anvendelseskode!$A:$A,0))</f>
        <v>Transport- eller garageanlæg</v>
      </c>
      <c r="L3209" s="1" t="str">
        <f ca="1">INDEX(Anvendelseskode!D:D,MATCH($F3209,Anvendelseskode!$A:$A,0))</f>
        <v>Handel og servicevirksomheder</v>
      </c>
      <c r="M3209" s="1" t="str">
        <f ca="1">IFERROR(INDEX(SBi!$2:$2,MATCH(H3209,SBi!$1:$1,1)),SBi!$K$2)</f>
        <v>1961-1972</v>
      </c>
      <c r="N3209" s="1">
        <f ca="1">INDEX(SBi!$C$3:$K$28,MATCH(F3209,SBi!$B$3:$B$28,0),MATCH(M3209,SBi!$C$2:$K$2,0))</f>
        <v>100</v>
      </c>
      <c r="O3209" s="16">
        <f t="shared" ca="1" si="658"/>
        <v>18.899999999999999</v>
      </c>
      <c r="P3209" s="16" t="str">
        <f ca="1">IFERROR(INDEX(VpD!$2:$2,MATCH(H3209,VpD!$1:$1,1)),VpD!$I$2)</f>
        <v>1961-1972</v>
      </c>
      <c r="Q3209" s="1">
        <f ca="1">INDEX(VpD!$C$3:$I$27,MATCH(F3209,VpD!$B$3:$B$27,0),MATCH(P3209,VpD!$C$2:$I$2,0))</f>
        <v>100</v>
      </c>
      <c r="R3209" s="16">
        <f t="shared" ca="1" si="659"/>
        <v>18.899999999999999</v>
      </c>
      <c r="S3209" s="14">
        <f t="shared" ca="1" si="660"/>
        <v>713298.65</v>
      </c>
      <c r="T3209" s="14">
        <f t="shared" ca="1" si="661"/>
        <v>6169374.7300000004</v>
      </c>
      <c r="U3209" s="14" t="str">
        <f t="shared" ca="1" si="662"/>
        <v>0A3F507E-23C6-32B8-E044-0003BA298018</v>
      </c>
    </row>
    <row r="3210" spans="1:21" s="14" customFormat="1" x14ac:dyDescent="0.25">
      <c r="A3210" s="14">
        <f t="shared" si="650"/>
        <v>3210</v>
      </c>
      <c r="B3210" s="14" t="str">
        <f t="shared" ca="1" si="651"/>
        <v>8FAFABD8-9F33-4D94-B7FB-074CEE0853B3</v>
      </c>
      <c r="C3210" s="14" t="str">
        <f t="shared" ca="1" si="652"/>
        <v>Stærebo</v>
      </c>
      <c r="D3210" s="14" t="str">
        <f t="shared" ca="1" si="653"/>
        <v>41</v>
      </c>
      <c r="E3210" s="14" t="str">
        <f t="shared" ca="1" si="654"/>
        <v>6æx</v>
      </c>
      <c r="F3210" s="1">
        <f t="shared" ca="1" si="655"/>
        <v>130</v>
      </c>
      <c r="G3210" s="1">
        <f t="shared" ca="1" si="656"/>
        <v>109</v>
      </c>
      <c r="H3210" s="1">
        <f t="shared" ca="1" si="657"/>
        <v>1978</v>
      </c>
      <c r="I3210" s="1" t="str">
        <f ca="1">INDEX(Relationstabel!$C$3:$K$10,MATCH(INDIRECT($A$1&amp;"J"&amp;A3210),Relationstabel!$A$3:$A$10,0),MATCH(IFERROR(VALUE(INDIRECT($A$1&amp;"K"&amp;A3210)),0),Relationstabel!$C$1:$K$1,0))</f>
        <v>Fjernvarme/ Blokvarme</v>
      </c>
      <c r="J3210" s="1" t="str">
        <f ca="1">INDEX(Anvendelseskode!B:B,MATCH($F3210,Anvendelseskode!$A:$A,0))</f>
        <v>Række-, kæde-, dobbelthus (lodret adskillelse mellem enhederne)</v>
      </c>
      <c r="K3210" s="1" t="str">
        <f ca="1">INDEX(Anvendelseskode!C:C,MATCH($F3210,Anvendelseskode!$A:$A,0))</f>
        <v>Række-, kæde og dobbelthuse</v>
      </c>
      <c r="L3210" s="1" t="str">
        <f ca="1">INDEX(Anvendelseskode!D:D,MATCH($F3210,Anvendelseskode!$A:$A,0))</f>
        <v>Private husholdninger</v>
      </c>
      <c r="M3210" s="1" t="str">
        <f ca="1">IFERROR(INDEX(SBi!$2:$2,MATCH(H3210,SBi!$1:$1,1)),SBi!$K$2)</f>
        <v>1973-1978</v>
      </c>
      <c r="N3210" s="1">
        <f ca="1">INDEX(SBi!$C$3:$K$28,MATCH(F3210,SBi!$B$3:$B$28,0),MATCH(M3210,SBi!$C$2:$K$2,0))</f>
        <v>112.6</v>
      </c>
      <c r="O3210" s="16">
        <f t="shared" ca="1" si="658"/>
        <v>12.273399999999999</v>
      </c>
      <c r="P3210" s="16" t="str">
        <f ca="1">IFERROR(INDEX(VpD!$2:$2,MATCH(H3210,VpD!$1:$1,1)),VpD!$I$2)</f>
        <v>1973-1978</v>
      </c>
      <c r="Q3210" s="1">
        <f ca="1">INDEX(VpD!$C$3:$I$27,MATCH(F3210,VpD!$B$3:$B$27,0),MATCH(P3210,VpD!$C$2:$I$2,0))</f>
        <v>98</v>
      </c>
      <c r="R3210" s="16">
        <f t="shared" ca="1" si="659"/>
        <v>10.682</v>
      </c>
      <c r="S3210" s="14">
        <f t="shared" ca="1" si="660"/>
        <v>713601.85</v>
      </c>
      <c r="T3210" s="14">
        <f t="shared" ca="1" si="661"/>
        <v>6169678.5899999999</v>
      </c>
      <c r="U3210" s="14" t="str">
        <f t="shared" ca="1" si="662"/>
        <v>0A3F507E-21D0-32B8-E044-0003BA298018</v>
      </c>
    </row>
    <row r="3211" spans="1:21" s="14" customFormat="1" x14ac:dyDescent="0.25">
      <c r="A3211" s="14">
        <f t="shared" si="650"/>
        <v>3211</v>
      </c>
      <c r="B3211" s="14" t="str">
        <f t="shared" ca="1" si="651"/>
        <v>0C4CBB7A-2047-47B8-82E9-B6C58A5087F7</v>
      </c>
      <c r="C3211" s="14" t="str">
        <f t="shared" ca="1" si="652"/>
        <v>Broksøvej</v>
      </c>
      <c r="D3211" s="14" t="str">
        <f t="shared" ca="1" si="653"/>
        <v>45</v>
      </c>
      <c r="E3211" s="14" t="str">
        <f t="shared" ca="1" si="654"/>
        <v>18px</v>
      </c>
      <c r="F3211" s="1">
        <f t="shared" ca="1" si="655"/>
        <v>130</v>
      </c>
      <c r="G3211" s="1">
        <f t="shared" ca="1" si="656"/>
        <v>159</v>
      </c>
      <c r="H3211" s="1">
        <f t="shared" ca="1" si="657"/>
        <v>1975</v>
      </c>
      <c r="I3211" s="1" t="str">
        <f ca="1">INDEX(Relationstabel!$C$3:$K$10,MATCH(INDIRECT($A$1&amp;"J"&amp;A3211),Relationstabel!$A$3:$A$10,0),MATCH(IFERROR(VALUE(INDIRECT($A$1&amp;"K"&amp;A3211)),0),Relationstabel!$C$1:$K$1,0))</f>
        <v>Elvarme</v>
      </c>
      <c r="J3211" s="1" t="str">
        <f ca="1">INDEX(Anvendelseskode!B:B,MATCH($F3211,Anvendelseskode!$A:$A,0))</f>
        <v>Række-, kæde-, dobbelthus (lodret adskillelse mellem enhederne)</v>
      </c>
      <c r="K3211" s="1" t="str">
        <f ca="1">INDEX(Anvendelseskode!C:C,MATCH($F3211,Anvendelseskode!$A:$A,0))</f>
        <v>Række-, kæde og dobbelthuse</v>
      </c>
      <c r="L3211" s="1" t="str">
        <f ca="1">INDEX(Anvendelseskode!D:D,MATCH($F3211,Anvendelseskode!$A:$A,0))</f>
        <v>Private husholdninger</v>
      </c>
      <c r="M3211" s="1" t="str">
        <f ca="1">IFERROR(INDEX(SBi!$2:$2,MATCH(H3211,SBi!$1:$1,1)),SBi!$K$2)</f>
        <v>1973-1978</v>
      </c>
      <c r="N3211" s="1">
        <f ca="1">INDEX(SBi!$C$3:$K$28,MATCH(F3211,SBi!$B$3:$B$28,0),MATCH(M3211,SBi!$C$2:$K$2,0))</f>
        <v>112.6</v>
      </c>
      <c r="O3211" s="16">
        <f t="shared" ca="1" si="658"/>
        <v>17.903399999999998</v>
      </c>
      <c r="P3211" s="16" t="str">
        <f ca="1">IFERROR(INDEX(VpD!$2:$2,MATCH(H3211,VpD!$1:$1,1)),VpD!$I$2)</f>
        <v>1973-1978</v>
      </c>
      <c r="Q3211" s="1">
        <f ca="1">INDEX(VpD!$C$3:$I$27,MATCH(F3211,VpD!$B$3:$B$27,0),MATCH(P3211,VpD!$C$2:$I$2,0))</f>
        <v>98</v>
      </c>
      <c r="R3211" s="16">
        <f t="shared" ca="1" si="659"/>
        <v>15.582000000000001</v>
      </c>
      <c r="S3211" s="14">
        <f t="shared" ca="1" si="660"/>
        <v>712821.73</v>
      </c>
      <c r="T3211" s="14">
        <f t="shared" ca="1" si="661"/>
        <v>6168993.4900000002</v>
      </c>
      <c r="U3211" s="14" t="str">
        <f t="shared" ca="1" si="662"/>
        <v>0A3F507E-15BB-32B8-E044-0003BA298018</v>
      </c>
    </row>
    <row r="3212" spans="1:21" s="14" customFormat="1" x14ac:dyDescent="0.25">
      <c r="A3212" s="14">
        <f t="shared" si="650"/>
        <v>3212</v>
      </c>
      <c r="B3212" s="14" t="str">
        <f t="shared" ca="1" si="651"/>
        <v>28CA36F6-0EC0-47FC-A3B4-3801515ACBEE</v>
      </c>
      <c r="C3212" s="14" t="str">
        <f t="shared" ca="1" si="652"/>
        <v>Løkkekrogen</v>
      </c>
      <c r="D3212" s="14" t="str">
        <f t="shared" ca="1" si="653"/>
        <v>5E</v>
      </c>
      <c r="E3212" s="14" t="str">
        <f t="shared" ca="1" si="654"/>
        <v>17ae</v>
      </c>
      <c r="F3212" s="1">
        <f t="shared" ca="1" si="655"/>
        <v>160</v>
      </c>
      <c r="G3212" s="1">
        <f t="shared" ca="1" si="656"/>
        <v>565</v>
      </c>
      <c r="H3212" s="1">
        <f t="shared" ca="1" si="657"/>
        <v>1998</v>
      </c>
      <c r="I3212" s="1" t="str">
        <f ca="1">INDEX(Relationstabel!$C$3:$K$10,MATCH(INDIRECT($A$1&amp;"J"&amp;A3212),Relationstabel!$A$3:$A$10,0),MATCH(IFERROR(VALUE(INDIRECT($A$1&amp;"K"&amp;A3212)),0),Relationstabel!$C$1:$K$1,0))</f>
        <v>Fjernvarme/ Blokvarme</v>
      </c>
      <c r="J3212" s="1" t="str">
        <f ca="1">INDEX(Anvendelseskode!B:B,MATCH($F3212,Anvendelseskode!$A:$A,0))</f>
        <v>Døgninstitutioner</v>
      </c>
      <c r="K3212" s="1" t="str">
        <f ca="1">INDEX(Anvendelseskode!C:C,MATCH($F3212,Anvendelseskode!$A:$A,0))</f>
        <v>Døgninstitutioner</v>
      </c>
      <c r="L3212" s="1" t="str">
        <f ca="1">INDEX(Anvendelseskode!D:D,MATCH($F3212,Anvendelseskode!$A:$A,0))</f>
        <v>Kommunale og andre offentlige institutioner</v>
      </c>
      <c r="M3212" s="1" t="str">
        <f ca="1">IFERROR(INDEX(SBi!$2:$2,MATCH(H3212,SBi!$1:$1,1)),SBi!$K$2)</f>
        <v>1979-1998</v>
      </c>
      <c r="N3212" s="1">
        <f ca="1">INDEX(SBi!$C$3:$K$28,MATCH(F3212,SBi!$B$3:$B$28,0),MATCH(M3212,SBi!$C$2:$K$2,0))</f>
        <v>116</v>
      </c>
      <c r="O3212" s="16">
        <f t="shared" ca="1" si="658"/>
        <v>65.540000000000006</v>
      </c>
      <c r="P3212" s="16" t="str">
        <f ca="1">IFERROR(INDEX(VpD!$2:$2,MATCH(H3212,VpD!$1:$1,1)),VpD!$I$2)</f>
        <v>1979-1998</v>
      </c>
      <c r="Q3212" s="1">
        <f ca="1">INDEX(VpD!$C$3:$I$27,MATCH(F3212,VpD!$B$3:$B$27,0),MATCH(P3212,VpD!$C$2:$I$2,0))</f>
        <v>163</v>
      </c>
      <c r="R3212" s="16">
        <f t="shared" ca="1" si="659"/>
        <v>92.094999999999999</v>
      </c>
      <c r="S3212" s="14">
        <f t="shared" ca="1" si="660"/>
        <v>711156.44</v>
      </c>
      <c r="T3212" s="14">
        <f t="shared" ca="1" si="661"/>
        <v>6172463.7199999997</v>
      </c>
      <c r="U3212" s="14" t="str">
        <f t="shared" ca="1" si="662"/>
        <v>0A3F507E-1CBB-32B8-E044-0003BA298018</v>
      </c>
    </row>
    <row r="3213" spans="1:21" s="14" customFormat="1" x14ac:dyDescent="0.25">
      <c r="A3213" s="14">
        <f t="shared" si="650"/>
        <v>3213</v>
      </c>
      <c r="B3213" s="14" t="str">
        <f t="shared" ca="1" si="651"/>
        <v>4F72E396-B4D9-4539-8833-7C560E39AC07</v>
      </c>
      <c r="C3213" s="14" t="str">
        <f t="shared" ca="1" si="652"/>
        <v>Sandvejen</v>
      </c>
      <c r="D3213" s="14" t="str">
        <f t="shared" ca="1" si="653"/>
        <v>3</v>
      </c>
      <c r="E3213" s="14" t="str">
        <f t="shared" ca="1" si="654"/>
        <v>4n</v>
      </c>
      <c r="F3213" s="1">
        <f t="shared" ca="1" si="655"/>
        <v>120</v>
      </c>
      <c r="G3213" s="1">
        <f t="shared" ca="1" si="656"/>
        <v>360</v>
      </c>
      <c r="H3213" s="1">
        <f t="shared" ca="1" si="657"/>
        <v>1968</v>
      </c>
      <c r="I3213" s="1" t="str">
        <f ca="1">INDEX(Relationstabel!$C$3:$K$10,MATCH(INDIRECT($A$1&amp;"J"&amp;A3213),Relationstabel!$A$3:$A$10,0),MATCH(IFERROR(VALUE(INDIRECT($A$1&amp;"K"&amp;A3213)),0),Relationstabel!$C$1:$K$1,0))</f>
        <v>Naturgas</v>
      </c>
      <c r="J3213" s="1" t="str">
        <f ca="1">INDEX(Anvendelseskode!B:B,MATCH($F3213,Anvendelseskode!$A:$A,0))</f>
        <v>Fritliggende enfamilieshus (parcelhus)</v>
      </c>
      <c r="K3213" s="1" t="str">
        <f ca="1">INDEX(Anvendelseskode!C:C,MATCH($F3213,Anvendelseskode!$A:$A,0))</f>
        <v>Parcelhuse</v>
      </c>
      <c r="L3213" s="1" t="str">
        <f ca="1">INDEX(Anvendelseskode!D:D,MATCH($F3213,Anvendelseskode!$A:$A,0))</f>
        <v>Private husholdninger</v>
      </c>
      <c r="M3213" s="1" t="str">
        <f ca="1">IFERROR(INDEX(SBi!$2:$2,MATCH(H3213,SBi!$1:$1,1)),SBi!$K$2)</f>
        <v>1961-1972</v>
      </c>
      <c r="N3213" s="1">
        <f ca="1">INDEX(SBi!$C$3:$K$28,MATCH(F3213,SBi!$B$3:$B$28,0),MATCH(M3213,SBi!$C$2:$K$2,0))</f>
        <v>134.30000000000001</v>
      </c>
      <c r="O3213" s="16">
        <f t="shared" ca="1" si="658"/>
        <v>48.348000000000006</v>
      </c>
      <c r="P3213" s="16" t="str">
        <f ca="1">IFERROR(INDEX(VpD!$2:$2,MATCH(H3213,VpD!$1:$1,1)),VpD!$I$2)</f>
        <v>1961-1972</v>
      </c>
      <c r="Q3213" s="1">
        <f ca="1">INDEX(VpD!$C$3:$I$27,MATCH(F3213,VpD!$B$3:$B$27,0),MATCH(P3213,VpD!$C$2:$I$2,0))</f>
        <v>143</v>
      </c>
      <c r="R3213" s="16">
        <f t="shared" ca="1" si="659"/>
        <v>51.48</v>
      </c>
      <c r="S3213" s="14">
        <f t="shared" ca="1" si="660"/>
        <v>713071.17</v>
      </c>
      <c r="T3213" s="14">
        <f t="shared" ca="1" si="661"/>
        <v>6168791.0499999998</v>
      </c>
      <c r="U3213" s="14" t="str">
        <f t="shared" ca="1" si="662"/>
        <v>0A3F507E-17C2-32B8-E044-0003BA298018</v>
      </c>
    </row>
    <row r="3214" spans="1:21" s="14" customFormat="1" x14ac:dyDescent="0.25">
      <c r="A3214" s="14">
        <f t="shared" si="650"/>
        <v>3214</v>
      </c>
      <c r="B3214" s="14" t="str">
        <f t="shared" ca="1" si="651"/>
        <v>3B9892BE-6CE0-4CA4-BA54-831768297019</v>
      </c>
      <c r="C3214" s="14" t="str">
        <f t="shared" ca="1" si="652"/>
        <v>Rendsagervej</v>
      </c>
      <c r="D3214" s="14" t="str">
        <f t="shared" ca="1" si="653"/>
        <v>39</v>
      </c>
      <c r="E3214" s="14" t="str">
        <f t="shared" ca="1" si="654"/>
        <v>9oo</v>
      </c>
      <c r="F3214" s="1">
        <f t="shared" ca="1" si="655"/>
        <v>120</v>
      </c>
      <c r="G3214" s="1">
        <f t="shared" ca="1" si="656"/>
        <v>109</v>
      </c>
      <c r="H3214" s="1">
        <f t="shared" ca="1" si="657"/>
        <v>1973</v>
      </c>
      <c r="I3214" s="1" t="str">
        <f ca="1">INDEX(Relationstabel!$C$3:$K$10,MATCH(INDIRECT($A$1&amp;"J"&amp;A3214),Relationstabel!$A$3:$A$10,0),MATCH(IFERROR(VALUE(INDIRECT($A$1&amp;"K"&amp;A3214)),0),Relationstabel!$C$1:$K$1,0))</f>
        <v>Naturgas</v>
      </c>
      <c r="J3214" s="1" t="str">
        <f ca="1">INDEX(Anvendelseskode!B:B,MATCH($F3214,Anvendelseskode!$A:$A,0))</f>
        <v>Fritliggende enfamilieshus (parcelhus)</v>
      </c>
      <c r="K3214" s="1" t="str">
        <f ca="1">INDEX(Anvendelseskode!C:C,MATCH($F3214,Anvendelseskode!$A:$A,0))</f>
        <v>Parcelhuse</v>
      </c>
      <c r="L3214" s="1" t="str">
        <f ca="1">INDEX(Anvendelseskode!D:D,MATCH($F3214,Anvendelseskode!$A:$A,0))</f>
        <v>Private husholdninger</v>
      </c>
      <c r="M3214" s="1" t="str">
        <f ca="1">IFERROR(INDEX(SBi!$2:$2,MATCH(H3214,SBi!$1:$1,1)),SBi!$K$2)</f>
        <v>1973-1978</v>
      </c>
      <c r="N3214" s="1">
        <f ca="1">INDEX(SBi!$C$3:$K$28,MATCH(F3214,SBi!$B$3:$B$28,0),MATCH(M3214,SBi!$C$2:$K$2,0))</f>
        <v>119.8</v>
      </c>
      <c r="O3214" s="16">
        <f t="shared" ca="1" si="658"/>
        <v>13.058199999999999</v>
      </c>
      <c r="P3214" s="16" t="str">
        <f ca="1">IFERROR(INDEX(VpD!$2:$2,MATCH(H3214,VpD!$1:$1,1)),VpD!$I$2)</f>
        <v>1973-1978</v>
      </c>
      <c r="Q3214" s="1">
        <f ca="1">INDEX(VpD!$C$3:$I$27,MATCH(F3214,VpD!$B$3:$B$27,0),MATCH(P3214,VpD!$C$2:$I$2,0))</f>
        <v>117</v>
      </c>
      <c r="R3214" s="16">
        <f t="shared" ca="1" si="659"/>
        <v>12.753</v>
      </c>
      <c r="S3214" s="14">
        <f t="shared" ca="1" si="660"/>
        <v>711001.48</v>
      </c>
      <c r="T3214" s="14">
        <f t="shared" ca="1" si="661"/>
        <v>6171524.4699999997</v>
      </c>
      <c r="U3214" s="14" t="str">
        <f t="shared" ca="1" si="662"/>
        <v>0A3F507E-1FA3-32B8-E044-0003BA298018</v>
      </c>
    </row>
    <row r="3215" spans="1:21" s="14" customFormat="1" x14ac:dyDescent="0.25">
      <c r="A3215" s="14">
        <f t="shared" si="650"/>
        <v>3215</v>
      </c>
      <c r="B3215" s="14" t="str">
        <f t="shared" ca="1" si="651"/>
        <v>621D5C56-87B8-47F4-B8C5-9AEA05C9BEE5</v>
      </c>
      <c r="C3215" s="14" t="str">
        <f t="shared" ca="1" si="652"/>
        <v>Kolleruplund</v>
      </c>
      <c r="D3215" s="14" t="str">
        <f t="shared" ca="1" si="653"/>
        <v>19</v>
      </c>
      <c r="E3215" s="14" t="str">
        <f t="shared" ca="1" si="654"/>
        <v>6fg</v>
      </c>
      <c r="F3215" s="1">
        <f t="shared" ca="1" si="655"/>
        <v>130</v>
      </c>
      <c r="G3215" s="1">
        <f t="shared" ca="1" si="656"/>
        <v>91</v>
      </c>
      <c r="H3215" s="1">
        <f t="shared" ca="1" si="657"/>
        <v>1965</v>
      </c>
      <c r="I3215" s="1" t="str">
        <f ca="1">INDEX(Relationstabel!$C$3:$K$10,MATCH(INDIRECT($A$1&amp;"J"&amp;A3215),Relationstabel!$A$3:$A$10,0),MATCH(IFERROR(VALUE(INDIRECT($A$1&amp;"K"&amp;A3215)),0),Relationstabel!$C$1:$K$1,0))</f>
        <v>Biomasse</v>
      </c>
      <c r="J3215" s="1" t="str">
        <f ca="1">INDEX(Anvendelseskode!B:B,MATCH($F3215,Anvendelseskode!$A:$A,0))</f>
        <v>Række-, kæde-, dobbelthus (lodret adskillelse mellem enhederne)</v>
      </c>
      <c r="K3215" s="1" t="str">
        <f ca="1">INDEX(Anvendelseskode!C:C,MATCH($F3215,Anvendelseskode!$A:$A,0))</f>
        <v>Række-, kæde og dobbelthuse</v>
      </c>
      <c r="L3215" s="1" t="str">
        <f ca="1">INDEX(Anvendelseskode!D:D,MATCH($F3215,Anvendelseskode!$A:$A,0))</f>
        <v>Private husholdninger</v>
      </c>
      <c r="M3215" s="1" t="str">
        <f ca="1">IFERROR(INDEX(SBi!$2:$2,MATCH(H3215,SBi!$1:$1,1)),SBi!$K$2)</f>
        <v>1961-1972</v>
      </c>
      <c r="N3215" s="1">
        <f ca="1">INDEX(SBi!$C$3:$K$28,MATCH(F3215,SBi!$B$3:$B$28,0),MATCH(M3215,SBi!$C$2:$K$2,0))</f>
        <v>119.9</v>
      </c>
      <c r="O3215" s="16">
        <f t="shared" ca="1" si="658"/>
        <v>10.9109</v>
      </c>
      <c r="P3215" s="16" t="str">
        <f ca="1">IFERROR(INDEX(VpD!$2:$2,MATCH(H3215,VpD!$1:$1,1)),VpD!$I$2)</f>
        <v>1961-1972</v>
      </c>
      <c r="Q3215" s="1">
        <f ca="1">INDEX(VpD!$C$3:$I$27,MATCH(F3215,VpD!$B$3:$B$27,0),MATCH(P3215,VpD!$C$2:$I$2,0))</f>
        <v>120</v>
      </c>
      <c r="R3215" s="16">
        <f t="shared" ca="1" si="659"/>
        <v>10.92</v>
      </c>
      <c r="S3215" s="14">
        <f t="shared" ca="1" si="660"/>
        <v>713785.76</v>
      </c>
      <c r="T3215" s="14">
        <f t="shared" ca="1" si="661"/>
        <v>6169221.4900000002</v>
      </c>
      <c r="U3215" s="14" t="str">
        <f t="shared" ca="1" si="662"/>
        <v>0A3F507E-1BB1-32B8-E044-0003BA298018</v>
      </c>
    </row>
    <row r="3216" spans="1:21" s="14" customFormat="1" x14ac:dyDescent="0.25">
      <c r="A3216" s="14">
        <f t="shared" si="650"/>
        <v>3216</v>
      </c>
      <c r="B3216" s="14" t="str">
        <f t="shared" ca="1" si="651"/>
        <v>04EFCCA0-D63E-452A-AB33-B0E40720FFBC</v>
      </c>
      <c r="C3216" s="14" t="str">
        <f t="shared" ca="1" si="652"/>
        <v>Nordmarksvænge</v>
      </c>
      <c r="D3216" s="14" t="str">
        <f t="shared" ca="1" si="653"/>
        <v>31</v>
      </c>
      <c r="E3216" s="14" t="str">
        <f t="shared" ca="1" si="654"/>
        <v>15dc</v>
      </c>
      <c r="F3216" s="1">
        <f t="shared" ca="1" si="655"/>
        <v>120</v>
      </c>
      <c r="G3216" s="1">
        <f t="shared" ca="1" si="656"/>
        <v>158</v>
      </c>
      <c r="H3216" s="1">
        <f t="shared" ca="1" si="657"/>
        <v>2001</v>
      </c>
      <c r="I3216" s="1" t="str">
        <f ca="1">INDEX(Relationstabel!$C$3:$K$10,MATCH(INDIRECT($A$1&amp;"J"&amp;A3216),Relationstabel!$A$3:$A$10,0),MATCH(IFERROR(VALUE(INDIRECT($A$1&amp;"K"&amp;A3216)),0),Relationstabel!$C$1:$K$1,0))</f>
        <v>Fjernvarme/ Blokvarme</v>
      </c>
      <c r="J3216" s="1" t="str">
        <f ca="1">INDEX(Anvendelseskode!B:B,MATCH($F3216,Anvendelseskode!$A:$A,0))</f>
        <v>Fritliggende enfamilieshus (parcelhus)</v>
      </c>
      <c r="K3216" s="1" t="str">
        <f ca="1">INDEX(Anvendelseskode!C:C,MATCH($F3216,Anvendelseskode!$A:$A,0))</f>
        <v>Parcelhuse</v>
      </c>
      <c r="L3216" s="1" t="str">
        <f ca="1">INDEX(Anvendelseskode!D:D,MATCH($F3216,Anvendelseskode!$A:$A,0))</f>
        <v>Private husholdninger</v>
      </c>
      <c r="M3216" s="1" t="str">
        <f ca="1">IFERROR(INDEX(SBi!$2:$2,MATCH(H3216,SBi!$1:$1,1)),SBi!$K$2)</f>
        <v>1999-2006</v>
      </c>
      <c r="N3216" s="1">
        <f ca="1">INDEX(SBi!$C$3:$K$28,MATCH(F3216,SBi!$B$3:$B$28,0),MATCH(M3216,SBi!$C$2:$K$2,0))</f>
        <v>83.9</v>
      </c>
      <c r="O3216" s="16">
        <f t="shared" ca="1" si="658"/>
        <v>13.256200000000002</v>
      </c>
      <c r="P3216" s="16" t="str">
        <f ca="1">IFERROR(INDEX(VpD!$2:$2,MATCH(H3216,VpD!$1:$1,1)),VpD!$I$2)</f>
        <v>&gt;1998</v>
      </c>
      <c r="Q3216" s="1">
        <f ca="1">INDEX(VpD!$C$3:$I$27,MATCH(F3216,VpD!$B$3:$B$27,0),MATCH(P3216,VpD!$C$2:$I$2,0))</f>
        <v>72</v>
      </c>
      <c r="R3216" s="16">
        <f t="shared" ca="1" si="659"/>
        <v>11.375999999999999</v>
      </c>
      <c r="S3216" s="14">
        <f t="shared" ca="1" si="660"/>
        <v>712175.01</v>
      </c>
      <c r="T3216" s="14">
        <f t="shared" ca="1" si="661"/>
        <v>6171990.0999999996</v>
      </c>
      <c r="U3216" s="14" t="str">
        <f t="shared" ca="1" si="662"/>
        <v>0A3F507E-1DB1-32B8-E044-0003BA298018</v>
      </c>
    </row>
    <row r="3217" spans="1:21" s="14" customFormat="1" x14ac:dyDescent="0.25">
      <c r="A3217" s="14">
        <f t="shared" si="650"/>
        <v>3217</v>
      </c>
      <c r="B3217" s="14" t="str">
        <f t="shared" ca="1" si="651"/>
        <v>E71DE654-260E-4322-9D83-2E40BEBB73E4</v>
      </c>
      <c r="C3217" s="14" t="str">
        <f t="shared" ca="1" si="652"/>
        <v>Nørrebred</v>
      </c>
      <c r="D3217" s="14" t="str">
        <f t="shared" ca="1" si="653"/>
        <v>135</v>
      </c>
      <c r="E3217" s="14" t="str">
        <f t="shared" ca="1" si="654"/>
        <v>21av</v>
      </c>
      <c r="F3217" s="1">
        <f t="shared" ca="1" si="655"/>
        <v>120</v>
      </c>
      <c r="G3217" s="1">
        <f t="shared" ca="1" si="656"/>
        <v>143</v>
      </c>
      <c r="H3217" s="1">
        <f t="shared" ca="1" si="657"/>
        <v>1969</v>
      </c>
      <c r="I3217" s="1" t="str">
        <f ca="1">INDEX(Relationstabel!$C$3:$K$10,MATCH(INDIRECT($A$1&amp;"J"&amp;A3217),Relationstabel!$A$3:$A$10,0),MATCH(IFERROR(VALUE(INDIRECT($A$1&amp;"K"&amp;A3217)),0),Relationstabel!$C$1:$K$1,0))</f>
        <v>Naturgas</v>
      </c>
      <c r="J3217" s="1" t="str">
        <f ca="1">INDEX(Anvendelseskode!B:B,MATCH($F3217,Anvendelseskode!$A:$A,0))</f>
        <v>Fritliggende enfamilieshus (parcelhus)</v>
      </c>
      <c r="K3217" s="1" t="str">
        <f ca="1">INDEX(Anvendelseskode!C:C,MATCH($F3217,Anvendelseskode!$A:$A,0))</f>
        <v>Parcelhuse</v>
      </c>
      <c r="L3217" s="1" t="str">
        <f ca="1">INDEX(Anvendelseskode!D:D,MATCH($F3217,Anvendelseskode!$A:$A,0))</f>
        <v>Private husholdninger</v>
      </c>
      <c r="M3217" s="1" t="str">
        <f ca="1">IFERROR(INDEX(SBi!$2:$2,MATCH(H3217,SBi!$1:$1,1)),SBi!$K$2)</f>
        <v>1961-1972</v>
      </c>
      <c r="N3217" s="1">
        <f ca="1">INDEX(SBi!$C$3:$K$28,MATCH(F3217,SBi!$B$3:$B$28,0),MATCH(M3217,SBi!$C$2:$K$2,0))</f>
        <v>134.30000000000001</v>
      </c>
      <c r="O3217" s="16">
        <f t="shared" ca="1" si="658"/>
        <v>19.204900000000002</v>
      </c>
      <c r="P3217" s="16" t="str">
        <f ca="1">IFERROR(INDEX(VpD!$2:$2,MATCH(H3217,VpD!$1:$1,1)),VpD!$I$2)</f>
        <v>1961-1972</v>
      </c>
      <c r="Q3217" s="1">
        <f ca="1">INDEX(VpD!$C$3:$I$27,MATCH(F3217,VpD!$B$3:$B$27,0),MATCH(P3217,VpD!$C$2:$I$2,0))</f>
        <v>143</v>
      </c>
      <c r="R3217" s="16">
        <f t="shared" ca="1" si="659"/>
        <v>20.449000000000002</v>
      </c>
      <c r="S3217" s="14">
        <f t="shared" ca="1" si="660"/>
        <v>711557.95</v>
      </c>
      <c r="T3217" s="14">
        <f t="shared" ca="1" si="661"/>
        <v>6172196.5999999996</v>
      </c>
      <c r="U3217" s="14" t="str">
        <f t="shared" ca="1" si="662"/>
        <v>0A3F507E-1EB1-32B8-E044-0003BA298018</v>
      </c>
    </row>
    <row r="3218" spans="1:21" s="14" customFormat="1" x14ac:dyDescent="0.25">
      <c r="A3218" s="14">
        <f t="shared" si="650"/>
        <v>3218</v>
      </c>
      <c r="B3218" s="14" t="str">
        <f t="shared" ca="1" si="651"/>
        <v>96408CA5-5BCD-4222-A86E-3431E29D2425</v>
      </c>
      <c r="C3218" s="14" t="str">
        <f t="shared" ca="1" si="652"/>
        <v>Broksøvej</v>
      </c>
      <c r="D3218" s="14" t="str">
        <f t="shared" ca="1" si="653"/>
        <v>35</v>
      </c>
      <c r="E3218" s="14" t="str">
        <f t="shared" ca="1" si="654"/>
        <v>18qa</v>
      </c>
      <c r="F3218" s="1">
        <f t="shared" ca="1" si="655"/>
        <v>130</v>
      </c>
      <c r="G3218" s="1">
        <f t="shared" ca="1" si="656"/>
        <v>159</v>
      </c>
      <c r="H3218" s="1">
        <f t="shared" ca="1" si="657"/>
        <v>1975</v>
      </c>
      <c r="I3218" s="1" t="str">
        <f ca="1">INDEX(Relationstabel!$C$3:$K$10,MATCH(INDIRECT($A$1&amp;"J"&amp;A3218),Relationstabel!$A$3:$A$10,0),MATCH(IFERROR(VALUE(INDIRECT($A$1&amp;"K"&amp;A3218)),0),Relationstabel!$C$1:$K$1,0))</f>
        <v>Naturgas</v>
      </c>
      <c r="J3218" s="1" t="str">
        <f ca="1">INDEX(Anvendelseskode!B:B,MATCH($F3218,Anvendelseskode!$A:$A,0))</f>
        <v>Række-, kæde-, dobbelthus (lodret adskillelse mellem enhederne)</v>
      </c>
      <c r="K3218" s="1" t="str">
        <f ca="1">INDEX(Anvendelseskode!C:C,MATCH($F3218,Anvendelseskode!$A:$A,0))</f>
        <v>Række-, kæde og dobbelthuse</v>
      </c>
      <c r="L3218" s="1" t="str">
        <f ca="1">INDEX(Anvendelseskode!D:D,MATCH($F3218,Anvendelseskode!$A:$A,0))</f>
        <v>Private husholdninger</v>
      </c>
      <c r="M3218" s="1" t="str">
        <f ca="1">IFERROR(INDEX(SBi!$2:$2,MATCH(H3218,SBi!$1:$1,1)),SBi!$K$2)</f>
        <v>1973-1978</v>
      </c>
      <c r="N3218" s="1">
        <f ca="1">INDEX(SBi!$C$3:$K$28,MATCH(F3218,SBi!$B$3:$B$28,0),MATCH(M3218,SBi!$C$2:$K$2,0))</f>
        <v>112.6</v>
      </c>
      <c r="O3218" s="16">
        <f t="shared" ca="1" si="658"/>
        <v>17.903399999999998</v>
      </c>
      <c r="P3218" s="16" t="str">
        <f ca="1">IFERROR(INDEX(VpD!$2:$2,MATCH(H3218,VpD!$1:$1,1)),VpD!$I$2)</f>
        <v>1973-1978</v>
      </c>
      <c r="Q3218" s="1">
        <f ca="1">INDEX(VpD!$C$3:$I$27,MATCH(F3218,VpD!$B$3:$B$27,0),MATCH(P3218,VpD!$C$2:$I$2,0))</f>
        <v>98</v>
      </c>
      <c r="R3218" s="16">
        <f t="shared" ca="1" si="659"/>
        <v>15.582000000000001</v>
      </c>
      <c r="S3218" s="14">
        <f t="shared" ca="1" si="660"/>
        <v>712836.49</v>
      </c>
      <c r="T3218" s="14">
        <f t="shared" ca="1" si="661"/>
        <v>6169033</v>
      </c>
      <c r="U3218" s="14" t="str">
        <f t="shared" ca="1" si="662"/>
        <v>0A3F507E-15B6-32B8-E044-0003BA298018</v>
      </c>
    </row>
    <row r="3219" spans="1:21" s="14" customFormat="1" x14ac:dyDescent="0.25">
      <c r="A3219" s="14">
        <f t="shared" si="650"/>
        <v>3219</v>
      </c>
      <c r="B3219" s="14" t="str">
        <f t="shared" ca="1" si="651"/>
        <v>52A4CABC-2468-4158-BD92-FF49B5BD687F</v>
      </c>
      <c r="C3219" s="14" t="str">
        <f t="shared" ca="1" si="652"/>
        <v>Horsbred</v>
      </c>
      <c r="D3219" s="14" t="str">
        <f t="shared" ca="1" si="653"/>
        <v>66</v>
      </c>
      <c r="E3219" s="14" t="str">
        <f t="shared" ca="1" si="654"/>
        <v>13av</v>
      </c>
      <c r="F3219" s="1">
        <f t="shared" ca="1" si="655"/>
        <v>130</v>
      </c>
      <c r="G3219" s="1">
        <f t="shared" ca="1" si="656"/>
        <v>141</v>
      </c>
      <c r="H3219" s="1">
        <f t="shared" ca="1" si="657"/>
        <v>1984</v>
      </c>
      <c r="I3219" s="1" t="str">
        <f ca="1">INDEX(Relationstabel!$C$3:$K$10,MATCH(INDIRECT($A$1&amp;"J"&amp;A3219),Relationstabel!$A$3:$A$10,0),MATCH(IFERROR(VALUE(INDIRECT($A$1&amp;"K"&amp;A3219)),0),Relationstabel!$C$1:$K$1,0))</f>
        <v>Fjernvarme/ Blokvarme</v>
      </c>
      <c r="J3219" s="1" t="str">
        <f ca="1">INDEX(Anvendelseskode!B:B,MATCH($F3219,Anvendelseskode!$A:$A,0))</f>
        <v>Række-, kæde-, dobbelthus (lodret adskillelse mellem enhederne)</v>
      </c>
      <c r="K3219" s="1" t="str">
        <f ca="1">INDEX(Anvendelseskode!C:C,MATCH($F3219,Anvendelseskode!$A:$A,0))</f>
        <v>Række-, kæde og dobbelthuse</v>
      </c>
      <c r="L3219" s="1" t="str">
        <f ca="1">INDEX(Anvendelseskode!D:D,MATCH($F3219,Anvendelseskode!$A:$A,0))</f>
        <v>Private husholdninger</v>
      </c>
      <c r="M3219" s="1" t="str">
        <f ca="1">IFERROR(INDEX(SBi!$2:$2,MATCH(H3219,SBi!$1:$1,1)),SBi!$K$2)</f>
        <v>1979-1998</v>
      </c>
      <c r="N3219" s="1">
        <f ca="1">INDEX(SBi!$C$3:$K$28,MATCH(F3219,SBi!$B$3:$B$28,0),MATCH(M3219,SBi!$C$2:$K$2,0))</f>
        <v>96.8</v>
      </c>
      <c r="O3219" s="16">
        <f t="shared" ca="1" si="658"/>
        <v>13.6488</v>
      </c>
      <c r="P3219" s="16" t="str">
        <f ca="1">IFERROR(INDEX(VpD!$2:$2,MATCH(H3219,VpD!$1:$1,1)),VpD!$I$2)</f>
        <v>1979-1998</v>
      </c>
      <c r="Q3219" s="1">
        <f ca="1">INDEX(VpD!$C$3:$I$27,MATCH(F3219,VpD!$B$3:$B$27,0),MATCH(P3219,VpD!$C$2:$I$2,0))</f>
        <v>74</v>
      </c>
      <c r="R3219" s="16">
        <f t="shared" ca="1" si="659"/>
        <v>10.433999999999999</v>
      </c>
      <c r="S3219" s="14">
        <f t="shared" ca="1" si="660"/>
        <v>711462.25</v>
      </c>
      <c r="T3219" s="14">
        <f t="shared" ca="1" si="661"/>
        <v>6171784.54</v>
      </c>
      <c r="U3219" s="14" t="str">
        <f t="shared" ca="1" si="662"/>
        <v>0A3F507E-18BC-32B8-E044-0003BA298018</v>
      </c>
    </row>
    <row r="3220" spans="1:21" s="14" customFormat="1" x14ac:dyDescent="0.25">
      <c r="A3220" s="14">
        <f t="shared" si="650"/>
        <v>3220</v>
      </c>
      <c r="B3220" s="14" t="str">
        <f t="shared" ca="1" si="651"/>
        <v>F4B28D54-F013-4725-9ABC-6E8ABA456F43</v>
      </c>
      <c r="C3220" s="14" t="str">
        <f t="shared" ca="1" si="652"/>
        <v>Rendsagervej</v>
      </c>
      <c r="D3220" s="14" t="str">
        <f t="shared" ca="1" si="653"/>
        <v>64</v>
      </c>
      <c r="E3220" s="14" t="str">
        <f t="shared" ca="1" si="654"/>
        <v>9hy</v>
      </c>
      <c r="F3220" s="1">
        <f t="shared" ca="1" si="655"/>
        <v>120</v>
      </c>
      <c r="G3220" s="1">
        <f t="shared" ca="1" si="656"/>
        <v>136</v>
      </c>
      <c r="H3220" s="1">
        <f t="shared" ca="1" si="657"/>
        <v>1988</v>
      </c>
      <c r="I3220" s="1" t="str">
        <f ca="1">INDEX(Relationstabel!$C$3:$K$10,MATCH(INDIRECT($A$1&amp;"J"&amp;A3220),Relationstabel!$A$3:$A$10,0),MATCH(IFERROR(VALUE(INDIRECT($A$1&amp;"K"&amp;A3220)),0),Relationstabel!$C$1:$K$1,0))</f>
        <v>Naturgas</v>
      </c>
      <c r="J3220" s="1" t="str">
        <f ca="1">INDEX(Anvendelseskode!B:B,MATCH($F3220,Anvendelseskode!$A:$A,0))</f>
        <v>Fritliggende enfamilieshus (parcelhus)</v>
      </c>
      <c r="K3220" s="1" t="str">
        <f ca="1">INDEX(Anvendelseskode!C:C,MATCH($F3220,Anvendelseskode!$A:$A,0))</f>
        <v>Parcelhuse</v>
      </c>
      <c r="L3220" s="1" t="str">
        <f ca="1">INDEX(Anvendelseskode!D:D,MATCH($F3220,Anvendelseskode!$A:$A,0))</f>
        <v>Private husholdninger</v>
      </c>
      <c r="M3220" s="1" t="str">
        <f ca="1">IFERROR(INDEX(SBi!$2:$2,MATCH(H3220,SBi!$1:$1,1)),SBi!$K$2)</f>
        <v>1979-1998</v>
      </c>
      <c r="N3220" s="1">
        <f ca="1">INDEX(SBi!$C$3:$K$28,MATCH(F3220,SBi!$B$3:$B$28,0),MATCH(M3220,SBi!$C$2:$K$2,0))</f>
        <v>105.4</v>
      </c>
      <c r="O3220" s="16">
        <f t="shared" ca="1" si="658"/>
        <v>14.334400000000002</v>
      </c>
      <c r="P3220" s="16" t="str">
        <f ca="1">IFERROR(INDEX(VpD!$2:$2,MATCH(H3220,VpD!$1:$1,1)),VpD!$I$2)</f>
        <v>1979-1998</v>
      </c>
      <c r="Q3220" s="1">
        <f ca="1">INDEX(VpD!$C$3:$I$27,MATCH(F3220,VpD!$B$3:$B$27,0),MATCH(P3220,VpD!$C$2:$I$2,0))</f>
        <v>90</v>
      </c>
      <c r="R3220" s="16">
        <f t="shared" ca="1" si="659"/>
        <v>12.24</v>
      </c>
      <c r="S3220" s="14">
        <f t="shared" ca="1" si="660"/>
        <v>711066.09</v>
      </c>
      <c r="T3220" s="14">
        <f t="shared" ca="1" si="661"/>
        <v>6171653.0800000001</v>
      </c>
      <c r="U3220" s="14" t="str">
        <f t="shared" ca="1" si="662"/>
        <v>0A3F507E-1FBC-32B8-E044-0003BA298018</v>
      </c>
    </row>
    <row r="3221" spans="1:21" s="14" customFormat="1" x14ac:dyDescent="0.25">
      <c r="A3221" s="14">
        <f t="shared" si="650"/>
        <v>3221</v>
      </c>
      <c r="B3221" s="14" t="str">
        <f t="shared" ca="1" si="651"/>
        <v>E00D1AFF-7116-4D79-B74C-446189CF8C54</v>
      </c>
      <c r="C3221" s="14" t="str">
        <f t="shared" ca="1" si="652"/>
        <v>Stærebo</v>
      </c>
      <c r="D3221" s="14" t="str">
        <f t="shared" ca="1" si="653"/>
        <v>37</v>
      </c>
      <c r="E3221" s="14" t="str">
        <f t="shared" ca="1" si="654"/>
        <v>6æz</v>
      </c>
      <c r="F3221" s="1">
        <f t="shared" ca="1" si="655"/>
        <v>130</v>
      </c>
      <c r="G3221" s="1">
        <f t="shared" ca="1" si="656"/>
        <v>109</v>
      </c>
      <c r="H3221" s="1">
        <f t="shared" ca="1" si="657"/>
        <v>1978</v>
      </c>
      <c r="I3221" s="1" t="str">
        <f ca="1">INDEX(Relationstabel!$C$3:$K$10,MATCH(INDIRECT($A$1&amp;"J"&amp;A3221),Relationstabel!$A$3:$A$10,0),MATCH(IFERROR(VALUE(INDIRECT($A$1&amp;"K"&amp;A3221)),0),Relationstabel!$C$1:$K$1,0))</f>
        <v>Fjernvarme/ Blokvarme</v>
      </c>
      <c r="J3221" s="1" t="str">
        <f ca="1">INDEX(Anvendelseskode!B:B,MATCH($F3221,Anvendelseskode!$A:$A,0))</f>
        <v>Række-, kæde-, dobbelthus (lodret adskillelse mellem enhederne)</v>
      </c>
      <c r="K3221" s="1" t="str">
        <f ca="1">INDEX(Anvendelseskode!C:C,MATCH($F3221,Anvendelseskode!$A:$A,0))</f>
        <v>Række-, kæde og dobbelthuse</v>
      </c>
      <c r="L3221" s="1" t="str">
        <f ca="1">INDEX(Anvendelseskode!D:D,MATCH($F3221,Anvendelseskode!$A:$A,0))</f>
        <v>Private husholdninger</v>
      </c>
      <c r="M3221" s="1" t="str">
        <f ca="1">IFERROR(INDEX(SBi!$2:$2,MATCH(H3221,SBi!$1:$1,1)),SBi!$K$2)</f>
        <v>1973-1978</v>
      </c>
      <c r="N3221" s="1">
        <f ca="1">INDEX(SBi!$C$3:$K$28,MATCH(F3221,SBi!$B$3:$B$28,0),MATCH(M3221,SBi!$C$2:$K$2,0))</f>
        <v>112.6</v>
      </c>
      <c r="O3221" s="16">
        <f t="shared" ca="1" si="658"/>
        <v>12.273399999999999</v>
      </c>
      <c r="P3221" s="16" t="str">
        <f ca="1">IFERROR(INDEX(VpD!$2:$2,MATCH(H3221,VpD!$1:$1,1)),VpD!$I$2)</f>
        <v>1973-1978</v>
      </c>
      <c r="Q3221" s="1">
        <f ca="1">INDEX(VpD!$C$3:$I$27,MATCH(F3221,VpD!$B$3:$B$27,0),MATCH(P3221,VpD!$C$2:$I$2,0))</f>
        <v>98</v>
      </c>
      <c r="R3221" s="16">
        <f t="shared" ca="1" si="659"/>
        <v>10.682</v>
      </c>
      <c r="S3221" s="14">
        <f t="shared" ca="1" si="660"/>
        <v>713607.96</v>
      </c>
      <c r="T3221" s="14">
        <f t="shared" ca="1" si="661"/>
        <v>6169668.5899999999</v>
      </c>
      <c r="U3221" s="14" t="str">
        <f t="shared" ca="1" si="662"/>
        <v>0A3F507E-21CC-32B8-E044-0003BA298018</v>
      </c>
    </row>
    <row r="3222" spans="1:21" s="14" customFormat="1" x14ac:dyDescent="0.25">
      <c r="A3222" s="14">
        <f t="shared" si="650"/>
        <v>3222</v>
      </c>
      <c r="B3222" s="14" t="str">
        <f t="shared" ca="1" si="651"/>
        <v>DCE38040-50ED-4FF0-9801-DA8595BD8515</v>
      </c>
      <c r="C3222" s="14" t="str">
        <f t="shared" ca="1" si="652"/>
        <v>Syvhøjvænge</v>
      </c>
      <c r="D3222" s="14" t="str">
        <f t="shared" ca="1" si="653"/>
        <v>151</v>
      </c>
      <c r="E3222" s="14" t="str">
        <f t="shared" ca="1" si="654"/>
        <v>22r</v>
      </c>
      <c r="F3222" s="1">
        <f t="shared" ca="1" si="655"/>
        <v>120</v>
      </c>
      <c r="G3222" s="1">
        <f t="shared" ca="1" si="656"/>
        <v>174</v>
      </c>
      <c r="H3222" s="1">
        <f t="shared" ca="1" si="657"/>
        <v>1981</v>
      </c>
      <c r="I3222" s="1" t="str">
        <f ca="1">INDEX(Relationstabel!$C$3:$K$10,MATCH(INDIRECT($A$1&amp;"J"&amp;A3222),Relationstabel!$A$3:$A$10,0),MATCH(IFERROR(VALUE(INDIRECT($A$1&amp;"K"&amp;A3222)),0),Relationstabel!$C$1:$K$1,0))</f>
        <v>Naturgas</v>
      </c>
      <c r="J3222" s="1" t="str">
        <f ca="1">INDEX(Anvendelseskode!B:B,MATCH($F3222,Anvendelseskode!$A:$A,0))</f>
        <v>Fritliggende enfamilieshus (parcelhus)</v>
      </c>
      <c r="K3222" s="1" t="str">
        <f ca="1">INDEX(Anvendelseskode!C:C,MATCH($F3222,Anvendelseskode!$A:$A,0))</f>
        <v>Parcelhuse</v>
      </c>
      <c r="L3222" s="1" t="str">
        <f ca="1">INDEX(Anvendelseskode!D:D,MATCH($F3222,Anvendelseskode!$A:$A,0))</f>
        <v>Private husholdninger</v>
      </c>
      <c r="M3222" s="1" t="str">
        <f ca="1">IFERROR(INDEX(SBi!$2:$2,MATCH(H3222,SBi!$1:$1,1)),SBi!$K$2)</f>
        <v>1979-1998</v>
      </c>
      <c r="N3222" s="1">
        <f ca="1">INDEX(SBi!$C$3:$K$28,MATCH(F3222,SBi!$B$3:$B$28,0),MATCH(M3222,SBi!$C$2:$K$2,0))</f>
        <v>105.4</v>
      </c>
      <c r="O3222" s="16">
        <f t="shared" ca="1" si="658"/>
        <v>18.339600000000001</v>
      </c>
      <c r="P3222" s="16" t="str">
        <f ca="1">IFERROR(INDEX(VpD!$2:$2,MATCH(H3222,VpD!$1:$1,1)),VpD!$I$2)</f>
        <v>1979-1998</v>
      </c>
      <c r="Q3222" s="1">
        <f ca="1">INDEX(VpD!$C$3:$I$27,MATCH(F3222,VpD!$B$3:$B$27,0),MATCH(P3222,VpD!$C$2:$I$2,0))</f>
        <v>90</v>
      </c>
      <c r="R3222" s="16">
        <f t="shared" ca="1" si="659"/>
        <v>15.66</v>
      </c>
      <c r="S3222" s="14">
        <f t="shared" ca="1" si="660"/>
        <v>711874.06</v>
      </c>
      <c r="T3222" s="14">
        <f t="shared" ca="1" si="661"/>
        <v>6172061.3099999996</v>
      </c>
      <c r="U3222" s="14" t="str">
        <f t="shared" ca="1" si="662"/>
        <v>0A3F507E-22CC-32B8-E044-0003BA298018</v>
      </c>
    </row>
    <row r="3223" spans="1:21" s="14" customFormat="1" x14ac:dyDescent="0.25">
      <c r="A3223" s="14">
        <f t="shared" si="650"/>
        <v>3223</v>
      </c>
      <c r="B3223" s="14" t="str">
        <f t="shared" ca="1" si="651"/>
        <v>7F3D2F8A-A2B8-4769-9968-CBBCA72F8BCC</v>
      </c>
      <c r="C3223" s="14" t="str">
        <f t="shared" ca="1" si="652"/>
        <v>Ørnebo</v>
      </c>
      <c r="D3223" s="14" t="str">
        <f t="shared" ca="1" si="653"/>
        <v>28</v>
      </c>
      <c r="E3223" s="14" t="str">
        <f t="shared" ca="1" si="654"/>
        <v>6øv</v>
      </c>
      <c r="F3223" s="1">
        <f t="shared" ca="1" si="655"/>
        <v>130</v>
      </c>
      <c r="G3223" s="1">
        <f t="shared" ca="1" si="656"/>
        <v>109</v>
      </c>
      <c r="H3223" s="1">
        <f t="shared" ca="1" si="657"/>
        <v>1978</v>
      </c>
      <c r="I3223" s="1" t="str">
        <f ca="1">INDEX(Relationstabel!$C$3:$K$10,MATCH(INDIRECT($A$1&amp;"J"&amp;A3223),Relationstabel!$A$3:$A$10,0),MATCH(IFERROR(VALUE(INDIRECT($A$1&amp;"K"&amp;A3223)),0),Relationstabel!$C$1:$K$1,0))</f>
        <v>Fjernvarme/ Blokvarme</v>
      </c>
      <c r="J3223" s="1" t="str">
        <f ca="1">INDEX(Anvendelseskode!B:B,MATCH($F3223,Anvendelseskode!$A:$A,0))</f>
        <v>Række-, kæde-, dobbelthus (lodret adskillelse mellem enhederne)</v>
      </c>
      <c r="K3223" s="1" t="str">
        <f ca="1">INDEX(Anvendelseskode!C:C,MATCH($F3223,Anvendelseskode!$A:$A,0))</f>
        <v>Række-, kæde og dobbelthuse</v>
      </c>
      <c r="L3223" s="1" t="str">
        <f ca="1">INDEX(Anvendelseskode!D:D,MATCH($F3223,Anvendelseskode!$A:$A,0))</f>
        <v>Private husholdninger</v>
      </c>
      <c r="M3223" s="1" t="str">
        <f ca="1">IFERROR(INDEX(SBi!$2:$2,MATCH(H3223,SBi!$1:$1,1)),SBi!$K$2)</f>
        <v>1973-1978</v>
      </c>
      <c r="N3223" s="1">
        <f ca="1">INDEX(SBi!$C$3:$K$28,MATCH(F3223,SBi!$B$3:$B$28,0),MATCH(M3223,SBi!$C$2:$K$2,0))</f>
        <v>112.6</v>
      </c>
      <c r="O3223" s="16">
        <f t="shared" ca="1" si="658"/>
        <v>12.273399999999999</v>
      </c>
      <c r="P3223" s="16" t="str">
        <f ca="1">IFERROR(INDEX(VpD!$2:$2,MATCH(H3223,VpD!$1:$1,1)),VpD!$I$2)</f>
        <v>1973-1978</v>
      </c>
      <c r="Q3223" s="1">
        <f ca="1">INDEX(VpD!$C$3:$I$27,MATCH(F3223,VpD!$B$3:$B$27,0),MATCH(P3223,VpD!$C$2:$I$2,0))</f>
        <v>98</v>
      </c>
      <c r="R3223" s="16">
        <f t="shared" ca="1" si="659"/>
        <v>10.682</v>
      </c>
      <c r="S3223" s="14">
        <f t="shared" ca="1" si="660"/>
        <v>713585.72</v>
      </c>
      <c r="T3223" s="14">
        <f t="shared" ca="1" si="661"/>
        <v>6169795.9199999999</v>
      </c>
      <c r="U3223" s="14" t="str">
        <f t="shared" ca="1" si="662"/>
        <v>0A3F507E-24CC-32B8-E044-0003BA298018</v>
      </c>
    </row>
    <row r="3224" spans="1:21" s="14" customFormat="1" x14ac:dyDescent="0.25">
      <c r="A3224" s="14">
        <f t="shared" si="650"/>
        <v>3224</v>
      </c>
      <c r="B3224" s="14" t="str">
        <f t="shared" ca="1" si="651"/>
        <v>679B545D-739F-4596-8B27-766915430CF1</v>
      </c>
      <c r="C3224" s="14" t="str">
        <f t="shared" ca="1" si="652"/>
        <v>Horsbred</v>
      </c>
      <c r="D3224" s="14" t="str">
        <f t="shared" ca="1" si="653"/>
        <v>83</v>
      </c>
      <c r="E3224" s="14" t="str">
        <f t="shared" ca="1" si="654"/>
        <v>13cu</v>
      </c>
      <c r="F3224" s="1">
        <f t="shared" ca="1" si="655"/>
        <v>130</v>
      </c>
      <c r="G3224" s="1">
        <f t="shared" ca="1" si="656"/>
        <v>107</v>
      </c>
      <c r="H3224" s="1">
        <f t="shared" ca="1" si="657"/>
        <v>1984</v>
      </c>
      <c r="I3224" s="1" t="str">
        <f ca="1">INDEX(Relationstabel!$C$3:$K$10,MATCH(INDIRECT($A$1&amp;"J"&amp;A3224),Relationstabel!$A$3:$A$10,0),MATCH(IFERROR(VALUE(INDIRECT($A$1&amp;"K"&amp;A3224)),0),Relationstabel!$C$1:$K$1,0))</f>
        <v>Fjernvarme/ Blokvarme</v>
      </c>
      <c r="J3224" s="1" t="str">
        <f ca="1">INDEX(Anvendelseskode!B:B,MATCH($F3224,Anvendelseskode!$A:$A,0))</f>
        <v>Række-, kæde-, dobbelthus (lodret adskillelse mellem enhederne)</v>
      </c>
      <c r="K3224" s="1" t="str">
        <f ca="1">INDEX(Anvendelseskode!C:C,MATCH($F3224,Anvendelseskode!$A:$A,0))</f>
        <v>Række-, kæde og dobbelthuse</v>
      </c>
      <c r="L3224" s="1" t="str">
        <f ca="1">INDEX(Anvendelseskode!D:D,MATCH($F3224,Anvendelseskode!$A:$A,0))</f>
        <v>Private husholdninger</v>
      </c>
      <c r="M3224" s="1" t="str">
        <f ca="1">IFERROR(INDEX(SBi!$2:$2,MATCH(H3224,SBi!$1:$1,1)),SBi!$K$2)</f>
        <v>1979-1998</v>
      </c>
      <c r="N3224" s="1">
        <f ca="1">INDEX(SBi!$C$3:$K$28,MATCH(F3224,SBi!$B$3:$B$28,0),MATCH(M3224,SBi!$C$2:$K$2,0))</f>
        <v>96.8</v>
      </c>
      <c r="O3224" s="16">
        <f t="shared" ca="1" si="658"/>
        <v>10.3576</v>
      </c>
      <c r="P3224" s="16" t="str">
        <f ca="1">IFERROR(INDEX(VpD!$2:$2,MATCH(H3224,VpD!$1:$1,1)),VpD!$I$2)</f>
        <v>1979-1998</v>
      </c>
      <c r="Q3224" s="1">
        <f ca="1">INDEX(VpD!$C$3:$I$27,MATCH(F3224,VpD!$B$3:$B$27,0),MATCH(P3224,VpD!$C$2:$I$2,0))</f>
        <v>74</v>
      </c>
      <c r="R3224" s="16">
        <f t="shared" ca="1" si="659"/>
        <v>7.9180000000000001</v>
      </c>
      <c r="S3224" s="14">
        <f t="shared" ca="1" si="660"/>
        <v>711367.9</v>
      </c>
      <c r="T3224" s="14">
        <f t="shared" ca="1" si="661"/>
        <v>6171818.2699999996</v>
      </c>
      <c r="U3224" s="14" t="str">
        <f t="shared" ca="1" si="662"/>
        <v>0A3F507E-18CD-32B8-E044-0003BA298018</v>
      </c>
    </row>
    <row r="3225" spans="1:21" s="14" customFormat="1" x14ac:dyDescent="0.25">
      <c r="A3225" s="14">
        <f t="shared" si="650"/>
        <v>3225</v>
      </c>
      <c r="B3225" s="14" t="str">
        <f t="shared" ca="1" si="651"/>
        <v>65A9361B-BD12-4C18-B21C-D661523C0122</v>
      </c>
      <c r="C3225" s="14" t="str">
        <f t="shared" ca="1" si="652"/>
        <v>Rendsagervej</v>
      </c>
      <c r="D3225" s="14" t="str">
        <f t="shared" ca="1" si="653"/>
        <v>81</v>
      </c>
      <c r="E3225" s="14" t="str">
        <f t="shared" ca="1" si="654"/>
        <v>9nx</v>
      </c>
      <c r="F3225" s="1">
        <f t="shared" ca="1" si="655"/>
        <v>120</v>
      </c>
      <c r="G3225" s="1">
        <f t="shared" ca="1" si="656"/>
        <v>109</v>
      </c>
      <c r="H3225" s="1">
        <f t="shared" ca="1" si="657"/>
        <v>1984</v>
      </c>
      <c r="I3225" s="1" t="str">
        <f ca="1">INDEX(Relationstabel!$C$3:$K$10,MATCH(INDIRECT($A$1&amp;"J"&amp;A3225),Relationstabel!$A$3:$A$10,0),MATCH(IFERROR(VALUE(INDIRECT($A$1&amp;"K"&amp;A3225)),0),Relationstabel!$C$1:$K$1,0))</f>
        <v>Varmepumpe</v>
      </c>
      <c r="J3225" s="1" t="str">
        <f ca="1">INDEX(Anvendelseskode!B:B,MATCH($F3225,Anvendelseskode!$A:$A,0))</f>
        <v>Fritliggende enfamilieshus (parcelhus)</v>
      </c>
      <c r="K3225" s="1" t="str">
        <f ca="1">INDEX(Anvendelseskode!C:C,MATCH($F3225,Anvendelseskode!$A:$A,0))</f>
        <v>Parcelhuse</v>
      </c>
      <c r="L3225" s="1" t="str">
        <f ca="1">INDEX(Anvendelseskode!D:D,MATCH($F3225,Anvendelseskode!$A:$A,0))</f>
        <v>Private husholdninger</v>
      </c>
      <c r="M3225" s="1" t="str">
        <f ca="1">IFERROR(INDEX(SBi!$2:$2,MATCH(H3225,SBi!$1:$1,1)),SBi!$K$2)</f>
        <v>1979-1998</v>
      </c>
      <c r="N3225" s="1">
        <f ca="1">INDEX(SBi!$C$3:$K$28,MATCH(F3225,SBi!$B$3:$B$28,0),MATCH(M3225,SBi!$C$2:$K$2,0))</f>
        <v>105.4</v>
      </c>
      <c r="O3225" s="16">
        <f t="shared" ca="1" si="658"/>
        <v>11.4886</v>
      </c>
      <c r="P3225" s="16" t="str">
        <f ca="1">IFERROR(INDEX(VpD!$2:$2,MATCH(H3225,VpD!$1:$1,1)),VpD!$I$2)</f>
        <v>1979-1998</v>
      </c>
      <c r="Q3225" s="1">
        <f ca="1">INDEX(VpD!$C$3:$I$27,MATCH(F3225,VpD!$B$3:$B$27,0),MATCH(P3225,VpD!$C$2:$I$2,0))</f>
        <v>90</v>
      </c>
      <c r="R3225" s="16">
        <f t="shared" ca="1" si="659"/>
        <v>9.81</v>
      </c>
      <c r="S3225" s="14">
        <f t="shared" ca="1" si="660"/>
        <v>710930.72</v>
      </c>
      <c r="T3225" s="14">
        <f t="shared" ca="1" si="661"/>
        <v>6171649.0599999996</v>
      </c>
      <c r="U3225" s="14" t="str">
        <f t="shared" ca="1" si="662"/>
        <v>0A3F507E-1FCD-32B8-E044-0003BA298018</v>
      </c>
    </row>
    <row r="3226" spans="1:21" s="14" customFormat="1" x14ac:dyDescent="0.25">
      <c r="A3226" s="14">
        <f t="shared" si="650"/>
        <v>3226</v>
      </c>
      <c r="B3226" s="14" t="str">
        <f t="shared" ca="1" si="651"/>
        <v>8FB7A043-A967-4436-BEF8-6FA56A05C166</v>
      </c>
      <c r="C3226" s="14" t="str">
        <f t="shared" ca="1" si="652"/>
        <v>Vallensbæk Strandvej</v>
      </c>
      <c r="D3226" s="14" t="str">
        <f t="shared" ca="1" si="653"/>
        <v>207</v>
      </c>
      <c r="E3226" s="14" t="str">
        <f t="shared" ca="1" si="654"/>
        <v>9ax</v>
      </c>
      <c r="F3226" s="1">
        <f t="shared" ca="1" si="655"/>
        <v>120</v>
      </c>
      <c r="G3226" s="1">
        <f t="shared" ca="1" si="656"/>
        <v>142</v>
      </c>
      <c r="H3226" s="1">
        <f t="shared" ca="1" si="657"/>
        <v>1968</v>
      </c>
      <c r="I3226" s="1" t="str">
        <f ca="1">INDEX(Relationstabel!$C$3:$K$10,MATCH(INDIRECT($A$1&amp;"J"&amp;A3226),Relationstabel!$A$3:$A$10,0),MATCH(IFERROR(VALUE(INDIRECT($A$1&amp;"K"&amp;A3226)),0),Relationstabel!$C$1:$K$1,0))</f>
        <v>Naturgas</v>
      </c>
      <c r="J3226" s="1" t="str">
        <f ca="1">INDEX(Anvendelseskode!B:B,MATCH($F3226,Anvendelseskode!$A:$A,0))</f>
        <v>Fritliggende enfamilieshus (parcelhus)</v>
      </c>
      <c r="K3226" s="1" t="str">
        <f ca="1">INDEX(Anvendelseskode!C:C,MATCH($F3226,Anvendelseskode!$A:$A,0))</f>
        <v>Parcelhuse</v>
      </c>
      <c r="L3226" s="1" t="str">
        <f ca="1">INDEX(Anvendelseskode!D:D,MATCH($F3226,Anvendelseskode!$A:$A,0))</f>
        <v>Private husholdninger</v>
      </c>
      <c r="M3226" s="1" t="str">
        <f ca="1">IFERROR(INDEX(SBi!$2:$2,MATCH(H3226,SBi!$1:$1,1)),SBi!$K$2)</f>
        <v>1961-1972</v>
      </c>
      <c r="N3226" s="1">
        <f ca="1">INDEX(SBi!$C$3:$K$28,MATCH(F3226,SBi!$B$3:$B$28,0),MATCH(M3226,SBi!$C$2:$K$2,0))</f>
        <v>134.30000000000001</v>
      </c>
      <c r="O3226" s="16">
        <f t="shared" ca="1" si="658"/>
        <v>19.070600000000002</v>
      </c>
      <c r="P3226" s="16" t="str">
        <f ca="1">IFERROR(INDEX(VpD!$2:$2,MATCH(H3226,VpD!$1:$1,1)),VpD!$I$2)</f>
        <v>1961-1972</v>
      </c>
      <c r="Q3226" s="1">
        <f ca="1">INDEX(VpD!$C$3:$I$27,MATCH(F3226,VpD!$B$3:$B$27,0),MATCH(P3226,VpD!$C$2:$I$2,0))</f>
        <v>143</v>
      </c>
      <c r="R3226" s="16">
        <f t="shared" ca="1" si="659"/>
        <v>20.306000000000001</v>
      </c>
      <c r="S3226" s="14">
        <f t="shared" ca="1" si="660"/>
        <v>713503.77</v>
      </c>
      <c r="T3226" s="14">
        <f t="shared" ca="1" si="661"/>
        <v>6168794.7800000003</v>
      </c>
      <c r="U3226" s="14" t="str">
        <f t="shared" ca="1" si="662"/>
        <v>0A3F507E-17B3-32B8-E044-0003BA298018</v>
      </c>
    </row>
    <row r="3227" spans="1:21" s="14" customFormat="1" x14ac:dyDescent="0.25">
      <c r="A3227" s="14">
        <f t="shared" si="650"/>
        <v>3227</v>
      </c>
      <c r="B3227" s="14" t="str">
        <f t="shared" ca="1" si="651"/>
        <v>74BDAF86-0E34-4348-B93A-1E9DEBABD0EC</v>
      </c>
      <c r="C3227" s="14" t="str">
        <f t="shared" ca="1" si="652"/>
        <v>Horsbred</v>
      </c>
      <c r="D3227" s="14" t="str">
        <f t="shared" ca="1" si="653"/>
        <v>64</v>
      </c>
      <c r="E3227" s="14" t="str">
        <f t="shared" ca="1" si="654"/>
        <v>13au</v>
      </c>
      <c r="F3227" s="1">
        <f t="shared" ca="1" si="655"/>
        <v>130</v>
      </c>
      <c r="G3227" s="1">
        <f t="shared" ca="1" si="656"/>
        <v>107</v>
      </c>
      <c r="H3227" s="1">
        <f t="shared" ca="1" si="657"/>
        <v>1990</v>
      </c>
      <c r="I3227" s="1" t="str">
        <f ca="1">INDEX(Relationstabel!$C$3:$K$10,MATCH(INDIRECT($A$1&amp;"J"&amp;A3227),Relationstabel!$A$3:$A$10,0),MATCH(IFERROR(VALUE(INDIRECT($A$1&amp;"K"&amp;A3227)),0),Relationstabel!$C$1:$K$1,0))</f>
        <v>Fjernvarme/ Blokvarme</v>
      </c>
      <c r="J3227" s="1" t="str">
        <f ca="1">INDEX(Anvendelseskode!B:B,MATCH($F3227,Anvendelseskode!$A:$A,0))</f>
        <v>Række-, kæde-, dobbelthus (lodret adskillelse mellem enhederne)</v>
      </c>
      <c r="K3227" s="1" t="str">
        <f ca="1">INDEX(Anvendelseskode!C:C,MATCH($F3227,Anvendelseskode!$A:$A,0))</f>
        <v>Række-, kæde og dobbelthuse</v>
      </c>
      <c r="L3227" s="1" t="str">
        <f ca="1">INDEX(Anvendelseskode!D:D,MATCH($F3227,Anvendelseskode!$A:$A,0))</f>
        <v>Private husholdninger</v>
      </c>
      <c r="M3227" s="1" t="str">
        <f ca="1">IFERROR(INDEX(SBi!$2:$2,MATCH(H3227,SBi!$1:$1,1)),SBi!$K$2)</f>
        <v>1979-1998</v>
      </c>
      <c r="N3227" s="1">
        <f ca="1">INDEX(SBi!$C$3:$K$28,MATCH(F3227,SBi!$B$3:$B$28,0),MATCH(M3227,SBi!$C$2:$K$2,0))</f>
        <v>96.8</v>
      </c>
      <c r="O3227" s="16">
        <f t="shared" ca="1" si="658"/>
        <v>10.3576</v>
      </c>
      <c r="P3227" s="16" t="str">
        <f ca="1">IFERROR(INDEX(VpD!$2:$2,MATCH(H3227,VpD!$1:$1,1)),VpD!$I$2)</f>
        <v>1979-1998</v>
      </c>
      <c r="Q3227" s="1">
        <f ca="1">INDEX(VpD!$C$3:$I$27,MATCH(F3227,VpD!$B$3:$B$27,0),MATCH(P3227,VpD!$C$2:$I$2,0))</f>
        <v>74</v>
      </c>
      <c r="R3227" s="16">
        <f t="shared" ca="1" si="659"/>
        <v>7.9180000000000001</v>
      </c>
      <c r="S3227" s="14">
        <f t="shared" ca="1" si="660"/>
        <v>711447.39</v>
      </c>
      <c r="T3227" s="14">
        <f t="shared" ca="1" si="661"/>
        <v>6171781.3499999996</v>
      </c>
      <c r="U3227" s="14" t="str">
        <f t="shared" ca="1" si="662"/>
        <v>0A3F507E-18BA-32B8-E044-0003BA298018</v>
      </c>
    </row>
    <row r="3228" spans="1:21" s="14" customFormat="1" x14ac:dyDescent="0.25">
      <c r="A3228" s="14">
        <f t="shared" si="650"/>
        <v>3228</v>
      </c>
      <c r="B3228" s="14" t="str">
        <f t="shared" ca="1" si="651"/>
        <v>867E3CC5-AED3-4F74-B6DC-EEE39ACE1357</v>
      </c>
      <c r="C3228" s="14" t="str">
        <f t="shared" ca="1" si="652"/>
        <v>Rendsagervej</v>
      </c>
      <c r="D3228" s="14" t="str">
        <f t="shared" ca="1" si="653"/>
        <v>62</v>
      </c>
      <c r="E3228" s="14" t="str">
        <f t="shared" ca="1" si="654"/>
        <v>9hz</v>
      </c>
      <c r="F3228" s="1">
        <f t="shared" ca="1" si="655"/>
        <v>120</v>
      </c>
      <c r="G3228" s="1">
        <f t="shared" ca="1" si="656"/>
        <v>119</v>
      </c>
      <c r="H3228" s="1">
        <f t="shared" ca="1" si="657"/>
        <v>1972</v>
      </c>
      <c r="I3228" s="1" t="str">
        <f ca="1">INDEX(Relationstabel!$C$3:$K$10,MATCH(INDIRECT($A$1&amp;"J"&amp;A3228),Relationstabel!$A$3:$A$10,0),MATCH(IFERROR(VALUE(INDIRECT($A$1&amp;"K"&amp;A3228)),0),Relationstabel!$C$1:$K$1,0))</f>
        <v>Naturgas</v>
      </c>
      <c r="J3228" s="1" t="str">
        <f ca="1">INDEX(Anvendelseskode!B:B,MATCH($F3228,Anvendelseskode!$A:$A,0))</f>
        <v>Fritliggende enfamilieshus (parcelhus)</v>
      </c>
      <c r="K3228" s="1" t="str">
        <f ca="1">INDEX(Anvendelseskode!C:C,MATCH($F3228,Anvendelseskode!$A:$A,0))</f>
        <v>Parcelhuse</v>
      </c>
      <c r="L3228" s="1" t="str">
        <f ca="1">INDEX(Anvendelseskode!D:D,MATCH($F3228,Anvendelseskode!$A:$A,0))</f>
        <v>Private husholdninger</v>
      </c>
      <c r="M3228" s="1" t="str">
        <f ca="1">IFERROR(INDEX(SBi!$2:$2,MATCH(H3228,SBi!$1:$1,1)),SBi!$K$2)</f>
        <v>1961-1972</v>
      </c>
      <c r="N3228" s="1">
        <f ca="1">INDEX(SBi!$C$3:$K$28,MATCH(F3228,SBi!$B$3:$B$28,0),MATCH(M3228,SBi!$C$2:$K$2,0))</f>
        <v>134.30000000000001</v>
      </c>
      <c r="O3228" s="16">
        <f t="shared" ca="1" si="658"/>
        <v>15.9817</v>
      </c>
      <c r="P3228" s="16" t="str">
        <f ca="1">IFERROR(INDEX(VpD!$2:$2,MATCH(H3228,VpD!$1:$1,1)),VpD!$I$2)</f>
        <v>1961-1972</v>
      </c>
      <c r="Q3228" s="1">
        <f ca="1">INDEX(VpD!$C$3:$I$27,MATCH(F3228,VpD!$B$3:$B$27,0),MATCH(P3228,VpD!$C$2:$I$2,0))</f>
        <v>143</v>
      </c>
      <c r="R3228" s="16">
        <f t="shared" ca="1" si="659"/>
        <v>17.016999999999999</v>
      </c>
      <c r="S3228" s="14">
        <f t="shared" ca="1" si="660"/>
        <v>711085.06</v>
      </c>
      <c r="T3228" s="14">
        <f t="shared" ca="1" si="661"/>
        <v>6171660.6299999999</v>
      </c>
      <c r="U3228" s="14" t="str">
        <f t="shared" ca="1" si="662"/>
        <v>0A3F507E-1FBA-32B8-E044-0003BA298018</v>
      </c>
    </row>
    <row r="3229" spans="1:21" s="14" customFormat="1" x14ac:dyDescent="0.25">
      <c r="A3229" s="14">
        <f t="shared" si="650"/>
        <v>3229</v>
      </c>
      <c r="B3229" s="14" t="str">
        <f t="shared" ca="1" si="651"/>
        <v>8AAFB3EF-99F1-4ABE-A3C4-4E37142BE238</v>
      </c>
      <c r="C3229" s="14" t="str">
        <f t="shared" ca="1" si="652"/>
        <v>Vallensbæk Strandvej</v>
      </c>
      <c r="D3229" s="14" t="str">
        <f t="shared" ca="1" si="653"/>
        <v>291</v>
      </c>
      <c r="E3229" s="14" t="str">
        <f t="shared" ca="1" si="654"/>
        <v>4v</v>
      </c>
      <c r="F3229" s="1">
        <f t="shared" ca="1" si="655"/>
        <v>120</v>
      </c>
      <c r="G3229" s="1">
        <f t="shared" ca="1" si="656"/>
        <v>140</v>
      </c>
      <c r="H3229" s="1">
        <f t="shared" ca="1" si="657"/>
        <v>1976</v>
      </c>
      <c r="I3229" s="1" t="str">
        <f ca="1">INDEX(Relationstabel!$C$3:$K$10,MATCH(INDIRECT($A$1&amp;"J"&amp;A3229),Relationstabel!$A$3:$A$10,0),MATCH(IFERROR(VALUE(INDIRECT($A$1&amp;"K"&amp;A3229)),0),Relationstabel!$C$1:$K$1,0))</f>
        <v>Naturgas</v>
      </c>
      <c r="J3229" s="1" t="str">
        <f ca="1">INDEX(Anvendelseskode!B:B,MATCH($F3229,Anvendelseskode!$A:$A,0))</f>
        <v>Fritliggende enfamilieshus (parcelhus)</v>
      </c>
      <c r="K3229" s="1" t="str">
        <f ca="1">INDEX(Anvendelseskode!C:C,MATCH($F3229,Anvendelseskode!$A:$A,0))</f>
        <v>Parcelhuse</v>
      </c>
      <c r="L3229" s="1" t="str">
        <f ca="1">INDEX(Anvendelseskode!D:D,MATCH($F3229,Anvendelseskode!$A:$A,0))</f>
        <v>Private husholdninger</v>
      </c>
      <c r="M3229" s="1" t="str">
        <f ca="1">IFERROR(INDEX(SBi!$2:$2,MATCH(H3229,SBi!$1:$1,1)),SBi!$K$2)</f>
        <v>1973-1978</v>
      </c>
      <c r="N3229" s="1">
        <f ca="1">INDEX(SBi!$C$3:$K$28,MATCH(F3229,SBi!$B$3:$B$28,0),MATCH(M3229,SBi!$C$2:$K$2,0))</f>
        <v>119.8</v>
      </c>
      <c r="O3229" s="16">
        <f t="shared" ca="1" si="658"/>
        <v>16.771999999999998</v>
      </c>
      <c r="P3229" s="16" t="str">
        <f ca="1">IFERROR(INDEX(VpD!$2:$2,MATCH(H3229,VpD!$1:$1,1)),VpD!$I$2)</f>
        <v>1973-1978</v>
      </c>
      <c r="Q3229" s="1">
        <f ca="1">INDEX(VpD!$C$3:$I$27,MATCH(F3229,VpD!$B$3:$B$27,0),MATCH(P3229,VpD!$C$2:$I$2,0))</f>
        <v>117</v>
      </c>
      <c r="R3229" s="16">
        <f t="shared" ca="1" si="659"/>
        <v>16.38</v>
      </c>
      <c r="S3229" s="14">
        <f t="shared" ca="1" si="660"/>
        <v>713164.82</v>
      </c>
      <c r="T3229" s="14">
        <f t="shared" ca="1" si="661"/>
        <v>6168761.2599999998</v>
      </c>
      <c r="U3229" s="14" t="str">
        <f t="shared" ca="1" si="662"/>
        <v>0A3F507E-17C9-32B8-E044-0003BA298018</v>
      </c>
    </row>
    <row r="3230" spans="1:21" s="14" customFormat="1" x14ac:dyDescent="0.25">
      <c r="A3230" s="14">
        <f t="shared" si="650"/>
        <v>3230</v>
      </c>
      <c r="B3230" s="14" t="str">
        <f t="shared" ca="1" si="651"/>
        <v>974F9FBA-9CBB-4F1B-A9DD-B4A466C87C26</v>
      </c>
      <c r="C3230" s="14" t="str">
        <f t="shared" ca="1" si="652"/>
        <v>Horsbred</v>
      </c>
      <c r="D3230" s="14" t="str">
        <f t="shared" ca="1" si="653"/>
        <v>85</v>
      </c>
      <c r="E3230" s="14" t="str">
        <f t="shared" ca="1" si="654"/>
        <v>13cv</v>
      </c>
      <c r="F3230" s="1">
        <f t="shared" ca="1" si="655"/>
        <v>130</v>
      </c>
      <c r="G3230" s="1">
        <f t="shared" ca="1" si="656"/>
        <v>107</v>
      </c>
      <c r="H3230" s="1">
        <f t="shared" ca="1" si="657"/>
        <v>1985</v>
      </c>
      <c r="I3230" s="1" t="str">
        <f ca="1">INDEX(Relationstabel!$C$3:$K$10,MATCH(INDIRECT($A$1&amp;"J"&amp;A3230),Relationstabel!$A$3:$A$10,0),MATCH(IFERROR(VALUE(INDIRECT($A$1&amp;"K"&amp;A3230)),0),Relationstabel!$C$1:$K$1,0))</f>
        <v>Fjernvarme/ Blokvarme</v>
      </c>
      <c r="J3230" s="1" t="str">
        <f ca="1">INDEX(Anvendelseskode!B:B,MATCH($F3230,Anvendelseskode!$A:$A,0))</f>
        <v>Række-, kæde-, dobbelthus (lodret adskillelse mellem enhederne)</v>
      </c>
      <c r="K3230" s="1" t="str">
        <f ca="1">INDEX(Anvendelseskode!C:C,MATCH($F3230,Anvendelseskode!$A:$A,0))</f>
        <v>Række-, kæde og dobbelthuse</v>
      </c>
      <c r="L3230" s="1" t="str">
        <f ca="1">INDEX(Anvendelseskode!D:D,MATCH($F3230,Anvendelseskode!$A:$A,0))</f>
        <v>Private husholdninger</v>
      </c>
      <c r="M3230" s="1" t="str">
        <f ca="1">IFERROR(INDEX(SBi!$2:$2,MATCH(H3230,SBi!$1:$1,1)),SBi!$K$2)</f>
        <v>1979-1998</v>
      </c>
      <c r="N3230" s="1">
        <f ca="1">INDEX(SBi!$C$3:$K$28,MATCH(F3230,SBi!$B$3:$B$28,0),MATCH(M3230,SBi!$C$2:$K$2,0))</f>
        <v>96.8</v>
      </c>
      <c r="O3230" s="16">
        <f t="shared" ca="1" si="658"/>
        <v>10.3576</v>
      </c>
      <c r="P3230" s="16" t="str">
        <f ca="1">IFERROR(INDEX(VpD!$2:$2,MATCH(H3230,VpD!$1:$1,1)),VpD!$I$2)</f>
        <v>1979-1998</v>
      </c>
      <c r="Q3230" s="1">
        <f ca="1">INDEX(VpD!$C$3:$I$27,MATCH(F3230,VpD!$B$3:$B$27,0),MATCH(P3230,VpD!$C$2:$I$2,0))</f>
        <v>74</v>
      </c>
      <c r="R3230" s="16">
        <f t="shared" ca="1" si="659"/>
        <v>7.9180000000000001</v>
      </c>
      <c r="S3230" s="14">
        <f t="shared" ca="1" si="660"/>
        <v>711352.63</v>
      </c>
      <c r="T3230" s="14">
        <f t="shared" ca="1" si="661"/>
        <v>6171816.1200000001</v>
      </c>
      <c r="U3230" s="14" t="str">
        <f t="shared" ca="1" si="662"/>
        <v>0A3F507E-18CF-32B8-E044-0003BA298018</v>
      </c>
    </row>
    <row r="3231" spans="1:21" s="14" customFormat="1" x14ac:dyDescent="0.25">
      <c r="A3231" s="14">
        <f t="shared" si="650"/>
        <v>3231</v>
      </c>
      <c r="B3231" s="14" t="str">
        <f t="shared" ca="1" si="651"/>
        <v>39CE4A49-958E-4CEB-8F5E-2BAD5A981CDB</v>
      </c>
      <c r="C3231" s="14" t="str">
        <f t="shared" ca="1" si="652"/>
        <v>Ørnebo</v>
      </c>
      <c r="D3231" s="14" t="str">
        <f t="shared" ca="1" si="653"/>
        <v>18</v>
      </c>
      <c r="E3231" s="14" t="str">
        <f t="shared" ca="1" si="654"/>
        <v>6øø</v>
      </c>
      <c r="F3231" s="1">
        <f t="shared" ca="1" si="655"/>
        <v>130</v>
      </c>
      <c r="G3231" s="1">
        <f t="shared" ca="1" si="656"/>
        <v>112</v>
      </c>
      <c r="H3231" s="1">
        <f t="shared" ca="1" si="657"/>
        <v>1978</v>
      </c>
      <c r="I3231" s="1" t="str">
        <f ca="1">INDEX(Relationstabel!$C$3:$K$10,MATCH(INDIRECT($A$1&amp;"J"&amp;A3231),Relationstabel!$A$3:$A$10,0),MATCH(IFERROR(VALUE(INDIRECT($A$1&amp;"K"&amp;A3231)),0),Relationstabel!$C$1:$K$1,0))</f>
        <v>Fjernvarme/ Blokvarme</v>
      </c>
      <c r="J3231" s="1" t="str">
        <f ca="1">INDEX(Anvendelseskode!B:B,MATCH($F3231,Anvendelseskode!$A:$A,0))</f>
        <v>Række-, kæde-, dobbelthus (lodret adskillelse mellem enhederne)</v>
      </c>
      <c r="K3231" s="1" t="str">
        <f ca="1">INDEX(Anvendelseskode!C:C,MATCH($F3231,Anvendelseskode!$A:$A,0))</f>
        <v>Række-, kæde og dobbelthuse</v>
      </c>
      <c r="L3231" s="1" t="str">
        <f ca="1">INDEX(Anvendelseskode!D:D,MATCH($F3231,Anvendelseskode!$A:$A,0))</f>
        <v>Private husholdninger</v>
      </c>
      <c r="M3231" s="1" t="str">
        <f ca="1">IFERROR(INDEX(SBi!$2:$2,MATCH(H3231,SBi!$1:$1,1)),SBi!$K$2)</f>
        <v>1973-1978</v>
      </c>
      <c r="N3231" s="1">
        <f ca="1">INDEX(SBi!$C$3:$K$28,MATCH(F3231,SBi!$B$3:$B$28,0),MATCH(M3231,SBi!$C$2:$K$2,0))</f>
        <v>112.6</v>
      </c>
      <c r="O3231" s="16">
        <f t="shared" ca="1" si="658"/>
        <v>12.611199999999998</v>
      </c>
      <c r="P3231" s="16" t="str">
        <f ca="1">IFERROR(INDEX(VpD!$2:$2,MATCH(H3231,VpD!$1:$1,1)),VpD!$I$2)</f>
        <v>1973-1978</v>
      </c>
      <c r="Q3231" s="1">
        <f ca="1">INDEX(VpD!$C$3:$I$27,MATCH(F3231,VpD!$B$3:$B$27,0),MATCH(P3231,VpD!$C$2:$I$2,0))</f>
        <v>98</v>
      </c>
      <c r="R3231" s="16">
        <f t="shared" ca="1" si="659"/>
        <v>10.976000000000001</v>
      </c>
      <c r="S3231" s="14">
        <f t="shared" ca="1" si="660"/>
        <v>713609.55</v>
      </c>
      <c r="T3231" s="14">
        <f t="shared" ca="1" si="661"/>
        <v>6169810.3300000001</v>
      </c>
      <c r="U3231" s="14" t="str">
        <f t="shared" ca="1" si="662"/>
        <v>0A3F507E-24C2-32B8-E044-0003BA298018</v>
      </c>
    </row>
    <row r="3232" spans="1:21" s="14" customFormat="1" x14ac:dyDescent="0.25">
      <c r="A3232" s="14">
        <f t="shared" si="650"/>
        <v>3232</v>
      </c>
      <c r="B3232" s="14" t="str">
        <f t="shared" ca="1" si="651"/>
        <v>4E2BA266-6E33-4F4A-87AC-7A3785F8C002</v>
      </c>
      <c r="C3232" s="14" t="str">
        <f t="shared" ca="1" si="652"/>
        <v>Gartnerbakken</v>
      </c>
      <c r="D3232" s="14" t="str">
        <f t="shared" ca="1" si="653"/>
        <v>13</v>
      </c>
      <c r="E3232" s="14" t="str">
        <f t="shared" ca="1" si="654"/>
        <v>5ae</v>
      </c>
      <c r="F3232" s="1">
        <f t="shared" ca="1" si="655"/>
        <v>120</v>
      </c>
      <c r="G3232" s="1">
        <f t="shared" ca="1" si="656"/>
        <v>189</v>
      </c>
      <c r="H3232" s="1">
        <f t="shared" ca="1" si="657"/>
        <v>1996</v>
      </c>
      <c r="I3232" s="1" t="str">
        <f ca="1">INDEX(Relationstabel!$C$3:$K$10,MATCH(INDIRECT($A$1&amp;"J"&amp;A3232),Relationstabel!$A$3:$A$10,0),MATCH(IFERROR(VALUE(INDIRECT($A$1&amp;"K"&amp;A3232)),0),Relationstabel!$C$1:$K$1,0))</f>
        <v>Naturgas</v>
      </c>
      <c r="J3232" s="1" t="str">
        <f ca="1">INDEX(Anvendelseskode!B:B,MATCH($F3232,Anvendelseskode!$A:$A,0))</f>
        <v>Fritliggende enfamilieshus (parcelhus)</v>
      </c>
      <c r="K3232" s="1" t="str">
        <f ca="1">INDEX(Anvendelseskode!C:C,MATCH($F3232,Anvendelseskode!$A:$A,0))</f>
        <v>Parcelhuse</v>
      </c>
      <c r="L3232" s="1" t="str">
        <f ca="1">INDEX(Anvendelseskode!D:D,MATCH($F3232,Anvendelseskode!$A:$A,0))</f>
        <v>Private husholdninger</v>
      </c>
      <c r="M3232" s="1" t="str">
        <f ca="1">IFERROR(INDEX(SBi!$2:$2,MATCH(H3232,SBi!$1:$1,1)),SBi!$K$2)</f>
        <v>1979-1998</v>
      </c>
      <c r="N3232" s="1">
        <f ca="1">INDEX(SBi!$C$3:$K$28,MATCH(F3232,SBi!$B$3:$B$28,0),MATCH(M3232,SBi!$C$2:$K$2,0))</f>
        <v>105.4</v>
      </c>
      <c r="O3232" s="16">
        <f t="shared" ca="1" si="658"/>
        <v>19.920600000000004</v>
      </c>
      <c r="P3232" s="16" t="str">
        <f ca="1">IFERROR(INDEX(VpD!$2:$2,MATCH(H3232,VpD!$1:$1,1)),VpD!$I$2)</f>
        <v>1979-1998</v>
      </c>
      <c r="Q3232" s="1">
        <f ca="1">INDEX(VpD!$C$3:$I$27,MATCH(F3232,VpD!$B$3:$B$27,0),MATCH(P3232,VpD!$C$2:$I$2,0))</f>
        <v>90</v>
      </c>
      <c r="R3232" s="16">
        <f t="shared" ca="1" si="659"/>
        <v>17.010000000000002</v>
      </c>
      <c r="S3232" s="14">
        <f t="shared" ca="1" si="660"/>
        <v>711827.37</v>
      </c>
      <c r="T3232" s="14">
        <f t="shared" ca="1" si="661"/>
        <v>6170683.5899999999</v>
      </c>
      <c r="U3232" s="14" t="str">
        <f t="shared" ca="1" si="662"/>
        <v>0A3F507E-17DF-32B8-E044-0003BA298018</v>
      </c>
    </row>
    <row r="3233" spans="1:21" s="14" customFormat="1" x14ac:dyDescent="0.25">
      <c r="A3233" s="14">
        <f t="shared" si="650"/>
        <v>3233</v>
      </c>
      <c r="B3233" s="14" t="str">
        <f t="shared" ca="1" si="651"/>
        <v>4D6AAF77-5372-494C-BD44-7BC8F930C30F</v>
      </c>
      <c r="C3233" s="14" t="str">
        <f t="shared" ca="1" si="652"/>
        <v>Nordmarksvænge</v>
      </c>
      <c r="D3233" s="14" t="str">
        <f t="shared" ca="1" si="653"/>
        <v>81</v>
      </c>
      <c r="E3233" s="14" t="str">
        <f t="shared" ca="1" si="654"/>
        <v>15dd</v>
      </c>
      <c r="F3233" s="1">
        <f t="shared" ca="1" si="655"/>
        <v>120</v>
      </c>
      <c r="G3233" s="1">
        <f t="shared" ca="1" si="656"/>
        <v>179</v>
      </c>
      <c r="H3233" s="1">
        <f t="shared" ca="1" si="657"/>
        <v>2001</v>
      </c>
      <c r="I3233" s="1" t="str">
        <f ca="1">INDEX(Relationstabel!$C$3:$K$10,MATCH(INDIRECT($A$1&amp;"J"&amp;A3233),Relationstabel!$A$3:$A$10,0),MATCH(IFERROR(VALUE(INDIRECT($A$1&amp;"K"&amp;A3233)),0),Relationstabel!$C$1:$K$1,0))</f>
        <v>Fjernvarme/ Blokvarme</v>
      </c>
      <c r="J3233" s="1" t="str">
        <f ca="1">INDEX(Anvendelseskode!B:B,MATCH($F3233,Anvendelseskode!$A:$A,0))</f>
        <v>Fritliggende enfamilieshus (parcelhus)</v>
      </c>
      <c r="K3233" s="1" t="str">
        <f ca="1">INDEX(Anvendelseskode!C:C,MATCH($F3233,Anvendelseskode!$A:$A,0))</f>
        <v>Parcelhuse</v>
      </c>
      <c r="L3233" s="1" t="str">
        <f ca="1">INDEX(Anvendelseskode!D:D,MATCH($F3233,Anvendelseskode!$A:$A,0))</f>
        <v>Private husholdninger</v>
      </c>
      <c r="M3233" s="1" t="str">
        <f ca="1">IFERROR(INDEX(SBi!$2:$2,MATCH(H3233,SBi!$1:$1,1)),SBi!$K$2)</f>
        <v>1999-2006</v>
      </c>
      <c r="N3233" s="1">
        <f ca="1">INDEX(SBi!$C$3:$K$28,MATCH(F3233,SBi!$B$3:$B$28,0),MATCH(M3233,SBi!$C$2:$K$2,0))</f>
        <v>83.9</v>
      </c>
      <c r="O3233" s="16">
        <f t="shared" ca="1" si="658"/>
        <v>15.0181</v>
      </c>
      <c r="P3233" s="16" t="str">
        <f ca="1">IFERROR(INDEX(VpD!$2:$2,MATCH(H3233,VpD!$1:$1,1)),VpD!$I$2)</f>
        <v>&gt;1998</v>
      </c>
      <c r="Q3233" s="1">
        <f ca="1">INDEX(VpD!$C$3:$I$27,MATCH(F3233,VpD!$B$3:$B$27,0),MATCH(P3233,VpD!$C$2:$I$2,0))</f>
        <v>72</v>
      </c>
      <c r="R3233" s="16">
        <f t="shared" ca="1" si="659"/>
        <v>12.888</v>
      </c>
      <c r="S3233" s="14">
        <f t="shared" ca="1" si="660"/>
        <v>712102.84</v>
      </c>
      <c r="T3233" s="14">
        <f t="shared" ca="1" si="661"/>
        <v>6171948.2800000003</v>
      </c>
      <c r="U3233" s="14" t="str">
        <f t="shared" ca="1" si="662"/>
        <v>0A3F507E-1DDF-32B8-E044-0003BA298018</v>
      </c>
    </row>
    <row r="3234" spans="1:21" s="14" customFormat="1" x14ac:dyDescent="0.25">
      <c r="A3234" s="14">
        <f t="shared" si="650"/>
        <v>3234</v>
      </c>
      <c r="B3234" s="14" t="str">
        <f t="shared" ca="1" si="651"/>
        <v>0F7792E9-179B-4B00-BA40-08BE1F5BC1B5</v>
      </c>
      <c r="C3234" s="14" t="str">
        <f t="shared" ca="1" si="652"/>
        <v>Hyrdeengen</v>
      </c>
      <c r="D3234" s="14" t="str">
        <f t="shared" ca="1" si="653"/>
        <v>193</v>
      </c>
      <c r="E3234" s="14" t="str">
        <f t="shared" ca="1" si="654"/>
        <v>21go</v>
      </c>
      <c r="F3234" s="1">
        <f t="shared" ca="1" si="655"/>
        <v>130</v>
      </c>
      <c r="G3234" s="1">
        <f t="shared" ca="1" si="656"/>
        <v>113</v>
      </c>
      <c r="H3234" s="1">
        <f t="shared" ca="1" si="657"/>
        <v>1975</v>
      </c>
      <c r="I3234" s="1" t="str">
        <f ca="1">INDEX(Relationstabel!$C$3:$K$10,MATCH(INDIRECT($A$1&amp;"J"&amp;A3234),Relationstabel!$A$3:$A$10,0),MATCH(IFERROR(VALUE(INDIRECT($A$1&amp;"K"&amp;A3234)),0),Relationstabel!$C$1:$K$1,0))</f>
        <v>Fjernvarme/ Blokvarme</v>
      </c>
      <c r="J3234" s="1" t="str">
        <f ca="1">INDEX(Anvendelseskode!B:B,MATCH($F3234,Anvendelseskode!$A:$A,0))</f>
        <v>Række-, kæde-, dobbelthus (lodret adskillelse mellem enhederne)</v>
      </c>
      <c r="K3234" s="1" t="str">
        <f ca="1">INDEX(Anvendelseskode!C:C,MATCH($F3234,Anvendelseskode!$A:$A,0))</f>
        <v>Række-, kæde og dobbelthuse</v>
      </c>
      <c r="L3234" s="1" t="str">
        <f ca="1">INDEX(Anvendelseskode!D:D,MATCH($F3234,Anvendelseskode!$A:$A,0))</f>
        <v>Private husholdninger</v>
      </c>
      <c r="M3234" s="1" t="str">
        <f ca="1">IFERROR(INDEX(SBi!$2:$2,MATCH(H3234,SBi!$1:$1,1)),SBi!$K$2)</f>
        <v>1973-1978</v>
      </c>
      <c r="N3234" s="1">
        <f ca="1">INDEX(SBi!$C$3:$K$28,MATCH(F3234,SBi!$B$3:$B$28,0),MATCH(M3234,SBi!$C$2:$K$2,0))</f>
        <v>112.6</v>
      </c>
      <c r="O3234" s="16">
        <f t="shared" ca="1" si="658"/>
        <v>12.723799999999999</v>
      </c>
      <c r="P3234" s="16" t="str">
        <f ca="1">IFERROR(INDEX(VpD!$2:$2,MATCH(H3234,VpD!$1:$1,1)),VpD!$I$2)</f>
        <v>1973-1978</v>
      </c>
      <c r="Q3234" s="1">
        <f ca="1">INDEX(VpD!$C$3:$I$27,MATCH(F3234,VpD!$B$3:$B$27,0),MATCH(P3234,VpD!$C$2:$I$2,0))</f>
        <v>98</v>
      </c>
      <c r="R3234" s="16">
        <f t="shared" ca="1" si="659"/>
        <v>11.074</v>
      </c>
      <c r="S3234" s="14">
        <f t="shared" ca="1" si="660"/>
        <v>711758.87</v>
      </c>
      <c r="T3234" s="14">
        <f t="shared" ca="1" si="661"/>
        <v>6172347.5700000003</v>
      </c>
      <c r="U3234" s="14" t="str">
        <f t="shared" ca="1" si="662"/>
        <v>0A3F507E-19B2-32B8-E044-0003BA298018</v>
      </c>
    </row>
    <row r="3235" spans="1:21" s="14" customFormat="1" x14ac:dyDescent="0.25">
      <c r="A3235" s="14">
        <f t="shared" si="650"/>
        <v>3235</v>
      </c>
      <c r="B3235" s="14" t="str">
        <f t="shared" ca="1" si="651"/>
        <v>BB4E7A14-2938-47D8-A219-AD92B5A17E99</v>
      </c>
      <c r="C3235" s="14" t="str">
        <f t="shared" ca="1" si="652"/>
        <v>Hyttevænget</v>
      </c>
      <c r="D3235" s="14" t="str">
        <f t="shared" ca="1" si="653"/>
        <v>25</v>
      </c>
      <c r="E3235" s="14" t="str">
        <f t="shared" ca="1" si="654"/>
        <v>6if</v>
      </c>
      <c r="F3235" s="1">
        <f t="shared" ca="1" si="655"/>
        <v>130</v>
      </c>
      <c r="G3235" s="1">
        <f t="shared" ca="1" si="656"/>
        <v>113</v>
      </c>
      <c r="H3235" s="1">
        <f t="shared" ca="1" si="657"/>
        <v>1964</v>
      </c>
      <c r="I3235" s="1" t="str">
        <f ca="1">INDEX(Relationstabel!$C$3:$K$10,MATCH(INDIRECT($A$1&amp;"J"&amp;A3235),Relationstabel!$A$3:$A$10,0),MATCH(IFERROR(VALUE(INDIRECT($A$1&amp;"K"&amp;A3235)),0),Relationstabel!$C$1:$K$1,0))</f>
        <v>Fjernvarme/ Blokvarme</v>
      </c>
      <c r="J3235" s="1" t="str">
        <f ca="1">INDEX(Anvendelseskode!B:B,MATCH($F3235,Anvendelseskode!$A:$A,0))</f>
        <v>Række-, kæde-, dobbelthus (lodret adskillelse mellem enhederne)</v>
      </c>
      <c r="K3235" s="1" t="str">
        <f ca="1">INDEX(Anvendelseskode!C:C,MATCH($F3235,Anvendelseskode!$A:$A,0))</f>
        <v>Række-, kæde og dobbelthuse</v>
      </c>
      <c r="L3235" s="1" t="str">
        <f ca="1">INDEX(Anvendelseskode!D:D,MATCH($F3235,Anvendelseskode!$A:$A,0))</f>
        <v>Private husholdninger</v>
      </c>
      <c r="M3235" s="1" t="str">
        <f ca="1">IFERROR(INDEX(SBi!$2:$2,MATCH(H3235,SBi!$1:$1,1)),SBi!$K$2)</f>
        <v>1961-1972</v>
      </c>
      <c r="N3235" s="1">
        <f ca="1">INDEX(SBi!$C$3:$K$28,MATCH(F3235,SBi!$B$3:$B$28,0),MATCH(M3235,SBi!$C$2:$K$2,0))</f>
        <v>119.9</v>
      </c>
      <c r="O3235" s="16">
        <f t="shared" ca="1" si="658"/>
        <v>13.5487</v>
      </c>
      <c r="P3235" s="16" t="str">
        <f ca="1">IFERROR(INDEX(VpD!$2:$2,MATCH(H3235,VpD!$1:$1,1)),VpD!$I$2)</f>
        <v>1961-1972</v>
      </c>
      <c r="Q3235" s="1">
        <f ca="1">INDEX(VpD!$C$3:$I$27,MATCH(F3235,VpD!$B$3:$B$27,0),MATCH(P3235,VpD!$C$2:$I$2,0))</f>
        <v>120</v>
      </c>
      <c r="R3235" s="16">
        <f t="shared" ca="1" si="659"/>
        <v>13.56</v>
      </c>
      <c r="S3235" s="14">
        <f t="shared" ca="1" si="660"/>
        <v>713764.19</v>
      </c>
      <c r="T3235" s="14">
        <f t="shared" ca="1" si="661"/>
        <v>6169159.8099999996</v>
      </c>
      <c r="U3235" s="14" t="str">
        <f t="shared" ca="1" si="662"/>
        <v>0A3F507E-1AB2-32B8-E044-0003BA298018</v>
      </c>
    </row>
    <row r="3236" spans="1:21" s="14" customFormat="1" x14ac:dyDescent="0.25">
      <c r="A3236" s="14">
        <f t="shared" si="650"/>
        <v>3236</v>
      </c>
      <c r="B3236" s="14" t="str">
        <f t="shared" ca="1" si="651"/>
        <v>6DA3CD47-FDA4-4121-A881-414E914A224E</v>
      </c>
      <c r="C3236" s="14" t="str">
        <f t="shared" ca="1" si="652"/>
        <v>Broksøvej</v>
      </c>
      <c r="D3236" s="14" t="str">
        <f t="shared" ca="1" si="653"/>
        <v>33</v>
      </c>
      <c r="E3236" s="14" t="str">
        <f t="shared" ca="1" si="654"/>
        <v>18qb</v>
      </c>
      <c r="F3236" s="1">
        <f t="shared" ca="1" si="655"/>
        <v>130</v>
      </c>
      <c r="G3236" s="1">
        <f t="shared" ca="1" si="656"/>
        <v>159</v>
      </c>
      <c r="H3236" s="1">
        <f t="shared" ca="1" si="657"/>
        <v>1975</v>
      </c>
      <c r="I3236" s="1" t="str">
        <f ca="1">INDEX(Relationstabel!$C$3:$K$10,MATCH(INDIRECT($A$1&amp;"J"&amp;A3236),Relationstabel!$A$3:$A$10,0),MATCH(IFERROR(VALUE(INDIRECT($A$1&amp;"K"&amp;A3236)),0),Relationstabel!$C$1:$K$1,0))</f>
        <v>Elvarme</v>
      </c>
      <c r="J3236" s="1" t="str">
        <f ca="1">INDEX(Anvendelseskode!B:B,MATCH($F3236,Anvendelseskode!$A:$A,0))</f>
        <v>Række-, kæde-, dobbelthus (lodret adskillelse mellem enhederne)</v>
      </c>
      <c r="K3236" s="1" t="str">
        <f ca="1">INDEX(Anvendelseskode!C:C,MATCH($F3236,Anvendelseskode!$A:$A,0))</f>
        <v>Række-, kæde og dobbelthuse</v>
      </c>
      <c r="L3236" s="1" t="str">
        <f ca="1">INDEX(Anvendelseskode!D:D,MATCH($F3236,Anvendelseskode!$A:$A,0))</f>
        <v>Private husholdninger</v>
      </c>
      <c r="M3236" s="1" t="str">
        <f ca="1">IFERROR(INDEX(SBi!$2:$2,MATCH(H3236,SBi!$1:$1,1)),SBi!$K$2)</f>
        <v>1973-1978</v>
      </c>
      <c r="N3236" s="1">
        <f ca="1">INDEX(SBi!$C$3:$K$28,MATCH(F3236,SBi!$B$3:$B$28,0),MATCH(M3236,SBi!$C$2:$K$2,0))</f>
        <v>112.6</v>
      </c>
      <c r="O3236" s="16">
        <f t="shared" ca="1" si="658"/>
        <v>17.903399999999998</v>
      </c>
      <c r="P3236" s="16" t="str">
        <f ca="1">IFERROR(INDEX(VpD!$2:$2,MATCH(H3236,VpD!$1:$1,1)),VpD!$I$2)</f>
        <v>1973-1978</v>
      </c>
      <c r="Q3236" s="1">
        <f ca="1">INDEX(VpD!$C$3:$I$27,MATCH(F3236,VpD!$B$3:$B$27,0),MATCH(P3236,VpD!$C$2:$I$2,0))</f>
        <v>98</v>
      </c>
      <c r="R3236" s="16">
        <f t="shared" ca="1" si="659"/>
        <v>15.582000000000001</v>
      </c>
      <c r="S3236" s="14">
        <f t="shared" ca="1" si="660"/>
        <v>712838.9</v>
      </c>
      <c r="T3236" s="14">
        <f t="shared" ca="1" si="661"/>
        <v>6169041.2999999998</v>
      </c>
      <c r="U3236" s="14" t="str">
        <f t="shared" ca="1" si="662"/>
        <v>0A3F507E-15B4-32B8-E044-0003BA298018</v>
      </c>
    </row>
    <row r="3237" spans="1:21" s="14" customFormat="1" x14ac:dyDescent="0.25">
      <c r="A3237" s="14">
        <f t="shared" si="650"/>
        <v>3237</v>
      </c>
      <c r="B3237" s="14" t="str">
        <f t="shared" ca="1" si="651"/>
        <v>4AD21008-5E43-41C4-90E7-295FC2CDAC69</v>
      </c>
      <c r="C3237" s="14" t="str">
        <f t="shared" ca="1" si="652"/>
        <v>Egeskovvej</v>
      </c>
      <c r="D3237" s="14" t="str">
        <f t="shared" ca="1" si="653"/>
        <v>57</v>
      </c>
      <c r="E3237" s="14" t="str">
        <f t="shared" ca="1" si="654"/>
        <v>3bf</v>
      </c>
      <c r="F3237" s="1">
        <f t="shared" ca="1" si="655"/>
        <v>130</v>
      </c>
      <c r="G3237" s="1">
        <f t="shared" ca="1" si="656"/>
        <v>92</v>
      </c>
      <c r="H3237" s="1">
        <f t="shared" ca="1" si="657"/>
        <v>2002</v>
      </c>
      <c r="I3237" s="1" t="str">
        <f ca="1">INDEX(Relationstabel!$C$3:$K$10,MATCH(INDIRECT($A$1&amp;"J"&amp;A3237),Relationstabel!$A$3:$A$10,0),MATCH(IFERROR(VALUE(INDIRECT($A$1&amp;"K"&amp;A3237)),0),Relationstabel!$C$1:$K$1,0))</f>
        <v>Naturgas</v>
      </c>
      <c r="J3237" s="1" t="str">
        <f ca="1">INDEX(Anvendelseskode!B:B,MATCH($F3237,Anvendelseskode!$A:$A,0))</f>
        <v>Række-, kæde-, dobbelthus (lodret adskillelse mellem enhederne)</v>
      </c>
      <c r="K3237" s="1" t="str">
        <f ca="1">INDEX(Anvendelseskode!C:C,MATCH($F3237,Anvendelseskode!$A:$A,0))</f>
        <v>Række-, kæde og dobbelthuse</v>
      </c>
      <c r="L3237" s="1" t="str">
        <f ca="1">INDEX(Anvendelseskode!D:D,MATCH($F3237,Anvendelseskode!$A:$A,0))</f>
        <v>Private husholdninger</v>
      </c>
      <c r="M3237" s="1" t="str">
        <f ca="1">IFERROR(INDEX(SBi!$2:$2,MATCH(H3237,SBi!$1:$1,1)),SBi!$K$2)</f>
        <v>1999-2006</v>
      </c>
      <c r="N3237" s="1">
        <f ca="1">INDEX(SBi!$C$3:$K$28,MATCH(F3237,SBi!$B$3:$B$28,0),MATCH(M3237,SBi!$C$2:$K$2,0))</f>
        <v>81.5</v>
      </c>
      <c r="O3237" s="16">
        <f t="shared" ca="1" si="658"/>
        <v>7.4980000000000002</v>
      </c>
      <c r="P3237" s="16" t="str">
        <f ca="1">IFERROR(INDEX(VpD!$2:$2,MATCH(H3237,VpD!$1:$1,1)),VpD!$I$2)</f>
        <v>&gt;1998</v>
      </c>
      <c r="Q3237" s="1">
        <f ca="1">INDEX(VpD!$C$3:$I$27,MATCH(F3237,VpD!$B$3:$B$27,0),MATCH(P3237,VpD!$C$2:$I$2,0))</f>
        <v>65</v>
      </c>
      <c r="R3237" s="16">
        <f t="shared" ca="1" si="659"/>
        <v>5.98</v>
      </c>
      <c r="S3237" s="14">
        <f t="shared" ca="1" si="660"/>
        <v>712583.83</v>
      </c>
      <c r="T3237" s="14">
        <f t="shared" ca="1" si="661"/>
        <v>6169759.3899999997</v>
      </c>
      <c r="U3237" s="14" t="str">
        <f t="shared" ca="1" si="662"/>
        <v>0A3F507E-16B4-32B8-E044-0003BA298018</v>
      </c>
    </row>
    <row r="3238" spans="1:21" s="14" customFormat="1" x14ac:dyDescent="0.25">
      <c r="A3238" s="14">
        <f t="shared" si="650"/>
        <v>3238</v>
      </c>
      <c r="B3238" s="14" t="str">
        <f t="shared" ca="1" si="651"/>
        <v>FDF7380F-8B73-4544-83BC-02EA651BED36</v>
      </c>
      <c r="C3238" s="14" t="str">
        <f t="shared" ca="1" si="652"/>
        <v>Hyrdeengen</v>
      </c>
      <c r="D3238" s="14" t="str">
        <f t="shared" ca="1" si="653"/>
        <v>197</v>
      </c>
      <c r="E3238" s="14" t="str">
        <f t="shared" ca="1" si="654"/>
        <v>21gm</v>
      </c>
      <c r="F3238" s="1">
        <f t="shared" ca="1" si="655"/>
        <v>130</v>
      </c>
      <c r="G3238" s="1">
        <f t="shared" ca="1" si="656"/>
        <v>117</v>
      </c>
      <c r="H3238" s="1">
        <f t="shared" ca="1" si="657"/>
        <v>1975</v>
      </c>
      <c r="I3238" s="1" t="str">
        <f ca="1">INDEX(Relationstabel!$C$3:$K$10,MATCH(INDIRECT($A$1&amp;"J"&amp;A3238),Relationstabel!$A$3:$A$10,0),MATCH(IFERROR(VALUE(INDIRECT($A$1&amp;"K"&amp;A3238)),0),Relationstabel!$C$1:$K$1,0))</f>
        <v>Fjernvarme/ Blokvarme</v>
      </c>
      <c r="J3238" s="1" t="str">
        <f ca="1">INDEX(Anvendelseskode!B:B,MATCH($F3238,Anvendelseskode!$A:$A,0))</f>
        <v>Række-, kæde-, dobbelthus (lodret adskillelse mellem enhederne)</v>
      </c>
      <c r="K3238" s="1" t="str">
        <f ca="1">INDEX(Anvendelseskode!C:C,MATCH($F3238,Anvendelseskode!$A:$A,0))</f>
        <v>Række-, kæde og dobbelthuse</v>
      </c>
      <c r="L3238" s="1" t="str">
        <f ca="1">INDEX(Anvendelseskode!D:D,MATCH($F3238,Anvendelseskode!$A:$A,0))</f>
        <v>Private husholdninger</v>
      </c>
      <c r="M3238" s="1" t="str">
        <f ca="1">IFERROR(INDEX(SBi!$2:$2,MATCH(H3238,SBi!$1:$1,1)),SBi!$K$2)</f>
        <v>1973-1978</v>
      </c>
      <c r="N3238" s="1">
        <f ca="1">INDEX(SBi!$C$3:$K$28,MATCH(F3238,SBi!$B$3:$B$28,0),MATCH(M3238,SBi!$C$2:$K$2,0))</f>
        <v>112.6</v>
      </c>
      <c r="O3238" s="16">
        <f t="shared" ca="1" si="658"/>
        <v>13.174199999999999</v>
      </c>
      <c r="P3238" s="16" t="str">
        <f ca="1">IFERROR(INDEX(VpD!$2:$2,MATCH(H3238,VpD!$1:$1,1)),VpD!$I$2)</f>
        <v>1973-1978</v>
      </c>
      <c r="Q3238" s="1">
        <f ca="1">INDEX(VpD!$C$3:$I$27,MATCH(F3238,VpD!$B$3:$B$27,0),MATCH(P3238,VpD!$C$2:$I$2,0))</f>
        <v>98</v>
      </c>
      <c r="R3238" s="16">
        <f t="shared" ca="1" si="659"/>
        <v>11.465999999999999</v>
      </c>
      <c r="S3238" s="14">
        <f t="shared" ca="1" si="660"/>
        <v>711755.36</v>
      </c>
      <c r="T3238" s="14">
        <f t="shared" ca="1" si="661"/>
        <v>6172365.1200000001</v>
      </c>
      <c r="U3238" s="14" t="str">
        <f t="shared" ca="1" si="662"/>
        <v>0A3F507E-19B4-32B8-E044-0003BA298018</v>
      </c>
    </row>
    <row r="3239" spans="1:21" s="14" customFormat="1" x14ac:dyDescent="0.25">
      <c r="A3239" s="14">
        <f t="shared" si="650"/>
        <v>3239</v>
      </c>
      <c r="B3239" s="14" t="str">
        <f t="shared" ca="1" si="651"/>
        <v>18D034BB-458A-4E06-9940-A31F33E519B7</v>
      </c>
      <c r="C3239" s="14" t="str">
        <f t="shared" ca="1" si="652"/>
        <v>Svanholmvej</v>
      </c>
      <c r="D3239" s="14" t="str">
        <f t="shared" ca="1" si="653"/>
        <v>11</v>
      </c>
      <c r="E3239" s="14" t="str">
        <f t="shared" ca="1" si="654"/>
        <v>18bu</v>
      </c>
      <c r="F3239" s="1">
        <f t="shared" ca="1" si="655"/>
        <v>120</v>
      </c>
      <c r="G3239" s="1">
        <f t="shared" ca="1" si="656"/>
        <v>113</v>
      </c>
      <c r="H3239" s="1">
        <f t="shared" ca="1" si="657"/>
        <v>1988</v>
      </c>
      <c r="I3239" s="1" t="str">
        <f ca="1">INDEX(Relationstabel!$C$3:$K$10,MATCH(INDIRECT($A$1&amp;"J"&amp;A3239),Relationstabel!$A$3:$A$10,0),MATCH(IFERROR(VALUE(INDIRECT($A$1&amp;"K"&amp;A3239)),0),Relationstabel!$C$1:$K$1,0))</f>
        <v>Naturgas</v>
      </c>
      <c r="J3239" s="1" t="str">
        <f ca="1">INDEX(Anvendelseskode!B:B,MATCH($F3239,Anvendelseskode!$A:$A,0))</f>
        <v>Fritliggende enfamilieshus (parcelhus)</v>
      </c>
      <c r="K3239" s="1" t="str">
        <f ca="1">INDEX(Anvendelseskode!C:C,MATCH($F3239,Anvendelseskode!$A:$A,0))</f>
        <v>Parcelhuse</v>
      </c>
      <c r="L3239" s="1" t="str">
        <f ca="1">INDEX(Anvendelseskode!D:D,MATCH($F3239,Anvendelseskode!$A:$A,0))</f>
        <v>Private husholdninger</v>
      </c>
      <c r="M3239" s="1" t="str">
        <f ca="1">IFERROR(INDEX(SBi!$2:$2,MATCH(H3239,SBi!$1:$1,1)),SBi!$K$2)</f>
        <v>1979-1998</v>
      </c>
      <c r="N3239" s="1">
        <f ca="1">INDEX(SBi!$C$3:$K$28,MATCH(F3239,SBi!$B$3:$B$28,0),MATCH(M3239,SBi!$C$2:$K$2,0))</f>
        <v>105.4</v>
      </c>
      <c r="O3239" s="16">
        <f t="shared" ca="1" si="658"/>
        <v>11.910200000000001</v>
      </c>
      <c r="P3239" s="16" t="str">
        <f ca="1">IFERROR(INDEX(VpD!$2:$2,MATCH(H3239,VpD!$1:$1,1)),VpD!$I$2)</f>
        <v>1979-1998</v>
      </c>
      <c r="Q3239" s="1">
        <f ca="1">INDEX(VpD!$C$3:$I$27,MATCH(F3239,VpD!$B$3:$B$27,0),MATCH(P3239,VpD!$C$2:$I$2,0))</f>
        <v>90</v>
      </c>
      <c r="R3239" s="16">
        <f t="shared" ca="1" si="659"/>
        <v>10.17</v>
      </c>
      <c r="S3239" s="14">
        <f t="shared" ca="1" si="660"/>
        <v>713248.98</v>
      </c>
      <c r="T3239" s="14">
        <f t="shared" ca="1" si="661"/>
        <v>6168939.1299999999</v>
      </c>
      <c r="U3239" s="14" t="str">
        <f t="shared" ca="1" si="662"/>
        <v>0A3F507E-21E3-32B8-E044-0003BA298018</v>
      </c>
    </row>
    <row r="3240" spans="1:21" s="14" customFormat="1" x14ac:dyDescent="0.25">
      <c r="A3240" s="14">
        <f t="shared" si="650"/>
        <v>3240</v>
      </c>
      <c r="B3240" s="14" t="str">
        <f t="shared" ca="1" si="651"/>
        <v>96F65FB2-03DF-4870-B905-1F2CFAB3E5BF</v>
      </c>
      <c r="C3240" s="14" t="str">
        <f t="shared" ca="1" si="652"/>
        <v>Syvhøjvænge</v>
      </c>
      <c r="D3240" s="14" t="str">
        <f t="shared" ca="1" si="653"/>
        <v>175</v>
      </c>
      <c r="E3240" s="14" t="str">
        <f t="shared" ca="1" si="654"/>
        <v>21cm</v>
      </c>
      <c r="F3240" s="1">
        <f t="shared" ca="1" si="655"/>
        <v>130</v>
      </c>
      <c r="G3240" s="1">
        <f t="shared" ca="1" si="656"/>
        <v>170</v>
      </c>
      <c r="H3240" s="1">
        <f t="shared" ca="1" si="657"/>
        <v>1971</v>
      </c>
      <c r="I3240" s="1" t="str">
        <f ca="1">INDEX(Relationstabel!$C$3:$K$10,MATCH(INDIRECT($A$1&amp;"J"&amp;A3240),Relationstabel!$A$3:$A$10,0),MATCH(IFERROR(VALUE(INDIRECT($A$1&amp;"K"&amp;A3240)),0),Relationstabel!$C$1:$K$1,0))</f>
        <v>Fjernvarme/ Blokvarme</v>
      </c>
      <c r="J3240" s="1" t="str">
        <f ca="1">INDEX(Anvendelseskode!B:B,MATCH($F3240,Anvendelseskode!$A:$A,0))</f>
        <v>Række-, kæde-, dobbelthus (lodret adskillelse mellem enhederne)</v>
      </c>
      <c r="K3240" s="1" t="str">
        <f ca="1">INDEX(Anvendelseskode!C:C,MATCH($F3240,Anvendelseskode!$A:$A,0))</f>
        <v>Række-, kæde og dobbelthuse</v>
      </c>
      <c r="L3240" s="1" t="str">
        <f ca="1">INDEX(Anvendelseskode!D:D,MATCH($F3240,Anvendelseskode!$A:$A,0))</f>
        <v>Private husholdninger</v>
      </c>
      <c r="M3240" s="1" t="str">
        <f ca="1">IFERROR(INDEX(SBi!$2:$2,MATCH(H3240,SBi!$1:$1,1)),SBi!$K$2)</f>
        <v>1961-1972</v>
      </c>
      <c r="N3240" s="1">
        <f ca="1">INDEX(SBi!$C$3:$K$28,MATCH(F3240,SBi!$B$3:$B$28,0),MATCH(M3240,SBi!$C$2:$K$2,0))</f>
        <v>119.9</v>
      </c>
      <c r="O3240" s="16">
        <f t="shared" ca="1" si="658"/>
        <v>20.382999999999999</v>
      </c>
      <c r="P3240" s="16" t="str">
        <f ca="1">IFERROR(INDEX(VpD!$2:$2,MATCH(H3240,VpD!$1:$1,1)),VpD!$I$2)</f>
        <v>1961-1972</v>
      </c>
      <c r="Q3240" s="1">
        <f ca="1">INDEX(VpD!$C$3:$I$27,MATCH(F3240,VpD!$B$3:$B$27,0),MATCH(P3240,VpD!$C$2:$I$2,0))</f>
        <v>120</v>
      </c>
      <c r="R3240" s="16">
        <f t="shared" ca="1" si="659"/>
        <v>20.399999999999999</v>
      </c>
      <c r="S3240" s="14">
        <f t="shared" ca="1" si="660"/>
        <v>711798.74</v>
      </c>
      <c r="T3240" s="14">
        <f t="shared" ca="1" si="661"/>
        <v>6172169.8200000003</v>
      </c>
      <c r="U3240" s="14" t="str">
        <f t="shared" ca="1" si="662"/>
        <v>0A3F507E-22E3-32B8-E044-0003BA298018</v>
      </c>
    </row>
    <row r="3241" spans="1:21" s="14" customFormat="1" x14ac:dyDescent="0.25">
      <c r="A3241" s="14">
        <f t="shared" si="650"/>
        <v>3241</v>
      </c>
      <c r="B3241" s="14" t="str">
        <f t="shared" ca="1" si="651"/>
        <v>C662D2CB-A6F9-4FB6-B6A0-80570D1C1C28</v>
      </c>
      <c r="C3241" s="14" t="str">
        <f t="shared" ca="1" si="652"/>
        <v>Horsbred</v>
      </c>
      <c r="D3241" s="14" t="str">
        <f t="shared" ca="1" si="653"/>
        <v>73</v>
      </c>
      <c r="E3241" s="14" t="str">
        <f t="shared" ca="1" si="654"/>
        <v>13cæ</v>
      </c>
      <c r="F3241" s="1">
        <f t="shared" ca="1" si="655"/>
        <v>130</v>
      </c>
      <c r="G3241" s="1">
        <f t="shared" ca="1" si="656"/>
        <v>107</v>
      </c>
      <c r="H3241" s="1">
        <f t="shared" ca="1" si="657"/>
        <v>1985</v>
      </c>
      <c r="I3241" s="1" t="str">
        <f ca="1">INDEX(Relationstabel!$C$3:$K$10,MATCH(INDIRECT($A$1&amp;"J"&amp;A3241),Relationstabel!$A$3:$A$10,0),MATCH(IFERROR(VALUE(INDIRECT($A$1&amp;"K"&amp;A3241)),0),Relationstabel!$C$1:$K$1,0))</f>
        <v>Fjernvarme/ Blokvarme</v>
      </c>
      <c r="J3241" s="1" t="str">
        <f ca="1">INDEX(Anvendelseskode!B:B,MATCH($F3241,Anvendelseskode!$A:$A,0))</f>
        <v>Række-, kæde-, dobbelthus (lodret adskillelse mellem enhederne)</v>
      </c>
      <c r="K3241" s="1" t="str">
        <f ca="1">INDEX(Anvendelseskode!C:C,MATCH($F3241,Anvendelseskode!$A:$A,0))</f>
        <v>Række-, kæde og dobbelthuse</v>
      </c>
      <c r="L3241" s="1" t="str">
        <f ca="1">INDEX(Anvendelseskode!D:D,MATCH($F3241,Anvendelseskode!$A:$A,0))</f>
        <v>Private husholdninger</v>
      </c>
      <c r="M3241" s="1" t="str">
        <f ca="1">IFERROR(INDEX(SBi!$2:$2,MATCH(H3241,SBi!$1:$1,1)),SBi!$K$2)</f>
        <v>1979-1998</v>
      </c>
      <c r="N3241" s="1">
        <f ca="1">INDEX(SBi!$C$3:$K$28,MATCH(F3241,SBi!$B$3:$B$28,0),MATCH(M3241,SBi!$C$2:$K$2,0))</f>
        <v>96.8</v>
      </c>
      <c r="O3241" s="16">
        <f t="shared" ca="1" si="658"/>
        <v>10.3576</v>
      </c>
      <c r="P3241" s="16" t="str">
        <f ca="1">IFERROR(INDEX(VpD!$2:$2,MATCH(H3241,VpD!$1:$1,1)),VpD!$I$2)</f>
        <v>1979-1998</v>
      </c>
      <c r="Q3241" s="1">
        <f ca="1">INDEX(VpD!$C$3:$I$27,MATCH(F3241,VpD!$B$3:$B$27,0),MATCH(P3241,VpD!$C$2:$I$2,0))</f>
        <v>74</v>
      </c>
      <c r="R3241" s="16">
        <f t="shared" ca="1" si="659"/>
        <v>7.9180000000000001</v>
      </c>
      <c r="S3241" s="14">
        <f t="shared" ca="1" si="660"/>
        <v>711373.35</v>
      </c>
      <c r="T3241" s="14">
        <f t="shared" ca="1" si="661"/>
        <v>6171788.6600000001</v>
      </c>
      <c r="U3241" s="14" t="str">
        <f t="shared" ca="1" si="662"/>
        <v>0A3F507E-18C3-32B8-E044-0003BA298018</v>
      </c>
    </row>
    <row r="3242" spans="1:21" s="14" customFormat="1" x14ac:dyDescent="0.25">
      <c r="A3242" s="14">
        <f t="shared" si="650"/>
        <v>3242</v>
      </c>
      <c r="B3242" s="14" t="str">
        <f t="shared" ca="1" si="651"/>
        <v>E27ED6EB-7B17-49CA-B9F0-4808827044FA</v>
      </c>
      <c r="C3242" s="14" t="str">
        <f t="shared" ca="1" si="652"/>
        <v>Rendsagervej</v>
      </c>
      <c r="D3242" s="14" t="str">
        <f t="shared" ca="1" si="653"/>
        <v>71</v>
      </c>
      <c r="E3242" s="14" t="str">
        <f t="shared" ca="1" si="654"/>
        <v>9oa</v>
      </c>
      <c r="F3242" s="1">
        <f t="shared" ca="1" si="655"/>
        <v>120</v>
      </c>
      <c r="G3242" s="1">
        <f t="shared" ca="1" si="656"/>
        <v>109</v>
      </c>
      <c r="H3242" s="1">
        <f t="shared" ca="1" si="657"/>
        <v>1973</v>
      </c>
      <c r="I3242" s="1" t="str">
        <f ca="1">INDEX(Relationstabel!$C$3:$K$10,MATCH(INDIRECT($A$1&amp;"J"&amp;A3242),Relationstabel!$A$3:$A$10,0),MATCH(IFERROR(VALUE(INDIRECT($A$1&amp;"K"&amp;A3242)),0),Relationstabel!$C$1:$K$1,0))</f>
        <v>Naturgas</v>
      </c>
      <c r="J3242" s="1" t="str">
        <f ca="1">INDEX(Anvendelseskode!B:B,MATCH($F3242,Anvendelseskode!$A:$A,0))</f>
        <v>Fritliggende enfamilieshus (parcelhus)</v>
      </c>
      <c r="K3242" s="1" t="str">
        <f ca="1">INDEX(Anvendelseskode!C:C,MATCH($F3242,Anvendelseskode!$A:$A,0))</f>
        <v>Parcelhuse</v>
      </c>
      <c r="L3242" s="1" t="str">
        <f ca="1">INDEX(Anvendelseskode!D:D,MATCH($F3242,Anvendelseskode!$A:$A,0))</f>
        <v>Private husholdninger</v>
      </c>
      <c r="M3242" s="1" t="str">
        <f ca="1">IFERROR(INDEX(SBi!$2:$2,MATCH(H3242,SBi!$1:$1,1)),SBi!$K$2)</f>
        <v>1973-1978</v>
      </c>
      <c r="N3242" s="1">
        <f ca="1">INDEX(SBi!$C$3:$K$28,MATCH(F3242,SBi!$B$3:$B$28,0),MATCH(M3242,SBi!$C$2:$K$2,0))</f>
        <v>119.8</v>
      </c>
      <c r="O3242" s="16">
        <f t="shared" ca="1" si="658"/>
        <v>13.058199999999999</v>
      </c>
      <c r="P3242" s="16" t="str">
        <f ca="1">IFERROR(INDEX(VpD!$2:$2,MATCH(H3242,VpD!$1:$1,1)),VpD!$I$2)</f>
        <v>1973-1978</v>
      </c>
      <c r="Q3242" s="1">
        <f ca="1">INDEX(VpD!$C$3:$I$27,MATCH(F3242,VpD!$B$3:$B$27,0),MATCH(P3242,VpD!$C$2:$I$2,0))</f>
        <v>117</v>
      </c>
      <c r="R3242" s="16">
        <f t="shared" ca="1" si="659"/>
        <v>12.753</v>
      </c>
      <c r="S3242" s="14">
        <f t="shared" ca="1" si="660"/>
        <v>710983.27</v>
      </c>
      <c r="T3242" s="14">
        <f t="shared" ca="1" si="661"/>
        <v>6171632.6200000001</v>
      </c>
      <c r="U3242" s="14" t="str">
        <f t="shared" ca="1" si="662"/>
        <v>0A3F507E-1FC3-32B8-E044-0003BA298018</v>
      </c>
    </row>
    <row r="3243" spans="1:21" s="14" customFormat="1" x14ac:dyDescent="0.25">
      <c r="A3243" s="14">
        <f t="shared" si="650"/>
        <v>3243</v>
      </c>
      <c r="B3243" s="14" t="str">
        <f t="shared" ca="1" si="651"/>
        <v>72FADC02-1B28-462D-B6F0-C73B92C76437</v>
      </c>
      <c r="C3243" s="14" t="str">
        <f t="shared" ca="1" si="652"/>
        <v>Vallensbæk Strandvej</v>
      </c>
      <c r="D3243" s="14" t="str">
        <f t="shared" ca="1" si="653"/>
        <v>318</v>
      </c>
      <c r="E3243" s="14" t="str">
        <f t="shared" ca="1" si="654"/>
        <v>11bø</v>
      </c>
      <c r="F3243" s="1">
        <f t="shared" ca="1" si="655"/>
        <v>120</v>
      </c>
      <c r="G3243" s="1">
        <f t="shared" ca="1" si="656"/>
        <v>106</v>
      </c>
      <c r="H3243" s="1">
        <f t="shared" ca="1" si="657"/>
        <v>1986</v>
      </c>
      <c r="I3243" s="1" t="str">
        <f ca="1">INDEX(Relationstabel!$C$3:$K$10,MATCH(INDIRECT($A$1&amp;"J"&amp;A3243),Relationstabel!$A$3:$A$10,0),MATCH(IFERROR(VALUE(INDIRECT($A$1&amp;"K"&amp;A3243)),0),Relationstabel!$C$1:$K$1,0))</f>
        <v>Elvarme</v>
      </c>
      <c r="J3243" s="1" t="str">
        <f ca="1">INDEX(Anvendelseskode!B:B,MATCH($F3243,Anvendelseskode!$A:$A,0))</f>
        <v>Fritliggende enfamilieshus (parcelhus)</v>
      </c>
      <c r="K3243" s="1" t="str">
        <f ca="1">INDEX(Anvendelseskode!C:C,MATCH($F3243,Anvendelseskode!$A:$A,0))</f>
        <v>Parcelhuse</v>
      </c>
      <c r="L3243" s="1" t="str">
        <f ca="1">INDEX(Anvendelseskode!D:D,MATCH($F3243,Anvendelseskode!$A:$A,0))</f>
        <v>Private husholdninger</v>
      </c>
      <c r="M3243" s="1" t="str">
        <f ca="1">IFERROR(INDEX(SBi!$2:$2,MATCH(H3243,SBi!$1:$1,1)),SBi!$K$2)</f>
        <v>1979-1998</v>
      </c>
      <c r="N3243" s="1">
        <f ca="1">INDEX(SBi!$C$3:$K$28,MATCH(F3243,SBi!$B$3:$B$28,0),MATCH(M3243,SBi!$C$2:$K$2,0))</f>
        <v>105.4</v>
      </c>
      <c r="O3243" s="16">
        <f t="shared" ca="1" si="658"/>
        <v>11.172400000000001</v>
      </c>
      <c r="P3243" s="16" t="str">
        <f ca="1">IFERROR(INDEX(VpD!$2:$2,MATCH(H3243,VpD!$1:$1,1)),VpD!$I$2)</f>
        <v>1979-1998</v>
      </c>
      <c r="Q3243" s="1">
        <f ca="1">INDEX(VpD!$C$3:$I$27,MATCH(F3243,VpD!$B$3:$B$27,0),MATCH(P3243,VpD!$C$2:$I$2,0))</f>
        <v>90</v>
      </c>
      <c r="R3243" s="16">
        <f t="shared" ca="1" si="659"/>
        <v>9.5399999999999991</v>
      </c>
      <c r="S3243" s="14">
        <f t="shared" ca="1" si="660"/>
        <v>713002.38</v>
      </c>
      <c r="T3243" s="14">
        <f t="shared" ca="1" si="661"/>
        <v>6168762.21</v>
      </c>
      <c r="U3243" s="14" t="str">
        <f t="shared" ca="1" si="662"/>
        <v>0A3F507E-17C6-32B8-E044-0003BA298018</v>
      </c>
    </row>
    <row r="3244" spans="1:21" s="14" customFormat="1" x14ac:dyDescent="0.25">
      <c r="A3244" s="14">
        <f t="shared" si="650"/>
        <v>3244</v>
      </c>
      <c r="B3244" s="14" t="str">
        <f t="shared" ca="1" si="651"/>
        <v>BC32D2EB-62F5-481C-87FF-608028D2CC0E</v>
      </c>
      <c r="C3244" s="14" t="str">
        <f t="shared" ca="1" si="652"/>
        <v>Kolleruplund</v>
      </c>
      <c r="D3244" s="14" t="str">
        <f t="shared" ca="1" si="653"/>
        <v>40</v>
      </c>
      <c r="E3244" s="14" t="str">
        <f t="shared" ca="1" si="654"/>
        <v>6gz</v>
      </c>
      <c r="F3244" s="1">
        <f t="shared" ca="1" si="655"/>
        <v>130</v>
      </c>
      <c r="G3244" s="1">
        <f t="shared" ca="1" si="656"/>
        <v>101</v>
      </c>
      <c r="H3244" s="1">
        <f t="shared" ca="1" si="657"/>
        <v>1964</v>
      </c>
      <c r="I3244" s="1" t="str">
        <f ca="1">INDEX(Relationstabel!$C$3:$K$10,MATCH(INDIRECT($A$1&amp;"J"&amp;A3244),Relationstabel!$A$3:$A$10,0),MATCH(IFERROR(VALUE(INDIRECT($A$1&amp;"K"&amp;A3244)),0),Relationstabel!$C$1:$K$1,0))</f>
        <v>Naturgas</v>
      </c>
      <c r="J3244" s="1" t="str">
        <f ca="1">INDEX(Anvendelseskode!B:B,MATCH($F3244,Anvendelseskode!$A:$A,0))</f>
        <v>Række-, kæde-, dobbelthus (lodret adskillelse mellem enhederne)</v>
      </c>
      <c r="K3244" s="1" t="str">
        <f ca="1">INDEX(Anvendelseskode!C:C,MATCH($F3244,Anvendelseskode!$A:$A,0))</f>
        <v>Række-, kæde og dobbelthuse</v>
      </c>
      <c r="L3244" s="1" t="str">
        <f ca="1">INDEX(Anvendelseskode!D:D,MATCH($F3244,Anvendelseskode!$A:$A,0))</f>
        <v>Private husholdninger</v>
      </c>
      <c r="M3244" s="1" t="str">
        <f ca="1">IFERROR(INDEX(SBi!$2:$2,MATCH(H3244,SBi!$1:$1,1)),SBi!$K$2)</f>
        <v>1961-1972</v>
      </c>
      <c r="N3244" s="1">
        <f ca="1">INDEX(SBi!$C$3:$K$28,MATCH(F3244,SBi!$B$3:$B$28,0),MATCH(M3244,SBi!$C$2:$K$2,0))</f>
        <v>119.9</v>
      </c>
      <c r="O3244" s="16">
        <f t="shared" ca="1" si="658"/>
        <v>12.109900000000001</v>
      </c>
      <c r="P3244" s="16" t="str">
        <f ca="1">IFERROR(INDEX(VpD!$2:$2,MATCH(H3244,VpD!$1:$1,1)),VpD!$I$2)</f>
        <v>1961-1972</v>
      </c>
      <c r="Q3244" s="1">
        <f ca="1">INDEX(VpD!$C$3:$I$27,MATCH(F3244,VpD!$B$3:$B$27,0),MATCH(P3244,VpD!$C$2:$I$2,0))</f>
        <v>120</v>
      </c>
      <c r="R3244" s="16">
        <f t="shared" ca="1" si="659"/>
        <v>12.12</v>
      </c>
      <c r="S3244" s="14">
        <f t="shared" ca="1" si="660"/>
        <v>713836.45</v>
      </c>
      <c r="T3244" s="14">
        <f t="shared" ca="1" si="661"/>
        <v>6169299.1100000003</v>
      </c>
      <c r="U3244" s="14" t="str">
        <f t="shared" ca="1" si="662"/>
        <v>0A3F507E-1BC6-32B8-E044-0003BA298018</v>
      </c>
    </row>
    <row r="3245" spans="1:21" s="14" customFormat="1" x14ac:dyDescent="0.25">
      <c r="A3245" s="14">
        <f t="shared" si="650"/>
        <v>3245</v>
      </c>
      <c r="B3245" s="14" t="str">
        <f t="shared" ca="1" si="651"/>
        <v>7578D565-50D5-419D-8E3F-3EF2362D79BC</v>
      </c>
      <c r="C3245" s="14" t="str">
        <f t="shared" ca="1" si="652"/>
        <v>Nordmarksvænge</v>
      </c>
      <c r="D3245" s="14" t="str">
        <f t="shared" ca="1" si="653"/>
        <v>54</v>
      </c>
      <c r="E3245" s="14" t="str">
        <f t="shared" ca="1" si="654"/>
        <v>14ed</v>
      </c>
      <c r="F3245" s="1">
        <f t="shared" ca="1" si="655"/>
        <v>130</v>
      </c>
      <c r="G3245" s="1">
        <f t="shared" ca="1" si="656"/>
        <v>133</v>
      </c>
      <c r="H3245" s="1">
        <f t="shared" ca="1" si="657"/>
        <v>2000</v>
      </c>
      <c r="I3245" s="1" t="str">
        <f ca="1">INDEX(Relationstabel!$C$3:$K$10,MATCH(INDIRECT($A$1&amp;"J"&amp;A3245),Relationstabel!$A$3:$A$10,0),MATCH(IFERROR(VALUE(INDIRECT($A$1&amp;"K"&amp;A3245)),0),Relationstabel!$C$1:$K$1,0))</f>
        <v>Fjernvarme/ Blokvarme</v>
      </c>
      <c r="J3245" s="1" t="str">
        <f ca="1">INDEX(Anvendelseskode!B:B,MATCH($F3245,Anvendelseskode!$A:$A,0))</f>
        <v>Række-, kæde-, dobbelthus (lodret adskillelse mellem enhederne)</v>
      </c>
      <c r="K3245" s="1" t="str">
        <f ca="1">INDEX(Anvendelseskode!C:C,MATCH($F3245,Anvendelseskode!$A:$A,0))</f>
        <v>Række-, kæde og dobbelthuse</v>
      </c>
      <c r="L3245" s="1" t="str">
        <f ca="1">INDEX(Anvendelseskode!D:D,MATCH($F3245,Anvendelseskode!$A:$A,0))</f>
        <v>Private husholdninger</v>
      </c>
      <c r="M3245" s="1" t="str">
        <f ca="1">IFERROR(INDEX(SBi!$2:$2,MATCH(H3245,SBi!$1:$1,1)),SBi!$K$2)</f>
        <v>1999-2006</v>
      </c>
      <c r="N3245" s="1">
        <f ca="1">INDEX(SBi!$C$3:$K$28,MATCH(F3245,SBi!$B$3:$B$28,0),MATCH(M3245,SBi!$C$2:$K$2,0))</f>
        <v>81.5</v>
      </c>
      <c r="O3245" s="16">
        <f t="shared" ca="1" si="658"/>
        <v>10.839499999999999</v>
      </c>
      <c r="P3245" s="16" t="str">
        <f ca="1">IFERROR(INDEX(VpD!$2:$2,MATCH(H3245,VpD!$1:$1,1)),VpD!$I$2)</f>
        <v>&gt;1998</v>
      </c>
      <c r="Q3245" s="1">
        <f ca="1">INDEX(VpD!$C$3:$I$27,MATCH(F3245,VpD!$B$3:$B$27,0),MATCH(P3245,VpD!$C$2:$I$2,0))</f>
        <v>65</v>
      </c>
      <c r="R3245" s="16">
        <f t="shared" ca="1" si="659"/>
        <v>8.6449999999999996</v>
      </c>
      <c r="S3245" s="14">
        <f t="shared" ca="1" si="660"/>
        <v>711943.38</v>
      </c>
      <c r="T3245" s="14">
        <f t="shared" ca="1" si="661"/>
        <v>6172487.7599999998</v>
      </c>
      <c r="U3245" s="14" t="str">
        <f t="shared" ca="1" si="662"/>
        <v>0A3F507E-1DC6-32B8-E044-0003BA298018</v>
      </c>
    </row>
    <row r="3246" spans="1:21" s="14" customFormat="1" x14ac:dyDescent="0.25">
      <c r="A3246" s="14">
        <f t="shared" si="650"/>
        <v>3246</v>
      </c>
      <c r="B3246" s="14" t="str">
        <f t="shared" ca="1" si="651"/>
        <v>805819F6-6A75-49C8-B3BF-E1557C961713</v>
      </c>
      <c r="C3246" s="14" t="str">
        <f t="shared" ca="1" si="652"/>
        <v>Nørrebred</v>
      </c>
      <c r="D3246" s="14" t="str">
        <f t="shared" ca="1" si="653"/>
        <v>154A</v>
      </c>
      <c r="E3246" s="14" t="str">
        <f t="shared" ca="1" si="654"/>
        <v>22cf</v>
      </c>
      <c r="F3246" s="1">
        <f t="shared" ca="1" si="655"/>
        <v>130</v>
      </c>
      <c r="G3246" s="1">
        <f t="shared" ca="1" si="656"/>
        <v>110</v>
      </c>
      <c r="H3246" s="1">
        <f t="shared" ca="1" si="657"/>
        <v>1973</v>
      </c>
      <c r="I3246" s="1" t="str">
        <f ca="1">INDEX(Relationstabel!$C$3:$K$10,MATCH(INDIRECT($A$1&amp;"J"&amp;A3246),Relationstabel!$A$3:$A$10,0),MATCH(IFERROR(VALUE(INDIRECT($A$1&amp;"K"&amp;A3246)),0),Relationstabel!$C$1:$K$1,0))</f>
        <v>Fjernvarme/ Blokvarme</v>
      </c>
      <c r="J3246" s="1" t="str">
        <f ca="1">INDEX(Anvendelseskode!B:B,MATCH($F3246,Anvendelseskode!$A:$A,0))</f>
        <v>Række-, kæde-, dobbelthus (lodret adskillelse mellem enhederne)</v>
      </c>
      <c r="K3246" s="1" t="str">
        <f ca="1">INDEX(Anvendelseskode!C:C,MATCH($F3246,Anvendelseskode!$A:$A,0))</f>
        <v>Række-, kæde og dobbelthuse</v>
      </c>
      <c r="L3246" s="1" t="str">
        <f ca="1">INDEX(Anvendelseskode!D:D,MATCH($F3246,Anvendelseskode!$A:$A,0))</f>
        <v>Private husholdninger</v>
      </c>
      <c r="M3246" s="1" t="str">
        <f ca="1">IFERROR(INDEX(SBi!$2:$2,MATCH(H3246,SBi!$1:$1,1)),SBi!$K$2)</f>
        <v>1973-1978</v>
      </c>
      <c r="N3246" s="1">
        <f ca="1">INDEX(SBi!$C$3:$K$28,MATCH(F3246,SBi!$B$3:$B$28,0),MATCH(M3246,SBi!$C$2:$K$2,0))</f>
        <v>112.6</v>
      </c>
      <c r="O3246" s="16">
        <f t="shared" ca="1" si="658"/>
        <v>12.385999999999999</v>
      </c>
      <c r="P3246" s="16" t="str">
        <f ca="1">IFERROR(INDEX(VpD!$2:$2,MATCH(H3246,VpD!$1:$1,1)),VpD!$I$2)</f>
        <v>1973-1978</v>
      </c>
      <c r="Q3246" s="1">
        <f ca="1">INDEX(VpD!$C$3:$I$27,MATCH(F3246,VpD!$B$3:$B$27,0),MATCH(P3246,VpD!$C$2:$I$2,0))</f>
        <v>98</v>
      </c>
      <c r="R3246" s="16">
        <f t="shared" ca="1" si="659"/>
        <v>10.78</v>
      </c>
      <c r="S3246" s="14">
        <f t="shared" ca="1" si="660"/>
        <v>711681.44</v>
      </c>
      <c r="T3246" s="14">
        <f t="shared" ca="1" si="661"/>
        <v>6172032.3399999999</v>
      </c>
      <c r="U3246" s="14" t="str">
        <f t="shared" ca="1" si="662"/>
        <v>0A3F507E-1EC6-32B8-E044-0003BA298018</v>
      </c>
    </row>
    <row r="3247" spans="1:21" s="14" customFormat="1" x14ac:dyDescent="0.25">
      <c r="A3247" s="14">
        <f t="shared" si="650"/>
        <v>3247</v>
      </c>
      <c r="B3247" s="14" t="str">
        <f t="shared" ca="1" si="651"/>
        <v>564C42B1-05E4-4A3B-A2C1-6FA790C87DFA</v>
      </c>
      <c r="C3247" s="14" t="str">
        <f t="shared" ca="1" si="652"/>
        <v>Stærebo</v>
      </c>
      <c r="D3247" s="14" t="str">
        <f t="shared" ca="1" si="653"/>
        <v>31</v>
      </c>
      <c r="E3247" s="14" t="str">
        <f t="shared" ca="1" si="654"/>
        <v>6abv</v>
      </c>
      <c r="F3247" s="1">
        <f t="shared" ca="1" si="655"/>
        <v>130</v>
      </c>
      <c r="G3247" s="1">
        <f t="shared" ca="1" si="656"/>
        <v>109</v>
      </c>
      <c r="H3247" s="1">
        <f t="shared" ca="1" si="657"/>
        <v>1979</v>
      </c>
      <c r="I3247" s="1" t="str">
        <f ca="1">INDEX(Relationstabel!$C$3:$K$10,MATCH(INDIRECT($A$1&amp;"J"&amp;A3247),Relationstabel!$A$3:$A$10,0),MATCH(IFERROR(VALUE(INDIRECT($A$1&amp;"K"&amp;A3247)),0),Relationstabel!$C$1:$K$1,0))</f>
        <v>Fjernvarme/ Blokvarme</v>
      </c>
      <c r="J3247" s="1" t="str">
        <f ca="1">INDEX(Anvendelseskode!B:B,MATCH($F3247,Anvendelseskode!$A:$A,0))</f>
        <v>Række-, kæde-, dobbelthus (lodret adskillelse mellem enhederne)</v>
      </c>
      <c r="K3247" s="1" t="str">
        <f ca="1">INDEX(Anvendelseskode!C:C,MATCH($F3247,Anvendelseskode!$A:$A,0))</f>
        <v>Række-, kæde og dobbelthuse</v>
      </c>
      <c r="L3247" s="1" t="str">
        <f ca="1">INDEX(Anvendelseskode!D:D,MATCH($F3247,Anvendelseskode!$A:$A,0))</f>
        <v>Private husholdninger</v>
      </c>
      <c r="M3247" s="1" t="str">
        <f ca="1">IFERROR(INDEX(SBi!$2:$2,MATCH(H3247,SBi!$1:$1,1)),SBi!$K$2)</f>
        <v>1979-1998</v>
      </c>
      <c r="N3247" s="1">
        <f ca="1">INDEX(SBi!$C$3:$K$28,MATCH(F3247,SBi!$B$3:$B$28,0),MATCH(M3247,SBi!$C$2:$K$2,0))</f>
        <v>96.8</v>
      </c>
      <c r="O3247" s="16">
        <f t="shared" ca="1" si="658"/>
        <v>10.5512</v>
      </c>
      <c r="P3247" s="16" t="str">
        <f ca="1">IFERROR(INDEX(VpD!$2:$2,MATCH(H3247,VpD!$1:$1,1)),VpD!$I$2)</f>
        <v>1979-1998</v>
      </c>
      <c r="Q3247" s="1">
        <f ca="1">INDEX(VpD!$C$3:$I$27,MATCH(F3247,VpD!$B$3:$B$27,0),MATCH(P3247,VpD!$C$2:$I$2,0))</f>
        <v>74</v>
      </c>
      <c r="R3247" s="16">
        <f t="shared" ca="1" si="659"/>
        <v>8.0660000000000007</v>
      </c>
      <c r="S3247" s="14">
        <f t="shared" ca="1" si="660"/>
        <v>713631.84</v>
      </c>
      <c r="T3247" s="14">
        <f t="shared" ca="1" si="661"/>
        <v>6169699.6299999999</v>
      </c>
      <c r="U3247" s="14" t="str">
        <f t="shared" ca="1" si="662"/>
        <v>0A3F507E-21C6-32B8-E044-0003BA298018</v>
      </c>
    </row>
    <row r="3248" spans="1:21" s="14" customFormat="1" x14ac:dyDescent="0.25">
      <c r="A3248" s="14">
        <f t="shared" si="650"/>
        <v>3248</v>
      </c>
      <c r="B3248" s="14" t="str">
        <f t="shared" ca="1" si="651"/>
        <v>04205D41-14E3-4A8A-9A03-38CEC03B3BB2</v>
      </c>
      <c r="C3248" s="14" t="str">
        <f t="shared" ca="1" si="652"/>
        <v>Syvhøjvænge</v>
      </c>
      <c r="D3248" s="14" t="str">
        <f t="shared" ca="1" si="653"/>
        <v>145</v>
      </c>
      <c r="E3248" s="14" t="str">
        <f t="shared" ca="1" si="654"/>
        <v>22o</v>
      </c>
      <c r="F3248" s="1">
        <f t="shared" ca="1" si="655"/>
        <v>120</v>
      </c>
      <c r="G3248" s="1">
        <f t="shared" ca="1" si="656"/>
        <v>163</v>
      </c>
      <c r="H3248" s="1">
        <f t="shared" ca="1" si="657"/>
        <v>1970</v>
      </c>
      <c r="I3248" s="1" t="str">
        <f ca="1">INDEX(Relationstabel!$C$3:$K$10,MATCH(INDIRECT($A$1&amp;"J"&amp;A3248),Relationstabel!$A$3:$A$10,0),MATCH(IFERROR(VALUE(INDIRECT($A$1&amp;"K"&amp;A3248)),0),Relationstabel!$C$1:$K$1,0))</f>
        <v>Naturgas</v>
      </c>
      <c r="J3248" s="1" t="str">
        <f ca="1">INDEX(Anvendelseskode!B:B,MATCH($F3248,Anvendelseskode!$A:$A,0))</f>
        <v>Fritliggende enfamilieshus (parcelhus)</v>
      </c>
      <c r="K3248" s="1" t="str">
        <f ca="1">INDEX(Anvendelseskode!C:C,MATCH($F3248,Anvendelseskode!$A:$A,0))</f>
        <v>Parcelhuse</v>
      </c>
      <c r="L3248" s="1" t="str">
        <f ca="1">INDEX(Anvendelseskode!D:D,MATCH($F3248,Anvendelseskode!$A:$A,0))</f>
        <v>Private husholdninger</v>
      </c>
      <c r="M3248" s="1" t="str">
        <f ca="1">IFERROR(INDEX(SBi!$2:$2,MATCH(H3248,SBi!$1:$1,1)),SBi!$K$2)</f>
        <v>1961-1972</v>
      </c>
      <c r="N3248" s="1">
        <f ca="1">INDEX(SBi!$C$3:$K$28,MATCH(F3248,SBi!$B$3:$B$28,0),MATCH(M3248,SBi!$C$2:$K$2,0))</f>
        <v>134.30000000000001</v>
      </c>
      <c r="O3248" s="16">
        <f t="shared" ca="1" si="658"/>
        <v>21.890900000000002</v>
      </c>
      <c r="P3248" s="16" t="str">
        <f ca="1">IFERROR(INDEX(VpD!$2:$2,MATCH(H3248,VpD!$1:$1,1)),VpD!$I$2)</f>
        <v>1961-1972</v>
      </c>
      <c r="Q3248" s="1">
        <f ca="1">INDEX(VpD!$C$3:$I$27,MATCH(F3248,VpD!$B$3:$B$27,0),MATCH(P3248,VpD!$C$2:$I$2,0))</f>
        <v>143</v>
      </c>
      <c r="R3248" s="16">
        <f t="shared" ca="1" si="659"/>
        <v>23.309000000000001</v>
      </c>
      <c r="S3248" s="14">
        <f t="shared" ca="1" si="660"/>
        <v>711802.87</v>
      </c>
      <c r="T3248" s="14">
        <f t="shared" ca="1" si="661"/>
        <v>6172043.5800000001</v>
      </c>
      <c r="U3248" s="14" t="str">
        <f t="shared" ca="1" si="662"/>
        <v>0A3F507E-22C6-32B8-E044-0003BA298018</v>
      </c>
    </row>
    <row r="3249" spans="1:21" s="14" customFormat="1" x14ac:dyDescent="0.25">
      <c r="A3249" s="14">
        <f t="shared" si="650"/>
        <v>3249</v>
      </c>
      <c r="B3249" s="14" t="str">
        <f t="shared" ca="1" si="651"/>
        <v>48E4BD95-EE6E-4BD6-BF79-38BB08F1A888</v>
      </c>
      <c r="C3249" s="14" t="str">
        <f t="shared" ca="1" si="652"/>
        <v>Ørnebo</v>
      </c>
      <c r="D3249" s="14" t="str">
        <f t="shared" ca="1" si="653"/>
        <v>22</v>
      </c>
      <c r="E3249" s="14" t="str">
        <f t="shared" ca="1" si="654"/>
        <v>6øz</v>
      </c>
      <c r="F3249" s="1">
        <f t="shared" ca="1" si="655"/>
        <v>130</v>
      </c>
      <c r="G3249" s="1">
        <f t="shared" ca="1" si="656"/>
        <v>109</v>
      </c>
      <c r="H3249" s="1">
        <f t="shared" ca="1" si="657"/>
        <v>1978</v>
      </c>
      <c r="I3249" s="1" t="str">
        <f ca="1">INDEX(Relationstabel!$C$3:$K$10,MATCH(INDIRECT($A$1&amp;"J"&amp;A3249),Relationstabel!$A$3:$A$10,0),MATCH(IFERROR(VALUE(INDIRECT($A$1&amp;"K"&amp;A3249)),0),Relationstabel!$C$1:$K$1,0))</f>
        <v>Fjernvarme/ Blokvarme</v>
      </c>
      <c r="J3249" s="1" t="str">
        <f ca="1">INDEX(Anvendelseskode!B:B,MATCH($F3249,Anvendelseskode!$A:$A,0))</f>
        <v>Række-, kæde-, dobbelthus (lodret adskillelse mellem enhederne)</v>
      </c>
      <c r="K3249" s="1" t="str">
        <f ca="1">INDEX(Anvendelseskode!C:C,MATCH($F3249,Anvendelseskode!$A:$A,0))</f>
        <v>Række-, kæde og dobbelthuse</v>
      </c>
      <c r="L3249" s="1" t="str">
        <f ca="1">INDEX(Anvendelseskode!D:D,MATCH($F3249,Anvendelseskode!$A:$A,0))</f>
        <v>Private husholdninger</v>
      </c>
      <c r="M3249" s="1" t="str">
        <f ca="1">IFERROR(INDEX(SBi!$2:$2,MATCH(H3249,SBi!$1:$1,1)),SBi!$K$2)</f>
        <v>1973-1978</v>
      </c>
      <c r="N3249" s="1">
        <f ca="1">INDEX(SBi!$C$3:$K$28,MATCH(F3249,SBi!$B$3:$B$28,0),MATCH(M3249,SBi!$C$2:$K$2,0))</f>
        <v>112.6</v>
      </c>
      <c r="O3249" s="16">
        <f t="shared" ca="1" si="658"/>
        <v>12.273399999999999</v>
      </c>
      <c r="P3249" s="16" t="str">
        <f ca="1">IFERROR(INDEX(VpD!$2:$2,MATCH(H3249,VpD!$1:$1,1)),VpD!$I$2)</f>
        <v>1973-1978</v>
      </c>
      <c r="Q3249" s="1">
        <f ca="1">INDEX(VpD!$C$3:$I$27,MATCH(F3249,VpD!$B$3:$B$27,0),MATCH(P3249,VpD!$C$2:$I$2,0))</f>
        <v>98</v>
      </c>
      <c r="R3249" s="16">
        <f t="shared" ca="1" si="659"/>
        <v>10.682</v>
      </c>
      <c r="S3249" s="14">
        <f t="shared" ca="1" si="660"/>
        <v>713599.83</v>
      </c>
      <c r="T3249" s="14">
        <f t="shared" ca="1" si="661"/>
        <v>6169804.6600000001</v>
      </c>
      <c r="U3249" s="14" t="str">
        <f t="shared" ca="1" si="662"/>
        <v>0A3F507E-24C6-32B8-E044-0003BA298018</v>
      </c>
    </row>
    <row r="3250" spans="1:21" s="14" customFormat="1" x14ac:dyDescent="0.25">
      <c r="A3250" s="14">
        <f t="shared" si="650"/>
        <v>3250</v>
      </c>
      <c r="B3250" s="14" t="str">
        <f t="shared" ca="1" si="651"/>
        <v>38C9ED18-FA81-4124-A4E0-EFF64668EE4D</v>
      </c>
      <c r="C3250" s="14" t="str">
        <f t="shared" ca="1" si="652"/>
        <v>Rævebo</v>
      </c>
      <c r="D3250" s="14" t="str">
        <f t="shared" ca="1" si="653"/>
        <v>16</v>
      </c>
      <c r="E3250" s="14" t="str">
        <f t="shared" ca="1" si="654"/>
        <v>6mu</v>
      </c>
      <c r="F3250" s="1">
        <f t="shared" ca="1" si="655"/>
        <v>130</v>
      </c>
      <c r="G3250" s="1">
        <f t="shared" ca="1" si="656"/>
        <v>102</v>
      </c>
      <c r="H3250" s="1">
        <f t="shared" ca="1" si="657"/>
        <v>1977</v>
      </c>
      <c r="I3250" s="1" t="str">
        <f ca="1">INDEX(Relationstabel!$C$3:$K$10,MATCH(INDIRECT($A$1&amp;"J"&amp;A3250),Relationstabel!$A$3:$A$10,0),MATCH(IFERROR(VALUE(INDIRECT($A$1&amp;"K"&amp;A3250)),0),Relationstabel!$C$1:$K$1,0))</f>
        <v>Fjernvarme/ Blokvarme</v>
      </c>
      <c r="J3250" s="1" t="str">
        <f ca="1">INDEX(Anvendelseskode!B:B,MATCH($F3250,Anvendelseskode!$A:$A,0))</f>
        <v>Række-, kæde-, dobbelthus (lodret adskillelse mellem enhederne)</v>
      </c>
      <c r="K3250" s="1" t="str">
        <f ca="1">INDEX(Anvendelseskode!C:C,MATCH($F3250,Anvendelseskode!$A:$A,0))</f>
        <v>Række-, kæde og dobbelthuse</v>
      </c>
      <c r="L3250" s="1" t="str">
        <f ca="1">INDEX(Anvendelseskode!D:D,MATCH($F3250,Anvendelseskode!$A:$A,0))</f>
        <v>Private husholdninger</v>
      </c>
      <c r="M3250" s="1" t="str">
        <f ca="1">IFERROR(INDEX(SBi!$2:$2,MATCH(H3250,SBi!$1:$1,1)),SBi!$K$2)</f>
        <v>1973-1978</v>
      </c>
      <c r="N3250" s="1">
        <f ca="1">INDEX(SBi!$C$3:$K$28,MATCH(F3250,SBi!$B$3:$B$28,0),MATCH(M3250,SBi!$C$2:$K$2,0))</f>
        <v>112.6</v>
      </c>
      <c r="O3250" s="16">
        <f t="shared" ca="1" si="658"/>
        <v>11.485199999999999</v>
      </c>
      <c r="P3250" s="16" t="str">
        <f ca="1">IFERROR(INDEX(VpD!$2:$2,MATCH(H3250,VpD!$1:$1,1)),VpD!$I$2)</f>
        <v>1973-1978</v>
      </c>
      <c r="Q3250" s="1">
        <f ca="1">INDEX(VpD!$C$3:$I$27,MATCH(F3250,VpD!$B$3:$B$27,0),MATCH(P3250,VpD!$C$2:$I$2,0))</f>
        <v>98</v>
      </c>
      <c r="R3250" s="16">
        <f t="shared" ca="1" si="659"/>
        <v>9.9960000000000004</v>
      </c>
      <c r="S3250" s="14">
        <f t="shared" ca="1" si="660"/>
        <v>713477.05</v>
      </c>
      <c r="T3250" s="14">
        <f t="shared" ca="1" si="661"/>
        <v>6169479</v>
      </c>
      <c r="U3250" s="14" t="str">
        <f t="shared" ca="1" si="662"/>
        <v>0A3F507E-20D0-32B8-E044-0003BA298018</v>
      </c>
    </row>
    <row r="3251" spans="1:21" s="14" customFormat="1" x14ac:dyDescent="0.25">
      <c r="A3251" s="14">
        <f t="shared" si="650"/>
        <v>3251</v>
      </c>
      <c r="B3251" s="14" t="str">
        <f t="shared" ca="1" si="651"/>
        <v>9B63C449-6E07-4D7A-8214-9118B2B55BB7</v>
      </c>
      <c r="C3251" s="14" t="str">
        <f t="shared" ca="1" si="652"/>
        <v>Kolleruplund</v>
      </c>
      <c r="D3251" s="14" t="str">
        <f t="shared" ca="1" si="653"/>
        <v>53</v>
      </c>
      <c r="E3251" s="14" t="str">
        <f t="shared" ca="1" si="654"/>
        <v>6fz</v>
      </c>
      <c r="F3251" s="1">
        <f t="shared" ca="1" si="655"/>
        <v>130</v>
      </c>
      <c r="G3251" s="1">
        <f t="shared" ca="1" si="656"/>
        <v>91</v>
      </c>
      <c r="H3251" s="1">
        <f t="shared" ca="1" si="657"/>
        <v>1967</v>
      </c>
      <c r="I3251" s="1" t="str">
        <f ca="1">INDEX(Relationstabel!$C$3:$K$10,MATCH(INDIRECT($A$1&amp;"J"&amp;A3251),Relationstabel!$A$3:$A$10,0),MATCH(IFERROR(VALUE(INDIRECT($A$1&amp;"K"&amp;A3251)),0),Relationstabel!$C$1:$K$1,0))</f>
        <v>Elvarme</v>
      </c>
      <c r="J3251" s="1" t="str">
        <f ca="1">INDEX(Anvendelseskode!B:B,MATCH($F3251,Anvendelseskode!$A:$A,0))</f>
        <v>Række-, kæde-, dobbelthus (lodret adskillelse mellem enhederne)</v>
      </c>
      <c r="K3251" s="1" t="str">
        <f ca="1">INDEX(Anvendelseskode!C:C,MATCH($F3251,Anvendelseskode!$A:$A,0))</f>
        <v>Række-, kæde og dobbelthuse</v>
      </c>
      <c r="L3251" s="1" t="str">
        <f ca="1">INDEX(Anvendelseskode!D:D,MATCH($F3251,Anvendelseskode!$A:$A,0))</f>
        <v>Private husholdninger</v>
      </c>
      <c r="M3251" s="1" t="str">
        <f ca="1">IFERROR(INDEX(SBi!$2:$2,MATCH(H3251,SBi!$1:$1,1)),SBi!$K$2)</f>
        <v>1961-1972</v>
      </c>
      <c r="N3251" s="1">
        <f ca="1">INDEX(SBi!$C$3:$K$28,MATCH(F3251,SBi!$B$3:$B$28,0),MATCH(M3251,SBi!$C$2:$K$2,0))</f>
        <v>119.9</v>
      </c>
      <c r="O3251" s="16">
        <f t="shared" ca="1" si="658"/>
        <v>10.9109</v>
      </c>
      <c r="P3251" s="16" t="str">
        <f ca="1">IFERROR(INDEX(VpD!$2:$2,MATCH(H3251,VpD!$1:$1,1)),VpD!$I$2)</f>
        <v>1961-1972</v>
      </c>
      <c r="Q3251" s="1">
        <f ca="1">INDEX(VpD!$C$3:$I$27,MATCH(F3251,VpD!$B$3:$B$27,0),MATCH(P3251,VpD!$C$2:$I$2,0))</f>
        <v>120</v>
      </c>
      <c r="R3251" s="16">
        <f t="shared" ca="1" si="659"/>
        <v>10.92</v>
      </c>
      <c r="S3251" s="14">
        <f t="shared" ca="1" si="660"/>
        <v>713744.55</v>
      </c>
      <c r="T3251" s="14">
        <f t="shared" ca="1" si="661"/>
        <v>6169291.79</v>
      </c>
      <c r="U3251" s="14" t="str">
        <f t="shared" ca="1" si="662"/>
        <v>0A3F507E-1BD3-32B8-E044-0003BA298018</v>
      </c>
    </row>
    <row r="3252" spans="1:21" s="14" customFormat="1" x14ac:dyDescent="0.25">
      <c r="A3252" s="14">
        <f t="shared" si="650"/>
        <v>3252</v>
      </c>
      <c r="B3252" s="14" t="str">
        <f t="shared" ca="1" si="651"/>
        <v>678234FB-C09F-4262-849F-6FE5FA4BDD4A</v>
      </c>
      <c r="C3252" s="14" t="str">
        <f t="shared" ca="1" si="652"/>
        <v>Nordmarksvænge</v>
      </c>
      <c r="D3252" s="14" t="str">
        <f t="shared" ca="1" si="653"/>
        <v>69</v>
      </c>
      <c r="E3252" s="14" t="str">
        <f t="shared" ca="1" si="654"/>
        <v>15ds</v>
      </c>
      <c r="F3252" s="1">
        <f t="shared" ca="1" si="655"/>
        <v>120</v>
      </c>
      <c r="G3252" s="1">
        <f t="shared" ca="1" si="656"/>
        <v>187</v>
      </c>
      <c r="H3252" s="1">
        <f t="shared" ca="1" si="657"/>
        <v>2002</v>
      </c>
      <c r="I3252" s="1" t="str">
        <f ca="1">INDEX(Relationstabel!$C$3:$K$10,MATCH(INDIRECT($A$1&amp;"J"&amp;A3252),Relationstabel!$A$3:$A$10,0),MATCH(IFERROR(VALUE(INDIRECT($A$1&amp;"K"&amp;A3252)),0),Relationstabel!$C$1:$K$1,0))</f>
        <v>Fjernvarme/ Blokvarme</v>
      </c>
      <c r="J3252" s="1" t="str">
        <f ca="1">INDEX(Anvendelseskode!B:B,MATCH($F3252,Anvendelseskode!$A:$A,0))</f>
        <v>Fritliggende enfamilieshus (parcelhus)</v>
      </c>
      <c r="K3252" s="1" t="str">
        <f ca="1">INDEX(Anvendelseskode!C:C,MATCH($F3252,Anvendelseskode!$A:$A,0))</f>
        <v>Parcelhuse</v>
      </c>
      <c r="L3252" s="1" t="str">
        <f ca="1">INDEX(Anvendelseskode!D:D,MATCH($F3252,Anvendelseskode!$A:$A,0))</f>
        <v>Private husholdninger</v>
      </c>
      <c r="M3252" s="1" t="str">
        <f ca="1">IFERROR(INDEX(SBi!$2:$2,MATCH(H3252,SBi!$1:$1,1)),SBi!$K$2)</f>
        <v>1999-2006</v>
      </c>
      <c r="N3252" s="1">
        <f ca="1">INDEX(SBi!$C$3:$K$28,MATCH(F3252,SBi!$B$3:$B$28,0),MATCH(M3252,SBi!$C$2:$K$2,0))</f>
        <v>83.9</v>
      </c>
      <c r="O3252" s="16">
        <f t="shared" ca="1" si="658"/>
        <v>15.689300000000001</v>
      </c>
      <c r="P3252" s="16" t="str">
        <f ca="1">IFERROR(INDEX(VpD!$2:$2,MATCH(H3252,VpD!$1:$1,1)),VpD!$I$2)</f>
        <v>&gt;1998</v>
      </c>
      <c r="Q3252" s="1">
        <f ca="1">INDEX(VpD!$C$3:$I$27,MATCH(F3252,VpD!$B$3:$B$27,0),MATCH(P3252,VpD!$C$2:$I$2,0))</f>
        <v>72</v>
      </c>
      <c r="R3252" s="16">
        <f t="shared" ca="1" si="659"/>
        <v>13.464</v>
      </c>
      <c r="S3252" s="14">
        <f t="shared" ca="1" si="660"/>
        <v>712105.87</v>
      </c>
      <c r="T3252" s="14">
        <f t="shared" ca="1" si="661"/>
        <v>6171842.4199999999</v>
      </c>
      <c r="U3252" s="14" t="str">
        <f t="shared" ca="1" si="662"/>
        <v>0A3F507E-1DD3-32B8-E044-0003BA298018</v>
      </c>
    </row>
    <row r="3253" spans="1:21" s="14" customFormat="1" x14ac:dyDescent="0.25">
      <c r="A3253" s="14">
        <f t="shared" si="650"/>
        <v>3253</v>
      </c>
      <c r="B3253" s="14" t="str">
        <f t="shared" ca="1" si="651"/>
        <v>87BD52A0-A55D-4730-A5A0-1318E718A154</v>
      </c>
      <c r="C3253" s="14" t="str">
        <f t="shared" ca="1" si="652"/>
        <v>Nørrebred</v>
      </c>
      <c r="D3253" s="14" t="str">
        <f t="shared" ca="1" si="653"/>
        <v>172</v>
      </c>
      <c r="E3253" s="14" t="str">
        <f t="shared" ca="1" si="654"/>
        <v>22bz</v>
      </c>
      <c r="F3253" s="1">
        <f t="shared" ca="1" si="655"/>
        <v>130</v>
      </c>
      <c r="G3253" s="1">
        <f t="shared" ca="1" si="656"/>
        <v>110</v>
      </c>
      <c r="H3253" s="1">
        <f t="shared" ca="1" si="657"/>
        <v>1973</v>
      </c>
      <c r="I3253" s="1" t="str">
        <f ca="1">INDEX(Relationstabel!$C$3:$K$10,MATCH(INDIRECT($A$1&amp;"J"&amp;A3253),Relationstabel!$A$3:$A$10,0),MATCH(IFERROR(VALUE(INDIRECT($A$1&amp;"K"&amp;A3253)),0),Relationstabel!$C$1:$K$1,0))</f>
        <v>Fjernvarme/ Blokvarme</v>
      </c>
      <c r="J3253" s="1" t="str">
        <f ca="1">INDEX(Anvendelseskode!B:B,MATCH($F3253,Anvendelseskode!$A:$A,0))</f>
        <v>Række-, kæde-, dobbelthus (lodret adskillelse mellem enhederne)</v>
      </c>
      <c r="K3253" s="1" t="str">
        <f ca="1">INDEX(Anvendelseskode!C:C,MATCH($F3253,Anvendelseskode!$A:$A,0))</f>
        <v>Række-, kæde og dobbelthuse</v>
      </c>
      <c r="L3253" s="1" t="str">
        <f ca="1">INDEX(Anvendelseskode!D:D,MATCH($F3253,Anvendelseskode!$A:$A,0))</f>
        <v>Private husholdninger</v>
      </c>
      <c r="M3253" s="1" t="str">
        <f ca="1">IFERROR(INDEX(SBi!$2:$2,MATCH(H3253,SBi!$1:$1,1)),SBi!$K$2)</f>
        <v>1973-1978</v>
      </c>
      <c r="N3253" s="1">
        <f ca="1">INDEX(SBi!$C$3:$K$28,MATCH(F3253,SBi!$B$3:$B$28,0),MATCH(M3253,SBi!$C$2:$K$2,0))</f>
        <v>112.6</v>
      </c>
      <c r="O3253" s="16">
        <f t="shared" ca="1" si="658"/>
        <v>12.385999999999999</v>
      </c>
      <c r="P3253" s="16" t="str">
        <f ca="1">IFERROR(INDEX(VpD!$2:$2,MATCH(H3253,VpD!$1:$1,1)),VpD!$I$2)</f>
        <v>1973-1978</v>
      </c>
      <c r="Q3253" s="1">
        <f ca="1">INDEX(VpD!$C$3:$I$27,MATCH(F3253,VpD!$B$3:$B$27,0),MATCH(P3253,VpD!$C$2:$I$2,0))</f>
        <v>98</v>
      </c>
      <c r="R3253" s="16">
        <f t="shared" ca="1" si="659"/>
        <v>10.78</v>
      </c>
      <c r="S3253" s="14">
        <f t="shared" ca="1" si="660"/>
        <v>711691.21</v>
      </c>
      <c r="T3253" s="14">
        <f t="shared" ca="1" si="661"/>
        <v>6172071.8600000003</v>
      </c>
      <c r="U3253" s="14" t="str">
        <f t="shared" ca="1" si="662"/>
        <v>0A3F507E-1ED3-32B8-E044-0003BA298018</v>
      </c>
    </row>
    <row r="3254" spans="1:21" s="14" customFormat="1" x14ac:dyDescent="0.25">
      <c r="A3254" s="14">
        <f t="shared" si="650"/>
        <v>3254</v>
      </c>
      <c r="B3254" s="14" t="str">
        <f t="shared" ca="1" si="651"/>
        <v>BFA6BFBC-44F2-458E-B4B8-46E2914D6587</v>
      </c>
      <c r="C3254" s="14" t="str">
        <f t="shared" ca="1" si="652"/>
        <v>Stærebo</v>
      </c>
      <c r="D3254" s="14" t="str">
        <f t="shared" ca="1" si="653"/>
        <v>44</v>
      </c>
      <c r="E3254" s="14" t="str">
        <f t="shared" ca="1" si="654"/>
        <v>6æn</v>
      </c>
      <c r="F3254" s="1">
        <f t="shared" ca="1" si="655"/>
        <v>130</v>
      </c>
      <c r="G3254" s="1">
        <f t="shared" ca="1" si="656"/>
        <v>109</v>
      </c>
      <c r="H3254" s="1">
        <f t="shared" ca="1" si="657"/>
        <v>1978</v>
      </c>
      <c r="I3254" s="1" t="str">
        <f ca="1">INDEX(Relationstabel!$C$3:$K$10,MATCH(INDIRECT($A$1&amp;"J"&amp;A3254),Relationstabel!$A$3:$A$10,0),MATCH(IFERROR(VALUE(INDIRECT($A$1&amp;"K"&amp;A3254)),0),Relationstabel!$C$1:$K$1,0))</f>
        <v>Fjernvarme/ Blokvarme</v>
      </c>
      <c r="J3254" s="1" t="str">
        <f ca="1">INDEX(Anvendelseskode!B:B,MATCH($F3254,Anvendelseskode!$A:$A,0))</f>
        <v>Række-, kæde-, dobbelthus (lodret adskillelse mellem enhederne)</v>
      </c>
      <c r="K3254" s="1" t="str">
        <f ca="1">INDEX(Anvendelseskode!C:C,MATCH($F3254,Anvendelseskode!$A:$A,0))</f>
        <v>Række-, kæde og dobbelthuse</v>
      </c>
      <c r="L3254" s="1" t="str">
        <f ca="1">INDEX(Anvendelseskode!D:D,MATCH($F3254,Anvendelseskode!$A:$A,0))</f>
        <v>Private husholdninger</v>
      </c>
      <c r="M3254" s="1" t="str">
        <f ca="1">IFERROR(INDEX(SBi!$2:$2,MATCH(H3254,SBi!$1:$1,1)),SBi!$K$2)</f>
        <v>1973-1978</v>
      </c>
      <c r="N3254" s="1">
        <f ca="1">INDEX(SBi!$C$3:$K$28,MATCH(F3254,SBi!$B$3:$B$28,0),MATCH(M3254,SBi!$C$2:$K$2,0))</f>
        <v>112.6</v>
      </c>
      <c r="O3254" s="16">
        <f t="shared" ca="1" si="658"/>
        <v>12.273399999999999</v>
      </c>
      <c r="P3254" s="16" t="str">
        <f ca="1">IFERROR(INDEX(VpD!$2:$2,MATCH(H3254,VpD!$1:$1,1)),VpD!$I$2)</f>
        <v>1973-1978</v>
      </c>
      <c r="Q3254" s="1">
        <f ca="1">INDEX(VpD!$C$3:$I$27,MATCH(F3254,VpD!$B$3:$B$27,0),MATCH(P3254,VpD!$C$2:$I$2,0))</f>
        <v>98</v>
      </c>
      <c r="R3254" s="16">
        <f t="shared" ca="1" si="659"/>
        <v>10.682</v>
      </c>
      <c r="S3254" s="14">
        <f t="shared" ca="1" si="660"/>
        <v>713569.07</v>
      </c>
      <c r="T3254" s="14">
        <f t="shared" ca="1" si="661"/>
        <v>6169721.4000000004</v>
      </c>
      <c r="U3254" s="14" t="str">
        <f t="shared" ca="1" si="662"/>
        <v>0A3F507E-21D3-32B8-E044-0003BA298018</v>
      </c>
    </row>
    <row r="3255" spans="1:21" s="14" customFormat="1" x14ac:dyDescent="0.25">
      <c r="A3255" s="14">
        <f t="shared" si="650"/>
        <v>3255</v>
      </c>
      <c r="B3255" s="14" t="str">
        <f t="shared" ca="1" si="651"/>
        <v>08007AD7-A073-43FE-9A0F-0D5BEBE3651D</v>
      </c>
      <c r="C3255" s="14" t="str">
        <f t="shared" ca="1" si="652"/>
        <v>Bybakken</v>
      </c>
      <c r="D3255" s="14" t="str">
        <f t="shared" ca="1" si="653"/>
        <v>10</v>
      </c>
      <c r="E3255" s="14" t="str">
        <f t="shared" ca="1" si="654"/>
        <v>12hi</v>
      </c>
      <c r="F3255" s="1">
        <f t="shared" ca="1" si="655"/>
        <v>120</v>
      </c>
      <c r="G3255" s="1">
        <f t="shared" ca="1" si="656"/>
        <v>141</v>
      </c>
      <c r="H3255" s="1">
        <f t="shared" ca="1" si="657"/>
        <v>1979</v>
      </c>
      <c r="I3255" s="1" t="str">
        <f ca="1">INDEX(Relationstabel!$C$3:$K$10,MATCH(INDIRECT($A$1&amp;"J"&amp;A3255),Relationstabel!$A$3:$A$10,0),MATCH(IFERROR(VALUE(INDIRECT($A$1&amp;"K"&amp;A3255)),0),Relationstabel!$C$1:$K$1,0))</f>
        <v>Elvarme</v>
      </c>
      <c r="J3255" s="1" t="str">
        <f ca="1">INDEX(Anvendelseskode!B:B,MATCH($F3255,Anvendelseskode!$A:$A,0))</f>
        <v>Fritliggende enfamilieshus (parcelhus)</v>
      </c>
      <c r="K3255" s="1" t="str">
        <f ca="1">INDEX(Anvendelseskode!C:C,MATCH($F3255,Anvendelseskode!$A:$A,0))</f>
        <v>Parcelhuse</v>
      </c>
      <c r="L3255" s="1" t="str">
        <f ca="1">INDEX(Anvendelseskode!D:D,MATCH($F3255,Anvendelseskode!$A:$A,0))</f>
        <v>Private husholdninger</v>
      </c>
      <c r="M3255" s="1" t="str">
        <f ca="1">IFERROR(INDEX(SBi!$2:$2,MATCH(H3255,SBi!$1:$1,1)),SBi!$K$2)</f>
        <v>1979-1998</v>
      </c>
      <c r="N3255" s="1">
        <f ca="1">INDEX(SBi!$C$3:$K$28,MATCH(F3255,SBi!$B$3:$B$28,0),MATCH(M3255,SBi!$C$2:$K$2,0))</f>
        <v>105.4</v>
      </c>
      <c r="O3255" s="16">
        <f t="shared" ca="1" si="658"/>
        <v>14.861400000000001</v>
      </c>
      <c r="P3255" s="16" t="str">
        <f ca="1">IFERROR(INDEX(VpD!$2:$2,MATCH(H3255,VpD!$1:$1,1)),VpD!$I$2)</f>
        <v>1979-1998</v>
      </c>
      <c r="Q3255" s="1">
        <f ca="1">INDEX(VpD!$C$3:$I$27,MATCH(F3255,VpD!$B$3:$B$27,0),MATCH(P3255,VpD!$C$2:$I$2,0))</f>
        <v>90</v>
      </c>
      <c r="R3255" s="16">
        <f t="shared" ca="1" si="659"/>
        <v>12.69</v>
      </c>
      <c r="S3255" s="14">
        <f t="shared" ca="1" si="660"/>
        <v>711676.48</v>
      </c>
      <c r="T3255" s="14">
        <f t="shared" ca="1" si="661"/>
        <v>6170793.7599999998</v>
      </c>
      <c r="U3255" s="14" t="str">
        <f t="shared" ca="1" si="662"/>
        <v>0A3F507E-15DD-32B8-E044-0003BA298018</v>
      </c>
    </row>
    <row r="3256" spans="1:21" s="14" customFormat="1" x14ac:dyDescent="0.25">
      <c r="A3256" s="14">
        <f t="shared" si="650"/>
        <v>3256</v>
      </c>
      <c r="B3256" s="14" t="str">
        <f t="shared" ca="1" si="651"/>
        <v>26465D6A-6C6A-4D7C-87CB-4B892F138778</v>
      </c>
      <c r="C3256" s="14" t="str">
        <f t="shared" ca="1" si="652"/>
        <v>Rendsagervej</v>
      </c>
      <c r="D3256" s="14" t="str">
        <f t="shared" ca="1" si="653"/>
        <v>73</v>
      </c>
      <c r="E3256" s="14" t="str">
        <f t="shared" ca="1" si="654"/>
        <v>9nø</v>
      </c>
      <c r="F3256" s="1">
        <f t="shared" ca="1" si="655"/>
        <v>120</v>
      </c>
      <c r="G3256" s="1">
        <f t="shared" ca="1" si="656"/>
        <v>109</v>
      </c>
      <c r="H3256" s="1">
        <f t="shared" ca="1" si="657"/>
        <v>1973</v>
      </c>
      <c r="I3256" s="1" t="str">
        <f ca="1">INDEX(Relationstabel!$C$3:$K$10,MATCH(INDIRECT($A$1&amp;"J"&amp;A3256),Relationstabel!$A$3:$A$10,0),MATCH(IFERROR(VALUE(INDIRECT($A$1&amp;"K"&amp;A3256)),0),Relationstabel!$C$1:$K$1,0))</f>
        <v>Naturgas</v>
      </c>
      <c r="J3256" s="1" t="str">
        <f ca="1">INDEX(Anvendelseskode!B:B,MATCH($F3256,Anvendelseskode!$A:$A,0))</f>
        <v>Fritliggende enfamilieshus (parcelhus)</v>
      </c>
      <c r="K3256" s="1" t="str">
        <f ca="1">INDEX(Anvendelseskode!C:C,MATCH($F3256,Anvendelseskode!$A:$A,0))</f>
        <v>Parcelhuse</v>
      </c>
      <c r="L3256" s="1" t="str">
        <f ca="1">INDEX(Anvendelseskode!D:D,MATCH($F3256,Anvendelseskode!$A:$A,0))</f>
        <v>Private husholdninger</v>
      </c>
      <c r="M3256" s="1" t="str">
        <f ca="1">IFERROR(INDEX(SBi!$2:$2,MATCH(H3256,SBi!$1:$1,1)),SBi!$K$2)</f>
        <v>1973-1978</v>
      </c>
      <c r="N3256" s="1">
        <f ca="1">INDEX(SBi!$C$3:$K$28,MATCH(F3256,SBi!$B$3:$B$28,0),MATCH(M3256,SBi!$C$2:$K$2,0))</f>
        <v>119.8</v>
      </c>
      <c r="O3256" s="16">
        <f t="shared" ca="1" si="658"/>
        <v>13.058199999999999</v>
      </c>
      <c r="P3256" s="16" t="str">
        <f ca="1">IFERROR(INDEX(VpD!$2:$2,MATCH(H3256,VpD!$1:$1,1)),VpD!$I$2)</f>
        <v>1973-1978</v>
      </c>
      <c r="Q3256" s="1">
        <f ca="1">INDEX(VpD!$C$3:$I$27,MATCH(F3256,VpD!$B$3:$B$27,0),MATCH(P3256,VpD!$C$2:$I$2,0))</f>
        <v>117</v>
      </c>
      <c r="R3256" s="16">
        <f t="shared" ca="1" si="659"/>
        <v>12.753</v>
      </c>
      <c r="S3256" s="14">
        <f t="shared" ca="1" si="660"/>
        <v>710975.94</v>
      </c>
      <c r="T3256" s="14">
        <f t="shared" ca="1" si="661"/>
        <v>6171645.75</v>
      </c>
      <c r="U3256" s="14" t="str">
        <f t="shared" ca="1" si="662"/>
        <v>0A3F507E-1FC5-32B8-E044-0003BA298018</v>
      </c>
    </row>
    <row r="3257" spans="1:21" s="14" customFormat="1" x14ac:dyDescent="0.25">
      <c r="A3257" s="14">
        <f t="shared" si="650"/>
        <v>3257</v>
      </c>
      <c r="B3257" s="14" t="str">
        <f t="shared" ca="1" si="651"/>
        <v>F4AD1CA8-9463-46B1-87FC-D5A6AF32E4FB</v>
      </c>
      <c r="C3257" s="14" t="str">
        <f t="shared" ca="1" si="652"/>
        <v>Gartnerbakken</v>
      </c>
      <c r="D3257" s="14" t="str">
        <f t="shared" ca="1" si="653"/>
        <v>1</v>
      </c>
      <c r="E3257" s="14" t="str">
        <f t="shared" ca="1" si="654"/>
        <v>5al</v>
      </c>
      <c r="F3257" s="1">
        <f t="shared" ca="1" si="655"/>
        <v>120</v>
      </c>
      <c r="G3257" s="1">
        <f t="shared" ca="1" si="656"/>
        <v>164</v>
      </c>
      <c r="H3257" s="1">
        <f t="shared" ca="1" si="657"/>
        <v>1989</v>
      </c>
      <c r="I3257" s="1" t="str">
        <f ca="1">INDEX(Relationstabel!$C$3:$K$10,MATCH(INDIRECT($A$1&amp;"J"&amp;A3257),Relationstabel!$A$3:$A$10,0),MATCH(IFERROR(VALUE(INDIRECT($A$1&amp;"K"&amp;A3257)),0),Relationstabel!$C$1:$K$1,0))</f>
        <v>Naturgas</v>
      </c>
      <c r="J3257" s="1" t="str">
        <f ca="1">INDEX(Anvendelseskode!B:B,MATCH($F3257,Anvendelseskode!$A:$A,0))</f>
        <v>Fritliggende enfamilieshus (parcelhus)</v>
      </c>
      <c r="K3257" s="1" t="str">
        <f ca="1">INDEX(Anvendelseskode!C:C,MATCH($F3257,Anvendelseskode!$A:$A,0))</f>
        <v>Parcelhuse</v>
      </c>
      <c r="L3257" s="1" t="str">
        <f ca="1">INDEX(Anvendelseskode!D:D,MATCH($F3257,Anvendelseskode!$A:$A,0))</f>
        <v>Private husholdninger</v>
      </c>
      <c r="M3257" s="1" t="str">
        <f ca="1">IFERROR(INDEX(SBi!$2:$2,MATCH(H3257,SBi!$1:$1,1)),SBi!$K$2)</f>
        <v>1979-1998</v>
      </c>
      <c r="N3257" s="1">
        <f ca="1">INDEX(SBi!$C$3:$K$28,MATCH(F3257,SBi!$B$3:$B$28,0),MATCH(M3257,SBi!$C$2:$K$2,0))</f>
        <v>105.4</v>
      </c>
      <c r="O3257" s="16">
        <f t="shared" ca="1" si="658"/>
        <v>17.285600000000002</v>
      </c>
      <c r="P3257" s="16" t="str">
        <f ca="1">IFERROR(INDEX(VpD!$2:$2,MATCH(H3257,VpD!$1:$1,1)),VpD!$I$2)</f>
        <v>1979-1998</v>
      </c>
      <c r="Q3257" s="1">
        <f ca="1">INDEX(VpD!$C$3:$I$27,MATCH(F3257,VpD!$B$3:$B$27,0),MATCH(P3257,VpD!$C$2:$I$2,0))</f>
        <v>90</v>
      </c>
      <c r="R3257" s="16">
        <f t="shared" ca="1" si="659"/>
        <v>14.76</v>
      </c>
      <c r="S3257" s="14">
        <f t="shared" ca="1" si="660"/>
        <v>711883.17</v>
      </c>
      <c r="T3257" s="14">
        <f t="shared" ca="1" si="661"/>
        <v>6170582.4199999999</v>
      </c>
      <c r="U3257" s="14" t="str">
        <f t="shared" ca="1" si="662"/>
        <v>0A3F507E-17D5-32B8-E044-0003BA298018</v>
      </c>
    </row>
    <row r="3258" spans="1:21" s="14" customFormat="1" x14ac:dyDescent="0.25">
      <c r="A3258" s="14">
        <f t="shared" si="650"/>
        <v>3258</v>
      </c>
      <c r="B3258" s="14" t="str">
        <f t="shared" ca="1" si="651"/>
        <v>9C3185F9-7DE7-4D13-98D5-E98CAD7F98CE</v>
      </c>
      <c r="C3258" s="14" t="str">
        <f t="shared" ca="1" si="652"/>
        <v>Nordmarksvænge</v>
      </c>
      <c r="D3258" s="14" t="str">
        <f t="shared" ca="1" si="653"/>
        <v>71</v>
      </c>
      <c r="E3258" s="14" t="str">
        <f t="shared" ca="1" si="654"/>
        <v>15dr</v>
      </c>
      <c r="F3258" s="1">
        <f t="shared" ca="1" si="655"/>
        <v>120</v>
      </c>
      <c r="G3258" s="1">
        <f t="shared" ca="1" si="656"/>
        <v>145</v>
      </c>
      <c r="H3258" s="1">
        <f t="shared" ca="1" si="657"/>
        <v>2002</v>
      </c>
      <c r="I3258" s="1" t="str">
        <f ca="1">INDEX(Relationstabel!$C$3:$K$10,MATCH(INDIRECT($A$1&amp;"J"&amp;A3258),Relationstabel!$A$3:$A$10,0),MATCH(IFERROR(VALUE(INDIRECT($A$1&amp;"K"&amp;A3258)),0),Relationstabel!$C$1:$K$1,0))</f>
        <v>Fjernvarme/ Blokvarme</v>
      </c>
      <c r="J3258" s="1" t="str">
        <f ca="1">INDEX(Anvendelseskode!B:B,MATCH($F3258,Anvendelseskode!$A:$A,0))</f>
        <v>Fritliggende enfamilieshus (parcelhus)</v>
      </c>
      <c r="K3258" s="1" t="str">
        <f ca="1">INDEX(Anvendelseskode!C:C,MATCH($F3258,Anvendelseskode!$A:$A,0))</f>
        <v>Parcelhuse</v>
      </c>
      <c r="L3258" s="1" t="str">
        <f ca="1">INDEX(Anvendelseskode!D:D,MATCH($F3258,Anvendelseskode!$A:$A,0))</f>
        <v>Private husholdninger</v>
      </c>
      <c r="M3258" s="1" t="str">
        <f ca="1">IFERROR(INDEX(SBi!$2:$2,MATCH(H3258,SBi!$1:$1,1)),SBi!$K$2)</f>
        <v>1999-2006</v>
      </c>
      <c r="N3258" s="1">
        <f ca="1">INDEX(SBi!$C$3:$K$28,MATCH(F3258,SBi!$B$3:$B$28,0),MATCH(M3258,SBi!$C$2:$K$2,0))</f>
        <v>83.9</v>
      </c>
      <c r="O3258" s="16">
        <f t="shared" ca="1" si="658"/>
        <v>12.1655</v>
      </c>
      <c r="P3258" s="16" t="str">
        <f ca="1">IFERROR(INDEX(VpD!$2:$2,MATCH(H3258,VpD!$1:$1,1)),VpD!$I$2)</f>
        <v>&gt;1998</v>
      </c>
      <c r="Q3258" s="1">
        <f ca="1">INDEX(VpD!$C$3:$I$27,MATCH(F3258,VpD!$B$3:$B$27,0),MATCH(P3258,VpD!$C$2:$I$2,0))</f>
        <v>72</v>
      </c>
      <c r="R3258" s="16">
        <f t="shared" ca="1" si="659"/>
        <v>10.44</v>
      </c>
      <c r="S3258" s="14">
        <f t="shared" ca="1" si="660"/>
        <v>712097.76</v>
      </c>
      <c r="T3258" s="14">
        <f t="shared" ca="1" si="661"/>
        <v>6171877.5800000001</v>
      </c>
      <c r="U3258" s="14" t="str">
        <f t="shared" ca="1" si="662"/>
        <v>0A3F507E-1DD5-32B8-E044-0003BA298018</v>
      </c>
    </row>
    <row r="3259" spans="1:21" s="14" customFormat="1" x14ac:dyDescent="0.25">
      <c r="A3259" s="14">
        <f t="shared" si="650"/>
        <v>3259</v>
      </c>
      <c r="B3259" s="14" t="str">
        <f t="shared" ca="1" si="651"/>
        <v>315EBA27-485F-4A80-AAA1-0B848E91F8E4</v>
      </c>
      <c r="C3259" s="14" t="str">
        <f t="shared" ca="1" si="652"/>
        <v>Vallensbækvej</v>
      </c>
      <c r="D3259" s="14" t="str">
        <f t="shared" ca="1" si="653"/>
        <v>44</v>
      </c>
      <c r="E3259" s="14" t="str">
        <f t="shared" ca="1" si="654"/>
        <v>1aq</v>
      </c>
      <c r="F3259" s="1">
        <f t="shared" ca="1" si="655"/>
        <v>230</v>
      </c>
      <c r="G3259" s="1">
        <f t="shared" ca="1" si="656"/>
        <v>22</v>
      </c>
      <c r="H3259" s="1">
        <f t="shared" ca="1" si="657"/>
        <v>1979</v>
      </c>
      <c r="I3259" s="1" t="str">
        <f ca="1">INDEX(Relationstabel!$C$3:$K$10,MATCH(INDIRECT($A$1&amp;"J"&amp;A3259),Relationstabel!$A$3:$A$10,0),MATCH(IFERROR(VALUE(INDIRECT($A$1&amp;"K"&amp;A3259)),0),Relationstabel!$C$1:$K$1,0))</f>
        <v>Ingen varmeinstallation</v>
      </c>
      <c r="J3259" s="1" t="str">
        <f ca="1">INDEX(Anvendelseskode!B:B,MATCH($F3259,Anvendelseskode!$A:$A,0))</f>
        <v>El-, gas-, vand- eller varmeværk forbrændingsanstalt m.v..</v>
      </c>
      <c r="K3259" s="1" t="str">
        <f ca="1">INDEX(Anvendelseskode!C:C,MATCH($F3259,Anvendelseskode!$A:$A,0))</f>
        <v>El-, gas-, vand- og varmeværker</v>
      </c>
      <c r="L3259" s="1" t="str">
        <f ca="1">INDEX(Anvendelseskode!D:D,MATCH($F3259,Anvendelseskode!$A:$A,0))</f>
        <v>Industri</v>
      </c>
      <c r="M3259" s="1" t="str">
        <f ca="1">IFERROR(INDEX(SBi!$2:$2,MATCH(H3259,SBi!$1:$1,1)),SBi!$K$2)</f>
        <v>1979-1998</v>
      </c>
      <c r="N3259" s="1">
        <f ca="1">INDEX(SBi!$C$3:$K$28,MATCH(F3259,SBi!$B$3:$B$28,0),MATCH(M3259,SBi!$C$2:$K$2,0))</f>
        <v>66</v>
      </c>
      <c r="O3259" s="16">
        <f t="shared" ca="1" si="658"/>
        <v>1.452</v>
      </c>
      <c r="P3259" s="16" t="str">
        <f ca="1">IFERROR(INDEX(VpD!$2:$2,MATCH(H3259,VpD!$1:$1,1)),VpD!$I$2)</f>
        <v>1979-1998</v>
      </c>
      <c r="Q3259" s="1">
        <f ca="1">INDEX(VpD!$C$3:$I$27,MATCH(F3259,VpD!$B$3:$B$27,0),MATCH(P3259,VpD!$C$2:$I$2,0))</f>
        <v>66</v>
      </c>
      <c r="R3259" s="16">
        <f t="shared" ca="1" si="659"/>
        <v>1.452</v>
      </c>
      <c r="S3259" s="14">
        <f t="shared" ca="1" si="660"/>
        <v>712626.83</v>
      </c>
      <c r="T3259" s="14">
        <f t="shared" ca="1" si="661"/>
        <v>6171628.6200000001</v>
      </c>
      <c r="U3259" s="14" t="str">
        <f t="shared" ca="1" si="662"/>
        <v>0A3F507E-23D5-32B8-E044-0003BA298018</v>
      </c>
    </row>
    <row r="3260" spans="1:21" s="14" customFormat="1" x14ac:dyDescent="0.25">
      <c r="A3260" s="14">
        <f t="shared" si="650"/>
        <v>3260</v>
      </c>
      <c r="B3260" s="14" t="str">
        <f t="shared" ca="1" si="651"/>
        <v>72FED9A9-021F-4E2F-9A96-813EE7A4B65A</v>
      </c>
      <c r="C3260" s="14" t="str">
        <f t="shared" ca="1" si="652"/>
        <v>Vallensbækvej</v>
      </c>
      <c r="D3260" s="14" t="str">
        <f t="shared" ca="1" si="653"/>
        <v>44</v>
      </c>
      <c r="E3260" s="14" t="str">
        <f t="shared" ca="1" si="654"/>
        <v>1aq</v>
      </c>
      <c r="F3260" s="1">
        <f t="shared" ca="1" si="655"/>
        <v>220</v>
      </c>
      <c r="G3260" s="1">
        <f t="shared" ca="1" si="656"/>
        <v>24</v>
      </c>
      <c r="H3260" s="1">
        <f t="shared" ca="1" si="657"/>
        <v>1981</v>
      </c>
      <c r="I3260" s="1" t="str">
        <f ca="1">INDEX(Relationstabel!$C$3:$K$10,MATCH(INDIRECT($A$1&amp;"J"&amp;A3260),Relationstabel!$A$3:$A$10,0),MATCH(IFERROR(VALUE(INDIRECT($A$1&amp;"K"&amp;A3260)),0),Relationstabel!$C$1:$K$1,0))</f>
        <v>Ingen varmeinstallation</v>
      </c>
      <c r="J3260" s="1" t="str">
        <f ca="1">INDEX(Anvendelseskode!B:B,MATCH($F3260,Anvendelseskode!$A:$A,0))</f>
        <v>Bygning til erhvervsmæssig produktion vedrørende industri, håndværk m.v. (fabrik, værksted o.lign.)</v>
      </c>
      <c r="K3260" s="1" t="str">
        <f ca="1">INDEX(Anvendelseskode!C:C,MATCH($F3260,Anvendelseskode!$A:$A,0))</f>
        <v>Fabrikker, værksteder o.l.</v>
      </c>
      <c r="L3260" s="1" t="str">
        <f ca="1">INDEX(Anvendelseskode!D:D,MATCH($F3260,Anvendelseskode!$A:$A,0))</f>
        <v>Industri</v>
      </c>
      <c r="M3260" s="1" t="str">
        <f ca="1">IFERROR(INDEX(SBi!$2:$2,MATCH(H3260,SBi!$1:$1,1)),SBi!$K$2)</f>
        <v>1979-1998</v>
      </c>
      <c r="N3260" s="1">
        <f ca="1">INDEX(SBi!$C$3:$K$28,MATCH(F3260,SBi!$B$3:$B$28,0),MATCH(M3260,SBi!$C$2:$K$2,0))</f>
        <v>66</v>
      </c>
      <c r="O3260" s="16">
        <f t="shared" ca="1" si="658"/>
        <v>1.5840000000000001</v>
      </c>
      <c r="P3260" s="16" t="str">
        <f ca="1">IFERROR(INDEX(VpD!$2:$2,MATCH(H3260,VpD!$1:$1,1)),VpD!$I$2)</f>
        <v>1979-1998</v>
      </c>
      <c r="Q3260" s="1">
        <f ca="1">INDEX(VpD!$C$3:$I$27,MATCH(F3260,VpD!$B$3:$B$27,0),MATCH(P3260,VpD!$C$2:$I$2,0))</f>
        <v>66</v>
      </c>
      <c r="R3260" s="16">
        <f t="shared" ca="1" si="659"/>
        <v>1.5840000000000001</v>
      </c>
      <c r="S3260" s="14">
        <f t="shared" ca="1" si="660"/>
        <v>712626.83</v>
      </c>
      <c r="T3260" s="14">
        <f t="shared" ca="1" si="661"/>
        <v>6171628.6200000001</v>
      </c>
      <c r="U3260" s="14" t="str">
        <f t="shared" ca="1" si="662"/>
        <v>0A3F507E-23D5-32B8-E044-0003BA298018</v>
      </c>
    </row>
    <row r="3261" spans="1:21" s="14" customFormat="1" x14ac:dyDescent="0.25">
      <c r="A3261" s="14">
        <f t="shared" si="650"/>
        <v>3261</v>
      </c>
      <c r="B3261" s="14" t="str">
        <f t="shared" ca="1" si="651"/>
        <v>3AC8E052-9D01-4569-8124-0B40AC099F00</v>
      </c>
      <c r="C3261" s="14" t="str">
        <f t="shared" ca="1" si="652"/>
        <v>Vallensbækvej</v>
      </c>
      <c r="D3261" s="14" t="str">
        <f t="shared" ca="1" si="653"/>
        <v>44</v>
      </c>
      <c r="E3261" s="14" t="str">
        <f t="shared" ca="1" si="654"/>
        <v>1aq</v>
      </c>
      <c r="F3261" s="1">
        <f t="shared" ca="1" si="655"/>
        <v>320</v>
      </c>
      <c r="G3261" s="1">
        <f t="shared" ca="1" si="656"/>
        <v>5026</v>
      </c>
      <c r="H3261" s="1">
        <f t="shared" ca="1" si="657"/>
        <v>2002</v>
      </c>
      <c r="I3261" s="1" t="str">
        <f ca="1">INDEX(Relationstabel!$C$3:$K$10,MATCH(INDIRECT($A$1&amp;"J"&amp;A3261),Relationstabel!$A$3:$A$10,0),MATCH(IFERROR(VALUE(INDIRECT($A$1&amp;"K"&amp;A3261)),0),Relationstabel!$C$1:$K$1,0))</f>
        <v>Naturgas</v>
      </c>
      <c r="J3261" s="1" t="str">
        <f ca="1">INDEX(Anvendelseskode!B:B,MATCH($F3261,Anvendelseskode!$A:$A,0))</f>
        <v>Bygning til kontor, handel, lager herunder offentlig administration</v>
      </c>
      <c r="K3261" s="1" t="str">
        <f ca="1">INDEX(Anvendelseskode!C:C,MATCH($F3261,Anvendelseskode!$A:$A,0))</f>
        <v>Kontor, handel, lager, off. adm.</v>
      </c>
      <c r="L3261" s="1" t="str">
        <f ca="1">INDEX(Anvendelseskode!D:D,MATCH($F3261,Anvendelseskode!$A:$A,0))</f>
        <v>Handel og servicevirksomheder</v>
      </c>
      <c r="M3261" s="1" t="str">
        <f ca="1">IFERROR(INDEX(SBi!$2:$2,MATCH(H3261,SBi!$1:$1,1)),SBi!$K$2)</f>
        <v>1999-2006</v>
      </c>
      <c r="N3261" s="1">
        <f ca="1">INDEX(SBi!$C$3:$K$28,MATCH(F3261,SBi!$B$3:$B$28,0),MATCH(M3261,SBi!$C$2:$K$2,0))</f>
        <v>89.6</v>
      </c>
      <c r="O3261" s="16">
        <f t="shared" ca="1" si="658"/>
        <v>450.32959999999997</v>
      </c>
      <c r="P3261" s="16" t="str">
        <f ca="1">IFERROR(INDEX(VpD!$2:$2,MATCH(H3261,VpD!$1:$1,1)),VpD!$I$2)</f>
        <v>&gt;1998</v>
      </c>
      <c r="Q3261" s="1">
        <f ca="1">INDEX(VpD!$C$3:$I$27,MATCH(F3261,VpD!$B$3:$B$27,0),MATCH(P3261,VpD!$C$2:$I$2,0))</f>
        <v>77</v>
      </c>
      <c r="R3261" s="16">
        <f t="shared" ca="1" si="659"/>
        <v>387.00200000000001</v>
      </c>
      <c r="S3261" s="14">
        <f t="shared" ca="1" si="660"/>
        <v>712626.83</v>
      </c>
      <c r="T3261" s="14">
        <f t="shared" ca="1" si="661"/>
        <v>6171628.6200000001</v>
      </c>
      <c r="U3261" s="14" t="str">
        <f t="shared" ca="1" si="662"/>
        <v>0A3F507E-23D5-32B8-E044-0003BA298018</v>
      </c>
    </row>
    <row r="3262" spans="1:21" s="14" customFormat="1" x14ac:dyDescent="0.25">
      <c r="A3262" s="14">
        <f t="shared" si="650"/>
        <v>3262</v>
      </c>
      <c r="B3262" s="14" t="str">
        <f t="shared" ca="1" si="651"/>
        <v>BBB46E24-1253-4771-B3E7-22F8735C3C42</v>
      </c>
      <c r="C3262" s="14" t="str">
        <f t="shared" ca="1" si="652"/>
        <v>Gartnerbakken</v>
      </c>
      <c r="D3262" s="14" t="str">
        <f t="shared" ca="1" si="653"/>
        <v>4</v>
      </c>
      <c r="E3262" s="14" t="str">
        <f t="shared" ca="1" si="654"/>
        <v>4fa</v>
      </c>
      <c r="F3262" s="1">
        <f t="shared" ca="1" si="655"/>
        <v>120</v>
      </c>
      <c r="G3262" s="1">
        <f t="shared" ca="1" si="656"/>
        <v>174</v>
      </c>
      <c r="H3262" s="1">
        <f t="shared" ca="1" si="657"/>
        <v>1989</v>
      </c>
      <c r="I3262" s="1" t="str">
        <f ca="1">INDEX(Relationstabel!$C$3:$K$10,MATCH(INDIRECT($A$1&amp;"J"&amp;A3262),Relationstabel!$A$3:$A$10,0),MATCH(IFERROR(VALUE(INDIRECT($A$1&amp;"K"&amp;A3262)),0),Relationstabel!$C$1:$K$1,0))</f>
        <v>Elvarme</v>
      </c>
      <c r="J3262" s="1" t="str">
        <f ca="1">INDEX(Anvendelseskode!B:B,MATCH($F3262,Anvendelseskode!$A:$A,0))</f>
        <v>Fritliggende enfamilieshus (parcelhus)</v>
      </c>
      <c r="K3262" s="1" t="str">
        <f ca="1">INDEX(Anvendelseskode!C:C,MATCH($F3262,Anvendelseskode!$A:$A,0))</f>
        <v>Parcelhuse</v>
      </c>
      <c r="L3262" s="1" t="str">
        <f ca="1">INDEX(Anvendelseskode!D:D,MATCH($F3262,Anvendelseskode!$A:$A,0))</f>
        <v>Private husholdninger</v>
      </c>
      <c r="M3262" s="1" t="str">
        <f ca="1">IFERROR(INDEX(SBi!$2:$2,MATCH(H3262,SBi!$1:$1,1)),SBi!$K$2)</f>
        <v>1979-1998</v>
      </c>
      <c r="N3262" s="1">
        <f ca="1">INDEX(SBi!$C$3:$K$28,MATCH(F3262,SBi!$B$3:$B$28,0),MATCH(M3262,SBi!$C$2:$K$2,0))</f>
        <v>105.4</v>
      </c>
      <c r="O3262" s="16">
        <f t="shared" ca="1" si="658"/>
        <v>18.339600000000001</v>
      </c>
      <c r="P3262" s="16" t="str">
        <f ca="1">IFERROR(INDEX(VpD!$2:$2,MATCH(H3262,VpD!$1:$1,1)),VpD!$I$2)</f>
        <v>1979-1998</v>
      </c>
      <c r="Q3262" s="1">
        <f ca="1">INDEX(VpD!$C$3:$I$27,MATCH(F3262,VpD!$B$3:$B$27,0),MATCH(P3262,VpD!$C$2:$I$2,0))</f>
        <v>90</v>
      </c>
      <c r="R3262" s="16">
        <f t="shared" ca="1" si="659"/>
        <v>15.66</v>
      </c>
      <c r="S3262" s="14">
        <f t="shared" ca="1" si="660"/>
        <v>711888.77</v>
      </c>
      <c r="T3262" s="14">
        <f t="shared" ca="1" si="661"/>
        <v>6170623.25</v>
      </c>
      <c r="U3262" s="14" t="str">
        <f t="shared" ca="1" si="662"/>
        <v>0A3F507E-17D8-32B8-E044-0003BA298018</v>
      </c>
    </row>
    <row r="3263" spans="1:21" s="14" customFormat="1" x14ac:dyDescent="0.25">
      <c r="A3263" s="14">
        <f t="shared" si="650"/>
        <v>3263</v>
      </c>
      <c r="B3263" s="14" t="str">
        <f t="shared" ca="1" si="651"/>
        <v>991ED1B4-869A-48B4-BD20-4D40A62D3807</v>
      </c>
      <c r="C3263" s="14" t="str">
        <f t="shared" ca="1" si="652"/>
        <v>Vallensbækvej</v>
      </c>
      <c r="D3263" s="14" t="str">
        <f t="shared" ca="1" si="653"/>
        <v>63</v>
      </c>
      <c r="E3263" s="14" t="str">
        <f t="shared" ca="1" si="654"/>
        <v>1n</v>
      </c>
      <c r="F3263" s="1">
        <f t="shared" ca="1" si="655"/>
        <v>320</v>
      </c>
      <c r="G3263" s="1">
        <f t="shared" ca="1" si="656"/>
        <v>4239</v>
      </c>
      <c r="H3263" s="1">
        <f t="shared" ca="1" si="657"/>
        <v>2004</v>
      </c>
      <c r="I3263" s="1" t="str">
        <f ca="1">INDEX(Relationstabel!$C$3:$K$10,MATCH(INDIRECT($A$1&amp;"J"&amp;A3263),Relationstabel!$A$3:$A$10,0),MATCH(IFERROR(VALUE(INDIRECT($A$1&amp;"K"&amp;A3263)),0),Relationstabel!$C$1:$K$1,0))</f>
        <v>Naturgas</v>
      </c>
      <c r="J3263" s="1" t="str">
        <f ca="1">INDEX(Anvendelseskode!B:B,MATCH($F3263,Anvendelseskode!$A:$A,0))</f>
        <v>Bygning til kontor, handel, lager herunder offentlig administration</v>
      </c>
      <c r="K3263" s="1" t="str">
        <f ca="1">INDEX(Anvendelseskode!C:C,MATCH($F3263,Anvendelseskode!$A:$A,0))</f>
        <v>Kontor, handel, lager, off. adm.</v>
      </c>
      <c r="L3263" s="1" t="str">
        <f ca="1">INDEX(Anvendelseskode!D:D,MATCH($F3263,Anvendelseskode!$A:$A,0))</f>
        <v>Handel og servicevirksomheder</v>
      </c>
      <c r="M3263" s="1" t="str">
        <f ca="1">IFERROR(INDEX(SBi!$2:$2,MATCH(H3263,SBi!$1:$1,1)),SBi!$K$2)</f>
        <v>1999-2006</v>
      </c>
      <c r="N3263" s="1">
        <f ca="1">INDEX(SBi!$C$3:$K$28,MATCH(F3263,SBi!$B$3:$B$28,0),MATCH(M3263,SBi!$C$2:$K$2,0))</f>
        <v>89.6</v>
      </c>
      <c r="O3263" s="16">
        <f t="shared" ca="1" si="658"/>
        <v>379.81439999999998</v>
      </c>
      <c r="P3263" s="16" t="str">
        <f ca="1">IFERROR(INDEX(VpD!$2:$2,MATCH(H3263,VpD!$1:$1,1)),VpD!$I$2)</f>
        <v>&gt;1998</v>
      </c>
      <c r="Q3263" s="1">
        <f ca="1">INDEX(VpD!$C$3:$I$27,MATCH(F3263,VpD!$B$3:$B$27,0),MATCH(P3263,VpD!$C$2:$I$2,0))</f>
        <v>77</v>
      </c>
      <c r="R3263" s="16">
        <f t="shared" ca="1" si="659"/>
        <v>326.40300000000002</v>
      </c>
      <c r="S3263" s="14">
        <f t="shared" ca="1" si="660"/>
        <v>712587.07</v>
      </c>
      <c r="T3263" s="14">
        <f t="shared" ca="1" si="661"/>
        <v>6171575.5800000001</v>
      </c>
      <c r="U3263" s="14" t="str">
        <f t="shared" ca="1" si="662"/>
        <v>0A3F507E-23D8-32B8-E044-0003BA298018</v>
      </c>
    </row>
    <row r="3264" spans="1:21" s="14" customFormat="1" x14ac:dyDescent="0.25">
      <c r="A3264" s="14">
        <f t="shared" si="650"/>
        <v>3264</v>
      </c>
      <c r="B3264" s="14" t="str">
        <f t="shared" ca="1" si="651"/>
        <v>0F164EF6-CB91-44B4-BA52-12B64C80905F</v>
      </c>
      <c r="C3264" s="14" t="str">
        <f t="shared" ca="1" si="652"/>
        <v>Horsbred</v>
      </c>
      <c r="D3264" s="14" t="str">
        <f t="shared" ca="1" si="653"/>
        <v>100</v>
      </c>
      <c r="E3264" s="14" t="str">
        <f t="shared" ca="1" si="654"/>
        <v>13ah</v>
      </c>
      <c r="F3264" s="1">
        <f t="shared" ca="1" si="655"/>
        <v>130</v>
      </c>
      <c r="G3264" s="1">
        <f t="shared" ca="1" si="656"/>
        <v>107</v>
      </c>
      <c r="H3264" s="1">
        <f t="shared" ca="1" si="657"/>
        <v>1983</v>
      </c>
      <c r="I3264" s="1" t="str">
        <f ca="1">INDEX(Relationstabel!$C$3:$K$10,MATCH(INDIRECT($A$1&amp;"J"&amp;A3264),Relationstabel!$A$3:$A$10,0),MATCH(IFERROR(VALUE(INDIRECT($A$1&amp;"K"&amp;A3264)),0),Relationstabel!$C$1:$K$1,0))</f>
        <v>Fjernvarme/ Blokvarme</v>
      </c>
      <c r="J3264" s="1" t="str">
        <f ca="1">INDEX(Anvendelseskode!B:B,MATCH($F3264,Anvendelseskode!$A:$A,0))</f>
        <v>Række-, kæde-, dobbelthus (lodret adskillelse mellem enhederne)</v>
      </c>
      <c r="K3264" s="1" t="str">
        <f ca="1">INDEX(Anvendelseskode!C:C,MATCH($F3264,Anvendelseskode!$A:$A,0))</f>
        <v>Række-, kæde og dobbelthuse</v>
      </c>
      <c r="L3264" s="1" t="str">
        <f ca="1">INDEX(Anvendelseskode!D:D,MATCH($F3264,Anvendelseskode!$A:$A,0))</f>
        <v>Private husholdninger</v>
      </c>
      <c r="M3264" s="1" t="str">
        <f ca="1">IFERROR(INDEX(SBi!$2:$2,MATCH(H3264,SBi!$1:$1,1)),SBi!$K$2)</f>
        <v>1979-1998</v>
      </c>
      <c r="N3264" s="1">
        <f ca="1">INDEX(SBi!$C$3:$K$28,MATCH(F3264,SBi!$B$3:$B$28,0),MATCH(M3264,SBi!$C$2:$K$2,0))</f>
        <v>96.8</v>
      </c>
      <c r="O3264" s="16">
        <f t="shared" ca="1" si="658"/>
        <v>10.3576</v>
      </c>
      <c r="P3264" s="16" t="str">
        <f ca="1">IFERROR(INDEX(VpD!$2:$2,MATCH(H3264,VpD!$1:$1,1)),VpD!$I$2)</f>
        <v>1979-1998</v>
      </c>
      <c r="Q3264" s="1">
        <f ca="1">INDEX(VpD!$C$3:$I$27,MATCH(F3264,VpD!$B$3:$B$27,0),MATCH(P3264,VpD!$C$2:$I$2,0))</f>
        <v>74</v>
      </c>
      <c r="R3264" s="16">
        <f t="shared" ca="1" si="659"/>
        <v>7.9180000000000001</v>
      </c>
      <c r="S3264" s="14">
        <f t="shared" ca="1" si="660"/>
        <v>711480.53</v>
      </c>
      <c r="T3264" s="14">
        <f t="shared" ca="1" si="661"/>
        <v>6171880.1900000004</v>
      </c>
      <c r="U3264" s="14" t="str">
        <f t="shared" ca="1" si="662"/>
        <v>0A3F507E-18DE-32B8-E044-0003BA298018</v>
      </c>
    </row>
    <row r="3265" spans="1:21" s="14" customFormat="1" x14ac:dyDescent="0.25">
      <c r="A3265" s="14">
        <f t="shared" si="650"/>
        <v>3265</v>
      </c>
      <c r="B3265" s="14" t="str">
        <f t="shared" ca="1" si="651"/>
        <v>4F62B8C4-26C2-4E09-8A25-BB43A4FFDA1A</v>
      </c>
      <c r="C3265" s="14" t="str">
        <f t="shared" ca="1" si="652"/>
        <v>Rendsagervej</v>
      </c>
      <c r="D3265" s="14" t="str">
        <f t="shared" ca="1" si="653"/>
        <v>98</v>
      </c>
      <c r="E3265" s="14" t="str">
        <f t="shared" ca="1" si="654"/>
        <v>9hf</v>
      </c>
      <c r="F3265" s="1">
        <f t="shared" ca="1" si="655"/>
        <v>120</v>
      </c>
      <c r="G3265" s="1">
        <f t="shared" ca="1" si="656"/>
        <v>119</v>
      </c>
      <c r="H3265" s="1">
        <f t="shared" ca="1" si="657"/>
        <v>1972</v>
      </c>
      <c r="I3265" s="1" t="str">
        <f ca="1">INDEX(Relationstabel!$C$3:$K$10,MATCH(INDIRECT($A$1&amp;"J"&amp;A3265),Relationstabel!$A$3:$A$10,0),MATCH(IFERROR(VALUE(INDIRECT($A$1&amp;"K"&amp;A3265)),0),Relationstabel!$C$1:$K$1,0))</f>
        <v>Naturgas</v>
      </c>
      <c r="J3265" s="1" t="str">
        <f ca="1">INDEX(Anvendelseskode!B:B,MATCH($F3265,Anvendelseskode!$A:$A,0))</f>
        <v>Fritliggende enfamilieshus (parcelhus)</v>
      </c>
      <c r="K3265" s="1" t="str">
        <f ca="1">INDEX(Anvendelseskode!C:C,MATCH($F3265,Anvendelseskode!$A:$A,0))</f>
        <v>Parcelhuse</v>
      </c>
      <c r="L3265" s="1" t="str">
        <f ca="1">INDEX(Anvendelseskode!D:D,MATCH($F3265,Anvendelseskode!$A:$A,0))</f>
        <v>Private husholdninger</v>
      </c>
      <c r="M3265" s="1" t="str">
        <f ca="1">IFERROR(INDEX(SBi!$2:$2,MATCH(H3265,SBi!$1:$1,1)),SBi!$K$2)</f>
        <v>1961-1972</v>
      </c>
      <c r="N3265" s="1">
        <f ca="1">INDEX(SBi!$C$3:$K$28,MATCH(F3265,SBi!$B$3:$B$28,0),MATCH(M3265,SBi!$C$2:$K$2,0))</f>
        <v>134.30000000000001</v>
      </c>
      <c r="O3265" s="16">
        <f t="shared" ca="1" si="658"/>
        <v>15.9817</v>
      </c>
      <c r="P3265" s="16" t="str">
        <f ca="1">IFERROR(INDEX(VpD!$2:$2,MATCH(H3265,VpD!$1:$1,1)),VpD!$I$2)</f>
        <v>1961-1972</v>
      </c>
      <c r="Q3265" s="1">
        <f ca="1">INDEX(VpD!$C$3:$I$27,MATCH(F3265,VpD!$B$3:$B$27,0),MATCH(P3265,VpD!$C$2:$I$2,0))</f>
        <v>143</v>
      </c>
      <c r="R3265" s="16">
        <f t="shared" ca="1" si="659"/>
        <v>17.016999999999999</v>
      </c>
      <c r="S3265" s="14">
        <f t="shared" ca="1" si="660"/>
        <v>711001.03</v>
      </c>
      <c r="T3265" s="14">
        <f t="shared" ca="1" si="661"/>
        <v>6171740.0800000001</v>
      </c>
      <c r="U3265" s="14" t="str">
        <f t="shared" ca="1" si="662"/>
        <v>0A3F507E-1FDE-32B8-E044-0003BA298018</v>
      </c>
    </row>
    <row r="3266" spans="1:21" s="14" customFormat="1" x14ac:dyDescent="0.25">
      <c r="A3266" s="14">
        <f t="shared" si="650"/>
        <v>3266</v>
      </c>
      <c r="B3266" s="14" t="str">
        <f t="shared" ca="1" si="651"/>
        <v>B3027ADE-B204-4931-8C5E-A701757A1335</v>
      </c>
      <c r="C3266" s="14" t="str">
        <f t="shared" ca="1" si="652"/>
        <v>Saltøvej</v>
      </c>
      <c r="D3266" s="14" t="str">
        <f t="shared" ca="1" si="653"/>
        <v>4</v>
      </c>
      <c r="E3266" s="14" t="str">
        <f t="shared" ca="1" si="654"/>
        <v>7ai</v>
      </c>
      <c r="F3266" s="1">
        <f t="shared" ca="1" si="655"/>
        <v>120</v>
      </c>
      <c r="G3266" s="1">
        <f t="shared" ca="1" si="656"/>
        <v>182</v>
      </c>
      <c r="H3266" s="1">
        <f t="shared" ca="1" si="657"/>
        <v>1980</v>
      </c>
      <c r="I3266" s="1" t="str">
        <f ca="1">INDEX(Relationstabel!$C$3:$K$10,MATCH(INDIRECT($A$1&amp;"J"&amp;A3266),Relationstabel!$A$3:$A$10,0),MATCH(IFERROR(VALUE(INDIRECT($A$1&amp;"K"&amp;A3266)),0),Relationstabel!$C$1:$K$1,0))</f>
        <v>Naturgas</v>
      </c>
      <c r="J3266" s="1" t="str">
        <f ca="1">INDEX(Anvendelseskode!B:B,MATCH($F3266,Anvendelseskode!$A:$A,0))</f>
        <v>Fritliggende enfamilieshus (parcelhus)</v>
      </c>
      <c r="K3266" s="1" t="str">
        <f ca="1">INDEX(Anvendelseskode!C:C,MATCH($F3266,Anvendelseskode!$A:$A,0))</f>
        <v>Parcelhuse</v>
      </c>
      <c r="L3266" s="1" t="str">
        <f ca="1">INDEX(Anvendelseskode!D:D,MATCH($F3266,Anvendelseskode!$A:$A,0))</f>
        <v>Private husholdninger</v>
      </c>
      <c r="M3266" s="1" t="str">
        <f ca="1">IFERROR(INDEX(SBi!$2:$2,MATCH(H3266,SBi!$1:$1,1)),SBi!$K$2)</f>
        <v>1979-1998</v>
      </c>
      <c r="N3266" s="1">
        <f ca="1">INDEX(SBi!$C$3:$K$28,MATCH(F3266,SBi!$B$3:$B$28,0),MATCH(M3266,SBi!$C$2:$K$2,0))</f>
        <v>105.4</v>
      </c>
      <c r="O3266" s="16">
        <f t="shared" ca="1" si="658"/>
        <v>19.1828</v>
      </c>
      <c r="P3266" s="16" t="str">
        <f ca="1">IFERROR(INDEX(VpD!$2:$2,MATCH(H3266,VpD!$1:$1,1)),VpD!$I$2)</f>
        <v>1979-1998</v>
      </c>
      <c r="Q3266" s="1">
        <f ca="1">INDEX(VpD!$C$3:$I$27,MATCH(F3266,VpD!$B$3:$B$27,0),MATCH(P3266,VpD!$C$2:$I$2,0))</f>
        <v>90</v>
      </c>
      <c r="R3266" s="16">
        <f t="shared" ca="1" si="659"/>
        <v>16.38</v>
      </c>
      <c r="S3266" s="14">
        <f t="shared" ca="1" si="660"/>
        <v>713126.62</v>
      </c>
      <c r="T3266" s="14">
        <f t="shared" ca="1" si="661"/>
        <v>6168386.5999999996</v>
      </c>
      <c r="U3266" s="14" t="str">
        <f t="shared" ca="1" si="662"/>
        <v>0A3F507E-20E4-32B8-E044-0003BA298018</v>
      </c>
    </row>
    <row r="3267" spans="1:21" s="14" customFormat="1" x14ac:dyDescent="0.25">
      <c r="A3267" s="14">
        <f t="shared" ref="A3267:A3330" si="663">ROW(B3267)</f>
        <v>3267</v>
      </c>
      <c r="B3267" s="14" t="str">
        <f t="shared" ref="B3267:B3330" ca="1" si="664">INDIRECT($A$1&amp;"b"&amp;A3267)</f>
        <v>960FED86-8CF5-4F00-BE40-AE1CD8D3F436</v>
      </c>
      <c r="C3267" s="14" t="str">
        <f t="shared" ref="C3267:C3330" ca="1" si="665">INDIRECT($A$1&amp;"V"&amp;A3267)</f>
        <v>Syvhøjvænge</v>
      </c>
      <c r="D3267" s="14" t="str">
        <f t="shared" ref="D3267:D3330" ca="1" si="666">INDIRECT($A$1&amp;"W"&amp;A3267)</f>
        <v>155</v>
      </c>
      <c r="E3267" s="14" t="str">
        <f t="shared" ref="E3267:E3330" ca="1" si="667">INDIRECT($A$1&amp;"AB"&amp;A3267)</f>
        <v>22l</v>
      </c>
      <c r="F3267" s="1">
        <f t="shared" ref="F3267:F3330" ca="1" si="668">ROUNDDOWN(INDIRECT($A$1&amp;"C"&amp;A3267),-1)</f>
        <v>120</v>
      </c>
      <c r="G3267" s="1">
        <f t="shared" ref="G3267:G3330" ca="1" si="669">INDIRECT($A$1&amp;"P"&amp;A3267)+INDIRECT($A$1&amp;"Q"&amp;A3267)+INDIRECT($A$1&amp;"R"&amp;A3267)*0.5</f>
        <v>150</v>
      </c>
      <c r="H3267" s="1">
        <f t="shared" ref="H3267:H3330" ca="1" si="670">MAX(INDIRECT($A$1&amp;"E"&amp;A3267),INDIRECT($A$1&amp;"D"&amp;A3267))</f>
        <v>1970</v>
      </c>
      <c r="I3267" s="1" t="str">
        <f ca="1">INDEX(Relationstabel!$C$3:$K$10,MATCH(INDIRECT($A$1&amp;"J"&amp;A3267),Relationstabel!$A$3:$A$10,0),MATCH(IFERROR(VALUE(INDIRECT($A$1&amp;"K"&amp;A3267)),0),Relationstabel!$C$1:$K$1,0))</f>
        <v>Naturgas</v>
      </c>
      <c r="J3267" s="1" t="str">
        <f ca="1">INDEX(Anvendelseskode!B:B,MATCH($F3267,Anvendelseskode!$A:$A,0))</f>
        <v>Fritliggende enfamilieshus (parcelhus)</v>
      </c>
      <c r="K3267" s="1" t="str">
        <f ca="1">INDEX(Anvendelseskode!C:C,MATCH($F3267,Anvendelseskode!$A:$A,0))</f>
        <v>Parcelhuse</v>
      </c>
      <c r="L3267" s="1" t="str">
        <f ca="1">INDEX(Anvendelseskode!D:D,MATCH($F3267,Anvendelseskode!$A:$A,0))</f>
        <v>Private husholdninger</v>
      </c>
      <c r="M3267" s="1" t="str">
        <f ca="1">IFERROR(INDEX(SBi!$2:$2,MATCH(H3267,SBi!$1:$1,1)),SBi!$K$2)</f>
        <v>1961-1972</v>
      </c>
      <c r="N3267" s="1">
        <f ca="1">INDEX(SBi!$C$3:$K$28,MATCH(F3267,SBi!$B$3:$B$28,0),MATCH(M3267,SBi!$C$2:$K$2,0))</f>
        <v>134.30000000000001</v>
      </c>
      <c r="O3267" s="16">
        <f t="shared" ref="O3267:O3330" ca="1" si="671">N3267*G3267/1000</f>
        <v>20.145</v>
      </c>
      <c r="P3267" s="16" t="str">
        <f ca="1">IFERROR(INDEX(VpD!$2:$2,MATCH(H3267,VpD!$1:$1,1)),VpD!$I$2)</f>
        <v>1961-1972</v>
      </c>
      <c r="Q3267" s="1">
        <f ca="1">INDEX(VpD!$C$3:$I$27,MATCH(F3267,VpD!$B$3:$B$27,0),MATCH(P3267,VpD!$C$2:$I$2,0))</f>
        <v>143</v>
      </c>
      <c r="R3267" s="16">
        <f t="shared" ref="R3267:R3330" ca="1" si="672">Q3267*G3267/1000</f>
        <v>21.45</v>
      </c>
      <c r="S3267" s="14">
        <f t="shared" ref="S3267:S3330" ca="1" si="673">INDIRECT($A$1&amp;"AE"&amp;A3267)</f>
        <v>711840.79</v>
      </c>
      <c r="T3267" s="14">
        <f t="shared" ref="T3267:T3330" ca="1" si="674">INDIRECT($A$1&amp;"AF"&amp;A3267)</f>
        <v>6172090.9699999997</v>
      </c>
      <c r="U3267" s="14" t="str">
        <f t="shared" ref="U3267:U3330" ca="1" si="675">INDIRECT($A$1&amp;"AC"&amp;A3267)</f>
        <v>0A3F507E-22D0-32B8-E044-0003BA298018</v>
      </c>
    </row>
    <row r="3268" spans="1:21" s="14" customFormat="1" x14ac:dyDescent="0.25">
      <c r="A3268" s="14">
        <f t="shared" si="663"/>
        <v>3268</v>
      </c>
      <c r="B3268" s="14" t="str">
        <f t="shared" ca="1" si="664"/>
        <v>A66603AC-5CC4-4660-9142-81C56550A039</v>
      </c>
      <c r="C3268" s="14" t="str">
        <f t="shared" ca="1" si="665"/>
        <v>Ørnebo</v>
      </c>
      <c r="D3268" s="14" t="str">
        <f t="shared" ca="1" si="666"/>
        <v>32</v>
      </c>
      <c r="E3268" s="14" t="str">
        <f t="shared" ca="1" si="667"/>
        <v>6øt</v>
      </c>
      <c r="F3268" s="1">
        <f t="shared" ca="1" si="668"/>
        <v>130</v>
      </c>
      <c r="G3268" s="1">
        <f t="shared" ca="1" si="669"/>
        <v>112</v>
      </c>
      <c r="H3268" s="1">
        <f t="shared" ca="1" si="670"/>
        <v>1978</v>
      </c>
      <c r="I3268" s="1" t="str">
        <f ca="1">INDEX(Relationstabel!$C$3:$K$10,MATCH(INDIRECT($A$1&amp;"J"&amp;A3268),Relationstabel!$A$3:$A$10,0),MATCH(IFERROR(VALUE(INDIRECT($A$1&amp;"K"&amp;A3268)),0),Relationstabel!$C$1:$K$1,0))</f>
        <v>Fjernvarme/ Blokvarme</v>
      </c>
      <c r="J3268" s="1" t="str">
        <f ca="1">INDEX(Anvendelseskode!B:B,MATCH($F3268,Anvendelseskode!$A:$A,0))</f>
        <v>Række-, kæde-, dobbelthus (lodret adskillelse mellem enhederne)</v>
      </c>
      <c r="K3268" s="1" t="str">
        <f ca="1">INDEX(Anvendelseskode!C:C,MATCH($F3268,Anvendelseskode!$A:$A,0))</f>
        <v>Række-, kæde og dobbelthuse</v>
      </c>
      <c r="L3268" s="1" t="str">
        <f ca="1">INDEX(Anvendelseskode!D:D,MATCH($F3268,Anvendelseskode!$A:$A,0))</f>
        <v>Private husholdninger</v>
      </c>
      <c r="M3268" s="1" t="str">
        <f ca="1">IFERROR(INDEX(SBi!$2:$2,MATCH(H3268,SBi!$1:$1,1)),SBi!$K$2)</f>
        <v>1973-1978</v>
      </c>
      <c r="N3268" s="1">
        <f ca="1">INDEX(SBi!$C$3:$K$28,MATCH(F3268,SBi!$B$3:$B$28,0),MATCH(M3268,SBi!$C$2:$K$2,0))</f>
        <v>112.6</v>
      </c>
      <c r="O3268" s="16">
        <f t="shared" ca="1" si="671"/>
        <v>12.611199999999998</v>
      </c>
      <c r="P3268" s="16" t="str">
        <f ca="1">IFERROR(INDEX(VpD!$2:$2,MATCH(H3268,VpD!$1:$1,1)),VpD!$I$2)</f>
        <v>1973-1978</v>
      </c>
      <c r="Q3268" s="1">
        <f ca="1">INDEX(VpD!$C$3:$I$27,MATCH(F3268,VpD!$B$3:$B$27,0),MATCH(P3268,VpD!$C$2:$I$2,0))</f>
        <v>98</v>
      </c>
      <c r="R3268" s="16">
        <f t="shared" ca="1" si="672"/>
        <v>10.976000000000001</v>
      </c>
      <c r="S3268" s="14">
        <f t="shared" ca="1" si="673"/>
        <v>713576.19</v>
      </c>
      <c r="T3268" s="14">
        <f t="shared" ca="1" si="674"/>
        <v>6169790.1500000004</v>
      </c>
      <c r="U3268" s="14" t="str">
        <f t="shared" ca="1" si="675"/>
        <v>0A3F507E-24D0-32B8-E044-0003BA298018</v>
      </c>
    </row>
    <row r="3269" spans="1:21" s="14" customFormat="1" x14ac:dyDescent="0.25">
      <c r="A3269" s="14">
        <f t="shared" si="663"/>
        <v>3269</v>
      </c>
      <c r="B3269" s="14" t="str">
        <f t="shared" ca="1" si="664"/>
        <v>55ABBF9C-8F81-43F4-AE5F-034131B53FF9</v>
      </c>
      <c r="C3269" s="14" t="str">
        <f t="shared" ca="1" si="665"/>
        <v>Horsbred</v>
      </c>
      <c r="D3269" s="14" t="str">
        <f t="shared" ca="1" si="666"/>
        <v>89</v>
      </c>
      <c r="E3269" s="14" t="str">
        <f t="shared" ca="1" si="667"/>
        <v>13cy</v>
      </c>
      <c r="F3269" s="1">
        <f t="shared" ca="1" si="668"/>
        <v>130</v>
      </c>
      <c r="G3269" s="1">
        <f t="shared" ca="1" si="669"/>
        <v>107</v>
      </c>
      <c r="H3269" s="1">
        <f t="shared" ca="1" si="670"/>
        <v>1987</v>
      </c>
      <c r="I3269" s="1" t="str">
        <f ca="1">INDEX(Relationstabel!$C$3:$K$10,MATCH(INDIRECT($A$1&amp;"J"&amp;A3269),Relationstabel!$A$3:$A$10,0),MATCH(IFERROR(VALUE(INDIRECT($A$1&amp;"K"&amp;A3269)),0),Relationstabel!$C$1:$K$1,0))</f>
        <v>Fjernvarme/ Blokvarme</v>
      </c>
      <c r="J3269" s="1" t="str">
        <f ca="1">INDEX(Anvendelseskode!B:B,MATCH($F3269,Anvendelseskode!$A:$A,0))</f>
        <v>Række-, kæde-, dobbelthus (lodret adskillelse mellem enhederne)</v>
      </c>
      <c r="K3269" s="1" t="str">
        <f ca="1">INDEX(Anvendelseskode!C:C,MATCH($F3269,Anvendelseskode!$A:$A,0))</f>
        <v>Række-, kæde og dobbelthuse</v>
      </c>
      <c r="L3269" s="1" t="str">
        <f ca="1">INDEX(Anvendelseskode!D:D,MATCH($F3269,Anvendelseskode!$A:$A,0))</f>
        <v>Private husholdninger</v>
      </c>
      <c r="M3269" s="1" t="str">
        <f ca="1">IFERROR(INDEX(SBi!$2:$2,MATCH(H3269,SBi!$1:$1,1)),SBi!$K$2)</f>
        <v>1979-1998</v>
      </c>
      <c r="N3269" s="1">
        <f ca="1">INDEX(SBi!$C$3:$K$28,MATCH(F3269,SBi!$B$3:$B$28,0),MATCH(M3269,SBi!$C$2:$K$2,0))</f>
        <v>96.8</v>
      </c>
      <c r="O3269" s="16">
        <f t="shared" ca="1" si="671"/>
        <v>10.3576</v>
      </c>
      <c r="P3269" s="16" t="str">
        <f ca="1">IFERROR(INDEX(VpD!$2:$2,MATCH(H3269,VpD!$1:$1,1)),VpD!$I$2)</f>
        <v>1979-1998</v>
      </c>
      <c r="Q3269" s="1">
        <f ca="1">INDEX(VpD!$C$3:$I$27,MATCH(F3269,VpD!$B$3:$B$27,0),MATCH(P3269,VpD!$C$2:$I$2,0))</f>
        <v>74</v>
      </c>
      <c r="R3269" s="16">
        <f t="shared" ca="1" si="672"/>
        <v>7.9180000000000001</v>
      </c>
      <c r="S3269" s="14">
        <f t="shared" ca="1" si="673"/>
        <v>711322.06</v>
      </c>
      <c r="T3269" s="14">
        <f t="shared" ca="1" si="674"/>
        <v>6171811.5700000003</v>
      </c>
      <c r="U3269" s="14" t="str">
        <f t="shared" ca="1" si="675"/>
        <v>0A3F507E-18D3-32B8-E044-0003BA298018</v>
      </c>
    </row>
    <row r="3270" spans="1:21" s="14" customFormat="1" x14ac:dyDescent="0.25">
      <c r="A3270" s="14">
        <f t="shared" si="663"/>
        <v>3270</v>
      </c>
      <c r="B3270" s="14" t="str">
        <f t="shared" ca="1" si="664"/>
        <v>8D2E0034-505F-4CFD-97AF-AC3546629E2A</v>
      </c>
      <c r="C3270" s="14" t="str">
        <f t="shared" ca="1" si="665"/>
        <v>Rendsagervej</v>
      </c>
      <c r="D3270" s="14" t="str">
        <f t="shared" ca="1" si="666"/>
        <v>87</v>
      </c>
      <c r="E3270" s="14" t="str">
        <f t="shared" ca="1" si="667"/>
        <v>9nu</v>
      </c>
      <c r="F3270" s="1">
        <f t="shared" ca="1" si="668"/>
        <v>120</v>
      </c>
      <c r="G3270" s="1">
        <f t="shared" ca="1" si="669"/>
        <v>141</v>
      </c>
      <c r="H3270" s="1">
        <f t="shared" ca="1" si="670"/>
        <v>1987</v>
      </c>
      <c r="I3270" s="1" t="str">
        <f ca="1">INDEX(Relationstabel!$C$3:$K$10,MATCH(INDIRECT($A$1&amp;"J"&amp;A3270),Relationstabel!$A$3:$A$10,0),MATCH(IFERROR(VALUE(INDIRECT($A$1&amp;"K"&amp;A3270)),0),Relationstabel!$C$1:$K$1,0))</f>
        <v>Naturgas</v>
      </c>
      <c r="J3270" s="1" t="str">
        <f ca="1">INDEX(Anvendelseskode!B:B,MATCH($F3270,Anvendelseskode!$A:$A,0))</f>
        <v>Fritliggende enfamilieshus (parcelhus)</v>
      </c>
      <c r="K3270" s="1" t="str">
        <f ca="1">INDEX(Anvendelseskode!C:C,MATCH($F3270,Anvendelseskode!$A:$A,0))</f>
        <v>Parcelhuse</v>
      </c>
      <c r="L3270" s="1" t="str">
        <f ca="1">INDEX(Anvendelseskode!D:D,MATCH($F3270,Anvendelseskode!$A:$A,0))</f>
        <v>Private husholdninger</v>
      </c>
      <c r="M3270" s="1" t="str">
        <f ca="1">IFERROR(INDEX(SBi!$2:$2,MATCH(H3270,SBi!$1:$1,1)),SBi!$K$2)</f>
        <v>1979-1998</v>
      </c>
      <c r="N3270" s="1">
        <f ca="1">INDEX(SBi!$C$3:$K$28,MATCH(F3270,SBi!$B$3:$B$28,0),MATCH(M3270,SBi!$C$2:$K$2,0))</f>
        <v>105.4</v>
      </c>
      <c r="O3270" s="16">
        <f t="shared" ca="1" si="671"/>
        <v>14.861400000000001</v>
      </c>
      <c r="P3270" s="16" t="str">
        <f ca="1">IFERROR(INDEX(VpD!$2:$2,MATCH(H3270,VpD!$1:$1,1)),VpD!$I$2)</f>
        <v>1979-1998</v>
      </c>
      <c r="Q3270" s="1">
        <f ca="1">INDEX(VpD!$C$3:$I$27,MATCH(F3270,VpD!$B$3:$B$27,0),MATCH(P3270,VpD!$C$2:$I$2,0))</f>
        <v>90</v>
      </c>
      <c r="R3270" s="16">
        <f t="shared" ca="1" si="672"/>
        <v>12.69</v>
      </c>
      <c r="S3270" s="14">
        <f t="shared" ca="1" si="673"/>
        <v>710891.59</v>
      </c>
      <c r="T3270" s="14">
        <f t="shared" ca="1" si="674"/>
        <v>6171656</v>
      </c>
      <c r="U3270" s="14" t="str">
        <f t="shared" ca="1" si="675"/>
        <v>0A3F507E-1FD3-32B8-E044-0003BA298018</v>
      </c>
    </row>
    <row r="3271" spans="1:21" s="14" customFormat="1" x14ac:dyDescent="0.25">
      <c r="A3271" s="14">
        <f t="shared" si="663"/>
        <v>3271</v>
      </c>
      <c r="B3271" s="14" t="str">
        <f t="shared" ca="1" si="664"/>
        <v>1AD84D08-1AF6-4FAC-B83E-2F22C5D67491</v>
      </c>
      <c r="C3271" s="14" t="str">
        <f t="shared" ca="1" si="665"/>
        <v>Syvhøjvænge</v>
      </c>
      <c r="D3271" s="14" t="str">
        <f t="shared" ca="1" si="666"/>
        <v>146</v>
      </c>
      <c r="E3271" s="14" t="str">
        <f t="shared" ca="1" si="667"/>
        <v>14br</v>
      </c>
      <c r="F3271" s="1">
        <f t="shared" ca="1" si="668"/>
        <v>130</v>
      </c>
      <c r="G3271" s="1">
        <f t="shared" ca="1" si="669"/>
        <v>107</v>
      </c>
      <c r="H3271" s="1">
        <f t="shared" ca="1" si="670"/>
        <v>1970</v>
      </c>
      <c r="I3271" s="1" t="str">
        <f ca="1">INDEX(Relationstabel!$C$3:$K$10,MATCH(INDIRECT($A$1&amp;"J"&amp;A3271),Relationstabel!$A$3:$A$10,0),MATCH(IFERROR(VALUE(INDIRECT($A$1&amp;"K"&amp;A3271)),0),Relationstabel!$C$1:$K$1,0))</f>
        <v>Fjernvarme/ Blokvarme</v>
      </c>
      <c r="J3271" s="1" t="str">
        <f ca="1">INDEX(Anvendelseskode!B:B,MATCH($F3271,Anvendelseskode!$A:$A,0))</f>
        <v>Række-, kæde-, dobbelthus (lodret adskillelse mellem enhederne)</v>
      </c>
      <c r="K3271" s="1" t="str">
        <f ca="1">INDEX(Anvendelseskode!C:C,MATCH($F3271,Anvendelseskode!$A:$A,0))</f>
        <v>Række-, kæde og dobbelthuse</v>
      </c>
      <c r="L3271" s="1" t="str">
        <f ca="1">INDEX(Anvendelseskode!D:D,MATCH($F3271,Anvendelseskode!$A:$A,0))</f>
        <v>Private husholdninger</v>
      </c>
      <c r="M3271" s="1" t="str">
        <f ca="1">IFERROR(INDEX(SBi!$2:$2,MATCH(H3271,SBi!$1:$1,1)),SBi!$K$2)</f>
        <v>1961-1972</v>
      </c>
      <c r="N3271" s="1">
        <f ca="1">INDEX(SBi!$C$3:$K$28,MATCH(F3271,SBi!$B$3:$B$28,0),MATCH(M3271,SBi!$C$2:$K$2,0))</f>
        <v>119.9</v>
      </c>
      <c r="O3271" s="16">
        <f t="shared" ca="1" si="671"/>
        <v>12.829300000000002</v>
      </c>
      <c r="P3271" s="16" t="str">
        <f ca="1">IFERROR(INDEX(VpD!$2:$2,MATCH(H3271,VpD!$1:$1,1)),VpD!$I$2)</f>
        <v>1961-1972</v>
      </c>
      <c r="Q3271" s="1">
        <f ca="1">INDEX(VpD!$C$3:$I$27,MATCH(F3271,VpD!$B$3:$B$27,0),MATCH(P3271,VpD!$C$2:$I$2,0))</f>
        <v>120</v>
      </c>
      <c r="R3271" s="16">
        <f t="shared" ca="1" si="672"/>
        <v>12.84</v>
      </c>
      <c r="S3271" s="14">
        <f t="shared" ca="1" si="673"/>
        <v>711963.86</v>
      </c>
      <c r="T3271" s="14">
        <f t="shared" ca="1" si="674"/>
        <v>6171982.0700000003</v>
      </c>
      <c r="U3271" s="14" t="str">
        <f t="shared" ca="1" si="675"/>
        <v>0A3F507E-22C7-32B8-E044-0003BA298018</v>
      </c>
    </row>
    <row r="3272" spans="1:21" s="14" customFormat="1" x14ac:dyDescent="0.25">
      <c r="A3272" s="14">
        <f t="shared" si="663"/>
        <v>3272</v>
      </c>
      <c r="B3272" s="14" t="str">
        <f t="shared" ca="1" si="664"/>
        <v>B0FD1DD0-73FD-4C65-93C8-03B8C3FB3986</v>
      </c>
      <c r="C3272" s="14" t="str">
        <f t="shared" ca="1" si="665"/>
        <v>Vallensbæk Strandvej</v>
      </c>
      <c r="D3272" s="14" t="str">
        <f t="shared" ca="1" si="666"/>
        <v>334</v>
      </c>
      <c r="E3272" s="14" t="str">
        <f t="shared" ca="1" si="667"/>
        <v>11u</v>
      </c>
      <c r="F3272" s="1">
        <f t="shared" ca="1" si="668"/>
        <v>120</v>
      </c>
      <c r="G3272" s="1">
        <f t="shared" ca="1" si="669"/>
        <v>126</v>
      </c>
      <c r="H3272" s="1">
        <f t="shared" ca="1" si="670"/>
        <v>1978</v>
      </c>
      <c r="I3272" s="1" t="str">
        <f ca="1">INDEX(Relationstabel!$C$3:$K$10,MATCH(INDIRECT($A$1&amp;"J"&amp;A3272),Relationstabel!$A$3:$A$10,0),MATCH(IFERROR(VALUE(INDIRECT($A$1&amp;"K"&amp;A3272)),0),Relationstabel!$C$1:$K$1,0))</f>
        <v>Naturgas</v>
      </c>
      <c r="J3272" s="1" t="str">
        <f ca="1">INDEX(Anvendelseskode!B:B,MATCH($F3272,Anvendelseskode!$A:$A,0))</f>
        <v>Fritliggende enfamilieshus (parcelhus)</v>
      </c>
      <c r="K3272" s="1" t="str">
        <f ca="1">INDEX(Anvendelseskode!C:C,MATCH($F3272,Anvendelseskode!$A:$A,0))</f>
        <v>Parcelhuse</v>
      </c>
      <c r="L3272" s="1" t="str">
        <f ca="1">INDEX(Anvendelseskode!D:D,MATCH($F3272,Anvendelseskode!$A:$A,0))</f>
        <v>Private husholdninger</v>
      </c>
      <c r="M3272" s="1" t="str">
        <f ca="1">IFERROR(INDEX(SBi!$2:$2,MATCH(H3272,SBi!$1:$1,1)),SBi!$K$2)</f>
        <v>1973-1978</v>
      </c>
      <c r="N3272" s="1">
        <f ca="1">INDEX(SBi!$C$3:$K$28,MATCH(F3272,SBi!$B$3:$B$28,0),MATCH(M3272,SBi!$C$2:$K$2,0))</f>
        <v>119.8</v>
      </c>
      <c r="O3272" s="16">
        <f t="shared" ca="1" si="671"/>
        <v>15.094799999999999</v>
      </c>
      <c r="P3272" s="16" t="str">
        <f ca="1">IFERROR(INDEX(VpD!$2:$2,MATCH(H3272,VpD!$1:$1,1)),VpD!$I$2)</f>
        <v>1973-1978</v>
      </c>
      <c r="Q3272" s="1">
        <f ca="1">INDEX(VpD!$C$3:$I$27,MATCH(F3272,VpD!$B$3:$B$27,0),MATCH(P3272,VpD!$C$2:$I$2,0))</f>
        <v>117</v>
      </c>
      <c r="R3272" s="16">
        <f t="shared" ca="1" si="672"/>
        <v>14.742000000000001</v>
      </c>
      <c r="S3272" s="14">
        <f t="shared" ca="1" si="673"/>
        <v>712926.35</v>
      </c>
      <c r="T3272" s="14">
        <f t="shared" ca="1" si="674"/>
        <v>6168738.71</v>
      </c>
      <c r="U3272" s="14" t="str">
        <f t="shared" ca="1" si="675"/>
        <v>0A3F507E-17CE-32B8-E044-0003BA298018</v>
      </c>
    </row>
    <row r="3273" spans="1:21" s="14" customFormat="1" x14ac:dyDescent="0.25">
      <c r="A3273" s="14">
        <f t="shared" si="663"/>
        <v>3273</v>
      </c>
      <c r="B3273" s="14" t="str">
        <f t="shared" ca="1" si="664"/>
        <v>4FBF7A8E-75A3-4933-A706-FB2F11B741EC</v>
      </c>
      <c r="C3273" s="14" t="str">
        <f t="shared" ca="1" si="665"/>
        <v>Nordmarksvænge</v>
      </c>
      <c r="D3273" s="14" t="str">
        <f t="shared" ca="1" si="666"/>
        <v>64</v>
      </c>
      <c r="E3273" s="14" t="str">
        <f t="shared" ca="1" si="667"/>
        <v>14dæ</v>
      </c>
      <c r="F3273" s="1">
        <f t="shared" ca="1" si="668"/>
        <v>130</v>
      </c>
      <c r="G3273" s="1">
        <f t="shared" ca="1" si="669"/>
        <v>118</v>
      </c>
      <c r="H3273" s="1">
        <f t="shared" ca="1" si="670"/>
        <v>2000</v>
      </c>
      <c r="I3273" s="1" t="str">
        <f ca="1">INDEX(Relationstabel!$C$3:$K$10,MATCH(INDIRECT($A$1&amp;"J"&amp;A3273),Relationstabel!$A$3:$A$10,0),MATCH(IFERROR(VALUE(INDIRECT($A$1&amp;"K"&amp;A3273)),0),Relationstabel!$C$1:$K$1,0))</f>
        <v>Fjernvarme/ Blokvarme</v>
      </c>
      <c r="J3273" s="1" t="str">
        <f ca="1">INDEX(Anvendelseskode!B:B,MATCH($F3273,Anvendelseskode!$A:$A,0))</f>
        <v>Række-, kæde-, dobbelthus (lodret adskillelse mellem enhederne)</v>
      </c>
      <c r="K3273" s="1" t="str">
        <f ca="1">INDEX(Anvendelseskode!C:C,MATCH($F3273,Anvendelseskode!$A:$A,0))</f>
        <v>Række-, kæde og dobbelthuse</v>
      </c>
      <c r="L3273" s="1" t="str">
        <f ca="1">INDEX(Anvendelseskode!D:D,MATCH($F3273,Anvendelseskode!$A:$A,0))</f>
        <v>Private husholdninger</v>
      </c>
      <c r="M3273" s="1" t="str">
        <f ca="1">IFERROR(INDEX(SBi!$2:$2,MATCH(H3273,SBi!$1:$1,1)),SBi!$K$2)</f>
        <v>1999-2006</v>
      </c>
      <c r="N3273" s="1">
        <f ca="1">INDEX(SBi!$C$3:$K$28,MATCH(F3273,SBi!$B$3:$B$28,0),MATCH(M3273,SBi!$C$2:$K$2,0))</f>
        <v>81.5</v>
      </c>
      <c r="O3273" s="16">
        <f t="shared" ca="1" si="671"/>
        <v>9.6170000000000009</v>
      </c>
      <c r="P3273" s="16" t="str">
        <f ca="1">IFERROR(INDEX(VpD!$2:$2,MATCH(H3273,VpD!$1:$1,1)),VpD!$I$2)</f>
        <v>&gt;1998</v>
      </c>
      <c r="Q3273" s="1">
        <f ca="1">INDEX(VpD!$C$3:$I$27,MATCH(F3273,VpD!$B$3:$B$27,0),MATCH(P3273,VpD!$C$2:$I$2,0))</f>
        <v>65</v>
      </c>
      <c r="R3273" s="16">
        <f t="shared" ca="1" si="672"/>
        <v>7.67</v>
      </c>
      <c r="S3273" s="14">
        <f t="shared" ca="1" si="673"/>
        <v>711971.38</v>
      </c>
      <c r="T3273" s="14">
        <f t="shared" ca="1" si="674"/>
        <v>6172406.0199999996</v>
      </c>
      <c r="U3273" s="14" t="str">
        <f t="shared" ca="1" si="675"/>
        <v>0A3F507E-1DCE-32B8-E044-0003BA298018</v>
      </c>
    </row>
    <row r="3274" spans="1:21" s="14" customFormat="1" x14ac:dyDescent="0.25">
      <c r="A3274" s="14">
        <f t="shared" si="663"/>
        <v>3274</v>
      </c>
      <c r="B3274" s="14" t="str">
        <f t="shared" ca="1" si="664"/>
        <v>2C1719AA-BFEA-4D77-BCDF-7F7EE1D5117C</v>
      </c>
      <c r="C3274" s="14" t="str">
        <f t="shared" ca="1" si="665"/>
        <v>Nørrebred</v>
      </c>
      <c r="D3274" s="14" t="str">
        <f t="shared" ca="1" si="666"/>
        <v>162</v>
      </c>
      <c r="E3274" s="14" t="str">
        <f t="shared" ca="1" si="667"/>
        <v>22bt</v>
      </c>
      <c r="F3274" s="1">
        <f t="shared" ca="1" si="668"/>
        <v>130</v>
      </c>
      <c r="G3274" s="1">
        <f t="shared" ca="1" si="669"/>
        <v>111</v>
      </c>
      <c r="H3274" s="1">
        <f t="shared" ca="1" si="670"/>
        <v>1973</v>
      </c>
      <c r="I3274" s="1" t="str">
        <f ca="1">INDEX(Relationstabel!$C$3:$K$10,MATCH(INDIRECT($A$1&amp;"J"&amp;A3274),Relationstabel!$A$3:$A$10,0),MATCH(IFERROR(VALUE(INDIRECT($A$1&amp;"K"&amp;A3274)),0),Relationstabel!$C$1:$K$1,0))</f>
        <v>Fjernvarme/ Blokvarme</v>
      </c>
      <c r="J3274" s="1" t="str">
        <f ca="1">INDEX(Anvendelseskode!B:B,MATCH($F3274,Anvendelseskode!$A:$A,0))</f>
        <v>Række-, kæde-, dobbelthus (lodret adskillelse mellem enhederne)</v>
      </c>
      <c r="K3274" s="1" t="str">
        <f ca="1">INDEX(Anvendelseskode!C:C,MATCH($F3274,Anvendelseskode!$A:$A,0))</f>
        <v>Række-, kæde og dobbelthuse</v>
      </c>
      <c r="L3274" s="1" t="str">
        <f ca="1">INDEX(Anvendelseskode!D:D,MATCH($F3274,Anvendelseskode!$A:$A,0))</f>
        <v>Private husholdninger</v>
      </c>
      <c r="M3274" s="1" t="str">
        <f ca="1">IFERROR(INDEX(SBi!$2:$2,MATCH(H3274,SBi!$1:$1,1)),SBi!$K$2)</f>
        <v>1973-1978</v>
      </c>
      <c r="N3274" s="1">
        <f ca="1">INDEX(SBi!$C$3:$K$28,MATCH(F3274,SBi!$B$3:$B$28,0),MATCH(M3274,SBi!$C$2:$K$2,0))</f>
        <v>112.6</v>
      </c>
      <c r="O3274" s="16">
        <f t="shared" ca="1" si="671"/>
        <v>12.498599999999998</v>
      </c>
      <c r="P3274" s="16" t="str">
        <f ca="1">IFERROR(INDEX(VpD!$2:$2,MATCH(H3274,VpD!$1:$1,1)),VpD!$I$2)</f>
        <v>1973-1978</v>
      </c>
      <c r="Q3274" s="1">
        <f ca="1">INDEX(VpD!$C$3:$I$27,MATCH(F3274,VpD!$B$3:$B$27,0),MATCH(P3274,VpD!$C$2:$I$2,0))</f>
        <v>98</v>
      </c>
      <c r="R3274" s="16">
        <f t="shared" ca="1" si="672"/>
        <v>10.878</v>
      </c>
      <c r="S3274" s="14">
        <f t="shared" ca="1" si="673"/>
        <v>711636.99</v>
      </c>
      <c r="T3274" s="14">
        <f t="shared" ca="1" si="674"/>
        <v>6172069.5999999996</v>
      </c>
      <c r="U3274" s="14" t="str">
        <f t="shared" ca="1" si="675"/>
        <v>0A3F507E-1ECE-32B8-E044-0003BA298018</v>
      </c>
    </row>
    <row r="3275" spans="1:21" s="14" customFormat="1" x14ac:dyDescent="0.25">
      <c r="A3275" s="14">
        <f t="shared" si="663"/>
        <v>3275</v>
      </c>
      <c r="B3275" s="14" t="str">
        <f t="shared" ca="1" si="664"/>
        <v>000D0EF4-2350-4DCE-8DCA-F96154A4241B</v>
      </c>
      <c r="C3275" s="14" t="str">
        <f t="shared" ca="1" si="665"/>
        <v>Stærebo</v>
      </c>
      <c r="D3275" s="14" t="str">
        <f t="shared" ca="1" si="666"/>
        <v>39</v>
      </c>
      <c r="E3275" s="14" t="str">
        <f t="shared" ca="1" si="667"/>
        <v>6æy</v>
      </c>
      <c r="F3275" s="1">
        <f t="shared" ca="1" si="668"/>
        <v>130</v>
      </c>
      <c r="G3275" s="1">
        <f t="shared" ca="1" si="669"/>
        <v>109</v>
      </c>
      <c r="H3275" s="1">
        <f t="shared" ca="1" si="670"/>
        <v>1978</v>
      </c>
      <c r="I3275" s="1" t="str">
        <f ca="1">INDEX(Relationstabel!$C$3:$K$10,MATCH(INDIRECT($A$1&amp;"J"&amp;A3275),Relationstabel!$A$3:$A$10,0),MATCH(IFERROR(VALUE(INDIRECT($A$1&amp;"K"&amp;A3275)),0),Relationstabel!$C$1:$K$1,0))</f>
        <v>Fjernvarme/ Blokvarme</v>
      </c>
      <c r="J3275" s="1" t="str">
        <f ca="1">INDEX(Anvendelseskode!B:B,MATCH($F3275,Anvendelseskode!$A:$A,0))</f>
        <v>Række-, kæde-, dobbelthus (lodret adskillelse mellem enhederne)</v>
      </c>
      <c r="K3275" s="1" t="str">
        <f ca="1">INDEX(Anvendelseskode!C:C,MATCH($F3275,Anvendelseskode!$A:$A,0))</f>
        <v>Række-, kæde og dobbelthuse</v>
      </c>
      <c r="L3275" s="1" t="str">
        <f ca="1">INDEX(Anvendelseskode!D:D,MATCH($F3275,Anvendelseskode!$A:$A,0))</f>
        <v>Private husholdninger</v>
      </c>
      <c r="M3275" s="1" t="str">
        <f ca="1">IFERROR(INDEX(SBi!$2:$2,MATCH(H3275,SBi!$1:$1,1)),SBi!$K$2)</f>
        <v>1973-1978</v>
      </c>
      <c r="N3275" s="1">
        <f ca="1">INDEX(SBi!$C$3:$K$28,MATCH(F3275,SBi!$B$3:$B$28,0),MATCH(M3275,SBi!$C$2:$K$2,0))</f>
        <v>112.6</v>
      </c>
      <c r="O3275" s="16">
        <f t="shared" ca="1" si="671"/>
        <v>12.273399999999999</v>
      </c>
      <c r="P3275" s="16" t="str">
        <f ca="1">IFERROR(INDEX(VpD!$2:$2,MATCH(H3275,VpD!$1:$1,1)),VpD!$I$2)</f>
        <v>1973-1978</v>
      </c>
      <c r="Q3275" s="1">
        <f ca="1">INDEX(VpD!$C$3:$I$27,MATCH(F3275,VpD!$B$3:$B$27,0),MATCH(P3275,VpD!$C$2:$I$2,0))</f>
        <v>98</v>
      </c>
      <c r="R3275" s="16">
        <f t="shared" ca="1" si="672"/>
        <v>10.682</v>
      </c>
      <c r="S3275" s="14">
        <f t="shared" ca="1" si="673"/>
        <v>713604.77</v>
      </c>
      <c r="T3275" s="14">
        <f t="shared" ca="1" si="674"/>
        <v>6169673.8099999996</v>
      </c>
      <c r="U3275" s="14" t="str">
        <f t="shared" ca="1" si="675"/>
        <v>0A3F507E-21CE-32B8-E044-0003BA298018</v>
      </c>
    </row>
    <row r="3276" spans="1:21" s="14" customFormat="1" x14ac:dyDescent="0.25">
      <c r="A3276" s="14">
        <f t="shared" si="663"/>
        <v>3276</v>
      </c>
      <c r="B3276" s="14" t="str">
        <f t="shared" ca="1" si="664"/>
        <v>1FB6907B-80B0-4EC8-B322-7EF54E02A078</v>
      </c>
      <c r="C3276" s="14" t="str">
        <f t="shared" ca="1" si="665"/>
        <v>Syvhøjvænge</v>
      </c>
      <c r="D3276" s="14" t="str">
        <f t="shared" ca="1" si="666"/>
        <v>153</v>
      </c>
      <c r="E3276" s="14" t="str">
        <f t="shared" ca="1" si="667"/>
        <v>22m</v>
      </c>
      <c r="F3276" s="1">
        <f t="shared" ca="1" si="668"/>
        <v>120</v>
      </c>
      <c r="G3276" s="1">
        <f t="shared" ca="1" si="669"/>
        <v>163</v>
      </c>
      <c r="H3276" s="1">
        <f t="shared" ca="1" si="670"/>
        <v>1969</v>
      </c>
      <c r="I3276" s="1" t="str">
        <f ca="1">INDEX(Relationstabel!$C$3:$K$10,MATCH(INDIRECT($A$1&amp;"J"&amp;A3276),Relationstabel!$A$3:$A$10,0),MATCH(IFERROR(VALUE(INDIRECT($A$1&amp;"K"&amp;A3276)),0),Relationstabel!$C$1:$K$1,0))</f>
        <v>Naturgas</v>
      </c>
      <c r="J3276" s="1" t="str">
        <f ca="1">INDEX(Anvendelseskode!B:B,MATCH($F3276,Anvendelseskode!$A:$A,0))</f>
        <v>Fritliggende enfamilieshus (parcelhus)</v>
      </c>
      <c r="K3276" s="1" t="str">
        <f ca="1">INDEX(Anvendelseskode!C:C,MATCH($F3276,Anvendelseskode!$A:$A,0))</f>
        <v>Parcelhuse</v>
      </c>
      <c r="L3276" s="1" t="str">
        <f ca="1">INDEX(Anvendelseskode!D:D,MATCH($F3276,Anvendelseskode!$A:$A,0))</f>
        <v>Private husholdninger</v>
      </c>
      <c r="M3276" s="1" t="str">
        <f ca="1">IFERROR(INDEX(SBi!$2:$2,MATCH(H3276,SBi!$1:$1,1)),SBi!$K$2)</f>
        <v>1961-1972</v>
      </c>
      <c r="N3276" s="1">
        <f ca="1">INDEX(SBi!$C$3:$K$28,MATCH(F3276,SBi!$B$3:$B$28,0),MATCH(M3276,SBi!$C$2:$K$2,0))</f>
        <v>134.30000000000001</v>
      </c>
      <c r="O3276" s="16">
        <f t="shared" ca="1" si="671"/>
        <v>21.890900000000002</v>
      </c>
      <c r="P3276" s="16" t="str">
        <f ca="1">IFERROR(INDEX(VpD!$2:$2,MATCH(H3276,VpD!$1:$1,1)),VpD!$I$2)</f>
        <v>1961-1972</v>
      </c>
      <c r="Q3276" s="1">
        <f ca="1">INDEX(VpD!$C$3:$I$27,MATCH(F3276,VpD!$B$3:$B$27,0),MATCH(P3276,VpD!$C$2:$I$2,0))</f>
        <v>143</v>
      </c>
      <c r="R3276" s="16">
        <f t="shared" ca="1" si="672"/>
        <v>23.309000000000001</v>
      </c>
      <c r="S3276" s="14">
        <f t="shared" ca="1" si="673"/>
        <v>711861.61</v>
      </c>
      <c r="T3276" s="14">
        <f t="shared" ca="1" si="674"/>
        <v>6172089.4199999999</v>
      </c>
      <c r="U3276" s="14" t="str">
        <f t="shared" ca="1" si="675"/>
        <v>0A3F507E-22CE-32B8-E044-0003BA298018</v>
      </c>
    </row>
    <row r="3277" spans="1:21" s="14" customFormat="1" x14ac:dyDescent="0.25">
      <c r="A3277" s="14">
        <f t="shared" si="663"/>
        <v>3277</v>
      </c>
      <c r="B3277" s="14" t="str">
        <f t="shared" ca="1" si="664"/>
        <v>62988ADB-EDA7-4D7D-9C9D-987D11D88F8D</v>
      </c>
      <c r="C3277" s="14" t="str">
        <f t="shared" ca="1" si="665"/>
        <v>Ørnebo</v>
      </c>
      <c r="D3277" s="14" t="str">
        <f t="shared" ca="1" si="666"/>
        <v>30</v>
      </c>
      <c r="E3277" s="14" t="str">
        <f t="shared" ca="1" si="667"/>
        <v>6øu</v>
      </c>
      <c r="F3277" s="1">
        <f t="shared" ca="1" si="668"/>
        <v>130</v>
      </c>
      <c r="G3277" s="1">
        <f t="shared" ca="1" si="669"/>
        <v>109</v>
      </c>
      <c r="H3277" s="1">
        <f t="shared" ca="1" si="670"/>
        <v>1978</v>
      </c>
      <c r="I3277" s="1" t="str">
        <f ca="1">INDEX(Relationstabel!$C$3:$K$10,MATCH(INDIRECT($A$1&amp;"J"&amp;A3277),Relationstabel!$A$3:$A$10,0),MATCH(IFERROR(VALUE(INDIRECT($A$1&amp;"K"&amp;A3277)),0),Relationstabel!$C$1:$K$1,0))</f>
        <v>Fjernvarme/ Blokvarme</v>
      </c>
      <c r="J3277" s="1" t="str">
        <f ca="1">INDEX(Anvendelseskode!B:B,MATCH($F3277,Anvendelseskode!$A:$A,0))</f>
        <v>Række-, kæde-, dobbelthus (lodret adskillelse mellem enhederne)</v>
      </c>
      <c r="K3277" s="1" t="str">
        <f ca="1">INDEX(Anvendelseskode!C:C,MATCH($F3277,Anvendelseskode!$A:$A,0))</f>
        <v>Række-, kæde og dobbelthuse</v>
      </c>
      <c r="L3277" s="1" t="str">
        <f ca="1">INDEX(Anvendelseskode!D:D,MATCH($F3277,Anvendelseskode!$A:$A,0))</f>
        <v>Private husholdninger</v>
      </c>
      <c r="M3277" s="1" t="str">
        <f ca="1">IFERROR(INDEX(SBi!$2:$2,MATCH(H3277,SBi!$1:$1,1)),SBi!$K$2)</f>
        <v>1973-1978</v>
      </c>
      <c r="N3277" s="1">
        <f ca="1">INDEX(SBi!$C$3:$K$28,MATCH(F3277,SBi!$B$3:$B$28,0),MATCH(M3277,SBi!$C$2:$K$2,0))</f>
        <v>112.6</v>
      </c>
      <c r="O3277" s="16">
        <f t="shared" ca="1" si="671"/>
        <v>12.273399999999999</v>
      </c>
      <c r="P3277" s="16" t="str">
        <f ca="1">IFERROR(INDEX(VpD!$2:$2,MATCH(H3277,VpD!$1:$1,1)),VpD!$I$2)</f>
        <v>1973-1978</v>
      </c>
      <c r="Q3277" s="1">
        <f ca="1">INDEX(VpD!$C$3:$I$27,MATCH(F3277,VpD!$B$3:$B$27,0),MATCH(P3277,VpD!$C$2:$I$2,0))</f>
        <v>98</v>
      </c>
      <c r="R3277" s="16">
        <f t="shared" ca="1" si="672"/>
        <v>10.682</v>
      </c>
      <c r="S3277" s="14">
        <f t="shared" ca="1" si="673"/>
        <v>713581.05</v>
      </c>
      <c r="T3277" s="14">
        <f t="shared" ca="1" si="674"/>
        <v>6169792.6900000004</v>
      </c>
      <c r="U3277" s="14" t="str">
        <f t="shared" ca="1" si="675"/>
        <v>0A3F507E-24CE-32B8-E044-0003BA298018</v>
      </c>
    </row>
    <row r="3278" spans="1:21" s="14" customFormat="1" x14ac:dyDescent="0.25">
      <c r="A3278" s="14">
        <f t="shared" si="663"/>
        <v>3278</v>
      </c>
      <c r="B3278" s="14" t="str">
        <f t="shared" ca="1" si="664"/>
        <v>59AC8F0B-5EF6-4426-BEE6-0DA9858F211C</v>
      </c>
      <c r="C3278" s="14" t="str">
        <f t="shared" ca="1" si="665"/>
        <v>Rævebo</v>
      </c>
      <c r="D3278" s="14" t="str">
        <f t="shared" ca="1" si="666"/>
        <v>30</v>
      </c>
      <c r="E3278" s="14" t="str">
        <f t="shared" ca="1" si="667"/>
        <v>6mn</v>
      </c>
      <c r="F3278" s="1">
        <f t="shared" ca="1" si="668"/>
        <v>130</v>
      </c>
      <c r="G3278" s="1">
        <f t="shared" ca="1" si="669"/>
        <v>102</v>
      </c>
      <c r="H3278" s="1">
        <f t="shared" ca="1" si="670"/>
        <v>1977</v>
      </c>
      <c r="I3278" s="1" t="str">
        <f ca="1">INDEX(Relationstabel!$C$3:$K$10,MATCH(INDIRECT($A$1&amp;"J"&amp;A3278),Relationstabel!$A$3:$A$10,0),MATCH(IFERROR(VALUE(INDIRECT($A$1&amp;"K"&amp;A3278)),0),Relationstabel!$C$1:$K$1,0))</f>
        <v>Fjernvarme/ Blokvarme</v>
      </c>
      <c r="J3278" s="1" t="str">
        <f ca="1">INDEX(Anvendelseskode!B:B,MATCH($F3278,Anvendelseskode!$A:$A,0))</f>
        <v>Række-, kæde-, dobbelthus (lodret adskillelse mellem enhederne)</v>
      </c>
      <c r="K3278" s="1" t="str">
        <f ca="1">INDEX(Anvendelseskode!C:C,MATCH($F3278,Anvendelseskode!$A:$A,0))</f>
        <v>Række-, kæde og dobbelthuse</v>
      </c>
      <c r="L3278" s="1" t="str">
        <f ca="1">INDEX(Anvendelseskode!D:D,MATCH($F3278,Anvendelseskode!$A:$A,0))</f>
        <v>Private husholdninger</v>
      </c>
      <c r="M3278" s="1" t="str">
        <f ca="1">IFERROR(INDEX(SBi!$2:$2,MATCH(H3278,SBi!$1:$1,1)),SBi!$K$2)</f>
        <v>1973-1978</v>
      </c>
      <c r="N3278" s="1">
        <f ca="1">INDEX(SBi!$C$3:$K$28,MATCH(F3278,SBi!$B$3:$B$28,0),MATCH(M3278,SBi!$C$2:$K$2,0))</f>
        <v>112.6</v>
      </c>
      <c r="O3278" s="16">
        <f t="shared" ca="1" si="671"/>
        <v>11.485199999999999</v>
      </c>
      <c r="P3278" s="16" t="str">
        <f ca="1">IFERROR(INDEX(VpD!$2:$2,MATCH(H3278,VpD!$1:$1,1)),VpD!$I$2)</f>
        <v>1973-1978</v>
      </c>
      <c r="Q3278" s="1">
        <f ca="1">INDEX(VpD!$C$3:$I$27,MATCH(F3278,VpD!$B$3:$B$27,0),MATCH(P3278,VpD!$C$2:$I$2,0))</f>
        <v>98</v>
      </c>
      <c r="R3278" s="16">
        <f t="shared" ca="1" si="672"/>
        <v>9.9960000000000004</v>
      </c>
      <c r="S3278" s="14">
        <f t="shared" ca="1" si="673"/>
        <v>713454.96</v>
      </c>
      <c r="T3278" s="14">
        <f t="shared" ca="1" si="674"/>
        <v>6169514.9699999997</v>
      </c>
      <c r="U3278" s="14" t="str">
        <f t="shared" ca="1" si="675"/>
        <v>0A3F507E-20D7-32B8-E044-0003BA298018</v>
      </c>
    </row>
    <row r="3279" spans="1:21" s="14" customFormat="1" x14ac:dyDescent="0.25">
      <c r="A3279" s="14">
        <f t="shared" si="663"/>
        <v>3279</v>
      </c>
      <c r="B3279" s="14" t="str">
        <f t="shared" ca="1" si="664"/>
        <v>2D35C02E-A2DF-4534-861F-40AF1FA708B7</v>
      </c>
      <c r="C3279" s="14" t="str">
        <f t="shared" ca="1" si="665"/>
        <v>Hyrdeengen</v>
      </c>
      <c r="D3279" s="14" t="str">
        <f t="shared" ca="1" si="666"/>
        <v>277</v>
      </c>
      <c r="E3279" s="14" t="str">
        <f t="shared" ca="1" si="667"/>
        <v>21ez</v>
      </c>
      <c r="F3279" s="1">
        <f t="shared" ca="1" si="668"/>
        <v>130</v>
      </c>
      <c r="G3279" s="1">
        <f t="shared" ca="1" si="669"/>
        <v>125</v>
      </c>
      <c r="H3279" s="1">
        <f t="shared" ca="1" si="670"/>
        <v>1975</v>
      </c>
      <c r="I3279" s="1" t="str">
        <f ca="1">INDEX(Relationstabel!$C$3:$K$10,MATCH(INDIRECT($A$1&amp;"J"&amp;A3279),Relationstabel!$A$3:$A$10,0),MATCH(IFERROR(VALUE(INDIRECT($A$1&amp;"K"&amp;A3279)),0),Relationstabel!$C$1:$K$1,0))</f>
        <v>Elvarme</v>
      </c>
      <c r="J3279" s="1" t="str">
        <f ca="1">INDEX(Anvendelseskode!B:B,MATCH($F3279,Anvendelseskode!$A:$A,0))</f>
        <v>Række-, kæde-, dobbelthus (lodret adskillelse mellem enhederne)</v>
      </c>
      <c r="K3279" s="1" t="str">
        <f ca="1">INDEX(Anvendelseskode!C:C,MATCH($F3279,Anvendelseskode!$A:$A,0))</f>
        <v>Række-, kæde og dobbelthuse</v>
      </c>
      <c r="L3279" s="1" t="str">
        <f ca="1">INDEX(Anvendelseskode!D:D,MATCH($F3279,Anvendelseskode!$A:$A,0))</f>
        <v>Private husholdninger</v>
      </c>
      <c r="M3279" s="1" t="str">
        <f ca="1">IFERROR(INDEX(SBi!$2:$2,MATCH(H3279,SBi!$1:$1,1)),SBi!$K$2)</f>
        <v>1973-1978</v>
      </c>
      <c r="N3279" s="1">
        <f ca="1">INDEX(SBi!$C$3:$K$28,MATCH(F3279,SBi!$B$3:$B$28,0),MATCH(M3279,SBi!$C$2:$K$2,0))</f>
        <v>112.6</v>
      </c>
      <c r="O3279" s="16">
        <f t="shared" ca="1" si="671"/>
        <v>14.074999999999999</v>
      </c>
      <c r="P3279" s="16" t="str">
        <f ca="1">IFERROR(INDEX(VpD!$2:$2,MATCH(H3279,VpD!$1:$1,1)),VpD!$I$2)</f>
        <v>1973-1978</v>
      </c>
      <c r="Q3279" s="1">
        <f ca="1">INDEX(VpD!$C$3:$I$27,MATCH(F3279,VpD!$B$3:$B$27,0),MATCH(P3279,VpD!$C$2:$I$2,0))</f>
        <v>98</v>
      </c>
      <c r="R3279" s="16">
        <f t="shared" ca="1" si="672"/>
        <v>12.25</v>
      </c>
      <c r="S3279" s="14">
        <f t="shared" ca="1" si="673"/>
        <v>711655.56</v>
      </c>
      <c r="T3279" s="14">
        <f t="shared" ca="1" si="674"/>
        <v>6172415.0700000003</v>
      </c>
      <c r="U3279" s="14" t="str">
        <f t="shared" ca="1" si="675"/>
        <v>0A3F507E-19DC-32B8-E044-0003BA298018</v>
      </c>
    </row>
    <row r="3280" spans="1:21" s="14" customFormat="1" x14ac:dyDescent="0.25">
      <c r="A3280" s="14">
        <f t="shared" si="663"/>
        <v>3280</v>
      </c>
      <c r="B3280" s="14" t="str">
        <f t="shared" ca="1" si="664"/>
        <v>2A2808E6-572D-4DA4-8117-C34FAD7A8441</v>
      </c>
      <c r="C3280" s="14" t="str">
        <f t="shared" ca="1" si="665"/>
        <v>Højstrupparken</v>
      </c>
      <c r="D3280" s="14" t="str">
        <f t="shared" ca="1" si="666"/>
        <v>33</v>
      </c>
      <c r="E3280" s="14" t="str">
        <f t="shared" ca="1" si="667"/>
        <v>18oo</v>
      </c>
      <c r="F3280" s="1">
        <f t="shared" ca="1" si="668"/>
        <v>140</v>
      </c>
      <c r="G3280" s="1">
        <f t="shared" ca="1" si="669"/>
        <v>690</v>
      </c>
      <c r="H3280" s="1">
        <f t="shared" ca="1" si="670"/>
        <v>1965</v>
      </c>
      <c r="I3280" s="1" t="str">
        <f ca="1">INDEX(Relationstabel!$C$3:$K$10,MATCH(INDIRECT($A$1&amp;"J"&amp;A3280),Relationstabel!$A$3:$A$10,0),MATCH(IFERROR(VALUE(INDIRECT($A$1&amp;"K"&amp;A3280)),0),Relationstabel!$C$1:$K$1,0))</f>
        <v>Fjernvarme/ Blokvarme</v>
      </c>
      <c r="J3280" s="1" t="str">
        <f ca="1">INDEX(Anvendelseskode!B:B,MATCH($F3280,Anvendelseskode!$A:$A,0))</f>
        <v>Etageboligbebyggelse</v>
      </c>
      <c r="K3280" s="1" t="str">
        <f ca="1">INDEX(Anvendelseskode!C:C,MATCH($F3280,Anvendelseskode!$A:$A,0))</f>
        <v>Etageboligbebyggelse</v>
      </c>
      <c r="L3280" s="1" t="str">
        <f ca="1">INDEX(Anvendelseskode!D:D,MATCH($F3280,Anvendelseskode!$A:$A,0))</f>
        <v>Private husholdninger</v>
      </c>
      <c r="M3280" s="1" t="str">
        <f ca="1">IFERROR(INDEX(SBi!$2:$2,MATCH(H3280,SBi!$1:$1,1)),SBi!$K$2)</f>
        <v>1961-1972</v>
      </c>
      <c r="N3280" s="1">
        <f ca="1">INDEX(SBi!$C$3:$K$28,MATCH(F3280,SBi!$B$3:$B$28,0),MATCH(M3280,SBi!$C$2:$K$2,0))</f>
        <v>132.30000000000001</v>
      </c>
      <c r="O3280" s="16">
        <f t="shared" ca="1" si="671"/>
        <v>91.28700000000002</v>
      </c>
      <c r="P3280" s="16" t="str">
        <f ca="1">IFERROR(INDEX(VpD!$2:$2,MATCH(H3280,VpD!$1:$1,1)),VpD!$I$2)</f>
        <v>1961-1972</v>
      </c>
      <c r="Q3280" s="1">
        <f ca="1">INDEX(VpD!$C$3:$I$27,MATCH(F3280,VpD!$B$3:$B$27,0),MATCH(P3280,VpD!$C$2:$I$2,0))</f>
        <v>126</v>
      </c>
      <c r="R3280" s="16">
        <f t="shared" ca="1" si="672"/>
        <v>86.94</v>
      </c>
      <c r="S3280" s="14">
        <f t="shared" ca="1" si="673"/>
        <v>713075.64</v>
      </c>
      <c r="T3280" s="14">
        <f t="shared" ca="1" si="674"/>
        <v>6169172.4400000004</v>
      </c>
      <c r="U3280" s="14" t="str">
        <f t="shared" ca="1" si="675"/>
        <v>0A3F507E-1ADC-32B8-E044-0003BA298018</v>
      </c>
    </row>
    <row r="3281" spans="1:21" s="14" customFormat="1" x14ac:dyDescent="0.25">
      <c r="A3281" s="14">
        <f t="shared" si="663"/>
        <v>3281</v>
      </c>
      <c r="B3281" s="14" t="str">
        <f t="shared" ca="1" si="664"/>
        <v>4BC3B11B-D814-4506-9456-1BBB00421DC5</v>
      </c>
      <c r="C3281" s="14" t="str">
        <f t="shared" ca="1" si="665"/>
        <v>Løkkekrogen</v>
      </c>
      <c r="D3281" s="14" t="str">
        <f t="shared" ca="1" si="666"/>
        <v>36</v>
      </c>
      <c r="E3281" s="14" t="str">
        <f t="shared" ca="1" si="667"/>
        <v>17bh</v>
      </c>
      <c r="F3281" s="1">
        <f t="shared" ca="1" si="668"/>
        <v>130</v>
      </c>
      <c r="G3281" s="1">
        <f t="shared" ca="1" si="669"/>
        <v>134</v>
      </c>
      <c r="H3281" s="1">
        <f t="shared" ca="1" si="670"/>
        <v>1975</v>
      </c>
      <c r="I3281" s="1" t="str">
        <f ca="1">INDEX(Relationstabel!$C$3:$K$10,MATCH(INDIRECT($A$1&amp;"J"&amp;A3281),Relationstabel!$A$3:$A$10,0),MATCH(IFERROR(VALUE(INDIRECT($A$1&amp;"K"&amp;A3281)),0),Relationstabel!$C$1:$K$1,0))</f>
        <v>Fjernvarme/ Blokvarme</v>
      </c>
      <c r="J3281" s="1" t="str">
        <f ca="1">INDEX(Anvendelseskode!B:B,MATCH($F3281,Anvendelseskode!$A:$A,0))</f>
        <v>Række-, kæde-, dobbelthus (lodret adskillelse mellem enhederne)</v>
      </c>
      <c r="K3281" s="1" t="str">
        <f ca="1">INDEX(Anvendelseskode!C:C,MATCH($F3281,Anvendelseskode!$A:$A,0))</f>
        <v>Række-, kæde og dobbelthuse</v>
      </c>
      <c r="L3281" s="1" t="str">
        <f ca="1">INDEX(Anvendelseskode!D:D,MATCH($F3281,Anvendelseskode!$A:$A,0))</f>
        <v>Private husholdninger</v>
      </c>
      <c r="M3281" s="1" t="str">
        <f ca="1">IFERROR(INDEX(SBi!$2:$2,MATCH(H3281,SBi!$1:$1,1)),SBi!$K$2)</f>
        <v>1973-1978</v>
      </c>
      <c r="N3281" s="1">
        <f ca="1">INDEX(SBi!$C$3:$K$28,MATCH(F3281,SBi!$B$3:$B$28,0),MATCH(M3281,SBi!$C$2:$K$2,0))</f>
        <v>112.6</v>
      </c>
      <c r="O3281" s="16">
        <f t="shared" ca="1" si="671"/>
        <v>15.0884</v>
      </c>
      <c r="P3281" s="16" t="str">
        <f ca="1">IFERROR(INDEX(VpD!$2:$2,MATCH(H3281,VpD!$1:$1,1)),VpD!$I$2)</f>
        <v>1973-1978</v>
      </c>
      <c r="Q3281" s="1">
        <f ca="1">INDEX(VpD!$C$3:$I$27,MATCH(F3281,VpD!$B$3:$B$27,0),MATCH(P3281,VpD!$C$2:$I$2,0))</f>
        <v>98</v>
      </c>
      <c r="R3281" s="16">
        <f t="shared" ca="1" si="672"/>
        <v>13.132</v>
      </c>
      <c r="S3281" s="14">
        <f t="shared" ca="1" si="673"/>
        <v>711360.4</v>
      </c>
      <c r="T3281" s="14">
        <f t="shared" ca="1" si="674"/>
        <v>6172491.1500000004</v>
      </c>
      <c r="U3281" s="14" t="str">
        <f t="shared" ca="1" si="675"/>
        <v>0A3F507E-1CDC-32B8-E044-0003BA298018</v>
      </c>
    </row>
    <row r="3282" spans="1:21" s="14" customFormat="1" x14ac:dyDescent="0.25">
      <c r="A3282" s="14">
        <f t="shared" si="663"/>
        <v>3282</v>
      </c>
      <c r="B3282" s="14" t="str">
        <f t="shared" ca="1" si="664"/>
        <v>3C490E4B-DD4A-476B-A91D-00F58C32B834</v>
      </c>
      <c r="C3282" s="14" t="str">
        <f t="shared" ca="1" si="665"/>
        <v>Bygaden</v>
      </c>
      <c r="D3282" s="14" t="str">
        <f t="shared" ca="1" si="666"/>
        <v>9</v>
      </c>
      <c r="E3282" s="14" t="str">
        <f t="shared" ca="1" si="667"/>
        <v>63</v>
      </c>
      <c r="F3282" s="1">
        <f t="shared" ca="1" si="668"/>
        <v>120</v>
      </c>
      <c r="G3282" s="1">
        <f t="shared" ca="1" si="669"/>
        <v>144</v>
      </c>
      <c r="H3282" s="1">
        <f t="shared" ca="1" si="670"/>
        <v>1982</v>
      </c>
      <c r="I3282" s="1" t="str">
        <f ca="1">INDEX(Relationstabel!$C$3:$K$10,MATCH(INDIRECT($A$1&amp;"J"&amp;A3282),Relationstabel!$A$3:$A$10,0),MATCH(IFERROR(VALUE(INDIRECT($A$1&amp;"K"&amp;A3282)),0),Relationstabel!$C$1:$K$1,0))</f>
        <v>Naturgas</v>
      </c>
      <c r="J3282" s="1" t="str">
        <f ca="1">INDEX(Anvendelseskode!B:B,MATCH($F3282,Anvendelseskode!$A:$A,0))</f>
        <v>Fritliggende enfamilieshus (parcelhus)</v>
      </c>
      <c r="K3282" s="1" t="str">
        <f ca="1">INDEX(Anvendelseskode!C:C,MATCH($F3282,Anvendelseskode!$A:$A,0))</f>
        <v>Parcelhuse</v>
      </c>
      <c r="L3282" s="1" t="str">
        <f ca="1">INDEX(Anvendelseskode!D:D,MATCH($F3282,Anvendelseskode!$A:$A,0))</f>
        <v>Private husholdninger</v>
      </c>
      <c r="M3282" s="1" t="str">
        <f ca="1">IFERROR(INDEX(SBi!$2:$2,MATCH(H3282,SBi!$1:$1,1)),SBi!$K$2)</f>
        <v>1979-1998</v>
      </c>
      <c r="N3282" s="1">
        <f ca="1">INDEX(SBi!$C$3:$K$28,MATCH(F3282,SBi!$B$3:$B$28,0),MATCH(M3282,SBi!$C$2:$K$2,0))</f>
        <v>105.4</v>
      </c>
      <c r="O3282" s="16">
        <f t="shared" ca="1" si="671"/>
        <v>15.1776</v>
      </c>
      <c r="P3282" s="16" t="str">
        <f ca="1">IFERROR(INDEX(VpD!$2:$2,MATCH(H3282,VpD!$1:$1,1)),VpD!$I$2)</f>
        <v>1979-1998</v>
      </c>
      <c r="Q3282" s="1">
        <f ca="1">INDEX(VpD!$C$3:$I$27,MATCH(F3282,VpD!$B$3:$B$27,0),MATCH(P3282,VpD!$C$2:$I$2,0))</f>
        <v>90</v>
      </c>
      <c r="R3282" s="16">
        <f t="shared" ca="1" si="672"/>
        <v>12.96</v>
      </c>
      <c r="S3282" s="14">
        <f t="shared" ca="1" si="673"/>
        <v>711890.9</v>
      </c>
      <c r="T3282" s="14">
        <f t="shared" ca="1" si="674"/>
        <v>6170514.3899999997</v>
      </c>
      <c r="U3282" s="14" t="str">
        <f t="shared" ca="1" si="675"/>
        <v>0A3F507E-15E0-32B8-E044-0003BA298018</v>
      </c>
    </row>
    <row r="3283" spans="1:21" s="14" customFormat="1" x14ac:dyDescent="0.25">
      <c r="A3283" s="14">
        <f t="shared" si="663"/>
        <v>3283</v>
      </c>
      <c r="B3283" s="14" t="str">
        <f t="shared" ca="1" si="664"/>
        <v>AE496650-A3E2-4BCA-B9AF-FE8F88F37EC6</v>
      </c>
      <c r="C3283" s="14" t="str">
        <f t="shared" ca="1" si="665"/>
        <v>Kolleruplund</v>
      </c>
      <c r="D3283" s="14" t="str">
        <f t="shared" ca="1" si="666"/>
        <v>75</v>
      </c>
      <c r="E3283" s="14" t="str">
        <f t="shared" ca="1" si="667"/>
        <v>6kp</v>
      </c>
      <c r="F3283" s="1">
        <f t="shared" ca="1" si="668"/>
        <v>130</v>
      </c>
      <c r="G3283" s="1">
        <f t="shared" ca="1" si="669"/>
        <v>91</v>
      </c>
      <c r="H3283" s="1">
        <f t="shared" ca="1" si="670"/>
        <v>1984</v>
      </c>
      <c r="I3283" s="1" t="str">
        <f ca="1">INDEX(Relationstabel!$C$3:$K$10,MATCH(INDIRECT($A$1&amp;"J"&amp;A3283),Relationstabel!$A$3:$A$10,0),MATCH(IFERROR(VALUE(INDIRECT($A$1&amp;"K"&amp;A3283)),0),Relationstabel!$C$1:$K$1,0))</f>
        <v>Naturgas</v>
      </c>
      <c r="J3283" s="1" t="str">
        <f ca="1">INDEX(Anvendelseskode!B:B,MATCH($F3283,Anvendelseskode!$A:$A,0))</f>
        <v>Række-, kæde-, dobbelthus (lodret adskillelse mellem enhederne)</v>
      </c>
      <c r="K3283" s="1" t="str">
        <f ca="1">INDEX(Anvendelseskode!C:C,MATCH($F3283,Anvendelseskode!$A:$A,0))</f>
        <v>Række-, kæde og dobbelthuse</v>
      </c>
      <c r="L3283" s="1" t="str">
        <f ca="1">INDEX(Anvendelseskode!D:D,MATCH($F3283,Anvendelseskode!$A:$A,0))</f>
        <v>Private husholdninger</v>
      </c>
      <c r="M3283" s="1" t="str">
        <f ca="1">IFERROR(INDEX(SBi!$2:$2,MATCH(H3283,SBi!$1:$1,1)),SBi!$K$2)</f>
        <v>1979-1998</v>
      </c>
      <c r="N3283" s="1">
        <f ca="1">INDEX(SBi!$C$3:$K$28,MATCH(F3283,SBi!$B$3:$B$28,0),MATCH(M3283,SBi!$C$2:$K$2,0))</f>
        <v>96.8</v>
      </c>
      <c r="O3283" s="16">
        <f t="shared" ca="1" si="671"/>
        <v>8.8087999999999997</v>
      </c>
      <c r="P3283" s="16" t="str">
        <f ca="1">IFERROR(INDEX(VpD!$2:$2,MATCH(H3283,VpD!$1:$1,1)),VpD!$I$2)</f>
        <v>1979-1998</v>
      </c>
      <c r="Q3283" s="1">
        <f ca="1">INDEX(VpD!$C$3:$I$27,MATCH(F3283,VpD!$B$3:$B$27,0),MATCH(P3283,VpD!$C$2:$I$2,0))</f>
        <v>74</v>
      </c>
      <c r="R3283" s="16">
        <f t="shared" ca="1" si="672"/>
        <v>6.734</v>
      </c>
      <c r="S3283" s="14">
        <f t="shared" ca="1" si="673"/>
        <v>713717.61</v>
      </c>
      <c r="T3283" s="14">
        <f t="shared" ca="1" si="674"/>
        <v>6169337.4800000004</v>
      </c>
      <c r="U3283" s="14" t="str">
        <f t="shared" ca="1" si="675"/>
        <v>0A3F507E-1BE6-32B8-E044-0003BA298018</v>
      </c>
    </row>
    <row r="3284" spans="1:21" s="14" customFormat="1" x14ac:dyDescent="0.25">
      <c r="A3284" s="14">
        <f t="shared" si="663"/>
        <v>3284</v>
      </c>
      <c r="B3284" s="14" t="str">
        <f t="shared" ca="1" si="664"/>
        <v>EC1FBEBE-3730-47A5-B0BF-5DC4877E85FC</v>
      </c>
      <c r="C3284" s="14" t="str">
        <f t="shared" ca="1" si="665"/>
        <v>Nordmarksvænge</v>
      </c>
      <c r="D3284" s="14" t="str">
        <f t="shared" ca="1" si="666"/>
        <v>91</v>
      </c>
      <c r="E3284" s="14" t="str">
        <f t="shared" ca="1" si="667"/>
        <v>15ch</v>
      </c>
      <c r="F3284" s="1">
        <f t="shared" ca="1" si="668"/>
        <v>120</v>
      </c>
      <c r="G3284" s="1">
        <f t="shared" ca="1" si="669"/>
        <v>201</v>
      </c>
      <c r="H3284" s="1">
        <f t="shared" ca="1" si="670"/>
        <v>2000</v>
      </c>
      <c r="I3284" s="1" t="str">
        <f ca="1">INDEX(Relationstabel!$C$3:$K$10,MATCH(INDIRECT($A$1&amp;"J"&amp;A3284),Relationstabel!$A$3:$A$10,0),MATCH(IFERROR(VALUE(INDIRECT($A$1&amp;"K"&amp;A3284)),0),Relationstabel!$C$1:$K$1,0))</f>
        <v>Fjernvarme/ Blokvarme</v>
      </c>
      <c r="J3284" s="1" t="str">
        <f ca="1">INDEX(Anvendelseskode!B:B,MATCH($F3284,Anvendelseskode!$A:$A,0))</f>
        <v>Fritliggende enfamilieshus (parcelhus)</v>
      </c>
      <c r="K3284" s="1" t="str">
        <f ca="1">INDEX(Anvendelseskode!C:C,MATCH($F3284,Anvendelseskode!$A:$A,0))</f>
        <v>Parcelhuse</v>
      </c>
      <c r="L3284" s="1" t="str">
        <f ca="1">INDEX(Anvendelseskode!D:D,MATCH($F3284,Anvendelseskode!$A:$A,0))</f>
        <v>Private husholdninger</v>
      </c>
      <c r="M3284" s="1" t="str">
        <f ca="1">IFERROR(INDEX(SBi!$2:$2,MATCH(H3284,SBi!$1:$1,1)),SBi!$K$2)</f>
        <v>1999-2006</v>
      </c>
      <c r="N3284" s="1">
        <f ca="1">INDEX(SBi!$C$3:$K$28,MATCH(F3284,SBi!$B$3:$B$28,0),MATCH(M3284,SBi!$C$2:$K$2,0))</f>
        <v>83.9</v>
      </c>
      <c r="O3284" s="16">
        <f t="shared" ca="1" si="671"/>
        <v>16.863900000000001</v>
      </c>
      <c r="P3284" s="16" t="str">
        <f ca="1">IFERROR(INDEX(VpD!$2:$2,MATCH(H3284,VpD!$1:$1,1)),VpD!$I$2)</f>
        <v>&gt;1998</v>
      </c>
      <c r="Q3284" s="1">
        <f ca="1">INDEX(VpD!$C$3:$I$27,MATCH(F3284,VpD!$B$3:$B$27,0),MATCH(P3284,VpD!$C$2:$I$2,0))</f>
        <v>72</v>
      </c>
      <c r="R3284" s="16">
        <f t="shared" ca="1" si="672"/>
        <v>14.472</v>
      </c>
      <c r="S3284" s="14">
        <f t="shared" ca="1" si="673"/>
        <v>712073.63</v>
      </c>
      <c r="T3284" s="14">
        <f t="shared" ca="1" si="674"/>
        <v>6172042.3600000003</v>
      </c>
      <c r="U3284" s="14" t="str">
        <f t="shared" ca="1" si="675"/>
        <v>0A3F507E-1DE6-32B8-E044-0003BA298018</v>
      </c>
    </row>
    <row r="3285" spans="1:21" s="14" customFormat="1" x14ac:dyDescent="0.25">
      <c r="A3285" s="14">
        <f t="shared" si="663"/>
        <v>3285</v>
      </c>
      <c r="B3285" s="14" t="str">
        <f t="shared" ca="1" si="664"/>
        <v>E2077E31-2B3A-44C0-9AE9-EEFF6AA260EE</v>
      </c>
      <c r="C3285" s="14" t="str">
        <f t="shared" ca="1" si="665"/>
        <v>Nørrebred</v>
      </c>
      <c r="D3285" s="14" t="str">
        <f t="shared" ca="1" si="666"/>
        <v>210</v>
      </c>
      <c r="E3285" s="14" t="str">
        <f t="shared" ca="1" si="667"/>
        <v>21an</v>
      </c>
      <c r="F3285" s="1">
        <f t="shared" ca="1" si="668"/>
        <v>130</v>
      </c>
      <c r="G3285" s="1">
        <f t="shared" ca="1" si="669"/>
        <v>107</v>
      </c>
      <c r="H3285" s="1">
        <f t="shared" ca="1" si="670"/>
        <v>1983</v>
      </c>
      <c r="I3285" s="1" t="str">
        <f ca="1">INDEX(Relationstabel!$C$3:$K$10,MATCH(INDIRECT($A$1&amp;"J"&amp;A3285),Relationstabel!$A$3:$A$10,0),MATCH(IFERROR(VALUE(INDIRECT($A$1&amp;"K"&amp;A3285)),0),Relationstabel!$C$1:$K$1,0))</f>
        <v>Fjernvarme/ Blokvarme</v>
      </c>
      <c r="J3285" s="1" t="str">
        <f ca="1">INDEX(Anvendelseskode!B:B,MATCH($F3285,Anvendelseskode!$A:$A,0))</f>
        <v>Række-, kæde-, dobbelthus (lodret adskillelse mellem enhederne)</v>
      </c>
      <c r="K3285" s="1" t="str">
        <f ca="1">INDEX(Anvendelseskode!C:C,MATCH($F3285,Anvendelseskode!$A:$A,0))</f>
        <v>Række-, kæde og dobbelthuse</v>
      </c>
      <c r="L3285" s="1" t="str">
        <f ca="1">INDEX(Anvendelseskode!D:D,MATCH($F3285,Anvendelseskode!$A:$A,0))</f>
        <v>Private husholdninger</v>
      </c>
      <c r="M3285" s="1" t="str">
        <f ca="1">IFERROR(INDEX(SBi!$2:$2,MATCH(H3285,SBi!$1:$1,1)),SBi!$K$2)</f>
        <v>1979-1998</v>
      </c>
      <c r="N3285" s="1">
        <f ca="1">INDEX(SBi!$C$3:$K$28,MATCH(F3285,SBi!$B$3:$B$28,0),MATCH(M3285,SBi!$C$2:$K$2,0))</f>
        <v>96.8</v>
      </c>
      <c r="O3285" s="16">
        <f t="shared" ca="1" si="671"/>
        <v>10.3576</v>
      </c>
      <c r="P3285" s="16" t="str">
        <f ca="1">IFERROR(INDEX(VpD!$2:$2,MATCH(H3285,VpD!$1:$1,1)),VpD!$I$2)</f>
        <v>1979-1998</v>
      </c>
      <c r="Q3285" s="1">
        <f ca="1">INDEX(VpD!$C$3:$I$27,MATCH(F3285,VpD!$B$3:$B$27,0),MATCH(P3285,VpD!$C$2:$I$2,0))</f>
        <v>74</v>
      </c>
      <c r="R3285" s="16">
        <f t="shared" ca="1" si="672"/>
        <v>7.9180000000000001</v>
      </c>
      <c r="S3285" s="14">
        <f t="shared" ca="1" si="673"/>
        <v>711731.47</v>
      </c>
      <c r="T3285" s="14">
        <f t="shared" ca="1" si="674"/>
        <v>6172146.7699999996</v>
      </c>
      <c r="U3285" s="14" t="str">
        <f t="shared" ca="1" si="675"/>
        <v>0A3F507E-1EE6-32B8-E044-0003BA298018</v>
      </c>
    </row>
    <row r="3286" spans="1:21" s="14" customFormat="1" x14ac:dyDescent="0.25">
      <c r="A3286" s="14">
        <f t="shared" si="663"/>
        <v>3286</v>
      </c>
      <c r="B3286" s="14" t="str">
        <f t="shared" ca="1" si="664"/>
        <v>3CB44818-A00C-45F3-93E9-45B81904FCAF</v>
      </c>
      <c r="C3286" s="14" t="str">
        <f t="shared" ca="1" si="665"/>
        <v>Svanholmvej</v>
      </c>
      <c r="D3286" s="14" t="str">
        <f t="shared" ca="1" si="666"/>
        <v>14</v>
      </c>
      <c r="E3286" s="14" t="str">
        <f t="shared" ca="1" si="667"/>
        <v>18br</v>
      </c>
      <c r="F3286" s="1">
        <f t="shared" ca="1" si="668"/>
        <v>120</v>
      </c>
      <c r="G3286" s="1">
        <f t="shared" ca="1" si="669"/>
        <v>162</v>
      </c>
      <c r="H3286" s="1">
        <f t="shared" ca="1" si="670"/>
        <v>1980</v>
      </c>
      <c r="I3286" s="1" t="str">
        <f ca="1">INDEX(Relationstabel!$C$3:$K$10,MATCH(INDIRECT($A$1&amp;"J"&amp;A3286),Relationstabel!$A$3:$A$10,0),MATCH(IFERROR(VALUE(INDIRECT($A$1&amp;"K"&amp;A3286)),0),Relationstabel!$C$1:$K$1,0))</f>
        <v>Naturgas</v>
      </c>
      <c r="J3286" s="1" t="str">
        <f ca="1">INDEX(Anvendelseskode!B:B,MATCH($F3286,Anvendelseskode!$A:$A,0))</f>
        <v>Fritliggende enfamilieshus (parcelhus)</v>
      </c>
      <c r="K3286" s="1" t="str">
        <f ca="1">INDEX(Anvendelseskode!C:C,MATCH($F3286,Anvendelseskode!$A:$A,0))</f>
        <v>Parcelhuse</v>
      </c>
      <c r="L3286" s="1" t="str">
        <f ca="1">INDEX(Anvendelseskode!D:D,MATCH($F3286,Anvendelseskode!$A:$A,0))</f>
        <v>Private husholdninger</v>
      </c>
      <c r="M3286" s="1" t="str">
        <f ca="1">IFERROR(INDEX(SBi!$2:$2,MATCH(H3286,SBi!$1:$1,1)),SBi!$K$2)</f>
        <v>1979-1998</v>
      </c>
      <c r="N3286" s="1">
        <f ca="1">INDEX(SBi!$C$3:$K$28,MATCH(F3286,SBi!$B$3:$B$28,0),MATCH(M3286,SBi!$C$2:$K$2,0))</f>
        <v>105.4</v>
      </c>
      <c r="O3286" s="16">
        <f t="shared" ca="1" si="671"/>
        <v>17.0748</v>
      </c>
      <c r="P3286" s="16" t="str">
        <f ca="1">IFERROR(INDEX(VpD!$2:$2,MATCH(H3286,VpD!$1:$1,1)),VpD!$I$2)</f>
        <v>1979-1998</v>
      </c>
      <c r="Q3286" s="1">
        <f ca="1">INDEX(VpD!$C$3:$I$27,MATCH(F3286,VpD!$B$3:$B$27,0),MATCH(P3286,VpD!$C$2:$I$2,0))</f>
        <v>90</v>
      </c>
      <c r="R3286" s="16">
        <f t="shared" ca="1" si="672"/>
        <v>14.58</v>
      </c>
      <c r="S3286" s="14">
        <f t="shared" ca="1" si="673"/>
        <v>713227.75</v>
      </c>
      <c r="T3286" s="14">
        <f t="shared" ca="1" si="674"/>
        <v>6168981.0199999996</v>
      </c>
      <c r="U3286" s="14" t="str">
        <f t="shared" ca="1" si="675"/>
        <v>0A3F507E-21E6-32B8-E044-0003BA298018</v>
      </c>
    </row>
    <row r="3287" spans="1:21" s="14" customFormat="1" x14ac:dyDescent="0.25">
      <c r="A3287" s="14">
        <f t="shared" si="663"/>
        <v>3287</v>
      </c>
      <c r="B3287" s="14" t="str">
        <f t="shared" ca="1" si="664"/>
        <v>B715FAB4-2C67-40EC-8609-4257BA74FC2C</v>
      </c>
      <c r="C3287" s="14" t="str">
        <f t="shared" ca="1" si="665"/>
        <v>Syvhøjvænge</v>
      </c>
      <c r="D3287" s="14" t="str">
        <f t="shared" ca="1" si="666"/>
        <v>178</v>
      </c>
      <c r="E3287" s="14" t="str">
        <f t="shared" ca="1" si="667"/>
        <v>14bv</v>
      </c>
      <c r="F3287" s="1">
        <f t="shared" ca="1" si="668"/>
        <v>130</v>
      </c>
      <c r="G3287" s="1">
        <f t="shared" ca="1" si="669"/>
        <v>107</v>
      </c>
      <c r="H3287" s="1">
        <f t="shared" ca="1" si="670"/>
        <v>1970</v>
      </c>
      <c r="I3287" s="1" t="str">
        <f ca="1">INDEX(Relationstabel!$C$3:$K$10,MATCH(INDIRECT($A$1&amp;"J"&amp;A3287),Relationstabel!$A$3:$A$10,0),MATCH(IFERROR(VALUE(INDIRECT($A$1&amp;"K"&amp;A3287)),0),Relationstabel!$C$1:$K$1,0))</f>
        <v>Fjernvarme/ Blokvarme</v>
      </c>
      <c r="J3287" s="1" t="str">
        <f ca="1">INDEX(Anvendelseskode!B:B,MATCH($F3287,Anvendelseskode!$A:$A,0))</f>
        <v>Række-, kæde-, dobbelthus (lodret adskillelse mellem enhederne)</v>
      </c>
      <c r="K3287" s="1" t="str">
        <f ca="1">INDEX(Anvendelseskode!C:C,MATCH($F3287,Anvendelseskode!$A:$A,0))</f>
        <v>Række-, kæde og dobbelthuse</v>
      </c>
      <c r="L3287" s="1" t="str">
        <f ca="1">INDEX(Anvendelseskode!D:D,MATCH($F3287,Anvendelseskode!$A:$A,0))</f>
        <v>Private husholdninger</v>
      </c>
      <c r="M3287" s="1" t="str">
        <f ca="1">IFERROR(INDEX(SBi!$2:$2,MATCH(H3287,SBi!$1:$1,1)),SBi!$K$2)</f>
        <v>1961-1972</v>
      </c>
      <c r="N3287" s="1">
        <f ca="1">INDEX(SBi!$C$3:$K$28,MATCH(F3287,SBi!$B$3:$B$28,0),MATCH(M3287,SBi!$C$2:$K$2,0))</f>
        <v>119.9</v>
      </c>
      <c r="O3287" s="16">
        <f t="shared" ca="1" si="671"/>
        <v>12.829300000000002</v>
      </c>
      <c r="P3287" s="16" t="str">
        <f ca="1">IFERROR(INDEX(VpD!$2:$2,MATCH(H3287,VpD!$1:$1,1)),VpD!$I$2)</f>
        <v>1961-1972</v>
      </c>
      <c r="Q3287" s="1">
        <f ca="1">INDEX(VpD!$C$3:$I$27,MATCH(F3287,VpD!$B$3:$B$27,0),MATCH(P3287,VpD!$C$2:$I$2,0))</f>
        <v>120</v>
      </c>
      <c r="R3287" s="16">
        <f t="shared" ca="1" si="672"/>
        <v>12.84</v>
      </c>
      <c r="S3287" s="14">
        <f t="shared" ca="1" si="673"/>
        <v>711955.29</v>
      </c>
      <c r="T3287" s="14">
        <f t="shared" ca="1" si="674"/>
        <v>6172055.3099999996</v>
      </c>
      <c r="U3287" s="14" t="str">
        <f t="shared" ca="1" si="675"/>
        <v>0A3F507E-22E6-32B8-E044-0003BA298018</v>
      </c>
    </row>
    <row r="3288" spans="1:21" s="14" customFormat="1" x14ac:dyDescent="0.25">
      <c r="A3288" s="14">
        <f t="shared" si="663"/>
        <v>3288</v>
      </c>
      <c r="B3288" s="14" t="str">
        <f t="shared" ca="1" si="664"/>
        <v>A3489B11-5725-4E66-AD60-18BC18B373FC</v>
      </c>
      <c r="C3288" s="14" t="str">
        <f t="shared" ca="1" si="665"/>
        <v>Vallensbæk Strandvej</v>
      </c>
      <c r="D3288" s="14" t="str">
        <f t="shared" ca="1" si="666"/>
        <v>288</v>
      </c>
      <c r="E3288" s="14" t="str">
        <f t="shared" ca="1" si="667"/>
        <v>4k</v>
      </c>
      <c r="F3288" s="1">
        <f t="shared" ca="1" si="668"/>
        <v>140</v>
      </c>
      <c r="G3288" s="1">
        <f t="shared" ca="1" si="669"/>
        <v>429</v>
      </c>
      <c r="H3288" s="1">
        <f t="shared" ca="1" si="670"/>
        <v>1988</v>
      </c>
      <c r="I3288" s="1" t="str">
        <f ca="1">INDEX(Relationstabel!$C$3:$K$10,MATCH(INDIRECT($A$1&amp;"J"&amp;A3288),Relationstabel!$A$3:$A$10,0),MATCH(IFERROR(VALUE(INDIRECT($A$1&amp;"K"&amp;A3288)),0),Relationstabel!$C$1:$K$1,0))</f>
        <v>Naturgas</v>
      </c>
      <c r="J3288" s="1" t="str">
        <f ca="1">INDEX(Anvendelseskode!B:B,MATCH($F3288,Anvendelseskode!$A:$A,0))</f>
        <v>Etageboligbebyggelse</v>
      </c>
      <c r="K3288" s="1" t="str">
        <f ca="1">INDEX(Anvendelseskode!C:C,MATCH($F3288,Anvendelseskode!$A:$A,0))</f>
        <v>Etageboligbebyggelse</v>
      </c>
      <c r="L3288" s="1" t="str">
        <f ca="1">INDEX(Anvendelseskode!D:D,MATCH($F3288,Anvendelseskode!$A:$A,0))</f>
        <v>Private husholdninger</v>
      </c>
      <c r="M3288" s="1" t="str">
        <f ca="1">IFERROR(INDEX(SBi!$2:$2,MATCH(H3288,SBi!$1:$1,1)),SBi!$K$2)</f>
        <v>1979-1998</v>
      </c>
      <c r="N3288" s="1">
        <f ca="1">INDEX(SBi!$C$3:$K$28,MATCH(F3288,SBi!$B$3:$B$28,0),MATCH(M3288,SBi!$C$2:$K$2,0))</f>
        <v>108.5</v>
      </c>
      <c r="O3288" s="16">
        <f t="shared" ca="1" si="671"/>
        <v>46.546500000000002</v>
      </c>
      <c r="P3288" s="16" t="str">
        <f ca="1">IFERROR(INDEX(VpD!$2:$2,MATCH(H3288,VpD!$1:$1,1)),VpD!$I$2)</f>
        <v>1979-1998</v>
      </c>
      <c r="Q3288" s="1">
        <f ca="1">INDEX(VpD!$C$3:$I$27,MATCH(F3288,VpD!$B$3:$B$27,0),MATCH(P3288,VpD!$C$2:$I$2,0))</f>
        <v>80</v>
      </c>
      <c r="R3288" s="16">
        <f t="shared" ca="1" si="672"/>
        <v>34.32</v>
      </c>
      <c r="S3288" s="14">
        <f t="shared" ca="1" si="673"/>
        <v>713155.75</v>
      </c>
      <c r="T3288" s="14">
        <f t="shared" ca="1" si="674"/>
        <v>6168807.79</v>
      </c>
      <c r="U3288" s="14" t="str">
        <f t="shared" ca="1" si="675"/>
        <v>0A3F507E-17BF-32B8-E044-0003BA298018</v>
      </c>
    </row>
    <row r="3289" spans="1:21" s="14" customFormat="1" x14ac:dyDescent="0.25">
      <c r="A3289" s="14">
        <f t="shared" si="663"/>
        <v>3289</v>
      </c>
      <c r="B3289" s="14" t="str">
        <f t="shared" ca="1" si="664"/>
        <v>8927D673-B637-412F-9156-F8F5FB631DC4</v>
      </c>
      <c r="C3289" s="14" t="str">
        <f t="shared" ca="1" si="665"/>
        <v>Nordmarksvænge</v>
      </c>
      <c r="D3289" s="14" t="str">
        <f t="shared" ca="1" si="666"/>
        <v>45</v>
      </c>
      <c r="E3289" s="14" t="str">
        <f t="shared" ca="1" si="667"/>
        <v>15dm</v>
      </c>
      <c r="F3289" s="1">
        <f t="shared" ca="1" si="668"/>
        <v>120</v>
      </c>
      <c r="G3289" s="1">
        <f t="shared" ca="1" si="669"/>
        <v>167</v>
      </c>
      <c r="H3289" s="1">
        <f t="shared" ca="1" si="670"/>
        <v>2001</v>
      </c>
      <c r="I3289" s="1" t="str">
        <f ca="1">INDEX(Relationstabel!$C$3:$K$10,MATCH(INDIRECT($A$1&amp;"J"&amp;A3289),Relationstabel!$A$3:$A$10,0),MATCH(IFERROR(VALUE(INDIRECT($A$1&amp;"K"&amp;A3289)),0),Relationstabel!$C$1:$K$1,0))</f>
        <v>Fjernvarme/ Blokvarme</v>
      </c>
      <c r="J3289" s="1" t="str">
        <f ca="1">INDEX(Anvendelseskode!B:B,MATCH($F3289,Anvendelseskode!$A:$A,0))</f>
        <v>Fritliggende enfamilieshus (parcelhus)</v>
      </c>
      <c r="K3289" s="1" t="str">
        <f ca="1">INDEX(Anvendelseskode!C:C,MATCH($F3289,Anvendelseskode!$A:$A,0))</f>
        <v>Parcelhuse</v>
      </c>
      <c r="L3289" s="1" t="str">
        <f ca="1">INDEX(Anvendelseskode!D:D,MATCH($F3289,Anvendelseskode!$A:$A,0))</f>
        <v>Private husholdninger</v>
      </c>
      <c r="M3289" s="1" t="str">
        <f ca="1">IFERROR(INDEX(SBi!$2:$2,MATCH(H3289,SBi!$1:$1,1)),SBi!$K$2)</f>
        <v>1999-2006</v>
      </c>
      <c r="N3289" s="1">
        <f ca="1">INDEX(SBi!$C$3:$K$28,MATCH(F3289,SBi!$B$3:$B$28,0),MATCH(M3289,SBi!$C$2:$K$2,0))</f>
        <v>83.9</v>
      </c>
      <c r="O3289" s="16">
        <f t="shared" ca="1" si="671"/>
        <v>14.0113</v>
      </c>
      <c r="P3289" s="16" t="str">
        <f ca="1">IFERROR(INDEX(VpD!$2:$2,MATCH(H3289,VpD!$1:$1,1)),VpD!$I$2)</f>
        <v>&gt;1998</v>
      </c>
      <c r="Q3289" s="1">
        <f ca="1">INDEX(VpD!$C$3:$I$27,MATCH(F3289,VpD!$B$3:$B$27,0),MATCH(P3289,VpD!$C$2:$I$2,0))</f>
        <v>72</v>
      </c>
      <c r="R3289" s="16">
        <f t="shared" ca="1" si="672"/>
        <v>12.023999999999999</v>
      </c>
      <c r="S3289" s="14">
        <f t="shared" ca="1" si="673"/>
        <v>712140.36</v>
      </c>
      <c r="T3289" s="14">
        <f t="shared" ca="1" si="674"/>
        <v>6171893.4900000002</v>
      </c>
      <c r="U3289" s="14" t="str">
        <f t="shared" ca="1" si="675"/>
        <v>0A3F507E-1DBF-32B8-E044-0003BA298018</v>
      </c>
    </row>
    <row r="3290" spans="1:21" s="14" customFormat="1" x14ac:dyDescent="0.25">
      <c r="A3290" s="14">
        <f t="shared" si="663"/>
        <v>3290</v>
      </c>
      <c r="B3290" s="14" t="str">
        <f t="shared" ca="1" si="664"/>
        <v>CE7AEE72-76B1-4E2B-9250-9F3DF4CA0105</v>
      </c>
      <c r="C3290" s="14" t="str">
        <f t="shared" ca="1" si="665"/>
        <v>Nørrebred</v>
      </c>
      <c r="D3290" s="14" t="str">
        <f t="shared" ca="1" si="666"/>
        <v>149</v>
      </c>
      <c r="E3290" s="14" t="str">
        <f t="shared" ca="1" si="667"/>
        <v>21ba</v>
      </c>
      <c r="F3290" s="1">
        <f t="shared" ca="1" si="668"/>
        <v>120</v>
      </c>
      <c r="G3290" s="1">
        <f t="shared" ca="1" si="669"/>
        <v>143</v>
      </c>
      <c r="H3290" s="1">
        <f t="shared" ca="1" si="670"/>
        <v>1969</v>
      </c>
      <c r="I3290" s="1" t="str">
        <f ca="1">INDEX(Relationstabel!$C$3:$K$10,MATCH(INDIRECT($A$1&amp;"J"&amp;A3290),Relationstabel!$A$3:$A$10,0),MATCH(IFERROR(VALUE(INDIRECT($A$1&amp;"K"&amp;A3290)),0),Relationstabel!$C$1:$K$1,0))</f>
        <v>Naturgas</v>
      </c>
      <c r="J3290" s="1" t="str">
        <f ca="1">INDEX(Anvendelseskode!B:B,MATCH($F3290,Anvendelseskode!$A:$A,0))</f>
        <v>Fritliggende enfamilieshus (parcelhus)</v>
      </c>
      <c r="K3290" s="1" t="str">
        <f ca="1">INDEX(Anvendelseskode!C:C,MATCH($F3290,Anvendelseskode!$A:$A,0))</f>
        <v>Parcelhuse</v>
      </c>
      <c r="L3290" s="1" t="str">
        <f ca="1">INDEX(Anvendelseskode!D:D,MATCH($F3290,Anvendelseskode!$A:$A,0))</f>
        <v>Private husholdninger</v>
      </c>
      <c r="M3290" s="1" t="str">
        <f ca="1">IFERROR(INDEX(SBi!$2:$2,MATCH(H3290,SBi!$1:$1,1)),SBi!$K$2)</f>
        <v>1961-1972</v>
      </c>
      <c r="N3290" s="1">
        <f ca="1">INDEX(SBi!$C$3:$K$28,MATCH(F3290,SBi!$B$3:$B$28,0),MATCH(M3290,SBi!$C$2:$K$2,0))</f>
        <v>134.30000000000001</v>
      </c>
      <c r="O3290" s="16">
        <f t="shared" ca="1" si="671"/>
        <v>19.204900000000002</v>
      </c>
      <c r="P3290" s="16" t="str">
        <f ca="1">IFERROR(INDEX(VpD!$2:$2,MATCH(H3290,VpD!$1:$1,1)),VpD!$I$2)</f>
        <v>1961-1972</v>
      </c>
      <c r="Q3290" s="1">
        <f ca="1">INDEX(VpD!$C$3:$I$27,MATCH(F3290,VpD!$B$3:$B$27,0),MATCH(P3290,VpD!$C$2:$I$2,0))</f>
        <v>143</v>
      </c>
      <c r="R3290" s="16">
        <f t="shared" ca="1" si="672"/>
        <v>20.449000000000002</v>
      </c>
      <c r="S3290" s="14">
        <f t="shared" ca="1" si="673"/>
        <v>711570.45</v>
      </c>
      <c r="T3290" s="14">
        <f t="shared" ca="1" si="674"/>
        <v>6172231.1699999999</v>
      </c>
      <c r="U3290" s="14" t="str">
        <f t="shared" ca="1" si="675"/>
        <v>0A3F507E-1EBF-32B8-E044-0003BA298018</v>
      </c>
    </row>
    <row r="3291" spans="1:21" s="14" customFormat="1" x14ac:dyDescent="0.25">
      <c r="A3291" s="14">
        <f t="shared" si="663"/>
        <v>3291</v>
      </c>
      <c r="B3291" s="14" t="str">
        <f t="shared" ca="1" si="664"/>
        <v>EA78CD63-9726-4FB9-A49D-A16AD13ED0DA</v>
      </c>
      <c r="C3291" s="14" t="str">
        <f t="shared" ca="1" si="665"/>
        <v>Rendsagervej</v>
      </c>
      <c r="D3291" s="14" t="str">
        <f t="shared" ca="1" si="666"/>
        <v>72</v>
      </c>
      <c r="E3291" s="14" t="str">
        <f t="shared" ca="1" si="667"/>
        <v>9hu</v>
      </c>
      <c r="F3291" s="1">
        <f t="shared" ca="1" si="668"/>
        <v>120</v>
      </c>
      <c r="G3291" s="1">
        <f t="shared" ca="1" si="669"/>
        <v>119</v>
      </c>
      <c r="H3291" s="1">
        <f t="shared" ca="1" si="670"/>
        <v>1972</v>
      </c>
      <c r="I3291" s="1" t="str">
        <f ca="1">INDEX(Relationstabel!$C$3:$K$10,MATCH(INDIRECT($A$1&amp;"J"&amp;A3291),Relationstabel!$A$3:$A$10,0),MATCH(IFERROR(VALUE(INDIRECT($A$1&amp;"K"&amp;A3291)),0),Relationstabel!$C$1:$K$1,0))</f>
        <v>Naturgas</v>
      </c>
      <c r="J3291" s="1" t="str">
        <f ca="1">INDEX(Anvendelseskode!B:B,MATCH($F3291,Anvendelseskode!$A:$A,0))</f>
        <v>Fritliggende enfamilieshus (parcelhus)</v>
      </c>
      <c r="K3291" s="1" t="str">
        <f ca="1">INDEX(Anvendelseskode!C:C,MATCH($F3291,Anvendelseskode!$A:$A,0))</f>
        <v>Parcelhuse</v>
      </c>
      <c r="L3291" s="1" t="str">
        <f ca="1">INDEX(Anvendelseskode!D:D,MATCH($F3291,Anvendelseskode!$A:$A,0))</f>
        <v>Private husholdninger</v>
      </c>
      <c r="M3291" s="1" t="str">
        <f ca="1">IFERROR(INDEX(SBi!$2:$2,MATCH(H3291,SBi!$1:$1,1)),SBi!$K$2)</f>
        <v>1961-1972</v>
      </c>
      <c r="N3291" s="1">
        <f ca="1">INDEX(SBi!$C$3:$K$28,MATCH(F3291,SBi!$B$3:$B$28,0),MATCH(M3291,SBi!$C$2:$K$2,0))</f>
        <v>134.30000000000001</v>
      </c>
      <c r="O3291" s="16">
        <f t="shared" ca="1" si="671"/>
        <v>15.9817</v>
      </c>
      <c r="P3291" s="16" t="str">
        <f ca="1">IFERROR(INDEX(VpD!$2:$2,MATCH(H3291,VpD!$1:$1,1)),VpD!$I$2)</f>
        <v>1961-1972</v>
      </c>
      <c r="Q3291" s="1">
        <f ca="1">INDEX(VpD!$C$3:$I$27,MATCH(F3291,VpD!$B$3:$B$27,0),MATCH(P3291,VpD!$C$2:$I$2,0))</f>
        <v>143</v>
      </c>
      <c r="R3291" s="16">
        <f t="shared" ca="1" si="672"/>
        <v>17.016999999999999</v>
      </c>
      <c r="S3291" s="14">
        <f t="shared" ca="1" si="673"/>
        <v>711012.21</v>
      </c>
      <c r="T3291" s="14">
        <f t="shared" ca="1" si="674"/>
        <v>6171678.4199999999</v>
      </c>
      <c r="U3291" s="14" t="str">
        <f t="shared" ca="1" si="675"/>
        <v>0A3F507E-1FC4-32B8-E044-0003BA298018</v>
      </c>
    </row>
    <row r="3292" spans="1:21" s="14" customFormat="1" x14ac:dyDescent="0.25">
      <c r="A3292" s="14">
        <f t="shared" si="663"/>
        <v>3292</v>
      </c>
      <c r="B3292" s="14" t="str">
        <f t="shared" ca="1" si="664"/>
        <v>20084430-5E4A-4DF6-BF44-F14E743FBDB0</v>
      </c>
      <c r="C3292" s="14" t="str">
        <f t="shared" ca="1" si="665"/>
        <v>Valløvej</v>
      </c>
      <c r="D3292" s="14" t="str">
        <f t="shared" ca="1" si="666"/>
        <v>1</v>
      </c>
      <c r="E3292" s="14" t="str">
        <f t="shared" ca="1" si="667"/>
        <v>7ah</v>
      </c>
      <c r="F3292" s="1">
        <f t="shared" ca="1" si="668"/>
        <v>120</v>
      </c>
      <c r="G3292" s="1">
        <f t="shared" ca="1" si="669"/>
        <v>178</v>
      </c>
      <c r="H3292" s="1">
        <f t="shared" ca="1" si="670"/>
        <v>1981</v>
      </c>
      <c r="I3292" s="1" t="str">
        <f ca="1">INDEX(Relationstabel!$C$3:$K$10,MATCH(INDIRECT($A$1&amp;"J"&amp;A3292),Relationstabel!$A$3:$A$10,0),MATCH(IFERROR(VALUE(INDIRECT($A$1&amp;"K"&amp;A3292)),0),Relationstabel!$C$1:$K$1,0))</f>
        <v>Elvarme</v>
      </c>
      <c r="J3292" s="1" t="str">
        <f ca="1">INDEX(Anvendelseskode!B:B,MATCH($F3292,Anvendelseskode!$A:$A,0))</f>
        <v>Fritliggende enfamilieshus (parcelhus)</v>
      </c>
      <c r="K3292" s="1" t="str">
        <f ca="1">INDEX(Anvendelseskode!C:C,MATCH($F3292,Anvendelseskode!$A:$A,0))</f>
        <v>Parcelhuse</v>
      </c>
      <c r="L3292" s="1" t="str">
        <f ca="1">INDEX(Anvendelseskode!D:D,MATCH($F3292,Anvendelseskode!$A:$A,0))</f>
        <v>Private husholdninger</v>
      </c>
      <c r="M3292" s="1" t="str">
        <f ca="1">IFERROR(INDEX(SBi!$2:$2,MATCH(H3292,SBi!$1:$1,1)),SBi!$K$2)</f>
        <v>1979-1998</v>
      </c>
      <c r="N3292" s="1">
        <f ca="1">INDEX(SBi!$C$3:$K$28,MATCH(F3292,SBi!$B$3:$B$28,0),MATCH(M3292,SBi!$C$2:$K$2,0))</f>
        <v>105.4</v>
      </c>
      <c r="O3292" s="16">
        <f t="shared" ca="1" si="671"/>
        <v>18.761200000000002</v>
      </c>
      <c r="P3292" s="16" t="str">
        <f ca="1">IFERROR(INDEX(VpD!$2:$2,MATCH(H3292,VpD!$1:$1,1)),VpD!$I$2)</f>
        <v>1979-1998</v>
      </c>
      <c r="Q3292" s="1">
        <f ca="1">INDEX(VpD!$C$3:$I$27,MATCH(F3292,VpD!$B$3:$B$27,0),MATCH(P3292,VpD!$C$2:$I$2,0))</f>
        <v>90</v>
      </c>
      <c r="R3292" s="16">
        <f t="shared" ca="1" si="672"/>
        <v>16.02</v>
      </c>
      <c r="S3292" s="14">
        <f t="shared" ca="1" si="673"/>
        <v>713120.11</v>
      </c>
      <c r="T3292" s="14">
        <f t="shared" ca="1" si="674"/>
        <v>6168470.46</v>
      </c>
      <c r="U3292" s="14" t="str">
        <f t="shared" ca="1" si="675"/>
        <v>0A3F507E-23DF-32B8-E044-0003BA298018</v>
      </c>
    </row>
    <row r="3293" spans="1:21" s="14" customFormat="1" x14ac:dyDescent="0.25">
      <c r="A3293" s="14">
        <f t="shared" si="663"/>
        <v>3293</v>
      </c>
      <c r="B3293" s="14" t="str">
        <f t="shared" ca="1" si="664"/>
        <v>26FD4EA3-0511-44B5-8A1E-1625C97C1D23</v>
      </c>
      <c r="C3293" s="14" t="str">
        <f t="shared" ca="1" si="665"/>
        <v>Valløvej</v>
      </c>
      <c r="D3293" s="14" t="str">
        <f t="shared" ca="1" si="666"/>
        <v>6</v>
      </c>
      <c r="E3293" s="14" t="str">
        <f t="shared" ca="1" si="667"/>
        <v>7i</v>
      </c>
      <c r="F3293" s="1">
        <f t="shared" ca="1" si="668"/>
        <v>120</v>
      </c>
      <c r="G3293" s="1">
        <f t="shared" ca="1" si="669"/>
        <v>122</v>
      </c>
      <c r="H3293" s="1">
        <f t="shared" ca="1" si="670"/>
        <v>1986</v>
      </c>
      <c r="I3293" s="1" t="str">
        <f ca="1">INDEX(Relationstabel!$C$3:$K$10,MATCH(INDIRECT($A$1&amp;"J"&amp;A3293),Relationstabel!$A$3:$A$10,0),MATCH(IFERROR(VALUE(INDIRECT($A$1&amp;"K"&amp;A3293)),0),Relationstabel!$C$1:$K$1,0))</f>
        <v>Naturgas</v>
      </c>
      <c r="J3293" s="1" t="str">
        <f ca="1">INDEX(Anvendelseskode!B:B,MATCH($F3293,Anvendelseskode!$A:$A,0))</f>
        <v>Fritliggende enfamilieshus (parcelhus)</v>
      </c>
      <c r="K3293" s="1" t="str">
        <f ca="1">INDEX(Anvendelseskode!C:C,MATCH($F3293,Anvendelseskode!$A:$A,0))</f>
        <v>Parcelhuse</v>
      </c>
      <c r="L3293" s="1" t="str">
        <f ca="1">INDEX(Anvendelseskode!D:D,MATCH($F3293,Anvendelseskode!$A:$A,0))</f>
        <v>Private husholdninger</v>
      </c>
      <c r="M3293" s="1" t="str">
        <f ca="1">IFERROR(INDEX(SBi!$2:$2,MATCH(H3293,SBi!$1:$1,1)),SBi!$K$2)</f>
        <v>1979-1998</v>
      </c>
      <c r="N3293" s="1">
        <f ca="1">INDEX(SBi!$C$3:$K$28,MATCH(F3293,SBi!$B$3:$B$28,0),MATCH(M3293,SBi!$C$2:$K$2,0))</f>
        <v>105.4</v>
      </c>
      <c r="O3293" s="16">
        <f t="shared" ca="1" si="671"/>
        <v>12.8588</v>
      </c>
      <c r="P3293" s="16" t="str">
        <f ca="1">IFERROR(INDEX(VpD!$2:$2,MATCH(H3293,VpD!$1:$1,1)),VpD!$I$2)</f>
        <v>1979-1998</v>
      </c>
      <c r="Q3293" s="1">
        <f ca="1">INDEX(VpD!$C$3:$I$27,MATCH(F3293,VpD!$B$3:$B$27,0),MATCH(P3293,VpD!$C$2:$I$2,0))</f>
        <v>90</v>
      </c>
      <c r="R3293" s="16">
        <f t="shared" ca="1" si="672"/>
        <v>10.98</v>
      </c>
      <c r="S3293" s="14">
        <f t="shared" ca="1" si="673"/>
        <v>713076.83</v>
      </c>
      <c r="T3293" s="14">
        <f t="shared" ca="1" si="674"/>
        <v>6168477.3799999999</v>
      </c>
      <c r="U3293" s="14" t="str">
        <f t="shared" ca="1" si="675"/>
        <v>0A3F507E-23E3-32B8-E044-0003BA298018</v>
      </c>
    </row>
    <row r="3294" spans="1:21" s="14" customFormat="1" x14ac:dyDescent="0.25">
      <c r="A3294" s="14">
        <f t="shared" si="663"/>
        <v>3294</v>
      </c>
      <c r="B3294" s="14" t="str">
        <f t="shared" ca="1" si="664"/>
        <v>DAAA5537-880F-4319-A85C-0C0AAF888243</v>
      </c>
      <c r="C3294" s="14" t="str">
        <f t="shared" ca="1" si="665"/>
        <v>Horsbred</v>
      </c>
      <c r="D3294" s="14" t="str">
        <f t="shared" ca="1" si="666"/>
        <v>107</v>
      </c>
      <c r="E3294" s="14" t="str">
        <f t="shared" ca="1" si="667"/>
        <v>13cl</v>
      </c>
      <c r="F3294" s="1">
        <f t="shared" ca="1" si="668"/>
        <v>130</v>
      </c>
      <c r="G3294" s="1">
        <f t="shared" ca="1" si="669"/>
        <v>107</v>
      </c>
      <c r="H3294" s="1">
        <f t="shared" ca="1" si="670"/>
        <v>1967</v>
      </c>
      <c r="I3294" s="1" t="str">
        <f ca="1">INDEX(Relationstabel!$C$3:$K$10,MATCH(INDIRECT($A$1&amp;"J"&amp;A3294),Relationstabel!$A$3:$A$10,0),MATCH(IFERROR(VALUE(INDIRECT($A$1&amp;"K"&amp;A3294)),0),Relationstabel!$C$1:$K$1,0))</f>
        <v>Fjernvarme/ Blokvarme</v>
      </c>
      <c r="J3294" s="1" t="str">
        <f ca="1">INDEX(Anvendelseskode!B:B,MATCH($F3294,Anvendelseskode!$A:$A,0))</f>
        <v>Række-, kæde-, dobbelthus (lodret adskillelse mellem enhederne)</v>
      </c>
      <c r="K3294" s="1" t="str">
        <f ca="1">INDEX(Anvendelseskode!C:C,MATCH($F3294,Anvendelseskode!$A:$A,0))</f>
        <v>Række-, kæde og dobbelthuse</v>
      </c>
      <c r="L3294" s="1" t="str">
        <f ca="1">INDEX(Anvendelseskode!D:D,MATCH($F3294,Anvendelseskode!$A:$A,0))</f>
        <v>Private husholdninger</v>
      </c>
      <c r="M3294" s="1" t="str">
        <f ca="1">IFERROR(INDEX(SBi!$2:$2,MATCH(H3294,SBi!$1:$1,1)),SBi!$K$2)</f>
        <v>1961-1972</v>
      </c>
      <c r="N3294" s="1">
        <f ca="1">INDEX(SBi!$C$3:$K$28,MATCH(F3294,SBi!$B$3:$B$28,0),MATCH(M3294,SBi!$C$2:$K$2,0))</f>
        <v>119.9</v>
      </c>
      <c r="O3294" s="16">
        <f t="shared" ca="1" si="671"/>
        <v>12.829300000000002</v>
      </c>
      <c r="P3294" s="16" t="str">
        <f ca="1">IFERROR(INDEX(VpD!$2:$2,MATCH(H3294,VpD!$1:$1,1)),VpD!$I$2)</f>
        <v>1961-1972</v>
      </c>
      <c r="Q3294" s="1">
        <f ca="1">INDEX(VpD!$C$3:$I$27,MATCH(F3294,VpD!$B$3:$B$27,0),MATCH(P3294,VpD!$C$2:$I$2,0))</f>
        <v>120</v>
      </c>
      <c r="R3294" s="16">
        <f t="shared" ca="1" si="672"/>
        <v>12.84</v>
      </c>
      <c r="S3294" s="14">
        <f t="shared" ca="1" si="673"/>
        <v>711328.33</v>
      </c>
      <c r="T3294" s="14">
        <f t="shared" ca="1" si="674"/>
        <v>6171874.1299999999</v>
      </c>
      <c r="U3294" s="14" t="str">
        <f t="shared" ca="1" si="675"/>
        <v>0A3F507E-18E5-32B8-E044-0003BA298018</v>
      </c>
    </row>
    <row r="3295" spans="1:21" s="14" customFormat="1" x14ac:dyDescent="0.25">
      <c r="A3295" s="14">
        <f t="shared" si="663"/>
        <v>3295</v>
      </c>
      <c r="B3295" s="14" t="str">
        <f t="shared" ca="1" si="664"/>
        <v>C9FB549C-DBB3-417F-ABA3-E958B9F7DBAD</v>
      </c>
      <c r="C3295" s="14" t="str">
        <f t="shared" ca="1" si="665"/>
        <v>Hyrdeengen</v>
      </c>
      <c r="D3295" s="14" t="str">
        <f t="shared" ca="1" si="666"/>
        <v>295</v>
      </c>
      <c r="E3295" s="14" t="str">
        <f t="shared" ca="1" si="667"/>
        <v>21ep</v>
      </c>
      <c r="F3295" s="1">
        <f t="shared" ca="1" si="668"/>
        <v>130</v>
      </c>
      <c r="G3295" s="1">
        <f t="shared" ca="1" si="669"/>
        <v>124</v>
      </c>
      <c r="H3295" s="1">
        <f t="shared" ca="1" si="670"/>
        <v>1975</v>
      </c>
      <c r="I3295" s="1" t="str">
        <f ca="1">INDEX(Relationstabel!$C$3:$K$10,MATCH(INDIRECT($A$1&amp;"J"&amp;A3295),Relationstabel!$A$3:$A$10,0),MATCH(IFERROR(VALUE(INDIRECT($A$1&amp;"K"&amp;A3295)),0),Relationstabel!$C$1:$K$1,0))</f>
        <v>Elvarme</v>
      </c>
      <c r="J3295" s="1" t="str">
        <f ca="1">INDEX(Anvendelseskode!B:B,MATCH($F3295,Anvendelseskode!$A:$A,0))</f>
        <v>Række-, kæde-, dobbelthus (lodret adskillelse mellem enhederne)</v>
      </c>
      <c r="K3295" s="1" t="str">
        <f ca="1">INDEX(Anvendelseskode!C:C,MATCH($F3295,Anvendelseskode!$A:$A,0))</f>
        <v>Række-, kæde og dobbelthuse</v>
      </c>
      <c r="L3295" s="1" t="str">
        <f ca="1">INDEX(Anvendelseskode!D:D,MATCH($F3295,Anvendelseskode!$A:$A,0))</f>
        <v>Private husholdninger</v>
      </c>
      <c r="M3295" s="1" t="str">
        <f ca="1">IFERROR(INDEX(SBi!$2:$2,MATCH(H3295,SBi!$1:$1,1)),SBi!$K$2)</f>
        <v>1973-1978</v>
      </c>
      <c r="N3295" s="1">
        <f ca="1">INDEX(SBi!$C$3:$K$28,MATCH(F3295,SBi!$B$3:$B$28,0),MATCH(M3295,SBi!$C$2:$K$2,0))</f>
        <v>112.6</v>
      </c>
      <c r="O3295" s="16">
        <f t="shared" ca="1" si="671"/>
        <v>13.962399999999999</v>
      </c>
      <c r="P3295" s="16" t="str">
        <f ca="1">IFERROR(INDEX(VpD!$2:$2,MATCH(H3295,VpD!$1:$1,1)),VpD!$I$2)</f>
        <v>1973-1978</v>
      </c>
      <c r="Q3295" s="1">
        <f ca="1">INDEX(VpD!$C$3:$I$27,MATCH(F3295,VpD!$B$3:$B$27,0),MATCH(P3295,VpD!$C$2:$I$2,0))</f>
        <v>98</v>
      </c>
      <c r="R3295" s="16">
        <f t="shared" ca="1" si="672"/>
        <v>12.151999999999999</v>
      </c>
      <c r="S3295" s="14">
        <f t="shared" ca="1" si="673"/>
        <v>711635.73</v>
      </c>
      <c r="T3295" s="14">
        <f t="shared" ca="1" si="674"/>
        <v>6172314.2199999997</v>
      </c>
      <c r="U3295" s="14" t="str">
        <f t="shared" ca="1" si="675"/>
        <v>0A3F507E-19E5-32B8-E044-0003BA298018</v>
      </c>
    </row>
    <row r="3296" spans="1:21" s="14" customFormat="1" x14ac:dyDescent="0.25">
      <c r="A3296" s="14">
        <f t="shared" si="663"/>
        <v>3296</v>
      </c>
      <c r="B3296" s="14" t="str">
        <f t="shared" ca="1" si="664"/>
        <v>011319CB-9D14-401B-85E9-70C64C2BE49B</v>
      </c>
      <c r="C3296" s="14" t="str">
        <f t="shared" ca="1" si="665"/>
        <v>Løkketoften</v>
      </c>
      <c r="D3296" s="14" t="str">
        <f t="shared" ca="1" si="666"/>
        <v>1</v>
      </c>
      <c r="E3296" s="14" t="str">
        <f t="shared" ca="1" si="667"/>
        <v>9ev</v>
      </c>
      <c r="F3296" s="1">
        <f t="shared" ca="1" si="668"/>
        <v>120</v>
      </c>
      <c r="G3296" s="1">
        <f t="shared" ca="1" si="669"/>
        <v>171</v>
      </c>
      <c r="H3296" s="1">
        <f t="shared" ca="1" si="670"/>
        <v>1980</v>
      </c>
      <c r="I3296" s="1" t="str">
        <f ca="1">INDEX(Relationstabel!$C$3:$K$10,MATCH(INDIRECT($A$1&amp;"J"&amp;A3296),Relationstabel!$A$3:$A$10,0),MATCH(IFERROR(VALUE(INDIRECT($A$1&amp;"K"&amp;A3296)),0),Relationstabel!$C$1:$K$1,0))</f>
        <v>Naturgas</v>
      </c>
      <c r="J3296" s="1" t="str">
        <f ca="1">INDEX(Anvendelseskode!B:B,MATCH($F3296,Anvendelseskode!$A:$A,0))</f>
        <v>Fritliggende enfamilieshus (parcelhus)</v>
      </c>
      <c r="K3296" s="1" t="str">
        <f ca="1">INDEX(Anvendelseskode!C:C,MATCH($F3296,Anvendelseskode!$A:$A,0))</f>
        <v>Parcelhuse</v>
      </c>
      <c r="L3296" s="1" t="str">
        <f ca="1">INDEX(Anvendelseskode!D:D,MATCH($F3296,Anvendelseskode!$A:$A,0))</f>
        <v>Private husholdninger</v>
      </c>
      <c r="M3296" s="1" t="str">
        <f ca="1">IFERROR(INDEX(SBi!$2:$2,MATCH(H3296,SBi!$1:$1,1)),SBi!$K$2)</f>
        <v>1979-1998</v>
      </c>
      <c r="N3296" s="1">
        <f ca="1">INDEX(SBi!$C$3:$K$28,MATCH(F3296,SBi!$B$3:$B$28,0),MATCH(M3296,SBi!$C$2:$K$2,0))</f>
        <v>105.4</v>
      </c>
      <c r="O3296" s="16">
        <f t="shared" ca="1" si="671"/>
        <v>18.023400000000002</v>
      </c>
      <c r="P3296" s="16" t="str">
        <f ca="1">IFERROR(INDEX(VpD!$2:$2,MATCH(H3296,VpD!$1:$1,1)),VpD!$I$2)</f>
        <v>1979-1998</v>
      </c>
      <c r="Q3296" s="1">
        <f ca="1">INDEX(VpD!$C$3:$I$27,MATCH(F3296,VpD!$B$3:$B$27,0),MATCH(P3296,VpD!$C$2:$I$2,0))</f>
        <v>90</v>
      </c>
      <c r="R3296" s="16">
        <f t="shared" ca="1" si="672"/>
        <v>15.39</v>
      </c>
      <c r="S3296" s="14">
        <f t="shared" ca="1" si="673"/>
        <v>710924.13</v>
      </c>
      <c r="T3296" s="14">
        <f t="shared" ca="1" si="674"/>
        <v>6171931.7300000004</v>
      </c>
      <c r="U3296" s="14" t="str">
        <f t="shared" ca="1" si="675"/>
        <v>0A3F507E-1CE5-32B8-E044-0003BA298018</v>
      </c>
    </row>
    <row r="3297" spans="1:21" s="14" customFormat="1" x14ac:dyDescent="0.25">
      <c r="A3297" s="14">
        <f t="shared" si="663"/>
        <v>3297</v>
      </c>
      <c r="B3297" s="14" t="str">
        <f t="shared" ca="1" si="664"/>
        <v>C7585062-E688-47A7-A400-17F857314C07</v>
      </c>
      <c r="C3297" s="14" t="str">
        <f t="shared" ca="1" si="665"/>
        <v>Ørnebo</v>
      </c>
      <c r="D3297" s="14" t="str">
        <f t="shared" ca="1" si="666"/>
        <v>17</v>
      </c>
      <c r="E3297" s="14" t="str">
        <f t="shared" ca="1" si="667"/>
        <v>6aas</v>
      </c>
      <c r="F3297" s="1">
        <f t="shared" ca="1" si="668"/>
        <v>130</v>
      </c>
      <c r="G3297" s="1">
        <f t="shared" ca="1" si="669"/>
        <v>109</v>
      </c>
      <c r="H3297" s="1">
        <f t="shared" ca="1" si="670"/>
        <v>1978</v>
      </c>
      <c r="I3297" s="1" t="str">
        <f ca="1">INDEX(Relationstabel!$C$3:$K$10,MATCH(INDIRECT($A$1&amp;"J"&amp;A3297),Relationstabel!$A$3:$A$10,0),MATCH(IFERROR(VALUE(INDIRECT($A$1&amp;"K"&amp;A3297)),0),Relationstabel!$C$1:$K$1,0))</f>
        <v>Fjernvarme/ Blokvarme</v>
      </c>
      <c r="J3297" s="1" t="str">
        <f ca="1">INDEX(Anvendelseskode!B:B,MATCH($F3297,Anvendelseskode!$A:$A,0))</f>
        <v>Række-, kæde-, dobbelthus (lodret adskillelse mellem enhederne)</v>
      </c>
      <c r="K3297" s="1" t="str">
        <f ca="1">INDEX(Anvendelseskode!C:C,MATCH($F3297,Anvendelseskode!$A:$A,0))</f>
        <v>Række-, kæde og dobbelthuse</v>
      </c>
      <c r="L3297" s="1" t="str">
        <f ca="1">INDEX(Anvendelseskode!D:D,MATCH($F3297,Anvendelseskode!$A:$A,0))</f>
        <v>Private husholdninger</v>
      </c>
      <c r="M3297" s="1" t="str">
        <f ca="1">IFERROR(INDEX(SBi!$2:$2,MATCH(H3297,SBi!$1:$1,1)),SBi!$K$2)</f>
        <v>1973-1978</v>
      </c>
      <c r="N3297" s="1">
        <f ca="1">INDEX(SBi!$C$3:$K$28,MATCH(F3297,SBi!$B$3:$B$28,0),MATCH(M3297,SBi!$C$2:$K$2,0))</f>
        <v>112.6</v>
      </c>
      <c r="O3297" s="16">
        <f t="shared" ca="1" si="671"/>
        <v>12.273399999999999</v>
      </c>
      <c r="P3297" s="16" t="str">
        <f ca="1">IFERROR(INDEX(VpD!$2:$2,MATCH(H3297,VpD!$1:$1,1)),VpD!$I$2)</f>
        <v>1973-1978</v>
      </c>
      <c r="Q3297" s="1">
        <f ca="1">INDEX(VpD!$C$3:$I$27,MATCH(F3297,VpD!$B$3:$B$27,0),MATCH(P3297,VpD!$C$2:$I$2,0))</f>
        <v>98</v>
      </c>
      <c r="R3297" s="16">
        <f t="shared" ca="1" si="672"/>
        <v>10.682</v>
      </c>
      <c r="S3297" s="14">
        <f t="shared" ca="1" si="673"/>
        <v>713630.89</v>
      </c>
      <c r="T3297" s="14">
        <f t="shared" ca="1" si="674"/>
        <v>6169782.4699999997</v>
      </c>
      <c r="U3297" s="14" t="str">
        <f t="shared" ca="1" si="675"/>
        <v>0A3F507E-24C1-32B8-E044-0003BA298018</v>
      </c>
    </row>
    <row r="3298" spans="1:21" s="14" customFormat="1" x14ac:dyDescent="0.25">
      <c r="A3298" s="14">
        <f t="shared" si="663"/>
        <v>3298</v>
      </c>
      <c r="B3298" s="14" t="str">
        <f t="shared" ca="1" si="664"/>
        <v>2499AFF1-C4D5-4903-A1C5-04F3EA51432F</v>
      </c>
      <c r="C3298" s="14" t="str">
        <f t="shared" ca="1" si="665"/>
        <v>Kolleruplund</v>
      </c>
      <c r="D3298" s="14" t="str">
        <f t="shared" ca="1" si="666"/>
        <v>39</v>
      </c>
      <c r="E3298" s="14" t="str">
        <f t="shared" ca="1" si="667"/>
        <v>6fr</v>
      </c>
      <c r="F3298" s="1">
        <f t="shared" ca="1" si="668"/>
        <v>130</v>
      </c>
      <c r="G3298" s="1">
        <f t="shared" ca="1" si="669"/>
        <v>91</v>
      </c>
      <c r="H3298" s="1">
        <f t="shared" ca="1" si="670"/>
        <v>1967</v>
      </c>
      <c r="I3298" s="1" t="str">
        <f ca="1">INDEX(Relationstabel!$C$3:$K$10,MATCH(INDIRECT($A$1&amp;"J"&amp;A3298),Relationstabel!$A$3:$A$10,0),MATCH(IFERROR(VALUE(INDIRECT($A$1&amp;"K"&amp;A3298)),0),Relationstabel!$C$1:$K$1,0))</f>
        <v>Elvarme</v>
      </c>
      <c r="J3298" s="1" t="str">
        <f ca="1">INDEX(Anvendelseskode!B:B,MATCH($F3298,Anvendelseskode!$A:$A,0))</f>
        <v>Række-, kæde-, dobbelthus (lodret adskillelse mellem enhederne)</v>
      </c>
      <c r="K3298" s="1" t="str">
        <f ca="1">INDEX(Anvendelseskode!C:C,MATCH($F3298,Anvendelseskode!$A:$A,0))</f>
        <v>Række-, kæde og dobbelthuse</v>
      </c>
      <c r="L3298" s="1" t="str">
        <f ca="1">INDEX(Anvendelseskode!D:D,MATCH($F3298,Anvendelseskode!$A:$A,0))</f>
        <v>Private husholdninger</v>
      </c>
      <c r="M3298" s="1" t="str">
        <f ca="1">IFERROR(INDEX(SBi!$2:$2,MATCH(H3298,SBi!$1:$1,1)),SBi!$K$2)</f>
        <v>1961-1972</v>
      </c>
      <c r="N3298" s="1">
        <f ca="1">INDEX(SBi!$C$3:$K$28,MATCH(F3298,SBi!$B$3:$B$28,0),MATCH(M3298,SBi!$C$2:$K$2,0))</f>
        <v>119.9</v>
      </c>
      <c r="O3298" s="16">
        <f t="shared" ca="1" si="671"/>
        <v>10.9109</v>
      </c>
      <c r="P3298" s="16" t="str">
        <f ca="1">IFERROR(INDEX(VpD!$2:$2,MATCH(H3298,VpD!$1:$1,1)),VpD!$I$2)</f>
        <v>1961-1972</v>
      </c>
      <c r="Q3298" s="1">
        <f ca="1">INDEX(VpD!$C$3:$I$27,MATCH(F3298,VpD!$B$3:$B$27,0),MATCH(P3298,VpD!$C$2:$I$2,0))</f>
        <v>120</v>
      </c>
      <c r="R3298" s="16">
        <f t="shared" ca="1" si="672"/>
        <v>10.92</v>
      </c>
      <c r="S3298" s="14">
        <f t="shared" ca="1" si="673"/>
        <v>713761.39</v>
      </c>
      <c r="T3298" s="14">
        <f t="shared" ca="1" si="674"/>
        <v>6169263.0700000003</v>
      </c>
      <c r="U3298" s="14" t="str">
        <f t="shared" ca="1" si="675"/>
        <v>0A3F507E-1BC5-32B8-E044-0003BA298018</v>
      </c>
    </row>
    <row r="3299" spans="1:21" s="14" customFormat="1" x14ac:dyDescent="0.25">
      <c r="A3299" s="14">
        <f t="shared" si="663"/>
        <v>3299</v>
      </c>
      <c r="B3299" s="14" t="str">
        <f t="shared" ca="1" si="664"/>
        <v>C4EB0751-9A67-4B52-BFE2-1587D04F53FD</v>
      </c>
      <c r="C3299" s="14" t="str">
        <f t="shared" ca="1" si="665"/>
        <v>Nordmarksvænge</v>
      </c>
      <c r="D3299" s="14" t="str">
        <f t="shared" ca="1" si="666"/>
        <v>53</v>
      </c>
      <c r="E3299" s="14" t="str">
        <f t="shared" ca="1" si="667"/>
        <v>15du</v>
      </c>
      <c r="F3299" s="1">
        <f t="shared" ca="1" si="668"/>
        <v>120</v>
      </c>
      <c r="G3299" s="1">
        <f t="shared" ca="1" si="669"/>
        <v>175</v>
      </c>
      <c r="H3299" s="1">
        <f t="shared" ca="1" si="670"/>
        <v>2010</v>
      </c>
      <c r="I3299" s="1" t="str">
        <f ca="1">INDEX(Relationstabel!$C$3:$K$10,MATCH(INDIRECT($A$1&amp;"J"&amp;A3299),Relationstabel!$A$3:$A$10,0),MATCH(IFERROR(VALUE(INDIRECT($A$1&amp;"K"&amp;A3299)),0),Relationstabel!$C$1:$K$1,0))</f>
        <v>Fjernvarme/ Blokvarme</v>
      </c>
      <c r="J3299" s="1" t="str">
        <f ca="1">INDEX(Anvendelseskode!B:B,MATCH($F3299,Anvendelseskode!$A:$A,0))</f>
        <v>Fritliggende enfamilieshus (parcelhus)</v>
      </c>
      <c r="K3299" s="1" t="str">
        <f ca="1">INDEX(Anvendelseskode!C:C,MATCH($F3299,Anvendelseskode!$A:$A,0))</f>
        <v>Parcelhuse</v>
      </c>
      <c r="L3299" s="1" t="str">
        <f ca="1">INDEX(Anvendelseskode!D:D,MATCH($F3299,Anvendelseskode!$A:$A,0))</f>
        <v>Private husholdninger</v>
      </c>
      <c r="M3299" s="1" t="str">
        <f ca="1">IFERROR(INDEX(SBi!$2:$2,MATCH(H3299,SBi!$1:$1,1)),SBi!$K$2)</f>
        <v>Efter 2006</v>
      </c>
      <c r="N3299" s="1">
        <f ca="1">INDEX(SBi!$C$3:$K$28,MATCH(F3299,SBi!$B$3:$B$28,0),MATCH(M3299,SBi!$C$2:$K$2,0))</f>
        <v>67.3</v>
      </c>
      <c r="O3299" s="16">
        <f t="shared" ca="1" si="671"/>
        <v>11.7775</v>
      </c>
      <c r="P3299" s="16" t="str">
        <f ca="1">IFERROR(INDEX(VpD!$2:$2,MATCH(H3299,VpD!$1:$1,1)),VpD!$I$2)</f>
        <v>&gt;1998</v>
      </c>
      <c r="Q3299" s="1">
        <f ca="1">INDEX(VpD!$C$3:$I$27,MATCH(F3299,VpD!$B$3:$B$27,0),MATCH(P3299,VpD!$C$2:$I$2,0))</f>
        <v>72</v>
      </c>
      <c r="R3299" s="16">
        <f t="shared" ca="1" si="672"/>
        <v>12.6</v>
      </c>
      <c r="S3299" s="14">
        <f t="shared" ca="1" si="673"/>
        <v>712165.88</v>
      </c>
      <c r="T3299" s="14">
        <f t="shared" ca="1" si="674"/>
        <v>6171837.3600000003</v>
      </c>
      <c r="U3299" s="14" t="str">
        <f t="shared" ca="1" si="675"/>
        <v>0A3F507E-1DC5-32B8-E044-0003BA298018</v>
      </c>
    </row>
    <row r="3300" spans="1:21" s="14" customFormat="1" x14ac:dyDescent="0.25">
      <c r="A3300" s="14">
        <f t="shared" si="663"/>
        <v>3300</v>
      </c>
      <c r="B3300" s="14" t="str">
        <f t="shared" ca="1" si="664"/>
        <v>DBD5B539-576E-4587-A579-0E5FA56FCB1A</v>
      </c>
      <c r="C3300" s="14" t="str">
        <f t="shared" ca="1" si="665"/>
        <v>Nørrebred</v>
      </c>
      <c r="D3300" s="14" t="str">
        <f t="shared" ca="1" si="666"/>
        <v>153</v>
      </c>
      <c r="E3300" s="14" t="str">
        <f t="shared" ca="1" si="667"/>
        <v>21aæ</v>
      </c>
      <c r="F3300" s="1">
        <f t="shared" ca="1" si="668"/>
        <v>120</v>
      </c>
      <c r="G3300" s="1">
        <f t="shared" ca="1" si="669"/>
        <v>179</v>
      </c>
      <c r="H3300" s="1">
        <f t="shared" ca="1" si="670"/>
        <v>1975</v>
      </c>
      <c r="I3300" s="1" t="str">
        <f ca="1">INDEX(Relationstabel!$C$3:$K$10,MATCH(INDIRECT($A$1&amp;"J"&amp;A3300),Relationstabel!$A$3:$A$10,0),MATCH(IFERROR(VALUE(INDIRECT($A$1&amp;"K"&amp;A3300)),0),Relationstabel!$C$1:$K$1,0))</f>
        <v>Naturgas</v>
      </c>
      <c r="J3300" s="1" t="str">
        <f ca="1">INDEX(Anvendelseskode!B:B,MATCH($F3300,Anvendelseskode!$A:$A,0))</f>
        <v>Fritliggende enfamilieshus (parcelhus)</v>
      </c>
      <c r="K3300" s="1" t="str">
        <f ca="1">INDEX(Anvendelseskode!C:C,MATCH($F3300,Anvendelseskode!$A:$A,0))</f>
        <v>Parcelhuse</v>
      </c>
      <c r="L3300" s="1" t="str">
        <f ca="1">INDEX(Anvendelseskode!D:D,MATCH($F3300,Anvendelseskode!$A:$A,0))</f>
        <v>Private husholdninger</v>
      </c>
      <c r="M3300" s="1" t="str">
        <f ca="1">IFERROR(INDEX(SBi!$2:$2,MATCH(H3300,SBi!$1:$1,1)),SBi!$K$2)</f>
        <v>1973-1978</v>
      </c>
      <c r="N3300" s="1">
        <f ca="1">INDEX(SBi!$C$3:$K$28,MATCH(F3300,SBi!$B$3:$B$28,0),MATCH(M3300,SBi!$C$2:$K$2,0))</f>
        <v>119.8</v>
      </c>
      <c r="O3300" s="16">
        <f t="shared" ca="1" si="671"/>
        <v>21.444200000000002</v>
      </c>
      <c r="P3300" s="16" t="str">
        <f ca="1">IFERROR(INDEX(VpD!$2:$2,MATCH(H3300,VpD!$1:$1,1)),VpD!$I$2)</f>
        <v>1973-1978</v>
      </c>
      <c r="Q3300" s="1">
        <f ca="1">INDEX(VpD!$C$3:$I$27,MATCH(F3300,VpD!$B$3:$B$27,0),MATCH(P3300,VpD!$C$2:$I$2,0))</f>
        <v>117</v>
      </c>
      <c r="R3300" s="16">
        <f t="shared" ca="1" si="672"/>
        <v>20.943000000000001</v>
      </c>
      <c r="S3300" s="14">
        <f t="shared" ca="1" si="673"/>
        <v>711597.76</v>
      </c>
      <c r="T3300" s="14">
        <f t="shared" ca="1" si="674"/>
        <v>6172257.4100000001</v>
      </c>
      <c r="U3300" s="14" t="str">
        <f t="shared" ca="1" si="675"/>
        <v>0A3F507E-1EC5-32B8-E044-0003BA298018</v>
      </c>
    </row>
    <row r="3301" spans="1:21" s="14" customFormat="1" x14ac:dyDescent="0.25">
      <c r="A3301" s="14">
        <f t="shared" si="663"/>
        <v>3301</v>
      </c>
      <c r="B3301" s="14" t="str">
        <f t="shared" ca="1" si="664"/>
        <v>91FBF8AA-8F22-42AD-96EC-D48043AB3A5C</v>
      </c>
      <c r="C3301" s="14" t="str">
        <f t="shared" ca="1" si="665"/>
        <v>Brøndbyvej</v>
      </c>
      <c r="D3301" s="14" t="str">
        <f t="shared" ca="1" si="666"/>
        <v>216</v>
      </c>
      <c r="E3301" s="14" t="str">
        <f t="shared" ca="1" si="667"/>
        <v>14ds</v>
      </c>
      <c r="F3301" s="1">
        <f t="shared" ca="1" si="668"/>
        <v>120</v>
      </c>
      <c r="G3301" s="1">
        <f t="shared" ca="1" si="669"/>
        <v>169</v>
      </c>
      <c r="H3301" s="1">
        <f t="shared" ca="1" si="670"/>
        <v>1998</v>
      </c>
      <c r="I3301" s="1" t="str">
        <f ca="1">INDEX(Relationstabel!$C$3:$K$10,MATCH(INDIRECT($A$1&amp;"J"&amp;A3301),Relationstabel!$A$3:$A$10,0),MATCH(IFERROR(VALUE(INDIRECT($A$1&amp;"K"&amp;A3301)),0),Relationstabel!$C$1:$K$1,0))</f>
        <v>Naturgas</v>
      </c>
      <c r="J3301" s="1" t="str">
        <f ca="1">INDEX(Anvendelseskode!B:B,MATCH($F3301,Anvendelseskode!$A:$A,0))</f>
        <v>Fritliggende enfamilieshus (parcelhus)</v>
      </c>
      <c r="K3301" s="1" t="str">
        <f ca="1">INDEX(Anvendelseskode!C:C,MATCH($F3301,Anvendelseskode!$A:$A,0))</f>
        <v>Parcelhuse</v>
      </c>
      <c r="L3301" s="1" t="str">
        <f ca="1">INDEX(Anvendelseskode!D:D,MATCH($F3301,Anvendelseskode!$A:$A,0))</f>
        <v>Private husholdninger</v>
      </c>
      <c r="M3301" s="1" t="str">
        <f ca="1">IFERROR(INDEX(SBi!$2:$2,MATCH(H3301,SBi!$1:$1,1)),SBi!$K$2)</f>
        <v>1979-1998</v>
      </c>
      <c r="N3301" s="1">
        <f ca="1">INDEX(SBi!$C$3:$K$28,MATCH(F3301,SBi!$B$3:$B$28,0),MATCH(M3301,SBi!$C$2:$K$2,0))</f>
        <v>105.4</v>
      </c>
      <c r="O3301" s="16">
        <f t="shared" ca="1" si="671"/>
        <v>17.812600000000003</v>
      </c>
      <c r="P3301" s="16" t="str">
        <f ca="1">IFERROR(INDEX(VpD!$2:$2,MATCH(H3301,VpD!$1:$1,1)),VpD!$I$2)</f>
        <v>1979-1998</v>
      </c>
      <c r="Q3301" s="1">
        <f ca="1">INDEX(VpD!$C$3:$I$27,MATCH(F3301,VpD!$B$3:$B$27,0),MATCH(P3301,VpD!$C$2:$I$2,0))</f>
        <v>90</v>
      </c>
      <c r="R3301" s="16">
        <f t="shared" ca="1" si="672"/>
        <v>15.21</v>
      </c>
      <c r="S3301" s="14">
        <f t="shared" ca="1" si="673"/>
        <v>711720.92</v>
      </c>
      <c r="T3301" s="14">
        <f t="shared" ca="1" si="674"/>
        <v>6170773.9500000002</v>
      </c>
      <c r="U3301" s="14" t="str">
        <f t="shared" ca="1" si="675"/>
        <v>0A3F507E-15D5-32B8-E044-0003BA298018</v>
      </c>
    </row>
    <row r="3302" spans="1:21" s="14" customFormat="1" x14ac:dyDescent="0.25">
      <c r="A3302" s="14">
        <f t="shared" si="663"/>
        <v>3302</v>
      </c>
      <c r="B3302" s="14" t="str">
        <f t="shared" ca="1" si="664"/>
        <v>F6C042DB-45B0-49D2-923C-B21F58FDEDDA</v>
      </c>
      <c r="C3302" s="14" t="str">
        <f t="shared" ca="1" si="665"/>
        <v>Hyrdeengen</v>
      </c>
      <c r="D3302" s="14" t="str">
        <f t="shared" ca="1" si="666"/>
        <v>263</v>
      </c>
      <c r="E3302" s="14" t="str">
        <f t="shared" ca="1" si="667"/>
        <v>21fe</v>
      </c>
      <c r="F3302" s="1">
        <f t="shared" ca="1" si="668"/>
        <v>130</v>
      </c>
      <c r="G3302" s="1">
        <f t="shared" ca="1" si="669"/>
        <v>125</v>
      </c>
      <c r="H3302" s="1">
        <f t="shared" ca="1" si="670"/>
        <v>1975</v>
      </c>
      <c r="I3302" s="1" t="str">
        <f ca="1">INDEX(Relationstabel!$C$3:$K$10,MATCH(INDIRECT($A$1&amp;"J"&amp;A3302),Relationstabel!$A$3:$A$10,0),MATCH(IFERROR(VALUE(INDIRECT($A$1&amp;"K"&amp;A3302)),0),Relationstabel!$C$1:$K$1,0))</f>
        <v>Elvarme</v>
      </c>
      <c r="J3302" s="1" t="str">
        <f ca="1">INDEX(Anvendelseskode!B:B,MATCH($F3302,Anvendelseskode!$A:$A,0))</f>
        <v>Række-, kæde-, dobbelthus (lodret adskillelse mellem enhederne)</v>
      </c>
      <c r="K3302" s="1" t="str">
        <f ca="1">INDEX(Anvendelseskode!C:C,MATCH($F3302,Anvendelseskode!$A:$A,0))</f>
        <v>Række-, kæde og dobbelthuse</v>
      </c>
      <c r="L3302" s="1" t="str">
        <f ca="1">INDEX(Anvendelseskode!D:D,MATCH($F3302,Anvendelseskode!$A:$A,0))</f>
        <v>Private husholdninger</v>
      </c>
      <c r="M3302" s="1" t="str">
        <f ca="1">IFERROR(INDEX(SBi!$2:$2,MATCH(H3302,SBi!$1:$1,1)),SBi!$K$2)</f>
        <v>1973-1978</v>
      </c>
      <c r="N3302" s="1">
        <f ca="1">INDEX(SBi!$C$3:$K$28,MATCH(F3302,SBi!$B$3:$B$28,0),MATCH(M3302,SBi!$C$2:$K$2,0))</f>
        <v>112.6</v>
      </c>
      <c r="O3302" s="16">
        <f t="shared" ca="1" si="671"/>
        <v>14.074999999999999</v>
      </c>
      <c r="P3302" s="16" t="str">
        <f ca="1">IFERROR(INDEX(VpD!$2:$2,MATCH(H3302,VpD!$1:$1,1)),VpD!$I$2)</f>
        <v>1973-1978</v>
      </c>
      <c r="Q3302" s="1">
        <f ca="1">INDEX(VpD!$C$3:$I$27,MATCH(F3302,VpD!$B$3:$B$27,0),MATCH(P3302,VpD!$C$2:$I$2,0))</f>
        <v>98</v>
      </c>
      <c r="R3302" s="16">
        <f t="shared" ca="1" si="672"/>
        <v>12.25</v>
      </c>
      <c r="S3302" s="14">
        <f t="shared" ca="1" si="673"/>
        <v>711665.15</v>
      </c>
      <c r="T3302" s="14">
        <f t="shared" ca="1" si="674"/>
        <v>6172375.6299999999</v>
      </c>
      <c r="U3302" s="14" t="str">
        <f t="shared" ca="1" si="675"/>
        <v>0A3F507E-19D5-32B8-E044-0003BA298018</v>
      </c>
    </row>
    <row r="3303" spans="1:21" s="14" customFormat="1" x14ac:dyDescent="0.25">
      <c r="A3303" s="14">
        <f t="shared" si="663"/>
        <v>3303</v>
      </c>
      <c r="B3303" s="14" t="str">
        <f t="shared" ca="1" si="664"/>
        <v>93766829-2CA7-49EA-AB4F-7CEA1A60EE17</v>
      </c>
      <c r="C3303" s="14" t="str">
        <f t="shared" ca="1" si="665"/>
        <v>Løkkekrogen</v>
      </c>
      <c r="D3303" s="14" t="str">
        <f t="shared" ca="1" si="666"/>
        <v>24</v>
      </c>
      <c r="E3303" s="14" t="str">
        <f t="shared" ca="1" si="667"/>
        <v>17ar</v>
      </c>
      <c r="F3303" s="1">
        <f t="shared" ca="1" si="668"/>
        <v>130</v>
      </c>
      <c r="G3303" s="1">
        <f t="shared" ca="1" si="669"/>
        <v>134</v>
      </c>
      <c r="H3303" s="1">
        <f t="shared" ca="1" si="670"/>
        <v>1975</v>
      </c>
      <c r="I3303" s="1" t="str">
        <f ca="1">INDEX(Relationstabel!$C$3:$K$10,MATCH(INDIRECT($A$1&amp;"J"&amp;A3303),Relationstabel!$A$3:$A$10,0),MATCH(IFERROR(VALUE(INDIRECT($A$1&amp;"K"&amp;A3303)),0),Relationstabel!$C$1:$K$1,0))</f>
        <v>Fjernvarme/ Blokvarme</v>
      </c>
      <c r="J3303" s="1" t="str">
        <f ca="1">INDEX(Anvendelseskode!B:B,MATCH($F3303,Anvendelseskode!$A:$A,0))</f>
        <v>Række-, kæde-, dobbelthus (lodret adskillelse mellem enhederne)</v>
      </c>
      <c r="K3303" s="1" t="str">
        <f ca="1">INDEX(Anvendelseskode!C:C,MATCH($F3303,Anvendelseskode!$A:$A,0))</f>
        <v>Række-, kæde og dobbelthuse</v>
      </c>
      <c r="L3303" s="1" t="str">
        <f ca="1">INDEX(Anvendelseskode!D:D,MATCH($F3303,Anvendelseskode!$A:$A,0))</f>
        <v>Private husholdninger</v>
      </c>
      <c r="M3303" s="1" t="str">
        <f ca="1">IFERROR(INDEX(SBi!$2:$2,MATCH(H3303,SBi!$1:$1,1)),SBi!$K$2)</f>
        <v>1973-1978</v>
      </c>
      <c r="N3303" s="1">
        <f ca="1">INDEX(SBi!$C$3:$K$28,MATCH(F3303,SBi!$B$3:$B$28,0),MATCH(M3303,SBi!$C$2:$K$2,0))</f>
        <v>112.6</v>
      </c>
      <c r="O3303" s="16">
        <f t="shared" ca="1" si="671"/>
        <v>15.0884</v>
      </c>
      <c r="P3303" s="16" t="str">
        <f ca="1">IFERROR(INDEX(VpD!$2:$2,MATCH(H3303,VpD!$1:$1,1)),VpD!$I$2)</f>
        <v>1973-1978</v>
      </c>
      <c r="Q3303" s="1">
        <f ca="1">INDEX(VpD!$C$3:$I$27,MATCH(F3303,VpD!$B$3:$B$27,0),MATCH(P3303,VpD!$C$2:$I$2,0))</f>
        <v>98</v>
      </c>
      <c r="R3303" s="16">
        <f t="shared" ca="1" si="672"/>
        <v>13.132</v>
      </c>
      <c r="S3303" s="14">
        <f t="shared" ca="1" si="673"/>
        <v>711339.49</v>
      </c>
      <c r="T3303" s="14">
        <f t="shared" ca="1" si="674"/>
        <v>6172447.7800000003</v>
      </c>
      <c r="U3303" s="14" t="str">
        <f t="shared" ca="1" si="675"/>
        <v>0A3F507E-1CD5-32B8-E044-0003BA298018</v>
      </c>
    </row>
    <row r="3304" spans="1:21" s="14" customFormat="1" x14ac:dyDescent="0.25">
      <c r="A3304" s="14">
        <f t="shared" si="663"/>
        <v>3304</v>
      </c>
      <c r="B3304" s="14" t="str">
        <f t="shared" ca="1" si="664"/>
        <v>15DB996B-AD4F-49E3-9172-03880FF63FC9</v>
      </c>
      <c r="C3304" s="14" t="str">
        <f t="shared" ca="1" si="665"/>
        <v>Stærebo</v>
      </c>
      <c r="D3304" s="14" t="str">
        <f t="shared" ca="1" si="666"/>
        <v>46</v>
      </c>
      <c r="E3304" s="14" t="str">
        <f t="shared" ca="1" si="667"/>
        <v>6æo</v>
      </c>
      <c r="F3304" s="1">
        <f t="shared" ca="1" si="668"/>
        <v>130</v>
      </c>
      <c r="G3304" s="1">
        <f t="shared" ca="1" si="669"/>
        <v>109</v>
      </c>
      <c r="H3304" s="1">
        <f t="shared" ca="1" si="670"/>
        <v>1978</v>
      </c>
      <c r="I3304" s="1" t="str">
        <f ca="1">INDEX(Relationstabel!$C$3:$K$10,MATCH(INDIRECT($A$1&amp;"J"&amp;A3304),Relationstabel!$A$3:$A$10,0),MATCH(IFERROR(VALUE(INDIRECT($A$1&amp;"K"&amp;A3304)),0),Relationstabel!$C$1:$K$1,0))</f>
        <v>Fjernvarme/ Blokvarme</v>
      </c>
      <c r="J3304" s="1" t="str">
        <f ca="1">INDEX(Anvendelseskode!B:B,MATCH($F3304,Anvendelseskode!$A:$A,0))</f>
        <v>Række-, kæde-, dobbelthus (lodret adskillelse mellem enhederne)</v>
      </c>
      <c r="K3304" s="1" t="str">
        <f ca="1">INDEX(Anvendelseskode!C:C,MATCH($F3304,Anvendelseskode!$A:$A,0))</f>
        <v>Række-, kæde og dobbelthuse</v>
      </c>
      <c r="L3304" s="1" t="str">
        <f ca="1">INDEX(Anvendelseskode!D:D,MATCH($F3304,Anvendelseskode!$A:$A,0))</f>
        <v>Private husholdninger</v>
      </c>
      <c r="M3304" s="1" t="str">
        <f ca="1">IFERROR(INDEX(SBi!$2:$2,MATCH(H3304,SBi!$1:$1,1)),SBi!$K$2)</f>
        <v>1973-1978</v>
      </c>
      <c r="N3304" s="1">
        <f ca="1">INDEX(SBi!$C$3:$K$28,MATCH(F3304,SBi!$B$3:$B$28,0),MATCH(M3304,SBi!$C$2:$K$2,0))</f>
        <v>112.6</v>
      </c>
      <c r="O3304" s="16">
        <f t="shared" ca="1" si="671"/>
        <v>12.273399999999999</v>
      </c>
      <c r="P3304" s="16" t="str">
        <f ca="1">IFERROR(INDEX(VpD!$2:$2,MATCH(H3304,VpD!$1:$1,1)),VpD!$I$2)</f>
        <v>1973-1978</v>
      </c>
      <c r="Q3304" s="1">
        <f ca="1">INDEX(VpD!$C$3:$I$27,MATCH(F3304,VpD!$B$3:$B$27,0),MATCH(P3304,VpD!$C$2:$I$2,0))</f>
        <v>98</v>
      </c>
      <c r="R3304" s="16">
        <f t="shared" ca="1" si="672"/>
        <v>10.682</v>
      </c>
      <c r="S3304" s="14">
        <f t="shared" ca="1" si="673"/>
        <v>713571.97</v>
      </c>
      <c r="T3304" s="14">
        <f t="shared" ca="1" si="674"/>
        <v>6169716.6500000004</v>
      </c>
      <c r="U3304" s="14" t="str">
        <f t="shared" ca="1" si="675"/>
        <v>0A3F507E-21D5-32B8-E044-0003BA298018</v>
      </c>
    </row>
    <row r="3305" spans="1:21" s="14" customFormat="1" x14ac:dyDescent="0.25">
      <c r="A3305" s="14">
        <f t="shared" si="663"/>
        <v>3305</v>
      </c>
      <c r="B3305" s="14" t="str">
        <f t="shared" ca="1" si="664"/>
        <v>353E003B-068C-4075-81C5-F6856BF5268A</v>
      </c>
      <c r="C3305" s="14" t="str">
        <f t="shared" ca="1" si="665"/>
        <v>Syvhøjvænge</v>
      </c>
      <c r="D3305" s="14" t="str">
        <f t="shared" ca="1" si="666"/>
        <v>160</v>
      </c>
      <c r="E3305" s="14" t="str">
        <f t="shared" ca="1" si="667"/>
        <v>14cx</v>
      </c>
      <c r="F3305" s="1">
        <f t="shared" ca="1" si="668"/>
        <v>130</v>
      </c>
      <c r="G3305" s="1">
        <f t="shared" ca="1" si="669"/>
        <v>107</v>
      </c>
      <c r="H3305" s="1">
        <f t="shared" ca="1" si="670"/>
        <v>1983</v>
      </c>
      <c r="I3305" s="1" t="str">
        <f ca="1">INDEX(Relationstabel!$C$3:$K$10,MATCH(INDIRECT($A$1&amp;"J"&amp;A3305),Relationstabel!$A$3:$A$10,0),MATCH(IFERROR(VALUE(INDIRECT($A$1&amp;"K"&amp;A3305)),0),Relationstabel!$C$1:$K$1,0))</f>
        <v>Fjernvarme/ Blokvarme</v>
      </c>
      <c r="J3305" s="1" t="str">
        <f ca="1">INDEX(Anvendelseskode!B:B,MATCH($F3305,Anvendelseskode!$A:$A,0))</f>
        <v>Række-, kæde-, dobbelthus (lodret adskillelse mellem enhederne)</v>
      </c>
      <c r="K3305" s="1" t="str">
        <f ca="1">INDEX(Anvendelseskode!C:C,MATCH($F3305,Anvendelseskode!$A:$A,0))</f>
        <v>Række-, kæde og dobbelthuse</v>
      </c>
      <c r="L3305" s="1" t="str">
        <f ca="1">INDEX(Anvendelseskode!D:D,MATCH($F3305,Anvendelseskode!$A:$A,0))</f>
        <v>Private husholdninger</v>
      </c>
      <c r="M3305" s="1" t="str">
        <f ca="1">IFERROR(INDEX(SBi!$2:$2,MATCH(H3305,SBi!$1:$1,1)),SBi!$K$2)</f>
        <v>1979-1998</v>
      </c>
      <c r="N3305" s="1">
        <f ca="1">INDEX(SBi!$C$3:$K$28,MATCH(F3305,SBi!$B$3:$B$28,0),MATCH(M3305,SBi!$C$2:$K$2,0))</f>
        <v>96.8</v>
      </c>
      <c r="O3305" s="16">
        <f t="shared" ca="1" si="671"/>
        <v>10.3576</v>
      </c>
      <c r="P3305" s="16" t="str">
        <f ca="1">IFERROR(INDEX(VpD!$2:$2,MATCH(H3305,VpD!$1:$1,1)),VpD!$I$2)</f>
        <v>1979-1998</v>
      </c>
      <c r="Q3305" s="1">
        <f ca="1">INDEX(VpD!$C$3:$I$27,MATCH(F3305,VpD!$B$3:$B$27,0),MATCH(P3305,VpD!$C$2:$I$2,0))</f>
        <v>74</v>
      </c>
      <c r="R3305" s="16">
        <f t="shared" ca="1" si="672"/>
        <v>7.9180000000000001</v>
      </c>
      <c r="S3305" s="14">
        <f t="shared" ca="1" si="673"/>
        <v>712027.14</v>
      </c>
      <c r="T3305" s="14">
        <f t="shared" ca="1" si="674"/>
        <v>6172017.3799999999</v>
      </c>
      <c r="U3305" s="14" t="str">
        <f t="shared" ca="1" si="675"/>
        <v>0A3F507E-22D5-32B8-E044-0003BA298018</v>
      </c>
    </row>
    <row r="3306" spans="1:21" s="14" customFormat="1" x14ac:dyDescent="0.25">
      <c r="A3306" s="14">
        <f t="shared" si="663"/>
        <v>3306</v>
      </c>
      <c r="B3306" s="14" t="str">
        <f t="shared" ca="1" si="664"/>
        <v>7FDDD784-323F-4D24-8DEA-599FEE710D90</v>
      </c>
      <c r="C3306" s="14" t="str">
        <f t="shared" ca="1" si="665"/>
        <v>Vallensbækvej</v>
      </c>
      <c r="D3306" s="14" t="str">
        <f t="shared" ca="1" si="666"/>
        <v>46</v>
      </c>
      <c r="E3306" s="14" t="str">
        <f t="shared" ca="1" si="667"/>
        <v>1p</v>
      </c>
      <c r="F3306" s="1">
        <f t="shared" ca="1" si="668"/>
        <v>230</v>
      </c>
      <c r="G3306" s="1">
        <f t="shared" ca="1" si="669"/>
        <v>11</v>
      </c>
      <c r="H3306" s="1">
        <f t="shared" ca="1" si="670"/>
        <v>2006</v>
      </c>
      <c r="I3306" s="1" t="str">
        <f ca="1">INDEX(Relationstabel!$C$3:$K$10,MATCH(INDIRECT($A$1&amp;"J"&amp;A3306),Relationstabel!$A$3:$A$10,0),MATCH(IFERROR(VALUE(INDIRECT($A$1&amp;"K"&amp;A3306)),0),Relationstabel!$C$1:$K$1,0))</f>
        <v>Ingen varmeinstallation</v>
      </c>
      <c r="J3306" s="1" t="str">
        <f ca="1">INDEX(Anvendelseskode!B:B,MATCH($F3306,Anvendelseskode!$A:$A,0))</f>
        <v>El-, gas-, vand- eller varmeværk forbrændingsanstalt m.v..</v>
      </c>
      <c r="K3306" s="1" t="str">
        <f ca="1">INDEX(Anvendelseskode!C:C,MATCH($F3306,Anvendelseskode!$A:$A,0))</f>
        <v>El-, gas-, vand- og varmeværker</v>
      </c>
      <c r="L3306" s="1" t="str">
        <f ca="1">INDEX(Anvendelseskode!D:D,MATCH($F3306,Anvendelseskode!$A:$A,0))</f>
        <v>Industri</v>
      </c>
      <c r="M3306" s="1" t="str">
        <f ca="1">IFERROR(INDEX(SBi!$2:$2,MATCH(H3306,SBi!$1:$1,1)),SBi!$K$2)</f>
        <v>1999-2006</v>
      </c>
      <c r="N3306" s="1">
        <f ca="1">INDEX(SBi!$C$3:$K$28,MATCH(F3306,SBi!$B$3:$B$28,0),MATCH(M3306,SBi!$C$2:$K$2,0))</f>
        <v>66</v>
      </c>
      <c r="O3306" s="16">
        <f t="shared" ca="1" si="671"/>
        <v>0.72599999999999998</v>
      </c>
      <c r="P3306" s="16" t="str">
        <f ca="1">IFERROR(INDEX(VpD!$2:$2,MATCH(H3306,VpD!$1:$1,1)),VpD!$I$2)</f>
        <v>&gt;1998</v>
      </c>
      <c r="Q3306" s="1">
        <f ca="1">INDEX(VpD!$C$3:$I$27,MATCH(F3306,VpD!$B$3:$B$27,0),MATCH(P3306,VpD!$C$2:$I$2,0))</f>
        <v>66</v>
      </c>
      <c r="R3306" s="16">
        <f t="shared" ca="1" si="672"/>
        <v>0.72599999999999998</v>
      </c>
      <c r="S3306" s="14">
        <f t="shared" ca="1" si="673"/>
        <v>712512.97</v>
      </c>
      <c r="T3306" s="14">
        <f t="shared" ca="1" si="674"/>
        <v>6171643.3200000003</v>
      </c>
      <c r="U3306" s="14" t="str">
        <f t="shared" ca="1" si="675"/>
        <v>0A3F507E-23D6-32B8-E044-0003BA298018</v>
      </c>
    </row>
    <row r="3307" spans="1:21" s="14" customFormat="1" x14ac:dyDescent="0.25">
      <c r="A3307" s="14">
        <f t="shared" si="663"/>
        <v>3307</v>
      </c>
      <c r="B3307" s="14" t="str">
        <f t="shared" ca="1" si="664"/>
        <v>084F4DB9-156C-409D-8354-A55415BAE9E1</v>
      </c>
      <c r="C3307" s="14" t="str">
        <f t="shared" ca="1" si="665"/>
        <v>Vallensbækvej</v>
      </c>
      <c r="D3307" s="14" t="str">
        <f t="shared" ca="1" si="666"/>
        <v>46</v>
      </c>
      <c r="E3307" s="14" t="str">
        <f t="shared" ca="1" si="667"/>
        <v>1p</v>
      </c>
      <c r="F3307" s="1">
        <f t="shared" ca="1" si="668"/>
        <v>320</v>
      </c>
      <c r="G3307" s="1">
        <f t="shared" ca="1" si="669"/>
        <v>2113</v>
      </c>
      <c r="H3307" s="1">
        <f t="shared" ca="1" si="670"/>
        <v>1977</v>
      </c>
      <c r="I3307" s="1" t="str">
        <f ca="1">INDEX(Relationstabel!$C$3:$K$10,MATCH(INDIRECT($A$1&amp;"J"&amp;A3307),Relationstabel!$A$3:$A$10,0),MATCH(IFERROR(VALUE(INDIRECT($A$1&amp;"K"&amp;A3307)),0),Relationstabel!$C$1:$K$1,0))</f>
        <v>Fjernvarme/ Blokvarme</v>
      </c>
      <c r="J3307" s="1" t="str">
        <f ca="1">INDEX(Anvendelseskode!B:B,MATCH($F3307,Anvendelseskode!$A:$A,0))</f>
        <v>Bygning til kontor, handel, lager herunder offentlig administration</v>
      </c>
      <c r="K3307" s="1" t="str">
        <f ca="1">INDEX(Anvendelseskode!C:C,MATCH($F3307,Anvendelseskode!$A:$A,0))</f>
        <v>Kontor, handel, lager, off. adm.</v>
      </c>
      <c r="L3307" s="1" t="str">
        <f ca="1">INDEX(Anvendelseskode!D:D,MATCH($F3307,Anvendelseskode!$A:$A,0))</f>
        <v>Handel og servicevirksomheder</v>
      </c>
      <c r="M3307" s="1" t="str">
        <f ca="1">IFERROR(INDEX(SBi!$2:$2,MATCH(H3307,SBi!$1:$1,1)),SBi!$K$2)</f>
        <v>1973-1978</v>
      </c>
      <c r="N3307" s="1">
        <f ca="1">INDEX(SBi!$C$3:$K$28,MATCH(F3307,SBi!$B$3:$B$28,0),MATCH(M3307,SBi!$C$2:$K$2,0))</f>
        <v>120</v>
      </c>
      <c r="O3307" s="16">
        <f t="shared" ca="1" si="671"/>
        <v>253.56</v>
      </c>
      <c r="P3307" s="16" t="str">
        <f ca="1">IFERROR(INDEX(VpD!$2:$2,MATCH(H3307,VpD!$1:$1,1)),VpD!$I$2)</f>
        <v>1973-1978</v>
      </c>
      <c r="Q3307" s="1">
        <f ca="1">INDEX(VpD!$C$3:$I$27,MATCH(F3307,VpD!$B$3:$B$27,0),MATCH(P3307,VpD!$C$2:$I$2,0))</f>
        <v>105</v>
      </c>
      <c r="R3307" s="16">
        <f t="shared" ca="1" si="672"/>
        <v>221.86500000000001</v>
      </c>
      <c r="S3307" s="14">
        <f t="shared" ca="1" si="673"/>
        <v>712512.97</v>
      </c>
      <c r="T3307" s="14">
        <f t="shared" ca="1" si="674"/>
        <v>6171643.3200000003</v>
      </c>
      <c r="U3307" s="14" t="str">
        <f t="shared" ca="1" si="675"/>
        <v>0A3F507E-23D6-32B8-E044-0003BA298018</v>
      </c>
    </row>
    <row r="3308" spans="1:21" s="14" customFormat="1" x14ac:dyDescent="0.25">
      <c r="A3308" s="14">
        <f t="shared" si="663"/>
        <v>3308</v>
      </c>
      <c r="B3308" s="14" t="str">
        <f t="shared" ca="1" si="664"/>
        <v>EAC95ABB-A731-44DE-AFE1-FECD9F0F3352</v>
      </c>
      <c r="C3308" s="14" t="str">
        <f t="shared" ca="1" si="665"/>
        <v>Vallensbækvej</v>
      </c>
      <c r="D3308" s="14" t="str">
        <f t="shared" ca="1" si="666"/>
        <v>46</v>
      </c>
      <c r="E3308" s="14" t="str">
        <f t="shared" ca="1" si="667"/>
        <v>1p</v>
      </c>
      <c r="F3308" s="1">
        <f t="shared" ca="1" si="668"/>
        <v>320</v>
      </c>
      <c r="G3308" s="1">
        <f t="shared" ca="1" si="669"/>
        <v>4516</v>
      </c>
      <c r="H3308" s="1">
        <f t="shared" ca="1" si="670"/>
        <v>1971</v>
      </c>
      <c r="I3308" s="1" t="str">
        <f ca="1">INDEX(Relationstabel!$C$3:$K$10,MATCH(INDIRECT($A$1&amp;"J"&amp;A3308),Relationstabel!$A$3:$A$10,0),MATCH(IFERROR(VALUE(INDIRECT($A$1&amp;"K"&amp;A3308)),0),Relationstabel!$C$1:$K$1,0))</f>
        <v>Fjernvarme/ Blokvarme</v>
      </c>
      <c r="J3308" s="1" t="str">
        <f ca="1">INDEX(Anvendelseskode!B:B,MATCH($F3308,Anvendelseskode!$A:$A,0))</f>
        <v>Bygning til kontor, handel, lager herunder offentlig administration</v>
      </c>
      <c r="K3308" s="1" t="str">
        <f ca="1">INDEX(Anvendelseskode!C:C,MATCH($F3308,Anvendelseskode!$A:$A,0))</f>
        <v>Kontor, handel, lager, off. adm.</v>
      </c>
      <c r="L3308" s="1" t="str">
        <f ca="1">INDEX(Anvendelseskode!D:D,MATCH($F3308,Anvendelseskode!$A:$A,0))</f>
        <v>Handel og servicevirksomheder</v>
      </c>
      <c r="M3308" s="1" t="str">
        <f ca="1">IFERROR(INDEX(SBi!$2:$2,MATCH(H3308,SBi!$1:$1,1)),SBi!$K$2)</f>
        <v>1961-1972</v>
      </c>
      <c r="N3308" s="1">
        <f ca="1">INDEX(SBi!$C$3:$K$28,MATCH(F3308,SBi!$B$3:$B$28,0),MATCH(M3308,SBi!$C$2:$K$2,0))</f>
        <v>117.5</v>
      </c>
      <c r="O3308" s="16">
        <f t="shared" ca="1" si="671"/>
        <v>530.63</v>
      </c>
      <c r="P3308" s="16" t="str">
        <f ca="1">IFERROR(INDEX(VpD!$2:$2,MATCH(H3308,VpD!$1:$1,1)),VpD!$I$2)</f>
        <v>1961-1972</v>
      </c>
      <c r="Q3308" s="1">
        <f ca="1">INDEX(VpD!$C$3:$I$27,MATCH(F3308,VpD!$B$3:$B$27,0),MATCH(P3308,VpD!$C$2:$I$2,0))</f>
        <v>105</v>
      </c>
      <c r="R3308" s="16">
        <f t="shared" ca="1" si="672"/>
        <v>474.18</v>
      </c>
      <c r="S3308" s="14">
        <f t="shared" ca="1" si="673"/>
        <v>712512.97</v>
      </c>
      <c r="T3308" s="14">
        <f t="shared" ca="1" si="674"/>
        <v>6171643.3200000003</v>
      </c>
      <c r="U3308" s="14" t="str">
        <f t="shared" ca="1" si="675"/>
        <v>0A3F507E-23D6-32B8-E044-0003BA298018</v>
      </c>
    </row>
    <row r="3309" spans="1:21" s="14" customFormat="1" x14ac:dyDescent="0.25">
      <c r="A3309" s="14">
        <f t="shared" si="663"/>
        <v>3309</v>
      </c>
      <c r="B3309" s="14" t="str">
        <f t="shared" ca="1" si="664"/>
        <v>5A08D1EE-761C-45A1-A08C-0E66DF907375</v>
      </c>
      <c r="C3309" s="14" t="str">
        <f t="shared" ca="1" si="665"/>
        <v>Bybakken</v>
      </c>
      <c r="D3309" s="14" t="str">
        <f t="shared" ca="1" si="666"/>
        <v>5</v>
      </c>
      <c r="E3309" s="14" t="str">
        <f t="shared" ca="1" si="667"/>
        <v>12hd</v>
      </c>
      <c r="F3309" s="1">
        <f t="shared" ca="1" si="668"/>
        <v>120</v>
      </c>
      <c r="G3309" s="1">
        <f t="shared" ca="1" si="669"/>
        <v>117</v>
      </c>
      <c r="H3309" s="1">
        <f t="shared" ca="1" si="670"/>
        <v>1979</v>
      </c>
      <c r="I3309" s="1" t="str">
        <f ca="1">INDEX(Relationstabel!$C$3:$K$10,MATCH(INDIRECT($A$1&amp;"J"&amp;A3309),Relationstabel!$A$3:$A$10,0),MATCH(IFERROR(VALUE(INDIRECT($A$1&amp;"K"&amp;A3309)),0),Relationstabel!$C$1:$K$1,0))</f>
        <v>Naturgas</v>
      </c>
      <c r="J3309" s="1" t="str">
        <f ca="1">INDEX(Anvendelseskode!B:B,MATCH($F3309,Anvendelseskode!$A:$A,0))</f>
        <v>Fritliggende enfamilieshus (parcelhus)</v>
      </c>
      <c r="K3309" s="1" t="str">
        <f ca="1">INDEX(Anvendelseskode!C:C,MATCH($F3309,Anvendelseskode!$A:$A,0))</f>
        <v>Parcelhuse</v>
      </c>
      <c r="L3309" s="1" t="str">
        <f ca="1">INDEX(Anvendelseskode!D:D,MATCH($F3309,Anvendelseskode!$A:$A,0))</f>
        <v>Private husholdninger</v>
      </c>
      <c r="M3309" s="1" t="str">
        <f ca="1">IFERROR(INDEX(SBi!$2:$2,MATCH(H3309,SBi!$1:$1,1)),SBi!$K$2)</f>
        <v>1979-1998</v>
      </c>
      <c r="N3309" s="1">
        <f ca="1">INDEX(SBi!$C$3:$K$28,MATCH(F3309,SBi!$B$3:$B$28,0),MATCH(M3309,SBi!$C$2:$K$2,0))</f>
        <v>105.4</v>
      </c>
      <c r="O3309" s="16">
        <f t="shared" ca="1" si="671"/>
        <v>12.331800000000001</v>
      </c>
      <c r="P3309" s="16" t="str">
        <f ca="1">IFERROR(INDEX(VpD!$2:$2,MATCH(H3309,VpD!$1:$1,1)),VpD!$I$2)</f>
        <v>1979-1998</v>
      </c>
      <c r="Q3309" s="1">
        <f ca="1">INDEX(VpD!$C$3:$I$27,MATCH(F3309,VpD!$B$3:$B$27,0),MATCH(P3309,VpD!$C$2:$I$2,0))</f>
        <v>90</v>
      </c>
      <c r="R3309" s="16">
        <f t="shared" ca="1" si="672"/>
        <v>10.53</v>
      </c>
      <c r="S3309" s="14">
        <f t="shared" ca="1" si="673"/>
        <v>711620.44</v>
      </c>
      <c r="T3309" s="14">
        <f t="shared" ca="1" si="674"/>
        <v>6170804.1600000001</v>
      </c>
      <c r="U3309" s="14" t="str">
        <f t="shared" ca="1" si="675"/>
        <v>0A3F507E-15D8-32B8-E044-0003BA298018</v>
      </c>
    </row>
    <row r="3310" spans="1:21" s="14" customFormat="1" x14ac:dyDescent="0.25">
      <c r="A3310" s="14">
        <f t="shared" si="663"/>
        <v>3310</v>
      </c>
      <c r="B3310" s="14" t="str">
        <f t="shared" ca="1" si="664"/>
        <v>7ED2E067-4310-40FB-9A0D-8C53CF26869C</v>
      </c>
      <c r="C3310" s="14" t="str">
        <f t="shared" ca="1" si="665"/>
        <v>Løkkekrogen</v>
      </c>
      <c r="D3310" s="14" t="str">
        <f t="shared" ca="1" si="666"/>
        <v>28</v>
      </c>
      <c r="E3310" s="14" t="str">
        <f t="shared" ca="1" si="667"/>
        <v>17bd</v>
      </c>
      <c r="F3310" s="1">
        <f t="shared" ca="1" si="668"/>
        <v>130</v>
      </c>
      <c r="G3310" s="1">
        <f t="shared" ca="1" si="669"/>
        <v>134</v>
      </c>
      <c r="H3310" s="1">
        <f t="shared" ca="1" si="670"/>
        <v>1975</v>
      </c>
      <c r="I3310" s="1" t="str">
        <f ca="1">INDEX(Relationstabel!$C$3:$K$10,MATCH(INDIRECT($A$1&amp;"J"&amp;A3310),Relationstabel!$A$3:$A$10,0),MATCH(IFERROR(VALUE(INDIRECT($A$1&amp;"K"&amp;A3310)),0),Relationstabel!$C$1:$K$1,0))</f>
        <v>Fjernvarme/ Blokvarme</v>
      </c>
      <c r="J3310" s="1" t="str">
        <f ca="1">INDEX(Anvendelseskode!B:B,MATCH($F3310,Anvendelseskode!$A:$A,0))</f>
        <v>Række-, kæde-, dobbelthus (lodret adskillelse mellem enhederne)</v>
      </c>
      <c r="K3310" s="1" t="str">
        <f ca="1">INDEX(Anvendelseskode!C:C,MATCH($F3310,Anvendelseskode!$A:$A,0))</f>
        <v>Række-, kæde og dobbelthuse</v>
      </c>
      <c r="L3310" s="1" t="str">
        <f ca="1">INDEX(Anvendelseskode!D:D,MATCH($F3310,Anvendelseskode!$A:$A,0))</f>
        <v>Private husholdninger</v>
      </c>
      <c r="M3310" s="1" t="str">
        <f ca="1">IFERROR(INDEX(SBi!$2:$2,MATCH(H3310,SBi!$1:$1,1)),SBi!$K$2)</f>
        <v>1973-1978</v>
      </c>
      <c r="N3310" s="1">
        <f ca="1">INDEX(SBi!$C$3:$K$28,MATCH(F3310,SBi!$B$3:$B$28,0),MATCH(M3310,SBi!$C$2:$K$2,0))</f>
        <v>112.6</v>
      </c>
      <c r="O3310" s="16">
        <f t="shared" ca="1" si="671"/>
        <v>15.0884</v>
      </c>
      <c r="P3310" s="16" t="str">
        <f ca="1">IFERROR(INDEX(VpD!$2:$2,MATCH(H3310,VpD!$1:$1,1)),VpD!$I$2)</f>
        <v>1973-1978</v>
      </c>
      <c r="Q3310" s="1">
        <f ca="1">INDEX(VpD!$C$3:$I$27,MATCH(F3310,VpD!$B$3:$B$27,0),MATCH(P3310,VpD!$C$2:$I$2,0))</f>
        <v>98</v>
      </c>
      <c r="R3310" s="16">
        <f t="shared" ca="1" si="672"/>
        <v>13.132</v>
      </c>
      <c r="S3310" s="14">
        <f t="shared" ca="1" si="673"/>
        <v>711339.68</v>
      </c>
      <c r="T3310" s="14">
        <f t="shared" ca="1" si="674"/>
        <v>6172468.3600000003</v>
      </c>
      <c r="U3310" s="14" t="str">
        <f t="shared" ca="1" si="675"/>
        <v>0A3F507E-1CD8-32B8-E044-0003BA298018</v>
      </c>
    </row>
    <row r="3311" spans="1:21" s="14" customFormat="1" x14ac:dyDescent="0.25">
      <c r="A3311" s="14">
        <f t="shared" si="663"/>
        <v>3311</v>
      </c>
      <c r="B3311" s="14" t="str">
        <f t="shared" ca="1" si="664"/>
        <v>79B7B315-00C0-4C0A-B47C-43F5DBAB9D75</v>
      </c>
      <c r="C3311" s="14" t="str">
        <f t="shared" ca="1" si="665"/>
        <v>Kolleruplund</v>
      </c>
      <c r="D3311" s="14" t="str">
        <f t="shared" ca="1" si="666"/>
        <v>64</v>
      </c>
      <c r="E3311" s="14" t="str">
        <f t="shared" ca="1" si="667"/>
        <v>6hk</v>
      </c>
      <c r="F3311" s="1">
        <f t="shared" ca="1" si="668"/>
        <v>130</v>
      </c>
      <c r="G3311" s="1">
        <f t="shared" ca="1" si="669"/>
        <v>101</v>
      </c>
      <c r="H3311" s="1">
        <f t="shared" ca="1" si="670"/>
        <v>1966</v>
      </c>
      <c r="I3311" s="1" t="str">
        <f ca="1">INDEX(Relationstabel!$C$3:$K$10,MATCH(INDIRECT($A$1&amp;"J"&amp;A3311),Relationstabel!$A$3:$A$10,0),MATCH(IFERROR(VALUE(INDIRECT($A$1&amp;"K"&amp;A3311)),0),Relationstabel!$C$1:$K$1,0))</f>
        <v>Naturgas</v>
      </c>
      <c r="J3311" s="1" t="str">
        <f ca="1">INDEX(Anvendelseskode!B:B,MATCH($F3311,Anvendelseskode!$A:$A,0))</f>
        <v>Række-, kæde-, dobbelthus (lodret adskillelse mellem enhederne)</v>
      </c>
      <c r="K3311" s="1" t="str">
        <f ca="1">INDEX(Anvendelseskode!C:C,MATCH($F3311,Anvendelseskode!$A:$A,0))</f>
        <v>Række-, kæde og dobbelthuse</v>
      </c>
      <c r="L3311" s="1" t="str">
        <f ca="1">INDEX(Anvendelseskode!D:D,MATCH($F3311,Anvendelseskode!$A:$A,0))</f>
        <v>Private husholdninger</v>
      </c>
      <c r="M3311" s="1" t="str">
        <f ca="1">IFERROR(INDEX(SBi!$2:$2,MATCH(H3311,SBi!$1:$1,1)),SBi!$K$2)</f>
        <v>1961-1972</v>
      </c>
      <c r="N3311" s="1">
        <f ca="1">INDEX(SBi!$C$3:$K$28,MATCH(F3311,SBi!$B$3:$B$28,0),MATCH(M3311,SBi!$C$2:$K$2,0))</f>
        <v>119.9</v>
      </c>
      <c r="O3311" s="16">
        <f t="shared" ca="1" si="671"/>
        <v>12.109900000000001</v>
      </c>
      <c r="P3311" s="16" t="str">
        <f ca="1">IFERROR(INDEX(VpD!$2:$2,MATCH(H3311,VpD!$1:$1,1)),VpD!$I$2)</f>
        <v>1961-1972</v>
      </c>
      <c r="Q3311" s="1">
        <f ca="1">INDEX(VpD!$C$3:$I$27,MATCH(F3311,VpD!$B$3:$B$27,0),MATCH(P3311,VpD!$C$2:$I$2,0))</f>
        <v>120</v>
      </c>
      <c r="R3311" s="16">
        <f t="shared" ca="1" si="672"/>
        <v>12.12</v>
      </c>
      <c r="S3311" s="14">
        <f t="shared" ca="1" si="673"/>
        <v>713819.04</v>
      </c>
      <c r="T3311" s="14">
        <f t="shared" ca="1" si="674"/>
        <v>6169339.7199999997</v>
      </c>
      <c r="U3311" s="14" t="str">
        <f t="shared" ca="1" si="675"/>
        <v>0A3F507E-1BDE-32B8-E044-0003BA298018</v>
      </c>
    </row>
    <row r="3312" spans="1:21" s="14" customFormat="1" x14ac:dyDescent="0.25">
      <c r="A3312" s="14">
        <f t="shared" si="663"/>
        <v>3312</v>
      </c>
      <c r="B3312" s="14" t="str">
        <f t="shared" ca="1" si="664"/>
        <v>19276EF8-C926-49FA-8452-F0B5DF8858E6</v>
      </c>
      <c r="C3312" s="14" t="str">
        <f t="shared" ca="1" si="665"/>
        <v>Nordmarksvænge</v>
      </c>
      <c r="D3312" s="14" t="str">
        <f t="shared" ca="1" si="666"/>
        <v>80</v>
      </c>
      <c r="E3312" s="14" t="str">
        <f t="shared" ca="1" si="667"/>
        <v>14ez</v>
      </c>
      <c r="F3312" s="1">
        <f t="shared" ca="1" si="668"/>
        <v>120</v>
      </c>
      <c r="G3312" s="1">
        <f t="shared" ca="1" si="669"/>
        <v>174</v>
      </c>
      <c r="H3312" s="1">
        <f t="shared" ca="1" si="670"/>
        <v>2000</v>
      </c>
      <c r="I3312" s="1" t="str">
        <f ca="1">INDEX(Relationstabel!$C$3:$K$10,MATCH(INDIRECT($A$1&amp;"J"&amp;A3312),Relationstabel!$A$3:$A$10,0),MATCH(IFERROR(VALUE(INDIRECT($A$1&amp;"K"&amp;A3312)),0),Relationstabel!$C$1:$K$1,0))</f>
        <v>Fjernvarme/ Blokvarme</v>
      </c>
      <c r="J3312" s="1" t="str">
        <f ca="1">INDEX(Anvendelseskode!B:B,MATCH($F3312,Anvendelseskode!$A:$A,0))</f>
        <v>Fritliggende enfamilieshus (parcelhus)</v>
      </c>
      <c r="K3312" s="1" t="str">
        <f ca="1">INDEX(Anvendelseskode!C:C,MATCH($F3312,Anvendelseskode!$A:$A,0))</f>
        <v>Parcelhuse</v>
      </c>
      <c r="L3312" s="1" t="str">
        <f ca="1">INDEX(Anvendelseskode!D:D,MATCH($F3312,Anvendelseskode!$A:$A,0))</f>
        <v>Private husholdninger</v>
      </c>
      <c r="M3312" s="1" t="str">
        <f ca="1">IFERROR(INDEX(SBi!$2:$2,MATCH(H3312,SBi!$1:$1,1)),SBi!$K$2)</f>
        <v>1999-2006</v>
      </c>
      <c r="N3312" s="1">
        <f ca="1">INDEX(SBi!$C$3:$K$28,MATCH(F3312,SBi!$B$3:$B$28,0),MATCH(M3312,SBi!$C$2:$K$2,0))</f>
        <v>83.9</v>
      </c>
      <c r="O3312" s="16">
        <f t="shared" ca="1" si="671"/>
        <v>14.598600000000001</v>
      </c>
      <c r="P3312" s="16" t="str">
        <f ca="1">IFERROR(INDEX(VpD!$2:$2,MATCH(H3312,VpD!$1:$1,1)),VpD!$I$2)</f>
        <v>&gt;1998</v>
      </c>
      <c r="Q3312" s="1">
        <f ca="1">INDEX(VpD!$C$3:$I$27,MATCH(F3312,VpD!$B$3:$B$27,0),MATCH(P3312,VpD!$C$2:$I$2,0))</f>
        <v>72</v>
      </c>
      <c r="R3312" s="16">
        <f t="shared" ca="1" si="672"/>
        <v>12.528</v>
      </c>
      <c r="S3312" s="14">
        <f t="shared" ca="1" si="673"/>
        <v>711997.89</v>
      </c>
      <c r="T3312" s="14">
        <f t="shared" ca="1" si="674"/>
        <v>6172271.5300000003</v>
      </c>
      <c r="U3312" s="14" t="str">
        <f t="shared" ca="1" si="675"/>
        <v>0A3F507E-1DDE-32B8-E044-0003BA298018</v>
      </c>
    </row>
    <row r="3313" spans="1:21" s="14" customFormat="1" x14ac:dyDescent="0.25">
      <c r="A3313" s="14">
        <f t="shared" si="663"/>
        <v>3313</v>
      </c>
      <c r="B3313" s="14" t="str">
        <f t="shared" ca="1" si="664"/>
        <v>4E349FF7-761E-4A5B-A3C1-E4476BC3719C</v>
      </c>
      <c r="C3313" s="14" t="str">
        <f t="shared" ca="1" si="665"/>
        <v>Nørrebred</v>
      </c>
      <c r="D3313" s="14" t="str">
        <f t="shared" ca="1" si="666"/>
        <v>194</v>
      </c>
      <c r="E3313" s="14" t="str">
        <f t="shared" ca="1" si="667"/>
        <v>22bl</v>
      </c>
      <c r="F3313" s="1">
        <f t="shared" ca="1" si="668"/>
        <v>130</v>
      </c>
      <c r="G3313" s="1">
        <f t="shared" ca="1" si="669"/>
        <v>131</v>
      </c>
      <c r="H3313" s="1">
        <f t="shared" ca="1" si="670"/>
        <v>1973</v>
      </c>
      <c r="I3313" s="1" t="str">
        <f ca="1">INDEX(Relationstabel!$C$3:$K$10,MATCH(INDIRECT($A$1&amp;"J"&amp;A3313),Relationstabel!$A$3:$A$10,0),MATCH(IFERROR(VALUE(INDIRECT($A$1&amp;"K"&amp;A3313)),0),Relationstabel!$C$1:$K$1,0))</f>
        <v>Fjernvarme/ Blokvarme</v>
      </c>
      <c r="J3313" s="1" t="str">
        <f ca="1">INDEX(Anvendelseskode!B:B,MATCH($F3313,Anvendelseskode!$A:$A,0))</f>
        <v>Række-, kæde-, dobbelthus (lodret adskillelse mellem enhederne)</v>
      </c>
      <c r="K3313" s="1" t="str">
        <f ca="1">INDEX(Anvendelseskode!C:C,MATCH($F3313,Anvendelseskode!$A:$A,0))</f>
        <v>Række-, kæde og dobbelthuse</v>
      </c>
      <c r="L3313" s="1" t="str">
        <f ca="1">INDEX(Anvendelseskode!D:D,MATCH($F3313,Anvendelseskode!$A:$A,0))</f>
        <v>Private husholdninger</v>
      </c>
      <c r="M3313" s="1" t="str">
        <f ca="1">IFERROR(INDEX(SBi!$2:$2,MATCH(H3313,SBi!$1:$1,1)),SBi!$K$2)</f>
        <v>1973-1978</v>
      </c>
      <c r="N3313" s="1">
        <f ca="1">INDEX(SBi!$C$3:$K$28,MATCH(F3313,SBi!$B$3:$B$28,0),MATCH(M3313,SBi!$C$2:$K$2,0))</f>
        <v>112.6</v>
      </c>
      <c r="O3313" s="16">
        <f t="shared" ca="1" si="671"/>
        <v>14.750599999999999</v>
      </c>
      <c r="P3313" s="16" t="str">
        <f ca="1">IFERROR(INDEX(VpD!$2:$2,MATCH(H3313,VpD!$1:$1,1)),VpD!$I$2)</f>
        <v>1973-1978</v>
      </c>
      <c r="Q3313" s="1">
        <f ca="1">INDEX(VpD!$C$3:$I$27,MATCH(F3313,VpD!$B$3:$B$27,0),MATCH(P3313,VpD!$C$2:$I$2,0))</f>
        <v>98</v>
      </c>
      <c r="R3313" s="16">
        <f t="shared" ca="1" si="672"/>
        <v>12.837999999999999</v>
      </c>
      <c r="S3313" s="14">
        <f t="shared" ca="1" si="673"/>
        <v>711651.86</v>
      </c>
      <c r="T3313" s="14">
        <f t="shared" ca="1" si="674"/>
        <v>6172108.8700000001</v>
      </c>
      <c r="U3313" s="14" t="str">
        <f t="shared" ca="1" si="675"/>
        <v>0A3F507E-1EDE-32B8-E044-0003BA298018</v>
      </c>
    </row>
    <row r="3314" spans="1:21" s="14" customFormat="1" x14ac:dyDescent="0.25">
      <c r="A3314" s="14">
        <f t="shared" si="663"/>
        <v>3314</v>
      </c>
      <c r="B3314" s="14" t="str">
        <f t="shared" ca="1" si="664"/>
        <v>2FE36B59-45CA-4829-8742-A9406F8BEBF4</v>
      </c>
      <c r="C3314" s="14" t="str">
        <f t="shared" ca="1" si="665"/>
        <v>Svanholmvej</v>
      </c>
      <c r="D3314" s="14" t="str">
        <f t="shared" ca="1" si="666"/>
        <v>6</v>
      </c>
      <c r="E3314" s="14" t="str">
        <f t="shared" ca="1" si="667"/>
        <v>18be</v>
      </c>
      <c r="F3314" s="1">
        <f t="shared" ca="1" si="668"/>
        <v>120</v>
      </c>
      <c r="G3314" s="1">
        <f t="shared" ca="1" si="669"/>
        <v>132</v>
      </c>
      <c r="H3314" s="1">
        <f t="shared" ca="1" si="670"/>
        <v>1974</v>
      </c>
      <c r="I3314" s="1" t="str">
        <f ca="1">INDEX(Relationstabel!$C$3:$K$10,MATCH(INDIRECT($A$1&amp;"J"&amp;A3314),Relationstabel!$A$3:$A$10,0),MATCH(IFERROR(VALUE(INDIRECT($A$1&amp;"K"&amp;A3314)),0),Relationstabel!$C$1:$K$1,0))</f>
        <v>Naturgas</v>
      </c>
      <c r="J3314" s="1" t="str">
        <f ca="1">INDEX(Anvendelseskode!B:B,MATCH($F3314,Anvendelseskode!$A:$A,0))</f>
        <v>Fritliggende enfamilieshus (parcelhus)</v>
      </c>
      <c r="K3314" s="1" t="str">
        <f ca="1">INDEX(Anvendelseskode!C:C,MATCH($F3314,Anvendelseskode!$A:$A,0))</f>
        <v>Parcelhuse</v>
      </c>
      <c r="L3314" s="1" t="str">
        <f ca="1">INDEX(Anvendelseskode!D:D,MATCH($F3314,Anvendelseskode!$A:$A,0))</f>
        <v>Private husholdninger</v>
      </c>
      <c r="M3314" s="1" t="str">
        <f ca="1">IFERROR(INDEX(SBi!$2:$2,MATCH(H3314,SBi!$1:$1,1)),SBi!$K$2)</f>
        <v>1973-1978</v>
      </c>
      <c r="N3314" s="1">
        <f ca="1">INDEX(SBi!$C$3:$K$28,MATCH(F3314,SBi!$B$3:$B$28,0),MATCH(M3314,SBi!$C$2:$K$2,0))</f>
        <v>119.8</v>
      </c>
      <c r="O3314" s="16">
        <f t="shared" ca="1" si="671"/>
        <v>15.813600000000001</v>
      </c>
      <c r="P3314" s="16" t="str">
        <f ca="1">IFERROR(INDEX(VpD!$2:$2,MATCH(H3314,VpD!$1:$1,1)),VpD!$I$2)</f>
        <v>1973-1978</v>
      </c>
      <c r="Q3314" s="1">
        <f ca="1">INDEX(VpD!$C$3:$I$27,MATCH(F3314,VpD!$B$3:$B$27,0),MATCH(P3314,VpD!$C$2:$I$2,0))</f>
        <v>117</v>
      </c>
      <c r="R3314" s="16">
        <f t="shared" ca="1" si="672"/>
        <v>15.444000000000001</v>
      </c>
      <c r="S3314" s="14">
        <f t="shared" ca="1" si="673"/>
        <v>713298.8</v>
      </c>
      <c r="T3314" s="14">
        <f t="shared" ca="1" si="674"/>
        <v>6168975.5899999999</v>
      </c>
      <c r="U3314" s="14" t="str">
        <f t="shared" ca="1" si="675"/>
        <v>0A3F507E-21DE-32B8-E044-0003BA298018</v>
      </c>
    </row>
    <row r="3315" spans="1:21" s="14" customFormat="1" x14ac:dyDescent="0.25">
      <c r="A3315" s="14">
        <f t="shared" si="663"/>
        <v>3315</v>
      </c>
      <c r="B3315" s="14" t="str">
        <f t="shared" ca="1" si="664"/>
        <v>91FF67FF-4476-4E1F-9288-E219E0CAFEC2</v>
      </c>
      <c r="C3315" s="14" t="str">
        <f t="shared" ca="1" si="665"/>
        <v>Syvhøjvænge</v>
      </c>
      <c r="D3315" s="14" t="str">
        <f t="shared" ca="1" si="666"/>
        <v>170</v>
      </c>
      <c r="E3315" s="14" t="str">
        <f t="shared" ca="1" si="667"/>
        <v>14ci</v>
      </c>
      <c r="F3315" s="1">
        <f t="shared" ca="1" si="668"/>
        <v>130</v>
      </c>
      <c r="G3315" s="1">
        <f t="shared" ca="1" si="669"/>
        <v>107</v>
      </c>
      <c r="H3315" s="1">
        <f t="shared" ca="1" si="670"/>
        <v>1986</v>
      </c>
      <c r="I3315" s="1" t="str">
        <f ca="1">INDEX(Relationstabel!$C$3:$K$10,MATCH(INDIRECT($A$1&amp;"J"&amp;A3315),Relationstabel!$A$3:$A$10,0),MATCH(IFERROR(VALUE(INDIRECT($A$1&amp;"K"&amp;A3315)),0),Relationstabel!$C$1:$K$1,0))</f>
        <v>Fjernvarme/ Blokvarme</v>
      </c>
      <c r="J3315" s="1" t="str">
        <f ca="1">INDEX(Anvendelseskode!B:B,MATCH($F3315,Anvendelseskode!$A:$A,0))</f>
        <v>Række-, kæde-, dobbelthus (lodret adskillelse mellem enhederne)</v>
      </c>
      <c r="K3315" s="1" t="str">
        <f ca="1">INDEX(Anvendelseskode!C:C,MATCH($F3315,Anvendelseskode!$A:$A,0))</f>
        <v>Række-, kæde og dobbelthuse</v>
      </c>
      <c r="L3315" s="1" t="str">
        <f ca="1">INDEX(Anvendelseskode!D:D,MATCH($F3315,Anvendelseskode!$A:$A,0))</f>
        <v>Private husholdninger</v>
      </c>
      <c r="M3315" s="1" t="str">
        <f ca="1">IFERROR(INDEX(SBi!$2:$2,MATCH(H3315,SBi!$1:$1,1)),SBi!$K$2)</f>
        <v>1979-1998</v>
      </c>
      <c r="N3315" s="1">
        <f ca="1">INDEX(SBi!$C$3:$K$28,MATCH(F3315,SBi!$B$3:$B$28,0),MATCH(M3315,SBi!$C$2:$K$2,0))</f>
        <v>96.8</v>
      </c>
      <c r="O3315" s="16">
        <f t="shared" ca="1" si="671"/>
        <v>10.3576</v>
      </c>
      <c r="P3315" s="16" t="str">
        <f ca="1">IFERROR(INDEX(VpD!$2:$2,MATCH(H3315,VpD!$1:$1,1)),VpD!$I$2)</f>
        <v>1979-1998</v>
      </c>
      <c r="Q3315" s="1">
        <f ca="1">INDEX(VpD!$C$3:$I$27,MATCH(F3315,VpD!$B$3:$B$27,0),MATCH(P3315,VpD!$C$2:$I$2,0))</f>
        <v>74</v>
      </c>
      <c r="R3315" s="16">
        <f t="shared" ca="1" si="672"/>
        <v>7.9180000000000001</v>
      </c>
      <c r="S3315" s="14">
        <f t="shared" ca="1" si="673"/>
        <v>711992</v>
      </c>
      <c r="T3315" s="14">
        <f t="shared" ca="1" si="674"/>
        <v>6172048.8200000003</v>
      </c>
      <c r="U3315" s="14" t="str">
        <f t="shared" ca="1" si="675"/>
        <v>0A3F507E-22DE-32B8-E044-0003BA298018</v>
      </c>
    </row>
    <row r="3316" spans="1:21" s="14" customFormat="1" x14ac:dyDescent="0.25">
      <c r="A3316" s="14">
        <f t="shared" si="663"/>
        <v>3316</v>
      </c>
      <c r="B3316" s="14" t="str">
        <f t="shared" ca="1" si="664"/>
        <v>7092EFB8-4D16-464B-8275-14020B1306AA</v>
      </c>
      <c r="C3316" s="14" t="str">
        <f t="shared" ca="1" si="665"/>
        <v>Vallensbæk Strandvej</v>
      </c>
      <c r="D3316" s="14" t="str">
        <f t="shared" ca="1" si="666"/>
        <v>322</v>
      </c>
      <c r="E3316" s="14" t="str">
        <f t="shared" ca="1" si="667"/>
        <v>11ai</v>
      </c>
      <c r="F3316" s="1">
        <f t="shared" ca="1" si="668"/>
        <v>120</v>
      </c>
      <c r="G3316" s="1">
        <f t="shared" ca="1" si="669"/>
        <v>213</v>
      </c>
      <c r="H3316" s="1">
        <f t="shared" ca="1" si="670"/>
        <v>1949</v>
      </c>
      <c r="I3316" s="1" t="str">
        <f ca="1">INDEX(Relationstabel!$C$3:$K$10,MATCH(INDIRECT($A$1&amp;"J"&amp;A3316),Relationstabel!$A$3:$A$10,0),MATCH(IFERROR(VALUE(INDIRECT($A$1&amp;"K"&amp;A3316)),0),Relationstabel!$C$1:$K$1,0))</f>
        <v>Naturgas</v>
      </c>
      <c r="J3316" s="1" t="str">
        <f ca="1">INDEX(Anvendelseskode!B:B,MATCH($F3316,Anvendelseskode!$A:$A,0))</f>
        <v>Fritliggende enfamilieshus (parcelhus)</v>
      </c>
      <c r="K3316" s="1" t="str">
        <f ca="1">INDEX(Anvendelseskode!C:C,MATCH($F3316,Anvendelseskode!$A:$A,0))</f>
        <v>Parcelhuse</v>
      </c>
      <c r="L3316" s="1" t="str">
        <f ca="1">INDEX(Anvendelseskode!D:D,MATCH($F3316,Anvendelseskode!$A:$A,0))</f>
        <v>Private husholdninger</v>
      </c>
      <c r="M3316" s="1" t="str">
        <f ca="1">IFERROR(INDEX(SBi!$2:$2,MATCH(H3316,SBi!$1:$1,1)),SBi!$K$2)</f>
        <v>1931-1950</v>
      </c>
      <c r="N3316" s="1">
        <f ca="1">INDEX(SBi!$C$3:$K$28,MATCH(F3316,SBi!$B$3:$B$28,0),MATCH(M3316,SBi!$C$2:$K$2,0))</f>
        <v>164.1</v>
      </c>
      <c r="O3316" s="16">
        <f t="shared" ca="1" si="671"/>
        <v>34.953299999999999</v>
      </c>
      <c r="P3316" s="16" t="str">
        <f ca="1">IFERROR(INDEX(VpD!$2:$2,MATCH(H3316,VpD!$1:$1,1)),VpD!$I$2)</f>
        <v>1931-1950</v>
      </c>
      <c r="Q3316" s="1">
        <f ca="1">INDEX(VpD!$C$3:$I$27,MATCH(F3316,VpD!$B$3:$B$27,0),MATCH(P3316,VpD!$C$2:$I$2,0))</f>
        <v>217</v>
      </c>
      <c r="R3316" s="16">
        <f t="shared" ca="1" si="672"/>
        <v>46.220999999999997</v>
      </c>
      <c r="S3316" s="14">
        <f t="shared" ca="1" si="673"/>
        <v>712979.92</v>
      </c>
      <c r="T3316" s="14">
        <f t="shared" ca="1" si="674"/>
        <v>6168780.6500000004</v>
      </c>
      <c r="U3316" s="14" t="str">
        <f t="shared" ca="1" si="675"/>
        <v>0A3F507E-17C8-32B8-E044-0003BA298018</v>
      </c>
    </row>
    <row r="3317" spans="1:21" s="14" customFormat="1" x14ac:dyDescent="0.25">
      <c r="A3317" s="14">
        <f t="shared" si="663"/>
        <v>3317</v>
      </c>
      <c r="B3317" s="14" t="str">
        <f t="shared" ca="1" si="664"/>
        <v>C277539F-BFF5-4127-87B4-C06BFB426BB6</v>
      </c>
      <c r="C3317" s="14" t="str">
        <f t="shared" ca="1" si="665"/>
        <v>Kolleruplund</v>
      </c>
      <c r="D3317" s="14" t="str">
        <f t="shared" ca="1" si="666"/>
        <v>42</v>
      </c>
      <c r="E3317" s="14" t="str">
        <f t="shared" ca="1" si="667"/>
        <v>6gæ</v>
      </c>
      <c r="F3317" s="1">
        <f t="shared" ca="1" si="668"/>
        <v>130</v>
      </c>
      <c r="G3317" s="1">
        <f t="shared" ca="1" si="669"/>
        <v>101</v>
      </c>
      <c r="H3317" s="1">
        <f t="shared" ca="1" si="670"/>
        <v>1966</v>
      </c>
      <c r="I3317" s="1" t="str">
        <f ca="1">INDEX(Relationstabel!$C$3:$K$10,MATCH(INDIRECT($A$1&amp;"J"&amp;A3317),Relationstabel!$A$3:$A$10,0),MATCH(IFERROR(VALUE(INDIRECT($A$1&amp;"K"&amp;A3317)),0),Relationstabel!$C$1:$K$1,0))</f>
        <v>Elvarme</v>
      </c>
      <c r="J3317" s="1" t="str">
        <f ca="1">INDEX(Anvendelseskode!B:B,MATCH($F3317,Anvendelseskode!$A:$A,0))</f>
        <v>Række-, kæde-, dobbelthus (lodret adskillelse mellem enhederne)</v>
      </c>
      <c r="K3317" s="1" t="str">
        <f ca="1">INDEX(Anvendelseskode!C:C,MATCH($F3317,Anvendelseskode!$A:$A,0))</f>
        <v>Række-, kæde og dobbelthuse</v>
      </c>
      <c r="L3317" s="1" t="str">
        <f ca="1">INDEX(Anvendelseskode!D:D,MATCH($F3317,Anvendelseskode!$A:$A,0))</f>
        <v>Private husholdninger</v>
      </c>
      <c r="M3317" s="1" t="str">
        <f ca="1">IFERROR(INDEX(SBi!$2:$2,MATCH(H3317,SBi!$1:$1,1)),SBi!$K$2)</f>
        <v>1961-1972</v>
      </c>
      <c r="N3317" s="1">
        <f ca="1">INDEX(SBi!$C$3:$K$28,MATCH(F3317,SBi!$B$3:$B$28,0),MATCH(M3317,SBi!$C$2:$K$2,0))</f>
        <v>119.9</v>
      </c>
      <c r="O3317" s="16">
        <f t="shared" ca="1" si="671"/>
        <v>12.109900000000001</v>
      </c>
      <c r="P3317" s="16" t="str">
        <f ca="1">IFERROR(INDEX(VpD!$2:$2,MATCH(H3317,VpD!$1:$1,1)),VpD!$I$2)</f>
        <v>1961-1972</v>
      </c>
      <c r="Q3317" s="1">
        <f ca="1">INDEX(VpD!$C$3:$I$27,MATCH(F3317,VpD!$B$3:$B$27,0),MATCH(P3317,VpD!$C$2:$I$2,0))</f>
        <v>120</v>
      </c>
      <c r="R3317" s="16">
        <f t="shared" ca="1" si="672"/>
        <v>12.12</v>
      </c>
      <c r="S3317" s="14">
        <f t="shared" ca="1" si="673"/>
        <v>713815.7</v>
      </c>
      <c r="T3317" s="14">
        <f t="shared" ca="1" si="674"/>
        <v>6169303.8700000001</v>
      </c>
      <c r="U3317" s="14" t="str">
        <f t="shared" ca="1" si="675"/>
        <v>0A3F507E-1BC8-32B8-E044-0003BA298018</v>
      </c>
    </row>
    <row r="3318" spans="1:21" s="14" customFormat="1" x14ac:dyDescent="0.25">
      <c r="A3318" s="14">
        <f t="shared" si="663"/>
        <v>3318</v>
      </c>
      <c r="B3318" s="14" t="str">
        <f t="shared" ca="1" si="664"/>
        <v>21500D6D-8A56-4843-9DF2-F8B7BC1A1E88</v>
      </c>
      <c r="C3318" s="14" t="str">
        <f t="shared" ca="1" si="665"/>
        <v>Nordmarksvænge</v>
      </c>
      <c r="D3318" s="14" t="str">
        <f t="shared" ca="1" si="666"/>
        <v>58</v>
      </c>
      <c r="E3318" s="14" t="str">
        <f t="shared" ca="1" si="667"/>
        <v>14eb</v>
      </c>
      <c r="F3318" s="1">
        <f t="shared" ca="1" si="668"/>
        <v>130</v>
      </c>
      <c r="G3318" s="1">
        <f t="shared" ca="1" si="669"/>
        <v>118</v>
      </c>
      <c r="H3318" s="1">
        <f t="shared" ca="1" si="670"/>
        <v>2000</v>
      </c>
      <c r="I3318" s="1" t="str">
        <f ca="1">INDEX(Relationstabel!$C$3:$K$10,MATCH(INDIRECT($A$1&amp;"J"&amp;A3318),Relationstabel!$A$3:$A$10,0),MATCH(IFERROR(VALUE(INDIRECT($A$1&amp;"K"&amp;A3318)),0),Relationstabel!$C$1:$K$1,0))</f>
        <v>Fjernvarme/ Blokvarme</v>
      </c>
      <c r="J3318" s="1" t="str">
        <f ca="1">INDEX(Anvendelseskode!B:B,MATCH($F3318,Anvendelseskode!$A:$A,0))</f>
        <v>Række-, kæde-, dobbelthus (lodret adskillelse mellem enhederne)</v>
      </c>
      <c r="K3318" s="1" t="str">
        <f ca="1">INDEX(Anvendelseskode!C:C,MATCH($F3318,Anvendelseskode!$A:$A,0))</f>
        <v>Række-, kæde og dobbelthuse</v>
      </c>
      <c r="L3318" s="1" t="str">
        <f ca="1">INDEX(Anvendelseskode!D:D,MATCH($F3318,Anvendelseskode!$A:$A,0))</f>
        <v>Private husholdninger</v>
      </c>
      <c r="M3318" s="1" t="str">
        <f ca="1">IFERROR(INDEX(SBi!$2:$2,MATCH(H3318,SBi!$1:$1,1)),SBi!$K$2)</f>
        <v>1999-2006</v>
      </c>
      <c r="N3318" s="1">
        <f ca="1">INDEX(SBi!$C$3:$K$28,MATCH(F3318,SBi!$B$3:$B$28,0),MATCH(M3318,SBi!$C$2:$K$2,0))</f>
        <v>81.5</v>
      </c>
      <c r="O3318" s="16">
        <f t="shared" ca="1" si="671"/>
        <v>9.6170000000000009</v>
      </c>
      <c r="P3318" s="16" t="str">
        <f ca="1">IFERROR(INDEX(VpD!$2:$2,MATCH(H3318,VpD!$1:$1,1)),VpD!$I$2)</f>
        <v>&gt;1998</v>
      </c>
      <c r="Q3318" s="1">
        <f ca="1">INDEX(VpD!$C$3:$I$27,MATCH(F3318,VpD!$B$3:$B$27,0),MATCH(P3318,VpD!$C$2:$I$2,0))</f>
        <v>65</v>
      </c>
      <c r="R3318" s="16">
        <f t="shared" ca="1" si="672"/>
        <v>7.67</v>
      </c>
      <c r="S3318" s="14">
        <f t="shared" ca="1" si="673"/>
        <v>711954.41</v>
      </c>
      <c r="T3318" s="14">
        <f t="shared" ca="1" si="674"/>
        <v>6172455.5800000001</v>
      </c>
      <c r="U3318" s="14" t="str">
        <f t="shared" ca="1" si="675"/>
        <v>0A3F507E-1DC8-32B8-E044-0003BA298018</v>
      </c>
    </row>
    <row r="3319" spans="1:21" s="14" customFormat="1" x14ac:dyDescent="0.25">
      <c r="A3319" s="14">
        <f t="shared" si="663"/>
        <v>3319</v>
      </c>
      <c r="B3319" s="14" t="str">
        <f t="shared" ca="1" si="664"/>
        <v>EB850AB2-580F-4F9F-8CA8-82F3A57EBAA8</v>
      </c>
      <c r="C3319" s="14" t="str">
        <f t="shared" ca="1" si="665"/>
        <v>Nørrebred</v>
      </c>
      <c r="D3319" s="14" t="str">
        <f t="shared" ca="1" si="666"/>
        <v>155</v>
      </c>
      <c r="E3319" s="14" t="str">
        <f t="shared" ca="1" si="667"/>
        <v>21az</v>
      </c>
      <c r="F3319" s="1">
        <f t="shared" ca="1" si="668"/>
        <v>120</v>
      </c>
      <c r="G3319" s="1">
        <f t="shared" ca="1" si="669"/>
        <v>143</v>
      </c>
      <c r="H3319" s="1">
        <f t="shared" ca="1" si="670"/>
        <v>1980</v>
      </c>
      <c r="I3319" s="1" t="str">
        <f ca="1">INDEX(Relationstabel!$C$3:$K$10,MATCH(INDIRECT($A$1&amp;"J"&amp;A3319),Relationstabel!$A$3:$A$10,0),MATCH(IFERROR(VALUE(INDIRECT($A$1&amp;"K"&amp;A3319)),0),Relationstabel!$C$1:$K$1,0))</f>
        <v>Naturgas</v>
      </c>
      <c r="J3319" s="1" t="str">
        <f ca="1">INDEX(Anvendelseskode!B:B,MATCH($F3319,Anvendelseskode!$A:$A,0))</f>
        <v>Fritliggende enfamilieshus (parcelhus)</v>
      </c>
      <c r="K3319" s="1" t="str">
        <f ca="1">INDEX(Anvendelseskode!C:C,MATCH($F3319,Anvendelseskode!$A:$A,0))</f>
        <v>Parcelhuse</v>
      </c>
      <c r="L3319" s="1" t="str">
        <f ca="1">INDEX(Anvendelseskode!D:D,MATCH($F3319,Anvendelseskode!$A:$A,0))</f>
        <v>Private husholdninger</v>
      </c>
      <c r="M3319" s="1" t="str">
        <f ca="1">IFERROR(INDEX(SBi!$2:$2,MATCH(H3319,SBi!$1:$1,1)),SBi!$K$2)</f>
        <v>1979-1998</v>
      </c>
      <c r="N3319" s="1">
        <f ca="1">INDEX(SBi!$C$3:$K$28,MATCH(F3319,SBi!$B$3:$B$28,0),MATCH(M3319,SBi!$C$2:$K$2,0))</f>
        <v>105.4</v>
      </c>
      <c r="O3319" s="16">
        <f t="shared" ca="1" si="671"/>
        <v>15.0722</v>
      </c>
      <c r="P3319" s="16" t="str">
        <f ca="1">IFERROR(INDEX(VpD!$2:$2,MATCH(H3319,VpD!$1:$1,1)),VpD!$I$2)</f>
        <v>1979-1998</v>
      </c>
      <c r="Q3319" s="1">
        <f ca="1">INDEX(VpD!$C$3:$I$27,MATCH(F3319,VpD!$B$3:$B$27,0),MATCH(P3319,VpD!$C$2:$I$2,0))</f>
        <v>90</v>
      </c>
      <c r="R3319" s="16">
        <f t="shared" ca="1" si="672"/>
        <v>12.87</v>
      </c>
      <c r="S3319" s="14">
        <f t="shared" ca="1" si="673"/>
        <v>711601.15</v>
      </c>
      <c r="T3319" s="14">
        <f t="shared" ca="1" si="674"/>
        <v>6172229.8700000001</v>
      </c>
      <c r="U3319" s="14" t="str">
        <f t="shared" ca="1" si="675"/>
        <v>0A3F507E-1EC8-32B8-E044-0003BA298018</v>
      </c>
    </row>
    <row r="3320" spans="1:21" s="14" customFormat="1" x14ac:dyDescent="0.25">
      <c r="A3320" s="14">
        <f t="shared" si="663"/>
        <v>3320</v>
      </c>
      <c r="B3320" s="14" t="str">
        <f t="shared" ca="1" si="664"/>
        <v>10704ACA-3039-4DE9-88E4-AE416698C5B8</v>
      </c>
      <c r="C3320" s="14" t="str">
        <f t="shared" ca="1" si="665"/>
        <v>Vallensbæk Strandvej</v>
      </c>
      <c r="D3320" s="14" t="str">
        <f t="shared" ca="1" si="666"/>
        <v>338</v>
      </c>
      <c r="E3320" s="14" t="str">
        <f t="shared" ca="1" si="667"/>
        <v>11ab</v>
      </c>
      <c r="F3320" s="1">
        <f t="shared" ca="1" si="668"/>
        <v>120</v>
      </c>
      <c r="G3320" s="1">
        <f t="shared" ca="1" si="669"/>
        <v>155</v>
      </c>
      <c r="H3320" s="1">
        <f t="shared" ca="1" si="670"/>
        <v>1976</v>
      </c>
      <c r="I3320" s="1" t="str">
        <f ca="1">INDEX(Relationstabel!$C$3:$K$10,MATCH(INDIRECT($A$1&amp;"J"&amp;A3320),Relationstabel!$A$3:$A$10,0),MATCH(IFERROR(VALUE(INDIRECT($A$1&amp;"K"&amp;A3320)),0),Relationstabel!$C$1:$K$1,0))</f>
        <v>Naturgas</v>
      </c>
      <c r="J3320" s="1" t="str">
        <f ca="1">INDEX(Anvendelseskode!B:B,MATCH($F3320,Anvendelseskode!$A:$A,0))</f>
        <v>Fritliggende enfamilieshus (parcelhus)</v>
      </c>
      <c r="K3320" s="1" t="str">
        <f ca="1">INDEX(Anvendelseskode!C:C,MATCH($F3320,Anvendelseskode!$A:$A,0))</f>
        <v>Parcelhuse</v>
      </c>
      <c r="L3320" s="1" t="str">
        <f ca="1">INDEX(Anvendelseskode!D:D,MATCH($F3320,Anvendelseskode!$A:$A,0))</f>
        <v>Private husholdninger</v>
      </c>
      <c r="M3320" s="1" t="str">
        <f ca="1">IFERROR(INDEX(SBi!$2:$2,MATCH(H3320,SBi!$1:$1,1)),SBi!$K$2)</f>
        <v>1973-1978</v>
      </c>
      <c r="N3320" s="1">
        <f ca="1">INDEX(SBi!$C$3:$K$28,MATCH(F3320,SBi!$B$3:$B$28,0),MATCH(M3320,SBi!$C$2:$K$2,0))</f>
        <v>119.8</v>
      </c>
      <c r="O3320" s="16">
        <f t="shared" ca="1" si="671"/>
        <v>18.568999999999999</v>
      </c>
      <c r="P3320" s="16" t="str">
        <f ca="1">IFERROR(INDEX(VpD!$2:$2,MATCH(H3320,VpD!$1:$1,1)),VpD!$I$2)</f>
        <v>1973-1978</v>
      </c>
      <c r="Q3320" s="1">
        <f ca="1">INDEX(VpD!$C$3:$I$27,MATCH(F3320,VpD!$B$3:$B$27,0),MATCH(P3320,VpD!$C$2:$I$2,0))</f>
        <v>117</v>
      </c>
      <c r="R3320" s="16">
        <f t="shared" ca="1" si="672"/>
        <v>18.135000000000002</v>
      </c>
      <c r="S3320" s="14">
        <f t="shared" ca="1" si="673"/>
        <v>712905.23</v>
      </c>
      <c r="T3320" s="14">
        <f t="shared" ca="1" si="674"/>
        <v>6168726.1100000003</v>
      </c>
      <c r="U3320" s="14" t="str">
        <f t="shared" ca="1" si="675"/>
        <v>0A3F507E-17D0-32B8-E044-0003BA298018</v>
      </c>
    </row>
    <row r="3321" spans="1:21" s="14" customFormat="1" x14ac:dyDescent="0.25">
      <c r="A3321" s="14">
        <f t="shared" si="663"/>
        <v>3321</v>
      </c>
      <c r="B3321" s="14" t="str">
        <f t="shared" ca="1" si="664"/>
        <v>595316BC-C449-4C56-96E6-846558B5735E</v>
      </c>
      <c r="C3321" s="14" t="str">
        <f t="shared" ca="1" si="665"/>
        <v>Nordmarksvænge</v>
      </c>
      <c r="D3321" s="14" t="str">
        <f t="shared" ca="1" si="666"/>
        <v>66</v>
      </c>
      <c r="E3321" s="14" t="str">
        <f t="shared" ca="1" si="667"/>
        <v>14dz</v>
      </c>
      <c r="F3321" s="1">
        <f t="shared" ca="1" si="668"/>
        <v>130</v>
      </c>
      <c r="G3321" s="1">
        <f t="shared" ca="1" si="669"/>
        <v>118</v>
      </c>
      <c r="H3321" s="1">
        <f t="shared" ca="1" si="670"/>
        <v>2000</v>
      </c>
      <c r="I3321" s="1" t="str">
        <f ca="1">INDEX(Relationstabel!$C$3:$K$10,MATCH(INDIRECT($A$1&amp;"J"&amp;A3321),Relationstabel!$A$3:$A$10,0),MATCH(IFERROR(VALUE(INDIRECT($A$1&amp;"K"&amp;A3321)),0),Relationstabel!$C$1:$K$1,0))</f>
        <v>Fjernvarme/ Blokvarme</v>
      </c>
      <c r="J3321" s="1" t="str">
        <f ca="1">INDEX(Anvendelseskode!B:B,MATCH($F3321,Anvendelseskode!$A:$A,0))</f>
        <v>Række-, kæde-, dobbelthus (lodret adskillelse mellem enhederne)</v>
      </c>
      <c r="K3321" s="1" t="str">
        <f ca="1">INDEX(Anvendelseskode!C:C,MATCH($F3321,Anvendelseskode!$A:$A,0))</f>
        <v>Række-, kæde og dobbelthuse</v>
      </c>
      <c r="L3321" s="1" t="str">
        <f ca="1">INDEX(Anvendelseskode!D:D,MATCH($F3321,Anvendelseskode!$A:$A,0))</f>
        <v>Private husholdninger</v>
      </c>
      <c r="M3321" s="1" t="str">
        <f ca="1">IFERROR(INDEX(SBi!$2:$2,MATCH(H3321,SBi!$1:$1,1)),SBi!$K$2)</f>
        <v>1999-2006</v>
      </c>
      <c r="N3321" s="1">
        <f ca="1">INDEX(SBi!$C$3:$K$28,MATCH(F3321,SBi!$B$3:$B$28,0),MATCH(M3321,SBi!$C$2:$K$2,0))</f>
        <v>81.5</v>
      </c>
      <c r="O3321" s="16">
        <f t="shared" ca="1" si="671"/>
        <v>9.6170000000000009</v>
      </c>
      <c r="P3321" s="16" t="str">
        <f ca="1">IFERROR(INDEX(VpD!$2:$2,MATCH(H3321,VpD!$1:$1,1)),VpD!$I$2)</f>
        <v>&gt;1998</v>
      </c>
      <c r="Q3321" s="1">
        <f ca="1">INDEX(VpD!$C$3:$I$27,MATCH(F3321,VpD!$B$3:$B$27,0),MATCH(P3321,VpD!$C$2:$I$2,0))</f>
        <v>65</v>
      </c>
      <c r="R3321" s="16">
        <f t="shared" ca="1" si="672"/>
        <v>7.67</v>
      </c>
      <c r="S3321" s="14">
        <f t="shared" ca="1" si="673"/>
        <v>711975.72</v>
      </c>
      <c r="T3321" s="14">
        <f t="shared" ca="1" si="674"/>
        <v>6172393.2599999998</v>
      </c>
      <c r="U3321" s="14" t="str">
        <f t="shared" ca="1" si="675"/>
        <v>0A3F507E-1DD0-32B8-E044-0003BA298018</v>
      </c>
    </row>
    <row r="3322" spans="1:21" s="14" customFormat="1" x14ac:dyDescent="0.25">
      <c r="A3322" s="14">
        <f t="shared" si="663"/>
        <v>3322</v>
      </c>
      <c r="B3322" s="14" t="str">
        <f t="shared" ca="1" si="664"/>
        <v>94F06B35-991A-4CB1-8481-E0E1FC033846</v>
      </c>
      <c r="C3322" s="14" t="str">
        <f t="shared" ca="1" si="665"/>
        <v>Hyrdeengen</v>
      </c>
      <c r="D3322" s="14" t="str">
        <f t="shared" ca="1" si="666"/>
        <v>259</v>
      </c>
      <c r="E3322" s="14" t="str">
        <f t="shared" ca="1" si="667"/>
        <v>21fg</v>
      </c>
      <c r="F3322" s="1">
        <f t="shared" ca="1" si="668"/>
        <v>130</v>
      </c>
      <c r="G3322" s="1">
        <f t="shared" ca="1" si="669"/>
        <v>125</v>
      </c>
      <c r="H3322" s="1">
        <f t="shared" ca="1" si="670"/>
        <v>1975</v>
      </c>
      <c r="I3322" s="1" t="str">
        <f ca="1">INDEX(Relationstabel!$C$3:$K$10,MATCH(INDIRECT($A$1&amp;"J"&amp;A3322),Relationstabel!$A$3:$A$10,0),MATCH(IFERROR(VALUE(INDIRECT($A$1&amp;"K"&amp;A3322)),0),Relationstabel!$C$1:$K$1,0))</f>
        <v>Fjernvarme/ Blokvarme</v>
      </c>
      <c r="J3322" s="1" t="str">
        <f ca="1">INDEX(Anvendelseskode!B:B,MATCH($F3322,Anvendelseskode!$A:$A,0))</f>
        <v>Række-, kæde-, dobbelthus (lodret adskillelse mellem enhederne)</v>
      </c>
      <c r="K3322" s="1" t="str">
        <f ca="1">INDEX(Anvendelseskode!C:C,MATCH($F3322,Anvendelseskode!$A:$A,0))</f>
        <v>Række-, kæde og dobbelthuse</v>
      </c>
      <c r="L3322" s="1" t="str">
        <f ca="1">INDEX(Anvendelseskode!D:D,MATCH($F3322,Anvendelseskode!$A:$A,0))</f>
        <v>Private husholdninger</v>
      </c>
      <c r="M3322" s="1" t="str">
        <f ca="1">IFERROR(INDEX(SBi!$2:$2,MATCH(H3322,SBi!$1:$1,1)),SBi!$K$2)</f>
        <v>1973-1978</v>
      </c>
      <c r="N3322" s="1">
        <f ca="1">INDEX(SBi!$C$3:$K$28,MATCH(F3322,SBi!$B$3:$B$28,0),MATCH(M3322,SBi!$C$2:$K$2,0))</f>
        <v>112.6</v>
      </c>
      <c r="O3322" s="16">
        <f t="shared" ca="1" si="671"/>
        <v>14.074999999999999</v>
      </c>
      <c r="P3322" s="16" t="str">
        <f ca="1">IFERROR(INDEX(VpD!$2:$2,MATCH(H3322,VpD!$1:$1,1)),VpD!$I$2)</f>
        <v>1973-1978</v>
      </c>
      <c r="Q3322" s="1">
        <f ca="1">INDEX(VpD!$C$3:$I$27,MATCH(F3322,VpD!$B$3:$B$27,0),MATCH(P3322,VpD!$C$2:$I$2,0))</f>
        <v>98</v>
      </c>
      <c r="R3322" s="16">
        <f t="shared" ca="1" si="672"/>
        <v>12.25</v>
      </c>
      <c r="S3322" s="14">
        <f t="shared" ca="1" si="673"/>
        <v>711667.61</v>
      </c>
      <c r="T3322" s="14">
        <f t="shared" ca="1" si="674"/>
        <v>6172365.21</v>
      </c>
      <c r="U3322" s="14" t="str">
        <f t="shared" ca="1" si="675"/>
        <v>0A3F507E-19D3-32B8-E044-0003BA298018</v>
      </c>
    </row>
    <row r="3323" spans="1:21" s="14" customFormat="1" x14ac:dyDescent="0.25">
      <c r="A3323" s="14">
        <f t="shared" si="663"/>
        <v>3323</v>
      </c>
      <c r="B3323" s="14" t="str">
        <f t="shared" ca="1" si="664"/>
        <v>214D9603-D67E-462F-953B-CD73CCCBE0BF</v>
      </c>
      <c r="C3323" s="14" t="str">
        <f t="shared" ca="1" si="665"/>
        <v>Brøndbyvej</v>
      </c>
      <c r="D3323" s="14" t="str">
        <f t="shared" ca="1" si="666"/>
        <v>207</v>
      </c>
      <c r="E3323" s="14" t="str">
        <f t="shared" ca="1" si="667"/>
        <v>15g</v>
      </c>
      <c r="F3323" s="1">
        <f t="shared" ca="1" si="668"/>
        <v>120</v>
      </c>
      <c r="G3323" s="1">
        <f t="shared" ca="1" si="669"/>
        <v>125</v>
      </c>
      <c r="H3323" s="1">
        <f t="shared" ca="1" si="670"/>
        <v>1959</v>
      </c>
      <c r="I3323" s="1" t="str">
        <f ca="1">INDEX(Relationstabel!$C$3:$K$10,MATCH(INDIRECT($A$1&amp;"J"&amp;A3323),Relationstabel!$A$3:$A$10,0),MATCH(IFERROR(VALUE(INDIRECT($A$1&amp;"K"&amp;A3323)),0),Relationstabel!$C$1:$K$1,0))</f>
        <v>Naturgas</v>
      </c>
      <c r="J3323" s="1" t="str">
        <f ca="1">INDEX(Anvendelseskode!B:B,MATCH($F3323,Anvendelseskode!$A:$A,0))</f>
        <v>Fritliggende enfamilieshus (parcelhus)</v>
      </c>
      <c r="K3323" s="1" t="str">
        <f ca="1">INDEX(Anvendelseskode!C:C,MATCH($F3323,Anvendelseskode!$A:$A,0))</f>
        <v>Parcelhuse</v>
      </c>
      <c r="L3323" s="1" t="str">
        <f ca="1">INDEX(Anvendelseskode!D:D,MATCH($F3323,Anvendelseskode!$A:$A,0))</f>
        <v>Private husholdninger</v>
      </c>
      <c r="M3323" s="1" t="str">
        <f ca="1">IFERROR(INDEX(SBi!$2:$2,MATCH(H3323,SBi!$1:$1,1)),SBi!$K$2)</f>
        <v>1951-1960</v>
      </c>
      <c r="N3323" s="1">
        <f ca="1">INDEX(SBi!$C$3:$K$28,MATCH(F3323,SBi!$B$3:$B$28,0),MATCH(M3323,SBi!$C$2:$K$2,0))</f>
        <v>154.9</v>
      </c>
      <c r="O3323" s="16">
        <f t="shared" ca="1" si="671"/>
        <v>19.362500000000001</v>
      </c>
      <c r="P3323" s="16" t="str">
        <f ca="1">IFERROR(INDEX(VpD!$2:$2,MATCH(H3323,VpD!$1:$1,1)),VpD!$I$2)</f>
        <v>1951-1960</v>
      </c>
      <c r="Q3323" s="1">
        <f ca="1">INDEX(VpD!$C$3:$I$27,MATCH(F3323,VpD!$B$3:$B$27,0),MATCH(P3323,VpD!$C$2:$I$2,0))</f>
        <v>204</v>
      </c>
      <c r="R3323" s="16">
        <f t="shared" ca="1" si="672"/>
        <v>25.5</v>
      </c>
      <c r="S3323" s="14">
        <f t="shared" ca="1" si="673"/>
        <v>711789.66</v>
      </c>
      <c r="T3323" s="14">
        <f t="shared" ca="1" si="674"/>
        <v>6170738.0599999996</v>
      </c>
      <c r="U3323" s="14" t="str">
        <f t="shared" ca="1" si="675"/>
        <v>0A3F507E-15CE-32B8-E044-0003BA298018</v>
      </c>
    </row>
    <row r="3324" spans="1:21" s="14" customFormat="1" x14ac:dyDescent="0.25">
      <c r="A3324" s="14">
        <f t="shared" si="663"/>
        <v>3324</v>
      </c>
      <c r="B3324" s="14" t="str">
        <f t="shared" ca="1" si="664"/>
        <v>ED7629B6-E085-446B-BEA1-76F197FCD9B1</v>
      </c>
      <c r="C3324" s="14" t="str">
        <f t="shared" ca="1" si="665"/>
        <v>Hyrdeengen</v>
      </c>
      <c r="D3324" s="14" t="str">
        <f t="shared" ca="1" si="666"/>
        <v>257</v>
      </c>
      <c r="E3324" s="14" t="str">
        <f t="shared" ca="1" si="667"/>
        <v>21fh</v>
      </c>
      <c r="F3324" s="1">
        <f t="shared" ca="1" si="668"/>
        <v>130</v>
      </c>
      <c r="G3324" s="1">
        <f t="shared" ca="1" si="669"/>
        <v>125</v>
      </c>
      <c r="H3324" s="1">
        <f t="shared" ca="1" si="670"/>
        <v>1975</v>
      </c>
      <c r="I3324" s="1" t="str">
        <f ca="1">INDEX(Relationstabel!$C$3:$K$10,MATCH(INDIRECT($A$1&amp;"J"&amp;A3324),Relationstabel!$A$3:$A$10,0),MATCH(IFERROR(VALUE(INDIRECT($A$1&amp;"K"&amp;A3324)),0),Relationstabel!$C$1:$K$1,0))</f>
        <v>Fjernvarme/ Blokvarme</v>
      </c>
      <c r="J3324" s="1" t="str">
        <f ca="1">INDEX(Anvendelseskode!B:B,MATCH($F3324,Anvendelseskode!$A:$A,0))</f>
        <v>Række-, kæde-, dobbelthus (lodret adskillelse mellem enhederne)</v>
      </c>
      <c r="K3324" s="1" t="str">
        <f ca="1">INDEX(Anvendelseskode!C:C,MATCH($F3324,Anvendelseskode!$A:$A,0))</f>
        <v>Række-, kæde og dobbelthuse</v>
      </c>
      <c r="L3324" s="1" t="str">
        <f ca="1">INDEX(Anvendelseskode!D:D,MATCH($F3324,Anvendelseskode!$A:$A,0))</f>
        <v>Private husholdninger</v>
      </c>
      <c r="M3324" s="1" t="str">
        <f ca="1">IFERROR(INDEX(SBi!$2:$2,MATCH(H3324,SBi!$1:$1,1)),SBi!$K$2)</f>
        <v>1973-1978</v>
      </c>
      <c r="N3324" s="1">
        <f ca="1">INDEX(SBi!$C$3:$K$28,MATCH(F3324,SBi!$B$3:$B$28,0),MATCH(M3324,SBi!$C$2:$K$2,0))</f>
        <v>112.6</v>
      </c>
      <c r="O3324" s="16">
        <f t="shared" ca="1" si="671"/>
        <v>14.074999999999999</v>
      </c>
      <c r="P3324" s="16" t="str">
        <f ca="1">IFERROR(INDEX(VpD!$2:$2,MATCH(H3324,VpD!$1:$1,1)),VpD!$I$2)</f>
        <v>1973-1978</v>
      </c>
      <c r="Q3324" s="1">
        <f ca="1">INDEX(VpD!$C$3:$I$27,MATCH(F3324,VpD!$B$3:$B$27,0),MATCH(P3324,VpD!$C$2:$I$2,0))</f>
        <v>98</v>
      </c>
      <c r="R3324" s="16">
        <f t="shared" ca="1" si="672"/>
        <v>12.25</v>
      </c>
      <c r="S3324" s="14">
        <f t="shared" ca="1" si="673"/>
        <v>711669.23</v>
      </c>
      <c r="T3324" s="14">
        <f t="shared" ca="1" si="674"/>
        <v>6172359.7699999996</v>
      </c>
      <c r="U3324" s="14" t="str">
        <f t="shared" ca="1" si="675"/>
        <v>0A3F507E-19D2-32B8-E044-0003BA298018</v>
      </c>
    </row>
    <row r="3325" spans="1:21" s="14" customFormat="1" x14ac:dyDescent="0.25">
      <c r="A3325" s="14">
        <f t="shared" si="663"/>
        <v>3325</v>
      </c>
      <c r="B3325" s="14" t="str">
        <f t="shared" ca="1" si="664"/>
        <v>E644002F-8DCA-43D3-BD3C-AF47D4244E5B</v>
      </c>
      <c r="C3325" s="14" t="str">
        <f t="shared" ca="1" si="665"/>
        <v>Højrupgårdsvej</v>
      </c>
      <c r="D3325" s="14" t="str">
        <f t="shared" ca="1" si="666"/>
        <v>2</v>
      </c>
      <c r="E3325" s="14" t="str">
        <f t="shared" ca="1" si="667"/>
        <v>72</v>
      </c>
      <c r="F3325" s="1">
        <f t="shared" ca="1" si="668"/>
        <v>120</v>
      </c>
      <c r="G3325" s="1">
        <f t="shared" ca="1" si="669"/>
        <v>189</v>
      </c>
      <c r="H3325" s="1">
        <f t="shared" ca="1" si="670"/>
        <v>1992</v>
      </c>
      <c r="I3325" s="1" t="str">
        <f ca="1">INDEX(Relationstabel!$C$3:$K$10,MATCH(INDIRECT($A$1&amp;"J"&amp;A3325),Relationstabel!$A$3:$A$10,0),MATCH(IFERROR(VALUE(INDIRECT($A$1&amp;"K"&amp;A3325)),0),Relationstabel!$C$1:$K$1,0))</f>
        <v>Naturgas</v>
      </c>
      <c r="J3325" s="1" t="str">
        <f ca="1">INDEX(Anvendelseskode!B:B,MATCH($F3325,Anvendelseskode!$A:$A,0))</f>
        <v>Fritliggende enfamilieshus (parcelhus)</v>
      </c>
      <c r="K3325" s="1" t="str">
        <f ca="1">INDEX(Anvendelseskode!C:C,MATCH($F3325,Anvendelseskode!$A:$A,0))</f>
        <v>Parcelhuse</v>
      </c>
      <c r="L3325" s="1" t="str">
        <f ca="1">INDEX(Anvendelseskode!D:D,MATCH($F3325,Anvendelseskode!$A:$A,0))</f>
        <v>Private husholdninger</v>
      </c>
      <c r="M3325" s="1" t="str">
        <f ca="1">IFERROR(INDEX(SBi!$2:$2,MATCH(H3325,SBi!$1:$1,1)),SBi!$K$2)</f>
        <v>1979-1998</v>
      </c>
      <c r="N3325" s="1">
        <f ca="1">INDEX(SBi!$C$3:$K$28,MATCH(F3325,SBi!$B$3:$B$28,0),MATCH(M3325,SBi!$C$2:$K$2,0))</f>
        <v>105.4</v>
      </c>
      <c r="O3325" s="16">
        <f t="shared" ca="1" si="671"/>
        <v>19.920600000000004</v>
      </c>
      <c r="P3325" s="16" t="str">
        <f ca="1">IFERROR(INDEX(VpD!$2:$2,MATCH(H3325,VpD!$1:$1,1)),VpD!$I$2)</f>
        <v>1979-1998</v>
      </c>
      <c r="Q3325" s="1">
        <f ca="1">INDEX(VpD!$C$3:$I$27,MATCH(F3325,VpD!$B$3:$B$27,0),MATCH(P3325,VpD!$C$2:$I$2,0))</f>
        <v>90</v>
      </c>
      <c r="R3325" s="16">
        <f t="shared" ca="1" si="672"/>
        <v>17.010000000000002</v>
      </c>
      <c r="S3325" s="14">
        <f t="shared" ca="1" si="673"/>
        <v>711909.25</v>
      </c>
      <c r="T3325" s="14">
        <f t="shared" ca="1" si="674"/>
        <v>6170558.6100000003</v>
      </c>
      <c r="U3325" s="14" t="str">
        <f t="shared" ca="1" si="675"/>
        <v>0A3F507E-1AD2-32B8-E044-0003BA298018</v>
      </c>
    </row>
    <row r="3326" spans="1:21" s="14" customFormat="1" x14ac:dyDescent="0.25">
      <c r="A3326" s="14">
        <f t="shared" si="663"/>
        <v>3326</v>
      </c>
      <c r="B3326" s="14" t="str">
        <f t="shared" ca="1" si="664"/>
        <v>ACA7584B-1E8D-477F-AAC3-D0BF092438B9</v>
      </c>
      <c r="C3326" s="14" t="str">
        <f t="shared" ca="1" si="665"/>
        <v>Løkkekrogen</v>
      </c>
      <c r="D3326" s="14" t="str">
        <f t="shared" ca="1" si="666"/>
        <v>18</v>
      </c>
      <c r="E3326" s="14" t="str">
        <f t="shared" ca="1" si="667"/>
        <v>17bb</v>
      </c>
      <c r="F3326" s="1">
        <f t="shared" ca="1" si="668"/>
        <v>130</v>
      </c>
      <c r="G3326" s="1">
        <f t="shared" ca="1" si="669"/>
        <v>134</v>
      </c>
      <c r="H3326" s="1">
        <f t="shared" ca="1" si="670"/>
        <v>1975</v>
      </c>
      <c r="I3326" s="1" t="str">
        <f ca="1">INDEX(Relationstabel!$C$3:$K$10,MATCH(INDIRECT($A$1&amp;"J"&amp;A3326),Relationstabel!$A$3:$A$10,0),MATCH(IFERROR(VALUE(INDIRECT($A$1&amp;"K"&amp;A3326)),0),Relationstabel!$C$1:$K$1,0))</f>
        <v>Fjernvarme/ Blokvarme</v>
      </c>
      <c r="J3326" s="1" t="str">
        <f ca="1">INDEX(Anvendelseskode!B:B,MATCH($F3326,Anvendelseskode!$A:$A,0))</f>
        <v>Række-, kæde-, dobbelthus (lodret adskillelse mellem enhederne)</v>
      </c>
      <c r="K3326" s="1" t="str">
        <f ca="1">INDEX(Anvendelseskode!C:C,MATCH($F3326,Anvendelseskode!$A:$A,0))</f>
        <v>Række-, kæde og dobbelthuse</v>
      </c>
      <c r="L3326" s="1" t="str">
        <f ca="1">INDEX(Anvendelseskode!D:D,MATCH($F3326,Anvendelseskode!$A:$A,0))</f>
        <v>Private husholdninger</v>
      </c>
      <c r="M3326" s="1" t="str">
        <f ca="1">IFERROR(INDEX(SBi!$2:$2,MATCH(H3326,SBi!$1:$1,1)),SBi!$K$2)</f>
        <v>1973-1978</v>
      </c>
      <c r="N3326" s="1">
        <f ca="1">INDEX(SBi!$C$3:$K$28,MATCH(F3326,SBi!$B$3:$B$28,0),MATCH(M3326,SBi!$C$2:$K$2,0))</f>
        <v>112.6</v>
      </c>
      <c r="O3326" s="16">
        <f t="shared" ca="1" si="671"/>
        <v>15.0884</v>
      </c>
      <c r="P3326" s="16" t="str">
        <f ca="1">IFERROR(INDEX(VpD!$2:$2,MATCH(H3326,VpD!$1:$1,1)),VpD!$I$2)</f>
        <v>1973-1978</v>
      </c>
      <c r="Q3326" s="1">
        <f ca="1">INDEX(VpD!$C$3:$I$27,MATCH(F3326,VpD!$B$3:$B$27,0),MATCH(P3326,VpD!$C$2:$I$2,0))</f>
        <v>98</v>
      </c>
      <c r="R3326" s="16">
        <f t="shared" ca="1" si="672"/>
        <v>13.132</v>
      </c>
      <c r="S3326" s="14">
        <f t="shared" ca="1" si="673"/>
        <v>711302.69</v>
      </c>
      <c r="T3326" s="14">
        <f t="shared" ca="1" si="674"/>
        <v>6172465.9800000004</v>
      </c>
      <c r="U3326" s="14" t="str">
        <f t="shared" ca="1" si="675"/>
        <v>0A3F507E-1CD2-32B8-E044-0003BA298018</v>
      </c>
    </row>
    <row r="3327" spans="1:21" s="14" customFormat="1" x14ac:dyDescent="0.25">
      <c r="A3327" s="14">
        <f t="shared" si="663"/>
        <v>3327</v>
      </c>
      <c r="B3327" s="14" t="str">
        <f t="shared" ca="1" si="664"/>
        <v>40C12A1E-04FB-4CC2-92DA-4211C3996FAD</v>
      </c>
      <c r="C3327" s="14" t="str">
        <f t="shared" ca="1" si="665"/>
        <v>Rævebo</v>
      </c>
      <c r="D3327" s="14" t="str">
        <f t="shared" ca="1" si="666"/>
        <v>20</v>
      </c>
      <c r="E3327" s="14" t="str">
        <f t="shared" ca="1" si="667"/>
        <v>6ms</v>
      </c>
      <c r="F3327" s="1">
        <f t="shared" ca="1" si="668"/>
        <v>130</v>
      </c>
      <c r="G3327" s="1">
        <f t="shared" ca="1" si="669"/>
        <v>104</v>
      </c>
      <c r="H3327" s="1">
        <f t="shared" ca="1" si="670"/>
        <v>1977</v>
      </c>
      <c r="I3327" s="1" t="str">
        <f ca="1">INDEX(Relationstabel!$C$3:$K$10,MATCH(INDIRECT($A$1&amp;"J"&amp;A3327),Relationstabel!$A$3:$A$10,0),MATCH(IFERROR(VALUE(INDIRECT($A$1&amp;"K"&amp;A3327)),0),Relationstabel!$C$1:$K$1,0))</f>
        <v>Fjernvarme/ Blokvarme</v>
      </c>
      <c r="J3327" s="1" t="str">
        <f ca="1">INDEX(Anvendelseskode!B:B,MATCH($F3327,Anvendelseskode!$A:$A,0))</f>
        <v>Række-, kæde-, dobbelthus (lodret adskillelse mellem enhederne)</v>
      </c>
      <c r="K3327" s="1" t="str">
        <f ca="1">INDEX(Anvendelseskode!C:C,MATCH($F3327,Anvendelseskode!$A:$A,0))</f>
        <v>Række-, kæde og dobbelthuse</v>
      </c>
      <c r="L3327" s="1" t="str">
        <f ca="1">INDEX(Anvendelseskode!D:D,MATCH($F3327,Anvendelseskode!$A:$A,0))</f>
        <v>Private husholdninger</v>
      </c>
      <c r="M3327" s="1" t="str">
        <f ca="1">IFERROR(INDEX(SBi!$2:$2,MATCH(H3327,SBi!$1:$1,1)),SBi!$K$2)</f>
        <v>1973-1978</v>
      </c>
      <c r="N3327" s="1">
        <f ca="1">INDEX(SBi!$C$3:$K$28,MATCH(F3327,SBi!$B$3:$B$28,0),MATCH(M3327,SBi!$C$2:$K$2,0))</f>
        <v>112.6</v>
      </c>
      <c r="O3327" s="16">
        <f t="shared" ca="1" si="671"/>
        <v>11.7104</v>
      </c>
      <c r="P3327" s="16" t="str">
        <f ca="1">IFERROR(INDEX(VpD!$2:$2,MATCH(H3327,VpD!$1:$1,1)),VpD!$I$2)</f>
        <v>1973-1978</v>
      </c>
      <c r="Q3327" s="1">
        <f ca="1">INDEX(VpD!$C$3:$I$27,MATCH(F3327,VpD!$B$3:$B$27,0),MATCH(P3327,VpD!$C$2:$I$2,0))</f>
        <v>98</v>
      </c>
      <c r="R3327" s="16">
        <f t="shared" ca="1" si="672"/>
        <v>10.192</v>
      </c>
      <c r="S3327" s="14">
        <f t="shared" ca="1" si="673"/>
        <v>713471.23</v>
      </c>
      <c r="T3327" s="14">
        <f t="shared" ca="1" si="674"/>
        <v>6169488.54</v>
      </c>
      <c r="U3327" s="14" t="str">
        <f t="shared" ca="1" si="675"/>
        <v>0A3F507E-20D2-32B8-E044-0003BA298018</v>
      </c>
    </row>
    <row r="3328" spans="1:21" s="14" customFormat="1" x14ac:dyDescent="0.25">
      <c r="A3328" s="14">
        <f t="shared" si="663"/>
        <v>3328</v>
      </c>
      <c r="B3328" s="14" t="str">
        <f t="shared" ca="1" si="664"/>
        <v>14CD5E56-6B79-409C-BB36-9911D34B2CD1</v>
      </c>
      <c r="C3328" s="14" t="str">
        <f t="shared" ca="1" si="665"/>
        <v>Kolleruplund</v>
      </c>
      <c r="D3328" s="14" t="str">
        <f t="shared" ca="1" si="666"/>
        <v>43</v>
      </c>
      <c r="E3328" s="14" t="str">
        <f t="shared" ca="1" si="667"/>
        <v>6ft</v>
      </c>
      <c r="F3328" s="1">
        <f t="shared" ca="1" si="668"/>
        <v>130</v>
      </c>
      <c r="G3328" s="1">
        <f t="shared" ca="1" si="669"/>
        <v>91</v>
      </c>
      <c r="H3328" s="1">
        <f t="shared" ca="1" si="670"/>
        <v>1967</v>
      </c>
      <c r="I3328" s="1" t="str">
        <f ca="1">INDEX(Relationstabel!$C$3:$K$10,MATCH(INDIRECT($A$1&amp;"J"&amp;A3328),Relationstabel!$A$3:$A$10,0),MATCH(IFERROR(VALUE(INDIRECT($A$1&amp;"K"&amp;A3328)),0),Relationstabel!$C$1:$K$1,0))</f>
        <v>Elvarme</v>
      </c>
      <c r="J3328" s="1" t="str">
        <f ca="1">INDEX(Anvendelseskode!B:B,MATCH($F3328,Anvendelseskode!$A:$A,0))</f>
        <v>Række-, kæde-, dobbelthus (lodret adskillelse mellem enhederne)</v>
      </c>
      <c r="K3328" s="1" t="str">
        <f ca="1">INDEX(Anvendelseskode!C:C,MATCH($F3328,Anvendelseskode!$A:$A,0))</f>
        <v>Række-, kæde og dobbelthuse</v>
      </c>
      <c r="L3328" s="1" t="str">
        <f ca="1">INDEX(Anvendelseskode!D:D,MATCH($F3328,Anvendelseskode!$A:$A,0))</f>
        <v>Private husholdninger</v>
      </c>
      <c r="M3328" s="1" t="str">
        <f ca="1">IFERROR(INDEX(SBi!$2:$2,MATCH(H3328,SBi!$1:$1,1)),SBi!$K$2)</f>
        <v>1961-1972</v>
      </c>
      <c r="N3328" s="1">
        <f ca="1">INDEX(SBi!$C$3:$K$28,MATCH(F3328,SBi!$B$3:$B$28,0),MATCH(M3328,SBi!$C$2:$K$2,0))</f>
        <v>119.9</v>
      </c>
      <c r="O3328" s="16">
        <f t="shared" ca="1" si="671"/>
        <v>10.9109</v>
      </c>
      <c r="P3328" s="16" t="str">
        <f ca="1">IFERROR(INDEX(VpD!$2:$2,MATCH(H3328,VpD!$1:$1,1)),VpD!$I$2)</f>
        <v>1961-1972</v>
      </c>
      <c r="Q3328" s="1">
        <f ca="1">INDEX(VpD!$C$3:$I$27,MATCH(F3328,VpD!$B$3:$B$27,0),MATCH(P3328,VpD!$C$2:$I$2,0))</f>
        <v>120</v>
      </c>
      <c r="R3328" s="16">
        <f t="shared" ca="1" si="672"/>
        <v>10.92</v>
      </c>
      <c r="S3328" s="14">
        <f t="shared" ca="1" si="673"/>
        <v>713756.5</v>
      </c>
      <c r="T3328" s="14">
        <f t="shared" ca="1" si="674"/>
        <v>6169271.3799999999</v>
      </c>
      <c r="U3328" s="14" t="str">
        <f t="shared" ca="1" si="675"/>
        <v>0A3F507E-1BC9-32B8-E044-0003BA298018</v>
      </c>
    </row>
    <row r="3329" spans="1:21" s="14" customFormat="1" x14ac:dyDescent="0.25">
      <c r="A3329" s="14">
        <f t="shared" si="663"/>
        <v>3329</v>
      </c>
      <c r="B3329" s="14" t="str">
        <f t="shared" ca="1" si="664"/>
        <v>C64968C7-257C-4886-A594-B3FB5F955BFE</v>
      </c>
      <c r="C3329" s="14" t="str">
        <f t="shared" ca="1" si="665"/>
        <v>Nordmarksvænge</v>
      </c>
      <c r="D3329" s="14" t="str">
        <f t="shared" ca="1" si="666"/>
        <v>59</v>
      </c>
      <c r="E3329" s="14" t="str">
        <f t="shared" ca="1" si="667"/>
        <v>15dz</v>
      </c>
      <c r="F3329" s="1">
        <f t="shared" ca="1" si="668"/>
        <v>120</v>
      </c>
      <c r="G3329" s="1">
        <f t="shared" ca="1" si="669"/>
        <v>145</v>
      </c>
      <c r="H3329" s="1">
        <f t="shared" ca="1" si="670"/>
        <v>2001</v>
      </c>
      <c r="I3329" s="1" t="str">
        <f ca="1">INDEX(Relationstabel!$C$3:$K$10,MATCH(INDIRECT($A$1&amp;"J"&amp;A3329),Relationstabel!$A$3:$A$10,0),MATCH(IFERROR(VALUE(INDIRECT($A$1&amp;"K"&amp;A3329)),0),Relationstabel!$C$1:$K$1,0))</f>
        <v>Fjernvarme/ Blokvarme</v>
      </c>
      <c r="J3329" s="1" t="str">
        <f ca="1">INDEX(Anvendelseskode!B:B,MATCH($F3329,Anvendelseskode!$A:$A,0))</f>
        <v>Fritliggende enfamilieshus (parcelhus)</v>
      </c>
      <c r="K3329" s="1" t="str">
        <f ca="1">INDEX(Anvendelseskode!C:C,MATCH($F3329,Anvendelseskode!$A:$A,0))</f>
        <v>Parcelhuse</v>
      </c>
      <c r="L3329" s="1" t="str">
        <f ca="1">INDEX(Anvendelseskode!D:D,MATCH($F3329,Anvendelseskode!$A:$A,0))</f>
        <v>Private husholdninger</v>
      </c>
      <c r="M3329" s="1" t="str">
        <f ca="1">IFERROR(INDEX(SBi!$2:$2,MATCH(H3329,SBi!$1:$1,1)),SBi!$K$2)</f>
        <v>1999-2006</v>
      </c>
      <c r="N3329" s="1">
        <f ca="1">INDEX(SBi!$C$3:$K$28,MATCH(F3329,SBi!$B$3:$B$28,0),MATCH(M3329,SBi!$C$2:$K$2,0))</f>
        <v>83.9</v>
      </c>
      <c r="O3329" s="16">
        <f t="shared" ca="1" si="671"/>
        <v>12.1655</v>
      </c>
      <c r="P3329" s="16" t="str">
        <f ca="1">IFERROR(INDEX(VpD!$2:$2,MATCH(H3329,VpD!$1:$1,1)),VpD!$I$2)</f>
        <v>&gt;1998</v>
      </c>
      <c r="Q3329" s="1">
        <f ca="1">INDEX(VpD!$C$3:$I$27,MATCH(F3329,VpD!$B$3:$B$27,0),MATCH(P3329,VpD!$C$2:$I$2,0))</f>
        <v>72</v>
      </c>
      <c r="R3329" s="16">
        <f t="shared" ca="1" si="672"/>
        <v>10.44</v>
      </c>
      <c r="S3329" s="14">
        <f t="shared" ca="1" si="673"/>
        <v>712143.4</v>
      </c>
      <c r="T3329" s="14">
        <f t="shared" ca="1" si="674"/>
        <v>6171783.6699999999</v>
      </c>
      <c r="U3329" s="14" t="str">
        <f t="shared" ca="1" si="675"/>
        <v>0A3F507E-1DC9-32B8-E044-0003BA298018</v>
      </c>
    </row>
    <row r="3330" spans="1:21" s="14" customFormat="1" x14ac:dyDescent="0.25">
      <c r="A3330" s="14">
        <f t="shared" si="663"/>
        <v>3330</v>
      </c>
      <c r="B3330" s="14" t="str">
        <f t="shared" ca="1" si="664"/>
        <v>E5EE5D06-E90E-4159-851C-DE4636F167B3</v>
      </c>
      <c r="C3330" s="14" t="str">
        <f t="shared" ca="1" si="665"/>
        <v>Nørrebred</v>
      </c>
      <c r="D3330" s="14" t="str">
        <f t="shared" ca="1" si="666"/>
        <v>156A</v>
      </c>
      <c r="E3330" s="14" t="str">
        <f t="shared" ca="1" si="667"/>
        <v>22ch</v>
      </c>
      <c r="F3330" s="1">
        <f t="shared" ca="1" si="668"/>
        <v>130</v>
      </c>
      <c r="G3330" s="1">
        <f t="shared" ca="1" si="669"/>
        <v>110</v>
      </c>
      <c r="H3330" s="1">
        <f t="shared" ca="1" si="670"/>
        <v>1973</v>
      </c>
      <c r="I3330" s="1" t="str">
        <f ca="1">INDEX(Relationstabel!$C$3:$K$10,MATCH(INDIRECT($A$1&amp;"J"&amp;A3330),Relationstabel!$A$3:$A$10,0),MATCH(IFERROR(VALUE(INDIRECT($A$1&amp;"K"&amp;A3330)),0),Relationstabel!$C$1:$K$1,0))</f>
        <v>Fjernvarme/ Blokvarme</v>
      </c>
      <c r="J3330" s="1" t="str">
        <f ca="1">INDEX(Anvendelseskode!B:B,MATCH($F3330,Anvendelseskode!$A:$A,0))</f>
        <v>Række-, kæde-, dobbelthus (lodret adskillelse mellem enhederne)</v>
      </c>
      <c r="K3330" s="1" t="str">
        <f ca="1">INDEX(Anvendelseskode!C:C,MATCH($F3330,Anvendelseskode!$A:$A,0))</f>
        <v>Række-, kæde og dobbelthuse</v>
      </c>
      <c r="L3330" s="1" t="str">
        <f ca="1">INDEX(Anvendelseskode!D:D,MATCH($F3330,Anvendelseskode!$A:$A,0))</f>
        <v>Private husholdninger</v>
      </c>
      <c r="M3330" s="1" t="str">
        <f ca="1">IFERROR(INDEX(SBi!$2:$2,MATCH(H3330,SBi!$1:$1,1)),SBi!$K$2)</f>
        <v>1973-1978</v>
      </c>
      <c r="N3330" s="1">
        <f ca="1">INDEX(SBi!$C$3:$K$28,MATCH(F3330,SBi!$B$3:$B$28,0),MATCH(M3330,SBi!$C$2:$K$2,0))</f>
        <v>112.6</v>
      </c>
      <c r="O3330" s="16">
        <f t="shared" ca="1" si="671"/>
        <v>12.385999999999999</v>
      </c>
      <c r="P3330" s="16" t="str">
        <f ca="1">IFERROR(INDEX(VpD!$2:$2,MATCH(H3330,VpD!$1:$1,1)),VpD!$I$2)</f>
        <v>1973-1978</v>
      </c>
      <c r="Q3330" s="1">
        <f ca="1">INDEX(VpD!$C$3:$I$27,MATCH(F3330,VpD!$B$3:$B$27,0),MATCH(P3330,VpD!$C$2:$I$2,0))</f>
        <v>98</v>
      </c>
      <c r="R3330" s="16">
        <f t="shared" ca="1" si="672"/>
        <v>10.78</v>
      </c>
      <c r="S3330" s="14">
        <f t="shared" ca="1" si="673"/>
        <v>711702.21</v>
      </c>
      <c r="T3330" s="14">
        <f t="shared" ca="1" si="674"/>
        <v>6172033.7800000003</v>
      </c>
      <c r="U3330" s="14" t="str">
        <f t="shared" ca="1" si="675"/>
        <v>0A3F507E-1EC9-32B8-E044-0003BA298018</v>
      </c>
    </row>
    <row r="3331" spans="1:21" s="14" customFormat="1" x14ac:dyDescent="0.25">
      <c r="A3331" s="14">
        <f t="shared" ref="A3331:A3394" si="676">ROW(B3331)</f>
        <v>3331</v>
      </c>
      <c r="B3331" s="14" t="str">
        <f t="shared" ref="B3331:B3394" ca="1" si="677">INDIRECT($A$1&amp;"b"&amp;A3331)</f>
        <v>9358F279-28BF-4550-B9FD-F1AE086ECA40</v>
      </c>
      <c r="C3331" s="14" t="str">
        <f t="shared" ref="C3331:C3394" ca="1" si="678">INDIRECT($A$1&amp;"V"&amp;A3331)</f>
        <v>Vallensbæk Strandvej</v>
      </c>
      <c r="D3331" s="14" t="str">
        <f t="shared" ref="D3331:D3394" ca="1" si="679">INDIRECT($A$1&amp;"W"&amp;A3331)</f>
        <v>295</v>
      </c>
      <c r="E3331" s="14" t="str">
        <f t="shared" ref="E3331:E3394" ca="1" si="680">INDIRECT($A$1&amp;"AB"&amp;A3331)</f>
        <v>4x</v>
      </c>
      <c r="F3331" s="1">
        <f t="shared" ref="F3331:F3394" ca="1" si="681">ROUNDDOWN(INDIRECT($A$1&amp;"C"&amp;A3331),-1)</f>
        <v>120</v>
      </c>
      <c r="G3331" s="1">
        <f t="shared" ref="G3331:G3394" ca="1" si="682">INDIRECT($A$1&amp;"P"&amp;A3331)+INDIRECT($A$1&amp;"Q"&amp;A3331)+INDIRECT($A$1&amp;"R"&amp;A3331)*0.5</f>
        <v>110</v>
      </c>
      <c r="H3331" s="1">
        <f t="shared" ref="H3331:H3394" ca="1" si="683">MAX(INDIRECT($A$1&amp;"E"&amp;A3331),INDIRECT($A$1&amp;"D"&amp;A3331))</f>
        <v>1972</v>
      </c>
      <c r="I3331" s="1" t="str">
        <f ca="1">INDEX(Relationstabel!$C$3:$K$10,MATCH(INDIRECT($A$1&amp;"J"&amp;A3331),Relationstabel!$A$3:$A$10,0),MATCH(IFERROR(VALUE(INDIRECT($A$1&amp;"K"&amp;A3331)),0),Relationstabel!$C$1:$K$1,0))</f>
        <v>Elvarme</v>
      </c>
      <c r="J3331" s="1" t="str">
        <f ca="1">INDEX(Anvendelseskode!B:B,MATCH($F3331,Anvendelseskode!$A:$A,0))</f>
        <v>Fritliggende enfamilieshus (parcelhus)</v>
      </c>
      <c r="K3331" s="1" t="str">
        <f ca="1">INDEX(Anvendelseskode!C:C,MATCH($F3331,Anvendelseskode!$A:$A,0))</f>
        <v>Parcelhuse</v>
      </c>
      <c r="L3331" s="1" t="str">
        <f ca="1">INDEX(Anvendelseskode!D:D,MATCH($F3331,Anvendelseskode!$A:$A,0))</f>
        <v>Private husholdninger</v>
      </c>
      <c r="M3331" s="1" t="str">
        <f ca="1">IFERROR(INDEX(SBi!$2:$2,MATCH(H3331,SBi!$1:$1,1)),SBi!$K$2)</f>
        <v>1961-1972</v>
      </c>
      <c r="N3331" s="1">
        <f ca="1">INDEX(SBi!$C$3:$K$28,MATCH(F3331,SBi!$B$3:$B$28,0),MATCH(M3331,SBi!$C$2:$K$2,0))</f>
        <v>134.30000000000001</v>
      </c>
      <c r="O3331" s="16">
        <f t="shared" ref="O3331:O3394" ca="1" si="684">N3331*G3331/1000</f>
        <v>14.773000000000001</v>
      </c>
      <c r="P3331" s="16" t="str">
        <f ca="1">IFERROR(INDEX(VpD!$2:$2,MATCH(H3331,VpD!$1:$1,1)),VpD!$I$2)</f>
        <v>1961-1972</v>
      </c>
      <c r="Q3331" s="1">
        <f ca="1">INDEX(VpD!$C$3:$I$27,MATCH(F3331,VpD!$B$3:$B$27,0),MATCH(P3331,VpD!$C$2:$I$2,0))</f>
        <v>143</v>
      </c>
      <c r="R3331" s="16">
        <f t="shared" ref="R3331:R3394" ca="1" si="685">Q3331*G3331/1000</f>
        <v>15.73</v>
      </c>
      <c r="S3331" s="14">
        <f t="shared" ref="S3331:S3394" ca="1" si="686">INDIRECT($A$1&amp;"AE"&amp;A3331)</f>
        <v>713146.71</v>
      </c>
      <c r="T3331" s="14">
        <f t="shared" ref="T3331:T3394" ca="1" si="687">INDIRECT($A$1&amp;"AF"&amp;A3331)</f>
        <v>6168749.4199999999</v>
      </c>
      <c r="U3331" s="14" t="str">
        <f t="shared" ref="U3331:U3394" ca="1" si="688">INDIRECT($A$1&amp;"AC"&amp;A3331)</f>
        <v>0A3F507E-17CB-32B8-E044-0003BA298018</v>
      </c>
    </row>
    <row r="3332" spans="1:21" s="14" customFormat="1" x14ac:dyDescent="0.25">
      <c r="A3332" s="14">
        <f t="shared" si="676"/>
        <v>3332</v>
      </c>
      <c r="B3332" s="14" t="str">
        <f t="shared" ca="1" si="677"/>
        <v>A905E105-582D-46F8-9802-7B60E58C857A</v>
      </c>
      <c r="C3332" s="14" t="str">
        <f t="shared" ca="1" si="678"/>
        <v>Nordmarksvænge</v>
      </c>
      <c r="D3332" s="14" t="str">
        <f t="shared" ca="1" si="679"/>
        <v>61</v>
      </c>
      <c r="E3332" s="14" t="str">
        <f t="shared" ca="1" si="680"/>
        <v>15dy</v>
      </c>
      <c r="F3332" s="1">
        <f t="shared" ca="1" si="681"/>
        <v>120</v>
      </c>
      <c r="G3332" s="1">
        <f t="shared" ca="1" si="682"/>
        <v>128</v>
      </c>
      <c r="H3332" s="1">
        <f t="shared" ca="1" si="683"/>
        <v>2001</v>
      </c>
      <c r="I3332" s="1" t="str">
        <f ca="1">INDEX(Relationstabel!$C$3:$K$10,MATCH(INDIRECT($A$1&amp;"J"&amp;A3332),Relationstabel!$A$3:$A$10,0),MATCH(IFERROR(VALUE(INDIRECT($A$1&amp;"K"&amp;A3332)),0),Relationstabel!$C$1:$K$1,0))</f>
        <v>Fjernvarme/ Blokvarme</v>
      </c>
      <c r="J3332" s="1" t="str">
        <f ca="1">INDEX(Anvendelseskode!B:B,MATCH($F3332,Anvendelseskode!$A:$A,0))</f>
        <v>Fritliggende enfamilieshus (parcelhus)</v>
      </c>
      <c r="K3332" s="1" t="str">
        <f ca="1">INDEX(Anvendelseskode!C:C,MATCH($F3332,Anvendelseskode!$A:$A,0))</f>
        <v>Parcelhuse</v>
      </c>
      <c r="L3332" s="1" t="str">
        <f ca="1">INDEX(Anvendelseskode!D:D,MATCH($F3332,Anvendelseskode!$A:$A,0))</f>
        <v>Private husholdninger</v>
      </c>
      <c r="M3332" s="1" t="str">
        <f ca="1">IFERROR(INDEX(SBi!$2:$2,MATCH(H3332,SBi!$1:$1,1)),SBi!$K$2)</f>
        <v>1999-2006</v>
      </c>
      <c r="N3332" s="1">
        <f ca="1">INDEX(SBi!$C$3:$K$28,MATCH(F3332,SBi!$B$3:$B$28,0),MATCH(M3332,SBi!$C$2:$K$2,0))</f>
        <v>83.9</v>
      </c>
      <c r="O3332" s="16">
        <f t="shared" ca="1" si="684"/>
        <v>10.7392</v>
      </c>
      <c r="P3332" s="16" t="str">
        <f ca="1">IFERROR(INDEX(VpD!$2:$2,MATCH(H3332,VpD!$1:$1,1)),VpD!$I$2)</f>
        <v>&gt;1998</v>
      </c>
      <c r="Q3332" s="1">
        <f ca="1">INDEX(VpD!$C$3:$I$27,MATCH(F3332,VpD!$B$3:$B$27,0),MATCH(P3332,VpD!$C$2:$I$2,0))</f>
        <v>72</v>
      </c>
      <c r="R3332" s="16">
        <f t="shared" ca="1" si="685"/>
        <v>9.2159999999999993</v>
      </c>
      <c r="S3332" s="14">
        <f t="shared" ca="1" si="686"/>
        <v>712118.83</v>
      </c>
      <c r="T3332" s="14">
        <f t="shared" ca="1" si="687"/>
        <v>6171778.9800000004</v>
      </c>
      <c r="U3332" s="14" t="str">
        <f t="shared" ca="1" si="688"/>
        <v>0A3F507E-1DCB-32B8-E044-0003BA298018</v>
      </c>
    </row>
    <row r="3333" spans="1:21" s="14" customFormat="1" x14ac:dyDescent="0.25">
      <c r="A3333" s="14">
        <f t="shared" si="676"/>
        <v>3333</v>
      </c>
      <c r="B3333" s="14" t="str">
        <f t="shared" ca="1" si="677"/>
        <v>AF294A71-5687-4D3A-AA93-25F0C0664404</v>
      </c>
      <c r="C3333" s="14" t="str">
        <f t="shared" ca="1" si="678"/>
        <v>Kolleruplund</v>
      </c>
      <c r="D3333" s="14" t="str">
        <f t="shared" ca="1" si="679"/>
        <v>36</v>
      </c>
      <c r="E3333" s="14" t="str">
        <f t="shared" ca="1" si="680"/>
        <v>6gx</v>
      </c>
      <c r="F3333" s="1">
        <f t="shared" ca="1" si="681"/>
        <v>130</v>
      </c>
      <c r="G3333" s="1">
        <f t="shared" ca="1" si="682"/>
        <v>101</v>
      </c>
      <c r="H3333" s="1">
        <f t="shared" ca="1" si="683"/>
        <v>1964</v>
      </c>
      <c r="I3333" s="1" t="str">
        <f ca="1">INDEX(Relationstabel!$C$3:$K$10,MATCH(INDIRECT($A$1&amp;"J"&amp;A3333),Relationstabel!$A$3:$A$10,0),MATCH(IFERROR(VALUE(INDIRECT($A$1&amp;"K"&amp;A3333)),0),Relationstabel!$C$1:$K$1,0))</f>
        <v>Olie</v>
      </c>
      <c r="J3333" s="1" t="str">
        <f ca="1">INDEX(Anvendelseskode!B:B,MATCH($F3333,Anvendelseskode!$A:$A,0))</f>
        <v>Række-, kæde-, dobbelthus (lodret adskillelse mellem enhederne)</v>
      </c>
      <c r="K3333" s="1" t="str">
        <f ca="1">INDEX(Anvendelseskode!C:C,MATCH($F3333,Anvendelseskode!$A:$A,0))</f>
        <v>Række-, kæde og dobbelthuse</v>
      </c>
      <c r="L3333" s="1" t="str">
        <f ca="1">INDEX(Anvendelseskode!D:D,MATCH($F3333,Anvendelseskode!$A:$A,0))</f>
        <v>Private husholdninger</v>
      </c>
      <c r="M3333" s="1" t="str">
        <f ca="1">IFERROR(INDEX(SBi!$2:$2,MATCH(H3333,SBi!$1:$1,1)),SBi!$K$2)</f>
        <v>1961-1972</v>
      </c>
      <c r="N3333" s="1">
        <f ca="1">INDEX(SBi!$C$3:$K$28,MATCH(F3333,SBi!$B$3:$B$28,0),MATCH(M3333,SBi!$C$2:$K$2,0))</f>
        <v>119.9</v>
      </c>
      <c r="O3333" s="16">
        <f t="shared" ca="1" si="684"/>
        <v>12.109900000000001</v>
      </c>
      <c r="P3333" s="16" t="str">
        <f ca="1">IFERROR(INDEX(VpD!$2:$2,MATCH(H3333,VpD!$1:$1,1)),VpD!$I$2)</f>
        <v>1961-1972</v>
      </c>
      <c r="Q3333" s="1">
        <f ca="1">INDEX(VpD!$C$3:$I$27,MATCH(F3333,VpD!$B$3:$B$27,0),MATCH(P3333,VpD!$C$2:$I$2,0))</f>
        <v>120</v>
      </c>
      <c r="R3333" s="16">
        <f t="shared" ca="1" si="685"/>
        <v>12.12</v>
      </c>
      <c r="S3333" s="14">
        <f t="shared" ca="1" si="686"/>
        <v>713842.21</v>
      </c>
      <c r="T3333" s="14">
        <f t="shared" ca="1" si="687"/>
        <v>6169285.4800000004</v>
      </c>
      <c r="U3333" s="14" t="str">
        <f t="shared" ca="1" si="688"/>
        <v>0A3F507E-1BC2-32B8-E044-0003BA298018</v>
      </c>
    </row>
    <row r="3334" spans="1:21" s="14" customFormat="1" x14ac:dyDescent="0.25">
      <c r="A3334" s="14">
        <f t="shared" si="676"/>
        <v>3334</v>
      </c>
      <c r="B3334" s="14" t="str">
        <f t="shared" ca="1" si="677"/>
        <v>434B7835-9685-458D-AFFF-B3426EC3B3E3</v>
      </c>
      <c r="C3334" s="14" t="str">
        <f t="shared" ca="1" si="678"/>
        <v>Nordmarksvænge</v>
      </c>
      <c r="D3334" s="14" t="str">
        <f t="shared" ca="1" si="679"/>
        <v>49</v>
      </c>
      <c r="E3334" s="14" t="str">
        <f t="shared" ca="1" si="680"/>
        <v>15do</v>
      </c>
      <c r="F3334" s="1">
        <f t="shared" ca="1" si="681"/>
        <v>120</v>
      </c>
      <c r="G3334" s="1">
        <f t="shared" ca="1" si="682"/>
        <v>206</v>
      </c>
      <c r="H3334" s="1">
        <f t="shared" ca="1" si="683"/>
        <v>2003</v>
      </c>
      <c r="I3334" s="1" t="str">
        <f ca="1">INDEX(Relationstabel!$C$3:$K$10,MATCH(INDIRECT($A$1&amp;"J"&amp;A3334),Relationstabel!$A$3:$A$10,0),MATCH(IFERROR(VALUE(INDIRECT($A$1&amp;"K"&amp;A3334)),0),Relationstabel!$C$1:$K$1,0))</f>
        <v>Fjernvarme/ Blokvarme</v>
      </c>
      <c r="J3334" s="1" t="str">
        <f ca="1">INDEX(Anvendelseskode!B:B,MATCH($F3334,Anvendelseskode!$A:$A,0))</f>
        <v>Fritliggende enfamilieshus (parcelhus)</v>
      </c>
      <c r="K3334" s="1" t="str">
        <f ca="1">INDEX(Anvendelseskode!C:C,MATCH($F3334,Anvendelseskode!$A:$A,0))</f>
        <v>Parcelhuse</v>
      </c>
      <c r="L3334" s="1" t="str">
        <f ca="1">INDEX(Anvendelseskode!D:D,MATCH($F3334,Anvendelseskode!$A:$A,0))</f>
        <v>Private husholdninger</v>
      </c>
      <c r="M3334" s="1" t="str">
        <f ca="1">IFERROR(INDEX(SBi!$2:$2,MATCH(H3334,SBi!$1:$1,1)),SBi!$K$2)</f>
        <v>1999-2006</v>
      </c>
      <c r="N3334" s="1">
        <f ca="1">INDEX(SBi!$C$3:$K$28,MATCH(F3334,SBi!$B$3:$B$28,0),MATCH(M3334,SBi!$C$2:$K$2,0))</f>
        <v>83.9</v>
      </c>
      <c r="O3334" s="16">
        <f t="shared" ca="1" si="684"/>
        <v>17.2834</v>
      </c>
      <c r="P3334" s="16" t="str">
        <f ca="1">IFERROR(INDEX(VpD!$2:$2,MATCH(H3334,VpD!$1:$1,1)),VpD!$I$2)</f>
        <v>&gt;1998</v>
      </c>
      <c r="Q3334" s="1">
        <f ca="1">INDEX(VpD!$C$3:$I$27,MATCH(F3334,VpD!$B$3:$B$27,0),MATCH(P3334,VpD!$C$2:$I$2,0))</f>
        <v>72</v>
      </c>
      <c r="R3334" s="16">
        <f t="shared" ca="1" si="685"/>
        <v>14.832000000000001</v>
      </c>
      <c r="S3334" s="14">
        <f t="shared" ca="1" si="686"/>
        <v>712176.54</v>
      </c>
      <c r="T3334" s="14">
        <f t="shared" ca="1" si="687"/>
        <v>6171873.9699999997</v>
      </c>
      <c r="U3334" s="14" t="str">
        <f t="shared" ca="1" si="688"/>
        <v>0A3F507E-1DC2-32B8-E044-0003BA298018</v>
      </c>
    </row>
    <row r="3335" spans="1:21" s="14" customFormat="1" x14ac:dyDescent="0.25">
      <c r="A3335" s="14">
        <f t="shared" si="676"/>
        <v>3335</v>
      </c>
      <c r="B3335" s="14" t="str">
        <f t="shared" ca="1" si="677"/>
        <v>7E5D651A-1E5F-4005-9751-47520C9E4167</v>
      </c>
      <c r="C3335" s="14" t="str">
        <f t="shared" ca="1" si="678"/>
        <v>Horsbred</v>
      </c>
      <c r="D3335" s="14" t="str">
        <f t="shared" ca="1" si="679"/>
        <v>71</v>
      </c>
      <c r="E3335" s="14" t="str">
        <f t="shared" ca="1" si="680"/>
        <v>13cz</v>
      </c>
      <c r="F3335" s="1">
        <f t="shared" ca="1" si="681"/>
        <v>130</v>
      </c>
      <c r="G3335" s="1">
        <f t="shared" ca="1" si="682"/>
        <v>107</v>
      </c>
      <c r="H3335" s="1">
        <f t="shared" ca="1" si="683"/>
        <v>1998</v>
      </c>
      <c r="I3335" s="1" t="str">
        <f ca="1">INDEX(Relationstabel!$C$3:$K$10,MATCH(INDIRECT($A$1&amp;"J"&amp;A3335),Relationstabel!$A$3:$A$10,0),MATCH(IFERROR(VALUE(INDIRECT($A$1&amp;"K"&amp;A3335)),0),Relationstabel!$C$1:$K$1,0))</f>
        <v>Fjernvarme/ Blokvarme</v>
      </c>
      <c r="J3335" s="1" t="str">
        <f ca="1">INDEX(Anvendelseskode!B:B,MATCH($F3335,Anvendelseskode!$A:$A,0))</f>
        <v>Række-, kæde-, dobbelthus (lodret adskillelse mellem enhederne)</v>
      </c>
      <c r="K3335" s="1" t="str">
        <f ca="1">INDEX(Anvendelseskode!C:C,MATCH($F3335,Anvendelseskode!$A:$A,0))</f>
        <v>Række-, kæde og dobbelthuse</v>
      </c>
      <c r="L3335" s="1" t="str">
        <f ca="1">INDEX(Anvendelseskode!D:D,MATCH($F3335,Anvendelseskode!$A:$A,0))</f>
        <v>Private husholdninger</v>
      </c>
      <c r="M3335" s="1" t="str">
        <f ca="1">IFERROR(INDEX(SBi!$2:$2,MATCH(H3335,SBi!$1:$1,1)),SBi!$K$2)</f>
        <v>1979-1998</v>
      </c>
      <c r="N3335" s="1">
        <f ca="1">INDEX(SBi!$C$3:$K$28,MATCH(F3335,SBi!$B$3:$B$28,0),MATCH(M3335,SBi!$C$2:$K$2,0))</f>
        <v>96.8</v>
      </c>
      <c r="O3335" s="16">
        <f t="shared" ca="1" si="684"/>
        <v>10.3576</v>
      </c>
      <c r="P3335" s="16" t="str">
        <f ca="1">IFERROR(INDEX(VpD!$2:$2,MATCH(H3335,VpD!$1:$1,1)),VpD!$I$2)</f>
        <v>1979-1998</v>
      </c>
      <c r="Q3335" s="1">
        <f ca="1">INDEX(VpD!$C$3:$I$27,MATCH(F3335,VpD!$B$3:$B$27,0),MATCH(P3335,VpD!$C$2:$I$2,0))</f>
        <v>74</v>
      </c>
      <c r="R3335" s="16">
        <f t="shared" ca="1" si="685"/>
        <v>7.9180000000000001</v>
      </c>
      <c r="S3335" s="14">
        <f t="shared" ca="1" si="686"/>
        <v>711388.61</v>
      </c>
      <c r="T3335" s="14">
        <f t="shared" ca="1" si="687"/>
        <v>6171791</v>
      </c>
      <c r="U3335" s="14" t="str">
        <f t="shared" ca="1" si="688"/>
        <v>0A3F507E-18C1-32B8-E044-0003BA298018</v>
      </c>
    </row>
    <row r="3336" spans="1:21" s="14" customFormat="1" x14ac:dyDescent="0.25">
      <c r="A3336" s="14">
        <f t="shared" si="676"/>
        <v>3336</v>
      </c>
      <c r="B3336" s="14" t="str">
        <f t="shared" ca="1" si="677"/>
        <v>4E326616-5B1E-4567-ACF0-E1FCABE64CC6</v>
      </c>
      <c r="C3336" s="14" t="str">
        <f t="shared" ca="1" si="678"/>
        <v>Rendsagervej</v>
      </c>
      <c r="D3336" s="14" t="str">
        <f t="shared" ca="1" si="679"/>
        <v>94</v>
      </c>
      <c r="E3336" s="14" t="str">
        <f t="shared" ca="1" si="680"/>
        <v>9hh</v>
      </c>
      <c r="F3336" s="1">
        <f t="shared" ca="1" si="681"/>
        <v>120</v>
      </c>
      <c r="G3336" s="1">
        <f t="shared" ca="1" si="682"/>
        <v>119</v>
      </c>
      <c r="H3336" s="1">
        <f t="shared" ca="1" si="683"/>
        <v>1972</v>
      </c>
      <c r="I3336" s="1" t="str">
        <f ca="1">INDEX(Relationstabel!$C$3:$K$10,MATCH(INDIRECT($A$1&amp;"J"&amp;A3336),Relationstabel!$A$3:$A$10,0),MATCH(IFERROR(VALUE(INDIRECT($A$1&amp;"K"&amp;A3336)),0),Relationstabel!$C$1:$K$1,0))</f>
        <v>Naturgas</v>
      </c>
      <c r="J3336" s="1" t="str">
        <f ca="1">INDEX(Anvendelseskode!B:B,MATCH($F3336,Anvendelseskode!$A:$A,0))</f>
        <v>Fritliggende enfamilieshus (parcelhus)</v>
      </c>
      <c r="K3336" s="1" t="str">
        <f ca="1">INDEX(Anvendelseskode!C:C,MATCH($F3336,Anvendelseskode!$A:$A,0))</f>
        <v>Parcelhuse</v>
      </c>
      <c r="L3336" s="1" t="str">
        <f ca="1">INDEX(Anvendelseskode!D:D,MATCH($F3336,Anvendelseskode!$A:$A,0))</f>
        <v>Private husholdninger</v>
      </c>
      <c r="M3336" s="1" t="str">
        <f ca="1">IFERROR(INDEX(SBi!$2:$2,MATCH(H3336,SBi!$1:$1,1)),SBi!$K$2)</f>
        <v>1961-1972</v>
      </c>
      <c r="N3336" s="1">
        <f ca="1">INDEX(SBi!$C$3:$K$28,MATCH(F3336,SBi!$B$3:$B$28,0),MATCH(M3336,SBi!$C$2:$K$2,0))</f>
        <v>134.30000000000001</v>
      </c>
      <c r="O3336" s="16">
        <f t="shared" ca="1" si="684"/>
        <v>15.9817</v>
      </c>
      <c r="P3336" s="16" t="str">
        <f ca="1">IFERROR(INDEX(VpD!$2:$2,MATCH(H3336,VpD!$1:$1,1)),VpD!$I$2)</f>
        <v>1961-1972</v>
      </c>
      <c r="Q3336" s="1">
        <f ca="1">INDEX(VpD!$C$3:$I$27,MATCH(F3336,VpD!$B$3:$B$27,0),MATCH(P3336,VpD!$C$2:$I$2,0))</f>
        <v>143</v>
      </c>
      <c r="R3336" s="16">
        <f t="shared" ca="1" si="685"/>
        <v>17.016999999999999</v>
      </c>
      <c r="S3336" s="14">
        <f t="shared" ca="1" si="686"/>
        <v>711044.44</v>
      </c>
      <c r="T3336" s="14">
        <f t="shared" ca="1" si="687"/>
        <v>6171750.75</v>
      </c>
      <c r="U3336" s="14" t="str">
        <f t="shared" ca="1" si="688"/>
        <v>0A3F507E-1FDA-32B8-E044-0003BA298018</v>
      </c>
    </row>
    <row r="3337" spans="1:21" s="14" customFormat="1" x14ac:dyDescent="0.25">
      <c r="A3337" s="14">
        <f t="shared" si="676"/>
        <v>3337</v>
      </c>
      <c r="B3337" s="14" t="str">
        <f t="shared" ca="1" si="677"/>
        <v>1DFF797D-A301-426C-8189-D373605842B0</v>
      </c>
      <c r="C3337" s="14" t="str">
        <f t="shared" ca="1" si="678"/>
        <v>Vallensbækvej</v>
      </c>
      <c r="D3337" s="14" t="str">
        <f t="shared" ca="1" si="679"/>
        <v>67</v>
      </c>
      <c r="E3337" s="14" t="str">
        <f t="shared" ca="1" si="680"/>
        <v>1ar</v>
      </c>
      <c r="F3337" s="1">
        <f t="shared" ca="1" si="681"/>
        <v>230</v>
      </c>
      <c r="G3337" s="1">
        <f t="shared" ca="1" si="682"/>
        <v>235</v>
      </c>
      <c r="H3337" s="1">
        <f t="shared" ca="1" si="683"/>
        <v>1967</v>
      </c>
      <c r="I3337" s="1" t="str">
        <f ca="1">INDEX(Relationstabel!$C$3:$K$10,MATCH(INDIRECT($A$1&amp;"J"&amp;A3337),Relationstabel!$A$3:$A$10,0),MATCH(IFERROR(VALUE(INDIRECT($A$1&amp;"K"&amp;A3337)),0),Relationstabel!$C$1:$K$1,0))</f>
        <v>Elvarme</v>
      </c>
      <c r="J3337" s="1" t="str">
        <f ca="1">INDEX(Anvendelseskode!B:B,MATCH($F3337,Anvendelseskode!$A:$A,0))</f>
        <v>El-, gas-, vand- eller varmeværk forbrændingsanstalt m.v..</v>
      </c>
      <c r="K3337" s="1" t="str">
        <f ca="1">INDEX(Anvendelseskode!C:C,MATCH($F3337,Anvendelseskode!$A:$A,0))</f>
        <v>El-, gas-, vand- og varmeværker</v>
      </c>
      <c r="L3337" s="1" t="str">
        <f ca="1">INDEX(Anvendelseskode!D:D,MATCH($F3337,Anvendelseskode!$A:$A,0))</f>
        <v>Industri</v>
      </c>
      <c r="M3337" s="1" t="str">
        <f ca="1">IFERROR(INDEX(SBi!$2:$2,MATCH(H3337,SBi!$1:$1,1)),SBi!$K$2)</f>
        <v>1961-1972</v>
      </c>
      <c r="N3337" s="1">
        <f ca="1">INDEX(SBi!$C$3:$K$28,MATCH(F3337,SBi!$B$3:$B$28,0),MATCH(M3337,SBi!$C$2:$K$2,0))</f>
        <v>97</v>
      </c>
      <c r="O3337" s="16">
        <f t="shared" ca="1" si="684"/>
        <v>22.795000000000002</v>
      </c>
      <c r="P3337" s="16" t="str">
        <f ca="1">IFERROR(INDEX(VpD!$2:$2,MATCH(H3337,VpD!$1:$1,1)),VpD!$I$2)</f>
        <v>1961-1972</v>
      </c>
      <c r="Q3337" s="1">
        <f ca="1">INDEX(VpD!$C$3:$I$27,MATCH(F3337,VpD!$B$3:$B$27,0),MATCH(P3337,VpD!$C$2:$I$2,0))</f>
        <v>97</v>
      </c>
      <c r="R3337" s="16">
        <f t="shared" ca="1" si="685"/>
        <v>22.795000000000002</v>
      </c>
      <c r="S3337" s="14">
        <f t="shared" ca="1" si="686"/>
        <v>712392.17</v>
      </c>
      <c r="T3337" s="14">
        <f t="shared" ca="1" si="687"/>
        <v>6171574.7300000004</v>
      </c>
      <c r="U3337" s="14" t="str">
        <f t="shared" ca="1" si="688"/>
        <v>0A3F507E-23DA-32B8-E044-0003BA298018</v>
      </c>
    </row>
    <row r="3338" spans="1:21" s="14" customFormat="1" x14ac:dyDescent="0.25">
      <c r="A3338" s="14">
        <f t="shared" si="676"/>
        <v>3338</v>
      </c>
      <c r="B3338" s="14" t="str">
        <f t="shared" ca="1" si="677"/>
        <v>F4620C61-DDC6-4DA4-AB41-151883D9ECA3</v>
      </c>
      <c r="C3338" s="14" t="str">
        <f t="shared" ca="1" si="678"/>
        <v>Vallensbækvej</v>
      </c>
      <c r="D3338" s="14" t="str">
        <f t="shared" ca="1" si="679"/>
        <v>67</v>
      </c>
      <c r="E3338" s="14" t="str">
        <f t="shared" ca="1" si="680"/>
        <v>1ar</v>
      </c>
      <c r="F3338" s="1">
        <f t="shared" ca="1" si="681"/>
        <v>230</v>
      </c>
      <c r="G3338" s="1">
        <f t="shared" ca="1" si="682"/>
        <v>20</v>
      </c>
      <c r="H3338" s="1">
        <f t="shared" ca="1" si="683"/>
        <v>1970</v>
      </c>
      <c r="I3338" s="1" t="str">
        <f ca="1">INDEX(Relationstabel!$C$3:$K$10,MATCH(INDIRECT($A$1&amp;"J"&amp;A3338),Relationstabel!$A$3:$A$10,0),MATCH(IFERROR(VALUE(INDIRECT($A$1&amp;"K"&amp;A3338)),0),Relationstabel!$C$1:$K$1,0))</f>
        <v>Ingen varmeinstallation</v>
      </c>
      <c r="J3338" s="1" t="str">
        <f ca="1">INDEX(Anvendelseskode!B:B,MATCH($F3338,Anvendelseskode!$A:$A,0))</f>
        <v>El-, gas-, vand- eller varmeværk forbrændingsanstalt m.v..</v>
      </c>
      <c r="K3338" s="1" t="str">
        <f ca="1">INDEX(Anvendelseskode!C:C,MATCH($F3338,Anvendelseskode!$A:$A,0))</f>
        <v>El-, gas-, vand- og varmeværker</v>
      </c>
      <c r="L3338" s="1" t="str">
        <f ca="1">INDEX(Anvendelseskode!D:D,MATCH($F3338,Anvendelseskode!$A:$A,0))</f>
        <v>Industri</v>
      </c>
      <c r="M3338" s="1" t="str">
        <f ca="1">IFERROR(INDEX(SBi!$2:$2,MATCH(H3338,SBi!$1:$1,1)),SBi!$K$2)</f>
        <v>1961-1972</v>
      </c>
      <c r="N3338" s="1">
        <f ca="1">INDEX(SBi!$C$3:$K$28,MATCH(F3338,SBi!$B$3:$B$28,0),MATCH(M3338,SBi!$C$2:$K$2,0))</f>
        <v>97</v>
      </c>
      <c r="O3338" s="16">
        <f t="shared" ca="1" si="684"/>
        <v>1.94</v>
      </c>
      <c r="P3338" s="16" t="str">
        <f ca="1">IFERROR(INDEX(VpD!$2:$2,MATCH(H3338,VpD!$1:$1,1)),VpD!$I$2)</f>
        <v>1961-1972</v>
      </c>
      <c r="Q3338" s="1">
        <f ca="1">INDEX(VpD!$C$3:$I$27,MATCH(F3338,VpD!$B$3:$B$27,0),MATCH(P3338,VpD!$C$2:$I$2,0))</f>
        <v>97</v>
      </c>
      <c r="R3338" s="16">
        <f t="shared" ca="1" si="685"/>
        <v>1.94</v>
      </c>
      <c r="S3338" s="14">
        <f t="shared" ca="1" si="686"/>
        <v>712392.17</v>
      </c>
      <c r="T3338" s="14">
        <f t="shared" ca="1" si="687"/>
        <v>6171574.7300000004</v>
      </c>
      <c r="U3338" s="14" t="str">
        <f t="shared" ca="1" si="688"/>
        <v>0A3F507E-23DA-32B8-E044-0003BA298018</v>
      </c>
    </row>
    <row r="3339" spans="1:21" s="14" customFormat="1" x14ac:dyDescent="0.25">
      <c r="A3339" s="14">
        <f t="shared" si="676"/>
        <v>3339</v>
      </c>
      <c r="B3339" s="14" t="str">
        <f t="shared" ca="1" si="677"/>
        <v>A2398E01-6FD1-40DA-A737-6C217117611B</v>
      </c>
      <c r="C3339" s="14" t="str">
        <f t="shared" ca="1" si="678"/>
        <v>Kolleruplund</v>
      </c>
      <c r="D3339" s="14" t="str">
        <f t="shared" ca="1" si="679"/>
        <v>67</v>
      </c>
      <c r="E3339" s="14" t="str">
        <f t="shared" ca="1" si="680"/>
        <v>6kl</v>
      </c>
      <c r="F3339" s="1">
        <f t="shared" ca="1" si="681"/>
        <v>130</v>
      </c>
      <c r="G3339" s="1">
        <f t="shared" ca="1" si="682"/>
        <v>91</v>
      </c>
      <c r="H3339" s="1">
        <f t="shared" ca="1" si="683"/>
        <v>1967</v>
      </c>
      <c r="I3339" s="1" t="str">
        <f ca="1">INDEX(Relationstabel!$C$3:$K$10,MATCH(INDIRECT($A$1&amp;"J"&amp;A3339),Relationstabel!$A$3:$A$10,0),MATCH(IFERROR(VALUE(INDIRECT($A$1&amp;"K"&amp;A3339)),0),Relationstabel!$C$1:$K$1,0))</f>
        <v>Elvarme</v>
      </c>
      <c r="J3339" s="1" t="str">
        <f ca="1">INDEX(Anvendelseskode!B:B,MATCH($F3339,Anvendelseskode!$A:$A,0))</f>
        <v>Række-, kæde-, dobbelthus (lodret adskillelse mellem enhederne)</v>
      </c>
      <c r="K3339" s="1" t="str">
        <f ca="1">INDEX(Anvendelseskode!C:C,MATCH($F3339,Anvendelseskode!$A:$A,0))</f>
        <v>Række-, kæde og dobbelthuse</v>
      </c>
      <c r="L3339" s="1" t="str">
        <f ca="1">INDEX(Anvendelseskode!D:D,MATCH($F3339,Anvendelseskode!$A:$A,0))</f>
        <v>Private husholdninger</v>
      </c>
      <c r="M3339" s="1" t="str">
        <f ca="1">IFERROR(INDEX(SBi!$2:$2,MATCH(H3339,SBi!$1:$1,1)),SBi!$K$2)</f>
        <v>1961-1972</v>
      </c>
      <c r="N3339" s="1">
        <f ca="1">INDEX(SBi!$C$3:$K$28,MATCH(F3339,SBi!$B$3:$B$28,0),MATCH(M3339,SBi!$C$2:$K$2,0))</f>
        <v>119.9</v>
      </c>
      <c r="O3339" s="16">
        <f t="shared" ca="1" si="684"/>
        <v>10.9109</v>
      </c>
      <c r="P3339" s="16" t="str">
        <f ca="1">IFERROR(INDEX(VpD!$2:$2,MATCH(H3339,VpD!$1:$1,1)),VpD!$I$2)</f>
        <v>1961-1972</v>
      </c>
      <c r="Q3339" s="1">
        <f ca="1">INDEX(VpD!$C$3:$I$27,MATCH(F3339,VpD!$B$3:$B$27,0),MATCH(P3339,VpD!$C$2:$I$2,0))</f>
        <v>120</v>
      </c>
      <c r="R3339" s="16">
        <f t="shared" ca="1" si="685"/>
        <v>10.92</v>
      </c>
      <c r="S3339" s="14">
        <f t="shared" ca="1" si="686"/>
        <v>713727.47</v>
      </c>
      <c r="T3339" s="14">
        <f t="shared" ca="1" si="687"/>
        <v>6169320.9299999997</v>
      </c>
      <c r="U3339" s="14" t="str">
        <f t="shared" ca="1" si="688"/>
        <v>0A3F507E-1BE1-32B8-E044-0003BA298018</v>
      </c>
    </row>
    <row r="3340" spans="1:21" s="14" customFormat="1" x14ac:dyDescent="0.25">
      <c r="A3340" s="14">
        <f t="shared" si="676"/>
        <v>3340</v>
      </c>
      <c r="B3340" s="14" t="str">
        <f t="shared" ca="1" si="677"/>
        <v>275944DA-29C9-4005-9489-5BBD2A9A5A47</v>
      </c>
      <c r="C3340" s="14" t="str">
        <f t="shared" ca="1" si="678"/>
        <v>Brøndbyvej</v>
      </c>
      <c r="D3340" s="14" t="str">
        <f t="shared" ca="1" si="679"/>
        <v>204</v>
      </c>
      <c r="E3340" s="14" t="str">
        <f t="shared" ca="1" si="680"/>
        <v>15by</v>
      </c>
      <c r="F3340" s="1">
        <f t="shared" ca="1" si="681"/>
        <v>120</v>
      </c>
      <c r="G3340" s="1">
        <f t="shared" ca="1" si="682"/>
        <v>301</v>
      </c>
      <c r="H3340" s="1">
        <f t="shared" ca="1" si="683"/>
        <v>1974</v>
      </c>
      <c r="I3340" s="1" t="str">
        <f ca="1">INDEX(Relationstabel!$C$3:$K$10,MATCH(INDIRECT($A$1&amp;"J"&amp;A3340),Relationstabel!$A$3:$A$10,0),MATCH(IFERROR(VALUE(INDIRECT($A$1&amp;"K"&amp;A3340)),0),Relationstabel!$C$1:$K$1,0))</f>
        <v>Olie</v>
      </c>
      <c r="J3340" s="1" t="str">
        <f ca="1">INDEX(Anvendelseskode!B:B,MATCH($F3340,Anvendelseskode!$A:$A,0))</f>
        <v>Fritliggende enfamilieshus (parcelhus)</v>
      </c>
      <c r="K3340" s="1" t="str">
        <f ca="1">INDEX(Anvendelseskode!C:C,MATCH($F3340,Anvendelseskode!$A:$A,0))</f>
        <v>Parcelhuse</v>
      </c>
      <c r="L3340" s="1" t="str">
        <f ca="1">INDEX(Anvendelseskode!D:D,MATCH($F3340,Anvendelseskode!$A:$A,0))</f>
        <v>Private husholdninger</v>
      </c>
      <c r="M3340" s="1" t="str">
        <f ca="1">IFERROR(INDEX(SBi!$2:$2,MATCH(H3340,SBi!$1:$1,1)),SBi!$K$2)</f>
        <v>1973-1978</v>
      </c>
      <c r="N3340" s="1">
        <f ca="1">INDEX(SBi!$C$3:$K$28,MATCH(F3340,SBi!$B$3:$B$28,0),MATCH(M3340,SBi!$C$2:$K$2,0))</f>
        <v>119.8</v>
      </c>
      <c r="O3340" s="16">
        <f t="shared" ca="1" si="684"/>
        <v>36.059799999999996</v>
      </c>
      <c r="P3340" s="16" t="str">
        <f ca="1">IFERROR(INDEX(VpD!$2:$2,MATCH(H3340,VpD!$1:$1,1)),VpD!$I$2)</f>
        <v>1973-1978</v>
      </c>
      <c r="Q3340" s="1">
        <f ca="1">INDEX(VpD!$C$3:$I$27,MATCH(F3340,VpD!$B$3:$B$27,0),MATCH(P3340,VpD!$C$2:$I$2,0))</f>
        <v>117</v>
      </c>
      <c r="R3340" s="16">
        <f t="shared" ca="1" si="685"/>
        <v>35.216999999999999</v>
      </c>
      <c r="S3340" s="14">
        <f t="shared" ca="1" si="686"/>
        <v>711779.67</v>
      </c>
      <c r="T3340" s="14">
        <f t="shared" ca="1" si="687"/>
        <v>6170792.3899999997</v>
      </c>
      <c r="U3340" s="14" t="str">
        <f t="shared" ca="1" si="688"/>
        <v>0A3F507E-15CC-32B8-E044-0003BA298018</v>
      </c>
    </row>
    <row r="3341" spans="1:21" s="14" customFormat="1" x14ac:dyDescent="0.25">
      <c r="A3341" s="14">
        <f t="shared" si="676"/>
        <v>3341</v>
      </c>
      <c r="B3341" s="14" t="str">
        <f t="shared" ca="1" si="677"/>
        <v>AAE77386-4333-4764-A0AE-D653F07F40B7</v>
      </c>
      <c r="C3341" s="14" t="str">
        <f t="shared" ca="1" si="678"/>
        <v>Hyrdeengen</v>
      </c>
      <c r="D3341" s="14" t="str">
        <f t="shared" ca="1" si="679"/>
        <v>245</v>
      </c>
      <c r="E3341" s="14" t="str">
        <f t="shared" ca="1" si="680"/>
        <v>21fo</v>
      </c>
      <c r="F3341" s="1">
        <f t="shared" ca="1" si="681"/>
        <v>130</v>
      </c>
      <c r="G3341" s="1">
        <f t="shared" ca="1" si="682"/>
        <v>117</v>
      </c>
      <c r="H3341" s="1">
        <f t="shared" ca="1" si="683"/>
        <v>1975</v>
      </c>
      <c r="I3341" s="1" t="str">
        <f ca="1">INDEX(Relationstabel!$C$3:$K$10,MATCH(INDIRECT($A$1&amp;"J"&amp;A3341),Relationstabel!$A$3:$A$10,0),MATCH(IFERROR(VALUE(INDIRECT($A$1&amp;"K"&amp;A3341)),0),Relationstabel!$C$1:$K$1,0))</f>
        <v>Fjernvarme/ Blokvarme</v>
      </c>
      <c r="J3341" s="1" t="str">
        <f ca="1">INDEX(Anvendelseskode!B:B,MATCH($F3341,Anvendelseskode!$A:$A,0))</f>
        <v>Række-, kæde-, dobbelthus (lodret adskillelse mellem enhederne)</v>
      </c>
      <c r="K3341" s="1" t="str">
        <f ca="1">INDEX(Anvendelseskode!C:C,MATCH($F3341,Anvendelseskode!$A:$A,0))</f>
        <v>Række-, kæde og dobbelthuse</v>
      </c>
      <c r="L3341" s="1" t="str">
        <f ca="1">INDEX(Anvendelseskode!D:D,MATCH($F3341,Anvendelseskode!$A:$A,0))</f>
        <v>Private husholdninger</v>
      </c>
      <c r="M3341" s="1" t="str">
        <f ca="1">IFERROR(INDEX(SBi!$2:$2,MATCH(H3341,SBi!$1:$1,1)),SBi!$K$2)</f>
        <v>1973-1978</v>
      </c>
      <c r="N3341" s="1">
        <f ca="1">INDEX(SBi!$C$3:$K$28,MATCH(F3341,SBi!$B$3:$B$28,0),MATCH(M3341,SBi!$C$2:$K$2,0))</f>
        <v>112.6</v>
      </c>
      <c r="O3341" s="16">
        <f t="shared" ca="1" si="684"/>
        <v>13.174199999999999</v>
      </c>
      <c r="P3341" s="16" t="str">
        <f ca="1">IFERROR(INDEX(VpD!$2:$2,MATCH(H3341,VpD!$1:$1,1)),VpD!$I$2)</f>
        <v>1973-1978</v>
      </c>
      <c r="Q3341" s="1">
        <f ca="1">INDEX(VpD!$C$3:$I$27,MATCH(F3341,VpD!$B$3:$B$27,0),MATCH(P3341,VpD!$C$2:$I$2,0))</f>
        <v>98</v>
      </c>
      <c r="R3341" s="16">
        <f t="shared" ca="1" si="685"/>
        <v>11.465999999999999</v>
      </c>
      <c r="S3341" s="14">
        <f t="shared" ca="1" si="686"/>
        <v>711685.82</v>
      </c>
      <c r="T3341" s="14">
        <f t="shared" ca="1" si="687"/>
        <v>6172312.4699999997</v>
      </c>
      <c r="U3341" s="14" t="str">
        <f t="shared" ca="1" si="688"/>
        <v>0A3F507E-19CC-32B8-E044-0003BA298018</v>
      </c>
    </row>
    <row r="3342" spans="1:21" s="14" customFormat="1" x14ac:dyDescent="0.25">
      <c r="A3342" s="14">
        <f t="shared" si="676"/>
        <v>3342</v>
      </c>
      <c r="B3342" s="14" t="str">
        <f t="shared" ca="1" si="677"/>
        <v>50818CCA-F992-493C-A819-433DAE1F03BB</v>
      </c>
      <c r="C3342" s="14" t="str">
        <f t="shared" ca="1" si="678"/>
        <v>Løkkekrogen</v>
      </c>
      <c r="D3342" s="14" t="str">
        <f t="shared" ca="1" si="679"/>
        <v>11E</v>
      </c>
      <c r="E3342" s="14" t="str">
        <f t="shared" ca="1" si="680"/>
        <v>17v</v>
      </c>
      <c r="F3342" s="1">
        <f t="shared" ca="1" si="681"/>
        <v>440</v>
      </c>
      <c r="G3342" s="1">
        <f t="shared" ca="1" si="682"/>
        <v>456</v>
      </c>
      <c r="H3342" s="1">
        <f t="shared" ca="1" si="683"/>
        <v>2016</v>
      </c>
      <c r="I3342" s="1" t="str">
        <f ca="1">INDEX(Relationstabel!$C$3:$K$10,MATCH(INDIRECT($A$1&amp;"J"&amp;A3342),Relationstabel!$A$3:$A$10,0),MATCH(IFERROR(VALUE(INDIRECT($A$1&amp;"K"&amp;A3342)),0),Relationstabel!$C$1:$K$1,0))</f>
        <v>Fjernvarme/ Blokvarme</v>
      </c>
      <c r="J3342" s="1" t="str">
        <f ca="1">INDEX(Anvendelseskode!B:B,MATCH($F3342,Anvendelseskode!$A:$A,0))</f>
        <v>Daginstitutioner</v>
      </c>
      <c r="K3342" s="1" t="str">
        <f ca="1">INDEX(Anvendelseskode!C:C,MATCH($F3342,Anvendelseskode!$A:$A,0))</f>
        <v>Daginstitutioner</v>
      </c>
      <c r="L3342" s="1" t="str">
        <f ca="1">INDEX(Anvendelseskode!D:D,MATCH($F3342,Anvendelseskode!$A:$A,0))</f>
        <v>Kommunale og andre offentlige institutioner</v>
      </c>
      <c r="M3342" s="1" t="str">
        <f ca="1">IFERROR(INDEX(SBi!$2:$2,MATCH(H3342,SBi!$1:$1,1)),SBi!$K$2)</f>
        <v>Efter 2006</v>
      </c>
      <c r="N3342" s="1">
        <f ca="1">INDEX(SBi!$C$3:$K$28,MATCH(F3342,SBi!$B$3:$B$28,0),MATCH(M3342,SBi!$C$2:$K$2,0))</f>
        <v>115.9</v>
      </c>
      <c r="O3342" s="16">
        <f t="shared" ca="1" si="684"/>
        <v>52.8504</v>
      </c>
      <c r="P3342" s="16" t="str">
        <f ca="1">IFERROR(INDEX(VpD!$2:$2,MATCH(H3342,VpD!$1:$1,1)),VpD!$I$2)</f>
        <v>&gt;1998</v>
      </c>
      <c r="Q3342" s="1">
        <f ca="1">INDEX(VpD!$C$3:$I$27,MATCH(F3342,VpD!$B$3:$B$27,0),MATCH(P3342,VpD!$C$2:$I$2,0))</f>
        <v>129</v>
      </c>
      <c r="R3342" s="16">
        <f t="shared" ca="1" si="685"/>
        <v>58.823999999999998</v>
      </c>
      <c r="S3342" s="14">
        <f t="shared" ca="1" si="686"/>
        <v>711185.53</v>
      </c>
      <c r="T3342" s="14">
        <f t="shared" ca="1" si="687"/>
        <v>6172584.96</v>
      </c>
      <c r="U3342" s="14" t="str">
        <f t="shared" ca="1" si="688"/>
        <v>0A3F507E-1CCC-32B8-E044-0003BA298018</v>
      </c>
    </row>
    <row r="3343" spans="1:21" s="14" customFormat="1" x14ac:dyDescent="0.25">
      <c r="A3343" s="14">
        <f t="shared" si="676"/>
        <v>3343</v>
      </c>
      <c r="B3343" s="14" t="str">
        <f t="shared" ca="1" si="677"/>
        <v>99EE5444-C88A-4AC0-A6A2-593B58013195</v>
      </c>
      <c r="C3343" s="14" t="str">
        <f t="shared" ca="1" si="678"/>
        <v>Vallensbæk Strandvej</v>
      </c>
      <c r="D3343" s="14" t="str">
        <f t="shared" ca="1" si="679"/>
        <v>317</v>
      </c>
      <c r="E3343" s="14" t="str">
        <f t="shared" ca="1" si="680"/>
        <v>11ad</v>
      </c>
      <c r="F3343" s="1">
        <f t="shared" ca="1" si="681"/>
        <v>120</v>
      </c>
      <c r="G3343" s="1">
        <f t="shared" ca="1" si="682"/>
        <v>212</v>
      </c>
      <c r="H3343" s="1">
        <f t="shared" ca="1" si="683"/>
        <v>1984</v>
      </c>
      <c r="I3343" s="1" t="str">
        <f ca="1">INDEX(Relationstabel!$C$3:$K$10,MATCH(INDIRECT($A$1&amp;"J"&amp;A3343),Relationstabel!$A$3:$A$10,0),MATCH(IFERROR(VALUE(INDIRECT($A$1&amp;"K"&amp;A3343)),0),Relationstabel!$C$1:$K$1,0))</f>
        <v>Naturgas</v>
      </c>
      <c r="J3343" s="1" t="str">
        <f ca="1">INDEX(Anvendelseskode!B:B,MATCH($F3343,Anvendelseskode!$A:$A,0))</f>
        <v>Fritliggende enfamilieshus (parcelhus)</v>
      </c>
      <c r="K3343" s="1" t="str">
        <f ca="1">INDEX(Anvendelseskode!C:C,MATCH($F3343,Anvendelseskode!$A:$A,0))</f>
        <v>Parcelhuse</v>
      </c>
      <c r="L3343" s="1" t="str">
        <f ca="1">INDEX(Anvendelseskode!D:D,MATCH($F3343,Anvendelseskode!$A:$A,0))</f>
        <v>Private husholdninger</v>
      </c>
      <c r="M3343" s="1" t="str">
        <f ca="1">IFERROR(INDEX(SBi!$2:$2,MATCH(H3343,SBi!$1:$1,1)),SBi!$K$2)</f>
        <v>1979-1998</v>
      </c>
      <c r="N3343" s="1">
        <f ca="1">INDEX(SBi!$C$3:$K$28,MATCH(F3343,SBi!$B$3:$B$28,0),MATCH(M3343,SBi!$C$2:$K$2,0))</f>
        <v>105.4</v>
      </c>
      <c r="O3343" s="16">
        <f t="shared" ca="1" si="684"/>
        <v>22.344800000000003</v>
      </c>
      <c r="P3343" s="16" t="str">
        <f ca="1">IFERROR(INDEX(VpD!$2:$2,MATCH(H3343,VpD!$1:$1,1)),VpD!$I$2)</f>
        <v>1979-1998</v>
      </c>
      <c r="Q3343" s="1">
        <f ca="1">INDEX(VpD!$C$3:$I$27,MATCH(F3343,VpD!$B$3:$B$27,0),MATCH(P3343,VpD!$C$2:$I$2,0))</f>
        <v>90</v>
      </c>
      <c r="R3343" s="16">
        <f t="shared" ca="1" si="685"/>
        <v>19.079999999999998</v>
      </c>
      <c r="S3343" s="14">
        <f t="shared" ca="1" si="686"/>
        <v>713021.37</v>
      </c>
      <c r="T3343" s="14">
        <f t="shared" ca="1" si="687"/>
        <v>6168722.1399999997</v>
      </c>
      <c r="U3343" s="14" t="str">
        <f t="shared" ca="1" si="688"/>
        <v>0A3F507E-17D1-32B8-E044-0003BA298018</v>
      </c>
    </row>
    <row r="3344" spans="1:21" s="14" customFormat="1" x14ac:dyDescent="0.25">
      <c r="A3344" s="14">
        <f t="shared" si="676"/>
        <v>3344</v>
      </c>
      <c r="B3344" s="14" t="str">
        <f t="shared" ca="1" si="677"/>
        <v>CDA5BE31-7106-4BD0-BAEF-0D212E7FC538</v>
      </c>
      <c r="C3344" s="14" t="str">
        <f t="shared" ca="1" si="678"/>
        <v>Kolleruplund</v>
      </c>
      <c r="D3344" s="14" t="str">
        <f t="shared" ca="1" si="679"/>
        <v>51</v>
      </c>
      <c r="E3344" s="14" t="str">
        <f t="shared" ca="1" si="680"/>
        <v>6fy</v>
      </c>
      <c r="F3344" s="1">
        <f t="shared" ca="1" si="681"/>
        <v>130</v>
      </c>
      <c r="G3344" s="1">
        <f t="shared" ca="1" si="682"/>
        <v>91</v>
      </c>
      <c r="H3344" s="1">
        <f t="shared" ca="1" si="683"/>
        <v>1967</v>
      </c>
      <c r="I3344" s="1" t="str">
        <f ca="1">INDEX(Relationstabel!$C$3:$K$10,MATCH(INDIRECT($A$1&amp;"J"&amp;A3344),Relationstabel!$A$3:$A$10,0),MATCH(IFERROR(VALUE(INDIRECT($A$1&amp;"K"&amp;A3344)),0),Relationstabel!$C$1:$K$1,0))</f>
        <v>Elvarme</v>
      </c>
      <c r="J3344" s="1" t="str">
        <f ca="1">INDEX(Anvendelseskode!B:B,MATCH($F3344,Anvendelseskode!$A:$A,0))</f>
        <v>Række-, kæde-, dobbelthus (lodret adskillelse mellem enhederne)</v>
      </c>
      <c r="K3344" s="1" t="str">
        <f ca="1">INDEX(Anvendelseskode!C:C,MATCH($F3344,Anvendelseskode!$A:$A,0))</f>
        <v>Række-, kæde og dobbelthuse</v>
      </c>
      <c r="L3344" s="1" t="str">
        <f ca="1">INDEX(Anvendelseskode!D:D,MATCH($F3344,Anvendelseskode!$A:$A,0))</f>
        <v>Private husholdninger</v>
      </c>
      <c r="M3344" s="1" t="str">
        <f ca="1">IFERROR(INDEX(SBi!$2:$2,MATCH(H3344,SBi!$1:$1,1)),SBi!$K$2)</f>
        <v>1961-1972</v>
      </c>
      <c r="N3344" s="1">
        <f ca="1">INDEX(SBi!$C$3:$K$28,MATCH(F3344,SBi!$B$3:$B$28,0),MATCH(M3344,SBi!$C$2:$K$2,0))</f>
        <v>119.9</v>
      </c>
      <c r="O3344" s="16">
        <f t="shared" ca="1" si="684"/>
        <v>10.9109</v>
      </c>
      <c r="P3344" s="16" t="str">
        <f ca="1">IFERROR(INDEX(VpD!$2:$2,MATCH(H3344,VpD!$1:$1,1)),VpD!$I$2)</f>
        <v>1961-1972</v>
      </c>
      <c r="Q3344" s="1">
        <f ca="1">INDEX(VpD!$C$3:$I$27,MATCH(F3344,VpD!$B$3:$B$27,0),MATCH(P3344,VpD!$C$2:$I$2,0))</f>
        <v>120</v>
      </c>
      <c r="R3344" s="16">
        <f t="shared" ca="1" si="685"/>
        <v>10.92</v>
      </c>
      <c r="S3344" s="14">
        <f t="shared" ca="1" si="686"/>
        <v>713747</v>
      </c>
      <c r="T3344" s="14">
        <f t="shared" ca="1" si="687"/>
        <v>6169287.7000000002</v>
      </c>
      <c r="U3344" s="14" t="str">
        <f t="shared" ca="1" si="688"/>
        <v>0A3F507E-1BD1-32B8-E044-0003BA298018</v>
      </c>
    </row>
    <row r="3345" spans="1:21" s="14" customFormat="1" x14ac:dyDescent="0.25">
      <c r="A3345" s="14">
        <f t="shared" si="676"/>
        <v>3345</v>
      </c>
      <c r="B3345" s="14" t="str">
        <f t="shared" ca="1" si="677"/>
        <v>73C9AC94-1982-46CD-B800-30F11D4336DC</v>
      </c>
      <c r="C3345" s="14" t="str">
        <f t="shared" ca="1" si="678"/>
        <v>Nordmarksvænge</v>
      </c>
      <c r="D3345" s="14" t="str">
        <f t="shared" ca="1" si="679"/>
        <v>67</v>
      </c>
      <c r="E3345" s="14" t="str">
        <f t="shared" ca="1" si="680"/>
        <v>15dt</v>
      </c>
      <c r="F3345" s="1">
        <f t="shared" ca="1" si="681"/>
        <v>120</v>
      </c>
      <c r="G3345" s="1">
        <f t="shared" ca="1" si="682"/>
        <v>193</v>
      </c>
      <c r="H3345" s="1">
        <f t="shared" ca="1" si="683"/>
        <v>2001</v>
      </c>
      <c r="I3345" s="1" t="str">
        <f ca="1">INDEX(Relationstabel!$C$3:$K$10,MATCH(INDIRECT($A$1&amp;"J"&amp;A3345),Relationstabel!$A$3:$A$10,0),MATCH(IFERROR(VALUE(INDIRECT($A$1&amp;"K"&amp;A3345)),0),Relationstabel!$C$1:$K$1,0))</f>
        <v>Fjernvarme/ Blokvarme</v>
      </c>
      <c r="J3345" s="1" t="str">
        <f ca="1">INDEX(Anvendelseskode!B:B,MATCH($F3345,Anvendelseskode!$A:$A,0))</f>
        <v>Fritliggende enfamilieshus (parcelhus)</v>
      </c>
      <c r="K3345" s="1" t="str">
        <f ca="1">INDEX(Anvendelseskode!C:C,MATCH($F3345,Anvendelseskode!$A:$A,0))</f>
        <v>Parcelhuse</v>
      </c>
      <c r="L3345" s="1" t="str">
        <f ca="1">INDEX(Anvendelseskode!D:D,MATCH($F3345,Anvendelseskode!$A:$A,0))</f>
        <v>Private husholdninger</v>
      </c>
      <c r="M3345" s="1" t="str">
        <f ca="1">IFERROR(INDEX(SBi!$2:$2,MATCH(H3345,SBi!$1:$1,1)),SBi!$K$2)</f>
        <v>1999-2006</v>
      </c>
      <c r="N3345" s="1">
        <f ca="1">INDEX(SBi!$C$3:$K$28,MATCH(F3345,SBi!$B$3:$B$28,0),MATCH(M3345,SBi!$C$2:$K$2,0))</f>
        <v>83.9</v>
      </c>
      <c r="O3345" s="16">
        <f t="shared" ca="1" si="684"/>
        <v>16.192700000000002</v>
      </c>
      <c r="P3345" s="16" t="str">
        <f ca="1">IFERROR(INDEX(VpD!$2:$2,MATCH(H3345,VpD!$1:$1,1)),VpD!$I$2)</f>
        <v>&gt;1998</v>
      </c>
      <c r="Q3345" s="1">
        <f ca="1">INDEX(VpD!$C$3:$I$27,MATCH(F3345,VpD!$B$3:$B$27,0),MATCH(P3345,VpD!$C$2:$I$2,0))</f>
        <v>72</v>
      </c>
      <c r="R3345" s="16">
        <f t="shared" ca="1" si="685"/>
        <v>13.896000000000001</v>
      </c>
      <c r="S3345" s="14">
        <f t="shared" ca="1" si="686"/>
        <v>712129.48</v>
      </c>
      <c r="T3345" s="14">
        <f t="shared" ca="1" si="687"/>
        <v>6171843.9800000004</v>
      </c>
      <c r="U3345" s="14" t="str">
        <f t="shared" ca="1" si="688"/>
        <v>0A3F507E-1DD1-32B8-E044-0003BA298018</v>
      </c>
    </row>
    <row r="3346" spans="1:21" s="14" customFormat="1" x14ac:dyDescent="0.25">
      <c r="A3346" s="14">
        <f t="shared" si="676"/>
        <v>3346</v>
      </c>
      <c r="B3346" s="14" t="str">
        <f t="shared" ca="1" si="677"/>
        <v>D8BDBCE3-3F75-4C1E-A018-067AB64ABFC0</v>
      </c>
      <c r="C3346" s="14" t="str">
        <f t="shared" ca="1" si="678"/>
        <v>Nørrebred</v>
      </c>
      <c r="D3346" s="14" t="str">
        <f t="shared" ca="1" si="679"/>
        <v>168</v>
      </c>
      <c r="E3346" s="14" t="str">
        <f t="shared" ca="1" si="680"/>
        <v>22bx</v>
      </c>
      <c r="F3346" s="1">
        <f t="shared" ca="1" si="681"/>
        <v>130</v>
      </c>
      <c r="G3346" s="1">
        <f t="shared" ca="1" si="682"/>
        <v>110</v>
      </c>
      <c r="H3346" s="1">
        <f t="shared" ca="1" si="683"/>
        <v>1973</v>
      </c>
      <c r="I3346" s="1" t="str">
        <f ca="1">INDEX(Relationstabel!$C$3:$K$10,MATCH(INDIRECT($A$1&amp;"J"&amp;A3346),Relationstabel!$A$3:$A$10,0),MATCH(IFERROR(VALUE(INDIRECT($A$1&amp;"K"&amp;A3346)),0),Relationstabel!$C$1:$K$1,0))</f>
        <v>Fjernvarme/ Blokvarme</v>
      </c>
      <c r="J3346" s="1" t="str">
        <f ca="1">INDEX(Anvendelseskode!B:B,MATCH($F3346,Anvendelseskode!$A:$A,0))</f>
        <v>Række-, kæde-, dobbelthus (lodret adskillelse mellem enhederne)</v>
      </c>
      <c r="K3346" s="1" t="str">
        <f ca="1">INDEX(Anvendelseskode!C:C,MATCH($F3346,Anvendelseskode!$A:$A,0))</f>
        <v>Række-, kæde og dobbelthuse</v>
      </c>
      <c r="L3346" s="1" t="str">
        <f ca="1">INDEX(Anvendelseskode!D:D,MATCH($F3346,Anvendelseskode!$A:$A,0))</f>
        <v>Private husholdninger</v>
      </c>
      <c r="M3346" s="1" t="str">
        <f ca="1">IFERROR(INDEX(SBi!$2:$2,MATCH(H3346,SBi!$1:$1,1)),SBi!$K$2)</f>
        <v>1973-1978</v>
      </c>
      <c r="N3346" s="1">
        <f ca="1">INDEX(SBi!$C$3:$K$28,MATCH(F3346,SBi!$B$3:$B$28,0),MATCH(M3346,SBi!$C$2:$K$2,0))</f>
        <v>112.6</v>
      </c>
      <c r="O3346" s="16">
        <f t="shared" ca="1" si="684"/>
        <v>12.385999999999999</v>
      </c>
      <c r="P3346" s="16" t="str">
        <f ca="1">IFERROR(INDEX(VpD!$2:$2,MATCH(H3346,VpD!$1:$1,1)),VpD!$I$2)</f>
        <v>1973-1978</v>
      </c>
      <c r="Q3346" s="1">
        <f ca="1">INDEX(VpD!$C$3:$I$27,MATCH(F3346,VpD!$B$3:$B$27,0),MATCH(P3346,VpD!$C$2:$I$2,0))</f>
        <v>98</v>
      </c>
      <c r="R3346" s="16">
        <f t="shared" ca="1" si="685"/>
        <v>10.78</v>
      </c>
      <c r="S3346" s="14">
        <f t="shared" ca="1" si="686"/>
        <v>711670.23</v>
      </c>
      <c r="T3346" s="14">
        <f t="shared" ca="1" si="687"/>
        <v>6172071.0300000003</v>
      </c>
      <c r="U3346" s="14" t="str">
        <f t="shared" ca="1" si="688"/>
        <v>0A3F507E-1ED1-32B8-E044-0003BA298018</v>
      </c>
    </row>
    <row r="3347" spans="1:21" s="14" customFormat="1" x14ac:dyDescent="0.25">
      <c r="A3347" s="14">
        <f t="shared" si="676"/>
        <v>3347</v>
      </c>
      <c r="B3347" s="14" t="str">
        <f t="shared" ca="1" si="677"/>
        <v>1B88CCFE-60BF-49EE-AB7B-3FD94803D064</v>
      </c>
      <c r="C3347" s="14" t="str">
        <f t="shared" ca="1" si="678"/>
        <v>Brøndbyvej</v>
      </c>
      <c r="D3347" s="14" t="str">
        <f t="shared" ca="1" si="679"/>
        <v>214</v>
      </c>
      <c r="E3347" s="14" t="str">
        <f t="shared" ca="1" si="680"/>
        <v>14dt</v>
      </c>
      <c r="F3347" s="1">
        <f t="shared" ca="1" si="681"/>
        <v>120</v>
      </c>
      <c r="G3347" s="1">
        <f t="shared" ca="1" si="682"/>
        <v>129</v>
      </c>
      <c r="H3347" s="1">
        <f t="shared" ca="1" si="683"/>
        <v>1981</v>
      </c>
      <c r="I3347" s="1" t="str">
        <f ca="1">INDEX(Relationstabel!$C$3:$K$10,MATCH(INDIRECT($A$1&amp;"J"&amp;A3347),Relationstabel!$A$3:$A$10,0),MATCH(IFERROR(VALUE(INDIRECT($A$1&amp;"K"&amp;A3347)),0),Relationstabel!$C$1:$K$1,0))</f>
        <v>Elvarme</v>
      </c>
      <c r="J3347" s="1" t="str">
        <f ca="1">INDEX(Anvendelseskode!B:B,MATCH($F3347,Anvendelseskode!$A:$A,0))</f>
        <v>Fritliggende enfamilieshus (parcelhus)</v>
      </c>
      <c r="K3347" s="1" t="str">
        <f ca="1">INDEX(Anvendelseskode!C:C,MATCH($F3347,Anvendelseskode!$A:$A,0))</f>
        <v>Parcelhuse</v>
      </c>
      <c r="L3347" s="1" t="str">
        <f ca="1">INDEX(Anvendelseskode!D:D,MATCH($F3347,Anvendelseskode!$A:$A,0))</f>
        <v>Private husholdninger</v>
      </c>
      <c r="M3347" s="1" t="str">
        <f ca="1">IFERROR(INDEX(SBi!$2:$2,MATCH(H3347,SBi!$1:$1,1)),SBi!$K$2)</f>
        <v>1979-1998</v>
      </c>
      <c r="N3347" s="1">
        <f ca="1">INDEX(SBi!$C$3:$K$28,MATCH(F3347,SBi!$B$3:$B$28,0),MATCH(M3347,SBi!$C$2:$K$2,0))</f>
        <v>105.4</v>
      </c>
      <c r="O3347" s="16">
        <f t="shared" ca="1" si="684"/>
        <v>13.5966</v>
      </c>
      <c r="P3347" s="16" t="str">
        <f ca="1">IFERROR(INDEX(VpD!$2:$2,MATCH(H3347,VpD!$1:$1,1)),VpD!$I$2)</f>
        <v>1979-1998</v>
      </c>
      <c r="Q3347" s="1">
        <f ca="1">INDEX(VpD!$C$3:$I$27,MATCH(F3347,VpD!$B$3:$B$27,0),MATCH(P3347,VpD!$C$2:$I$2,0))</f>
        <v>90</v>
      </c>
      <c r="R3347" s="16">
        <f t="shared" ca="1" si="685"/>
        <v>11.61</v>
      </c>
      <c r="S3347" s="14">
        <f t="shared" ca="1" si="686"/>
        <v>711705.25</v>
      </c>
      <c r="T3347" s="14">
        <f t="shared" ca="1" si="687"/>
        <v>6170800.5899999999</v>
      </c>
      <c r="U3347" s="14" t="str">
        <f t="shared" ca="1" si="688"/>
        <v>0A3F507E-15D4-32B8-E044-0003BA298018</v>
      </c>
    </row>
    <row r="3348" spans="1:21" s="14" customFormat="1" x14ac:dyDescent="0.25">
      <c r="A3348" s="14">
        <f t="shared" si="676"/>
        <v>3348</v>
      </c>
      <c r="B3348" s="14" t="str">
        <f t="shared" ca="1" si="677"/>
        <v>C0DF899E-0FCC-4659-834E-812DD8C8EAF5</v>
      </c>
      <c r="C3348" s="14" t="str">
        <f t="shared" ca="1" si="678"/>
        <v>Hyrdeengen</v>
      </c>
      <c r="D3348" s="14" t="str">
        <f t="shared" ca="1" si="679"/>
        <v>271</v>
      </c>
      <c r="E3348" s="14" t="str">
        <f t="shared" ca="1" si="680"/>
        <v>21fa</v>
      </c>
      <c r="F3348" s="1">
        <f t="shared" ca="1" si="681"/>
        <v>130</v>
      </c>
      <c r="G3348" s="1">
        <f t="shared" ca="1" si="682"/>
        <v>125</v>
      </c>
      <c r="H3348" s="1">
        <f t="shared" ca="1" si="683"/>
        <v>1975</v>
      </c>
      <c r="I3348" s="1" t="str">
        <f ca="1">INDEX(Relationstabel!$C$3:$K$10,MATCH(INDIRECT($A$1&amp;"J"&amp;A3348),Relationstabel!$A$3:$A$10,0),MATCH(IFERROR(VALUE(INDIRECT($A$1&amp;"K"&amp;A3348)),0),Relationstabel!$C$1:$K$1,0))</f>
        <v>Fjernvarme/ Blokvarme</v>
      </c>
      <c r="J3348" s="1" t="str">
        <f ca="1">INDEX(Anvendelseskode!B:B,MATCH($F3348,Anvendelseskode!$A:$A,0))</f>
        <v>Række-, kæde-, dobbelthus (lodret adskillelse mellem enhederne)</v>
      </c>
      <c r="K3348" s="1" t="str">
        <f ca="1">INDEX(Anvendelseskode!C:C,MATCH($F3348,Anvendelseskode!$A:$A,0))</f>
        <v>Række-, kæde og dobbelthuse</v>
      </c>
      <c r="L3348" s="1" t="str">
        <f ca="1">INDEX(Anvendelseskode!D:D,MATCH($F3348,Anvendelseskode!$A:$A,0))</f>
        <v>Private husholdninger</v>
      </c>
      <c r="M3348" s="1" t="str">
        <f ca="1">IFERROR(INDEX(SBi!$2:$2,MATCH(H3348,SBi!$1:$1,1)),SBi!$K$2)</f>
        <v>1973-1978</v>
      </c>
      <c r="N3348" s="1">
        <f ca="1">INDEX(SBi!$C$3:$K$28,MATCH(F3348,SBi!$B$3:$B$28,0),MATCH(M3348,SBi!$C$2:$K$2,0))</f>
        <v>112.6</v>
      </c>
      <c r="O3348" s="16">
        <f t="shared" ca="1" si="684"/>
        <v>14.074999999999999</v>
      </c>
      <c r="P3348" s="16" t="str">
        <f ca="1">IFERROR(INDEX(VpD!$2:$2,MATCH(H3348,VpD!$1:$1,1)),VpD!$I$2)</f>
        <v>1973-1978</v>
      </c>
      <c r="Q3348" s="1">
        <f ca="1">INDEX(VpD!$C$3:$I$27,MATCH(F3348,VpD!$B$3:$B$27,0),MATCH(P3348,VpD!$C$2:$I$2,0))</f>
        <v>98</v>
      </c>
      <c r="R3348" s="16">
        <f t="shared" ca="1" si="685"/>
        <v>12.25</v>
      </c>
      <c r="S3348" s="14">
        <f t="shared" ca="1" si="686"/>
        <v>711659.9</v>
      </c>
      <c r="T3348" s="14">
        <f t="shared" ca="1" si="687"/>
        <v>6172398.4400000004</v>
      </c>
      <c r="U3348" s="14" t="str">
        <f t="shared" ca="1" si="688"/>
        <v>0A3F507E-19D9-32B8-E044-0003BA298018</v>
      </c>
    </row>
    <row r="3349" spans="1:21" s="14" customFormat="1" x14ac:dyDescent="0.25">
      <c r="A3349" s="14">
        <f t="shared" si="676"/>
        <v>3349</v>
      </c>
      <c r="B3349" s="14" t="str">
        <f t="shared" ca="1" si="677"/>
        <v>C888C100-70F5-44B9-92A7-13301F5B2F1E</v>
      </c>
      <c r="C3349" s="14" t="str">
        <f t="shared" ca="1" si="678"/>
        <v>Løkkekrogen</v>
      </c>
      <c r="D3349" s="14" t="str">
        <f t="shared" ca="1" si="679"/>
        <v>30</v>
      </c>
      <c r="E3349" s="14" t="str">
        <f t="shared" ca="1" si="680"/>
        <v>17be</v>
      </c>
      <c r="F3349" s="1">
        <f t="shared" ca="1" si="681"/>
        <v>130</v>
      </c>
      <c r="G3349" s="1">
        <f t="shared" ca="1" si="682"/>
        <v>134</v>
      </c>
      <c r="H3349" s="1">
        <f t="shared" ca="1" si="683"/>
        <v>1975</v>
      </c>
      <c r="I3349" s="1" t="str">
        <f ca="1">INDEX(Relationstabel!$C$3:$K$10,MATCH(INDIRECT($A$1&amp;"J"&amp;A3349),Relationstabel!$A$3:$A$10,0),MATCH(IFERROR(VALUE(INDIRECT($A$1&amp;"K"&amp;A3349)),0),Relationstabel!$C$1:$K$1,0))</f>
        <v>Fjernvarme/ Blokvarme</v>
      </c>
      <c r="J3349" s="1" t="str">
        <f ca="1">INDEX(Anvendelseskode!B:B,MATCH($F3349,Anvendelseskode!$A:$A,0))</f>
        <v>Række-, kæde-, dobbelthus (lodret adskillelse mellem enhederne)</v>
      </c>
      <c r="K3349" s="1" t="str">
        <f ca="1">INDEX(Anvendelseskode!C:C,MATCH($F3349,Anvendelseskode!$A:$A,0))</f>
        <v>Række-, kæde og dobbelthuse</v>
      </c>
      <c r="L3349" s="1" t="str">
        <f ca="1">INDEX(Anvendelseskode!D:D,MATCH($F3349,Anvendelseskode!$A:$A,0))</f>
        <v>Private husholdninger</v>
      </c>
      <c r="M3349" s="1" t="str">
        <f ca="1">IFERROR(INDEX(SBi!$2:$2,MATCH(H3349,SBi!$1:$1,1)),SBi!$K$2)</f>
        <v>1973-1978</v>
      </c>
      <c r="N3349" s="1">
        <f ca="1">INDEX(SBi!$C$3:$K$28,MATCH(F3349,SBi!$B$3:$B$28,0),MATCH(M3349,SBi!$C$2:$K$2,0))</f>
        <v>112.6</v>
      </c>
      <c r="O3349" s="16">
        <f t="shared" ca="1" si="684"/>
        <v>15.0884</v>
      </c>
      <c r="P3349" s="16" t="str">
        <f ca="1">IFERROR(INDEX(VpD!$2:$2,MATCH(H3349,VpD!$1:$1,1)),VpD!$I$2)</f>
        <v>1973-1978</v>
      </c>
      <c r="Q3349" s="1">
        <f ca="1">INDEX(VpD!$C$3:$I$27,MATCH(F3349,VpD!$B$3:$B$27,0),MATCH(P3349,VpD!$C$2:$I$2,0))</f>
        <v>98</v>
      </c>
      <c r="R3349" s="16">
        <f t="shared" ca="1" si="685"/>
        <v>13.132</v>
      </c>
      <c r="S3349" s="14">
        <f t="shared" ca="1" si="686"/>
        <v>711337.29</v>
      </c>
      <c r="T3349" s="14">
        <f t="shared" ca="1" si="687"/>
        <v>6172479.75</v>
      </c>
      <c r="U3349" s="14" t="str">
        <f t="shared" ca="1" si="688"/>
        <v>0A3F507E-1CD9-32B8-E044-0003BA298018</v>
      </c>
    </row>
    <row r="3350" spans="1:21" s="14" customFormat="1" x14ac:dyDescent="0.25">
      <c r="A3350" s="14">
        <f t="shared" si="676"/>
        <v>3350</v>
      </c>
      <c r="B3350" s="14" t="str">
        <f t="shared" ca="1" si="677"/>
        <v>B94D547B-B576-4D18-82E1-7DD08E478830</v>
      </c>
      <c r="C3350" s="14" t="str">
        <f t="shared" ca="1" si="678"/>
        <v>Syvhøjvænge</v>
      </c>
      <c r="D3350" s="14" t="str">
        <f t="shared" ca="1" si="679"/>
        <v>164</v>
      </c>
      <c r="E3350" s="14" t="str">
        <f t="shared" ca="1" si="680"/>
        <v>14cz</v>
      </c>
      <c r="F3350" s="1">
        <f t="shared" ca="1" si="681"/>
        <v>130</v>
      </c>
      <c r="G3350" s="1">
        <f t="shared" ca="1" si="682"/>
        <v>107</v>
      </c>
      <c r="H3350" s="1">
        <f t="shared" ca="1" si="683"/>
        <v>1983</v>
      </c>
      <c r="I3350" s="1" t="str">
        <f ca="1">INDEX(Relationstabel!$C$3:$K$10,MATCH(INDIRECT($A$1&amp;"J"&amp;A3350),Relationstabel!$A$3:$A$10,0),MATCH(IFERROR(VALUE(INDIRECT($A$1&amp;"K"&amp;A3350)),0),Relationstabel!$C$1:$K$1,0))</f>
        <v>Fjernvarme/ Blokvarme</v>
      </c>
      <c r="J3350" s="1" t="str">
        <f ca="1">INDEX(Anvendelseskode!B:B,MATCH($F3350,Anvendelseskode!$A:$A,0))</f>
        <v>Række-, kæde-, dobbelthus (lodret adskillelse mellem enhederne)</v>
      </c>
      <c r="K3350" s="1" t="str">
        <f ca="1">INDEX(Anvendelseskode!C:C,MATCH($F3350,Anvendelseskode!$A:$A,0))</f>
        <v>Række-, kæde og dobbelthuse</v>
      </c>
      <c r="L3350" s="1" t="str">
        <f ca="1">INDEX(Anvendelseskode!D:D,MATCH($F3350,Anvendelseskode!$A:$A,0))</f>
        <v>Private husholdninger</v>
      </c>
      <c r="M3350" s="1" t="str">
        <f ca="1">IFERROR(INDEX(SBi!$2:$2,MATCH(H3350,SBi!$1:$1,1)),SBi!$K$2)</f>
        <v>1979-1998</v>
      </c>
      <c r="N3350" s="1">
        <f ca="1">INDEX(SBi!$C$3:$K$28,MATCH(F3350,SBi!$B$3:$B$28,0),MATCH(M3350,SBi!$C$2:$K$2,0))</f>
        <v>96.8</v>
      </c>
      <c r="O3350" s="16">
        <f t="shared" ca="1" si="684"/>
        <v>10.3576</v>
      </c>
      <c r="P3350" s="16" t="str">
        <f ca="1">IFERROR(INDEX(VpD!$2:$2,MATCH(H3350,VpD!$1:$1,1)),VpD!$I$2)</f>
        <v>1979-1998</v>
      </c>
      <c r="Q3350" s="1">
        <f ca="1">INDEX(VpD!$C$3:$I$27,MATCH(F3350,VpD!$B$3:$B$27,0),MATCH(P3350,VpD!$C$2:$I$2,0))</f>
        <v>74</v>
      </c>
      <c r="R3350" s="16">
        <f t="shared" ca="1" si="685"/>
        <v>7.9180000000000001</v>
      </c>
      <c r="S3350" s="14">
        <f t="shared" ca="1" si="686"/>
        <v>712020.03</v>
      </c>
      <c r="T3350" s="14">
        <f t="shared" ca="1" si="687"/>
        <v>6172045.7800000003</v>
      </c>
      <c r="U3350" s="14" t="str">
        <f t="shared" ca="1" si="688"/>
        <v>0A3F507E-22D9-32B8-E044-0003BA298018</v>
      </c>
    </row>
    <row r="3351" spans="1:21" s="14" customFormat="1" x14ac:dyDescent="0.25">
      <c r="A3351" s="14">
        <f t="shared" si="676"/>
        <v>3351</v>
      </c>
      <c r="B3351" s="14" t="str">
        <f t="shared" ca="1" si="677"/>
        <v>66A892BC-D8F9-4B7A-BA9C-B3FDACD6FB2E</v>
      </c>
      <c r="C3351" s="14" t="str">
        <f t="shared" ca="1" si="678"/>
        <v>Vallensbæk Strandvej</v>
      </c>
      <c r="D3351" s="14" t="str">
        <f t="shared" ca="1" si="679"/>
        <v>257</v>
      </c>
      <c r="E3351" s="14" t="str">
        <f t="shared" ca="1" si="680"/>
        <v>6cv</v>
      </c>
      <c r="F3351" s="1">
        <f t="shared" ca="1" si="681"/>
        <v>120</v>
      </c>
      <c r="G3351" s="1">
        <f t="shared" ca="1" si="682"/>
        <v>155</v>
      </c>
      <c r="H3351" s="1">
        <f t="shared" ca="1" si="683"/>
        <v>1981</v>
      </c>
      <c r="I3351" s="1" t="str">
        <f ca="1">INDEX(Relationstabel!$C$3:$K$10,MATCH(INDIRECT($A$1&amp;"J"&amp;A3351),Relationstabel!$A$3:$A$10,0),MATCH(IFERROR(VALUE(INDIRECT($A$1&amp;"K"&amp;A3351)),0),Relationstabel!$C$1:$K$1,0))</f>
        <v>Naturgas</v>
      </c>
      <c r="J3351" s="1" t="str">
        <f ca="1">INDEX(Anvendelseskode!B:B,MATCH($F3351,Anvendelseskode!$A:$A,0))</f>
        <v>Fritliggende enfamilieshus (parcelhus)</v>
      </c>
      <c r="K3351" s="1" t="str">
        <f ca="1">INDEX(Anvendelseskode!C:C,MATCH($F3351,Anvendelseskode!$A:$A,0))</f>
        <v>Parcelhuse</v>
      </c>
      <c r="L3351" s="1" t="str">
        <f ca="1">INDEX(Anvendelseskode!D:D,MATCH($F3351,Anvendelseskode!$A:$A,0))</f>
        <v>Private husholdninger</v>
      </c>
      <c r="M3351" s="1" t="str">
        <f ca="1">IFERROR(INDEX(SBi!$2:$2,MATCH(H3351,SBi!$1:$1,1)),SBi!$K$2)</f>
        <v>1979-1998</v>
      </c>
      <c r="N3351" s="1">
        <f ca="1">INDEX(SBi!$C$3:$K$28,MATCH(F3351,SBi!$B$3:$B$28,0),MATCH(M3351,SBi!$C$2:$K$2,0))</f>
        <v>105.4</v>
      </c>
      <c r="O3351" s="16">
        <f t="shared" ca="1" si="684"/>
        <v>16.337</v>
      </c>
      <c r="P3351" s="16" t="str">
        <f ca="1">IFERROR(INDEX(VpD!$2:$2,MATCH(H3351,VpD!$1:$1,1)),VpD!$I$2)</f>
        <v>1979-1998</v>
      </c>
      <c r="Q3351" s="1">
        <f ca="1">INDEX(VpD!$C$3:$I$27,MATCH(F3351,VpD!$B$3:$B$27,0),MATCH(P3351,VpD!$C$2:$I$2,0))</f>
        <v>90</v>
      </c>
      <c r="R3351" s="16">
        <f t="shared" ca="1" si="685"/>
        <v>13.95</v>
      </c>
      <c r="S3351" s="14">
        <f t="shared" ca="1" si="686"/>
        <v>713316.67</v>
      </c>
      <c r="T3351" s="14">
        <f t="shared" ca="1" si="687"/>
        <v>6168781.2000000002</v>
      </c>
      <c r="U3351" s="14" t="str">
        <f t="shared" ca="1" si="688"/>
        <v>0A3F507E-17BE-32B8-E044-0003BA298018</v>
      </c>
    </row>
    <row r="3352" spans="1:21" s="14" customFormat="1" x14ac:dyDescent="0.25">
      <c r="A3352" s="14">
        <f t="shared" si="676"/>
        <v>3352</v>
      </c>
      <c r="B3352" s="14" t="str">
        <f t="shared" ca="1" si="677"/>
        <v>FE515330-6304-4078-9000-50BAC2814E0B</v>
      </c>
      <c r="C3352" s="14" t="str">
        <f t="shared" ca="1" si="678"/>
        <v>Nordmarksvænge</v>
      </c>
      <c r="D3352" s="14" t="str">
        <f t="shared" ca="1" si="679"/>
        <v>44</v>
      </c>
      <c r="E3352" s="14" t="str">
        <f t="shared" ca="1" si="680"/>
        <v>14eg</v>
      </c>
      <c r="F3352" s="1">
        <f t="shared" ca="1" si="681"/>
        <v>130</v>
      </c>
      <c r="G3352" s="1">
        <f t="shared" ca="1" si="682"/>
        <v>118</v>
      </c>
      <c r="H3352" s="1">
        <f t="shared" ca="1" si="683"/>
        <v>2000</v>
      </c>
      <c r="I3352" s="1" t="str">
        <f ca="1">INDEX(Relationstabel!$C$3:$K$10,MATCH(INDIRECT($A$1&amp;"J"&amp;A3352),Relationstabel!$A$3:$A$10,0),MATCH(IFERROR(VALUE(INDIRECT($A$1&amp;"K"&amp;A3352)),0),Relationstabel!$C$1:$K$1,0))</f>
        <v>Fjernvarme/ Blokvarme</v>
      </c>
      <c r="J3352" s="1" t="str">
        <f ca="1">INDEX(Anvendelseskode!B:B,MATCH($F3352,Anvendelseskode!$A:$A,0))</f>
        <v>Række-, kæde-, dobbelthus (lodret adskillelse mellem enhederne)</v>
      </c>
      <c r="K3352" s="1" t="str">
        <f ca="1">INDEX(Anvendelseskode!C:C,MATCH($F3352,Anvendelseskode!$A:$A,0))</f>
        <v>Række-, kæde og dobbelthuse</v>
      </c>
      <c r="L3352" s="1" t="str">
        <f ca="1">INDEX(Anvendelseskode!D:D,MATCH($F3352,Anvendelseskode!$A:$A,0))</f>
        <v>Private husholdninger</v>
      </c>
      <c r="M3352" s="1" t="str">
        <f ca="1">IFERROR(INDEX(SBi!$2:$2,MATCH(H3352,SBi!$1:$1,1)),SBi!$K$2)</f>
        <v>1999-2006</v>
      </c>
      <c r="N3352" s="1">
        <f ca="1">INDEX(SBi!$C$3:$K$28,MATCH(F3352,SBi!$B$3:$B$28,0),MATCH(M3352,SBi!$C$2:$K$2,0))</f>
        <v>81.5</v>
      </c>
      <c r="O3352" s="16">
        <f t="shared" ca="1" si="684"/>
        <v>9.6170000000000009</v>
      </c>
      <c r="P3352" s="16" t="str">
        <f ca="1">IFERROR(INDEX(VpD!$2:$2,MATCH(H3352,VpD!$1:$1,1)),VpD!$I$2)</f>
        <v>&gt;1998</v>
      </c>
      <c r="Q3352" s="1">
        <f ca="1">INDEX(VpD!$C$3:$I$27,MATCH(F3352,VpD!$B$3:$B$27,0),MATCH(P3352,VpD!$C$2:$I$2,0))</f>
        <v>65</v>
      </c>
      <c r="R3352" s="16">
        <f t="shared" ca="1" si="685"/>
        <v>7.67</v>
      </c>
      <c r="S3352" s="14">
        <f t="shared" ca="1" si="686"/>
        <v>711967.43</v>
      </c>
      <c r="T3352" s="14">
        <f t="shared" ca="1" si="687"/>
        <v>6172493.7599999998</v>
      </c>
      <c r="U3352" s="14" t="str">
        <f t="shared" ca="1" si="688"/>
        <v>0A3F507E-1DBE-32B8-E044-0003BA298018</v>
      </c>
    </row>
    <row r="3353" spans="1:21" s="14" customFormat="1" x14ac:dyDescent="0.25">
      <c r="A3353" s="14">
        <f t="shared" si="676"/>
        <v>3353</v>
      </c>
      <c r="B3353" s="14" t="str">
        <f t="shared" ca="1" si="677"/>
        <v>057941BA-B06C-4C22-9141-FCBE2D44911B</v>
      </c>
      <c r="C3353" s="14" t="str">
        <f t="shared" ca="1" si="678"/>
        <v>Ørnebo</v>
      </c>
      <c r="D3353" s="14" t="str">
        <f t="shared" ca="1" si="679"/>
        <v>14</v>
      </c>
      <c r="E3353" s="14" t="str">
        <f t="shared" ca="1" si="680"/>
        <v>6aab</v>
      </c>
      <c r="F3353" s="1">
        <f t="shared" ca="1" si="681"/>
        <v>130</v>
      </c>
      <c r="G3353" s="1">
        <f t="shared" ca="1" si="682"/>
        <v>109</v>
      </c>
      <c r="H3353" s="1">
        <f t="shared" ca="1" si="683"/>
        <v>1978</v>
      </c>
      <c r="I3353" s="1" t="str">
        <f ca="1">INDEX(Relationstabel!$C$3:$K$10,MATCH(INDIRECT($A$1&amp;"J"&amp;A3353),Relationstabel!$A$3:$A$10,0),MATCH(IFERROR(VALUE(INDIRECT($A$1&amp;"K"&amp;A3353)),0),Relationstabel!$C$1:$K$1,0))</f>
        <v>Fjernvarme/ Blokvarme</v>
      </c>
      <c r="J3353" s="1" t="str">
        <f ca="1">INDEX(Anvendelseskode!B:B,MATCH($F3353,Anvendelseskode!$A:$A,0))</f>
        <v>Række-, kæde-, dobbelthus (lodret adskillelse mellem enhederne)</v>
      </c>
      <c r="K3353" s="1" t="str">
        <f ca="1">INDEX(Anvendelseskode!C:C,MATCH($F3353,Anvendelseskode!$A:$A,0))</f>
        <v>Række-, kæde og dobbelthuse</v>
      </c>
      <c r="L3353" s="1" t="str">
        <f ca="1">INDEX(Anvendelseskode!D:D,MATCH($F3353,Anvendelseskode!$A:$A,0))</f>
        <v>Private husholdninger</v>
      </c>
      <c r="M3353" s="1" t="str">
        <f ca="1">IFERROR(INDEX(SBi!$2:$2,MATCH(H3353,SBi!$1:$1,1)),SBi!$K$2)</f>
        <v>1973-1978</v>
      </c>
      <c r="N3353" s="1">
        <f ca="1">INDEX(SBi!$C$3:$K$28,MATCH(F3353,SBi!$B$3:$B$28,0),MATCH(M3353,SBi!$C$2:$K$2,0))</f>
        <v>112.6</v>
      </c>
      <c r="O3353" s="16">
        <f t="shared" ca="1" si="684"/>
        <v>12.273399999999999</v>
      </c>
      <c r="P3353" s="16" t="str">
        <f ca="1">IFERROR(INDEX(VpD!$2:$2,MATCH(H3353,VpD!$1:$1,1)),VpD!$I$2)</f>
        <v>1973-1978</v>
      </c>
      <c r="Q3353" s="1">
        <f ca="1">INDEX(VpD!$C$3:$I$27,MATCH(F3353,VpD!$B$3:$B$27,0),MATCH(P3353,VpD!$C$2:$I$2,0))</f>
        <v>98</v>
      </c>
      <c r="R3353" s="16">
        <f t="shared" ca="1" si="685"/>
        <v>10.682</v>
      </c>
      <c r="S3353" s="14">
        <f t="shared" ca="1" si="686"/>
        <v>713620.76</v>
      </c>
      <c r="T3353" s="14">
        <f t="shared" ca="1" si="687"/>
        <v>6169817.5099999998</v>
      </c>
      <c r="U3353" s="14" t="str">
        <f t="shared" ca="1" si="688"/>
        <v>0A3F507E-24BE-32B8-E044-0003BA298018</v>
      </c>
    </row>
    <row r="3354" spans="1:21" s="14" customFormat="1" x14ac:dyDescent="0.25">
      <c r="A3354" s="14">
        <f t="shared" si="676"/>
        <v>3354</v>
      </c>
      <c r="B3354" s="14" t="str">
        <f t="shared" ca="1" si="677"/>
        <v>CE1801BA-C865-4155-9C45-F3DD74FA7B93</v>
      </c>
      <c r="C3354" s="14" t="str">
        <f t="shared" ca="1" si="678"/>
        <v>Hyrdeengen</v>
      </c>
      <c r="D3354" s="14" t="str">
        <f t="shared" ca="1" si="679"/>
        <v>221</v>
      </c>
      <c r="E3354" s="14" t="str">
        <f t="shared" ca="1" si="680"/>
        <v>21fø</v>
      </c>
      <c r="F3354" s="1">
        <f t="shared" ca="1" si="681"/>
        <v>130</v>
      </c>
      <c r="G3354" s="1">
        <f t="shared" ca="1" si="682"/>
        <v>125</v>
      </c>
      <c r="H3354" s="1">
        <f t="shared" ca="1" si="683"/>
        <v>1975</v>
      </c>
      <c r="I3354" s="1" t="str">
        <f ca="1">INDEX(Relationstabel!$C$3:$K$10,MATCH(INDIRECT($A$1&amp;"J"&amp;A3354),Relationstabel!$A$3:$A$10,0),MATCH(IFERROR(VALUE(INDIRECT($A$1&amp;"K"&amp;A3354)),0),Relationstabel!$C$1:$K$1,0))</f>
        <v>Elvarme</v>
      </c>
      <c r="J3354" s="1" t="str">
        <f ca="1">INDEX(Anvendelseskode!B:B,MATCH($F3354,Anvendelseskode!$A:$A,0))</f>
        <v>Række-, kæde-, dobbelthus (lodret adskillelse mellem enhederne)</v>
      </c>
      <c r="K3354" s="1" t="str">
        <f ca="1">INDEX(Anvendelseskode!C:C,MATCH($F3354,Anvendelseskode!$A:$A,0))</f>
        <v>Række-, kæde og dobbelthuse</v>
      </c>
      <c r="L3354" s="1" t="str">
        <f ca="1">INDEX(Anvendelseskode!D:D,MATCH($F3354,Anvendelseskode!$A:$A,0))</f>
        <v>Private husholdninger</v>
      </c>
      <c r="M3354" s="1" t="str">
        <f ca="1">IFERROR(INDEX(SBi!$2:$2,MATCH(H3354,SBi!$1:$1,1)),SBi!$K$2)</f>
        <v>1973-1978</v>
      </c>
      <c r="N3354" s="1">
        <f ca="1">INDEX(SBi!$C$3:$K$28,MATCH(F3354,SBi!$B$3:$B$28,0),MATCH(M3354,SBi!$C$2:$K$2,0))</f>
        <v>112.6</v>
      </c>
      <c r="O3354" s="16">
        <f t="shared" ca="1" si="684"/>
        <v>14.074999999999999</v>
      </c>
      <c r="P3354" s="16" t="str">
        <f ca="1">IFERROR(INDEX(VpD!$2:$2,MATCH(H3354,VpD!$1:$1,1)),VpD!$I$2)</f>
        <v>1973-1978</v>
      </c>
      <c r="Q3354" s="1">
        <f ca="1">INDEX(VpD!$C$3:$I$27,MATCH(F3354,VpD!$B$3:$B$27,0),MATCH(P3354,VpD!$C$2:$I$2,0))</f>
        <v>98</v>
      </c>
      <c r="R3354" s="16">
        <f t="shared" ca="1" si="685"/>
        <v>12.25</v>
      </c>
      <c r="S3354" s="14">
        <f t="shared" ca="1" si="686"/>
        <v>711732.94</v>
      </c>
      <c r="T3354" s="14">
        <f t="shared" ca="1" si="687"/>
        <v>6172434.8799999999</v>
      </c>
      <c r="U3354" s="14" t="str">
        <f t="shared" ca="1" si="688"/>
        <v>0A3F507E-19C0-32B8-E044-0003BA298018</v>
      </c>
    </row>
    <row r="3355" spans="1:21" s="14" customFormat="1" x14ac:dyDescent="0.25">
      <c r="A3355" s="14">
        <f t="shared" si="676"/>
        <v>3355</v>
      </c>
      <c r="B3355" s="14" t="str">
        <f t="shared" ca="1" si="677"/>
        <v>3C8E9A55-A92E-40E2-88EA-F9985A0CD6AB</v>
      </c>
      <c r="C3355" s="14" t="str">
        <f t="shared" ca="1" si="678"/>
        <v>Hyttevænget</v>
      </c>
      <c r="D3355" s="14" t="str">
        <f t="shared" ca="1" si="679"/>
        <v>53</v>
      </c>
      <c r="E3355" s="14" t="str">
        <f t="shared" ca="1" si="680"/>
        <v>6iu</v>
      </c>
      <c r="F3355" s="1">
        <f t="shared" ca="1" si="681"/>
        <v>130</v>
      </c>
      <c r="G3355" s="1">
        <f t="shared" ca="1" si="682"/>
        <v>110</v>
      </c>
      <c r="H3355" s="1">
        <f t="shared" ca="1" si="683"/>
        <v>1966</v>
      </c>
      <c r="I3355" s="1" t="str">
        <f ca="1">INDEX(Relationstabel!$C$3:$K$10,MATCH(INDIRECT($A$1&amp;"J"&amp;A3355),Relationstabel!$A$3:$A$10,0),MATCH(IFERROR(VALUE(INDIRECT($A$1&amp;"K"&amp;A3355)),0),Relationstabel!$C$1:$K$1,0))</f>
        <v>Fjernvarme/ Blokvarme</v>
      </c>
      <c r="J3355" s="1" t="str">
        <f ca="1">INDEX(Anvendelseskode!B:B,MATCH($F3355,Anvendelseskode!$A:$A,0))</f>
        <v>Række-, kæde-, dobbelthus (lodret adskillelse mellem enhederne)</v>
      </c>
      <c r="K3355" s="1" t="str">
        <f ca="1">INDEX(Anvendelseskode!C:C,MATCH($F3355,Anvendelseskode!$A:$A,0))</f>
        <v>Række-, kæde og dobbelthuse</v>
      </c>
      <c r="L3355" s="1" t="str">
        <f ca="1">INDEX(Anvendelseskode!D:D,MATCH($F3355,Anvendelseskode!$A:$A,0))</f>
        <v>Private husholdninger</v>
      </c>
      <c r="M3355" s="1" t="str">
        <f ca="1">IFERROR(INDEX(SBi!$2:$2,MATCH(H3355,SBi!$1:$1,1)),SBi!$K$2)</f>
        <v>1961-1972</v>
      </c>
      <c r="N3355" s="1">
        <f ca="1">INDEX(SBi!$C$3:$K$28,MATCH(F3355,SBi!$B$3:$B$28,0),MATCH(M3355,SBi!$C$2:$K$2,0))</f>
        <v>119.9</v>
      </c>
      <c r="O3355" s="16">
        <f t="shared" ca="1" si="684"/>
        <v>13.189</v>
      </c>
      <c r="P3355" s="16" t="str">
        <f ca="1">IFERROR(INDEX(VpD!$2:$2,MATCH(H3355,VpD!$1:$1,1)),VpD!$I$2)</f>
        <v>1961-1972</v>
      </c>
      <c r="Q3355" s="1">
        <f ca="1">INDEX(VpD!$C$3:$I$27,MATCH(F3355,VpD!$B$3:$B$27,0),MATCH(P3355,VpD!$C$2:$I$2,0))</f>
        <v>120</v>
      </c>
      <c r="R3355" s="16">
        <f t="shared" ca="1" si="685"/>
        <v>13.2</v>
      </c>
      <c r="S3355" s="14">
        <f t="shared" ca="1" si="686"/>
        <v>713716.7</v>
      </c>
      <c r="T3355" s="14">
        <f t="shared" ca="1" si="687"/>
        <v>6169241.8399999999</v>
      </c>
      <c r="U3355" s="14" t="str">
        <f t="shared" ca="1" si="688"/>
        <v>0A3F507E-1AC0-32B8-E044-0003BA298018</v>
      </c>
    </row>
    <row r="3356" spans="1:21" s="14" customFormat="1" x14ac:dyDescent="0.25">
      <c r="A3356" s="14">
        <f t="shared" si="676"/>
        <v>3356</v>
      </c>
      <c r="B3356" s="14" t="str">
        <f t="shared" ca="1" si="677"/>
        <v>936D4814-5ADB-4ECE-8157-8A14B3AA0419</v>
      </c>
      <c r="C3356" s="14" t="str">
        <f t="shared" ca="1" si="678"/>
        <v>Hyrdeengen</v>
      </c>
      <c r="D3356" s="14" t="str">
        <f t="shared" ca="1" si="679"/>
        <v>279</v>
      </c>
      <c r="E3356" s="14" t="str">
        <f t="shared" ca="1" si="680"/>
        <v>21ey</v>
      </c>
      <c r="F3356" s="1">
        <f t="shared" ca="1" si="681"/>
        <v>130</v>
      </c>
      <c r="G3356" s="1">
        <f t="shared" ca="1" si="682"/>
        <v>131</v>
      </c>
      <c r="H3356" s="1">
        <f t="shared" ca="1" si="683"/>
        <v>1975</v>
      </c>
      <c r="I3356" s="1" t="str">
        <f ca="1">INDEX(Relationstabel!$C$3:$K$10,MATCH(INDIRECT($A$1&amp;"J"&amp;A3356),Relationstabel!$A$3:$A$10,0),MATCH(IFERROR(VALUE(INDIRECT($A$1&amp;"K"&amp;A3356)),0),Relationstabel!$C$1:$K$1,0))</f>
        <v>Elvarme</v>
      </c>
      <c r="J3356" s="1" t="str">
        <f ca="1">INDEX(Anvendelseskode!B:B,MATCH($F3356,Anvendelseskode!$A:$A,0))</f>
        <v>Række-, kæde-, dobbelthus (lodret adskillelse mellem enhederne)</v>
      </c>
      <c r="K3356" s="1" t="str">
        <f ca="1">INDEX(Anvendelseskode!C:C,MATCH($F3356,Anvendelseskode!$A:$A,0))</f>
        <v>Række-, kæde og dobbelthuse</v>
      </c>
      <c r="L3356" s="1" t="str">
        <f ca="1">INDEX(Anvendelseskode!D:D,MATCH($F3356,Anvendelseskode!$A:$A,0))</f>
        <v>Private husholdninger</v>
      </c>
      <c r="M3356" s="1" t="str">
        <f ca="1">IFERROR(INDEX(SBi!$2:$2,MATCH(H3356,SBi!$1:$1,1)),SBi!$K$2)</f>
        <v>1973-1978</v>
      </c>
      <c r="N3356" s="1">
        <f ca="1">INDEX(SBi!$C$3:$K$28,MATCH(F3356,SBi!$B$3:$B$28,0),MATCH(M3356,SBi!$C$2:$K$2,0))</f>
        <v>112.6</v>
      </c>
      <c r="O3356" s="16">
        <f t="shared" ca="1" si="684"/>
        <v>14.750599999999999</v>
      </c>
      <c r="P3356" s="16" t="str">
        <f ca="1">IFERROR(INDEX(VpD!$2:$2,MATCH(H3356,VpD!$1:$1,1)),VpD!$I$2)</f>
        <v>1973-1978</v>
      </c>
      <c r="Q3356" s="1">
        <f ca="1">INDEX(VpD!$C$3:$I$27,MATCH(F3356,VpD!$B$3:$B$27,0),MATCH(P3356,VpD!$C$2:$I$2,0))</f>
        <v>98</v>
      </c>
      <c r="R3356" s="16">
        <f t="shared" ca="1" si="685"/>
        <v>12.837999999999999</v>
      </c>
      <c r="S3356" s="14">
        <f t="shared" ca="1" si="686"/>
        <v>711654.05</v>
      </c>
      <c r="T3356" s="14">
        <f t="shared" ca="1" si="687"/>
        <v>6172420.6200000001</v>
      </c>
      <c r="U3356" s="14" t="str">
        <f t="shared" ca="1" si="688"/>
        <v>0A3F507E-19DD-32B8-E044-0003BA298018</v>
      </c>
    </row>
    <row r="3357" spans="1:21" s="14" customFormat="1" x14ac:dyDescent="0.25">
      <c r="A3357" s="14">
        <f t="shared" si="676"/>
        <v>3357</v>
      </c>
      <c r="B3357" s="14" t="str">
        <f t="shared" ca="1" si="677"/>
        <v>0A58F359-CE9A-43F6-B77D-D1912E010876</v>
      </c>
      <c r="C3357" s="14" t="str">
        <f t="shared" ca="1" si="678"/>
        <v>Horsbred</v>
      </c>
      <c r="D3357" s="14" t="str">
        <f t="shared" ca="1" si="679"/>
        <v>104</v>
      </c>
      <c r="E3357" s="14" t="str">
        <f t="shared" ca="1" si="680"/>
        <v>13æ</v>
      </c>
      <c r="F3357" s="1">
        <f t="shared" ca="1" si="681"/>
        <v>130</v>
      </c>
      <c r="G3357" s="1">
        <f t="shared" ca="1" si="682"/>
        <v>107</v>
      </c>
      <c r="H3357" s="1">
        <f t="shared" ca="1" si="683"/>
        <v>1983</v>
      </c>
      <c r="I3357" s="1" t="str">
        <f ca="1">INDEX(Relationstabel!$C$3:$K$10,MATCH(INDIRECT($A$1&amp;"J"&amp;A3357),Relationstabel!$A$3:$A$10,0),MATCH(IFERROR(VALUE(INDIRECT($A$1&amp;"K"&amp;A3357)),0),Relationstabel!$C$1:$K$1,0))</f>
        <v>Fjernvarme/ Blokvarme</v>
      </c>
      <c r="J3357" s="1" t="str">
        <f ca="1">INDEX(Anvendelseskode!B:B,MATCH($F3357,Anvendelseskode!$A:$A,0))</f>
        <v>Række-, kæde-, dobbelthus (lodret adskillelse mellem enhederne)</v>
      </c>
      <c r="K3357" s="1" t="str">
        <f ca="1">INDEX(Anvendelseskode!C:C,MATCH($F3357,Anvendelseskode!$A:$A,0))</f>
        <v>Række-, kæde og dobbelthuse</v>
      </c>
      <c r="L3357" s="1" t="str">
        <f ca="1">INDEX(Anvendelseskode!D:D,MATCH($F3357,Anvendelseskode!$A:$A,0))</f>
        <v>Private husholdninger</v>
      </c>
      <c r="M3357" s="1" t="str">
        <f ca="1">IFERROR(INDEX(SBi!$2:$2,MATCH(H3357,SBi!$1:$1,1)),SBi!$K$2)</f>
        <v>1979-1998</v>
      </c>
      <c r="N3357" s="1">
        <f ca="1">INDEX(SBi!$C$3:$K$28,MATCH(F3357,SBi!$B$3:$B$28,0),MATCH(M3357,SBi!$C$2:$K$2,0))</f>
        <v>96.8</v>
      </c>
      <c r="O3357" s="16">
        <f t="shared" ca="1" si="684"/>
        <v>10.3576</v>
      </c>
      <c r="P3357" s="16" t="str">
        <f ca="1">IFERROR(INDEX(VpD!$2:$2,MATCH(H3357,VpD!$1:$1,1)),VpD!$I$2)</f>
        <v>1979-1998</v>
      </c>
      <c r="Q3357" s="1">
        <f ca="1">INDEX(VpD!$C$3:$I$27,MATCH(F3357,VpD!$B$3:$B$27,0),MATCH(P3357,VpD!$C$2:$I$2,0))</f>
        <v>74</v>
      </c>
      <c r="R3357" s="16">
        <f t="shared" ca="1" si="685"/>
        <v>7.9180000000000001</v>
      </c>
      <c r="S3357" s="14">
        <f t="shared" ca="1" si="686"/>
        <v>711429.19</v>
      </c>
      <c r="T3357" s="14">
        <f t="shared" ca="1" si="687"/>
        <v>6171903.0700000003</v>
      </c>
      <c r="U3357" s="14" t="str">
        <f t="shared" ca="1" si="688"/>
        <v>0A3F507E-18E2-32B8-E044-0003BA298018</v>
      </c>
    </row>
    <row r="3358" spans="1:21" s="14" customFormat="1" x14ac:dyDescent="0.25">
      <c r="A3358" s="14">
        <f t="shared" si="676"/>
        <v>3358</v>
      </c>
      <c r="B3358" s="14" t="str">
        <f t="shared" ca="1" si="677"/>
        <v>83C6C1CE-7435-4F48-BB4D-63855335D47C</v>
      </c>
      <c r="C3358" s="14" t="str">
        <f t="shared" ca="1" si="678"/>
        <v>Rendsagervej</v>
      </c>
      <c r="D3358" s="14" t="str">
        <f t="shared" ca="1" si="679"/>
        <v>102</v>
      </c>
      <c r="E3358" s="14" t="str">
        <f t="shared" ca="1" si="680"/>
        <v>9gæ</v>
      </c>
      <c r="F3358" s="1">
        <f t="shared" ca="1" si="681"/>
        <v>120</v>
      </c>
      <c r="G3358" s="1">
        <f t="shared" ca="1" si="682"/>
        <v>134</v>
      </c>
      <c r="H3358" s="1">
        <f t="shared" ca="1" si="683"/>
        <v>1972</v>
      </c>
      <c r="I3358" s="1" t="str">
        <f ca="1">INDEX(Relationstabel!$C$3:$K$10,MATCH(INDIRECT($A$1&amp;"J"&amp;A3358),Relationstabel!$A$3:$A$10,0),MATCH(IFERROR(VALUE(INDIRECT($A$1&amp;"K"&amp;A3358)),0),Relationstabel!$C$1:$K$1,0))</f>
        <v>Naturgas</v>
      </c>
      <c r="J3358" s="1" t="str">
        <f ca="1">INDEX(Anvendelseskode!B:B,MATCH($F3358,Anvendelseskode!$A:$A,0))</f>
        <v>Fritliggende enfamilieshus (parcelhus)</v>
      </c>
      <c r="K3358" s="1" t="str">
        <f ca="1">INDEX(Anvendelseskode!C:C,MATCH($F3358,Anvendelseskode!$A:$A,0))</f>
        <v>Parcelhuse</v>
      </c>
      <c r="L3358" s="1" t="str">
        <f ca="1">INDEX(Anvendelseskode!D:D,MATCH($F3358,Anvendelseskode!$A:$A,0))</f>
        <v>Private husholdninger</v>
      </c>
      <c r="M3358" s="1" t="str">
        <f ca="1">IFERROR(INDEX(SBi!$2:$2,MATCH(H3358,SBi!$1:$1,1)),SBi!$K$2)</f>
        <v>1961-1972</v>
      </c>
      <c r="N3358" s="1">
        <f ca="1">INDEX(SBi!$C$3:$K$28,MATCH(F3358,SBi!$B$3:$B$28,0),MATCH(M3358,SBi!$C$2:$K$2,0))</f>
        <v>134.30000000000001</v>
      </c>
      <c r="O3358" s="16">
        <f t="shared" ca="1" si="684"/>
        <v>17.996200000000002</v>
      </c>
      <c r="P3358" s="16" t="str">
        <f ca="1">IFERROR(INDEX(VpD!$2:$2,MATCH(H3358,VpD!$1:$1,1)),VpD!$I$2)</f>
        <v>1961-1972</v>
      </c>
      <c r="Q3358" s="1">
        <f ca="1">INDEX(VpD!$C$3:$I$27,MATCH(F3358,VpD!$B$3:$B$27,0),MATCH(P3358,VpD!$C$2:$I$2,0))</f>
        <v>143</v>
      </c>
      <c r="R3358" s="16">
        <f t="shared" ca="1" si="685"/>
        <v>19.161999999999999</v>
      </c>
      <c r="S3358" s="14">
        <f t="shared" ca="1" si="686"/>
        <v>710962.44</v>
      </c>
      <c r="T3358" s="14">
        <f t="shared" ca="1" si="687"/>
        <v>6171768.7800000003</v>
      </c>
      <c r="U3358" s="14" t="str">
        <f t="shared" ca="1" si="688"/>
        <v>0A3F507E-1FE2-32B8-E044-0003BA298018</v>
      </c>
    </row>
    <row r="3359" spans="1:21" s="14" customFormat="1" x14ac:dyDescent="0.25">
      <c r="A3359" s="14">
        <f t="shared" si="676"/>
        <v>3359</v>
      </c>
      <c r="B3359" s="14" t="str">
        <f t="shared" ca="1" si="677"/>
        <v>F6F56711-A0DD-41D2-912A-04881975293B</v>
      </c>
      <c r="C3359" s="14" t="str">
        <f t="shared" ca="1" si="678"/>
        <v>Valløvej</v>
      </c>
      <c r="D3359" s="14" t="str">
        <f t="shared" ca="1" si="679"/>
        <v>5</v>
      </c>
      <c r="E3359" s="14" t="str">
        <f t="shared" ca="1" si="680"/>
        <v>7af</v>
      </c>
      <c r="F3359" s="1">
        <f t="shared" ca="1" si="681"/>
        <v>120</v>
      </c>
      <c r="G3359" s="1">
        <f t="shared" ca="1" si="682"/>
        <v>163</v>
      </c>
      <c r="H3359" s="1">
        <f t="shared" ca="1" si="683"/>
        <v>1984</v>
      </c>
      <c r="I3359" s="1" t="str">
        <f ca="1">INDEX(Relationstabel!$C$3:$K$10,MATCH(INDIRECT($A$1&amp;"J"&amp;A3359),Relationstabel!$A$3:$A$10,0),MATCH(IFERROR(VALUE(INDIRECT($A$1&amp;"K"&amp;A3359)),0),Relationstabel!$C$1:$K$1,0))</f>
        <v>Elvarme</v>
      </c>
      <c r="J3359" s="1" t="str">
        <f ca="1">INDEX(Anvendelseskode!B:B,MATCH($F3359,Anvendelseskode!$A:$A,0))</f>
        <v>Fritliggende enfamilieshus (parcelhus)</v>
      </c>
      <c r="K3359" s="1" t="str">
        <f ca="1">INDEX(Anvendelseskode!C:C,MATCH($F3359,Anvendelseskode!$A:$A,0))</f>
        <v>Parcelhuse</v>
      </c>
      <c r="L3359" s="1" t="str">
        <f ca="1">INDEX(Anvendelseskode!D:D,MATCH($F3359,Anvendelseskode!$A:$A,0))</f>
        <v>Private husholdninger</v>
      </c>
      <c r="M3359" s="1" t="str">
        <f ca="1">IFERROR(INDEX(SBi!$2:$2,MATCH(H3359,SBi!$1:$1,1)),SBi!$K$2)</f>
        <v>1979-1998</v>
      </c>
      <c r="N3359" s="1">
        <f ca="1">INDEX(SBi!$C$3:$K$28,MATCH(F3359,SBi!$B$3:$B$28,0),MATCH(M3359,SBi!$C$2:$K$2,0))</f>
        <v>105.4</v>
      </c>
      <c r="O3359" s="16">
        <f t="shared" ca="1" si="684"/>
        <v>17.180199999999999</v>
      </c>
      <c r="P3359" s="16" t="str">
        <f ca="1">IFERROR(INDEX(VpD!$2:$2,MATCH(H3359,VpD!$1:$1,1)),VpD!$I$2)</f>
        <v>1979-1998</v>
      </c>
      <c r="Q3359" s="1">
        <f ca="1">INDEX(VpD!$C$3:$I$27,MATCH(F3359,VpD!$B$3:$B$27,0),MATCH(P3359,VpD!$C$2:$I$2,0))</f>
        <v>90</v>
      </c>
      <c r="R3359" s="16">
        <f t="shared" ca="1" si="685"/>
        <v>14.67</v>
      </c>
      <c r="S3359" s="14">
        <f t="shared" ca="1" si="686"/>
        <v>713083.2</v>
      </c>
      <c r="T3359" s="14">
        <f t="shared" ca="1" si="687"/>
        <v>6168443.0999999996</v>
      </c>
      <c r="U3359" s="14" t="str">
        <f t="shared" ca="1" si="688"/>
        <v>0A3F507E-23E2-32B8-E044-0003BA298018</v>
      </c>
    </row>
    <row r="3360" spans="1:21" s="14" customFormat="1" x14ac:dyDescent="0.25">
      <c r="A3360" s="14">
        <f t="shared" si="676"/>
        <v>3360</v>
      </c>
      <c r="B3360" s="14" t="str">
        <f t="shared" ca="1" si="677"/>
        <v>3A5CBBCF-5428-4BF7-9440-6F8054EE29C6</v>
      </c>
      <c r="C3360" s="14" t="str">
        <f t="shared" ca="1" si="678"/>
        <v>Hyrdeengen</v>
      </c>
      <c r="D3360" s="14" t="str">
        <f t="shared" ca="1" si="679"/>
        <v>225</v>
      </c>
      <c r="E3360" s="14" t="str">
        <f t="shared" ca="1" si="680"/>
        <v>21fu</v>
      </c>
      <c r="F3360" s="1">
        <f t="shared" ca="1" si="681"/>
        <v>130</v>
      </c>
      <c r="G3360" s="1">
        <f t="shared" ca="1" si="682"/>
        <v>129</v>
      </c>
      <c r="H3360" s="1">
        <f t="shared" ca="1" si="683"/>
        <v>1975</v>
      </c>
      <c r="I3360" s="1" t="str">
        <f ca="1">INDEX(Relationstabel!$C$3:$K$10,MATCH(INDIRECT($A$1&amp;"J"&amp;A3360),Relationstabel!$A$3:$A$10,0),MATCH(IFERROR(VALUE(INDIRECT($A$1&amp;"K"&amp;A3360)),0),Relationstabel!$C$1:$K$1,0))</f>
        <v>Varmepumpe</v>
      </c>
      <c r="J3360" s="1" t="str">
        <f ca="1">INDEX(Anvendelseskode!B:B,MATCH($F3360,Anvendelseskode!$A:$A,0))</f>
        <v>Række-, kæde-, dobbelthus (lodret adskillelse mellem enhederne)</v>
      </c>
      <c r="K3360" s="1" t="str">
        <f ca="1">INDEX(Anvendelseskode!C:C,MATCH($F3360,Anvendelseskode!$A:$A,0))</f>
        <v>Række-, kæde og dobbelthuse</v>
      </c>
      <c r="L3360" s="1" t="str">
        <f ca="1">INDEX(Anvendelseskode!D:D,MATCH($F3360,Anvendelseskode!$A:$A,0))</f>
        <v>Private husholdninger</v>
      </c>
      <c r="M3360" s="1" t="str">
        <f ca="1">IFERROR(INDEX(SBi!$2:$2,MATCH(H3360,SBi!$1:$1,1)),SBi!$K$2)</f>
        <v>1973-1978</v>
      </c>
      <c r="N3360" s="1">
        <f ca="1">INDEX(SBi!$C$3:$K$28,MATCH(F3360,SBi!$B$3:$B$28,0),MATCH(M3360,SBi!$C$2:$K$2,0))</f>
        <v>112.6</v>
      </c>
      <c r="O3360" s="16">
        <f t="shared" ca="1" si="684"/>
        <v>14.525399999999999</v>
      </c>
      <c r="P3360" s="16" t="str">
        <f ca="1">IFERROR(INDEX(VpD!$2:$2,MATCH(H3360,VpD!$1:$1,1)),VpD!$I$2)</f>
        <v>1973-1978</v>
      </c>
      <c r="Q3360" s="1">
        <f ca="1">INDEX(VpD!$C$3:$I$27,MATCH(F3360,VpD!$B$3:$B$27,0),MATCH(P3360,VpD!$C$2:$I$2,0))</f>
        <v>98</v>
      </c>
      <c r="R3360" s="16">
        <f t="shared" ca="1" si="685"/>
        <v>12.641999999999999</v>
      </c>
      <c r="S3360" s="14">
        <f t="shared" ca="1" si="686"/>
        <v>711693.93</v>
      </c>
      <c r="T3360" s="14">
        <f t="shared" ca="1" si="687"/>
        <v>6172427.8099999996</v>
      </c>
      <c r="U3360" s="14" t="str">
        <f t="shared" ca="1" si="688"/>
        <v>0A3F507E-19C2-32B8-E044-0003BA298018</v>
      </c>
    </row>
    <row r="3361" spans="1:21" s="14" customFormat="1" x14ac:dyDescent="0.25">
      <c r="A3361" s="14">
        <f t="shared" si="676"/>
        <v>3361</v>
      </c>
      <c r="B3361" s="14" t="str">
        <f t="shared" ca="1" si="677"/>
        <v>DD748F12-D4E7-4017-A354-E8B078770361</v>
      </c>
      <c r="C3361" s="14" t="str">
        <f t="shared" ca="1" si="678"/>
        <v>Vallensbæk Strandvej</v>
      </c>
      <c r="D3361" s="14" t="str">
        <f t="shared" ca="1" si="679"/>
        <v>300</v>
      </c>
      <c r="E3361" s="14" t="str">
        <f t="shared" ca="1" si="680"/>
        <v>4da</v>
      </c>
      <c r="F3361" s="1">
        <f t="shared" ca="1" si="681"/>
        <v>140</v>
      </c>
      <c r="G3361" s="1">
        <f t="shared" ca="1" si="682"/>
        <v>277</v>
      </c>
      <c r="H3361" s="1">
        <f t="shared" ca="1" si="683"/>
        <v>1961</v>
      </c>
      <c r="I3361" s="1" t="str">
        <f ca="1">INDEX(Relationstabel!$C$3:$K$10,MATCH(INDIRECT($A$1&amp;"J"&amp;A3361),Relationstabel!$A$3:$A$10,0),MATCH(IFERROR(VALUE(INDIRECT($A$1&amp;"K"&amp;A3361)),0),Relationstabel!$C$1:$K$1,0))</f>
        <v>Naturgas</v>
      </c>
      <c r="J3361" s="1" t="str">
        <f ca="1">INDEX(Anvendelseskode!B:B,MATCH($F3361,Anvendelseskode!$A:$A,0))</f>
        <v>Etageboligbebyggelse</v>
      </c>
      <c r="K3361" s="1" t="str">
        <f ca="1">INDEX(Anvendelseskode!C:C,MATCH($F3361,Anvendelseskode!$A:$A,0))</f>
        <v>Etageboligbebyggelse</v>
      </c>
      <c r="L3361" s="1" t="str">
        <f ca="1">INDEX(Anvendelseskode!D:D,MATCH($F3361,Anvendelseskode!$A:$A,0))</f>
        <v>Private husholdninger</v>
      </c>
      <c r="M3361" s="1" t="str">
        <f ca="1">IFERROR(INDEX(SBi!$2:$2,MATCH(H3361,SBi!$1:$1,1)),SBi!$K$2)</f>
        <v>1961-1972</v>
      </c>
      <c r="N3361" s="1">
        <f ca="1">INDEX(SBi!$C$3:$K$28,MATCH(F3361,SBi!$B$3:$B$28,0),MATCH(M3361,SBi!$C$2:$K$2,0))</f>
        <v>132.30000000000001</v>
      </c>
      <c r="O3361" s="16">
        <f t="shared" ca="1" si="684"/>
        <v>36.647100000000009</v>
      </c>
      <c r="P3361" s="16" t="str">
        <f ca="1">IFERROR(INDEX(VpD!$2:$2,MATCH(H3361,VpD!$1:$1,1)),VpD!$I$2)</f>
        <v>1961-1972</v>
      </c>
      <c r="Q3361" s="1">
        <f ca="1">INDEX(VpD!$C$3:$I$27,MATCH(F3361,VpD!$B$3:$B$27,0),MATCH(P3361,VpD!$C$2:$I$2,0))</f>
        <v>126</v>
      </c>
      <c r="R3361" s="16">
        <f t="shared" ca="1" si="685"/>
        <v>34.902000000000001</v>
      </c>
      <c r="S3361" s="14">
        <f t="shared" ca="1" si="686"/>
        <v>713102.73</v>
      </c>
      <c r="T3361" s="14">
        <f t="shared" ca="1" si="687"/>
        <v>6168787.8499999996</v>
      </c>
      <c r="U3361" s="14" t="str">
        <f t="shared" ca="1" si="688"/>
        <v>0A3F507E-17C1-32B8-E044-0003BA298018</v>
      </c>
    </row>
    <row r="3362" spans="1:21" s="14" customFormat="1" x14ac:dyDescent="0.25">
      <c r="A3362" s="14">
        <f t="shared" si="676"/>
        <v>3362</v>
      </c>
      <c r="B3362" s="14" t="str">
        <f t="shared" ca="1" si="677"/>
        <v>DE0DFC87-E637-4C7F-803C-A1D3BE54E944</v>
      </c>
      <c r="C3362" s="14" t="str">
        <f t="shared" ca="1" si="678"/>
        <v>Nordmarksvænge</v>
      </c>
      <c r="D3362" s="14" t="str">
        <f t="shared" ca="1" si="679"/>
        <v>76</v>
      </c>
      <c r="E3362" s="14" t="str">
        <f t="shared" ca="1" si="680"/>
        <v>14ey</v>
      </c>
      <c r="F3362" s="1">
        <f t="shared" ca="1" si="681"/>
        <v>120</v>
      </c>
      <c r="G3362" s="1">
        <f t="shared" ca="1" si="682"/>
        <v>157</v>
      </c>
      <c r="H3362" s="1">
        <f t="shared" ca="1" si="683"/>
        <v>2005</v>
      </c>
      <c r="I3362" s="1" t="str">
        <f ca="1">INDEX(Relationstabel!$C$3:$K$10,MATCH(INDIRECT($A$1&amp;"J"&amp;A3362),Relationstabel!$A$3:$A$10,0),MATCH(IFERROR(VALUE(INDIRECT($A$1&amp;"K"&amp;A3362)),0),Relationstabel!$C$1:$K$1,0))</f>
        <v>Fjernvarme/ Blokvarme</v>
      </c>
      <c r="J3362" s="1" t="str">
        <f ca="1">INDEX(Anvendelseskode!B:B,MATCH($F3362,Anvendelseskode!$A:$A,0))</f>
        <v>Fritliggende enfamilieshus (parcelhus)</v>
      </c>
      <c r="K3362" s="1" t="str">
        <f ca="1">INDEX(Anvendelseskode!C:C,MATCH($F3362,Anvendelseskode!$A:$A,0))</f>
        <v>Parcelhuse</v>
      </c>
      <c r="L3362" s="1" t="str">
        <f ca="1">INDEX(Anvendelseskode!D:D,MATCH($F3362,Anvendelseskode!$A:$A,0))</f>
        <v>Private husholdninger</v>
      </c>
      <c r="M3362" s="1" t="str">
        <f ca="1">IFERROR(INDEX(SBi!$2:$2,MATCH(H3362,SBi!$1:$1,1)),SBi!$K$2)</f>
        <v>1999-2006</v>
      </c>
      <c r="N3362" s="1">
        <f ca="1">INDEX(SBi!$C$3:$K$28,MATCH(F3362,SBi!$B$3:$B$28,0),MATCH(M3362,SBi!$C$2:$K$2,0))</f>
        <v>83.9</v>
      </c>
      <c r="O3362" s="16">
        <f t="shared" ca="1" si="684"/>
        <v>13.172300000000002</v>
      </c>
      <c r="P3362" s="16" t="str">
        <f ca="1">IFERROR(INDEX(VpD!$2:$2,MATCH(H3362,VpD!$1:$1,1)),VpD!$I$2)</f>
        <v>&gt;1998</v>
      </c>
      <c r="Q3362" s="1">
        <f ca="1">INDEX(VpD!$C$3:$I$27,MATCH(F3362,VpD!$B$3:$B$27,0),MATCH(P3362,VpD!$C$2:$I$2,0))</f>
        <v>72</v>
      </c>
      <c r="R3362" s="16">
        <f t="shared" ca="1" si="685"/>
        <v>11.304</v>
      </c>
      <c r="S3362" s="14">
        <f t="shared" ca="1" si="686"/>
        <v>712008.7</v>
      </c>
      <c r="T3362" s="14">
        <f t="shared" ca="1" si="687"/>
        <v>6172317.8399999999</v>
      </c>
      <c r="U3362" s="14" t="str">
        <f t="shared" ca="1" si="688"/>
        <v>0A3F507E-1DDA-32B8-E044-0003BA298018</v>
      </c>
    </row>
    <row r="3363" spans="1:21" s="14" customFormat="1" x14ac:dyDescent="0.25">
      <c r="A3363" s="14">
        <f t="shared" si="676"/>
        <v>3363</v>
      </c>
      <c r="B3363" s="14" t="str">
        <f t="shared" ca="1" si="677"/>
        <v>94AC05D8-45C9-4B77-94FE-58B210DA02E2</v>
      </c>
      <c r="C3363" s="14" t="str">
        <f t="shared" ca="1" si="678"/>
        <v>Stærebo</v>
      </c>
      <c r="D3363" s="14" t="str">
        <f t="shared" ca="1" si="679"/>
        <v>56</v>
      </c>
      <c r="E3363" s="14" t="str">
        <f t="shared" ca="1" si="680"/>
        <v>6æt</v>
      </c>
      <c r="F3363" s="1">
        <f t="shared" ca="1" si="681"/>
        <v>130</v>
      </c>
      <c r="G3363" s="1">
        <f t="shared" ca="1" si="682"/>
        <v>112</v>
      </c>
      <c r="H3363" s="1">
        <f t="shared" ca="1" si="683"/>
        <v>1978</v>
      </c>
      <c r="I3363" s="1" t="str">
        <f ca="1">INDEX(Relationstabel!$C$3:$K$10,MATCH(INDIRECT($A$1&amp;"J"&amp;A3363),Relationstabel!$A$3:$A$10,0),MATCH(IFERROR(VALUE(INDIRECT($A$1&amp;"K"&amp;A3363)),0),Relationstabel!$C$1:$K$1,0))</f>
        <v>Fjernvarme/ Blokvarme</v>
      </c>
      <c r="J3363" s="1" t="str">
        <f ca="1">INDEX(Anvendelseskode!B:B,MATCH($F3363,Anvendelseskode!$A:$A,0))</f>
        <v>Række-, kæde-, dobbelthus (lodret adskillelse mellem enhederne)</v>
      </c>
      <c r="K3363" s="1" t="str">
        <f ca="1">INDEX(Anvendelseskode!C:C,MATCH($F3363,Anvendelseskode!$A:$A,0))</f>
        <v>Række-, kæde og dobbelthuse</v>
      </c>
      <c r="L3363" s="1" t="str">
        <f ca="1">INDEX(Anvendelseskode!D:D,MATCH($F3363,Anvendelseskode!$A:$A,0))</f>
        <v>Private husholdninger</v>
      </c>
      <c r="M3363" s="1" t="str">
        <f ca="1">IFERROR(INDEX(SBi!$2:$2,MATCH(H3363,SBi!$1:$1,1)),SBi!$K$2)</f>
        <v>1973-1978</v>
      </c>
      <c r="N3363" s="1">
        <f ca="1">INDEX(SBi!$C$3:$K$28,MATCH(F3363,SBi!$B$3:$B$28,0),MATCH(M3363,SBi!$C$2:$K$2,0))</f>
        <v>112.6</v>
      </c>
      <c r="O3363" s="16">
        <f t="shared" ca="1" si="684"/>
        <v>12.611199999999998</v>
      </c>
      <c r="P3363" s="16" t="str">
        <f ca="1">IFERROR(INDEX(VpD!$2:$2,MATCH(H3363,VpD!$1:$1,1)),VpD!$I$2)</f>
        <v>1973-1978</v>
      </c>
      <c r="Q3363" s="1">
        <f ca="1">INDEX(VpD!$C$3:$I$27,MATCH(F3363,VpD!$B$3:$B$27,0),MATCH(P3363,VpD!$C$2:$I$2,0))</f>
        <v>98</v>
      </c>
      <c r="R3363" s="16">
        <f t="shared" ca="1" si="685"/>
        <v>10.976000000000001</v>
      </c>
      <c r="S3363" s="14">
        <f t="shared" ca="1" si="686"/>
        <v>713586.54</v>
      </c>
      <c r="T3363" s="14">
        <f t="shared" ca="1" si="687"/>
        <v>6169692.8300000001</v>
      </c>
      <c r="U3363" s="14" t="str">
        <f t="shared" ca="1" si="688"/>
        <v>0A3F507E-21DA-32B8-E044-0003BA298018</v>
      </c>
    </row>
    <row r="3364" spans="1:21" s="14" customFormat="1" x14ac:dyDescent="0.25">
      <c r="A3364" s="14">
        <f t="shared" si="676"/>
        <v>3364</v>
      </c>
      <c r="B3364" s="14" t="str">
        <f t="shared" ca="1" si="677"/>
        <v>8A91E9A3-A86D-4A7A-BA66-FCEC82D38795</v>
      </c>
      <c r="C3364" s="14" t="str">
        <f t="shared" ca="1" si="678"/>
        <v>Bygaden</v>
      </c>
      <c r="D3364" s="14" t="str">
        <f t="shared" ca="1" si="679"/>
        <v>11</v>
      </c>
      <c r="E3364" s="14" t="str">
        <f t="shared" ca="1" si="680"/>
        <v>63</v>
      </c>
      <c r="F3364" s="1">
        <f t="shared" ca="1" si="681"/>
        <v>120</v>
      </c>
      <c r="G3364" s="1">
        <f t="shared" ca="1" si="682"/>
        <v>100</v>
      </c>
      <c r="H3364" s="1">
        <f t="shared" ca="1" si="683"/>
        <v>1960</v>
      </c>
      <c r="I3364" s="1" t="str">
        <f ca="1">INDEX(Relationstabel!$C$3:$K$10,MATCH(INDIRECT($A$1&amp;"J"&amp;A3364),Relationstabel!$A$3:$A$10,0),MATCH(IFERROR(VALUE(INDIRECT($A$1&amp;"K"&amp;A3364)),0),Relationstabel!$C$1:$K$1,0))</f>
        <v>Naturgas</v>
      </c>
      <c r="J3364" s="1" t="str">
        <f ca="1">INDEX(Anvendelseskode!B:B,MATCH($F3364,Anvendelseskode!$A:$A,0))</f>
        <v>Fritliggende enfamilieshus (parcelhus)</v>
      </c>
      <c r="K3364" s="1" t="str">
        <f ca="1">INDEX(Anvendelseskode!C:C,MATCH($F3364,Anvendelseskode!$A:$A,0))</f>
        <v>Parcelhuse</v>
      </c>
      <c r="L3364" s="1" t="str">
        <f ca="1">INDEX(Anvendelseskode!D:D,MATCH($F3364,Anvendelseskode!$A:$A,0))</f>
        <v>Private husholdninger</v>
      </c>
      <c r="M3364" s="1" t="str">
        <f ca="1">IFERROR(INDEX(SBi!$2:$2,MATCH(H3364,SBi!$1:$1,1)),SBi!$K$2)</f>
        <v>1951-1960</v>
      </c>
      <c r="N3364" s="1">
        <f ca="1">INDEX(SBi!$C$3:$K$28,MATCH(F3364,SBi!$B$3:$B$28,0),MATCH(M3364,SBi!$C$2:$K$2,0))</f>
        <v>154.9</v>
      </c>
      <c r="O3364" s="16">
        <f t="shared" ca="1" si="684"/>
        <v>15.49</v>
      </c>
      <c r="P3364" s="16" t="str">
        <f ca="1">IFERROR(INDEX(VpD!$2:$2,MATCH(H3364,VpD!$1:$1,1)),VpD!$I$2)</f>
        <v>1951-1960</v>
      </c>
      <c r="Q3364" s="1">
        <f ca="1">INDEX(VpD!$C$3:$I$27,MATCH(F3364,VpD!$B$3:$B$27,0),MATCH(P3364,VpD!$C$2:$I$2,0))</f>
        <v>204</v>
      </c>
      <c r="R3364" s="16">
        <f t="shared" ca="1" si="685"/>
        <v>20.399999999999999</v>
      </c>
      <c r="S3364" s="14">
        <f t="shared" ca="1" si="686"/>
        <v>711887.02</v>
      </c>
      <c r="T3364" s="14">
        <f t="shared" ca="1" si="687"/>
        <v>6170529.1299999999</v>
      </c>
      <c r="U3364" s="14" t="str">
        <f t="shared" ca="1" si="688"/>
        <v>0A3F507E-15E1-32B8-E044-0003BA298018</v>
      </c>
    </row>
    <row r="3365" spans="1:21" s="14" customFormat="1" x14ac:dyDescent="0.25">
      <c r="A3365" s="14">
        <f t="shared" si="676"/>
        <v>3365</v>
      </c>
      <c r="B3365" s="14" t="str">
        <f t="shared" ca="1" si="677"/>
        <v>361F4277-F4FF-46FC-8787-4247AC4E4A25</v>
      </c>
      <c r="C3365" s="14" t="str">
        <f t="shared" ca="1" si="678"/>
        <v>Hyrdeengen</v>
      </c>
      <c r="D3365" s="14" t="str">
        <f t="shared" ca="1" si="679"/>
        <v>287</v>
      </c>
      <c r="E3365" s="14" t="str">
        <f t="shared" ca="1" si="680"/>
        <v>21ev</v>
      </c>
      <c r="F3365" s="1">
        <f t="shared" ca="1" si="681"/>
        <v>130</v>
      </c>
      <c r="G3365" s="1">
        <f t="shared" ca="1" si="682"/>
        <v>126</v>
      </c>
      <c r="H3365" s="1">
        <f t="shared" ca="1" si="683"/>
        <v>1975</v>
      </c>
      <c r="I3365" s="1" t="str">
        <f ca="1">INDEX(Relationstabel!$C$3:$K$10,MATCH(INDIRECT($A$1&amp;"J"&amp;A3365),Relationstabel!$A$3:$A$10,0),MATCH(IFERROR(VALUE(INDIRECT($A$1&amp;"K"&amp;A3365)),0),Relationstabel!$C$1:$K$1,0))</f>
        <v>Elvarme</v>
      </c>
      <c r="J3365" s="1" t="str">
        <f ca="1">INDEX(Anvendelseskode!B:B,MATCH($F3365,Anvendelseskode!$A:$A,0))</f>
        <v>Række-, kæde-, dobbelthus (lodret adskillelse mellem enhederne)</v>
      </c>
      <c r="K3365" s="1" t="str">
        <f ca="1">INDEX(Anvendelseskode!C:C,MATCH($F3365,Anvendelseskode!$A:$A,0))</f>
        <v>Række-, kæde og dobbelthuse</v>
      </c>
      <c r="L3365" s="1" t="str">
        <f ca="1">INDEX(Anvendelseskode!D:D,MATCH($F3365,Anvendelseskode!$A:$A,0))</f>
        <v>Private husholdninger</v>
      </c>
      <c r="M3365" s="1" t="str">
        <f ca="1">IFERROR(INDEX(SBi!$2:$2,MATCH(H3365,SBi!$1:$1,1)),SBi!$K$2)</f>
        <v>1973-1978</v>
      </c>
      <c r="N3365" s="1">
        <f ca="1">INDEX(SBi!$C$3:$K$28,MATCH(F3365,SBi!$B$3:$B$28,0),MATCH(M3365,SBi!$C$2:$K$2,0))</f>
        <v>112.6</v>
      </c>
      <c r="O3365" s="16">
        <f t="shared" ca="1" si="684"/>
        <v>14.187599999999998</v>
      </c>
      <c r="P3365" s="16" t="str">
        <f ca="1">IFERROR(INDEX(VpD!$2:$2,MATCH(H3365,VpD!$1:$1,1)),VpD!$I$2)</f>
        <v>1973-1978</v>
      </c>
      <c r="Q3365" s="1">
        <f ca="1">INDEX(VpD!$C$3:$I$27,MATCH(F3365,VpD!$B$3:$B$27,0),MATCH(P3365,VpD!$C$2:$I$2,0))</f>
        <v>98</v>
      </c>
      <c r="R3365" s="16">
        <f t="shared" ca="1" si="685"/>
        <v>12.348000000000001</v>
      </c>
      <c r="S3365" s="14">
        <f t="shared" ca="1" si="686"/>
        <v>711622.6</v>
      </c>
      <c r="T3365" s="14">
        <f t="shared" ca="1" si="687"/>
        <v>6172382.5300000003</v>
      </c>
      <c r="U3365" s="14" t="str">
        <f t="shared" ca="1" si="688"/>
        <v>0A3F507E-19E1-32B8-E044-0003BA298018</v>
      </c>
    </row>
    <row r="3366" spans="1:21" s="14" customFormat="1" x14ac:dyDescent="0.25">
      <c r="A3366" s="14">
        <f t="shared" si="676"/>
        <v>3366</v>
      </c>
      <c r="B3366" s="14" t="str">
        <f t="shared" ca="1" si="677"/>
        <v>E291F711-294D-4D8E-907D-06125E275E01</v>
      </c>
      <c r="C3366" s="14" t="str">
        <f t="shared" ca="1" si="678"/>
        <v>Løkkekrogen</v>
      </c>
      <c r="D3366" s="14" t="str">
        <f t="shared" ca="1" si="679"/>
        <v>46</v>
      </c>
      <c r="E3366" s="14" t="str">
        <f t="shared" ca="1" si="680"/>
        <v>17ax</v>
      </c>
      <c r="F3366" s="1">
        <f t="shared" ca="1" si="681"/>
        <v>130</v>
      </c>
      <c r="G3366" s="1">
        <f t="shared" ca="1" si="682"/>
        <v>134</v>
      </c>
      <c r="H3366" s="1">
        <f t="shared" ca="1" si="683"/>
        <v>1975</v>
      </c>
      <c r="I3366" s="1" t="str">
        <f ca="1">INDEX(Relationstabel!$C$3:$K$10,MATCH(INDIRECT($A$1&amp;"J"&amp;A3366),Relationstabel!$A$3:$A$10,0),MATCH(IFERROR(VALUE(INDIRECT($A$1&amp;"K"&amp;A3366)),0),Relationstabel!$C$1:$K$1,0))</f>
        <v>Fjernvarme/ Blokvarme</v>
      </c>
      <c r="J3366" s="1" t="str">
        <f ca="1">INDEX(Anvendelseskode!B:B,MATCH($F3366,Anvendelseskode!$A:$A,0))</f>
        <v>Række-, kæde-, dobbelthus (lodret adskillelse mellem enhederne)</v>
      </c>
      <c r="K3366" s="1" t="str">
        <f ca="1">INDEX(Anvendelseskode!C:C,MATCH($F3366,Anvendelseskode!$A:$A,0))</f>
        <v>Række-, kæde og dobbelthuse</v>
      </c>
      <c r="L3366" s="1" t="str">
        <f ca="1">INDEX(Anvendelseskode!D:D,MATCH($F3366,Anvendelseskode!$A:$A,0))</f>
        <v>Private husholdninger</v>
      </c>
      <c r="M3366" s="1" t="str">
        <f ca="1">IFERROR(INDEX(SBi!$2:$2,MATCH(H3366,SBi!$1:$1,1)),SBi!$K$2)</f>
        <v>1973-1978</v>
      </c>
      <c r="N3366" s="1">
        <f ca="1">INDEX(SBi!$C$3:$K$28,MATCH(F3366,SBi!$B$3:$B$28,0),MATCH(M3366,SBi!$C$2:$K$2,0))</f>
        <v>112.6</v>
      </c>
      <c r="O3366" s="16">
        <f t="shared" ca="1" si="684"/>
        <v>15.0884</v>
      </c>
      <c r="P3366" s="16" t="str">
        <f ca="1">IFERROR(INDEX(VpD!$2:$2,MATCH(H3366,VpD!$1:$1,1)),VpD!$I$2)</f>
        <v>1973-1978</v>
      </c>
      <c r="Q3366" s="1">
        <f ca="1">INDEX(VpD!$C$3:$I$27,MATCH(F3366,VpD!$B$3:$B$27,0),MATCH(P3366,VpD!$C$2:$I$2,0))</f>
        <v>98</v>
      </c>
      <c r="R3366" s="16">
        <f t="shared" ca="1" si="685"/>
        <v>13.132</v>
      </c>
      <c r="S3366" s="14">
        <f t="shared" ca="1" si="686"/>
        <v>711411.73</v>
      </c>
      <c r="T3366" s="14">
        <f t="shared" ca="1" si="687"/>
        <v>6172465.5099999998</v>
      </c>
      <c r="U3366" s="14" t="str">
        <f t="shared" ca="1" si="688"/>
        <v>0A3F507E-1CE1-32B8-E044-0003BA298018</v>
      </c>
    </row>
    <row r="3367" spans="1:21" s="14" customFormat="1" x14ac:dyDescent="0.25">
      <c r="A3367" s="14">
        <f t="shared" si="676"/>
        <v>3367</v>
      </c>
      <c r="B3367" s="14" t="str">
        <f t="shared" ca="1" si="677"/>
        <v>1C15DCD4-4C9F-4320-A70E-2782A5281284</v>
      </c>
      <c r="C3367" s="14" t="str">
        <f t="shared" ca="1" si="678"/>
        <v>Nørrebred</v>
      </c>
      <c r="D3367" s="14" t="str">
        <f t="shared" ca="1" si="679"/>
        <v>164</v>
      </c>
      <c r="E3367" s="14" t="str">
        <f t="shared" ca="1" si="680"/>
        <v>22bu</v>
      </c>
      <c r="F3367" s="1">
        <f t="shared" ca="1" si="681"/>
        <v>130</v>
      </c>
      <c r="G3367" s="1">
        <f t="shared" ca="1" si="682"/>
        <v>110</v>
      </c>
      <c r="H3367" s="1">
        <f t="shared" ca="1" si="683"/>
        <v>1973</v>
      </c>
      <c r="I3367" s="1" t="str">
        <f ca="1">INDEX(Relationstabel!$C$3:$K$10,MATCH(INDIRECT($A$1&amp;"J"&amp;A3367),Relationstabel!$A$3:$A$10,0),MATCH(IFERROR(VALUE(INDIRECT($A$1&amp;"K"&amp;A3367)),0),Relationstabel!$C$1:$K$1,0))</f>
        <v>Fjernvarme/ Blokvarme</v>
      </c>
      <c r="J3367" s="1" t="str">
        <f ca="1">INDEX(Anvendelseskode!B:B,MATCH($F3367,Anvendelseskode!$A:$A,0))</f>
        <v>Række-, kæde-, dobbelthus (lodret adskillelse mellem enhederne)</v>
      </c>
      <c r="K3367" s="1" t="str">
        <f ca="1">INDEX(Anvendelseskode!C:C,MATCH($F3367,Anvendelseskode!$A:$A,0))</f>
        <v>Række-, kæde og dobbelthuse</v>
      </c>
      <c r="L3367" s="1" t="str">
        <f ca="1">INDEX(Anvendelseskode!D:D,MATCH($F3367,Anvendelseskode!$A:$A,0))</f>
        <v>Private husholdninger</v>
      </c>
      <c r="M3367" s="1" t="str">
        <f ca="1">IFERROR(INDEX(SBi!$2:$2,MATCH(H3367,SBi!$1:$1,1)),SBi!$K$2)</f>
        <v>1973-1978</v>
      </c>
      <c r="N3367" s="1">
        <f ca="1">INDEX(SBi!$C$3:$K$28,MATCH(F3367,SBi!$B$3:$B$28,0),MATCH(M3367,SBi!$C$2:$K$2,0))</f>
        <v>112.6</v>
      </c>
      <c r="O3367" s="16">
        <f t="shared" ca="1" si="684"/>
        <v>12.385999999999999</v>
      </c>
      <c r="P3367" s="16" t="str">
        <f ca="1">IFERROR(INDEX(VpD!$2:$2,MATCH(H3367,VpD!$1:$1,1)),VpD!$I$2)</f>
        <v>1973-1978</v>
      </c>
      <c r="Q3367" s="1">
        <f ca="1">INDEX(VpD!$C$3:$I$27,MATCH(F3367,VpD!$B$3:$B$27,0),MATCH(P3367,VpD!$C$2:$I$2,0))</f>
        <v>98</v>
      </c>
      <c r="R3367" s="16">
        <f t="shared" ca="1" si="685"/>
        <v>10.78</v>
      </c>
      <c r="S3367" s="14">
        <f t="shared" ca="1" si="686"/>
        <v>711649.26</v>
      </c>
      <c r="T3367" s="14">
        <f t="shared" ca="1" si="687"/>
        <v>6172070.1600000001</v>
      </c>
      <c r="U3367" s="14" t="str">
        <f t="shared" ca="1" si="688"/>
        <v>0A3F507E-1ECF-32B8-E044-0003BA298018</v>
      </c>
    </row>
    <row r="3368" spans="1:21" s="14" customFormat="1" x14ac:dyDescent="0.25">
      <c r="A3368" s="14">
        <f t="shared" si="676"/>
        <v>3368</v>
      </c>
      <c r="B3368" s="14" t="str">
        <f t="shared" ca="1" si="677"/>
        <v>2E33F9FD-7DC1-4605-B1C8-14AA88FDCD1B</v>
      </c>
      <c r="C3368" s="14" t="str">
        <f t="shared" ca="1" si="678"/>
        <v>Ørnebo</v>
      </c>
      <c r="D3368" s="14" t="str">
        <f t="shared" ca="1" si="679"/>
        <v>31</v>
      </c>
      <c r="E3368" s="14" t="str">
        <f t="shared" ca="1" si="680"/>
        <v>6aal</v>
      </c>
      <c r="F3368" s="1">
        <f t="shared" ca="1" si="681"/>
        <v>130</v>
      </c>
      <c r="G3368" s="1">
        <f t="shared" ca="1" si="682"/>
        <v>109</v>
      </c>
      <c r="H3368" s="1">
        <f t="shared" ca="1" si="683"/>
        <v>1978</v>
      </c>
      <c r="I3368" s="1" t="str">
        <f ca="1">INDEX(Relationstabel!$C$3:$K$10,MATCH(INDIRECT($A$1&amp;"J"&amp;A3368),Relationstabel!$A$3:$A$10,0),MATCH(IFERROR(VALUE(INDIRECT($A$1&amp;"K"&amp;A3368)),0),Relationstabel!$C$1:$K$1,0))</f>
        <v>Fjernvarme/ Blokvarme</v>
      </c>
      <c r="J3368" s="1" t="str">
        <f ca="1">INDEX(Anvendelseskode!B:B,MATCH($F3368,Anvendelseskode!$A:$A,0))</f>
        <v>Række-, kæde-, dobbelthus (lodret adskillelse mellem enhederne)</v>
      </c>
      <c r="K3368" s="1" t="str">
        <f ca="1">INDEX(Anvendelseskode!C:C,MATCH($F3368,Anvendelseskode!$A:$A,0))</f>
        <v>Række-, kæde og dobbelthuse</v>
      </c>
      <c r="L3368" s="1" t="str">
        <f ca="1">INDEX(Anvendelseskode!D:D,MATCH($F3368,Anvendelseskode!$A:$A,0))</f>
        <v>Private husholdninger</v>
      </c>
      <c r="M3368" s="1" t="str">
        <f ca="1">IFERROR(INDEX(SBi!$2:$2,MATCH(H3368,SBi!$1:$1,1)),SBi!$K$2)</f>
        <v>1973-1978</v>
      </c>
      <c r="N3368" s="1">
        <f ca="1">INDEX(SBi!$C$3:$K$28,MATCH(F3368,SBi!$B$3:$B$28,0),MATCH(M3368,SBi!$C$2:$K$2,0))</f>
        <v>112.6</v>
      </c>
      <c r="O3368" s="16">
        <f t="shared" ca="1" si="684"/>
        <v>12.273399999999999</v>
      </c>
      <c r="P3368" s="16" t="str">
        <f ca="1">IFERROR(INDEX(VpD!$2:$2,MATCH(H3368,VpD!$1:$1,1)),VpD!$I$2)</f>
        <v>1973-1978</v>
      </c>
      <c r="Q3368" s="1">
        <f ca="1">INDEX(VpD!$C$3:$I$27,MATCH(F3368,VpD!$B$3:$B$27,0),MATCH(P3368,VpD!$C$2:$I$2,0))</f>
        <v>98</v>
      </c>
      <c r="R3368" s="16">
        <f t="shared" ca="1" si="685"/>
        <v>10.682</v>
      </c>
      <c r="S3368" s="14">
        <f t="shared" ca="1" si="686"/>
        <v>713594.69</v>
      </c>
      <c r="T3368" s="14">
        <f t="shared" ca="1" si="687"/>
        <v>6169760.25</v>
      </c>
      <c r="U3368" s="14" t="str">
        <f t="shared" ca="1" si="688"/>
        <v>0A3F507E-24CF-32B8-E044-0003BA298018</v>
      </c>
    </row>
    <row r="3369" spans="1:21" s="14" customFormat="1" x14ac:dyDescent="0.25">
      <c r="A3369" s="14">
        <f t="shared" si="676"/>
        <v>3369</v>
      </c>
      <c r="B3369" s="14" t="str">
        <f t="shared" ca="1" si="677"/>
        <v>B2B042E8-88D7-4467-B089-563F9D244C6A</v>
      </c>
      <c r="C3369" s="14" t="str">
        <f t="shared" ca="1" si="678"/>
        <v>Kolleruplund</v>
      </c>
      <c r="D3369" s="14" t="str">
        <f t="shared" ca="1" si="679"/>
        <v>55</v>
      </c>
      <c r="E3369" s="14" t="str">
        <f t="shared" ca="1" si="680"/>
        <v>6fæ</v>
      </c>
      <c r="F3369" s="1">
        <f t="shared" ca="1" si="681"/>
        <v>130</v>
      </c>
      <c r="G3369" s="1">
        <f t="shared" ca="1" si="682"/>
        <v>91</v>
      </c>
      <c r="H3369" s="1">
        <f t="shared" ca="1" si="683"/>
        <v>1967</v>
      </c>
      <c r="I3369" s="1" t="str">
        <f ca="1">INDEX(Relationstabel!$C$3:$K$10,MATCH(INDIRECT($A$1&amp;"J"&amp;A3369),Relationstabel!$A$3:$A$10,0),MATCH(IFERROR(VALUE(INDIRECT($A$1&amp;"K"&amp;A3369)),0),Relationstabel!$C$1:$K$1,0))</f>
        <v>Olie</v>
      </c>
      <c r="J3369" s="1" t="str">
        <f ca="1">INDEX(Anvendelseskode!B:B,MATCH($F3369,Anvendelseskode!$A:$A,0))</f>
        <v>Række-, kæde-, dobbelthus (lodret adskillelse mellem enhederne)</v>
      </c>
      <c r="K3369" s="1" t="str">
        <f ca="1">INDEX(Anvendelseskode!C:C,MATCH($F3369,Anvendelseskode!$A:$A,0))</f>
        <v>Række-, kæde og dobbelthuse</v>
      </c>
      <c r="L3369" s="1" t="str">
        <f ca="1">INDEX(Anvendelseskode!D:D,MATCH($F3369,Anvendelseskode!$A:$A,0))</f>
        <v>Private husholdninger</v>
      </c>
      <c r="M3369" s="1" t="str">
        <f ca="1">IFERROR(INDEX(SBi!$2:$2,MATCH(H3369,SBi!$1:$1,1)),SBi!$K$2)</f>
        <v>1961-1972</v>
      </c>
      <c r="N3369" s="1">
        <f ca="1">INDEX(SBi!$C$3:$K$28,MATCH(F3369,SBi!$B$3:$B$28,0),MATCH(M3369,SBi!$C$2:$K$2,0))</f>
        <v>119.9</v>
      </c>
      <c r="O3369" s="16">
        <f t="shared" ca="1" si="684"/>
        <v>10.9109</v>
      </c>
      <c r="P3369" s="16" t="str">
        <f ca="1">IFERROR(INDEX(VpD!$2:$2,MATCH(H3369,VpD!$1:$1,1)),VpD!$I$2)</f>
        <v>1961-1972</v>
      </c>
      <c r="Q3369" s="1">
        <f ca="1">INDEX(VpD!$C$3:$I$27,MATCH(F3369,VpD!$B$3:$B$27,0),MATCH(P3369,VpD!$C$2:$I$2,0))</f>
        <v>120</v>
      </c>
      <c r="R3369" s="16">
        <f t="shared" ca="1" si="685"/>
        <v>10.92</v>
      </c>
      <c r="S3369" s="14">
        <f t="shared" ca="1" si="686"/>
        <v>713742.2</v>
      </c>
      <c r="T3369" s="14">
        <f t="shared" ca="1" si="687"/>
        <v>6169296.1399999997</v>
      </c>
      <c r="U3369" s="14" t="str">
        <f t="shared" ca="1" si="688"/>
        <v>0A3F507E-1BD5-32B8-E044-0003BA298018</v>
      </c>
    </row>
    <row r="3370" spans="1:21" s="14" customFormat="1" x14ac:dyDescent="0.25">
      <c r="A3370" s="14">
        <f t="shared" si="676"/>
        <v>3370</v>
      </c>
      <c r="B3370" s="14" t="str">
        <f t="shared" ca="1" si="677"/>
        <v>B0EF1F9E-4076-4F07-8D5D-4A11E91FF318</v>
      </c>
      <c r="C3370" s="14" t="str">
        <f t="shared" ca="1" si="678"/>
        <v>Nørrebred</v>
      </c>
      <c r="D3370" s="14" t="str">
        <f t="shared" ca="1" si="679"/>
        <v>176</v>
      </c>
      <c r="E3370" s="14" t="str">
        <f t="shared" ca="1" si="680"/>
        <v>22bø</v>
      </c>
      <c r="F3370" s="1">
        <f t="shared" ca="1" si="681"/>
        <v>130</v>
      </c>
      <c r="G3370" s="1">
        <f t="shared" ca="1" si="682"/>
        <v>110</v>
      </c>
      <c r="H3370" s="1">
        <f t="shared" ca="1" si="683"/>
        <v>1973</v>
      </c>
      <c r="I3370" s="1" t="str">
        <f ca="1">INDEX(Relationstabel!$C$3:$K$10,MATCH(INDIRECT($A$1&amp;"J"&amp;A3370),Relationstabel!$A$3:$A$10,0),MATCH(IFERROR(VALUE(INDIRECT($A$1&amp;"K"&amp;A3370)),0),Relationstabel!$C$1:$K$1,0))</f>
        <v>Fjernvarme/ Blokvarme</v>
      </c>
      <c r="J3370" s="1" t="str">
        <f ca="1">INDEX(Anvendelseskode!B:B,MATCH($F3370,Anvendelseskode!$A:$A,0))</f>
        <v>Række-, kæde-, dobbelthus (lodret adskillelse mellem enhederne)</v>
      </c>
      <c r="K3370" s="1" t="str">
        <f ca="1">INDEX(Anvendelseskode!C:C,MATCH($F3370,Anvendelseskode!$A:$A,0))</f>
        <v>Række-, kæde og dobbelthuse</v>
      </c>
      <c r="L3370" s="1" t="str">
        <f ca="1">INDEX(Anvendelseskode!D:D,MATCH($F3370,Anvendelseskode!$A:$A,0))</f>
        <v>Private husholdninger</v>
      </c>
      <c r="M3370" s="1" t="str">
        <f ca="1">IFERROR(INDEX(SBi!$2:$2,MATCH(H3370,SBi!$1:$1,1)),SBi!$K$2)</f>
        <v>1973-1978</v>
      </c>
      <c r="N3370" s="1">
        <f ca="1">INDEX(SBi!$C$3:$K$28,MATCH(F3370,SBi!$B$3:$B$28,0),MATCH(M3370,SBi!$C$2:$K$2,0))</f>
        <v>112.6</v>
      </c>
      <c r="O3370" s="16">
        <f t="shared" ca="1" si="684"/>
        <v>12.385999999999999</v>
      </c>
      <c r="P3370" s="16" t="str">
        <f ca="1">IFERROR(INDEX(VpD!$2:$2,MATCH(H3370,VpD!$1:$1,1)),VpD!$I$2)</f>
        <v>1973-1978</v>
      </c>
      <c r="Q3370" s="1">
        <f ca="1">INDEX(VpD!$C$3:$I$27,MATCH(F3370,VpD!$B$3:$B$27,0),MATCH(P3370,VpD!$C$2:$I$2,0))</f>
        <v>98</v>
      </c>
      <c r="R3370" s="16">
        <f t="shared" ca="1" si="685"/>
        <v>10.78</v>
      </c>
      <c r="S3370" s="14">
        <f t="shared" ca="1" si="686"/>
        <v>711710.55</v>
      </c>
      <c r="T3370" s="14">
        <f t="shared" ca="1" si="687"/>
        <v>6172072.6600000001</v>
      </c>
      <c r="U3370" s="14" t="str">
        <f t="shared" ca="1" si="688"/>
        <v>0A3F507E-1ED5-32B8-E044-0003BA298018</v>
      </c>
    </row>
    <row r="3371" spans="1:21" s="14" customFormat="1" x14ac:dyDescent="0.25">
      <c r="A3371" s="14">
        <f t="shared" si="676"/>
        <v>3371</v>
      </c>
      <c r="B3371" s="14" t="str">
        <f t="shared" ca="1" si="677"/>
        <v>BDA2FC45-441B-4C06-B6D0-814CE3366578</v>
      </c>
      <c r="C3371" s="14" t="str">
        <f t="shared" ca="1" si="678"/>
        <v>Kolleruplund</v>
      </c>
      <c r="D3371" s="14" t="str">
        <f t="shared" ca="1" si="679"/>
        <v>58</v>
      </c>
      <c r="E3371" s="14" t="str">
        <f t="shared" ca="1" si="680"/>
        <v>6hg</v>
      </c>
      <c r="F3371" s="1">
        <f t="shared" ca="1" si="681"/>
        <v>130</v>
      </c>
      <c r="G3371" s="1">
        <f t="shared" ca="1" si="682"/>
        <v>120</v>
      </c>
      <c r="H3371" s="1">
        <f t="shared" ca="1" si="683"/>
        <v>1975</v>
      </c>
      <c r="I3371" s="1" t="str">
        <f ca="1">INDEX(Relationstabel!$C$3:$K$10,MATCH(INDIRECT($A$1&amp;"J"&amp;A3371),Relationstabel!$A$3:$A$10,0),MATCH(IFERROR(VALUE(INDIRECT($A$1&amp;"K"&amp;A3371)),0),Relationstabel!$C$1:$K$1,0))</f>
        <v>Naturgas</v>
      </c>
      <c r="J3371" s="1" t="str">
        <f ca="1">INDEX(Anvendelseskode!B:B,MATCH($F3371,Anvendelseskode!$A:$A,0))</f>
        <v>Række-, kæde-, dobbelthus (lodret adskillelse mellem enhederne)</v>
      </c>
      <c r="K3371" s="1" t="str">
        <f ca="1">INDEX(Anvendelseskode!C:C,MATCH($F3371,Anvendelseskode!$A:$A,0))</f>
        <v>Række-, kæde og dobbelthuse</v>
      </c>
      <c r="L3371" s="1" t="str">
        <f ca="1">INDEX(Anvendelseskode!D:D,MATCH($F3371,Anvendelseskode!$A:$A,0))</f>
        <v>Private husholdninger</v>
      </c>
      <c r="M3371" s="1" t="str">
        <f ca="1">IFERROR(INDEX(SBi!$2:$2,MATCH(H3371,SBi!$1:$1,1)),SBi!$K$2)</f>
        <v>1973-1978</v>
      </c>
      <c r="N3371" s="1">
        <f ca="1">INDEX(SBi!$C$3:$K$28,MATCH(F3371,SBi!$B$3:$B$28,0),MATCH(M3371,SBi!$C$2:$K$2,0))</f>
        <v>112.6</v>
      </c>
      <c r="O3371" s="16">
        <f t="shared" ca="1" si="684"/>
        <v>13.512</v>
      </c>
      <c r="P3371" s="16" t="str">
        <f ca="1">IFERROR(INDEX(VpD!$2:$2,MATCH(H3371,VpD!$1:$1,1)),VpD!$I$2)</f>
        <v>1973-1978</v>
      </c>
      <c r="Q3371" s="1">
        <f ca="1">INDEX(VpD!$C$3:$I$27,MATCH(F3371,VpD!$B$3:$B$27,0),MATCH(P3371,VpD!$C$2:$I$2,0))</f>
        <v>98</v>
      </c>
      <c r="R3371" s="16">
        <f t="shared" ca="1" si="685"/>
        <v>11.76</v>
      </c>
      <c r="S3371" s="14">
        <f t="shared" ca="1" si="686"/>
        <v>713776.5</v>
      </c>
      <c r="T3371" s="14">
        <f t="shared" ca="1" si="687"/>
        <v>6169314.8399999999</v>
      </c>
      <c r="U3371" s="14" t="str">
        <f t="shared" ca="1" si="688"/>
        <v>0A3F507E-1BD8-32B8-E044-0003BA298018</v>
      </c>
    </row>
    <row r="3372" spans="1:21" s="14" customFormat="1" x14ac:dyDescent="0.25">
      <c r="A3372" s="14">
        <f t="shared" si="676"/>
        <v>3372</v>
      </c>
      <c r="B3372" s="14" t="str">
        <f t="shared" ca="1" si="677"/>
        <v>B899186B-AFFE-400C-BAEB-CD9A2F3F92C8</v>
      </c>
      <c r="C3372" s="14" t="str">
        <f t="shared" ca="1" si="678"/>
        <v>Nordmarksvænge</v>
      </c>
      <c r="D3372" s="14" t="str">
        <f t="shared" ca="1" si="679"/>
        <v>74</v>
      </c>
      <c r="E3372" s="14" t="str">
        <f t="shared" ca="1" si="680"/>
        <v>14ex</v>
      </c>
      <c r="F3372" s="1">
        <f t="shared" ca="1" si="681"/>
        <v>120</v>
      </c>
      <c r="G3372" s="1">
        <f t="shared" ca="1" si="682"/>
        <v>151</v>
      </c>
      <c r="H3372" s="1">
        <f t="shared" ca="1" si="683"/>
        <v>2004</v>
      </c>
      <c r="I3372" s="1" t="str">
        <f ca="1">INDEX(Relationstabel!$C$3:$K$10,MATCH(INDIRECT($A$1&amp;"J"&amp;A3372),Relationstabel!$A$3:$A$10,0),MATCH(IFERROR(VALUE(INDIRECT($A$1&amp;"K"&amp;A3372)),0),Relationstabel!$C$1:$K$1,0))</f>
        <v>Fjernvarme/ Blokvarme</v>
      </c>
      <c r="J3372" s="1" t="str">
        <f ca="1">INDEX(Anvendelseskode!B:B,MATCH($F3372,Anvendelseskode!$A:$A,0))</f>
        <v>Fritliggende enfamilieshus (parcelhus)</v>
      </c>
      <c r="K3372" s="1" t="str">
        <f ca="1">INDEX(Anvendelseskode!C:C,MATCH($F3372,Anvendelseskode!$A:$A,0))</f>
        <v>Parcelhuse</v>
      </c>
      <c r="L3372" s="1" t="str">
        <f ca="1">INDEX(Anvendelseskode!D:D,MATCH($F3372,Anvendelseskode!$A:$A,0))</f>
        <v>Private husholdninger</v>
      </c>
      <c r="M3372" s="1" t="str">
        <f ca="1">IFERROR(INDEX(SBi!$2:$2,MATCH(H3372,SBi!$1:$1,1)),SBi!$K$2)</f>
        <v>1999-2006</v>
      </c>
      <c r="N3372" s="1">
        <f ca="1">INDEX(SBi!$C$3:$K$28,MATCH(F3372,SBi!$B$3:$B$28,0),MATCH(M3372,SBi!$C$2:$K$2,0))</f>
        <v>83.9</v>
      </c>
      <c r="O3372" s="16">
        <f t="shared" ca="1" si="684"/>
        <v>12.668900000000001</v>
      </c>
      <c r="P3372" s="16" t="str">
        <f ca="1">IFERROR(INDEX(VpD!$2:$2,MATCH(H3372,VpD!$1:$1,1)),VpD!$I$2)</f>
        <v>&gt;1998</v>
      </c>
      <c r="Q3372" s="1">
        <f ca="1">INDEX(VpD!$C$3:$I$27,MATCH(F3372,VpD!$B$3:$B$27,0),MATCH(P3372,VpD!$C$2:$I$2,0))</f>
        <v>72</v>
      </c>
      <c r="R3372" s="16">
        <f t="shared" ca="1" si="685"/>
        <v>10.872</v>
      </c>
      <c r="S3372" s="14">
        <f t="shared" ca="1" si="686"/>
        <v>711986.39</v>
      </c>
      <c r="T3372" s="14">
        <f t="shared" ca="1" si="687"/>
        <v>6172316.46</v>
      </c>
      <c r="U3372" s="14" t="str">
        <f t="shared" ca="1" si="688"/>
        <v>0A3F507E-1DD8-32B8-E044-0003BA298018</v>
      </c>
    </row>
    <row r="3373" spans="1:21" s="14" customFormat="1" x14ac:dyDescent="0.25">
      <c r="A3373" s="14">
        <f t="shared" si="676"/>
        <v>3373</v>
      </c>
      <c r="B3373" s="14" t="str">
        <f t="shared" ca="1" si="677"/>
        <v>877F8866-7766-4CAE-BC87-15378D8CFA74</v>
      </c>
      <c r="C3373" s="14" t="str">
        <f t="shared" ca="1" si="678"/>
        <v>Nørrebred</v>
      </c>
      <c r="D3373" s="14" t="str">
        <f t="shared" ca="1" si="679"/>
        <v>182</v>
      </c>
      <c r="E3373" s="14" t="str">
        <f t="shared" ca="1" si="680"/>
        <v>22br</v>
      </c>
      <c r="F3373" s="1">
        <f t="shared" ca="1" si="681"/>
        <v>130</v>
      </c>
      <c r="G3373" s="1">
        <f t="shared" ca="1" si="682"/>
        <v>132</v>
      </c>
      <c r="H3373" s="1">
        <f t="shared" ca="1" si="683"/>
        <v>1973</v>
      </c>
      <c r="I3373" s="1" t="str">
        <f ca="1">INDEX(Relationstabel!$C$3:$K$10,MATCH(INDIRECT($A$1&amp;"J"&amp;A3373),Relationstabel!$A$3:$A$10,0),MATCH(IFERROR(VALUE(INDIRECT($A$1&amp;"K"&amp;A3373)),0),Relationstabel!$C$1:$K$1,0))</f>
        <v>Fjernvarme/ Blokvarme</v>
      </c>
      <c r="J3373" s="1" t="str">
        <f ca="1">INDEX(Anvendelseskode!B:B,MATCH($F3373,Anvendelseskode!$A:$A,0))</f>
        <v>Række-, kæde-, dobbelthus (lodret adskillelse mellem enhederne)</v>
      </c>
      <c r="K3373" s="1" t="str">
        <f ca="1">INDEX(Anvendelseskode!C:C,MATCH($F3373,Anvendelseskode!$A:$A,0))</f>
        <v>Række-, kæde og dobbelthuse</v>
      </c>
      <c r="L3373" s="1" t="str">
        <f ca="1">INDEX(Anvendelseskode!D:D,MATCH($F3373,Anvendelseskode!$A:$A,0))</f>
        <v>Private husholdninger</v>
      </c>
      <c r="M3373" s="1" t="str">
        <f ca="1">IFERROR(INDEX(SBi!$2:$2,MATCH(H3373,SBi!$1:$1,1)),SBi!$K$2)</f>
        <v>1973-1978</v>
      </c>
      <c r="N3373" s="1">
        <f ca="1">INDEX(SBi!$C$3:$K$28,MATCH(F3373,SBi!$B$3:$B$28,0),MATCH(M3373,SBi!$C$2:$K$2,0))</f>
        <v>112.6</v>
      </c>
      <c r="O3373" s="16">
        <f t="shared" ca="1" si="684"/>
        <v>14.863199999999999</v>
      </c>
      <c r="P3373" s="16" t="str">
        <f ca="1">IFERROR(INDEX(VpD!$2:$2,MATCH(H3373,VpD!$1:$1,1)),VpD!$I$2)</f>
        <v>1973-1978</v>
      </c>
      <c r="Q3373" s="1">
        <f ca="1">INDEX(VpD!$C$3:$I$27,MATCH(F3373,VpD!$B$3:$B$27,0),MATCH(P3373,VpD!$C$2:$I$2,0))</f>
        <v>98</v>
      </c>
      <c r="R3373" s="16">
        <f t="shared" ca="1" si="685"/>
        <v>12.936</v>
      </c>
      <c r="S3373" s="14">
        <f t="shared" ca="1" si="686"/>
        <v>711725.17</v>
      </c>
      <c r="T3373" s="14">
        <f t="shared" ca="1" si="687"/>
        <v>6172112.2400000002</v>
      </c>
      <c r="U3373" s="14" t="str">
        <f t="shared" ca="1" si="688"/>
        <v>0A3F507E-1ED8-32B8-E044-0003BA298018</v>
      </c>
    </row>
    <row r="3374" spans="1:21" s="14" customFormat="1" x14ac:dyDescent="0.25">
      <c r="A3374" s="14">
        <f t="shared" si="676"/>
        <v>3374</v>
      </c>
      <c r="B3374" s="14" t="str">
        <f t="shared" ca="1" si="677"/>
        <v>C27FB1AD-56D7-4253-B485-F66EC92BE45B</v>
      </c>
      <c r="C3374" s="14" t="str">
        <f t="shared" ca="1" si="678"/>
        <v>Bybakken</v>
      </c>
      <c r="D3374" s="14" t="str">
        <f t="shared" ca="1" si="679"/>
        <v>12</v>
      </c>
      <c r="E3374" s="14" t="str">
        <f t="shared" ca="1" si="680"/>
        <v>12hh</v>
      </c>
      <c r="F3374" s="1">
        <f t="shared" ca="1" si="681"/>
        <v>120</v>
      </c>
      <c r="G3374" s="1">
        <f t="shared" ca="1" si="682"/>
        <v>148</v>
      </c>
      <c r="H3374" s="1">
        <f t="shared" ca="1" si="683"/>
        <v>1979</v>
      </c>
      <c r="I3374" s="1" t="str">
        <f ca="1">INDEX(Relationstabel!$C$3:$K$10,MATCH(INDIRECT($A$1&amp;"J"&amp;A3374),Relationstabel!$A$3:$A$10,0),MATCH(IFERROR(VALUE(INDIRECT($A$1&amp;"K"&amp;A3374)),0),Relationstabel!$C$1:$K$1,0))</f>
        <v>Elvarme</v>
      </c>
      <c r="J3374" s="1" t="str">
        <f ca="1">INDEX(Anvendelseskode!B:B,MATCH($F3374,Anvendelseskode!$A:$A,0))</f>
        <v>Fritliggende enfamilieshus (parcelhus)</v>
      </c>
      <c r="K3374" s="1" t="str">
        <f ca="1">INDEX(Anvendelseskode!C:C,MATCH($F3374,Anvendelseskode!$A:$A,0))</f>
        <v>Parcelhuse</v>
      </c>
      <c r="L3374" s="1" t="str">
        <f ca="1">INDEX(Anvendelseskode!D:D,MATCH($F3374,Anvendelseskode!$A:$A,0))</f>
        <v>Private husholdninger</v>
      </c>
      <c r="M3374" s="1" t="str">
        <f ca="1">IFERROR(INDEX(SBi!$2:$2,MATCH(H3374,SBi!$1:$1,1)),SBi!$K$2)</f>
        <v>1979-1998</v>
      </c>
      <c r="N3374" s="1">
        <f ca="1">INDEX(SBi!$C$3:$K$28,MATCH(F3374,SBi!$B$3:$B$28,0),MATCH(M3374,SBi!$C$2:$K$2,0))</f>
        <v>105.4</v>
      </c>
      <c r="O3374" s="16">
        <f t="shared" ca="1" si="684"/>
        <v>15.599200000000002</v>
      </c>
      <c r="P3374" s="16" t="str">
        <f ca="1">IFERROR(INDEX(VpD!$2:$2,MATCH(H3374,VpD!$1:$1,1)),VpD!$I$2)</f>
        <v>1979-1998</v>
      </c>
      <c r="Q3374" s="1">
        <f ca="1">INDEX(VpD!$C$3:$I$27,MATCH(F3374,VpD!$B$3:$B$27,0),MATCH(P3374,VpD!$C$2:$I$2,0))</f>
        <v>90</v>
      </c>
      <c r="R3374" s="16">
        <f t="shared" ca="1" si="685"/>
        <v>13.32</v>
      </c>
      <c r="S3374" s="14">
        <f t="shared" ca="1" si="686"/>
        <v>711670.5</v>
      </c>
      <c r="T3374" s="14">
        <f t="shared" ca="1" si="687"/>
        <v>6170820.9800000004</v>
      </c>
      <c r="U3374" s="14" t="str">
        <f t="shared" ca="1" si="688"/>
        <v>0A3F507E-15DF-32B8-E044-0003BA298018</v>
      </c>
    </row>
    <row r="3375" spans="1:21" s="14" customFormat="1" x14ac:dyDescent="0.25">
      <c r="A3375" s="14">
        <f t="shared" si="676"/>
        <v>3375</v>
      </c>
      <c r="B3375" s="14" t="str">
        <f t="shared" ca="1" si="677"/>
        <v>29D0B9A3-20E7-4A7D-BFEE-53AC5574CF51</v>
      </c>
      <c r="C3375" s="14" t="str">
        <f t="shared" ca="1" si="678"/>
        <v>Hyrdeengen</v>
      </c>
      <c r="D3375" s="14" t="str">
        <f t="shared" ca="1" si="679"/>
        <v>283</v>
      </c>
      <c r="E3375" s="14" t="str">
        <f t="shared" ca="1" si="680"/>
        <v>21et</v>
      </c>
      <c r="F3375" s="1">
        <f t="shared" ca="1" si="681"/>
        <v>130</v>
      </c>
      <c r="G3375" s="1">
        <f t="shared" ca="1" si="682"/>
        <v>126</v>
      </c>
      <c r="H3375" s="1">
        <f t="shared" ca="1" si="683"/>
        <v>1975</v>
      </c>
      <c r="I3375" s="1" t="str">
        <f ca="1">INDEX(Relationstabel!$C$3:$K$10,MATCH(INDIRECT($A$1&amp;"J"&amp;A3375),Relationstabel!$A$3:$A$10,0),MATCH(IFERROR(VALUE(INDIRECT($A$1&amp;"K"&amp;A3375)),0),Relationstabel!$C$1:$K$1,0))</f>
        <v>Elvarme</v>
      </c>
      <c r="J3375" s="1" t="str">
        <f ca="1">INDEX(Anvendelseskode!B:B,MATCH($F3375,Anvendelseskode!$A:$A,0))</f>
        <v>Række-, kæde-, dobbelthus (lodret adskillelse mellem enhederne)</v>
      </c>
      <c r="K3375" s="1" t="str">
        <f ca="1">INDEX(Anvendelseskode!C:C,MATCH($F3375,Anvendelseskode!$A:$A,0))</f>
        <v>Række-, kæde og dobbelthuse</v>
      </c>
      <c r="L3375" s="1" t="str">
        <f ca="1">INDEX(Anvendelseskode!D:D,MATCH($F3375,Anvendelseskode!$A:$A,0))</f>
        <v>Private husholdninger</v>
      </c>
      <c r="M3375" s="1" t="str">
        <f ca="1">IFERROR(INDEX(SBi!$2:$2,MATCH(H3375,SBi!$1:$1,1)),SBi!$K$2)</f>
        <v>1973-1978</v>
      </c>
      <c r="N3375" s="1">
        <f ca="1">INDEX(SBi!$C$3:$K$28,MATCH(F3375,SBi!$B$3:$B$28,0),MATCH(M3375,SBi!$C$2:$K$2,0))</f>
        <v>112.6</v>
      </c>
      <c r="O3375" s="16">
        <f t="shared" ca="1" si="684"/>
        <v>14.187599999999998</v>
      </c>
      <c r="P3375" s="16" t="str">
        <f ca="1">IFERROR(INDEX(VpD!$2:$2,MATCH(H3375,VpD!$1:$1,1)),VpD!$I$2)</f>
        <v>1973-1978</v>
      </c>
      <c r="Q3375" s="1">
        <f ca="1">INDEX(VpD!$C$3:$I$27,MATCH(F3375,VpD!$B$3:$B$27,0),MATCH(P3375,VpD!$C$2:$I$2,0))</f>
        <v>98</v>
      </c>
      <c r="R3375" s="16">
        <f t="shared" ca="1" si="685"/>
        <v>12.348000000000001</v>
      </c>
      <c r="S3375" s="14">
        <f t="shared" ca="1" si="686"/>
        <v>711618.23</v>
      </c>
      <c r="T3375" s="14">
        <f t="shared" ca="1" si="687"/>
        <v>6172400.6399999997</v>
      </c>
      <c r="U3375" s="14" t="str">
        <f t="shared" ca="1" si="688"/>
        <v>0A3F507E-19DF-32B8-E044-0003BA298018</v>
      </c>
    </row>
    <row r="3376" spans="1:21" s="14" customFormat="1" x14ac:dyDescent="0.25">
      <c r="A3376" s="14">
        <f t="shared" si="676"/>
        <v>3376</v>
      </c>
      <c r="B3376" s="14" t="str">
        <f t="shared" ca="1" si="677"/>
        <v>E7510E7B-C3EF-4D1A-9CA4-52308080D3CA</v>
      </c>
      <c r="C3376" s="14" t="str">
        <f t="shared" ca="1" si="678"/>
        <v>Løkkekrogen</v>
      </c>
      <c r="D3376" s="14" t="str">
        <f t="shared" ca="1" si="679"/>
        <v>42</v>
      </c>
      <c r="E3376" s="14" t="str">
        <f t="shared" ca="1" si="680"/>
        <v>17au</v>
      </c>
      <c r="F3376" s="1">
        <f t="shared" ca="1" si="681"/>
        <v>130</v>
      </c>
      <c r="G3376" s="1">
        <f t="shared" ca="1" si="682"/>
        <v>134</v>
      </c>
      <c r="H3376" s="1">
        <f t="shared" ca="1" si="683"/>
        <v>1975</v>
      </c>
      <c r="I3376" s="1" t="str">
        <f ca="1">INDEX(Relationstabel!$C$3:$K$10,MATCH(INDIRECT($A$1&amp;"J"&amp;A3376),Relationstabel!$A$3:$A$10,0),MATCH(IFERROR(VALUE(INDIRECT($A$1&amp;"K"&amp;A3376)),0),Relationstabel!$C$1:$K$1,0))</f>
        <v>Fjernvarme/ Blokvarme</v>
      </c>
      <c r="J3376" s="1" t="str">
        <f ca="1">INDEX(Anvendelseskode!B:B,MATCH($F3376,Anvendelseskode!$A:$A,0))</f>
        <v>Række-, kæde-, dobbelthus (lodret adskillelse mellem enhederne)</v>
      </c>
      <c r="K3376" s="1" t="str">
        <f ca="1">INDEX(Anvendelseskode!C:C,MATCH($F3376,Anvendelseskode!$A:$A,0))</f>
        <v>Række-, kæde og dobbelthuse</v>
      </c>
      <c r="L3376" s="1" t="str">
        <f ca="1">INDEX(Anvendelseskode!D:D,MATCH($F3376,Anvendelseskode!$A:$A,0))</f>
        <v>Private husholdninger</v>
      </c>
      <c r="M3376" s="1" t="str">
        <f ca="1">IFERROR(INDEX(SBi!$2:$2,MATCH(H3376,SBi!$1:$1,1)),SBi!$K$2)</f>
        <v>1973-1978</v>
      </c>
      <c r="N3376" s="1">
        <f ca="1">INDEX(SBi!$C$3:$K$28,MATCH(F3376,SBi!$B$3:$B$28,0),MATCH(M3376,SBi!$C$2:$K$2,0))</f>
        <v>112.6</v>
      </c>
      <c r="O3376" s="16">
        <f t="shared" ca="1" si="684"/>
        <v>15.0884</v>
      </c>
      <c r="P3376" s="16" t="str">
        <f ca="1">IFERROR(INDEX(VpD!$2:$2,MATCH(H3376,VpD!$1:$1,1)),VpD!$I$2)</f>
        <v>1973-1978</v>
      </c>
      <c r="Q3376" s="1">
        <f ca="1">INDEX(VpD!$C$3:$I$27,MATCH(F3376,VpD!$B$3:$B$27,0),MATCH(P3376,VpD!$C$2:$I$2,0))</f>
        <v>98</v>
      </c>
      <c r="R3376" s="16">
        <f t="shared" ca="1" si="685"/>
        <v>13.132</v>
      </c>
      <c r="S3376" s="14">
        <f t="shared" ca="1" si="686"/>
        <v>711382.61</v>
      </c>
      <c r="T3376" s="14">
        <f t="shared" ca="1" si="687"/>
        <v>6172458.3700000001</v>
      </c>
      <c r="U3376" s="14" t="str">
        <f t="shared" ca="1" si="688"/>
        <v>0A3F507E-1CDF-32B8-E044-0003BA298018</v>
      </c>
    </row>
    <row r="3377" spans="1:21" s="14" customFormat="1" x14ac:dyDescent="0.25">
      <c r="A3377" s="14">
        <f t="shared" si="676"/>
        <v>3377</v>
      </c>
      <c r="B3377" s="14" t="str">
        <f t="shared" ca="1" si="677"/>
        <v>66693B76-98F5-41E6-8B77-FFAEB485FFAD</v>
      </c>
      <c r="C3377" s="14" t="str">
        <f t="shared" ca="1" si="678"/>
        <v>Kollerupparken</v>
      </c>
      <c r="D3377" s="14" t="str">
        <f t="shared" ca="1" si="679"/>
        <v>4</v>
      </c>
      <c r="E3377" s="14" t="str">
        <f t="shared" ca="1" si="680"/>
        <v>6kt</v>
      </c>
      <c r="F3377" s="1">
        <f t="shared" ca="1" si="681"/>
        <v>130</v>
      </c>
      <c r="G3377" s="1">
        <f t="shared" ca="1" si="682"/>
        <v>110</v>
      </c>
      <c r="H3377" s="1">
        <f t="shared" ca="1" si="683"/>
        <v>1967</v>
      </c>
      <c r="I3377" s="1" t="str">
        <f ca="1">INDEX(Relationstabel!$C$3:$K$10,MATCH(INDIRECT($A$1&amp;"J"&amp;A3377),Relationstabel!$A$3:$A$10,0),MATCH(IFERROR(VALUE(INDIRECT($A$1&amp;"K"&amp;A3377)),0),Relationstabel!$C$1:$K$1,0))</f>
        <v>Fjernvarme/ Blokvarme</v>
      </c>
      <c r="J3377" s="1" t="str">
        <f ca="1">INDEX(Anvendelseskode!B:B,MATCH($F3377,Anvendelseskode!$A:$A,0))</f>
        <v>Række-, kæde-, dobbelthus (lodret adskillelse mellem enhederne)</v>
      </c>
      <c r="K3377" s="1" t="str">
        <f ca="1">INDEX(Anvendelseskode!C:C,MATCH($F3377,Anvendelseskode!$A:$A,0))</f>
        <v>Række-, kæde og dobbelthuse</v>
      </c>
      <c r="L3377" s="1" t="str">
        <f ca="1">INDEX(Anvendelseskode!D:D,MATCH($F3377,Anvendelseskode!$A:$A,0))</f>
        <v>Private husholdninger</v>
      </c>
      <c r="M3377" s="1" t="str">
        <f ca="1">IFERROR(INDEX(SBi!$2:$2,MATCH(H3377,SBi!$1:$1,1)),SBi!$K$2)</f>
        <v>1961-1972</v>
      </c>
      <c r="N3377" s="1">
        <f ca="1">INDEX(SBi!$C$3:$K$28,MATCH(F3377,SBi!$B$3:$B$28,0),MATCH(M3377,SBi!$C$2:$K$2,0))</f>
        <v>119.9</v>
      </c>
      <c r="O3377" s="16">
        <f t="shared" ca="1" si="684"/>
        <v>13.189</v>
      </c>
      <c r="P3377" s="16" t="str">
        <f ca="1">IFERROR(INDEX(VpD!$2:$2,MATCH(H3377,VpD!$1:$1,1)),VpD!$I$2)</f>
        <v>1961-1972</v>
      </c>
      <c r="Q3377" s="1">
        <f ca="1">INDEX(VpD!$C$3:$I$27,MATCH(F3377,VpD!$B$3:$B$27,0),MATCH(P3377,VpD!$C$2:$I$2,0))</f>
        <v>120</v>
      </c>
      <c r="R3377" s="16">
        <f t="shared" ca="1" si="685"/>
        <v>13.2</v>
      </c>
      <c r="S3377" s="14">
        <f t="shared" ca="1" si="686"/>
        <v>713689.79</v>
      </c>
      <c r="T3377" s="14">
        <f t="shared" ca="1" si="687"/>
        <v>6169134.3799999999</v>
      </c>
      <c r="U3377" s="14" t="str">
        <f t="shared" ca="1" si="688"/>
        <v>0A3F507E-1BEA-32B8-E044-0003BA298018</v>
      </c>
    </row>
    <row r="3378" spans="1:21" s="14" customFormat="1" x14ac:dyDescent="0.25">
      <c r="A3378" s="14">
        <f t="shared" si="676"/>
        <v>3378</v>
      </c>
      <c r="B3378" s="14" t="str">
        <f t="shared" ca="1" si="677"/>
        <v>00EBFE50-F5AE-47A9-80EB-80FD9CF0BACD</v>
      </c>
      <c r="C3378" s="14" t="str">
        <f t="shared" ca="1" si="678"/>
        <v>Ny Mæglergårds Alle</v>
      </c>
      <c r="D3378" s="14" t="str">
        <f t="shared" ca="1" si="679"/>
        <v>65</v>
      </c>
      <c r="E3378" s="14" t="str">
        <f t="shared" ca="1" si="680"/>
        <v>6ef</v>
      </c>
      <c r="F3378" s="1">
        <f t="shared" ca="1" si="681"/>
        <v>120</v>
      </c>
      <c r="G3378" s="1">
        <f t="shared" ca="1" si="682"/>
        <v>104</v>
      </c>
      <c r="H3378" s="1">
        <f t="shared" ca="1" si="683"/>
        <v>1985</v>
      </c>
      <c r="I3378" s="1" t="str">
        <f ca="1">INDEX(Relationstabel!$C$3:$K$10,MATCH(INDIRECT($A$1&amp;"J"&amp;A3378),Relationstabel!$A$3:$A$10,0),MATCH(IFERROR(VALUE(INDIRECT($A$1&amp;"K"&amp;A3378)),0),Relationstabel!$C$1:$K$1,0))</f>
        <v>Naturgas</v>
      </c>
      <c r="J3378" s="1" t="str">
        <f ca="1">INDEX(Anvendelseskode!B:B,MATCH($F3378,Anvendelseskode!$A:$A,0))</f>
        <v>Fritliggende enfamilieshus (parcelhus)</v>
      </c>
      <c r="K3378" s="1" t="str">
        <f ca="1">INDEX(Anvendelseskode!C:C,MATCH($F3378,Anvendelseskode!$A:$A,0))</f>
        <v>Parcelhuse</v>
      </c>
      <c r="L3378" s="1" t="str">
        <f ca="1">INDEX(Anvendelseskode!D:D,MATCH($F3378,Anvendelseskode!$A:$A,0))</f>
        <v>Private husholdninger</v>
      </c>
      <c r="M3378" s="1" t="str">
        <f ca="1">IFERROR(INDEX(SBi!$2:$2,MATCH(H3378,SBi!$1:$1,1)),SBi!$K$2)</f>
        <v>1979-1998</v>
      </c>
      <c r="N3378" s="1">
        <f ca="1">INDEX(SBi!$C$3:$K$28,MATCH(F3378,SBi!$B$3:$B$28,0),MATCH(M3378,SBi!$C$2:$K$2,0))</f>
        <v>105.4</v>
      </c>
      <c r="O3378" s="16">
        <f t="shared" ca="1" si="684"/>
        <v>10.961600000000001</v>
      </c>
      <c r="P3378" s="16" t="str">
        <f ca="1">IFERROR(INDEX(VpD!$2:$2,MATCH(H3378,VpD!$1:$1,1)),VpD!$I$2)</f>
        <v>1979-1998</v>
      </c>
      <c r="Q3378" s="1">
        <f ca="1">INDEX(VpD!$C$3:$I$27,MATCH(F3378,VpD!$B$3:$B$27,0),MATCH(P3378,VpD!$C$2:$I$2,0))</f>
        <v>90</v>
      </c>
      <c r="R3378" s="16">
        <f t="shared" ca="1" si="685"/>
        <v>9.36</v>
      </c>
      <c r="S3378" s="14">
        <f t="shared" ca="1" si="686"/>
        <v>713973.03</v>
      </c>
      <c r="T3378" s="14">
        <f t="shared" ca="1" si="687"/>
        <v>6169364.3600000003</v>
      </c>
      <c r="U3378" s="14" t="str">
        <f t="shared" ca="1" si="688"/>
        <v>0A3F507E-1DEA-32B8-E044-0003BA298018</v>
      </c>
    </row>
    <row r="3379" spans="1:21" s="14" customFormat="1" x14ac:dyDescent="0.25">
      <c r="A3379" s="14">
        <f t="shared" si="676"/>
        <v>3379</v>
      </c>
      <c r="B3379" s="14" t="str">
        <f t="shared" ca="1" si="677"/>
        <v>6A414282-DB11-4DB8-B83A-D420EACF2C9A</v>
      </c>
      <c r="C3379" s="14" t="str">
        <f t="shared" ca="1" si="678"/>
        <v>Løkkekrogen</v>
      </c>
      <c r="D3379" s="14" t="str">
        <f t="shared" ca="1" si="679"/>
        <v>3</v>
      </c>
      <c r="E3379" s="14" t="str">
        <f t="shared" ca="1" si="680"/>
        <v>17ae</v>
      </c>
      <c r="F3379" s="1">
        <f t="shared" ca="1" si="681"/>
        <v>160</v>
      </c>
      <c r="G3379" s="1">
        <f t="shared" ca="1" si="682"/>
        <v>1114</v>
      </c>
      <c r="H3379" s="1">
        <f t="shared" ca="1" si="683"/>
        <v>1999</v>
      </c>
      <c r="I3379" s="1" t="str">
        <f ca="1">INDEX(Relationstabel!$C$3:$K$10,MATCH(INDIRECT($A$1&amp;"J"&amp;A3379),Relationstabel!$A$3:$A$10,0),MATCH(IFERROR(VALUE(INDIRECT($A$1&amp;"K"&amp;A3379)),0),Relationstabel!$C$1:$K$1,0))</f>
        <v>Fjernvarme/ Blokvarme</v>
      </c>
      <c r="J3379" s="1" t="str">
        <f ca="1">INDEX(Anvendelseskode!B:B,MATCH($F3379,Anvendelseskode!$A:$A,0))</f>
        <v>Døgninstitutioner</v>
      </c>
      <c r="K3379" s="1" t="str">
        <f ca="1">INDEX(Anvendelseskode!C:C,MATCH($F3379,Anvendelseskode!$A:$A,0))</f>
        <v>Døgninstitutioner</v>
      </c>
      <c r="L3379" s="1" t="str">
        <f ca="1">INDEX(Anvendelseskode!D:D,MATCH($F3379,Anvendelseskode!$A:$A,0))</f>
        <v>Kommunale og andre offentlige institutioner</v>
      </c>
      <c r="M3379" s="1" t="str">
        <f ca="1">IFERROR(INDEX(SBi!$2:$2,MATCH(H3379,SBi!$1:$1,1)),SBi!$K$2)</f>
        <v>1999-2006</v>
      </c>
      <c r="N3379" s="1">
        <f ca="1">INDEX(SBi!$C$3:$K$28,MATCH(F3379,SBi!$B$3:$B$28,0),MATCH(M3379,SBi!$C$2:$K$2,0))</f>
        <v>94.1</v>
      </c>
      <c r="O3379" s="16">
        <f t="shared" ca="1" si="684"/>
        <v>104.8274</v>
      </c>
      <c r="P3379" s="16" t="str">
        <f ca="1">IFERROR(INDEX(VpD!$2:$2,MATCH(H3379,VpD!$1:$1,1)),VpD!$I$2)</f>
        <v>&gt;1998</v>
      </c>
      <c r="Q3379" s="1">
        <f ca="1">INDEX(VpD!$C$3:$I$27,MATCH(F3379,VpD!$B$3:$B$27,0),MATCH(P3379,VpD!$C$2:$I$2,0))</f>
        <v>161</v>
      </c>
      <c r="R3379" s="16">
        <f t="shared" ca="1" si="685"/>
        <v>179.35400000000001</v>
      </c>
      <c r="S3379" s="14">
        <f t="shared" ca="1" si="686"/>
        <v>711177.56</v>
      </c>
      <c r="T3379" s="14">
        <f t="shared" ca="1" si="687"/>
        <v>6172376.6200000001</v>
      </c>
      <c r="U3379" s="14" t="str">
        <f t="shared" ca="1" si="688"/>
        <v>0A3F507E-1CB4-32B8-E044-0003BA298018</v>
      </c>
    </row>
    <row r="3380" spans="1:21" s="14" customFormat="1" x14ac:dyDescent="0.25">
      <c r="A3380" s="14">
        <f t="shared" si="676"/>
        <v>3380</v>
      </c>
      <c r="B3380" s="14" t="str">
        <f t="shared" ca="1" si="677"/>
        <v>ED5E6A1F-971D-47E9-A760-16B807099896</v>
      </c>
      <c r="C3380" s="14" t="str">
        <f t="shared" ca="1" si="678"/>
        <v>Horsbred</v>
      </c>
      <c r="D3380" s="14" t="str">
        <f t="shared" ca="1" si="679"/>
        <v>61</v>
      </c>
      <c r="E3380" s="14" t="str">
        <f t="shared" ca="1" si="680"/>
        <v>13dc</v>
      </c>
      <c r="F3380" s="1">
        <f t="shared" ca="1" si="681"/>
        <v>130</v>
      </c>
      <c r="G3380" s="1">
        <f t="shared" ca="1" si="682"/>
        <v>107</v>
      </c>
      <c r="H3380" s="1">
        <f t="shared" ca="1" si="683"/>
        <v>1985</v>
      </c>
      <c r="I3380" s="1" t="str">
        <f ca="1">INDEX(Relationstabel!$C$3:$K$10,MATCH(INDIRECT($A$1&amp;"J"&amp;A3380),Relationstabel!$A$3:$A$10,0),MATCH(IFERROR(VALUE(INDIRECT($A$1&amp;"K"&amp;A3380)),0),Relationstabel!$C$1:$K$1,0))</f>
        <v>Fjernvarme/ Blokvarme</v>
      </c>
      <c r="J3380" s="1" t="str">
        <f ca="1">INDEX(Anvendelseskode!B:B,MATCH($F3380,Anvendelseskode!$A:$A,0))</f>
        <v>Række-, kæde-, dobbelthus (lodret adskillelse mellem enhederne)</v>
      </c>
      <c r="K3380" s="1" t="str">
        <f ca="1">INDEX(Anvendelseskode!C:C,MATCH($F3380,Anvendelseskode!$A:$A,0))</f>
        <v>Række-, kæde og dobbelthuse</v>
      </c>
      <c r="L3380" s="1" t="str">
        <f ca="1">INDEX(Anvendelseskode!D:D,MATCH($F3380,Anvendelseskode!$A:$A,0))</f>
        <v>Private husholdninger</v>
      </c>
      <c r="M3380" s="1" t="str">
        <f ca="1">IFERROR(INDEX(SBi!$2:$2,MATCH(H3380,SBi!$1:$1,1)),SBi!$K$2)</f>
        <v>1979-1998</v>
      </c>
      <c r="N3380" s="1">
        <f ca="1">INDEX(SBi!$C$3:$K$28,MATCH(F3380,SBi!$B$3:$B$28,0),MATCH(M3380,SBi!$C$2:$K$2,0))</f>
        <v>96.8</v>
      </c>
      <c r="O3380" s="16">
        <f t="shared" ca="1" si="684"/>
        <v>10.3576</v>
      </c>
      <c r="P3380" s="16" t="str">
        <f ca="1">IFERROR(INDEX(VpD!$2:$2,MATCH(H3380,VpD!$1:$1,1)),VpD!$I$2)</f>
        <v>1979-1998</v>
      </c>
      <c r="Q3380" s="1">
        <f ca="1">INDEX(VpD!$C$3:$I$27,MATCH(F3380,VpD!$B$3:$B$27,0),MATCH(P3380,VpD!$C$2:$I$2,0))</f>
        <v>74</v>
      </c>
      <c r="R3380" s="16">
        <f t="shared" ca="1" si="685"/>
        <v>7.9180000000000001</v>
      </c>
      <c r="S3380" s="14">
        <f t="shared" ca="1" si="686"/>
        <v>711391.76</v>
      </c>
      <c r="T3380" s="14">
        <f t="shared" ca="1" si="687"/>
        <v>6171760.21</v>
      </c>
      <c r="U3380" s="14" t="str">
        <f t="shared" ca="1" si="688"/>
        <v>0A3F507E-18B7-32B8-E044-0003BA298018</v>
      </c>
    </row>
    <row r="3381" spans="1:21" s="14" customFormat="1" x14ac:dyDescent="0.25">
      <c r="A3381" s="14">
        <f t="shared" si="676"/>
        <v>3381</v>
      </c>
      <c r="B3381" s="14" t="str">
        <f t="shared" ca="1" si="677"/>
        <v>669AEFBD-7C0B-48F6-A586-799E9353F056</v>
      </c>
      <c r="C3381" s="14" t="str">
        <f t="shared" ca="1" si="678"/>
        <v>Kolleruplund</v>
      </c>
      <c r="D3381" s="14" t="str">
        <f t="shared" ca="1" si="679"/>
        <v>34</v>
      </c>
      <c r="E3381" s="14" t="str">
        <f t="shared" ca="1" si="680"/>
        <v>6gv</v>
      </c>
      <c r="F3381" s="1">
        <f t="shared" ca="1" si="681"/>
        <v>130</v>
      </c>
      <c r="G3381" s="1">
        <f t="shared" ca="1" si="682"/>
        <v>101</v>
      </c>
      <c r="H3381" s="1">
        <f t="shared" ca="1" si="683"/>
        <v>1964</v>
      </c>
      <c r="I3381" s="1" t="str">
        <f ca="1">INDEX(Relationstabel!$C$3:$K$10,MATCH(INDIRECT($A$1&amp;"J"&amp;A3381),Relationstabel!$A$3:$A$10,0),MATCH(IFERROR(VALUE(INDIRECT($A$1&amp;"K"&amp;A3381)),0),Relationstabel!$C$1:$K$1,0))</f>
        <v>Elvarme</v>
      </c>
      <c r="J3381" s="1" t="str">
        <f ca="1">INDEX(Anvendelseskode!B:B,MATCH($F3381,Anvendelseskode!$A:$A,0))</f>
        <v>Række-, kæde-, dobbelthus (lodret adskillelse mellem enhederne)</v>
      </c>
      <c r="K3381" s="1" t="str">
        <f ca="1">INDEX(Anvendelseskode!C:C,MATCH($F3381,Anvendelseskode!$A:$A,0))</f>
        <v>Række-, kæde og dobbelthuse</v>
      </c>
      <c r="L3381" s="1" t="str">
        <f ca="1">INDEX(Anvendelseskode!D:D,MATCH($F3381,Anvendelseskode!$A:$A,0))</f>
        <v>Private husholdninger</v>
      </c>
      <c r="M3381" s="1" t="str">
        <f ca="1">IFERROR(INDEX(SBi!$2:$2,MATCH(H3381,SBi!$1:$1,1)),SBi!$K$2)</f>
        <v>1961-1972</v>
      </c>
      <c r="N3381" s="1">
        <f ca="1">INDEX(SBi!$C$3:$K$28,MATCH(F3381,SBi!$B$3:$B$28,0),MATCH(M3381,SBi!$C$2:$K$2,0))</f>
        <v>119.9</v>
      </c>
      <c r="O3381" s="16">
        <f t="shared" ca="1" si="684"/>
        <v>12.109900000000001</v>
      </c>
      <c r="P3381" s="16" t="str">
        <f ca="1">IFERROR(INDEX(VpD!$2:$2,MATCH(H3381,VpD!$1:$1,1)),VpD!$I$2)</f>
        <v>1961-1972</v>
      </c>
      <c r="Q3381" s="1">
        <f ca="1">INDEX(VpD!$C$3:$I$27,MATCH(F3381,VpD!$B$3:$B$27,0),MATCH(P3381,VpD!$C$2:$I$2,0))</f>
        <v>120</v>
      </c>
      <c r="R3381" s="16">
        <f t="shared" ca="1" si="685"/>
        <v>12.12</v>
      </c>
      <c r="S3381" s="14">
        <f t="shared" ca="1" si="686"/>
        <v>713829.17</v>
      </c>
      <c r="T3381" s="14">
        <f t="shared" ca="1" si="687"/>
        <v>6169277.8799999999</v>
      </c>
      <c r="U3381" s="14" t="str">
        <f t="shared" ca="1" si="688"/>
        <v>0A3F507E-1BC0-32B8-E044-0003BA298018</v>
      </c>
    </row>
    <row r="3382" spans="1:21" s="14" customFormat="1" x14ac:dyDescent="0.25">
      <c r="A3382" s="14">
        <f t="shared" si="676"/>
        <v>3382</v>
      </c>
      <c r="B3382" s="14" t="str">
        <f t="shared" ca="1" si="677"/>
        <v>34A6193E-5CAB-45C9-8AE8-9557BE95BE06</v>
      </c>
      <c r="C3382" s="14" t="str">
        <f t="shared" ca="1" si="678"/>
        <v>Nordmarksvænge</v>
      </c>
      <c r="D3382" s="14" t="str">
        <f t="shared" ca="1" si="679"/>
        <v>46</v>
      </c>
      <c r="E3382" s="14" t="str">
        <f t="shared" ca="1" si="680"/>
        <v>14ef</v>
      </c>
      <c r="F3382" s="1">
        <f t="shared" ca="1" si="681"/>
        <v>130</v>
      </c>
      <c r="G3382" s="1">
        <f t="shared" ca="1" si="682"/>
        <v>120</v>
      </c>
      <c r="H3382" s="1">
        <f t="shared" ca="1" si="683"/>
        <v>2000</v>
      </c>
      <c r="I3382" s="1" t="str">
        <f ca="1">INDEX(Relationstabel!$C$3:$K$10,MATCH(INDIRECT($A$1&amp;"J"&amp;A3382),Relationstabel!$A$3:$A$10,0),MATCH(IFERROR(VALUE(INDIRECT($A$1&amp;"K"&amp;A3382)),0),Relationstabel!$C$1:$K$1,0))</f>
        <v>Fjernvarme/ Blokvarme</v>
      </c>
      <c r="J3382" s="1" t="str">
        <f ca="1">INDEX(Anvendelseskode!B:B,MATCH($F3382,Anvendelseskode!$A:$A,0))</f>
        <v>Række-, kæde-, dobbelthus (lodret adskillelse mellem enhederne)</v>
      </c>
      <c r="K3382" s="1" t="str">
        <f ca="1">INDEX(Anvendelseskode!C:C,MATCH($F3382,Anvendelseskode!$A:$A,0))</f>
        <v>Række-, kæde og dobbelthuse</v>
      </c>
      <c r="L3382" s="1" t="str">
        <f ca="1">INDEX(Anvendelseskode!D:D,MATCH($F3382,Anvendelseskode!$A:$A,0))</f>
        <v>Private husholdninger</v>
      </c>
      <c r="M3382" s="1" t="str">
        <f ca="1">IFERROR(INDEX(SBi!$2:$2,MATCH(H3382,SBi!$1:$1,1)),SBi!$K$2)</f>
        <v>1999-2006</v>
      </c>
      <c r="N3382" s="1">
        <f ca="1">INDEX(SBi!$C$3:$K$28,MATCH(F3382,SBi!$B$3:$B$28,0),MATCH(M3382,SBi!$C$2:$K$2,0))</f>
        <v>81.5</v>
      </c>
      <c r="O3382" s="16">
        <f t="shared" ca="1" si="684"/>
        <v>9.7799999999999994</v>
      </c>
      <c r="P3382" s="16" t="str">
        <f ca="1">IFERROR(INDEX(VpD!$2:$2,MATCH(H3382,VpD!$1:$1,1)),VpD!$I$2)</f>
        <v>&gt;1998</v>
      </c>
      <c r="Q3382" s="1">
        <f ca="1">INDEX(VpD!$C$3:$I$27,MATCH(F3382,VpD!$B$3:$B$27,0),MATCH(P3382,VpD!$C$2:$I$2,0))</f>
        <v>65</v>
      </c>
      <c r="R3382" s="16">
        <f t="shared" ca="1" si="685"/>
        <v>7.8</v>
      </c>
      <c r="S3382" s="14">
        <f t="shared" ca="1" si="686"/>
        <v>711961.04</v>
      </c>
      <c r="T3382" s="14">
        <f t="shared" ca="1" si="687"/>
        <v>6172512.4800000004</v>
      </c>
      <c r="U3382" s="14" t="str">
        <f t="shared" ca="1" si="688"/>
        <v>0A3F507E-1DC0-32B8-E044-0003BA298018</v>
      </c>
    </row>
    <row r="3383" spans="1:21" s="14" customFormat="1" x14ac:dyDescent="0.25">
      <c r="A3383" s="14">
        <f t="shared" si="676"/>
        <v>3383</v>
      </c>
      <c r="B3383" s="14" t="str">
        <f t="shared" ca="1" si="677"/>
        <v>2F984414-3E77-489A-9F90-B67589BF39FF</v>
      </c>
      <c r="C3383" s="14" t="str">
        <f t="shared" ca="1" si="678"/>
        <v>Nørrebred</v>
      </c>
      <c r="D3383" s="14" t="str">
        <f t="shared" ca="1" si="679"/>
        <v>150A</v>
      </c>
      <c r="E3383" s="14" t="str">
        <f t="shared" ca="1" si="680"/>
        <v>22cb</v>
      </c>
      <c r="F3383" s="1">
        <f t="shared" ca="1" si="681"/>
        <v>130</v>
      </c>
      <c r="G3383" s="1">
        <f t="shared" ca="1" si="682"/>
        <v>135</v>
      </c>
      <c r="H3383" s="1">
        <f t="shared" ca="1" si="683"/>
        <v>1983</v>
      </c>
      <c r="I3383" s="1" t="str">
        <f ca="1">INDEX(Relationstabel!$C$3:$K$10,MATCH(INDIRECT($A$1&amp;"J"&amp;A3383),Relationstabel!$A$3:$A$10,0),MATCH(IFERROR(VALUE(INDIRECT($A$1&amp;"K"&amp;A3383)),0),Relationstabel!$C$1:$K$1,0))</f>
        <v>Fjernvarme/ Blokvarme</v>
      </c>
      <c r="J3383" s="1" t="str">
        <f ca="1">INDEX(Anvendelseskode!B:B,MATCH($F3383,Anvendelseskode!$A:$A,0))</f>
        <v>Række-, kæde-, dobbelthus (lodret adskillelse mellem enhederne)</v>
      </c>
      <c r="K3383" s="1" t="str">
        <f ca="1">INDEX(Anvendelseskode!C:C,MATCH($F3383,Anvendelseskode!$A:$A,0))</f>
        <v>Række-, kæde og dobbelthuse</v>
      </c>
      <c r="L3383" s="1" t="str">
        <f ca="1">INDEX(Anvendelseskode!D:D,MATCH($F3383,Anvendelseskode!$A:$A,0))</f>
        <v>Private husholdninger</v>
      </c>
      <c r="M3383" s="1" t="str">
        <f ca="1">IFERROR(INDEX(SBi!$2:$2,MATCH(H3383,SBi!$1:$1,1)),SBi!$K$2)</f>
        <v>1979-1998</v>
      </c>
      <c r="N3383" s="1">
        <f ca="1">INDEX(SBi!$C$3:$K$28,MATCH(F3383,SBi!$B$3:$B$28,0),MATCH(M3383,SBi!$C$2:$K$2,0))</f>
        <v>96.8</v>
      </c>
      <c r="O3383" s="16">
        <f t="shared" ca="1" si="684"/>
        <v>13.068</v>
      </c>
      <c r="P3383" s="16" t="str">
        <f ca="1">IFERROR(INDEX(VpD!$2:$2,MATCH(H3383,VpD!$1:$1,1)),VpD!$I$2)</f>
        <v>1979-1998</v>
      </c>
      <c r="Q3383" s="1">
        <f ca="1">INDEX(VpD!$C$3:$I$27,MATCH(F3383,VpD!$B$3:$B$27,0),MATCH(P3383,VpD!$C$2:$I$2,0))</f>
        <v>74</v>
      </c>
      <c r="R3383" s="16">
        <f t="shared" ca="1" si="685"/>
        <v>9.99</v>
      </c>
      <c r="S3383" s="14">
        <f t="shared" ca="1" si="686"/>
        <v>711639.53</v>
      </c>
      <c r="T3383" s="14">
        <f t="shared" ca="1" si="687"/>
        <v>6172029.2599999998</v>
      </c>
      <c r="U3383" s="14" t="str">
        <f t="shared" ca="1" si="688"/>
        <v>0A3F507E-1EC0-32B8-E044-0003BA298018</v>
      </c>
    </row>
    <row r="3384" spans="1:21" s="14" customFormat="1" x14ac:dyDescent="0.25">
      <c r="A3384" s="14">
        <f t="shared" si="676"/>
        <v>3384</v>
      </c>
      <c r="B3384" s="14" t="str">
        <f t="shared" ca="1" si="677"/>
        <v>EE22B95B-4D6B-462B-9A3E-63E8026557AC</v>
      </c>
      <c r="C3384" s="14" t="str">
        <f t="shared" ca="1" si="678"/>
        <v>Kolleruplund</v>
      </c>
      <c r="D3384" s="14" t="str">
        <f t="shared" ca="1" si="679"/>
        <v>63</v>
      </c>
      <c r="E3384" s="14" t="str">
        <f t="shared" ca="1" si="680"/>
        <v>6gc</v>
      </c>
      <c r="F3384" s="1">
        <f t="shared" ca="1" si="681"/>
        <v>130</v>
      </c>
      <c r="G3384" s="1">
        <f t="shared" ca="1" si="682"/>
        <v>91</v>
      </c>
      <c r="H3384" s="1">
        <f t="shared" ca="1" si="683"/>
        <v>1967</v>
      </c>
      <c r="I3384" s="1" t="str">
        <f ca="1">INDEX(Relationstabel!$C$3:$K$10,MATCH(INDIRECT($A$1&amp;"J"&amp;A3384),Relationstabel!$A$3:$A$10,0),MATCH(IFERROR(VALUE(INDIRECT($A$1&amp;"K"&amp;A3384)),0),Relationstabel!$C$1:$K$1,0))</f>
        <v>Elvarme</v>
      </c>
      <c r="J3384" s="1" t="str">
        <f ca="1">INDEX(Anvendelseskode!B:B,MATCH($F3384,Anvendelseskode!$A:$A,0))</f>
        <v>Række-, kæde-, dobbelthus (lodret adskillelse mellem enhederne)</v>
      </c>
      <c r="K3384" s="1" t="str">
        <f ca="1">INDEX(Anvendelseskode!C:C,MATCH($F3384,Anvendelseskode!$A:$A,0))</f>
        <v>Række-, kæde og dobbelthuse</v>
      </c>
      <c r="L3384" s="1" t="str">
        <f ca="1">INDEX(Anvendelseskode!D:D,MATCH($F3384,Anvendelseskode!$A:$A,0))</f>
        <v>Private husholdninger</v>
      </c>
      <c r="M3384" s="1" t="str">
        <f ca="1">IFERROR(INDEX(SBi!$2:$2,MATCH(H3384,SBi!$1:$1,1)),SBi!$K$2)</f>
        <v>1961-1972</v>
      </c>
      <c r="N3384" s="1">
        <f ca="1">INDEX(SBi!$C$3:$K$28,MATCH(F3384,SBi!$B$3:$B$28,0),MATCH(M3384,SBi!$C$2:$K$2,0))</f>
        <v>119.9</v>
      </c>
      <c r="O3384" s="16">
        <f t="shared" ca="1" si="684"/>
        <v>10.9109</v>
      </c>
      <c r="P3384" s="16" t="str">
        <f ca="1">IFERROR(INDEX(VpD!$2:$2,MATCH(H3384,VpD!$1:$1,1)),VpD!$I$2)</f>
        <v>1961-1972</v>
      </c>
      <c r="Q3384" s="1">
        <f ca="1">INDEX(VpD!$C$3:$I$27,MATCH(F3384,VpD!$B$3:$B$27,0),MATCH(P3384,VpD!$C$2:$I$2,0))</f>
        <v>120</v>
      </c>
      <c r="R3384" s="16">
        <f t="shared" ca="1" si="685"/>
        <v>10.92</v>
      </c>
      <c r="S3384" s="14">
        <f t="shared" ca="1" si="686"/>
        <v>713732.39</v>
      </c>
      <c r="T3384" s="14">
        <f t="shared" ca="1" si="687"/>
        <v>6169312.7300000004</v>
      </c>
      <c r="U3384" s="14" t="str">
        <f t="shared" ca="1" si="688"/>
        <v>0A3F507E-1BDD-32B8-E044-0003BA298018</v>
      </c>
    </row>
    <row r="3385" spans="1:21" s="14" customFormat="1" x14ac:dyDescent="0.25">
      <c r="A3385" s="14">
        <f t="shared" si="676"/>
        <v>3385</v>
      </c>
      <c r="B3385" s="14" t="str">
        <f t="shared" ca="1" si="677"/>
        <v>2E767B05-81CC-45E7-A2CB-204D559B3E0F</v>
      </c>
      <c r="C3385" s="14" t="str">
        <f t="shared" ca="1" si="678"/>
        <v>Nordmarksvænge</v>
      </c>
      <c r="D3385" s="14" t="str">
        <f t="shared" ca="1" si="679"/>
        <v>79</v>
      </c>
      <c r="E3385" s="14" t="str">
        <f t="shared" ca="1" si="680"/>
        <v>15de</v>
      </c>
      <c r="F3385" s="1">
        <f t="shared" ca="1" si="681"/>
        <v>120</v>
      </c>
      <c r="G3385" s="1">
        <f t="shared" ca="1" si="682"/>
        <v>130</v>
      </c>
      <c r="H3385" s="1">
        <f t="shared" ca="1" si="683"/>
        <v>2001</v>
      </c>
      <c r="I3385" s="1" t="str">
        <f ca="1">INDEX(Relationstabel!$C$3:$K$10,MATCH(INDIRECT($A$1&amp;"J"&amp;A3385),Relationstabel!$A$3:$A$10,0),MATCH(IFERROR(VALUE(INDIRECT($A$1&amp;"K"&amp;A3385)),0),Relationstabel!$C$1:$K$1,0))</f>
        <v>Fjernvarme/ Blokvarme</v>
      </c>
      <c r="J3385" s="1" t="str">
        <f ca="1">INDEX(Anvendelseskode!B:B,MATCH($F3385,Anvendelseskode!$A:$A,0))</f>
        <v>Fritliggende enfamilieshus (parcelhus)</v>
      </c>
      <c r="K3385" s="1" t="str">
        <f ca="1">INDEX(Anvendelseskode!C:C,MATCH($F3385,Anvendelseskode!$A:$A,0))</f>
        <v>Parcelhuse</v>
      </c>
      <c r="L3385" s="1" t="str">
        <f ca="1">INDEX(Anvendelseskode!D:D,MATCH($F3385,Anvendelseskode!$A:$A,0))</f>
        <v>Private husholdninger</v>
      </c>
      <c r="M3385" s="1" t="str">
        <f ca="1">IFERROR(INDEX(SBi!$2:$2,MATCH(H3385,SBi!$1:$1,1)),SBi!$K$2)</f>
        <v>1999-2006</v>
      </c>
      <c r="N3385" s="1">
        <f ca="1">INDEX(SBi!$C$3:$K$28,MATCH(F3385,SBi!$B$3:$B$28,0),MATCH(M3385,SBi!$C$2:$K$2,0))</f>
        <v>83.9</v>
      </c>
      <c r="O3385" s="16">
        <f t="shared" ca="1" si="684"/>
        <v>10.907</v>
      </c>
      <c r="P3385" s="16" t="str">
        <f ca="1">IFERROR(INDEX(VpD!$2:$2,MATCH(H3385,VpD!$1:$1,1)),VpD!$I$2)</f>
        <v>&gt;1998</v>
      </c>
      <c r="Q3385" s="1">
        <f ca="1">INDEX(VpD!$C$3:$I$27,MATCH(F3385,VpD!$B$3:$B$27,0),MATCH(P3385,VpD!$C$2:$I$2,0))</f>
        <v>72</v>
      </c>
      <c r="R3385" s="16">
        <f t="shared" ca="1" si="685"/>
        <v>9.36</v>
      </c>
      <c r="S3385" s="14">
        <f t="shared" ca="1" si="686"/>
        <v>712080.2</v>
      </c>
      <c r="T3385" s="14">
        <f t="shared" ca="1" si="687"/>
        <v>6171937.6600000001</v>
      </c>
      <c r="U3385" s="14" t="str">
        <f t="shared" ca="1" si="688"/>
        <v>0A3F507E-1DDD-32B8-E044-0003BA298018</v>
      </c>
    </row>
    <row r="3386" spans="1:21" s="14" customFormat="1" x14ac:dyDescent="0.25">
      <c r="A3386" s="14">
        <f t="shared" si="676"/>
        <v>3386</v>
      </c>
      <c r="B3386" s="14" t="str">
        <f t="shared" ca="1" si="677"/>
        <v>9ECE9D7A-23B5-4BE9-BD64-6BF23516DDE6</v>
      </c>
      <c r="C3386" s="14" t="str">
        <f t="shared" ca="1" si="678"/>
        <v>Nørrebred</v>
      </c>
      <c r="D3386" s="14" t="str">
        <f t="shared" ca="1" si="679"/>
        <v>192</v>
      </c>
      <c r="E3386" s="14" t="str">
        <f t="shared" ca="1" si="680"/>
        <v>22bm</v>
      </c>
      <c r="F3386" s="1">
        <f t="shared" ca="1" si="681"/>
        <v>130</v>
      </c>
      <c r="G3386" s="1">
        <f t="shared" ca="1" si="682"/>
        <v>131</v>
      </c>
      <c r="H3386" s="1">
        <f t="shared" ca="1" si="683"/>
        <v>1973</v>
      </c>
      <c r="I3386" s="1" t="str">
        <f ca="1">INDEX(Relationstabel!$C$3:$K$10,MATCH(INDIRECT($A$1&amp;"J"&amp;A3386),Relationstabel!$A$3:$A$10,0),MATCH(IFERROR(VALUE(INDIRECT($A$1&amp;"K"&amp;A3386)),0),Relationstabel!$C$1:$K$1,0))</f>
        <v>Fjernvarme/ Blokvarme</v>
      </c>
      <c r="J3386" s="1" t="str">
        <f ca="1">INDEX(Anvendelseskode!B:B,MATCH($F3386,Anvendelseskode!$A:$A,0))</f>
        <v>Række-, kæde-, dobbelthus (lodret adskillelse mellem enhederne)</v>
      </c>
      <c r="K3386" s="1" t="str">
        <f ca="1">INDEX(Anvendelseskode!C:C,MATCH($F3386,Anvendelseskode!$A:$A,0))</f>
        <v>Række-, kæde og dobbelthuse</v>
      </c>
      <c r="L3386" s="1" t="str">
        <f ca="1">INDEX(Anvendelseskode!D:D,MATCH($F3386,Anvendelseskode!$A:$A,0))</f>
        <v>Private husholdninger</v>
      </c>
      <c r="M3386" s="1" t="str">
        <f ca="1">IFERROR(INDEX(SBi!$2:$2,MATCH(H3386,SBi!$1:$1,1)),SBi!$K$2)</f>
        <v>1973-1978</v>
      </c>
      <c r="N3386" s="1">
        <f ca="1">INDEX(SBi!$C$3:$K$28,MATCH(F3386,SBi!$B$3:$B$28,0),MATCH(M3386,SBi!$C$2:$K$2,0))</f>
        <v>112.6</v>
      </c>
      <c r="O3386" s="16">
        <f t="shared" ca="1" si="684"/>
        <v>14.750599999999999</v>
      </c>
      <c r="P3386" s="16" t="str">
        <f ca="1">IFERROR(INDEX(VpD!$2:$2,MATCH(H3386,VpD!$1:$1,1)),VpD!$I$2)</f>
        <v>1973-1978</v>
      </c>
      <c r="Q3386" s="1">
        <f ca="1">INDEX(VpD!$C$3:$I$27,MATCH(F3386,VpD!$B$3:$B$27,0),MATCH(P3386,VpD!$C$2:$I$2,0))</f>
        <v>98</v>
      </c>
      <c r="R3386" s="16">
        <f t="shared" ca="1" si="685"/>
        <v>12.837999999999999</v>
      </c>
      <c r="S3386" s="14">
        <f t="shared" ca="1" si="686"/>
        <v>711663.79</v>
      </c>
      <c r="T3386" s="14">
        <f t="shared" ca="1" si="687"/>
        <v>6172109.7699999996</v>
      </c>
      <c r="U3386" s="14" t="str">
        <f t="shared" ca="1" si="688"/>
        <v>0A3F507E-1EDD-32B8-E044-0003BA298018</v>
      </c>
    </row>
    <row r="3387" spans="1:21" s="14" customFormat="1" x14ac:dyDescent="0.25">
      <c r="A3387" s="14">
        <f t="shared" si="676"/>
        <v>3387</v>
      </c>
      <c r="B3387" s="14" t="str">
        <f t="shared" ca="1" si="677"/>
        <v>D10F24BB-CFA2-4BA4-9AFE-2CC4C5C0C145</v>
      </c>
      <c r="C3387" s="14" t="str">
        <f t="shared" ca="1" si="678"/>
        <v>Bygaden</v>
      </c>
      <c r="D3387" s="14" t="str">
        <f t="shared" ca="1" si="679"/>
        <v>13</v>
      </c>
      <c r="E3387" s="14" t="str">
        <f t="shared" ca="1" si="680"/>
        <v>35</v>
      </c>
      <c r="F3387" s="1">
        <f t="shared" ca="1" si="681"/>
        <v>120</v>
      </c>
      <c r="G3387" s="1">
        <f t="shared" ca="1" si="682"/>
        <v>177</v>
      </c>
      <c r="H3387" s="1">
        <f t="shared" ca="1" si="683"/>
        <v>1964</v>
      </c>
      <c r="I3387" s="1" t="str">
        <f ca="1">INDEX(Relationstabel!$C$3:$K$10,MATCH(INDIRECT($A$1&amp;"J"&amp;A3387),Relationstabel!$A$3:$A$10,0),MATCH(IFERROR(VALUE(INDIRECT($A$1&amp;"K"&amp;A3387)),0),Relationstabel!$C$1:$K$1,0))</f>
        <v>Olie</v>
      </c>
      <c r="J3387" s="1" t="str">
        <f ca="1">INDEX(Anvendelseskode!B:B,MATCH($F3387,Anvendelseskode!$A:$A,0))</f>
        <v>Fritliggende enfamilieshus (parcelhus)</v>
      </c>
      <c r="K3387" s="1" t="str">
        <f ca="1">INDEX(Anvendelseskode!C:C,MATCH($F3387,Anvendelseskode!$A:$A,0))</f>
        <v>Parcelhuse</v>
      </c>
      <c r="L3387" s="1" t="str">
        <f ca="1">INDEX(Anvendelseskode!D:D,MATCH($F3387,Anvendelseskode!$A:$A,0))</f>
        <v>Private husholdninger</v>
      </c>
      <c r="M3387" s="1" t="str">
        <f ca="1">IFERROR(INDEX(SBi!$2:$2,MATCH(H3387,SBi!$1:$1,1)),SBi!$K$2)</f>
        <v>1961-1972</v>
      </c>
      <c r="N3387" s="1">
        <f ca="1">INDEX(SBi!$C$3:$K$28,MATCH(F3387,SBi!$B$3:$B$28,0),MATCH(M3387,SBi!$C$2:$K$2,0))</f>
        <v>134.30000000000001</v>
      </c>
      <c r="O3387" s="16">
        <f t="shared" ca="1" si="684"/>
        <v>23.771100000000001</v>
      </c>
      <c r="P3387" s="16" t="str">
        <f ca="1">IFERROR(INDEX(VpD!$2:$2,MATCH(H3387,VpD!$1:$1,1)),VpD!$I$2)</f>
        <v>1961-1972</v>
      </c>
      <c r="Q3387" s="1">
        <f ca="1">INDEX(VpD!$C$3:$I$27,MATCH(F3387,VpD!$B$3:$B$27,0),MATCH(P3387,VpD!$C$2:$I$2,0))</f>
        <v>143</v>
      </c>
      <c r="R3387" s="16">
        <f t="shared" ca="1" si="685"/>
        <v>25.311</v>
      </c>
      <c r="S3387" s="14">
        <f t="shared" ca="1" si="686"/>
        <v>711846.22</v>
      </c>
      <c r="T3387" s="14">
        <f t="shared" ca="1" si="687"/>
        <v>6170524.79</v>
      </c>
      <c r="U3387" s="14" t="str">
        <f t="shared" ca="1" si="688"/>
        <v>0A3F507E-15E2-32B8-E044-0003BA298018</v>
      </c>
    </row>
    <row r="3388" spans="1:21" s="14" customFormat="1" x14ac:dyDescent="0.25">
      <c r="A3388" s="14">
        <f t="shared" si="676"/>
        <v>3388</v>
      </c>
      <c r="B3388" s="14" t="str">
        <f t="shared" ca="1" si="677"/>
        <v>42094DF9-356C-4B1F-AE35-DB380EEA360C</v>
      </c>
      <c r="C3388" s="14" t="str">
        <f t="shared" ca="1" si="678"/>
        <v>Hyrdeengen</v>
      </c>
      <c r="D3388" s="14" t="str">
        <f t="shared" ca="1" si="679"/>
        <v>289</v>
      </c>
      <c r="E3388" s="14" t="str">
        <f t="shared" ca="1" si="680"/>
        <v>21ex</v>
      </c>
      <c r="F3388" s="1">
        <f t="shared" ca="1" si="681"/>
        <v>130</v>
      </c>
      <c r="G3388" s="1">
        <f t="shared" ca="1" si="682"/>
        <v>129</v>
      </c>
      <c r="H3388" s="1">
        <f t="shared" ca="1" si="683"/>
        <v>1975</v>
      </c>
      <c r="I3388" s="1" t="str">
        <f ca="1">INDEX(Relationstabel!$C$3:$K$10,MATCH(INDIRECT($A$1&amp;"J"&amp;A3388),Relationstabel!$A$3:$A$10,0),MATCH(IFERROR(VALUE(INDIRECT($A$1&amp;"K"&amp;A3388)),0),Relationstabel!$C$1:$K$1,0))</f>
        <v>Elvarme</v>
      </c>
      <c r="J3388" s="1" t="str">
        <f ca="1">INDEX(Anvendelseskode!B:B,MATCH($F3388,Anvendelseskode!$A:$A,0))</f>
        <v>Række-, kæde-, dobbelthus (lodret adskillelse mellem enhederne)</v>
      </c>
      <c r="K3388" s="1" t="str">
        <f ca="1">INDEX(Anvendelseskode!C:C,MATCH($F3388,Anvendelseskode!$A:$A,0))</f>
        <v>Række-, kæde og dobbelthuse</v>
      </c>
      <c r="L3388" s="1" t="str">
        <f ca="1">INDEX(Anvendelseskode!D:D,MATCH($F3388,Anvendelseskode!$A:$A,0))</f>
        <v>Private husholdninger</v>
      </c>
      <c r="M3388" s="1" t="str">
        <f ca="1">IFERROR(INDEX(SBi!$2:$2,MATCH(H3388,SBi!$1:$1,1)),SBi!$K$2)</f>
        <v>1973-1978</v>
      </c>
      <c r="N3388" s="1">
        <f ca="1">INDEX(SBi!$C$3:$K$28,MATCH(F3388,SBi!$B$3:$B$28,0),MATCH(M3388,SBi!$C$2:$K$2,0))</f>
        <v>112.6</v>
      </c>
      <c r="O3388" s="16">
        <f t="shared" ca="1" si="684"/>
        <v>14.525399999999999</v>
      </c>
      <c r="P3388" s="16" t="str">
        <f ca="1">IFERROR(INDEX(VpD!$2:$2,MATCH(H3388,VpD!$1:$1,1)),VpD!$I$2)</f>
        <v>1973-1978</v>
      </c>
      <c r="Q3388" s="1">
        <f ca="1">INDEX(VpD!$C$3:$I$27,MATCH(F3388,VpD!$B$3:$B$27,0),MATCH(P3388,VpD!$C$2:$I$2,0))</f>
        <v>98</v>
      </c>
      <c r="R3388" s="16">
        <f t="shared" ca="1" si="685"/>
        <v>12.641999999999999</v>
      </c>
      <c r="S3388" s="14">
        <f t="shared" ca="1" si="686"/>
        <v>711624.88</v>
      </c>
      <c r="T3388" s="14">
        <f t="shared" ca="1" si="687"/>
        <v>6172374.2400000002</v>
      </c>
      <c r="U3388" s="14" t="str">
        <f t="shared" ca="1" si="688"/>
        <v>0A3F507E-19E2-32B8-E044-0003BA298018</v>
      </c>
    </row>
    <row r="3389" spans="1:21" s="14" customFormat="1" x14ac:dyDescent="0.25">
      <c r="A3389" s="14">
        <f t="shared" si="676"/>
        <v>3389</v>
      </c>
      <c r="B3389" s="14" t="str">
        <f t="shared" ca="1" si="677"/>
        <v>E83D32B0-3A6B-4384-9E0C-CC542C1CACC6</v>
      </c>
      <c r="C3389" s="14" t="str">
        <f t="shared" ca="1" si="678"/>
        <v>Løkkekrogen</v>
      </c>
      <c r="D3389" s="14" t="str">
        <f t="shared" ca="1" si="679"/>
        <v>48</v>
      </c>
      <c r="E3389" s="14" t="str">
        <f t="shared" ca="1" si="680"/>
        <v>17bm</v>
      </c>
      <c r="F3389" s="1">
        <f t="shared" ca="1" si="681"/>
        <v>130</v>
      </c>
      <c r="G3389" s="1">
        <f t="shared" ca="1" si="682"/>
        <v>134</v>
      </c>
      <c r="H3389" s="1">
        <f t="shared" ca="1" si="683"/>
        <v>1975</v>
      </c>
      <c r="I3389" s="1" t="str">
        <f ca="1">INDEX(Relationstabel!$C$3:$K$10,MATCH(INDIRECT($A$1&amp;"J"&amp;A3389),Relationstabel!$A$3:$A$10,0),MATCH(IFERROR(VALUE(INDIRECT($A$1&amp;"K"&amp;A3389)),0),Relationstabel!$C$1:$K$1,0))</f>
        <v>Fjernvarme/ Blokvarme</v>
      </c>
      <c r="J3389" s="1" t="str">
        <f ca="1">INDEX(Anvendelseskode!B:B,MATCH($F3389,Anvendelseskode!$A:$A,0))</f>
        <v>Række-, kæde-, dobbelthus (lodret adskillelse mellem enhederne)</v>
      </c>
      <c r="K3389" s="1" t="str">
        <f ca="1">INDEX(Anvendelseskode!C:C,MATCH($F3389,Anvendelseskode!$A:$A,0))</f>
        <v>Række-, kæde og dobbelthuse</v>
      </c>
      <c r="L3389" s="1" t="str">
        <f ca="1">INDEX(Anvendelseskode!D:D,MATCH($F3389,Anvendelseskode!$A:$A,0))</f>
        <v>Private husholdninger</v>
      </c>
      <c r="M3389" s="1" t="str">
        <f ca="1">IFERROR(INDEX(SBi!$2:$2,MATCH(H3389,SBi!$1:$1,1)),SBi!$K$2)</f>
        <v>1973-1978</v>
      </c>
      <c r="N3389" s="1">
        <f ca="1">INDEX(SBi!$C$3:$K$28,MATCH(F3389,SBi!$B$3:$B$28,0),MATCH(M3389,SBi!$C$2:$K$2,0))</f>
        <v>112.6</v>
      </c>
      <c r="O3389" s="16">
        <f t="shared" ca="1" si="684"/>
        <v>15.0884</v>
      </c>
      <c r="P3389" s="16" t="str">
        <f ca="1">IFERROR(INDEX(VpD!$2:$2,MATCH(H3389,VpD!$1:$1,1)),VpD!$I$2)</f>
        <v>1973-1978</v>
      </c>
      <c r="Q3389" s="1">
        <f ca="1">INDEX(VpD!$C$3:$I$27,MATCH(F3389,VpD!$B$3:$B$27,0),MATCH(P3389,VpD!$C$2:$I$2,0))</f>
        <v>98</v>
      </c>
      <c r="R3389" s="16">
        <f t="shared" ca="1" si="685"/>
        <v>13.132</v>
      </c>
      <c r="S3389" s="14">
        <f t="shared" ca="1" si="686"/>
        <v>711391.44</v>
      </c>
      <c r="T3389" s="14">
        <f t="shared" ca="1" si="687"/>
        <v>6172481.5800000001</v>
      </c>
      <c r="U3389" s="14" t="str">
        <f t="shared" ca="1" si="688"/>
        <v>0A3F507E-1CE2-32B8-E044-0003BA298018</v>
      </c>
    </row>
    <row r="3390" spans="1:21" s="14" customFormat="1" x14ac:dyDescent="0.25">
      <c r="A3390" s="14">
        <f t="shared" si="676"/>
        <v>3390</v>
      </c>
      <c r="B3390" s="14" t="str">
        <f t="shared" ca="1" si="677"/>
        <v>371A4DE3-2D3D-4121-A8EC-2E74FF761B53</v>
      </c>
      <c r="C3390" s="14" t="str">
        <f t="shared" ca="1" si="678"/>
        <v>Rørsøvej</v>
      </c>
      <c r="D3390" s="14" t="str">
        <f t="shared" ca="1" si="679"/>
        <v>15</v>
      </c>
      <c r="E3390" s="14" t="str">
        <f t="shared" ca="1" si="680"/>
        <v>24au</v>
      </c>
      <c r="F3390" s="1">
        <f t="shared" ca="1" si="681"/>
        <v>120</v>
      </c>
      <c r="G3390" s="1">
        <f t="shared" ca="1" si="682"/>
        <v>126</v>
      </c>
      <c r="H3390" s="1">
        <f t="shared" ca="1" si="683"/>
        <v>1980</v>
      </c>
      <c r="I3390" s="1" t="str">
        <f ca="1">INDEX(Relationstabel!$C$3:$K$10,MATCH(INDIRECT($A$1&amp;"J"&amp;A3390),Relationstabel!$A$3:$A$10,0),MATCH(IFERROR(VALUE(INDIRECT($A$1&amp;"K"&amp;A3390)),0),Relationstabel!$C$1:$K$1,0))</f>
        <v>Elvarme</v>
      </c>
      <c r="J3390" s="1" t="str">
        <f ca="1">INDEX(Anvendelseskode!B:B,MATCH($F3390,Anvendelseskode!$A:$A,0))</f>
        <v>Fritliggende enfamilieshus (parcelhus)</v>
      </c>
      <c r="K3390" s="1" t="str">
        <f ca="1">INDEX(Anvendelseskode!C:C,MATCH($F3390,Anvendelseskode!$A:$A,0))</f>
        <v>Parcelhuse</v>
      </c>
      <c r="L3390" s="1" t="str">
        <f ca="1">INDEX(Anvendelseskode!D:D,MATCH($F3390,Anvendelseskode!$A:$A,0))</f>
        <v>Private husholdninger</v>
      </c>
      <c r="M3390" s="1" t="str">
        <f ca="1">IFERROR(INDEX(SBi!$2:$2,MATCH(H3390,SBi!$1:$1,1)),SBi!$K$2)</f>
        <v>1979-1998</v>
      </c>
      <c r="N3390" s="1">
        <f ca="1">INDEX(SBi!$C$3:$K$28,MATCH(F3390,SBi!$B$3:$B$28,0),MATCH(M3390,SBi!$C$2:$K$2,0))</f>
        <v>105.4</v>
      </c>
      <c r="O3390" s="16">
        <f t="shared" ca="1" si="684"/>
        <v>13.280400000000002</v>
      </c>
      <c r="P3390" s="16" t="str">
        <f ca="1">IFERROR(INDEX(VpD!$2:$2,MATCH(H3390,VpD!$1:$1,1)),VpD!$I$2)</f>
        <v>1979-1998</v>
      </c>
      <c r="Q3390" s="1">
        <f ca="1">INDEX(VpD!$C$3:$I$27,MATCH(F3390,VpD!$B$3:$B$27,0),MATCH(P3390,VpD!$C$2:$I$2,0))</f>
        <v>90</v>
      </c>
      <c r="R3390" s="16">
        <f t="shared" ca="1" si="685"/>
        <v>11.34</v>
      </c>
      <c r="S3390" s="14">
        <f t="shared" ca="1" si="686"/>
        <v>714288.35</v>
      </c>
      <c r="T3390" s="14">
        <f t="shared" ca="1" si="687"/>
        <v>6168705.8499999996</v>
      </c>
      <c r="U3390" s="14" t="str">
        <f t="shared" ca="1" si="688"/>
        <v>0A3F507E-20E2-32B8-E044-0003BA298018</v>
      </c>
    </row>
    <row r="3391" spans="1:21" s="14" customFormat="1" x14ac:dyDescent="0.25">
      <c r="A3391" s="14">
        <f t="shared" si="676"/>
        <v>3391</v>
      </c>
      <c r="B3391" s="14" t="str">
        <f t="shared" ca="1" si="677"/>
        <v>BED25758-F52A-40E3-BB08-EF1E1F19537F</v>
      </c>
      <c r="C3391" s="14" t="str">
        <f t="shared" ca="1" si="678"/>
        <v>Brøndbyvej</v>
      </c>
      <c r="D3391" s="14" t="str">
        <f t="shared" ca="1" si="679"/>
        <v>195</v>
      </c>
      <c r="E3391" s="14" t="str">
        <f t="shared" ca="1" si="680"/>
        <v>50</v>
      </c>
      <c r="F3391" s="1">
        <f t="shared" ca="1" si="681"/>
        <v>120</v>
      </c>
      <c r="G3391" s="1">
        <f t="shared" ca="1" si="682"/>
        <v>168</v>
      </c>
      <c r="H3391" s="1">
        <f t="shared" ca="1" si="683"/>
        <v>2007</v>
      </c>
      <c r="I3391" s="1" t="str">
        <f ca="1">INDEX(Relationstabel!$C$3:$K$10,MATCH(INDIRECT($A$1&amp;"J"&amp;A3391),Relationstabel!$A$3:$A$10,0),MATCH(IFERROR(VALUE(INDIRECT($A$1&amp;"K"&amp;A3391)),0),Relationstabel!$C$1:$K$1,0))</f>
        <v>Varmepumpe</v>
      </c>
      <c r="J3391" s="1" t="str">
        <f ca="1">INDEX(Anvendelseskode!B:B,MATCH($F3391,Anvendelseskode!$A:$A,0))</f>
        <v>Fritliggende enfamilieshus (parcelhus)</v>
      </c>
      <c r="K3391" s="1" t="str">
        <f ca="1">INDEX(Anvendelseskode!C:C,MATCH($F3391,Anvendelseskode!$A:$A,0))</f>
        <v>Parcelhuse</v>
      </c>
      <c r="L3391" s="1" t="str">
        <f ca="1">INDEX(Anvendelseskode!D:D,MATCH($F3391,Anvendelseskode!$A:$A,0))</f>
        <v>Private husholdninger</v>
      </c>
      <c r="M3391" s="1" t="str">
        <f ca="1">IFERROR(INDEX(SBi!$2:$2,MATCH(H3391,SBi!$1:$1,1)),SBi!$K$2)</f>
        <v>Efter 2006</v>
      </c>
      <c r="N3391" s="1">
        <f ca="1">INDEX(SBi!$C$3:$K$28,MATCH(F3391,SBi!$B$3:$B$28,0),MATCH(M3391,SBi!$C$2:$K$2,0))</f>
        <v>67.3</v>
      </c>
      <c r="O3391" s="16">
        <f t="shared" ca="1" si="684"/>
        <v>11.3064</v>
      </c>
      <c r="P3391" s="16" t="str">
        <f ca="1">IFERROR(INDEX(VpD!$2:$2,MATCH(H3391,VpD!$1:$1,1)),VpD!$I$2)</f>
        <v>&gt;1998</v>
      </c>
      <c r="Q3391" s="1">
        <f ca="1">INDEX(VpD!$C$3:$I$27,MATCH(F3391,VpD!$B$3:$B$27,0),MATCH(P3391,VpD!$C$2:$I$2,0))</f>
        <v>72</v>
      </c>
      <c r="R3391" s="16">
        <f t="shared" ca="1" si="685"/>
        <v>12.096</v>
      </c>
      <c r="S3391" s="14">
        <f t="shared" ca="1" si="686"/>
        <v>711891.92</v>
      </c>
      <c r="T3391" s="14">
        <f t="shared" ca="1" si="687"/>
        <v>6170839.1100000003</v>
      </c>
      <c r="U3391" s="14" t="str">
        <f t="shared" ca="1" si="688"/>
        <v>0A3F507E-15C7-32B8-E044-0003BA298018</v>
      </c>
    </row>
    <row r="3392" spans="1:21" s="14" customFormat="1" x14ac:dyDescent="0.25">
      <c r="A3392" s="14">
        <f t="shared" si="676"/>
        <v>3392</v>
      </c>
      <c r="B3392" s="14" t="str">
        <f t="shared" ca="1" si="677"/>
        <v>B7A556B7-F404-47AE-B99B-61B3A9FD2130</v>
      </c>
      <c r="C3392" s="14" t="str">
        <f t="shared" ca="1" si="678"/>
        <v>Løkkekrogen</v>
      </c>
      <c r="D3392" s="14" t="str">
        <f t="shared" ca="1" si="679"/>
        <v>10</v>
      </c>
      <c r="E3392" s="14" t="str">
        <f t="shared" ca="1" si="680"/>
        <v>17az</v>
      </c>
      <c r="F3392" s="1">
        <f t="shared" ca="1" si="681"/>
        <v>130</v>
      </c>
      <c r="G3392" s="1">
        <f t="shared" ca="1" si="682"/>
        <v>134</v>
      </c>
      <c r="H3392" s="1">
        <f t="shared" ca="1" si="683"/>
        <v>1975</v>
      </c>
      <c r="I3392" s="1" t="str">
        <f ca="1">INDEX(Relationstabel!$C$3:$K$10,MATCH(INDIRECT($A$1&amp;"J"&amp;A3392),Relationstabel!$A$3:$A$10,0),MATCH(IFERROR(VALUE(INDIRECT($A$1&amp;"K"&amp;A3392)),0),Relationstabel!$C$1:$K$1,0))</f>
        <v>Fjernvarme/ Blokvarme</v>
      </c>
      <c r="J3392" s="1" t="str">
        <f ca="1">INDEX(Anvendelseskode!B:B,MATCH($F3392,Anvendelseskode!$A:$A,0))</f>
        <v>Række-, kæde-, dobbelthus (lodret adskillelse mellem enhederne)</v>
      </c>
      <c r="K3392" s="1" t="str">
        <f ca="1">INDEX(Anvendelseskode!C:C,MATCH($F3392,Anvendelseskode!$A:$A,0))</f>
        <v>Række-, kæde og dobbelthuse</v>
      </c>
      <c r="L3392" s="1" t="str">
        <f ca="1">INDEX(Anvendelseskode!D:D,MATCH($F3392,Anvendelseskode!$A:$A,0))</f>
        <v>Private husholdninger</v>
      </c>
      <c r="M3392" s="1" t="str">
        <f ca="1">IFERROR(INDEX(SBi!$2:$2,MATCH(H3392,SBi!$1:$1,1)),SBi!$K$2)</f>
        <v>1973-1978</v>
      </c>
      <c r="N3392" s="1">
        <f ca="1">INDEX(SBi!$C$3:$K$28,MATCH(F3392,SBi!$B$3:$B$28,0),MATCH(M3392,SBi!$C$2:$K$2,0))</f>
        <v>112.6</v>
      </c>
      <c r="O3392" s="16">
        <f t="shared" ca="1" si="684"/>
        <v>15.0884</v>
      </c>
      <c r="P3392" s="16" t="str">
        <f ca="1">IFERROR(INDEX(VpD!$2:$2,MATCH(H3392,VpD!$1:$1,1)),VpD!$I$2)</f>
        <v>1973-1978</v>
      </c>
      <c r="Q3392" s="1">
        <f ca="1">INDEX(VpD!$C$3:$I$27,MATCH(F3392,VpD!$B$3:$B$27,0),MATCH(P3392,VpD!$C$2:$I$2,0))</f>
        <v>98</v>
      </c>
      <c r="R3392" s="16">
        <f t="shared" ca="1" si="685"/>
        <v>13.132</v>
      </c>
      <c r="S3392" s="14">
        <f t="shared" ca="1" si="686"/>
        <v>711270.28</v>
      </c>
      <c r="T3392" s="14">
        <f t="shared" ca="1" si="687"/>
        <v>6172467.0700000003</v>
      </c>
      <c r="U3392" s="14" t="str">
        <f t="shared" ca="1" si="688"/>
        <v>0A3F507E-1CC7-32B8-E044-0003BA298018</v>
      </c>
    </row>
    <row r="3393" spans="1:21" s="14" customFormat="1" x14ac:dyDescent="0.25">
      <c r="A3393" s="14">
        <f t="shared" si="676"/>
        <v>3393</v>
      </c>
      <c r="B3393" s="14" t="str">
        <f t="shared" ca="1" si="677"/>
        <v>C3CC3B2A-FBAA-4EBC-A543-B91C5DDF0736</v>
      </c>
      <c r="C3393" s="14" t="str">
        <f t="shared" ca="1" si="678"/>
        <v>Brøndbyvej</v>
      </c>
      <c r="D3393" s="14" t="str">
        <f t="shared" ca="1" si="679"/>
        <v>202</v>
      </c>
      <c r="E3393" s="14" t="str">
        <f t="shared" ca="1" si="680"/>
        <v>65</v>
      </c>
      <c r="F3393" s="1">
        <f t="shared" ca="1" si="681"/>
        <v>120</v>
      </c>
      <c r="G3393" s="1">
        <f t="shared" ca="1" si="682"/>
        <v>100</v>
      </c>
      <c r="H3393" s="1">
        <f t="shared" ca="1" si="683"/>
        <v>1985</v>
      </c>
      <c r="I3393" s="1" t="str">
        <f ca="1">INDEX(Relationstabel!$C$3:$K$10,MATCH(INDIRECT($A$1&amp;"J"&amp;A3393),Relationstabel!$A$3:$A$10,0),MATCH(IFERROR(VALUE(INDIRECT($A$1&amp;"K"&amp;A3393)),0),Relationstabel!$C$1:$K$1,0))</f>
        <v>Elvarme</v>
      </c>
      <c r="J3393" s="1" t="str">
        <f ca="1">INDEX(Anvendelseskode!B:B,MATCH($F3393,Anvendelseskode!$A:$A,0))</f>
        <v>Fritliggende enfamilieshus (parcelhus)</v>
      </c>
      <c r="K3393" s="1" t="str">
        <f ca="1">INDEX(Anvendelseskode!C:C,MATCH($F3393,Anvendelseskode!$A:$A,0))</f>
        <v>Parcelhuse</v>
      </c>
      <c r="L3393" s="1" t="str">
        <f ca="1">INDEX(Anvendelseskode!D:D,MATCH($F3393,Anvendelseskode!$A:$A,0))</f>
        <v>Private husholdninger</v>
      </c>
      <c r="M3393" s="1" t="str">
        <f ca="1">IFERROR(INDEX(SBi!$2:$2,MATCH(H3393,SBi!$1:$1,1)),SBi!$K$2)</f>
        <v>1979-1998</v>
      </c>
      <c r="N3393" s="1">
        <f ca="1">INDEX(SBi!$C$3:$K$28,MATCH(F3393,SBi!$B$3:$B$28,0),MATCH(M3393,SBi!$C$2:$K$2,0))</f>
        <v>105.4</v>
      </c>
      <c r="O3393" s="16">
        <f t="shared" ca="1" si="684"/>
        <v>10.54</v>
      </c>
      <c r="P3393" s="16" t="str">
        <f ca="1">IFERROR(INDEX(VpD!$2:$2,MATCH(H3393,VpD!$1:$1,1)),VpD!$I$2)</f>
        <v>1979-1998</v>
      </c>
      <c r="Q3393" s="1">
        <f ca="1">INDEX(VpD!$C$3:$I$27,MATCH(F3393,VpD!$B$3:$B$27,0),MATCH(P3393,VpD!$C$2:$I$2,0))</f>
        <v>90</v>
      </c>
      <c r="R3393" s="16">
        <f t="shared" ca="1" si="685"/>
        <v>9</v>
      </c>
      <c r="S3393" s="14">
        <f t="shared" ca="1" si="686"/>
        <v>711801.03</v>
      </c>
      <c r="T3393" s="14">
        <f t="shared" ca="1" si="687"/>
        <v>6170785.6299999999</v>
      </c>
      <c r="U3393" s="14" t="str">
        <f t="shared" ca="1" si="688"/>
        <v>0A3F507E-15CA-32B8-E044-0003BA298018</v>
      </c>
    </row>
    <row r="3394" spans="1:21" s="14" customFormat="1" x14ac:dyDescent="0.25">
      <c r="A3394" s="14">
        <f t="shared" si="676"/>
        <v>3394</v>
      </c>
      <c r="B3394" s="14" t="str">
        <f t="shared" ca="1" si="677"/>
        <v>3D1EE6FB-EFD4-4F31-932D-14EF7C1EAB7C</v>
      </c>
      <c r="C3394" s="14" t="str">
        <f t="shared" ca="1" si="678"/>
        <v>Kolleruplund</v>
      </c>
      <c r="D3394" s="14" t="str">
        <f t="shared" ca="1" si="679"/>
        <v>48</v>
      </c>
      <c r="E3394" s="14" t="str">
        <f t="shared" ca="1" si="680"/>
        <v>6hb</v>
      </c>
      <c r="F3394" s="1">
        <f t="shared" ca="1" si="681"/>
        <v>130</v>
      </c>
      <c r="G3394" s="1">
        <f t="shared" ca="1" si="682"/>
        <v>101</v>
      </c>
      <c r="H3394" s="1">
        <f t="shared" ca="1" si="683"/>
        <v>1966</v>
      </c>
      <c r="I3394" s="1" t="str">
        <f ca="1">INDEX(Relationstabel!$C$3:$K$10,MATCH(INDIRECT($A$1&amp;"J"&amp;A3394),Relationstabel!$A$3:$A$10,0),MATCH(IFERROR(VALUE(INDIRECT($A$1&amp;"K"&amp;A3394)),0),Relationstabel!$C$1:$K$1,0))</f>
        <v>Olie</v>
      </c>
      <c r="J3394" s="1" t="str">
        <f ca="1">INDEX(Anvendelseskode!B:B,MATCH($F3394,Anvendelseskode!$A:$A,0))</f>
        <v>Række-, kæde-, dobbelthus (lodret adskillelse mellem enhederne)</v>
      </c>
      <c r="K3394" s="1" t="str">
        <f ca="1">INDEX(Anvendelseskode!C:C,MATCH($F3394,Anvendelseskode!$A:$A,0))</f>
        <v>Række-, kæde og dobbelthuse</v>
      </c>
      <c r="L3394" s="1" t="str">
        <f ca="1">INDEX(Anvendelseskode!D:D,MATCH($F3394,Anvendelseskode!$A:$A,0))</f>
        <v>Private husholdninger</v>
      </c>
      <c r="M3394" s="1" t="str">
        <f ca="1">IFERROR(INDEX(SBi!$2:$2,MATCH(H3394,SBi!$1:$1,1)),SBi!$K$2)</f>
        <v>1961-1972</v>
      </c>
      <c r="N3394" s="1">
        <f ca="1">INDEX(SBi!$C$3:$K$28,MATCH(F3394,SBi!$B$3:$B$28,0),MATCH(M3394,SBi!$C$2:$K$2,0))</f>
        <v>119.9</v>
      </c>
      <c r="O3394" s="16">
        <f t="shared" ca="1" si="684"/>
        <v>12.109900000000001</v>
      </c>
      <c r="P3394" s="16" t="str">
        <f ca="1">IFERROR(INDEX(VpD!$2:$2,MATCH(H3394,VpD!$1:$1,1)),VpD!$I$2)</f>
        <v>1961-1972</v>
      </c>
      <c r="Q3394" s="1">
        <f ca="1">INDEX(VpD!$C$3:$I$27,MATCH(F3394,VpD!$B$3:$B$27,0),MATCH(P3394,VpD!$C$2:$I$2,0))</f>
        <v>120</v>
      </c>
      <c r="R3394" s="16">
        <f t="shared" ca="1" si="685"/>
        <v>12.12</v>
      </c>
      <c r="S3394" s="14">
        <f t="shared" ca="1" si="686"/>
        <v>713781.34</v>
      </c>
      <c r="T3394" s="14">
        <f t="shared" ca="1" si="687"/>
        <v>6169300.75</v>
      </c>
      <c r="U3394" s="14" t="str">
        <f t="shared" ca="1" si="688"/>
        <v>0A3F507E-1BCE-32B8-E044-0003BA298018</v>
      </c>
    </row>
    <row r="3395" spans="1:21" s="14" customFormat="1" x14ac:dyDescent="0.25">
      <c r="A3395" s="14">
        <f t="shared" ref="A3395:A3458" si="689">ROW(B3395)</f>
        <v>3395</v>
      </c>
      <c r="B3395" s="14" t="str">
        <f t="shared" ref="B3395:B3458" ca="1" si="690">INDIRECT($A$1&amp;"b"&amp;A3395)</f>
        <v>41EEB70C-29E7-402F-B067-89AD54E8D056</v>
      </c>
      <c r="C3395" s="14" t="str">
        <f t="shared" ref="C3395:C3458" ca="1" si="691">INDIRECT($A$1&amp;"V"&amp;A3395)</f>
        <v>Brøndbyvej</v>
      </c>
      <c r="D3395" s="14" t="str">
        <f t="shared" ref="D3395:D3458" ca="1" si="692">INDIRECT($A$1&amp;"W"&amp;A3395)</f>
        <v>211</v>
      </c>
      <c r="E3395" s="14" t="str">
        <f t="shared" ref="E3395:E3458" ca="1" si="693">INDIRECT($A$1&amp;"AB"&amp;A3395)</f>
        <v>14d</v>
      </c>
      <c r="F3395" s="1">
        <f t="shared" ref="F3395:F3458" ca="1" si="694">ROUNDDOWN(INDIRECT($A$1&amp;"C"&amp;A3395),-1)</f>
        <v>120</v>
      </c>
      <c r="G3395" s="1">
        <f t="shared" ref="G3395:G3458" ca="1" si="695">INDIRECT($A$1&amp;"P"&amp;A3395)+INDIRECT($A$1&amp;"Q"&amp;A3395)+INDIRECT($A$1&amp;"R"&amp;A3395)*0.5</f>
        <v>233</v>
      </c>
      <c r="H3395" s="1">
        <f t="shared" ref="H3395:H3458" ca="1" si="696">MAX(INDIRECT($A$1&amp;"E"&amp;A3395),INDIRECT($A$1&amp;"D"&amp;A3395))</f>
        <v>1950</v>
      </c>
      <c r="I3395" s="1" t="str">
        <f ca="1">INDEX(Relationstabel!$C$3:$K$10,MATCH(INDIRECT($A$1&amp;"J"&amp;A3395),Relationstabel!$A$3:$A$10,0),MATCH(IFERROR(VALUE(INDIRECT($A$1&amp;"K"&amp;A3395)),0),Relationstabel!$C$1:$K$1,0))</f>
        <v>Naturgas</v>
      </c>
      <c r="J3395" s="1" t="str">
        <f ca="1">INDEX(Anvendelseskode!B:B,MATCH($F3395,Anvendelseskode!$A:$A,0))</f>
        <v>Fritliggende enfamilieshus (parcelhus)</v>
      </c>
      <c r="K3395" s="1" t="str">
        <f ca="1">INDEX(Anvendelseskode!C:C,MATCH($F3395,Anvendelseskode!$A:$A,0))</f>
        <v>Parcelhuse</v>
      </c>
      <c r="L3395" s="1" t="str">
        <f ca="1">INDEX(Anvendelseskode!D:D,MATCH($F3395,Anvendelseskode!$A:$A,0))</f>
        <v>Private husholdninger</v>
      </c>
      <c r="M3395" s="1" t="str">
        <f ca="1">IFERROR(INDEX(SBi!$2:$2,MATCH(H3395,SBi!$1:$1,1)),SBi!$K$2)</f>
        <v>1931-1950</v>
      </c>
      <c r="N3395" s="1">
        <f ca="1">INDEX(SBi!$C$3:$K$28,MATCH(F3395,SBi!$B$3:$B$28,0),MATCH(M3395,SBi!$C$2:$K$2,0))</f>
        <v>164.1</v>
      </c>
      <c r="O3395" s="16">
        <f t="shared" ref="O3395:O3458" ca="1" si="697">N3395*G3395/1000</f>
        <v>38.235299999999995</v>
      </c>
      <c r="P3395" s="16" t="str">
        <f ca="1">IFERROR(INDEX(VpD!$2:$2,MATCH(H3395,VpD!$1:$1,1)),VpD!$I$2)</f>
        <v>1931-1950</v>
      </c>
      <c r="Q3395" s="1">
        <f ca="1">INDEX(VpD!$C$3:$I$27,MATCH(F3395,VpD!$B$3:$B$27,0),MATCH(P3395,VpD!$C$2:$I$2,0))</f>
        <v>217</v>
      </c>
      <c r="R3395" s="16">
        <f t="shared" ref="R3395:R3458" ca="1" si="698">Q3395*G3395/1000</f>
        <v>50.561</v>
      </c>
      <c r="S3395" s="14">
        <f t="shared" ref="S3395:S3458" ca="1" si="699">INDIRECT($A$1&amp;"AE"&amp;A3395)</f>
        <v>711759.35999999999</v>
      </c>
      <c r="T3395" s="14">
        <f t="shared" ref="T3395:T3458" ca="1" si="700">INDIRECT($A$1&amp;"AF"&amp;A3395)</f>
        <v>6170719.0499999998</v>
      </c>
      <c r="U3395" s="14" t="str">
        <f t="shared" ref="U3395:U3458" ca="1" si="701">INDIRECT($A$1&amp;"AC"&amp;A3395)</f>
        <v>0A3F507E-15D2-32B8-E044-0003BA298018</v>
      </c>
    </row>
    <row r="3396" spans="1:21" s="14" customFormat="1" x14ac:dyDescent="0.25">
      <c r="A3396" s="14">
        <f t="shared" si="689"/>
        <v>3396</v>
      </c>
      <c r="B3396" s="14" t="str">
        <f t="shared" ca="1" si="690"/>
        <v>CE91AD45-A466-4FCE-BB1F-3BE3A5E20A21</v>
      </c>
      <c r="C3396" s="14" t="str">
        <f t="shared" ca="1" si="691"/>
        <v>Brøndbyvej</v>
      </c>
      <c r="D3396" s="14" t="str">
        <f t="shared" ca="1" si="692"/>
        <v>211</v>
      </c>
      <c r="E3396" s="14" t="str">
        <f t="shared" ca="1" si="693"/>
        <v>14d</v>
      </c>
      <c r="F3396" s="1">
        <f t="shared" ca="1" si="694"/>
        <v>320</v>
      </c>
      <c r="G3396" s="1">
        <f t="shared" ca="1" si="695"/>
        <v>107</v>
      </c>
      <c r="H3396" s="1">
        <f t="shared" ca="1" si="696"/>
        <v>1950</v>
      </c>
      <c r="I3396" s="1" t="str">
        <f ca="1">INDEX(Relationstabel!$C$3:$K$10,MATCH(INDIRECT($A$1&amp;"J"&amp;A3396),Relationstabel!$A$3:$A$10,0),MATCH(IFERROR(VALUE(INDIRECT($A$1&amp;"K"&amp;A3396)),0),Relationstabel!$C$1:$K$1,0))</f>
        <v>Ingen varmeinstallation</v>
      </c>
      <c r="J3396" s="1" t="str">
        <f ca="1">INDEX(Anvendelseskode!B:B,MATCH($F3396,Anvendelseskode!$A:$A,0))</f>
        <v>Bygning til kontor, handel, lager herunder offentlig administration</v>
      </c>
      <c r="K3396" s="1" t="str">
        <f ca="1">INDEX(Anvendelseskode!C:C,MATCH($F3396,Anvendelseskode!$A:$A,0))</f>
        <v>Kontor, handel, lager, off. adm.</v>
      </c>
      <c r="L3396" s="1" t="str">
        <f ca="1">INDEX(Anvendelseskode!D:D,MATCH($F3396,Anvendelseskode!$A:$A,0))</f>
        <v>Handel og servicevirksomheder</v>
      </c>
      <c r="M3396" s="1" t="str">
        <f ca="1">IFERROR(INDEX(SBi!$2:$2,MATCH(H3396,SBi!$1:$1,1)),SBi!$K$2)</f>
        <v>1931-1950</v>
      </c>
      <c r="N3396" s="1">
        <f ca="1">INDEX(SBi!$C$3:$K$28,MATCH(F3396,SBi!$B$3:$B$28,0),MATCH(M3396,SBi!$C$2:$K$2,0))</f>
        <v>129</v>
      </c>
      <c r="O3396" s="16">
        <f t="shared" ca="1" si="697"/>
        <v>13.803000000000001</v>
      </c>
      <c r="P3396" s="16" t="str">
        <f ca="1">IFERROR(INDEX(VpD!$2:$2,MATCH(H3396,VpD!$1:$1,1)),VpD!$I$2)</f>
        <v>1931-1950</v>
      </c>
      <c r="Q3396" s="1">
        <f ca="1">INDEX(VpD!$C$3:$I$27,MATCH(F3396,VpD!$B$3:$B$27,0),MATCH(P3396,VpD!$C$2:$I$2,0))</f>
        <v>126</v>
      </c>
      <c r="R3396" s="16">
        <f t="shared" ca="1" si="698"/>
        <v>13.481999999999999</v>
      </c>
      <c r="S3396" s="14">
        <f t="shared" ca="1" si="699"/>
        <v>711759.35999999999</v>
      </c>
      <c r="T3396" s="14">
        <f t="shared" ca="1" si="700"/>
        <v>6170719.0499999998</v>
      </c>
      <c r="U3396" s="14" t="str">
        <f t="shared" ca="1" si="701"/>
        <v>0A3F507E-15D2-32B8-E044-0003BA298018</v>
      </c>
    </row>
    <row r="3397" spans="1:21" s="14" customFormat="1" x14ac:dyDescent="0.25">
      <c r="A3397" s="14">
        <f t="shared" si="689"/>
        <v>3397</v>
      </c>
      <c r="B3397" s="14" t="str">
        <f t="shared" ca="1" si="690"/>
        <v>5432CCDE-FA89-437F-8AAF-03B568E2CAA3</v>
      </c>
      <c r="C3397" s="14" t="str">
        <f t="shared" ca="1" si="691"/>
        <v>Brøndbyvej</v>
      </c>
      <c r="D3397" s="14" t="str">
        <f t="shared" ca="1" si="692"/>
        <v>209</v>
      </c>
      <c r="E3397" s="14" t="str">
        <f t="shared" ca="1" si="693"/>
        <v>14d</v>
      </c>
      <c r="F3397" s="1">
        <f t="shared" ca="1" si="694"/>
        <v>120</v>
      </c>
      <c r="G3397" s="1">
        <f t="shared" ca="1" si="695"/>
        <v>94</v>
      </c>
      <c r="H3397" s="1">
        <f t="shared" ca="1" si="696"/>
        <v>1957</v>
      </c>
      <c r="I3397" s="1" t="str">
        <f ca="1">INDEX(Relationstabel!$C$3:$K$10,MATCH(INDIRECT($A$1&amp;"J"&amp;A3397),Relationstabel!$A$3:$A$10,0),MATCH(IFERROR(VALUE(INDIRECT($A$1&amp;"K"&amp;A3397)),0),Relationstabel!$C$1:$K$1,0))</f>
        <v>Naturgas</v>
      </c>
      <c r="J3397" s="1" t="str">
        <f ca="1">INDEX(Anvendelseskode!B:B,MATCH($F3397,Anvendelseskode!$A:$A,0))</f>
        <v>Fritliggende enfamilieshus (parcelhus)</v>
      </c>
      <c r="K3397" s="1" t="str">
        <f ca="1">INDEX(Anvendelseskode!C:C,MATCH($F3397,Anvendelseskode!$A:$A,0))</f>
        <v>Parcelhuse</v>
      </c>
      <c r="L3397" s="1" t="str">
        <f ca="1">INDEX(Anvendelseskode!D:D,MATCH($F3397,Anvendelseskode!$A:$A,0))</f>
        <v>Private husholdninger</v>
      </c>
      <c r="M3397" s="1" t="str">
        <f ca="1">IFERROR(INDEX(SBi!$2:$2,MATCH(H3397,SBi!$1:$1,1)),SBi!$K$2)</f>
        <v>1951-1960</v>
      </c>
      <c r="N3397" s="1">
        <f ca="1">INDEX(SBi!$C$3:$K$28,MATCH(F3397,SBi!$B$3:$B$28,0),MATCH(M3397,SBi!$C$2:$K$2,0))</f>
        <v>154.9</v>
      </c>
      <c r="O3397" s="16">
        <f t="shared" ca="1" si="697"/>
        <v>14.560600000000001</v>
      </c>
      <c r="P3397" s="16" t="str">
        <f ca="1">IFERROR(INDEX(VpD!$2:$2,MATCH(H3397,VpD!$1:$1,1)),VpD!$I$2)</f>
        <v>1951-1960</v>
      </c>
      <c r="Q3397" s="1">
        <f ca="1">INDEX(VpD!$C$3:$I$27,MATCH(F3397,VpD!$B$3:$B$27,0),MATCH(P3397,VpD!$C$2:$I$2,0))</f>
        <v>204</v>
      </c>
      <c r="R3397" s="16">
        <f t="shared" ca="1" si="698"/>
        <v>19.175999999999998</v>
      </c>
      <c r="S3397" s="14">
        <f t="shared" ca="1" si="699"/>
        <v>711773.06</v>
      </c>
      <c r="T3397" s="14">
        <f t="shared" ca="1" si="700"/>
        <v>6170724.6799999997</v>
      </c>
      <c r="U3397" s="14" t="str">
        <f t="shared" ca="1" si="701"/>
        <v>0A3F507E-15D0-32B8-E044-0003BA298018</v>
      </c>
    </row>
    <row r="3398" spans="1:21" s="14" customFormat="1" x14ac:dyDescent="0.25">
      <c r="A3398" s="14">
        <f t="shared" si="689"/>
        <v>3398</v>
      </c>
      <c r="B3398" s="14" t="str">
        <f t="shared" ca="1" si="690"/>
        <v>46537DB1-5FD4-4D40-BA44-CCE774663162</v>
      </c>
      <c r="C3398" s="14" t="str">
        <f t="shared" ca="1" si="691"/>
        <v>Rørsøvej</v>
      </c>
      <c r="D3398" s="14" t="str">
        <f t="shared" ca="1" si="692"/>
        <v>6</v>
      </c>
      <c r="E3398" s="14" t="str">
        <f t="shared" ca="1" si="693"/>
        <v>24gn</v>
      </c>
      <c r="F3398" s="1">
        <f t="shared" ca="1" si="694"/>
        <v>120</v>
      </c>
      <c r="G3398" s="1">
        <f t="shared" ca="1" si="695"/>
        <v>106</v>
      </c>
      <c r="H3398" s="1">
        <f t="shared" ca="1" si="696"/>
        <v>1978</v>
      </c>
      <c r="I3398" s="1" t="str">
        <f ca="1">INDEX(Relationstabel!$C$3:$K$10,MATCH(INDIRECT($A$1&amp;"J"&amp;A3398),Relationstabel!$A$3:$A$10,0),MATCH(IFERROR(VALUE(INDIRECT($A$1&amp;"K"&amp;A3398)),0),Relationstabel!$C$1:$K$1,0))</f>
        <v>Naturgas</v>
      </c>
      <c r="J3398" s="1" t="str">
        <f ca="1">INDEX(Anvendelseskode!B:B,MATCH($F3398,Anvendelseskode!$A:$A,0))</f>
        <v>Fritliggende enfamilieshus (parcelhus)</v>
      </c>
      <c r="K3398" s="1" t="str">
        <f ca="1">INDEX(Anvendelseskode!C:C,MATCH($F3398,Anvendelseskode!$A:$A,0))</f>
        <v>Parcelhuse</v>
      </c>
      <c r="L3398" s="1" t="str">
        <f ca="1">INDEX(Anvendelseskode!D:D,MATCH($F3398,Anvendelseskode!$A:$A,0))</f>
        <v>Private husholdninger</v>
      </c>
      <c r="M3398" s="1" t="str">
        <f ca="1">IFERROR(INDEX(SBi!$2:$2,MATCH(H3398,SBi!$1:$1,1)),SBi!$K$2)</f>
        <v>1973-1978</v>
      </c>
      <c r="N3398" s="1">
        <f ca="1">INDEX(SBi!$C$3:$K$28,MATCH(F3398,SBi!$B$3:$B$28,0),MATCH(M3398,SBi!$C$2:$K$2,0))</f>
        <v>119.8</v>
      </c>
      <c r="O3398" s="16">
        <f t="shared" ca="1" si="697"/>
        <v>12.698799999999999</v>
      </c>
      <c r="P3398" s="16" t="str">
        <f ca="1">IFERROR(INDEX(VpD!$2:$2,MATCH(H3398,VpD!$1:$1,1)),VpD!$I$2)</f>
        <v>1973-1978</v>
      </c>
      <c r="Q3398" s="1">
        <f ca="1">INDEX(VpD!$C$3:$I$27,MATCH(F3398,VpD!$B$3:$B$27,0),MATCH(P3398,VpD!$C$2:$I$2,0))</f>
        <v>117</v>
      </c>
      <c r="R3398" s="16">
        <f t="shared" ca="1" si="698"/>
        <v>12.401999999999999</v>
      </c>
      <c r="S3398" s="14">
        <f t="shared" ca="1" si="699"/>
        <v>714264.73</v>
      </c>
      <c r="T3398" s="14">
        <f t="shared" ca="1" si="700"/>
        <v>6168735.2400000002</v>
      </c>
      <c r="U3398" s="14" t="str">
        <f t="shared" ca="1" si="701"/>
        <v>0A3F507E-20DC-32B8-E044-0003BA298018</v>
      </c>
    </row>
    <row r="3399" spans="1:21" s="14" customFormat="1" x14ac:dyDescent="0.25">
      <c r="A3399" s="14">
        <f t="shared" si="689"/>
        <v>3399</v>
      </c>
      <c r="B3399" s="14" t="str">
        <f t="shared" ca="1" si="690"/>
        <v>BA05DEC4-3EBF-4893-B2D2-8ED0F681614C</v>
      </c>
      <c r="C3399" s="14" t="str">
        <f t="shared" ca="1" si="691"/>
        <v>Hyrdeengen</v>
      </c>
      <c r="D3399" s="14" t="str">
        <f t="shared" ca="1" si="692"/>
        <v>285</v>
      </c>
      <c r="E3399" s="14" t="str">
        <f t="shared" ca="1" si="693"/>
        <v>21eu</v>
      </c>
      <c r="F3399" s="1">
        <f t="shared" ca="1" si="694"/>
        <v>130</v>
      </c>
      <c r="G3399" s="1">
        <f t="shared" ca="1" si="695"/>
        <v>126</v>
      </c>
      <c r="H3399" s="1">
        <f t="shared" ca="1" si="696"/>
        <v>1975</v>
      </c>
      <c r="I3399" s="1" t="str">
        <f ca="1">INDEX(Relationstabel!$C$3:$K$10,MATCH(INDIRECT($A$1&amp;"J"&amp;A3399),Relationstabel!$A$3:$A$10,0),MATCH(IFERROR(VALUE(INDIRECT($A$1&amp;"K"&amp;A3399)),0),Relationstabel!$C$1:$K$1,0))</f>
        <v>Elvarme</v>
      </c>
      <c r="J3399" s="1" t="str">
        <f ca="1">INDEX(Anvendelseskode!B:B,MATCH($F3399,Anvendelseskode!$A:$A,0))</f>
        <v>Række-, kæde-, dobbelthus (lodret adskillelse mellem enhederne)</v>
      </c>
      <c r="K3399" s="1" t="str">
        <f ca="1">INDEX(Anvendelseskode!C:C,MATCH($F3399,Anvendelseskode!$A:$A,0))</f>
        <v>Række-, kæde og dobbelthuse</v>
      </c>
      <c r="L3399" s="1" t="str">
        <f ca="1">INDEX(Anvendelseskode!D:D,MATCH($F3399,Anvendelseskode!$A:$A,0))</f>
        <v>Private husholdninger</v>
      </c>
      <c r="M3399" s="1" t="str">
        <f ca="1">IFERROR(INDEX(SBi!$2:$2,MATCH(H3399,SBi!$1:$1,1)),SBi!$K$2)</f>
        <v>1973-1978</v>
      </c>
      <c r="N3399" s="1">
        <f ca="1">INDEX(SBi!$C$3:$K$28,MATCH(F3399,SBi!$B$3:$B$28,0),MATCH(M3399,SBi!$C$2:$K$2,0))</f>
        <v>112.6</v>
      </c>
      <c r="O3399" s="16">
        <f t="shared" ca="1" si="697"/>
        <v>14.187599999999998</v>
      </c>
      <c r="P3399" s="16" t="str">
        <f ca="1">IFERROR(INDEX(VpD!$2:$2,MATCH(H3399,VpD!$1:$1,1)),VpD!$I$2)</f>
        <v>1973-1978</v>
      </c>
      <c r="Q3399" s="1">
        <f ca="1">INDEX(VpD!$C$3:$I$27,MATCH(F3399,VpD!$B$3:$B$27,0),MATCH(P3399,VpD!$C$2:$I$2,0))</f>
        <v>98</v>
      </c>
      <c r="R3399" s="16">
        <f t="shared" ca="1" si="698"/>
        <v>12.348000000000001</v>
      </c>
      <c r="S3399" s="14">
        <f t="shared" ca="1" si="699"/>
        <v>711620.41</v>
      </c>
      <c r="T3399" s="14">
        <f t="shared" ca="1" si="700"/>
        <v>6172391.5300000003</v>
      </c>
      <c r="U3399" s="14" t="str">
        <f t="shared" ca="1" si="701"/>
        <v>0A3F507E-19E0-32B8-E044-0003BA298018</v>
      </c>
    </row>
    <row r="3400" spans="1:21" s="14" customFormat="1" x14ac:dyDescent="0.25">
      <c r="A3400" s="14">
        <f t="shared" si="689"/>
        <v>3400</v>
      </c>
      <c r="B3400" s="14" t="str">
        <f t="shared" ca="1" si="690"/>
        <v>8FEE5987-21B7-49C5-AF2D-8E99C8FB1827</v>
      </c>
      <c r="C3400" s="14" t="str">
        <f t="shared" ca="1" si="691"/>
        <v>Højstrupparken</v>
      </c>
      <c r="D3400" s="14" t="str">
        <f t="shared" ca="1" si="692"/>
        <v>37</v>
      </c>
      <c r="E3400" s="14" t="str">
        <f t="shared" ca="1" si="693"/>
        <v>18oo</v>
      </c>
      <c r="F3400" s="1">
        <f t="shared" ca="1" si="694"/>
        <v>140</v>
      </c>
      <c r="G3400" s="1">
        <f t="shared" ca="1" si="695"/>
        <v>690</v>
      </c>
      <c r="H3400" s="1">
        <f t="shared" ca="1" si="696"/>
        <v>1965</v>
      </c>
      <c r="I3400" s="1" t="str">
        <f ca="1">INDEX(Relationstabel!$C$3:$K$10,MATCH(INDIRECT($A$1&amp;"J"&amp;A3400),Relationstabel!$A$3:$A$10,0),MATCH(IFERROR(VALUE(INDIRECT($A$1&amp;"K"&amp;A3400)),0),Relationstabel!$C$1:$K$1,0))</f>
        <v>Fjernvarme/ Blokvarme</v>
      </c>
      <c r="J3400" s="1" t="str">
        <f ca="1">INDEX(Anvendelseskode!B:B,MATCH($F3400,Anvendelseskode!$A:$A,0))</f>
        <v>Etageboligbebyggelse</v>
      </c>
      <c r="K3400" s="1" t="str">
        <f ca="1">INDEX(Anvendelseskode!C:C,MATCH($F3400,Anvendelseskode!$A:$A,0))</f>
        <v>Etageboligbebyggelse</v>
      </c>
      <c r="L3400" s="1" t="str">
        <f ca="1">INDEX(Anvendelseskode!D:D,MATCH($F3400,Anvendelseskode!$A:$A,0))</f>
        <v>Private husholdninger</v>
      </c>
      <c r="M3400" s="1" t="str">
        <f ca="1">IFERROR(INDEX(SBi!$2:$2,MATCH(H3400,SBi!$1:$1,1)),SBi!$K$2)</f>
        <v>1961-1972</v>
      </c>
      <c r="N3400" s="1">
        <f ca="1">INDEX(SBi!$C$3:$K$28,MATCH(F3400,SBi!$B$3:$B$28,0),MATCH(M3400,SBi!$C$2:$K$2,0))</f>
        <v>132.30000000000001</v>
      </c>
      <c r="O3400" s="16">
        <f t="shared" ca="1" si="697"/>
        <v>91.28700000000002</v>
      </c>
      <c r="P3400" s="16" t="str">
        <f ca="1">IFERROR(INDEX(VpD!$2:$2,MATCH(H3400,VpD!$1:$1,1)),VpD!$I$2)</f>
        <v>1961-1972</v>
      </c>
      <c r="Q3400" s="1">
        <f ca="1">INDEX(VpD!$C$3:$I$27,MATCH(F3400,VpD!$B$3:$B$27,0),MATCH(P3400,VpD!$C$2:$I$2,0))</f>
        <v>126</v>
      </c>
      <c r="R3400" s="16">
        <f t="shared" ca="1" si="698"/>
        <v>86.94</v>
      </c>
      <c r="S3400" s="14">
        <f t="shared" ca="1" si="699"/>
        <v>713044.27</v>
      </c>
      <c r="T3400" s="14">
        <f t="shared" ca="1" si="700"/>
        <v>6169181.9000000004</v>
      </c>
      <c r="U3400" s="14" t="str">
        <f t="shared" ca="1" si="701"/>
        <v>0A3F507E-1AE0-32B8-E044-0003BA298018</v>
      </c>
    </row>
    <row r="3401" spans="1:21" s="14" customFormat="1" x14ac:dyDescent="0.25">
      <c r="A3401" s="14">
        <f t="shared" si="689"/>
        <v>3401</v>
      </c>
      <c r="B3401" s="14" t="str">
        <f t="shared" ca="1" si="690"/>
        <v>7A15E7FD-F416-46EC-BD2D-EA9A91B2C02F</v>
      </c>
      <c r="C3401" s="14" t="str">
        <f t="shared" ca="1" si="691"/>
        <v>Løkkekrogen</v>
      </c>
      <c r="D3401" s="14" t="str">
        <f t="shared" ca="1" si="692"/>
        <v>44</v>
      </c>
      <c r="E3401" s="14" t="str">
        <f t="shared" ca="1" si="693"/>
        <v>17av</v>
      </c>
      <c r="F3401" s="1">
        <f t="shared" ca="1" si="694"/>
        <v>130</v>
      </c>
      <c r="G3401" s="1">
        <f t="shared" ca="1" si="695"/>
        <v>134</v>
      </c>
      <c r="H3401" s="1">
        <f t="shared" ca="1" si="696"/>
        <v>1975</v>
      </c>
      <c r="I3401" s="1" t="str">
        <f ca="1">INDEX(Relationstabel!$C$3:$K$10,MATCH(INDIRECT($A$1&amp;"J"&amp;A3401),Relationstabel!$A$3:$A$10,0),MATCH(IFERROR(VALUE(INDIRECT($A$1&amp;"K"&amp;A3401)),0),Relationstabel!$C$1:$K$1,0))</f>
        <v>Fjernvarme/ Blokvarme</v>
      </c>
      <c r="J3401" s="1" t="str">
        <f ca="1">INDEX(Anvendelseskode!B:B,MATCH($F3401,Anvendelseskode!$A:$A,0))</f>
        <v>Række-, kæde-, dobbelthus (lodret adskillelse mellem enhederne)</v>
      </c>
      <c r="K3401" s="1" t="str">
        <f ca="1">INDEX(Anvendelseskode!C:C,MATCH($F3401,Anvendelseskode!$A:$A,0))</f>
        <v>Række-, kæde og dobbelthuse</v>
      </c>
      <c r="L3401" s="1" t="str">
        <f ca="1">INDEX(Anvendelseskode!D:D,MATCH($F3401,Anvendelseskode!$A:$A,0))</f>
        <v>Private husholdninger</v>
      </c>
      <c r="M3401" s="1" t="str">
        <f ca="1">IFERROR(INDEX(SBi!$2:$2,MATCH(H3401,SBi!$1:$1,1)),SBi!$K$2)</f>
        <v>1973-1978</v>
      </c>
      <c r="N3401" s="1">
        <f ca="1">INDEX(SBi!$C$3:$K$28,MATCH(F3401,SBi!$B$3:$B$28,0),MATCH(M3401,SBi!$C$2:$K$2,0))</f>
        <v>112.6</v>
      </c>
      <c r="O3401" s="16">
        <f t="shared" ca="1" si="697"/>
        <v>15.0884</v>
      </c>
      <c r="P3401" s="16" t="str">
        <f ca="1">IFERROR(INDEX(VpD!$2:$2,MATCH(H3401,VpD!$1:$1,1)),VpD!$I$2)</f>
        <v>1973-1978</v>
      </c>
      <c r="Q3401" s="1">
        <f ca="1">INDEX(VpD!$C$3:$I$27,MATCH(F3401,VpD!$B$3:$B$27,0),MATCH(P3401,VpD!$C$2:$I$2,0))</f>
        <v>98</v>
      </c>
      <c r="R3401" s="16">
        <f t="shared" ca="1" si="698"/>
        <v>13.132</v>
      </c>
      <c r="S3401" s="14">
        <f t="shared" ca="1" si="699"/>
        <v>711397.18</v>
      </c>
      <c r="T3401" s="14">
        <f t="shared" ca="1" si="700"/>
        <v>6172461.9400000004</v>
      </c>
      <c r="U3401" s="14" t="str">
        <f t="shared" ca="1" si="701"/>
        <v>0A3F507E-1CE0-32B8-E044-0003BA298018</v>
      </c>
    </row>
    <row r="3402" spans="1:21" s="14" customFormat="1" x14ac:dyDescent="0.25">
      <c r="A3402" s="14">
        <f t="shared" si="689"/>
        <v>3402</v>
      </c>
      <c r="B3402" s="14" t="str">
        <f t="shared" ca="1" si="690"/>
        <v>D5CBAE1F-AF4D-4253-9108-A4336183B90E</v>
      </c>
      <c r="C3402" s="14" t="str">
        <f t="shared" ca="1" si="691"/>
        <v>Kollerupparken</v>
      </c>
      <c r="D3402" s="14" t="str">
        <f t="shared" ca="1" si="692"/>
        <v>9</v>
      </c>
      <c r="E3402" s="14" t="str">
        <f t="shared" ca="1" si="693"/>
        <v>1ø</v>
      </c>
      <c r="F3402" s="1">
        <f t="shared" ca="1" si="694"/>
        <v>120</v>
      </c>
      <c r="G3402" s="1">
        <f t="shared" ca="1" si="695"/>
        <v>123</v>
      </c>
      <c r="H3402" s="1">
        <f t="shared" ca="1" si="696"/>
        <v>1966</v>
      </c>
      <c r="I3402" s="1" t="str">
        <f ca="1">INDEX(Relationstabel!$C$3:$K$10,MATCH(INDIRECT($A$1&amp;"J"&amp;A3402),Relationstabel!$A$3:$A$10,0),MATCH(IFERROR(VALUE(INDIRECT($A$1&amp;"K"&amp;A3402)),0),Relationstabel!$C$1:$K$1,0))</f>
        <v>Naturgas</v>
      </c>
      <c r="J3402" s="1" t="str">
        <f ca="1">INDEX(Anvendelseskode!B:B,MATCH($F3402,Anvendelseskode!$A:$A,0))</f>
        <v>Fritliggende enfamilieshus (parcelhus)</v>
      </c>
      <c r="K3402" s="1" t="str">
        <f ca="1">INDEX(Anvendelseskode!C:C,MATCH($F3402,Anvendelseskode!$A:$A,0))</f>
        <v>Parcelhuse</v>
      </c>
      <c r="L3402" s="1" t="str">
        <f ca="1">INDEX(Anvendelseskode!D:D,MATCH($F3402,Anvendelseskode!$A:$A,0))</f>
        <v>Private husholdninger</v>
      </c>
      <c r="M3402" s="1" t="str">
        <f ca="1">IFERROR(INDEX(SBi!$2:$2,MATCH(H3402,SBi!$1:$1,1)),SBi!$K$2)</f>
        <v>1961-1972</v>
      </c>
      <c r="N3402" s="1">
        <f ca="1">INDEX(SBi!$C$3:$K$28,MATCH(F3402,SBi!$B$3:$B$28,0),MATCH(M3402,SBi!$C$2:$K$2,0))</f>
        <v>134.30000000000001</v>
      </c>
      <c r="O3402" s="16">
        <f t="shared" ca="1" si="697"/>
        <v>16.518900000000002</v>
      </c>
      <c r="P3402" s="16" t="str">
        <f ca="1">IFERROR(INDEX(VpD!$2:$2,MATCH(H3402,VpD!$1:$1,1)),VpD!$I$2)</f>
        <v>1961-1972</v>
      </c>
      <c r="Q3402" s="1">
        <f ca="1">INDEX(VpD!$C$3:$I$27,MATCH(F3402,VpD!$B$3:$B$27,0),MATCH(P3402,VpD!$C$2:$I$2,0))</f>
        <v>143</v>
      </c>
      <c r="R3402" s="16">
        <f t="shared" ca="1" si="698"/>
        <v>17.588999999999999</v>
      </c>
      <c r="S3402" s="14">
        <f t="shared" ca="1" si="699"/>
        <v>713579.45</v>
      </c>
      <c r="T3402" s="14">
        <f t="shared" ca="1" si="700"/>
        <v>6169139.5599999996</v>
      </c>
      <c r="U3402" s="14" t="str">
        <f t="shared" ca="1" si="701"/>
        <v>0A3F507E-1BEF-32B8-E044-0003BA298018</v>
      </c>
    </row>
    <row r="3403" spans="1:21" s="14" customFormat="1" x14ac:dyDescent="0.25">
      <c r="A3403" s="14">
        <f t="shared" si="689"/>
        <v>3403</v>
      </c>
      <c r="B3403" s="14" t="str">
        <f t="shared" ca="1" si="690"/>
        <v>06FE23C7-EC0B-4A7E-87F3-C76C91A9C5C2</v>
      </c>
      <c r="C3403" s="14" t="str">
        <f t="shared" ca="1" si="691"/>
        <v>Hyrdeengen</v>
      </c>
      <c r="D3403" s="14" t="str">
        <f t="shared" ca="1" si="692"/>
        <v>231</v>
      </c>
      <c r="E3403" s="14" t="str">
        <f t="shared" ca="1" si="693"/>
        <v>21fy</v>
      </c>
      <c r="F3403" s="1">
        <f t="shared" ca="1" si="694"/>
        <v>130</v>
      </c>
      <c r="G3403" s="1">
        <f t="shared" ca="1" si="695"/>
        <v>126</v>
      </c>
      <c r="H3403" s="1">
        <f t="shared" ca="1" si="696"/>
        <v>1975</v>
      </c>
      <c r="I3403" s="1" t="str">
        <f ca="1">INDEX(Relationstabel!$C$3:$K$10,MATCH(INDIRECT($A$1&amp;"J"&amp;A3403),Relationstabel!$A$3:$A$10,0),MATCH(IFERROR(VALUE(INDIRECT($A$1&amp;"K"&amp;A3403)),0),Relationstabel!$C$1:$K$1,0))</f>
        <v>Elvarme</v>
      </c>
      <c r="J3403" s="1" t="str">
        <f ca="1">INDEX(Anvendelseskode!B:B,MATCH($F3403,Anvendelseskode!$A:$A,0))</f>
        <v>Række-, kæde-, dobbelthus (lodret adskillelse mellem enhederne)</v>
      </c>
      <c r="K3403" s="1" t="str">
        <f ca="1">INDEX(Anvendelseskode!C:C,MATCH($F3403,Anvendelseskode!$A:$A,0))</f>
        <v>Række-, kæde og dobbelthuse</v>
      </c>
      <c r="L3403" s="1" t="str">
        <f ca="1">INDEX(Anvendelseskode!D:D,MATCH($F3403,Anvendelseskode!$A:$A,0))</f>
        <v>Private husholdninger</v>
      </c>
      <c r="M3403" s="1" t="str">
        <f ca="1">IFERROR(INDEX(SBi!$2:$2,MATCH(H3403,SBi!$1:$1,1)),SBi!$K$2)</f>
        <v>1973-1978</v>
      </c>
      <c r="N3403" s="1">
        <f ca="1">INDEX(SBi!$C$3:$K$28,MATCH(F3403,SBi!$B$3:$B$28,0),MATCH(M3403,SBi!$C$2:$K$2,0))</f>
        <v>112.6</v>
      </c>
      <c r="O3403" s="16">
        <f t="shared" ca="1" si="697"/>
        <v>14.187599999999998</v>
      </c>
      <c r="P3403" s="16" t="str">
        <f ca="1">IFERROR(INDEX(VpD!$2:$2,MATCH(H3403,VpD!$1:$1,1)),VpD!$I$2)</f>
        <v>1973-1978</v>
      </c>
      <c r="Q3403" s="1">
        <f ca="1">INDEX(VpD!$C$3:$I$27,MATCH(F3403,VpD!$B$3:$B$27,0),MATCH(P3403,VpD!$C$2:$I$2,0))</f>
        <v>98</v>
      </c>
      <c r="R3403" s="16">
        <f t="shared" ca="1" si="698"/>
        <v>12.348000000000001</v>
      </c>
      <c r="S3403" s="14">
        <f t="shared" ca="1" si="699"/>
        <v>711700.88</v>
      </c>
      <c r="T3403" s="14">
        <f t="shared" ca="1" si="700"/>
        <v>6172401.7400000002</v>
      </c>
      <c r="U3403" s="14" t="str">
        <f t="shared" ca="1" si="701"/>
        <v>0A3F507E-19C5-32B8-E044-0003BA298018</v>
      </c>
    </row>
    <row r="3404" spans="1:21" s="14" customFormat="1" x14ac:dyDescent="0.25">
      <c r="A3404" s="14">
        <f t="shared" si="689"/>
        <v>3404</v>
      </c>
      <c r="B3404" s="14" t="str">
        <f t="shared" ca="1" si="690"/>
        <v>9F4E2DF8-EFBD-4F8D-AD7C-05069975A7CC</v>
      </c>
      <c r="C3404" s="14" t="str">
        <f t="shared" ca="1" si="691"/>
        <v>Horsbred</v>
      </c>
      <c r="D3404" s="14" t="str">
        <f t="shared" ca="1" si="692"/>
        <v>76</v>
      </c>
      <c r="E3404" s="14" t="str">
        <f t="shared" ca="1" si="693"/>
        <v>13aq</v>
      </c>
      <c r="F3404" s="1">
        <f t="shared" ca="1" si="694"/>
        <v>130</v>
      </c>
      <c r="G3404" s="1">
        <f t="shared" ca="1" si="695"/>
        <v>107</v>
      </c>
      <c r="H3404" s="1">
        <f t="shared" ca="1" si="696"/>
        <v>1983</v>
      </c>
      <c r="I3404" s="1" t="str">
        <f ca="1">INDEX(Relationstabel!$C$3:$K$10,MATCH(INDIRECT($A$1&amp;"J"&amp;A3404),Relationstabel!$A$3:$A$10,0),MATCH(IFERROR(VALUE(INDIRECT($A$1&amp;"K"&amp;A3404)),0),Relationstabel!$C$1:$K$1,0))</f>
        <v>Fjernvarme/ Blokvarme</v>
      </c>
      <c r="J3404" s="1" t="str">
        <f ca="1">INDEX(Anvendelseskode!B:B,MATCH($F3404,Anvendelseskode!$A:$A,0))</f>
        <v>Række-, kæde-, dobbelthus (lodret adskillelse mellem enhederne)</v>
      </c>
      <c r="K3404" s="1" t="str">
        <f ca="1">INDEX(Anvendelseskode!C:C,MATCH($F3404,Anvendelseskode!$A:$A,0))</f>
        <v>Række-, kæde og dobbelthuse</v>
      </c>
      <c r="L3404" s="1" t="str">
        <f ca="1">INDEX(Anvendelseskode!D:D,MATCH($F3404,Anvendelseskode!$A:$A,0))</f>
        <v>Private husholdninger</v>
      </c>
      <c r="M3404" s="1" t="str">
        <f ca="1">IFERROR(INDEX(SBi!$2:$2,MATCH(H3404,SBi!$1:$1,1)),SBi!$K$2)</f>
        <v>1979-1998</v>
      </c>
      <c r="N3404" s="1">
        <f ca="1">INDEX(SBi!$C$3:$K$28,MATCH(F3404,SBi!$B$3:$B$28,0),MATCH(M3404,SBi!$C$2:$K$2,0))</f>
        <v>96.8</v>
      </c>
      <c r="O3404" s="16">
        <f t="shared" ca="1" si="697"/>
        <v>10.3576</v>
      </c>
      <c r="P3404" s="16" t="str">
        <f ca="1">IFERROR(INDEX(VpD!$2:$2,MATCH(H3404,VpD!$1:$1,1)),VpD!$I$2)</f>
        <v>1979-1998</v>
      </c>
      <c r="Q3404" s="1">
        <f ca="1">INDEX(VpD!$C$3:$I$27,MATCH(F3404,VpD!$B$3:$B$27,0),MATCH(P3404,VpD!$C$2:$I$2,0))</f>
        <v>74</v>
      </c>
      <c r="R3404" s="16">
        <f t="shared" ca="1" si="698"/>
        <v>7.9180000000000001</v>
      </c>
      <c r="S3404" s="14">
        <f t="shared" ca="1" si="699"/>
        <v>711458.99</v>
      </c>
      <c r="T3404" s="14">
        <f t="shared" ca="1" si="700"/>
        <v>6171815.1900000004</v>
      </c>
      <c r="U3404" s="14" t="str">
        <f t="shared" ca="1" si="701"/>
        <v>0A3F507E-18C6-32B8-E044-0003BA298018</v>
      </c>
    </row>
    <row r="3405" spans="1:21" s="14" customFormat="1" x14ac:dyDescent="0.25">
      <c r="A3405" s="14">
        <f t="shared" si="689"/>
        <v>3405</v>
      </c>
      <c r="B3405" s="14" t="str">
        <f t="shared" ca="1" si="690"/>
        <v>16DFB6C7-46E1-4607-AE6C-7386F4057154</v>
      </c>
      <c r="C3405" s="14" t="str">
        <f t="shared" ca="1" si="691"/>
        <v>Hyrdeengen</v>
      </c>
      <c r="D3405" s="14" t="str">
        <f t="shared" ca="1" si="692"/>
        <v>237</v>
      </c>
      <c r="E3405" s="14" t="str">
        <f t="shared" ca="1" si="693"/>
        <v>21fs</v>
      </c>
      <c r="F3405" s="1">
        <f t="shared" ca="1" si="694"/>
        <v>130</v>
      </c>
      <c r="G3405" s="1">
        <f t="shared" ca="1" si="695"/>
        <v>124</v>
      </c>
      <c r="H3405" s="1">
        <f t="shared" ca="1" si="696"/>
        <v>1975</v>
      </c>
      <c r="I3405" s="1" t="str">
        <f ca="1">INDEX(Relationstabel!$C$3:$K$10,MATCH(INDIRECT($A$1&amp;"J"&amp;A3405),Relationstabel!$A$3:$A$10,0),MATCH(IFERROR(VALUE(INDIRECT($A$1&amp;"K"&amp;A3405)),0),Relationstabel!$C$1:$K$1,0))</f>
        <v>Fjernvarme/ Blokvarme</v>
      </c>
      <c r="J3405" s="1" t="str">
        <f ca="1">INDEX(Anvendelseskode!B:B,MATCH($F3405,Anvendelseskode!$A:$A,0))</f>
        <v>Række-, kæde-, dobbelthus (lodret adskillelse mellem enhederne)</v>
      </c>
      <c r="K3405" s="1" t="str">
        <f ca="1">INDEX(Anvendelseskode!C:C,MATCH($F3405,Anvendelseskode!$A:$A,0))</f>
        <v>Række-, kæde og dobbelthuse</v>
      </c>
      <c r="L3405" s="1" t="str">
        <f ca="1">INDEX(Anvendelseskode!D:D,MATCH($F3405,Anvendelseskode!$A:$A,0))</f>
        <v>Private husholdninger</v>
      </c>
      <c r="M3405" s="1" t="str">
        <f ca="1">IFERROR(INDEX(SBi!$2:$2,MATCH(H3405,SBi!$1:$1,1)),SBi!$K$2)</f>
        <v>1973-1978</v>
      </c>
      <c r="N3405" s="1">
        <f ca="1">INDEX(SBi!$C$3:$K$28,MATCH(F3405,SBi!$B$3:$B$28,0),MATCH(M3405,SBi!$C$2:$K$2,0))</f>
        <v>112.6</v>
      </c>
      <c r="O3405" s="16">
        <f t="shared" ca="1" si="697"/>
        <v>13.962399999999999</v>
      </c>
      <c r="P3405" s="16" t="str">
        <f ca="1">IFERROR(INDEX(VpD!$2:$2,MATCH(H3405,VpD!$1:$1,1)),VpD!$I$2)</f>
        <v>1973-1978</v>
      </c>
      <c r="Q3405" s="1">
        <f ca="1">INDEX(VpD!$C$3:$I$27,MATCH(F3405,VpD!$B$3:$B$27,0),MATCH(P3405,VpD!$C$2:$I$2,0))</f>
        <v>98</v>
      </c>
      <c r="R3405" s="16">
        <f t="shared" ca="1" si="698"/>
        <v>12.151999999999999</v>
      </c>
      <c r="S3405" s="14">
        <f t="shared" ca="1" si="699"/>
        <v>711714.97</v>
      </c>
      <c r="T3405" s="14">
        <f t="shared" ca="1" si="700"/>
        <v>6172334.8300000001</v>
      </c>
      <c r="U3405" s="14" t="str">
        <f t="shared" ca="1" si="701"/>
        <v>0A3F507E-19C8-32B8-E044-0003BA298018</v>
      </c>
    </row>
    <row r="3406" spans="1:21" s="14" customFormat="1" x14ac:dyDescent="0.25">
      <c r="A3406" s="14">
        <f t="shared" si="689"/>
        <v>3406</v>
      </c>
      <c r="B3406" s="14" t="str">
        <f t="shared" ca="1" si="690"/>
        <v>E14E3414-B6F3-4C8A-BFB1-61479F5AAE27</v>
      </c>
      <c r="C3406" s="14" t="str">
        <f t="shared" ca="1" si="691"/>
        <v>Hyttevænget</v>
      </c>
      <c r="D3406" s="14" t="str">
        <f t="shared" ca="1" si="692"/>
        <v>69</v>
      </c>
      <c r="E3406" s="14" t="str">
        <f t="shared" ca="1" si="693"/>
        <v>6kb</v>
      </c>
      <c r="F3406" s="1">
        <f t="shared" ca="1" si="694"/>
        <v>130</v>
      </c>
      <c r="G3406" s="1">
        <f t="shared" ca="1" si="695"/>
        <v>110</v>
      </c>
      <c r="H3406" s="1">
        <f t="shared" ca="1" si="696"/>
        <v>1966</v>
      </c>
      <c r="I3406" s="1" t="str">
        <f ca="1">INDEX(Relationstabel!$C$3:$K$10,MATCH(INDIRECT($A$1&amp;"J"&amp;A3406),Relationstabel!$A$3:$A$10,0),MATCH(IFERROR(VALUE(INDIRECT($A$1&amp;"K"&amp;A3406)),0),Relationstabel!$C$1:$K$1,0))</f>
        <v>Fjernvarme/ Blokvarme</v>
      </c>
      <c r="J3406" s="1" t="str">
        <f ca="1">INDEX(Anvendelseskode!B:B,MATCH($F3406,Anvendelseskode!$A:$A,0))</f>
        <v>Række-, kæde-, dobbelthus (lodret adskillelse mellem enhederne)</v>
      </c>
      <c r="K3406" s="1" t="str">
        <f ca="1">INDEX(Anvendelseskode!C:C,MATCH($F3406,Anvendelseskode!$A:$A,0))</f>
        <v>Række-, kæde og dobbelthuse</v>
      </c>
      <c r="L3406" s="1" t="str">
        <f ca="1">INDEX(Anvendelseskode!D:D,MATCH($F3406,Anvendelseskode!$A:$A,0))</f>
        <v>Private husholdninger</v>
      </c>
      <c r="M3406" s="1" t="str">
        <f ca="1">IFERROR(INDEX(SBi!$2:$2,MATCH(H3406,SBi!$1:$1,1)),SBi!$K$2)</f>
        <v>1961-1972</v>
      </c>
      <c r="N3406" s="1">
        <f ca="1">INDEX(SBi!$C$3:$K$28,MATCH(F3406,SBi!$B$3:$B$28,0),MATCH(M3406,SBi!$C$2:$K$2,0))</f>
        <v>119.9</v>
      </c>
      <c r="O3406" s="16">
        <f t="shared" ca="1" si="697"/>
        <v>13.189</v>
      </c>
      <c r="P3406" s="16" t="str">
        <f ca="1">IFERROR(INDEX(VpD!$2:$2,MATCH(H3406,VpD!$1:$1,1)),VpD!$I$2)</f>
        <v>1961-1972</v>
      </c>
      <c r="Q3406" s="1">
        <f ca="1">INDEX(VpD!$C$3:$I$27,MATCH(F3406,VpD!$B$3:$B$27,0),MATCH(P3406,VpD!$C$2:$I$2,0))</f>
        <v>120</v>
      </c>
      <c r="R3406" s="16">
        <f t="shared" ca="1" si="698"/>
        <v>13.2</v>
      </c>
      <c r="S3406" s="14">
        <f t="shared" ca="1" si="699"/>
        <v>713691.68</v>
      </c>
      <c r="T3406" s="14">
        <f t="shared" ca="1" si="700"/>
        <v>6169285</v>
      </c>
      <c r="U3406" s="14" t="str">
        <f t="shared" ca="1" si="701"/>
        <v>0A3F507E-1AC8-32B8-E044-0003BA298018</v>
      </c>
    </row>
    <row r="3407" spans="1:21" s="14" customFormat="1" x14ac:dyDescent="0.25">
      <c r="A3407" s="14">
        <f t="shared" si="689"/>
        <v>3407</v>
      </c>
      <c r="B3407" s="14" t="str">
        <f t="shared" ca="1" si="690"/>
        <v>65C33A21-9F9F-45C2-9E79-1D678D8FB0F0</v>
      </c>
      <c r="C3407" s="14" t="str">
        <f t="shared" ca="1" si="691"/>
        <v>Løkkekrogen</v>
      </c>
      <c r="D3407" s="14" t="str">
        <f t="shared" ca="1" si="692"/>
        <v>11A</v>
      </c>
      <c r="E3407" s="14" t="str">
        <f t="shared" ca="1" si="693"/>
        <v>17v</v>
      </c>
      <c r="F3407" s="1">
        <f t="shared" ca="1" si="694"/>
        <v>490</v>
      </c>
      <c r="G3407" s="1">
        <f t="shared" ca="1" si="695"/>
        <v>41</v>
      </c>
      <c r="H3407" s="1">
        <f t="shared" ca="1" si="696"/>
        <v>2009</v>
      </c>
      <c r="I3407" s="1" t="str">
        <f ca="1">INDEX(Relationstabel!$C$3:$K$10,MATCH(INDIRECT($A$1&amp;"J"&amp;A3407),Relationstabel!$A$3:$A$10,0),MATCH(IFERROR(VALUE(INDIRECT($A$1&amp;"K"&amp;A3407)),0),Relationstabel!$C$1:$K$1,0))</f>
        <v>Ingen varmeinstallation</v>
      </c>
      <c r="J3407" s="1" t="str">
        <f ca="1">INDEX(Anvendelseskode!B:B,MATCH($F3407,Anvendelseskode!$A:$A,0))</f>
        <v>Uspecificeret institution</v>
      </c>
      <c r="K3407" s="1" t="str">
        <f ca="1">INDEX(Anvendelseskode!C:C,MATCH($F3407,Anvendelseskode!$A:$A,0))</f>
        <v>Uspecificeret institution</v>
      </c>
      <c r="L3407" s="1" t="str">
        <f ca="1">INDEX(Anvendelseskode!D:D,MATCH($F3407,Anvendelseskode!$A:$A,0))</f>
        <v>Kommunale og andre offentlige institutioner</v>
      </c>
      <c r="M3407" s="1" t="str">
        <f ca="1">IFERROR(INDEX(SBi!$2:$2,MATCH(H3407,SBi!$1:$1,1)),SBi!$K$2)</f>
        <v>Efter 2006</v>
      </c>
      <c r="N3407" s="1">
        <f ca="1">INDEX(SBi!$C$3:$K$28,MATCH(F3407,SBi!$B$3:$B$28,0),MATCH(M3407,SBi!$C$2:$K$2,0))</f>
        <v>117.6</v>
      </c>
      <c r="O3407" s="16">
        <f t="shared" ca="1" si="697"/>
        <v>4.8215999999999992</v>
      </c>
      <c r="P3407" s="16" t="str">
        <f ca="1">IFERROR(INDEX(VpD!$2:$2,MATCH(H3407,VpD!$1:$1,1)),VpD!$I$2)</f>
        <v>&gt;1998</v>
      </c>
      <c r="Q3407" s="1">
        <f ca="1">INDEX(VpD!$C$3:$I$27,MATCH(F3407,VpD!$B$3:$B$27,0),MATCH(P3407,VpD!$C$2:$I$2,0))</f>
        <v>120</v>
      </c>
      <c r="R3407" s="16">
        <f t="shared" ca="1" si="698"/>
        <v>4.92</v>
      </c>
      <c r="S3407" s="14">
        <f t="shared" ca="1" si="699"/>
        <v>711221.72</v>
      </c>
      <c r="T3407" s="14">
        <f t="shared" ca="1" si="700"/>
        <v>6172475.4500000002</v>
      </c>
      <c r="U3407" s="14" t="str">
        <f t="shared" ca="1" si="701"/>
        <v>0A3F507E-1CC8-32B8-E044-0003BA298018</v>
      </c>
    </row>
    <row r="3408" spans="1:21" s="14" customFormat="1" x14ac:dyDescent="0.25">
      <c r="A3408" s="14">
        <f t="shared" si="689"/>
        <v>3408</v>
      </c>
      <c r="B3408" s="14" t="str">
        <f t="shared" ca="1" si="690"/>
        <v>F4180D07-B115-4F48-BD36-478DE33FB83A</v>
      </c>
      <c r="C3408" s="14" t="str">
        <f t="shared" ca="1" si="691"/>
        <v>Rævebo</v>
      </c>
      <c r="D3408" s="14" t="str">
        <f t="shared" ca="1" si="692"/>
        <v>18</v>
      </c>
      <c r="E3408" s="14" t="str">
        <f t="shared" ca="1" si="693"/>
        <v>6mt</v>
      </c>
      <c r="F3408" s="1">
        <f t="shared" ca="1" si="694"/>
        <v>130</v>
      </c>
      <c r="G3408" s="1">
        <f t="shared" ca="1" si="695"/>
        <v>102</v>
      </c>
      <c r="H3408" s="1">
        <f t="shared" ca="1" si="696"/>
        <v>1977</v>
      </c>
      <c r="I3408" s="1" t="str">
        <f ca="1">INDEX(Relationstabel!$C$3:$K$10,MATCH(INDIRECT($A$1&amp;"J"&amp;A3408),Relationstabel!$A$3:$A$10,0),MATCH(IFERROR(VALUE(INDIRECT($A$1&amp;"K"&amp;A3408)),0),Relationstabel!$C$1:$K$1,0))</f>
        <v>Fjernvarme/ Blokvarme</v>
      </c>
      <c r="J3408" s="1" t="str">
        <f ca="1">INDEX(Anvendelseskode!B:B,MATCH($F3408,Anvendelseskode!$A:$A,0))</f>
        <v>Række-, kæde-, dobbelthus (lodret adskillelse mellem enhederne)</v>
      </c>
      <c r="K3408" s="1" t="str">
        <f ca="1">INDEX(Anvendelseskode!C:C,MATCH($F3408,Anvendelseskode!$A:$A,0))</f>
        <v>Række-, kæde og dobbelthuse</v>
      </c>
      <c r="L3408" s="1" t="str">
        <f ca="1">INDEX(Anvendelseskode!D:D,MATCH($F3408,Anvendelseskode!$A:$A,0))</f>
        <v>Private husholdninger</v>
      </c>
      <c r="M3408" s="1" t="str">
        <f ca="1">IFERROR(INDEX(SBi!$2:$2,MATCH(H3408,SBi!$1:$1,1)),SBi!$K$2)</f>
        <v>1973-1978</v>
      </c>
      <c r="N3408" s="1">
        <f ca="1">INDEX(SBi!$C$3:$K$28,MATCH(F3408,SBi!$B$3:$B$28,0),MATCH(M3408,SBi!$C$2:$K$2,0))</f>
        <v>112.6</v>
      </c>
      <c r="O3408" s="16">
        <f t="shared" ca="1" si="697"/>
        <v>11.485199999999999</v>
      </c>
      <c r="P3408" s="16" t="str">
        <f ca="1">IFERROR(INDEX(VpD!$2:$2,MATCH(H3408,VpD!$1:$1,1)),VpD!$I$2)</f>
        <v>1973-1978</v>
      </c>
      <c r="Q3408" s="1">
        <f ca="1">INDEX(VpD!$C$3:$I$27,MATCH(F3408,VpD!$B$3:$B$27,0),MATCH(P3408,VpD!$C$2:$I$2,0))</f>
        <v>98</v>
      </c>
      <c r="R3408" s="16">
        <f t="shared" ca="1" si="698"/>
        <v>9.9960000000000004</v>
      </c>
      <c r="S3408" s="14">
        <f t="shared" ca="1" si="699"/>
        <v>713474.11</v>
      </c>
      <c r="T3408" s="14">
        <f t="shared" ca="1" si="700"/>
        <v>6169483.8300000001</v>
      </c>
      <c r="U3408" s="14" t="str">
        <f t="shared" ca="1" si="701"/>
        <v>0A3F507E-20D1-32B8-E044-0003BA298018</v>
      </c>
    </row>
    <row r="3409" spans="1:21" s="14" customFormat="1" x14ac:dyDescent="0.25">
      <c r="A3409" s="14">
        <f t="shared" si="689"/>
        <v>3409</v>
      </c>
      <c r="B3409" s="14" t="str">
        <f t="shared" ca="1" si="690"/>
        <v>71D77D03-4D8E-4ECF-8DA4-1DFD6FA70AB3</v>
      </c>
      <c r="C3409" s="14" t="str">
        <f t="shared" ca="1" si="691"/>
        <v>Gartnerbakken</v>
      </c>
      <c r="D3409" s="14" t="str">
        <f t="shared" ca="1" si="692"/>
        <v>5</v>
      </c>
      <c r="E3409" s="14" t="str">
        <f t="shared" ca="1" si="693"/>
        <v>5ai</v>
      </c>
      <c r="F3409" s="1">
        <f t="shared" ca="1" si="694"/>
        <v>120</v>
      </c>
      <c r="G3409" s="1">
        <f t="shared" ca="1" si="695"/>
        <v>181</v>
      </c>
      <c r="H3409" s="1">
        <f t="shared" ca="1" si="696"/>
        <v>1990</v>
      </c>
      <c r="I3409" s="1" t="str">
        <f ca="1">INDEX(Relationstabel!$C$3:$K$10,MATCH(INDIRECT($A$1&amp;"J"&amp;A3409),Relationstabel!$A$3:$A$10,0),MATCH(IFERROR(VALUE(INDIRECT($A$1&amp;"K"&amp;A3409)),0),Relationstabel!$C$1:$K$1,0))</f>
        <v>Elvarme</v>
      </c>
      <c r="J3409" s="1" t="str">
        <f ca="1">INDEX(Anvendelseskode!B:B,MATCH($F3409,Anvendelseskode!$A:$A,0))</f>
        <v>Fritliggende enfamilieshus (parcelhus)</v>
      </c>
      <c r="K3409" s="1" t="str">
        <f ca="1">INDEX(Anvendelseskode!C:C,MATCH($F3409,Anvendelseskode!$A:$A,0))</f>
        <v>Parcelhuse</v>
      </c>
      <c r="L3409" s="1" t="str">
        <f ca="1">INDEX(Anvendelseskode!D:D,MATCH($F3409,Anvendelseskode!$A:$A,0))</f>
        <v>Private husholdninger</v>
      </c>
      <c r="M3409" s="1" t="str">
        <f ca="1">IFERROR(INDEX(SBi!$2:$2,MATCH(H3409,SBi!$1:$1,1)),SBi!$K$2)</f>
        <v>1979-1998</v>
      </c>
      <c r="N3409" s="1">
        <f ca="1">INDEX(SBi!$C$3:$K$28,MATCH(F3409,SBi!$B$3:$B$28,0),MATCH(M3409,SBi!$C$2:$K$2,0))</f>
        <v>105.4</v>
      </c>
      <c r="O3409" s="16">
        <f t="shared" ca="1" si="697"/>
        <v>19.077400000000001</v>
      </c>
      <c r="P3409" s="16" t="str">
        <f ca="1">IFERROR(INDEX(VpD!$2:$2,MATCH(H3409,VpD!$1:$1,1)),VpD!$I$2)</f>
        <v>1979-1998</v>
      </c>
      <c r="Q3409" s="1">
        <f ca="1">INDEX(VpD!$C$3:$I$27,MATCH(F3409,VpD!$B$3:$B$27,0),MATCH(P3409,VpD!$C$2:$I$2,0))</f>
        <v>90</v>
      </c>
      <c r="R3409" s="16">
        <f t="shared" ca="1" si="698"/>
        <v>16.29</v>
      </c>
      <c r="S3409" s="14">
        <f t="shared" ca="1" si="699"/>
        <v>711869.54</v>
      </c>
      <c r="T3409" s="14">
        <f t="shared" ca="1" si="700"/>
        <v>6170614.4299999997</v>
      </c>
      <c r="U3409" s="14" t="str">
        <f t="shared" ca="1" si="701"/>
        <v>0A3F507E-17D9-32B8-E044-0003BA298018</v>
      </c>
    </row>
    <row r="3410" spans="1:21" s="14" customFormat="1" x14ac:dyDescent="0.25">
      <c r="A3410" s="14">
        <f t="shared" si="689"/>
        <v>3410</v>
      </c>
      <c r="B3410" s="14" t="str">
        <f t="shared" ca="1" si="690"/>
        <v>DD30B0A9-DE72-4DDD-A649-41394E7F0B5E</v>
      </c>
      <c r="C3410" s="14" t="str">
        <f t="shared" ca="1" si="691"/>
        <v>Nordmarksvænge</v>
      </c>
      <c r="D3410" s="14" t="str">
        <f t="shared" ca="1" si="692"/>
        <v>75</v>
      </c>
      <c r="E3410" s="14" t="str">
        <f t="shared" ca="1" si="693"/>
        <v>15dg</v>
      </c>
      <c r="F3410" s="1">
        <f t="shared" ca="1" si="694"/>
        <v>120</v>
      </c>
      <c r="G3410" s="1">
        <f t="shared" ca="1" si="695"/>
        <v>167</v>
      </c>
      <c r="H3410" s="1">
        <f t="shared" ca="1" si="696"/>
        <v>2001</v>
      </c>
      <c r="I3410" s="1" t="str">
        <f ca="1">INDEX(Relationstabel!$C$3:$K$10,MATCH(INDIRECT($A$1&amp;"J"&amp;A3410),Relationstabel!$A$3:$A$10,0),MATCH(IFERROR(VALUE(INDIRECT($A$1&amp;"K"&amp;A3410)),0),Relationstabel!$C$1:$K$1,0))</f>
        <v>Fjernvarme/ Blokvarme</v>
      </c>
      <c r="J3410" s="1" t="str">
        <f ca="1">INDEX(Anvendelseskode!B:B,MATCH($F3410,Anvendelseskode!$A:$A,0))</f>
        <v>Fritliggende enfamilieshus (parcelhus)</v>
      </c>
      <c r="K3410" s="1" t="str">
        <f ca="1">INDEX(Anvendelseskode!C:C,MATCH($F3410,Anvendelseskode!$A:$A,0))</f>
        <v>Parcelhuse</v>
      </c>
      <c r="L3410" s="1" t="str">
        <f ca="1">INDEX(Anvendelseskode!D:D,MATCH($F3410,Anvendelseskode!$A:$A,0))</f>
        <v>Private husholdninger</v>
      </c>
      <c r="M3410" s="1" t="str">
        <f ca="1">IFERROR(INDEX(SBi!$2:$2,MATCH(H3410,SBi!$1:$1,1)),SBi!$K$2)</f>
        <v>1999-2006</v>
      </c>
      <c r="N3410" s="1">
        <f ca="1">INDEX(SBi!$C$3:$K$28,MATCH(F3410,SBi!$B$3:$B$28,0),MATCH(M3410,SBi!$C$2:$K$2,0))</f>
        <v>83.9</v>
      </c>
      <c r="O3410" s="16">
        <f t="shared" ca="1" si="697"/>
        <v>14.0113</v>
      </c>
      <c r="P3410" s="16" t="str">
        <f ca="1">IFERROR(INDEX(VpD!$2:$2,MATCH(H3410,VpD!$1:$1,1)),VpD!$I$2)</f>
        <v>&gt;1998</v>
      </c>
      <c r="Q3410" s="1">
        <f ca="1">INDEX(VpD!$C$3:$I$27,MATCH(F3410,VpD!$B$3:$B$27,0),MATCH(P3410,VpD!$C$2:$I$2,0))</f>
        <v>72</v>
      </c>
      <c r="R3410" s="16">
        <f t="shared" ca="1" si="698"/>
        <v>12.023999999999999</v>
      </c>
      <c r="S3410" s="14">
        <f t="shared" ca="1" si="699"/>
        <v>712114.04</v>
      </c>
      <c r="T3410" s="14">
        <f t="shared" ca="1" si="700"/>
        <v>6171907.0999999996</v>
      </c>
      <c r="U3410" s="14" t="str">
        <f t="shared" ca="1" si="701"/>
        <v>0A3F507E-1DD9-32B8-E044-0003BA298018</v>
      </c>
    </row>
    <row r="3411" spans="1:21" s="14" customFormat="1" x14ac:dyDescent="0.25">
      <c r="A3411" s="14">
        <f t="shared" si="689"/>
        <v>3411</v>
      </c>
      <c r="B3411" s="14" t="str">
        <f t="shared" ca="1" si="690"/>
        <v>3D7FF191-AA0A-4E65-AEE5-D877526EF5F2</v>
      </c>
      <c r="C3411" s="14" t="str">
        <f t="shared" ca="1" si="691"/>
        <v>Nørrebred</v>
      </c>
      <c r="D3411" s="14" t="str">
        <f t="shared" ca="1" si="692"/>
        <v>184</v>
      </c>
      <c r="E3411" s="14" t="str">
        <f t="shared" ca="1" si="693"/>
        <v>22bq</v>
      </c>
      <c r="F3411" s="1">
        <f t="shared" ca="1" si="694"/>
        <v>130</v>
      </c>
      <c r="G3411" s="1">
        <f t="shared" ca="1" si="695"/>
        <v>132</v>
      </c>
      <c r="H3411" s="1">
        <f t="shared" ca="1" si="696"/>
        <v>1973</v>
      </c>
      <c r="I3411" s="1" t="str">
        <f ca="1">INDEX(Relationstabel!$C$3:$K$10,MATCH(INDIRECT($A$1&amp;"J"&amp;A3411),Relationstabel!$A$3:$A$10,0),MATCH(IFERROR(VALUE(INDIRECT($A$1&amp;"K"&amp;A3411)),0),Relationstabel!$C$1:$K$1,0))</f>
        <v>Fjernvarme/ Blokvarme</v>
      </c>
      <c r="J3411" s="1" t="str">
        <f ca="1">INDEX(Anvendelseskode!B:B,MATCH($F3411,Anvendelseskode!$A:$A,0))</f>
        <v>Række-, kæde-, dobbelthus (lodret adskillelse mellem enhederne)</v>
      </c>
      <c r="K3411" s="1" t="str">
        <f ca="1">INDEX(Anvendelseskode!C:C,MATCH($F3411,Anvendelseskode!$A:$A,0))</f>
        <v>Række-, kæde og dobbelthuse</v>
      </c>
      <c r="L3411" s="1" t="str">
        <f ca="1">INDEX(Anvendelseskode!D:D,MATCH($F3411,Anvendelseskode!$A:$A,0))</f>
        <v>Private husholdninger</v>
      </c>
      <c r="M3411" s="1" t="str">
        <f ca="1">IFERROR(INDEX(SBi!$2:$2,MATCH(H3411,SBi!$1:$1,1)),SBi!$K$2)</f>
        <v>1973-1978</v>
      </c>
      <c r="N3411" s="1">
        <f ca="1">INDEX(SBi!$C$3:$K$28,MATCH(F3411,SBi!$B$3:$B$28,0),MATCH(M3411,SBi!$C$2:$K$2,0))</f>
        <v>112.6</v>
      </c>
      <c r="O3411" s="16">
        <f t="shared" ca="1" si="697"/>
        <v>14.863199999999999</v>
      </c>
      <c r="P3411" s="16" t="str">
        <f ca="1">IFERROR(INDEX(VpD!$2:$2,MATCH(H3411,VpD!$1:$1,1)),VpD!$I$2)</f>
        <v>1973-1978</v>
      </c>
      <c r="Q3411" s="1">
        <f ca="1">INDEX(VpD!$C$3:$I$27,MATCH(F3411,VpD!$B$3:$B$27,0),MATCH(P3411,VpD!$C$2:$I$2,0))</f>
        <v>98</v>
      </c>
      <c r="R3411" s="16">
        <f t="shared" ca="1" si="698"/>
        <v>12.936</v>
      </c>
      <c r="S3411" s="14">
        <f t="shared" ca="1" si="699"/>
        <v>711714.19</v>
      </c>
      <c r="T3411" s="14">
        <f t="shared" ca="1" si="700"/>
        <v>6172111.9100000001</v>
      </c>
      <c r="U3411" s="14" t="str">
        <f t="shared" ca="1" si="701"/>
        <v>0A3F507E-1ED9-32B8-E044-0003BA298018</v>
      </c>
    </row>
    <row r="3412" spans="1:21" s="14" customFormat="1" x14ac:dyDescent="0.25">
      <c r="A3412" s="14">
        <f t="shared" si="689"/>
        <v>3412</v>
      </c>
      <c r="B3412" s="14" t="str">
        <f t="shared" ca="1" si="690"/>
        <v>999A1EC0-9845-45DB-AF77-D4CF3EEF3415</v>
      </c>
      <c r="C3412" s="14" t="str">
        <f t="shared" ca="1" si="691"/>
        <v>Vallensbækvej</v>
      </c>
      <c r="D3412" s="14" t="str">
        <f t="shared" ca="1" si="692"/>
        <v>65</v>
      </c>
      <c r="E3412" s="14" t="str">
        <f t="shared" ca="1" si="693"/>
        <v>1m</v>
      </c>
      <c r="F3412" s="1">
        <f t="shared" ca="1" si="694"/>
        <v>390</v>
      </c>
      <c r="G3412" s="1">
        <f t="shared" ca="1" si="695"/>
        <v>582</v>
      </c>
      <c r="H3412" s="1">
        <f t="shared" ca="1" si="696"/>
        <v>1997</v>
      </c>
      <c r="I3412" s="1" t="str">
        <f ca="1">INDEX(Relationstabel!$C$3:$K$10,MATCH(INDIRECT($A$1&amp;"J"&amp;A3412),Relationstabel!$A$3:$A$10,0),MATCH(IFERROR(VALUE(INDIRECT($A$1&amp;"K"&amp;A3412)),0),Relationstabel!$C$1:$K$1,0))</f>
        <v>Fjernvarme/ Blokvarme</v>
      </c>
      <c r="J3412" s="1" t="str">
        <f ca="1">INDEX(Anvendelseskode!B:B,MATCH($F3412,Anvendelseskode!$A:$A,0))</f>
        <v>Anden bygning til handel transport, handel etc</v>
      </c>
      <c r="K3412" s="1" t="str">
        <f ca="1">INDEX(Anvendelseskode!C:C,MATCH($F3412,Anvendelseskode!$A:$A,0))</f>
        <v>Uspec. transport og handel</v>
      </c>
      <c r="L3412" s="1" t="str">
        <f ca="1">INDEX(Anvendelseskode!D:D,MATCH($F3412,Anvendelseskode!$A:$A,0))</f>
        <v>Industri</v>
      </c>
      <c r="M3412" s="1" t="str">
        <f ca="1">IFERROR(INDEX(SBi!$2:$2,MATCH(H3412,SBi!$1:$1,1)),SBi!$K$2)</f>
        <v>1979-1998</v>
      </c>
      <c r="N3412" s="1">
        <f ca="1">INDEX(SBi!$C$3:$K$28,MATCH(F3412,SBi!$B$3:$B$28,0),MATCH(M3412,SBi!$C$2:$K$2,0))</f>
        <v>116.6</v>
      </c>
      <c r="O3412" s="16">
        <f t="shared" ca="1" si="697"/>
        <v>67.861199999999997</v>
      </c>
      <c r="P3412" s="16" t="str">
        <f ca="1">IFERROR(INDEX(VpD!$2:$2,MATCH(H3412,VpD!$1:$1,1)),VpD!$I$2)</f>
        <v>1979-1998</v>
      </c>
      <c r="Q3412" s="1">
        <f ca="1">INDEX(VpD!$C$3:$I$27,MATCH(F3412,VpD!$B$3:$B$27,0),MATCH(P3412,VpD!$C$2:$I$2,0))</f>
        <v>63</v>
      </c>
      <c r="R3412" s="16">
        <f t="shared" ca="1" si="698"/>
        <v>36.665999999999997</v>
      </c>
      <c r="S3412" s="14">
        <f t="shared" ca="1" si="699"/>
        <v>712498.34</v>
      </c>
      <c r="T3412" s="14">
        <f t="shared" ca="1" si="700"/>
        <v>6171583.1799999997</v>
      </c>
      <c r="U3412" s="14" t="str">
        <f t="shared" ca="1" si="701"/>
        <v>0A3F507E-23D9-32B8-E044-0003BA298018</v>
      </c>
    </row>
    <row r="3413" spans="1:21" s="14" customFormat="1" x14ac:dyDescent="0.25">
      <c r="A3413" s="14">
        <f t="shared" si="689"/>
        <v>3413</v>
      </c>
      <c r="B3413" s="14" t="str">
        <f t="shared" ca="1" si="690"/>
        <v>DC4B0D2B-93DE-41F4-8D0F-A8B9671091CB</v>
      </c>
      <c r="C3413" s="14" t="str">
        <f t="shared" ca="1" si="691"/>
        <v>Vallensbækvej</v>
      </c>
      <c r="D3413" s="14" t="str">
        <f t="shared" ca="1" si="692"/>
        <v>65</v>
      </c>
      <c r="E3413" s="14" t="str">
        <f t="shared" ca="1" si="693"/>
        <v>1m</v>
      </c>
      <c r="F3413" s="1">
        <f t="shared" ca="1" si="694"/>
        <v>320</v>
      </c>
      <c r="G3413" s="1">
        <f t="shared" ca="1" si="695"/>
        <v>2994</v>
      </c>
      <c r="H3413" s="1">
        <f t="shared" ca="1" si="696"/>
        <v>1997</v>
      </c>
      <c r="I3413" s="1" t="str">
        <f ca="1">INDEX(Relationstabel!$C$3:$K$10,MATCH(INDIRECT($A$1&amp;"J"&amp;A3413),Relationstabel!$A$3:$A$10,0),MATCH(IFERROR(VALUE(INDIRECT($A$1&amp;"K"&amp;A3413)),0),Relationstabel!$C$1:$K$1,0))</f>
        <v>Fjernvarme/ Blokvarme</v>
      </c>
      <c r="J3413" s="1" t="str">
        <f ca="1">INDEX(Anvendelseskode!B:B,MATCH($F3413,Anvendelseskode!$A:$A,0))</f>
        <v>Bygning til kontor, handel, lager herunder offentlig administration</v>
      </c>
      <c r="K3413" s="1" t="str">
        <f ca="1">INDEX(Anvendelseskode!C:C,MATCH($F3413,Anvendelseskode!$A:$A,0))</f>
        <v>Kontor, handel, lager, off. adm.</v>
      </c>
      <c r="L3413" s="1" t="str">
        <f ca="1">INDEX(Anvendelseskode!D:D,MATCH($F3413,Anvendelseskode!$A:$A,0))</f>
        <v>Handel og servicevirksomheder</v>
      </c>
      <c r="M3413" s="1" t="str">
        <f ca="1">IFERROR(INDEX(SBi!$2:$2,MATCH(H3413,SBi!$1:$1,1)),SBi!$K$2)</f>
        <v>1979-1998</v>
      </c>
      <c r="N3413" s="1">
        <f ca="1">INDEX(SBi!$C$3:$K$28,MATCH(F3413,SBi!$B$3:$B$28,0),MATCH(M3413,SBi!$C$2:$K$2,0))</f>
        <v>103.3</v>
      </c>
      <c r="O3413" s="16">
        <f t="shared" ca="1" si="697"/>
        <v>309.28020000000004</v>
      </c>
      <c r="P3413" s="16" t="str">
        <f ca="1">IFERROR(INDEX(VpD!$2:$2,MATCH(H3413,VpD!$1:$1,1)),VpD!$I$2)</f>
        <v>1979-1998</v>
      </c>
      <c r="Q3413" s="1">
        <f ca="1">INDEX(VpD!$C$3:$I$27,MATCH(F3413,VpD!$B$3:$B$27,0),MATCH(P3413,VpD!$C$2:$I$2,0))</f>
        <v>77</v>
      </c>
      <c r="R3413" s="16">
        <f t="shared" ca="1" si="698"/>
        <v>230.53800000000001</v>
      </c>
      <c r="S3413" s="14">
        <f t="shared" ca="1" si="699"/>
        <v>712498.34</v>
      </c>
      <c r="T3413" s="14">
        <f t="shared" ca="1" si="700"/>
        <v>6171583.1799999997</v>
      </c>
      <c r="U3413" s="14" t="str">
        <f t="shared" ca="1" si="701"/>
        <v>0A3F507E-23D9-32B8-E044-0003BA298018</v>
      </c>
    </row>
    <row r="3414" spans="1:21" s="14" customFormat="1" x14ac:dyDescent="0.25">
      <c r="A3414" s="14">
        <f t="shared" si="689"/>
        <v>3414</v>
      </c>
      <c r="B3414" s="14" t="str">
        <f t="shared" ca="1" si="690"/>
        <v>937BA4A0-4357-4CD0-A4E6-3AE24EE88DD3</v>
      </c>
      <c r="C3414" s="14" t="str">
        <f t="shared" ca="1" si="691"/>
        <v>Hyrdeengen</v>
      </c>
      <c r="D3414" s="14" t="str">
        <f t="shared" ca="1" si="692"/>
        <v>273</v>
      </c>
      <c r="E3414" s="14" t="str">
        <f t="shared" ca="1" si="693"/>
        <v>21eø</v>
      </c>
      <c r="F3414" s="1">
        <f t="shared" ca="1" si="694"/>
        <v>130</v>
      </c>
      <c r="G3414" s="1">
        <f t="shared" ca="1" si="695"/>
        <v>125</v>
      </c>
      <c r="H3414" s="1">
        <f t="shared" ca="1" si="696"/>
        <v>1975</v>
      </c>
      <c r="I3414" s="1" t="str">
        <f ca="1">INDEX(Relationstabel!$C$3:$K$10,MATCH(INDIRECT($A$1&amp;"J"&amp;A3414),Relationstabel!$A$3:$A$10,0),MATCH(IFERROR(VALUE(INDIRECT($A$1&amp;"K"&amp;A3414)),0),Relationstabel!$C$1:$K$1,0))</f>
        <v>Elvarme</v>
      </c>
      <c r="J3414" s="1" t="str">
        <f ca="1">INDEX(Anvendelseskode!B:B,MATCH($F3414,Anvendelseskode!$A:$A,0))</f>
        <v>Række-, kæde-, dobbelthus (lodret adskillelse mellem enhederne)</v>
      </c>
      <c r="K3414" s="1" t="str">
        <f ca="1">INDEX(Anvendelseskode!C:C,MATCH($F3414,Anvendelseskode!$A:$A,0))</f>
        <v>Række-, kæde og dobbelthuse</v>
      </c>
      <c r="L3414" s="1" t="str">
        <f ca="1">INDEX(Anvendelseskode!D:D,MATCH($F3414,Anvendelseskode!$A:$A,0))</f>
        <v>Private husholdninger</v>
      </c>
      <c r="M3414" s="1" t="str">
        <f ca="1">IFERROR(INDEX(SBi!$2:$2,MATCH(H3414,SBi!$1:$1,1)),SBi!$K$2)</f>
        <v>1973-1978</v>
      </c>
      <c r="N3414" s="1">
        <f ca="1">INDEX(SBi!$C$3:$K$28,MATCH(F3414,SBi!$B$3:$B$28,0),MATCH(M3414,SBi!$C$2:$K$2,0))</f>
        <v>112.6</v>
      </c>
      <c r="O3414" s="16">
        <f t="shared" ca="1" si="697"/>
        <v>14.074999999999999</v>
      </c>
      <c r="P3414" s="16" t="str">
        <f ca="1">IFERROR(INDEX(VpD!$2:$2,MATCH(H3414,VpD!$1:$1,1)),VpD!$I$2)</f>
        <v>1973-1978</v>
      </c>
      <c r="Q3414" s="1">
        <f ca="1">INDEX(VpD!$C$3:$I$27,MATCH(F3414,VpD!$B$3:$B$27,0),MATCH(P3414,VpD!$C$2:$I$2,0))</f>
        <v>98</v>
      </c>
      <c r="R3414" s="16">
        <f t="shared" ca="1" si="698"/>
        <v>12.25</v>
      </c>
      <c r="S3414" s="14">
        <f t="shared" ca="1" si="699"/>
        <v>711658.25</v>
      </c>
      <c r="T3414" s="14">
        <f t="shared" ca="1" si="700"/>
        <v>6172403.7599999998</v>
      </c>
      <c r="U3414" s="14" t="str">
        <f t="shared" ca="1" si="701"/>
        <v>0A3F507E-19DA-32B8-E044-0003BA298018</v>
      </c>
    </row>
    <row r="3415" spans="1:21" s="14" customFormat="1" x14ac:dyDescent="0.25">
      <c r="A3415" s="14">
        <f t="shared" si="689"/>
        <v>3415</v>
      </c>
      <c r="B3415" s="14" t="str">
        <f t="shared" ca="1" si="690"/>
        <v>FA61ACF2-D7A7-4C7C-9FF9-347FF4A00A3E</v>
      </c>
      <c r="C3415" s="14" t="str">
        <f t="shared" ca="1" si="691"/>
        <v>Rendsagervej</v>
      </c>
      <c r="D3415" s="14" t="str">
        <f t="shared" ca="1" si="692"/>
        <v>101</v>
      </c>
      <c r="E3415" s="14" t="str">
        <f t="shared" ca="1" si="693"/>
        <v>9nm</v>
      </c>
      <c r="F3415" s="1">
        <f t="shared" ca="1" si="694"/>
        <v>120</v>
      </c>
      <c r="G3415" s="1">
        <f t="shared" ca="1" si="695"/>
        <v>141</v>
      </c>
      <c r="H3415" s="1">
        <f t="shared" ca="1" si="696"/>
        <v>2014</v>
      </c>
      <c r="I3415" s="1" t="str">
        <f ca="1">INDEX(Relationstabel!$C$3:$K$10,MATCH(INDIRECT($A$1&amp;"J"&amp;A3415),Relationstabel!$A$3:$A$10,0),MATCH(IFERROR(VALUE(INDIRECT($A$1&amp;"K"&amp;A3415)),0),Relationstabel!$C$1:$K$1,0))</f>
        <v>Naturgas</v>
      </c>
      <c r="J3415" s="1" t="str">
        <f ca="1">INDEX(Anvendelseskode!B:B,MATCH($F3415,Anvendelseskode!$A:$A,0))</f>
        <v>Fritliggende enfamilieshus (parcelhus)</v>
      </c>
      <c r="K3415" s="1" t="str">
        <f ca="1">INDEX(Anvendelseskode!C:C,MATCH($F3415,Anvendelseskode!$A:$A,0))</f>
        <v>Parcelhuse</v>
      </c>
      <c r="L3415" s="1" t="str">
        <f ca="1">INDEX(Anvendelseskode!D:D,MATCH($F3415,Anvendelseskode!$A:$A,0))</f>
        <v>Private husholdninger</v>
      </c>
      <c r="M3415" s="1" t="str">
        <f ca="1">IFERROR(INDEX(SBi!$2:$2,MATCH(H3415,SBi!$1:$1,1)),SBi!$K$2)</f>
        <v>Efter 2006</v>
      </c>
      <c r="N3415" s="1">
        <f ca="1">INDEX(SBi!$C$3:$K$28,MATCH(F3415,SBi!$B$3:$B$28,0),MATCH(M3415,SBi!$C$2:$K$2,0))</f>
        <v>67.3</v>
      </c>
      <c r="O3415" s="16">
        <f t="shared" ca="1" si="697"/>
        <v>9.4893000000000001</v>
      </c>
      <c r="P3415" s="16" t="str">
        <f ca="1">IFERROR(INDEX(VpD!$2:$2,MATCH(H3415,VpD!$1:$1,1)),VpD!$I$2)</f>
        <v>&gt;1998</v>
      </c>
      <c r="Q3415" s="1">
        <f ca="1">INDEX(VpD!$C$3:$I$27,MATCH(F3415,VpD!$B$3:$B$27,0),MATCH(P3415,VpD!$C$2:$I$2,0))</f>
        <v>72</v>
      </c>
      <c r="R3415" s="16">
        <f t="shared" ca="1" si="698"/>
        <v>10.151999999999999</v>
      </c>
      <c r="S3415" s="14">
        <f t="shared" ca="1" si="699"/>
        <v>710922.01</v>
      </c>
      <c r="T3415" s="14">
        <f t="shared" ca="1" si="700"/>
        <v>6171721.8099999996</v>
      </c>
      <c r="U3415" s="14" t="str">
        <f t="shared" ca="1" si="701"/>
        <v>0A3F507E-1FE1-32B8-E044-0003BA298018</v>
      </c>
    </row>
    <row r="3416" spans="1:21" s="14" customFormat="1" x14ac:dyDescent="0.25">
      <c r="A3416" s="14">
        <f t="shared" si="689"/>
        <v>3416</v>
      </c>
      <c r="B3416" s="14" t="str">
        <f t="shared" ca="1" si="690"/>
        <v>5AE8FEC6-A9C3-412C-8E40-2170BB1F23CF</v>
      </c>
      <c r="C3416" s="14" t="str">
        <f t="shared" ca="1" si="691"/>
        <v>Hyrdeengen</v>
      </c>
      <c r="D3416" s="14" t="str">
        <f t="shared" ca="1" si="692"/>
        <v>223</v>
      </c>
      <c r="E3416" s="14" t="str">
        <f t="shared" ca="1" si="693"/>
        <v>21fæ</v>
      </c>
      <c r="F3416" s="1">
        <f t="shared" ca="1" si="694"/>
        <v>130</v>
      </c>
      <c r="G3416" s="1">
        <f t="shared" ca="1" si="695"/>
        <v>131</v>
      </c>
      <c r="H3416" s="1">
        <f t="shared" ca="1" si="696"/>
        <v>1975</v>
      </c>
      <c r="I3416" s="1" t="str">
        <f ca="1">INDEX(Relationstabel!$C$3:$K$10,MATCH(INDIRECT($A$1&amp;"J"&amp;A3416),Relationstabel!$A$3:$A$10,0),MATCH(IFERROR(VALUE(INDIRECT($A$1&amp;"K"&amp;A3416)),0),Relationstabel!$C$1:$K$1,0))</f>
        <v>Elvarme</v>
      </c>
      <c r="J3416" s="1" t="str">
        <f ca="1">INDEX(Anvendelseskode!B:B,MATCH($F3416,Anvendelseskode!$A:$A,0))</f>
        <v>Række-, kæde-, dobbelthus (lodret adskillelse mellem enhederne)</v>
      </c>
      <c r="K3416" s="1" t="str">
        <f ca="1">INDEX(Anvendelseskode!C:C,MATCH($F3416,Anvendelseskode!$A:$A,0))</f>
        <v>Række-, kæde og dobbelthuse</v>
      </c>
      <c r="L3416" s="1" t="str">
        <f ca="1">INDEX(Anvendelseskode!D:D,MATCH($F3416,Anvendelseskode!$A:$A,0))</f>
        <v>Private husholdninger</v>
      </c>
      <c r="M3416" s="1" t="str">
        <f ca="1">IFERROR(INDEX(SBi!$2:$2,MATCH(H3416,SBi!$1:$1,1)),SBi!$K$2)</f>
        <v>1973-1978</v>
      </c>
      <c r="N3416" s="1">
        <f ca="1">INDEX(SBi!$C$3:$K$28,MATCH(F3416,SBi!$B$3:$B$28,0),MATCH(M3416,SBi!$C$2:$K$2,0))</f>
        <v>112.6</v>
      </c>
      <c r="O3416" s="16">
        <f t="shared" ca="1" si="697"/>
        <v>14.750599999999999</v>
      </c>
      <c r="P3416" s="16" t="str">
        <f ca="1">IFERROR(INDEX(VpD!$2:$2,MATCH(H3416,VpD!$1:$1,1)),VpD!$I$2)</f>
        <v>1973-1978</v>
      </c>
      <c r="Q3416" s="1">
        <f ca="1">INDEX(VpD!$C$3:$I$27,MATCH(F3416,VpD!$B$3:$B$27,0),MATCH(P3416,VpD!$C$2:$I$2,0))</f>
        <v>98</v>
      </c>
      <c r="R3416" s="16">
        <f t="shared" ca="1" si="698"/>
        <v>12.837999999999999</v>
      </c>
      <c r="S3416" s="14">
        <f t="shared" ca="1" si="699"/>
        <v>711731.78</v>
      </c>
      <c r="T3416" s="14">
        <f t="shared" ca="1" si="700"/>
        <v>6172439.4900000002</v>
      </c>
      <c r="U3416" s="14" t="str">
        <f t="shared" ca="1" si="701"/>
        <v>0A3F507E-19C1-32B8-E044-0003BA298018</v>
      </c>
    </row>
    <row r="3417" spans="1:21" s="14" customFormat="1" x14ac:dyDescent="0.25">
      <c r="A3417" s="14">
        <f t="shared" si="689"/>
        <v>3417</v>
      </c>
      <c r="B3417" s="14" t="str">
        <f t="shared" ca="1" si="690"/>
        <v>2ADA1587-C8AC-481A-8ECD-D5A754D3F61F</v>
      </c>
      <c r="C3417" s="14" t="str">
        <f t="shared" ca="1" si="691"/>
        <v>Løkkekrogen</v>
      </c>
      <c r="D3417" s="14" t="str">
        <f t="shared" ca="1" si="692"/>
        <v>32</v>
      </c>
      <c r="E3417" s="14" t="str">
        <f t="shared" ca="1" si="693"/>
        <v>17bf</v>
      </c>
      <c r="F3417" s="1">
        <f t="shared" ca="1" si="694"/>
        <v>130</v>
      </c>
      <c r="G3417" s="1">
        <f t="shared" ca="1" si="695"/>
        <v>134</v>
      </c>
      <c r="H3417" s="1">
        <f t="shared" ca="1" si="696"/>
        <v>1975</v>
      </c>
      <c r="I3417" s="1" t="str">
        <f ca="1">INDEX(Relationstabel!$C$3:$K$10,MATCH(INDIRECT($A$1&amp;"J"&amp;A3417),Relationstabel!$A$3:$A$10,0),MATCH(IFERROR(VALUE(INDIRECT($A$1&amp;"K"&amp;A3417)),0),Relationstabel!$C$1:$K$1,0))</f>
        <v>Fjernvarme/ Blokvarme</v>
      </c>
      <c r="J3417" s="1" t="str">
        <f ca="1">INDEX(Anvendelseskode!B:B,MATCH($F3417,Anvendelseskode!$A:$A,0))</f>
        <v>Række-, kæde-, dobbelthus (lodret adskillelse mellem enhederne)</v>
      </c>
      <c r="K3417" s="1" t="str">
        <f ca="1">INDEX(Anvendelseskode!C:C,MATCH($F3417,Anvendelseskode!$A:$A,0))</f>
        <v>Række-, kæde og dobbelthuse</v>
      </c>
      <c r="L3417" s="1" t="str">
        <f ca="1">INDEX(Anvendelseskode!D:D,MATCH($F3417,Anvendelseskode!$A:$A,0))</f>
        <v>Private husholdninger</v>
      </c>
      <c r="M3417" s="1" t="str">
        <f ca="1">IFERROR(INDEX(SBi!$2:$2,MATCH(H3417,SBi!$1:$1,1)),SBi!$K$2)</f>
        <v>1973-1978</v>
      </c>
      <c r="N3417" s="1">
        <f ca="1">INDEX(SBi!$C$3:$K$28,MATCH(F3417,SBi!$B$3:$B$28,0),MATCH(M3417,SBi!$C$2:$K$2,0))</f>
        <v>112.6</v>
      </c>
      <c r="O3417" s="16">
        <f t="shared" ca="1" si="697"/>
        <v>15.0884</v>
      </c>
      <c r="P3417" s="16" t="str">
        <f ca="1">IFERROR(INDEX(VpD!$2:$2,MATCH(H3417,VpD!$1:$1,1)),VpD!$I$2)</f>
        <v>1973-1978</v>
      </c>
      <c r="Q3417" s="1">
        <f ca="1">INDEX(VpD!$C$3:$I$27,MATCH(F3417,VpD!$B$3:$B$27,0),MATCH(P3417,VpD!$C$2:$I$2,0))</f>
        <v>98</v>
      </c>
      <c r="R3417" s="16">
        <f t="shared" ca="1" si="698"/>
        <v>13.132</v>
      </c>
      <c r="S3417" s="14">
        <f t="shared" ca="1" si="699"/>
        <v>711327.53</v>
      </c>
      <c r="T3417" s="14">
        <f t="shared" ca="1" si="700"/>
        <v>6172497.0099999998</v>
      </c>
      <c r="U3417" s="14" t="str">
        <f t="shared" ca="1" si="701"/>
        <v>0A3F507E-1CDA-32B8-E044-0003BA298018</v>
      </c>
    </row>
    <row r="3418" spans="1:21" s="14" customFormat="1" x14ac:dyDescent="0.25">
      <c r="A3418" s="14">
        <f t="shared" si="689"/>
        <v>3418</v>
      </c>
      <c r="B3418" s="14" t="str">
        <f t="shared" ca="1" si="690"/>
        <v>D95218AA-FF2F-4A6A-84AB-DC5E856176B1</v>
      </c>
      <c r="C3418" s="14" t="str">
        <f t="shared" ca="1" si="691"/>
        <v>Rørsøvej</v>
      </c>
      <c r="D3418" s="14" t="str">
        <f t="shared" ca="1" si="692"/>
        <v>4</v>
      </c>
      <c r="E3418" s="14" t="str">
        <f t="shared" ca="1" si="693"/>
        <v>24b</v>
      </c>
      <c r="F3418" s="1">
        <f t="shared" ca="1" si="694"/>
        <v>120</v>
      </c>
      <c r="G3418" s="1">
        <f t="shared" ca="1" si="695"/>
        <v>116</v>
      </c>
      <c r="H3418" s="1">
        <f t="shared" ca="1" si="696"/>
        <v>1977</v>
      </c>
      <c r="I3418" s="1" t="str">
        <f ca="1">INDEX(Relationstabel!$C$3:$K$10,MATCH(INDIRECT($A$1&amp;"J"&amp;A3418),Relationstabel!$A$3:$A$10,0),MATCH(IFERROR(VALUE(INDIRECT($A$1&amp;"K"&amp;A3418)),0),Relationstabel!$C$1:$K$1,0))</f>
        <v>Naturgas</v>
      </c>
      <c r="J3418" s="1" t="str">
        <f ca="1">INDEX(Anvendelseskode!B:B,MATCH($F3418,Anvendelseskode!$A:$A,0))</f>
        <v>Fritliggende enfamilieshus (parcelhus)</v>
      </c>
      <c r="K3418" s="1" t="str">
        <f ca="1">INDEX(Anvendelseskode!C:C,MATCH($F3418,Anvendelseskode!$A:$A,0))</f>
        <v>Parcelhuse</v>
      </c>
      <c r="L3418" s="1" t="str">
        <f ca="1">INDEX(Anvendelseskode!D:D,MATCH($F3418,Anvendelseskode!$A:$A,0))</f>
        <v>Private husholdninger</v>
      </c>
      <c r="M3418" s="1" t="str">
        <f ca="1">IFERROR(INDEX(SBi!$2:$2,MATCH(H3418,SBi!$1:$1,1)),SBi!$K$2)</f>
        <v>1973-1978</v>
      </c>
      <c r="N3418" s="1">
        <f ca="1">INDEX(SBi!$C$3:$K$28,MATCH(F3418,SBi!$B$3:$B$28,0),MATCH(M3418,SBi!$C$2:$K$2,0))</f>
        <v>119.8</v>
      </c>
      <c r="O3418" s="16">
        <f t="shared" ca="1" si="697"/>
        <v>13.896799999999999</v>
      </c>
      <c r="P3418" s="16" t="str">
        <f ca="1">IFERROR(INDEX(VpD!$2:$2,MATCH(H3418,VpD!$1:$1,1)),VpD!$I$2)</f>
        <v>1973-1978</v>
      </c>
      <c r="Q3418" s="1">
        <f ca="1">INDEX(VpD!$C$3:$I$27,MATCH(F3418,VpD!$B$3:$B$27,0),MATCH(P3418,VpD!$C$2:$I$2,0))</f>
        <v>117</v>
      </c>
      <c r="R3418" s="16">
        <f t="shared" ca="1" si="698"/>
        <v>13.571999999999999</v>
      </c>
      <c r="S3418" s="14">
        <f t="shared" ca="1" si="699"/>
        <v>714255.4</v>
      </c>
      <c r="T3418" s="14">
        <f t="shared" ca="1" si="700"/>
        <v>6168780.0700000003</v>
      </c>
      <c r="U3418" s="14" t="str">
        <f t="shared" ca="1" si="701"/>
        <v>0A3F507E-20DA-32B8-E044-0003BA298018</v>
      </c>
    </row>
    <row r="3419" spans="1:21" s="14" customFormat="1" x14ac:dyDescent="0.25">
      <c r="A3419" s="14">
        <f t="shared" si="689"/>
        <v>3419</v>
      </c>
      <c r="B3419" s="14" t="str">
        <f t="shared" ca="1" si="690"/>
        <v>73C9FD60-C550-4C27-93F9-38B400F3D8F9</v>
      </c>
      <c r="C3419" s="14" t="str">
        <f t="shared" ca="1" si="691"/>
        <v>Horsbred</v>
      </c>
      <c r="D3419" s="14" t="str">
        <f t="shared" ca="1" si="692"/>
        <v>103</v>
      </c>
      <c r="E3419" s="14" t="str">
        <f t="shared" ca="1" si="693"/>
        <v>13ci</v>
      </c>
      <c r="F3419" s="1">
        <f t="shared" ca="1" si="694"/>
        <v>130</v>
      </c>
      <c r="G3419" s="1">
        <f t="shared" ca="1" si="695"/>
        <v>107</v>
      </c>
      <c r="H3419" s="1">
        <f t="shared" ca="1" si="696"/>
        <v>1983</v>
      </c>
      <c r="I3419" s="1" t="str">
        <f ca="1">INDEX(Relationstabel!$C$3:$K$10,MATCH(INDIRECT($A$1&amp;"J"&amp;A3419),Relationstabel!$A$3:$A$10,0),MATCH(IFERROR(VALUE(INDIRECT($A$1&amp;"K"&amp;A3419)),0),Relationstabel!$C$1:$K$1,0))</f>
        <v>Fjernvarme/ Blokvarme</v>
      </c>
      <c r="J3419" s="1" t="str">
        <f ca="1">INDEX(Anvendelseskode!B:B,MATCH($F3419,Anvendelseskode!$A:$A,0))</f>
        <v>Række-, kæde-, dobbelthus (lodret adskillelse mellem enhederne)</v>
      </c>
      <c r="K3419" s="1" t="str">
        <f ca="1">INDEX(Anvendelseskode!C:C,MATCH($F3419,Anvendelseskode!$A:$A,0))</f>
        <v>Række-, kæde og dobbelthuse</v>
      </c>
      <c r="L3419" s="1" t="str">
        <f ca="1">INDEX(Anvendelseskode!D:D,MATCH($F3419,Anvendelseskode!$A:$A,0))</f>
        <v>Private husholdninger</v>
      </c>
      <c r="M3419" s="1" t="str">
        <f ca="1">IFERROR(INDEX(SBi!$2:$2,MATCH(H3419,SBi!$1:$1,1)),SBi!$K$2)</f>
        <v>1979-1998</v>
      </c>
      <c r="N3419" s="1">
        <f ca="1">INDEX(SBi!$C$3:$K$28,MATCH(F3419,SBi!$B$3:$B$28,0),MATCH(M3419,SBi!$C$2:$K$2,0))</f>
        <v>96.8</v>
      </c>
      <c r="O3419" s="16">
        <f t="shared" ca="1" si="697"/>
        <v>10.3576</v>
      </c>
      <c r="P3419" s="16" t="str">
        <f ca="1">IFERROR(INDEX(VpD!$2:$2,MATCH(H3419,VpD!$1:$1,1)),VpD!$I$2)</f>
        <v>1979-1998</v>
      </c>
      <c r="Q3419" s="1">
        <f ca="1">INDEX(VpD!$C$3:$I$27,MATCH(F3419,VpD!$B$3:$B$27,0),MATCH(P3419,VpD!$C$2:$I$2,0))</f>
        <v>74</v>
      </c>
      <c r="R3419" s="16">
        <f t="shared" ca="1" si="698"/>
        <v>7.9180000000000001</v>
      </c>
      <c r="S3419" s="14">
        <f t="shared" ca="1" si="699"/>
        <v>711358.71</v>
      </c>
      <c r="T3419" s="14">
        <f t="shared" ca="1" si="700"/>
        <v>6171878.6799999997</v>
      </c>
      <c r="U3419" s="14" t="str">
        <f t="shared" ca="1" si="701"/>
        <v>0A3F507E-18E1-32B8-E044-0003BA298018</v>
      </c>
    </row>
    <row r="3420" spans="1:21" s="14" customFormat="1" x14ac:dyDescent="0.25">
      <c r="A3420" s="14">
        <f t="shared" si="689"/>
        <v>3420</v>
      </c>
      <c r="B3420" s="14" t="str">
        <f t="shared" ca="1" si="690"/>
        <v>247D8795-D4AD-4882-9808-54848B80047F</v>
      </c>
      <c r="C3420" s="14" t="str">
        <f t="shared" ca="1" si="691"/>
        <v>Horsbred</v>
      </c>
      <c r="D3420" s="14" t="str">
        <f t="shared" ca="1" si="692"/>
        <v>101</v>
      </c>
      <c r="E3420" s="14" t="str">
        <f t="shared" ca="1" si="693"/>
        <v>13ch</v>
      </c>
      <c r="F3420" s="1">
        <f t="shared" ca="1" si="694"/>
        <v>130</v>
      </c>
      <c r="G3420" s="1">
        <f t="shared" ca="1" si="695"/>
        <v>147</v>
      </c>
      <c r="H3420" s="1">
        <f t="shared" ca="1" si="696"/>
        <v>1993</v>
      </c>
      <c r="I3420" s="1" t="str">
        <f ca="1">INDEX(Relationstabel!$C$3:$K$10,MATCH(INDIRECT($A$1&amp;"J"&amp;A3420),Relationstabel!$A$3:$A$10,0),MATCH(IFERROR(VALUE(INDIRECT($A$1&amp;"K"&amp;A3420)),0),Relationstabel!$C$1:$K$1,0))</f>
        <v>Fjernvarme/ Blokvarme</v>
      </c>
      <c r="J3420" s="1" t="str">
        <f ca="1">INDEX(Anvendelseskode!B:B,MATCH($F3420,Anvendelseskode!$A:$A,0))</f>
        <v>Række-, kæde-, dobbelthus (lodret adskillelse mellem enhederne)</v>
      </c>
      <c r="K3420" s="1" t="str">
        <f ca="1">INDEX(Anvendelseskode!C:C,MATCH($F3420,Anvendelseskode!$A:$A,0))</f>
        <v>Række-, kæde og dobbelthuse</v>
      </c>
      <c r="L3420" s="1" t="str">
        <f ca="1">INDEX(Anvendelseskode!D:D,MATCH($F3420,Anvendelseskode!$A:$A,0))</f>
        <v>Private husholdninger</v>
      </c>
      <c r="M3420" s="1" t="str">
        <f ca="1">IFERROR(INDEX(SBi!$2:$2,MATCH(H3420,SBi!$1:$1,1)),SBi!$K$2)</f>
        <v>1979-1998</v>
      </c>
      <c r="N3420" s="1">
        <f ca="1">INDEX(SBi!$C$3:$K$28,MATCH(F3420,SBi!$B$3:$B$28,0),MATCH(M3420,SBi!$C$2:$K$2,0))</f>
        <v>96.8</v>
      </c>
      <c r="O3420" s="16">
        <f t="shared" ca="1" si="697"/>
        <v>14.2296</v>
      </c>
      <c r="P3420" s="16" t="str">
        <f ca="1">IFERROR(INDEX(VpD!$2:$2,MATCH(H3420,VpD!$1:$1,1)),VpD!$I$2)</f>
        <v>1979-1998</v>
      </c>
      <c r="Q3420" s="1">
        <f ca="1">INDEX(VpD!$C$3:$I$27,MATCH(F3420,VpD!$B$3:$B$27,0),MATCH(P3420,VpD!$C$2:$I$2,0))</f>
        <v>74</v>
      </c>
      <c r="R3420" s="16">
        <f t="shared" ca="1" si="698"/>
        <v>10.878</v>
      </c>
      <c r="S3420" s="14">
        <f t="shared" ca="1" si="699"/>
        <v>711373.77</v>
      </c>
      <c r="T3420" s="14">
        <f t="shared" ca="1" si="700"/>
        <v>6171881.2800000003</v>
      </c>
      <c r="U3420" s="14" t="str">
        <f t="shared" ca="1" si="701"/>
        <v>0A3F507E-18DF-32B8-E044-0003BA298018</v>
      </c>
    </row>
    <row r="3421" spans="1:21" s="14" customFormat="1" x14ac:dyDescent="0.25">
      <c r="A3421" s="14">
        <f t="shared" si="689"/>
        <v>3421</v>
      </c>
      <c r="B3421" s="14" t="str">
        <f t="shared" ca="1" si="690"/>
        <v>897EFBAC-A4C9-4CB4-9F3D-FC25AB9D9E4F</v>
      </c>
      <c r="C3421" s="14" t="str">
        <f t="shared" ca="1" si="691"/>
        <v>Rendsagervej</v>
      </c>
      <c r="D3421" s="14" t="str">
        <f t="shared" ca="1" si="692"/>
        <v>99</v>
      </c>
      <c r="E3421" s="14" t="str">
        <f t="shared" ca="1" si="693"/>
        <v>9nn</v>
      </c>
      <c r="F3421" s="1">
        <f t="shared" ca="1" si="694"/>
        <v>120</v>
      </c>
      <c r="G3421" s="1">
        <f t="shared" ca="1" si="695"/>
        <v>109</v>
      </c>
      <c r="H3421" s="1">
        <f t="shared" ca="1" si="696"/>
        <v>1973</v>
      </c>
      <c r="I3421" s="1" t="str">
        <f ca="1">INDEX(Relationstabel!$C$3:$K$10,MATCH(INDIRECT($A$1&amp;"J"&amp;A3421),Relationstabel!$A$3:$A$10,0),MATCH(IFERROR(VALUE(INDIRECT($A$1&amp;"K"&amp;A3421)),0),Relationstabel!$C$1:$K$1,0))</f>
        <v>Naturgas</v>
      </c>
      <c r="J3421" s="1" t="str">
        <f ca="1">INDEX(Anvendelseskode!B:B,MATCH($F3421,Anvendelseskode!$A:$A,0))</f>
        <v>Fritliggende enfamilieshus (parcelhus)</v>
      </c>
      <c r="K3421" s="1" t="str">
        <f ca="1">INDEX(Anvendelseskode!C:C,MATCH($F3421,Anvendelseskode!$A:$A,0))</f>
        <v>Parcelhuse</v>
      </c>
      <c r="L3421" s="1" t="str">
        <f ca="1">INDEX(Anvendelseskode!D:D,MATCH($F3421,Anvendelseskode!$A:$A,0))</f>
        <v>Private husholdninger</v>
      </c>
      <c r="M3421" s="1" t="str">
        <f ca="1">IFERROR(INDEX(SBi!$2:$2,MATCH(H3421,SBi!$1:$1,1)),SBi!$K$2)</f>
        <v>1973-1978</v>
      </c>
      <c r="N3421" s="1">
        <f ca="1">INDEX(SBi!$C$3:$K$28,MATCH(F3421,SBi!$B$3:$B$28,0),MATCH(M3421,SBi!$C$2:$K$2,0))</f>
        <v>119.8</v>
      </c>
      <c r="O3421" s="16">
        <f t="shared" ca="1" si="697"/>
        <v>13.058199999999999</v>
      </c>
      <c r="P3421" s="16" t="str">
        <f ca="1">IFERROR(INDEX(VpD!$2:$2,MATCH(H3421,VpD!$1:$1,1)),VpD!$I$2)</f>
        <v>1973-1978</v>
      </c>
      <c r="Q3421" s="1">
        <f ca="1">INDEX(VpD!$C$3:$I$27,MATCH(F3421,VpD!$B$3:$B$27,0),MATCH(P3421,VpD!$C$2:$I$2,0))</f>
        <v>117</v>
      </c>
      <c r="R3421" s="16">
        <f t="shared" ca="1" si="698"/>
        <v>12.753</v>
      </c>
      <c r="S3421" s="14">
        <f t="shared" ca="1" si="699"/>
        <v>710935.27</v>
      </c>
      <c r="T3421" s="14">
        <f t="shared" ca="1" si="700"/>
        <v>6171730.54</v>
      </c>
      <c r="U3421" s="14" t="str">
        <f t="shared" ca="1" si="701"/>
        <v>0A3F507E-1FDF-32B8-E044-0003BA298018</v>
      </c>
    </row>
    <row r="3422" spans="1:21" s="14" customFormat="1" x14ac:dyDescent="0.25">
      <c r="A3422" s="14">
        <f t="shared" si="689"/>
        <v>3422</v>
      </c>
      <c r="B3422" s="14" t="str">
        <f t="shared" ca="1" si="690"/>
        <v>FE0E90BC-50D8-4D6B-B3D4-0A78C98640C6</v>
      </c>
      <c r="C3422" s="14" t="str">
        <f t="shared" ca="1" si="691"/>
        <v>Hyrdeengen</v>
      </c>
      <c r="D3422" s="14" t="str">
        <f t="shared" ca="1" si="692"/>
        <v>305</v>
      </c>
      <c r="E3422" s="14" t="str">
        <f t="shared" ca="1" si="693"/>
        <v>21ek</v>
      </c>
      <c r="F3422" s="1">
        <f t="shared" ca="1" si="694"/>
        <v>130</v>
      </c>
      <c r="G3422" s="1">
        <f t="shared" ca="1" si="695"/>
        <v>113</v>
      </c>
      <c r="H3422" s="1">
        <f t="shared" ca="1" si="696"/>
        <v>1975</v>
      </c>
      <c r="I3422" s="1" t="str">
        <f ca="1">INDEX(Relationstabel!$C$3:$K$10,MATCH(INDIRECT($A$1&amp;"J"&amp;A3422),Relationstabel!$A$3:$A$10,0),MATCH(IFERROR(VALUE(INDIRECT($A$1&amp;"K"&amp;A3422)),0),Relationstabel!$C$1:$K$1,0))</f>
        <v>Fjernvarme/ Blokvarme</v>
      </c>
      <c r="J3422" s="1" t="str">
        <f ca="1">INDEX(Anvendelseskode!B:B,MATCH($F3422,Anvendelseskode!$A:$A,0))</f>
        <v>Række-, kæde-, dobbelthus (lodret adskillelse mellem enhederne)</v>
      </c>
      <c r="K3422" s="1" t="str">
        <f ca="1">INDEX(Anvendelseskode!C:C,MATCH($F3422,Anvendelseskode!$A:$A,0))</f>
        <v>Række-, kæde og dobbelthuse</v>
      </c>
      <c r="L3422" s="1" t="str">
        <f ca="1">INDEX(Anvendelseskode!D:D,MATCH($F3422,Anvendelseskode!$A:$A,0))</f>
        <v>Private husholdninger</v>
      </c>
      <c r="M3422" s="1" t="str">
        <f ca="1">IFERROR(INDEX(SBi!$2:$2,MATCH(H3422,SBi!$1:$1,1)),SBi!$K$2)</f>
        <v>1973-1978</v>
      </c>
      <c r="N3422" s="1">
        <f ca="1">INDEX(SBi!$C$3:$K$28,MATCH(F3422,SBi!$B$3:$B$28,0),MATCH(M3422,SBi!$C$2:$K$2,0))</f>
        <v>112.6</v>
      </c>
      <c r="O3422" s="16">
        <f t="shared" ca="1" si="697"/>
        <v>12.723799999999999</v>
      </c>
      <c r="P3422" s="16" t="str">
        <f ca="1">IFERROR(INDEX(VpD!$2:$2,MATCH(H3422,VpD!$1:$1,1)),VpD!$I$2)</f>
        <v>1973-1978</v>
      </c>
      <c r="Q3422" s="1">
        <f ca="1">INDEX(VpD!$C$3:$I$27,MATCH(F3422,VpD!$B$3:$B$27,0),MATCH(P3422,VpD!$C$2:$I$2,0))</f>
        <v>98</v>
      </c>
      <c r="R3422" s="16">
        <f t="shared" ca="1" si="698"/>
        <v>11.074</v>
      </c>
      <c r="S3422" s="14">
        <f t="shared" ca="1" si="699"/>
        <v>711604.25</v>
      </c>
      <c r="T3422" s="14">
        <f t="shared" ca="1" si="700"/>
        <v>6172309.8700000001</v>
      </c>
      <c r="U3422" s="14" t="str">
        <f t="shared" ca="1" si="701"/>
        <v>0A3F507E-19EA-32B8-E044-0003BA298018</v>
      </c>
    </row>
    <row r="3423" spans="1:21" s="14" customFormat="1" x14ac:dyDescent="0.25">
      <c r="A3423" s="14">
        <f t="shared" si="689"/>
        <v>3423</v>
      </c>
      <c r="B3423" s="14" t="str">
        <f t="shared" ca="1" si="690"/>
        <v>B080F2A2-85D3-4C0D-BC08-7B7CB8639EDE</v>
      </c>
      <c r="C3423" s="14" t="str">
        <f t="shared" ca="1" si="691"/>
        <v>Brøndbyvej</v>
      </c>
      <c r="D3423" s="14" t="str">
        <f t="shared" ca="1" si="692"/>
        <v>172</v>
      </c>
      <c r="E3423" s="14" t="str">
        <f t="shared" ca="1" si="693"/>
        <v>97</v>
      </c>
      <c r="F3423" s="1">
        <f t="shared" ca="1" si="694"/>
        <v>230</v>
      </c>
      <c r="G3423" s="1">
        <f t="shared" ca="1" si="695"/>
        <v>166</v>
      </c>
      <c r="H3423" s="1">
        <f t="shared" ca="1" si="696"/>
        <v>1984</v>
      </c>
      <c r="I3423" s="1" t="str">
        <f ca="1">INDEX(Relationstabel!$C$3:$K$10,MATCH(INDIRECT($A$1&amp;"J"&amp;A3423),Relationstabel!$A$3:$A$10,0),MATCH(IFERROR(VALUE(INDIRECT($A$1&amp;"K"&amp;A3423)),0),Relationstabel!$C$1:$K$1,0))</f>
        <v>Ingen varmeinstallation</v>
      </c>
      <c r="J3423" s="1" t="str">
        <f ca="1">INDEX(Anvendelseskode!B:B,MATCH($F3423,Anvendelseskode!$A:$A,0))</f>
        <v>El-, gas-, vand- eller varmeværk forbrændingsanstalt m.v..</v>
      </c>
      <c r="K3423" s="1" t="str">
        <f ca="1">INDEX(Anvendelseskode!C:C,MATCH($F3423,Anvendelseskode!$A:$A,0))</f>
        <v>El-, gas-, vand- og varmeværker</v>
      </c>
      <c r="L3423" s="1" t="str">
        <f ca="1">INDEX(Anvendelseskode!D:D,MATCH($F3423,Anvendelseskode!$A:$A,0))</f>
        <v>Industri</v>
      </c>
      <c r="M3423" s="1" t="str">
        <f ca="1">IFERROR(INDEX(SBi!$2:$2,MATCH(H3423,SBi!$1:$1,1)),SBi!$K$2)</f>
        <v>1979-1998</v>
      </c>
      <c r="N3423" s="1">
        <f ca="1">INDEX(SBi!$C$3:$K$28,MATCH(F3423,SBi!$B$3:$B$28,0),MATCH(M3423,SBi!$C$2:$K$2,0))</f>
        <v>66</v>
      </c>
      <c r="O3423" s="16">
        <f t="shared" ca="1" si="697"/>
        <v>10.956</v>
      </c>
      <c r="P3423" s="16" t="str">
        <f ca="1">IFERROR(INDEX(VpD!$2:$2,MATCH(H3423,VpD!$1:$1,1)),VpD!$I$2)</f>
        <v>1979-1998</v>
      </c>
      <c r="Q3423" s="1">
        <f ca="1">INDEX(VpD!$C$3:$I$27,MATCH(F3423,VpD!$B$3:$B$27,0),MATCH(P3423,VpD!$C$2:$I$2,0))</f>
        <v>66</v>
      </c>
      <c r="R3423" s="16">
        <f t="shared" ca="1" si="698"/>
        <v>10.956</v>
      </c>
      <c r="S3423" s="14">
        <f t="shared" ca="1" si="699"/>
        <v>712295.56</v>
      </c>
      <c r="T3423" s="14">
        <f t="shared" ca="1" si="700"/>
        <v>6171359.4199999999</v>
      </c>
      <c r="U3423" s="14" t="str">
        <f t="shared" ca="1" si="701"/>
        <v>0A3F507E-15C3-32B8-E044-0003BA298018</v>
      </c>
    </row>
    <row r="3424" spans="1:21" s="14" customFormat="1" x14ac:dyDescent="0.25">
      <c r="A3424" s="14">
        <f t="shared" si="689"/>
        <v>3424</v>
      </c>
      <c r="B3424" s="14" t="str">
        <f t="shared" ca="1" si="690"/>
        <v>1966D5AF-C557-4065-A38B-AE5C07B712CD</v>
      </c>
      <c r="C3424" s="14" t="str">
        <f t="shared" ca="1" si="691"/>
        <v>Syvhøjvænge</v>
      </c>
      <c r="D3424" s="14" t="str">
        <f t="shared" ca="1" si="692"/>
        <v>149</v>
      </c>
      <c r="E3424" s="14" t="str">
        <f t="shared" ca="1" si="693"/>
        <v>22q</v>
      </c>
      <c r="F3424" s="1">
        <f t="shared" ca="1" si="694"/>
        <v>120</v>
      </c>
      <c r="G3424" s="1">
        <f t="shared" ca="1" si="695"/>
        <v>130</v>
      </c>
      <c r="H3424" s="1">
        <f t="shared" ca="1" si="696"/>
        <v>1969</v>
      </c>
      <c r="I3424" s="1" t="str">
        <f ca="1">INDEX(Relationstabel!$C$3:$K$10,MATCH(INDIRECT($A$1&amp;"J"&amp;A3424),Relationstabel!$A$3:$A$10,0),MATCH(IFERROR(VALUE(INDIRECT($A$1&amp;"K"&amp;A3424)),0),Relationstabel!$C$1:$K$1,0))</f>
        <v>Naturgas</v>
      </c>
      <c r="J3424" s="1" t="str">
        <f ca="1">INDEX(Anvendelseskode!B:B,MATCH($F3424,Anvendelseskode!$A:$A,0))</f>
        <v>Fritliggende enfamilieshus (parcelhus)</v>
      </c>
      <c r="K3424" s="1" t="str">
        <f ca="1">INDEX(Anvendelseskode!C:C,MATCH($F3424,Anvendelseskode!$A:$A,0))</f>
        <v>Parcelhuse</v>
      </c>
      <c r="L3424" s="1" t="str">
        <f ca="1">INDEX(Anvendelseskode!D:D,MATCH($F3424,Anvendelseskode!$A:$A,0))</f>
        <v>Private husholdninger</v>
      </c>
      <c r="M3424" s="1" t="str">
        <f ca="1">IFERROR(INDEX(SBi!$2:$2,MATCH(H3424,SBi!$1:$1,1)),SBi!$K$2)</f>
        <v>1961-1972</v>
      </c>
      <c r="N3424" s="1">
        <f ca="1">INDEX(SBi!$C$3:$K$28,MATCH(F3424,SBi!$B$3:$B$28,0),MATCH(M3424,SBi!$C$2:$K$2,0))</f>
        <v>134.30000000000001</v>
      </c>
      <c r="O3424" s="16">
        <f t="shared" ca="1" si="697"/>
        <v>17.459</v>
      </c>
      <c r="P3424" s="16" t="str">
        <f ca="1">IFERROR(INDEX(VpD!$2:$2,MATCH(H3424,VpD!$1:$1,1)),VpD!$I$2)</f>
        <v>1961-1972</v>
      </c>
      <c r="Q3424" s="1">
        <f ca="1">INDEX(VpD!$C$3:$I$27,MATCH(F3424,VpD!$B$3:$B$27,0),MATCH(P3424,VpD!$C$2:$I$2,0))</f>
        <v>143</v>
      </c>
      <c r="R3424" s="16">
        <f t="shared" ca="1" si="698"/>
        <v>18.59</v>
      </c>
      <c r="S3424" s="14">
        <f t="shared" ca="1" si="699"/>
        <v>711851.85</v>
      </c>
      <c r="T3424" s="14">
        <f t="shared" ca="1" si="700"/>
        <v>6172047.3899999997</v>
      </c>
      <c r="U3424" s="14" t="str">
        <f t="shared" ca="1" si="701"/>
        <v>0A3F507E-22CA-32B8-E044-0003BA298018</v>
      </c>
    </row>
    <row r="3425" spans="1:21" s="14" customFormat="1" x14ac:dyDescent="0.25">
      <c r="A3425" s="14">
        <f t="shared" si="689"/>
        <v>3425</v>
      </c>
      <c r="B3425" s="14" t="str">
        <f t="shared" ca="1" si="690"/>
        <v>83F0C8F4-DC74-4D5D-B660-C6C3B29DFB2C</v>
      </c>
      <c r="C3425" s="14" t="str">
        <f t="shared" ca="1" si="691"/>
        <v>Ørnebo</v>
      </c>
      <c r="D3425" s="14" t="str">
        <f t="shared" ca="1" si="692"/>
        <v>26</v>
      </c>
      <c r="E3425" s="14" t="str">
        <f t="shared" ca="1" si="693"/>
        <v>6øx</v>
      </c>
      <c r="F3425" s="1">
        <f t="shared" ca="1" si="694"/>
        <v>130</v>
      </c>
      <c r="G3425" s="1">
        <f t="shared" ca="1" si="695"/>
        <v>109</v>
      </c>
      <c r="H3425" s="1">
        <f t="shared" ca="1" si="696"/>
        <v>1978</v>
      </c>
      <c r="I3425" s="1" t="str">
        <f ca="1">INDEX(Relationstabel!$C$3:$K$10,MATCH(INDIRECT($A$1&amp;"J"&amp;A3425),Relationstabel!$A$3:$A$10,0),MATCH(IFERROR(VALUE(INDIRECT($A$1&amp;"K"&amp;A3425)),0),Relationstabel!$C$1:$K$1,0))</f>
        <v>Fjernvarme/ Blokvarme</v>
      </c>
      <c r="J3425" s="1" t="str">
        <f ca="1">INDEX(Anvendelseskode!B:B,MATCH($F3425,Anvendelseskode!$A:$A,0))</f>
        <v>Række-, kæde-, dobbelthus (lodret adskillelse mellem enhederne)</v>
      </c>
      <c r="K3425" s="1" t="str">
        <f ca="1">INDEX(Anvendelseskode!C:C,MATCH($F3425,Anvendelseskode!$A:$A,0))</f>
        <v>Række-, kæde og dobbelthuse</v>
      </c>
      <c r="L3425" s="1" t="str">
        <f ca="1">INDEX(Anvendelseskode!D:D,MATCH($F3425,Anvendelseskode!$A:$A,0))</f>
        <v>Private husholdninger</v>
      </c>
      <c r="M3425" s="1" t="str">
        <f ca="1">IFERROR(INDEX(SBi!$2:$2,MATCH(H3425,SBi!$1:$1,1)),SBi!$K$2)</f>
        <v>1973-1978</v>
      </c>
      <c r="N3425" s="1">
        <f ca="1">INDEX(SBi!$C$3:$K$28,MATCH(F3425,SBi!$B$3:$B$28,0),MATCH(M3425,SBi!$C$2:$K$2,0))</f>
        <v>112.6</v>
      </c>
      <c r="O3425" s="16">
        <f t="shared" ca="1" si="697"/>
        <v>12.273399999999999</v>
      </c>
      <c r="P3425" s="16" t="str">
        <f ca="1">IFERROR(INDEX(VpD!$2:$2,MATCH(H3425,VpD!$1:$1,1)),VpD!$I$2)</f>
        <v>1973-1978</v>
      </c>
      <c r="Q3425" s="1">
        <f ca="1">INDEX(VpD!$C$3:$I$27,MATCH(F3425,VpD!$B$3:$B$27,0),MATCH(P3425,VpD!$C$2:$I$2,0))</f>
        <v>98</v>
      </c>
      <c r="R3425" s="16">
        <f t="shared" ca="1" si="698"/>
        <v>10.682</v>
      </c>
      <c r="S3425" s="14">
        <f t="shared" ca="1" si="699"/>
        <v>713590.37</v>
      </c>
      <c r="T3425" s="14">
        <f t="shared" ca="1" si="700"/>
        <v>6169798.79</v>
      </c>
      <c r="U3425" s="14" t="str">
        <f t="shared" ca="1" si="701"/>
        <v>0A3F507E-24CA-32B8-E044-0003BA298018</v>
      </c>
    </row>
    <row r="3426" spans="1:21" s="14" customFormat="1" x14ac:dyDescent="0.25">
      <c r="A3426" s="14">
        <f t="shared" si="689"/>
        <v>3426</v>
      </c>
      <c r="B3426" s="14" t="str">
        <f t="shared" ca="1" si="690"/>
        <v>CCB72613-18F8-45C0-BAC7-5929828BF92D</v>
      </c>
      <c r="C3426" s="14" t="str">
        <f t="shared" ca="1" si="691"/>
        <v>Kolleruplund</v>
      </c>
      <c r="D3426" s="14" t="str">
        <f t="shared" ca="1" si="692"/>
        <v>50</v>
      </c>
      <c r="E3426" s="14" t="str">
        <f t="shared" ca="1" si="693"/>
        <v>6hc</v>
      </c>
      <c r="F3426" s="1">
        <f t="shared" ca="1" si="694"/>
        <v>130</v>
      </c>
      <c r="G3426" s="1">
        <f t="shared" ca="1" si="695"/>
        <v>121</v>
      </c>
      <c r="H3426" s="1">
        <f t="shared" ca="1" si="696"/>
        <v>1976</v>
      </c>
      <c r="I3426" s="1" t="str">
        <f ca="1">INDEX(Relationstabel!$C$3:$K$10,MATCH(INDIRECT($A$1&amp;"J"&amp;A3426),Relationstabel!$A$3:$A$10,0),MATCH(IFERROR(VALUE(INDIRECT($A$1&amp;"K"&amp;A3426)),0),Relationstabel!$C$1:$K$1,0))</f>
        <v>Naturgas</v>
      </c>
      <c r="J3426" s="1" t="str">
        <f ca="1">INDEX(Anvendelseskode!B:B,MATCH($F3426,Anvendelseskode!$A:$A,0))</f>
        <v>Række-, kæde-, dobbelthus (lodret adskillelse mellem enhederne)</v>
      </c>
      <c r="K3426" s="1" t="str">
        <f ca="1">INDEX(Anvendelseskode!C:C,MATCH($F3426,Anvendelseskode!$A:$A,0))</f>
        <v>Række-, kæde og dobbelthuse</v>
      </c>
      <c r="L3426" s="1" t="str">
        <f ca="1">INDEX(Anvendelseskode!D:D,MATCH($F3426,Anvendelseskode!$A:$A,0))</f>
        <v>Private husholdninger</v>
      </c>
      <c r="M3426" s="1" t="str">
        <f ca="1">IFERROR(INDEX(SBi!$2:$2,MATCH(H3426,SBi!$1:$1,1)),SBi!$K$2)</f>
        <v>1973-1978</v>
      </c>
      <c r="N3426" s="1">
        <f ca="1">INDEX(SBi!$C$3:$K$28,MATCH(F3426,SBi!$B$3:$B$28,0),MATCH(M3426,SBi!$C$2:$K$2,0))</f>
        <v>112.6</v>
      </c>
      <c r="O3426" s="16">
        <f t="shared" ca="1" si="697"/>
        <v>13.624599999999999</v>
      </c>
      <c r="P3426" s="16" t="str">
        <f ca="1">IFERROR(INDEX(VpD!$2:$2,MATCH(H3426,VpD!$1:$1,1)),VpD!$I$2)</f>
        <v>1973-1978</v>
      </c>
      <c r="Q3426" s="1">
        <f ca="1">INDEX(VpD!$C$3:$I$27,MATCH(F3426,VpD!$B$3:$B$27,0),MATCH(P3426,VpD!$C$2:$I$2,0))</f>
        <v>98</v>
      </c>
      <c r="R3426" s="16">
        <f t="shared" ca="1" si="698"/>
        <v>11.858000000000001</v>
      </c>
      <c r="S3426" s="14">
        <f t="shared" ca="1" si="699"/>
        <v>713799</v>
      </c>
      <c r="T3426" s="14">
        <f t="shared" ca="1" si="700"/>
        <v>6169311.1200000001</v>
      </c>
      <c r="U3426" s="14" t="str">
        <f t="shared" ca="1" si="701"/>
        <v>0A3F507E-1BD0-32B8-E044-0003BA298018</v>
      </c>
    </row>
    <row r="3427" spans="1:21" s="14" customFormat="1" x14ac:dyDescent="0.25">
      <c r="A3427" s="14">
        <f t="shared" si="689"/>
        <v>3427</v>
      </c>
      <c r="B3427" s="14" t="str">
        <f t="shared" ca="1" si="690"/>
        <v>F298C2B1-A092-4437-B459-27F5C223563B</v>
      </c>
      <c r="C3427" s="14" t="str">
        <f t="shared" ca="1" si="691"/>
        <v>Nørrebred</v>
      </c>
      <c r="D3427" s="14" t="str">
        <f t="shared" ca="1" si="692"/>
        <v>166</v>
      </c>
      <c r="E3427" s="14" t="str">
        <f t="shared" ca="1" si="693"/>
        <v>22bv</v>
      </c>
      <c r="F3427" s="1">
        <f t="shared" ca="1" si="694"/>
        <v>130</v>
      </c>
      <c r="G3427" s="1">
        <f t="shared" ca="1" si="695"/>
        <v>117</v>
      </c>
      <c r="H3427" s="1">
        <f t="shared" ca="1" si="696"/>
        <v>2000</v>
      </c>
      <c r="I3427" s="1" t="str">
        <f ca="1">INDEX(Relationstabel!$C$3:$K$10,MATCH(INDIRECT($A$1&amp;"J"&amp;A3427),Relationstabel!$A$3:$A$10,0),MATCH(IFERROR(VALUE(INDIRECT($A$1&amp;"K"&amp;A3427)),0),Relationstabel!$C$1:$K$1,0))</f>
        <v>Fjernvarme/ Blokvarme</v>
      </c>
      <c r="J3427" s="1" t="str">
        <f ca="1">INDEX(Anvendelseskode!B:B,MATCH($F3427,Anvendelseskode!$A:$A,0))</f>
        <v>Række-, kæde-, dobbelthus (lodret adskillelse mellem enhederne)</v>
      </c>
      <c r="K3427" s="1" t="str">
        <f ca="1">INDEX(Anvendelseskode!C:C,MATCH($F3427,Anvendelseskode!$A:$A,0))</f>
        <v>Række-, kæde og dobbelthuse</v>
      </c>
      <c r="L3427" s="1" t="str">
        <f ca="1">INDEX(Anvendelseskode!D:D,MATCH($F3427,Anvendelseskode!$A:$A,0))</f>
        <v>Private husholdninger</v>
      </c>
      <c r="M3427" s="1" t="str">
        <f ca="1">IFERROR(INDEX(SBi!$2:$2,MATCH(H3427,SBi!$1:$1,1)),SBi!$K$2)</f>
        <v>1999-2006</v>
      </c>
      <c r="N3427" s="1">
        <f ca="1">INDEX(SBi!$C$3:$K$28,MATCH(F3427,SBi!$B$3:$B$28,0),MATCH(M3427,SBi!$C$2:$K$2,0))</f>
        <v>81.5</v>
      </c>
      <c r="O3427" s="16">
        <f t="shared" ca="1" si="697"/>
        <v>9.5355000000000008</v>
      </c>
      <c r="P3427" s="16" t="str">
        <f ca="1">IFERROR(INDEX(VpD!$2:$2,MATCH(H3427,VpD!$1:$1,1)),VpD!$I$2)</f>
        <v>&gt;1998</v>
      </c>
      <c r="Q3427" s="1">
        <f ca="1">INDEX(VpD!$C$3:$I$27,MATCH(F3427,VpD!$B$3:$B$27,0),MATCH(P3427,VpD!$C$2:$I$2,0))</f>
        <v>65</v>
      </c>
      <c r="R3427" s="16">
        <f t="shared" ca="1" si="698"/>
        <v>7.6050000000000004</v>
      </c>
      <c r="S3427" s="14">
        <f t="shared" ca="1" si="699"/>
        <v>711659.7</v>
      </c>
      <c r="T3427" s="14">
        <f t="shared" ca="1" si="700"/>
        <v>6172070.5700000003</v>
      </c>
      <c r="U3427" s="14" t="str">
        <f t="shared" ca="1" si="701"/>
        <v>0A3F507E-1ED0-32B8-E044-0003BA298018</v>
      </c>
    </row>
    <row r="3428" spans="1:21" s="14" customFormat="1" x14ac:dyDescent="0.25">
      <c r="A3428" s="14">
        <f t="shared" si="689"/>
        <v>3428</v>
      </c>
      <c r="B3428" s="14" t="str">
        <f t="shared" ca="1" si="690"/>
        <v>09F73BD2-0CF2-451B-8568-A53D7ABB6AF5</v>
      </c>
      <c r="C3428" s="14" t="str">
        <f t="shared" ca="1" si="691"/>
        <v>Gaunøvej</v>
      </c>
      <c r="D3428" s="14" t="str">
        <f t="shared" ca="1" si="692"/>
        <v>11</v>
      </c>
      <c r="E3428" s="14" t="str">
        <f t="shared" ca="1" si="693"/>
        <v>18ao</v>
      </c>
      <c r="F3428" s="1">
        <f t="shared" ca="1" si="694"/>
        <v>120</v>
      </c>
      <c r="G3428" s="1">
        <f t="shared" ca="1" si="695"/>
        <v>108</v>
      </c>
      <c r="H3428" s="1">
        <f t="shared" ca="1" si="696"/>
        <v>1991</v>
      </c>
      <c r="I3428" s="1" t="str">
        <f ca="1">INDEX(Relationstabel!$C$3:$K$10,MATCH(INDIRECT($A$1&amp;"J"&amp;A3428),Relationstabel!$A$3:$A$10,0),MATCH(IFERROR(VALUE(INDIRECT($A$1&amp;"K"&amp;A3428)),0),Relationstabel!$C$1:$K$1,0))</f>
        <v>Varmepumpe</v>
      </c>
      <c r="J3428" s="1" t="str">
        <f ca="1">INDEX(Anvendelseskode!B:B,MATCH($F3428,Anvendelseskode!$A:$A,0))</f>
        <v>Fritliggende enfamilieshus (parcelhus)</v>
      </c>
      <c r="K3428" s="1" t="str">
        <f ca="1">INDEX(Anvendelseskode!C:C,MATCH($F3428,Anvendelseskode!$A:$A,0))</f>
        <v>Parcelhuse</v>
      </c>
      <c r="L3428" s="1" t="str">
        <f ca="1">INDEX(Anvendelseskode!D:D,MATCH($F3428,Anvendelseskode!$A:$A,0))</f>
        <v>Private husholdninger</v>
      </c>
      <c r="M3428" s="1" t="str">
        <f ca="1">IFERROR(INDEX(SBi!$2:$2,MATCH(H3428,SBi!$1:$1,1)),SBi!$K$2)</f>
        <v>1979-1998</v>
      </c>
      <c r="N3428" s="1">
        <f ca="1">INDEX(SBi!$C$3:$K$28,MATCH(F3428,SBi!$B$3:$B$28,0),MATCH(M3428,SBi!$C$2:$K$2,0))</f>
        <v>105.4</v>
      </c>
      <c r="O3428" s="16">
        <f t="shared" ca="1" si="697"/>
        <v>11.3832</v>
      </c>
      <c r="P3428" s="16" t="str">
        <f ca="1">IFERROR(INDEX(VpD!$2:$2,MATCH(H3428,VpD!$1:$1,1)),VpD!$I$2)</f>
        <v>1979-1998</v>
      </c>
      <c r="Q3428" s="1">
        <f ca="1">INDEX(VpD!$C$3:$I$27,MATCH(F3428,VpD!$B$3:$B$27,0),MATCH(P3428,VpD!$C$2:$I$2,0))</f>
        <v>90</v>
      </c>
      <c r="R3428" s="16">
        <f t="shared" ca="1" si="698"/>
        <v>9.7200000000000006</v>
      </c>
      <c r="S3428" s="14">
        <f t="shared" ca="1" si="699"/>
        <v>712549.17</v>
      </c>
      <c r="T3428" s="14">
        <f t="shared" ca="1" si="700"/>
        <v>6169055.75</v>
      </c>
      <c r="U3428" s="14" t="str">
        <f t="shared" ca="1" si="701"/>
        <v>0A3F507E-17EB-32B8-E044-0003BA298018</v>
      </c>
    </row>
    <row r="3429" spans="1:21" s="14" customFormat="1" x14ac:dyDescent="0.25">
      <c r="A3429" s="14">
        <f t="shared" si="689"/>
        <v>3429</v>
      </c>
      <c r="B3429" s="14" t="str">
        <f t="shared" ca="1" si="690"/>
        <v>B60C3976-7035-41B5-9414-A70A0D818981</v>
      </c>
      <c r="C3429" s="14" t="str">
        <f t="shared" ca="1" si="691"/>
        <v>Ny Mæglergårds Alle</v>
      </c>
      <c r="D3429" s="14" t="str">
        <f t="shared" ca="1" si="692"/>
        <v>67</v>
      </c>
      <c r="E3429" s="14" t="str">
        <f t="shared" ca="1" si="693"/>
        <v>6ee</v>
      </c>
      <c r="F3429" s="1">
        <f t="shared" ca="1" si="694"/>
        <v>120</v>
      </c>
      <c r="G3429" s="1">
        <f t="shared" ca="1" si="695"/>
        <v>119</v>
      </c>
      <c r="H3429" s="1">
        <f t="shared" ca="1" si="696"/>
        <v>1963</v>
      </c>
      <c r="I3429" s="1" t="str">
        <f ca="1">INDEX(Relationstabel!$C$3:$K$10,MATCH(INDIRECT($A$1&amp;"J"&amp;A3429),Relationstabel!$A$3:$A$10,0),MATCH(IFERROR(VALUE(INDIRECT($A$1&amp;"K"&amp;A3429)),0),Relationstabel!$C$1:$K$1,0))</f>
        <v>Naturgas</v>
      </c>
      <c r="J3429" s="1" t="str">
        <f ca="1">INDEX(Anvendelseskode!B:B,MATCH($F3429,Anvendelseskode!$A:$A,0))</f>
        <v>Fritliggende enfamilieshus (parcelhus)</v>
      </c>
      <c r="K3429" s="1" t="str">
        <f ca="1">INDEX(Anvendelseskode!C:C,MATCH($F3429,Anvendelseskode!$A:$A,0))</f>
        <v>Parcelhuse</v>
      </c>
      <c r="L3429" s="1" t="str">
        <f ca="1">INDEX(Anvendelseskode!D:D,MATCH($F3429,Anvendelseskode!$A:$A,0))</f>
        <v>Private husholdninger</v>
      </c>
      <c r="M3429" s="1" t="str">
        <f ca="1">IFERROR(INDEX(SBi!$2:$2,MATCH(H3429,SBi!$1:$1,1)),SBi!$K$2)</f>
        <v>1961-1972</v>
      </c>
      <c r="N3429" s="1">
        <f ca="1">INDEX(SBi!$C$3:$K$28,MATCH(F3429,SBi!$B$3:$B$28,0),MATCH(M3429,SBi!$C$2:$K$2,0))</f>
        <v>134.30000000000001</v>
      </c>
      <c r="O3429" s="16">
        <f t="shared" ca="1" si="697"/>
        <v>15.9817</v>
      </c>
      <c r="P3429" s="16" t="str">
        <f ca="1">IFERROR(INDEX(VpD!$2:$2,MATCH(H3429,VpD!$1:$1,1)),VpD!$I$2)</f>
        <v>1961-1972</v>
      </c>
      <c r="Q3429" s="1">
        <f ca="1">INDEX(VpD!$C$3:$I$27,MATCH(F3429,VpD!$B$3:$B$27,0),MATCH(P3429,VpD!$C$2:$I$2,0))</f>
        <v>143</v>
      </c>
      <c r="R3429" s="16">
        <f t="shared" ca="1" si="698"/>
        <v>17.016999999999999</v>
      </c>
      <c r="S3429" s="14">
        <f t="shared" ca="1" si="699"/>
        <v>713958.83</v>
      </c>
      <c r="T3429" s="14">
        <f t="shared" ca="1" si="700"/>
        <v>6169357.8099999996</v>
      </c>
      <c r="U3429" s="14" t="str">
        <f t="shared" ca="1" si="701"/>
        <v>0A3F507E-1DEB-32B8-E044-0003BA298018</v>
      </c>
    </row>
    <row r="3430" spans="1:21" s="14" customFormat="1" x14ac:dyDescent="0.25">
      <c r="A3430" s="14">
        <f t="shared" si="689"/>
        <v>3430</v>
      </c>
      <c r="B3430" s="14" t="str">
        <f t="shared" ca="1" si="690"/>
        <v>7F1D8F4D-2A43-41D8-AB3D-8F83BEF299BE</v>
      </c>
      <c r="C3430" s="14" t="str">
        <f t="shared" ca="1" si="691"/>
        <v>Hyrdeengen</v>
      </c>
      <c r="D3430" s="14" t="str">
        <f t="shared" ca="1" si="692"/>
        <v>251</v>
      </c>
      <c r="E3430" s="14" t="str">
        <f t="shared" ca="1" si="693"/>
        <v>21fl</v>
      </c>
      <c r="F3430" s="1">
        <f t="shared" ca="1" si="694"/>
        <v>130</v>
      </c>
      <c r="G3430" s="1">
        <f t="shared" ca="1" si="695"/>
        <v>113</v>
      </c>
      <c r="H3430" s="1">
        <f t="shared" ca="1" si="696"/>
        <v>1975</v>
      </c>
      <c r="I3430" s="1" t="str">
        <f ca="1">INDEX(Relationstabel!$C$3:$K$10,MATCH(INDIRECT($A$1&amp;"J"&amp;A3430),Relationstabel!$A$3:$A$10,0),MATCH(IFERROR(VALUE(INDIRECT($A$1&amp;"K"&amp;A3430)),0),Relationstabel!$C$1:$K$1,0))</f>
        <v>Fjernvarme/ Blokvarme</v>
      </c>
      <c r="J3430" s="1" t="str">
        <f ca="1">INDEX(Anvendelseskode!B:B,MATCH($F3430,Anvendelseskode!$A:$A,0))</f>
        <v>Række-, kæde-, dobbelthus (lodret adskillelse mellem enhederne)</v>
      </c>
      <c r="K3430" s="1" t="str">
        <f ca="1">INDEX(Anvendelseskode!C:C,MATCH($F3430,Anvendelseskode!$A:$A,0))</f>
        <v>Række-, kæde og dobbelthuse</v>
      </c>
      <c r="L3430" s="1" t="str">
        <f ca="1">INDEX(Anvendelseskode!D:D,MATCH($F3430,Anvendelseskode!$A:$A,0))</f>
        <v>Private husholdninger</v>
      </c>
      <c r="M3430" s="1" t="str">
        <f ca="1">IFERROR(INDEX(SBi!$2:$2,MATCH(H3430,SBi!$1:$1,1)),SBi!$K$2)</f>
        <v>1973-1978</v>
      </c>
      <c r="N3430" s="1">
        <f ca="1">INDEX(SBi!$C$3:$K$28,MATCH(F3430,SBi!$B$3:$B$28,0),MATCH(M3430,SBi!$C$2:$K$2,0))</f>
        <v>112.6</v>
      </c>
      <c r="O3430" s="16">
        <f t="shared" ca="1" si="697"/>
        <v>12.723799999999999</v>
      </c>
      <c r="P3430" s="16" t="str">
        <f ca="1">IFERROR(INDEX(VpD!$2:$2,MATCH(H3430,VpD!$1:$1,1)),VpD!$I$2)</f>
        <v>1973-1978</v>
      </c>
      <c r="Q3430" s="1">
        <f ca="1">INDEX(VpD!$C$3:$I$27,MATCH(F3430,VpD!$B$3:$B$27,0),MATCH(P3430,VpD!$C$2:$I$2,0))</f>
        <v>98</v>
      </c>
      <c r="R3430" s="16">
        <f t="shared" ca="1" si="698"/>
        <v>11.074</v>
      </c>
      <c r="S3430" s="14">
        <f t="shared" ca="1" si="699"/>
        <v>711679.73</v>
      </c>
      <c r="T3430" s="14">
        <f t="shared" ca="1" si="700"/>
        <v>6172336.5999999996</v>
      </c>
      <c r="U3430" s="14" t="str">
        <f t="shared" ca="1" si="701"/>
        <v>0A3F507E-19CF-32B8-E044-0003BA298018</v>
      </c>
    </row>
    <row r="3431" spans="1:21" s="14" customFormat="1" x14ac:dyDescent="0.25">
      <c r="A3431" s="14">
        <f t="shared" si="689"/>
        <v>3431</v>
      </c>
      <c r="B3431" s="14" t="str">
        <f t="shared" ca="1" si="690"/>
        <v>657B7C00-42A9-4717-BB49-752E1C19DFDD</v>
      </c>
      <c r="C3431" s="14" t="str">
        <f t="shared" ca="1" si="691"/>
        <v>Hyttevænget</v>
      </c>
      <c r="D3431" s="14" t="str">
        <f t="shared" ca="1" si="692"/>
        <v>83</v>
      </c>
      <c r="E3431" s="14" t="str">
        <f t="shared" ca="1" si="693"/>
        <v>6ki</v>
      </c>
      <c r="F3431" s="1">
        <f t="shared" ca="1" si="694"/>
        <v>130</v>
      </c>
      <c r="G3431" s="1">
        <f t="shared" ca="1" si="695"/>
        <v>110</v>
      </c>
      <c r="H3431" s="1">
        <f t="shared" ca="1" si="696"/>
        <v>1966</v>
      </c>
      <c r="I3431" s="1" t="str">
        <f ca="1">INDEX(Relationstabel!$C$3:$K$10,MATCH(INDIRECT($A$1&amp;"J"&amp;A3431),Relationstabel!$A$3:$A$10,0),MATCH(IFERROR(VALUE(INDIRECT($A$1&amp;"K"&amp;A3431)),0),Relationstabel!$C$1:$K$1,0))</f>
        <v>Fjernvarme/ Blokvarme</v>
      </c>
      <c r="J3431" s="1" t="str">
        <f ca="1">INDEX(Anvendelseskode!B:B,MATCH($F3431,Anvendelseskode!$A:$A,0))</f>
        <v>Række-, kæde-, dobbelthus (lodret adskillelse mellem enhederne)</v>
      </c>
      <c r="K3431" s="1" t="str">
        <f ca="1">INDEX(Anvendelseskode!C:C,MATCH($F3431,Anvendelseskode!$A:$A,0))</f>
        <v>Række-, kæde og dobbelthuse</v>
      </c>
      <c r="L3431" s="1" t="str">
        <f ca="1">INDEX(Anvendelseskode!D:D,MATCH($F3431,Anvendelseskode!$A:$A,0))</f>
        <v>Private husholdninger</v>
      </c>
      <c r="M3431" s="1" t="str">
        <f ca="1">IFERROR(INDEX(SBi!$2:$2,MATCH(H3431,SBi!$1:$1,1)),SBi!$K$2)</f>
        <v>1961-1972</v>
      </c>
      <c r="N3431" s="1">
        <f ca="1">INDEX(SBi!$C$3:$K$28,MATCH(F3431,SBi!$B$3:$B$28,0),MATCH(M3431,SBi!$C$2:$K$2,0))</f>
        <v>119.9</v>
      </c>
      <c r="O3431" s="16">
        <f t="shared" ca="1" si="697"/>
        <v>13.189</v>
      </c>
      <c r="P3431" s="16" t="str">
        <f ca="1">IFERROR(INDEX(VpD!$2:$2,MATCH(H3431,VpD!$1:$1,1)),VpD!$I$2)</f>
        <v>1961-1972</v>
      </c>
      <c r="Q3431" s="1">
        <f ca="1">INDEX(VpD!$C$3:$I$27,MATCH(F3431,VpD!$B$3:$B$27,0),MATCH(P3431,VpD!$C$2:$I$2,0))</f>
        <v>120</v>
      </c>
      <c r="R3431" s="16">
        <f t="shared" ca="1" si="698"/>
        <v>13.2</v>
      </c>
      <c r="S3431" s="14">
        <f t="shared" ca="1" si="699"/>
        <v>713669.15</v>
      </c>
      <c r="T3431" s="14">
        <f t="shared" ca="1" si="700"/>
        <v>6169324.0099999998</v>
      </c>
      <c r="U3431" s="14" t="str">
        <f t="shared" ca="1" si="701"/>
        <v>0A3F507E-1ACF-32B8-E044-0003BA298018</v>
      </c>
    </row>
    <row r="3432" spans="1:21" s="14" customFormat="1" x14ac:dyDescent="0.25">
      <c r="A3432" s="14">
        <f t="shared" si="689"/>
        <v>3432</v>
      </c>
      <c r="B3432" s="14" t="str">
        <f t="shared" ca="1" si="690"/>
        <v>C293986A-2B85-42B9-A5BE-B112A7A16C0B</v>
      </c>
      <c r="C3432" s="14" t="str">
        <f t="shared" ca="1" si="691"/>
        <v>Løkkekrogen</v>
      </c>
      <c r="D3432" s="14" t="str">
        <f t="shared" ca="1" si="692"/>
        <v>12</v>
      </c>
      <c r="E3432" s="14" t="str">
        <f t="shared" ca="1" si="693"/>
        <v>17ay</v>
      </c>
      <c r="F3432" s="1">
        <f t="shared" ca="1" si="694"/>
        <v>130</v>
      </c>
      <c r="G3432" s="1">
        <f t="shared" ca="1" si="695"/>
        <v>134</v>
      </c>
      <c r="H3432" s="1">
        <f t="shared" ca="1" si="696"/>
        <v>1975</v>
      </c>
      <c r="I3432" s="1" t="str">
        <f ca="1">INDEX(Relationstabel!$C$3:$K$10,MATCH(INDIRECT($A$1&amp;"J"&amp;A3432),Relationstabel!$A$3:$A$10,0),MATCH(IFERROR(VALUE(INDIRECT($A$1&amp;"K"&amp;A3432)),0),Relationstabel!$C$1:$K$1,0))</f>
        <v>Fjernvarme/ Blokvarme</v>
      </c>
      <c r="J3432" s="1" t="str">
        <f ca="1">INDEX(Anvendelseskode!B:B,MATCH($F3432,Anvendelseskode!$A:$A,0))</f>
        <v>Række-, kæde-, dobbelthus (lodret adskillelse mellem enhederne)</v>
      </c>
      <c r="K3432" s="1" t="str">
        <f ca="1">INDEX(Anvendelseskode!C:C,MATCH($F3432,Anvendelseskode!$A:$A,0))</f>
        <v>Række-, kæde og dobbelthuse</v>
      </c>
      <c r="L3432" s="1" t="str">
        <f ca="1">INDEX(Anvendelseskode!D:D,MATCH($F3432,Anvendelseskode!$A:$A,0))</f>
        <v>Private husholdninger</v>
      </c>
      <c r="M3432" s="1" t="str">
        <f ca="1">IFERROR(INDEX(SBi!$2:$2,MATCH(H3432,SBi!$1:$1,1)),SBi!$K$2)</f>
        <v>1973-1978</v>
      </c>
      <c r="N3432" s="1">
        <f ca="1">INDEX(SBi!$C$3:$K$28,MATCH(F3432,SBi!$B$3:$B$28,0),MATCH(M3432,SBi!$C$2:$K$2,0))</f>
        <v>112.6</v>
      </c>
      <c r="O3432" s="16">
        <f t="shared" ca="1" si="697"/>
        <v>15.0884</v>
      </c>
      <c r="P3432" s="16" t="str">
        <f ca="1">IFERROR(INDEX(VpD!$2:$2,MATCH(H3432,VpD!$1:$1,1)),VpD!$I$2)</f>
        <v>1973-1978</v>
      </c>
      <c r="Q3432" s="1">
        <f ca="1">INDEX(VpD!$C$3:$I$27,MATCH(F3432,VpD!$B$3:$B$27,0),MATCH(P3432,VpD!$C$2:$I$2,0))</f>
        <v>98</v>
      </c>
      <c r="R3432" s="16">
        <f t="shared" ca="1" si="698"/>
        <v>13.132</v>
      </c>
      <c r="S3432" s="14">
        <f t="shared" ca="1" si="699"/>
        <v>711265.76</v>
      </c>
      <c r="T3432" s="14">
        <f t="shared" ca="1" si="700"/>
        <v>6172445.4000000004</v>
      </c>
      <c r="U3432" s="14" t="str">
        <f t="shared" ca="1" si="701"/>
        <v>0A3F507E-1CCF-32B8-E044-0003BA298018</v>
      </c>
    </row>
    <row r="3433" spans="1:21" s="14" customFormat="1" x14ac:dyDescent="0.25">
      <c r="A3433" s="14">
        <f t="shared" si="689"/>
        <v>3433</v>
      </c>
      <c r="B3433" s="14" t="str">
        <f t="shared" ca="1" si="690"/>
        <v>3716B581-BDE9-4D05-8E03-BB55BFF2743C</v>
      </c>
      <c r="C3433" s="14" t="str">
        <f t="shared" ca="1" si="691"/>
        <v>Saltøvej</v>
      </c>
      <c r="D3433" s="14" t="str">
        <f t="shared" ca="1" si="692"/>
        <v>12</v>
      </c>
      <c r="E3433" s="14" t="str">
        <f t="shared" ca="1" si="693"/>
        <v>7al</v>
      </c>
      <c r="F3433" s="1">
        <f t="shared" ca="1" si="694"/>
        <v>120</v>
      </c>
      <c r="G3433" s="1">
        <f t="shared" ca="1" si="695"/>
        <v>180</v>
      </c>
      <c r="H3433" s="1">
        <f t="shared" ca="1" si="696"/>
        <v>1979</v>
      </c>
      <c r="I3433" s="1" t="str">
        <f ca="1">INDEX(Relationstabel!$C$3:$K$10,MATCH(INDIRECT($A$1&amp;"J"&amp;A3433),Relationstabel!$A$3:$A$10,0),MATCH(IFERROR(VALUE(INDIRECT($A$1&amp;"K"&amp;A3433)),0),Relationstabel!$C$1:$K$1,0))</f>
        <v>Elvarme</v>
      </c>
      <c r="J3433" s="1" t="str">
        <f ca="1">INDEX(Anvendelseskode!B:B,MATCH($F3433,Anvendelseskode!$A:$A,0))</f>
        <v>Fritliggende enfamilieshus (parcelhus)</v>
      </c>
      <c r="K3433" s="1" t="str">
        <f ca="1">INDEX(Anvendelseskode!C:C,MATCH($F3433,Anvendelseskode!$A:$A,0))</f>
        <v>Parcelhuse</v>
      </c>
      <c r="L3433" s="1" t="str">
        <f ca="1">INDEX(Anvendelseskode!D:D,MATCH($F3433,Anvendelseskode!$A:$A,0))</f>
        <v>Private husholdninger</v>
      </c>
      <c r="M3433" s="1" t="str">
        <f ca="1">IFERROR(INDEX(SBi!$2:$2,MATCH(H3433,SBi!$1:$1,1)),SBi!$K$2)</f>
        <v>1979-1998</v>
      </c>
      <c r="N3433" s="1">
        <f ca="1">INDEX(SBi!$C$3:$K$28,MATCH(F3433,SBi!$B$3:$B$28,0),MATCH(M3433,SBi!$C$2:$K$2,0))</f>
        <v>105.4</v>
      </c>
      <c r="O3433" s="16">
        <f t="shared" ca="1" si="697"/>
        <v>18.972000000000001</v>
      </c>
      <c r="P3433" s="16" t="str">
        <f ca="1">IFERROR(INDEX(VpD!$2:$2,MATCH(H3433,VpD!$1:$1,1)),VpD!$I$2)</f>
        <v>1979-1998</v>
      </c>
      <c r="Q3433" s="1">
        <f ca="1">INDEX(VpD!$C$3:$I$27,MATCH(F3433,VpD!$B$3:$B$27,0),MATCH(P3433,VpD!$C$2:$I$2,0))</f>
        <v>90</v>
      </c>
      <c r="R3433" s="16">
        <f t="shared" ca="1" si="698"/>
        <v>16.2</v>
      </c>
      <c r="S3433" s="14">
        <f t="shared" ca="1" si="699"/>
        <v>713067.89</v>
      </c>
      <c r="T3433" s="14">
        <f t="shared" ca="1" si="700"/>
        <v>6168340.2000000002</v>
      </c>
      <c r="U3433" s="14" t="str">
        <f t="shared" ca="1" si="701"/>
        <v>0A3F507E-20E8-32B8-E044-0003BA298018</v>
      </c>
    </row>
    <row r="3434" spans="1:21" s="14" customFormat="1" x14ac:dyDescent="0.25">
      <c r="A3434" s="14">
        <f t="shared" si="689"/>
        <v>3434</v>
      </c>
      <c r="B3434" s="14" t="str">
        <f t="shared" ca="1" si="690"/>
        <v>73CDBFF6-3648-4E5E-93F5-4B64D34AE266</v>
      </c>
      <c r="C3434" s="14" t="str">
        <f t="shared" ca="1" si="691"/>
        <v>Bygaden</v>
      </c>
      <c r="D3434" s="14" t="str">
        <f t="shared" ca="1" si="692"/>
        <v>26</v>
      </c>
      <c r="E3434" s="14" t="str">
        <f t="shared" ca="1" si="693"/>
        <v>1bu</v>
      </c>
      <c r="F3434" s="1">
        <f t="shared" ca="1" si="694"/>
        <v>120</v>
      </c>
      <c r="G3434" s="1">
        <f t="shared" ca="1" si="695"/>
        <v>243</v>
      </c>
      <c r="H3434" s="1">
        <f t="shared" ca="1" si="696"/>
        <v>1995</v>
      </c>
      <c r="I3434" s="1" t="str">
        <f ca="1">INDEX(Relationstabel!$C$3:$K$10,MATCH(INDIRECT($A$1&amp;"J"&amp;A3434),Relationstabel!$A$3:$A$10,0),MATCH(IFERROR(VALUE(INDIRECT($A$1&amp;"K"&amp;A3434)),0),Relationstabel!$C$1:$K$1,0))</f>
        <v>Naturgas</v>
      </c>
      <c r="J3434" s="1" t="str">
        <f ca="1">INDEX(Anvendelseskode!B:B,MATCH($F3434,Anvendelseskode!$A:$A,0))</f>
        <v>Fritliggende enfamilieshus (parcelhus)</v>
      </c>
      <c r="K3434" s="1" t="str">
        <f ca="1">INDEX(Anvendelseskode!C:C,MATCH($F3434,Anvendelseskode!$A:$A,0))</f>
        <v>Parcelhuse</v>
      </c>
      <c r="L3434" s="1" t="str">
        <f ca="1">INDEX(Anvendelseskode!D:D,MATCH($F3434,Anvendelseskode!$A:$A,0))</f>
        <v>Private husholdninger</v>
      </c>
      <c r="M3434" s="1" t="str">
        <f ca="1">IFERROR(INDEX(SBi!$2:$2,MATCH(H3434,SBi!$1:$1,1)),SBi!$K$2)</f>
        <v>1979-1998</v>
      </c>
      <c r="N3434" s="1">
        <f ca="1">INDEX(SBi!$C$3:$K$28,MATCH(F3434,SBi!$B$3:$B$28,0),MATCH(M3434,SBi!$C$2:$K$2,0))</f>
        <v>105.4</v>
      </c>
      <c r="O3434" s="16">
        <f t="shared" ca="1" si="697"/>
        <v>25.612200000000001</v>
      </c>
      <c r="P3434" s="16" t="str">
        <f ca="1">IFERROR(INDEX(VpD!$2:$2,MATCH(H3434,VpD!$1:$1,1)),VpD!$I$2)</f>
        <v>1979-1998</v>
      </c>
      <c r="Q3434" s="1">
        <f ca="1">INDEX(VpD!$C$3:$I$27,MATCH(F3434,VpD!$B$3:$B$27,0),MATCH(P3434,VpD!$C$2:$I$2,0))</f>
        <v>90</v>
      </c>
      <c r="R3434" s="16">
        <f t="shared" ca="1" si="698"/>
        <v>21.87</v>
      </c>
      <c r="S3434" s="14">
        <f t="shared" ca="1" si="699"/>
        <v>711792.26</v>
      </c>
      <c r="T3434" s="14">
        <f t="shared" ca="1" si="700"/>
        <v>6170591.1500000004</v>
      </c>
      <c r="U3434" s="14" t="str">
        <f t="shared" ca="1" si="701"/>
        <v>0A3F507E-15EC-32B8-E044-0003BA298018</v>
      </c>
    </row>
    <row r="3435" spans="1:21" s="14" customFormat="1" x14ac:dyDescent="0.25">
      <c r="A3435" s="14">
        <f t="shared" si="689"/>
        <v>3435</v>
      </c>
      <c r="B3435" s="14" t="str">
        <f t="shared" ca="1" si="690"/>
        <v>1279EA95-4668-45AA-A18A-67FC948121D7</v>
      </c>
      <c r="C3435" s="14" t="str">
        <f t="shared" ca="1" si="691"/>
        <v>Egholmvej</v>
      </c>
      <c r="D3435" s="14" t="str">
        <f t="shared" ca="1" si="692"/>
        <v>8</v>
      </c>
      <c r="E3435" s="14" t="str">
        <f t="shared" ca="1" si="693"/>
        <v>18ds</v>
      </c>
      <c r="F3435" s="1">
        <f t="shared" ca="1" si="694"/>
        <v>120</v>
      </c>
      <c r="G3435" s="1">
        <f t="shared" ca="1" si="695"/>
        <v>135</v>
      </c>
      <c r="H3435" s="1">
        <f t="shared" ca="1" si="696"/>
        <v>1982</v>
      </c>
      <c r="I3435" s="1" t="str">
        <f ca="1">INDEX(Relationstabel!$C$3:$K$10,MATCH(INDIRECT($A$1&amp;"J"&amp;A3435),Relationstabel!$A$3:$A$10,0),MATCH(IFERROR(VALUE(INDIRECT($A$1&amp;"K"&amp;A3435)),0),Relationstabel!$C$1:$K$1,0))</f>
        <v>Olie</v>
      </c>
      <c r="J3435" s="1" t="str">
        <f ca="1">INDEX(Anvendelseskode!B:B,MATCH($F3435,Anvendelseskode!$A:$A,0))</f>
        <v>Fritliggende enfamilieshus (parcelhus)</v>
      </c>
      <c r="K3435" s="1" t="str">
        <f ca="1">INDEX(Anvendelseskode!C:C,MATCH($F3435,Anvendelseskode!$A:$A,0))</f>
        <v>Parcelhuse</v>
      </c>
      <c r="L3435" s="1" t="str">
        <f ca="1">INDEX(Anvendelseskode!D:D,MATCH($F3435,Anvendelseskode!$A:$A,0))</f>
        <v>Private husholdninger</v>
      </c>
      <c r="M3435" s="1" t="str">
        <f ca="1">IFERROR(INDEX(SBi!$2:$2,MATCH(H3435,SBi!$1:$1,1)),SBi!$K$2)</f>
        <v>1979-1998</v>
      </c>
      <c r="N3435" s="1">
        <f ca="1">INDEX(SBi!$C$3:$K$28,MATCH(F3435,SBi!$B$3:$B$28,0),MATCH(M3435,SBi!$C$2:$K$2,0))</f>
        <v>105.4</v>
      </c>
      <c r="O3435" s="16">
        <f t="shared" ca="1" si="697"/>
        <v>14.228999999999999</v>
      </c>
      <c r="P3435" s="16" t="str">
        <f ca="1">IFERROR(INDEX(VpD!$2:$2,MATCH(H3435,VpD!$1:$1,1)),VpD!$I$2)</f>
        <v>1979-1998</v>
      </c>
      <c r="Q3435" s="1">
        <f ca="1">INDEX(VpD!$C$3:$I$27,MATCH(F3435,VpD!$B$3:$B$27,0),MATCH(P3435,VpD!$C$2:$I$2,0))</f>
        <v>90</v>
      </c>
      <c r="R3435" s="16">
        <f t="shared" ca="1" si="698"/>
        <v>12.15</v>
      </c>
      <c r="S3435" s="14">
        <f t="shared" ca="1" si="699"/>
        <v>713408.44</v>
      </c>
      <c r="T3435" s="14">
        <f t="shared" ca="1" si="700"/>
        <v>6168932.1799999997</v>
      </c>
      <c r="U3435" s="14" t="str">
        <f t="shared" ca="1" si="701"/>
        <v>0A3F507E-16EC-32B8-E044-0003BA298018</v>
      </c>
    </row>
    <row r="3436" spans="1:21" s="14" customFormat="1" x14ac:dyDescent="0.25">
      <c r="A3436" s="14">
        <f t="shared" si="689"/>
        <v>3436</v>
      </c>
      <c r="B3436" s="14" t="str">
        <f t="shared" ca="1" si="690"/>
        <v>43A1BF5E-F291-4147-B52B-E7FD16EC7D44</v>
      </c>
      <c r="C3436" s="14" t="str">
        <f t="shared" ca="1" si="691"/>
        <v>Hyrdeengen</v>
      </c>
      <c r="D3436" s="14" t="str">
        <f t="shared" ca="1" si="692"/>
        <v>309</v>
      </c>
      <c r="E3436" s="14" t="str">
        <f t="shared" ca="1" si="693"/>
        <v>21eh</v>
      </c>
      <c r="F3436" s="1">
        <f t="shared" ca="1" si="694"/>
        <v>130</v>
      </c>
      <c r="G3436" s="1">
        <f t="shared" ca="1" si="695"/>
        <v>117</v>
      </c>
      <c r="H3436" s="1">
        <f t="shared" ca="1" si="696"/>
        <v>1975</v>
      </c>
      <c r="I3436" s="1" t="str">
        <f ca="1">INDEX(Relationstabel!$C$3:$K$10,MATCH(INDIRECT($A$1&amp;"J"&amp;A3436),Relationstabel!$A$3:$A$10,0),MATCH(IFERROR(VALUE(INDIRECT($A$1&amp;"K"&amp;A3436)),0),Relationstabel!$C$1:$K$1,0))</f>
        <v>Fjernvarme/ Blokvarme</v>
      </c>
      <c r="J3436" s="1" t="str">
        <f ca="1">INDEX(Anvendelseskode!B:B,MATCH($F3436,Anvendelseskode!$A:$A,0))</f>
        <v>Række-, kæde-, dobbelthus (lodret adskillelse mellem enhederne)</v>
      </c>
      <c r="K3436" s="1" t="str">
        <f ca="1">INDEX(Anvendelseskode!C:C,MATCH($F3436,Anvendelseskode!$A:$A,0))</f>
        <v>Række-, kæde og dobbelthuse</v>
      </c>
      <c r="L3436" s="1" t="str">
        <f ca="1">INDEX(Anvendelseskode!D:D,MATCH($F3436,Anvendelseskode!$A:$A,0))</f>
        <v>Private husholdninger</v>
      </c>
      <c r="M3436" s="1" t="str">
        <f ca="1">IFERROR(INDEX(SBi!$2:$2,MATCH(H3436,SBi!$1:$1,1)),SBi!$K$2)</f>
        <v>1973-1978</v>
      </c>
      <c r="N3436" s="1">
        <f ca="1">INDEX(SBi!$C$3:$K$28,MATCH(F3436,SBi!$B$3:$B$28,0),MATCH(M3436,SBi!$C$2:$K$2,0))</f>
        <v>112.6</v>
      </c>
      <c r="O3436" s="16">
        <f t="shared" ca="1" si="697"/>
        <v>13.174199999999999</v>
      </c>
      <c r="P3436" s="16" t="str">
        <f ca="1">IFERROR(INDEX(VpD!$2:$2,MATCH(H3436,VpD!$1:$1,1)),VpD!$I$2)</f>
        <v>1973-1978</v>
      </c>
      <c r="Q3436" s="1">
        <f ca="1">INDEX(VpD!$C$3:$I$27,MATCH(F3436,VpD!$B$3:$B$27,0),MATCH(P3436,VpD!$C$2:$I$2,0))</f>
        <v>98</v>
      </c>
      <c r="R3436" s="16">
        <f t="shared" ca="1" si="698"/>
        <v>11.465999999999999</v>
      </c>
      <c r="S3436" s="14">
        <f t="shared" ca="1" si="699"/>
        <v>711599.95</v>
      </c>
      <c r="T3436" s="14">
        <f t="shared" ca="1" si="700"/>
        <v>6172325.8399999999</v>
      </c>
      <c r="U3436" s="14" t="str">
        <f t="shared" ca="1" si="701"/>
        <v>0A3F507E-19EC-32B8-E044-0003BA298018</v>
      </c>
    </row>
    <row r="3437" spans="1:21" s="14" customFormat="1" x14ac:dyDescent="0.25">
      <c r="A3437" s="14">
        <f t="shared" si="689"/>
        <v>3437</v>
      </c>
      <c r="B3437" s="14" t="str">
        <f t="shared" ca="1" si="690"/>
        <v>7B935E5F-EE56-4357-AF26-46558EB90DB1</v>
      </c>
      <c r="C3437" s="14" t="str">
        <f t="shared" ca="1" si="691"/>
        <v>Nørrebred</v>
      </c>
      <c r="D3437" s="14" t="str">
        <f t="shared" ca="1" si="692"/>
        <v>218</v>
      </c>
      <c r="E3437" s="14" t="str">
        <f t="shared" ca="1" si="693"/>
        <v>21ai</v>
      </c>
      <c r="F3437" s="1">
        <f t="shared" ca="1" si="694"/>
        <v>130</v>
      </c>
      <c r="G3437" s="1">
        <f t="shared" ca="1" si="695"/>
        <v>107</v>
      </c>
      <c r="H3437" s="1">
        <f t="shared" ca="1" si="696"/>
        <v>1983</v>
      </c>
      <c r="I3437" s="1" t="str">
        <f ca="1">INDEX(Relationstabel!$C$3:$K$10,MATCH(INDIRECT($A$1&amp;"J"&amp;A3437),Relationstabel!$A$3:$A$10,0),MATCH(IFERROR(VALUE(INDIRECT($A$1&amp;"K"&amp;A3437)),0),Relationstabel!$C$1:$K$1,0))</f>
        <v>Fjernvarme/ Blokvarme</v>
      </c>
      <c r="J3437" s="1" t="str">
        <f ca="1">INDEX(Anvendelseskode!B:B,MATCH($F3437,Anvendelseskode!$A:$A,0))</f>
        <v>Række-, kæde-, dobbelthus (lodret adskillelse mellem enhederne)</v>
      </c>
      <c r="K3437" s="1" t="str">
        <f ca="1">INDEX(Anvendelseskode!C:C,MATCH($F3437,Anvendelseskode!$A:$A,0))</f>
        <v>Række-, kæde og dobbelthuse</v>
      </c>
      <c r="L3437" s="1" t="str">
        <f ca="1">INDEX(Anvendelseskode!D:D,MATCH($F3437,Anvendelseskode!$A:$A,0))</f>
        <v>Private husholdninger</v>
      </c>
      <c r="M3437" s="1" t="str">
        <f ca="1">IFERROR(INDEX(SBi!$2:$2,MATCH(H3437,SBi!$1:$1,1)),SBi!$K$2)</f>
        <v>1979-1998</v>
      </c>
      <c r="N3437" s="1">
        <f ca="1">INDEX(SBi!$C$3:$K$28,MATCH(F3437,SBi!$B$3:$B$28,0),MATCH(M3437,SBi!$C$2:$K$2,0))</f>
        <v>96.8</v>
      </c>
      <c r="O3437" s="16">
        <f t="shared" ca="1" si="697"/>
        <v>10.3576</v>
      </c>
      <c r="P3437" s="16" t="str">
        <f ca="1">IFERROR(INDEX(VpD!$2:$2,MATCH(H3437,VpD!$1:$1,1)),VpD!$I$2)</f>
        <v>1979-1998</v>
      </c>
      <c r="Q3437" s="1">
        <f ca="1">INDEX(VpD!$C$3:$I$27,MATCH(F3437,VpD!$B$3:$B$27,0),MATCH(P3437,VpD!$C$2:$I$2,0))</f>
        <v>74</v>
      </c>
      <c r="R3437" s="16">
        <f t="shared" ca="1" si="698"/>
        <v>7.9180000000000001</v>
      </c>
      <c r="S3437" s="14">
        <f t="shared" ca="1" si="699"/>
        <v>711727.02</v>
      </c>
      <c r="T3437" s="14">
        <f t="shared" ca="1" si="700"/>
        <v>6172208.46</v>
      </c>
      <c r="U3437" s="14" t="str">
        <f t="shared" ca="1" si="701"/>
        <v>0A3F507E-1EEA-32B8-E044-0003BA298018</v>
      </c>
    </row>
    <row r="3438" spans="1:21" s="14" customFormat="1" x14ac:dyDescent="0.25">
      <c r="A3438" s="14">
        <f t="shared" si="689"/>
        <v>3438</v>
      </c>
      <c r="B3438" s="14" t="str">
        <f t="shared" ca="1" si="690"/>
        <v>D903F4A2-3BA1-42AD-80E2-B3CE9FFD8B7A</v>
      </c>
      <c r="C3438" s="14" t="str">
        <f t="shared" ca="1" si="691"/>
        <v>Svanholmvej</v>
      </c>
      <c r="D3438" s="14" t="str">
        <f t="shared" ca="1" si="692"/>
        <v>17A</v>
      </c>
      <c r="E3438" s="14" t="str">
        <f t="shared" ca="1" si="693"/>
        <v>18ck</v>
      </c>
      <c r="F3438" s="1">
        <f t="shared" ca="1" si="694"/>
        <v>120</v>
      </c>
      <c r="G3438" s="1">
        <f t="shared" ca="1" si="695"/>
        <v>147</v>
      </c>
      <c r="H3438" s="1">
        <f t="shared" ca="1" si="696"/>
        <v>1980</v>
      </c>
      <c r="I3438" s="1" t="str">
        <f ca="1">INDEX(Relationstabel!$C$3:$K$10,MATCH(INDIRECT($A$1&amp;"J"&amp;A3438),Relationstabel!$A$3:$A$10,0),MATCH(IFERROR(VALUE(INDIRECT($A$1&amp;"K"&amp;A3438)),0),Relationstabel!$C$1:$K$1,0))</f>
        <v>Naturgas</v>
      </c>
      <c r="J3438" s="1" t="str">
        <f ca="1">INDEX(Anvendelseskode!B:B,MATCH($F3438,Anvendelseskode!$A:$A,0))</f>
        <v>Fritliggende enfamilieshus (parcelhus)</v>
      </c>
      <c r="K3438" s="1" t="str">
        <f ca="1">INDEX(Anvendelseskode!C:C,MATCH($F3438,Anvendelseskode!$A:$A,0))</f>
        <v>Parcelhuse</v>
      </c>
      <c r="L3438" s="1" t="str">
        <f ca="1">INDEX(Anvendelseskode!D:D,MATCH($F3438,Anvendelseskode!$A:$A,0))</f>
        <v>Private husholdninger</v>
      </c>
      <c r="M3438" s="1" t="str">
        <f ca="1">IFERROR(INDEX(SBi!$2:$2,MATCH(H3438,SBi!$1:$1,1)),SBi!$K$2)</f>
        <v>1979-1998</v>
      </c>
      <c r="N3438" s="1">
        <f ca="1">INDEX(SBi!$C$3:$K$28,MATCH(F3438,SBi!$B$3:$B$28,0),MATCH(M3438,SBi!$C$2:$K$2,0))</f>
        <v>105.4</v>
      </c>
      <c r="O3438" s="16">
        <f t="shared" ca="1" si="697"/>
        <v>15.4938</v>
      </c>
      <c r="P3438" s="16" t="str">
        <f ca="1">IFERROR(INDEX(VpD!$2:$2,MATCH(H3438,VpD!$1:$1,1)),VpD!$I$2)</f>
        <v>1979-1998</v>
      </c>
      <c r="Q3438" s="1">
        <f ca="1">INDEX(VpD!$C$3:$I$27,MATCH(F3438,VpD!$B$3:$B$27,0),MATCH(P3438,VpD!$C$2:$I$2,0))</f>
        <v>90</v>
      </c>
      <c r="R3438" s="16">
        <f t="shared" ca="1" si="698"/>
        <v>13.23</v>
      </c>
      <c r="S3438" s="14">
        <f t="shared" ca="1" si="699"/>
        <v>713195.74</v>
      </c>
      <c r="T3438" s="14">
        <f t="shared" ca="1" si="700"/>
        <v>6168948.4000000004</v>
      </c>
      <c r="U3438" s="14" t="str">
        <f t="shared" ca="1" si="701"/>
        <v>0A3F507E-21EA-32B8-E044-0003BA298018</v>
      </c>
    </row>
    <row r="3439" spans="1:21" s="14" customFormat="1" x14ac:dyDescent="0.25">
      <c r="A3439" s="14">
        <f t="shared" si="689"/>
        <v>3439</v>
      </c>
      <c r="B3439" s="14" t="str">
        <f t="shared" ca="1" si="690"/>
        <v>1B4032A6-6B10-4DC6-BE41-A44AE267DBA5</v>
      </c>
      <c r="C3439" s="14" t="str">
        <f t="shared" ca="1" si="691"/>
        <v>Syvhøjvænge</v>
      </c>
      <c r="D3439" s="14" t="str">
        <f t="shared" ca="1" si="692"/>
        <v>182</v>
      </c>
      <c r="E3439" s="14" t="str">
        <f t="shared" ca="1" si="693"/>
        <v>14be</v>
      </c>
      <c r="F3439" s="1">
        <f t="shared" ca="1" si="694"/>
        <v>130</v>
      </c>
      <c r="G3439" s="1">
        <f t="shared" ca="1" si="695"/>
        <v>107</v>
      </c>
      <c r="H3439" s="1">
        <f t="shared" ca="1" si="696"/>
        <v>1970</v>
      </c>
      <c r="I3439" s="1" t="str">
        <f ca="1">INDEX(Relationstabel!$C$3:$K$10,MATCH(INDIRECT($A$1&amp;"J"&amp;A3439),Relationstabel!$A$3:$A$10,0),MATCH(IFERROR(VALUE(INDIRECT($A$1&amp;"K"&amp;A3439)),0),Relationstabel!$C$1:$K$1,0))</f>
        <v>Fjernvarme/ Blokvarme</v>
      </c>
      <c r="J3439" s="1" t="str">
        <f ca="1">INDEX(Anvendelseskode!B:B,MATCH($F3439,Anvendelseskode!$A:$A,0))</f>
        <v>Række-, kæde-, dobbelthus (lodret adskillelse mellem enhederne)</v>
      </c>
      <c r="K3439" s="1" t="str">
        <f ca="1">INDEX(Anvendelseskode!C:C,MATCH($F3439,Anvendelseskode!$A:$A,0))</f>
        <v>Række-, kæde og dobbelthuse</v>
      </c>
      <c r="L3439" s="1" t="str">
        <f ca="1">INDEX(Anvendelseskode!D:D,MATCH($F3439,Anvendelseskode!$A:$A,0))</f>
        <v>Private husholdninger</v>
      </c>
      <c r="M3439" s="1" t="str">
        <f ca="1">IFERROR(INDEX(SBi!$2:$2,MATCH(H3439,SBi!$1:$1,1)),SBi!$K$2)</f>
        <v>1961-1972</v>
      </c>
      <c r="N3439" s="1">
        <f ca="1">INDEX(SBi!$C$3:$K$28,MATCH(F3439,SBi!$B$3:$B$28,0),MATCH(M3439,SBi!$C$2:$K$2,0))</f>
        <v>119.9</v>
      </c>
      <c r="O3439" s="16">
        <f t="shared" ca="1" si="697"/>
        <v>12.829300000000002</v>
      </c>
      <c r="P3439" s="16" t="str">
        <f ca="1">IFERROR(INDEX(VpD!$2:$2,MATCH(H3439,VpD!$1:$1,1)),VpD!$I$2)</f>
        <v>1961-1972</v>
      </c>
      <c r="Q3439" s="1">
        <f ca="1">INDEX(VpD!$C$3:$I$27,MATCH(F3439,VpD!$B$3:$B$27,0),MATCH(P3439,VpD!$C$2:$I$2,0))</f>
        <v>120</v>
      </c>
      <c r="R3439" s="16">
        <f t="shared" ca="1" si="698"/>
        <v>12.84</v>
      </c>
      <c r="S3439" s="14">
        <f t="shared" ca="1" si="699"/>
        <v>711927.86</v>
      </c>
      <c r="T3439" s="14">
        <f t="shared" ca="1" si="700"/>
        <v>6172033.04</v>
      </c>
      <c r="U3439" s="14" t="str">
        <f t="shared" ca="1" si="701"/>
        <v>0A3F507E-22EA-32B8-E044-0003BA298018</v>
      </c>
    </row>
    <row r="3440" spans="1:21" s="14" customFormat="1" x14ac:dyDescent="0.25">
      <c r="A3440" s="14">
        <f t="shared" si="689"/>
        <v>3440</v>
      </c>
      <c r="B3440" s="14" t="str">
        <f t="shared" ca="1" si="690"/>
        <v>C31FF1CD-89A8-457F-B97D-B06D43205A93</v>
      </c>
      <c r="C3440" s="14" t="str">
        <f t="shared" ca="1" si="691"/>
        <v>Horsbred</v>
      </c>
      <c r="D3440" s="14" t="str">
        <f t="shared" ca="1" si="692"/>
        <v>77</v>
      </c>
      <c r="E3440" s="14" t="str">
        <f t="shared" ca="1" si="693"/>
        <v>13da</v>
      </c>
      <c r="F3440" s="1">
        <f t="shared" ca="1" si="694"/>
        <v>130</v>
      </c>
      <c r="G3440" s="1">
        <f t="shared" ca="1" si="695"/>
        <v>107</v>
      </c>
      <c r="H3440" s="1">
        <f t="shared" ca="1" si="696"/>
        <v>1987</v>
      </c>
      <c r="I3440" s="1" t="str">
        <f ca="1">INDEX(Relationstabel!$C$3:$K$10,MATCH(INDIRECT($A$1&amp;"J"&amp;A3440),Relationstabel!$A$3:$A$10,0),MATCH(IFERROR(VALUE(INDIRECT($A$1&amp;"K"&amp;A3440)),0),Relationstabel!$C$1:$K$1,0))</f>
        <v>Fjernvarme/ Blokvarme</v>
      </c>
      <c r="J3440" s="1" t="str">
        <f ca="1">INDEX(Anvendelseskode!B:B,MATCH($F3440,Anvendelseskode!$A:$A,0))</f>
        <v>Række-, kæde-, dobbelthus (lodret adskillelse mellem enhederne)</v>
      </c>
      <c r="K3440" s="1" t="str">
        <f ca="1">INDEX(Anvendelseskode!C:C,MATCH($F3440,Anvendelseskode!$A:$A,0))</f>
        <v>Række-, kæde og dobbelthuse</v>
      </c>
      <c r="L3440" s="1" t="str">
        <f ca="1">INDEX(Anvendelseskode!D:D,MATCH($F3440,Anvendelseskode!$A:$A,0))</f>
        <v>Private husholdninger</v>
      </c>
      <c r="M3440" s="1" t="str">
        <f ca="1">IFERROR(INDEX(SBi!$2:$2,MATCH(H3440,SBi!$1:$1,1)),SBi!$K$2)</f>
        <v>1979-1998</v>
      </c>
      <c r="N3440" s="1">
        <f ca="1">INDEX(SBi!$C$3:$K$28,MATCH(F3440,SBi!$B$3:$B$28,0),MATCH(M3440,SBi!$C$2:$K$2,0))</f>
        <v>96.8</v>
      </c>
      <c r="O3440" s="16">
        <f t="shared" ca="1" si="697"/>
        <v>10.3576</v>
      </c>
      <c r="P3440" s="16" t="str">
        <f ca="1">IFERROR(INDEX(VpD!$2:$2,MATCH(H3440,VpD!$1:$1,1)),VpD!$I$2)</f>
        <v>1979-1998</v>
      </c>
      <c r="Q3440" s="1">
        <f ca="1">INDEX(VpD!$C$3:$I$27,MATCH(F3440,VpD!$B$3:$B$27,0),MATCH(P3440,VpD!$C$2:$I$2,0))</f>
        <v>74</v>
      </c>
      <c r="R3440" s="16">
        <f t="shared" ca="1" si="698"/>
        <v>7.9180000000000001</v>
      </c>
      <c r="S3440" s="14">
        <f t="shared" ca="1" si="699"/>
        <v>711342.96</v>
      </c>
      <c r="T3440" s="14">
        <f t="shared" ca="1" si="700"/>
        <v>6171784.2000000002</v>
      </c>
      <c r="U3440" s="14" t="str">
        <f t="shared" ca="1" si="701"/>
        <v>0A3F507E-18C7-32B8-E044-0003BA298018</v>
      </c>
    </row>
    <row r="3441" spans="1:21" s="14" customFormat="1" x14ac:dyDescent="0.25">
      <c r="A3441" s="14">
        <f t="shared" si="689"/>
        <v>3441</v>
      </c>
      <c r="B3441" s="14" t="str">
        <f t="shared" ca="1" si="690"/>
        <v>64C331A1-5C2A-4EF4-9139-86688D23AD6C</v>
      </c>
      <c r="C3441" s="14" t="str">
        <f t="shared" ca="1" si="691"/>
        <v>Rendsagervej</v>
      </c>
      <c r="D3441" s="14" t="str">
        <f t="shared" ca="1" si="692"/>
        <v>75</v>
      </c>
      <c r="E3441" s="14" t="str">
        <f t="shared" ca="1" si="693"/>
        <v>9næ</v>
      </c>
      <c r="F3441" s="1">
        <f t="shared" ca="1" si="694"/>
        <v>120</v>
      </c>
      <c r="G3441" s="1">
        <f t="shared" ca="1" si="695"/>
        <v>109</v>
      </c>
      <c r="H3441" s="1">
        <f t="shared" ca="1" si="696"/>
        <v>1973</v>
      </c>
      <c r="I3441" s="1" t="str">
        <f ca="1">INDEX(Relationstabel!$C$3:$K$10,MATCH(INDIRECT($A$1&amp;"J"&amp;A3441),Relationstabel!$A$3:$A$10,0),MATCH(IFERROR(VALUE(INDIRECT($A$1&amp;"K"&amp;A3441)),0),Relationstabel!$C$1:$K$1,0))</f>
        <v>Naturgas</v>
      </c>
      <c r="J3441" s="1" t="str">
        <f ca="1">INDEX(Anvendelseskode!B:B,MATCH($F3441,Anvendelseskode!$A:$A,0))</f>
        <v>Fritliggende enfamilieshus (parcelhus)</v>
      </c>
      <c r="K3441" s="1" t="str">
        <f ca="1">INDEX(Anvendelseskode!C:C,MATCH($F3441,Anvendelseskode!$A:$A,0))</f>
        <v>Parcelhuse</v>
      </c>
      <c r="L3441" s="1" t="str">
        <f ca="1">INDEX(Anvendelseskode!D:D,MATCH($F3441,Anvendelseskode!$A:$A,0))</f>
        <v>Private husholdninger</v>
      </c>
      <c r="M3441" s="1" t="str">
        <f ca="1">IFERROR(INDEX(SBi!$2:$2,MATCH(H3441,SBi!$1:$1,1)),SBi!$K$2)</f>
        <v>1973-1978</v>
      </c>
      <c r="N3441" s="1">
        <f ca="1">INDEX(SBi!$C$3:$K$28,MATCH(F3441,SBi!$B$3:$B$28,0),MATCH(M3441,SBi!$C$2:$K$2,0))</f>
        <v>119.8</v>
      </c>
      <c r="O3441" s="16">
        <f t="shared" ca="1" si="697"/>
        <v>13.058199999999999</v>
      </c>
      <c r="P3441" s="16" t="str">
        <f ca="1">IFERROR(INDEX(VpD!$2:$2,MATCH(H3441,VpD!$1:$1,1)),VpD!$I$2)</f>
        <v>1973-1978</v>
      </c>
      <c r="Q3441" s="1">
        <f ca="1">INDEX(VpD!$C$3:$I$27,MATCH(F3441,VpD!$B$3:$B$27,0),MATCH(P3441,VpD!$C$2:$I$2,0))</f>
        <v>117</v>
      </c>
      <c r="R3441" s="16">
        <f t="shared" ca="1" si="698"/>
        <v>12.753</v>
      </c>
      <c r="S3441" s="14">
        <f t="shared" ca="1" si="699"/>
        <v>710968.7</v>
      </c>
      <c r="T3441" s="14">
        <f t="shared" ca="1" si="700"/>
        <v>6171658.9000000004</v>
      </c>
      <c r="U3441" s="14" t="str">
        <f t="shared" ca="1" si="701"/>
        <v>0A3F507E-1FC7-32B8-E044-0003BA298018</v>
      </c>
    </row>
    <row r="3442" spans="1:21" s="14" customFormat="1" x14ac:dyDescent="0.25">
      <c r="A3442" s="14">
        <f t="shared" si="689"/>
        <v>3442</v>
      </c>
      <c r="B3442" s="14" t="str">
        <f t="shared" ca="1" si="690"/>
        <v>C7BEB71C-3485-499E-A7BC-9AEA083EB37D</v>
      </c>
      <c r="C3442" s="14" t="str">
        <f t="shared" ca="1" si="691"/>
        <v>Horsbred</v>
      </c>
      <c r="D3442" s="14" t="str">
        <f t="shared" ca="1" si="692"/>
        <v>80</v>
      </c>
      <c r="E3442" s="14" t="str">
        <f t="shared" ca="1" si="693"/>
        <v>13as</v>
      </c>
      <c r="F3442" s="1">
        <f t="shared" ca="1" si="694"/>
        <v>130</v>
      </c>
      <c r="G3442" s="1">
        <f t="shared" ca="1" si="695"/>
        <v>107</v>
      </c>
      <c r="H3442" s="1">
        <f t="shared" ca="1" si="696"/>
        <v>1985</v>
      </c>
      <c r="I3442" s="1" t="str">
        <f ca="1">INDEX(Relationstabel!$C$3:$K$10,MATCH(INDIRECT($A$1&amp;"J"&amp;A3442),Relationstabel!$A$3:$A$10,0),MATCH(IFERROR(VALUE(INDIRECT($A$1&amp;"K"&amp;A3442)),0),Relationstabel!$C$1:$K$1,0))</f>
        <v>Fjernvarme/ Blokvarme</v>
      </c>
      <c r="J3442" s="1" t="str">
        <f ca="1">INDEX(Anvendelseskode!B:B,MATCH($F3442,Anvendelseskode!$A:$A,0))</f>
        <v>Række-, kæde-, dobbelthus (lodret adskillelse mellem enhederne)</v>
      </c>
      <c r="K3442" s="1" t="str">
        <f ca="1">INDEX(Anvendelseskode!C:C,MATCH($F3442,Anvendelseskode!$A:$A,0))</f>
        <v>Række-, kæde og dobbelthuse</v>
      </c>
      <c r="L3442" s="1" t="str">
        <f ca="1">INDEX(Anvendelseskode!D:D,MATCH($F3442,Anvendelseskode!$A:$A,0))</f>
        <v>Private husholdninger</v>
      </c>
      <c r="M3442" s="1" t="str">
        <f ca="1">IFERROR(INDEX(SBi!$2:$2,MATCH(H3442,SBi!$1:$1,1)),SBi!$K$2)</f>
        <v>1979-1998</v>
      </c>
      <c r="N3442" s="1">
        <f ca="1">INDEX(SBi!$C$3:$K$28,MATCH(F3442,SBi!$B$3:$B$28,0),MATCH(M3442,SBi!$C$2:$K$2,0))</f>
        <v>96.8</v>
      </c>
      <c r="O3442" s="16">
        <f t="shared" ca="1" si="697"/>
        <v>10.3576</v>
      </c>
      <c r="P3442" s="16" t="str">
        <f ca="1">IFERROR(INDEX(VpD!$2:$2,MATCH(H3442,VpD!$1:$1,1)),VpD!$I$2)</f>
        <v>1979-1998</v>
      </c>
      <c r="Q3442" s="1">
        <f ca="1">INDEX(VpD!$C$3:$I$27,MATCH(F3442,VpD!$B$3:$B$27,0),MATCH(P3442,VpD!$C$2:$I$2,0))</f>
        <v>74</v>
      </c>
      <c r="R3442" s="16">
        <f t="shared" ca="1" si="698"/>
        <v>7.9180000000000001</v>
      </c>
      <c r="S3442" s="14">
        <f t="shared" ca="1" si="699"/>
        <v>711489.38</v>
      </c>
      <c r="T3442" s="14">
        <f t="shared" ca="1" si="700"/>
        <v>6171819.6699999999</v>
      </c>
      <c r="U3442" s="14" t="str">
        <f t="shared" ca="1" si="701"/>
        <v>0A3F507E-18CA-32B8-E044-0003BA298018</v>
      </c>
    </row>
    <row r="3443" spans="1:21" s="14" customFormat="1" x14ac:dyDescent="0.25">
      <c r="A3443" s="14">
        <f t="shared" si="689"/>
        <v>3443</v>
      </c>
      <c r="B3443" s="14" t="str">
        <f t="shared" ca="1" si="690"/>
        <v>203F2B1F-788B-4390-93F4-489FBABB6BEE</v>
      </c>
      <c r="C3443" s="14" t="str">
        <f t="shared" ca="1" si="691"/>
        <v>Rendsagervej</v>
      </c>
      <c r="D3443" s="14" t="str">
        <f t="shared" ca="1" si="692"/>
        <v>78</v>
      </c>
      <c r="E3443" s="14" t="str">
        <f t="shared" ca="1" si="693"/>
        <v>9hq</v>
      </c>
      <c r="F3443" s="1">
        <f t="shared" ca="1" si="694"/>
        <v>120</v>
      </c>
      <c r="G3443" s="1">
        <f t="shared" ca="1" si="695"/>
        <v>119</v>
      </c>
      <c r="H3443" s="1">
        <f t="shared" ca="1" si="696"/>
        <v>1992</v>
      </c>
      <c r="I3443" s="1" t="str">
        <f ca="1">INDEX(Relationstabel!$C$3:$K$10,MATCH(INDIRECT($A$1&amp;"J"&amp;A3443),Relationstabel!$A$3:$A$10,0),MATCH(IFERROR(VALUE(INDIRECT($A$1&amp;"K"&amp;A3443)),0),Relationstabel!$C$1:$K$1,0))</f>
        <v>Naturgas</v>
      </c>
      <c r="J3443" s="1" t="str">
        <f ca="1">INDEX(Anvendelseskode!B:B,MATCH($F3443,Anvendelseskode!$A:$A,0))</f>
        <v>Fritliggende enfamilieshus (parcelhus)</v>
      </c>
      <c r="K3443" s="1" t="str">
        <f ca="1">INDEX(Anvendelseskode!C:C,MATCH($F3443,Anvendelseskode!$A:$A,0))</f>
        <v>Parcelhuse</v>
      </c>
      <c r="L3443" s="1" t="str">
        <f ca="1">INDEX(Anvendelseskode!D:D,MATCH($F3443,Anvendelseskode!$A:$A,0))</f>
        <v>Private husholdninger</v>
      </c>
      <c r="M3443" s="1" t="str">
        <f ca="1">IFERROR(INDEX(SBi!$2:$2,MATCH(H3443,SBi!$1:$1,1)),SBi!$K$2)</f>
        <v>1979-1998</v>
      </c>
      <c r="N3443" s="1">
        <f ca="1">INDEX(SBi!$C$3:$K$28,MATCH(F3443,SBi!$B$3:$B$28,0),MATCH(M3443,SBi!$C$2:$K$2,0))</f>
        <v>105.4</v>
      </c>
      <c r="O3443" s="16">
        <f t="shared" ca="1" si="697"/>
        <v>12.5426</v>
      </c>
      <c r="P3443" s="16" t="str">
        <f ca="1">IFERROR(INDEX(VpD!$2:$2,MATCH(H3443,VpD!$1:$1,1)),VpD!$I$2)</f>
        <v>1979-1998</v>
      </c>
      <c r="Q3443" s="1">
        <f ca="1">INDEX(VpD!$C$3:$I$27,MATCH(F3443,VpD!$B$3:$B$27,0),MATCH(P3443,VpD!$C$2:$I$2,0))</f>
        <v>90</v>
      </c>
      <c r="R3443" s="16">
        <f t="shared" ca="1" si="698"/>
        <v>10.71</v>
      </c>
      <c r="S3443" s="14">
        <f t="shared" ca="1" si="699"/>
        <v>711068.48</v>
      </c>
      <c r="T3443" s="14">
        <f t="shared" ca="1" si="700"/>
        <v>6171728.0999999996</v>
      </c>
      <c r="U3443" s="14" t="str">
        <f t="shared" ca="1" si="701"/>
        <v>0A3F507E-1FCA-32B8-E044-0003BA298018</v>
      </c>
    </row>
    <row r="3444" spans="1:21" s="14" customFormat="1" x14ac:dyDescent="0.25">
      <c r="A3444" s="14">
        <f t="shared" si="689"/>
        <v>3444</v>
      </c>
      <c r="B3444" s="14" t="str">
        <f t="shared" ca="1" si="690"/>
        <v>BEA6F236-BAA5-4EDC-97B1-C567EFC8F072</v>
      </c>
      <c r="C3444" s="14" t="str">
        <f t="shared" ca="1" si="691"/>
        <v>Gartnerbakken</v>
      </c>
      <c r="D3444" s="14" t="str">
        <f t="shared" ca="1" si="692"/>
        <v>3</v>
      </c>
      <c r="E3444" s="14" t="str">
        <f t="shared" ca="1" si="693"/>
        <v>5ak</v>
      </c>
      <c r="F3444" s="1">
        <f t="shared" ca="1" si="694"/>
        <v>120</v>
      </c>
      <c r="G3444" s="1">
        <f t="shared" ca="1" si="695"/>
        <v>197</v>
      </c>
      <c r="H3444" s="1">
        <f t="shared" ca="1" si="696"/>
        <v>2003</v>
      </c>
      <c r="I3444" s="1" t="str">
        <f ca="1">INDEX(Relationstabel!$C$3:$K$10,MATCH(INDIRECT($A$1&amp;"J"&amp;A3444),Relationstabel!$A$3:$A$10,0),MATCH(IFERROR(VALUE(INDIRECT($A$1&amp;"K"&amp;A3444)),0),Relationstabel!$C$1:$K$1,0))</f>
        <v>Naturgas</v>
      </c>
      <c r="J3444" s="1" t="str">
        <f ca="1">INDEX(Anvendelseskode!B:B,MATCH($F3444,Anvendelseskode!$A:$A,0))</f>
        <v>Fritliggende enfamilieshus (parcelhus)</v>
      </c>
      <c r="K3444" s="1" t="str">
        <f ca="1">INDEX(Anvendelseskode!C:C,MATCH($F3444,Anvendelseskode!$A:$A,0))</f>
        <v>Parcelhuse</v>
      </c>
      <c r="L3444" s="1" t="str">
        <f ca="1">INDEX(Anvendelseskode!D:D,MATCH($F3444,Anvendelseskode!$A:$A,0))</f>
        <v>Private husholdninger</v>
      </c>
      <c r="M3444" s="1" t="str">
        <f ca="1">IFERROR(INDEX(SBi!$2:$2,MATCH(H3444,SBi!$1:$1,1)),SBi!$K$2)</f>
        <v>1999-2006</v>
      </c>
      <c r="N3444" s="1">
        <f ca="1">INDEX(SBi!$C$3:$K$28,MATCH(F3444,SBi!$B$3:$B$28,0),MATCH(M3444,SBi!$C$2:$K$2,0))</f>
        <v>83.9</v>
      </c>
      <c r="O3444" s="16">
        <f t="shared" ca="1" si="697"/>
        <v>16.528300000000002</v>
      </c>
      <c r="P3444" s="16" t="str">
        <f ca="1">IFERROR(INDEX(VpD!$2:$2,MATCH(H3444,VpD!$1:$1,1)),VpD!$I$2)</f>
        <v>&gt;1998</v>
      </c>
      <c r="Q3444" s="1">
        <f ca="1">INDEX(VpD!$C$3:$I$27,MATCH(F3444,VpD!$B$3:$B$27,0),MATCH(P3444,VpD!$C$2:$I$2,0))</f>
        <v>72</v>
      </c>
      <c r="R3444" s="16">
        <f t="shared" ca="1" si="698"/>
        <v>14.183999999999999</v>
      </c>
      <c r="S3444" s="14">
        <f t="shared" ca="1" si="699"/>
        <v>711859.92</v>
      </c>
      <c r="T3444" s="14">
        <f t="shared" ca="1" si="700"/>
        <v>6170580.0099999998</v>
      </c>
      <c r="U3444" s="14" t="str">
        <f t="shared" ca="1" si="701"/>
        <v>0A3F507E-17D7-32B8-E044-0003BA298018</v>
      </c>
    </row>
    <row r="3445" spans="1:21" s="14" customFormat="1" x14ac:dyDescent="0.25">
      <c r="A3445" s="14">
        <f t="shared" si="689"/>
        <v>3445</v>
      </c>
      <c r="B3445" s="14" t="str">
        <f t="shared" ca="1" si="690"/>
        <v>33449C87-5E13-4073-8051-C19503538045</v>
      </c>
      <c r="C3445" s="14" t="str">
        <f t="shared" ca="1" si="691"/>
        <v>Kolleruplund</v>
      </c>
      <c r="D3445" s="14" t="str">
        <f t="shared" ca="1" si="692"/>
        <v>57</v>
      </c>
      <c r="E3445" s="14" t="str">
        <f t="shared" ca="1" si="693"/>
        <v>6fø</v>
      </c>
      <c r="F3445" s="1">
        <f t="shared" ca="1" si="694"/>
        <v>130</v>
      </c>
      <c r="G3445" s="1">
        <f t="shared" ca="1" si="695"/>
        <v>91</v>
      </c>
      <c r="H3445" s="1">
        <f t="shared" ca="1" si="696"/>
        <v>1967</v>
      </c>
      <c r="I3445" s="1" t="str">
        <f ca="1">INDEX(Relationstabel!$C$3:$K$10,MATCH(INDIRECT($A$1&amp;"J"&amp;A3445),Relationstabel!$A$3:$A$10,0),MATCH(IFERROR(VALUE(INDIRECT($A$1&amp;"K"&amp;A3445)),0),Relationstabel!$C$1:$K$1,0))</f>
        <v>Elvarme</v>
      </c>
      <c r="J3445" s="1" t="str">
        <f ca="1">INDEX(Anvendelseskode!B:B,MATCH($F3445,Anvendelseskode!$A:$A,0))</f>
        <v>Række-, kæde-, dobbelthus (lodret adskillelse mellem enhederne)</v>
      </c>
      <c r="K3445" s="1" t="str">
        <f ca="1">INDEX(Anvendelseskode!C:C,MATCH($F3445,Anvendelseskode!$A:$A,0))</f>
        <v>Række-, kæde og dobbelthuse</v>
      </c>
      <c r="L3445" s="1" t="str">
        <f ca="1">INDEX(Anvendelseskode!D:D,MATCH($F3445,Anvendelseskode!$A:$A,0))</f>
        <v>Private husholdninger</v>
      </c>
      <c r="M3445" s="1" t="str">
        <f ca="1">IFERROR(INDEX(SBi!$2:$2,MATCH(H3445,SBi!$1:$1,1)),SBi!$K$2)</f>
        <v>1961-1972</v>
      </c>
      <c r="N3445" s="1">
        <f ca="1">INDEX(SBi!$C$3:$K$28,MATCH(F3445,SBi!$B$3:$B$28,0),MATCH(M3445,SBi!$C$2:$K$2,0))</f>
        <v>119.9</v>
      </c>
      <c r="O3445" s="16">
        <f t="shared" ca="1" si="697"/>
        <v>10.9109</v>
      </c>
      <c r="P3445" s="16" t="str">
        <f ca="1">IFERROR(INDEX(VpD!$2:$2,MATCH(H3445,VpD!$1:$1,1)),VpD!$I$2)</f>
        <v>1961-1972</v>
      </c>
      <c r="Q3445" s="1">
        <f ca="1">INDEX(VpD!$C$3:$I$27,MATCH(F3445,VpD!$B$3:$B$27,0),MATCH(P3445,VpD!$C$2:$I$2,0))</f>
        <v>120</v>
      </c>
      <c r="R3445" s="16">
        <f t="shared" ca="1" si="698"/>
        <v>10.92</v>
      </c>
      <c r="S3445" s="14">
        <f t="shared" ca="1" si="699"/>
        <v>713739.62</v>
      </c>
      <c r="T3445" s="14">
        <f t="shared" ca="1" si="700"/>
        <v>6169300.2599999998</v>
      </c>
      <c r="U3445" s="14" t="str">
        <f t="shared" ca="1" si="701"/>
        <v>0A3F507E-1BD7-32B8-E044-0003BA298018</v>
      </c>
    </row>
    <row r="3446" spans="1:21" s="14" customFormat="1" x14ac:dyDescent="0.25">
      <c r="A3446" s="14">
        <f t="shared" si="689"/>
        <v>3446</v>
      </c>
      <c r="B3446" s="14" t="str">
        <f t="shared" ca="1" si="690"/>
        <v>34C085D5-D701-4B7A-9636-C8388448AF98</v>
      </c>
      <c r="C3446" s="14" t="str">
        <f t="shared" ca="1" si="691"/>
        <v>Nordmarksvænge</v>
      </c>
      <c r="D3446" s="14" t="str">
        <f t="shared" ca="1" si="692"/>
        <v>73</v>
      </c>
      <c r="E3446" s="14" t="str">
        <f t="shared" ca="1" si="693"/>
        <v>15dq</v>
      </c>
      <c r="F3446" s="1">
        <f t="shared" ca="1" si="694"/>
        <v>120</v>
      </c>
      <c r="G3446" s="1">
        <f t="shared" ca="1" si="695"/>
        <v>139</v>
      </c>
      <c r="H3446" s="1">
        <f t="shared" ca="1" si="696"/>
        <v>2001</v>
      </c>
      <c r="I3446" s="1" t="str">
        <f ca="1">INDEX(Relationstabel!$C$3:$K$10,MATCH(INDIRECT($A$1&amp;"J"&amp;A3446),Relationstabel!$A$3:$A$10,0),MATCH(IFERROR(VALUE(INDIRECT($A$1&amp;"K"&amp;A3446)),0),Relationstabel!$C$1:$K$1,0))</f>
        <v>Fjernvarme/ Blokvarme</v>
      </c>
      <c r="J3446" s="1" t="str">
        <f ca="1">INDEX(Anvendelseskode!B:B,MATCH($F3446,Anvendelseskode!$A:$A,0))</f>
        <v>Fritliggende enfamilieshus (parcelhus)</v>
      </c>
      <c r="K3446" s="1" t="str">
        <f ca="1">INDEX(Anvendelseskode!C:C,MATCH($F3446,Anvendelseskode!$A:$A,0))</f>
        <v>Parcelhuse</v>
      </c>
      <c r="L3446" s="1" t="str">
        <f ca="1">INDEX(Anvendelseskode!D:D,MATCH($F3446,Anvendelseskode!$A:$A,0))</f>
        <v>Private husholdninger</v>
      </c>
      <c r="M3446" s="1" t="str">
        <f ca="1">IFERROR(INDEX(SBi!$2:$2,MATCH(H3446,SBi!$1:$1,1)),SBi!$K$2)</f>
        <v>1999-2006</v>
      </c>
      <c r="N3446" s="1">
        <f ca="1">INDEX(SBi!$C$3:$K$28,MATCH(F3446,SBi!$B$3:$B$28,0),MATCH(M3446,SBi!$C$2:$K$2,0))</f>
        <v>83.9</v>
      </c>
      <c r="O3446" s="16">
        <f t="shared" ca="1" si="697"/>
        <v>11.662100000000001</v>
      </c>
      <c r="P3446" s="16" t="str">
        <f ca="1">IFERROR(INDEX(VpD!$2:$2,MATCH(H3446,VpD!$1:$1,1)),VpD!$I$2)</f>
        <v>&gt;1998</v>
      </c>
      <c r="Q3446" s="1">
        <f ca="1">INDEX(VpD!$C$3:$I$27,MATCH(F3446,VpD!$B$3:$B$27,0),MATCH(P3446,VpD!$C$2:$I$2,0))</f>
        <v>72</v>
      </c>
      <c r="R3446" s="16">
        <f t="shared" ca="1" si="698"/>
        <v>10.007999999999999</v>
      </c>
      <c r="S3446" s="14">
        <f t="shared" ca="1" si="699"/>
        <v>712121.93</v>
      </c>
      <c r="T3446" s="14">
        <f t="shared" ca="1" si="700"/>
        <v>6171870.7000000002</v>
      </c>
      <c r="U3446" s="14" t="str">
        <f t="shared" ca="1" si="701"/>
        <v>0A3F507E-1DD7-32B8-E044-0003BA298018</v>
      </c>
    </row>
    <row r="3447" spans="1:21" s="14" customFormat="1" x14ac:dyDescent="0.25">
      <c r="A3447" s="14">
        <f t="shared" si="689"/>
        <v>3447</v>
      </c>
      <c r="B3447" s="14" t="str">
        <f t="shared" ca="1" si="690"/>
        <v>2C396A36-E0FD-4B0A-814A-8FE04DFEA043</v>
      </c>
      <c r="C3447" s="14" t="str">
        <f t="shared" ca="1" si="691"/>
        <v>Nørrebred</v>
      </c>
      <c r="D3447" s="14" t="str">
        <f t="shared" ca="1" si="692"/>
        <v>180</v>
      </c>
      <c r="E3447" s="14" t="str">
        <f t="shared" ca="1" si="693"/>
        <v>22bs</v>
      </c>
      <c r="F3447" s="1">
        <f t="shared" ca="1" si="694"/>
        <v>130</v>
      </c>
      <c r="G3447" s="1">
        <f t="shared" ca="1" si="695"/>
        <v>133</v>
      </c>
      <c r="H3447" s="1">
        <f t="shared" ca="1" si="696"/>
        <v>1973</v>
      </c>
      <c r="I3447" s="1" t="str">
        <f ca="1">INDEX(Relationstabel!$C$3:$K$10,MATCH(INDIRECT($A$1&amp;"J"&amp;A3447),Relationstabel!$A$3:$A$10,0),MATCH(IFERROR(VALUE(INDIRECT($A$1&amp;"K"&amp;A3447)),0),Relationstabel!$C$1:$K$1,0))</f>
        <v>Fjernvarme/ Blokvarme</v>
      </c>
      <c r="J3447" s="1" t="str">
        <f ca="1">INDEX(Anvendelseskode!B:B,MATCH($F3447,Anvendelseskode!$A:$A,0))</f>
        <v>Række-, kæde-, dobbelthus (lodret adskillelse mellem enhederne)</v>
      </c>
      <c r="K3447" s="1" t="str">
        <f ca="1">INDEX(Anvendelseskode!C:C,MATCH($F3447,Anvendelseskode!$A:$A,0))</f>
        <v>Række-, kæde og dobbelthuse</v>
      </c>
      <c r="L3447" s="1" t="str">
        <f ca="1">INDEX(Anvendelseskode!D:D,MATCH($F3447,Anvendelseskode!$A:$A,0))</f>
        <v>Private husholdninger</v>
      </c>
      <c r="M3447" s="1" t="str">
        <f ca="1">IFERROR(INDEX(SBi!$2:$2,MATCH(H3447,SBi!$1:$1,1)),SBi!$K$2)</f>
        <v>1973-1978</v>
      </c>
      <c r="N3447" s="1">
        <f ca="1">INDEX(SBi!$C$3:$K$28,MATCH(F3447,SBi!$B$3:$B$28,0),MATCH(M3447,SBi!$C$2:$K$2,0))</f>
        <v>112.6</v>
      </c>
      <c r="O3447" s="16">
        <f t="shared" ca="1" si="697"/>
        <v>14.9758</v>
      </c>
      <c r="P3447" s="16" t="str">
        <f ca="1">IFERROR(INDEX(VpD!$2:$2,MATCH(H3447,VpD!$1:$1,1)),VpD!$I$2)</f>
        <v>1973-1978</v>
      </c>
      <c r="Q3447" s="1">
        <f ca="1">INDEX(VpD!$C$3:$I$27,MATCH(F3447,VpD!$B$3:$B$27,0),MATCH(P3447,VpD!$C$2:$I$2,0))</f>
        <v>98</v>
      </c>
      <c r="R3447" s="16">
        <f t="shared" ca="1" si="698"/>
        <v>13.034000000000001</v>
      </c>
      <c r="S3447" s="14">
        <f t="shared" ca="1" si="699"/>
        <v>711737.09</v>
      </c>
      <c r="T3447" s="14">
        <f t="shared" ca="1" si="700"/>
        <v>6172112.7800000003</v>
      </c>
      <c r="U3447" s="14" t="str">
        <f t="shared" ca="1" si="701"/>
        <v>0A3F507E-1ED7-32B8-E044-0003BA298018</v>
      </c>
    </row>
    <row r="3448" spans="1:21" s="14" customFormat="1" x14ac:dyDescent="0.25">
      <c r="A3448" s="14">
        <f t="shared" si="689"/>
        <v>3448</v>
      </c>
      <c r="B3448" s="14" t="str">
        <f t="shared" ca="1" si="690"/>
        <v>BFCE70AD-9ED8-4C8A-9406-FE0B2EB2A90B</v>
      </c>
      <c r="C3448" s="14" t="str">
        <f t="shared" ca="1" si="691"/>
        <v>Vallensbækvej</v>
      </c>
      <c r="D3448" s="14" t="str">
        <f t="shared" ca="1" si="692"/>
        <v>73</v>
      </c>
      <c r="E3448" s="14" t="str">
        <f t="shared" ca="1" si="693"/>
        <v>15bs</v>
      </c>
      <c r="F3448" s="1">
        <f t="shared" ca="1" si="694"/>
        <v>590</v>
      </c>
      <c r="G3448" s="1">
        <f t="shared" ca="1" si="695"/>
        <v>0</v>
      </c>
      <c r="H3448" s="1">
        <f t="shared" ca="1" si="696"/>
        <v>1999</v>
      </c>
      <c r="I3448" s="1" t="str">
        <f ca="1">INDEX(Relationstabel!$C$3:$K$10,MATCH(INDIRECT($A$1&amp;"J"&amp;A3448),Relationstabel!$A$3:$A$10,0),MATCH(IFERROR(VALUE(INDIRECT($A$1&amp;"K"&amp;A3448)),0),Relationstabel!$C$1:$K$1,0))</f>
        <v>Ingen varmeinstallation</v>
      </c>
      <c r="J3448" s="1" t="str">
        <f ca="1">INDEX(Anvendelseskode!B:B,MATCH($F3448,Anvendelseskode!$A:$A,0))</f>
        <v>Uspecificeret fritidsformål</v>
      </c>
      <c r="K3448" s="1" t="str">
        <f ca="1">INDEX(Anvendelseskode!C:C,MATCH($F3448,Anvendelseskode!$A:$A,0))</f>
        <v>Anden bygning til fritidsformål</v>
      </c>
      <c r="L3448" s="1" t="str">
        <f ca="1">INDEX(Anvendelseskode!D:D,MATCH($F3448,Anvendelseskode!$A:$A,0))</f>
        <v>Kommunale og andre offentlige institutioner</v>
      </c>
      <c r="M3448" s="1" t="str">
        <f ca="1">IFERROR(INDEX(SBi!$2:$2,MATCH(H3448,SBi!$1:$1,1)),SBi!$K$2)</f>
        <v>1999-2006</v>
      </c>
      <c r="N3448" s="1">
        <f ca="1">INDEX(SBi!$C$3:$K$28,MATCH(F3448,SBi!$B$3:$B$28,0),MATCH(M3448,SBi!$C$2:$K$2,0))</f>
        <v>98.6</v>
      </c>
      <c r="O3448" s="16">
        <f t="shared" ca="1" si="697"/>
        <v>0</v>
      </c>
      <c r="P3448" s="16" t="str">
        <f ca="1">IFERROR(INDEX(VpD!$2:$2,MATCH(H3448,VpD!$1:$1,1)),VpD!$I$2)</f>
        <v>&gt;1998</v>
      </c>
      <c r="Q3448" s="1">
        <f ca="1">INDEX(VpD!$C$3:$I$27,MATCH(F3448,VpD!$B$3:$B$27,0),MATCH(P3448,VpD!$C$2:$I$2,0))</f>
        <v>26</v>
      </c>
      <c r="R3448" s="16">
        <f t="shared" ca="1" si="698"/>
        <v>0</v>
      </c>
      <c r="S3448" s="14">
        <f t="shared" ca="1" si="699"/>
        <v>712039.02</v>
      </c>
      <c r="T3448" s="14">
        <f t="shared" ca="1" si="700"/>
        <v>6171574.0999999996</v>
      </c>
      <c r="U3448" s="14" t="str">
        <f t="shared" ca="1" si="701"/>
        <v>0A3F507E-23DC-32B8-E044-0003BA298018</v>
      </c>
    </row>
    <row r="3449" spans="1:21" s="14" customFormat="1" x14ac:dyDescent="0.25">
      <c r="A3449" s="14">
        <f t="shared" si="689"/>
        <v>3449</v>
      </c>
      <c r="B3449" s="14" t="str">
        <f t="shared" ca="1" si="690"/>
        <v>EFC39CA8-B12D-42D9-B8E9-68D3D8E3F40A</v>
      </c>
      <c r="C3449" s="14" t="str">
        <f t="shared" ca="1" si="691"/>
        <v>Hyrdeengen</v>
      </c>
      <c r="D3449" s="14" t="str">
        <f t="shared" ca="1" si="692"/>
        <v>315</v>
      </c>
      <c r="E3449" s="14" t="str">
        <f t="shared" ca="1" si="693"/>
        <v>21ee</v>
      </c>
      <c r="F3449" s="1">
        <f t="shared" ca="1" si="694"/>
        <v>130</v>
      </c>
      <c r="G3449" s="1">
        <f t="shared" ca="1" si="695"/>
        <v>125</v>
      </c>
      <c r="H3449" s="1">
        <f t="shared" ca="1" si="696"/>
        <v>1975</v>
      </c>
      <c r="I3449" s="1" t="str">
        <f ca="1">INDEX(Relationstabel!$C$3:$K$10,MATCH(INDIRECT($A$1&amp;"J"&amp;A3449),Relationstabel!$A$3:$A$10,0),MATCH(IFERROR(VALUE(INDIRECT($A$1&amp;"K"&amp;A3449)),0),Relationstabel!$C$1:$K$1,0))</f>
        <v>Elvarme</v>
      </c>
      <c r="J3449" s="1" t="str">
        <f ca="1">INDEX(Anvendelseskode!B:B,MATCH($F3449,Anvendelseskode!$A:$A,0))</f>
        <v>Række-, kæde-, dobbelthus (lodret adskillelse mellem enhederne)</v>
      </c>
      <c r="K3449" s="1" t="str">
        <f ca="1">INDEX(Anvendelseskode!C:C,MATCH($F3449,Anvendelseskode!$A:$A,0))</f>
        <v>Række-, kæde og dobbelthuse</v>
      </c>
      <c r="L3449" s="1" t="str">
        <f ca="1">INDEX(Anvendelseskode!D:D,MATCH($F3449,Anvendelseskode!$A:$A,0))</f>
        <v>Private husholdninger</v>
      </c>
      <c r="M3449" s="1" t="str">
        <f ca="1">IFERROR(INDEX(SBi!$2:$2,MATCH(H3449,SBi!$1:$1,1)),SBi!$K$2)</f>
        <v>1973-1978</v>
      </c>
      <c r="N3449" s="1">
        <f ca="1">INDEX(SBi!$C$3:$K$28,MATCH(F3449,SBi!$B$3:$B$28,0),MATCH(M3449,SBi!$C$2:$K$2,0))</f>
        <v>112.6</v>
      </c>
      <c r="O3449" s="16">
        <f t="shared" ca="1" si="697"/>
        <v>14.074999999999999</v>
      </c>
      <c r="P3449" s="16" t="str">
        <f ca="1">IFERROR(INDEX(VpD!$2:$2,MATCH(H3449,VpD!$1:$1,1)),VpD!$I$2)</f>
        <v>1973-1978</v>
      </c>
      <c r="Q3449" s="1">
        <f ca="1">INDEX(VpD!$C$3:$I$27,MATCH(F3449,VpD!$B$3:$B$27,0),MATCH(P3449,VpD!$C$2:$I$2,0))</f>
        <v>98</v>
      </c>
      <c r="R3449" s="16">
        <f t="shared" ca="1" si="698"/>
        <v>12.25</v>
      </c>
      <c r="S3449" s="14">
        <f t="shared" ca="1" si="699"/>
        <v>711589.97</v>
      </c>
      <c r="T3449" s="14">
        <f t="shared" ca="1" si="700"/>
        <v>6172346.3499999996</v>
      </c>
      <c r="U3449" s="14" t="str">
        <f t="shared" ca="1" si="701"/>
        <v>0A3F507E-19EF-32B8-E044-0003BA298018</v>
      </c>
    </row>
    <row r="3450" spans="1:21" s="14" customFormat="1" x14ac:dyDescent="0.25">
      <c r="A3450" s="14">
        <f t="shared" si="689"/>
        <v>3450</v>
      </c>
      <c r="B3450" s="14" t="str">
        <f t="shared" ca="1" si="690"/>
        <v>D70D6087-BCAE-4044-A5B4-EDD4D0EC8A1F</v>
      </c>
      <c r="C3450" s="14" t="str">
        <f t="shared" ca="1" si="691"/>
        <v>Rævebo</v>
      </c>
      <c r="D3450" s="14" t="str">
        <f t="shared" ca="1" si="692"/>
        <v>8</v>
      </c>
      <c r="E3450" s="14" t="str">
        <f t="shared" ca="1" si="693"/>
        <v>6mz</v>
      </c>
      <c r="F3450" s="1">
        <f t="shared" ca="1" si="694"/>
        <v>130</v>
      </c>
      <c r="G3450" s="1">
        <f t="shared" ca="1" si="695"/>
        <v>104</v>
      </c>
      <c r="H3450" s="1">
        <f t="shared" ca="1" si="696"/>
        <v>1977</v>
      </c>
      <c r="I3450" s="1" t="str">
        <f ca="1">INDEX(Relationstabel!$C$3:$K$10,MATCH(INDIRECT($A$1&amp;"J"&amp;A3450),Relationstabel!$A$3:$A$10,0),MATCH(IFERROR(VALUE(INDIRECT($A$1&amp;"K"&amp;A3450)),0),Relationstabel!$C$1:$K$1,0))</f>
        <v>Fjernvarme/ Blokvarme</v>
      </c>
      <c r="J3450" s="1" t="str">
        <f ca="1">INDEX(Anvendelseskode!B:B,MATCH($F3450,Anvendelseskode!$A:$A,0))</f>
        <v>Række-, kæde-, dobbelthus (lodret adskillelse mellem enhederne)</v>
      </c>
      <c r="K3450" s="1" t="str">
        <f ca="1">INDEX(Anvendelseskode!C:C,MATCH($F3450,Anvendelseskode!$A:$A,0))</f>
        <v>Række-, kæde og dobbelthuse</v>
      </c>
      <c r="L3450" s="1" t="str">
        <f ca="1">INDEX(Anvendelseskode!D:D,MATCH($F3450,Anvendelseskode!$A:$A,0))</f>
        <v>Private husholdninger</v>
      </c>
      <c r="M3450" s="1" t="str">
        <f ca="1">IFERROR(INDEX(SBi!$2:$2,MATCH(H3450,SBi!$1:$1,1)),SBi!$K$2)</f>
        <v>1973-1978</v>
      </c>
      <c r="N3450" s="1">
        <f ca="1">INDEX(SBi!$C$3:$K$28,MATCH(F3450,SBi!$B$3:$B$28,0),MATCH(M3450,SBi!$C$2:$K$2,0))</f>
        <v>112.6</v>
      </c>
      <c r="O3450" s="16">
        <f t="shared" ca="1" si="697"/>
        <v>11.7104</v>
      </c>
      <c r="P3450" s="16" t="str">
        <f ca="1">IFERROR(INDEX(VpD!$2:$2,MATCH(H3450,VpD!$1:$1,1)),VpD!$I$2)</f>
        <v>1973-1978</v>
      </c>
      <c r="Q3450" s="1">
        <f ca="1">INDEX(VpD!$C$3:$I$27,MATCH(F3450,VpD!$B$3:$B$27,0),MATCH(P3450,VpD!$C$2:$I$2,0))</f>
        <v>98</v>
      </c>
      <c r="R3450" s="16">
        <f t="shared" ca="1" si="698"/>
        <v>10.192</v>
      </c>
      <c r="S3450" s="14">
        <f t="shared" ca="1" si="699"/>
        <v>713488.64</v>
      </c>
      <c r="T3450" s="14">
        <f t="shared" ca="1" si="700"/>
        <v>6169460.1399999997</v>
      </c>
      <c r="U3450" s="14" t="str">
        <f t="shared" ca="1" si="701"/>
        <v>0A3F507E-20CC-32B8-E044-0003BA298018</v>
      </c>
    </row>
    <row r="3451" spans="1:21" s="14" customFormat="1" x14ac:dyDescent="0.25">
      <c r="A3451" s="14">
        <f t="shared" si="689"/>
        <v>3451</v>
      </c>
      <c r="B3451" s="14" t="str">
        <f t="shared" ca="1" si="690"/>
        <v>952600EE-AB93-4B8A-92FD-0FEDDF5B246D</v>
      </c>
      <c r="C3451" s="14" t="str">
        <f t="shared" ca="1" si="691"/>
        <v>Kolleruplund</v>
      </c>
      <c r="D3451" s="14" t="str">
        <f t="shared" ca="1" si="692"/>
        <v>47</v>
      </c>
      <c r="E3451" s="14" t="str">
        <f t="shared" ca="1" si="693"/>
        <v>6fv</v>
      </c>
      <c r="F3451" s="1">
        <f t="shared" ca="1" si="694"/>
        <v>130</v>
      </c>
      <c r="G3451" s="1">
        <f t="shared" ca="1" si="695"/>
        <v>91</v>
      </c>
      <c r="H3451" s="1">
        <f t="shared" ca="1" si="696"/>
        <v>1967</v>
      </c>
      <c r="I3451" s="1" t="str">
        <f ca="1">INDEX(Relationstabel!$C$3:$K$10,MATCH(INDIRECT($A$1&amp;"J"&amp;A3451),Relationstabel!$A$3:$A$10,0),MATCH(IFERROR(VALUE(INDIRECT($A$1&amp;"K"&amp;A3451)),0),Relationstabel!$C$1:$K$1,0))</f>
        <v>Elvarme</v>
      </c>
      <c r="J3451" s="1" t="str">
        <f ca="1">INDEX(Anvendelseskode!B:B,MATCH($F3451,Anvendelseskode!$A:$A,0))</f>
        <v>Række-, kæde-, dobbelthus (lodret adskillelse mellem enhederne)</v>
      </c>
      <c r="K3451" s="1" t="str">
        <f ca="1">INDEX(Anvendelseskode!C:C,MATCH($F3451,Anvendelseskode!$A:$A,0))</f>
        <v>Række-, kæde og dobbelthuse</v>
      </c>
      <c r="L3451" s="1" t="str">
        <f ca="1">INDEX(Anvendelseskode!D:D,MATCH($F3451,Anvendelseskode!$A:$A,0))</f>
        <v>Private husholdninger</v>
      </c>
      <c r="M3451" s="1" t="str">
        <f ca="1">IFERROR(INDEX(SBi!$2:$2,MATCH(H3451,SBi!$1:$1,1)),SBi!$K$2)</f>
        <v>1961-1972</v>
      </c>
      <c r="N3451" s="1">
        <f ca="1">INDEX(SBi!$C$3:$K$28,MATCH(F3451,SBi!$B$3:$B$28,0),MATCH(M3451,SBi!$C$2:$K$2,0))</f>
        <v>119.9</v>
      </c>
      <c r="O3451" s="16">
        <f t="shared" ca="1" si="697"/>
        <v>10.9109</v>
      </c>
      <c r="P3451" s="16" t="str">
        <f ca="1">IFERROR(INDEX(VpD!$2:$2,MATCH(H3451,VpD!$1:$1,1)),VpD!$I$2)</f>
        <v>1961-1972</v>
      </c>
      <c r="Q3451" s="1">
        <f ca="1">INDEX(VpD!$C$3:$I$27,MATCH(F3451,VpD!$B$3:$B$27,0),MATCH(P3451,VpD!$C$2:$I$2,0))</f>
        <v>120</v>
      </c>
      <c r="R3451" s="16">
        <f t="shared" ca="1" si="698"/>
        <v>10.92</v>
      </c>
      <c r="S3451" s="14">
        <f t="shared" ca="1" si="699"/>
        <v>713751.69</v>
      </c>
      <c r="T3451" s="14">
        <f t="shared" ca="1" si="700"/>
        <v>6169279.6200000001</v>
      </c>
      <c r="U3451" s="14" t="str">
        <f t="shared" ca="1" si="701"/>
        <v>0A3F507E-1BCD-32B8-E044-0003BA298018</v>
      </c>
    </row>
    <row r="3452" spans="1:21" s="14" customFormat="1" x14ac:dyDescent="0.25">
      <c r="A3452" s="14">
        <f t="shared" si="689"/>
        <v>3452</v>
      </c>
      <c r="B3452" s="14" t="str">
        <f t="shared" ca="1" si="690"/>
        <v>72B3E3C0-C5FC-42C3-8C49-14F6E04D7EDC</v>
      </c>
      <c r="C3452" s="14" t="str">
        <f t="shared" ca="1" si="691"/>
        <v>Brøndbyvej</v>
      </c>
      <c r="D3452" s="14" t="str">
        <f t="shared" ca="1" si="692"/>
        <v>210</v>
      </c>
      <c r="E3452" s="14" t="str">
        <f t="shared" ca="1" si="693"/>
        <v>14c</v>
      </c>
      <c r="F3452" s="1">
        <f t="shared" ca="1" si="694"/>
        <v>120</v>
      </c>
      <c r="G3452" s="1">
        <f t="shared" ca="1" si="695"/>
        <v>364</v>
      </c>
      <c r="H3452" s="1">
        <f t="shared" ca="1" si="696"/>
        <v>1970</v>
      </c>
      <c r="I3452" s="1" t="str">
        <f ca="1">INDEX(Relationstabel!$C$3:$K$10,MATCH(INDIRECT($A$1&amp;"J"&amp;A3452),Relationstabel!$A$3:$A$10,0),MATCH(IFERROR(VALUE(INDIRECT($A$1&amp;"K"&amp;A3452)),0),Relationstabel!$C$1:$K$1,0))</f>
        <v>Naturgas</v>
      </c>
      <c r="J3452" s="1" t="str">
        <f ca="1">INDEX(Anvendelseskode!B:B,MATCH($F3452,Anvendelseskode!$A:$A,0))</f>
        <v>Fritliggende enfamilieshus (parcelhus)</v>
      </c>
      <c r="K3452" s="1" t="str">
        <f ca="1">INDEX(Anvendelseskode!C:C,MATCH($F3452,Anvendelseskode!$A:$A,0))</f>
        <v>Parcelhuse</v>
      </c>
      <c r="L3452" s="1" t="str">
        <f ca="1">INDEX(Anvendelseskode!D:D,MATCH($F3452,Anvendelseskode!$A:$A,0))</f>
        <v>Private husholdninger</v>
      </c>
      <c r="M3452" s="1" t="str">
        <f ca="1">IFERROR(INDEX(SBi!$2:$2,MATCH(H3452,SBi!$1:$1,1)),SBi!$K$2)</f>
        <v>1961-1972</v>
      </c>
      <c r="N3452" s="1">
        <f ca="1">INDEX(SBi!$C$3:$K$28,MATCH(F3452,SBi!$B$3:$B$28,0),MATCH(M3452,SBi!$C$2:$K$2,0))</f>
        <v>134.30000000000001</v>
      </c>
      <c r="O3452" s="16">
        <f t="shared" ca="1" si="697"/>
        <v>48.885200000000005</v>
      </c>
      <c r="P3452" s="16" t="str">
        <f ca="1">IFERROR(INDEX(VpD!$2:$2,MATCH(H3452,VpD!$1:$1,1)),VpD!$I$2)</f>
        <v>1961-1972</v>
      </c>
      <c r="Q3452" s="1">
        <f ca="1">INDEX(VpD!$C$3:$I$27,MATCH(F3452,VpD!$B$3:$B$27,0),MATCH(P3452,VpD!$C$2:$I$2,0))</f>
        <v>143</v>
      </c>
      <c r="R3452" s="16">
        <f t="shared" ca="1" si="698"/>
        <v>52.052</v>
      </c>
      <c r="S3452" s="14">
        <f t="shared" ca="1" si="699"/>
        <v>711731.17</v>
      </c>
      <c r="T3452" s="14">
        <f t="shared" ca="1" si="700"/>
        <v>6170798.1600000001</v>
      </c>
      <c r="U3452" s="14" t="str">
        <f t="shared" ca="1" si="701"/>
        <v>0A3F507E-15D1-32B8-E044-0003BA298018</v>
      </c>
    </row>
    <row r="3453" spans="1:21" s="14" customFormat="1" x14ac:dyDescent="0.25">
      <c r="A3453" s="14">
        <f t="shared" si="689"/>
        <v>3453</v>
      </c>
      <c r="B3453" s="14" t="str">
        <f t="shared" ca="1" si="690"/>
        <v>342CC03A-4C29-4408-9F69-1078D94EF787</v>
      </c>
      <c r="C3453" s="14" t="str">
        <f t="shared" ca="1" si="691"/>
        <v>Stærebo</v>
      </c>
      <c r="D3453" s="14" t="str">
        <f t="shared" ca="1" si="692"/>
        <v>42</v>
      </c>
      <c r="E3453" s="14" t="str">
        <f t="shared" ca="1" si="693"/>
        <v>6æm</v>
      </c>
      <c r="F3453" s="1">
        <f t="shared" ca="1" si="694"/>
        <v>130</v>
      </c>
      <c r="G3453" s="1">
        <f t="shared" ca="1" si="695"/>
        <v>109</v>
      </c>
      <c r="H3453" s="1">
        <f t="shared" ca="1" si="696"/>
        <v>1978</v>
      </c>
      <c r="I3453" s="1" t="str">
        <f ca="1">INDEX(Relationstabel!$C$3:$K$10,MATCH(INDIRECT($A$1&amp;"J"&amp;A3453),Relationstabel!$A$3:$A$10,0),MATCH(IFERROR(VALUE(INDIRECT($A$1&amp;"K"&amp;A3453)),0),Relationstabel!$C$1:$K$1,0))</f>
        <v>Fjernvarme/ Blokvarme</v>
      </c>
      <c r="J3453" s="1" t="str">
        <f ca="1">INDEX(Anvendelseskode!B:B,MATCH($F3453,Anvendelseskode!$A:$A,0))</f>
        <v>Række-, kæde-, dobbelthus (lodret adskillelse mellem enhederne)</v>
      </c>
      <c r="K3453" s="1" t="str">
        <f ca="1">INDEX(Anvendelseskode!C:C,MATCH($F3453,Anvendelseskode!$A:$A,0))</f>
        <v>Række-, kæde og dobbelthuse</v>
      </c>
      <c r="L3453" s="1" t="str">
        <f ca="1">INDEX(Anvendelseskode!D:D,MATCH($F3453,Anvendelseskode!$A:$A,0))</f>
        <v>Private husholdninger</v>
      </c>
      <c r="M3453" s="1" t="str">
        <f ca="1">IFERROR(INDEX(SBi!$2:$2,MATCH(H3453,SBi!$1:$1,1)),SBi!$K$2)</f>
        <v>1973-1978</v>
      </c>
      <c r="N3453" s="1">
        <f ca="1">INDEX(SBi!$C$3:$K$28,MATCH(F3453,SBi!$B$3:$B$28,0),MATCH(M3453,SBi!$C$2:$K$2,0))</f>
        <v>112.6</v>
      </c>
      <c r="O3453" s="16">
        <f t="shared" ca="1" si="697"/>
        <v>12.273399999999999</v>
      </c>
      <c r="P3453" s="16" t="str">
        <f ca="1">IFERROR(INDEX(VpD!$2:$2,MATCH(H3453,VpD!$1:$1,1)),VpD!$I$2)</f>
        <v>1973-1978</v>
      </c>
      <c r="Q3453" s="1">
        <f ca="1">INDEX(VpD!$C$3:$I$27,MATCH(F3453,VpD!$B$3:$B$27,0),MATCH(P3453,VpD!$C$2:$I$2,0))</f>
        <v>98</v>
      </c>
      <c r="R3453" s="16">
        <f t="shared" ca="1" si="698"/>
        <v>10.682</v>
      </c>
      <c r="S3453" s="14">
        <f t="shared" ca="1" si="699"/>
        <v>713566.24</v>
      </c>
      <c r="T3453" s="14">
        <f t="shared" ca="1" si="700"/>
        <v>6169726.0599999996</v>
      </c>
      <c r="U3453" s="14" t="str">
        <f t="shared" ca="1" si="701"/>
        <v>0A3F507E-21D1-32B8-E044-0003BA298018</v>
      </c>
    </row>
    <row r="3454" spans="1:21" s="14" customFormat="1" x14ac:dyDescent="0.25">
      <c r="A3454" s="14">
        <f t="shared" si="689"/>
        <v>3454</v>
      </c>
      <c r="B3454" s="14" t="str">
        <f t="shared" ca="1" si="690"/>
        <v>47E24DE4-103A-4013-A6B1-061C19C10DF9</v>
      </c>
      <c r="C3454" s="14" t="str">
        <f t="shared" ca="1" si="691"/>
        <v>Syvhøjvænge</v>
      </c>
      <c r="D3454" s="14" t="str">
        <f t="shared" ca="1" si="692"/>
        <v>156</v>
      </c>
      <c r="E3454" s="14" t="str">
        <f t="shared" ca="1" si="693"/>
        <v>14cu</v>
      </c>
      <c r="F3454" s="1">
        <f t="shared" ca="1" si="694"/>
        <v>130</v>
      </c>
      <c r="G3454" s="1">
        <f t="shared" ca="1" si="695"/>
        <v>107</v>
      </c>
      <c r="H3454" s="1">
        <f t="shared" ca="1" si="696"/>
        <v>1970</v>
      </c>
      <c r="I3454" s="1" t="str">
        <f ca="1">INDEX(Relationstabel!$C$3:$K$10,MATCH(INDIRECT($A$1&amp;"J"&amp;A3454),Relationstabel!$A$3:$A$10,0),MATCH(IFERROR(VALUE(INDIRECT($A$1&amp;"K"&amp;A3454)),0),Relationstabel!$C$1:$K$1,0))</f>
        <v>Fjernvarme/ Blokvarme</v>
      </c>
      <c r="J3454" s="1" t="str">
        <f ca="1">INDEX(Anvendelseskode!B:B,MATCH($F3454,Anvendelseskode!$A:$A,0))</f>
        <v>Række-, kæde-, dobbelthus (lodret adskillelse mellem enhederne)</v>
      </c>
      <c r="K3454" s="1" t="str">
        <f ca="1">INDEX(Anvendelseskode!C:C,MATCH($F3454,Anvendelseskode!$A:$A,0))</f>
        <v>Række-, kæde og dobbelthuse</v>
      </c>
      <c r="L3454" s="1" t="str">
        <f ca="1">INDEX(Anvendelseskode!D:D,MATCH($F3454,Anvendelseskode!$A:$A,0))</f>
        <v>Private husholdninger</v>
      </c>
      <c r="M3454" s="1" t="str">
        <f ca="1">IFERROR(INDEX(SBi!$2:$2,MATCH(H3454,SBi!$1:$1,1)),SBi!$K$2)</f>
        <v>1961-1972</v>
      </c>
      <c r="N3454" s="1">
        <f ca="1">INDEX(SBi!$C$3:$K$28,MATCH(F3454,SBi!$B$3:$B$28,0),MATCH(M3454,SBi!$C$2:$K$2,0))</f>
        <v>119.9</v>
      </c>
      <c r="O3454" s="16">
        <f t="shared" ca="1" si="697"/>
        <v>12.829300000000002</v>
      </c>
      <c r="P3454" s="16" t="str">
        <f ca="1">IFERROR(INDEX(VpD!$2:$2,MATCH(H3454,VpD!$1:$1,1)),VpD!$I$2)</f>
        <v>1961-1972</v>
      </c>
      <c r="Q3454" s="1">
        <f ca="1">INDEX(VpD!$C$3:$I$27,MATCH(F3454,VpD!$B$3:$B$27,0),MATCH(P3454,VpD!$C$2:$I$2,0))</f>
        <v>120</v>
      </c>
      <c r="R3454" s="16">
        <f t="shared" ca="1" si="698"/>
        <v>12.84</v>
      </c>
      <c r="S3454" s="14">
        <f t="shared" ca="1" si="699"/>
        <v>712035.36</v>
      </c>
      <c r="T3454" s="14">
        <f t="shared" ca="1" si="700"/>
        <v>6171988.3399999999</v>
      </c>
      <c r="U3454" s="14" t="str">
        <f t="shared" ca="1" si="701"/>
        <v>0A3F507E-22D1-32B8-E044-0003BA298018</v>
      </c>
    </row>
    <row r="3455" spans="1:21" s="14" customFormat="1" x14ac:dyDescent="0.25">
      <c r="A3455" s="14">
        <f t="shared" si="689"/>
        <v>3455</v>
      </c>
      <c r="B3455" s="14" t="str">
        <f t="shared" ca="1" si="690"/>
        <v>70D3FB07-5BD1-43E0-86D4-B7BF41D1D31B</v>
      </c>
      <c r="C3455" s="14" t="str">
        <f t="shared" ca="1" si="691"/>
        <v>Rævebo</v>
      </c>
      <c r="D3455" s="14" t="str">
        <f t="shared" ca="1" si="692"/>
        <v>24</v>
      </c>
      <c r="E3455" s="14" t="str">
        <f t="shared" ca="1" si="693"/>
        <v>6mq</v>
      </c>
      <c r="F3455" s="1">
        <f t="shared" ca="1" si="694"/>
        <v>130</v>
      </c>
      <c r="G3455" s="1">
        <f t="shared" ca="1" si="695"/>
        <v>102</v>
      </c>
      <c r="H3455" s="1">
        <f t="shared" ca="1" si="696"/>
        <v>1977</v>
      </c>
      <c r="I3455" s="1" t="str">
        <f ca="1">INDEX(Relationstabel!$C$3:$K$10,MATCH(INDIRECT($A$1&amp;"J"&amp;A3455),Relationstabel!$A$3:$A$10,0),MATCH(IFERROR(VALUE(INDIRECT($A$1&amp;"K"&amp;A3455)),0),Relationstabel!$C$1:$K$1,0))</f>
        <v>Fjernvarme/ Blokvarme</v>
      </c>
      <c r="J3455" s="1" t="str">
        <f ca="1">INDEX(Anvendelseskode!B:B,MATCH($F3455,Anvendelseskode!$A:$A,0))</f>
        <v>Række-, kæde-, dobbelthus (lodret adskillelse mellem enhederne)</v>
      </c>
      <c r="K3455" s="1" t="str">
        <f ca="1">INDEX(Anvendelseskode!C:C,MATCH($F3455,Anvendelseskode!$A:$A,0))</f>
        <v>Række-, kæde og dobbelthuse</v>
      </c>
      <c r="L3455" s="1" t="str">
        <f ca="1">INDEX(Anvendelseskode!D:D,MATCH($F3455,Anvendelseskode!$A:$A,0))</f>
        <v>Private husholdninger</v>
      </c>
      <c r="M3455" s="1" t="str">
        <f ca="1">IFERROR(INDEX(SBi!$2:$2,MATCH(H3455,SBi!$1:$1,1)),SBi!$K$2)</f>
        <v>1973-1978</v>
      </c>
      <c r="N3455" s="1">
        <f ca="1">INDEX(SBi!$C$3:$K$28,MATCH(F3455,SBi!$B$3:$B$28,0),MATCH(M3455,SBi!$C$2:$K$2,0))</f>
        <v>112.6</v>
      </c>
      <c r="O3455" s="16">
        <f t="shared" ca="1" si="697"/>
        <v>11.485199999999999</v>
      </c>
      <c r="P3455" s="16" t="str">
        <f ca="1">IFERROR(INDEX(VpD!$2:$2,MATCH(H3455,VpD!$1:$1,1)),VpD!$I$2)</f>
        <v>1973-1978</v>
      </c>
      <c r="Q3455" s="1">
        <f ca="1">INDEX(VpD!$C$3:$I$27,MATCH(F3455,VpD!$B$3:$B$27,0),MATCH(P3455,VpD!$C$2:$I$2,0))</f>
        <v>98</v>
      </c>
      <c r="R3455" s="16">
        <f t="shared" ca="1" si="698"/>
        <v>9.9960000000000004</v>
      </c>
      <c r="S3455" s="14">
        <f t="shared" ca="1" si="699"/>
        <v>713463.52</v>
      </c>
      <c r="T3455" s="14">
        <f t="shared" ca="1" si="700"/>
        <v>6169500.9299999997</v>
      </c>
      <c r="U3455" s="14" t="str">
        <f t="shared" ca="1" si="701"/>
        <v>0A3F507E-20D4-32B8-E044-0003BA298018</v>
      </c>
    </row>
    <row r="3456" spans="1:21" s="14" customFormat="1" x14ac:dyDescent="0.25">
      <c r="A3456" s="14">
        <f t="shared" si="689"/>
        <v>3456</v>
      </c>
      <c r="B3456" s="14" t="str">
        <f t="shared" ca="1" si="690"/>
        <v>D948B2C6-69F8-4001-B144-56F8FD4ABCE4</v>
      </c>
      <c r="C3456" s="14" t="str">
        <f t="shared" ca="1" si="691"/>
        <v>Rørsøvej</v>
      </c>
      <c r="D3456" s="14" t="str">
        <f t="shared" ca="1" si="692"/>
        <v>3</v>
      </c>
      <c r="E3456" s="14" t="str">
        <f t="shared" ca="1" si="693"/>
        <v>24at</v>
      </c>
      <c r="F3456" s="1">
        <f t="shared" ca="1" si="694"/>
        <v>120</v>
      </c>
      <c r="G3456" s="1">
        <f t="shared" ca="1" si="695"/>
        <v>183</v>
      </c>
      <c r="H3456" s="1">
        <f t="shared" ca="1" si="696"/>
        <v>1979</v>
      </c>
      <c r="I3456" s="1" t="str">
        <f ca="1">INDEX(Relationstabel!$C$3:$K$10,MATCH(INDIRECT($A$1&amp;"J"&amp;A3456),Relationstabel!$A$3:$A$10,0),MATCH(IFERROR(VALUE(INDIRECT($A$1&amp;"K"&amp;A3456)),0),Relationstabel!$C$1:$K$1,0))</f>
        <v>Naturgas</v>
      </c>
      <c r="J3456" s="1" t="str">
        <f ca="1">INDEX(Anvendelseskode!B:B,MATCH($F3456,Anvendelseskode!$A:$A,0))</f>
        <v>Fritliggende enfamilieshus (parcelhus)</v>
      </c>
      <c r="K3456" s="1" t="str">
        <f ca="1">INDEX(Anvendelseskode!C:C,MATCH($F3456,Anvendelseskode!$A:$A,0))</f>
        <v>Parcelhuse</v>
      </c>
      <c r="L3456" s="1" t="str">
        <f ca="1">INDEX(Anvendelseskode!D:D,MATCH($F3456,Anvendelseskode!$A:$A,0))</f>
        <v>Private husholdninger</v>
      </c>
      <c r="M3456" s="1" t="str">
        <f ca="1">IFERROR(INDEX(SBi!$2:$2,MATCH(H3456,SBi!$1:$1,1)),SBi!$K$2)</f>
        <v>1979-1998</v>
      </c>
      <c r="N3456" s="1">
        <f ca="1">INDEX(SBi!$C$3:$K$28,MATCH(F3456,SBi!$B$3:$B$28,0),MATCH(M3456,SBi!$C$2:$K$2,0))</f>
        <v>105.4</v>
      </c>
      <c r="O3456" s="16">
        <f t="shared" ca="1" si="697"/>
        <v>19.2882</v>
      </c>
      <c r="P3456" s="16" t="str">
        <f ca="1">IFERROR(INDEX(VpD!$2:$2,MATCH(H3456,VpD!$1:$1,1)),VpD!$I$2)</f>
        <v>1979-1998</v>
      </c>
      <c r="Q3456" s="1">
        <f ca="1">INDEX(VpD!$C$3:$I$27,MATCH(F3456,VpD!$B$3:$B$27,0),MATCH(P3456,VpD!$C$2:$I$2,0))</f>
        <v>90</v>
      </c>
      <c r="R3456" s="16">
        <f t="shared" ca="1" si="698"/>
        <v>16.47</v>
      </c>
      <c r="S3456" s="14">
        <f t="shared" ca="1" si="699"/>
        <v>714275.67</v>
      </c>
      <c r="T3456" s="14">
        <f t="shared" ca="1" si="700"/>
        <v>6168770.1399999997</v>
      </c>
      <c r="U3456" s="14" t="str">
        <f t="shared" ca="1" si="701"/>
        <v>0A3F507E-20D9-32B8-E044-0003BA298018</v>
      </c>
    </row>
    <row r="3457" spans="1:21" s="14" customFormat="1" x14ac:dyDescent="0.25">
      <c r="A3457" s="14">
        <f t="shared" si="689"/>
        <v>3457</v>
      </c>
      <c r="B3457" s="14" t="str">
        <f t="shared" ca="1" si="690"/>
        <v>C6A3120D-21DA-4298-985F-C90EF5BBD202</v>
      </c>
      <c r="C3457" s="14" t="str">
        <f t="shared" ca="1" si="691"/>
        <v>Gartnerbakken</v>
      </c>
      <c r="D3457" s="14" t="str">
        <f t="shared" ca="1" si="692"/>
        <v>6</v>
      </c>
      <c r="E3457" s="14" t="str">
        <f t="shared" ca="1" si="693"/>
        <v>4fb</v>
      </c>
      <c r="F3457" s="1">
        <f t="shared" ca="1" si="694"/>
        <v>120</v>
      </c>
      <c r="G3457" s="1">
        <f t="shared" ca="1" si="695"/>
        <v>174</v>
      </c>
      <c r="H3457" s="1">
        <f t="shared" ca="1" si="696"/>
        <v>1990</v>
      </c>
      <c r="I3457" s="1" t="str">
        <f ca="1">INDEX(Relationstabel!$C$3:$K$10,MATCH(INDIRECT($A$1&amp;"J"&amp;A3457),Relationstabel!$A$3:$A$10,0),MATCH(IFERROR(VALUE(INDIRECT($A$1&amp;"K"&amp;A3457)),0),Relationstabel!$C$1:$K$1,0))</f>
        <v>Elvarme</v>
      </c>
      <c r="J3457" s="1" t="str">
        <f ca="1">INDEX(Anvendelseskode!B:B,MATCH($F3457,Anvendelseskode!$A:$A,0))</f>
        <v>Fritliggende enfamilieshus (parcelhus)</v>
      </c>
      <c r="K3457" s="1" t="str">
        <f ca="1">INDEX(Anvendelseskode!C:C,MATCH($F3457,Anvendelseskode!$A:$A,0))</f>
        <v>Parcelhuse</v>
      </c>
      <c r="L3457" s="1" t="str">
        <f ca="1">INDEX(Anvendelseskode!D:D,MATCH($F3457,Anvendelseskode!$A:$A,0))</f>
        <v>Private husholdninger</v>
      </c>
      <c r="M3457" s="1" t="str">
        <f ca="1">IFERROR(INDEX(SBi!$2:$2,MATCH(H3457,SBi!$1:$1,1)),SBi!$K$2)</f>
        <v>1979-1998</v>
      </c>
      <c r="N3457" s="1">
        <f ca="1">INDEX(SBi!$C$3:$K$28,MATCH(F3457,SBi!$B$3:$B$28,0),MATCH(M3457,SBi!$C$2:$K$2,0))</f>
        <v>105.4</v>
      </c>
      <c r="O3457" s="16">
        <f t="shared" ca="1" si="697"/>
        <v>18.339600000000001</v>
      </c>
      <c r="P3457" s="16" t="str">
        <f ca="1">IFERROR(INDEX(VpD!$2:$2,MATCH(H3457,VpD!$1:$1,1)),VpD!$I$2)</f>
        <v>1979-1998</v>
      </c>
      <c r="Q3457" s="1">
        <f ca="1">INDEX(VpD!$C$3:$I$27,MATCH(F3457,VpD!$B$3:$B$27,0),MATCH(P3457,VpD!$C$2:$I$2,0))</f>
        <v>90</v>
      </c>
      <c r="R3457" s="16">
        <f t="shared" ca="1" si="698"/>
        <v>15.66</v>
      </c>
      <c r="S3457" s="14">
        <f t="shared" ca="1" si="699"/>
        <v>711882.99</v>
      </c>
      <c r="T3457" s="14">
        <f t="shared" ca="1" si="700"/>
        <v>6170645.25</v>
      </c>
      <c r="U3457" s="14" t="str">
        <f t="shared" ca="1" si="701"/>
        <v>0A3F507E-17DA-32B8-E044-0003BA298018</v>
      </c>
    </row>
    <row r="3458" spans="1:21" s="14" customFormat="1" x14ac:dyDescent="0.25">
      <c r="A3458" s="14">
        <f t="shared" si="689"/>
        <v>3458</v>
      </c>
      <c r="B3458" s="14" t="str">
        <f t="shared" ca="1" si="690"/>
        <v>FE7AA027-8912-4E92-907A-7F1F88850D41</v>
      </c>
      <c r="C3458" s="14" t="str">
        <f t="shared" ca="1" si="691"/>
        <v>Svanholmvej</v>
      </c>
      <c r="D3458" s="14" t="str">
        <f t="shared" ca="1" si="692"/>
        <v>9</v>
      </c>
      <c r="E3458" s="14" t="str">
        <f t="shared" ca="1" si="693"/>
        <v>18bv</v>
      </c>
      <c r="F3458" s="1">
        <f t="shared" ca="1" si="694"/>
        <v>120</v>
      </c>
      <c r="G3458" s="1">
        <f t="shared" ca="1" si="695"/>
        <v>215</v>
      </c>
      <c r="H3458" s="1">
        <f t="shared" ca="1" si="696"/>
        <v>1979</v>
      </c>
      <c r="I3458" s="1" t="str">
        <f ca="1">INDEX(Relationstabel!$C$3:$K$10,MATCH(INDIRECT($A$1&amp;"J"&amp;A3458),Relationstabel!$A$3:$A$10,0),MATCH(IFERROR(VALUE(INDIRECT($A$1&amp;"K"&amp;A3458)),0),Relationstabel!$C$1:$K$1,0))</f>
        <v>Naturgas</v>
      </c>
      <c r="J3458" s="1" t="str">
        <f ca="1">INDEX(Anvendelseskode!B:B,MATCH($F3458,Anvendelseskode!$A:$A,0))</f>
        <v>Fritliggende enfamilieshus (parcelhus)</v>
      </c>
      <c r="K3458" s="1" t="str">
        <f ca="1">INDEX(Anvendelseskode!C:C,MATCH($F3458,Anvendelseskode!$A:$A,0))</f>
        <v>Parcelhuse</v>
      </c>
      <c r="L3458" s="1" t="str">
        <f ca="1">INDEX(Anvendelseskode!D:D,MATCH($F3458,Anvendelseskode!$A:$A,0))</f>
        <v>Private husholdninger</v>
      </c>
      <c r="M3458" s="1" t="str">
        <f ca="1">IFERROR(INDEX(SBi!$2:$2,MATCH(H3458,SBi!$1:$1,1)),SBi!$K$2)</f>
        <v>1979-1998</v>
      </c>
      <c r="N3458" s="1">
        <f ca="1">INDEX(SBi!$C$3:$K$28,MATCH(F3458,SBi!$B$3:$B$28,0),MATCH(M3458,SBi!$C$2:$K$2,0))</f>
        <v>105.4</v>
      </c>
      <c r="O3458" s="16">
        <f t="shared" ca="1" si="697"/>
        <v>22.661000000000001</v>
      </c>
      <c r="P3458" s="16" t="str">
        <f ca="1">IFERROR(INDEX(VpD!$2:$2,MATCH(H3458,VpD!$1:$1,1)),VpD!$I$2)</f>
        <v>1979-1998</v>
      </c>
      <c r="Q3458" s="1">
        <f ca="1">INDEX(VpD!$C$3:$I$27,MATCH(F3458,VpD!$B$3:$B$27,0),MATCH(P3458,VpD!$C$2:$I$2,0))</f>
        <v>90</v>
      </c>
      <c r="R3458" s="16">
        <f t="shared" ca="1" si="698"/>
        <v>19.350000000000001</v>
      </c>
      <c r="S3458" s="14">
        <f t="shared" ca="1" si="699"/>
        <v>713262.43</v>
      </c>
      <c r="T3458" s="14">
        <f t="shared" ca="1" si="700"/>
        <v>6168938.29</v>
      </c>
      <c r="U3458" s="14" t="str">
        <f t="shared" ca="1" si="701"/>
        <v>0A3F507E-21E1-32B8-E044-0003BA298018</v>
      </c>
    </row>
    <row r="3459" spans="1:21" s="14" customFormat="1" x14ac:dyDescent="0.25">
      <c r="A3459" s="14">
        <f t="shared" ref="A3459:A3522" si="702">ROW(B3459)</f>
        <v>3459</v>
      </c>
      <c r="B3459" s="14" t="str">
        <f t="shared" ref="B3459:B3522" ca="1" si="703">INDIRECT($A$1&amp;"b"&amp;A3459)</f>
        <v>1F6D8F8A-BF76-4E56-8E23-9122AB4929B0</v>
      </c>
      <c r="C3459" s="14" t="str">
        <f t="shared" ref="C3459:C3522" ca="1" si="704">INDIRECT($A$1&amp;"V"&amp;A3459)</f>
        <v>Syvhøjvænge</v>
      </c>
      <c r="D3459" s="14" t="str">
        <f t="shared" ref="D3459:D3522" ca="1" si="705">INDIRECT($A$1&amp;"W"&amp;A3459)</f>
        <v>173</v>
      </c>
      <c r="E3459" s="14" t="str">
        <f t="shared" ref="E3459:E3522" ca="1" si="706">INDIRECT($A$1&amp;"AB"&amp;A3459)</f>
        <v>21cl</v>
      </c>
      <c r="F3459" s="1">
        <f t="shared" ref="F3459:F3522" ca="1" si="707">ROUNDDOWN(INDIRECT($A$1&amp;"C"&amp;A3459),-1)</f>
        <v>130</v>
      </c>
      <c r="G3459" s="1">
        <f t="shared" ref="G3459:G3522" ca="1" si="708">INDIRECT($A$1&amp;"P"&amp;A3459)+INDIRECT($A$1&amp;"Q"&amp;A3459)+INDIRECT($A$1&amp;"R"&amp;A3459)*0.5</f>
        <v>170</v>
      </c>
      <c r="H3459" s="1">
        <f t="shared" ref="H3459:H3522" ca="1" si="709">MAX(INDIRECT($A$1&amp;"E"&amp;A3459),INDIRECT($A$1&amp;"D"&amp;A3459))</f>
        <v>1971</v>
      </c>
      <c r="I3459" s="1" t="str">
        <f ca="1">INDEX(Relationstabel!$C$3:$K$10,MATCH(INDIRECT($A$1&amp;"J"&amp;A3459),Relationstabel!$A$3:$A$10,0),MATCH(IFERROR(VALUE(INDIRECT($A$1&amp;"K"&amp;A3459)),0),Relationstabel!$C$1:$K$1,0))</f>
        <v>Fjernvarme/ Blokvarme</v>
      </c>
      <c r="J3459" s="1" t="str">
        <f ca="1">INDEX(Anvendelseskode!B:B,MATCH($F3459,Anvendelseskode!$A:$A,0))</f>
        <v>Række-, kæde-, dobbelthus (lodret adskillelse mellem enhederne)</v>
      </c>
      <c r="K3459" s="1" t="str">
        <f ca="1">INDEX(Anvendelseskode!C:C,MATCH($F3459,Anvendelseskode!$A:$A,0))</f>
        <v>Række-, kæde og dobbelthuse</v>
      </c>
      <c r="L3459" s="1" t="str">
        <f ca="1">INDEX(Anvendelseskode!D:D,MATCH($F3459,Anvendelseskode!$A:$A,0))</f>
        <v>Private husholdninger</v>
      </c>
      <c r="M3459" s="1" t="str">
        <f ca="1">IFERROR(INDEX(SBi!$2:$2,MATCH(H3459,SBi!$1:$1,1)),SBi!$K$2)</f>
        <v>1961-1972</v>
      </c>
      <c r="N3459" s="1">
        <f ca="1">INDEX(SBi!$C$3:$K$28,MATCH(F3459,SBi!$B$3:$B$28,0),MATCH(M3459,SBi!$C$2:$K$2,0))</f>
        <v>119.9</v>
      </c>
      <c r="O3459" s="16">
        <f t="shared" ref="O3459:O3522" ca="1" si="710">N3459*G3459/1000</f>
        <v>20.382999999999999</v>
      </c>
      <c r="P3459" s="16" t="str">
        <f ca="1">IFERROR(INDEX(VpD!$2:$2,MATCH(H3459,VpD!$1:$1,1)),VpD!$I$2)</f>
        <v>1961-1972</v>
      </c>
      <c r="Q3459" s="1">
        <f ca="1">INDEX(VpD!$C$3:$I$27,MATCH(F3459,VpD!$B$3:$B$27,0),MATCH(P3459,VpD!$C$2:$I$2,0))</f>
        <v>120</v>
      </c>
      <c r="R3459" s="16">
        <f t="shared" ref="R3459:R3522" ca="1" si="711">Q3459*G3459/1000</f>
        <v>20.399999999999999</v>
      </c>
      <c r="S3459" s="14">
        <f t="shared" ref="S3459:S3522" ca="1" si="712">INDIRECT($A$1&amp;"AE"&amp;A3459)</f>
        <v>711811.43</v>
      </c>
      <c r="T3459" s="14">
        <f t="shared" ref="T3459:T3522" ca="1" si="713">INDIRECT($A$1&amp;"AF"&amp;A3459)</f>
        <v>6172171.1299999999</v>
      </c>
      <c r="U3459" s="14" t="str">
        <f t="shared" ref="U3459:U3522" ca="1" si="714">INDIRECT($A$1&amp;"AC"&amp;A3459)</f>
        <v>0A3F507E-22E1-32B8-E044-0003BA298018</v>
      </c>
    </row>
    <row r="3460" spans="1:21" s="14" customFormat="1" x14ac:dyDescent="0.25">
      <c r="A3460" s="14">
        <f t="shared" si="702"/>
        <v>3460</v>
      </c>
      <c r="B3460" s="14" t="str">
        <f t="shared" ca="1" si="703"/>
        <v>CD774E3F-1687-4E49-AFF3-39B51177EB26</v>
      </c>
      <c r="C3460" s="14" t="str">
        <f t="shared" ca="1" si="704"/>
        <v>Bygaden</v>
      </c>
      <c r="D3460" s="14" t="str">
        <f t="shared" ca="1" si="705"/>
        <v>15</v>
      </c>
      <c r="E3460" s="14" t="str">
        <f t="shared" ca="1" si="706"/>
        <v>60a</v>
      </c>
      <c r="F3460" s="1">
        <f t="shared" ca="1" si="707"/>
        <v>330</v>
      </c>
      <c r="G3460" s="1">
        <f t="shared" ca="1" si="708"/>
        <v>20</v>
      </c>
      <c r="H3460" s="1">
        <f t="shared" ca="1" si="709"/>
        <v>2013</v>
      </c>
      <c r="I3460" s="1" t="str">
        <f ca="1">INDEX(Relationstabel!$C$3:$K$10,MATCH(INDIRECT($A$1&amp;"J"&amp;A3460),Relationstabel!$A$3:$A$10,0),MATCH(IFERROR(VALUE(INDIRECT($A$1&amp;"K"&amp;A3460)),0),Relationstabel!$C$1:$K$1,0))</f>
        <v>Elvarme</v>
      </c>
      <c r="J3460" s="1" t="str">
        <f ca="1">INDEX(Anvendelseskode!B:B,MATCH($F3460,Anvendelseskode!$A:$A,0))</f>
        <v>Bygning til hotel, restaurant, vaskeri, frisør og anden servicevirksomhed</v>
      </c>
      <c r="K3460" s="1" t="str">
        <f ca="1">INDEX(Anvendelseskode!C:C,MATCH($F3460,Anvendelseskode!$A:$A,0))</f>
        <v>Hotel, restauration, frisør o</v>
      </c>
      <c r="L3460" s="1" t="str">
        <f ca="1">INDEX(Anvendelseskode!D:D,MATCH($F3460,Anvendelseskode!$A:$A,0))</f>
        <v>Handel og servicevirksomheder</v>
      </c>
      <c r="M3460" s="1" t="str">
        <f ca="1">IFERROR(INDEX(SBi!$2:$2,MATCH(H3460,SBi!$1:$1,1)),SBi!$K$2)</f>
        <v>Efter 2006</v>
      </c>
      <c r="N3460" s="1">
        <f ca="1">INDEX(SBi!$C$3:$K$28,MATCH(F3460,SBi!$B$3:$B$28,0),MATCH(M3460,SBi!$C$2:$K$2,0))</f>
        <v>121.1</v>
      </c>
      <c r="O3460" s="16">
        <f t="shared" ca="1" si="710"/>
        <v>2.4220000000000002</v>
      </c>
      <c r="P3460" s="16" t="str">
        <f ca="1">IFERROR(INDEX(VpD!$2:$2,MATCH(H3460,VpD!$1:$1,1)),VpD!$I$2)</f>
        <v>&gt;1998</v>
      </c>
      <c r="Q3460" s="1">
        <f ca="1">INDEX(VpD!$C$3:$I$27,MATCH(F3460,VpD!$B$3:$B$27,0),MATCH(P3460,VpD!$C$2:$I$2,0))</f>
        <v>123</v>
      </c>
      <c r="R3460" s="16">
        <f t="shared" ca="1" si="711"/>
        <v>2.46</v>
      </c>
      <c r="S3460" s="14">
        <f t="shared" ca="1" si="712"/>
        <v>711823.38</v>
      </c>
      <c r="T3460" s="14">
        <f t="shared" ca="1" si="713"/>
        <v>6170523.7199999997</v>
      </c>
      <c r="U3460" s="14" t="str">
        <f t="shared" ca="1" si="714"/>
        <v>0A3F507E-15E3-32B8-E044-0003BA298018</v>
      </c>
    </row>
    <row r="3461" spans="1:21" s="14" customFormat="1" x14ac:dyDescent="0.25">
      <c r="A3461" s="14">
        <f t="shared" si="702"/>
        <v>3461</v>
      </c>
      <c r="B3461" s="14" t="str">
        <f t="shared" ca="1" si="703"/>
        <v>216CAAC4-A693-4700-A40C-AA75AF1D8D52</v>
      </c>
      <c r="C3461" s="14" t="str">
        <f t="shared" ca="1" si="704"/>
        <v>Bygaden</v>
      </c>
      <c r="D3461" s="14" t="str">
        <f t="shared" ca="1" si="705"/>
        <v>15</v>
      </c>
      <c r="E3461" s="14" t="str">
        <f t="shared" ca="1" si="706"/>
        <v>60a</v>
      </c>
      <c r="F3461" s="1">
        <f t="shared" ca="1" si="707"/>
        <v>590</v>
      </c>
      <c r="G3461" s="1">
        <f t="shared" ca="1" si="708"/>
        <v>0</v>
      </c>
      <c r="H3461" s="1">
        <f t="shared" ca="1" si="709"/>
        <v>2009</v>
      </c>
      <c r="I3461" s="1" t="str">
        <f ca="1">INDEX(Relationstabel!$C$3:$K$10,MATCH(INDIRECT($A$1&amp;"J"&amp;A3461),Relationstabel!$A$3:$A$10,0),MATCH(IFERROR(VALUE(INDIRECT($A$1&amp;"K"&amp;A3461)),0),Relationstabel!$C$1:$K$1,0))</f>
        <v>Ingen varmeinstallation</v>
      </c>
      <c r="J3461" s="1" t="str">
        <f ca="1">INDEX(Anvendelseskode!B:B,MATCH($F3461,Anvendelseskode!$A:$A,0))</f>
        <v>Uspecificeret fritidsformål</v>
      </c>
      <c r="K3461" s="1" t="str">
        <f ca="1">INDEX(Anvendelseskode!C:C,MATCH($F3461,Anvendelseskode!$A:$A,0))</f>
        <v>Anden bygning til fritidsformål</v>
      </c>
      <c r="L3461" s="1" t="str">
        <f ca="1">INDEX(Anvendelseskode!D:D,MATCH($F3461,Anvendelseskode!$A:$A,0))</f>
        <v>Kommunale og andre offentlige institutioner</v>
      </c>
      <c r="M3461" s="1" t="str">
        <f ca="1">IFERROR(INDEX(SBi!$2:$2,MATCH(H3461,SBi!$1:$1,1)),SBi!$K$2)</f>
        <v>Efter 2006</v>
      </c>
      <c r="N3461" s="1">
        <f ca="1">INDEX(SBi!$C$3:$K$28,MATCH(F3461,SBi!$B$3:$B$28,0),MATCH(M3461,SBi!$C$2:$K$2,0))</f>
        <v>76.8</v>
      </c>
      <c r="O3461" s="16">
        <f t="shared" ca="1" si="710"/>
        <v>0</v>
      </c>
      <c r="P3461" s="16" t="str">
        <f ca="1">IFERROR(INDEX(VpD!$2:$2,MATCH(H3461,VpD!$1:$1,1)),VpD!$I$2)</f>
        <v>&gt;1998</v>
      </c>
      <c r="Q3461" s="1">
        <f ca="1">INDEX(VpD!$C$3:$I$27,MATCH(F3461,VpD!$B$3:$B$27,0),MATCH(P3461,VpD!$C$2:$I$2,0))</f>
        <v>26</v>
      </c>
      <c r="R3461" s="16">
        <f t="shared" ca="1" si="711"/>
        <v>0</v>
      </c>
      <c r="S3461" s="14">
        <f t="shared" ca="1" si="712"/>
        <v>711823.38</v>
      </c>
      <c r="T3461" s="14">
        <f t="shared" ca="1" si="713"/>
        <v>6170523.7199999997</v>
      </c>
      <c r="U3461" s="14" t="str">
        <f t="shared" ca="1" si="714"/>
        <v>0A3F507E-15E3-32B8-E044-0003BA298018</v>
      </c>
    </row>
    <row r="3462" spans="1:21" s="14" customFormat="1" x14ac:dyDescent="0.25">
      <c r="A3462" s="14">
        <f t="shared" si="702"/>
        <v>3462</v>
      </c>
      <c r="B3462" s="14" t="str">
        <f t="shared" ca="1" si="703"/>
        <v>A38C0934-7326-4099-A0F6-F78DE884818E</v>
      </c>
      <c r="C3462" s="14" t="str">
        <f t="shared" ca="1" si="704"/>
        <v>Bygaden</v>
      </c>
      <c r="D3462" s="14" t="str">
        <f t="shared" ca="1" si="705"/>
        <v>15</v>
      </c>
      <c r="E3462" s="14" t="str">
        <f t="shared" ca="1" si="706"/>
        <v>60a</v>
      </c>
      <c r="F3462" s="1">
        <f t="shared" ca="1" si="707"/>
        <v>120</v>
      </c>
      <c r="G3462" s="1">
        <f t="shared" ca="1" si="708"/>
        <v>146</v>
      </c>
      <c r="H3462" s="1">
        <f t="shared" ca="1" si="709"/>
        <v>1995</v>
      </c>
      <c r="I3462" s="1" t="str">
        <f ca="1">INDEX(Relationstabel!$C$3:$K$10,MATCH(INDIRECT($A$1&amp;"J"&amp;A3462),Relationstabel!$A$3:$A$10,0),MATCH(IFERROR(VALUE(INDIRECT($A$1&amp;"K"&amp;A3462)),0),Relationstabel!$C$1:$K$1,0))</f>
        <v>Naturgas</v>
      </c>
      <c r="J3462" s="1" t="str">
        <f ca="1">INDEX(Anvendelseskode!B:B,MATCH($F3462,Anvendelseskode!$A:$A,0))</f>
        <v>Fritliggende enfamilieshus (parcelhus)</v>
      </c>
      <c r="K3462" s="1" t="str">
        <f ca="1">INDEX(Anvendelseskode!C:C,MATCH($F3462,Anvendelseskode!$A:$A,0))</f>
        <v>Parcelhuse</v>
      </c>
      <c r="L3462" s="1" t="str">
        <f ca="1">INDEX(Anvendelseskode!D:D,MATCH($F3462,Anvendelseskode!$A:$A,0))</f>
        <v>Private husholdninger</v>
      </c>
      <c r="M3462" s="1" t="str">
        <f ca="1">IFERROR(INDEX(SBi!$2:$2,MATCH(H3462,SBi!$1:$1,1)),SBi!$K$2)</f>
        <v>1979-1998</v>
      </c>
      <c r="N3462" s="1">
        <f ca="1">INDEX(SBi!$C$3:$K$28,MATCH(F3462,SBi!$B$3:$B$28,0),MATCH(M3462,SBi!$C$2:$K$2,0))</f>
        <v>105.4</v>
      </c>
      <c r="O3462" s="16">
        <f t="shared" ca="1" si="710"/>
        <v>15.388400000000001</v>
      </c>
      <c r="P3462" s="16" t="str">
        <f ca="1">IFERROR(INDEX(VpD!$2:$2,MATCH(H3462,VpD!$1:$1,1)),VpD!$I$2)</f>
        <v>1979-1998</v>
      </c>
      <c r="Q3462" s="1">
        <f ca="1">INDEX(VpD!$C$3:$I$27,MATCH(F3462,VpD!$B$3:$B$27,0),MATCH(P3462,VpD!$C$2:$I$2,0))</f>
        <v>90</v>
      </c>
      <c r="R3462" s="16">
        <f t="shared" ca="1" si="711"/>
        <v>13.14</v>
      </c>
      <c r="S3462" s="14">
        <f t="shared" ca="1" si="712"/>
        <v>711823.38</v>
      </c>
      <c r="T3462" s="14">
        <f t="shared" ca="1" si="713"/>
        <v>6170523.7199999997</v>
      </c>
      <c r="U3462" s="14" t="str">
        <f t="shared" ca="1" si="714"/>
        <v>0A3F507E-15E3-32B8-E044-0003BA298018</v>
      </c>
    </row>
    <row r="3463" spans="1:21" s="14" customFormat="1" x14ac:dyDescent="0.25">
      <c r="A3463" s="14">
        <f t="shared" si="702"/>
        <v>3463</v>
      </c>
      <c r="B3463" s="14" t="str">
        <f t="shared" ca="1" si="703"/>
        <v>64AC8930-55F4-4A93-BEA1-B1AC17DF338D</v>
      </c>
      <c r="C3463" s="14" t="str">
        <f t="shared" ca="1" si="704"/>
        <v>Ny Mæglergårds Alle</v>
      </c>
      <c r="D3463" s="14" t="str">
        <f t="shared" ca="1" si="705"/>
        <v>69</v>
      </c>
      <c r="E3463" s="14" t="str">
        <f t="shared" ca="1" si="706"/>
        <v>6ed</v>
      </c>
      <c r="F3463" s="1">
        <f t="shared" ca="1" si="707"/>
        <v>120</v>
      </c>
      <c r="G3463" s="1">
        <f t="shared" ca="1" si="708"/>
        <v>142</v>
      </c>
      <c r="H3463" s="1">
        <f t="shared" ca="1" si="709"/>
        <v>2011</v>
      </c>
      <c r="I3463" s="1" t="str">
        <f ca="1">INDEX(Relationstabel!$C$3:$K$10,MATCH(INDIRECT($A$1&amp;"J"&amp;A3463),Relationstabel!$A$3:$A$10,0),MATCH(IFERROR(VALUE(INDIRECT($A$1&amp;"K"&amp;A3463)),0),Relationstabel!$C$1:$K$1,0))</f>
        <v>Naturgas</v>
      </c>
      <c r="J3463" s="1" t="str">
        <f ca="1">INDEX(Anvendelseskode!B:B,MATCH($F3463,Anvendelseskode!$A:$A,0))</f>
        <v>Fritliggende enfamilieshus (parcelhus)</v>
      </c>
      <c r="K3463" s="1" t="str">
        <f ca="1">INDEX(Anvendelseskode!C:C,MATCH($F3463,Anvendelseskode!$A:$A,0))</f>
        <v>Parcelhuse</v>
      </c>
      <c r="L3463" s="1" t="str">
        <f ca="1">INDEX(Anvendelseskode!D:D,MATCH($F3463,Anvendelseskode!$A:$A,0))</f>
        <v>Private husholdninger</v>
      </c>
      <c r="M3463" s="1" t="str">
        <f ca="1">IFERROR(INDEX(SBi!$2:$2,MATCH(H3463,SBi!$1:$1,1)),SBi!$K$2)</f>
        <v>Efter 2006</v>
      </c>
      <c r="N3463" s="1">
        <f ca="1">INDEX(SBi!$C$3:$K$28,MATCH(F3463,SBi!$B$3:$B$28,0),MATCH(M3463,SBi!$C$2:$K$2,0))</f>
        <v>67.3</v>
      </c>
      <c r="O3463" s="16">
        <f t="shared" ca="1" si="710"/>
        <v>9.5565999999999995</v>
      </c>
      <c r="P3463" s="16" t="str">
        <f ca="1">IFERROR(INDEX(VpD!$2:$2,MATCH(H3463,VpD!$1:$1,1)),VpD!$I$2)</f>
        <v>&gt;1998</v>
      </c>
      <c r="Q3463" s="1">
        <f ca="1">INDEX(VpD!$C$3:$I$27,MATCH(F3463,VpD!$B$3:$B$27,0),MATCH(P3463,VpD!$C$2:$I$2,0))</f>
        <v>72</v>
      </c>
      <c r="R3463" s="16">
        <f t="shared" ca="1" si="711"/>
        <v>10.224</v>
      </c>
      <c r="S3463" s="14">
        <f t="shared" ca="1" si="712"/>
        <v>713937.82</v>
      </c>
      <c r="T3463" s="14">
        <f t="shared" ca="1" si="713"/>
        <v>6169365.8399999999</v>
      </c>
      <c r="U3463" s="14" t="str">
        <f t="shared" ca="1" si="714"/>
        <v>0A3F507E-1DEC-32B8-E044-0003BA298018</v>
      </c>
    </row>
    <row r="3464" spans="1:21" s="14" customFormat="1" x14ac:dyDescent="0.25">
      <c r="A3464" s="14">
        <f t="shared" si="702"/>
        <v>3464</v>
      </c>
      <c r="B3464" s="14" t="str">
        <f t="shared" ca="1" si="703"/>
        <v>B78CAE4C-451D-480C-AE0A-FCA81C7991F7</v>
      </c>
      <c r="C3464" s="14" t="str">
        <f t="shared" ca="1" si="704"/>
        <v>Horsbred</v>
      </c>
      <c r="D3464" s="14" t="str">
        <f t="shared" ca="1" si="705"/>
        <v>86</v>
      </c>
      <c r="E3464" s="14" t="str">
        <f t="shared" ca="1" si="706"/>
        <v>13al</v>
      </c>
      <c r="F3464" s="1">
        <f t="shared" ca="1" si="707"/>
        <v>130</v>
      </c>
      <c r="G3464" s="1">
        <f t="shared" ca="1" si="708"/>
        <v>107</v>
      </c>
      <c r="H3464" s="1">
        <f t="shared" ca="1" si="709"/>
        <v>1985</v>
      </c>
      <c r="I3464" s="1" t="str">
        <f ca="1">INDEX(Relationstabel!$C$3:$K$10,MATCH(INDIRECT($A$1&amp;"J"&amp;A3464),Relationstabel!$A$3:$A$10,0),MATCH(IFERROR(VALUE(INDIRECT($A$1&amp;"K"&amp;A3464)),0),Relationstabel!$C$1:$K$1,0))</f>
        <v>Fjernvarme/ Blokvarme</v>
      </c>
      <c r="J3464" s="1" t="str">
        <f ca="1">INDEX(Anvendelseskode!B:B,MATCH($F3464,Anvendelseskode!$A:$A,0))</f>
        <v>Række-, kæde-, dobbelthus (lodret adskillelse mellem enhederne)</v>
      </c>
      <c r="K3464" s="1" t="str">
        <f ca="1">INDEX(Anvendelseskode!C:C,MATCH($F3464,Anvendelseskode!$A:$A,0))</f>
        <v>Række-, kæde og dobbelthuse</v>
      </c>
      <c r="L3464" s="1" t="str">
        <f ca="1">INDEX(Anvendelseskode!D:D,MATCH($F3464,Anvendelseskode!$A:$A,0))</f>
        <v>Private husholdninger</v>
      </c>
      <c r="M3464" s="1" t="str">
        <f ca="1">IFERROR(INDEX(SBi!$2:$2,MATCH(H3464,SBi!$1:$1,1)),SBi!$K$2)</f>
        <v>1979-1998</v>
      </c>
      <c r="N3464" s="1">
        <f ca="1">INDEX(SBi!$C$3:$K$28,MATCH(F3464,SBi!$B$3:$B$28,0),MATCH(M3464,SBi!$C$2:$K$2,0))</f>
        <v>96.8</v>
      </c>
      <c r="O3464" s="16">
        <f t="shared" ca="1" si="710"/>
        <v>10.3576</v>
      </c>
      <c r="P3464" s="16" t="str">
        <f ca="1">IFERROR(INDEX(VpD!$2:$2,MATCH(H3464,VpD!$1:$1,1)),VpD!$I$2)</f>
        <v>1979-1998</v>
      </c>
      <c r="Q3464" s="1">
        <f ca="1">INDEX(VpD!$C$3:$I$27,MATCH(F3464,VpD!$B$3:$B$27,0),MATCH(P3464,VpD!$C$2:$I$2,0))</f>
        <v>74</v>
      </c>
      <c r="R3464" s="16">
        <f t="shared" ca="1" si="711"/>
        <v>7.9180000000000001</v>
      </c>
      <c r="S3464" s="14">
        <f t="shared" ca="1" si="712"/>
        <v>711452.72</v>
      </c>
      <c r="T3464" s="14">
        <f t="shared" ca="1" si="713"/>
        <v>6171845.0999999996</v>
      </c>
      <c r="U3464" s="14" t="str">
        <f t="shared" ca="1" si="714"/>
        <v>0A3F507E-18D0-32B8-E044-0003BA298018</v>
      </c>
    </row>
    <row r="3465" spans="1:21" s="14" customFormat="1" x14ac:dyDescent="0.25">
      <c r="A3465" s="14">
        <f t="shared" si="702"/>
        <v>3465</v>
      </c>
      <c r="B3465" s="14" t="str">
        <f t="shared" ca="1" si="703"/>
        <v>B3CD060A-FF28-4B88-A21E-2654DCA2D228</v>
      </c>
      <c r="C3465" s="14" t="str">
        <f t="shared" ca="1" si="704"/>
        <v>Rendsagervej</v>
      </c>
      <c r="D3465" s="14" t="str">
        <f t="shared" ca="1" si="705"/>
        <v>84</v>
      </c>
      <c r="E3465" s="14" t="str">
        <f t="shared" ca="1" si="706"/>
        <v>9hn</v>
      </c>
      <c r="F3465" s="1">
        <f t="shared" ca="1" si="707"/>
        <v>120</v>
      </c>
      <c r="G3465" s="1">
        <f t="shared" ca="1" si="708"/>
        <v>119</v>
      </c>
      <c r="H3465" s="1">
        <f t="shared" ca="1" si="709"/>
        <v>1972</v>
      </c>
      <c r="I3465" s="1" t="str">
        <f ca="1">INDEX(Relationstabel!$C$3:$K$10,MATCH(INDIRECT($A$1&amp;"J"&amp;A3465),Relationstabel!$A$3:$A$10,0),MATCH(IFERROR(VALUE(INDIRECT($A$1&amp;"K"&amp;A3465)),0),Relationstabel!$C$1:$K$1,0))</f>
        <v>Naturgas</v>
      </c>
      <c r="J3465" s="1" t="str">
        <f ca="1">INDEX(Anvendelseskode!B:B,MATCH($F3465,Anvendelseskode!$A:$A,0))</f>
        <v>Fritliggende enfamilieshus (parcelhus)</v>
      </c>
      <c r="K3465" s="1" t="str">
        <f ca="1">INDEX(Anvendelseskode!C:C,MATCH($F3465,Anvendelseskode!$A:$A,0))</f>
        <v>Parcelhuse</v>
      </c>
      <c r="L3465" s="1" t="str">
        <f ca="1">INDEX(Anvendelseskode!D:D,MATCH($F3465,Anvendelseskode!$A:$A,0))</f>
        <v>Private husholdninger</v>
      </c>
      <c r="M3465" s="1" t="str">
        <f ca="1">IFERROR(INDEX(SBi!$2:$2,MATCH(H3465,SBi!$1:$1,1)),SBi!$K$2)</f>
        <v>1961-1972</v>
      </c>
      <c r="N3465" s="1">
        <f ca="1">INDEX(SBi!$C$3:$K$28,MATCH(F3465,SBi!$B$3:$B$28,0),MATCH(M3465,SBi!$C$2:$K$2,0))</f>
        <v>134.30000000000001</v>
      </c>
      <c r="O3465" s="16">
        <f t="shared" ca="1" si="710"/>
        <v>15.9817</v>
      </c>
      <c r="P3465" s="16" t="str">
        <f ca="1">IFERROR(INDEX(VpD!$2:$2,MATCH(H3465,VpD!$1:$1,1)),VpD!$I$2)</f>
        <v>1961-1972</v>
      </c>
      <c r="Q3465" s="1">
        <f ca="1">INDEX(VpD!$C$3:$I$27,MATCH(F3465,VpD!$B$3:$B$27,0),MATCH(P3465,VpD!$C$2:$I$2,0))</f>
        <v>143</v>
      </c>
      <c r="R3465" s="16">
        <f t="shared" ca="1" si="711"/>
        <v>17.016999999999999</v>
      </c>
      <c r="S3465" s="14">
        <f t="shared" ca="1" si="712"/>
        <v>711121.12</v>
      </c>
      <c r="T3465" s="14">
        <f t="shared" ca="1" si="713"/>
        <v>6171733.4800000004</v>
      </c>
      <c r="U3465" s="14" t="str">
        <f t="shared" ca="1" si="714"/>
        <v>0A3F507E-1FD0-32B8-E044-0003BA298018</v>
      </c>
    </row>
    <row r="3466" spans="1:21" s="14" customFormat="1" x14ac:dyDescent="0.25">
      <c r="A3466" s="14">
        <f t="shared" si="702"/>
        <v>3466</v>
      </c>
      <c r="B3466" s="14" t="str">
        <f t="shared" ca="1" si="703"/>
        <v>00236E13-D415-4A55-A3F2-D0AF581D3307</v>
      </c>
      <c r="C3466" s="14" t="str">
        <f t="shared" ca="1" si="704"/>
        <v>Hyrdeengen</v>
      </c>
      <c r="D3466" s="14" t="str">
        <f t="shared" ca="1" si="705"/>
        <v>239</v>
      </c>
      <c r="E3466" s="14" t="str">
        <f t="shared" ca="1" si="706"/>
        <v>21fr</v>
      </c>
      <c r="F3466" s="1">
        <f t="shared" ca="1" si="707"/>
        <v>130</v>
      </c>
      <c r="G3466" s="1">
        <f t="shared" ca="1" si="708"/>
        <v>124</v>
      </c>
      <c r="H3466" s="1">
        <f t="shared" ca="1" si="709"/>
        <v>1975</v>
      </c>
      <c r="I3466" s="1" t="str">
        <f ca="1">INDEX(Relationstabel!$C$3:$K$10,MATCH(INDIRECT($A$1&amp;"J"&amp;A3466),Relationstabel!$A$3:$A$10,0),MATCH(IFERROR(VALUE(INDIRECT($A$1&amp;"K"&amp;A3466)),0),Relationstabel!$C$1:$K$1,0))</f>
        <v>Fjernvarme/ Blokvarme</v>
      </c>
      <c r="J3466" s="1" t="str">
        <f ca="1">INDEX(Anvendelseskode!B:B,MATCH($F3466,Anvendelseskode!$A:$A,0))</f>
        <v>Række-, kæde-, dobbelthus (lodret adskillelse mellem enhederne)</v>
      </c>
      <c r="K3466" s="1" t="str">
        <f ca="1">INDEX(Anvendelseskode!C:C,MATCH($F3466,Anvendelseskode!$A:$A,0))</f>
        <v>Række-, kæde og dobbelthuse</v>
      </c>
      <c r="L3466" s="1" t="str">
        <f ca="1">INDEX(Anvendelseskode!D:D,MATCH($F3466,Anvendelseskode!$A:$A,0))</f>
        <v>Private husholdninger</v>
      </c>
      <c r="M3466" s="1" t="str">
        <f ca="1">IFERROR(INDEX(SBi!$2:$2,MATCH(H3466,SBi!$1:$1,1)),SBi!$K$2)</f>
        <v>1973-1978</v>
      </c>
      <c r="N3466" s="1">
        <f ca="1">INDEX(SBi!$C$3:$K$28,MATCH(F3466,SBi!$B$3:$B$28,0),MATCH(M3466,SBi!$C$2:$K$2,0))</f>
        <v>112.6</v>
      </c>
      <c r="O3466" s="16">
        <f t="shared" ca="1" si="710"/>
        <v>13.962399999999999</v>
      </c>
      <c r="P3466" s="16" t="str">
        <f ca="1">IFERROR(INDEX(VpD!$2:$2,MATCH(H3466,VpD!$1:$1,1)),VpD!$I$2)</f>
        <v>1973-1978</v>
      </c>
      <c r="Q3466" s="1">
        <f ca="1">INDEX(VpD!$C$3:$I$27,MATCH(F3466,VpD!$B$3:$B$27,0),MATCH(P3466,VpD!$C$2:$I$2,0))</f>
        <v>98</v>
      </c>
      <c r="R3466" s="16">
        <f t="shared" ca="1" si="711"/>
        <v>12.151999999999999</v>
      </c>
      <c r="S3466" s="14">
        <f t="shared" ca="1" si="712"/>
        <v>711709.76</v>
      </c>
      <c r="T3466" s="14">
        <f t="shared" ca="1" si="713"/>
        <v>6172333.3899999997</v>
      </c>
      <c r="U3466" s="14" t="str">
        <f t="shared" ca="1" si="714"/>
        <v>0A3F507E-19C9-32B8-E044-0003BA298018</v>
      </c>
    </row>
    <row r="3467" spans="1:21" s="14" customFormat="1" x14ac:dyDescent="0.25">
      <c r="A3467" s="14">
        <f t="shared" si="702"/>
        <v>3467</v>
      </c>
      <c r="B3467" s="14" t="str">
        <f t="shared" ca="1" si="703"/>
        <v>4E8F4DFE-26F1-49EF-9C29-CDE4C61951D7</v>
      </c>
      <c r="C3467" s="14" t="str">
        <f t="shared" ca="1" si="704"/>
        <v>Hyttevænget</v>
      </c>
      <c r="D3467" s="14" t="str">
        <f t="shared" ca="1" si="705"/>
        <v>71</v>
      </c>
      <c r="E3467" s="14" t="str">
        <f t="shared" ca="1" si="706"/>
        <v>6kc</v>
      </c>
      <c r="F3467" s="1">
        <f t="shared" ca="1" si="707"/>
        <v>130</v>
      </c>
      <c r="G3467" s="1">
        <f t="shared" ca="1" si="708"/>
        <v>110</v>
      </c>
      <c r="H3467" s="1">
        <f t="shared" ca="1" si="709"/>
        <v>1966</v>
      </c>
      <c r="I3467" s="1" t="str">
        <f ca="1">INDEX(Relationstabel!$C$3:$K$10,MATCH(INDIRECT($A$1&amp;"J"&amp;A3467),Relationstabel!$A$3:$A$10,0),MATCH(IFERROR(VALUE(INDIRECT($A$1&amp;"K"&amp;A3467)),0),Relationstabel!$C$1:$K$1,0))</f>
        <v>Fjernvarme/ Blokvarme</v>
      </c>
      <c r="J3467" s="1" t="str">
        <f ca="1">INDEX(Anvendelseskode!B:B,MATCH($F3467,Anvendelseskode!$A:$A,0))</f>
        <v>Række-, kæde-, dobbelthus (lodret adskillelse mellem enhederne)</v>
      </c>
      <c r="K3467" s="1" t="str">
        <f ca="1">INDEX(Anvendelseskode!C:C,MATCH($F3467,Anvendelseskode!$A:$A,0))</f>
        <v>Række-, kæde og dobbelthuse</v>
      </c>
      <c r="L3467" s="1" t="str">
        <f ca="1">INDEX(Anvendelseskode!D:D,MATCH($F3467,Anvendelseskode!$A:$A,0))</f>
        <v>Private husholdninger</v>
      </c>
      <c r="M3467" s="1" t="str">
        <f ca="1">IFERROR(INDEX(SBi!$2:$2,MATCH(H3467,SBi!$1:$1,1)),SBi!$K$2)</f>
        <v>1961-1972</v>
      </c>
      <c r="N3467" s="1">
        <f ca="1">INDEX(SBi!$C$3:$K$28,MATCH(F3467,SBi!$B$3:$B$28,0),MATCH(M3467,SBi!$C$2:$K$2,0))</f>
        <v>119.9</v>
      </c>
      <c r="O3467" s="16">
        <f t="shared" ca="1" si="710"/>
        <v>13.189</v>
      </c>
      <c r="P3467" s="16" t="str">
        <f ca="1">IFERROR(INDEX(VpD!$2:$2,MATCH(H3467,VpD!$1:$1,1)),VpD!$I$2)</f>
        <v>1961-1972</v>
      </c>
      <c r="Q3467" s="1">
        <f ca="1">INDEX(VpD!$C$3:$I$27,MATCH(F3467,VpD!$B$3:$B$27,0),MATCH(P3467,VpD!$C$2:$I$2,0))</f>
        <v>120</v>
      </c>
      <c r="R3467" s="16">
        <f t="shared" ca="1" si="711"/>
        <v>13.2</v>
      </c>
      <c r="S3467" s="14">
        <f t="shared" ca="1" si="712"/>
        <v>713688.59</v>
      </c>
      <c r="T3467" s="14">
        <f t="shared" ca="1" si="713"/>
        <v>6169290.3300000001</v>
      </c>
      <c r="U3467" s="14" t="str">
        <f t="shared" ca="1" si="714"/>
        <v>0A3F507E-1AC9-32B8-E044-0003BA298018</v>
      </c>
    </row>
    <row r="3468" spans="1:21" s="14" customFormat="1" x14ac:dyDescent="0.25">
      <c r="A3468" s="14">
        <f t="shared" si="702"/>
        <v>3468</v>
      </c>
      <c r="B3468" s="14" t="str">
        <f t="shared" ca="1" si="703"/>
        <v>EED0EA53-7FD6-4E09-A783-452F9A20EBFE</v>
      </c>
      <c r="C3468" s="14" t="str">
        <f t="shared" ca="1" si="704"/>
        <v>Brøndbyvej</v>
      </c>
      <c r="D3468" s="14" t="str">
        <f t="shared" ca="1" si="705"/>
        <v>203</v>
      </c>
      <c r="E3468" s="14" t="str">
        <f t="shared" ca="1" si="706"/>
        <v>5x</v>
      </c>
      <c r="F3468" s="1">
        <f t="shared" ca="1" si="707"/>
        <v>120</v>
      </c>
      <c r="G3468" s="1">
        <f t="shared" ca="1" si="708"/>
        <v>222</v>
      </c>
      <c r="H3468" s="1">
        <f t="shared" ca="1" si="709"/>
        <v>1998</v>
      </c>
      <c r="I3468" s="1" t="str">
        <f ca="1">INDEX(Relationstabel!$C$3:$K$10,MATCH(INDIRECT($A$1&amp;"J"&amp;A3468),Relationstabel!$A$3:$A$10,0),MATCH(IFERROR(VALUE(INDIRECT($A$1&amp;"K"&amp;A3468)),0),Relationstabel!$C$1:$K$1,0))</f>
        <v>Olie</v>
      </c>
      <c r="J3468" s="1" t="str">
        <f ca="1">INDEX(Anvendelseskode!B:B,MATCH($F3468,Anvendelseskode!$A:$A,0))</f>
        <v>Fritliggende enfamilieshus (parcelhus)</v>
      </c>
      <c r="K3468" s="1" t="str">
        <f ca="1">INDEX(Anvendelseskode!C:C,MATCH($F3468,Anvendelseskode!$A:$A,0))</f>
        <v>Parcelhuse</v>
      </c>
      <c r="L3468" s="1" t="str">
        <f ca="1">INDEX(Anvendelseskode!D:D,MATCH($F3468,Anvendelseskode!$A:$A,0))</f>
        <v>Private husholdninger</v>
      </c>
      <c r="M3468" s="1" t="str">
        <f ca="1">IFERROR(INDEX(SBi!$2:$2,MATCH(H3468,SBi!$1:$1,1)),SBi!$K$2)</f>
        <v>1979-1998</v>
      </c>
      <c r="N3468" s="1">
        <f ca="1">INDEX(SBi!$C$3:$K$28,MATCH(F3468,SBi!$B$3:$B$28,0),MATCH(M3468,SBi!$C$2:$K$2,0))</f>
        <v>105.4</v>
      </c>
      <c r="O3468" s="16">
        <f t="shared" ca="1" si="710"/>
        <v>23.398800000000001</v>
      </c>
      <c r="P3468" s="16" t="str">
        <f ca="1">IFERROR(INDEX(VpD!$2:$2,MATCH(H3468,VpD!$1:$1,1)),VpD!$I$2)</f>
        <v>1979-1998</v>
      </c>
      <c r="Q3468" s="1">
        <f ca="1">INDEX(VpD!$C$3:$I$27,MATCH(F3468,VpD!$B$3:$B$27,0),MATCH(P3468,VpD!$C$2:$I$2,0))</f>
        <v>90</v>
      </c>
      <c r="R3468" s="16">
        <f t="shared" ca="1" si="711"/>
        <v>19.98</v>
      </c>
      <c r="S3468" s="14">
        <f t="shared" ca="1" si="712"/>
        <v>711820.85</v>
      </c>
      <c r="T3468" s="14">
        <f t="shared" ca="1" si="713"/>
        <v>6170742.6100000003</v>
      </c>
      <c r="U3468" s="14" t="str">
        <f t="shared" ca="1" si="714"/>
        <v>0A3F507E-15CB-32B8-E044-0003BA298018</v>
      </c>
    </row>
    <row r="3469" spans="1:21" s="14" customFormat="1" x14ac:dyDescent="0.25">
      <c r="A3469" s="14">
        <f t="shared" si="702"/>
        <v>3469</v>
      </c>
      <c r="B3469" s="14" t="str">
        <f t="shared" ca="1" si="703"/>
        <v>50D25237-18A3-48F9-B87A-70EA6A72CC65</v>
      </c>
      <c r="C3469" s="14" t="str">
        <f t="shared" ca="1" si="704"/>
        <v>Hyrdeengen</v>
      </c>
      <c r="D3469" s="14" t="str">
        <f t="shared" ca="1" si="705"/>
        <v>243</v>
      </c>
      <c r="E3469" s="14" t="str">
        <f t="shared" ca="1" si="706"/>
        <v>21fp</v>
      </c>
      <c r="F3469" s="1">
        <f t="shared" ca="1" si="707"/>
        <v>130</v>
      </c>
      <c r="G3469" s="1">
        <f t="shared" ca="1" si="708"/>
        <v>130</v>
      </c>
      <c r="H3469" s="1">
        <f t="shared" ca="1" si="709"/>
        <v>1975</v>
      </c>
      <c r="I3469" s="1" t="str">
        <f ca="1">INDEX(Relationstabel!$C$3:$K$10,MATCH(INDIRECT($A$1&amp;"J"&amp;A3469),Relationstabel!$A$3:$A$10,0),MATCH(IFERROR(VALUE(INDIRECT($A$1&amp;"K"&amp;A3469)),0),Relationstabel!$C$1:$K$1,0))</f>
        <v>Fjernvarme/ Blokvarme</v>
      </c>
      <c r="J3469" s="1" t="str">
        <f ca="1">INDEX(Anvendelseskode!B:B,MATCH($F3469,Anvendelseskode!$A:$A,0))</f>
        <v>Række-, kæde-, dobbelthus (lodret adskillelse mellem enhederne)</v>
      </c>
      <c r="K3469" s="1" t="str">
        <f ca="1">INDEX(Anvendelseskode!C:C,MATCH($F3469,Anvendelseskode!$A:$A,0))</f>
        <v>Række-, kæde og dobbelthuse</v>
      </c>
      <c r="L3469" s="1" t="str">
        <f ca="1">INDEX(Anvendelseskode!D:D,MATCH($F3469,Anvendelseskode!$A:$A,0))</f>
        <v>Private husholdninger</v>
      </c>
      <c r="M3469" s="1" t="str">
        <f ca="1">IFERROR(INDEX(SBi!$2:$2,MATCH(H3469,SBi!$1:$1,1)),SBi!$K$2)</f>
        <v>1973-1978</v>
      </c>
      <c r="N3469" s="1">
        <f ca="1">INDEX(SBi!$C$3:$K$28,MATCH(F3469,SBi!$B$3:$B$28,0),MATCH(M3469,SBi!$C$2:$K$2,0))</f>
        <v>112.6</v>
      </c>
      <c r="O3469" s="16">
        <f t="shared" ca="1" si="710"/>
        <v>14.638</v>
      </c>
      <c r="P3469" s="16" t="str">
        <f ca="1">IFERROR(INDEX(VpD!$2:$2,MATCH(H3469,VpD!$1:$1,1)),VpD!$I$2)</f>
        <v>1973-1978</v>
      </c>
      <c r="Q3469" s="1">
        <f ca="1">INDEX(VpD!$C$3:$I$27,MATCH(F3469,VpD!$B$3:$B$27,0),MATCH(P3469,VpD!$C$2:$I$2,0))</f>
        <v>98</v>
      </c>
      <c r="R3469" s="16">
        <f t="shared" ca="1" si="711"/>
        <v>12.74</v>
      </c>
      <c r="S3469" s="14">
        <f t="shared" ca="1" si="712"/>
        <v>711698.32</v>
      </c>
      <c r="T3469" s="14">
        <f t="shared" ca="1" si="713"/>
        <v>6172330.9000000004</v>
      </c>
      <c r="U3469" s="14" t="str">
        <f t="shared" ca="1" si="714"/>
        <v>0A3F507E-19CB-32B8-E044-0003BA298018</v>
      </c>
    </row>
    <row r="3470" spans="1:21" s="14" customFormat="1" x14ac:dyDescent="0.25">
      <c r="A3470" s="14">
        <f t="shared" si="702"/>
        <v>3470</v>
      </c>
      <c r="B3470" s="14" t="str">
        <f t="shared" ca="1" si="703"/>
        <v>54A1644C-66F3-4B73-A8C7-0B0F355E29D0</v>
      </c>
      <c r="C3470" s="14" t="str">
        <f t="shared" ca="1" si="704"/>
        <v>Løkkekrogen</v>
      </c>
      <c r="D3470" s="14" t="str">
        <f t="shared" ca="1" si="705"/>
        <v>11D</v>
      </c>
      <c r="E3470" s="14" t="str">
        <f t="shared" ca="1" si="706"/>
        <v>17v</v>
      </c>
      <c r="F3470" s="1">
        <f t="shared" ca="1" si="707"/>
        <v>440</v>
      </c>
      <c r="G3470" s="1">
        <f t="shared" ca="1" si="708"/>
        <v>45</v>
      </c>
      <c r="H3470" s="1">
        <f t="shared" ca="1" si="709"/>
        <v>1983</v>
      </c>
      <c r="I3470" s="1" t="str">
        <f ca="1">INDEX(Relationstabel!$C$3:$K$10,MATCH(INDIRECT($A$1&amp;"J"&amp;A3470),Relationstabel!$A$3:$A$10,0),MATCH(IFERROR(VALUE(INDIRECT($A$1&amp;"K"&amp;A3470)),0),Relationstabel!$C$1:$K$1,0))</f>
        <v>Ingen varmeinstallation</v>
      </c>
      <c r="J3470" s="1" t="str">
        <f ca="1">INDEX(Anvendelseskode!B:B,MATCH($F3470,Anvendelseskode!$A:$A,0))</f>
        <v>Daginstitutioner</v>
      </c>
      <c r="K3470" s="1" t="str">
        <f ca="1">INDEX(Anvendelseskode!C:C,MATCH($F3470,Anvendelseskode!$A:$A,0))</f>
        <v>Daginstitutioner</v>
      </c>
      <c r="L3470" s="1" t="str">
        <f ca="1">INDEX(Anvendelseskode!D:D,MATCH($F3470,Anvendelseskode!$A:$A,0))</f>
        <v>Kommunale og andre offentlige institutioner</v>
      </c>
      <c r="M3470" s="1" t="str">
        <f ca="1">IFERROR(INDEX(SBi!$2:$2,MATCH(H3470,SBi!$1:$1,1)),SBi!$K$2)</f>
        <v>1979-1998</v>
      </c>
      <c r="N3470" s="1">
        <f ca="1">INDEX(SBi!$C$3:$K$28,MATCH(F3470,SBi!$B$3:$B$28,0),MATCH(M3470,SBi!$C$2:$K$2,0))</f>
        <v>143.5</v>
      </c>
      <c r="O3470" s="16">
        <f t="shared" ca="1" si="710"/>
        <v>6.4574999999999996</v>
      </c>
      <c r="P3470" s="16" t="str">
        <f ca="1">IFERROR(INDEX(VpD!$2:$2,MATCH(H3470,VpD!$1:$1,1)),VpD!$I$2)</f>
        <v>1979-1998</v>
      </c>
      <c r="Q3470" s="1">
        <f ca="1">INDEX(VpD!$C$3:$I$27,MATCH(F3470,VpD!$B$3:$B$27,0),MATCH(P3470,VpD!$C$2:$I$2,0))</f>
        <v>129</v>
      </c>
      <c r="R3470" s="16">
        <f t="shared" ca="1" si="711"/>
        <v>5.8049999999999997</v>
      </c>
      <c r="S3470" s="14">
        <f t="shared" ca="1" si="712"/>
        <v>711207.94</v>
      </c>
      <c r="T3470" s="14">
        <f t="shared" ca="1" si="713"/>
        <v>6172568.9199999999</v>
      </c>
      <c r="U3470" s="14" t="str">
        <f t="shared" ca="1" si="714"/>
        <v>0A3F507E-1CCB-32B8-E044-0003BA298018</v>
      </c>
    </row>
    <row r="3471" spans="1:21" s="14" customFormat="1" x14ac:dyDescent="0.25">
      <c r="A3471" s="14">
        <f t="shared" si="702"/>
        <v>3471</v>
      </c>
      <c r="B3471" s="14" t="str">
        <f t="shared" ca="1" si="703"/>
        <v>945A6754-B788-4FF7-95B9-BE3A2BD46608</v>
      </c>
      <c r="C3471" s="14" t="str">
        <f t="shared" ca="1" si="704"/>
        <v>Løkkekrogen</v>
      </c>
      <c r="D3471" s="14" t="str">
        <f t="shared" ca="1" si="705"/>
        <v>11D</v>
      </c>
      <c r="E3471" s="14" t="str">
        <f t="shared" ca="1" si="706"/>
        <v>17v</v>
      </c>
      <c r="F3471" s="1">
        <f t="shared" ca="1" si="707"/>
        <v>440</v>
      </c>
      <c r="G3471" s="1">
        <f t="shared" ca="1" si="708"/>
        <v>404</v>
      </c>
      <c r="H3471" s="1">
        <f t="shared" ca="1" si="709"/>
        <v>2016</v>
      </c>
      <c r="I3471" s="1" t="str">
        <f ca="1">INDEX(Relationstabel!$C$3:$K$10,MATCH(INDIRECT($A$1&amp;"J"&amp;A3471),Relationstabel!$A$3:$A$10,0),MATCH(IFERROR(VALUE(INDIRECT($A$1&amp;"K"&amp;A3471)),0),Relationstabel!$C$1:$K$1,0))</f>
        <v>Fjernvarme/ Blokvarme</v>
      </c>
      <c r="J3471" s="1" t="str">
        <f ca="1">INDEX(Anvendelseskode!B:B,MATCH($F3471,Anvendelseskode!$A:$A,0))</f>
        <v>Daginstitutioner</v>
      </c>
      <c r="K3471" s="1" t="str">
        <f ca="1">INDEX(Anvendelseskode!C:C,MATCH($F3471,Anvendelseskode!$A:$A,0))</f>
        <v>Daginstitutioner</v>
      </c>
      <c r="L3471" s="1" t="str">
        <f ca="1">INDEX(Anvendelseskode!D:D,MATCH($F3471,Anvendelseskode!$A:$A,0))</f>
        <v>Kommunale og andre offentlige institutioner</v>
      </c>
      <c r="M3471" s="1" t="str">
        <f ca="1">IFERROR(INDEX(SBi!$2:$2,MATCH(H3471,SBi!$1:$1,1)),SBi!$K$2)</f>
        <v>Efter 2006</v>
      </c>
      <c r="N3471" s="1">
        <f ca="1">INDEX(SBi!$C$3:$K$28,MATCH(F3471,SBi!$B$3:$B$28,0),MATCH(M3471,SBi!$C$2:$K$2,0))</f>
        <v>115.9</v>
      </c>
      <c r="O3471" s="16">
        <f t="shared" ca="1" si="710"/>
        <v>46.823600000000006</v>
      </c>
      <c r="P3471" s="16" t="str">
        <f ca="1">IFERROR(INDEX(VpD!$2:$2,MATCH(H3471,VpD!$1:$1,1)),VpD!$I$2)</f>
        <v>&gt;1998</v>
      </c>
      <c r="Q3471" s="1">
        <f ca="1">INDEX(VpD!$C$3:$I$27,MATCH(F3471,VpD!$B$3:$B$27,0),MATCH(P3471,VpD!$C$2:$I$2,0))</f>
        <v>129</v>
      </c>
      <c r="R3471" s="16">
        <f t="shared" ca="1" si="711"/>
        <v>52.116</v>
      </c>
      <c r="S3471" s="14">
        <f t="shared" ca="1" si="712"/>
        <v>711207.94</v>
      </c>
      <c r="T3471" s="14">
        <f t="shared" ca="1" si="713"/>
        <v>6172568.9199999999</v>
      </c>
      <c r="U3471" s="14" t="str">
        <f t="shared" ca="1" si="714"/>
        <v>0A3F507E-1CCB-32B8-E044-0003BA298018</v>
      </c>
    </row>
    <row r="3472" spans="1:21" s="14" customFormat="1" x14ac:dyDescent="0.25">
      <c r="A3472" s="14">
        <f t="shared" si="702"/>
        <v>3472</v>
      </c>
      <c r="B3472" s="14" t="str">
        <f t="shared" ca="1" si="703"/>
        <v>0A56D11B-676A-4505-B513-79AD558CD746</v>
      </c>
      <c r="C3472" s="14" t="str">
        <f t="shared" ca="1" si="704"/>
        <v>Bygaden</v>
      </c>
      <c r="D3472" s="14" t="str">
        <f t="shared" ca="1" si="705"/>
        <v>21</v>
      </c>
      <c r="E3472" s="14" t="str">
        <f t="shared" ca="1" si="706"/>
        <v>66b</v>
      </c>
      <c r="F3472" s="1">
        <f t="shared" ca="1" si="707"/>
        <v>120</v>
      </c>
      <c r="G3472" s="1">
        <f t="shared" ca="1" si="708"/>
        <v>109</v>
      </c>
      <c r="H3472" s="1">
        <f t="shared" ca="1" si="709"/>
        <v>1956</v>
      </c>
      <c r="I3472" s="1" t="str">
        <f ca="1">INDEX(Relationstabel!$C$3:$K$10,MATCH(INDIRECT($A$1&amp;"J"&amp;A3472),Relationstabel!$A$3:$A$10,0),MATCH(IFERROR(VALUE(INDIRECT($A$1&amp;"K"&amp;A3472)),0),Relationstabel!$C$1:$K$1,0))</f>
        <v>Naturgas</v>
      </c>
      <c r="J3472" s="1" t="str">
        <f ca="1">INDEX(Anvendelseskode!B:B,MATCH($F3472,Anvendelseskode!$A:$A,0))</f>
        <v>Fritliggende enfamilieshus (parcelhus)</v>
      </c>
      <c r="K3472" s="1" t="str">
        <f ca="1">INDEX(Anvendelseskode!C:C,MATCH($F3472,Anvendelseskode!$A:$A,0))</f>
        <v>Parcelhuse</v>
      </c>
      <c r="L3472" s="1" t="str">
        <f ca="1">INDEX(Anvendelseskode!D:D,MATCH($F3472,Anvendelseskode!$A:$A,0))</f>
        <v>Private husholdninger</v>
      </c>
      <c r="M3472" s="1" t="str">
        <f ca="1">IFERROR(INDEX(SBi!$2:$2,MATCH(H3472,SBi!$1:$1,1)),SBi!$K$2)</f>
        <v>1951-1960</v>
      </c>
      <c r="N3472" s="1">
        <f ca="1">INDEX(SBi!$C$3:$K$28,MATCH(F3472,SBi!$B$3:$B$28,0),MATCH(M3472,SBi!$C$2:$K$2,0))</f>
        <v>154.9</v>
      </c>
      <c r="O3472" s="16">
        <f t="shared" ca="1" si="710"/>
        <v>16.884100000000004</v>
      </c>
      <c r="P3472" s="16" t="str">
        <f ca="1">IFERROR(INDEX(VpD!$2:$2,MATCH(H3472,VpD!$1:$1,1)),VpD!$I$2)</f>
        <v>1951-1960</v>
      </c>
      <c r="Q3472" s="1">
        <f ca="1">INDEX(VpD!$C$3:$I$27,MATCH(F3472,VpD!$B$3:$B$27,0),MATCH(P3472,VpD!$C$2:$I$2,0))</f>
        <v>204</v>
      </c>
      <c r="R3472" s="16">
        <f t="shared" ca="1" si="711"/>
        <v>22.236000000000001</v>
      </c>
      <c r="S3472" s="14">
        <f t="shared" ca="1" si="712"/>
        <v>711765.54</v>
      </c>
      <c r="T3472" s="14">
        <f t="shared" ca="1" si="713"/>
        <v>6170615.1399999997</v>
      </c>
      <c r="U3472" s="14" t="str">
        <f t="shared" ca="1" si="714"/>
        <v>0A3F507E-15E8-32B8-E044-0003BA298018</v>
      </c>
    </row>
    <row r="3473" spans="1:21" s="14" customFormat="1" x14ac:dyDescent="0.25">
      <c r="A3473" s="14">
        <f t="shared" si="702"/>
        <v>3473</v>
      </c>
      <c r="B3473" s="14" t="str">
        <f t="shared" ca="1" si="703"/>
        <v>BAA007D7-B12C-48DC-B59F-B71F31B40CF2</v>
      </c>
      <c r="C3473" s="14" t="str">
        <f t="shared" ca="1" si="704"/>
        <v>Egholmvej</v>
      </c>
      <c r="D3473" s="14" t="str">
        <f t="shared" ca="1" si="705"/>
        <v>3</v>
      </c>
      <c r="E3473" s="14" t="str">
        <f t="shared" ca="1" si="706"/>
        <v>18bæ</v>
      </c>
      <c r="F3473" s="1">
        <f t="shared" ca="1" si="707"/>
        <v>120</v>
      </c>
      <c r="G3473" s="1">
        <f t="shared" ca="1" si="708"/>
        <v>112</v>
      </c>
      <c r="H3473" s="1">
        <f t="shared" ca="1" si="709"/>
        <v>1954</v>
      </c>
      <c r="I3473" s="1" t="str">
        <f ca="1">INDEX(Relationstabel!$C$3:$K$10,MATCH(INDIRECT($A$1&amp;"J"&amp;A3473),Relationstabel!$A$3:$A$10,0),MATCH(IFERROR(VALUE(INDIRECT($A$1&amp;"K"&amp;A3473)),0),Relationstabel!$C$1:$K$1,0))</f>
        <v>Naturgas</v>
      </c>
      <c r="J3473" s="1" t="str">
        <f ca="1">INDEX(Anvendelseskode!B:B,MATCH($F3473,Anvendelseskode!$A:$A,0))</f>
        <v>Fritliggende enfamilieshus (parcelhus)</v>
      </c>
      <c r="K3473" s="1" t="str">
        <f ca="1">INDEX(Anvendelseskode!C:C,MATCH($F3473,Anvendelseskode!$A:$A,0))</f>
        <v>Parcelhuse</v>
      </c>
      <c r="L3473" s="1" t="str">
        <f ca="1">INDEX(Anvendelseskode!D:D,MATCH($F3473,Anvendelseskode!$A:$A,0))</f>
        <v>Private husholdninger</v>
      </c>
      <c r="M3473" s="1" t="str">
        <f ca="1">IFERROR(INDEX(SBi!$2:$2,MATCH(H3473,SBi!$1:$1,1)),SBi!$K$2)</f>
        <v>1951-1960</v>
      </c>
      <c r="N3473" s="1">
        <f ca="1">INDEX(SBi!$C$3:$K$28,MATCH(F3473,SBi!$B$3:$B$28,0),MATCH(M3473,SBi!$C$2:$K$2,0))</f>
        <v>154.9</v>
      </c>
      <c r="O3473" s="16">
        <f t="shared" ca="1" si="710"/>
        <v>17.348800000000001</v>
      </c>
      <c r="P3473" s="16" t="str">
        <f ca="1">IFERROR(INDEX(VpD!$2:$2,MATCH(H3473,VpD!$1:$1,1)),VpD!$I$2)</f>
        <v>1951-1960</v>
      </c>
      <c r="Q3473" s="1">
        <f ca="1">INDEX(VpD!$C$3:$I$27,MATCH(F3473,VpD!$B$3:$B$27,0),MATCH(P3473,VpD!$C$2:$I$2,0))</f>
        <v>204</v>
      </c>
      <c r="R3473" s="16">
        <f t="shared" ca="1" si="711"/>
        <v>22.847999999999999</v>
      </c>
      <c r="S3473" s="14">
        <f t="shared" ca="1" si="712"/>
        <v>713356.87</v>
      </c>
      <c r="T3473" s="14">
        <f t="shared" ca="1" si="713"/>
        <v>6168904.2199999997</v>
      </c>
      <c r="U3473" s="14" t="str">
        <f t="shared" ca="1" si="714"/>
        <v>0A3F507E-16E8-32B8-E044-0003BA298018</v>
      </c>
    </row>
    <row r="3474" spans="1:21" s="14" customFormat="1" x14ac:dyDescent="0.25">
      <c r="A3474" s="14">
        <f t="shared" si="702"/>
        <v>3474</v>
      </c>
      <c r="B3474" s="14" t="str">
        <f t="shared" ca="1" si="703"/>
        <v>6BE74E44-D337-4C58-BBAD-2BD0EBFE528C</v>
      </c>
      <c r="C3474" s="14" t="str">
        <f t="shared" ca="1" si="704"/>
        <v>Kollerupparken</v>
      </c>
      <c r="D3474" s="14" t="str">
        <f t="shared" ca="1" si="705"/>
        <v>6</v>
      </c>
      <c r="E3474" s="14" t="str">
        <f t="shared" ca="1" si="706"/>
        <v>6ku</v>
      </c>
      <c r="F3474" s="1">
        <f t="shared" ca="1" si="707"/>
        <v>130</v>
      </c>
      <c r="G3474" s="1">
        <f t="shared" ca="1" si="708"/>
        <v>110</v>
      </c>
      <c r="H3474" s="1">
        <f t="shared" ca="1" si="709"/>
        <v>1967</v>
      </c>
      <c r="I3474" s="1" t="str">
        <f ca="1">INDEX(Relationstabel!$C$3:$K$10,MATCH(INDIRECT($A$1&amp;"J"&amp;A3474),Relationstabel!$A$3:$A$10,0),MATCH(IFERROR(VALUE(INDIRECT($A$1&amp;"K"&amp;A3474)),0),Relationstabel!$C$1:$K$1,0))</f>
        <v>Fjernvarme/ Blokvarme</v>
      </c>
      <c r="J3474" s="1" t="str">
        <f ca="1">INDEX(Anvendelseskode!B:B,MATCH($F3474,Anvendelseskode!$A:$A,0))</f>
        <v>Række-, kæde-, dobbelthus (lodret adskillelse mellem enhederne)</v>
      </c>
      <c r="K3474" s="1" t="str">
        <f ca="1">INDEX(Anvendelseskode!C:C,MATCH($F3474,Anvendelseskode!$A:$A,0))</f>
        <v>Række-, kæde og dobbelthuse</v>
      </c>
      <c r="L3474" s="1" t="str">
        <f ca="1">INDEX(Anvendelseskode!D:D,MATCH($F3474,Anvendelseskode!$A:$A,0))</f>
        <v>Private husholdninger</v>
      </c>
      <c r="M3474" s="1" t="str">
        <f ca="1">IFERROR(INDEX(SBi!$2:$2,MATCH(H3474,SBi!$1:$1,1)),SBi!$K$2)</f>
        <v>1961-1972</v>
      </c>
      <c r="N3474" s="1">
        <f ca="1">INDEX(SBi!$C$3:$K$28,MATCH(F3474,SBi!$B$3:$B$28,0),MATCH(M3474,SBi!$C$2:$K$2,0))</f>
        <v>119.9</v>
      </c>
      <c r="O3474" s="16">
        <f t="shared" ca="1" si="710"/>
        <v>13.189</v>
      </c>
      <c r="P3474" s="16" t="str">
        <f ca="1">IFERROR(INDEX(VpD!$2:$2,MATCH(H3474,VpD!$1:$1,1)),VpD!$I$2)</f>
        <v>1961-1972</v>
      </c>
      <c r="Q3474" s="1">
        <f ca="1">INDEX(VpD!$C$3:$I$27,MATCH(F3474,VpD!$B$3:$B$27,0),MATCH(P3474,VpD!$C$2:$I$2,0))</f>
        <v>120</v>
      </c>
      <c r="R3474" s="16">
        <f t="shared" ca="1" si="711"/>
        <v>13.2</v>
      </c>
      <c r="S3474" s="14">
        <f t="shared" ca="1" si="712"/>
        <v>713707.54</v>
      </c>
      <c r="T3474" s="14">
        <f t="shared" ca="1" si="713"/>
        <v>6169140.4000000004</v>
      </c>
      <c r="U3474" s="14" t="str">
        <f t="shared" ca="1" si="714"/>
        <v>0A3F507E-1BEC-32B8-E044-0003BA298018</v>
      </c>
    </row>
    <row r="3475" spans="1:21" s="14" customFormat="1" x14ac:dyDescent="0.25">
      <c r="A3475" s="14">
        <f t="shared" si="702"/>
        <v>3475</v>
      </c>
      <c r="B3475" s="14" t="str">
        <f t="shared" ca="1" si="703"/>
        <v>367D7662-F304-4ACB-B169-D45A7CFAF9C6</v>
      </c>
      <c r="C3475" s="14" t="str">
        <f t="shared" ca="1" si="704"/>
        <v>Gaunøvej</v>
      </c>
      <c r="D3475" s="14" t="str">
        <f t="shared" ca="1" si="705"/>
        <v>14</v>
      </c>
      <c r="E3475" s="14" t="str">
        <f t="shared" ca="1" si="706"/>
        <v>18dæ</v>
      </c>
      <c r="F3475" s="1">
        <f t="shared" ca="1" si="707"/>
        <v>120</v>
      </c>
      <c r="G3475" s="1">
        <f t="shared" ca="1" si="708"/>
        <v>128</v>
      </c>
      <c r="H3475" s="1">
        <f t="shared" ca="1" si="709"/>
        <v>1984</v>
      </c>
      <c r="I3475" s="1" t="str">
        <f ca="1">INDEX(Relationstabel!$C$3:$K$10,MATCH(INDIRECT($A$1&amp;"J"&amp;A3475),Relationstabel!$A$3:$A$10,0),MATCH(IFERROR(VALUE(INDIRECT($A$1&amp;"K"&amp;A3475)),0),Relationstabel!$C$1:$K$1,0))</f>
        <v>Elvarme</v>
      </c>
      <c r="J3475" s="1" t="str">
        <f ca="1">INDEX(Anvendelseskode!B:B,MATCH($F3475,Anvendelseskode!$A:$A,0))</f>
        <v>Fritliggende enfamilieshus (parcelhus)</v>
      </c>
      <c r="K3475" s="1" t="str">
        <f ca="1">INDEX(Anvendelseskode!C:C,MATCH($F3475,Anvendelseskode!$A:$A,0))</f>
        <v>Parcelhuse</v>
      </c>
      <c r="L3475" s="1" t="str">
        <f ca="1">INDEX(Anvendelseskode!D:D,MATCH($F3475,Anvendelseskode!$A:$A,0))</f>
        <v>Private husholdninger</v>
      </c>
      <c r="M3475" s="1" t="str">
        <f ca="1">IFERROR(INDEX(SBi!$2:$2,MATCH(H3475,SBi!$1:$1,1)),SBi!$K$2)</f>
        <v>1979-1998</v>
      </c>
      <c r="N3475" s="1">
        <f ca="1">INDEX(SBi!$C$3:$K$28,MATCH(F3475,SBi!$B$3:$B$28,0),MATCH(M3475,SBi!$C$2:$K$2,0))</f>
        <v>105.4</v>
      </c>
      <c r="O3475" s="16">
        <f t="shared" ca="1" si="710"/>
        <v>13.491200000000001</v>
      </c>
      <c r="P3475" s="16" t="str">
        <f ca="1">IFERROR(INDEX(VpD!$2:$2,MATCH(H3475,VpD!$1:$1,1)),VpD!$I$2)</f>
        <v>1979-1998</v>
      </c>
      <c r="Q3475" s="1">
        <f ca="1">INDEX(VpD!$C$3:$I$27,MATCH(F3475,VpD!$B$3:$B$27,0),MATCH(P3475,VpD!$C$2:$I$2,0))</f>
        <v>90</v>
      </c>
      <c r="R3475" s="16">
        <f t="shared" ca="1" si="711"/>
        <v>11.52</v>
      </c>
      <c r="S3475" s="14">
        <f t="shared" ca="1" si="712"/>
        <v>712532.01</v>
      </c>
      <c r="T3475" s="14">
        <f t="shared" ca="1" si="713"/>
        <v>6169081.7300000004</v>
      </c>
      <c r="U3475" s="14" t="str">
        <f t="shared" ca="1" si="714"/>
        <v>0A3F507E-17EE-32B8-E044-0003BA298018</v>
      </c>
    </row>
    <row r="3476" spans="1:21" s="14" customFormat="1" x14ac:dyDescent="0.25">
      <c r="A3476" s="14">
        <f t="shared" si="702"/>
        <v>3476</v>
      </c>
      <c r="B3476" s="14" t="str">
        <f t="shared" ca="1" si="703"/>
        <v>1A9FB379-5791-4FF5-8DA1-7AF85D5CAD2E</v>
      </c>
      <c r="C3476" s="14" t="str">
        <f t="shared" ca="1" si="704"/>
        <v>Rørsøvej</v>
      </c>
      <c r="D3476" s="14" t="str">
        <f t="shared" ca="1" si="705"/>
        <v>9</v>
      </c>
      <c r="E3476" s="14" t="str">
        <f t="shared" ca="1" si="706"/>
        <v>24hr</v>
      </c>
      <c r="F3476" s="1">
        <f t="shared" ca="1" si="707"/>
        <v>120</v>
      </c>
      <c r="G3476" s="1">
        <f t="shared" ca="1" si="708"/>
        <v>146</v>
      </c>
      <c r="H3476" s="1">
        <f t="shared" ca="1" si="709"/>
        <v>1992</v>
      </c>
      <c r="I3476" s="1" t="str">
        <f ca="1">INDEX(Relationstabel!$C$3:$K$10,MATCH(INDIRECT($A$1&amp;"J"&amp;A3476),Relationstabel!$A$3:$A$10,0),MATCH(IFERROR(VALUE(INDIRECT($A$1&amp;"K"&amp;A3476)),0),Relationstabel!$C$1:$K$1,0))</f>
        <v>Olie</v>
      </c>
      <c r="J3476" s="1" t="str">
        <f ca="1">INDEX(Anvendelseskode!B:B,MATCH($F3476,Anvendelseskode!$A:$A,0))</f>
        <v>Fritliggende enfamilieshus (parcelhus)</v>
      </c>
      <c r="K3476" s="1" t="str">
        <f ca="1">INDEX(Anvendelseskode!C:C,MATCH($F3476,Anvendelseskode!$A:$A,0))</f>
        <v>Parcelhuse</v>
      </c>
      <c r="L3476" s="1" t="str">
        <f ca="1">INDEX(Anvendelseskode!D:D,MATCH($F3476,Anvendelseskode!$A:$A,0))</f>
        <v>Private husholdninger</v>
      </c>
      <c r="M3476" s="1" t="str">
        <f ca="1">IFERROR(INDEX(SBi!$2:$2,MATCH(H3476,SBi!$1:$1,1)),SBi!$K$2)</f>
        <v>1979-1998</v>
      </c>
      <c r="N3476" s="1">
        <f ca="1">INDEX(SBi!$C$3:$K$28,MATCH(F3476,SBi!$B$3:$B$28,0),MATCH(M3476,SBi!$C$2:$K$2,0))</f>
        <v>105.4</v>
      </c>
      <c r="O3476" s="16">
        <f t="shared" ca="1" si="710"/>
        <v>15.388400000000001</v>
      </c>
      <c r="P3476" s="16" t="str">
        <f ca="1">IFERROR(INDEX(VpD!$2:$2,MATCH(H3476,VpD!$1:$1,1)),VpD!$I$2)</f>
        <v>1979-1998</v>
      </c>
      <c r="Q3476" s="1">
        <f ca="1">INDEX(VpD!$C$3:$I$27,MATCH(F3476,VpD!$B$3:$B$27,0),MATCH(P3476,VpD!$C$2:$I$2,0))</f>
        <v>90</v>
      </c>
      <c r="R3476" s="16">
        <f t="shared" ca="1" si="711"/>
        <v>13.14</v>
      </c>
      <c r="S3476" s="14">
        <f t="shared" ca="1" si="712"/>
        <v>714319.5</v>
      </c>
      <c r="T3476" s="14">
        <f t="shared" ca="1" si="713"/>
        <v>6168736.2000000002</v>
      </c>
      <c r="U3476" s="14" t="str">
        <f t="shared" ca="1" si="714"/>
        <v>0A3F507E-20DF-32B8-E044-0003BA298018</v>
      </c>
    </row>
    <row r="3477" spans="1:21" s="14" customFormat="1" x14ac:dyDescent="0.25">
      <c r="A3477" s="14">
        <f t="shared" si="702"/>
        <v>3477</v>
      </c>
      <c r="B3477" s="14" t="str">
        <f t="shared" ca="1" si="703"/>
        <v>B62204CB-E7EF-437D-86D4-151F21EF5B2D</v>
      </c>
      <c r="C3477" s="14" t="str">
        <f t="shared" ca="1" si="704"/>
        <v>Bygaden</v>
      </c>
      <c r="D3477" s="14" t="str">
        <f t="shared" ca="1" si="705"/>
        <v>18</v>
      </c>
      <c r="E3477" s="14" t="str">
        <f t="shared" ca="1" si="706"/>
        <v>7ck</v>
      </c>
      <c r="F3477" s="1">
        <f t="shared" ca="1" si="707"/>
        <v>120</v>
      </c>
      <c r="G3477" s="1">
        <f t="shared" ca="1" si="708"/>
        <v>141</v>
      </c>
      <c r="H3477" s="1">
        <f t="shared" ca="1" si="709"/>
        <v>1977</v>
      </c>
      <c r="I3477" s="1" t="str">
        <f ca="1">INDEX(Relationstabel!$C$3:$K$10,MATCH(INDIRECT($A$1&amp;"J"&amp;A3477),Relationstabel!$A$3:$A$10,0),MATCH(IFERROR(VALUE(INDIRECT($A$1&amp;"K"&amp;A3477)),0),Relationstabel!$C$1:$K$1,0))</f>
        <v>Olie</v>
      </c>
      <c r="J3477" s="1" t="str">
        <f ca="1">INDEX(Anvendelseskode!B:B,MATCH($F3477,Anvendelseskode!$A:$A,0))</f>
        <v>Fritliggende enfamilieshus (parcelhus)</v>
      </c>
      <c r="K3477" s="1" t="str">
        <f ca="1">INDEX(Anvendelseskode!C:C,MATCH($F3477,Anvendelseskode!$A:$A,0))</f>
        <v>Parcelhuse</v>
      </c>
      <c r="L3477" s="1" t="str">
        <f ca="1">INDEX(Anvendelseskode!D:D,MATCH($F3477,Anvendelseskode!$A:$A,0))</f>
        <v>Private husholdninger</v>
      </c>
      <c r="M3477" s="1" t="str">
        <f ca="1">IFERROR(INDEX(SBi!$2:$2,MATCH(H3477,SBi!$1:$1,1)),SBi!$K$2)</f>
        <v>1973-1978</v>
      </c>
      <c r="N3477" s="1">
        <f ca="1">INDEX(SBi!$C$3:$K$28,MATCH(F3477,SBi!$B$3:$B$28,0),MATCH(M3477,SBi!$C$2:$K$2,0))</f>
        <v>119.8</v>
      </c>
      <c r="O3477" s="16">
        <f t="shared" ca="1" si="710"/>
        <v>16.8918</v>
      </c>
      <c r="P3477" s="16" t="str">
        <f ca="1">IFERROR(INDEX(VpD!$2:$2,MATCH(H3477,VpD!$1:$1,1)),VpD!$I$2)</f>
        <v>1973-1978</v>
      </c>
      <c r="Q3477" s="1">
        <f ca="1">INDEX(VpD!$C$3:$I$27,MATCH(F3477,VpD!$B$3:$B$27,0),MATCH(P3477,VpD!$C$2:$I$2,0))</f>
        <v>117</v>
      </c>
      <c r="R3477" s="16">
        <f t="shared" ca="1" si="711"/>
        <v>16.497</v>
      </c>
      <c r="S3477" s="14">
        <f t="shared" ca="1" si="712"/>
        <v>711941.36</v>
      </c>
      <c r="T3477" s="14">
        <f t="shared" ca="1" si="713"/>
        <v>6170446.7699999996</v>
      </c>
      <c r="U3477" s="14" t="str">
        <f t="shared" ca="1" si="714"/>
        <v>0A3F507E-15E5-32B8-E044-0003BA298018</v>
      </c>
    </row>
    <row r="3478" spans="1:21" s="14" customFormat="1" x14ac:dyDescent="0.25">
      <c r="A3478" s="14">
        <f t="shared" si="702"/>
        <v>3478</v>
      </c>
      <c r="B3478" s="14" t="str">
        <f t="shared" ca="1" si="703"/>
        <v>0CC8350B-88C4-41CB-94CB-25227B47EFFE</v>
      </c>
      <c r="C3478" s="14" t="str">
        <f t="shared" ca="1" si="704"/>
        <v>Svanholmvej</v>
      </c>
      <c r="D3478" s="14" t="str">
        <f t="shared" ca="1" si="705"/>
        <v>13</v>
      </c>
      <c r="E3478" s="14" t="str">
        <f t="shared" ca="1" si="706"/>
        <v>18bt</v>
      </c>
      <c r="F3478" s="1">
        <f t="shared" ca="1" si="707"/>
        <v>120</v>
      </c>
      <c r="G3478" s="1">
        <f t="shared" ca="1" si="708"/>
        <v>198</v>
      </c>
      <c r="H3478" s="1">
        <f t="shared" ca="1" si="709"/>
        <v>2014</v>
      </c>
      <c r="I3478" s="1" t="str">
        <f ca="1">INDEX(Relationstabel!$C$3:$K$10,MATCH(INDIRECT($A$1&amp;"J"&amp;A3478),Relationstabel!$A$3:$A$10,0),MATCH(IFERROR(VALUE(INDIRECT($A$1&amp;"K"&amp;A3478)),0),Relationstabel!$C$1:$K$1,0))</f>
        <v>Naturgas</v>
      </c>
      <c r="J3478" s="1" t="str">
        <f ca="1">INDEX(Anvendelseskode!B:B,MATCH($F3478,Anvendelseskode!$A:$A,0))</f>
        <v>Fritliggende enfamilieshus (parcelhus)</v>
      </c>
      <c r="K3478" s="1" t="str">
        <f ca="1">INDEX(Anvendelseskode!C:C,MATCH($F3478,Anvendelseskode!$A:$A,0))</f>
        <v>Parcelhuse</v>
      </c>
      <c r="L3478" s="1" t="str">
        <f ca="1">INDEX(Anvendelseskode!D:D,MATCH($F3478,Anvendelseskode!$A:$A,0))</f>
        <v>Private husholdninger</v>
      </c>
      <c r="M3478" s="1" t="str">
        <f ca="1">IFERROR(INDEX(SBi!$2:$2,MATCH(H3478,SBi!$1:$1,1)),SBi!$K$2)</f>
        <v>Efter 2006</v>
      </c>
      <c r="N3478" s="1">
        <f ca="1">INDEX(SBi!$C$3:$K$28,MATCH(F3478,SBi!$B$3:$B$28,0),MATCH(M3478,SBi!$C$2:$K$2,0))</f>
        <v>67.3</v>
      </c>
      <c r="O3478" s="16">
        <f t="shared" ca="1" si="710"/>
        <v>13.3254</v>
      </c>
      <c r="P3478" s="16" t="str">
        <f ca="1">IFERROR(INDEX(VpD!$2:$2,MATCH(H3478,VpD!$1:$1,1)),VpD!$I$2)</f>
        <v>&gt;1998</v>
      </c>
      <c r="Q3478" s="1">
        <f ca="1">INDEX(VpD!$C$3:$I$27,MATCH(F3478,VpD!$B$3:$B$27,0),MATCH(P3478,VpD!$C$2:$I$2,0))</f>
        <v>72</v>
      </c>
      <c r="R3478" s="16">
        <f t="shared" ca="1" si="711"/>
        <v>14.256</v>
      </c>
      <c r="S3478" s="14">
        <f t="shared" ca="1" si="712"/>
        <v>713229.38</v>
      </c>
      <c r="T3478" s="14">
        <f t="shared" ca="1" si="713"/>
        <v>6168944.0199999996</v>
      </c>
      <c r="U3478" s="14" t="str">
        <f t="shared" ca="1" si="714"/>
        <v>0A3F507E-21E5-32B8-E044-0003BA298018</v>
      </c>
    </row>
    <row r="3479" spans="1:21" s="14" customFormat="1" x14ac:dyDescent="0.25">
      <c r="A3479" s="14">
        <f t="shared" si="702"/>
        <v>3479</v>
      </c>
      <c r="B3479" s="14" t="str">
        <f t="shared" ca="1" si="703"/>
        <v>00A948EB-658C-4FE4-B5AC-56B9FD525282</v>
      </c>
      <c r="C3479" s="14" t="str">
        <f t="shared" ca="1" si="704"/>
        <v>Syvhøjvænge</v>
      </c>
      <c r="D3479" s="14" t="str">
        <f t="shared" ca="1" si="705"/>
        <v>177</v>
      </c>
      <c r="E3479" s="14" t="str">
        <f t="shared" ca="1" si="706"/>
        <v>21cn</v>
      </c>
      <c r="F3479" s="1">
        <f t="shared" ca="1" si="707"/>
        <v>130</v>
      </c>
      <c r="G3479" s="1">
        <f t="shared" ca="1" si="708"/>
        <v>170</v>
      </c>
      <c r="H3479" s="1">
        <f t="shared" ca="1" si="709"/>
        <v>1971</v>
      </c>
      <c r="I3479" s="1" t="str">
        <f ca="1">INDEX(Relationstabel!$C$3:$K$10,MATCH(INDIRECT($A$1&amp;"J"&amp;A3479),Relationstabel!$A$3:$A$10,0),MATCH(IFERROR(VALUE(INDIRECT($A$1&amp;"K"&amp;A3479)),0),Relationstabel!$C$1:$K$1,0))</f>
        <v>Fjernvarme/ Blokvarme</v>
      </c>
      <c r="J3479" s="1" t="str">
        <f ca="1">INDEX(Anvendelseskode!B:B,MATCH($F3479,Anvendelseskode!$A:$A,0))</f>
        <v>Række-, kæde-, dobbelthus (lodret adskillelse mellem enhederne)</v>
      </c>
      <c r="K3479" s="1" t="str">
        <f ca="1">INDEX(Anvendelseskode!C:C,MATCH($F3479,Anvendelseskode!$A:$A,0))</f>
        <v>Række-, kæde og dobbelthuse</v>
      </c>
      <c r="L3479" s="1" t="str">
        <f ca="1">INDEX(Anvendelseskode!D:D,MATCH($F3479,Anvendelseskode!$A:$A,0))</f>
        <v>Private husholdninger</v>
      </c>
      <c r="M3479" s="1" t="str">
        <f ca="1">IFERROR(INDEX(SBi!$2:$2,MATCH(H3479,SBi!$1:$1,1)),SBi!$K$2)</f>
        <v>1961-1972</v>
      </c>
      <c r="N3479" s="1">
        <f ca="1">INDEX(SBi!$C$3:$K$28,MATCH(F3479,SBi!$B$3:$B$28,0),MATCH(M3479,SBi!$C$2:$K$2,0))</f>
        <v>119.9</v>
      </c>
      <c r="O3479" s="16">
        <f t="shared" ca="1" si="710"/>
        <v>20.382999999999999</v>
      </c>
      <c r="P3479" s="16" t="str">
        <f ca="1">IFERROR(INDEX(VpD!$2:$2,MATCH(H3479,VpD!$1:$1,1)),VpD!$I$2)</f>
        <v>1961-1972</v>
      </c>
      <c r="Q3479" s="1">
        <f ca="1">INDEX(VpD!$C$3:$I$27,MATCH(F3479,VpD!$B$3:$B$27,0),MATCH(P3479,VpD!$C$2:$I$2,0))</f>
        <v>120</v>
      </c>
      <c r="R3479" s="16">
        <f t="shared" ca="1" si="711"/>
        <v>20.399999999999999</v>
      </c>
      <c r="S3479" s="14">
        <f t="shared" ca="1" si="712"/>
        <v>711787.63</v>
      </c>
      <c r="T3479" s="14">
        <f t="shared" ca="1" si="713"/>
        <v>6172167.1399999997</v>
      </c>
      <c r="U3479" s="14" t="str">
        <f t="shared" ca="1" si="714"/>
        <v>0A3F507E-22E5-32B8-E044-0003BA298018</v>
      </c>
    </row>
    <row r="3480" spans="1:21" s="14" customFormat="1" x14ac:dyDescent="0.25">
      <c r="A3480" s="14">
        <f t="shared" si="702"/>
        <v>3480</v>
      </c>
      <c r="B3480" s="14" t="str">
        <f t="shared" ca="1" si="703"/>
        <v>5CF438E3-2995-4644-A91E-E5FAD8F4E177</v>
      </c>
      <c r="C3480" s="14" t="str">
        <f t="shared" ca="1" si="704"/>
        <v>Hyttevænget</v>
      </c>
      <c r="D3480" s="14" t="str">
        <f t="shared" ca="1" si="705"/>
        <v>57</v>
      </c>
      <c r="E3480" s="14" t="str">
        <f t="shared" ca="1" si="706"/>
        <v>6ix</v>
      </c>
      <c r="F3480" s="1">
        <f t="shared" ca="1" si="707"/>
        <v>130</v>
      </c>
      <c r="G3480" s="1">
        <f t="shared" ca="1" si="708"/>
        <v>110</v>
      </c>
      <c r="H3480" s="1">
        <f t="shared" ca="1" si="709"/>
        <v>1966</v>
      </c>
      <c r="I3480" s="1" t="str">
        <f ca="1">INDEX(Relationstabel!$C$3:$K$10,MATCH(INDIRECT($A$1&amp;"J"&amp;A3480),Relationstabel!$A$3:$A$10,0),MATCH(IFERROR(VALUE(INDIRECT($A$1&amp;"K"&amp;A3480)),0),Relationstabel!$C$1:$K$1,0))</f>
        <v>Fjernvarme/ Blokvarme</v>
      </c>
      <c r="J3480" s="1" t="str">
        <f ca="1">INDEX(Anvendelseskode!B:B,MATCH($F3480,Anvendelseskode!$A:$A,0))</f>
        <v>Række-, kæde-, dobbelthus (lodret adskillelse mellem enhederne)</v>
      </c>
      <c r="K3480" s="1" t="str">
        <f ca="1">INDEX(Anvendelseskode!C:C,MATCH($F3480,Anvendelseskode!$A:$A,0))</f>
        <v>Række-, kæde og dobbelthuse</v>
      </c>
      <c r="L3480" s="1" t="str">
        <f ca="1">INDEX(Anvendelseskode!D:D,MATCH($F3480,Anvendelseskode!$A:$A,0))</f>
        <v>Private husholdninger</v>
      </c>
      <c r="M3480" s="1" t="str">
        <f ca="1">IFERROR(INDEX(SBi!$2:$2,MATCH(H3480,SBi!$1:$1,1)),SBi!$K$2)</f>
        <v>1961-1972</v>
      </c>
      <c r="N3480" s="1">
        <f ca="1">INDEX(SBi!$C$3:$K$28,MATCH(F3480,SBi!$B$3:$B$28,0),MATCH(M3480,SBi!$C$2:$K$2,0))</f>
        <v>119.9</v>
      </c>
      <c r="O3480" s="16">
        <f t="shared" ca="1" si="710"/>
        <v>13.189</v>
      </c>
      <c r="P3480" s="16" t="str">
        <f ca="1">IFERROR(INDEX(VpD!$2:$2,MATCH(H3480,VpD!$1:$1,1)),VpD!$I$2)</f>
        <v>1961-1972</v>
      </c>
      <c r="Q3480" s="1">
        <f ca="1">INDEX(VpD!$C$3:$I$27,MATCH(F3480,VpD!$B$3:$B$27,0),MATCH(P3480,VpD!$C$2:$I$2,0))</f>
        <v>120</v>
      </c>
      <c r="R3480" s="16">
        <f t="shared" ca="1" si="711"/>
        <v>13.2</v>
      </c>
      <c r="S3480" s="14">
        <f t="shared" ca="1" si="712"/>
        <v>713711.07</v>
      </c>
      <c r="T3480" s="14">
        <f t="shared" ca="1" si="713"/>
        <v>6169251.54</v>
      </c>
      <c r="U3480" s="14" t="str">
        <f t="shared" ca="1" si="714"/>
        <v>0A3F507E-1AC2-32B8-E044-0003BA298018</v>
      </c>
    </row>
    <row r="3481" spans="1:21" s="14" customFormat="1" x14ac:dyDescent="0.25">
      <c r="A3481" s="14">
        <f t="shared" si="702"/>
        <v>3481</v>
      </c>
      <c r="B3481" s="14" t="str">
        <f t="shared" ca="1" si="703"/>
        <v>58337130-BEEB-43E9-B5F6-AF817F220B69</v>
      </c>
      <c r="C3481" s="14" t="str">
        <f t="shared" ca="1" si="704"/>
        <v>Kolleruplund</v>
      </c>
      <c r="D3481" s="14" t="str">
        <f t="shared" ca="1" si="705"/>
        <v>35</v>
      </c>
      <c r="E3481" s="14" t="str">
        <f t="shared" ca="1" si="706"/>
        <v>6fp</v>
      </c>
      <c r="F3481" s="1">
        <f t="shared" ca="1" si="707"/>
        <v>130</v>
      </c>
      <c r="G3481" s="1">
        <f t="shared" ca="1" si="708"/>
        <v>91</v>
      </c>
      <c r="H3481" s="1">
        <f t="shared" ca="1" si="709"/>
        <v>1967</v>
      </c>
      <c r="I3481" s="1" t="str">
        <f ca="1">INDEX(Relationstabel!$C$3:$K$10,MATCH(INDIRECT($A$1&amp;"J"&amp;A3481),Relationstabel!$A$3:$A$10,0),MATCH(IFERROR(VALUE(INDIRECT($A$1&amp;"K"&amp;A3481)),0),Relationstabel!$C$1:$K$1,0))</f>
        <v>Elvarme</v>
      </c>
      <c r="J3481" s="1" t="str">
        <f ca="1">INDEX(Anvendelseskode!B:B,MATCH($F3481,Anvendelseskode!$A:$A,0))</f>
        <v>Række-, kæde-, dobbelthus (lodret adskillelse mellem enhederne)</v>
      </c>
      <c r="K3481" s="1" t="str">
        <f ca="1">INDEX(Anvendelseskode!C:C,MATCH($F3481,Anvendelseskode!$A:$A,0))</f>
        <v>Række-, kæde og dobbelthuse</v>
      </c>
      <c r="L3481" s="1" t="str">
        <f ca="1">INDEX(Anvendelseskode!D:D,MATCH($F3481,Anvendelseskode!$A:$A,0))</f>
        <v>Private husholdninger</v>
      </c>
      <c r="M3481" s="1" t="str">
        <f ca="1">IFERROR(INDEX(SBi!$2:$2,MATCH(H3481,SBi!$1:$1,1)),SBi!$K$2)</f>
        <v>1961-1972</v>
      </c>
      <c r="N3481" s="1">
        <f ca="1">INDEX(SBi!$C$3:$K$28,MATCH(F3481,SBi!$B$3:$B$28,0),MATCH(M3481,SBi!$C$2:$K$2,0))</f>
        <v>119.9</v>
      </c>
      <c r="O3481" s="16">
        <f t="shared" ca="1" si="710"/>
        <v>10.9109</v>
      </c>
      <c r="P3481" s="16" t="str">
        <f ca="1">IFERROR(INDEX(VpD!$2:$2,MATCH(H3481,VpD!$1:$1,1)),VpD!$I$2)</f>
        <v>1961-1972</v>
      </c>
      <c r="Q3481" s="1">
        <f ca="1">INDEX(VpD!$C$3:$I$27,MATCH(F3481,VpD!$B$3:$B$27,0),MATCH(P3481,VpD!$C$2:$I$2,0))</f>
        <v>120</v>
      </c>
      <c r="R3481" s="16">
        <f t="shared" ca="1" si="711"/>
        <v>10.92</v>
      </c>
      <c r="S3481" s="14">
        <f t="shared" ca="1" si="712"/>
        <v>713766.12</v>
      </c>
      <c r="T3481" s="14">
        <f t="shared" ca="1" si="713"/>
        <v>6169254.7699999996</v>
      </c>
      <c r="U3481" s="14" t="str">
        <f t="shared" ca="1" si="714"/>
        <v>0A3F507E-1BC1-32B8-E044-0003BA298018</v>
      </c>
    </row>
    <row r="3482" spans="1:21" s="14" customFormat="1" x14ac:dyDescent="0.25">
      <c r="A3482" s="14">
        <f t="shared" si="702"/>
        <v>3482</v>
      </c>
      <c r="B3482" s="14" t="str">
        <f t="shared" ca="1" si="703"/>
        <v>4A8B080D-26FE-48E4-B357-BCFC1419DFB6</v>
      </c>
      <c r="C3482" s="14" t="str">
        <f t="shared" ca="1" si="704"/>
        <v>Kolleruplund</v>
      </c>
      <c r="D3482" s="14" t="str">
        <f t="shared" ca="1" si="705"/>
        <v>60</v>
      </c>
      <c r="E3482" s="14" t="str">
        <f t="shared" ca="1" si="706"/>
        <v>6hh</v>
      </c>
      <c r="F3482" s="1">
        <f t="shared" ca="1" si="707"/>
        <v>130</v>
      </c>
      <c r="G3482" s="1">
        <f t="shared" ca="1" si="708"/>
        <v>108</v>
      </c>
      <c r="H3482" s="1">
        <f t="shared" ca="1" si="709"/>
        <v>2015</v>
      </c>
      <c r="I3482" s="1" t="str">
        <f ca="1">INDEX(Relationstabel!$C$3:$K$10,MATCH(INDIRECT($A$1&amp;"J"&amp;A3482),Relationstabel!$A$3:$A$10,0),MATCH(IFERROR(VALUE(INDIRECT($A$1&amp;"K"&amp;A3482)),0),Relationstabel!$C$1:$K$1,0))</f>
        <v>Naturgas</v>
      </c>
      <c r="J3482" s="1" t="str">
        <f ca="1">INDEX(Anvendelseskode!B:B,MATCH($F3482,Anvendelseskode!$A:$A,0))</f>
        <v>Række-, kæde-, dobbelthus (lodret adskillelse mellem enhederne)</v>
      </c>
      <c r="K3482" s="1" t="str">
        <f ca="1">INDEX(Anvendelseskode!C:C,MATCH($F3482,Anvendelseskode!$A:$A,0))</f>
        <v>Række-, kæde og dobbelthuse</v>
      </c>
      <c r="L3482" s="1" t="str">
        <f ca="1">INDEX(Anvendelseskode!D:D,MATCH($F3482,Anvendelseskode!$A:$A,0))</f>
        <v>Private husholdninger</v>
      </c>
      <c r="M3482" s="1" t="str">
        <f ca="1">IFERROR(INDEX(SBi!$2:$2,MATCH(H3482,SBi!$1:$1,1)),SBi!$K$2)</f>
        <v>Efter 2006</v>
      </c>
      <c r="N3482" s="1">
        <f ca="1">INDEX(SBi!$C$3:$K$28,MATCH(F3482,SBi!$B$3:$B$28,0),MATCH(M3482,SBi!$C$2:$K$2,0))</f>
        <v>66.400000000000006</v>
      </c>
      <c r="O3482" s="16">
        <f t="shared" ca="1" si="710"/>
        <v>7.1712000000000007</v>
      </c>
      <c r="P3482" s="16" t="str">
        <f ca="1">IFERROR(INDEX(VpD!$2:$2,MATCH(H3482,VpD!$1:$1,1)),VpD!$I$2)</f>
        <v>&gt;1998</v>
      </c>
      <c r="Q3482" s="1">
        <f ca="1">INDEX(VpD!$C$3:$I$27,MATCH(F3482,VpD!$B$3:$B$27,0),MATCH(P3482,VpD!$C$2:$I$2,0))</f>
        <v>65</v>
      </c>
      <c r="R3482" s="16">
        <f t="shared" ca="1" si="711"/>
        <v>7.02</v>
      </c>
      <c r="S3482" s="14">
        <f t="shared" ca="1" si="712"/>
        <v>713789.38</v>
      </c>
      <c r="T3482" s="14">
        <f t="shared" ca="1" si="713"/>
        <v>6169325.8600000003</v>
      </c>
      <c r="U3482" s="14" t="str">
        <f t="shared" ca="1" si="714"/>
        <v>0A3F507E-1BDA-32B8-E044-0003BA298018</v>
      </c>
    </row>
    <row r="3483" spans="1:21" s="14" customFormat="1" x14ac:dyDescent="0.25">
      <c r="A3483" s="14">
        <f t="shared" si="702"/>
        <v>3483</v>
      </c>
      <c r="B3483" s="14" t="str">
        <f t="shared" ca="1" si="703"/>
        <v>0CACE883-0DD1-4C55-87A4-1392DDAC90EE</v>
      </c>
      <c r="C3483" s="14" t="str">
        <f t="shared" ca="1" si="704"/>
        <v>Nørrebred</v>
      </c>
      <c r="D3483" s="14" t="str">
        <f t="shared" ca="1" si="705"/>
        <v>186</v>
      </c>
      <c r="E3483" s="14" t="str">
        <f t="shared" ca="1" si="706"/>
        <v>22bp</v>
      </c>
      <c r="F3483" s="1">
        <f t="shared" ca="1" si="707"/>
        <v>130</v>
      </c>
      <c r="G3483" s="1">
        <f t="shared" ca="1" si="708"/>
        <v>131</v>
      </c>
      <c r="H3483" s="1">
        <f t="shared" ca="1" si="709"/>
        <v>1973</v>
      </c>
      <c r="I3483" s="1" t="str">
        <f ca="1">INDEX(Relationstabel!$C$3:$K$10,MATCH(INDIRECT($A$1&amp;"J"&amp;A3483),Relationstabel!$A$3:$A$10,0),MATCH(IFERROR(VALUE(INDIRECT($A$1&amp;"K"&amp;A3483)),0),Relationstabel!$C$1:$K$1,0))</f>
        <v>Fjernvarme/ Blokvarme</v>
      </c>
      <c r="J3483" s="1" t="str">
        <f ca="1">INDEX(Anvendelseskode!B:B,MATCH($F3483,Anvendelseskode!$A:$A,0))</f>
        <v>Række-, kæde-, dobbelthus (lodret adskillelse mellem enhederne)</v>
      </c>
      <c r="K3483" s="1" t="str">
        <f ca="1">INDEX(Anvendelseskode!C:C,MATCH($F3483,Anvendelseskode!$A:$A,0))</f>
        <v>Række-, kæde og dobbelthuse</v>
      </c>
      <c r="L3483" s="1" t="str">
        <f ca="1">INDEX(Anvendelseskode!D:D,MATCH($F3483,Anvendelseskode!$A:$A,0))</f>
        <v>Private husholdninger</v>
      </c>
      <c r="M3483" s="1" t="str">
        <f ca="1">IFERROR(INDEX(SBi!$2:$2,MATCH(H3483,SBi!$1:$1,1)),SBi!$K$2)</f>
        <v>1973-1978</v>
      </c>
      <c r="N3483" s="1">
        <f ca="1">INDEX(SBi!$C$3:$K$28,MATCH(F3483,SBi!$B$3:$B$28,0),MATCH(M3483,SBi!$C$2:$K$2,0))</f>
        <v>112.6</v>
      </c>
      <c r="O3483" s="16">
        <f t="shared" ca="1" si="710"/>
        <v>14.750599999999999</v>
      </c>
      <c r="P3483" s="16" t="str">
        <f ca="1">IFERROR(INDEX(VpD!$2:$2,MATCH(H3483,VpD!$1:$1,1)),VpD!$I$2)</f>
        <v>1973-1978</v>
      </c>
      <c r="Q3483" s="1">
        <f ca="1">INDEX(VpD!$C$3:$I$27,MATCH(F3483,VpD!$B$3:$B$27,0),MATCH(P3483,VpD!$C$2:$I$2,0))</f>
        <v>98</v>
      </c>
      <c r="R3483" s="16">
        <f t="shared" ca="1" si="711"/>
        <v>12.837999999999999</v>
      </c>
      <c r="S3483" s="14">
        <f t="shared" ca="1" si="712"/>
        <v>711700.64</v>
      </c>
      <c r="T3483" s="14">
        <f t="shared" ca="1" si="713"/>
        <v>6172111.2699999996</v>
      </c>
      <c r="U3483" s="14" t="str">
        <f t="shared" ca="1" si="714"/>
        <v>0A3F507E-1EDA-32B8-E044-0003BA298018</v>
      </c>
    </row>
    <row r="3484" spans="1:21" s="14" customFormat="1" x14ac:dyDescent="0.25">
      <c r="A3484" s="14">
        <f t="shared" si="702"/>
        <v>3484</v>
      </c>
      <c r="B3484" s="14" t="str">
        <f t="shared" ca="1" si="703"/>
        <v>0B843480-6E54-4007-8986-F8ED986D975C</v>
      </c>
      <c r="C3484" s="14" t="str">
        <f t="shared" ca="1" si="704"/>
        <v>Syvhøjvænge</v>
      </c>
      <c r="D3484" s="14" t="str">
        <f t="shared" ca="1" si="705"/>
        <v>166</v>
      </c>
      <c r="E3484" s="14" t="str">
        <f t="shared" ca="1" si="706"/>
        <v>14cæ</v>
      </c>
      <c r="F3484" s="1">
        <f t="shared" ca="1" si="707"/>
        <v>130</v>
      </c>
      <c r="G3484" s="1">
        <f t="shared" ca="1" si="708"/>
        <v>107</v>
      </c>
      <c r="H3484" s="1">
        <f t="shared" ca="1" si="709"/>
        <v>1983</v>
      </c>
      <c r="I3484" s="1" t="str">
        <f ca="1">INDEX(Relationstabel!$C$3:$K$10,MATCH(INDIRECT($A$1&amp;"J"&amp;A3484),Relationstabel!$A$3:$A$10,0),MATCH(IFERROR(VALUE(INDIRECT($A$1&amp;"K"&amp;A3484)),0),Relationstabel!$C$1:$K$1,0))</f>
        <v>Fjernvarme/ Blokvarme</v>
      </c>
      <c r="J3484" s="1" t="str">
        <f ca="1">INDEX(Anvendelseskode!B:B,MATCH($F3484,Anvendelseskode!$A:$A,0))</f>
        <v>Række-, kæde-, dobbelthus (lodret adskillelse mellem enhederne)</v>
      </c>
      <c r="K3484" s="1" t="str">
        <f ca="1">INDEX(Anvendelseskode!C:C,MATCH($F3484,Anvendelseskode!$A:$A,0))</f>
        <v>Række-, kæde og dobbelthuse</v>
      </c>
      <c r="L3484" s="1" t="str">
        <f ca="1">INDEX(Anvendelseskode!D:D,MATCH($F3484,Anvendelseskode!$A:$A,0))</f>
        <v>Private husholdninger</v>
      </c>
      <c r="M3484" s="1" t="str">
        <f ca="1">IFERROR(INDEX(SBi!$2:$2,MATCH(H3484,SBi!$1:$1,1)),SBi!$K$2)</f>
        <v>1979-1998</v>
      </c>
      <c r="N3484" s="1">
        <f ca="1">INDEX(SBi!$C$3:$K$28,MATCH(F3484,SBi!$B$3:$B$28,0),MATCH(M3484,SBi!$C$2:$K$2,0))</f>
        <v>96.8</v>
      </c>
      <c r="O3484" s="16">
        <f t="shared" ca="1" si="710"/>
        <v>10.3576</v>
      </c>
      <c r="P3484" s="16" t="str">
        <f ca="1">IFERROR(INDEX(VpD!$2:$2,MATCH(H3484,VpD!$1:$1,1)),VpD!$I$2)</f>
        <v>1979-1998</v>
      </c>
      <c r="Q3484" s="1">
        <f ca="1">INDEX(VpD!$C$3:$I$27,MATCH(F3484,VpD!$B$3:$B$27,0),MATCH(P3484,VpD!$C$2:$I$2,0))</f>
        <v>74</v>
      </c>
      <c r="R3484" s="16">
        <f t="shared" ca="1" si="711"/>
        <v>7.9180000000000001</v>
      </c>
      <c r="S3484" s="14">
        <f t="shared" ca="1" si="712"/>
        <v>712016.14</v>
      </c>
      <c r="T3484" s="14">
        <f t="shared" ca="1" si="713"/>
        <v>6172061.0499999998</v>
      </c>
      <c r="U3484" s="14" t="str">
        <f t="shared" ca="1" si="714"/>
        <v>0A3F507E-22DA-32B8-E044-0003BA298018</v>
      </c>
    </row>
    <row r="3485" spans="1:21" s="14" customFormat="1" x14ac:dyDescent="0.25">
      <c r="A3485" s="14">
        <f t="shared" si="702"/>
        <v>3485</v>
      </c>
      <c r="B3485" s="14" t="str">
        <f t="shared" ca="1" si="703"/>
        <v>4315BEFD-FE11-4763-A5D1-9778A67B6B17</v>
      </c>
      <c r="C3485" s="14" t="str">
        <f t="shared" ca="1" si="704"/>
        <v>Stærebo</v>
      </c>
      <c r="D3485" s="14" t="str">
        <f t="shared" ca="1" si="705"/>
        <v>52</v>
      </c>
      <c r="E3485" s="14" t="str">
        <f t="shared" ca="1" si="706"/>
        <v>6ær</v>
      </c>
      <c r="F3485" s="1">
        <f t="shared" ca="1" si="707"/>
        <v>130</v>
      </c>
      <c r="G3485" s="1">
        <f t="shared" ca="1" si="708"/>
        <v>109</v>
      </c>
      <c r="H3485" s="1">
        <f t="shared" ca="1" si="709"/>
        <v>1978</v>
      </c>
      <c r="I3485" s="1" t="str">
        <f ca="1">INDEX(Relationstabel!$C$3:$K$10,MATCH(INDIRECT($A$1&amp;"J"&amp;A3485),Relationstabel!$A$3:$A$10,0),MATCH(IFERROR(VALUE(INDIRECT($A$1&amp;"K"&amp;A3485)),0),Relationstabel!$C$1:$K$1,0))</f>
        <v>Fjernvarme/ Blokvarme</v>
      </c>
      <c r="J3485" s="1" t="str">
        <f ca="1">INDEX(Anvendelseskode!B:B,MATCH($F3485,Anvendelseskode!$A:$A,0))</f>
        <v>Række-, kæde-, dobbelthus (lodret adskillelse mellem enhederne)</v>
      </c>
      <c r="K3485" s="1" t="str">
        <f ca="1">INDEX(Anvendelseskode!C:C,MATCH($F3485,Anvendelseskode!$A:$A,0))</f>
        <v>Række-, kæde og dobbelthuse</v>
      </c>
      <c r="L3485" s="1" t="str">
        <f ca="1">INDEX(Anvendelseskode!D:D,MATCH($F3485,Anvendelseskode!$A:$A,0))</f>
        <v>Private husholdninger</v>
      </c>
      <c r="M3485" s="1" t="str">
        <f ca="1">IFERROR(INDEX(SBi!$2:$2,MATCH(H3485,SBi!$1:$1,1)),SBi!$K$2)</f>
        <v>1973-1978</v>
      </c>
      <c r="N3485" s="1">
        <f ca="1">INDEX(SBi!$C$3:$K$28,MATCH(F3485,SBi!$B$3:$B$28,0),MATCH(M3485,SBi!$C$2:$K$2,0))</f>
        <v>112.6</v>
      </c>
      <c r="O3485" s="16">
        <f t="shared" ca="1" si="710"/>
        <v>12.273399999999999</v>
      </c>
      <c r="P3485" s="16" t="str">
        <f ca="1">IFERROR(INDEX(VpD!$2:$2,MATCH(H3485,VpD!$1:$1,1)),VpD!$I$2)</f>
        <v>1973-1978</v>
      </c>
      <c r="Q3485" s="1">
        <f ca="1">INDEX(VpD!$C$3:$I$27,MATCH(F3485,VpD!$B$3:$B$27,0),MATCH(P3485,VpD!$C$2:$I$2,0))</f>
        <v>98</v>
      </c>
      <c r="R3485" s="16">
        <f t="shared" ca="1" si="711"/>
        <v>10.682</v>
      </c>
      <c r="S3485" s="14">
        <f t="shared" ca="1" si="712"/>
        <v>713580.72</v>
      </c>
      <c r="T3485" s="14">
        <f t="shared" ca="1" si="713"/>
        <v>6169702.3099999996</v>
      </c>
      <c r="U3485" s="14" t="str">
        <f t="shared" ca="1" si="714"/>
        <v>0A3F507E-21D8-32B8-E044-0003BA298018</v>
      </c>
    </row>
    <row r="3486" spans="1:21" s="14" customFormat="1" x14ac:dyDescent="0.25">
      <c r="A3486" s="14">
        <f t="shared" si="702"/>
        <v>3486</v>
      </c>
      <c r="B3486" s="14" t="str">
        <f t="shared" ca="1" si="703"/>
        <v>A1379EA3-3C16-4502-8C7B-5D23B809620A</v>
      </c>
      <c r="C3486" s="14" t="str">
        <f t="shared" ca="1" si="704"/>
        <v>Syvhøjvænge</v>
      </c>
      <c r="D3486" s="14" t="str">
        <f t="shared" ca="1" si="705"/>
        <v>163</v>
      </c>
      <c r="E3486" s="14" t="str">
        <f t="shared" ca="1" si="706"/>
        <v>22bd</v>
      </c>
      <c r="F3486" s="1">
        <f t="shared" ca="1" si="707"/>
        <v>440</v>
      </c>
      <c r="G3486" s="1">
        <f t="shared" ca="1" si="708"/>
        <v>37</v>
      </c>
      <c r="H3486" s="1">
        <f t="shared" ca="1" si="709"/>
        <v>2009</v>
      </c>
      <c r="I3486" s="1" t="str">
        <f ca="1">INDEX(Relationstabel!$C$3:$K$10,MATCH(INDIRECT($A$1&amp;"J"&amp;A3486),Relationstabel!$A$3:$A$10,0),MATCH(IFERROR(VALUE(INDIRECT($A$1&amp;"K"&amp;A3486)),0),Relationstabel!$C$1:$K$1,0))</f>
        <v>Ingen varmeinstallation</v>
      </c>
      <c r="J3486" s="1" t="str">
        <f ca="1">INDEX(Anvendelseskode!B:B,MATCH($F3486,Anvendelseskode!$A:$A,0))</f>
        <v>Daginstitutioner</v>
      </c>
      <c r="K3486" s="1" t="str">
        <f ca="1">INDEX(Anvendelseskode!C:C,MATCH($F3486,Anvendelseskode!$A:$A,0))</f>
        <v>Daginstitutioner</v>
      </c>
      <c r="L3486" s="1" t="str">
        <f ca="1">INDEX(Anvendelseskode!D:D,MATCH($F3486,Anvendelseskode!$A:$A,0))</f>
        <v>Kommunale og andre offentlige institutioner</v>
      </c>
      <c r="M3486" s="1" t="str">
        <f ca="1">IFERROR(INDEX(SBi!$2:$2,MATCH(H3486,SBi!$1:$1,1)),SBi!$K$2)</f>
        <v>Efter 2006</v>
      </c>
      <c r="N3486" s="1">
        <f ca="1">INDEX(SBi!$C$3:$K$28,MATCH(F3486,SBi!$B$3:$B$28,0),MATCH(M3486,SBi!$C$2:$K$2,0))</f>
        <v>115.9</v>
      </c>
      <c r="O3486" s="16">
        <f t="shared" ca="1" si="710"/>
        <v>4.2883000000000004</v>
      </c>
      <c r="P3486" s="16" t="str">
        <f ca="1">IFERROR(INDEX(VpD!$2:$2,MATCH(H3486,VpD!$1:$1,1)),VpD!$I$2)</f>
        <v>&gt;1998</v>
      </c>
      <c r="Q3486" s="1">
        <f ca="1">INDEX(VpD!$C$3:$I$27,MATCH(F3486,VpD!$B$3:$B$27,0),MATCH(P3486,VpD!$C$2:$I$2,0))</f>
        <v>129</v>
      </c>
      <c r="R3486" s="16">
        <f t="shared" ca="1" si="711"/>
        <v>4.7729999999999997</v>
      </c>
      <c r="S3486" s="14">
        <f t="shared" ca="1" si="712"/>
        <v>711799.83</v>
      </c>
      <c r="T3486" s="14">
        <f t="shared" ca="1" si="713"/>
        <v>6172121.5700000003</v>
      </c>
      <c r="U3486" s="14" t="str">
        <f t="shared" ca="1" si="714"/>
        <v>0A3F507E-22D8-32B8-E044-0003BA298018</v>
      </c>
    </row>
    <row r="3487" spans="1:21" s="14" customFormat="1" x14ac:dyDescent="0.25">
      <c r="A3487" s="14">
        <f t="shared" si="702"/>
        <v>3487</v>
      </c>
      <c r="B3487" s="14" t="str">
        <f t="shared" ca="1" si="703"/>
        <v>C964ED49-8728-4185-82AB-0761BFF5426F</v>
      </c>
      <c r="C3487" s="14" t="str">
        <f t="shared" ca="1" si="704"/>
        <v>Syvhøjvænge</v>
      </c>
      <c r="D3487" s="14" t="str">
        <f t="shared" ca="1" si="705"/>
        <v>163</v>
      </c>
      <c r="E3487" s="14" t="str">
        <f t="shared" ca="1" si="706"/>
        <v>22bd</v>
      </c>
      <c r="F3487" s="1">
        <f t="shared" ca="1" si="707"/>
        <v>440</v>
      </c>
      <c r="G3487" s="1">
        <f t="shared" ca="1" si="708"/>
        <v>951</v>
      </c>
      <c r="H3487" s="1">
        <f t="shared" ca="1" si="709"/>
        <v>1977</v>
      </c>
      <c r="I3487" s="1" t="str">
        <f ca="1">INDEX(Relationstabel!$C$3:$K$10,MATCH(INDIRECT($A$1&amp;"J"&amp;A3487),Relationstabel!$A$3:$A$10,0),MATCH(IFERROR(VALUE(INDIRECT($A$1&amp;"K"&amp;A3487)),0),Relationstabel!$C$1:$K$1,0))</f>
        <v>Fjernvarme/ Blokvarme</v>
      </c>
      <c r="J3487" s="1" t="str">
        <f ca="1">INDEX(Anvendelseskode!B:B,MATCH($F3487,Anvendelseskode!$A:$A,0))</f>
        <v>Daginstitutioner</v>
      </c>
      <c r="K3487" s="1" t="str">
        <f ca="1">INDEX(Anvendelseskode!C:C,MATCH($F3487,Anvendelseskode!$A:$A,0))</f>
        <v>Daginstitutioner</v>
      </c>
      <c r="L3487" s="1" t="str">
        <f ca="1">INDEX(Anvendelseskode!D:D,MATCH($F3487,Anvendelseskode!$A:$A,0))</f>
        <v>Kommunale og andre offentlige institutioner</v>
      </c>
      <c r="M3487" s="1" t="str">
        <f ca="1">IFERROR(INDEX(SBi!$2:$2,MATCH(H3487,SBi!$1:$1,1)),SBi!$K$2)</f>
        <v>1973-1978</v>
      </c>
      <c r="N3487" s="1">
        <f ca="1">INDEX(SBi!$C$3:$K$28,MATCH(F3487,SBi!$B$3:$B$28,0),MATCH(M3487,SBi!$C$2:$K$2,0))</f>
        <v>166.1</v>
      </c>
      <c r="O3487" s="16">
        <f t="shared" ca="1" si="710"/>
        <v>157.96110000000002</v>
      </c>
      <c r="P3487" s="16" t="str">
        <f ca="1">IFERROR(INDEX(VpD!$2:$2,MATCH(H3487,VpD!$1:$1,1)),VpD!$I$2)</f>
        <v>1973-1978</v>
      </c>
      <c r="Q3487" s="1">
        <f ca="1">INDEX(VpD!$C$3:$I$27,MATCH(F3487,VpD!$B$3:$B$27,0),MATCH(P3487,VpD!$C$2:$I$2,0))</f>
        <v>186</v>
      </c>
      <c r="R3487" s="16">
        <f t="shared" ca="1" si="711"/>
        <v>176.886</v>
      </c>
      <c r="S3487" s="14">
        <f t="shared" ca="1" si="712"/>
        <v>711799.83</v>
      </c>
      <c r="T3487" s="14">
        <f t="shared" ca="1" si="713"/>
        <v>6172121.5700000003</v>
      </c>
      <c r="U3487" s="14" t="str">
        <f t="shared" ca="1" si="714"/>
        <v>0A3F507E-22D8-32B8-E044-0003BA298018</v>
      </c>
    </row>
    <row r="3488" spans="1:21" s="14" customFormat="1" x14ac:dyDescent="0.25">
      <c r="A3488" s="14">
        <f t="shared" si="702"/>
        <v>3488</v>
      </c>
      <c r="B3488" s="14" t="str">
        <f t="shared" ca="1" si="703"/>
        <v>2DD5E15A-CB1A-4529-B2B6-20CBEEC7B214</v>
      </c>
      <c r="C3488" s="14" t="str">
        <f t="shared" ca="1" si="704"/>
        <v>Gartnerbakken</v>
      </c>
      <c r="D3488" s="14" t="str">
        <f t="shared" ca="1" si="705"/>
        <v>11</v>
      </c>
      <c r="E3488" s="14" t="str">
        <f t="shared" ca="1" si="706"/>
        <v>5af</v>
      </c>
      <c r="F3488" s="1">
        <f t="shared" ca="1" si="707"/>
        <v>120</v>
      </c>
      <c r="G3488" s="1">
        <f t="shared" ca="1" si="708"/>
        <v>190</v>
      </c>
      <c r="H3488" s="1">
        <f t="shared" ca="1" si="709"/>
        <v>1991</v>
      </c>
      <c r="I3488" s="1" t="str">
        <f ca="1">INDEX(Relationstabel!$C$3:$K$10,MATCH(INDIRECT($A$1&amp;"J"&amp;A3488),Relationstabel!$A$3:$A$10,0),MATCH(IFERROR(VALUE(INDIRECT($A$1&amp;"K"&amp;A3488)),0),Relationstabel!$C$1:$K$1,0))</f>
        <v>Naturgas</v>
      </c>
      <c r="J3488" s="1" t="str">
        <f ca="1">INDEX(Anvendelseskode!B:B,MATCH($F3488,Anvendelseskode!$A:$A,0))</f>
        <v>Fritliggende enfamilieshus (parcelhus)</v>
      </c>
      <c r="K3488" s="1" t="str">
        <f ca="1">INDEX(Anvendelseskode!C:C,MATCH($F3488,Anvendelseskode!$A:$A,0))</f>
        <v>Parcelhuse</v>
      </c>
      <c r="L3488" s="1" t="str">
        <f ca="1">INDEX(Anvendelseskode!D:D,MATCH($F3488,Anvendelseskode!$A:$A,0))</f>
        <v>Private husholdninger</v>
      </c>
      <c r="M3488" s="1" t="str">
        <f ca="1">IFERROR(INDEX(SBi!$2:$2,MATCH(H3488,SBi!$1:$1,1)),SBi!$K$2)</f>
        <v>1979-1998</v>
      </c>
      <c r="N3488" s="1">
        <f ca="1">INDEX(SBi!$C$3:$K$28,MATCH(F3488,SBi!$B$3:$B$28,0),MATCH(M3488,SBi!$C$2:$K$2,0))</f>
        <v>105.4</v>
      </c>
      <c r="O3488" s="16">
        <f t="shared" ca="1" si="710"/>
        <v>20.026</v>
      </c>
      <c r="P3488" s="16" t="str">
        <f ca="1">IFERROR(INDEX(VpD!$2:$2,MATCH(H3488,VpD!$1:$1,1)),VpD!$I$2)</f>
        <v>1979-1998</v>
      </c>
      <c r="Q3488" s="1">
        <f ca="1">INDEX(VpD!$C$3:$I$27,MATCH(F3488,VpD!$B$3:$B$27,0),MATCH(P3488,VpD!$C$2:$I$2,0))</f>
        <v>90</v>
      </c>
      <c r="R3488" s="16">
        <f t="shared" ca="1" si="711"/>
        <v>17.100000000000001</v>
      </c>
      <c r="S3488" s="14">
        <f t="shared" ca="1" si="712"/>
        <v>711834.34</v>
      </c>
      <c r="T3488" s="14">
        <f t="shared" ca="1" si="713"/>
        <v>6170659.3499999996</v>
      </c>
      <c r="U3488" s="14" t="str">
        <f t="shared" ca="1" si="714"/>
        <v>0A3F507E-17DE-32B8-E044-0003BA298018</v>
      </c>
    </row>
    <row r="3489" spans="1:21" s="14" customFormat="1" x14ac:dyDescent="0.25">
      <c r="A3489" s="14">
        <f t="shared" si="702"/>
        <v>3489</v>
      </c>
      <c r="B3489" s="14" t="str">
        <f t="shared" ca="1" si="703"/>
        <v>B9EFAA81-DA9C-4D04-BF1F-5273F28CFDBC</v>
      </c>
      <c r="C3489" s="14" t="str">
        <f t="shared" ca="1" si="704"/>
        <v>Horsbred</v>
      </c>
      <c r="D3489" s="14" t="str">
        <f t="shared" ca="1" si="705"/>
        <v>106</v>
      </c>
      <c r="E3489" s="14" t="str">
        <f t="shared" ca="1" si="706"/>
        <v>13ø</v>
      </c>
      <c r="F3489" s="1">
        <f t="shared" ca="1" si="707"/>
        <v>130</v>
      </c>
      <c r="G3489" s="1">
        <f t="shared" ca="1" si="708"/>
        <v>107</v>
      </c>
      <c r="H3489" s="1">
        <f t="shared" ca="1" si="709"/>
        <v>1983</v>
      </c>
      <c r="I3489" s="1" t="str">
        <f ca="1">INDEX(Relationstabel!$C$3:$K$10,MATCH(INDIRECT($A$1&amp;"J"&amp;A3489),Relationstabel!$A$3:$A$10,0),MATCH(IFERROR(VALUE(INDIRECT($A$1&amp;"K"&amp;A3489)),0),Relationstabel!$C$1:$K$1,0))</f>
        <v>Fjernvarme/ Blokvarme</v>
      </c>
      <c r="J3489" s="1" t="str">
        <f ca="1">INDEX(Anvendelseskode!B:B,MATCH($F3489,Anvendelseskode!$A:$A,0))</f>
        <v>Række-, kæde-, dobbelthus (lodret adskillelse mellem enhederne)</v>
      </c>
      <c r="K3489" s="1" t="str">
        <f ca="1">INDEX(Anvendelseskode!C:C,MATCH($F3489,Anvendelseskode!$A:$A,0))</f>
        <v>Række-, kæde og dobbelthuse</v>
      </c>
      <c r="L3489" s="1" t="str">
        <f ca="1">INDEX(Anvendelseskode!D:D,MATCH($F3489,Anvendelseskode!$A:$A,0))</f>
        <v>Private husholdninger</v>
      </c>
      <c r="M3489" s="1" t="str">
        <f ca="1">IFERROR(INDEX(SBi!$2:$2,MATCH(H3489,SBi!$1:$1,1)),SBi!$K$2)</f>
        <v>1979-1998</v>
      </c>
      <c r="N3489" s="1">
        <f ca="1">INDEX(SBi!$C$3:$K$28,MATCH(F3489,SBi!$B$3:$B$28,0),MATCH(M3489,SBi!$C$2:$K$2,0))</f>
        <v>96.8</v>
      </c>
      <c r="O3489" s="16">
        <f t="shared" ca="1" si="710"/>
        <v>10.3576</v>
      </c>
      <c r="P3489" s="16" t="str">
        <f ca="1">IFERROR(INDEX(VpD!$2:$2,MATCH(H3489,VpD!$1:$1,1)),VpD!$I$2)</f>
        <v>1979-1998</v>
      </c>
      <c r="Q3489" s="1">
        <f ca="1">INDEX(VpD!$C$3:$I$27,MATCH(F3489,VpD!$B$3:$B$27,0),MATCH(P3489,VpD!$C$2:$I$2,0))</f>
        <v>74</v>
      </c>
      <c r="R3489" s="16">
        <f t="shared" ca="1" si="711"/>
        <v>7.9180000000000001</v>
      </c>
      <c r="S3489" s="14">
        <f t="shared" ca="1" si="712"/>
        <v>711445.08</v>
      </c>
      <c r="T3489" s="14">
        <f t="shared" ca="1" si="713"/>
        <v>6171905.25</v>
      </c>
      <c r="U3489" s="14" t="str">
        <f t="shared" ca="1" si="714"/>
        <v>0A3F507E-18E4-32B8-E044-0003BA298018</v>
      </c>
    </row>
    <row r="3490" spans="1:21" s="14" customFormat="1" x14ac:dyDescent="0.25">
      <c r="A3490" s="14">
        <f t="shared" si="702"/>
        <v>3490</v>
      </c>
      <c r="B3490" s="14" t="str">
        <f t="shared" ca="1" si="703"/>
        <v>B5E39F7F-BE8A-497C-BC87-A080AC5888CB</v>
      </c>
      <c r="C3490" s="14" t="str">
        <f t="shared" ca="1" si="704"/>
        <v>Rendsagervej</v>
      </c>
      <c r="D3490" s="14" t="str">
        <f t="shared" ca="1" si="705"/>
        <v>104</v>
      </c>
      <c r="E3490" s="14" t="str">
        <f t="shared" ca="1" si="706"/>
        <v>9gz</v>
      </c>
      <c r="F3490" s="1">
        <f t="shared" ca="1" si="707"/>
        <v>120</v>
      </c>
      <c r="G3490" s="1">
        <f t="shared" ca="1" si="708"/>
        <v>134</v>
      </c>
      <c r="H3490" s="1">
        <f t="shared" ca="1" si="709"/>
        <v>1972</v>
      </c>
      <c r="I3490" s="1" t="str">
        <f ca="1">INDEX(Relationstabel!$C$3:$K$10,MATCH(INDIRECT($A$1&amp;"J"&amp;A3490),Relationstabel!$A$3:$A$10,0),MATCH(IFERROR(VALUE(INDIRECT($A$1&amp;"K"&amp;A3490)),0),Relationstabel!$C$1:$K$1,0))</f>
        <v>Naturgas</v>
      </c>
      <c r="J3490" s="1" t="str">
        <f ca="1">INDEX(Anvendelseskode!B:B,MATCH($F3490,Anvendelseskode!$A:$A,0))</f>
        <v>Fritliggende enfamilieshus (parcelhus)</v>
      </c>
      <c r="K3490" s="1" t="str">
        <f ca="1">INDEX(Anvendelseskode!C:C,MATCH($F3490,Anvendelseskode!$A:$A,0))</f>
        <v>Parcelhuse</v>
      </c>
      <c r="L3490" s="1" t="str">
        <f ca="1">INDEX(Anvendelseskode!D:D,MATCH($F3490,Anvendelseskode!$A:$A,0))</f>
        <v>Private husholdninger</v>
      </c>
      <c r="M3490" s="1" t="str">
        <f ca="1">IFERROR(INDEX(SBi!$2:$2,MATCH(H3490,SBi!$1:$1,1)),SBi!$K$2)</f>
        <v>1961-1972</v>
      </c>
      <c r="N3490" s="1">
        <f ca="1">INDEX(SBi!$C$3:$K$28,MATCH(F3490,SBi!$B$3:$B$28,0),MATCH(M3490,SBi!$C$2:$K$2,0))</f>
        <v>134.30000000000001</v>
      </c>
      <c r="O3490" s="16">
        <f t="shared" ca="1" si="710"/>
        <v>17.996200000000002</v>
      </c>
      <c r="P3490" s="16" t="str">
        <f ca="1">IFERROR(INDEX(VpD!$2:$2,MATCH(H3490,VpD!$1:$1,1)),VpD!$I$2)</f>
        <v>1961-1972</v>
      </c>
      <c r="Q3490" s="1">
        <f ca="1">INDEX(VpD!$C$3:$I$27,MATCH(F3490,VpD!$B$3:$B$27,0),MATCH(P3490,VpD!$C$2:$I$2,0))</f>
        <v>143</v>
      </c>
      <c r="R3490" s="16">
        <f t="shared" ca="1" si="711"/>
        <v>19.161999999999999</v>
      </c>
      <c r="S3490" s="14">
        <f t="shared" ca="1" si="712"/>
        <v>710986.05</v>
      </c>
      <c r="T3490" s="14">
        <f t="shared" ca="1" si="713"/>
        <v>6171774.5899999999</v>
      </c>
      <c r="U3490" s="14" t="str">
        <f t="shared" ca="1" si="714"/>
        <v>0A3F507E-1FE4-32B8-E044-0003BA298018</v>
      </c>
    </row>
    <row r="3491" spans="1:21" s="14" customFormat="1" x14ac:dyDescent="0.25">
      <c r="A3491" s="14">
        <f t="shared" si="702"/>
        <v>3491</v>
      </c>
      <c r="B3491" s="14" t="str">
        <f t="shared" ca="1" si="703"/>
        <v>E5E63719-DC97-40EE-9E17-EC6AFEBBB730</v>
      </c>
      <c r="C3491" s="14" t="str">
        <f t="shared" ca="1" si="704"/>
        <v>Horsbred</v>
      </c>
      <c r="D3491" s="14" t="str">
        <f t="shared" ca="1" si="705"/>
        <v>88</v>
      </c>
      <c r="E3491" s="14" t="str">
        <f t="shared" ca="1" si="706"/>
        <v>13am</v>
      </c>
      <c r="F3491" s="1">
        <f t="shared" ca="1" si="707"/>
        <v>130</v>
      </c>
      <c r="G3491" s="1">
        <f t="shared" ca="1" si="708"/>
        <v>107</v>
      </c>
      <c r="H3491" s="1">
        <f t="shared" ca="1" si="709"/>
        <v>1983</v>
      </c>
      <c r="I3491" s="1" t="str">
        <f ca="1">INDEX(Relationstabel!$C$3:$K$10,MATCH(INDIRECT($A$1&amp;"J"&amp;A3491),Relationstabel!$A$3:$A$10,0),MATCH(IFERROR(VALUE(INDIRECT($A$1&amp;"K"&amp;A3491)),0),Relationstabel!$C$1:$K$1,0))</f>
        <v>Fjernvarme/ Blokvarme</v>
      </c>
      <c r="J3491" s="1" t="str">
        <f ca="1">INDEX(Anvendelseskode!B:B,MATCH($F3491,Anvendelseskode!$A:$A,0))</f>
        <v>Række-, kæde-, dobbelthus (lodret adskillelse mellem enhederne)</v>
      </c>
      <c r="K3491" s="1" t="str">
        <f ca="1">INDEX(Anvendelseskode!C:C,MATCH($F3491,Anvendelseskode!$A:$A,0))</f>
        <v>Række-, kæde og dobbelthuse</v>
      </c>
      <c r="L3491" s="1" t="str">
        <f ca="1">INDEX(Anvendelseskode!D:D,MATCH($F3491,Anvendelseskode!$A:$A,0))</f>
        <v>Private husholdninger</v>
      </c>
      <c r="M3491" s="1" t="str">
        <f ca="1">IFERROR(INDEX(SBi!$2:$2,MATCH(H3491,SBi!$1:$1,1)),SBi!$K$2)</f>
        <v>1979-1998</v>
      </c>
      <c r="N3491" s="1">
        <f ca="1">INDEX(SBi!$C$3:$K$28,MATCH(F3491,SBi!$B$3:$B$28,0),MATCH(M3491,SBi!$C$2:$K$2,0))</f>
        <v>96.8</v>
      </c>
      <c r="O3491" s="16">
        <f t="shared" ca="1" si="710"/>
        <v>10.3576</v>
      </c>
      <c r="P3491" s="16" t="str">
        <f ca="1">IFERROR(INDEX(VpD!$2:$2,MATCH(H3491,VpD!$1:$1,1)),VpD!$I$2)</f>
        <v>1979-1998</v>
      </c>
      <c r="Q3491" s="1">
        <f ca="1">INDEX(VpD!$C$3:$I$27,MATCH(F3491,VpD!$B$3:$B$27,0),MATCH(P3491,VpD!$C$2:$I$2,0))</f>
        <v>74</v>
      </c>
      <c r="R3491" s="16">
        <f t="shared" ca="1" si="711"/>
        <v>7.9180000000000001</v>
      </c>
      <c r="S3491" s="14">
        <f t="shared" ca="1" si="712"/>
        <v>711467.98</v>
      </c>
      <c r="T3491" s="14">
        <f t="shared" ca="1" si="713"/>
        <v>6171847.3700000001</v>
      </c>
      <c r="U3491" s="14" t="str">
        <f t="shared" ca="1" si="714"/>
        <v>0A3F507E-18D2-32B8-E044-0003BA298018</v>
      </c>
    </row>
    <row r="3492" spans="1:21" s="14" customFormat="1" x14ac:dyDescent="0.25">
      <c r="A3492" s="14">
        <f t="shared" si="702"/>
        <v>3492</v>
      </c>
      <c r="B3492" s="14" t="str">
        <f t="shared" ca="1" si="703"/>
        <v>059C7EAD-9D7A-4E97-B0BD-9A67C0B3F2DE</v>
      </c>
      <c r="C3492" s="14" t="str">
        <f t="shared" ca="1" si="704"/>
        <v>Rendsagervej</v>
      </c>
      <c r="D3492" s="14" t="str">
        <f t="shared" ca="1" si="705"/>
        <v>86</v>
      </c>
      <c r="E3492" s="14" t="str">
        <f t="shared" ca="1" si="706"/>
        <v>9hm</v>
      </c>
      <c r="F3492" s="1">
        <f t="shared" ca="1" si="707"/>
        <v>120</v>
      </c>
      <c r="G3492" s="1">
        <f t="shared" ca="1" si="708"/>
        <v>119</v>
      </c>
      <c r="H3492" s="1">
        <f t="shared" ca="1" si="709"/>
        <v>1972</v>
      </c>
      <c r="I3492" s="1" t="str">
        <f ca="1">INDEX(Relationstabel!$C$3:$K$10,MATCH(INDIRECT($A$1&amp;"J"&amp;A3492),Relationstabel!$A$3:$A$10,0),MATCH(IFERROR(VALUE(INDIRECT($A$1&amp;"K"&amp;A3492)),0),Relationstabel!$C$1:$K$1,0))</f>
        <v>Naturgas</v>
      </c>
      <c r="J3492" s="1" t="str">
        <f ca="1">INDEX(Anvendelseskode!B:B,MATCH($F3492,Anvendelseskode!$A:$A,0))</f>
        <v>Fritliggende enfamilieshus (parcelhus)</v>
      </c>
      <c r="K3492" s="1" t="str">
        <f ca="1">INDEX(Anvendelseskode!C:C,MATCH($F3492,Anvendelseskode!$A:$A,0))</f>
        <v>Parcelhuse</v>
      </c>
      <c r="L3492" s="1" t="str">
        <f ca="1">INDEX(Anvendelseskode!D:D,MATCH($F3492,Anvendelseskode!$A:$A,0))</f>
        <v>Private husholdninger</v>
      </c>
      <c r="M3492" s="1" t="str">
        <f ca="1">IFERROR(INDEX(SBi!$2:$2,MATCH(H3492,SBi!$1:$1,1)),SBi!$K$2)</f>
        <v>1961-1972</v>
      </c>
      <c r="N3492" s="1">
        <f ca="1">INDEX(SBi!$C$3:$K$28,MATCH(F3492,SBi!$B$3:$B$28,0),MATCH(M3492,SBi!$C$2:$K$2,0))</f>
        <v>134.30000000000001</v>
      </c>
      <c r="O3492" s="16">
        <f t="shared" ca="1" si="710"/>
        <v>15.9817</v>
      </c>
      <c r="P3492" s="16" t="str">
        <f ca="1">IFERROR(INDEX(VpD!$2:$2,MATCH(H3492,VpD!$1:$1,1)),VpD!$I$2)</f>
        <v>1961-1972</v>
      </c>
      <c r="Q3492" s="1">
        <f ca="1">INDEX(VpD!$C$3:$I$27,MATCH(F3492,VpD!$B$3:$B$27,0),MATCH(P3492,VpD!$C$2:$I$2,0))</f>
        <v>143</v>
      </c>
      <c r="R3492" s="16">
        <f t="shared" ca="1" si="711"/>
        <v>17.016999999999999</v>
      </c>
      <c r="S3492" s="14">
        <f t="shared" ca="1" si="712"/>
        <v>711116.3</v>
      </c>
      <c r="T3492" s="14">
        <f t="shared" ca="1" si="713"/>
        <v>6171753.4299999997</v>
      </c>
      <c r="U3492" s="14" t="str">
        <f t="shared" ca="1" si="714"/>
        <v>0A3F507E-1FD2-32B8-E044-0003BA298018</v>
      </c>
    </row>
    <row r="3493" spans="1:21" s="14" customFormat="1" x14ac:dyDescent="0.25">
      <c r="A3493" s="14">
        <f t="shared" si="702"/>
        <v>3493</v>
      </c>
      <c r="B3493" s="14" t="str">
        <f t="shared" ca="1" si="703"/>
        <v>175E183B-F1EA-48FA-8C61-1CBED45EA309</v>
      </c>
      <c r="C3493" s="14" t="str">
        <f t="shared" ca="1" si="704"/>
        <v>Stærebo</v>
      </c>
      <c r="D3493" s="14" t="str">
        <f t="shared" ca="1" si="705"/>
        <v>50</v>
      </c>
      <c r="E3493" s="14" t="str">
        <f t="shared" ca="1" si="706"/>
        <v>6æq</v>
      </c>
      <c r="F3493" s="1">
        <f t="shared" ca="1" si="707"/>
        <v>130</v>
      </c>
      <c r="G3493" s="1">
        <f t="shared" ca="1" si="708"/>
        <v>109</v>
      </c>
      <c r="H3493" s="1">
        <f t="shared" ca="1" si="709"/>
        <v>1978</v>
      </c>
      <c r="I3493" s="1" t="str">
        <f ca="1">INDEX(Relationstabel!$C$3:$K$10,MATCH(INDIRECT($A$1&amp;"J"&amp;A3493),Relationstabel!$A$3:$A$10,0),MATCH(IFERROR(VALUE(INDIRECT($A$1&amp;"K"&amp;A3493)),0),Relationstabel!$C$1:$K$1,0))</f>
        <v>Fjernvarme/ Blokvarme</v>
      </c>
      <c r="J3493" s="1" t="str">
        <f ca="1">INDEX(Anvendelseskode!B:B,MATCH($F3493,Anvendelseskode!$A:$A,0))</f>
        <v>Række-, kæde-, dobbelthus (lodret adskillelse mellem enhederne)</v>
      </c>
      <c r="K3493" s="1" t="str">
        <f ca="1">INDEX(Anvendelseskode!C:C,MATCH($F3493,Anvendelseskode!$A:$A,0))</f>
        <v>Række-, kæde og dobbelthuse</v>
      </c>
      <c r="L3493" s="1" t="str">
        <f ca="1">INDEX(Anvendelseskode!D:D,MATCH($F3493,Anvendelseskode!$A:$A,0))</f>
        <v>Private husholdninger</v>
      </c>
      <c r="M3493" s="1" t="str">
        <f ca="1">IFERROR(INDEX(SBi!$2:$2,MATCH(H3493,SBi!$1:$1,1)),SBi!$K$2)</f>
        <v>1973-1978</v>
      </c>
      <c r="N3493" s="1">
        <f ca="1">INDEX(SBi!$C$3:$K$28,MATCH(F3493,SBi!$B$3:$B$28,0),MATCH(M3493,SBi!$C$2:$K$2,0))</f>
        <v>112.6</v>
      </c>
      <c r="O3493" s="16">
        <f t="shared" ca="1" si="710"/>
        <v>12.273399999999999</v>
      </c>
      <c r="P3493" s="16" t="str">
        <f ca="1">IFERROR(INDEX(VpD!$2:$2,MATCH(H3493,VpD!$1:$1,1)),VpD!$I$2)</f>
        <v>1973-1978</v>
      </c>
      <c r="Q3493" s="1">
        <f ca="1">INDEX(VpD!$C$3:$I$27,MATCH(F3493,VpD!$B$3:$B$27,0),MATCH(P3493,VpD!$C$2:$I$2,0))</f>
        <v>98</v>
      </c>
      <c r="R3493" s="16">
        <f t="shared" ca="1" si="711"/>
        <v>10.682</v>
      </c>
      <c r="S3493" s="14">
        <f t="shared" ca="1" si="712"/>
        <v>713577.83</v>
      </c>
      <c r="T3493" s="14">
        <f t="shared" ca="1" si="713"/>
        <v>6169707.0099999998</v>
      </c>
      <c r="U3493" s="14" t="str">
        <f t="shared" ca="1" si="714"/>
        <v>0A3F507E-21D7-32B8-E044-0003BA298018</v>
      </c>
    </row>
    <row r="3494" spans="1:21" s="14" customFormat="1" x14ac:dyDescent="0.25">
      <c r="A3494" s="14">
        <f t="shared" si="702"/>
        <v>3494</v>
      </c>
      <c r="B3494" s="14" t="str">
        <f t="shared" ca="1" si="703"/>
        <v>FDD92384-A0F2-4679-8266-1EA1B9C07776</v>
      </c>
      <c r="C3494" s="14" t="str">
        <f t="shared" ca="1" si="704"/>
        <v>Syvhøjvænge</v>
      </c>
      <c r="D3494" s="14" t="str">
        <f t="shared" ca="1" si="705"/>
        <v>162</v>
      </c>
      <c r="E3494" s="14" t="str">
        <f t="shared" ca="1" si="706"/>
        <v>14cy</v>
      </c>
      <c r="F3494" s="1">
        <f t="shared" ca="1" si="707"/>
        <v>130</v>
      </c>
      <c r="G3494" s="1">
        <f t="shared" ca="1" si="708"/>
        <v>107</v>
      </c>
      <c r="H3494" s="1">
        <f t="shared" ca="1" si="709"/>
        <v>1985</v>
      </c>
      <c r="I3494" s="1" t="str">
        <f ca="1">INDEX(Relationstabel!$C$3:$K$10,MATCH(INDIRECT($A$1&amp;"J"&amp;A3494),Relationstabel!$A$3:$A$10,0),MATCH(IFERROR(VALUE(INDIRECT($A$1&amp;"K"&amp;A3494)),0),Relationstabel!$C$1:$K$1,0))</f>
        <v>Fjernvarme/ Blokvarme</v>
      </c>
      <c r="J3494" s="1" t="str">
        <f ca="1">INDEX(Anvendelseskode!B:B,MATCH($F3494,Anvendelseskode!$A:$A,0))</f>
        <v>Række-, kæde-, dobbelthus (lodret adskillelse mellem enhederne)</v>
      </c>
      <c r="K3494" s="1" t="str">
        <f ca="1">INDEX(Anvendelseskode!C:C,MATCH($F3494,Anvendelseskode!$A:$A,0))</f>
        <v>Række-, kæde og dobbelthuse</v>
      </c>
      <c r="L3494" s="1" t="str">
        <f ca="1">INDEX(Anvendelseskode!D:D,MATCH($F3494,Anvendelseskode!$A:$A,0))</f>
        <v>Private husholdninger</v>
      </c>
      <c r="M3494" s="1" t="str">
        <f ca="1">IFERROR(INDEX(SBi!$2:$2,MATCH(H3494,SBi!$1:$1,1)),SBi!$K$2)</f>
        <v>1979-1998</v>
      </c>
      <c r="N3494" s="1">
        <f ca="1">INDEX(SBi!$C$3:$K$28,MATCH(F3494,SBi!$B$3:$B$28,0),MATCH(M3494,SBi!$C$2:$K$2,0))</f>
        <v>96.8</v>
      </c>
      <c r="O3494" s="16">
        <f t="shared" ca="1" si="710"/>
        <v>10.3576</v>
      </c>
      <c r="P3494" s="16" t="str">
        <f ca="1">IFERROR(INDEX(VpD!$2:$2,MATCH(H3494,VpD!$1:$1,1)),VpD!$I$2)</f>
        <v>1979-1998</v>
      </c>
      <c r="Q3494" s="1">
        <f ca="1">INDEX(VpD!$C$3:$I$27,MATCH(F3494,VpD!$B$3:$B$27,0),MATCH(P3494,VpD!$C$2:$I$2,0))</f>
        <v>74</v>
      </c>
      <c r="R3494" s="16">
        <f t="shared" ca="1" si="711"/>
        <v>7.9180000000000001</v>
      </c>
      <c r="S3494" s="14">
        <f t="shared" ca="1" si="712"/>
        <v>712023.82</v>
      </c>
      <c r="T3494" s="14">
        <f t="shared" ca="1" si="713"/>
        <v>6172031.7599999998</v>
      </c>
      <c r="U3494" s="14" t="str">
        <f t="shared" ca="1" si="714"/>
        <v>0A3F507E-22D7-32B8-E044-0003BA298018</v>
      </c>
    </row>
    <row r="3495" spans="1:21" s="14" customFormat="1" x14ac:dyDescent="0.25">
      <c r="A3495" s="14">
        <f t="shared" si="702"/>
        <v>3495</v>
      </c>
      <c r="B3495" s="14" t="str">
        <f t="shared" ca="1" si="703"/>
        <v>C92A4038-6D1E-432F-9BB5-2C91E2947C43</v>
      </c>
      <c r="C3495" s="14" t="str">
        <f t="shared" ca="1" si="704"/>
        <v>Horsbred</v>
      </c>
      <c r="D3495" s="14" t="str">
        <f t="shared" ca="1" si="705"/>
        <v>96</v>
      </c>
      <c r="E3495" s="14" t="str">
        <f t="shared" ca="1" si="706"/>
        <v>13af</v>
      </c>
      <c r="F3495" s="1">
        <f t="shared" ca="1" si="707"/>
        <v>130</v>
      </c>
      <c r="G3495" s="1">
        <f t="shared" ca="1" si="708"/>
        <v>107</v>
      </c>
      <c r="H3495" s="1">
        <f t="shared" ca="1" si="709"/>
        <v>1982</v>
      </c>
      <c r="I3495" s="1" t="str">
        <f ca="1">INDEX(Relationstabel!$C$3:$K$10,MATCH(INDIRECT($A$1&amp;"J"&amp;A3495),Relationstabel!$A$3:$A$10,0),MATCH(IFERROR(VALUE(INDIRECT($A$1&amp;"K"&amp;A3495)),0),Relationstabel!$C$1:$K$1,0))</f>
        <v>Fjernvarme/ Blokvarme</v>
      </c>
      <c r="J3495" s="1" t="str">
        <f ca="1">INDEX(Anvendelseskode!B:B,MATCH($F3495,Anvendelseskode!$A:$A,0))</f>
        <v>Række-, kæde-, dobbelthus (lodret adskillelse mellem enhederne)</v>
      </c>
      <c r="K3495" s="1" t="str">
        <f ca="1">INDEX(Anvendelseskode!C:C,MATCH($F3495,Anvendelseskode!$A:$A,0))</f>
        <v>Række-, kæde og dobbelthuse</v>
      </c>
      <c r="L3495" s="1" t="str">
        <f ca="1">INDEX(Anvendelseskode!D:D,MATCH($F3495,Anvendelseskode!$A:$A,0))</f>
        <v>Private husholdninger</v>
      </c>
      <c r="M3495" s="1" t="str">
        <f ca="1">IFERROR(INDEX(SBi!$2:$2,MATCH(H3495,SBi!$1:$1,1)),SBi!$K$2)</f>
        <v>1979-1998</v>
      </c>
      <c r="N3495" s="1">
        <f ca="1">INDEX(SBi!$C$3:$K$28,MATCH(F3495,SBi!$B$3:$B$28,0),MATCH(M3495,SBi!$C$2:$K$2,0))</f>
        <v>96.8</v>
      </c>
      <c r="O3495" s="16">
        <f t="shared" ca="1" si="710"/>
        <v>10.3576</v>
      </c>
      <c r="P3495" s="16" t="str">
        <f ca="1">IFERROR(INDEX(VpD!$2:$2,MATCH(H3495,VpD!$1:$1,1)),VpD!$I$2)</f>
        <v>1979-1998</v>
      </c>
      <c r="Q3495" s="1">
        <f ca="1">INDEX(VpD!$C$3:$I$27,MATCH(F3495,VpD!$B$3:$B$27,0),MATCH(P3495,VpD!$C$2:$I$2,0))</f>
        <v>74</v>
      </c>
      <c r="R3495" s="16">
        <f t="shared" ca="1" si="711"/>
        <v>7.9180000000000001</v>
      </c>
      <c r="S3495" s="14">
        <f t="shared" ca="1" si="712"/>
        <v>711450.09</v>
      </c>
      <c r="T3495" s="14">
        <f t="shared" ca="1" si="713"/>
        <v>6171875.7400000002</v>
      </c>
      <c r="U3495" s="14" t="str">
        <f t="shared" ca="1" si="714"/>
        <v>0A3F507E-18DA-32B8-E044-0003BA298018</v>
      </c>
    </row>
    <row r="3496" spans="1:21" s="14" customFormat="1" x14ac:dyDescent="0.25">
      <c r="A3496" s="14">
        <f t="shared" si="702"/>
        <v>3496</v>
      </c>
      <c r="B3496" s="14" t="str">
        <f t="shared" ca="1" si="703"/>
        <v>A7DB9211-454F-48C9-B733-8526886A96D0</v>
      </c>
      <c r="C3496" s="14" t="str">
        <f t="shared" ca="1" si="704"/>
        <v>Bybakken</v>
      </c>
      <c r="D3496" s="14" t="str">
        <f t="shared" ca="1" si="705"/>
        <v>8</v>
      </c>
      <c r="E3496" s="14" t="str">
        <f t="shared" ca="1" si="706"/>
        <v>12hk</v>
      </c>
      <c r="F3496" s="1">
        <f t="shared" ca="1" si="707"/>
        <v>120</v>
      </c>
      <c r="G3496" s="1">
        <f t="shared" ca="1" si="708"/>
        <v>195</v>
      </c>
      <c r="H3496" s="1">
        <f t="shared" ca="1" si="709"/>
        <v>1980</v>
      </c>
      <c r="I3496" s="1" t="str">
        <f ca="1">INDEX(Relationstabel!$C$3:$K$10,MATCH(INDIRECT($A$1&amp;"J"&amp;A3496),Relationstabel!$A$3:$A$10,0),MATCH(IFERROR(VALUE(INDIRECT($A$1&amp;"K"&amp;A3496)),0),Relationstabel!$C$1:$K$1,0))</f>
        <v>Varmepumpe</v>
      </c>
      <c r="J3496" s="1" t="str">
        <f ca="1">INDEX(Anvendelseskode!B:B,MATCH($F3496,Anvendelseskode!$A:$A,0))</f>
        <v>Fritliggende enfamilieshus (parcelhus)</v>
      </c>
      <c r="K3496" s="1" t="str">
        <f ca="1">INDEX(Anvendelseskode!C:C,MATCH($F3496,Anvendelseskode!$A:$A,0))</f>
        <v>Parcelhuse</v>
      </c>
      <c r="L3496" s="1" t="str">
        <f ca="1">INDEX(Anvendelseskode!D:D,MATCH($F3496,Anvendelseskode!$A:$A,0))</f>
        <v>Private husholdninger</v>
      </c>
      <c r="M3496" s="1" t="str">
        <f ca="1">IFERROR(INDEX(SBi!$2:$2,MATCH(H3496,SBi!$1:$1,1)),SBi!$K$2)</f>
        <v>1979-1998</v>
      </c>
      <c r="N3496" s="1">
        <f ca="1">INDEX(SBi!$C$3:$K$28,MATCH(F3496,SBi!$B$3:$B$28,0),MATCH(M3496,SBi!$C$2:$K$2,0))</f>
        <v>105.4</v>
      </c>
      <c r="O3496" s="16">
        <f t="shared" ca="1" si="710"/>
        <v>20.553000000000001</v>
      </c>
      <c r="P3496" s="16" t="str">
        <f ca="1">IFERROR(INDEX(VpD!$2:$2,MATCH(H3496,VpD!$1:$1,1)),VpD!$I$2)</f>
        <v>1979-1998</v>
      </c>
      <c r="Q3496" s="1">
        <f ca="1">INDEX(VpD!$C$3:$I$27,MATCH(F3496,VpD!$B$3:$B$27,0),MATCH(P3496,VpD!$C$2:$I$2,0))</f>
        <v>90</v>
      </c>
      <c r="R3496" s="16">
        <f t="shared" ca="1" si="711"/>
        <v>17.55</v>
      </c>
      <c r="S3496" s="14">
        <f t="shared" ca="1" si="712"/>
        <v>711676.19</v>
      </c>
      <c r="T3496" s="14">
        <f t="shared" ca="1" si="713"/>
        <v>6170772.1399999997</v>
      </c>
      <c r="U3496" s="14" t="str">
        <f t="shared" ca="1" si="714"/>
        <v>0A3F507E-15DB-32B8-E044-0003BA298018</v>
      </c>
    </row>
    <row r="3497" spans="1:21" s="14" customFormat="1" x14ac:dyDescent="0.25">
      <c r="A3497" s="14">
        <f t="shared" si="702"/>
        <v>3497</v>
      </c>
      <c r="B3497" s="14" t="str">
        <f t="shared" ca="1" si="703"/>
        <v>344C943A-CA47-4B9E-BC07-D34FA3898C0A</v>
      </c>
      <c r="C3497" s="14" t="str">
        <f t="shared" ca="1" si="704"/>
        <v>Nørrebred</v>
      </c>
      <c r="D3497" s="14" t="str">
        <f t="shared" ca="1" si="705"/>
        <v>200</v>
      </c>
      <c r="E3497" s="14" t="str">
        <f t="shared" ca="1" si="706"/>
        <v>21h</v>
      </c>
      <c r="F3497" s="1">
        <f t="shared" ca="1" si="707"/>
        <v>130</v>
      </c>
      <c r="G3497" s="1">
        <f t="shared" ca="1" si="708"/>
        <v>107</v>
      </c>
      <c r="H3497" s="1">
        <f t="shared" ca="1" si="709"/>
        <v>1985</v>
      </c>
      <c r="I3497" s="1" t="str">
        <f ca="1">INDEX(Relationstabel!$C$3:$K$10,MATCH(INDIRECT($A$1&amp;"J"&amp;A3497),Relationstabel!$A$3:$A$10,0),MATCH(IFERROR(VALUE(INDIRECT($A$1&amp;"K"&amp;A3497)),0),Relationstabel!$C$1:$K$1,0))</f>
        <v>Fjernvarme/ Blokvarme</v>
      </c>
      <c r="J3497" s="1" t="str">
        <f ca="1">INDEX(Anvendelseskode!B:B,MATCH($F3497,Anvendelseskode!$A:$A,0))</f>
        <v>Række-, kæde-, dobbelthus (lodret adskillelse mellem enhederne)</v>
      </c>
      <c r="K3497" s="1" t="str">
        <f ca="1">INDEX(Anvendelseskode!C:C,MATCH($F3497,Anvendelseskode!$A:$A,0))</f>
        <v>Række-, kæde og dobbelthuse</v>
      </c>
      <c r="L3497" s="1" t="str">
        <f ca="1">INDEX(Anvendelseskode!D:D,MATCH($F3497,Anvendelseskode!$A:$A,0))</f>
        <v>Private husholdninger</v>
      </c>
      <c r="M3497" s="1" t="str">
        <f ca="1">IFERROR(INDEX(SBi!$2:$2,MATCH(H3497,SBi!$1:$1,1)),SBi!$K$2)</f>
        <v>1979-1998</v>
      </c>
      <c r="N3497" s="1">
        <f ca="1">INDEX(SBi!$C$3:$K$28,MATCH(F3497,SBi!$B$3:$B$28,0),MATCH(M3497,SBi!$C$2:$K$2,0))</f>
        <v>96.8</v>
      </c>
      <c r="O3497" s="16">
        <f t="shared" ca="1" si="710"/>
        <v>10.3576</v>
      </c>
      <c r="P3497" s="16" t="str">
        <f ca="1">IFERROR(INDEX(VpD!$2:$2,MATCH(H3497,VpD!$1:$1,1)),VpD!$I$2)</f>
        <v>1979-1998</v>
      </c>
      <c r="Q3497" s="1">
        <f ca="1">INDEX(VpD!$C$3:$I$27,MATCH(F3497,VpD!$B$3:$B$27,0),MATCH(P3497,VpD!$C$2:$I$2,0))</f>
        <v>74</v>
      </c>
      <c r="R3497" s="16">
        <f t="shared" ca="1" si="711"/>
        <v>7.9180000000000001</v>
      </c>
      <c r="S3497" s="14">
        <f t="shared" ca="1" si="712"/>
        <v>711647.22</v>
      </c>
      <c r="T3497" s="14">
        <f t="shared" ca="1" si="713"/>
        <v>6172147.1100000003</v>
      </c>
      <c r="U3497" s="14" t="str">
        <f t="shared" ca="1" si="714"/>
        <v>0A3F507E-1EE1-32B8-E044-0003BA298018</v>
      </c>
    </row>
    <row r="3498" spans="1:21" s="14" customFormat="1" x14ac:dyDescent="0.25">
      <c r="A3498" s="14">
        <f t="shared" si="702"/>
        <v>3498</v>
      </c>
      <c r="B3498" s="14" t="str">
        <f t="shared" ca="1" si="703"/>
        <v>49E69022-21AB-4AB6-8CFA-D876A82D3F5B</v>
      </c>
      <c r="C3498" s="14" t="str">
        <f t="shared" ca="1" si="704"/>
        <v>Gaunøvej</v>
      </c>
      <c r="D3498" s="14" t="str">
        <f t="shared" ca="1" si="705"/>
        <v>3</v>
      </c>
      <c r="E3498" s="14" t="str">
        <f t="shared" ca="1" si="706"/>
        <v>18am</v>
      </c>
      <c r="F3498" s="1">
        <f t="shared" ca="1" si="707"/>
        <v>120</v>
      </c>
      <c r="G3498" s="1">
        <f t="shared" ca="1" si="708"/>
        <v>133</v>
      </c>
      <c r="H3498" s="1">
        <f t="shared" ca="1" si="709"/>
        <v>1969</v>
      </c>
      <c r="I3498" s="1" t="str">
        <f ca="1">INDEX(Relationstabel!$C$3:$K$10,MATCH(INDIRECT($A$1&amp;"J"&amp;A3498),Relationstabel!$A$3:$A$10,0),MATCH(IFERROR(VALUE(INDIRECT($A$1&amp;"K"&amp;A3498)),0),Relationstabel!$C$1:$K$1,0))</f>
        <v>Naturgas</v>
      </c>
      <c r="J3498" s="1" t="str">
        <f ca="1">INDEX(Anvendelseskode!B:B,MATCH($F3498,Anvendelseskode!$A:$A,0))</f>
        <v>Fritliggende enfamilieshus (parcelhus)</v>
      </c>
      <c r="K3498" s="1" t="str">
        <f ca="1">INDEX(Anvendelseskode!C:C,MATCH($F3498,Anvendelseskode!$A:$A,0))</f>
        <v>Parcelhuse</v>
      </c>
      <c r="L3498" s="1" t="str">
        <f ca="1">INDEX(Anvendelseskode!D:D,MATCH($F3498,Anvendelseskode!$A:$A,0))</f>
        <v>Private husholdninger</v>
      </c>
      <c r="M3498" s="1" t="str">
        <f ca="1">IFERROR(INDEX(SBi!$2:$2,MATCH(H3498,SBi!$1:$1,1)),SBi!$K$2)</f>
        <v>1961-1972</v>
      </c>
      <c r="N3498" s="1">
        <f ca="1">INDEX(SBi!$C$3:$K$28,MATCH(F3498,SBi!$B$3:$B$28,0),MATCH(M3498,SBi!$C$2:$K$2,0))</f>
        <v>134.30000000000001</v>
      </c>
      <c r="O3498" s="16">
        <f t="shared" ca="1" si="710"/>
        <v>17.861900000000002</v>
      </c>
      <c r="P3498" s="16" t="str">
        <f ca="1">IFERROR(INDEX(VpD!$2:$2,MATCH(H3498,VpD!$1:$1,1)),VpD!$I$2)</f>
        <v>1961-1972</v>
      </c>
      <c r="Q3498" s="1">
        <f ca="1">INDEX(VpD!$C$3:$I$27,MATCH(F3498,VpD!$B$3:$B$27,0),MATCH(P3498,VpD!$C$2:$I$2,0))</f>
        <v>143</v>
      </c>
      <c r="R3498" s="16">
        <f t="shared" ca="1" si="711"/>
        <v>19.018999999999998</v>
      </c>
      <c r="S3498" s="14">
        <f t="shared" ca="1" si="712"/>
        <v>712626.16</v>
      </c>
      <c r="T3498" s="14">
        <f t="shared" ca="1" si="713"/>
        <v>6169079.3899999997</v>
      </c>
      <c r="U3498" s="14" t="str">
        <f t="shared" ca="1" si="714"/>
        <v>0A3F507E-17E3-32B8-E044-0003BA298018</v>
      </c>
    </row>
    <row r="3499" spans="1:21" s="14" customFormat="1" x14ac:dyDescent="0.25">
      <c r="A3499" s="14">
        <f t="shared" si="702"/>
        <v>3499</v>
      </c>
      <c r="B3499" s="14" t="str">
        <f t="shared" ca="1" si="703"/>
        <v>FD35BB9A-BC3D-4443-9384-2A7C0D8C5A0A</v>
      </c>
      <c r="C3499" s="14" t="str">
        <f t="shared" ca="1" si="704"/>
        <v>Nordmarksvænge</v>
      </c>
      <c r="D3499" s="14" t="str">
        <f t="shared" ca="1" si="705"/>
        <v>85</v>
      </c>
      <c r="E3499" s="14" t="str">
        <f t="shared" ca="1" si="706"/>
        <v>15cx</v>
      </c>
      <c r="F3499" s="1">
        <f t="shared" ca="1" si="707"/>
        <v>120</v>
      </c>
      <c r="G3499" s="1">
        <f t="shared" ca="1" si="708"/>
        <v>148</v>
      </c>
      <c r="H3499" s="1">
        <f t="shared" ca="1" si="709"/>
        <v>2002</v>
      </c>
      <c r="I3499" s="1" t="str">
        <f ca="1">INDEX(Relationstabel!$C$3:$K$10,MATCH(INDIRECT($A$1&amp;"J"&amp;A3499),Relationstabel!$A$3:$A$10,0),MATCH(IFERROR(VALUE(INDIRECT($A$1&amp;"K"&amp;A3499)),0),Relationstabel!$C$1:$K$1,0))</f>
        <v>Fjernvarme/ Blokvarme</v>
      </c>
      <c r="J3499" s="1" t="str">
        <f ca="1">INDEX(Anvendelseskode!B:B,MATCH($F3499,Anvendelseskode!$A:$A,0))</f>
        <v>Fritliggende enfamilieshus (parcelhus)</v>
      </c>
      <c r="K3499" s="1" t="str">
        <f ca="1">INDEX(Anvendelseskode!C:C,MATCH($F3499,Anvendelseskode!$A:$A,0))</f>
        <v>Parcelhuse</v>
      </c>
      <c r="L3499" s="1" t="str">
        <f ca="1">INDEX(Anvendelseskode!D:D,MATCH($F3499,Anvendelseskode!$A:$A,0))</f>
        <v>Private husholdninger</v>
      </c>
      <c r="M3499" s="1" t="str">
        <f ca="1">IFERROR(INDEX(SBi!$2:$2,MATCH(H3499,SBi!$1:$1,1)),SBi!$K$2)</f>
        <v>1999-2006</v>
      </c>
      <c r="N3499" s="1">
        <f ca="1">INDEX(SBi!$C$3:$K$28,MATCH(F3499,SBi!$B$3:$B$28,0),MATCH(M3499,SBi!$C$2:$K$2,0))</f>
        <v>83.9</v>
      </c>
      <c r="O3499" s="16">
        <f t="shared" ca="1" si="710"/>
        <v>12.417200000000001</v>
      </c>
      <c r="P3499" s="16" t="str">
        <f ca="1">IFERROR(INDEX(VpD!$2:$2,MATCH(H3499,VpD!$1:$1,1)),VpD!$I$2)</f>
        <v>&gt;1998</v>
      </c>
      <c r="Q3499" s="1">
        <f ca="1">INDEX(VpD!$C$3:$I$27,MATCH(F3499,VpD!$B$3:$B$27,0),MATCH(P3499,VpD!$C$2:$I$2,0))</f>
        <v>72</v>
      </c>
      <c r="R3499" s="16">
        <f t="shared" ca="1" si="711"/>
        <v>10.656000000000001</v>
      </c>
      <c r="S3499" s="14">
        <f t="shared" ca="1" si="712"/>
        <v>712070.17</v>
      </c>
      <c r="T3499" s="14">
        <f t="shared" ca="1" si="713"/>
        <v>6171976.9400000004</v>
      </c>
      <c r="U3499" s="14" t="str">
        <f t="shared" ca="1" si="714"/>
        <v>0A3F507E-1DE3-32B8-E044-0003BA298018</v>
      </c>
    </row>
    <row r="3500" spans="1:21" s="14" customFormat="1" x14ac:dyDescent="0.25">
      <c r="A3500" s="14">
        <f t="shared" si="702"/>
        <v>3500</v>
      </c>
      <c r="B3500" s="14" t="str">
        <f t="shared" ca="1" si="703"/>
        <v>BC7A7047-55C3-4960-B6B5-75311F68EDCD</v>
      </c>
      <c r="C3500" s="14" t="str">
        <f t="shared" ca="1" si="704"/>
        <v>Nørrebred</v>
      </c>
      <c r="D3500" s="14" t="str">
        <f t="shared" ca="1" si="705"/>
        <v>204</v>
      </c>
      <c r="E3500" s="14" t="str">
        <f t="shared" ca="1" si="706"/>
        <v>21x</v>
      </c>
      <c r="F3500" s="1">
        <f t="shared" ca="1" si="707"/>
        <v>130</v>
      </c>
      <c r="G3500" s="1">
        <f t="shared" ca="1" si="708"/>
        <v>107</v>
      </c>
      <c r="H3500" s="1">
        <f t="shared" ca="1" si="709"/>
        <v>1988</v>
      </c>
      <c r="I3500" s="1" t="str">
        <f ca="1">INDEX(Relationstabel!$C$3:$K$10,MATCH(INDIRECT($A$1&amp;"J"&amp;A3500),Relationstabel!$A$3:$A$10,0),MATCH(IFERROR(VALUE(INDIRECT($A$1&amp;"K"&amp;A3500)),0),Relationstabel!$C$1:$K$1,0))</f>
        <v>Fjernvarme/ Blokvarme</v>
      </c>
      <c r="J3500" s="1" t="str">
        <f ca="1">INDEX(Anvendelseskode!B:B,MATCH($F3500,Anvendelseskode!$A:$A,0))</f>
        <v>Række-, kæde-, dobbelthus (lodret adskillelse mellem enhederne)</v>
      </c>
      <c r="K3500" s="1" t="str">
        <f ca="1">INDEX(Anvendelseskode!C:C,MATCH($F3500,Anvendelseskode!$A:$A,0))</f>
        <v>Række-, kæde og dobbelthuse</v>
      </c>
      <c r="L3500" s="1" t="str">
        <f ca="1">INDEX(Anvendelseskode!D:D,MATCH($F3500,Anvendelseskode!$A:$A,0))</f>
        <v>Private husholdninger</v>
      </c>
      <c r="M3500" s="1" t="str">
        <f ca="1">IFERROR(INDEX(SBi!$2:$2,MATCH(H3500,SBi!$1:$1,1)),SBi!$K$2)</f>
        <v>1979-1998</v>
      </c>
      <c r="N3500" s="1">
        <f ca="1">INDEX(SBi!$C$3:$K$28,MATCH(F3500,SBi!$B$3:$B$28,0),MATCH(M3500,SBi!$C$2:$K$2,0))</f>
        <v>96.8</v>
      </c>
      <c r="O3500" s="16">
        <f t="shared" ca="1" si="710"/>
        <v>10.3576</v>
      </c>
      <c r="P3500" s="16" t="str">
        <f ca="1">IFERROR(INDEX(VpD!$2:$2,MATCH(H3500,VpD!$1:$1,1)),VpD!$I$2)</f>
        <v>1979-1998</v>
      </c>
      <c r="Q3500" s="1">
        <f ca="1">INDEX(VpD!$C$3:$I$27,MATCH(F3500,VpD!$B$3:$B$27,0),MATCH(P3500,VpD!$C$2:$I$2,0))</f>
        <v>74</v>
      </c>
      <c r="R3500" s="16">
        <f t="shared" ca="1" si="711"/>
        <v>7.9180000000000001</v>
      </c>
      <c r="S3500" s="14">
        <f t="shared" ca="1" si="712"/>
        <v>711674.05</v>
      </c>
      <c r="T3500" s="14">
        <f t="shared" ca="1" si="713"/>
        <v>6172162.9199999999</v>
      </c>
      <c r="U3500" s="14" t="str">
        <f t="shared" ca="1" si="714"/>
        <v>0A3F507E-1EE3-32B8-E044-0003BA298018</v>
      </c>
    </row>
    <row r="3501" spans="1:21" s="14" customFormat="1" x14ac:dyDescent="0.25">
      <c r="A3501" s="14">
        <f t="shared" si="702"/>
        <v>3501</v>
      </c>
      <c r="B3501" s="14" t="str">
        <f t="shared" ca="1" si="703"/>
        <v>BA73F25B-6846-4608-A7CE-DB8D84B485A6</v>
      </c>
      <c r="C3501" s="14" t="str">
        <f t="shared" ca="1" si="704"/>
        <v>Valløvej</v>
      </c>
      <c r="D3501" s="14" t="str">
        <f t="shared" ca="1" si="705"/>
        <v>11</v>
      </c>
      <c r="E3501" s="14" t="str">
        <f t="shared" ca="1" si="706"/>
        <v>7aa</v>
      </c>
      <c r="F3501" s="1">
        <f t="shared" ca="1" si="707"/>
        <v>120</v>
      </c>
      <c r="G3501" s="1">
        <f t="shared" ca="1" si="708"/>
        <v>172</v>
      </c>
      <c r="H3501" s="1">
        <f t="shared" ca="1" si="709"/>
        <v>1981</v>
      </c>
      <c r="I3501" s="1" t="str">
        <f ca="1">INDEX(Relationstabel!$C$3:$K$10,MATCH(INDIRECT($A$1&amp;"J"&amp;A3501),Relationstabel!$A$3:$A$10,0),MATCH(IFERROR(VALUE(INDIRECT($A$1&amp;"K"&amp;A3501)),0),Relationstabel!$C$1:$K$1,0))</f>
        <v>Elvarme</v>
      </c>
      <c r="J3501" s="1" t="str">
        <f ca="1">INDEX(Anvendelseskode!B:B,MATCH($F3501,Anvendelseskode!$A:$A,0))</f>
        <v>Fritliggende enfamilieshus (parcelhus)</v>
      </c>
      <c r="K3501" s="1" t="str">
        <f ca="1">INDEX(Anvendelseskode!C:C,MATCH($F3501,Anvendelseskode!$A:$A,0))</f>
        <v>Parcelhuse</v>
      </c>
      <c r="L3501" s="1" t="str">
        <f ca="1">INDEX(Anvendelseskode!D:D,MATCH($F3501,Anvendelseskode!$A:$A,0))</f>
        <v>Private husholdninger</v>
      </c>
      <c r="M3501" s="1" t="str">
        <f ca="1">IFERROR(INDEX(SBi!$2:$2,MATCH(H3501,SBi!$1:$1,1)),SBi!$K$2)</f>
        <v>1979-1998</v>
      </c>
      <c r="N3501" s="1">
        <f ca="1">INDEX(SBi!$C$3:$K$28,MATCH(F3501,SBi!$B$3:$B$28,0),MATCH(M3501,SBi!$C$2:$K$2,0))</f>
        <v>105.4</v>
      </c>
      <c r="O3501" s="16">
        <f t="shared" ca="1" si="710"/>
        <v>18.128799999999998</v>
      </c>
      <c r="P3501" s="16" t="str">
        <f ca="1">IFERROR(INDEX(VpD!$2:$2,MATCH(H3501,VpD!$1:$1,1)),VpD!$I$2)</f>
        <v>1979-1998</v>
      </c>
      <c r="Q3501" s="1">
        <f ca="1">INDEX(VpD!$C$3:$I$27,MATCH(F3501,VpD!$B$3:$B$27,0),MATCH(P3501,VpD!$C$2:$I$2,0))</f>
        <v>90</v>
      </c>
      <c r="R3501" s="16">
        <f t="shared" ca="1" si="711"/>
        <v>15.48</v>
      </c>
      <c r="S3501" s="14">
        <f t="shared" ca="1" si="712"/>
        <v>713044.09</v>
      </c>
      <c r="T3501" s="14">
        <f t="shared" ca="1" si="713"/>
        <v>6168402.9299999997</v>
      </c>
      <c r="U3501" s="14" t="str">
        <f t="shared" ca="1" si="714"/>
        <v>0A3F507E-23E8-32B8-E044-0003BA298018</v>
      </c>
    </row>
    <row r="3502" spans="1:21" s="14" customFormat="1" x14ac:dyDescent="0.25">
      <c r="A3502" s="14">
        <f t="shared" si="702"/>
        <v>3502</v>
      </c>
      <c r="B3502" s="14" t="str">
        <f t="shared" ca="1" si="703"/>
        <v>59016702-8012-4A6E-B6EF-BD013BA362F5</v>
      </c>
      <c r="C3502" s="14" t="str">
        <f t="shared" ca="1" si="704"/>
        <v>Valløvej</v>
      </c>
      <c r="D3502" s="14" t="str">
        <f t="shared" ca="1" si="705"/>
        <v>11</v>
      </c>
      <c r="E3502" s="14" t="str">
        <f t="shared" ca="1" si="706"/>
        <v>7aa</v>
      </c>
      <c r="F3502" s="1">
        <f t="shared" ca="1" si="707"/>
        <v>590</v>
      </c>
      <c r="G3502" s="1">
        <f t="shared" ca="1" si="708"/>
        <v>0</v>
      </c>
      <c r="H3502" s="1">
        <f t="shared" ca="1" si="709"/>
        <v>2003</v>
      </c>
      <c r="I3502" s="1" t="str">
        <f ca="1">INDEX(Relationstabel!$C$3:$K$10,MATCH(INDIRECT($A$1&amp;"J"&amp;A3502),Relationstabel!$A$3:$A$10,0),MATCH(IFERROR(VALUE(INDIRECT($A$1&amp;"K"&amp;A3502)),0),Relationstabel!$C$1:$K$1,0))</f>
        <v>Ingen varmeinstallation</v>
      </c>
      <c r="J3502" s="1" t="str">
        <f ca="1">INDEX(Anvendelseskode!B:B,MATCH($F3502,Anvendelseskode!$A:$A,0))</f>
        <v>Uspecificeret fritidsformål</v>
      </c>
      <c r="K3502" s="1" t="str">
        <f ca="1">INDEX(Anvendelseskode!C:C,MATCH($F3502,Anvendelseskode!$A:$A,0))</f>
        <v>Anden bygning til fritidsformål</v>
      </c>
      <c r="L3502" s="1" t="str">
        <f ca="1">INDEX(Anvendelseskode!D:D,MATCH($F3502,Anvendelseskode!$A:$A,0))</f>
        <v>Kommunale og andre offentlige institutioner</v>
      </c>
      <c r="M3502" s="1" t="str">
        <f ca="1">IFERROR(INDEX(SBi!$2:$2,MATCH(H3502,SBi!$1:$1,1)),SBi!$K$2)</f>
        <v>1999-2006</v>
      </c>
      <c r="N3502" s="1">
        <f ca="1">INDEX(SBi!$C$3:$K$28,MATCH(F3502,SBi!$B$3:$B$28,0),MATCH(M3502,SBi!$C$2:$K$2,0))</f>
        <v>98.6</v>
      </c>
      <c r="O3502" s="16">
        <f t="shared" ca="1" si="710"/>
        <v>0</v>
      </c>
      <c r="P3502" s="16" t="str">
        <f ca="1">IFERROR(INDEX(VpD!$2:$2,MATCH(H3502,VpD!$1:$1,1)),VpD!$I$2)</f>
        <v>&gt;1998</v>
      </c>
      <c r="Q3502" s="1">
        <f ca="1">INDEX(VpD!$C$3:$I$27,MATCH(F3502,VpD!$B$3:$B$27,0),MATCH(P3502,VpD!$C$2:$I$2,0))</f>
        <v>26</v>
      </c>
      <c r="R3502" s="16">
        <f t="shared" ca="1" si="711"/>
        <v>0</v>
      </c>
      <c r="S3502" s="14">
        <f t="shared" ca="1" si="712"/>
        <v>713044.09</v>
      </c>
      <c r="T3502" s="14">
        <f t="shared" ca="1" si="713"/>
        <v>6168402.9299999997</v>
      </c>
      <c r="U3502" s="14" t="str">
        <f t="shared" ca="1" si="714"/>
        <v>0A3F507E-23E8-32B8-E044-0003BA298018</v>
      </c>
    </row>
    <row r="3503" spans="1:21" s="14" customFormat="1" x14ac:dyDescent="0.25">
      <c r="A3503" s="14">
        <f t="shared" si="702"/>
        <v>3503</v>
      </c>
      <c r="B3503" s="14" t="str">
        <f t="shared" ca="1" si="703"/>
        <v>84310A3F-B05F-43D4-BC5D-9B229FC71F04</v>
      </c>
      <c r="C3503" s="14" t="str">
        <f t="shared" ca="1" si="704"/>
        <v>Rendsagervej</v>
      </c>
      <c r="D3503" s="14" t="str">
        <f t="shared" ca="1" si="705"/>
        <v>112</v>
      </c>
      <c r="E3503" s="14" t="str">
        <f t="shared" ca="1" si="706"/>
        <v>9gu</v>
      </c>
      <c r="F3503" s="1">
        <f t="shared" ca="1" si="707"/>
        <v>120</v>
      </c>
      <c r="G3503" s="1">
        <f t="shared" ca="1" si="708"/>
        <v>134</v>
      </c>
      <c r="H3503" s="1">
        <f t="shared" ca="1" si="709"/>
        <v>1972</v>
      </c>
      <c r="I3503" s="1" t="str">
        <f ca="1">INDEX(Relationstabel!$C$3:$K$10,MATCH(INDIRECT($A$1&amp;"J"&amp;A3503),Relationstabel!$A$3:$A$10,0),MATCH(IFERROR(VALUE(INDIRECT($A$1&amp;"K"&amp;A3503)),0),Relationstabel!$C$1:$K$1,0))</f>
        <v>Naturgas</v>
      </c>
      <c r="J3503" s="1" t="str">
        <f ca="1">INDEX(Anvendelseskode!B:B,MATCH($F3503,Anvendelseskode!$A:$A,0))</f>
        <v>Fritliggende enfamilieshus (parcelhus)</v>
      </c>
      <c r="K3503" s="1" t="str">
        <f ca="1">INDEX(Anvendelseskode!C:C,MATCH($F3503,Anvendelseskode!$A:$A,0))</f>
        <v>Parcelhuse</v>
      </c>
      <c r="L3503" s="1" t="str">
        <f ca="1">INDEX(Anvendelseskode!D:D,MATCH($F3503,Anvendelseskode!$A:$A,0))</f>
        <v>Private husholdninger</v>
      </c>
      <c r="M3503" s="1" t="str">
        <f ca="1">IFERROR(INDEX(SBi!$2:$2,MATCH(H3503,SBi!$1:$1,1)),SBi!$K$2)</f>
        <v>1961-1972</v>
      </c>
      <c r="N3503" s="1">
        <f ca="1">INDEX(SBi!$C$3:$K$28,MATCH(F3503,SBi!$B$3:$B$28,0),MATCH(M3503,SBi!$C$2:$K$2,0))</f>
        <v>134.30000000000001</v>
      </c>
      <c r="O3503" s="16">
        <f t="shared" ca="1" si="710"/>
        <v>17.996200000000002</v>
      </c>
      <c r="P3503" s="16" t="str">
        <f ca="1">IFERROR(INDEX(VpD!$2:$2,MATCH(H3503,VpD!$1:$1,1)),VpD!$I$2)</f>
        <v>1961-1972</v>
      </c>
      <c r="Q3503" s="1">
        <f ca="1">INDEX(VpD!$C$3:$I$27,MATCH(F3503,VpD!$B$3:$B$27,0),MATCH(P3503,VpD!$C$2:$I$2,0))</f>
        <v>143</v>
      </c>
      <c r="R3503" s="16">
        <f t="shared" ca="1" si="711"/>
        <v>19.161999999999999</v>
      </c>
      <c r="S3503" s="14">
        <f t="shared" ca="1" si="712"/>
        <v>711080.71</v>
      </c>
      <c r="T3503" s="14">
        <f t="shared" ca="1" si="713"/>
        <v>6171797.8899999997</v>
      </c>
      <c r="U3503" s="14" t="str">
        <f t="shared" ca="1" si="714"/>
        <v>0A3F507E-1FEC-32B8-E044-0003BA298018</v>
      </c>
    </row>
    <row r="3504" spans="1:21" s="14" customFormat="1" x14ac:dyDescent="0.25">
      <c r="A3504" s="14">
        <f t="shared" si="702"/>
        <v>3504</v>
      </c>
      <c r="B3504" s="14" t="str">
        <f t="shared" ca="1" si="703"/>
        <v>3FF6CEF7-B1E8-4D87-AA3E-66E0FFE64D51</v>
      </c>
      <c r="C3504" s="14" t="str">
        <f t="shared" ca="1" si="704"/>
        <v>Kolleruplund</v>
      </c>
      <c r="D3504" s="14" t="str">
        <f t="shared" ca="1" si="705"/>
        <v>65</v>
      </c>
      <c r="E3504" s="14" t="str">
        <f t="shared" ca="1" si="706"/>
        <v>6gd</v>
      </c>
      <c r="F3504" s="1">
        <f t="shared" ca="1" si="707"/>
        <v>130</v>
      </c>
      <c r="G3504" s="1">
        <f t="shared" ca="1" si="708"/>
        <v>91</v>
      </c>
      <c r="H3504" s="1">
        <f t="shared" ca="1" si="709"/>
        <v>1967</v>
      </c>
      <c r="I3504" s="1" t="str">
        <f ca="1">INDEX(Relationstabel!$C$3:$K$10,MATCH(INDIRECT($A$1&amp;"J"&amp;A3504),Relationstabel!$A$3:$A$10,0),MATCH(IFERROR(VALUE(INDIRECT($A$1&amp;"K"&amp;A3504)),0),Relationstabel!$C$1:$K$1,0))</f>
        <v>Naturgas</v>
      </c>
      <c r="J3504" s="1" t="str">
        <f ca="1">INDEX(Anvendelseskode!B:B,MATCH($F3504,Anvendelseskode!$A:$A,0))</f>
        <v>Række-, kæde-, dobbelthus (lodret adskillelse mellem enhederne)</v>
      </c>
      <c r="K3504" s="1" t="str">
        <f ca="1">INDEX(Anvendelseskode!C:C,MATCH($F3504,Anvendelseskode!$A:$A,0))</f>
        <v>Række-, kæde og dobbelthuse</v>
      </c>
      <c r="L3504" s="1" t="str">
        <f ca="1">INDEX(Anvendelseskode!D:D,MATCH($F3504,Anvendelseskode!$A:$A,0))</f>
        <v>Private husholdninger</v>
      </c>
      <c r="M3504" s="1" t="str">
        <f ca="1">IFERROR(INDEX(SBi!$2:$2,MATCH(H3504,SBi!$1:$1,1)),SBi!$K$2)</f>
        <v>1961-1972</v>
      </c>
      <c r="N3504" s="1">
        <f ca="1">INDEX(SBi!$C$3:$K$28,MATCH(F3504,SBi!$B$3:$B$28,0),MATCH(M3504,SBi!$C$2:$K$2,0))</f>
        <v>119.9</v>
      </c>
      <c r="O3504" s="16">
        <f t="shared" ca="1" si="710"/>
        <v>10.9109</v>
      </c>
      <c r="P3504" s="16" t="str">
        <f ca="1">IFERROR(INDEX(VpD!$2:$2,MATCH(H3504,VpD!$1:$1,1)),VpD!$I$2)</f>
        <v>1961-1972</v>
      </c>
      <c r="Q3504" s="1">
        <f ca="1">INDEX(VpD!$C$3:$I$27,MATCH(F3504,VpD!$B$3:$B$27,0),MATCH(P3504,VpD!$C$2:$I$2,0))</f>
        <v>120</v>
      </c>
      <c r="R3504" s="16">
        <f t="shared" ca="1" si="711"/>
        <v>10.92</v>
      </c>
      <c r="S3504" s="14">
        <f t="shared" ca="1" si="712"/>
        <v>713730.22</v>
      </c>
      <c r="T3504" s="14">
        <f t="shared" ca="1" si="713"/>
        <v>6169316.5099999998</v>
      </c>
      <c r="U3504" s="14" t="str">
        <f t="shared" ca="1" si="714"/>
        <v>0A3F507E-1BDF-32B8-E044-0003BA298018</v>
      </c>
    </row>
    <row r="3505" spans="1:21" s="14" customFormat="1" x14ac:dyDescent="0.25">
      <c r="A3505" s="14">
        <f t="shared" si="702"/>
        <v>3505</v>
      </c>
      <c r="B3505" s="14" t="str">
        <f t="shared" ca="1" si="703"/>
        <v>85848867-FEA8-4736-A9B8-1F45FD713810</v>
      </c>
      <c r="C3505" s="14" t="str">
        <f t="shared" ca="1" si="704"/>
        <v>Nørrebred</v>
      </c>
      <c r="D3505" s="14" t="str">
        <f t="shared" ca="1" si="705"/>
        <v>196</v>
      </c>
      <c r="E3505" s="14" t="str">
        <f t="shared" ca="1" si="706"/>
        <v>22bc</v>
      </c>
      <c r="F3505" s="1">
        <f t="shared" ca="1" si="707"/>
        <v>130</v>
      </c>
      <c r="G3505" s="1">
        <f t="shared" ca="1" si="708"/>
        <v>133</v>
      </c>
      <c r="H3505" s="1">
        <f t="shared" ca="1" si="709"/>
        <v>1973</v>
      </c>
      <c r="I3505" s="1" t="str">
        <f ca="1">INDEX(Relationstabel!$C$3:$K$10,MATCH(INDIRECT($A$1&amp;"J"&amp;A3505),Relationstabel!$A$3:$A$10,0),MATCH(IFERROR(VALUE(INDIRECT($A$1&amp;"K"&amp;A3505)),0),Relationstabel!$C$1:$K$1,0))</f>
        <v>Fjernvarme/ Blokvarme</v>
      </c>
      <c r="J3505" s="1" t="str">
        <f ca="1">INDEX(Anvendelseskode!B:B,MATCH($F3505,Anvendelseskode!$A:$A,0))</f>
        <v>Række-, kæde-, dobbelthus (lodret adskillelse mellem enhederne)</v>
      </c>
      <c r="K3505" s="1" t="str">
        <f ca="1">INDEX(Anvendelseskode!C:C,MATCH($F3505,Anvendelseskode!$A:$A,0))</f>
        <v>Række-, kæde og dobbelthuse</v>
      </c>
      <c r="L3505" s="1" t="str">
        <f ca="1">INDEX(Anvendelseskode!D:D,MATCH($F3505,Anvendelseskode!$A:$A,0))</f>
        <v>Private husholdninger</v>
      </c>
      <c r="M3505" s="1" t="str">
        <f ca="1">IFERROR(INDEX(SBi!$2:$2,MATCH(H3505,SBi!$1:$1,1)),SBi!$K$2)</f>
        <v>1973-1978</v>
      </c>
      <c r="N3505" s="1">
        <f ca="1">INDEX(SBi!$C$3:$K$28,MATCH(F3505,SBi!$B$3:$B$28,0),MATCH(M3505,SBi!$C$2:$K$2,0))</f>
        <v>112.6</v>
      </c>
      <c r="O3505" s="16">
        <f t="shared" ca="1" si="710"/>
        <v>14.9758</v>
      </c>
      <c r="P3505" s="16" t="str">
        <f ca="1">IFERROR(INDEX(VpD!$2:$2,MATCH(H3505,VpD!$1:$1,1)),VpD!$I$2)</f>
        <v>1973-1978</v>
      </c>
      <c r="Q3505" s="1">
        <f ca="1">INDEX(VpD!$C$3:$I$27,MATCH(F3505,VpD!$B$3:$B$27,0),MATCH(P3505,VpD!$C$2:$I$2,0))</f>
        <v>98</v>
      </c>
      <c r="R3505" s="16">
        <f t="shared" ca="1" si="711"/>
        <v>13.034000000000001</v>
      </c>
      <c r="S3505" s="14">
        <f t="shared" ca="1" si="712"/>
        <v>711638.11</v>
      </c>
      <c r="T3505" s="14">
        <f t="shared" ca="1" si="713"/>
        <v>6172108.8200000003</v>
      </c>
      <c r="U3505" s="14" t="str">
        <f t="shared" ca="1" si="714"/>
        <v>0A3F507E-1EDF-32B8-E044-0003BA298018</v>
      </c>
    </row>
    <row r="3506" spans="1:21" s="14" customFormat="1" x14ac:dyDescent="0.25">
      <c r="A3506" s="14">
        <f t="shared" si="702"/>
        <v>3506</v>
      </c>
      <c r="B3506" s="14" t="str">
        <f t="shared" ca="1" si="703"/>
        <v>2556B175-22E6-46A9-963E-DF04381EA853</v>
      </c>
      <c r="C3506" s="14" t="str">
        <f t="shared" ca="1" si="704"/>
        <v>Svanholmvej</v>
      </c>
      <c r="D3506" s="14" t="str">
        <f t="shared" ca="1" si="705"/>
        <v>7</v>
      </c>
      <c r="E3506" s="14" t="str">
        <f t="shared" ca="1" si="706"/>
        <v>18bo</v>
      </c>
      <c r="F3506" s="1">
        <f t="shared" ca="1" si="707"/>
        <v>120</v>
      </c>
      <c r="G3506" s="1">
        <f t="shared" ca="1" si="708"/>
        <v>189</v>
      </c>
      <c r="H3506" s="1">
        <f t="shared" ca="1" si="709"/>
        <v>1971</v>
      </c>
      <c r="I3506" s="1" t="str">
        <f ca="1">INDEX(Relationstabel!$C$3:$K$10,MATCH(INDIRECT($A$1&amp;"J"&amp;A3506),Relationstabel!$A$3:$A$10,0),MATCH(IFERROR(VALUE(INDIRECT($A$1&amp;"K"&amp;A3506)),0),Relationstabel!$C$1:$K$1,0))</f>
        <v>Varmepumpe</v>
      </c>
      <c r="J3506" s="1" t="str">
        <f ca="1">INDEX(Anvendelseskode!B:B,MATCH($F3506,Anvendelseskode!$A:$A,0))</f>
        <v>Fritliggende enfamilieshus (parcelhus)</v>
      </c>
      <c r="K3506" s="1" t="str">
        <f ca="1">INDEX(Anvendelseskode!C:C,MATCH($F3506,Anvendelseskode!$A:$A,0))</f>
        <v>Parcelhuse</v>
      </c>
      <c r="L3506" s="1" t="str">
        <f ca="1">INDEX(Anvendelseskode!D:D,MATCH($F3506,Anvendelseskode!$A:$A,0))</f>
        <v>Private husholdninger</v>
      </c>
      <c r="M3506" s="1" t="str">
        <f ca="1">IFERROR(INDEX(SBi!$2:$2,MATCH(H3506,SBi!$1:$1,1)),SBi!$K$2)</f>
        <v>1961-1972</v>
      </c>
      <c r="N3506" s="1">
        <f ca="1">INDEX(SBi!$C$3:$K$28,MATCH(F3506,SBi!$B$3:$B$28,0),MATCH(M3506,SBi!$C$2:$K$2,0))</f>
        <v>134.30000000000001</v>
      </c>
      <c r="O3506" s="16">
        <f t="shared" ca="1" si="710"/>
        <v>25.3827</v>
      </c>
      <c r="P3506" s="16" t="str">
        <f ca="1">IFERROR(INDEX(VpD!$2:$2,MATCH(H3506,VpD!$1:$1,1)),VpD!$I$2)</f>
        <v>1961-1972</v>
      </c>
      <c r="Q3506" s="1">
        <f ca="1">INDEX(VpD!$C$3:$I$27,MATCH(F3506,VpD!$B$3:$B$27,0),MATCH(P3506,VpD!$C$2:$I$2,0))</f>
        <v>143</v>
      </c>
      <c r="R3506" s="16">
        <f t="shared" ca="1" si="711"/>
        <v>27.027000000000001</v>
      </c>
      <c r="S3506" s="14">
        <f t="shared" ca="1" si="712"/>
        <v>713284.54</v>
      </c>
      <c r="T3506" s="14">
        <f t="shared" ca="1" si="713"/>
        <v>6168932.3899999997</v>
      </c>
      <c r="U3506" s="14" t="str">
        <f t="shared" ca="1" si="714"/>
        <v>0A3F507E-21DF-32B8-E044-0003BA298018</v>
      </c>
    </row>
    <row r="3507" spans="1:21" s="14" customFormat="1" x14ac:dyDescent="0.25">
      <c r="A3507" s="14">
        <f t="shared" si="702"/>
        <v>3507</v>
      </c>
      <c r="B3507" s="14" t="str">
        <f t="shared" ca="1" si="703"/>
        <v>7E29CF75-8576-4570-AD4D-A63BB92E1A63</v>
      </c>
      <c r="C3507" s="14" t="str">
        <f t="shared" ca="1" si="704"/>
        <v>Syvhøjvænge</v>
      </c>
      <c r="D3507" s="14" t="str">
        <f t="shared" ca="1" si="705"/>
        <v>171</v>
      </c>
      <c r="E3507" s="14" t="str">
        <f t="shared" ca="1" si="706"/>
        <v>21ck</v>
      </c>
      <c r="F3507" s="1">
        <f t="shared" ca="1" si="707"/>
        <v>130</v>
      </c>
      <c r="G3507" s="1">
        <f t="shared" ca="1" si="708"/>
        <v>170</v>
      </c>
      <c r="H3507" s="1">
        <f t="shared" ca="1" si="709"/>
        <v>1971</v>
      </c>
      <c r="I3507" s="1" t="str">
        <f ca="1">INDEX(Relationstabel!$C$3:$K$10,MATCH(INDIRECT($A$1&amp;"J"&amp;A3507),Relationstabel!$A$3:$A$10,0),MATCH(IFERROR(VALUE(INDIRECT($A$1&amp;"K"&amp;A3507)),0),Relationstabel!$C$1:$K$1,0))</f>
        <v>Fjernvarme/ Blokvarme</v>
      </c>
      <c r="J3507" s="1" t="str">
        <f ca="1">INDEX(Anvendelseskode!B:B,MATCH($F3507,Anvendelseskode!$A:$A,0))</f>
        <v>Række-, kæde-, dobbelthus (lodret adskillelse mellem enhederne)</v>
      </c>
      <c r="K3507" s="1" t="str">
        <f ca="1">INDEX(Anvendelseskode!C:C,MATCH($F3507,Anvendelseskode!$A:$A,0))</f>
        <v>Række-, kæde og dobbelthuse</v>
      </c>
      <c r="L3507" s="1" t="str">
        <f ca="1">INDEX(Anvendelseskode!D:D,MATCH($F3507,Anvendelseskode!$A:$A,0))</f>
        <v>Private husholdninger</v>
      </c>
      <c r="M3507" s="1" t="str">
        <f ca="1">IFERROR(INDEX(SBi!$2:$2,MATCH(H3507,SBi!$1:$1,1)),SBi!$K$2)</f>
        <v>1961-1972</v>
      </c>
      <c r="N3507" s="1">
        <f ca="1">INDEX(SBi!$C$3:$K$28,MATCH(F3507,SBi!$B$3:$B$28,0),MATCH(M3507,SBi!$C$2:$K$2,0))</f>
        <v>119.9</v>
      </c>
      <c r="O3507" s="16">
        <f t="shared" ca="1" si="710"/>
        <v>20.382999999999999</v>
      </c>
      <c r="P3507" s="16" t="str">
        <f ca="1">IFERROR(INDEX(VpD!$2:$2,MATCH(H3507,VpD!$1:$1,1)),VpD!$I$2)</f>
        <v>1961-1972</v>
      </c>
      <c r="Q3507" s="1">
        <f ca="1">INDEX(VpD!$C$3:$I$27,MATCH(F3507,VpD!$B$3:$B$27,0),MATCH(P3507,VpD!$C$2:$I$2,0))</f>
        <v>120</v>
      </c>
      <c r="R3507" s="16">
        <f t="shared" ca="1" si="711"/>
        <v>20.399999999999999</v>
      </c>
      <c r="S3507" s="14">
        <f t="shared" ca="1" si="712"/>
        <v>711823.23</v>
      </c>
      <c r="T3507" s="14">
        <f t="shared" ca="1" si="713"/>
        <v>6172173.2999999998</v>
      </c>
      <c r="U3507" s="14" t="str">
        <f t="shared" ca="1" si="714"/>
        <v>0A3F507E-22DF-32B8-E044-0003BA298018</v>
      </c>
    </row>
    <row r="3508" spans="1:21" s="14" customFormat="1" x14ac:dyDescent="0.25">
      <c r="A3508" s="14">
        <f t="shared" si="702"/>
        <v>3508</v>
      </c>
      <c r="B3508" s="14" t="str">
        <f t="shared" ca="1" si="703"/>
        <v>B6C2E3E4-7EFE-4EF0-91AB-46203C0A2EFB</v>
      </c>
      <c r="C3508" s="14" t="str">
        <f t="shared" ca="1" si="704"/>
        <v>Gaunøvej</v>
      </c>
      <c r="D3508" s="14" t="str">
        <f t="shared" ca="1" si="705"/>
        <v>5</v>
      </c>
      <c r="E3508" s="14" t="str">
        <f t="shared" ca="1" si="706"/>
        <v>18an</v>
      </c>
      <c r="F3508" s="1">
        <f t="shared" ca="1" si="707"/>
        <v>120</v>
      </c>
      <c r="G3508" s="1">
        <f t="shared" ca="1" si="708"/>
        <v>141</v>
      </c>
      <c r="H3508" s="1">
        <f t="shared" ca="1" si="709"/>
        <v>1972</v>
      </c>
      <c r="I3508" s="1" t="str">
        <f ca="1">INDEX(Relationstabel!$C$3:$K$10,MATCH(INDIRECT($A$1&amp;"J"&amp;A3508),Relationstabel!$A$3:$A$10,0),MATCH(IFERROR(VALUE(INDIRECT($A$1&amp;"K"&amp;A3508)),0),Relationstabel!$C$1:$K$1,0))</f>
        <v>Elvarme</v>
      </c>
      <c r="J3508" s="1" t="str">
        <f ca="1">INDEX(Anvendelseskode!B:B,MATCH($F3508,Anvendelseskode!$A:$A,0))</f>
        <v>Fritliggende enfamilieshus (parcelhus)</v>
      </c>
      <c r="K3508" s="1" t="str">
        <f ca="1">INDEX(Anvendelseskode!C:C,MATCH($F3508,Anvendelseskode!$A:$A,0))</f>
        <v>Parcelhuse</v>
      </c>
      <c r="L3508" s="1" t="str">
        <f ca="1">INDEX(Anvendelseskode!D:D,MATCH($F3508,Anvendelseskode!$A:$A,0))</f>
        <v>Private husholdninger</v>
      </c>
      <c r="M3508" s="1" t="str">
        <f ca="1">IFERROR(INDEX(SBi!$2:$2,MATCH(H3508,SBi!$1:$1,1)),SBi!$K$2)</f>
        <v>1961-1972</v>
      </c>
      <c r="N3508" s="1">
        <f ca="1">INDEX(SBi!$C$3:$K$28,MATCH(F3508,SBi!$B$3:$B$28,0),MATCH(M3508,SBi!$C$2:$K$2,0))</f>
        <v>134.30000000000001</v>
      </c>
      <c r="O3508" s="16">
        <f t="shared" ca="1" si="710"/>
        <v>18.936300000000003</v>
      </c>
      <c r="P3508" s="16" t="str">
        <f ca="1">IFERROR(INDEX(VpD!$2:$2,MATCH(H3508,VpD!$1:$1,1)),VpD!$I$2)</f>
        <v>1961-1972</v>
      </c>
      <c r="Q3508" s="1">
        <f ca="1">INDEX(VpD!$C$3:$I$27,MATCH(F3508,VpD!$B$3:$B$27,0),MATCH(P3508,VpD!$C$2:$I$2,0))</f>
        <v>143</v>
      </c>
      <c r="R3508" s="16">
        <f t="shared" ca="1" si="711"/>
        <v>20.163</v>
      </c>
      <c r="S3508" s="14">
        <f t="shared" ca="1" si="712"/>
        <v>712601.68</v>
      </c>
      <c r="T3508" s="14">
        <f t="shared" ca="1" si="713"/>
        <v>6169076.2800000003</v>
      </c>
      <c r="U3508" s="14" t="str">
        <f t="shared" ca="1" si="714"/>
        <v>0A3F507E-17E5-32B8-E044-0003BA298018</v>
      </c>
    </row>
    <row r="3509" spans="1:21" s="14" customFormat="1" x14ac:dyDescent="0.25">
      <c r="A3509" s="14">
        <f t="shared" si="702"/>
        <v>3509</v>
      </c>
      <c r="B3509" s="14" t="str">
        <f t="shared" ca="1" si="703"/>
        <v>9C785455-5D82-44C1-9720-85C9FB110E12</v>
      </c>
      <c r="C3509" s="14" t="str">
        <f t="shared" ca="1" si="704"/>
        <v>Valløvej</v>
      </c>
      <c r="D3509" s="14" t="str">
        <f t="shared" ca="1" si="705"/>
        <v>8</v>
      </c>
      <c r="E3509" s="14" t="str">
        <f t="shared" ca="1" si="706"/>
        <v>7k</v>
      </c>
      <c r="F3509" s="1">
        <f t="shared" ca="1" si="707"/>
        <v>120</v>
      </c>
      <c r="G3509" s="1">
        <f t="shared" ca="1" si="708"/>
        <v>146</v>
      </c>
      <c r="H3509" s="1">
        <f t="shared" ca="1" si="709"/>
        <v>1978</v>
      </c>
      <c r="I3509" s="1" t="str">
        <f ca="1">INDEX(Relationstabel!$C$3:$K$10,MATCH(INDIRECT($A$1&amp;"J"&amp;A3509),Relationstabel!$A$3:$A$10,0),MATCH(IFERROR(VALUE(INDIRECT($A$1&amp;"K"&amp;A3509)),0),Relationstabel!$C$1:$K$1,0))</f>
        <v>Elvarme</v>
      </c>
      <c r="J3509" s="1" t="str">
        <f ca="1">INDEX(Anvendelseskode!B:B,MATCH($F3509,Anvendelseskode!$A:$A,0))</f>
        <v>Fritliggende enfamilieshus (parcelhus)</v>
      </c>
      <c r="K3509" s="1" t="str">
        <f ca="1">INDEX(Anvendelseskode!C:C,MATCH($F3509,Anvendelseskode!$A:$A,0))</f>
        <v>Parcelhuse</v>
      </c>
      <c r="L3509" s="1" t="str">
        <f ca="1">INDEX(Anvendelseskode!D:D,MATCH($F3509,Anvendelseskode!$A:$A,0))</f>
        <v>Private husholdninger</v>
      </c>
      <c r="M3509" s="1" t="str">
        <f ca="1">IFERROR(INDEX(SBi!$2:$2,MATCH(H3509,SBi!$1:$1,1)),SBi!$K$2)</f>
        <v>1973-1978</v>
      </c>
      <c r="N3509" s="1">
        <f ca="1">INDEX(SBi!$C$3:$K$28,MATCH(F3509,SBi!$B$3:$B$28,0),MATCH(M3509,SBi!$C$2:$K$2,0))</f>
        <v>119.8</v>
      </c>
      <c r="O3509" s="16">
        <f t="shared" ca="1" si="710"/>
        <v>17.4908</v>
      </c>
      <c r="P3509" s="16" t="str">
        <f ca="1">IFERROR(INDEX(VpD!$2:$2,MATCH(H3509,VpD!$1:$1,1)),VpD!$I$2)</f>
        <v>1973-1978</v>
      </c>
      <c r="Q3509" s="1">
        <f ca="1">INDEX(VpD!$C$3:$I$27,MATCH(F3509,VpD!$B$3:$B$27,0),MATCH(P3509,VpD!$C$2:$I$2,0))</f>
        <v>117</v>
      </c>
      <c r="R3509" s="16">
        <f t="shared" ca="1" si="711"/>
        <v>17.082000000000001</v>
      </c>
      <c r="S3509" s="14">
        <f t="shared" ca="1" si="712"/>
        <v>713066.99</v>
      </c>
      <c r="T3509" s="14">
        <f t="shared" ca="1" si="713"/>
        <v>6168461.7699999996</v>
      </c>
      <c r="U3509" s="14" t="str">
        <f t="shared" ca="1" si="714"/>
        <v>0A3F507E-23E5-32B8-E044-0003BA298018</v>
      </c>
    </row>
    <row r="3510" spans="1:21" s="14" customFormat="1" x14ac:dyDescent="0.25">
      <c r="A3510" s="14">
        <f t="shared" si="702"/>
        <v>3510</v>
      </c>
      <c r="B3510" s="14" t="str">
        <f t="shared" ca="1" si="703"/>
        <v>D197DCF6-8C6C-4BAD-B88F-0736DF0965AE</v>
      </c>
      <c r="C3510" s="14" t="str">
        <f t="shared" ca="1" si="704"/>
        <v>Hyrdeengen</v>
      </c>
      <c r="D3510" s="14" t="str">
        <f t="shared" ca="1" si="705"/>
        <v>293</v>
      </c>
      <c r="E3510" s="14" t="str">
        <f t="shared" ca="1" si="706"/>
        <v>21eq</v>
      </c>
      <c r="F3510" s="1">
        <f t="shared" ca="1" si="707"/>
        <v>130</v>
      </c>
      <c r="G3510" s="1">
        <f t="shared" ca="1" si="708"/>
        <v>124</v>
      </c>
      <c r="H3510" s="1">
        <f t="shared" ca="1" si="709"/>
        <v>1975</v>
      </c>
      <c r="I3510" s="1" t="str">
        <f ca="1">INDEX(Relationstabel!$C$3:$K$10,MATCH(INDIRECT($A$1&amp;"J"&amp;A3510),Relationstabel!$A$3:$A$10,0),MATCH(IFERROR(VALUE(INDIRECT($A$1&amp;"K"&amp;A3510)),0),Relationstabel!$C$1:$K$1,0))</f>
        <v>Elvarme</v>
      </c>
      <c r="J3510" s="1" t="str">
        <f ca="1">INDEX(Anvendelseskode!B:B,MATCH($F3510,Anvendelseskode!$A:$A,0))</f>
        <v>Række-, kæde-, dobbelthus (lodret adskillelse mellem enhederne)</v>
      </c>
      <c r="K3510" s="1" t="str">
        <f ca="1">INDEX(Anvendelseskode!C:C,MATCH($F3510,Anvendelseskode!$A:$A,0))</f>
        <v>Række-, kæde og dobbelthuse</v>
      </c>
      <c r="L3510" s="1" t="str">
        <f ca="1">INDEX(Anvendelseskode!D:D,MATCH($F3510,Anvendelseskode!$A:$A,0))</f>
        <v>Private husholdninger</v>
      </c>
      <c r="M3510" s="1" t="str">
        <f ca="1">IFERROR(INDEX(SBi!$2:$2,MATCH(H3510,SBi!$1:$1,1)),SBi!$K$2)</f>
        <v>1973-1978</v>
      </c>
      <c r="N3510" s="1">
        <f ca="1">INDEX(SBi!$C$3:$K$28,MATCH(F3510,SBi!$B$3:$B$28,0),MATCH(M3510,SBi!$C$2:$K$2,0))</f>
        <v>112.6</v>
      </c>
      <c r="O3510" s="16">
        <f t="shared" ca="1" si="710"/>
        <v>13.962399999999999</v>
      </c>
      <c r="P3510" s="16" t="str">
        <f ca="1">IFERROR(INDEX(VpD!$2:$2,MATCH(H3510,VpD!$1:$1,1)),VpD!$I$2)</f>
        <v>1973-1978</v>
      </c>
      <c r="Q3510" s="1">
        <f ca="1">INDEX(VpD!$C$3:$I$27,MATCH(F3510,VpD!$B$3:$B$27,0),MATCH(P3510,VpD!$C$2:$I$2,0))</f>
        <v>98</v>
      </c>
      <c r="R3510" s="16">
        <f t="shared" ca="1" si="711"/>
        <v>12.151999999999999</v>
      </c>
      <c r="S3510" s="14">
        <f t="shared" ca="1" si="712"/>
        <v>711641.51</v>
      </c>
      <c r="T3510" s="14">
        <f t="shared" ca="1" si="713"/>
        <v>6172315.79</v>
      </c>
      <c r="U3510" s="14" t="str">
        <f t="shared" ca="1" si="714"/>
        <v>0A3F507E-19E4-32B8-E044-0003BA298018</v>
      </c>
    </row>
    <row r="3511" spans="1:21" s="14" customFormat="1" x14ac:dyDescent="0.25">
      <c r="A3511" s="14">
        <f t="shared" si="702"/>
        <v>3511</v>
      </c>
      <c r="B3511" s="14" t="str">
        <f t="shared" ca="1" si="703"/>
        <v>416454F7-73A6-4564-ACD4-0340CD4C1779</v>
      </c>
      <c r="C3511" s="14" t="str">
        <f t="shared" ca="1" si="704"/>
        <v>Højstrupparken</v>
      </c>
      <c r="D3511" s="14" t="str">
        <f t="shared" ca="1" si="705"/>
        <v>41</v>
      </c>
      <c r="E3511" s="14" t="str">
        <f t="shared" ca="1" si="706"/>
        <v>18oo</v>
      </c>
      <c r="F3511" s="1">
        <f t="shared" ca="1" si="707"/>
        <v>140</v>
      </c>
      <c r="G3511" s="1">
        <f t="shared" ca="1" si="708"/>
        <v>1508</v>
      </c>
      <c r="H3511" s="1">
        <f t="shared" ca="1" si="709"/>
        <v>1965</v>
      </c>
      <c r="I3511" s="1" t="str">
        <f ca="1">INDEX(Relationstabel!$C$3:$K$10,MATCH(INDIRECT($A$1&amp;"J"&amp;A3511),Relationstabel!$A$3:$A$10,0),MATCH(IFERROR(VALUE(INDIRECT($A$1&amp;"K"&amp;A3511)),0),Relationstabel!$C$1:$K$1,0))</f>
        <v>Fjernvarme/ Blokvarme</v>
      </c>
      <c r="J3511" s="1" t="str">
        <f ca="1">INDEX(Anvendelseskode!B:B,MATCH($F3511,Anvendelseskode!$A:$A,0))</f>
        <v>Etageboligbebyggelse</v>
      </c>
      <c r="K3511" s="1" t="str">
        <f ca="1">INDEX(Anvendelseskode!C:C,MATCH($F3511,Anvendelseskode!$A:$A,0))</f>
        <v>Etageboligbebyggelse</v>
      </c>
      <c r="L3511" s="1" t="str">
        <f ca="1">INDEX(Anvendelseskode!D:D,MATCH($F3511,Anvendelseskode!$A:$A,0))</f>
        <v>Private husholdninger</v>
      </c>
      <c r="M3511" s="1" t="str">
        <f ca="1">IFERROR(INDEX(SBi!$2:$2,MATCH(H3511,SBi!$1:$1,1)),SBi!$K$2)</f>
        <v>1961-1972</v>
      </c>
      <c r="N3511" s="1">
        <f ca="1">INDEX(SBi!$C$3:$K$28,MATCH(F3511,SBi!$B$3:$B$28,0),MATCH(M3511,SBi!$C$2:$K$2,0))</f>
        <v>132.30000000000001</v>
      </c>
      <c r="O3511" s="16">
        <f t="shared" ca="1" si="710"/>
        <v>199.50840000000002</v>
      </c>
      <c r="P3511" s="16" t="str">
        <f ca="1">IFERROR(INDEX(VpD!$2:$2,MATCH(H3511,VpD!$1:$1,1)),VpD!$I$2)</f>
        <v>1961-1972</v>
      </c>
      <c r="Q3511" s="1">
        <f ca="1">INDEX(VpD!$C$3:$I$27,MATCH(F3511,VpD!$B$3:$B$27,0),MATCH(P3511,VpD!$C$2:$I$2,0))</f>
        <v>126</v>
      </c>
      <c r="R3511" s="16">
        <f t="shared" ca="1" si="711"/>
        <v>190.00800000000001</v>
      </c>
      <c r="S3511" s="14">
        <f t="shared" ca="1" si="712"/>
        <v>713013.17</v>
      </c>
      <c r="T3511" s="14">
        <f t="shared" ca="1" si="713"/>
        <v>6169191.5999999996</v>
      </c>
      <c r="U3511" s="14" t="str">
        <f t="shared" ca="1" si="714"/>
        <v>0A3F507E-1AE4-32B8-E044-0003BA298018</v>
      </c>
    </row>
    <row r="3512" spans="1:21" s="14" customFormat="1" x14ac:dyDescent="0.25">
      <c r="A3512" s="14">
        <f t="shared" si="702"/>
        <v>3512</v>
      </c>
      <c r="B3512" s="14" t="str">
        <f t="shared" ca="1" si="703"/>
        <v>0F774C21-7A6D-4C76-8DF1-C1F7BFCD2F6A</v>
      </c>
      <c r="C3512" s="14" t="str">
        <f t="shared" ca="1" si="704"/>
        <v>Løkkekrogen</v>
      </c>
      <c r="D3512" s="14" t="str">
        <f t="shared" ca="1" si="705"/>
        <v>52</v>
      </c>
      <c r="E3512" s="14" t="str">
        <f t="shared" ca="1" si="706"/>
        <v>17bk</v>
      </c>
      <c r="F3512" s="1">
        <f t="shared" ca="1" si="707"/>
        <v>130</v>
      </c>
      <c r="G3512" s="1">
        <f t="shared" ca="1" si="708"/>
        <v>134</v>
      </c>
      <c r="H3512" s="1">
        <f t="shared" ca="1" si="709"/>
        <v>1975</v>
      </c>
      <c r="I3512" s="1" t="str">
        <f ca="1">INDEX(Relationstabel!$C$3:$K$10,MATCH(INDIRECT($A$1&amp;"J"&amp;A3512),Relationstabel!$A$3:$A$10,0),MATCH(IFERROR(VALUE(INDIRECT($A$1&amp;"K"&amp;A3512)),0),Relationstabel!$C$1:$K$1,0))</f>
        <v>Fjernvarme/ Blokvarme</v>
      </c>
      <c r="J3512" s="1" t="str">
        <f ca="1">INDEX(Anvendelseskode!B:B,MATCH($F3512,Anvendelseskode!$A:$A,0))</f>
        <v>Række-, kæde-, dobbelthus (lodret adskillelse mellem enhederne)</v>
      </c>
      <c r="K3512" s="1" t="str">
        <f ca="1">INDEX(Anvendelseskode!C:C,MATCH($F3512,Anvendelseskode!$A:$A,0))</f>
        <v>Række-, kæde og dobbelthuse</v>
      </c>
      <c r="L3512" s="1" t="str">
        <f ca="1">INDEX(Anvendelseskode!D:D,MATCH($F3512,Anvendelseskode!$A:$A,0))</f>
        <v>Private husholdninger</v>
      </c>
      <c r="M3512" s="1" t="str">
        <f ca="1">IFERROR(INDEX(SBi!$2:$2,MATCH(H3512,SBi!$1:$1,1)),SBi!$K$2)</f>
        <v>1973-1978</v>
      </c>
      <c r="N3512" s="1">
        <f ca="1">INDEX(SBi!$C$3:$K$28,MATCH(F3512,SBi!$B$3:$B$28,0),MATCH(M3512,SBi!$C$2:$K$2,0))</f>
        <v>112.6</v>
      </c>
      <c r="O3512" s="16">
        <f t="shared" ca="1" si="710"/>
        <v>15.0884</v>
      </c>
      <c r="P3512" s="16" t="str">
        <f ca="1">IFERROR(INDEX(VpD!$2:$2,MATCH(H3512,VpD!$1:$1,1)),VpD!$I$2)</f>
        <v>1973-1978</v>
      </c>
      <c r="Q3512" s="1">
        <f ca="1">INDEX(VpD!$C$3:$I$27,MATCH(F3512,VpD!$B$3:$B$27,0),MATCH(P3512,VpD!$C$2:$I$2,0))</f>
        <v>98</v>
      </c>
      <c r="R3512" s="16">
        <f t="shared" ca="1" si="711"/>
        <v>13.132</v>
      </c>
      <c r="S3512" s="14">
        <f t="shared" ca="1" si="712"/>
        <v>711379.48</v>
      </c>
      <c r="T3512" s="14">
        <f t="shared" ca="1" si="713"/>
        <v>6172509.6799999997</v>
      </c>
      <c r="U3512" s="14" t="str">
        <f t="shared" ca="1" si="714"/>
        <v>0A3F507E-1CE4-32B8-E044-0003BA298018</v>
      </c>
    </row>
    <row r="3513" spans="1:21" s="14" customFormat="1" x14ac:dyDescent="0.25">
      <c r="A3513" s="14">
        <f t="shared" si="702"/>
        <v>3513</v>
      </c>
      <c r="B3513" s="14" t="str">
        <f t="shared" ca="1" si="703"/>
        <v>BF161F3C-2092-489A-AEBB-61C29B83998D</v>
      </c>
      <c r="C3513" s="14" t="str">
        <f t="shared" ca="1" si="704"/>
        <v>Bygaden</v>
      </c>
      <c r="D3513" s="14" t="str">
        <f t="shared" ca="1" si="705"/>
        <v>25</v>
      </c>
      <c r="E3513" s="14" t="str">
        <f t="shared" ca="1" si="706"/>
        <v>66a</v>
      </c>
      <c r="F3513" s="1">
        <f t="shared" ca="1" si="707"/>
        <v>120</v>
      </c>
      <c r="G3513" s="1">
        <f t="shared" ca="1" si="708"/>
        <v>250</v>
      </c>
      <c r="H3513" s="1">
        <f t="shared" ca="1" si="709"/>
        <v>1978</v>
      </c>
      <c r="I3513" s="1" t="str">
        <f ca="1">INDEX(Relationstabel!$C$3:$K$10,MATCH(INDIRECT($A$1&amp;"J"&amp;A3513),Relationstabel!$A$3:$A$10,0),MATCH(IFERROR(VALUE(INDIRECT($A$1&amp;"K"&amp;A3513)),0),Relationstabel!$C$1:$K$1,0))</f>
        <v>Naturgas</v>
      </c>
      <c r="J3513" s="1" t="str">
        <f ca="1">INDEX(Anvendelseskode!B:B,MATCH($F3513,Anvendelseskode!$A:$A,0))</f>
        <v>Fritliggende enfamilieshus (parcelhus)</v>
      </c>
      <c r="K3513" s="1" t="str">
        <f ca="1">INDEX(Anvendelseskode!C:C,MATCH($F3513,Anvendelseskode!$A:$A,0))</f>
        <v>Parcelhuse</v>
      </c>
      <c r="L3513" s="1" t="str">
        <f ca="1">INDEX(Anvendelseskode!D:D,MATCH($F3513,Anvendelseskode!$A:$A,0))</f>
        <v>Private husholdninger</v>
      </c>
      <c r="M3513" s="1" t="str">
        <f ca="1">IFERROR(INDEX(SBi!$2:$2,MATCH(H3513,SBi!$1:$1,1)),SBi!$K$2)</f>
        <v>1973-1978</v>
      </c>
      <c r="N3513" s="1">
        <f ca="1">INDEX(SBi!$C$3:$K$28,MATCH(F3513,SBi!$B$3:$B$28,0),MATCH(M3513,SBi!$C$2:$K$2,0))</f>
        <v>119.8</v>
      </c>
      <c r="O3513" s="16">
        <f t="shared" ca="1" si="710"/>
        <v>29.95</v>
      </c>
      <c r="P3513" s="16" t="str">
        <f ca="1">IFERROR(INDEX(VpD!$2:$2,MATCH(H3513,VpD!$1:$1,1)),VpD!$I$2)</f>
        <v>1973-1978</v>
      </c>
      <c r="Q3513" s="1">
        <f ca="1">INDEX(VpD!$C$3:$I$27,MATCH(F3513,VpD!$B$3:$B$27,0),MATCH(P3513,VpD!$C$2:$I$2,0))</f>
        <v>117</v>
      </c>
      <c r="R3513" s="16">
        <f t="shared" ca="1" si="711"/>
        <v>29.25</v>
      </c>
      <c r="S3513" s="14">
        <f t="shared" ca="1" si="712"/>
        <v>711709</v>
      </c>
      <c r="T3513" s="14">
        <f t="shared" ca="1" si="713"/>
        <v>6170619.3799999999</v>
      </c>
      <c r="U3513" s="14" t="str">
        <f t="shared" ca="1" si="714"/>
        <v>0A3F507E-15EB-32B8-E044-0003BA298018</v>
      </c>
    </row>
    <row r="3514" spans="1:21" s="14" customFormat="1" x14ac:dyDescent="0.25">
      <c r="A3514" s="14">
        <f t="shared" si="702"/>
        <v>3514</v>
      </c>
      <c r="B3514" s="14" t="str">
        <f t="shared" ca="1" si="703"/>
        <v>D05EC09E-90A8-49C9-85DD-02D6BD63B716</v>
      </c>
      <c r="C3514" s="14" t="str">
        <f t="shared" ca="1" si="704"/>
        <v>Egholmvej</v>
      </c>
      <c r="D3514" s="14" t="str">
        <f t="shared" ca="1" si="705"/>
        <v>7</v>
      </c>
      <c r="E3514" s="14" t="str">
        <f t="shared" ca="1" si="706"/>
        <v>18dv</v>
      </c>
      <c r="F3514" s="1">
        <f t="shared" ca="1" si="707"/>
        <v>120</v>
      </c>
      <c r="G3514" s="1">
        <f t="shared" ca="1" si="708"/>
        <v>102</v>
      </c>
      <c r="H3514" s="1">
        <f t="shared" ca="1" si="709"/>
        <v>1965</v>
      </c>
      <c r="I3514" s="1" t="str">
        <f ca="1">INDEX(Relationstabel!$C$3:$K$10,MATCH(INDIRECT($A$1&amp;"J"&amp;A3514),Relationstabel!$A$3:$A$10,0),MATCH(IFERROR(VALUE(INDIRECT($A$1&amp;"K"&amp;A3514)),0),Relationstabel!$C$1:$K$1,0))</f>
        <v>Naturgas</v>
      </c>
      <c r="J3514" s="1" t="str">
        <f ca="1">INDEX(Anvendelseskode!B:B,MATCH($F3514,Anvendelseskode!$A:$A,0))</f>
        <v>Fritliggende enfamilieshus (parcelhus)</v>
      </c>
      <c r="K3514" s="1" t="str">
        <f ca="1">INDEX(Anvendelseskode!C:C,MATCH($F3514,Anvendelseskode!$A:$A,0))</f>
        <v>Parcelhuse</v>
      </c>
      <c r="L3514" s="1" t="str">
        <f ca="1">INDEX(Anvendelseskode!D:D,MATCH($F3514,Anvendelseskode!$A:$A,0))</f>
        <v>Private husholdninger</v>
      </c>
      <c r="M3514" s="1" t="str">
        <f ca="1">IFERROR(INDEX(SBi!$2:$2,MATCH(H3514,SBi!$1:$1,1)),SBi!$K$2)</f>
        <v>1961-1972</v>
      </c>
      <c r="N3514" s="1">
        <f ca="1">INDEX(SBi!$C$3:$K$28,MATCH(F3514,SBi!$B$3:$B$28,0),MATCH(M3514,SBi!$C$2:$K$2,0))</f>
        <v>134.30000000000001</v>
      </c>
      <c r="O3514" s="16">
        <f t="shared" ca="1" si="710"/>
        <v>13.698600000000001</v>
      </c>
      <c r="P3514" s="16" t="str">
        <f ca="1">IFERROR(INDEX(VpD!$2:$2,MATCH(H3514,VpD!$1:$1,1)),VpD!$I$2)</f>
        <v>1961-1972</v>
      </c>
      <c r="Q3514" s="1">
        <f ca="1">INDEX(VpD!$C$3:$I$27,MATCH(F3514,VpD!$B$3:$B$27,0),MATCH(P3514,VpD!$C$2:$I$2,0))</f>
        <v>143</v>
      </c>
      <c r="R3514" s="16">
        <f t="shared" ca="1" si="711"/>
        <v>14.586</v>
      </c>
      <c r="S3514" s="14">
        <f t="shared" ca="1" si="712"/>
        <v>713354.27</v>
      </c>
      <c r="T3514" s="14">
        <f t="shared" ca="1" si="713"/>
        <v>6168953.1500000004</v>
      </c>
      <c r="U3514" s="14" t="str">
        <f t="shared" ca="1" si="714"/>
        <v>0A3F507E-16EB-32B8-E044-0003BA298018</v>
      </c>
    </row>
    <row r="3515" spans="1:21" s="14" customFormat="1" x14ac:dyDescent="0.25">
      <c r="A3515" s="14">
        <f t="shared" si="702"/>
        <v>3515</v>
      </c>
      <c r="B3515" s="14" t="str">
        <f t="shared" ca="1" si="703"/>
        <v>0AECD2ED-D565-4E51-ACFA-FAC83D614B79</v>
      </c>
      <c r="C3515" s="14" t="str">
        <f t="shared" ca="1" si="704"/>
        <v>Hyrdeengen</v>
      </c>
      <c r="D3515" s="14" t="str">
        <f t="shared" ca="1" si="705"/>
        <v>307</v>
      </c>
      <c r="E3515" s="14" t="str">
        <f t="shared" ca="1" si="706"/>
        <v>21ei</v>
      </c>
      <c r="F3515" s="1">
        <f t="shared" ca="1" si="707"/>
        <v>130</v>
      </c>
      <c r="G3515" s="1">
        <f t="shared" ca="1" si="708"/>
        <v>113</v>
      </c>
      <c r="H3515" s="1">
        <f t="shared" ca="1" si="709"/>
        <v>1975</v>
      </c>
      <c r="I3515" s="1" t="str">
        <f ca="1">INDEX(Relationstabel!$C$3:$K$10,MATCH(INDIRECT($A$1&amp;"J"&amp;A3515),Relationstabel!$A$3:$A$10,0),MATCH(IFERROR(VALUE(INDIRECT($A$1&amp;"K"&amp;A3515)),0),Relationstabel!$C$1:$K$1,0))</f>
        <v>Fjernvarme/ Blokvarme</v>
      </c>
      <c r="J3515" s="1" t="str">
        <f ca="1">INDEX(Anvendelseskode!B:B,MATCH($F3515,Anvendelseskode!$A:$A,0))</f>
        <v>Række-, kæde-, dobbelthus (lodret adskillelse mellem enhederne)</v>
      </c>
      <c r="K3515" s="1" t="str">
        <f ca="1">INDEX(Anvendelseskode!C:C,MATCH($F3515,Anvendelseskode!$A:$A,0))</f>
        <v>Række-, kæde og dobbelthuse</v>
      </c>
      <c r="L3515" s="1" t="str">
        <f ca="1">INDEX(Anvendelseskode!D:D,MATCH($F3515,Anvendelseskode!$A:$A,0))</f>
        <v>Private husholdninger</v>
      </c>
      <c r="M3515" s="1" t="str">
        <f ca="1">IFERROR(INDEX(SBi!$2:$2,MATCH(H3515,SBi!$1:$1,1)),SBi!$K$2)</f>
        <v>1973-1978</v>
      </c>
      <c r="N3515" s="1">
        <f ca="1">INDEX(SBi!$C$3:$K$28,MATCH(F3515,SBi!$B$3:$B$28,0),MATCH(M3515,SBi!$C$2:$K$2,0))</f>
        <v>112.6</v>
      </c>
      <c r="O3515" s="16">
        <f t="shared" ca="1" si="710"/>
        <v>12.723799999999999</v>
      </c>
      <c r="P3515" s="16" t="str">
        <f ca="1">IFERROR(INDEX(VpD!$2:$2,MATCH(H3515,VpD!$1:$1,1)),VpD!$I$2)</f>
        <v>1973-1978</v>
      </c>
      <c r="Q3515" s="1">
        <f ca="1">INDEX(VpD!$C$3:$I$27,MATCH(F3515,VpD!$B$3:$B$27,0),MATCH(P3515,VpD!$C$2:$I$2,0))</f>
        <v>98</v>
      </c>
      <c r="R3515" s="16">
        <f t="shared" ca="1" si="711"/>
        <v>11.074</v>
      </c>
      <c r="S3515" s="14">
        <f t="shared" ca="1" si="712"/>
        <v>711601.77</v>
      </c>
      <c r="T3515" s="14">
        <f t="shared" ca="1" si="713"/>
        <v>6172317.9900000002</v>
      </c>
      <c r="U3515" s="14" t="str">
        <f t="shared" ca="1" si="714"/>
        <v>0A3F507E-19EB-32B8-E044-0003BA298018</v>
      </c>
    </row>
    <row r="3516" spans="1:21" s="14" customFormat="1" x14ac:dyDescent="0.25">
      <c r="A3516" s="14">
        <f t="shared" si="702"/>
        <v>3516</v>
      </c>
      <c r="B3516" s="14" t="str">
        <f t="shared" ca="1" si="703"/>
        <v>F178C3F4-31A4-474B-9380-D730C0485B26</v>
      </c>
      <c r="C3516" s="14" t="str">
        <f t="shared" ca="1" si="704"/>
        <v>Højstrupparken</v>
      </c>
      <c r="D3516" s="14" t="str">
        <f t="shared" ca="1" si="705"/>
        <v>48</v>
      </c>
      <c r="E3516" s="14" t="str">
        <f t="shared" ca="1" si="706"/>
        <v>18ra</v>
      </c>
      <c r="F3516" s="1">
        <f t="shared" ca="1" si="707"/>
        <v>140</v>
      </c>
      <c r="G3516" s="1">
        <f t="shared" ca="1" si="708"/>
        <v>1224</v>
      </c>
      <c r="H3516" s="1">
        <f t="shared" ca="1" si="709"/>
        <v>1965</v>
      </c>
      <c r="I3516" s="1" t="str">
        <f ca="1">INDEX(Relationstabel!$C$3:$K$10,MATCH(INDIRECT($A$1&amp;"J"&amp;A3516),Relationstabel!$A$3:$A$10,0),MATCH(IFERROR(VALUE(INDIRECT($A$1&amp;"K"&amp;A3516)),0),Relationstabel!$C$1:$K$1,0))</f>
        <v>Fjernvarme/ Blokvarme</v>
      </c>
      <c r="J3516" s="1" t="str">
        <f ca="1">INDEX(Anvendelseskode!B:B,MATCH($F3516,Anvendelseskode!$A:$A,0))</f>
        <v>Etageboligbebyggelse</v>
      </c>
      <c r="K3516" s="1" t="str">
        <f ca="1">INDEX(Anvendelseskode!C:C,MATCH($F3516,Anvendelseskode!$A:$A,0))</f>
        <v>Etageboligbebyggelse</v>
      </c>
      <c r="L3516" s="1" t="str">
        <f ca="1">INDEX(Anvendelseskode!D:D,MATCH($F3516,Anvendelseskode!$A:$A,0))</f>
        <v>Private husholdninger</v>
      </c>
      <c r="M3516" s="1" t="str">
        <f ca="1">IFERROR(INDEX(SBi!$2:$2,MATCH(H3516,SBi!$1:$1,1)),SBi!$K$2)</f>
        <v>1961-1972</v>
      </c>
      <c r="N3516" s="1">
        <f ca="1">INDEX(SBi!$C$3:$K$28,MATCH(F3516,SBi!$B$3:$B$28,0),MATCH(M3516,SBi!$C$2:$K$2,0))</f>
        <v>132.30000000000001</v>
      </c>
      <c r="O3516" s="16">
        <f t="shared" ca="1" si="710"/>
        <v>161.93520000000001</v>
      </c>
      <c r="P3516" s="16" t="str">
        <f ca="1">IFERROR(INDEX(VpD!$2:$2,MATCH(H3516,VpD!$1:$1,1)),VpD!$I$2)</f>
        <v>1961-1972</v>
      </c>
      <c r="Q3516" s="1">
        <f ca="1">INDEX(VpD!$C$3:$I$27,MATCH(F3516,VpD!$B$3:$B$27,0),MATCH(P3516,VpD!$C$2:$I$2,0))</f>
        <v>126</v>
      </c>
      <c r="R3516" s="16">
        <f t="shared" ca="1" si="711"/>
        <v>154.22399999999999</v>
      </c>
      <c r="S3516" s="14">
        <f t="shared" ca="1" si="712"/>
        <v>713230.33</v>
      </c>
      <c r="T3516" s="14">
        <f t="shared" ca="1" si="713"/>
        <v>6169196.1699999999</v>
      </c>
      <c r="U3516" s="14" t="str">
        <f t="shared" ca="1" si="714"/>
        <v>0A3F507E-1AEB-32B8-E044-0003BA298018</v>
      </c>
    </row>
    <row r="3517" spans="1:21" s="14" customFormat="1" x14ac:dyDescent="0.25">
      <c r="A3517" s="14">
        <f t="shared" si="702"/>
        <v>3517</v>
      </c>
      <c r="B3517" s="14" t="str">
        <f t="shared" ca="1" si="703"/>
        <v>DD367C73-B06C-4D3D-AFBD-F307D72E9B65</v>
      </c>
      <c r="C3517" s="14" t="str">
        <f t="shared" ca="1" si="704"/>
        <v>Løkketoften</v>
      </c>
      <c r="D3517" s="14" t="str">
        <f t="shared" ca="1" si="705"/>
        <v>7</v>
      </c>
      <c r="E3517" s="14" t="str">
        <f t="shared" ca="1" si="706"/>
        <v>9ez</v>
      </c>
      <c r="F3517" s="1">
        <f t="shared" ca="1" si="707"/>
        <v>120</v>
      </c>
      <c r="G3517" s="1">
        <f t="shared" ca="1" si="708"/>
        <v>134</v>
      </c>
      <c r="H3517" s="1">
        <f t="shared" ca="1" si="709"/>
        <v>1969</v>
      </c>
      <c r="I3517" s="1" t="str">
        <f ca="1">INDEX(Relationstabel!$C$3:$K$10,MATCH(INDIRECT($A$1&amp;"J"&amp;A3517),Relationstabel!$A$3:$A$10,0),MATCH(IFERROR(VALUE(INDIRECT($A$1&amp;"K"&amp;A3517)),0),Relationstabel!$C$1:$K$1,0))</f>
        <v>Naturgas</v>
      </c>
      <c r="J3517" s="1" t="str">
        <f ca="1">INDEX(Anvendelseskode!B:B,MATCH($F3517,Anvendelseskode!$A:$A,0))</f>
        <v>Fritliggende enfamilieshus (parcelhus)</v>
      </c>
      <c r="K3517" s="1" t="str">
        <f ca="1">INDEX(Anvendelseskode!C:C,MATCH($F3517,Anvendelseskode!$A:$A,0))</f>
        <v>Parcelhuse</v>
      </c>
      <c r="L3517" s="1" t="str">
        <f ca="1">INDEX(Anvendelseskode!D:D,MATCH($F3517,Anvendelseskode!$A:$A,0))</f>
        <v>Private husholdninger</v>
      </c>
      <c r="M3517" s="1" t="str">
        <f ca="1">IFERROR(INDEX(SBi!$2:$2,MATCH(H3517,SBi!$1:$1,1)),SBi!$K$2)</f>
        <v>1961-1972</v>
      </c>
      <c r="N3517" s="1">
        <f ca="1">INDEX(SBi!$C$3:$K$28,MATCH(F3517,SBi!$B$3:$B$28,0),MATCH(M3517,SBi!$C$2:$K$2,0))</f>
        <v>134.30000000000001</v>
      </c>
      <c r="O3517" s="16">
        <f t="shared" ca="1" si="710"/>
        <v>17.996200000000002</v>
      </c>
      <c r="P3517" s="16" t="str">
        <f ca="1">IFERROR(INDEX(VpD!$2:$2,MATCH(H3517,VpD!$1:$1,1)),VpD!$I$2)</f>
        <v>1961-1972</v>
      </c>
      <c r="Q3517" s="1">
        <f ca="1">INDEX(VpD!$C$3:$I$27,MATCH(F3517,VpD!$B$3:$B$27,0),MATCH(P3517,VpD!$C$2:$I$2,0))</f>
        <v>143</v>
      </c>
      <c r="R3517" s="16">
        <f t="shared" ca="1" si="711"/>
        <v>19.161999999999999</v>
      </c>
      <c r="S3517" s="14">
        <f t="shared" ca="1" si="712"/>
        <v>710868.11</v>
      </c>
      <c r="T3517" s="14">
        <f t="shared" ca="1" si="713"/>
        <v>6171918.0099999998</v>
      </c>
      <c r="U3517" s="14" t="str">
        <f t="shared" ca="1" si="714"/>
        <v>0A3F507E-1CEB-32B8-E044-0003BA298018</v>
      </c>
    </row>
    <row r="3518" spans="1:21" s="14" customFormat="1" x14ac:dyDescent="0.25">
      <c r="A3518" s="14">
        <f t="shared" si="702"/>
        <v>3518</v>
      </c>
      <c r="B3518" s="14" t="str">
        <f t="shared" ca="1" si="703"/>
        <v>2842408A-1AC1-4DB6-B27F-5A080BE61960</v>
      </c>
      <c r="C3518" s="14" t="str">
        <f t="shared" ca="1" si="704"/>
        <v>Horsbred</v>
      </c>
      <c r="D3518" s="14" t="str">
        <f t="shared" ca="1" si="705"/>
        <v>93</v>
      </c>
      <c r="E3518" s="14" t="str">
        <f t="shared" ca="1" si="706"/>
        <v>13cp</v>
      </c>
      <c r="F3518" s="1">
        <f t="shared" ca="1" si="707"/>
        <v>130</v>
      </c>
      <c r="G3518" s="1">
        <f t="shared" ca="1" si="708"/>
        <v>147</v>
      </c>
      <c r="H3518" s="1">
        <f t="shared" ca="1" si="709"/>
        <v>1976</v>
      </c>
      <c r="I3518" s="1" t="str">
        <f ca="1">INDEX(Relationstabel!$C$3:$K$10,MATCH(INDIRECT($A$1&amp;"J"&amp;A3518),Relationstabel!$A$3:$A$10,0),MATCH(IFERROR(VALUE(INDIRECT($A$1&amp;"K"&amp;A3518)),0),Relationstabel!$C$1:$K$1,0))</f>
        <v>Fjernvarme/ Blokvarme</v>
      </c>
      <c r="J3518" s="1" t="str">
        <f ca="1">INDEX(Anvendelseskode!B:B,MATCH($F3518,Anvendelseskode!$A:$A,0))</f>
        <v>Række-, kæde-, dobbelthus (lodret adskillelse mellem enhederne)</v>
      </c>
      <c r="K3518" s="1" t="str">
        <f ca="1">INDEX(Anvendelseskode!C:C,MATCH($F3518,Anvendelseskode!$A:$A,0))</f>
        <v>Række-, kæde og dobbelthuse</v>
      </c>
      <c r="L3518" s="1" t="str">
        <f ca="1">INDEX(Anvendelseskode!D:D,MATCH($F3518,Anvendelseskode!$A:$A,0))</f>
        <v>Private husholdninger</v>
      </c>
      <c r="M3518" s="1" t="str">
        <f ca="1">IFERROR(INDEX(SBi!$2:$2,MATCH(H3518,SBi!$1:$1,1)),SBi!$K$2)</f>
        <v>1973-1978</v>
      </c>
      <c r="N3518" s="1">
        <f ca="1">INDEX(SBi!$C$3:$K$28,MATCH(F3518,SBi!$B$3:$B$28,0),MATCH(M3518,SBi!$C$2:$K$2,0))</f>
        <v>112.6</v>
      </c>
      <c r="O3518" s="16">
        <f t="shared" ca="1" si="710"/>
        <v>16.552199999999999</v>
      </c>
      <c r="P3518" s="16" t="str">
        <f ca="1">IFERROR(INDEX(VpD!$2:$2,MATCH(H3518,VpD!$1:$1,1)),VpD!$I$2)</f>
        <v>1973-1978</v>
      </c>
      <c r="Q3518" s="1">
        <f ca="1">INDEX(VpD!$C$3:$I$27,MATCH(F3518,VpD!$B$3:$B$27,0),MATCH(P3518,VpD!$C$2:$I$2,0))</f>
        <v>98</v>
      </c>
      <c r="R3518" s="16">
        <f t="shared" ca="1" si="711"/>
        <v>14.406000000000001</v>
      </c>
      <c r="S3518" s="14">
        <f t="shared" ca="1" si="712"/>
        <v>711364.37</v>
      </c>
      <c r="T3518" s="14">
        <f t="shared" ca="1" si="713"/>
        <v>6171848.3799999999</v>
      </c>
      <c r="U3518" s="14" t="str">
        <f t="shared" ca="1" si="714"/>
        <v>0A3F507E-18D7-32B8-E044-0003BA298018</v>
      </c>
    </row>
    <row r="3519" spans="1:21" s="14" customFormat="1" x14ac:dyDescent="0.25">
      <c r="A3519" s="14">
        <f t="shared" si="702"/>
        <v>3519</v>
      </c>
      <c r="B3519" s="14" t="str">
        <f t="shared" ca="1" si="703"/>
        <v>4C48A092-40FB-44A2-89D9-E37FA0F64E27</v>
      </c>
      <c r="C3519" s="14" t="str">
        <f t="shared" ca="1" si="704"/>
        <v>Rendsagervej</v>
      </c>
      <c r="D3519" s="14" t="str">
        <f t="shared" ca="1" si="705"/>
        <v>91</v>
      </c>
      <c r="E3519" s="14" t="str">
        <f t="shared" ca="1" si="706"/>
        <v>9ns</v>
      </c>
      <c r="F3519" s="1">
        <f t="shared" ca="1" si="707"/>
        <v>120</v>
      </c>
      <c r="G3519" s="1">
        <f t="shared" ca="1" si="708"/>
        <v>144</v>
      </c>
      <c r="H3519" s="1">
        <f t="shared" ca="1" si="709"/>
        <v>1973</v>
      </c>
      <c r="I3519" s="1" t="str">
        <f ca="1">INDEX(Relationstabel!$C$3:$K$10,MATCH(INDIRECT($A$1&amp;"J"&amp;A3519),Relationstabel!$A$3:$A$10,0),MATCH(IFERROR(VALUE(INDIRECT($A$1&amp;"K"&amp;A3519)),0),Relationstabel!$C$1:$K$1,0))</f>
        <v>Naturgas</v>
      </c>
      <c r="J3519" s="1" t="str">
        <f ca="1">INDEX(Anvendelseskode!B:B,MATCH($F3519,Anvendelseskode!$A:$A,0))</f>
        <v>Fritliggende enfamilieshus (parcelhus)</v>
      </c>
      <c r="K3519" s="1" t="str">
        <f ca="1">INDEX(Anvendelseskode!C:C,MATCH($F3519,Anvendelseskode!$A:$A,0))</f>
        <v>Parcelhuse</v>
      </c>
      <c r="L3519" s="1" t="str">
        <f ca="1">INDEX(Anvendelseskode!D:D,MATCH($F3519,Anvendelseskode!$A:$A,0))</f>
        <v>Private husholdninger</v>
      </c>
      <c r="M3519" s="1" t="str">
        <f ca="1">IFERROR(INDEX(SBi!$2:$2,MATCH(H3519,SBi!$1:$1,1)),SBi!$K$2)</f>
        <v>1973-1978</v>
      </c>
      <c r="N3519" s="1">
        <f ca="1">INDEX(SBi!$C$3:$K$28,MATCH(F3519,SBi!$B$3:$B$28,0),MATCH(M3519,SBi!$C$2:$K$2,0))</f>
        <v>119.8</v>
      </c>
      <c r="O3519" s="16">
        <f t="shared" ca="1" si="710"/>
        <v>17.251200000000001</v>
      </c>
      <c r="P3519" s="16" t="str">
        <f ca="1">IFERROR(INDEX(VpD!$2:$2,MATCH(H3519,VpD!$1:$1,1)),VpD!$I$2)</f>
        <v>1973-1978</v>
      </c>
      <c r="Q3519" s="1">
        <f ca="1">INDEX(VpD!$C$3:$I$27,MATCH(F3519,VpD!$B$3:$B$27,0),MATCH(P3519,VpD!$C$2:$I$2,0))</f>
        <v>117</v>
      </c>
      <c r="R3519" s="16">
        <f t="shared" ca="1" si="711"/>
        <v>16.847999999999999</v>
      </c>
      <c r="S3519" s="14">
        <f t="shared" ca="1" si="712"/>
        <v>710915.68</v>
      </c>
      <c r="T3519" s="14">
        <f t="shared" ca="1" si="713"/>
        <v>6171674.3799999999</v>
      </c>
      <c r="U3519" s="14" t="str">
        <f t="shared" ca="1" si="714"/>
        <v>0A3F507E-1FD7-32B8-E044-0003BA298018</v>
      </c>
    </row>
    <row r="3520" spans="1:21" s="14" customFormat="1" x14ac:dyDescent="0.25">
      <c r="A3520" s="14">
        <f t="shared" si="702"/>
        <v>3520</v>
      </c>
      <c r="B3520" s="14" t="str">
        <f t="shared" ca="1" si="703"/>
        <v>FA35BB90-E21D-4769-A48A-D0F535D84720</v>
      </c>
      <c r="C3520" s="14" t="str">
        <f t="shared" ca="1" si="704"/>
        <v>Vallensbækvej</v>
      </c>
      <c r="D3520" s="14" t="str">
        <f t="shared" ca="1" si="705"/>
        <v>61</v>
      </c>
      <c r="E3520" s="14" t="str">
        <f t="shared" ca="1" si="706"/>
        <v>1o</v>
      </c>
      <c r="F3520" s="1">
        <f t="shared" ca="1" si="707"/>
        <v>320</v>
      </c>
      <c r="G3520" s="1">
        <f t="shared" ca="1" si="708"/>
        <v>2571</v>
      </c>
      <c r="H3520" s="1">
        <f t="shared" ca="1" si="709"/>
        <v>1999</v>
      </c>
      <c r="I3520" s="1" t="str">
        <f ca="1">INDEX(Relationstabel!$C$3:$K$10,MATCH(INDIRECT($A$1&amp;"J"&amp;A3520),Relationstabel!$A$3:$A$10,0),MATCH(IFERROR(VALUE(INDIRECT($A$1&amp;"K"&amp;A3520)),0),Relationstabel!$C$1:$K$1,0))</f>
        <v>Fjernvarme/ Blokvarme</v>
      </c>
      <c r="J3520" s="1" t="str">
        <f ca="1">INDEX(Anvendelseskode!B:B,MATCH($F3520,Anvendelseskode!$A:$A,0))</f>
        <v>Bygning til kontor, handel, lager herunder offentlig administration</v>
      </c>
      <c r="K3520" s="1" t="str">
        <f ca="1">INDEX(Anvendelseskode!C:C,MATCH($F3520,Anvendelseskode!$A:$A,0))</f>
        <v>Kontor, handel, lager, off. adm.</v>
      </c>
      <c r="L3520" s="1" t="str">
        <f ca="1">INDEX(Anvendelseskode!D:D,MATCH($F3520,Anvendelseskode!$A:$A,0))</f>
        <v>Handel og servicevirksomheder</v>
      </c>
      <c r="M3520" s="1" t="str">
        <f ca="1">IFERROR(INDEX(SBi!$2:$2,MATCH(H3520,SBi!$1:$1,1)),SBi!$K$2)</f>
        <v>1999-2006</v>
      </c>
      <c r="N3520" s="1">
        <f ca="1">INDEX(SBi!$C$3:$K$28,MATCH(F3520,SBi!$B$3:$B$28,0),MATCH(M3520,SBi!$C$2:$K$2,0))</f>
        <v>89.6</v>
      </c>
      <c r="O3520" s="16">
        <f t="shared" ca="1" si="710"/>
        <v>230.36159999999998</v>
      </c>
      <c r="P3520" s="16" t="str">
        <f ca="1">IFERROR(INDEX(VpD!$2:$2,MATCH(H3520,VpD!$1:$1,1)),VpD!$I$2)</f>
        <v>&gt;1998</v>
      </c>
      <c r="Q3520" s="1">
        <f ca="1">INDEX(VpD!$C$3:$I$27,MATCH(F3520,VpD!$B$3:$B$27,0),MATCH(P3520,VpD!$C$2:$I$2,0))</f>
        <v>77</v>
      </c>
      <c r="R3520" s="16">
        <f t="shared" ca="1" si="711"/>
        <v>197.96700000000001</v>
      </c>
      <c r="S3520" s="14">
        <f t="shared" ca="1" si="712"/>
        <v>712664.81</v>
      </c>
      <c r="T3520" s="14">
        <f t="shared" ca="1" si="713"/>
        <v>6171570.7300000004</v>
      </c>
      <c r="U3520" s="14" t="str">
        <f t="shared" ca="1" si="714"/>
        <v>0A3F507E-23D7-32B8-E044-0003BA298018</v>
      </c>
    </row>
    <row r="3521" spans="1:21" s="14" customFormat="1" x14ac:dyDescent="0.25">
      <c r="A3521" s="14">
        <f t="shared" si="702"/>
        <v>3521</v>
      </c>
      <c r="B3521" s="14" t="str">
        <f t="shared" ca="1" si="703"/>
        <v>7677BFAD-3841-46D9-A2C7-F8F7BA5DEB7E</v>
      </c>
      <c r="C3521" s="14" t="str">
        <f t="shared" ca="1" si="704"/>
        <v>Vallensbækvej</v>
      </c>
      <c r="D3521" s="14" t="str">
        <f t="shared" ca="1" si="705"/>
        <v>61</v>
      </c>
      <c r="E3521" s="14" t="str">
        <f t="shared" ca="1" si="706"/>
        <v>1o</v>
      </c>
      <c r="F3521" s="1">
        <f t="shared" ca="1" si="707"/>
        <v>320</v>
      </c>
      <c r="G3521" s="1">
        <f t="shared" ca="1" si="708"/>
        <v>1150</v>
      </c>
      <c r="H3521" s="1">
        <f t="shared" ca="1" si="709"/>
        <v>1978</v>
      </c>
      <c r="I3521" s="1" t="str">
        <f ca="1">INDEX(Relationstabel!$C$3:$K$10,MATCH(INDIRECT($A$1&amp;"J"&amp;A3521),Relationstabel!$A$3:$A$10,0),MATCH(IFERROR(VALUE(INDIRECT($A$1&amp;"K"&amp;A3521)),0),Relationstabel!$C$1:$K$1,0))</f>
        <v>Fjernvarme/ Blokvarme</v>
      </c>
      <c r="J3521" s="1" t="str">
        <f ca="1">INDEX(Anvendelseskode!B:B,MATCH($F3521,Anvendelseskode!$A:$A,0))</f>
        <v>Bygning til kontor, handel, lager herunder offentlig administration</v>
      </c>
      <c r="K3521" s="1" t="str">
        <f ca="1">INDEX(Anvendelseskode!C:C,MATCH($F3521,Anvendelseskode!$A:$A,0))</f>
        <v>Kontor, handel, lager, off. adm.</v>
      </c>
      <c r="L3521" s="1" t="str">
        <f ca="1">INDEX(Anvendelseskode!D:D,MATCH($F3521,Anvendelseskode!$A:$A,0))</f>
        <v>Handel og servicevirksomheder</v>
      </c>
      <c r="M3521" s="1" t="str">
        <f ca="1">IFERROR(INDEX(SBi!$2:$2,MATCH(H3521,SBi!$1:$1,1)),SBi!$K$2)</f>
        <v>1973-1978</v>
      </c>
      <c r="N3521" s="1">
        <f ca="1">INDEX(SBi!$C$3:$K$28,MATCH(F3521,SBi!$B$3:$B$28,0),MATCH(M3521,SBi!$C$2:$K$2,0))</f>
        <v>120</v>
      </c>
      <c r="O3521" s="16">
        <f t="shared" ca="1" si="710"/>
        <v>138</v>
      </c>
      <c r="P3521" s="16" t="str">
        <f ca="1">IFERROR(INDEX(VpD!$2:$2,MATCH(H3521,VpD!$1:$1,1)),VpD!$I$2)</f>
        <v>1973-1978</v>
      </c>
      <c r="Q3521" s="1">
        <f ca="1">INDEX(VpD!$C$3:$I$27,MATCH(F3521,VpD!$B$3:$B$27,0),MATCH(P3521,VpD!$C$2:$I$2,0))</f>
        <v>105</v>
      </c>
      <c r="R3521" s="16">
        <f t="shared" ca="1" si="711"/>
        <v>120.75</v>
      </c>
      <c r="S3521" s="14">
        <f t="shared" ca="1" si="712"/>
        <v>712664.81</v>
      </c>
      <c r="T3521" s="14">
        <f t="shared" ca="1" si="713"/>
        <v>6171570.7300000004</v>
      </c>
      <c r="U3521" s="14" t="str">
        <f t="shared" ca="1" si="714"/>
        <v>0A3F507E-23D7-32B8-E044-0003BA298018</v>
      </c>
    </row>
    <row r="3522" spans="1:21" s="14" customFormat="1" x14ac:dyDescent="0.25">
      <c r="A3522" s="14">
        <f t="shared" si="702"/>
        <v>3522</v>
      </c>
      <c r="B3522" s="14" t="str">
        <f t="shared" ca="1" si="703"/>
        <v>602187BA-260A-4D39-9101-62D8D42375AF</v>
      </c>
      <c r="C3522" s="14" t="str">
        <f t="shared" ca="1" si="704"/>
        <v>Albertslundvej</v>
      </c>
      <c r="D3522" s="14" t="str">
        <f t="shared" ca="1" si="705"/>
        <v>51</v>
      </c>
      <c r="E3522" s="14" t="str">
        <f t="shared" ca="1" si="706"/>
        <v>78k</v>
      </c>
      <c r="F3522" s="1">
        <f t="shared" ca="1" si="707"/>
        <v>140</v>
      </c>
      <c r="G3522" s="1">
        <f t="shared" ca="1" si="708"/>
        <v>2025</v>
      </c>
      <c r="H3522" s="1">
        <f t="shared" ca="1" si="709"/>
        <v>1964</v>
      </c>
      <c r="I3522" s="1" t="str">
        <f ca="1">INDEX(Relationstabel!$C$3:$K$10,MATCH(INDIRECT($A$1&amp;"J"&amp;A3522),Relationstabel!$A$3:$A$10,0),MATCH(IFERROR(VALUE(INDIRECT($A$1&amp;"K"&amp;A3522)),0),Relationstabel!$C$1:$K$1,0))</f>
        <v>Fjernvarme/ Blokvarme</v>
      </c>
      <c r="J3522" s="1" t="str">
        <f ca="1">INDEX(Anvendelseskode!B:B,MATCH($F3522,Anvendelseskode!$A:$A,0))</f>
        <v>Etageboligbebyggelse</v>
      </c>
      <c r="K3522" s="1" t="str">
        <f ca="1">INDEX(Anvendelseskode!C:C,MATCH($F3522,Anvendelseskode!$A:$A,0))</f>
        <v>Etageboligbebyggelse</v>
      </c>
      <c r="L3522" s="1" t="str">
        <f ca="1">INDEX(Anvendelseskode!D:D,MATCH($F3522,Anvendelseskode!$A:$A,0))</f>
        <v>Private husholdninger</v>
      </c>
      <c r="M3522" s="1" t="str">
        <f ca="1">IFERROR(INDEX(SBi!$2:$2,MATCH(H3522,SBi!$1:$1,1)),SBi!$K$2)</f>
        <v>1961-1972</v>
      </c>
      <c r="N3522" s="1">
        <f ca="1">INDEX(SBi!$C$3:$K$28,MATCH(F3522,SBi!$B$3:$B$28,0),MATCH(M3522,SBi!$C$2:$K$2,0))</f>
        <v>132.30000000000001</v>
      </c>
      <c r="O3522" s="16">
        <f t="shared" ca="1" si="710"/>
        <v>267.90750000000003</v>
      </c>
      <c r="P3522" s="16" t="str">
        <f ca="1">IFERROR(INDEX(VpD!$2:$2,MATCH(H3522,VpD!$1:$1,1)),VpD!$I$2)</f>
        <v>1961-1972</v>
      </c>
      <c r="Q3522" s="1">
        <f ca="1">INDEX(VpD!$C$3:$I$27,MATCH(F3522,VpD!$B$3:$B$27,0),MATCH(P3522,VpD!$C$2:$I$2,0))</f>
        <v>126</v>
      </c>
      <c r="R3522" s="16">
        <f t="shared" ca="1" si="711"/>
        <v>255.15</v>
      </c>
      <c r="S3522" s="14">
        <f t="shared" ca="1" si="712"/>
        <v>710940.34</v>
      </c>
      <c r="T3522" s="14">
        <f t="shared" ca="1" si="713"/>
        <v>6172746.5700000003</v>
      </c>
      <c r="U3522" s="14" t="str">
        <f t="shared" ca="1" si="714"/>
        <v>0A3F507E-14DC-32B8-E044-0003BA298018</v>
      </c>
    </row>
    <row r="3523" spans="1:21" s="14" customFormat="1" x14ac:dyDescent="0.25">
      <c r="A3523" s="14">
        <f t="shared" ref="A3523:A3586" si="715">ROW(B3523)</f>
        <v>3523</v>
      </c>
      <c r="B3523" s="14" t="str">
        <f t="shared" ref="B3523:B3586" ca="1" si="716">INDIRECT($A$1&amp;"b"&amp;A3523)</f>
        <v>7F02E9FE-F262-406C-A880-9B33B4D5EBC2</v>
      </c>
      <c r="C3523" s="14" t="str">
        <f t="shared" ref="C3523:C3586" ca="1" si="717">INDIRECT($A$1&amp;"V"&amp;A3523)</f>
        <v>Rendsagervej</v>
      </c>
      <c r="D3523" s="14" t="str">
        <f t="shared" ref="D3523:D3586" ca="1" si="718">INDIRECT($A$1&amp;"W"&amp;A3523)</f>
        <v>96</v>
      </c>
      <c r="E3523" s="14" t="str">
        <f t="shared" ref="E3523:E3586" ca="1" si="719">INDIRECT($A$1&amp;"AB"&amp;A3523)</f>
        <v>9hg</v>
      </c>
      <c r="F3523" s="1">
        <f t="shared" ref="F3523:F3586" ca="1" si="720">ROUNDDOWN(INDIRECT($A$1&amp;"C"&amp;A3523),-1)</f>
        <v>120</v>
      </c>
      <c r="G3523" s="1">
        <f t="shared" ref="G3523:G3586" ca="1" si="721">INDIRECT($A$1&amp;"P"&amp;A3523)+INDIRECT($A$1&amp;"Q"&amp;A3523)+INDIRECT($A$1&amp;"R"&amp;A3523)*0.5</f>
        <v>119</v>
      </c>
      <c r="H3523" s="1">
        <f t="shared" ref="H3523:H3586" ca="1" si="722">MAX(INDIRECT($A$1&amp;"E"&amp;A3523),INDIRECT($A$1&amp;"D"&amp;A3523))</f>
        <v>1993</v>
      </c>
      <c r="I3523" s="1" t="str">
        <f ca="1">INDEX(Relationstabel!$C$3:$K$10,MATCH(INDIRECT($A$1&amp;"J"&amp;A3523),Relationstabel!$A$3:$A$10,0),MATCH(IFERROR(VALUE(INDIRECT($A$1&amp;"K"&amp;A3523)),0),Relationstabel!$C$1:$K$1,0))</f>
        <v>Naturgas</v>
      </c>
      <c r="J3523" s="1" t="str">
        <f ca="1">INDEX(Anvendelseskode!B:B,MATCH($F3523,Anvendelseskode!$A:$A,0))</f>
        <v>Fritliggende enfamilieshus (parcelhus)</v>
      </c>
      <c r="K3523" s="1" t="str">
        <f ca="1">INDEX(Anvendelseskode!C:C,MATCH($F3523,Anvendelseskode!$A:$A,0))</f>
        <v>Parcelhuse</v>
      </c>
      <c r="L3523" s="1" t="str">
        <f ca="1">INDEX(Anvendelseskode!D:D,MATCH($F3523,Anvendelseskode!$A:$A,0))</f>
        <v>Private husholdninger</v>
      </c>
      <c r="M3523" s="1" t="str">
        <f ca="1">IFERROR(INDEX(SBi!$2:$2,MATCH(H3523,SBi!$1:$1,1)),SBi!$K$2)</f>
        <v>1979-1998</v>
      </c>
      <c r="N3523" s="1">
        <f ca="1">INDEX(SBi!$C$3:$K$28,MATCH(F3523,SBi!$B$3:$B$28,0),MATCH(M3523,SBi!$C$2:$K$2,0))</f>
        <v>105.4</v>
      </c>
      <c r="O3523" s="16">
        <f t="shared" ref="O3523:O3586" ca="1" si="723">N3523*G3523/1000</f>
        <v>12.5426</v>
      </c>
      <c r="P3523" s="16" t="str">
        <f ca="1">IFERROR(INDEX(VpD!$2:$2,MATCH(H3523,VpD!$1:$1,1)),VpD!$I$2)</f>
        <v>1979-1998</v>
      </c>
      <c r="Q3523" s="1">
        <f ca="1">INDEX(VpD!$C$3:$I$27,MATCH(F3523,VpD!$B$3:$B$27,0),MATCH(P3523,VpD!$C$2:$I$2,0))</f>
        <v>90</v>
      </c>
      <c r="R3523" s="16">
        <f t="shared" ref="R3523:R3586" ca="1" si="724">Q3523*G3523/1000</f>
        <v>10.71</v>
      </c>
      <c r="S3523" s="14">
        <f t="shared" ref="S3523:S3586" ca="1" si="725">INDIRECT($A$1&amp;"AE"&amp;A3523)</f>
        <v>711022.74</v>
      </c>
      <c r="T3523" s="14">
        <f t="shared" ref="T3523:T3586" ca="1" si="726">INDIRECT($A$1&amp;"AF"&amp;A3523)</f>
        <v>6171745.3899999997</v>
      </c>
      <c r="U3523" s="14" t="str">
        <f t="shared" ref="U3523:U3586" ca="1" si="727">INDIRECT($A$1&amp;"AC"&amp;A3523)</f>
        <v>0A3F507E-1FDC-32B8-E044-0003BA298018</v>
      </c>
    </row>
    <row r="3524" spans="1:21" s="14" customFormat="1" x14ac:dyDescent="0.25">
      <c r="A3524" s="14">
        <f t="shared" si="715"/>
        <v>3524</v>
      </c>
      <c r="B3524" s="14" t="str">
        <f t="shared" ca="1" si="716"/>
        <v>A91E8256-8678-4702-AFD8-59B6230A1470</v>
      </c>
      <c r="C3524" s="14" t="str">
        <f t="shared" ca="1" si="717"/>
        <v>Løkkekrogen</v>
      </c>
      <c r="D3524" s="14" t="str">
        <f t="shared" ca="1" si="718"/>
        <v>11A</v>
      </c>
      <c r="E3524" s="14" t="str">
        <f t="shared" ca="1" si="719"/>
        <v>17v</v>
      </c>
      <c r="F3524" s="1">
        <f t="shared" ca="1" si="720"/>
        <v>440</v>
      </c>
      <c r="G3524" s="1">
        <f t="shared" ca="1" si="721"/>
        <v>28</v>
      </c>
      <c r="H3524" s="1">
        <f t="shared" ca="1" si="722"/>
        <v>2009</v>
      </c>
      <c r="I3524" s="1" t="str">
        <f ca="1">INDEX(Relationstabel!$C$3:$K$10,MATCH(INDIRECT($A$1&amp;"J"&amp;A3524),Relationstabel!$A$3:$A$10,0),MATCH(IFERROR(VALUE(INDIRECT($A$1&amp;"K"&amp;A3524)),0),Relationstabel!$C$1:$K$1,0))</f>
        <v>Ingen varmeinstallation</v>
      </c>
      <c r="J3524" s="1" t="str">
        <f ca="1">INDEX(Anvendelseskode!B:B,MATCH($F3524,Anvendelseskode!$A:$A,0))</f>
        <v>Daginstitutioner</v>
      </c>
      <c r="K3524" s="1" t="str">
        <f ca="1">INDEX(Anvendelseskode!C:C,MATCH($F3524,Anvendelseskode!$A:$A,0))</f>
        <v>Daginstitutioner</v>
      </c>
      <c r="L3524" s="1" t="str">
        <f ca="1">INDEX(Anvendelseskode!D:D,MATCH($F3524,Anvendelseskode!$A:$A,0))</f>
        <v>Kommunale og andre offentlige institutioner</v>
      </c>
      <c r="M3524" s="1" t="str">
        <f ca="1">IFERROR(INDEX(SBi!$2:$2,MATCH(H3524,SBi!$1:$1,1)),SBi!$K$2)</f>
        <v>Efter 2006</v>
      </c>
      <c r="N3524" s="1">
        <f ca="1">INDEX(SBi!$C$3:$K$28,MATCH(F3524,SBi!$B$3:$B$28,0),MATCH(M3524,SBi!$C$2:$K$2,0))</f>
        <v>115.9</v>
      </c>
      <c r="O3524" s="16">
        <f t="shared" ca="1" si="723"/>
        <v>3.2452000000000001</v>
      </c>
      <c r="P3524" s="16" t="str">
        <f ca="1">IFERROR(INDEX(VpD!$2:$2,MATCH(H3524,VpD!$1:$1,1)),VpD!$I$2)</f>
        <v>&gt;1998</v>
      </c>
      <c r="Q3524" s="1">
        <f ca="1">INDEX(VpD!$C$3:$I$27,MATCH(F3524,VpD!$B$3:$B$27,0),MATCH(P3524,VpD!$C$2:$I$2,0))</f>
        <v>129</v>
      </c>
      <c r="R3524" s="16">
        <f t="shared" ca="1" si="724"/>
        <v>3.6120000000000001</v>
      </c>
      <c r="S3524" s="14">
        <f t="shared" ca="1" si="725"/>
        <v>711221.72</v>
      </c>
      <c r="T3524" s="14">
        <f t="shared" ca="1" si="726"/>
        <v>6172475.4500000002</v>
      </c>
      <c r="U3524" s="14" t="str">
        <f t="shared" ca="1" si="727"/>
        <v>0A3F507E-1CC8-32B8-E044-0003BA298018</v>
      </c>
    </row>
    <row r="3525" spans="1:21" s="14" customFormat="1" x14ac:dyDescent="0.25">
      <c r="A3525" s="14">
        <f t="shared" si="715"/>
        <v>3525</v>
      </c>
      <c r="B3525" s="14" t="str">
        <f t="shared" ca="1" si="716"/>
        <v>135ACFD3-810D-4A06-8CCA-8DF7F4788C13</v>
      </c>
      <c r="C3525" s="14" t="str">
        <f t="shared" ca="1" si="717"/>
        <v>Løkkekrogen</v>
      </c>
      <c r="D3525" s="14" t="str">
        <f t="shared" ca="1" si="718"/>
        <v>11A</v>
      </c>
      <c r="E3525" s="14" t="str">
        <f t="shared" ca="1" si="719"/>
        <v>17v</v>
      </c>
      <c r="F3525" s="1">
        <f t="shared" ca="1" si="720"/>
        <v>440</v>
      </c>
      <c r="G3525" s="1">
        <f t="shared" ca="1" si="721"/>
        <v>622</v>
      </c>
      <c r="H3525" s="1">
        <f t="shared" ca="1" si="722"/>
        <v>2010</v>
      </c>
      <c r="I3525" s="1" t="str">
        <f ca="1">INDEX(Relationstabel!$C$3:$K$10,MATCH(INDIRECT($A$1&amp;"J"&amp;A3525),Relationstabel!$A$3:$A$10,0),MATCH(IFERROR(VALUE(INDIRECT($A$1&amp;"K"&amp;A3525)),0),Relationstabel!$C$1:$K$1,0))</f>
        <v>Fjernvarme/ Blokvarme</v>
      </c>
      <c r="J3525" s="1" t="str">
        <f ca="1">INDEX(Anvendelseskode!B:B,MATCH($F3525,Anvendelseskode!$A:$A,0))</f>
        <v>Daginstitutioner</v>
      </c>
      <c r="K3525" s="1" t="str">
        <f ca="1">INDEX(Anvendelseskode!C:C,MATCH($F3525,Anvendelseskode!$A:$A,0))</f>
        <v>Daginstitutioner</v>
      </c>
      <c r="L3525" s="1" t="str">
        <f ca="1">INDEX(Anvendelseskode!D:D,MATCH($F3525,Anvendelseskode!$A:$A,0))</f>
        <v>Kommunale og andre offentlige institutioner</v>
      </c>
      <c r="M3525" s="1" t="str">
        <f ca="1">IFERROR(INDEX(SBi!$2:$2,MATCH(H3525,SBi!$1:$1,1)),SBi!$K$2)</f>
        <v>Efter 2006</v>
      </c>
      <c r="N3525" s="1">
        <f ca="1">INDEX(SBi!$C$3:$K$28,MATCH(F3525,SBi!$B$3:$B$28,0),MATCH(M3525,SBi!$C$2:$K$2,0))</f>
        <v>115.9</v>
      </c>
      <c r="O3525" s="16">
        <f t="shared" ca="1" si="723"/>
        <v>72.089799999999997</v>
      </c>
      <c r="P3525" s="16" t="str">
        <f ca="1">IFERROR(INDEX(VpD!$2:$2,MATCH(H3525,VpD!$1:$1,1)),VpD!$I$2)</f>
        <v>&gt;1998</v>
      </c>
      <c r="Q3525" s="1">
        <f ca="1">INDEX(VpD!$C$3:$I$27,MATCH(F3525,VpD!$B$3:$B$27,0),MATCH(P3525,VpD!$C$2:$I$2,0))</f>
        <v>129</v>
      </c>
      <c r="R3525" s="16">
        <f t="shared" ca="1" si="724"/>
        <v>80.238</v>
      </c>
      <c r="S3525" s="14">
        <f t="shared" ca="1" si="725"/>
        <v>711221.72</v>
      </c>
      <c r="T3525" s="14">
        <f t="shared" ca="1" si="726"/>
        <v>6172475.4500000002</v>
      </c>
      <c r="U3525" s="14" t="str">
        <f t="shared" ca="1" si="727"/>
        <v>0A3F507E-1CC8-32B8-E044-0003BA298018</v>
      </c>
    </row>
    <row r="3526" spans="1:21" s="14" customFormat="1" x14ac:dyDescent="0.25">
      <c r="A3526" s="14">
        <f t="shared" si="715"/>
        <v>3526</v>
      </c>
      <c r="B3526" s="14" t="str">
        <f t="shared" ca="1" si="716"/>
        <v>066BD93D-56D5-4AB6-B8F0-1CE06C40E9A8</v>
      </c>
      <c r="C3526" s="14" t="str">
        <f t="shared" ca="1" si="717"/>
        <v>Løkkekrogen</v>
      </c>
      <c r="D3526" s="14" t="str">
        <f t="shared" ca="1" si="718"/>
        <v>11A</v>
      </c>
      <c r="E3526" s="14" t="str">
        <f t="shared" ca="1" si="719"/>
        <v>17v</v>
      </c>
      <c r="F3526" s="1">
        <f t="shared" ca="1" si="720"/>
        <v>440</v>
      </c>
      <c r="G3526" s="1">
        <f t="shared" ca="1" si="721"/>
        <v>25</v>
      </c>
      <c r="H3526" s="1">
        <f t="shared" ca="1" si="722"/>
        <v>2014</v>
      </c>
      <c r="I3526" s="1" t="str">
        <f ca="1">INDEX(Relationstabel!$C$3:$K$10,MATCH(INDIRECT($A$1&amp;"J"&amp;A3526),Relationstabel!$A$3:$A$10,0),MATCH(IFERROR(VALUE(INDIRECT($A$1&amp;"K"&amp;A3526)),0),Relationstabel!$C$1:$K$1,0))</f>
        <v>Ingen varmeinstallation</v>
      </c>
      <c r="J3526" s="1" t="str">
        <f ca="1">INDEX(Anvendelseskode!B:B,MATCH($F3526,Anvendelseskode!$A:$A,0))</f>
        <v>Daginstitutioner</v>
      </c>
      <c r="K3526" s="1" t="str">
        <f ca="1">INDEX(Anvendelseskode!C:C,MATCH($F3526,Anvendelseskode!$A:$A,0))</f>
        <v>Daginstitutioner</v>
      </c>
      <c r="L3526" s="1" t="str">
        <f ca="1">INDEX(Anvendelseskode!D:D,MATCH($F3526,Anvendelseskode!$A:$A,0))</f>
        <v>Kommunale og andre offentlige institutioner</v>
      </c>
      <c r="M3526" s="1" t="str">
        <f ca="1">IFERROR(INDEX(SBi!$2:$2,MATCH(H3526,SBi!$1:$1,1)),SBi!$K$2)</f>
        <v>Efter 2006</v>
      </c>
      <c r="N3526" s="1">
        <f ca="1">INDEX(SBi!$C$3:$K$28,MATCH(F3526,SBi!$B$3:$B$28,0),MATCH(M3526,SBi!$C$2:$K$2,0))</f>
        <v>115.9</v>
      </c>
      <c r="O3526" s="16">
        <f t="shared" ca="1" si="723"/>
        <v>2.8975</v>
      </c>
      <c r="P3526" s="16" t="str">
        <f ca="1">IFERROR(INDEX(VpD!$2:$2,MATCH(H3526,VpD!$1:$1,1)),VpD!$I$2)</f>
        <v>&gt;1998</v>
      </c>
      <c r="Q3526" s="1">
        <f ca="1">INDEX(VpD!$C$3:$I$27,MATCH(F3526,VpD!$B$3:$B$27,0),MATCH(P3526,VpD!$C$2:$I$2,0))</f>
        <v>129</v>
      </c>
      <c r="R3526" s="16">
        <f t="shared" ca="1" si="724"/>
        <v>3.2250000000000001</v>
      </c>
      <c r="S3526" s="14">
        <f t="shared" ca="1" si="725"/>
        <v>711221.72</v>
      </c>
      <c r="T3526" s="14">
        <f t="shared" ca="1" si="726"/>
        <v>6172475.4500000002</v>
      </c>
      <c r="U3526" s="14" t="str">
        <f t="shared" ca="1" si="727"/>
        <v>0A3F507E-1CC8-32B8-E044-0003BA298018</v>
      </c>
    </row>
    <row r="3527" spans="1:21" s="14" customFormat="1" x14ac:dyDescent="0.25">
      <c r="A3527" s="14">
        <f t="shared" si="715"/>
        <v>3527</v>
      </c>
      <c r="B3527" s="14" t="str">
        <f t="shared" ca="1" si="716"/>
        <v>E07F2F6F-29C4-47A6-813D-45AC63FCB522</v>
      </c>
      <c r="C3527" s="14" t="str">
        <f t="shared" ca="1" si="717"/>
        <v>Hyrdeengen</v>
      </c>
      <c r="D3527" s="14" t="str">
        <f t="shared" ca="1" si="718"/>
        <v>253</v>
      </c>
      <c r="E3527" s="14" t="str">
        <f t="shared" ca="1" si="719"/>
        <v>21fk</v>
      </c>
      <c r="F3527" s="1">
        <f t="shared" ca="1" si="720"/>
        <v>130</v>
      </c>
      <c r="G3527" s="1">
        <f t="shared" ca="1" si="721"/>
        <v>117</v>
      </c>
      <c r="H3527" s="1">
        <f t="shared" ca="1" si="722"/>
        <v>1975</v>
      </c>
      <c r="I3527" s="1" t="str">
        <f ca="1">INDEX(Relationstabel!$C$3:$K$10,MATCH(INDIRECT($A$1&amp;"J"&amp;A3527),Relationstabel!$A$3:$A$10,0),MATCH(IFERROR(VALUE(INDIRECT($A$1&amp;"K"&amp;A3527)),0),Relationstabel!$C$1:$K$1,0))</f>
        <v>Fjernvarme/ Blokvarme</v>
      </c>
      <c r="J3527" s="1" t="str">
        <f ca="1">INDEX(Anvendelseskode!B:B,MATCH($F3527,Anvendelseskode!$A:$A,0))</f>
        <v>Række-, kæde-, dobbelthus (lodret adskillelse mellem enhederne)</v>
      </c>
      <c r="K3527" s="1" t="str">
        <f ca="1">INDEX(Anvendelseskode!C:C,MATCH($F3527,Anvendelseskode!$A:$A,0))</f>
        <v>Række-, kæde og dobbelthuse</v>
      </c>
      <c r="L3527" s="1" t="str">
        <f ca="1">INDEX(Anvendelseskode!D:D,MATCH($F3527,Anvendelseskode!$A:$A,0))</f>
        <v>Private husholdninger</v>
      </c>
      <c r="M3527" s="1" t="str">
        <f ca="1">IFERROR(INDEX(SBi!$2:$2,MATCH(H3527,SBi!$1:$1,1)),SBi!$K$2)</f>
        <v>1973-1978</v>
      </c>
      <c r="N3527" s="1">
        <f ca="1">INDEX(SBi!$C$3:$K$28,MATCH(F3527,SBi!$B$3:$B$28,0),MATCH(M3527,SBi!$C$2:$K$2,0))</f>
        <v>112.6</v>
      </c>
      <c r="O3527" s="16">
        <f t="shared" ca="1" si="723"/>
        <v>13.174199999999999</v>
      </c>
      <c r="P3527" s="16" t="str">
        <f ca="1">IFERROR(INDEX(VpD!$2:$2,MATCH(H3527,VpD!$1:$1,1)),VpD!$I$2)</f>
        <v>1973-1978</v>
      </c>
      <c r="Q3527" s="1">
        <f ca="1">INDEX(VpD!$C$3:$I$27,MATCH(F3527,VpD!$B$3:$B$27,0),MATCH(P3527,VpD!$C$2:$I$2,0))</f>
        <v>98</v>
      </c>
      <c r="R3527" s="16">
        <f t="shared" ca="1" si="724"/>
        <v>11.465999999999999</v>
      </c>
      <c r="S3527" s="14">
        <f t="shared" ca="1" si="725"/>
        <v>711678.16</v>
      </c>
      <c r="T3527" s="14">
        <f t="shared" ca="1" si="726"/>
        <v>6172344.7199999997</v>
      </c>
      <c r="U3527" s="14" t="str">
        <f t="shared" ca="1" si="727"/>
        <v>0A3F507E-19D0-32B8-E044-0003BA298018</v>
      </c>
    </row>
    <row r="3528" spans="1:21" s="14" customFormat="1" x14ac:dyDescent="0.25">
      <c r="A3528" s="14">
        <f t="shared" si="715"/>
        <v>3528</v>
      </c>
      <c r="B3528" s="14" t="str">
        <f t="shared" ca="1" si="716"/>
        <v>EB8EAE07-098C-42C3-AB45-88AA57328B3F</v>
      </c>
      <c r="C3528" s="14" t="str">
        <f t="shared" ca="1" si="717"/>
        <v>Hyttevænget</v>
      </c>
      <c r="D3528" s="14" t="str">
        <f t="shared" ca="1" si="718"/>
        <v>85</v>
      </c>
      <c r="E3528" s="14" t="str">
        <f t="shared" ca="1" si="719"/>
        <v>6kk</v>
      </c>
      <c r="F3528" s="1">
        <f t="shared" ca="1" si="720"/>
        <v>130</v>
      </c>
      <c r="G3528" s="1">
        <f t="shared" ca="1" si="721"/>
        <v>113</v>
      </c>
      <c r="H3528" s="1">
        <f t="shared" ca="1" si="722"/>
        <v>1966</v>
      </c>
      <c r="I3528" s="1" t="str">
        <f ca="1">INDEX(Relationstabel!$C$3:$K$10,MATCH(INDIRECT($A$1&amp;"J"&amp;A3528),Relationstabel!$A$3:$A$10,0),MATCH(IFERROR(VALUE(INDIRECT($A$1&amp;"K"&amp;A3528)),0),Relationstabel!$C$1:$K$1,0))</f>
        <v>Fjernvarme/ Blokvarme</v>
      </c>
      <c r="J3528" s="1" t="str">
        <f ca="1">INDEX(Anvendelseskode!B:B,MATCH($F3528,Anvendelseskode!$A:$A,0))</f>
        <v>Række-, kæde-, dobbelthus (lodret adskillelse mellem enhederne)</v>
      </c>
      <c r="K3528" s="1" t="str">
        <f ca="1">INDEX(Anvendelseskode!C:C,MATCH($F3528,Anvendelseskode!$A:$A,0))</f>
        <v>Række-, kæde og dobbelthuse</v>
      </c>
      <c r="L3528" s="1" t="str">
        <f ca="1">INDEX(Anvendelseskode!D:D,MATCH($F3528,Anvendelseskode!$A:$A,0))</f>
        <v>Private husholdninger</v>
      </c>
      <c r="M3528" s="1" t="str">
        <f ca="1">IFERROR(INDEX(SBi!$2:$2,MATCH(H3528,SBi!$1:$1,1)),SBi!$K$2)</f>
        <v>1961-1972</v>
      </c>
      <c r="N3528" s="1">
        <f ca="1">INDEX(SBi!$C$3:$K$28,MATCH(F3528,SBi!$B$3:$B$28,0),MATCH(M3528,SBi!$C$2:$K$2,0))</f>
        <v>119.9</v>
      </c>
      <c r="O3528" s="16">
        <f t="shared" ca="1" si="723"/>
        <v>13.5487</v>
      </c>
      <c r="P3528" s="16" t="str">
        <f ca="1">IFERROR(INDEX(VpD!$2:$2,MATCH(H3528,VpD!$1:$1,1)),VpD!$I$2)</f>
        <v>1961-1972</v>
      </c>
      <c r="Q3528" s="1">
        <f ca="1">INDEX(VpD!$C$3:$I$27,MATCH(F3528,VpD!$B$3:$B$27,0),MATCH(P3528,VpD!$C$2:$I$2,0))</f>
        <v>120</v>
      </c>
      <c r="R3528" s="16">
        <f t="shared" ca="1" si="724"/>
        <v>13.56</v>
      </c>
      <c r="S3528" s="14">
        <f t="shared" ca="1" si="725"/>
        <v>713666.37</v>
      </c>
      <c r="T3528" s="14">
        <f t="shared" ca="1" si="726"/>
        <v>6169328.8399999999</v>
      </c>
      <c r="U3528" s="14" t="str">
        <f t="shared" ca="1" si="727"/>
        <v>0A3F507E-1AD0-32B8-E044-0003BA298018</v>
      </c>
    </row>
    <row r="3529" spans="1:21" s="14" customFormat="1" x14ac:dyDescent="0.25">
      <c r="A3529" s="14">
        <f t="shared" si="715"/>
        <v>3529</v>
      </c>
      <c r="B3529" s="14" t="str">
        <f t="shared" ca="1" si="716"/>
        <v>27C0868B-1A91-4638-9B77-4F4A2BD893DB</v>
      </c>
      <c r="C3529" s="14" t="str">
        <f t="shared" ca="1" si="717"/>
        <v>Løkkekrogen</v>
      </c>
      <c r="D3529" s="14" t="str">
        <f t="shared" ca="1" si="718"/>
        <v>14</v>
      </c>
      <c r="E3529" s="14" t="str">
        <f t="shared" ca="1" si="719"/>
        <v>17aø</v>
      </c>
      <c r="F3529" s="1">
        <f t="shared" ca="1" si="720"/>
        <v>130</v>
      </c>
      <c r="G3529" s="1">
        <f t="shared" ca="1" si="721"/>
        <v>134</v>
      </c>
      <c r="H3529" s="1">
        <f t="shared" ca="1" si="722"/>
        <v>1975</v>
      </c>
      <c r="I3529" s="1" t="str">
        <f ca="1">INDEX(Relationstabel!$C$3:$K$10,MATCH(INDIRECT($A$1&amp;"J"&amp;A3529),Relationstabel!$A$3:$A$10,0),MATCH(IFERROR(VALUE(INDIRECT($A$1&amp;"K"&amp;A3529)),0),Relationstabel!$C$1:$K$1,0))</f>
        <v>Fjernvarme/ Blokvarme</v>
      </c>
      <c r="J3529" s="1" t="str">
        <f ca="1">INDEX(Anvendelseskode!B:B,MATCH($F3529,Anvendelseskode!$A:$A,0))</f>
        <v>Række-, kæde-, dobbelthus (lodret adskillelse mellem enhederne)</v>
      </c>
      <c r="K3529" s="1" t="str">
        <f ca="1">INDEX(Anvendelseskode!C:C,MATCH($F3529,Anvendelseskode!$A:$A,0))</f>
        <v>Række-, kæde og dobbelthuse</v>
      </c>
      <c r="L3529" s="1" t="str">
        <f ca="1">INDEX(Anvendelseskode!D:D,MATCH($F3529,Anvendelseskode!$A:$A,0))</f>
        <v>Private husholdninger</v>
      </c>
      <c r="M3529" s="1" t="str">
        <f ca="1">IFERROR(INDEX(SBi!$2:$2,MATCH(H3529,SBi!$1:$1,1)),SBi!$K$2)</f>
        <v>1973-1978</v>
      </c>
      <c r="N3529" s="1">
        <f ca="1">INDEX(SBi!$C$3:$K$28,MATCH(F3529,SBi!$B$3:$B$28,0),MATCH(M3529,SBi!$C$2:$K$2,0))</f>
        <v>112.6</v>
      </c>
      <c r="O3529" s="16">
        <f t="shared" ca="1" si="723"/>
        <v>15.0884</v>
      </c>
      <c r="P3529" s="16" t="str">
        <f ca="1">IFERROR(INDEX(VpD!$2:$2,MATCH(H3529,VpD!$1:$1,1)),VpD!$I$2)</f>
        <v>1973-1978</v>
      </c>
      <c r="Q3529" s="1">
        <f ca="1">INDEX(VpD!$C$3:$I$27,MATCH(F3529,VpD!$B$3:$B$27,0),MATCH(P3529,VpD!$C$2:$I$2,0))</f>
        <v>98</v>
      </c>
      <c r="R3529" s="16">
        <f t="shared" ca="1" si="724"/>
        <v>13.132</v>
      </c>
      <c r="S3529" s="14">
        <f t="shared" ca="1" si="725"/>
        <v>711300.16</v>
      </c>
      <c r="T3529" s="14">
        <f t="shared" ca="1" si="726"/>
        <v>6172496.3399999999</v>
      </c>
      <c r="U3529" s="14" t="str">
        <f t="shared" ca="1" si="727"/>
        <v>0A3F507E-1CD0-32B8-E044-0003BA298018</v>
      </c>
    </row>
    <row r="3530" spans="1:21" s="14" customFormat="1" x14ac:dyDescent="0.25">
      <c r="A3530" s="14">
        <f t="shared" si="715"/>
        <v>3530</v>
      </c>
      <c r="B3530" s="14" t="str">
        <f t="shared" ca="1" si="716"/>
        <v>9B180BB5-6C33-4230-B203-E984B9808EED</v>
      </c>
      <c r="C3530" s="14" t="str">
        <f t="shared" ca="1" si="717"/>
        <v>Syvhøjvænge</v>
      </c>
      <c r="D3530" s="14" t="str">
        <f t="shared" ca="1" si="718"/>
        <v>176</v>
      </c>
      <c r="E3530" s="14" t="str">
        <f t="shared" ca="1" si="719"/>
        <v>14bu</v>
      </c>
      <c r="F3530" s="1">
        <f t="shared" ca="1" si="720"/>
        <v>130</v>
      </c>
      <c r="G3530" s="1">
        <f t="shared" ca="1" si="721"/>
        <v>107</v>
      </c>
      <c r="H3530" s="1">
        <f t="shared" ca="1" si="722"/>
        <v>1983</v>
      </c>
      <c r="I3530" s="1" t="str">
        <f ca="1">INDEX(Relationstabel!$C$3:$K$10,MATCH(INDIRECT($A$1&amp;"J"&amp;A3530),Relationstabel!$A$3:$A$10,0),MATCH(IFERROR(VALUE(INDIRECT($A$1&amp;"K"&amp;A3530)),0),Relationstabel!$C$1:$K$1,0))</f>
        <v>Fjernvarme/ Blokvarme</v>
      </c>
      <c r="J3530" s="1" t="str">
        <f ca="1">INDEX(Anvendelseskode!B:B,MATCH($F3530,Anvendelseskode!$A:$A,0))</f>
        <v>Række-, kæde-, dobbelthus (lodret adskillelse mellem enhederne)</v>
      </c>
      <c r="K3530" s="1" t="str">
        <f ca="1">INDEX(Anvendelseskode!C:C,MATCH($F3530,Anvendelseskode!$A:$A,0))</f>
        <v>Række-, kæde og dobbelthuse</v>
      </c>
      <c r="L3530" s="1" t="str">
        <f ca="1">INDEX(Anvendelseskode!D:D,MATCH($F3530,Anvendelseskode!$A:$A,0))</f>
        <v>Private husholdninger</v>
      </c>
      <c r="M3530" s="1" t="str">
        <f ca="1">IFERROR(INDEX(SBi!$2:$2,MATCH(H3530,SBi!$1:$1,1)),SBi!$K$2)</f>
        <v>1979-1998</v>
      </c>
      <c r="N3530" s="1">
        <f ca="1">INDEX(SBi!$C$3:$K$28,MATCH(F3530,SBi!$B$3:$B$28,0),MATCH(M3530,SBi!$C$2:$K$2,0))</f>
        <v>96.8</v>
      </c>
      <c r="O3530" s="16">
        <f t="shared" ca="1" si="723"/>
        <v>10.3576</v>
      </c>
      <c r="P3530" s="16" t="str">
        <f ca="1">IFERROR(INDEX(VpD!$2:$2,MATCH(H3530,VpD!$1:$1,1)),VpD!$I$2)</f>
        <v>1979-1998</v>
      </c>
      <c r="Q3530" s="1">
        <f ca="1">INDEX(VpD!$C$3:$I$27,MATCH(F3530,VpD!$B$3:$B$27,0),MATCH(P3530,VpD!$C$2:$I$2,0))</f>
        <v>74</v>
      </c>
      <c r="R3530" s="16">
        <f t="shared" ca="1" si="724"/>
        <v>7.9180000000000001</v>
      </c>
      <c r="S3530" s="14">
        <f t="shared" ca="1" si="725"/>
        <v>711959.62</v>
      </c>
      <c r="T3530" s="14">
        <f t="shared" ca="1" si="726"/>
        <v>6172040.8300000001</v>
      </c>
      <c r="U3530" s="14" t="str">
        <f t="shared" ca="1" si="727"/>
        <v>0A3F507E-22E4-32B8-E044-0003BA298018</v>
      </c>
    </row>
    <row r="3531" spans="1:21" s="14" customFormat="1" x14ac:dyDescent="0.25">
      <c r="A3531" s="14">
        <f t="shared" si="715"/>
        <v>3531</v>
      </c>
      <c r="B3531" s="14" t="str">
        <f t="shared" ca="1" si="716"/>
        <v>7CA8FC38-C5F4-4A34-842E-F4090A8F7E2D</v>
      </c>
      <c r="C3531" s="14" t="str">
        <f t="shared" ca="1" si="717"/>
        <v>Kolleruplund</v>
      </c>
      <c r="D3531" s="14" t="str">
        <f t="shared" ca="1" si="718"/>
        <v>56</v>
      </c>
      <c r="E3531" s="14" t="str">
        <f t="shared" ca="1" si="719"/>
        <v>6hf</v>
      </c>
      <c r="F3531" s="1">
        <f t="shared" ca="1" si="720"/>
        <v>130</v>
      </c>
      <c r="G3531" s="1">
        <f t="shared" ca="1" si="721"/>
        <v>127</v>
      </c>
      <c r="H3531" s="1">
        <f t="shared" ca="1" si="722"/>
        <v>1966</v>
      </c>
      <c r="I3531" s="1" t="str">
        <f ca="1">INDEX(Relationstabel!$C$3:$K$10,MATCH(INDIRECT($A$1&amp;"J"&amp;A3531),Relationstabel!$A$3:$A$10,0),MATCH(IFERROR(VALUE(INDIRECT($A$1&amp;"K"&amp;A3531)),0),Relationstabel!$C$1:$K$1,0))</f>
        <v>Elvarme</v>
      </c>
      <c r="J3531" s="1" t="str">
        <f ca="1">INDEX(Anvendelseskode!B:B,MATCH($F3531,Anvendelseskode!$A:$A,0))</f>
        <v>Række-, kæde-, dobbelthus (lodret adskillelse mellem enhederne)</v>
      </c>
      <c r="K3531" s="1" t="str">
        <f ca="1">INDEX(Anvendelseskode!C:C,MATCH($F3531,Anvendelseskode!$A:$A,0))</f>
        <v>Række-, kæde og dobbelthuse</v>
      </c>
      <c r="L3531" s="1" t="str">
        <f ca="1">INDEX(Anvendelseskode!D:D,MATCH($F3531,Anvendelseskode!$A:$A,0))</f>
        <v>Private husholdninger</v>
      </c>
      <c r="M3531" s="1" t="str">
        <f ca="1">IFERROR(INDEX(SBi!$2:$2,MATCH(H3531,SBi!$1:$1,1)),SBi!$K$2)</f>
        <v>1961-1972</v>
      </c>
      <c r="N3531" s="1">
        <f ca="1">INDEX(SBi!$C$3:$K$28,MATCH(F3531,SBi!$B$3:$B$28,0),MATCH(M3531,SBi!$C$2:$K$2,0))</f>
        <v>119.9</v>
      </c>
      <c r="O3531" s="16">
        <f t="shared" ca="1" si="723"/>
        <v>15.227300000000001</v>
      </c>
      <c r="P3531" s="16" t="str">
        <f ca="1">IFERROR(INDEX(VpD!$2:$2,MATCH(H3531,VpD!$1:$1,1)),VpD!$I$2)</f>
        <v>1961-1972</v>
      </c>
      <c r="Q3531" s="1">
        <f ca="1">INDEX(VpD!$C$3:$I$27,MATCH(F3531,VpD!$B$3:$B$27,0),MATCH(P3531,VpD!$C$2:$I$2,0))</f>
        <v>120</v>
      </c>
      <c r="R3531" s="16">
        <f t="shared" ca="1" si="724"/>
        <v>15.24</v>
      </c>
      <c r="S3531" s="14">
        <f t="shared" ca="1" si="725"/>
        <v>713762.93</v>
      </c>
      <c r="T3531" s="14">
        <f t="shared" ca="1" si="726"/>
        <v>6169306.9100000001</v>
      </c>
      <c r="U3531" s="14" t="str">
        <f t="shared" ca="1" si="727"/>
        <v>0A3F507E-1BD6-32B8-E044-0003BA298018</v>
      </c>
    </row>
    <row r="3532" spans="1:21" s="14" customFormat="1" x14ac:dyDescent="0.25">
      <c r="A3532" s="14">
        <f t="shared" si="715"/>
        <v>3532</v>
      </c>
      <c r="B3532" s="14" t="str">
        <f t="shared" ca="1" si="716"/>
        <v>B5DE6B1E-A4E5-4EAB-8FAF-1F40AB1F7684</v>
      </c>
      <c r="C3532" s="14" t="str">
        <f t="shared" ca="1" si="717"/>
        <v>Nørrebred</v>
      </c>
      <c r="D3532" s="14" t="str">
        <f t="shared" ca="1" si="718"/>
        <v>178</v>
      </c>
      <c r="E3532" s="14" t="str">
        <f t="shared" ca="1" si="719"/>
        <v>22ca</v>
      </c>
      <c r="F3532" s="1">
        <f t="shared" ca="1" si="720"/>
        <v>130</v>
      </c>
      <c r="G3532" s="1">
        <f t="shared" ca="1" si="721"/>
        <v>111</v>
      </c>
      <c r="H3532" s="1">
        <f t="shared" ca="1" si="722"/>
        <v>1973</v>
      </c>
      <c r="I3532" s="1" t="str">
        <f ca="1">INDEX(Relationstabel!$C$3:$K$10,MATCH(INDIRECT($A$1&amp;"J"&amp;A3532),Relationstabel!$A$3:$A$10,0),MATCH(IFERROR(VALUE(INDIRECT($A$1&amp;"K"&amp;A3532)),0),Relationstabel!$C$1:$K$1,0))</f>
        <v>Fjernvarme/ Blokvarme</v>
      </c>
      <c r="J3532" s="1" t="str">
        <f ca="1">INDEX(Anvendelseskode!B:B,MATCH($F3532,Anvendelseskode!$A:$A,0))</f>
        <v>Række-, kæde-, dobbelthus (lodret adskillelse mellem enhederne)</v>
      </c>
      <c r="K3532" s="1" t="str">
        <f ca="1">INDEX(Anvendelseskode!C:C,MATCH($F3532,Anvendelseskode!$A:$A,0))</f>
        <v>Række-, kæde og dobbelthuse</v>
      </c>
      <c r="L3532" s="1" t="str">
        <f ca="1">INDEX(Anvendelseskode!D:D,MATCH($F3532,Anvendelseskode!$A:$A,0))</f>
        <v>Private husholdninger</v>
      </c>
      <c r="M3532" s="1" t="str">
        <f ca="1">IFERROR(INDEX(SBi!$2:$2,MATCH(H3532,SBi!$1:$1,1)),SBi!$K$2)</f>
        <v>1973-1978</v>
      </c>
      <c r="N3532" s="1">
        <f ca="1">INDEX(SBi!$C$3:$K$28,MATCH(F3532,SBi!$B$3:$B$28,0),MATCH(M3532,SBi!$C$2:$K$2,0))</f>
        <v>112.6</v>
      </c>
      <c r="O3532" s="16">
        <f t="shared" ca="1" si="723"/>
        <v>12.498599999999998</v>
      </c>
      <c r="P3532" s="16" t="str">
        <f ca="1">IFERROR(INDEX(VpD!$2:$2,MATCH(H3532,VpD!$1:$1,1)),VpD!$I$2)</f>
        <v>1973-1978</v>
      </c>
      <c r="Q3532" s="1">
        <f ca="1">INDEX(VpD!$C$3:$I$27,MATCH(F3532,VpD!$B$3:$B$27,0),MATCH(P3532,VpD!$C$2:$I$2,0))</f>
        <v>98</v>
      </c>
      <c r="R3532" s="16">
        <f t="shared" ca="1" si="724"/>
        <v>10.878</v>
      </c>
      <c r="S3532" s="14">
        <f t="shared" ca="1" si="725"/>
        <v>711722.8</v>
      </c>
      <c r="T3532" s="14">
        <f t="shared" ca="1" si="726"/>
        <v>6172073.0800000001</v>
      </c>
      <c r="U3532" s="14" t="str">
        <f t="shared" ca="1" si="727"/>
        <v>0A3F507E-1ED6-32B8-E044-0003BA298018</v>
      </c>
    </row>
    <row r="3533" spans="1:21" s="14" customFormat="1" x14ac:dyDescent="0.25">
      <c r="A3533" s="14">
        <f t="shared" si="715"/>
        <v>3533</v>
      </c>
      <c r="B3533" s="14" t="str">
        <f t="shared" ca="1" si="716"/>
        <v>6DB5FB19-C387-41A9-9B78-C7EF60BF757F</v>
      </c>
      <c r="C3533" s="14" t="str">
        <f t="shared" ca="1" si="717"/>
        <v>Stærebo</v>
      </c>
      <c r="D3533" s="14" t="str">
        <f t="shared" ca="1" si="718"/>
        <v>48</v>
      </c>
      <c r="E3533" s="14" t="str">
        <f t="shared" ca="1" si="719"/>
        <v>6æp</v>
      </c>
      <c r="F3533" s="1">
        <f t="shared" ca="1" si="720"/>
        <v>130</v>
      </c>
      <c r="G3533" s="1">
        <f t="shared" ca="1" si="721"/>
        <v>109</v>
      </c>
      <c r="H3533" s="1">
        <f t="shared" ca="1" si="722"/>
        <v>1978</v>
      </c>
      <c r="I3533" s="1" t="str">
        <f ca="1">INDEX(Relationstabel!$C$3:$K$10,MATCH(INDIRECT($A$1&amp;"J"&amp;A3533),Relationstabel!$A$3:$A$10,0),MATCH(IFERROR(VALUE(INDIRECT($A$1&amp;"K"&amp;A3533)),0),Relationstabel!$C$1:$K$1,0))</f>
        <v>Fjernvarme/ Blokvarme</v>
      </c>
      <c r="J3533" s="1" t="str">
        <f ca="1">INDEX(Anvendelseskode!B:B,MATCH($F3533,Anvendelseskode!$A:$A,0))</f>
        <v>Række-, kæde-, dobbelthus (lodret adskillelse mellem enhederne)</v>
      </c>
      <c r="K3533" s="1" t="str">
        <f ca="1">INDEX(Anvendelseskode!C:C,MATCH($F3533,Anvendelseskode!$A:$A,0))</f>
        <v>Række-, kæde og dobbelthuse</v>
      </c>
      <c r="L3533" s="1" t="str">
        <f ca="1">INDEX(Anvendelseskode!D:D,MATCH($F3533,Anvendelseskode!$A:$A,0))</f>
        <v>Private husholdninger</v>
      </c>
      <c r="M3533" s="1" t="str">
        <f ca="1">IFERROR(INDEX(SBi!$2:$2,MATCH(H3533,SBi!$1:$1,1)),SBi!$K$2)</f>
        <v>1973-1978</v>
      </c>
      <c r="N3533" s="1">
        <f ca="1">INDEX(SBi!$C$3:$K$28,MATCH(F3533,SBi!$B$3:$B$28,0),MATCH(M3533,SBi!$C$2:$K$2,0))</f>
        <v>112.6</v>
      </c>
      <c r="O3533" s="16">
        <f t="shared" ca="1" si="723"/>
        <v>12.273399999999999</v>
      </c>
      <c r="P3533" s="16" t="str">
        <f ca="1">IFERROR(INDEX(VpD!$2:$2,MATCH(H3533,VpD!$1:$1,1)),VpD!$I$2)</f>
        <v>1973-1978</v>
      </c>
      <c r="Q3533" s="1">
        <f ca="1">INDEX(VpD!$C$3:$I$27,MATCH(F3533,VpD!$B$3:$B$27,0),MATCH(P3533,VpD!$C$2:$I$2,0))</f>
        <v>98</v>
      </c>
      <c r="R3533" s="16">
        <f t="shared" ca="1" si="724"/>
        <v>10.682</v>
      </c>
      <c r="S3533" s="14">
        <f t="shared" ca="1" si="725"/>
        <v>713574.96</v>
      </c>
      <c r="T3533" s="14">
        <f t="shared" ca="1" si="726"/>
        <v>6169711.8200000003</v>
      </c>
      <c r="U3533" s="14" t="str">
        <f t="shared" ca="1" si="727"/>
        <v>0A3F507E-21D6-32B8-E044-0003BA298018</v>
      </c>
    </row>
    <row r="3534" spans="1:21" s="14" customFormat="1" x14ac:dyDescent="0.25">
      <c r="A3534" s="14">
        <f t="shared" si="715"/>
        <v>3534</v>
      </c>
      <c r="B3534" s="14" t="str">
        <f t="shared" ca="1" si="716"/>
        <v>A9DC2BAB-33BB-4DE1-AAC0-F4D29B3F1499</v>
      </c>
      <c r="C3534" s="14" t="str">
        <f t="shared" ca="1" si="717"/>
        <v>Syvhøjvænge</v>
      </c>
      <c r="D3534" s="14" t="str">
        <f t="shared" ca="1" si="718"/>
        <v>161</v>
      </c>
      <c r="E3534" s="14" t="str">
        <f t="shared" ca="1" si="719"/>
        <v>22h</v>
      </c>
      <c r="F3534" s="1">
        <f t="shared" ca="1" si="720"/>
        <v>120</v>
      </c>
      <c r="G3534" s="1">
        <f t="shared" ca="1" si="721"/>
        <v>172</v>
      </c>
      <c r="H3534" s="1">
        <f t="shared" ca="1" si="722"/>
        <v>1988</v>
      </c>
      <c r="I3534" s="1" t="str">
        <f ca="1">INDEX(Relationstabel!$C$3:$K$10,MATCH(INDIRECT($A$1&amp;"J"&amp;A3534),Relationstabel!$A$3:$A$10,0),MATCH(IFERROR(VALUE(INDIRECT($A$1&amp;"K"&amp;A3534)),0),Relationstabel!$C$1:$K$1,0))</f>
        <v>Naturgas</v>
      </c>
      <c r="J3534" s="1" t="str">
        <f ca="1">INDEX(Anvendelseskode!B:B,MATCH($F3534,Anvendelseskode!$A:$A,0))</f>
        <v>Fritliggende enfamilieshus (parcelhus)</v>
      </c>
      <c r="K3534" s="1" t="str">
        <f ca="1">INDEX(Anvendelseskode!C:C,MATCH($F3534,Anvendelseskode!$A:$A,0))</f>
        <v>Parcelhuse</v>
      </c>
      <c r="L3534" s="1" t="str">
        <f ca="1">INDEX(Anvendelseskode!D:D,MATCH($F3534,Anvendelseskode!$A:$A,0))</f>
        <v>Private husholdninger</v>
      </c>
      <c r="M3534" s="1" t="str">
        <f ca="1">IFERROR(INDEX(SBi!$2:$2,MATCH(H3534,SBi!$1:$1,1)),SBi!$K$2)</f>
        <v>1979-1998</v>
      </c>
      <c r="N3534" s="1">
        <f ca="1">INDEX(SBi!$C$3:$K$28,MATCH(F3534,SBi!$B$3:$B$28,0),MATCH(M3534,SBi!$C$2:$K$2,0))</f>
        <v>105.4</v>
      </c>
      <c r="O3534" s="16">
        <f t="shared" ca="1" si="723"/>
        <v>18.128799999999998</v>
      </c>
      <c r="P3534" s="16" t="str">
        <f ca="1">IFERROR(INDEX(VpD!$2:$2,MATCH(H3534,VpD!$1:$1,1)),VpD!$I$2)</f>
        <v>1979-1998</v>
      </c>
      <c r="Q3534" s="1">
        <f ca="1">INDEX(VpD!$C$3:$I$27,MATCH(F3534,VpD!$B$3:$B$27,0),MATCH(P3534,VpD!$C$2:$I$2,0))</f>
        <v>90</v>
      </c>
      <c r="R3534" s="16">
        <f t="shared" ca="1" si="724"/>
        <v>15.48</v>
      </c>
      <c r="S3534" s="14">
        <f t="shared" ca="1" si="725"/>
        <v>711769.24</v>
      </c>
      <c r="T3534" s="14">
        <f t="shared" ca="1" si="726"/>
        <v>6172081.5899999999</v>
      </c>
      <c r="U3534" s="14" t="str">
        <f t="shared" ca="1" si="727"/>
        <v>0A3F507E-22D6-32B8-E044-0003BA298018</v>
      </c>
    </row>
    <row r="3535" spans="1:21" s="14" customFormat="1" x14ac:dyDescent="0.25">
      <c r="A3535" s="14">
        <f t="shared" si="715"/>
        <v>3535</v>
      </c>
      <c r="B3535" s="14" t="str">
        <f t="shared" ca="1" si="716"/>
        <v>102F4842-9621-47A8-B92A-70359C14790F</v>
      </c>
      <c r="C3535" s="14" t="str">
        <f t="shared" ca="1" si="717"/>
        <v>Gartnerbakken</v>
      </c>
      <c r="D3535" s="14" t="str">
        <f t="shared" ca="1" si="718"/>
        <v>17</v>
      </c>
      <c r="E3535" s="14" t="str">
        <f t="shared" ca="1" si="719"/>
        <v>5ac</v>
      </c>
      <c r="F3535" s="1">
        <f t="shared" ca="1" si="720"/>
        <v>120</v>
      </c>
      <c r="G3535" s="1">
        <f t="shared" ca="1" si="721"/>
        <v>192</v>
      </c>
      <c r="H3535" s="1">
        <f t="shared" ca="1" si="722"/>
        <v>1988</v>
      </c>
      <c r="I3535" s="1" t="str">
        <f ca="1">INDEX(Relationstabel!$C$3:$K$10,MATCH(INDIRECT($A$1&amp;"J"&amp;A3535),Relationstabel!$A$3:$A$10,0),MATCH(IFERROR(VALUE(INDIRECT($A$1&amp;"K"&amp;A3535)),0),Relationstabel!$C$1:$K$1,0))</f>
        <v>Naturgas</v>
      </c>
      <c r="J3535" s="1" t="str">
        <f ca="1">INDEX(Anvendelseskode!B:B,MATCH($F3535,Anvendelseskode!$A:$A,0))</f>
        <v>Fritliggende enfamilieshus (parcelhus)</v>
      </c>
      <c r="K3535" s="1" t="str">
        <f ca="1">INDEX(Anvendelseskode!C:C,MATCH($F3535,Anvendelseskode!$A:$A,0))</f>
        <v>Parcelhuse</v>
      </c>
      <c r="L3535" s="1" t="str">
        <f ca="1">INDEX(Anvendelseskode!D:D,MATCH($F3535,Anvendelseskode!$A:$A,0))</f>
        <v>Private husholdninger</v>
      </c>
      <c r="M3535" s="1" t="str">
        <f ca="1">IFERROR(INDEX(SBi!$2:$2,MATCH(H3535,SBi!$1:$1,1)),SBi!$K$2)</f>
        <v>1979-1998</v>
      </c>
      <c r="N3535" s="1">
        <f ca="1">INDEX(SBi!$C$3:$K$28,MATCH(F3535,SBi!$B$3:$B$28,0),MATCH(M3535,SBi!$C$2:$K$2,0))</f>
        <v>105.4</v>
      </c>
      <c r="O3535" s="16">
        <f t="shared" ca="1" si="723"/>
        <v>20.236800000000002</v>
      </c>
      <c r="P3535" s="16" t="str">
        <f ca="1">IFERROR(INDEX(VpD!$2:$2,MATCH(H3535,VpD!$1:$1,1)),VpD!$I$2)</f>
        <v>1979-1998</v>
      </c>
      <c r="Q3535" s="1">
        <f ca="1">INDEX(VpD!$C$3:$I$27,MATCH(F3535,VpD!$B$3:$B$27,0),MATCH(P3535,VpD!$C$2:$I$2,0))</f>
        <v>90</v>
      </c>
      <c r="R3535" s="16">
        <f t="shared" ca="1" si="724"/>
        <v>17.28</v>
      </c>
      <c r="S3535" s="14">
        <f t="shared" ca="1" si="725"/>
        <v>711843.89</v>
      </c>
      <c r="T3535" s="14">
        <f t="shared" ca="1" si="726"/>
        <v>6170701.71</v>
      </c>
      <c r="U3535" s="14" t="str">
        <f t="shared" ca="1" si="727"/>
        <v>0A3F507E-17E1-32B8-E044-0003BA298018</v>
      </c>
    </row>
    <row r="3536" spans="1:21" s="14" customFormat="1" x14ac:dyDescent="0.25">
      <c r="A3536" s="14">
        <f t="shared" si="715"/>
        <v>3536</v>
      </c>
      <c r="B3536" s="14" t="str">
        <f t="shared" ca="1" si="716"/>
        <v>4EBFD2E3-B56C-4319-BAFE-4C7614EFDAB8</v>
      </c>
      <c r="C3536" s="14" t="str">
        <f t="shared" ca="1" si="717"/>
        <v>Nordmarksvænge</v>
      </c>
      <c r="D3536" s="14" t="str">
        <f t="shared" ca="1" si="718"/>
        <v>83</v>
      </c>
      <c r="E3536" s="14" t="str">
        <f t="shared" ca="1" si="719"/>
        <v>15cy</v>
      </c>
      <c r="F3536" s="1">
        <f t="shared" ca="1" si="720"/>
        <v>120</v>
      </c>
      <c r="G3536" s="1">
        <f t="shared" ca="1" si="721"/>
        <v>145</v>
      </c>
      <c r="H3536" s="1">
        <f t="shared" ca="1" si="722"/>
        <v>2001</v>
      </c>
      <c r="I3536" s="1" t="str">
        <f ca="1">INDEX(Relationstabel!$C$3:$K$10,MATCH(INDIRECT($A$1&amp;"J"&amp;A3536),Relationstabel!$A$3:$A$10,0),MATCH(IFERROR(VALUE(INDIRECT($A$1&amp;"K"&amp;A3536)),0),Relationstabel!$C$1:$K$1,0))</f>
        <v>Fjernvarme/ Blokvarme</v>
      </c>
      <c r="J3536" s="1" t="str">
        <f ca="1">INDEX(Anvendelseskode!B:B,MATCH($F3536,Anvendelseskode!$A:$A,0))</f>
        <v>Fritliggende enfamilieshus (parcelhus)</v>
      </c>
      <c r="K3536" s="1" t="str">
        <f ca="1">INDEX(Anvendelseskode!C:C,MATCH($F3536,Anvendelseskode!$A:$A,0))</f>
        <v>Parcelhuse</v>
      </c>
      <c r="L3536" s="1" t="str">
        <f ca="1">INDEX(Anvendelseskode!D:D,MATCH($F3536,Anvendelseskode!$A:$A,0))</f>
        <v>Private husholdninger</v>
      </c>
      <c r="M3536" s="1" t="str">
        <f ca="1">IFERROR(INDEX(SBi!$2:$2,MATCH(H3536,SBi!$1:$1,1)),SBi!$K$2)</f>
        <v>1999-2006</v>
      </c>
      <c r="N3536" s="1">
        <f ca="1">INDEX(SBi!$C$3:$K$28,MATCH(F3536,SBi!$B$3:$B$28,0),MATCH(M3536,SBi!$C$2:$K$2,0))</f>
        <v>83.9</v>
      </c>
      <c r="O3536" s="16">
        <f t="shared" ca="1" si="723"/>
        <v>12.1655</v>
      </c>
      <c r="P3536" s="16" t="str">
        <f ca="1">IFERROR(INDEX(VpD!$2:$2,MATCH(H3536,VpD!$1:$1,1)),VpD!$I$2)</f>
        <v>&gt;1998</v>
      </c>
      <c r="Q3536" s="1">
        <f ca="1">INDEX(VpD!$C$3:$I$27,MATCH(F3536,VpD!$B$3:$B$27,0),MATCH(P3536,VpD!$C$2:$I$2,0))</f>
        <v>72</v>
      </c>
      <c r="R3536" s="16">
        <f t="shared" ca="1" si="724"/>
        <v>10.44</v>
      </c>
      <c r="S3536" s="14">
        <f t="shared" ca="1" si="725"/>
        <v>712094.73</v>
      </c>
      <c r="T3536" s="14">
        <f t="shared" ca="1" si="726"/>
        <v>6171978.4699999997</v>
      </c>
      <c r="U3536" s="14" t="str">
        <f t="shared" ca="1" si="727"/>
        <v>0A3F507E-1DE1-32B8-E044-0003BA298018</v>
      </c>
    </row>
    <row r="3537" spans="1:21" s="14" customFormat="1" x14ac:dyDescent="0.25">
      <c r="A3537" s="14">
        <f t="shared" si="715"/>
        <v>3537</v>
      </c>
      <c r="B3537" s="14" t="str">
        <f t="shared" ca="1" si="716"/>
        <v>C545BF56-7C9C-41DD-AEAA-DA3CA4B6AEF6</v>
      </c>
      <c r="C3537" s="14" t="str">
        <f t="shared" ca="1" si="717"/>
        <v>Hyttevænget</v>
      </c>
      <c r="D3537" s="14" t="str">
        <f t="shared" ca="1" si="718"/>
        <v>63</v>
      </c>
      <c r="E3537" s="14" t="str">
        <f t="shared" ca="1" si="719"/>
        <v>6iæ</v>
      </c>
      <c r="F3537" s="1">
        <f t="shared" ca="1" si="720"/>
        <v>130</v>
      </c>
      <c r="G3537" s="1">
        <f t="shared" ca="1" si="721"/>
        <v>110</v>
      </c>
      <c r="H3537" s="1">
        <f t="shared" ca="1" si="722"/>
        <v>1966</v>
      </c>
      <c r="I3537" s="1" t="str">
        <f ca="1">INDEX(Relationstabel!$C$3:$K$10,MATCH(INDIRECT($A$1&amp;"J"&amp;A3537),Relationstabel!$A$3:$A$10,0),MATCH(IFERROR(VALUE(INDIRECT($A$1&amp;"K"&amp;A3537)),0),Relationstabel!$C$1:$K$1,0))</f>
        <v>Fjernvarme/ Blokvarme</v>
      </c>
      <c r="J3537" s="1" t="str">
        <f ca="1">INDEX(Anvendelseskode!B:B,MATCH($F3537,Anvendelseskode!$A:$A,0))</f>
        <v>Række-, kæde-, dobbelthus (lodret adskillelse mellem enhederne)</v>
      </c>
      <c r="K3537" s="1" t="str">
        <f ca="1">INDEX(Anvendelseskode!C:C,MATCH($F3537,Anvendelseskode!$A:$A,0))</f>
        <v>Række-, kæde og dobbelthuse</v>
      </c>
      <c r="L3537" s="1" t="str">
        <f ca="1">INDEX(Anvendelseskode!D:D,MATCH($F3537,Anvendelseskode!$A:$A,0))</f>
        <v>Private husholdninger</v>
      </c>
      <c r="M3537" s="1" t="str">
        <f ca="1">IFERROR(INDEX(SBi!$2:$2,MATCH(H3537,SBi!$1:$1,1)),SBi!$K$2)</f>
        <v>1961-1972</v>
      </c>
      <c r="N3537" s="1">
        <f ca="1">INDEX(SBi!$C$3:$K$28,MATCH(F3537,SBi!$B$3:$B$28,0),MATCH(M3537,SBi!$C$2:$K$2,0))</f>
        <v>119.9</v>
      </c>
      <c r="O3537" s="16">
        <f t="shared" ca="1" si="723"/>
        <v>13.189</v>
      </c>
      <c r="P3537" s="16" t="str">
        <f ca="1">IFERROR(INDEX(VpD!$2:$2,MATCH(H3537,VpD!$1:$1,1)),VpD!$I$2)</f>
        <v>1961-1972</v>
      </c>
      <c r="Q3537" s="1">
        <f ca="1">INDEX(VpD!$C$3:$I$27,MATCH(F3537,VpD!$B$3:$B$27,0),MATCH(P3537,VpD!$C$2:$I$2,0))</f>
        <v>120</v>
      </c>
      <c r="R3537" s="16">
        <f t="shared" ca="1" si="724"/>
        <v>13.2</v>
      </c>
      <c r="S3537" s="14">
        <f t="shared" ca="1" si="725"/>
        <v>713701.16</v>
      </c>
      <c r="T3537" s="14">
        <f t="shared" ca="1" si="726"/>
        <v>6169268.6500000004</v>
      </c>
      <c r="U3537" s="14" t="str">
        <f t="shared" ca="1" si="727"/>
        <v>0A3F507E-1AC5-32B8-E044-0003BA298018</v>
      </c>
    </row>
    <row r="3538" spans="1:21" s="14" customFormat="1" x14ac:dyDescent="0.25">
      <c r="A3538" s="14">
        <f t="shared" si="715"/>
        <v>3538</v>
      </c>
      <c r="B3538" s="14" t="str">
        <f t="shared" ca="1" si="716"/>
        <v>9683531B-FB78-4532-B0ED-B8D6D0CDE314</v>
      </c>
      <c r="C3538" s="14" t="str">
        <f t="shared" ca="1" si="717"/>
        <v>Rendsagervej</v>
      </c>
      <c r="D3538" s="14" t="str">
        <f t="shared" ca="1" si="718"/>
        <v>83</v>
      </c>
      <c r="E3538" s="14" t="str">
        <f t="shared" ca="1" si="719"/>
        <v>9nv</v>
      </c>
      <c r="F3538" s="1">
        <f t="shared" ca="1" si="720"/>
        <v>120</v>
      </c>
      <c r="G3538" s="1">
        <f t="shared" ca="1" si="721"/>
        <v>109</v>
      </c>
      <c r="H3538" s="1">
        <f t="shared" ca="1" si="722"/>
        <v>1973</v>
      </c>
      <c r="I3538" s="1" t="str">
        <f ca="1">INDEX(Relationstabel!$C$3:$K$10,MATCH(INDIRECT($A$1&amp;"J"&amp;A3538),Relationstabel!$A$3:$A$10,0),MATCH(IFERROR(VALUE(INDIRECT($A$1&amp;"K"&amp;A3538)),0),Relationstabel!$C$1:$K$1,0))</f>
        <v>Olie</v>
      </c>
      <c r="J3538" s="1" t="str">
        <f ca="1">INDEX(Anvendelseskode!B:B,MATCH($F3538,Anvendelseskode!$A:$A,0))</f>
        <v>Fritliggende enfamilieshus (parcelhus)</v>
      </c>
      <c r="K3538" s="1" t="str">
        <f ca="1">INDEX(Anvendelseskode!C:C,MATCH($F3538,Anvendelseskode!$A:$A,0))</f>
        <v>Parcelhuse</v>
      </c>
      <c r="L3538" s="1" t="str">
        <f ca="1">INDEX(Anvendelseskode!D:D,MATCH($F3538,Anvendelseskode!$A:$A,0))</f>
        <v>Private husholdninger</v>
      </c>
      <c r="M3538" s="1" t="str">
        <f ca="1">IFERROR(INDEX(SBi!$2:$2,MATCH(H3538,SBi!$1:$1,1)),SBi!$K$2)</f>
        <v>1973-1978</v>
      </c>
      <c r="N3538" s="1">
        <f ca="1">INDEX(SBi!$C$3:$K$28,MATCH(F3538,SBi!$B$3:$B$28,0),MATCH(M3538,SBi!$C$2:$K$2,0))</f>
        <v>119.8</v>
      </c>
      <c r="O3538" s="16">
        <f t="shared" ca="1" si="723"/>
        <v>13.058199999999999</v>
      </c>
      <c r="P3538" s="16" t="str">
        <f ca="1">IFERROR(INDEX(VpD!$2:$2,MATCH(H3538,VpD!$1:$1,1)),VpD!$I$2)</f>
        <v>1973-1978</v>
      </c>
      <c r="Q3538" s="1">
        <f ca="1">INDEX(VpD!$C$3:$I$27,MATCH(F3538,VpD!$B$3:$B$27,0),MATCH(P3538,VpD!$C$2:$I$2,0))</f>
        <v>117</v>
      </c>
      <c r="R3538" s="16">
        <f t="shared" ca="1" si="724"/>
        <v>12.753</v>
      </c>
      <c r="S3538" s="14">
        <f t="shared" ca="1" si="725"/>
        <v>710915.18</v>
      </c>
      <c r="T3538" s="14">
        <f t="shared" ca="1" si="726"/>
        <v>6171646.1500000004</v>
      </c>
      <c r="U3538" s="14" t="str">
        <f t="shared" ca="1" si="727"/>
        <v>0A3F507E-1FCF-32B8-E044-0003BA298018</v>
      </c>
    </row>
    <row r="3539" spans="1:21" s="14" customFormat="1" x14ac:dyDescent="0.25">
      <c r="A3539" s="14">
        <f t="shared" si="715"/>
        <v>3539</v>
      </c>
      <c r="B3539" s="14" t="str">
        <f t="shared" ca="1" si="716"/>
        <v>F254D494-52D6-465A-A4A0-96EF6E59802E</v>
      </c>
      <c r="C3539" s="14" t="str">
        <f t="shared" ca="1" si="717"/>
        <v>Horsbred</v>
      </c>
      <c r="D3539" s="14" t="str">
        <f t="shared" ca="1" si="718"/>
        <v>91</v>
      </c>
      <c r="E3539" s="14" t="str">
        <f t="shared" ca="1" si="719"/>
        <v>13co</v>
      </c>
      <c r="F3539" s="1">
        <f t="shared" ca="1" si="720"/>
        <v>130</v>
      </c>
      <c r="G3539" s="1">
        <f t="shared" ca="1" si="721"/>
        <v>107</v>
      </c>
      <c r="H3539" s="1">
        <f t="shared" ca="1" si="722"/>
        <v>1984</v>
      </c>
      <c r="I3539" s="1" t="str">
        <f ca="1">INDEX(Relationstabel!$C$3:$K$10,MATCH(INDIRECT($A$1&amp;"J"&amp;A3539),Relationstabel!$A$3:$A$10,0),MATCH(IFERROR(VALUE(INDIRECT($A$1&amp;"K"&amp;A3539)),0),Relationstabel!$C$1:$K$1,0))</f>
        <v>Fjernvarme/ Blokvarme</v>
      </c>
      <c r="J3539" s="1" t="str">
        <f ca="1">INDEX(Anvendelseskode!B:B,MATCH($F3539,Anvendelseskode!$A:$A,0))</f>
        <v>Række-, kæde-, dobbelthus (lodret adskillelse mellem enhederne)</v>
      </c>
      <c r="K3539" s="1" t="str">
        <f ca="1">INDEX(Anvendelseskode!C:C,MATCH($F3539,Anvendelseskode!$A:$A,0))</f>
        <v>Række-, kæde og dobbelthuse</v>
      </c>
      <c r="L3539" s="1" t="str">
        <f ca="1">INDEX(Anvendelseskode!D:D,MATCH($F3539,Anvendelseskode!$A:$A,0))</f>
        <v>Private husholdninger</v>
      </c>
      <c r="M3539" s="1" t="str">
        <f ca="1">IFERROR(INDEX(SBi!$2:$2,MATCH(H3539,SBi!$1:$1,1)),SBi!$K$2)</f>
        <v>1979-1998</v>
      </c>
      <c r="N3539" s="1">
        <f ca="1">INDEX(SBi!$C$3:$K$28,MATCH(F3539,SBi!$B$3:$B$28,0),MATCH(M3539,SBi!$C$2:$K$2,0))</f>
        <v>96.8</v>
      </c>
      <c r="O3539" s="16">
        <f t="shared" ca="1" si="723"/>
        <v>10.3576</v>
      </c>
      <c r="P3539" s="16" t="str">
        <f ca="1">IFERROR(INDEX(VpD!$2:$2,MATCH(H3539,VpD!$1:$1,1)),VpD!$I$2)</f>
        <v>1979-1998</v>
      </c>
      <c r="Q3539" s="1">
        <f ca="1">INDEX(VpD!$C$3:$I$27,MATCH(F3539,VpD!$B$3:$B$27,0),MATCH(P3539,VpD!$C$2:$I$2,0))</f>
        <v>74</v>
      </c>
      <c r="R3539" s="16">
        <f t="shared" ca="1" si="724"/>
        <v>7.9180000000000001</v>
      </c>
      <c r="S3539" s="14">
        <f t="shared" ca="1" si="725"/>
        <v>711379.62</v>
      </c>
      <c r="T3539" s="14">
        <f t="shared" ca="1" si="726"/>
        <v>6171851.2199999997</v>
      </c>
      <c r="U3539" s="14" t="str">
        <f t="shared" ca="1" si="727"/>
        <v>0A3F507E-18D5-32B8-E044-0003BA298018</v>
      </c>
    </row>
    <row r="3540" spans="1:21" s="14" customFormat="1" x14ac:dyDescent="0.25">
      <c r="A3540" s="14">
        <f t="shared" si="715"/>
        <v>3540</v>
      </c>
      <c r="B3540" s="14" t="str">
        <f t="shared" ca="1" si="716"/>
        <v>694D2B3D-3654-44F0-B8A3-BC24AF1B2FD9</v>
      </c>
      <c r="C3540" s="14" t="str">
        <f t="shared" ca="1" si="717"/>
        <v>Rendsagervej</v>
      </c>
      <c r="D3540" s="14" t="str">
        <f t="shared" ca="1" si="718"/>
        <v>89</v>
      </c>
      <c r="E3540" s="14" t="str">
        <f t="shared" ca="1" si="719"/>
        <v>9nt</v>
      </c>
      <c r="F3540" s="1">
        <f t="shared" ca="1" si="720"/>
        <v>120</v>
      </c>
      <c r="G3540" s="1">
        <f t="shared" ca="1" si="721"/>
        <v>109</v>
      </c>
      <c r="H3540" s="1">
        <f t="shared" ca="1" si="722"/>
        <v>1984</v>
      </c>
      <c r="I3540" s="1" t="str">
        <f ca="1">INDEX(Relationstabel!$C$3:$K$10,MATCH(INDIRECT($A$1&amp;"J"&amp;A3540),Relationstabel!$A$3:$A$10,0),MATCH(IFERROR(VALUE(INDIRECT($A$1&amp;"K"&amp;A3540)),0),Relationstabel!$C$1:$K$1,0))</f>
        <v>Olie</v>
      </c>
      <c r="J3540" s="1" t="str">
        <f ca="1">INDEX(Anvendelseskode!B:B,MATCH($F3540,Anvendelseskode!$A:$A,0))</f>
        <v>Fritliggende enfamilieshus (parcelhus)</v>
      </c>
      <c r="K3540" s="1" t="str">
        <f ca="1">INDEX(Anvendelseskode!C:C,MATCH($F3540,Anvendelseskode!$A:$A,0))</f>
        <v>Parcelhuse</v>
      </c>
      <c r="L3540" s="1" t="str">
        <f ca="1">INDEX(Anvendelseskode!D:D,MATCH($F3540,Anvendelseskode!$A:$A,0))</f>
        <v>Private husholdninger</v>
      </c>
      <c r="M3540" s="1" t="str">
        <f ca="1">IFERROR(INDEX(SBi!$2:$2,MATCH(H3540,SBi!$1:$1,1)),SBi!$K$2)</f>
        <v>1979-1998</v>
      </c>
      <c r="N3540" s="1">
        <f ca="1">INDEX(SBi!$C$3:$K$28,MATCH(F3540,SBi!$B$3:$B$28,0),MATCH(M3540,SBi!$C$2:$K$2,0))</f>
        <v>105.4</v>
      </c>
      <c r="O3540" s="16">
        <f t="shared" ca="1" si="723"/>
        <v>11.4886</v>
      </c>
      <c r="P3540" s="16" t="str">
        <f ca="1">IFERROR(INDEX(VpD!$2:$2,MATCH(H3540,VpD!$1:$1,1)),VpD!$I$2)</f>
        <v>1979-1998</v>
      </c>
      <c r="Q3540" s="1">
        <f ca="1">INDEX(VpD!$C$3:$I$27,MATCH(F3540,VpD!$B$3:$B$27,0),MATCH(P3540,VpD!$C$2:$I$2,0))</f>
        <v>90</v>
      </c>
      <c r="R3540" s="16">
        <f t="shared" ca="1" si="724"/>
        <v>9.81</v>
      </c>
      <c r="S3540" s="14">
        <f t="shared" ca="1" si="725"/>
        <v>710901.2</v>
      </c>
      <c r="T3540" s="14">
        <f t="shared" ca="1" si="726"/>
        <v>6171666.5099999998</v>
      </c>
      <c r="U3540" s="14" t="str">
        <f t="shared" ca="1" si="727"/>
        <v>0A3F507E-1FD5-32B8-E044-0003BA298018</v>
      </c>
    </row>
    <row r="3541" spans="1:21" s="14" customFormat="1" x14ac:dyDescent="0.25">
      <c r="A3541" s="14">
        <f t="shared" si="715"/>
        <v>3541</v>
      </c>
      <c r="B3541" s="14" t="str">
        <f t="shared" ca="1" si="716"/>
        <v>BAA3BA0C-09D3-472A-AB80-D3406BBBF91A</v>
      </c>
      <c r="C3541" s="14" t="str">
        <f t="shared" ca="1" si="717"/>
        <v>Horsbred</v>
      </c>
      <c r="D3541" s="14" t="str">
        <f t="shared" ca="1" si="718"/>
        <v>94</v>
      </c>
      <c r="E3541" s="14" t="str">
        <f t="shared" ca="1" si="719"/>
        <v>13ae</v>
      </c>
      <c r="F3541" s="1">
        <f t="shared" ca="1" si="720"/>
        <v>130</v>
      </c>
      <c r="G3541" s="1">
        <f t="shared" ca="1" si="721"/>
        <v>107</v>
      </c>
      <c r="H3541" s="1">
        <f t="shared" ca="1" si="722"/>
        <v>1990</v>
      </c>
      <c r="I3541" s="1" t="str">
        <f ca="1">INDEX(Relationstabel!$C$3:$K$10,MATCH(INDIRECT($A$1&amp;"J"&amp;A3541),Relationstabel!$A$3:$A$10,0),MATCH(IFERROR(VALUE(INDIRECT($A$1&amp;"K"&amp;A3541)),0),Relationstabel!$C$1:$K$1,0))</f>
        <v>Fjernvarme/ Blokvarme</v>
      </c>
      <c r="J3541" s="1" t="str">
        <f ca="1">INDEX(Anvendelseskode!B:B,MATCH($F3541,Anvendelseskode!$A:$A,0))</f>
        <v>Række-, kæde-, dobbelthus (lodret adskillelse mellem enhederne)</v>
      </c>
      <c r="K3541" s="1" t="str">
        <f ca="1">INDEX(Anvendelseskode!C:C,MATCH($F3541,Anvendelseskode!$A:$A,0))</f>
        <v>Række-, kæde og dobbelthuse</v>
      </c>
      <c r="L3541" s="1" t="str">
        <f ca="1">INDEX(Anvendelseskode!D:D,MATCH($F3541,Anvendelseskode!$A:$A,0))</f>
        <v>Private husholdninger</v>
      </c>
      <c r="M3541" s="1" t="str">
        <f ca="1">IFERROR(INDEX(SBi!$2:$2,MATCH(H3541,SBi!$1:$1,1)),SBi!$K$2)</f>
        <v>1979-1998</v>
      </c>
      <c r="N3541" s="1">
        <f ca="1">INDEX(SBi!$C$3:$K$28,MATCH(F3541,SBi!$B$3:$B$28,0),MATCH(M3541,SBi!$C$2:$K$2,0))</f>
        <v>96.8</v>
      </c>
      <c r="O3541" s="16">
        <f t="shared" ca="1" si="723"/>
        <v>10.3576</v>
      </c>
      <c r="P3541" s="16" t="str">
        <f ca="1">IFERROR(INDEX(VpD!$2:$2,MATCH(H3541,VpD!$1:$1,1)),VpD!$I$2)</f>
        <v>1979-1998</v>
      </c>
      <c r="Q3541" s="1">
        <f ca="1">INDEX(VpD!$C$3:$I$27,MATCH(F3541,VpD!$B$3:$B$27,0),MATCH(P3541,VpD!$C$2:$I$2,0))</f>
        <v>74</v>
      </c>
      <c r="R3541" s="16">
        <f t="shared" ca="1" si="724"/>
        <v>7.9180000000000001</v>
      </c>
      <c r="S3541" s="14">
        <f t="shared" ca="1" si="725"/>
        <v>711434.88</v>
      </c>
      <c r="T3541" s="14">
        <f t="shared" ca="1" si="726"/>
        <v>6171873.4299999997</v>
      </c>
      <c r="U3541" s="14" t="str">
        <f t="shared" ca="1" si="727"/>
        <v>0A3F507E-18D8-32B8-E044-0003BA298018</v>
      </c>
    </row>
    <row r="3542" spans="1:21" s="14" customFormat="1" x14ac:dyDescent="0.25">
      <c r="A3542" s="14">
        <f t="shared" si="715"/>
        <v>3542</v>
      </c>
      <c r="B3542" s="14" t="str">
        <f t="shared" ca="1" si="716"/>
        <v>B5543EE7-59DA-4753-847F-41290BEBB5A2</v>
      </c>
      <c r="C3542" s="14" t="str">
        <f t="shared" ca="1" si="717"/>
        <v>Rendsagervej</v>
      </c>
      <c r="D3542" s="14" t="str">
        <f t="shared" ca="1" si="718"/>
        <v>92</v>
      </c>
      <c r="E3542" s="14" t="str">
        <f t="shared" ca="1" si="719"/>
        <v>9hi</v>
      </c>
      <c r="F3542" s="1">
        <f t="shared" ca="1" si="720"/>
        <v>120</v>
      </c>
      <c r="G3542" s="1">
        <f t="shared" ca="1" si="721"/>
        <v>119</v>
      </c>
      <c r="H3542" s="1">
        <f t="shared" ca="1" si="722"/>
        <v>1972</v>
      </c>
      <c r="I3542" s="1" t="str">
        <f ca="1">INDEX(Relationstabel!$C$3:$K$10,MATCH(INDIRECT($A$1&amp;"J"&amp;A3542),Relationstabel!$A$3:$A$10,0),MATCH(IFERROR(VALUE(INDIRECT($A$1&amp;"K"&amp;A3542)),0),Relationstabel!$C$1:$K$1,0))</f>
        <v>Naturgas</v>
      </c>
      <c r="J3542" s="1" t="str">
        <f ca="1">INDEX(Anvendelseskode!B:B,MATCH($F3542,Anvendelseskode!$A:$A,0))</f>
        <v>Fritliggende enfamilieshus (parcelhus)</v>
      </c>
      <c r="K3542" s="1" t="str">
        <f ca="1">INDEX(Anvendelseskode!C:C,MATCH($F3542,Anvendelseskode!$A:$A,0))</f>
        <v>Parcelhuse</v>
      </c>
      <c r="L3542" s="1" t="str">
        <f ca="1">INDEX(Anvendelseskode!D:D,MATCH($F3542,Anvendelseskode!$A:$A,0))</f>
        <v>Private husholdninger</v>
      </c>
      <c r="M3542" s="1" t="str">
        <f ca="1">IFERROR(INDEX(SBi!$2:$2,MATCH(H3542,SBi!$1:$1,1)),SBi!$K$2)</f>
        <v>1961-1972</v>
      </c>
      <c r="N3542" s="1">
        <f ca="1">INDEX(SBi!$C$3:$K$28,MATCH(F3542,SBi!$B$3:$B$28,0),MATCH(M3542,SBi!$C$2:$K$2,0))</f>
        <v>134.30000000000001</v>
      </c>
      <c r="O3542" s="16">
        <f t="shared" ca="1" si="723"/>
        <v>15.9817</v>
      </c>
      <c r="P3542" s="16" t="str">
        <f ca="1">IFERROR(INDEX(VpD!$2:$2,MATCH(H3542,VpD!$1:$1,1)),VpD!$I$2)</f>
        <v>1961-1972</v>
      </c>
      <c r="Q3542" s="1">
        <f ca="1">INDEX(VpD!$C$3:$I$27,MATCH(F3542,VpD!$B$3:$B$27,0),MATCH(P3542,VpD!$C$2:$I$2,0))</f>
        <v>143</v>
      </c>
      <c r="R3542" s="16">
        <f t="shared" ca="1" si="724"/>
        <v>17.016999999999999</v>
      </c>
      <c r="S3542" s="14">
        <f t="shared" ca="1" si="725"/>
        <v>711066.08</v>
      </c>
      <c r="T3542" s="14">
        <f t="shared" ca="1" si="726"/>
        <v>6171756.0899999999</v>
      </c>
      <c r="U3542" s="14" t="str">
        <f t="shared" ca="1" si="727"/>
        <v>0A3F507E-1FD8-32B8-E044-0003BA298018</v>
      </c>
    </row>
    <row r="3543" spans="1:21" s="14" customFormat="1" x14ac:dyDescent="0.25">
      <c r="A3543" s="14">
        <f t="shared" si="715"/>
        <v>3543</v>
      </c>
      <c r="B3543" s="14" t="str">
        <f t="shared" ca="1" si="716"/>
        <v>2B6EB58C-D8B0-4E08-B423-A07779BE6E25</v>
      </c>
      <c r="C3543" s="14" t="str">
        <f t="shared" ca="1" si="717"/>
        <v>Hyrdeengen</v>
      </c>
      <c r="D3543" s="14" t="str">
        <f t="shared" ca="1" si="718"/>
        <v>281</v>
      </c>
      <c r="E3543" s="14" t="str">
        <f t="shared" ca="1" si="719"/>
        <v>21es</v>
      </c>
      <c r="F3543" s="1">
        <f t="shared" ca="1" si="720"/>
        <v>130</v>
      </c>
      <c r="G3543" s="1">
        <f t="shared" ca="1" si="721"/>
        <v>130</v>
      </c>
      <c r="H3543" s="1">
        <f t="shared" ca="1" si="722"/>
        <v>1975</v>
      </c>
      <c r="I3543" s="1" t="str">
        <f ca="1">INDEX(Relationstabel!$C$3:$K$10,MATCH(INDIRECT($A$1&amp;"J"&amp;A3543),Relationstabel!$A$3:$A$10,0),MATCH(IFERROR(VALUE(INDIRECT($A$1&amp;"K"&amp;A3543)),0),Relationstabel!$C$1:$K$1,0))</f>
        <v>Elvarme</v>
      </c>
      <c r="J3543" s="1" t="str">
        <f ca="1">INDEX(Anvendelseskode!B:B,MATCH($F3543,Anvendelseskode!$A:$A,0))</f>
        <v>Række-, kæde-, dobbelthus (lodret adskillelse mellem enhederne)</v>
      </c>
      <c r="K3543" s="1" t="str">
        <f ca="1">INDEX(Anvendelseskode!C:C,MATCH($F3543,Anvendelseskode!$A:$A,0))</f>
        <v>Række-, kæde og dobbelthuse</v>
      </c>
      <c r="L3543" s="1" t="str">
        <f ca="1">INDEX(Anvendelseskode!D:D,MATCH($F3543,Anvendelseskode!$A:$A,0))</f>
        <v>Private husholdninger</v>
      </c>
      <c r="M3543" s="1" t="str">
        <f ca="1">IFERROR(INDEX(SBi!$2:$2,MATCH(H3543,SBi!$1:$1,1)),SBi!$K$2)</f>
        <v>1973-1978</v>
      </c>
      <c r="N3543" s="1">
        <f ca="1">INDEX(SBi!$C$3:$K$28,MATCH(F3543,SBi!$B$3:$B$28,0),MATCH(M3543,SBi!$C$2:$K$2,0))</f>
        <v>112.6</v>
      </c>
      <c r="O3543" s="16">
        <f t="shared" ca="1" si="723"/>
        <v>14.638</v>
      </c>
      <c r="P3543" s="16" t="str">
        <f ca="1">IFERROR(INDEX(VpD!$2:$2,MATCH(H3543,VpD!$1:$1,1)),VpD!$I$2)</f>
        <v>1973-1978</v>
      </c>
      <c r="Q3543" s="1">
        <f ca="1">INDEX(VpD!$C$3:$I$27,MATCH(F3543,VpD!$B$3:$B$27,0),MATCH(P3543,VpD!$C$2:$I$2,0))</f>
        <v>98</v>
      </c>
      <c r="R3543" s="16">
        <f t="shared" ca="1" si="724"/>
        <v>12.74</v>
      </c>
      <c r="S3543" s="14">
        <f t="shared" ca="1" si="725"/>
        <v>711616.02</v>
      </c>
      <c r="T3543" s="14">
        <f t="shared" ca="1" si="726"/>
        <v>6172410.7400000002</v>
      </c>
      <c r="U3543" s="14" t="str">
        <f t="shared" ca="1" si="727"/>
        <v>0A3F507E-19DE-32B8-E044-0003BA298018</v>
      </c>
    </row>
    <row r="3544" spans="1:21" s="14" customFormat="1" x14ac:dyDescent="0.25">
      <c r="A3544" s="14">
        <f t="shared" si="715"/>
        <v>3544</v>
      </c>
      <c r="B3544" s="14" t="str">
        <f t="shared" ca="1" si="716"/>
        <v>C1E3C385-84CF-4A5F-8C5C-3B8EBBEF39A0</v>
      </c>
      <c r="C3544" s="14" t="str">
        <f t="shared" ca="1" si="717"/>
        <v>Bygaden</v>
      </c>
      <c r="D3544" s="14" t="str">
        <f t="shared" ca="1" si="718"/>
        <v>17</v>
      </c>
      <c r="E3544" s="14" t="str">
        <f t="shared" ca="1" si="719"/>
        <v>6au</v>
      </c>
      <c r="F3544" s="1">
        <f t="shared" ca="1" si="720"/>
        <v>120</v>
      </c>
      <c r="G3544" s="1">
        <f t="shared" ca="1" si="721"/>
        <v>170</v>
      </c>
      <c r="H3544" s="1">
        <f t="shared" ca="1" si="722"/>
        <v>1973</v>
      </c>
      <c r="I3544" s="1" t="str">
        <f ca="1">INDEX(Relationstabel!$C$3:$K$10,MATCH(INDIRECT($A$1&amp;"J"&amp;A3544),Relationstabel!$A$3:$A$10,0),MATCH(IFERROR(VALUE(INDIRECT($A$1&amp;"K"&amp;A3544)),0),Relationstabel!$C$1:$K$1,0))</f>
        <v>Naturgas</v>
      </c>
      <c r="J3544" s="1" t="str">
        <f ca="1">INDEX(Anvendelseskode!B:B,MATCH($F3544,Anvendelseskode!$A:$A,0))</f>
        <v>Fritliggende enfamilieshus (parcelhus)</v>
      </c>
      <c r="K3544" s="1" t="str">
        <f ca="1">INDEX(Anvendelseskode!C:C,MATCH($F3544,Anvendelseskode!$A:$A,0))</f>
        <v>Parcelhuse</v>
      </c>
      <c r="L3544" s="1" t="str">
        <f ca="1">INDEX(Anvendelseskode!D:D,MATCH($F3544,Anvendelseskode!$A:$A,0))</f>
        <v>Private husholdninger</v>
      </c>
      <c r="M3544" s="1" t="str">
        <f ca="1">IFERROR(INDEX(SBi!$2:$2,MATCH(H3544,SBi!$1:$1,1)),SBi!$K$2)</f>
        <v>1973-1978</v>
      </c>
      <c r="N3544" s="1">
        <f ca="1">INDEX(SBi!$C$3:$K$28,MATCH(F3544,SBi!$B$3:$B$28,0),MATCH(M3544,SBi!$C$2:$K$2,0))</f>
        <v>119.8</v>
      </c>
      <c r="O3544" s="16">
        <f t="shared" ca="1" si="723"/>
        <v>20.366</v>
      </c>
      <c r="P3544" s="16" t="str">
        <f ca="1">IFERROR(INDEX(VpD!$2:$2,MATCH(H3544,VpD!$1:$1,1)),VpD!$I$2)</f>
        <v>1973-1978</v>
      </c>
      <c r="Q3544" s="1">
        <f ca="1">INDEX(VpD!$C$3:$I$27,MATCH(F3544,VpD!$B$3:$B$27,0),MATCH(P3544,VpD!$C$2:$I$2,0))</f>
        <v>117</v>
      </c>
      <c r="R3544" s="16">
        <f t="shared" ca="1" si="724"/>
        <v>19.89</v>
      </c>
      <c r="S3544" s="14">
        <f t="shared" ca="1" si="725"/>
        <v>711775.81</v>
      </c>
      <c r="T3544" s="14">
        <f t="shared" ca="1" si="726"/>
        <v>6170553.4800000004</v>
      </c>
      <c r="U3544" s="14" t="str">
        <f t="shared" ca="1" si="727"/>
        <v>0A3F507E-15E4-32B8-E044-0003BA298018</v>
      </c>
    </row>
    <row r="3545" spans="1:21" s="14" customFormat="1" x14ac:dyDescent="0.25">
      <c r="A3545" s="14">
        <f t="shared" si="715"/>
        <v>3545</v>
      </c>
      <c r="B3545" s="14" t="str">
        <f t="shared" ca="1" si="716"/>
        <v>4E22AD5D-5C2C-4082-8D8E-64097C89E138</v>
      </c>
      <c r="C3545" s="14" t="str">
        <f t="shared" ca="1" si="717"/>
        <v>Svanholmvej</v>
      </c>
      <c r="D3545" s="14" t="str">
        <f t="shared" ca="1" si="718"/>
        <v>12</v>
      </c>
      <c r="E3545" s="14" t="str">
        <f t="shared" ca="1" si="719"/>
        <v>18bq</v>
      </c>
      <c r="F3545" s="1">
        <f t="shared" ca="1" si="720"/>
        <v>120</v>
      </c>
      <c r="G3545" s="1">
        <f t="shared" ca="1" si="721"/>
        <v>149</v>
      </c>
      <c r="H3545" s="1">
        <f t="shared" ca="1" si="722"/>
        <v>1993</v>
      </c>
      <c r="I3545" s="1" t="str">
        <f ca="1">INDEX(Relationstabel!$C$3:$K$10,MATCH(INDIRECT($A$1&amp;"J"&amp;A3545),Relationstabel!$A$3:$A$10,0),MATCH(IFERROR(VALUE(INDIRECT($A$1&amp;"K"&amp;A3545)),0),Relationstabel!$C$1:$K$1,0))</f>
        <v>Naturgas</v>
      </c>
      <c r="J3545" s="1" t="str">
        <f ca="1">INDEX(Anvendelseskode!B:B,MATCH($F3545,Anvendelseskode!$A:$A,0))</f>
        <v>Fritliggende enfamilieshus (parcelhus)</v>
      </c>
      <c r="K3545" s="1" t="str">
        <f ca="1">INDEX(Anvendelseskode!C:C,MATCH($F3545,Anvendelseskode!$A:$A,0))</f>
        <v>Parcelhuse</v>
      </c>
      <c r="L3545" s="1" t="str">
        <f ca="1">INDEX(Anvendelseskode!D:D,MATCH($F3545,Anvendelseskode!$A:$A,0))</f>
        <v>Private husholdninger</v>
      </c>
      <c r="M3545" s="1" t="str">
        <f ca="1">IFERROR(INDEX(SBi!$2:$2,MATCH(H3545,SBi!$1:$1,1)),SBi!$K$2)</f>
        <v>1979-1998</v>
      </c>
      <c r="N3545" s="1">
        <f ca="1">INDEX(SBi!$C$3:$K$28,MATCH(F3545,SBi!$B$3:$B$28,0),MATCH(M3545,SBi!$C$2:$K$2,0))</f>
        <v>105.4</v>
      </c>
      <c r="O3545" s="16">
        <f t="shared" ca="1" si="723"/>
        <v>15.704600000000001</v>
      </c>
      <c r="P3545" s="16" t="str">
        <f ca="1">IFERROR(INDEX(VpD!$2:$2,MATCH(H3545,VpD!$1:$1,1)),VpD!$I$2)</f>
        <v>1979-1998</v>
      </c>
      <c r="Q3545" s="1">
        <f ca="1">INDEX(VpD!$C$3:$I$27,MATCH(F3545,VpD!$B$3:$B$27,0),MATCH(P3545,VpD!$C$2:$I$2,0))</f>
        <v>90</v>
      </c>
      <c r="R3545" s="16">
        <f t="shared" ca="1" si="724"/>
        <v>13.41</v>
      </c>
      <c r="S3545" s="14">
        <f t="shared" ca="1" si="725"/>
        <v>713246.91</v>
      </c>
      <c r="T3545" s="14">
        <f t="shared" ca="1" si="726"/>
        <v>6168978.04</v>
      </c>
      <c r="U3545" s="14" t="str">
        <f t="shared" ca="1" si="727"/>
        <v>0A3F507E-21E4-32B8-E044-0003BA298018</v>
      </c>
    </row>
    <row r="3546" spans="1:21" s="14" customFormat="1" x14ac:dyDescent="0.25">
      <c r="A3546" s="14">
        <f t="shared" si="715"/>
        <v>3546</v>
      </c>
      <c r="B3546" s="14" t="str">
        <f t="shared" ca="1" si="716"/>
        <v>2F3CC145-91E7-4D1B-A60A-791BC24FF38E</v>
      </c>
      <c r="C3546" s="14" t="str">
        <f t="shared" ca="1" si="717"/>
        <v>Stærebo</v>
      </c>
      <c r="D3546" s="14" t="str">
        <f t="shared" ca="1" si="718"/>
        <v>45</v>
      </c>
      <c r="E3546" s="14" t="str">
        <f t="shared" ca="1" si="719"/>
        <v>6æu</v>
      </c>
      <c r="F3546" s="1">
        <f t="shared" ca="1" si="720"/>
        <v>130</v>
      </c>
      <c r="G3546" s="1">
        <f t="shared" ca="1" si="721"/>
        <v>112</v>
      </c>
      <c r="H3546" s="1">
        <f t="shared" ca="1" si="722"/>
        <v>1978</v>
      </c>
      <c r="I3546" s="1" t="str">
        <f ca="1">INDEX(Relationstabel!$C$3:$K$10,MATCH(INDIRECT($A$1&amp;"J"&amp;A3546),Relationstabel!$A$3:$A$10,0),MATCH(IFERROR(VALUE(INDIRECT($A$1&amp;"K"&amp;A3546)),0),Relationstabel!$C$1:$K$1,0))</f>
        <v>Fjernvarme/ Blokvarme</v>
      </c>
      <c r="J3546" s="1" t="str">
        <f ca="1">INDEX(Anvendelseskode!B:B,MATCH($F3546,Anvendelseskode!$A:$A,0))</f>
        <v>Række-, kæde-, dobbelthus (lodret adskillelse mellem enhederne)</v>
      </c>
      <c r="K3546" s="1" t="str">
        <f ca="1">INDEX(Anvendelseskode!C:C,MATCH($F3546,Anvendelseskode!$A:$A,0))</f>
        <v>Række-, kæde og dobbelthuse</v>
      </c>
      <c r="L3546" s="1" t="str">
        <f ca="1">INDEX(Anvendelseskode!D:D,MATCH($F3546,Anvendelseskode!$A:$A,0))</f>
        <v>Private husholdninger</v>
      </c>
      <c r="M3546" s="1" t="str">
        <f ca="1">IFERROR(INDEX(SBi!$2:$2,MATCH(H3546,SBi!$1:$1,1)),SBi!$K$2)</f>
        <v>1973-1978</v>
      </c>
      <c r="N3546" s="1">
        <f ca="1">INDEX(SBi!$C$3:$K$28,MATCH(F3546,SBi!$B$3:$B$28,0),MATCH(M3546,SBi!$C$2:$K$2,0))</f>
        <v>112.6</v>
      </c>
      <c r="O3546" s="16">
        <f t="shared" ca="1" si="723"/>
        <v>12.611199999999998</v>
      </c>
      <c r="P3546" s="16" t="str">
        <f ca="1">IFERROR(INDEX(VpD!$2:$2,MATCH(H3546,VpD!$1:$1,1)),VpD!$I$2)</f>
        <v>1973-1978</v>
      </c>
      <c r="Q3546" s="1">
        <f ca="1">INDEX(VpD!$C$3:$I$27,MATCH(F3546,VpD!$B$3:$B$27,0),MATCH(P3546,VpD!$C$2:$I$2,0))</f>
        <v>98</v>
      </c>
      <c r="R3546" s="16">
        <f t="shared" ca="1" si="724"/>
        <v>10.976000000000001</v>
      </c>
      <c r="S3546" s="14">
        <f t="shared" ca="1" si="725"/>
        <v>713595.98</v>
      </c>
      <c r="T3546" s="14">
        <f t="shared" ca="1" si="726"/>
        <v>6169688.0800000001</v>
      </c>
      <c r="U3546" s="14" t="str">
        <f t="shared" ca="1" si="727"/>
        <v>0A3F507E-21D4-32B8-E044-0003BA298018</v>
      </c>
    </row>
    <row r="3547" spans="1:21" s="14" customFormat="1" x14ac:dyDescent="0.25">
      <c r="A3547" s="14">
        <f t="shared" si="715"/>
        <v>3547</v>
      </c>
      <c r="B3547" s="14" t="str">
        <f t="shared" ca="1" si="716"/>
        <v>91A34B99-9DA6-4D09-9975-616AAD3B695B</v>
      </c>
      <c r="C3547" s="14" t="str">
        <f t="shared" ca="1" si="717"/>
        <v>Syvhøjvænge</v>
      </c>
      <c r="D3547" s="14" t="str">
        <f t="shared" ca="1" si="718"/>
        <v>159</v>
      </c>
      <c r="E3547" s="14" t="str">
        <f t="shared" ca="1" si="719"/>
        <v>22i</v>
      </c>
      <c r="F3547" s="1">
        <f t="shared" ca="1" si="720"/>
        <v>120</v>
      </c>
      <c r="G3547" s="1">
        <f t="shared" ca="1" si="721"/>
        <v>164</v>
      </c>
      <c r="H3547" s="1">
        <f t="shared" ca="1" si="722"/>
        <v>1975</v>
      </c>
      <c r="I3547" s="1" t="str">
        <f ca="1">INDEX(Relationstabel!$C$3:$K$10,MATCH(INDIRECT($A$1&amp;"J"&amp;A3547),Relationstabel!$A$3:$A$10,0),MATCH(IFERROR(VALUE(INDIRECT($A$1&amp;"K"&amp;A3547)),0),Relationstabel!$C$1:$K$1,0))</f>
        <v>Varmepumpe</v>
      </c>
      <c r="J3547" s="1" t="str">
        <f ca="1">INDEX(Anvendelseskode!B:B,MATCH($F3547,Anvendelseskode!$A:$A,0))</f>
        <v>Fritliggende enfamilieshus (parcelhus)</v>
      </c>
      <c r="K3547" s="1" t="str">
        <f ca="1">INDEX(Anvendelseskode!C:C,MATCH($F3547,Anvendelseskode!$A:$A,0))</f>
        <v>Parcelhuse</v>
      </c>
      <c r="L3547" s="1" t="str">
        <f ca="1">INDEX(Anvendelseskode!D:D,MATCH($F3547,Anvendelseskode!$A:$A,0))</f>
        <v>Private husholdninger</v>
      </c>
      <c r="M3547" s="1" t="str">
        <f ca="1">IFERROR(INDEX(SBi!$2:$2,MATCH(H3547,SBi!$1:$1,1)),SBi!$K$2)</f>
        <v>1973-1978</v>
      </c>
      <c r="N3547" s="1">
        <f ca="1">INDEX(SBi!$C$3:$K$28,MATCH(F3547,SBi!$B$3:$B$28,0),MATCH(M3547,SBi!$C$2:$K$2,0))</f>
        <v>119.8</v>
      </c>
      <c r="O3547" s="16">
        <f t="shared" ca="1" si="723"/>
        <v>19.647200000000002</v>
      </c>
      <c r="P3547" s="16" t="str">
        <f ca="1">IFERROR(INDEX(VpD!$2:$2,MATCH(H3547,VpD!$1:$1,1)),VpD!$I$2)</f>
        <v>1973-1978</v>
      </c>
      <c r="Q3547" s="1">
        <f ca="1">INDEX(VpD!$C$3:$I$27,MATCH(F3547,VpD!$B$3:$B$27,0),MATCH(P3547,VpD!$C$2:$I$2,0))</f>
        <v>117</v>
      </c>
      <c r="R3547" s="16">
        <f t="shared" ca="1" si="724"/>
        <v>19.187999999999999</v>
      </c>
      <c r="S3547" s="14">
        <f t="shared" ca="1" si="725"/>
        <v>711790.16</v>
      </c>
      <c r="T3547" s="14">
        <f t="shared" ca="1" si="726"/>
        <v>6172085.1100000003</v>
      </c>
      <c r="U3547" s="14" t="str">
        <f t="shared" ca="1" si="727"/>
        <v>0A3F507E-22D4-32B8-E044-0003BA298018</v>
      </c>
    </row>
    <row r="3548" spans="1:21" s="14" customFormat="1" x14ac:dyDescent="0.25">
      <c r="A3548" s="14">
        <f t="shared" si="715"/>
        <v>3548</v>
      </c>
      <c r="B3548" s="14" t="str">
        <f t="shared" ca="1" si="716"/>
        <v>FAC6928C-9370-417A-B39C-D830788B14F8</v>
      </c>
      <c r="C3548" s="14" t="str">
        <f t="shared" ca="1" si="717"/>
        <v>Bybakken</v>
      </c>
      <c r="D3548" s="14" t="str">
        <f t="shared" ca="1" si="718"/>
        <v>6</v>
      </c>
      <c r="E3548" s="14" t="str">
        <f t="shared" ca="1" si="719"/>
        <v>12hm</v>
      </c>
      <c r="F3548" s="1">
        <f t="shared" ca="1" si="720"/>
        <v>120</v>
      </c>
      <c r="G3548" s="1">
        <f t="shared" ca="1" si="721"/>
        <v>133</v>
      </c>
      <c r="H3548" s="1">
        <f t="shared" ca="1" si="722"/>
        <v>1979</v>
      </c>
      <c r="I3548" s="1" t="str">
        <f ca="1">INDEX(Relationstabel!$C$3:$K$10,MATCH(INDIRECT($A$1&amp;"J"&amp;A3548),Relationstabel!$A$3:$A$10,0),MATCH(IFERROR(VALUE(INDIRECT($A$1&amp;"K"&amp;A3548)),0),Relationstabel!$C$1:$K$1,0))</f>
        <v>Elvarme</v>
      </c>
      <c r="J3548" s="1" t="str">
        <f ca="1">INDEX(Anvendelseskode!B:B,MATCH($F3548,Anvendelseskode!$A:$A,0))</f>
        <v>Fritliggende enfamilieshus (parcelhus)</v>
      </c>
      <c r="K3548" s="1" t="str">
        <f ca="1">INDEX(Anvendelseskode!C:C,MATCH($F3548,Anvendelseskode!$A:$A,0))</f>
        <v>Parcelhuse</v>
      </c>
      <c r="L3548" s="1" t="str">
        <f ca="1">INDEX(Anvendelseskode!D:D,MATCH($F3548,Anvendelseskode!$A:$A,0))</f>
        <v>Private husholdninger</v>
      </c>
      <c r="M3548" s="1" t="str">
        <f ca="1">IFERROR(INDEX(SBi!$2:$2,MATCH(H3548,SBi!$1:$1,1)),SBi!$K$2)</f>
        <v>1979-1998</v>
      </c>
      <c r="N3548" s="1">
        <f ca="1">INDEX(SBi!$C$3:$K$28,MATCH(F3548,SBi!$B$3:$B$28,0),MATCH(M3548,SBi!$C$2:$K$2,0))</f>
        <v>105.4</v>
      </c>
      <c r="O3548" s="16">
        <f t="shared" ca="1" si="723"/>
        <v>14.0182</v>
      </c>
      <c r="P3548" s="16" t="str">
        <f ca="1">IFERROR(INDEX(VpD!$2:$2,MATCH(H3548,VpD!$1:$1,1)),VpD!$I$2)</f>
        <v>1979-1998</v>
      </c>
      <c r="Q3548" s="1">
        <f ca="1">INDEX(VpD!$C$3:$I$27,MATCH(F3548,VpD!$B$3:$B$27,0),MATCH(P3548,VpD!$C$2:$I$2,0))</f>
        <v>90</v>
      </c>
      <c r="R3548" s="16">
        <f t="shared" ca="1" si="724"/>
        <v>11.97</v>
      </c>
      <c r="S3548" s="14">
        <f t="shared" ca="1" si="725"/>
        <v>711648.35</v>
      </c>
      <c r="T3548" s="14">
        <f t="shared" ca="1" si="726"/>
        <v>6170782.46</v>
      </c>
      <c r="U3548" s="14" t="str">
        <f t="shared" ca="1" si="727"/>
        <v>0A3F507E-15D9-32B8-E044-0003BA298018</v>
      </c>
    </row>
    <row r="3549" spans="1:21" s="14" customFormat="1" x14ac:dyDescent="0.25">
      <c r="A3549" s="14">
        <f t="shared" si="715"/>
        <v>3549</v>
      </c>
      <c r="B3549" s="14" t="str">
        <f t="shared" ca="1" si="716"/>
        <v>74F895E3-4102-42EB-9E38-E72B62C654B3</v>
      </c>
      <c r="C3549" s="14" t="str">
        <f t="shared" ca="1" si="717"/>
        <v>Stærebo</v>
      </c>
      <c r="D3549" s="14" t="str">
        <f t="shared" ca="1" si="718"/>
        <v>54</v>
      </c>
      <c r="E3549" s="14" t="str">
        <f t="shared" ca="1" si="719"/>
        <v>6æs</v>
      </c>
      <c r="F3549" s="1">
        <f t="shared" ca="1" si="720"/>
        <v>130</v>
      </c>
      <c r="G3549" s="1">
        <f t="shared" ca="1" si="721"/>
        <v>109</v>
      </c>
      <c r="H3549" s="1">
        <f t="shared" ca="1" si="722"/>
        <v>1978</v>
      </c>
      <c r="I3549" s="1" t="str">
        <f ca="1">INDEX(Relationstabel!$C$3:$K$10,MATCH(INDIRECT($A$1&amp;"J"&amp;A3549),Relationstabel!$A$3:$A$10,0),MATCH(IFERROR(VALUE(INDIRECT($A$1&amp;"K"&amp;A3549)),0),Relationstabel!$C$1:$K$1,0))</f>
        <v>Fjernvarme/ Blokvarme</v>
      </c>
      <c r="J3549" s="1" t="str">
        <f ca="1">INDEX(Anvendelseskode!B:B,MATCH($F3549,Anvendelseskode!$A:$A,0))</f>
        <v>Række-, kæde-, dobbelthus (lodret adskillelse mellem enhederne)</v>
      </c>
      <c r="K3549" s="1" t="str">
        <f ca="1">INDEX(Anvendelseskode!C:C,MATCH($F3549,Anvendelseskode!$A:$A,0))</f>
        <v>Række-, kæde og dobbelthuse</v>
      </c>
      <c r="L3549" s="1" t="str">
        <f ca="1">INDEX(Anvendelseskode!D:D,MATCH($F3549,Anvendelseskode!$A:$A,0))</f>
        <v>Private husholdninger</v>
      </c>
      <c r="M3549" s="1" t="str">
        <f ca="1">IFERROR(INDEX(SBi!$2:$2,MATCH(H3549,SBi!$1:$1,1)),SBi!$K$2)</f>
        <v>1973-1978</v>
      </c>
      <c r="N3549" s="1">
        <f ca="1">INDEX(SBi!$C$3:$K$28,MATCH(F3549,SBi!$B$3:$B$28,0),MATCH(M3549,SBi!$C$2:$K$2,0))</f>
        <v>112.6</v>
      </c>
      <c r="O3549" s="16">
        <f t="shared" ca="1" si="723"/>
        <v>12.273399999999999</v>
      </c>
      <c r="P3549" s="16" t="str">
        <f ca="1">IFERROR(INDEX(VpD!$2:$2,MATCH(H3549,VpD!$1:$1,1)),VpD!$I$2)</f>
        <v>1973-1978</v>
      </c>
      <c r="Q3549" s="1">
        <f ca="1">INDEX(VpD!$C$3:$I$27,MATCH(F3549,VpD!$B$3:$B$27,0),MATCH(P3549,VpD!$C$2:$I$2,0))</f>
        <v>98</v>
      </c>
      <c r="R3549" s="16">
        <f t="shared" ca="1" si="724"/>
        <v>10.682</v>
      </c>
      <c r="S3549" s="14">
        <f t="shared" ca="1" si="725"/>
        <v>713583.66</v>
      </c>
      <c r="T3549" s="14">
        <f t="shared" ca="1" si="726"/>
        <v>6169697.5099999998</v>
      </c>
      <c r="U3549" s="14" t="str">
        <f t="shared" ca="1" si="727"/>
        <v>0A3F507E-21D9-32B8-E044-0003BA298018</v>
      </c>
    </row>
    <row r="3550" spans="1:21" s="14" customFormat="1" x14ac:dyDescent="0.25">
      <c r="A3550" s="14">
        <f t="shared" si="715"/>
        <v>3550</v>
      </c>
      <c r="B3550" s="14" t="str">
        <f t="shared" ca="1" si="716"/>
        <v>E2410D28-8CCC-400A-8947-6A1722B9A7B4</v>
      </c>
      <c r="C3550" s="14" t="str">
        <f t="shared" ca="1" si="717"/>
        <v>Svanholmvej</v>
      </c>
      <c r="D3550" s="14" t="str">
        <f t="shared" ca="1" si="718"/>
        <v>3</v>
      </c>
      <c r="E3550" s="14" t="str">
        <f t="shared" ca="1" si="719"/>
        <v>18cl</v>
      </c>
      <c r="F3550" s="1">
        <f t="shared" ca="1" si="720"/>
        <v>120</v>
      </c>
      <c r="G3550" s="1">
        <f t="shared" ca="1" si="721"/>
        <v>166</v>
      </c>
      <c r="H3550" s="1">
        <f t="shared" ca="1" si="722"/>
        <v>1975</v>
      </c>
      <c r="I3550" s="1" t="str">
        <f ca="1">INDEX(Relationstabel!$C$3:$K$10,MATCH(INDIRECT($A$1&amp;"J"&amp;A3550),Relationstabel!$A$3:$A$10,0),MATCH(IFERROR(VALUE(INDIRECT($A$1&amp;"K"&amp;A3550)),0),Relationstabel!$C$1:$K$1,0))</f>
        <v>Naturgas</v>
      </c>
      <c r="J3550" s="1" t="str">
        <f ca="1">INDEX(Anvendelseskode!B:B,MATCH($F3550,Anvendelseskode!$A:$A,0))</f>
        <v>Fritliggende enfamilieshus (parcelhus)</v>
      </c>
      <c r="K3550" s="1" t="str">
        <f ca="1">INDEX(Anvendelseskode!C:C,MATCH($F3550,Anvendelseskode!$A:$A,0))</f>
        <v>Parcelhuse</v>
      </c>
      <c r="L3550" s="1" t="str">
        <f ca="1">INDEX(Anvendelseskode!D:D,MATCH($F3550,Anvendelseskode!$A:$A,0))</f>
        <v>Private husholdninger</v>
      </c>
      <c r="M3550" s="1" t="str">
        <f ca="1">IFERROR(INDEX(SBi!$2:$2,MATCH(H3550,SBi!$1:$1,1)),SBi!$K$2)</f>
        <v>1973-1978</v>
      </c>
      <c r="N3550" s="1">
        <f ca="1">INDEX(SBi!$C$3:$K$28,MATCH(F3550,SBi!$B$3:$B$28,0),MATCH(M3550,SBi!$C$2:$K$2,0))</f>
        <v>119.8</v>
      </c>
      <c r="O3550" s="16">
        <f t="shared" ca="1" si="723"/>
        <v>19.886800000000001</v>
      </c>
      <c r="P3550" s="16" t="str">
        <f ca="1">IFERROR(INDEX(VpD!$2:$2,MATCH(H3550,VpD!$1:$1,1)),VpD!$I$2)</f>
        <v>1973-1978</v>
      </c>
      <c r="Q3550" s="1">
        <f ca="1">INDEX(VpD!$C$3:$I$27,MATCH(F3550,VpD!$B$3:$B$27,0),MATCH(P3550,VpD!$C$2:$I$2,0))</f>
        <v>117</v>
      </c>
      <c r="R3550" s="16">
        <f t="shared" ca="1" si="724"/>
        <v>19.422000000000001</v>
      </c>
      <c r="S3550" s="14">
        <f t="shared" ca="1" si="725"/>
        <v>713319.25</v>
      </c>
      <c r="T3550" s="14">
        <f t="shared" ca="1" si="726"/>
        <v>6168919.9699999997</v>
      </c>
      <c r="U3550" s="14" t="str">
        <f t="shared" ca="1" si="727"/>
        <v>0A3F507E-21DB-32B8-E044-0003BA298018</v>
      </c>
    </row>
    <row r="3551" spans="1:21" s="14" customFormat="1" x14ac:dyDescent="0.25">
      <c r="A3551" s="14">
        <f t="shared" si="715"/>
        <v>3551</v>
      </c>
      <c r="B3551" s="14" t="str">
        <f t="shared" ca="1" si="716"/>
        <v>9E1EC9E9-8004-4FEA-B583-B5E096398F9C</v>
      </c>
      <c r="C3551" s="14" t="str">
        <f t="shared" ca="1" si="717"/>
        <v>Syvhøjvænge</v>
      </c>
      <c r="D3551" s="14" t="str">
        <f t="shared" ca="1" si="718"/>
        <v>167</v>
      </c>
      <c r="E3551" s="14" t="str">
        <f t="shared" ca="1" si="719"/>
        <v>21ch</v>
      </c>
      <c r="F3551" s="1">
        <f t="shared" ca="1" si="720"/>
        <v>130</v>
      </c>
      <c r="G3551" s="1">
        <f t="shared" ca="1" si="721"/>
        <v>170</v>
      </c>
      <c r="H3551" s="1">
        <f t="shared" ca="1" si="722"/>
        <v>1971</v>
      </c>
      <c r="I3551" s="1" t="str">
        <f ca="1">INDEX(Relationstabel!$C$3:$K$10,MATCH(INDIRECT($A$1&amp;"J"&amp;A3551),Relationstabel!$A$3:$A$10,0),MATCH(IFERROR(VALUE(INDIRECT($A$1&amp;"K"&amp;A3551)),0),Relationstabel!$C$1:$K$1,0))</f>
        <v>Fjernvarme/ Blokvarme</v>
      </c>
      <c r="J3551" s="1" t="str">
        <f ca="1">INDEX(Anvendelseskode!B:B,MATCH($F3551,Anvendelseskode!$A:$A,0))</f>
        <v>Række-, kæde-, dobbelthus (lodret adskillelse mellem enhederne)</v>
      </c>
      <c r="K3551" s="1" t="str">
        <f ca="1">INDEX(Anvendelseskode!C:C,MATCH($F3551,Anvendelseskode!$A:$A,0))</f>
        <v>Række-, kæde og dobbelthuse</v>
      </c>
      <c r="L3551" s="1" t="str">
        <f ca="1">INDEX(Anvendelseskode!D:D,MATCH($F3551,Anvendelseskode!$A:$A,0))</f>
        <v>Private husholdninger</v>
      </c>
      <c r="M3551" s="1" t="str">
        <f ca="1">IFERROR(INDEX(SBi!$2:$2,MATCH(H3551,SBi!$1:$1,1)),SBi!$K$2)</f>
        <v>1961-1972</v>
      </c>
      <c r="N3551" s="1">
        <f ca="1">INDEX(SBi!$C$3:$K$28,MATCH(F3551,SBi!$B$3:$B$28,0),MATCH(M3551,SBi!$C$2:$K$2,0))</f>
        <v>119.9</v>
      </c>
      <c r="O3551" s="16">
        <f t="shared" ca="1" si="723"/>
        <v>20.382999999999999</v>
      </c>
      <c r="P3551" s="16" t="str">
        <f ca="1">IFERROR(INDEX(VpD!$2:$2,MATCH(H3551,VpD!$1:$1,1)),VpD!$I$2)</f>
        <v>1961-1972</v>
      </c>
      <c r="Q3551" s="1">
        <f ca="1">INDEX(VpD!$C$3:$I$27,MATCH(F3551,VpD!$B$3:$B$27,0),MATCH(P3551,VpD!$C$2:$I$2,0))</f>
        <v>120</v>
      </c>
      <c r="R3551" s="16">
        <f t="shared" ca="1" si="724"/>
        <v>20.399999999999999</v>
      </c>
      <c r="S3551" s="14">
        <f t="shared" ca="1" si="725"/>
        <v>711844.95</v>
      </c>
      <c r="T3551" s="14">
        <f t="shared" ca="1" si="726"/>
        <v>6172177.3099999996</v>
      </c>
      <c r="U3551" s="14" t="str">
        <f t="shared" ca="1" si="727"/>
        <v>0A3F507E-22DB-32B8-E044-0003BA298018</v>
      </c>
    </row>
    <row r="3552" spans="1:21" s="14" customFormat="1" x14ac:dyDescent="0.25">
      <c r="A3552" s="14">
        <f t="shared" si="715"/>
        <v>3552</v>
      </c>
      <c r="B3552" s="14" t="str">
        <f t="shared" ca="1" si="716"/>
        <v>3D02B053-18E9-4A55-93B9-3D1628E2F9BF</v>
      </c>
      <c r="C3552" s="14" t="str">
        <f t="shared" ca="1" si="717"/>
        <v>Valløvej</v>
      </c>
      <c r="D3552" s="14" t="str">
        <f t="shared" ca="1" si="718"/>
        <v>4</v>
      </c>
      <c r="E3552" s="14" t="str">
        <f t="shared" ca="1" si="719"/>
        <v>7h</v>
      </c>
      <c r="F3552" s="1">
        <f t="shared" ca="1" si="720"/>
        <v>120</v>
      </c>
      <c r="G3552" s="1">
        <f t="shared" ca="1" si="721"/>
        <v>115</v>
      </c>
      <c r="H3552" s="1">
        <f t="shared" ca="1" si="722"/>
        <v>2003</v>
      </c>
      <c r="I3552" s="1" t="str">
        <f ca="1">INDEX(Relationstabel!$C$3:$K$10,MATCH(INDIRECT($A$1&amp;"J"&amp;A3552),Relationstabel!$A$3:$A$10,0),MATCH(IFERROR(VALUE(INDIRECT($A$1&amp;"K"&amp;A3552)),0),Relationstabel!$C$1:$K$1,0))</f>
        <v>Naturgas</v>
      </c>
      <c r="J3552" s="1" t="str">
        <f ca="1">INDEX(Anvendelseskode!B:B,MATCH($F3552,Anvendelseskode!$A:$A,0))</f>
        <v>Fritliggende enfamilieshus (parcelhus)</v>
      </c>
      <c r="K3552" s="1" t="str">
        <f ca="1">INDEX(Anvendelseskode!C:C,MATCH($F3552,Anvendelseskode!$A:$A,0))</f>
        <v>Parcelhuse</v>
      </c>
      <c r="L3552" s="1" t="str">
        <f ca="1">INDEX(Anvendelseskode!D:D,MATCH($F3552,Anvendelseskode!$A:$A,0))</f>
        <v>Private husholdninger</v>
      </c>
      <c r="M3552" s="1" t="str">
        <f ca="1">IFERROR(INDEX(SBi!$2:$2,MATCH(H3552,SBi!$1:$1,1)),SBi!$K$2)</f>
        <v>1999-2006</v>
      </c>
      <c r="N3552" s="1">
        <f ca="1">INDEX(SBi!$C$3:$K$28,MATCH(F3552,SBi!$B$3:$B$28,0),MATCH(M3552,SBi!$C$2:$K$2,0))</f>
        <v>83.9</v>
      </c>
      <c r="O3552" s="16">
        <f t="shared" ca="1" si="723"/>
        <v>9.6485000000000003</v>
      </c>
      <c r="P3552" s="16" t="str">
        <f ca="1">IFERROR(INDEX(VpD!$2:$2,MATCH(H3552,VpD!$1:$1,1)),VpD!$I$2)</f>
        <v>&gt;1998</v>
      </c>
      <c r="Q3552" s="1">
        <f ca="1">INDEX(VpD!$C$3:$I$27,MATCH(F3552,VpD!$B$3:$B$27,0),MATCH(P3552,VpD!$C$2:$I$2,0))</f>
        <v>72</v>
      </c>
      <c r="R3552" s="16">
        <f t="shared" ca="1" si="724"/>
        <v>8.2799999999999994</v>
      </c>
      <c r="S3552" s="14">
        <f t="shared" ca="1" si="725"/>
        <v>713096.47</v>
      </c>
      <c r="T3552" s="14">
        <f t="shared" ca="1" si="726"/>
        <v>6168487.3899999997</v>
      </c>
      <c r="U3552" s="14" t="str">
        <f t="shared" ca="1" si="727"/>
        <v>0A3F507E-23E1-32B8-E044-0003BA298018</v>
      </c>
    </row>
    <row r="3553" spans="1:21" s="14" customFormat="1" x14ac:dyDescent="0.25">
      <c r="A3553" s="14">
        <f t="shared" si="715"/>
        <v>3553</v>
      </c>
      <c r="B3553" s="14" t="str">
        <f t="shared" ca="1" si="716"/>
        <v>5B2156FF-0044-4ECB-B6CF-D12ED8634A94</v>
      </c>
      <c r="C3553" s="14" t="str">
        <f t="shared" ca="1" si="717"/>
        <v>Højrupgårdsvej</v>
      </c>
      <c r="D3553" s="14" t="str">
        <f t="shared" ca="1" si="718"/>
        <v>3</v>
      </c>
      <c r="E3553" s="14" t="str">
        <f t="shared" ca="1" si="719"/>
        <v>8a</v>
      </c>
      <c r="F3553" s="1">
        <f t="shared" ca="1" si="720"/>
        <v>320</v>
      </c>
      <c r="G3553" s="1">
        <f t="shared" ca="1" si="721"/>
        <v>228</v>
      </c>
      <c r="H3553" s="1">
        <f t="shared" ca="1" si="722"/>
        <v>1953</v>
      </c>
      <c r="I3553" s="1" t="str">
        <f ca="1">INDEX(Relationstabel!$C$3:$K$10,MATCH(INDIRECT($A$1&amp;"J"&amp;A3553),Relationstabel!$A$3:$A$10,0),MATCH(IFERROR(VALUE(INDIRECT($A$1&amp;"K"&amp;A3553)),0),Relationstabel!$C$1:$K$1,0))</f>
        <v>Olie</v>
      </c>
      <c r="J3553" s="1" t="str">
        <f ca="1">INDEX(Anvendelseskode!B:B,MATCH($F3553,Anvendelseskode!$A:$A,0))</f>
        <v>Bygning til kontor, handel, lager herunder offentlig administration</v>
      </c>
      <c r="K3553" s="1" t="str">
        <f ca="1">INDEX(Anvendelseskode!C:C,MATCH($F3553,Anvendelseskode!$A:$A,0))</f>
        <v>Kontor, handel, lager, off. adm.</v>
      </c>
      <c r="L3553" s="1" t="str">
        <f ca="1">INDEX(Anvendelseskode!D:D,MATCH($F3553,Anvendelseskode!$A:$A,0))</f>
        <v>Handel og servicevirksomheder</v>
      </c>
      <c r="M3553" s="1" t="str">
        <f ca="1">IFERROR(INDEX(SBi!$2:$2,MATCH(H3553,SBi!$1:$1,1)),SBi!$K$2)</f>
        <v>1951-1960</v>
      </c>
      <c r="N3553" s="1">
        <f ca="1">INDEX(SBi!$C$3:$K$28,MATCH(F3553,SBi!$B$3:$B$28,0),MATCH(M3553,SBi!$C$2:$K$2,0))</f>
        <v>126.7</v>
      </c>
      <c r="O3553" s="16">
        <f t="shared" ca="1" si="723"/>
        <v>28.887600000000003</v>
      </c>
      <c r="P3553" s="16" t="str">
        <f ca="1">IFERROR(INDEX(VpD!$2:$2,MATCH(H3553,VpD!$1:$1,1)),VpD!$I$2)</f>
        <v>1951-1960</v>
      </c>
      <c r="Q3553" s="1">
        <f ca="1">INDEX(VpD!$C$3:$I$27,MATCH(F3553,VpD!$B$3:$B$27,0),MATCH(P3553,VpD!$C$2:$I$2,0))</f>
        <v>126</v>
      </c>
      <c r="R3553" s="16">
        <f t="shared" ca="1" si="724"/>
        <v>28.728000000000002</v>
      </c>
      <c r="S3553" s="14">
        <f t="shared" ca="1" si="725"/>
        <v>711917.34</v>
      </c>
      <c r="T3553" s="14">
        <f t="shared" ca="1" si="726"/>
        <v>6170623.8499999996</v>
      </c>
      <c r="U3553" s="14" t="str">
        <f t="shared" ca="1" si="727"/>
        <v>0A3F507E-1AD3-32B8-E044-0003BA298018</v>
      </c>
    </row>
    <row r="3554" spans="1:21" s="14" customFormat="1" x14ac:dyDescent="0.25">
      <c r="A3554" s="14">
        <f t="shared" si="715"/>
        <v>3554</v>
      </c>
      <c r="B3554" s="14" t="str">
        <f t="shared" ca="1" si="716"/>
        <v>556E81B7-73DE-4E0B-92C6-AF5A2FDC5B94</v>
      </c>
      <c r="C3554" s="14" t="str">
        <f t="shared" ca="1" si="717"/>
        <v>Rævebo</v>
      </c>
      <c r="D3554" s="14" t="str">
        <f t="shared" ca="1" si="718"/>
        <v>22</v>
      </c>
      <c r="E3554" s="14" t="str">
        <f t="shared" ca="1" si="719"/>
        <v>6mr</v>
      </c>
      <c r="F3554" s="1">
        <f t="shared" ca="1" si="720"/>
        <v>130</v>
      </c>
      <c r="G3554" s="1">
        <f t="shared" ca="1" si="721"/>
        <v>104</v>
      </c>
      <c r="H3554" s="1">
        <f t="shared" ca="1" si="722"/>
        <v>1977</v>
      </c>
      <c r="I3554" s="1" t="str">
        <f ca="1">INDEX(Relationstabel!$C$3:$K$10,MATCH(INDIRECT($A$1&amp;"J"&amp;A3554),Relationstabel!$A$3:$A$10,0),MATCH(IFERROR(VALUE(INDIRECT($A$1&amp;"K"&amp;A3554)),0),Relationstabel!$C$1:$K$1,0))</f>
        <v>Fjernvarme/ Blokvarme</v>
      </c>
      <c r="J3554" s="1" t="str">
        <f ca="1">INDEX(Anvendelseskode!B:B,MATCH($F3554,Anvendelseskode!$A:$A,0))</f>
        <v>Række-, kæde-, dobbelthus (lodret adskillelse mellem enhederne)</v>
      </c>
      <c r="K3554" s="1" t="str">
        <f ca="1">INDEX(Anvendelseskode!C:C,MATCH($F3554,Anvendelseskode!$A:$A,0))</f>
        <v>Række-, kæde og dobbelthuse</v>
      </c>
      <c r="L3554" s="1" t="str">
        <f ca="1">INDEX(Anvendelseskode!D:D,MATCH($F3554,Anvendelseskode!$A:$A,0))</f>
        <v>Private husholdninger</v>
      </c>
      <c r="M3554" s="1" t="str">
        <f ca="1">IFERROR(INDEX(SBi!$2:$2,MATCH(H3554,SBi!$1:$1,1)),SBi!$K$2)</f>
        <v>1973-1978</v>
      </c>
      <c r="N3554" s="1">
        <f ca="1">INDEX(SBi!$C$3:$K$28,MATCH(F3554,SBi!$B$3:$B$28,0),MATCH(M3554,SBi!$C$2:$K$2,0))</f>
        <v>112.6</v>
      </c>
      <c r="O3554" s="16">
        <f t="shared" ca="1" si="723"/>
        <v>11.7104</v>
      </c>
      <c r="P3554" s="16" t="str">
        <f ca="1">IFERROR(INDEX(VpD!$2:$2,MATCH(H3554,VpD!$1:$1,1)),VpD!$I$2)</f>
        <v>1973-1978</v>
      </c>
      <c r="Q3554" s="1">
        <f ca="1">INDEX(VpD!$C$3:$I$27,MATCH(F3554,VpD!$B$3:$B$27,0),MATCH(P3554,VpD!$C$2:$I$2,0))</f>
        <v>98</v>
      </c>
      <c r="R3554" s="16">
        <f t="shared" ca="1" si="724"/>
        <v>10.192</v>
      </c>
      <c r="S3554" s="14">
        <f t="shared" ca="1" si="725"/>
        <v>713466.51</v>
      </c>
      <c r="T3554" s="14">
        <f t="shared" ca="1" si="726"/>
        <v>6169496.1100000003</v>
      </c>
      <c r="U3554" s="14" t="str">
        <f t="shared" ca="1" si="727"/>
        <v>0A3F507E-20D3-32B8-E044-0003BA298018</v>
      </c>
    </row>
    <row r="3555" spans="1:21" s="14" customFormat="1" x14ac:dyDescent="0.25">
      <c r="A3555" s="14">
        <f t="shared" si="715"/>
        <v>3555</v>
      </c>
      <c r="B3555" s="14" t="str">
        <f t="shared" ca="1" si="716"/>
        <v>01D256B8-8FE7-42AB-A83C-7F3FF740277D</v>
      </c>
      <c r="C3555" s="14" t="str">
        <f t="shared" ca="1" si="717"/>
        <v>Valløvej</v>
      </c>
      <c r="D3555" s="14" t="str">
        <f t="shared" ca="1" si="718"/>
        <v>14</v>
      </c>
      <c r="E3555" s="14" t="str">
        <f t="shared" ca="1" si="719"/>
        <v>7n</v>
      </c>
      <c r="F3555" s="1">
        <f t="shared" ca="1" si="720"/>
        <v>120</v>
      </c>
      <c r="G3555" s="1">
        <f t="shared" ca="1" si="721"/>
        <v>144</v>
      </c>
      <c r="H3555" s="1">
        <f t="shared" ca="1" si="722"/>
        <v>2000</v>
      </c>
      <c r="I3555" s="1" t="str">
        <f ca="1">INDEX(Relationstabel!$C$3:$K$10,MATCH(INDIRECT($A$1&amp;"J"&amp;A3555),Relationstabel!$A$3:$A$10,0),MATCH(IFERROR(VALUE(INDIRECT($A$1&amp;"K"&amp;A3555)),0),Relationstabel!$C$1:$K$1,0))</f>
        <v>Naturgas</v>
      </c>
      <c r="J3555" s="1" t="str">
        <f ca="1">INDEX(Anvendelseskode!B:B,MATCH($F3555,Anvendelseskode!$A:$A,0))</f>
        <v>Fritliggende enfamilieshus (parcelhus)</v>
      </c>
      <c r="K3555" s="1" t="str">
        <f ca="1">INDEX(Anvendelseskode!C:C,MATCH($F3555,Anvendelseskode!$A:$A,0))</f>
        <v>Parcelhuse</v>
      </c>
      <c r="L3555" s="1" t="str">
        <f ca="1">INDEX(Anvendelseskode!D:D,MATCH($F3555,Anvendelseskode!$A:$A,0))</f>
        <v>Private husholdninger</v>
      </c>
      <c r="M3555" s="1" t="str">
        <f ca="1">IFERROR(INDEX(SBi!$2:$2,MATCH(H3555,SBi!$1:$1,1)),SBi!$K$2)</f>
        <v>1999-2006</v>
      </c>
      <c r="N3555" s="1">
        <f ca="1">INDEX(SBi!$C$3:$K$28,MATCH(F3555,SBi!$B$3:$B$28,0),MATCH(M3555,SBi!$C$2:$K$2,0))</f>
        <v>83.9</v>
      </c>
      <c r="O3555" s="16">
        <f t="shared" ca="1" si="723"/>
        <v>12.0816</v>
      </c>
      <c r="P3555" s="16" t="str">
        <f ca="1">IFERROR(INDEX(VpD!$2:$2,MATCH(H3555,VpD!$1:$1,1)),VpD!$I$2)</f>
        <v>&gt;1998</v>
      </c>
      <c r="Q3555" s="1">
        <f ca="1">INDEX(VpD!$C$3:$I$27,MATCH(F3555,VpD!$B$3:$B$27,0),MATCH(P3555,VpD!$C$2:$I$2,0))</f>
        <v>72</v>
      </c>
      <c r="R3555" s="16">
        <f t="shared" ca="1" si="724"/>
        <v>10.368</v>
      </c>
      <c r="S3555" s="14">
        <f t="shared" ca="1" si="725"/>
        <v>713011.68</v>
      </c>
      <c r="T3555" s="14">
        <f t="shared" ca="1" si="726"/>
        <v>6168420.2999999998</v>
      </c>
      <c r="U3555" s="14" t="str">
        <f t="shared" ca="1" si="727"/>
        <v>0A3F507E-23EB-32B8-E044-0003BA298018</v>
      </c>
    </row>
    <row r="3556" spans="1:21" s="14" customFormat="1" x14ac:dyDescent="0.25">
      <c r="A3556" s="14">
        <f t="shared" si="715"/>
        <v>3556</v>
      </c>
      <c r="B3556" s="14" t="str">
        <f t="shared" ca="1" si="716"/>
        <v>AFF72CA3-EA8F-42FC-9742-4C11FD5A267F</v>
      </c>
      <c r="C3556" s="14" t="str">
        <f t="shared" ca="1" si="717"/>
        <v>Vallensbæk Strandvej</v>
      </c>
      <c r="D3556" s="14" t="str">
        <f t="shared" ca="1" si="718"/>
        <v>285</v>
      </c>
      <c r="E3556" s="14" t="str">
        <f t="shared" ca="1" si="719"/>
        <v>4u</v>
      </c>
      <c r="F3556" s="1">
        <f t="shared" ca="1" si="720"/>
        <v>120</v>
      </c>
      <c r="G3556" s="1">
        <f t="shared" ca="1" si="721"/>
        <v>225</v>
      </c>
      <c r="H3556" s="1">
        <f t="shared" ca="1" si="722"/>
        <v>1977</v>
      </c>
      <c r="I3556" s="1" t="str">
        <f ca="1">INDEX(Relationstabel!$C$3:$K$10,MATCH(INDIRECT($A$1&amp;"J"&amp;A3556),Relationstabel!$A$3:$A$10,0),MATCH(IFERROR(VALUE(INDIRECT($A$1&amp;"K"&amp;A3556)),0),Relationstabel!$C$1:$K$1,0))</f>
        <v>Olie</v>
      </c>
      <c r="J3556" s="1" t="str">
        <f ca="1">INDEX(Anvendelseskode!B:B,MATCH($F3556,Anvendelseskode!$A:$A,0))</f>
        <v>Fritliggende enfamilieshus (parcelhus)</v>
      </c>
      <c r="K3556" s="1" t="str">
        <f ca="1">INDEX(Anvendelseskode!C:C,MATCH($F3556,Anvendelseskode!$A:$A,0))</f>
        <v>Parcelhuse</v>
      </c>
      <c r="L3556" s="1" t="str">
        <f ca="1">INDEX(Anvendelseskode!D:D,MATCH($F3556,Anvendelseskode!$A:$A,0))</f>
        <v>Private husholdninger</v>
      </c>
      <c r="M3556" s="1" t="str">
        <f ca="1">IFERROR(INDEX(SBi!$2:$2,MATCH(H3556,SBi!$1:$1,1)),SBi!$K$2)</f>
        <v>1973-1978</v>
      </c>
      <c r="N3556" s="1">
        <f ca="1">INDEX(SBi!$C$3:$K$28,MATCH(F3556,SBi!$B$3:$B$28,0),MATCH(M3556,SBi!$C$2:$K$2,0))</f>
        <v>119.8</v>
      </c>
      <c r="O3556" s="16">
        <f t="shared" ca="1" si="723"/>
        <v>26.954999999999998</v>
      </c>
      <c r="P3556" s="16" t="str">
        <f ca="1">IFERROR(INDEX(VpD!$2:$2,MATCH(H3556,VpD!$1:$1,1)),VpD!$I$2)</f>
        <v>1973-1978</v>
      </c>
      <c r="Q3556" s="1">
        <f ca="1">INDEX(VpD!$C$3:$I$27,MATCH(F3556,VpD!$B$3:$B$27,0),MATCH(P3556,VpD!$C$2:$I$2,0))</f>
        <v>117</v>
      </c>
      <c r="R3556" s="16">
        <f t="shared" ca="1" si="724"/>
        <v>26.324999999999999</v>
      </c>
      <c r="S3556" s="14">
        <f t="shared" ca="1" si="725"/>
        <v>713183.7</v>
      </c>
      <c r="T3556" s="14">
        <f t="shared" ca="1" si="726"/>
        <v>6168760.75</v>
      </c>
      <c r="U3556" s="14" t="str">
        <f t="shared" ca="1" si="727"/>
        <v>0A3F507E-17C7-32B8-E044-0003BA298018</v>
      </c>
    </row>
    <row r="3557" spans="1:21" s="14" customFormat="1" x14ac:dyDescent="0.25">
      <c r="A3557" s="14">
        <f t="shared" si="715"/>
        <v>3557</v>
      </c>
      <c r="B3557" s="14" t="str">
        <f t="shared" ca="1" si="716"/>
        <v>9D2DA16F-6E86-4E3B-9BF1-D25F5F8BDB71</v>
      </c>
      <c r="C3557" s="14" t="str">
        <f t="shared" ca="1" si="717"/>
        <v>Vallensbæk Strandvej</v>
      </c>
      <c r="D3557" s="14" t="str">
        <f t="shared" ca="1" si="718"/>
        <v>326</v>
      </c>
      <c r="E3557" s="14" t="str">
        <f t="shared" ca="1" si="719"/>
        <v>11æ</v>
      </c>
      <c r="F3557" s="1">
        <f t="shared" ca="1" si="720"/>
        <v>120</v>
      </c>
      <c r="G3557" s="1">
        <f t="shared" ca="1" si="721"/>
        <v>135</v>
      </c>
      <c r="H3557" s="1">
        <f t="shared" ca="1" si="722"/>
        <v>1985</v>
      </c>
      <c r="I3557" s="1" t="str">
        <f ca="1">INDEX(Relationstabel!$C$3:$K$10,MATCH(INDIRECT($A$1&amp;"J"&amp;A3557),Relationstabel!$A$3:$A$10,0),MATCH(IFERROR(VALUE(INDIRECT($A$1&amp;"K"&amp;A3557)),0),Relationstabel!$C$1:$K$1,0))</f>
        <v>Olie</v>
      </c>
      <c r="J3557" s="1" t="str">
        <f ca="1">INDEX(Anvendelseskode!B:B,MATCH($F3557,Anvendelseskode!$A:$A,0))</f>
        <v>Fritliggende enfamilieshus (parcelhus)</v>
      </c>
      <c r="K3557" s="1" t="str">
        <f ca="1">INDEX(Anvendelseskode!C:C,MATCH($F3557,Anvendelseskode!$A:$A,0))</f>
        <v>Parcelhuse</v>
      </c>
      <c r="L3557" s="1" t="str">
        <f ca="1">INDEX(Anvendelseskode!D:D,MATCH($F3557,Anvendelseskode!$A:$A,0))</f>
        <v>Private husholdninger</v>
      </c>
      <c r="M3557" s="1" t="str">
        <f ca="1">IFERROR(INDEX(SBi!$2:$2,MATCH(H3557,SBi!$1:$1,1)),SBi!$K$2)</f>
        <v>1979-1998</v>
      </c>
      <c r="N3557" s="1">
        <f ca="1">INDEX(SBi!$C$3:$K$28,MATCH(F3557,SBi!$B$3:$B$28,0),MATCH(M3557,SBi!$C$2:$K$2,0))</f>
        <v>105.4</v>
      </c>
      <c r="O3557" s="16">
        <f t="shared" ca="1" si="723"/>
        <v>14.228999999999999</v>
      </c>
      <c r="P3557" s="16" t="str">
        <f ca="1">IFERROR(INDEX(VpD!$2:$2,MATCH(H3557,VpD!$1:$1,1)),VpD!$I$2)</f>
        <v>1979-1998</v>
      </c>
      <c r="Q3557" s="1">
        <f ca="1">INDEX(VpD!$C$3:$I$27,MATCH(F3557,VpD!$B$3:$B$27,0),MATCH(P3557,VpD!$C$2:$I$2,0))</f>
        <v>90</v>
      </c>
      <c r="R3557" s="16">
        <f t="shared" ca="1" si="724"/>
        <v>12.15</v>
      </c>
      <c r="S3557" s="14">
        <f t="shared" ca="1" si="725"/>
        <v>712968.76</v>
      </c>
      <c r="T3557" s="14">
        <f t="shared" ca="1" si="726"/>
        <v>6168753.3499999996</v>
      </c>
      <c r="U3557" s="14" t="str">
        <f t="shared" ca="1" si="727"/>
        <v>0A3F507E-17CA-32B8-E044-0003BA298018</v>
      </c>
    </row>
    <row r="3558" spans="1:21" s="14" customFormat="1" x14ac:dyDescent="0.25">
      <c r="A3558" s="14">
        <f t="shared" si="715"/>
        <v>3558</v>
      </c>
      <c r="B3558" s="14" t="str">
        <f t="shared" ca="1" si="716"/>
        <v>BFDE8159-8BEA-4FD3-B608-EDB53FA876F3</v>
      </c>
      <c r="C3558" s="14" t="str">
        <f t="shared" ca="1" si="717"/>
        <v>Horsbred</v>
      </c>
      <c r="D3558" s="14" t="str">
        <f t="shared" ca="1" si="718"/>
        <v>84</v>
      </c>
      <c r="E3558" s="14" t="str">
        <f t="shared" ca="1" si="719"/>
        <v>13ak</v>
      </c>
      <c r="F3558" s="1">
        <f t="shared" ca="1" si="720"/>
        <v>130</v>
      </c>
      <c r="G3558" s="1">
        <f t="shared" ca="1" si="721"/>
        <v>127</v>
      </c>
      <c r="H3558" s="1">
        <f t="shared" ca="1" si="722"/>
        <v>2007</v>
      </c>
      <c r="I3558" s="1" t="str">
        <f ca="1">INDEX(Relationstabel!$C$3:$K$10,MATCH(INDIRECT($A$1&amp;"J"&amp;A3558),Relationstabel!$A$3:$A$10,0),MATCH(IFERROR(VALUE(INDIRECT($A$1&amp;"K"&amp;A3558)),0),Relationstabel!$C$1:$K$1,0))</f>
        <v>Fjernvarme/ Blokvarme</v>
      </c>
      <c r="J3558" s="1" t="str">
        <f ca="1">INDEX(Anvendelseskode!B:B,MATCH($F3558,Anvendelseskode!$A:$A,0))</f>
        <v>Række-, kæde-, dobbelthus (lodret adskillelse mellem enhederne)</v>
      </c>
      <c r="K3558" s="1" t="str">
        <f ca="1">INDEX(Anvendelseskode!C:C,MATCH($F3558,Anvendelseskode!$A:$A,0))</f>
        <v>Række-, kæde og dobbelthuse</v>
      </c>
      <c r="L3558" s="1" t="str">
        <f ca="1">INDEX(Anvendelseskode!D:D,MATCH($F3558,Anvendelseskode!$A:$A,0))</f>
        <v>Private husholdninger</v>
      </c>
      <c r="M3558" s="1" t="str">
        <f ca="1">IFERROR(INDEX(SBi!$2:$2,MATCH(H3558,SBi!$1:$1,1)),SBi!$K$2)</f>
        <v>Efter 2006</v>
      </c>
      <c r="N3558" s="1">
        <f ca="1">INDEX(SBi!$C$3:$K$28,MATCH(F3558,SBi!$B$3:$B$28,0),MATCH(M3558,SBi!$C$2:$K$2,0))</f>
        <v>66.400000000000006</v>
      </c>
      <c r="O3558" s="16">
        <f t="shared" ca="1" si="723"/>
        <v>8.4328000000000003</v>
      </c>
      <c r="P3558" s="16" t="str">
        <f ca="1">IFERROR(INDEX(VpD!$2:$2,MATCH(H3558,VpD!$1:$1,1)),VpD!$I$2)</f>
        <v>&gt;1998</v>
      </c>
      <c r="Q3558" s="1">
        <f ca="1">INDEX(VpD!$C$3:$I$27,MATCH(F3558,VpD!$B$3:$B$27,0),MATCH(P3558,VpD!$C$2:$I$2,0))</f>
        <v>65</v>
      </c>
      <c r="R3558" s="16">
        <f t="shared" ca="1" si="724"/>
        <v>8.2550000000000008</v>
      </c>
      <c r="S3558" s="14">
        <f t="shared" ca="1" si="725"/>
        <v>711437.27</v>
      </c>
      <c r="T3558" s="14">
        <f t="shared" ca="1" si="726"/>
        <v>6171842.8700000001</v>
      </c>
      <c r="U3558" s="14" t="str">
        <f t="shared" ca="1" si="727"/>
        <v>0A3F507E-18CE-32B8-E044-0003BA298018</v>
      </c>
    </row>
    <row r="3559" spans="1:21" s="14" customFormat="1" x14ac:dyDescent="0.25">
      <c r="A3559" s="14">
        <f t="shared" si="715"/>
        <v>3559</v>
      </c>
      <c r="B3559" s="14" t="str">
        <f t="shared" ca="1" si="716"/>
        <v>C14703C5-9456-4760-93F7-3F1F71483FDD</v>
      </c>
      <c r="C3559" s="14" t="str">
        <f t="shared" ca="1" si="717"/>
        <v>Rendsagervej</v>
      </c>
      <c r="D3559" s="14" t="str">
        <f t="shared" ca="1" si="718"/>
        <v>82</v>
      </c>
      <c r="E3559" s="14" t="str">
        <f t="shared" ca="1" si="719"/>
        <v>9ho</v>
      </c>
      <c r="F3559" s="1">
        <f t="shared" ca="1" si="720"/>
        <v>120</v>
      </c>
      <c r="G3559" s="1">
        <f t="shared" ca="1" si="721"/>
        <v>119</v>
      </c>
      <c r="H3559" s="1">
        <f t="shared" ca="1" si="722"/>
        <v>1983</v>
      </c>
      <c r="I3559" s="1" t="str">
        <f ca="1">INDEX(Relationstabel!$C$3:$K$10,MATCH(INDIRECT($A$1&amp;"J"&amp;A3559),Relationstabel!$A$3:$A$10,0),MATCH(IFERROR(VALUE(INDIRECT($A$1&amp;"K"&amp;A3559)),0),Relationstabel!$C$1:$K$1,0))</f>
        <v>Naturgas</v>
      </c>
      <c r="J3559" s="1" t="str">
        <f ca="1">INDEX(Anvendelseskode!B:B,MATCH($F3559,Anvendelseskode!$A:$A,0))</f>
        <v>Fritliggende enfamilieshus (parcelhus)</v>
      </c>
      <c r="K3559" s="1" t="str">
        <f ca="1">INDEX(Anvendelseskode!C:C,MATCH($F3559,Anvendelseskode!$A:$A,0))</f>
        <v>Parcelhuse</v>
      </c>
      <c r="L3559" s="1" t="str">
        <f ca="1">INDEX(Anvendelseskode!D:D,MATCH($F3559,Anvendelseskode!$A:$A,0))</f>
        <v>Private husholdninger</v>
      </c>
      <c r="M3559" s="1" t="str">
        <f ca="1">IFERROR(INDEX(SBi!$2:$2,MATCH(H3559,SBi!$1:$1,1)),SBi!$K$2)</f>
        <v>1979-1998</v>
      </c>
      <c r="N3559" s="1">
        <f ca="1">INDEX(SBi!$C$3:$K$28,MATCH(F3559,SBi!$B$3:$B$28,0),MATCH(M3559,SBi!$C$2:$K$2,0))</f>
        <v>105.4</v>
      </c>
      <c r="O3559" s="16">
        <f t="shared" ca="1" si="723"/>
        <v>12.5426</v>
      </c>
      <c r="P3559" s="16" t="str">
        <f ca="1">IFERROR(INDEX(VpD!$2:$2,MATCH(H3559,VpD!$1:$1,1)),VpD!$I$2)</f>
        <v>1979-1998</v>
      </c>
      <c r="Q3559" s="1">
        <f ca="1">INDEX(VpD!$C$3:$I$27,MATCH(F3559,VpD!$B$3:$B$27,0),MATCH(P3559,VpD!$C$2:$I$2,0))</f>
        <v>90</v>
      </c>
      <c r="R3559" s="16">
        <f t="shared" ca="1" si="724"/>
        <v>10.71</v>
      </c>
      <c r="S3559" s="14">
        <f t="shared" ca="1" si="725"/>
        <v>711123.84</v>
      </c>
      <c r="T3559" s="14">
        <f t="shared" ca="1" si="726"/>
        <v>6171713.0099999998</v>
      </c>
      <c r="U3559" s="14" t="str">
        <f t="shared" ca="1" si="727"/>
        <v>0A3F507E-1FCE-32B8-E044-0003BA298018</v>
      </c>
    </row>
    <row r="3560" spans="1:21" s="14" customFormat="1" x14ac:dyDescent="0.25">
      <c r="A3560" s="14">
        <f t="shared" si="715"/>
        <v>3560</v>
      </c>
      <c r="B3560" s="14" t="str">
        <f t="shared" ca="1" si="716"/>
        <v>DC4BD704-A55B-4C57-97A2-2500F36CD979</v>
      </c>
      <c r="C3560" s="14" t="str">
        <f t="shared" ca="1" si="717"/>
        <v>Bybakken</v>
      </c>
      <c r="D3560" s="14" t="str">
        <f t="shared" ca="1" si="718"/>
        <v>4</v>
      </c>
      <c r="E3560" s="14" t="str">
        <f t="shared" ca="1" si="719"/>
        <v>12hl</v>
      </c>
      <c r="F3560" s="1">
        <f t="shared" ca="1" si="720"/>
        <v>120</v>
      </c>
      <c r="G3560" s="1">
        <f t="shared" ca="1" si="721"/>
        <v>151</v>
      </c>
      <c r="H3560" s="1">
        <f t="shared" ca="1" si="722"/>
        <v>1979</v>
      </c>
      <c r="I3560" s="1" t="str">
        <f ca="1">INDEX(Relationstabel!$C$3:$K$10,MATCH(INDIRECT($A$1&amp;"J"&amp;A3560),Relationstabel!$A$3:$A$10,0),MATCH(IFERROR(VALUE(INDIRECT($A$1&amp;"K"&amp;A3560)),0),Relationstabel!$C$1:$K$1,0))</f>
        <v>Naturgas</v>
      </c>
      <c r="J3560" s="1" t="str">
        <f ca="1">INDEX(Anvendelseskode!B:B,MATCH($F3560,Anvendelseskode!$A:$A,0))</f>
        <v>Fritliggende enfamilieshus (parcelhus)</v>
      </c>
      <c r="K3560" s="1" t="str">
        <f ca="1">INDEX(Anvendelseskode!C:C,MATCH($F3560,Anvendelseskode!$A:$A,0))</f>
        <v>Parcelhuse</v>
      </c>
      <c r="L3560" s="1" t="str">
        <f ca="1">INDEX(Anvendelseskode!D:D,MATCH($F3560,Anvendelseskode!$A:$A,0))</f>
        <v>Private husholdninger</v>
      </c>
      <c r="M3560" s="1" t="str">
        <f ca="1">IFERROR(INDEX(SBi!$2:$2,MATCH(H3560,SBi!$1:$1,1)),SBi!$K$2)</f>
        <v>1979-1998</v>
      </c>
      <c r="N3560" s="1">
        <f ca="1">INDEX(SBi!$C$3:$K$28,MATCH(F3560,SBi!$B$3:$B$28,0),MATCH(M3560,SBi!$C$2:$K$2,0))</f>
        <v>105.4</v>
      </c>
      <c r="O3560" s="16">
        <f t="shared" ca="1" si="723"/>
        <v>15.915400000000002</v>
      </c>
      <c r="P3560" s="16" t="str">
        <f ca="1">IFERROR(INDEX(VpD!$2:$2,MATCH(H3560,VpD!$1:$1,1)),VpD!$I$2)</f>
        <v>1979-1998</v>
      </c>
      <c r="Q3560" s="1">
        <f ca="1">INDEX(VpD!$C$3:$I$27,MATCH(F3560,VpD!$B$3:$B$27,0),MATCH(P3560,VpD!$C$2:$I$2,0))</f>
        <v>90</v>
      </c>
      <c r="R3560" s="16">
        <f t="shared" ca="1" si="724"/>
        <v>13.59</v>
      </c>
      <c r="S3560" s="14">
        <f t="shared" ca="1" si="725"/>
        <v>711656.17</v>
      </c>
      <c r="T3560" s="14">
        <f t="shared" ca="1" si="726"/>
        <v>6170757.1299999999</v>
      </c>
      <c r="U3560" s="14" t="str">
        <f t="shared" ca="1" si="727"/>
        <v>0A3F507E-15D7-32B8-E044-0003BA298018</v>
      </c>
    </row>
    <row r="3561" spans="1:21" s="14" customFormat="1" x14ac:dyDescent="0.25">
      <c r="A3561" s="14">
        <f t="shared" si="715"/>
        <v>3561</v>
      </c>
      <c r="B3561" s="14" t="str">
        <f t="shared" ca="1" si="716"/>
        <v>4F9AF9EC-FC09-4515-AC68-5AB7007EF4F9</v>
      </c>
      <c r="C3561" s="14" t="str">
        <f t="shared" ca="1" si="717"/>
        <v>Svanholmvej</v>
      </c>
      <c r="D3561" s="14" t="str">
        <f t="shared" ca="1" si="718"/>
        <v>4</v>
      </c>
      <c r="E3561" s="14" t="str">
        <f t="shared" ca="1" si="719"/>
        <v>18dy</v>
      </c>
      <c r="F3561" s="1">
        <f t="shared" ca="1" si="720"/>
        <v>120</v>
      </c>
      <c r="G3561" s="1">
        <f t="shared" ca="1" si="721"/>
        <v>151</v>
      </c>
      <c r="H3561" s="1">
        <f t="shared" ca="1" si="722"/>
        <v>1995</v>
      </c>
      <c r="I3561" s="1" t="str">
        <f ca="1">INDEX(Relationstabel!$C$3:$K$10,MATCH(INDIRECT($A$1&amp;"J"&amp;A3561),Relationstabel!$A$3:$A$10,0),MATCH(IFERROR(VALUE(INDIRECT($A$1&amp;"K"&amp;A3561)),0),Relationstabel!$C$1:$K$1,0))</f>
        <v>Naturgas</v>
      </c>
      <c r="J3561" s="1" t="str">
        <f ca="1">INDEX(Anvendelseskode!B:B,MATCH($F3561,Anvendelseskode!$A:$A,0))</f>
        <v>Fritliggende enfamilieshus (parcelhus)</v>
      </c>
      <c r="K3561" s="1" t="str">
        <f ca="1">INDEX(Anvendelseskode!C:C,MATCH($F3561,Anvendelseskode!$A:$A,0))</f>
        <v>Parcelhuse</v>
      </c>
      <c r="L3561" s="1" t="str">
        <f ca="1">INDEX(Anvendelseskode!D:D,MATCH($F3561,Anvendelseskode!$A:$A,0))</f>
        <v>Private husholdninger</v>
      </c>
      <c r="M3561" s="1" t="str">
        <f ca="1">IFERROR(INDEX(SBi!$2:$2,MATCH(H3561,SBi!$1:$1,1)),SBi!$K$2)</f>
        <v>1979-1998</v>
      </c>
      <c r="N3561" s="1">
        <f ca="1">INDEX(SBi!$C$3:$K$28,MATCH(F3561,SBi!$B$3:$B$28,0),MATCH(M3561,SBi!$C$2:$K$2,0))</f>
        <v>105.4</v>
      </c>
      <c r="O3561" s="16">
        <f t="shared" ca="1" si="723"/>
        <v>15.915400000000002</v>
      </c>
      <c r="P3561" s="16" t="str">
        <f ca="1">IFERROR(INDEX(VpD!$2:$2,MATCH(H3561,VpD!$1:$1,1)),VpD!$I$2)</f>
        <v>1979-1998</v>
      </c>
      <c r="Q3561" s="1">
        <f ca="1">INDEX(VpD!$C$3:$I$27,MATCH(F3561,VpD!$B$3:$B$27,0),MATCH(P3561,VpD!$C$2:$I$2,0))</f>
        <v>90</v>
      </c>
      <c r="R3561" s="16">
        <f t="shared" ca="1" si="724"/>
        <v>13.59</v>
      </c>
      <c r="S3561" s="14">
        <f t="shared" ca="1" si="725"/>
        <v>713318.73</v>
      </c>
      <c r="T3561" s="14">
        <f t="shared" ca="1" si="726"/>
        <v>6168963.8200000003</v>
      </c>
      <c r="U3561" s="14" t="str">
        <f t="shared" ca="1" si="727"/>
        <v>0A3F507E-21DC-32B8-E044-0003BA298018</v>
      </c>
    </row>
    <row r="3562" spans="1:21" s="14" customFormat="1" x14ac:dyDescent="0.25">
      <c r="A3562" s="14">
        <f t="shared" si="715"/>
        <v>3562</v>
      </c>
      <c r="B3562" s="14" t="str">
        <f t="shared" ca="1" si="716"/>
        <v>C372B67F-BE32-401B-AE5E-D3B89C36F7B2</v>
      </c>
      <c r="C3562" s="14" t="str">
        <f t="shared" ca="1" si="717"/>
        <v>Kolleruplund</v>
      </c>
      <c r="D3562" s="14" t="str">
        <f t="shared" ca="1" si="718"/>
        <v>66</v>
      </c>
      <c r="E3562" s="14" t="str">
        <f t="shared" ca="1" si="719"/>
        <v>6hl</v>
      </c>
      <c r="F3562" s="1">
        <f t="shared" ca="1" si="720"/>
        <v>130</v>
      </c>
      <c r="G3562" s="1">
        <f t="shared" ca="1" si="721"/>
        <v>101</v>
      </c>
      <c r="H3562" s="1">
        <f t="shared" ca="1" si="722"/>
        <v>1966</v>
      </c>
      <c r="I3562" s="1" t="str">
        <f ca="1">INDEX(Relationstabel!$C$3:$K$10,MATCH(INDIRECT($A$1&amp;"J"&amp;A3562),Relationstabel!$A$3:$A$10,0),MATCH(IFERROR(VALUE(INDIRECT($A$1&amp;"K"&amp;A3562)),0),Relationstabel!$C$1:$K$1,0))</f>
        <v>Naturgas</v>
      </c>
      <c r="J3562" s="1" t="str">
        <f ca="1">INDEX(Anvendelseskode!B:B,MATCH($F3562,Anvendelseskode!$A:$A,0))</f>
        <v>Række-, kæde-, dobbelthus (lodret adskillelse mellem enhederne)</v>
      </c>
      <c r="K3562" s="1" t="str">
        <f ca="1">INDEX(Anvendelseskode!C:C,MATCH($F3562,Anvendelseskode!$A:$A,0))</f>
        <v>Række-, kæde og dobbelthuse</v>
      </c>
      <c r="L3562" s="1" t="str">
        <f ca="1">INDEX(Anvendelseskode!D:D,MATCH($F3562,Anvendelseskode!$A:$A,0))</f>
        <v>Private husholdninger</v>
      </c>
      <c r="M3562" s="1" t="str">
        <f ca="1">IFERROR(INDEX(SBi!$2:$2,MATCH(H3562,SBi!$1:$1,1)),SBi!$K$2)</f>
        <v>1961-1972</v>
      </c>
      <c r="N3562" s="1">
        <f ca="1">INDEX(SBi!$C$3:$K$28,MATCH(F3562,SBi!$B$3:$B$28,0),MATCH(M3562,SBi!$C$2:$K$2,0))</f>
        <v>119.9</v>
      </c>
      <c r="O3562" s="16">
        <f t="shared" ca="1" si="723"/>
        <v>12.109900000000001</v>
      </c>
      <c r="P3562" s="16" t="str">
        <f ca="1">IFERROR(INDEX(VpD!$2:$2,MATCH(H3562,VpD!$1:$1,1)),VpD!$I$2)</f>
        <v>1961-1972</v>
      </c>
      <c r="Q3562" s="1">
        <f ca="1">INDEX(VpD!$C$3:$I$27,MATCH(F3562,VpD!$B$3:$B$27,0),MATCH(P3562,VpD!$C$2:$I$2,0))</f>
        <v>120</v>
      </c>
      <c r="R3562" s="16">
        <f t="shared" ca="1" si="724"/>
        <v>12.12</v>
      </c>
      <c r="S3562" s="14">
        <f t="shared" ca="1" si="725"/>
        <v>713755.51</v>
      </c>
      <c r="T3562" s="14">
        <f t="shared" ca="1" si="726"/>
        <v>6169319.5</v>
      </c>
      <c r="U3562" s="14" t="str">
        <f t="shared" ca="1" si="727"/>
        <v>0A3F507E-1BE0-32B8-E044-0003BA298018</v>
      </c>
    </row>
    <row r="3563" spans="1:21" s="14" customFormat="1" x14ac:dyDescent="0.25">
      <c r="A3563" s="14">
        <f t="shared" si="715"/>
        <v>3563</v>
      </c>
      <c r="B3563" s="14" t="str">
        <f t="shared" ca="1" si="716"/>
        <v>4F7AE563-B51D-43D5-9B04-2B6D9F4DD97F</v>
      </c>
      <c r="C3563" s="14" t="str">
        <f t="shared" ca="1" si="717"/>
        <v>Nordmarksvænge</v>
      </c>
      <c r="D3563" s="14" t="str">
        <f t="shared" ca="1" si="718"/>
        <v>82</v>
      </c>
      <c r="E3563" s="14" t="str">
        <f t="shared" ca="1" si="719"/>
        <v>14eø</v>
      </c>
      <c r="F3563" s="1">
        <f t="shared" ca="1" si="720"/>
        <v>120</v>
      </c>
      <c r="G3563" s="1">
        <f t="shared" ca="1" si="721"/>
        <v>137</v>
      </c>
      <c r="H3563" s="1">
        <f t="shared" ca="1" si="722"/>
        <v>2000</v>
      </c>
      <c r="I3563" s="1" t="str">
        <f ca="1">INDEX(Relationstabel!$C$3:$K$10,MATCH(INDIRECT($A$1&amp;"J"&amp;A3563),Relationstabel!$A$3:$A$10,0),MATCH(IFERROR(VALUE(INDIRECT($A$1&amp;"K"&amp;A3563)),0),Relationstabel!$C$1:$K$1,0))</f>
        <v>Fjernvarme/ Blokvarme</v>
      </c>
      <c r="J3563" s="1" t="str">
        <f ca="1">INDEX(Anvendelseskode!B:B,MATCH($F3563,Anvendelseskode!$A:$A,0))</f>
        <v>Fritliggende enfamilieshus (parcelhus)</v>
      </c>
      <c r="K3563" s="1" t="str">
        <f ca="1">INDEX(Anvendelseskode!C:C,MATCH($F3563,Anvendelseskode!$A:$A,0))</f>
        <v>Parcelhuse</v>
      </c>
      <c r="L3563" s="1" t="str">
        <f ca="1">INDEX(Anvendelseskode!D:D,MATCH($F3563,Anvendelseskode!$A:$A,0))</f>
        <v>Private husholdninger</v>
      </c>
      <c r="M3563" s="1" t="str">
        <f ca="1">IFERROR(INDEX(SBi!$2:$2,MATCH(H3563,SBi!$1:$1,1)),SBi!$K$2)</f>
        <v>1999-2006</v>
      </c>
      <c r="N3563" s="1">
        <f ca="1">INDEX(SBi!$C$3:$K$28,MATCH(F3563,SBi!$B$3:$B$28,0),MATCH(M3563,SBi!$C$2:$K$2,0))</f>
        <v>83.9</v>
      </c>
      <c r="O3563" s="16">
        <f t="shared" ca="1" si="723"/>
        <v>11.494300000000001</v>
      </c>
      <c r="P3563" s="16" t="str">
        <f ca="1">IFERROR(INDEX(VpD!$2:$2,MATCH(H3563,VpD!$1:$1,1)),VpD!$I$2)</f>
        <v>&gt;1998</v>
      </c>
      <c r="Q3563" s="1">
        <f ca="1">INDEX(VpD!$C$3:$I$27,MATCH(F3563,VpD!$B$3:$B$27,0),MATCH(P3563,VpD!$C$2:$I$2,0))</f>
        <v>72</v>
      </c>
      <c r="R3563" s="16">
        <f t="shared" ca="1" si="724"/>
        <v>9.8640000000000008</v>
      </c>
      <c r="S3563" s="14">
        <f t="shared" ca="1" si="725"/>
        <v>712003.54</v>
      </c>
      <c r="T3563" s="14">
        <f t="shared" ca="1" si="726"/>
        <v>6172245.5800000001</v>
      </c>
      <c r="U3563" s="14" t="str">
        <f t="shared" ca="1" si="727"/>
        <v>0A3F507E-1DE0-32B8-E044-0003BA298018</v>
      </c>
    </row>
    <row r="3564" spans="1:21" s="14" customFormat="1" x14ac:dyDescent="0.25">
      <c r="A3564" s="14">
        <f t="shared" si="715"/>
        <v>3564</v>
      </c>
      <c r="B3564" s="14" t="str">
        <f t="shared" ca="1" si="716"/>
        <v>FDD8427D-15DB-4DB3-8464-51A8600BD2B0</v>
      </c>
      <c r="C3564" s="14" t="str">
        <f t="shared" ca="1" si="717"/>
        <v>Nørrebred</v>
      </c>
      <c r="D3564" s="14" t="str">
        <f t="shared" ca="1" si="718"/>
        <v>198</v>
      </c>
      <c r="E3564" s="14" t="str">
        <f t="shared" ca="1" si="719"/>
        <v>21i</v>
      </c>
      <c r="F3564" s="1">
        <f t="shared" ca="1" si="720"/>
        <v>130</v>
      </c>
      <c r="G3564" s="1">
        <f t="shared" ca="1" si="721"/>
        <v>107</v>
      </c>
      <c r="H3564" s="1">
        <f t="shared" ca="1" si="722"/>
        <v>1969</v>
      </c>
      <c r="I3564" s="1" t="str">
        <f ca="1">INDEX(Relationstabel!$C$3:$K$10,MATCH(INDIRECT($A$1&amp;"J"&amp;A3564),Relationstabel!$A$3:$A$10,0),MATCH(IFERROR(VALUE(INDIRECT($A$1&amp;"K"&amp;A3564)),0),Relationstabel!$C$1:$K$1,0))</f>
        <v>Fjernvarme/ Blokvarme</v>
      </c>
      <c r="J3564" s="1" t="str">
        <f ca="1">INDEX(Anvendelseskode!B:B,MATCH($F3564,Anvendelseskode!$A:$A,0))</f>
        <v>Række-, kæde-, dobbelthus (lodret adskillelse mellem enhederne)</v>
      </c>
      <c r="K3564" s="1" t="str">
        <f ca="1">INDEX(Anvendelseskode!C:C,MATCH($F3564,Anvendelseskode!$A:$A,0))</f>
        <v>Række-, kæde og dobbelthuse</v>
      </c>
      <c r="L3564" s="1" t="str">
        <f ca="1">INDEX(Anvendelseskode!D:D,MATCH($F3564,Anvendelseskode!$A:$A,0))</f>
        <v>Private husholdninger</v>
      </c>
      <c r="M3564" s="1" t="str">
        <f ca="1">IFERROR(INDEX(SBi!$2:$2,MATCH(H3564,SBi!$1:$1,1)),SBi!$K$2)</f>
        <v>1961-1972</v>
      </c>
      <c r="N3564" s="1">
        <f ca="1">INDEX(SBi!$C$3:$K$28,MATCH(F3564,SBi!$B$3:$B$28,0),MATCH(M3564,SBi!$C$2:$K$2,0))</f>
        <v>119.9</v>
      </c>
      <c r="O3564" s="16">
        <f t="shared" ca="1" si="723"/>
        <v>12.829300000000002</v>
      </c>
      <c r="P3564" s="16" t="str">
        <f ca="1">IFERROR(INDEX(VpD!$2:$2,MATCH(H3564,VpD!$1:$1,1)),VpD!$I$2)</f>
        <v>1961-1972</v>
      </c>
      <c r="Q3564" s="1">
        <f ca="1">INDEX(VpD!$C$3:$I$27,MATCH(F3564,VpD!$B$3:$B$27,0),MATCH(P3564,VpD!$C$2:$I$2,0))</f>
        <v>120</v>
      </c>
      <c r="R3564" s="16">
        <f t="shared" ca="1" si="724"/>
        <v>12.84</v>
      </c>
      <c r="S3564" s="14">
        <f t="shared" ca="1" si="725"/>
        <v>711647.59</v>
      </c>
      <c r="T3564" s="14">
        <f t="shared" ca="1" si="726"/>
        <v>6172162.1399999997</v>
      </c>
      <c r="U3564" s="14" t="str">
        <f t="shared" ca="1" si="727"/>
        <v>0A3F507E-1EE0-32B8-E044-0003BA298018</v>
      </c>
    </row>
    <row r="3565" spans="1:21" s="14" customFormat="1" x14ac:dyDescent="0.25">
      <c r="A3565" s="14">
        <f t="shared" si="715"/>
        <v>3565</v>
      </c>
      <c r="B3565" s="14" t="str">
        <f t="shared" ca="1" si="716"/>
        <v>96D05AE8-DF8F-4D50-8C1D-053469363371</v>
      </c>
      <c r="C3565" s="14" t="str">
        <f t="shared" ca="1" si="717"/>
        <v>Horsbred</v>
      </c>
      <c r="D3565" s="14" t="str">
        <f t="shared" ca="1" si="718"/>
        <v>108</v>
      </c>
      <c r="E3565" s="14" t="str">
        <f t="shared" ca="1" si="719"/>
        <v>13aa</v>
      </c>
      <c r="F3565" s="1">
        <f t="shared" ca="1" si="720"/>
        <v>130</v>
      </c>
      <c r="G3565" s="1">
        <f t="shared" ca="1" si="721"/>
        <v>107</v>
      </c>
      <c r="H3565" s="1">
        <f t="shared" ca="1" si="722"/>
        <v>1984</v>
      </c>
      <c r="I3565" s="1" t="str">
        <f ca="1">INDEX(Relationstabel!$C$3:$K$10,MATCH(INDIRECT($A$1&amp;"J"&amp;A3565),Relationstabel!$A$3:$A$10,0),MATCH(IFERROR(VALUE(INDIRECT($A$1&amp;"K"&amp;A3565)),0),Relationstabel!$C$1:$K$1,0))</f>
        <v>Fjernvarme/ Blokvarme</v>
      </c>
      <c r="J3565" s="1" t="str">
        <f ca="1">INDEX(Anvendelseskode!B:B,MATCH($F3565,Anvendelseskode!$A:$A,0))</f>
        <v>Række-, kæde-, dobbelthus (lodret adskillelse mellem enhederne)</v>
      </c>
      <c r="K3565" s="1" t="str">
        <f ca="1">INDEX(Anvendelseskode!C:C,MATCH($F3565,Anvendelseskode!$A:$A,0))</f>
        <v>Række-, kæde og dobbelthuse</v>
      </c>
      <c r="L3565" s="1" t="str">
        <f ca="1">INDEX(Anvendelseskode!D:D,MATCH($F3565,Anvendelseskode!$A:$A,0))</f>
        <v>Private husholdninger</v>
      </c>
      <c r="M3565" s="1" t="str">
        <f ca="1">IFERROR(INDEX(SBi!$2:$2,MATCH(H3565,SBi!$1:$1,1)),SBi!$K$2)</f>
        <v>1979-1998</v>
      </c>
      <c r="N3565" s="1">
        <f ca="1">INDEX(SBi!$C$3:$K$28,MATCH(F3565,SBi!$B$3:$B$28,0),MATCH(M3565,SBi!$C$2:$K$2,0))</f>
        <v>96.8</v>
      </c>
      <c r="O3565" s="16">
        <f t="shared" ca="1" si="723"/>
        <v>10.3576</v>
      </c>
      <c r="P3565" s="16" t="str">
        <f ca="1">IFERROR(INDEX(VpD!$2:$2,MATCH(H3565,VpD!$1:$1,1)),VpD!$I$2)</f>
        <v>1979-1998</v>
      </c>
      <c r="Q3565" s="1">
        <f ca="1">INDEX(VpD!$C$3:$I$27,MATCH(F3565,VpD!$B$3:$B$27,0),MATCH(P3565,VpD!$C$2:$I$2,0))</f>
        <v>74</v>
      </c>
      <c r="R3565" s="16">
        <f t="shared" ca="1" si="724"/>
        <v>7.9180000000000001</v>
      </c>
      <c r="S3565" s="14">
        <f t="shared" ca="1" si="725"/>
        <v>711459.67</v>
      </c>
      <c r="T3565" s="14">
        <f t="shared" ca="1" si="726"/>
        <v>6171907.5</v>
      </c>
      <c r="U3565" s="14" t="str">
        <f t="shared" ca="1" si="727"/>
        <v>0A3F507E-18E6-32B8-E044-0003BA298018</v>
      </c>
    </row>
    <row r="3566" spans="1:21" s="14" customFormat="1" x14ac:dyDescent="0.25">
      <c r="A3566" s="14">
        <f t="shared" si="715"/>
        <v>3566</v>
      </c>
      <c r="B3566" s="14" t="str">
        <f t="shared" ca="1" si="716"/>
        <v>71EB1F85-9E11-422F-B35E-101CF4871D53</v>
      </c>
      <c r="C3566" s="14" t="str">
        <f t="shared" ca="1" si="717"/>
        <v>Rendsagervej</v>
      </c>
      <c r="D3566" s="14" t="str">
        <f t="shared" ca="1" si="718"/>
        <v>113</v>
      </c>
      <c r="E3566" s="14" t="str">
        <f t="shared" ca="1" si="719"/>
        <v>9ng</v>
      </c>
      <c r="F3566" s="1">
        <f t="shared" ca="1" si="720"/>
        <v>120</v>
      </c>
      <c r="G3566" s="1">
        <f t="shared" ca="1" si="721"/>
        <v>109</v>
      </c>
      <c r="H3566" s="1">
        <f t="shared" ca="1" si="722"/>
        <v>1987</v>
      </c>
      <c r="I3566" s="1" t="str">
        <f ca="1">INDEX(Relationstabel!$C$3:$K$10,MATCH(INDIRECT($A$1&amp;"J"&amp;A3566),Relationstabel!$A$3:$A$10,0),MATCH(IFERROR(VALUE(INDIRECT($A$1&amp;"K"&amp;A3566)),0),Relationstabel!$C$1:$K$1,0))</f>
        <v>Naturgas</v>
      </c>
      <c r="J3566" s="1" t="str">
        <f ca="1">INDEX(Anvendelseskode!B:B,MATCH($F3566,Anvendelseskode!$A:$A,0))</f>
        <v>Fritliggende enfamilieshus (parcelhus)</v>
      </c>
      <c r="K3566" s="1" t="str">
        <f ca="1">INDEX(Anvendelseskode!C:C,MATCH($F3566,Anvendelseskode!$A:$A,0))</f>
        <v>Parcelhuse</v>
      </c>
      <c r="L3566" s="1" t="str">
        <f ca="1">INDEX(Anvendelseskode!D:D,MATCH($F3566,Anvendelseskode!$A:$A,0))</f>
        <v>Private husholdninger</v>
      </c>
      <c r="M3566" s="1" t="str">
        <f ca="1">IFERROR(INDEX(SBi!$2:$2,MATCH(H3566,SBi!$1:$1,1)),SBi!$K$2)</f>
        <v>1979-1998</v>
      </c>
      <c r="N3566" s="1">
        <f ca="1">INDEX(SBi!$C$3:$K$28,MATCH(F3566,SBi!$B$3:$B$28,0),MATCH(M3566,SBi!$C$2:$K$2,0))</f>
        <v>105.4</v>
      </c>
      <c r="O3566" s="16">
        <f t="shared" ca="1" si="723"/>
        <v>11.4886</v>
      </c>
      <c r="P3566" s="16" t="str">
        <f ca="1">IFERROR(INDEX(VpD!$2:$2,MATCH(H3566,VpD!$1:$1,1)),VpD!$I$2)</f>
        <v>1979-1998</v>
      </c>
      <c r="Q3566" s="1">
        <f ca="1">INDEX(VpD!$C$3:$I$27,MATCH(F3566,VpD!$B$3:$B$27,0),MATCH(P3566,VpD!$C$2:$I$2,0))</f>
        <v>90</v>
      </c>
      <c r="R3566" s="16">
        <f t="shared" ca="1" si="724"/>
        <v>9.81</v>
      </c>
      <c r="S3566" s="14">
        <f t="shared" ca="1" si="725"/>
        <v>710839.71</v>
      </c>
      <c r="T3566" s="14">
        <f t="shared" ca="1" si="726"/>
        <v>6171709.0099999998</v>
      </c>
      <c r="U3566" s="14" t="str">
        <f t="shared" ca="1" si="727"/>
        <v>0A3F507E-1FED-32B8-E044-0003BA298018</v>
      </c>
    </row>
    <row r="3567" spans="1:21" s="14" customFormat="1" x14ac:dyDescent="0.25">
      <c r="A3567" s="14">
        <f t="shared" si="715"/>
        <v>3567</v>
      </c>
      <c r="B3567" s="14" t="str">
        <f t="shared" ca="1" si="716"/>
        <v>1B9B0EE8-CD1D-4042-A10D-B9D5CDBABEAF</v>
      </c>
      <c r="C3567" s="14" t="str">
        <f t="shared" ca="1" si="717"/>
        <v>Hyrdeengen</v>
      </c>
      <c r="D3567" s="14" t="str">
        <f t="shared" ca="1" si="718"/>
        <v>247</v>
      </c>
      <c r="E3567" s="14" t="str">
        <f t="shared" ca="1" si="719"/>
        <v>21fn</v>
      </c>
      <c r="F3567" s="1">
        <f t="shared" ca="1" si="720"/>
        <v>130</v>
      </c>
      <c r="G3567" s="1">
        <f t="shared" ca="1" si="721"/>
        <v>113</v>
      </c>
      <c r="H3567" s="1">
        <f t="shared" ca="1" si="722"/>
        <v>1975</v>
      </c>
      <c r="I3567" s="1" t="str">
        <f ca="1">INDEX(Relationstabel!$C$3:$K$10,MATCH(INDIRECT($A$1&amp;"J"&amp;A3567),Relationstabel!$A$3:$A$10,0),MATCH(IFERROR(VALUE(INDIRECT($A$1&amp;"K"&amp;A3567)),0),Relationstabel!$C$1:$K$1,0))</f>
        <v>Fjernvarme/ Blokvarme</v>
      </c>
      <c r="J3567" s="1" t="str">
        <f ca="1">INDEX(Anvendelseskode!B:B,MATCH($F3567,Anvendelseskode!$A:$A,0))</f>
        <v>Række-, kæde-, dobbelthus (lodret adskillelse mellem enhederne)</v>
      </c>
      <c r="K3567" s="1" t="str">
        <f ca="1">INDEX(Anvendelseskode!C:C,MATCH($F3567,Anvendelseskode!$A:$A,0))</f>
        <v>Række-, kæde og dobbelthuse</v>
      </c>
      <c r="L3567" s="1" t="str">
        <f ca="1">INDEX(Anvendelseskode!D:D,MATCH($F3567,Anvendelseskode!$A:$A,0))</f>
        <v>Private husholdninger</v>
      </c>
      <c r="M3567" s="1" t="str">
        <f ca="1">IFERROR(INDEX(SBi!$2:$2,MATCH(H3567,SBi!$1:$1,1)),SBi!$K$2)</f>
        <v>1973-1978</v>
      </c>
      <c r="N3567" s="1">
        <f ca="1">INDEX(SBi!$C$3:$K$28,MATCH(F3567,SBi!$B$3:$B$28,0),MATCH(M3567,SBi!$C$2:$K$2,0))</f>
        <v>112.6</v>
      </c>
      <c r="O3567" s="16">
        <f t="shared" ca="1" si="723"/>
        <v>12.723799999999999</v>
      </c>
      <c r="P3567" s="16" t="str">
        <f ca="1">IFERROR(INDEX(VpD!$2:$2,MATCH(H3567,VpD!$1:$1,1)),VpD!$I$2)</f>
        <v>1973-1978</v>
      </c>
      <c r="Q3567" s="1">
        <f ca="1">INDEX(VpD!$C$3:$I$27,MATCH(F3567,VpD!$B$3:$B$27,0),MATCH(P3567,VpD!$C$2:$I$2,0))</f>
        <v>98</v>
      </c>
      <c r="R3567" s="16">
        <f t="shared" ca="1" si="724"/>
        <v>11.074</v>
      </c>
      <c r="S3567" s="14">
        <f t="shared" ca="1" si="725"/>
        <v>711684.26</v>
      </c>
      <c r="T3567" s="14">
        <f t="shared" ca="1" si="726"/>
        <v>6172320.3499999996</v>
      </c>
      <c r="U3567" s="14" t="str">
        <f t="shared" ca="1" si="727"/>
        <v>0A3F507E-19CD-32B8-E044-0003BA298018</v>
      </c>
    </row>
    <row r="3568" spans="1:21" s="14" customFormat="1" x14ac:dyDescent="0.25">
      <c r="A3568" s="14">
        <f t="shared" si="715"/>
        <v>3568</v>
      </c>
      <c r="B3568" s="14" t="str">
        <f t="shared" ca="1" si="716"/>
        <v>43A85DF7-7382-4A54-BD3E-C0468965D8D7</v>
      </c>
      <c r="C3568" s="14" t="str">
        <f t="shared" ca="1" si="717"/>
        <v>Hyttevænget</v>
      </c>
      <c r="D3568" s="14" t="str">
        <f t="shared" ca="1" si="718"/>
        <v>79</v>
      </c>
      <c r="E3568" s="14" t="str">
        <f t="shared" ca="1" si="719"/>
        <v>6kg</v>
      </c>
      <c r="F3568" s="1">
        <f t="shared" ca="1" si="720"/>
        <v>130</v>
      </c>
      <c r="G3568" s="1">
        <f t="shared" ca="1" si="721"/>
        <v>110</v>
      </c>
      <c r="H3568" s="1">
        <f t="shared" ca="1" si="722"/>
        <v>1966</v>
      </c>
      <c r="I3568" s="1" t="str">
        <f ca="1">INDEX(Relationstabel!$C$3:$K$10,MATCH(INDIRECT($A$1&amp;"J"&amp;A3568),Relationstabel!$A$3:$A$10,0),MATCH(IFERROR(VALUE(INDIRECT($A$1&amp;"K"&amp;A3568)),0),Relationstabel!$C$1:$K$1,0))</f>
        <v>Fjernvarme/ Blokvarme</v>
      </c>
      <c r="J3568" s="1" t="str">
        <f ca="1">INDEX(Anvendelseskode!B:B,MATCH($F3568,Anvendelseskode!$A:$A,0))</f>
        <v>Række-, kæde-, dobbelthus (lodret adskillelse mellem enhederne)</v>
      </c>
      <c r="K3568" s="1" t="str">
        <f ca="1">INDEX(Anvendelseskode!C:C,MATCH($F3568,Anvendelseskode!$A:$A,0))</f>
        <v>Række-, kæde og dobbelthuse</v>
      </c>
      <c r="L3568" s="1" t="str">
        <f ca="1">INDEX(Anvendelseskode!D:D,MATCH($F3568,Anvendelseskode!$A:$A,0))</f>
        <v>Private husholdninger</v>
      </c>
      <c r="M3568" s="1" t="str">
        <f ca="1">IFERROR(INDEX(SBi!$2:$2,MATCH(H3568,SBi!$1:$1,1)),SBi!$K$2)</f>
        <v>1961-1972</v>
      </c>
      <c r="N3568" s="1">
        <f ca="1">INDEX(SBi!$C$3:$K$28,MATCH(F3568,SBi!$B$3:$B$28,0),MATCH(M3568,SBi!$C$2:$K$2,0))</f>
        <v>119.9</v>
      </c>
      <c r="O3568" s="16">
        <f t="shared" ca="1" si="723"/>
        <v>13.189</v>
      </c>
      <c r="P3568" s="16" t="str">
        <f ca="1">IFERROR(INDEX(VpD!$2:$2,MATCH(H3568,VpD!$1:$1,1)),VpD!$I$2)</f>
        <v>1961-1972</v>
      </c>
      <c r="Q3568" s="1">
        <f ca="1">INDEX(VpD!$C$3:$I$27,MATCH(F3568,VpD!$B$3:$B$27,0),MATCH(P3568,VpD!$C$2:$I$2,0))</f>
        <v>120</v>
      </c>
      <c r="R3568" s="16">
        <f t="shared" ca="1" si="724"/>
        <v>13.2</v>
      </c>
      <c r="S3568" s="14">
        <f t="shared" ca="1" si="725"/>
        <v>713675.48</v>
      </c>
      <c r="T3568" s="14">
        <f t="shared" ca="1" si="726"/>
        <v>6169313.0499999998</v>
      </c>
      <c r="U3568" s="14" t="str">
        <f t="shared" ca="1" si="727"/>
        <v>0A3F507E-1ACD-32B8-E044-0003BA298018</v>
      </c>
    </row>
    <row r="3569" spans="1:21" s="14" customFormat="1" x14ac:dyDescent="0.25">
      <c r="A3569" s="14">
        <f t="shared" si="715"/>
        <v>3569</v>
      </c>
      <c r="B3569" s="14" t="str">
        <f t="shared" ca="1" si="716"/>
        <v>425FAC33-4655-40E2-BB34-F2CC60B9BB6A</v>
      </c>
      <c r="C3569" s="14" t="str">
        <f t="shared" ca="1" si="717"/>
        <v>Løkkekrogen</v>
      </c>
      <c r="D3569" s="14" t="str">
        <f t="shared" ca="1" si="718"/>
        <v>11F</v>
      </c>
      <c r="E3569" s="14" t="str">
        <f t="shared" ca="1" si="719"/>
        <v>17ø</v>
      </c>
      <c r="F3569" s="1">
        <f t="shared" ca="1" si="720"/>
        <v>440</v>
      </c>
      <c r="G3569" s="1">
        <f t="shared" ca="1" si="721"/>
        <v>329</v>
      </c>
      <c r="H3569" s="1">
        <f t="shared" ca="1" si="722"/>
        <v>1969</v>
      </c>
      <c r="I3569" s="1" t="str">
        <f ca="1">INDEX(Relationstabel!$C$3:$K$10,MATCH(INDIRECT($A$1&amp;"J"&amp;A3569),Relationstabel!$A$3:$A$10,0),MATCH(IFERROR(VALUE(INDIRECT($A$1&amp;"K"&amp;A3569)),0),Relationstabel!$C$1:$K$1,0))</f>
        <v>Fjernvarme/ Blokvarme</v>
      </c>
      <c r="J3569" s="1" t="str">
        <f ca="1">INDEX(Anvendelseskode!B:B,MATCH($F3569,Anvendelseskode!$A:$A,0))</f>
        <v>Daginstitutioner</v>
      </c>
      <c r="K3569" s="1" t="str">
        <f ca="1">INDEX(Anvendelseskode!C:C,MATCH($F3569,Anvendelseskode!$A:$A,0))</f>
        <v>Daginstitutioner</v>
      </c>
      <c r="L3569" s="1" t="str">
        <f ca="1">INDEX(Anvendelseskode!D:D,MATCH($F3569,Anvendelseskode!$A:$A,0))</f>
        <v>Kommunale og andre offentlige institutioner</v>
      </c>
      <c r="M3569" s="1" t="str">
        <f ca="1">IFERROR(INDEX(SBi!$2:$2,MATCH(H3569,SBi!$1:$1,1)),SBi!$K$2)</f>
        <v>1961-1972</v>
      </c>
      <c r="N3569" s="1">
        <f ca="1">INDEX(SBi!$C$3:$K$28,MATCH(F3569,SBi!$B$3:$B$28,0),MATCH(M3569,SBi!$C$2:$K$2,0))</f>
        <v>172.8</v>
      </c>
      <c r="O3569" s="16">
        <f t="shared" ca="1" si="723"/>
        <v>56.851200000000006</v>
      </c>
      <c r="P3569" s="16" t="str">
        <f ca="1">IFERROR(INDEX(VpD!$2:$2,MATCH(H3569,VpD!$1:$1,1)),VpD!$I$2)</f>
        <v>1961-1972</v>
      </c>
      <c r="Q3569" s="1">
        <f ca="1">INDEX(VpD!$C$3:$I$27,MATCH(F3569,VpD!$B$3:$B$27,0),MATCH(P3569,VpD!$C$2:$I$2,0))</f>
        <v>186</v>
      </c>
      <c r="R3569" s="16">
        <f t="shared" ca="1" si="724"/>
        <v>61.194000000000003</v>
      </c>
      <c r="S3569" s="14">
        <f t="shared" ca="1" si="725"/>
        <v>711151.86</v>
      </c>
      <c r="T3569" s="14">
        <f t="shared" ca="1" si="726"/>
        <v>6172531.96</v>
      </c>
      <c r="U3569" s="14" t="str">
        <f t="shared" ca="1" si="727"/>
        <v>0A3F507E-1CCD-32B8-E044-0003BA298018</v>
      </c>
    </row>
    <row r="3570" spans="1:21" s="14" customFormat="1" x14ac:dyDescent="0.25">
      <c r="A3570" s="14">
        <f t="shared" si="715"/>
        <v>3570</v>
      </c>
      <c r="B3570" s="14" t="str">
        <f t="shared" ca="1" si="716"/>
        <v>F035430F-EA15-4787-A98D-B015AD5B4FE9</v>
      </c>
      <c r="C3570" s="14" t="str">
        <f t="shared" ca="1" si="717"/>
        <v>Horsbred</v>
      </c>
      <c r="D3570" s="14" t="str">
        <f t="shared" ca="1" si="718"/>
        <v>92</v>
      </c>
      <c r="E3570" s="14" t="str">
        <f t="shared" ca="1" si="719"/>
        <v>13ad</v>
      </c>
      <c r="F3570" s="1">
        <f t="shared" ca="1" si="720"/>
        <v>130</v>
      </c>
      <c r="G3570" s="1">
        <f t="shared" ca="1" si="721"/>
        <v>107</v>
      </c>
      <c r="H3570" s="1">
        <f t="shared" ca="1" si="722"/>
        <v>1983</v>
      </c>
      <c r="I3570" s="1" t="str">
        <f ca="1">INDEX(Relationstabel!$C$3:$K$10,MATCH(INDIRECT($A$1&amp;"J"&amp;A3570),Relationstabel!$A$3:$A$10,0),MATCH(IFERROR(VALUE(INDIRECT($A$1&amp;"K"&amp;A3570)),0),Relationstabel!$C$1:$K$1,0))</f>
        <v>Fjernvarme/ Blokvarme</v>
      </c>
      <c r="J3570" s="1" t="str">
        <f ca="1">INDEX(Anvendelseskode!B:B,MATCH($F3570,Anvendelseskode!$A:$A,0))</f>
        <v>Række-, kæde-, dobbelthus (lodret adskillelse mellem enhederne)</v>
      </c>
      <c r="K3570" s="1" t="str">
        <f ca="1">INDEX(Anvendelseskode!C:C,MATCH($F3570,Anvendelseskode!$A:$A,0))</f>
        <v>Række-, kæde og dobbelthuse</v>
      </c>
      <c r="L3570" s="1" t="str">
        <f ca="1">INDEX(Anvendelseskode!D:D,MATCH($F3570,Anvendelseskode!$A:$A,0))</f>
        <v>Private husholdninger</v>
      </c>
      <c r="M3570" s="1" t="str">
        <f ca="1">IFERROR(INDEX(SBi!$2:$2,MATCH(H3570,SBi!$1:$1,1)),SBi!$K$2)</f>
        <v>1979-1998</v>
      </c>
      <c r="N3570" s="1">
        <f ca="1">INDEX(SBi!$C$3:$K$28,MATCH(F3570,SBi!$B$3:$B$28,0),MATCH(M3570,SBi!$C$2:$K$2,0))</f>
        <v>96.8</v>
      </c>
      <c r="O3570" s="16">
        <f t="shared" ca="1" si="723"/>
        <v>10.3576</v>
      </c>
      <c r="P3570" s="16" t="str">
        <f ca="1">IFERROR(INDEX(VpD!$2:$2,MATCH(H3570,VpD!$1:$1,1)),VpD!$I$2)</f>
        <v>1979-1998</v>
      </c>
      <c r="Q3570" s="1">
        <f ca="1">INDEX(VpD!$C$3:$I$27,MATCH(F3570,VpD!$B$3:$B$27,0),MATCH(P3570,VpD!$C$2:$I$2,0))</f>
        <v>74</v>
      </c>
      <c r="R3570" s="16">
        <f t="shared" ca="1" si="724"/>
        <v>7.9180000000000001</v>
      </c>
      <c r="S3570" s="14">
        <f t="shared" ca="1" si="725"/>
        <v>711419.71</v>
      </c>
      <c r="T3570" s="14">
        <f t="shared" ca="1" si="726"/>
        <v>6171871.1500000004</v>
      </c>
      <c r="U3570" s="14" t="str">
        <f t="shared" ca="1" si="727"/>
        <v>0A3F507E-18D6-32B8-E044-0003BA298018</v>
      </c>
    </row>
    <row r="3571" spans="1:21" s="14" customFormat="1" x14ac:dyDescent="0.25">
      <c r="A3571" s="14">
        <f t="shared" si="715"/>
        <v>3571</v>
      </c>
      <c r="B3571" s="14" t="str">
        <f t="shared" ca="1" si="716"/>
        <v>D5FD661E-B179-42FF-BD42-458BA2503DEC</v>
      </c>
      <c r="C3571" s="14" t="str">
        <f t="shared" ca="1" si="717"/>
        <v>Bybakken</v>
      </c>
      <c r="D3571" s="14" t="str">
        <f t="shared" ca="1" si="718"/>
        <v>7</v>
      </c>
      <c r="E3571" s="14" t="str">
        <f t="shared" ca="1" si="719"/>
        <v>12he</v>
      </c>
      <c r="F3571" s="1">
        <f t="shared" ca="1" si="720"/>
        <v>120</v>
      </c>
      <c r="G3571" s="1">
        <f t="shared" ca="1" si="721"/>
        <v>141</v>
      </c>
      <c r="H3571" s="1">
        <f t="shared" ca="1" si="722"/>
        <v>1979</v>
      </c>
      <c r="I3571" s="1" t="str">
        <f ca="1">INDEX(Relationstabel!$C$3:$K$10,MATCH(INDIRECT($A$1&amp;"J"&amp;A3571),Relationstabel!$A$3:$A$10,0),MATCH(IFERROR(VALUE(INDIRECT($A$1&amp;"K"&amp;A3571)),0),Relationstabel!$C$1:$K$1,0))</f>
        <v>Olie</v>
      </c>
      <c r="J3571" s="1" t="str">
        <f ca="1">INDEX(Anvendelseskode!B:B,MATCH($F3571,Anvendelseskode!$A:$A,0))</f>
        <v>Fritliggende enfamilieshus (parcelhus)</v>
      </c>
      <c r="K3571" s="1" t="str">
        <f ca="1">INDEX(Anvendelseskode!C:C,MATCH($F3571,Anvendelseskode!$A:$A,0))</f>
        <v>Parcelhuse</v>
      </c>
      <c r="L3571" s="1" t="str">
        <f ca="1">INDEX(Anvendelseskode!D:D,MATCH($F3571,Anvendelseskode!$A:$A,0))</f>
        <v>Private husholdninger</v>
      </c>
      <c r="M3571" s="1" t="str">
        <f ca="1">IFERROR(INDEX(SBi!$2:$2,MATCH(H3571,SBi!$1:$1,1)),SBi!$K$2)</f>
        <v>1979-1998</v>
      </c>
      <c r="N3571" s="1">
        <f ca="1">INDEX(SBi!$C$3:$K$28,MATCH(F3571,SBi!$B$3:$B$28,0),MATCH(M3571,SBi!$C$2:$K$2,0))</f>
        <v>105.4</v>
      </c>
      <c r="O3571" s="16">
        <f t="shared" ca="1" si="723"/>
        <v>14.861400000000001</v>
      </c>
      <c r="P3571" s="16" t="str">
        <f ca="1">IFERROR(INDEX(VpD!$2:$2,MATCH(H3571,VpD!$1:$1,1)),VpD!$I$2)</f>
        <v>1979-1998</v>
      </c>
      <c r="Q3571" s="1">
        <f ca="1">INDEX(VpD!$C$3:$I$27,MATCH(F3571,VpD!$B$3:$B$27,0),MATCH(P3571,VpD!$C$2:$I$2,0))</f>
        <v>90</v>
      </c>
      <c r="R3571" s="16">
        <f t="shared" ca="1" si="724"/>
        <v>12.69</v>
      </c>
      <c r="S3571" s="14">
        <f t="shared" ca="1" si="725"/>
        <v>711611.31</v>
      </c>
      <c r="T3571" s="14">
        <f t="shared" ca="1" si="726"/>
        <v>6170829.7599999998</v>
      </c>
      <c r="U3571" s="14" t="str">
        <f t="shared" ca="1" si="727"/>
        <v>0A3F507E-15DA-32B8-E044-0003BA298018</v>
      </c>
    </row>
    <row r="3572" spans="1:21" s="14" customFormat="1" x14ac:dyDescent="0.25">
      <c r="A3572" s="14">
        <f t="shared" si="715"/>
        <v>3572</v>
      </c>
      <c r="B3572" s="14" t="str">
        <f t="shared" ca="1" si="716"/>
        <v>AC7E66E7-D76D-4DC2-B743-740C9602F5F8</v>
      </c>
      <c r="C3572" s="14" t="str">
        <f t="shared" ca="1" si="717"/>
        <v>Horsbred</v>
      </c>
      <c r="D3572" s="14" t="str">
        <f t="shared" ca="1" si="718"/>
        <v>97</v>
      </c>
      <c r="E3572" s="14" t="str">
        <f t="shared" ca="1" si="719"/>
        <v>13cr</v>
      </c>
      <c r="F3572" s="1">
        <f t="shared" ca="1" si="720"/>
        <v>130</v>
      </c>
      <c r="G3572" s="1">
        <f t="shared" ca="1" si="721"/>
        <v>124</v>
      </c>
      <c r="H3572" s="1">
        <f t="shared" ca="1" si="722"/>
        <v>1983</v>
      </c>
      <c r="I3572" s="1" t="str">
        <f ca="1">INDEX(Relationstabel!$C$3:$K$10,MATCH(INDIRECT($A$1&amp;"J"&amp;A3572),Relationstabel!$A$3:$A$10,0),MATCH(IFERROR(VALUE(INDIRECT($A$1&amp;"K"&amp;A3572)),0),Relationstabel!$C$1:$K$1,0))</f>
        <v>Fjernvarme/ Blokvarme</v>
      </c>
      <c r="J3572" s="1" t="str">
        <f ca="1">INDEX(Anvendelseskode!B:B,MATCH($F3572,Anvendelseskode!$A:$A,0))</f>
        <v>Række-, kæde-, dobbelthus (lodret adskillelse mellem enhederne)</v>
      </c>
      <c r="K3572" s="1" t="str">
        <f ca="1">INDEX(Anvendelseskode!C:C,MATCH($F3572,Anvendelseskode!$A:$A,0))</f>
        <v>Række-, kæde og dobbelthuse</v>
      </c>
      <c r="L3572" s="1" t="str">
        <f ca="1">INDEX(Anvendelseskode!D:D,MATCH($F3572,Anvendelseskode!$A:$A,0))</f>
        <v>Private husholdninger</v>
      </c>
      <c r="M3572" s="1" t="str">
        <f ca="1">IFERROR(INDEX(SBi!$2:$2,MATCH(H3572,SBi!$1:$1,1)),SBi!$K$2)</f>
        <v>1979-1998</v>
      </c>
      <c r="N3572" s="1">
        <f ca="1">INDEX(SBi!$C$3:$K$28,MATCH(F3572,SBi!$B$3:$B$28,0),MATCH(M3572,SBi!$C$2:$K$2,0))</f>
        <v>96.8</v>
      </c>
      <c r="O3572" s="16">
        <f t="shared" ca="1" si="723"/>
        <v>12.0032</v>
      </c>
      <c r="P3572" s="16" t="str">
        <f ca="1">IFERROR(INDEX(VpD!$2:$2,MATCH(H3572,VpD!$1:$1,1)),VpD!$I$2)</f>
        <v>1979-1998</v>
      </c>
      <c r="Q3572" s="1">
        <f ca="1">INDEX(VpD!$C$3:$I$27,MATCH(F3572,VpD!$B$3:$B$27,0),MATCH(P3572,VpD!$C$2:$I$2,0))</f>
        <v>74</v>
      </c>
      <c r="R3572" s="16">
        <f t="shared" ca="1" si="724"/>
        <v>9.1760000000000002</v>
      </c>
      <c r="S3572" s="14">
        <f t="shared" ca="1" si="725"/>
        <v>711333.97</v>
      </c>
      <c r="T3572" s="14">
        <f t="shared" ca="1" si="726"/>
        <v>6171844.5300000003</v>
      </c>
      <c r="U3572" s="14" t="str">
        <f t="shared" ca="1" si="727"/>
        <v>0A3F507E-18DB-32B8-E044-0003BA298018</v>
      </c>
    </row>
    <row r="3573" spans="1:21" s="14" customFormat="1" x14ac:dyDescent="0.25">
      <c r="A3573" s="14">
        <f t="shared" si="715"/>
        <v>3573</v>
      </c>
      <c r="B3573" s="14" t="str">
        <f t="shared" ca="1" si="716"/>
        <v>8B71CEA3-F0D7-4925-A422-8E4BEB856E97</v>
      </c>
      <c r="C3573" s="14" t="str">
        <f t="shared" ca="1" si="717"/>
        <v>Vallensbækvej</v>
      </c>
      <c r="D3573" s="14" t="str">
        <f t="shared" ca="1" si="718"/>
        <v>71</v>
      </c>
      <c r="E3573" s="14" t="str">
        <f t="shared" ca="1" si="719"/>
        <v>16fc</v>
      </c>
      <c r="F3573" s="1">
        <f t="shared" ca="1" si="720"/>
        <v>220</v>
      </c>
      <c r="G3573" s="1">
        <f t="shared" ca="1" si="721"/>
        <v>3851</v>
      </c>
      <c r="H3573" s="1">
        <f t="shared" ca="1" si="722"/>
        <v>2008</v>
      </c>
      <c r="I3573" s="1" t="str">
        <f ca="1">INDEX(Relationstabel!$C$3:$K$10,MATCH(INDIRECT($A$1&amp;"J"&amp;A3573),Relationstabel!$A$3:$A$10,0),MATCH(IFERROR(VALUE(INDIRECT($A$1&amp;"K"&amp;A3573)),0),Relationstabel!$C$1:$K$1,0))</f>
        <v>Fjernvarme/ Blokvarme</v>
      </c>
      <c r="J3573" s="1" t="str">
        <f ca="1">INDEX(Anvendelseskode!B:B,MATCH($F3573,Anvendelseskode!$A:$A,0))</f>
        <v>Bygning til erhvervsmæssig produktion vedrørende industri, håndværk m.v. (fabrik, værksted o.lign.)</v>
      </c>
      <c r="K3573" s="1" t="str">
        <f ca="1">INDEX(Anvendelseskode!C:C,MATCH($F3573,Anvendelseskode!$A:$A,0))</f>
        <v>Fabrikker, værksteder o.l.</v>
      </c>
      <c r="L3573" s="1" t="str">
        <f ca="1">INDEX(Anvendelseskode!D:D,MATCH($F3573,Anvendelseskode!$A:$A,0))</f>
        <v>Industri</v>
      </c>
      <c r="M3573" s="1" t="str">
        <f ca="1">IFERROR(INDEX(SBi!$2:$2,MATCH(H3573,SBi!$1:$1,1)),SBi!$K$2)</f>
        <v>Efter 2006</v>
      </c>
      <c r="N3573" s="1">
        <f ca="1">INDEX(SBi!$C$3:$K$28,MATCH(F3573,SBi!$B$3:$B$28,0),MATCH(M3573,SBi!$C$2:$K$2,0))</f>
        <v>66</v>
      </c>
      <c r="O3573" s="16">
        <f t="shared" ca="1" si="723"/>
        <v>254.166</v>
      </c>
      <c r="P3573" s="16" t="str">
        <f ca="1">IFERROR(INDEX(VpD!$2:$2,MATCH(H3573,VpD!$1:$1,1)),VpD!$I$2)</f>
        <v>&gt;1998</v>
      </c>
      <c r="Q3573" s="1">
        <f ca="1">INDEX(VpD!$C$3:$I$27,MATCH(F3573,VpD!$B$3:$B$27,0),MATCH(P3573,VpD!$C$2:$I$2,0))</f>
        <v>66</v>
      </c>
      <c r="R3573" s="16">
        <f t="shared" ca="1" si="724"/>
        <v>254.166</v>
      </c>
      <c r="S3573" s="14">
        <f t="shared" ca="1" si="725"/>
        <v>712274.28</v>
      </c>
      <c r="T3573" s="14">
        <f t="shared" ca="1" si="726"/>
        <v>6171583.5999999996</v>
      </c>
      <c r="U3573" s="14" t="str">
        <f t="shared" ca="1" si="727"/>
        <v>0A3F507E-23DB-32B8-E044-0003BA298018</v>
      </c>
    </row>
    <row r="3574" spans="1:21" s="14" customFormat="1" x14ac:dyDescent="0.25">
      <c r="A3574" s="14">
        <f t="shared" si="715"/>
        <v>3574</v>
      </c>
      <c r="B3574" s="14" t="str">
        <f t="shared" ca="1" si="716"/>
        <v>14099357-FFA7-4E27-B34B-1FF44DC6FC84</v>
      </c>
      <c r="C3574" s="14" t="str">
        <f t="shared" ca="1" si="717"/>
        <v>Svanholmvej</v>
      </c>
      <c r="D3574" s="14" t="str">
        <f t="shared" ca="1" si="718"/>
        <v>18</v>
      </c>
      <c r="E3574" s="14" t="str">
        <f t="shared" ca="1" si="719"/>
        <v>18bh</v>
      </c>
      <c r="F3574" s="1">
        <f t="shared" ca="1" si="720"/>
        <v>120</v>
      </c>
      <c r="G3574" s="1">
        <f t="shared" ca="1" si="721"/>
        <v>141</v>
      </c>
      <c r="H3574" s="1">
        <f t="shared" ca="1" si="722"/>
        <v>1976</v>
      </c>
      <c r="I3574" s="1" t="str">
        <f ca="1">INDEX(Relationstabel!$C$3:$K$10,MATCH(INDIRECT($A$1&amp;"J"&amp;A3574),Relationstabel!$A$3:$A$10,0),MATCH(IFERROR(VALUE(INDIRECT($A$1&amp;"K"&amp;A3574)),0),Relationstabel!$C$1:$K$1,0))</f>
        <v>Naturgas</v>
      </c>
      <c r="J3574" s="1" t="str">
        <f ca="1">INDEX(Anvendelseskode!B:B,MATCH($F3574,Anvendelseskode!$A:$A,0))</f>
        <v>Fritliggende enfamilieshus (parcelhus)</v>
      </c>
      <c r="K3574" s="1" t="str">
        <f ca="1">INDEX(Anvendelseskode!C:C,MATCH($F3574,Anvendelseskode!$A:$A,0))</f>
        <v>Parcelhuse</v>
      </c>
      <c r="L3574" s="1" t="str">
        <f ca="1">INDEX(Anvendelseskode!D:D,MATCH($F3574,Anvendelseskode!$A:$A,0))</f>
        <v>Private husholdninger</v>
      </c>
      <c r="M3574" s="1" t="str">
        <f ca="1">IFERROR(INDEX(SBi!$2:$2,MATCH(H3574,SBi!$1:$1,1)),SBi!$K$2)</f>
        <v>1973-1978</v>
      </c>
      <c r="N3574" s="1">
        <f ca="1">INDEX(SBi!$C$3:$K$28,MATCH(F3574,SBi!$B$3:$B$28,0),MATCH(M3574,SBi!$C$2:$K$2,0))</f>
        <v>119.8</v>
      </c>
      <c r="O3574" s="16">
        <f t="shared" ca="1" si="723"/>
        <v>16.8918</v>
      </c>
      <c r="P3574" s="16" t="str">
        <f ca="1">IFERROR(INDEX(VpD!$2:$2,MATCH(H3574,VpD!$1:$1,1)),VpD!$I$2)</f>
        <v>1973-1978</v>
      </c>
      <c r="Q3574" s="1">
        <f ca="1">INDEX(VpD!$C$3:$I$27,MATCH(F3574,VpD!$B$3:$B$27,0),MATCH(P3574,VpD!$C$2:$I$2,0))</f>
        <v>117</v>
      </c>
      <c r="R3574" s="16">
        <f t="shared" ca="1" si="724"/>
        <v>16.497</v>
      </c>
      <c r="S3574" s="14">
        <f t="shared" ca="1" si="725"/>
        <v>713192.92</v>
      </c>
      <c r="T3574" s="14">
        <f t="shared" ca="1" si="726"/>
        <v>6168998.8300000001</v>
      </c>
      <c r="U3574" s="14" t="str">
        <f t="shared" ca="1" si="727"/>
        <v>0A3F507E-21EC-32B8-E044-0003BA298018</v>
      </c>
    </row>
    <row r="3575" spans="1:21" s="14" customFormat="1" x14ac:dyDescent="0.25">
      <c r="A3575" s="14">
        <f t="shared" si="715"/>
        <v>3575</v>
      </c>
      <c r="B3575" s="14" t="str">
        <f t="shared" ca="1" si="716"/>
        <v>FF521BA6-47D4-4419-AD9D-F2829E814B57</v>
      </c>
      <c r="C3575" s="14" t="str">
        <f t="shared" ca="1" si="717"/>
        <v>Syvhøjvænge</v>
      </c>
      <c r="D3575" s="14" t="str">
        <f t="shared" ca="1" si="718"/>
        <v>184</v>
      </c>
      <c r="E3575" s="14" t="str">
        <f t="shared" ca="1" si="719"/>
        <v>14bd</v>
      </c>
      <c r="F3575" s="1">
        <f t="shared" ca="1" si="720"/>
        <v>130</v>
      </c>
      <c r="G3575" s="1">
        <f t="shared" ca="1" si="721"/>
        <v>107</v>
      </c>
      <c r="H3575" s="1">
        <f t="shared" ca="1" si="722"/>
        <v>1988</v>
      </c>
      <c r="I3575" s="1" t="str">
        <f ca="1">INDEX(Relationstabel!$C$3:$K$10,MATCH(INDIRECT($A$1&amp;"J"&amp;A3575),Relationstabel!$A$3:$A$10,0),MATCH(IFERROR(VALUE(INDIRECT($A$1&amp;"K"&amp;A3575)),0),Relationstabel!$C$1:$K$1,0))</f>
        <v>Fjernvarme/ Blokvarme</v>
      </c>
      <c r="J3575" s="1" t="str">
        <f ca="1">INDEX(Anvendelseskode!B:B,MATCH($F3575,Anvendelseskode!$A:$A,0))</f>
        <v>Række-, kæde-, dobbelthus (lodret adskillelse mellem enhederne)</v>
      </c>
      <c r="K3575" s="1" t="str">
        <f ca="1">INDEX(Anvendelseskode!C:C,MATCH($F3575,Anvendelseskode!$A:$A,0))</f>
        <v>Række-, kæde og dobbelthuse</v>
      </c>
      <c r="L3575" s="1" t="str">
        <f ca="1">INDEX(Anvendelseskode!D:D,MATCH($F3575,Anvendelseskode!$A:$A,0))</f>
        <v>Private husholdninger</v>
      </c>
      <c r="M3575" s="1" t="str">
        <f ca="1">IFERROR(INDEX(SBi!$2:$2,MATCH(H3575,SBi!$1:$1,1)),SBi!$K$2)</f>
        <v>1979-1998</v>
      </c>
      <c r="N3575" s="1">
        <f ca="1">INDEX(SBi!$C$3:$K$28,MATCH(F3575,SBi!$B$3:$B$28,0),MATCH(M3575,SBi!$C$2:$K$2,0))</f>
        <v>96.8</v>
      </c>
      <c r="O3575" s="16">
        <f t="shared" ca="1" si="723"/>
        <v>10.3576</v>
      </c>
      <c r="P3575" s="16" t="str">
        <f ca="1">IFERROR(INDEX(VpD!$2:$2,MATCH(H3575,VpD!$1:$1,1)),VpD!$I$2)</f>
        <v>1979-1998</v>
      </c>
      <c r="Q3575" s="1">
        <f ca="1">INDEX(VpD!$C$3:$I$27,MATCH(F3575,VpD!$B$3:$B$27,0),MATCH(P3575,VpD!$C$2:$I$2,0))</f>
        <v>74</v>
      </c>
      <c r="R3575" s="16">
        <f t="shared" ca="1" si="724"/>
        <v>7.9180000000000001</v>
      </c>
      <c r="S3575" s="14">
        <f t="shared" ca="1" si="725"/>
        <v>711932.14</v>
      </c>
      <c r="T3575" s="14">
        <f t="shared" ca="1" si="726"/>
        <v>6172018.5199999996</v>
      </c>
      <c r="U3575" s="14" t="str">
        <f t="shared" ca="1" si="727"/>
        <v>0A3F507E-22EC-32B8-E044-0003BA298018</v>
      </c>
    </row>
    <row r="3576" spans="1:21" s="14" customFormat="1" x14ac:dyDescent="0.25">
      <c r="A3576" s="14">
        <f t="shared" si="715"/>
        <v>3576</v>
      </c>
      <c r="B3576" s="14" t="str">
        <f t="shared" ca="1" si="716"/>
        <v>4F30CE05-B6C0-47BA-B4BF-EBE8A0929788</v>
      </c>
      <c r="C3576" s="14" t="str">
        <f t="shared" ca="1" si="717"/>
        <v>Valløvej</v>
      </c>
      <c r="D3576" s="14" t="str">
        <f t="shared" ca="1" si="718"/>
        <v>7</v>
      </c>
      <c r="E3576" s="14" t="str">
        <f t="shared" ca="1" si="719"/>
        <v>7x</v>
      </c>
      <c r="F3576" s="1">
        <f t="shared" ca="1" si="720"/>
        <v>120</v>
      </c>
      <c r="G3576" s="1">
        <f t="shared" ca="1" si="721"/>
        <v>132</v>
      </c>
      <c r="H3576" s="1">
        <f t="shared" ca="1" si="722"/>
        <v>1984</v>
      </c>
      <c r="I3576" s="1" t="str">
        <f ca="1">INDEX(Relationstabel!$C$3:$K$10,MATCH(INDIRECT($A$1&amp;"J"&amp;A3576),Relationstabel!$A$3:$A$10,0),MATCH(IFERROR(VALUE(INDIRECT($A$1&amp;"K"&amp;A3576)),0),Relationstabel!$C$1:$K$1,0))</f>
        <v>Naturgas</v>
      </c>
      <c r="J3576" s="1" t="str">
        <f ca="1">INDEX(Anvendelseskode!B:B,MATCH($F3576,Anvendelseskode!$A:$A,0))</f>
        <v>Fritliggende enfamilieshus (parcelhus)</v>
      </c>
      <c r="K3576" s="1" t="str">
        <f ca="1">INDEX(Anvendelseskode!C:C,MATCH($F3576,Anvendelseskode!$A:$A,0))</f>
        <v>Parcelhuse</v>
      </c>
      <c r="L3576" s="1" t="str">
        <f ca="1">INDEX(Anvendelseskode!D:D,MATCH($F3576,Anvendelseskode!$A:$A,0))</f>
        <v>Private husholdninger</v>
      </c>
      <c r="M3576" s="1" t="str">
        <f ca="1">IFERROR(INDEX(SBi!$2:$2,MATCH(H3576,SBi!$1:$1,1)),SBi!$K$2)</f>
        <v>1979-1998</v>
      </c>
      <c r="N3576" s="1">
        <f ca="1">INDEX(SBi!$C$3:$K$28,MATCH(F3576,SBi!$B$3:$B$28,0),MATCH(M3576,SBi!$C$2:$K$2,0))</f>
        <v>105.4</v>
      </c>
      <c r="O3576" s="16">
        <f t="shared" ca="1" si="723"/>
        <v>13.912800000000001</v>
      </c>
      <c r="P3576" s="16" t="str">
        <f ca="1">IFERROR(INDEX(VpD!$2:$2,MATCH(H3576,VpD!$1:$1,1)),VpD!$I$2)</f>
        <v>1979-1998</v>
      </c>
      <c r="Q3576" s="1">
        <f ca="1">INDEX(VpD!$C$3:$I$27,MATCH(F3576,VpD!$B$3:$B$27,0),MATCH(P3576,VpD!$C$2:$I$2,0))</f>
        <v>90</v>
      </c>
      <c r="R3576" s="16">
        <f t="shared" ca="1" si="724"/>
        <v>11.88</v>
      </c>
      <c r="S3576" s="14">
        <f t="shared" ca="1" si="725"/>
        <v>713068.92</v>
      </c>
      <c r="T3576" s="14">
        <f t="shared" ca="1" si="726"/>
        <v>6168432.1200000001</v>
      </c>
      <c r="U3576" s="14" t="str">
        <f t="shared" ca="1" si="727"/>
        <v>0A3F507E-23E4-32B8-E044-0003BA298018</v>
      </c>
    </row>
    <row r="3577" spans="1:21" s="14" customFormat="1" x14ac:dyDescent="0.25">
      <c r="A3577" s="14">
        <f t="shared" si="715"/>
        <v>3577</v>
      </c>
      <c r="B3577" s="14" t="str">
        <f t="shared" ca="1" si="716"/>
        <v>CFBCE980-706E-4E16-BA72-88B5EB864147</v>
      </c>
      <c r="C3577" s="14" t="str">
        <f t="shared" ca="1" si="717"/>
        <v>Horsbred</v>
      </c>
      <c r="D3577" s="14" t="str">
        <f t="shared" ca="1" si="718"/>
        <v>115</v>
      </c>
      <c r="E3577" s="14" t="str">
        <f t="shared" ca="1" si="719"/>
        <v>13cc</v>
      </c>
      <c r="F3577" s="1">
        <f t="shared" ca="1" si="720"/>
        <v>130</v>
      </c>
      <c r="G3577" s="1">
        <f t="shared" ca="1" si="721"/>
        <v>107</v>
      </c>
      <c r="H3577" s="1">
        <f t="shared" ca="1" si="722"/>
        <v>1986</v>
      </c>
      <c r="I3577" s="1" t="str">
        <f ca="1">INDEX(Relationstabel!$C$3:$K$10,MATCH(INDIRECT($A$1&amp;"J"&amp;A3577),Relationstabel!$A$3:$A$10,0),MATCH(IFERROR(VALUE(INDIRECT($A$1&amp;"K"&amp;A3577)),0),Relationstabel!$C$1:$K$1,0))</f>
        <v>Fjernvarme/ Blokvarme</v>
      </c>
      <c r="J3577" s="1" t="str">
        <f ca="1">INDEX(Anvendelseskode!B:B,MATCH($F3577,Anvendelseskode!$A:$A,0))</f>
        <v>Række-, kæde-, dobbelthus (lodret adskillelse mellem enhederne)</v>
      </c>
      <c r="K3577" s="1" t="str">
        <f ca="1">INDEX(Anvendelseskode!C:C,MATCH($F3577,Anvendelseskode!$A:$A,0))</f>
        <v>Række-, kæde og dobbelthuse</v>
      </c>
      <c r="L3577" s="1" t="str">
        <f ca="1">INDEX(Anvendelseskode!D:D,MATCH($F3577,Anvendelseskode!$A:$A,0))</f>
        <v>Private husholdninger</v>
      </c>
      <c r="M3577" s="1" t="str">
        <f ca="1">IFERROR(INDEX(SBi!$2:$2,MATCH(H3577,SBi!$1:$1,1)),SBi!$K$2)</f>
        <v>1979-1998</v>
      </c>
      <c r="N3577" s="1">
        <f ca="1">INDEX(SBi!$C$3:$K$28,MATCH(F3577,SBi!$B$3:$B$28,0),MATCH(M3577,SBi!$C$2:$K$2,0))</f>
        <v>96.8</v>
      </c>
      <c r="O3577" s="16">
        <f t="shared" ca="1" si="723"/>
        <v>10.3576</v>
      </c>
      <c r="P3577" s="16" t="str">
        <f ca="1">IFERROR(INDEX(VpD!$2:$2,MATCH(H3577,VpD!$1:$1,1)),VpD!$I$2)</f>
        <v>1979-1998</v>
      </c>
      <c r="Q3577" s="1">
        <f ca="1">INDEX(VpD!$C$3:$I$27,MATCH(F3577,VpD!$B$3:$B$27,0),MATCH(P3577,VpD!$C$2:$I$2,0))</f>
        <v>74</v>
      </c>
      <c r="R3577" s="16">
        <f t="shared" ca="1" si="724"/>
        <v>7.9180000000000001</v>
      </c>
      <c r="S3577" s="14">
        <f t="shared" ca="1" si="725"/>
        <v>711355.37</v>
      </c>
      <c r="T3577" s="14">
        <f t="shared" ca="1" si="726"/>
        <v>6171909.3300000001</v>
      </c>
      <c r="U3577" s="14" t="str">
        <f t="shared" ca="1" si="727"/>
        <v>0A3F507E-18ED-32B8-E044-0003BA298018</v>
      </c>
    </row>
    <row r="3578" spans="1:21" s="14" customFormat="1" x14ac:dyDescent="0.25">
      <c r="A3578" s="14">
        <f t="shared" si="715"/>
        <v>3578</v>
      </c>
      <c r="B3578" s="14" t="str">
        <f t="shared" ca="1" si="716"/>
        <v>7832A6B2-E660-4586-98AA-996DC257800F</v>
      </c>
      <c r="C3578" s="14" t="str">
        <f t="shared" ca="1" si="717"/>
        <v>Svenstrupvej</v>
      </c>
      <c r="D3578" s="14" t="str">
        <f t="shared" ca="1" si="718"/>
        <v>1A</v>
      </c>
      <c r="E3578" s="14" t="str">
        <f t="shared" ca="1" si="719"/>
        <v>18ms</v>
      </c>
      <c r="F3578" s="1">
        <f t="shared" ca="1" si="720"/>
        <v>130</v>
      </c>
      <c r="G3578" s="1">
        <f t="shared" ca="1" si="721"/>
        <v>94</v>
      </c>
      <c r="H3578" s="1">
        <f t="shared" ca="1" si="722"/>
        <v>1959</v>
      </c>
      <c r="I3578" s="1" t="str">
        <f ca="1">INDEX(Relationstabel!$C$3:$K$10,MATCH(INDIRECT($A$1&amp;"J"&amp;A3578),Relationstabel!$A$3:$A$10,0),MATCH(IFERROR(VALUE(INDIRECT($A$1&amp;"K"&amp;A3578)),0),Relationstabel!$C$1:$K$1,0))</f>
        <v>Naturgas</v>
      </c>
      <c r="J3578" s="1" t="str">
        <f ca="1">INDEX(Anvendelseskode!B:B,MATCH($F3578,Anvendelseskode!$A:$A,0))</f>
        <v>Række-, kæde-, dobbelthus (lodret adskillelse mellem enhederne)</v>
      </c>
      <c r="K3578" s="1" t="str">
        <f ca="1">INDEX(Anvendelseskode!C:C,MATCH($F3578,Anvendelseskode!$A:$A,0))</f>
        <v>Række-, kæde og dobbelthuse</v>
      </c>
      <c r="L3578" s="1" t="str">
        <f ca="1">INDEX(Anvendelseskode!D:D,MATCH($F3578,Anvendelseskode!$A:$A,0))</f>
        <v>Private husholdninger</v>
      </c>
      <c r="M3578" s="1" t="str">
        <f ca="1">IFERROR(INDEX(SBi!$2:$2,MATCH(H3578,SBi!$1:$1,1)),SBi!$K$2)</f>
        <v>1951-1960</v>
      </c>
      <c r="N3578" s="1">
        <f ca="1">INDEX(SBi!$C$3:$K$28,MATCH(F3578,SBi!$B$3:$B$28,0),MATCH(M3578,SBi!$C$2:$K$2,0))</f>
        <v>142.80000000000001</v>
      </c>
      <c r="O3578" s="16">
        <f t="shared" ca="1" si="723"/>
        <v>13.423200000000001</v>
      </c>
      <c r="P3578" s="16" t="str">
        <f ca="1">IFERROR(INDEX(VpD!$2:$2,MATCH(H3578,VpD!$1:$1,1)),VpD!$I$2)</f>
        <v>1951-1960</v>
      </c>
      <c r="Q3578" s="1">
        <f ca="1">INDEX(VpD!$C$3:$I$27,MATCH(F3578,VpD!$B$3:$B$27,0),MATCH(P3578,VpD!$C$2:$I$2,0))</f>
        <v>162</v>
      </c>
      <c r="R3578" s="16">
        <f t="shared" ca="1" si="724"/>
        <v>15.228</v>
      </c>
      <c r="S3578" s="14">
        <f t="shared" ca="1" si="725"/>
        <v>712959.88</v>
      </c>
      <c r="T3578" s="14">
        <f t="shared" ca="1" si="726"/>
        <v>6169257.4100000001</v>
      </c>
      <c r="U3578" s="14" t="str">
        <f t="shared" ca="1" si="727"/>
        <v>0A3F507E-21F4-32B8-E044-0003BA298018</v>
      </c>
    </row>
    <row r="3579" spans="1:21" s="14" customFormat="1" x14ac:dyDescent="0.25">
      <c r="A3579" s="14">
        <f t="shared" si="715"/>
        <v>3579</v>
      </c>
      <c r="B3579" s="14" t="str">
        <f t="shared" ca="1" si="716"/>
        <v>423E3C16-4D2B-494E-97EF-1C146634EC72</v>
      </c>
      <c r="C3579" s="14" t="str">
        <f t="shared" ca="1" si="717"/>
        <v>Syvhøjvænge</v>
      </c>
      <c r="D3579" s="14" t="str">
        <f t="shared" ca="1" si="718"/>
        <v>192</v>
      </c>
      <c r="E3579" s="14" t="str">
        <f t="shared" ca="1" si="719"/>
        <v>14bx</v>
      </c>
      <c r="F3579" s="1">
        <f t="shared" ca="1" si="720"/>
        <v>130</v>
      </c>
      <c r="G3579" s="1">
        <f t="shared" ca="1" si="721"/>
        <v>107</v>
      </c>
      <c r="H3579" s="1">
        <f t="shared" ca="1" si="722"/>
        <v>1985</v>
      </c>
      <c r="I3579" s="1" t="str">
        <f ca="1">INDEX(Relationstabel!$C$3:$K$10,MATCH(INDIRECT($A$1&amp;"J"&amp;A3579),Relationstabel!$A$3:$A$10,0),MATCH(IFERROR(VALUE(INDIRECT($A$1&amp;"K"&amp;A3579)),0),Relationstabel!$C$1:$K$1,0))</f>
        <v>Fjernvarme/ Blokvarme</v>
      </c>
      <c r="J3579" s="1" t="str">
        <f ca="1">INDEX(Anvendelseskode!B:B,MATCH($F3579,Anvendelseskode!$A:$A,0))</f>
        <v>Række-, kæde-, dobbelthus (lodret adskillelse mellem enhederne)</v>
      </c>
      <c r="K3579" s="1" t="str">
        <f ca="1">INDEX(Anvendelseskode!C:C,MATCH($F3579,Anvendelseskode!$A:$A,0))</f>
        <v>Række-, kæde og dobbelthuse</v>
      </c>
      <c r="L3579" s="1" t="str">
        <f ca="1">INDEX(Anvendelseskode!D:D,MATCH($F3579,Anvendelseskode!$A:$A,0))</f>
        <v>Private husholdninger</v>
      </c>
      <c r="M3579" s="1" t="str">
        <f ca="1">IFERROR(INDEX(SBi!$2:$2,MATCH(H3579,SBi!$1:$1,1)),SBi!$K$2)</f>
        <v>1979-1998</v>
      </c>
      <c r="N3579" s="1">
        <f ca="1">INDEX(SBi!$C$3:$K$28,MATCH(F3579,SBi!$B$3:$B$28,0),MATCH(M3579,SBi!$C$2:$K$2,0))</f>
        <v>96.8</v>
      </c>
      <c r="O3579" s="16">
        <f t="shared" ca="1" si="723"/>
        <v>10.3576</v>
      </c>
      <c r="P3579" s="16" t="str">
        <f ca="1">IFERROR(INDEX(VpD!$2:$2,MATCH(H3579,VpD!$1:$1,1)),VpD!$I$2)</f>
        <v>1979-1998</v>
      </c>
      <c r="Q3579" s="1">
        <f ca="1">INDEX(VpD!$C$3:$I$27,MATCH(F3579,VpD!$B$3:$B$27,0),MATCH(P3579,VpD!$C$2:$I$2,0))</f>
        <v>74</v>
      </c>
      <c r="R3579" s="16">
        <f t="shared" ca="1" si="724"/>
        <v>7.9180000000000001</v>
      </c>
      <c r="S3579" s="14">
        <f t="shared" ca="1" si="725"/>
        <v>711949.95</v>
      </c>
      <c r="T3579" s="14">
        <f t="shared" ca="1" si="726"/>
        <v>6172072.4000000004</v>
      </c>
      <c r="U3579" s="14" t="str">
        <f t="shared" ca="1" si="727"/>
        <v>0A3F507E-22F4-32B8-E044-0003BA298018</v>
      </c>
    </row>
    <row r="3580" spans="1:21" s="14" customFormat="1" x14ac:dyDescent="0.25">
      <c r="A3580" s="14">
        <f t="shared" si="715"/>
        <v>3580</v>
      </c>
      <c r="B3580" s="14" t="str">
        <f t="shared" ca="1" si="716"/>
        <v>A4E6F5EF-EDC5-4DCA-951E-D47D476B8A2F</v>
      </c>
      <c r="C3580" s="14" t="str">
        <f t="shared" ca="1" si="717"/>
        <v>Hyrdeengen</v>
      </c>
      <c r="D3580" s="14" t="str">
        <f t="shared" ca="1" si="718"/>
        <v>345</v>
      </c>
      <c r="E3580" s="14" t="str">
        <f t="shared" ca="1" si="719"/>
        <v>21dq</v>
      </c>
      <c r="F3580" s="1">
        <f t="shared" ca="1" si="720"/>
        <v>130</v>
      </c>
      <c r="G3580" s="1">
        <f t="shared" ca="1" si="721"/>
        <v>125</v>
      </c>
      <c r="H3580" s="1">
        <f t="shared" ca="1" si="722"/>
        <v>1975</v>
      </c>
      <c r="I3580" s="1" t="str">
        <f ca="1">INDEX(Relationstabel!$C$3:$K$10,MATCH(INDIRECT($A$1&amp;"J"&amp;A3580),Relationstabel!$A$3:$A$10,0),MATCH(IFERROR(VALUE(INDIRECT($A$1&amp;"K"&amp;A3580)),0),Relationstabel!$C$1:$K$1,0))</f>
        <v>Fjernvarme/ Blokvarme</v>
      </c>
      <c r="J3580" s="1" t="str">
        <f ca="1">INDEX(Anvendelseskode!B:B,MATCH($F3580,Anvendelseskode!$A:$A,0))</f>
        <v>Række-, kæde-, dobbelthus (lodret adskillelse mellem enhederne)</v>
      </c>
      <c r="K3580" s="1" t="str">
        <f ca="1">INDEX(Anvendelseskode!C:C,MATCH($F3580,Anvendelseskode!$A:$A,0))</f>
        <v>Række-, kæde og dobbelthuse</v>
      </c>
      <c r="L3580" s="1" t="str">
        <f ca="1">INDEX(Anvendelseskode!D:D,MATCH($F3580,Anvendelseskode!$A:$A,0))</f>
        <v>Private husholdninger</v>
      </c>
      <c r="M3580" s="1" t="str">
        <f ca="1">IFERROR(INDEX(SBi!$2:$2,MATCH(H3580,SBi!$1:$1,1)),SBi!$K$2)</f>
        <v>1973-1978</v>
      </c>
      <c r="N3580" s="1">
        <f ca="1">INDEX(SBi!$C$3:$K$28,MATCH(F3580,SBi!$B$3:$B$28,0),MATCH(M3580,SBi!$C$2:$K$2,0))</f>
        <v>112.6</v>
      </c>
      <c r="O3580" s="16">
        <f t="shared" ca="1" si="723"/>
        <v>14.074999999999999</v>
      </c>
      <c r="P3580" s="16" t="str">
        <f ca="1">IFERROR(INDEX(VpD!$2:$2,MATCH(H3580,VpD!$1:$1,1)),VpD!$I$2)</f>
        <v>1973-1978</v>
      </c>
      <c r="Q3580" s="1">
        <f ca="1">INDEX(VpD!$C$3:$I$27,MATCH(F3580,VpD!$B$3:$B$27,0),MATCH(P3580,VpD!$C$2:$I$2,0))</f>
        <v>98</v>
      </c>
      <c r="R3580" s="16">
        <f t="shared" ca="1" si="724"/>
        <v>12.25</v>
      </c>
      <c r="S3580" s="14">
        <f t="shared" ca="1" si="725"/>
        <v>711569.37</v>
      </c>
      <c r="T3580" s="14">
        <f t="shared" ca="1" si="726"/>
        <v>6172298.0899999999</v>
      </c>
      <c r="U3580" s="14" t="str">
        <f t="shared" ca="1" si="727"/>
        <v>0A3F507E-19FE-32B8-E044-0003BA298018</v>
      </c>
    </row>
    <row r="3581" spans="1:21" s="14" customFormat="1" x14ac:dyDescent="0.25">
      <c r="A3581" s="14">
        <f t="shared" si="715"/>
        <v>3581</v>
      </c>
      <c r="B3581" s="14" t="str">
        <f t="shared" ca="1" si="716"/>
        <v>062150EA-F13B-4751-A293-C5A8746D32B1</v>
      </c>
      <c r="C3581" s="14" t="str">
        <f t="shared" ca="1" si="717"/>
        <v>Hyrdeengen</v>
      </c>
      <c r="D3581" s="14" t="str">
        <f t="shared" ca="1" si="718"/>
        <v>249</v>
      </c>
      <c r="E3581" s="14" t="str">
        <f t="shared" ca="1" si="719"/>
        <v>21fm</v>
      </c>
      <c r="F3581" s="1">
        <f t="shared" ca="1" si="720"/>
        <v>130</v>
      </c>
      <c r="G3581" s="1">
        <f t="shared" ca="1" si="721"/>
        <v>113</v>
      </c>
      <c r="H3581" s="1">
        <f t="shared" ca="1" si="722"/>
        <v>1975</v>
      </c>
      <c r="I3581" s="1" t="str">
        <f ca="1">INDEX(Relationstabel!$C$3:$K$10,MATCH(INDIRECT($A$1&amp;"J"&amp;A3581),Relationstabel!$A$3:$A$10,0),MATCH(IFERROR(VALUE(INDIRECT($A$1&amp;"K"&amp;A3581)),0),Relationstabel!$C$1:$K$1,0))</f>
        <v>Fjernvarme/ Blokvarme</v>
      </c>
      <c r="J3581" s="1" t="str">
        <f ca="1">INDEX(Anvendelseskode!B:B,MATCH($F3581,Anvendelseskode!$A:$A,0))</f>
        <v>Række-, kæde-, dobbelthus (lodret adskillelse mellem enhederne)</v>
      </c>
      <c r="K3581" s="1" t="str">
        <f ca="1">INDEX(Anvendelseskode!C:C,MATCH($F3581,Anvendelseskode!$A:$A,0))</f>
        <v>Række-, kæde og dobbelthuse</v>
      </c>
      <c r="L3581" s="1" t="str">
        <f ca="1">INDEX(Anvendelseskode!D:D,MATCH($F3581,Anvendelseskode!$A:$A,0))</f>
        <v>Private husholdninger</v>
      </c>
      <c r="M3581" s="1" t="str">
        <f ca="1">IFERROR(INDEX(SBi!$2:$2,MATCH(H3581,SBi!$1:$1,1)),SBi!$K$2)</f>
        <v>1973-1978</v>
      </c>
      <c r="N3581" s="1">
        <f ca="1">INDEX(SBi!$C$3:$K$28,MATCH(F3581,SBi!$B$3:$B$28,0),MATCH(M3581,SBi!$C$2:$K$2,0))</f>
        <v>112.6</v>
      </c>
      <c r="O3581" s="16">
        <f t="shared" ca="1" si="723"/>
        <v>12.723799999999999</v>
      </c>
      <c r="P3581" s="16" t="str">
        <f ca="1">IFERROR(INDEX(VpD!$2:$2,MATCH(H3581,VpD!$1:$1,1)),VpD!$I$2)</f>
        <v>1973-1978</v>
      </c>
      <c r="Q3581" s="1">
        <f ca="1">INDEX(VpD!$C$3:$I$27,MATCH(F3581,VpD!$B$3:$B$27,0),MATCH(P3581,VpD!$C$2:$I$2,0))</f>
        <v>98</v>
      </c>
      <c r="R3581" s="16">
        <f t="shared" ca="1" si="724"/>
        <v>11.074</v>
      </c>
      <c r="S3581" s="14">
        <f t="shared" ca="1" si="725"/>
        <v>711682.17</v>
      </c>
      <c r="T3581" s="14">
        <f t="shared" ca="1" si="726"/>
        <v>6172328.7400000002</v>
      </c>
      <c r="U3581" s="14" t="str">
        <f t="shared" ca="1" si="727"/>
        <v>0A3F507E-19CE-32B8-E044-0003BA298018</v>
      </c>
    </row>
    <row r="3582" spans="1:21" s="14" customFormat="1" x14ac:dyDescent="0.25">
      <c r="A3582" s="14">
        <f t="shared" si="715"/>
        <v>3582</v>
      </c>
      <c r="B3582" s="14" t="str">
        <f t="shared" ca="1" si="716"/>
        <v>9BA4B9DB-194A-463E-A1CC-2EA7CF8691CD</v>
      </c>
      <c r="C3582" s="14" t="str">
        <f t="shared" ca="1" si="717"/>
        <v>Hyttevænget</v>
      </c>
      <c r="D3582" s="14" t="str">
        <f t="shared" ca="1" si="718"/>
        <v>81</v>
      </c>
      <c r="E3582" s="14" t="str">
        <f t="shared" ca="1" si="719"/>
        <v>6kh</v>
      </c>
      <c r="F3582" s="1">
        <f t="shared" ca="1" si="720"/>
        <v>130</v>
      </c>
      <c r="G3582" s="1">
        <f t="shared" ca="1" si="721"/>
        <v>110</v>
      </c>
      <c r="H3582" s="1">
        <f t="shared" ca="1" si="722"/>
        <v>1966</v>
      </c>
      <c r="I3582" s="1" t="str">
        <f ca="1">INDEX(Relationstabel!$C$3:$K$10,MATCH(INDIRECT($A$1&amp;"J"&amp;A3582),Relationstabel!$A$3:$A$10,0),MATCH(IFERROR(VALUE(INDIRECT($A$1&amp;"K"&amp;A3582)),0),Relationstabel!$C$1:$K$1,0))</f>
        <v>Fjernvarme/ Blokvarme</v>
      </c>
      <c r="J3582" s="1" t="str">
        <f ca="1">INDEX(Anvendelseskode!B:B,MATCH($F3582,Anvendelseskode!$A:$A,0))</f>
        <v>Række-, kæde-, dobbelthus (lodret adskillelse mellem enhederne)</v>
      </c>
      <c r="K3582" s="1" t="str">
        <f ca="1">INDEX(Anvendelseskode!C:C,MATCH($F3582,Anvendelseskode!$A:$A,0))</f>
        <v>Række-, kæde og dobbelthuse</v>
      </c>
      <c r="L3582" s="1" t="str">
        <f ca="1">INDEX(Anvendelseskode!D:D,MATCH($F3582,Anvendelseskode!$A:$A,0))</f>
        <v>Private husholdninger</v>
      </c>
      <c r="M3582" s="1" t="str">
        <f ca="1">IFERROR(INDEX(SBi!$2:$2,MATCH(H3582,SBi!$1:$1,1)),SBi!$K$2)</f>
        <v>1961-1972</v>
      </c>
      <c r="N3582" s="1">
        <f ca="1">INDEX(SBi!$C$3:$K$28,MATCH(F3582,SBi!$B$3:$B$28,0),MATCH(M3582,SBi!$C$2:$K$2,0))</f>
        <v>119.9</v>
      </c>
      <c r="O3582" s="16">
        <f t="shared" ca="1" si="723"/>
        <v>13.189</v>
      </c>
      <c r="P3582" s="16" t="str">
        <f ca="1">IFERROR(INDEX(VpD!$2:$2,MATCH(H3582,VpD!$1:$1,1)),VpD!$I$2)</f>
        <v>1961-1972</v>
      </c>
      <c r="Q3582" s="1">
        <f ca="1">INDEX(VpD!$C$3:$I$27,MATCH(F3582,VpD!$B$3:$B$27,0),MATCH(P3582,VpD!$C$2:$I$2,0))</f>
        <v>120</v>
      </c>
      <c r="R3582" s="16">
        <f t="shared" ca="1" si="724"/>
        <v>13.2</v>
      </c>
      <c r="S3582" s="14">
        <f t="shared" ca="1" si="725"/>
        <v>713672.75</v>
      </c>
      <c r="T3582" s="14">
        <f t="shared" ca="1" si="726"/>
        <v>6169317.8099999996</v>
      </c>
      <c r="U3582" s="14" t="str">
        <f t="shared" ca="1" si="727"/>
        <v>0A3F507E-1ACE-32B8-E044-0003BA298018</v>
      </c>
    </row>
    <row r="3583" spans="1:21" s="14" customFormat="1" x14ac:dyDescent="0.25">
      <c r="A3583" s="14">
        <f t="shared" si="715"/>
        <v>3583</v>
      </c>
      <c r="B3583" s="14" t="str">
        <f t="shared" ca="1" si="716"/>
        <v>258FDA19-8201-4724-81FE-360640E621F2</v>
      </c>
      <c r="C3583" s="14" t="str">
        <f t="shared" ca="1" si="717"/>
        <v>Løkkekrogen</v>
      </c>
      <c r="D3583" s="14" t="str">
        <f t="shared" ca="1" si="718"/>
        <v>11G</v>
      </c>
      <c r="E3583" s="14" t="str">
        <f t="shared" ca="1" si="719"/>
        <v>17æ</v>
      </c>
      <c r="F3583" s="1">
        <f t="shared" ca="1" si="720"/>
        <v>440</v>
      </c>
      <c r="G3583" s="1">
        <f t="shared" ca="1" si="721"/>
        <v>718</v>
      </c>
      <c r="H3583" s="1">
        <f t="shared" ca="1" si="722"/>
        <v>1980</v>
      </c>
      <c r="I3583" s="1" t="str">
        <f ca="1">INDEX(Relationstabel!$C$3:$K$10,MATCH(INDIRECT($A$1&amp;"J"&amp;A3583),Relationstabel!$A$3:$A$10,0),MATCH(IFERROR(VALUE(INDIRECT($A$1&amp;"K"&amp;A3583)),0),Relationstabel!$C$1:$K$1,0))</f>
        <v>Fjernvarme/ Blokvarme</v>
      </c>
      <c r="J3583" s="1" t="str">
        <f ca="1">INDEX(Anvendelseskode!B:B,MATCH($F3583,Anvendelseskode!$A:$A,0))</f>
        <v>Daginstitutioner</v>
      </c>
      <c r="K3583" s="1" t="str">
        <f ca="1">INDEX(Anvendelseskode!C:C,MATCH($F3583,Anvendelseskode!$A:$A,0))</f>
        <v>Daginstitutioner</v>
      </c>
      <c r="L3583" s="1" t="str">
        <f ca="1">INDEX(Anvendelseskode!D:D,MATCH($F3583,Anvendelseskode!$A:$A,0))</f>
        <v>Kommunale og andre offentlige institutioner</v>
      </c>
      <c r="M3583" s="1" t="str">
        <f ca="1">IFERROR(INDEX(SBi!$2:$2,MATCH(H3583,SBi!$1:$1,1)),SBi!$K$2)</f>
        <v>1979-1998</v>
      </c>
      <c r="N3583" s="1">
        <f ca="1">INDEX(SBi!$C$3:$K$28,MATCH(F3583,SBi!$B$3:$B$28,0),MATCH(M3583,SBi!$C$2:$K$2,0))</f>
        <v>143.5</v>
      </c>
      <c r="O3583" s="16">
        <f t="shared" ca="1" si="723"/>
        <v>103.033</v>
      </c>
      <c r="P3583" s="16" t="str">
        <f ca="1">IFERROR(INDEX(VpD!$2:$2,MATCH(H3583,VpD!$1:$1,1)),VpD!$I$2)</f>
        <v>1979-1998</v>
      </c>
      <c r="Q3583" s="1">
        <f ca="1">INDEX(VpD!$C$3:$I$27,MATCH(F3583,VpD!$B$3:$B$27,0),MATCH(P3583,VpD!$C$2:$I$2,0))</f>
        <v>129</v>
      </c>
      <c r="R3583" s="16">
        <f t="shared" ca="1" si="724"/>
        <v>92.622</v>
      </c>
      <c r="S3583" s="14">
        <f t="shared" ca="1" si="725"/>
        <v>711128.15</v>
      </c>
      <c r="T3583" s="14">
        <f t="shared" ca="1" si="726"/>
        <v>6172594.5700000003</v>
      </c>
      <c r="U3583" s="14" t="str">
        <f t="shared" ca="1" si="727"/>
        <v>0A3F507E-1CCE-32B8-E044-0003BA298018</v>
      </c>
    </row>
    <row r="3584" spans="1:21" s="14" customFormat="1" x14ac:dyDescent="0.25">
      <c r="A3584" s="14">
        <f t="shared" si="715"/>
        <v>3584</v>
      </c>
      <c r="B3584" s="14" t="str">
        <f t="shared" ca="1" si="716"/>
        <v>CBBD71B7-421C-46A4-9869-422CE75E2954</v>
      </c>
      <c r="C3584" s="14" t="str">
        <f t="shared" ca="1" si="717"/>
        <v>Rævebo</v>
      </c>
      <c r="D3584" s="14" t="str">
        <f t="shared" ca="1" si="718"/>
        <v>12</v>
      </c>
      <c r="E3584" s="14" t="str">
        <f t="shared" ca="1" si="719"/>
        <v>6mx</v>
      </c>
      <c r="F3584" s="1">
        <f t="shared" ca="1" si="720"/>
        <v>130</v>
      </c>
      <c r="G3584" s="1">
        <f t="shared" ca="1" si="721"/>
        <v>102</v>
      </c>
      <c r="H3584" s="1">
        <f t="shared" ca="1" si="722"/>
        <v>1977</v>
      </c>
      <c r="I3584" s="1" t="str">
        <f ca="1">INDEX(Relationstabel!$C$3:$K$10,MATCH(INDIRECT($A$1&amp;"J"&amp;A3584),Relationstabel!$A$3:$A$10,0),MATCH(IFERROR(VALUE(INDIRECT($A$1&amp;"K"&amp;A3584)),0),Relationstabel!$C$1:$K$1,0))</f>
        <v>Fjernvarme/ Blokvarme</v>
      </c>
      <c r="J3584" s="1" t="str">
        <f ca="1">INDEX(Anvendelseskode!B:B,MATCH($F3584,Anvendelseskode!$A:$A,0))</f>
        <v>Række-, kæde-, dobbelthus (lodret adskillelse mellem enhederne)</v>
      </c>
      <c r="K3584" s="1" t="str">
        <f ca="1">INDEX(Anvendelseskode!C:C,MATCH($F3584,Anvendelseskode!$A:$A,0))</f>
        <v>Række-, kæde og dobbelthuse</v>
      </c>
      <c r="L3584" s="1" t="str">
        <f ca="1">INDEX(Anvendelseskode!D:D,MATCH($F3584,Anvendelseskode!$A:$A,0))</f>
        <v>Private husholdninger</v>
      </c>
      <c r="M3584" s="1" t="str">
        <f ca="1">IFERROR(INDEX(SBi!$2:$2,MATCH(H3584,SBi!$1:$1,1)),SBi!$K$2)</f>
        <v>1973-1978</v>
      </c>
      <c r="N3584" s="1">
        <f ca="1">INDEX(SBi!$C$3:$K$28,MATCH(F3584,SBi!$B$3:$B$28,0),MATCH(M3584,SBi!$C$2:$K$2,0))</f>
        <v>112.6</v>
      </c>
      <c r="O3584" s="16">
        <f t="shared" ca="1" si="723"/>
        <v>11.485199999999999</v>
      </c>
      <c r="P3584" s="16" t="str">
        <f ca="1">IFERROR(INDEX(VpD!$2:$2,MATCH(H3584,VpD!$1:$1,1)),VpD!$I$2)</f>
        <v>1973-1978</v>
      </c>
      <c r="Q3584" s="1">
        <f ca="1">INDEX(VpD!$C$3:$I$27,MATCH(F3584,VpD!$B$3:$B$27,0),MATCH(P3584,VpD!$C$2:$I$2,0))</f>
        <v>98</v>
      </c>
      <c r="R3584" s="16">
        <f t="shared" ca="1" si="724"/>
        <v>9.9960000000000004</v>
      </c>
      <c r="S3584" s="14">
        <f t="shared" ca="1" si="725"/>
        <v>713482.88</v>
      </c>
      <c r="T3584" s="14">
        <f t="shared" ca="1" si="726"/>
        <v>6169469.5300000003</v>
      </c>
      <c r="U3584" s="14" t="str">
        <f t="shared" ca="1" si="727"/>
        <v>0A3F507E-20CE-32B8-E044-0003BA298018</v>
      </c>
    </row>
    <row r="3585" spans="1:21" s="14" customFormat="1" x14ac:dyDescent="0.25">
      <c r="A3585" s="14">
        <f t="shared" si="715"/>
        <v>3585</v>
      </c>
      <c r="B3585" s="14" t="str">
        <f t="shared" ca="1" si="716"/>
        <v>B04171AD-3437-447F-88CA-22ABA7CC5627</v>
      </c>
      <c r="C3585" s="14" t="str">
        <f t="shared" ca="1" si="717"/>
        <v>Horsbred</v>
      </c>
      <c r="D3585" s="14" t="str">
        <f t="shared" ca="1" si="718"/>
        <v>98</v>
      </c>
      <c r="E3585" s="14" t="str">
        <f t="shared" ca="1" si="719"/>
        <v>13ag</v>
      </c>
      <c r="F3585" s="1">
        <f t="shared" ca="1" si="720"/>
        <v>130</v>
      </c>
      <c r="G3585" s="1">
        <f t="shared" ca="1" si="721"/>
        <v>107</v>
      </c>
      <c r="H3585" s="1">
        <f t="shared" ca="1" si="722"/>
        <v>1982</v>
      </c>
      <c r="I3585" s="1" t="str">
        <f ca="1">INDEX(Relationstabel!$C$3:$K$10,MATCH(INDIRECT($A$1&amp;"J"&amp;A3585),Relationstabel!$A$3:$A$10,0),MATCH(IFERROR(VALUE(INDIRECT($A$1&amp;"K"&amp;A3585)),0),Relationstabel!$C$1:$K$1,0))</f>
        <v>Fjernvarme/ Blokvarme</v>
      </c>
      <c r="J3585" s="1" t="str">
        <f ca="1">INDEX(Anvendelseskode!B:B,MATCH($F3585,Anvendelseskode!$A:$A,0))</f>
        <v>Række-, kæde-, dobbelthus (lodret adskillelse mellem enhederne)</v>
      </c>
      <c r="K3585" s="1" t="str">
        <f ca="1">INDEX(Anvendelseskode!C:C,MATCH($F3585,Anvendelseskode!$A:$A,0))</f>
        <v>Række-, kæde og dobbelthuse</v>
      </c>
      <c r="L3585" s="1" t="str">
        <f ca="1">INDEX(Anvendelseskode!D:D,MATCH($F3585,Anvendelseskode!$A:$A,0))</f>
        <v>Private husholdninger</v>
      </c>
      <c r="M3585" s="1" t="str">
        <f ca="1">IFERROR(INDEX(SBi!$2:$2,MATCH(H3585,SBi!$1:$1,1)),SBi!$K$2)</f>
        <v>1979-1998</v>
      </c>
      <c r="N3585" s="1">
        <f ca="1">INDEX(SBi!$C$3:$K$28,MATCH(F3585,SBi!$B$3:$B$28,0),MATCH(M3585,SBi!$C$2:$K$2,0))</f>
        <v>96.8</v>
      </c>
      <c r="O3585" s="16">
        <f t="shared" ca="1" si="723"/>
        <v>10.3576</v>
      </c>
      <c r="P3585" s="16" t="str">
        <f ca="1">IFERROR(INDEX(VpD!$2:$2,MATCH(H3585,VpD!$1:$1,1)),VpD!$I$2)</f>
        <v>1979-1998</v>
      </c>
      <c r="Q3585" s="1">
        <f ca="1">INDEX(VpD!$C$3:$I$27,MATCH(F3585,VpD!$B$3:$B$27,0),MATCH(P3585,VpD!$C$2:$I$2,0))</f>
        <v>74</v>
      </c>
      <c r="R3585" s="16">
        <f t="shared" ca="1" si="724"/>
        <v>7.9180000000000001</v>
      </c>
      <c r="S3585" s="14">
        <f t="shared" ca="1" si="725"/>
        <v>711465.27</v>
      </c>
      <c r="T3585" s="14">
        <f t="shared" ca="1" si="726"/>
        <v>6171877.9199999999</v>
      </c>
      <c r="U3585" s="14" t="str">
        <f t="shared" ca="1" si="727"/>
        <v>0A3F507E-18DC-32B8-E044-0003BA298018</v>
      </c>
    </row>
    <row r="3586" spans="1:21" s="14" customFormat="1" x14ac:dyDescent="0.25">
      <c r="A3586" s="14">
        <f t="shared" si="715"/>
        <v>3586</v>
      </c>
      <c r="B3586" s="14" t="str">
        <f t="shared" ca="1" si="716"/>
        <v>FED4412D-7967-48CE-8D64-29688CDF18F5</v>
      </c>
      <c r="C3586" s="14" t="str">
        <f t="shared" ca="1" si="717"/>
        <v>Horsbred</v>
      </c>
      <c r="D3586" s="14" t="str">
        <f t="shared" ca="1" si="718"/>
        <v>102</v>
      </c>
      <c r="E3586" s="14" t="str">
        <f t="shared" ca="1" si="719"/>
        <v>13z</v>
      </c>
      <c r="F3586" s="1">
        <f t="shared" ca="1" si="720"/>
        <v>130</v>
      </c>
      <c r="G3586" s="1">
        <f t="shared" ca="1" si="721"/>
        <v>107</v>
      </c>
      <c r="H3586" s="1">
        <f t="shared" ca="1" si="722"/>
        <v>1983</v>
      </c>
      <c r="I3586" s="1" t="str">
        <f ca="1">INDEX(Relationstabel!$C$3:$K$10,MATCH(INDIRECT($A$1&amp;"J"&amp;A3586),Relationstabel!$A$3:$A$10,0),MATCH(IFERROR(VALUE(INDIRECT($A$1&amp;"K"&amp;A3586)),0),Relationstabel!$C$1:$K$1,0))</f>
        <v>Fjernvarme/ Blokvarme</v>
      </c>
      <c r="J3586" s="1" t="str">
        <f ca="1">INDEX(Anvendelseskode!B:B,MATCH($F3586,Anvendelseskode!$A:$A,0))</f>
        <v>Række-, kæde-, dobbelthus (lodret adskillelse mellem enhederne)</v>
      </c>
      <c r="K3586" s="1" t="str">
        <f ca="1">INDEX(Anvendelseskode!C:C,MATCH($F3586,Anvendelseskode!$A:$A,0))</f>
        <v>Række-, kæde og dobbelthuse</v>
      </c>
      <c r="L3586" s="1" t="str">
        <f ca="1">INDEX(Anvendelseskode!D:D,MATCH($F3586,Anvendelseskode!$A:$A,0))</f>
        <v>Private husholdninger</v>
      </c>
      <c r="M3586" s="1" t="str">
        <f ca="1">IFERROR(INDEX(SBi!$2:$2,MATCH(H3586,SBi!$1:$1,1)),SBi!$K$2)</f>
        <v>1979-1998</v>
      </c>
      <c r="N3586" s="1">
        <f ca="1">INDEX(SBi!$C$3:$K$28,MATCH(F3586,SBi!$B$3:$B$28,0),MATCH(M3586,SBi!$C$2:$K$2,0))</f>
        <v>96.8</v>
      </c>
      <c r="O3586" s="16">
        <f t="shared" ca="1" si="723"/>
        <v>10.3576</v>
      </c>
      <c r="P3586" s="16" t="str">
        <f ca="1">IFERROR(INDEX(VpD!$2:$2,MATCH(H3586,VpD!$1:$1,1)),VpD!$I$2)</f>
        <v>1979-1998</v>
      </c>
      <c r="Q3586" s="1">
        <f ca="1">INDEX(VpD!$C$3:$I$27,MATCH(F3586,VpD!$B$3:$B$27,0),MATCH(P3586,VpD!$C$2:$I$2,0))</f>
        <v>74</v>
      </c>
      <c r="R3586" s="16">
        <f t="shared" ca="1" si="724"/>
        <v>7.9180000000000001</v>
      </c>
      <c r="S3586" s="14">
        <f t="shared" ca="1" si="725"/>
        <v>711414.8</v>
      </c>
      <c r="T3586" s="14">
        <f t="shared" ca="1" si="726"/>
        <v>6171900.6900000004</v>
      </c>
      <c r="U3586" s="14" t="str">
        <f t="shared" ca="1" si="727"/>
        <v>0A3F507E-18E0-32B8-E044-0003BA298018</v>
      </c>
    </row>
    <row r="3587" spans="1:21" s="14" customFormat="1" x14ac:dyDescent="0.25">
      <c r="A3587" s="14">
        <f t="shared" ref="A3587:A3650" si="728">ROW(B3587)</f>
        <v>3587</v>
      </c>
      <c r="B3587" s="14" t="str">
        <f t="shared" ref="B3587:B3650" ca="1" si="729">INDIRECT($A$1&amp;"b"&amp;A3587)</f>
        <v>84BE0066-2C65-4444-9B34-9C2BA91315BC</v>
      </c>
      <c r="C3587" s="14" t="str">
        <f t="shared" ref="C3587:C3650" ca="1" si="730">INDIRECT($A$1&amp;"V"&amp;A3587)</f>
        <v>Rendsagervej</v>
      </c>
      <c r="D3587" s="14" t="str">
        <f t="shared" ref="D3587:D3650" ca="1" si="731">INDIRECT($A$1&amp;"W"&amp;A3587)</f>
        <v>100</v>
      </c>
      <c r="E3587" s="14" t="str">
        <f t="shared" ref="E3587:E3650" ca="1" si="732">INDIRECT($A$1&amp;"AB"&amp;A3587)</f>
        <v>9he</v>
      </c>
      <c r="F3587" s="1">
        <f t="shared" ref="F3587:F3650" ca="1" si="733">ROUNDDOWN(INDIRECT($A$1&amp;"C"&amp;A3587),-1)</f>
        <v>120</v>
      </c>
      <c r="G3587" s="1">
        <f t="shared" ref="G3587:G3650" ca="1" si="734">INDIRECT($A$1&amp;"P"&amp;A3587)+INDIRECT($A$1&amp;"Q"&amp;A3587)+INDIRECT($A$1&amp;"R"&amp;A3587)*0.5</f>
        <v>154</v>
      </c>
      <c r="H3587" s="1">
        <f t="shared" ref="H3587:H3650" ca="1" si="735">MAX(INDIRECT($A$1&amp;"E"&amp;A3587),INDIRECT($A$1&amp;"D"&amp;A3587))</f>
        <v>2004</v>
      </c>
      <c r="I3587" s="1" t="str">
        <f ca="1">INDEX(Relationstabel!$C$3:$K$10,MATCH(INDIRECT($A$1&amp;"J"&amp;A3587),Relationstabel!$A$3:$A$10,0),MATCH(IFERROR(VALUE(INDIRECT($A$1&amp;"K"&amp;A3587)),0),Relationstabel!$C$1:$K$1,0))</f>
        <v>Naturgas</v>
      </c>
      <c r="J3587" s="1" t="str">
        <f ca="1">INDEX(Anvendelseskode!B:B,MATCH($F3587,Anvendelseskode!$A:$A,0))</f>
        <v>Fritliggende enfamilieshus (parcelhus)</v>
      </c>
      <c r="K3587" s="1" t="str">
        <f ca="1">INDEX(Anvendelseskode!C:C,MATCH($F3587,Anvendelseskode!$A:$A,0))</f>
        <v>Parcelhuse</v>
      </c>
      <c r="L3587" s="1" t="str">
        <f ca="1">INDEX(Anvendelseskode!D:D,MATCH($F3587,Anvendelseskode!$A:$A,0))</f>
        <v>Private husholdninger</v>
      </c>
      <c r="M3587" s="1" t="str">
        <f ca="1">IFERROR(INDEX(SBi!$2:$2,MATCH(H3587,SBi!$1:$1,1)),SBi!$K$2)</f>
        <v>1999-2006</v>
      </c>
      <c r="N3587" s="1">
        <f ca="1">INDEX(SBi!$C$3:$K$28,MATCH(F3587,SBi!$B$3:$B$28,0),MATCH(M3587,SBi!$C$2:$K$2,0))</f>
        <v>83.9</v>
      </c>
      <c r="O3587" s="16">
        <f t="shared" ref="O3587:O3650" ca="1" si="736">N3587*G3587/1000</f>
        <v>12.9206</v>
      </c>
      <c r="P3587" s="16" t="str">
        <f ca="1">IFERROR(INDEX(VpD!$2:$2,MATCH(H3587,VpD!$1:$1,1)),VpD!$I$2)</f>
        <v>&gt;1998</v>
      </c>
      <c r="Q3587" s="1">
        <f ca="1">INDEX(VpD!$C$3:$I$27,MATCH(F3587,VpD!$B$3:$B$27,0),MATCH(P3587,VpD!$C$2:$I$2,0))</f>
        <v>72</v>
      </c>
      <c r="R3587" s="16">
        <f t="shared" ref="R3587:R3650" ca="1" si="737">Q3587*G3587/1000</f>
        <v>11.087999999999999</v>
      </c>
      <c r="S3587" s="14">
        <f t="shared" ref="S3587:S3650" ca="1" si="738">INDIRECT($A$1&amp;"AE"&amp;A3587)</f>
        <v>710979.19</v>
      </c>
      <c r="T3587" s="14">
        <f t="shared" ref="T3587:T3650" ca="1" si="739">INDIRECT($A$1&amp;"AF"&amp;A3587)</f>
        <v>6171734.6900000004</v>
      </c>
      <c r="U3587" s="14" t="str">
        <f t="shared" ref="U3587:U3650" ca="1" si="740">INDIRECT($A$1&amp;"AC"&amp;A3587)</f>
        <v>0A3F507E-1FE0-32B8-E044-0003BA298018</v>
      </c>
    </row>
    <row r="3588" spans="1:21" s="14" customFormat="1" x14ac:dyDescent="0.25">
      <c r="A3588" s="14">
        <f t="shared" si="728"/>
        <v>3588</v>
      </c>
      <c r="B3588" s="14" t="str">
        <f t="shared" ca="1" si="729"/>
        <v>A7ADAA5B-0DC7-4232-A552-F92C3A958C4C</v>
      </c>
      <c r="C3588" s="14" t="str">
        <f t="shared" ca="1" si="730"/>
        <v>Hyrdeengen</v>
      </c>
      <c r="D3588" s="14" t="str">
        <f t="shared" ca="1" si="731"/>
        <v>297</v>
      </c>
      <c r="E3588" s="14" t="str">
        <f t="shared" ca="1" si="732"/>
        <v>21eo</v>
      </c>
      <c r="F3588" s="1">
        <f t="shared" ca="1" si="733"/>
        <v>130</v>
      </c>
      <c r="G3588" s="1">
        <f t="shared" ca="1" si="734"/>
        <v>124</v>
      </c>
      <c r="H3588" s="1">
        <f t="shared" ca="1" si="735"/>
        <v>1975</v>
      </c>
      <c r="I3588" s="1" t="str">
        <f ca="1">INDEX(Relationstabel!$C$3:$K$10,MATCH(INDIRECT($A$1&amp;"J"&amp;A3588),Relationstabel!$A$3:$A$10,0),MATCH(IFERROR(VALUE(INDIRECT($A$1&amp;"K"&amp;A3588)),0),Relationstabel!$C$1:$K$1,0))</f>
        <v>Elvarme</v>
      </c>
      <c r="J3588" s="1" t="str">
        <f ca="1">INDEX(Anvendelseskode!B:B,MATCH($F3588,Anvendelseskode!$A:$A,0))</f>
        <v>Række-, kæde-, dobbelthus (lodret adskillelse mellem enhederne)</v>
      </c>
      <c r="K3588" s="1" t="str">
        <f ca="1">INDEX(Anvendelseskode!C:C,MATCH($F3588,Anvendelseskode!$A:$A,0))</f>
        <v>Række-, kæde og dobbelthuse</v>
      </c>
      <c r="L3588" s="1" t="str">
        <f ca="1">INDEX(Anvendelseskode!D:D,MATCH($F3588,Anvendelseskode!$A:$A,0))</f>
        <v>Private husholdninger</v>
      </c>
      <c r="M3588" s="1" t="str">
        <f ca="1">IFERROR(INDEX(SBi!$2:$2,MATCH(H3588,SBi!$1:$1,1)),SBi!$K$2)</f>
        <v>1973-1978</v>
      </c>
      <c r="N3588" s="1">
        <f ca="1">INDEX(SBi!$C$3:$K$28,MATCH(F3588,SBi!$B$3:$B$28,0),MATCH(M3588,SBi!$C$2:$K$2,0))</f>
        <v>112.6</v>
      </c>
      <c r="O3588" s="16">
        <f t="shared" ca="1" si="736"/>
        <v>13.962399999999999</v>
      </c>
      <c r="P3588" s="16" t="str">
        <f ca="1">IFERROR(INDEX(VpD!$2:$2,MATCH(H3588,VpD!$1:$1,1)),VpD!$I$2)</f>
        <v>1973-1978</v>
      </c>
      <c r="Q3588" s="1">
        <f ca="1">INDEX(VpD!$C$3:$I$27,MATCH(F3588,VpD!$B$3:$B$27,0),MATCH(P3588,VpD!$C$2:$I$2,0))</f>
        <v>98</v>
      </c>
      <c r="R3588" s="16">
        <f t="shared" ca="1" si="737"/>
        <v>12.151999999999999</v>
      </c>
      <c r="S3588" s="14">
        <f t="shared" ca="1" si="738"/>
        <v>711630.63</v>
      </c>
      <c r="T3588" s="14">
        <f t="shared" ca="1" si="739"/>
        <v>6172313.21</v>
      </c>
      <c r="U3588" s="14" t="str">
        <f t="shared" ca="1" si="740"/>
        <v>0A3F507E-19E6-32B8-E044-0003BA298018</v>
      </c>
    </row>
    <row r="3589" spans="1:21" s="14" customFormat="1" x14ac:dyDescent="0.25">
      <c r="A3589" s="14">
        <f t="shared" si="728"/>
        <v>3589</v>
      </c>
      <c r="B3589" s="14" t="str">
        <f t="shared" ca="1" si="729"/>
        <v>C277AE08-594C-47D1-AAD4-9D0D6C156F5B</v>
      </c>
      <c r="C3589" s="14" t="str">
        <f t="shared" ca="1" si="730"/>
        <v>Løkketoften</v>
      </c>
      <c r="D3589" s="14" t="str">
        <f t="shared" ca="1" si="731"/>
        <v>2</v>
      </c>
      <c r="E3589" s="14" t="str">
        <f t="shared" ca="1" si="732"/>
        <v>9ef</v>
      </c>
      <c r="F3589" s="1">
        <f t="shared" ca="1" si="733"/>
        <v>120</v>
      </c>
      <c r="G3589" s="1">
        <f t="shared" ca="1" si="734"/>
        <v>134</v>
      </c>
      <c r="H3589" s="1">
        <f t="shared" ca="1" si="735"/>
        <v>1969</v>
      </c>
      <c r="I3589" s="1" t="str">
        <f ca="1">INDEX(Relationstabel!$C$3:$K$10,MATCH(INDIRECT($A$1&amp;"J"&amp;A3589),Relationstabel!$A$3:$A$10,0),MATCH(IFERROR(VALUE(INDIRECT($A$1&amp;"K"&amp;A3589)),0),Relationstabel!$C$1:$K$1,0))</f>
        <v>Naturgas</v>
      </c>
      <c r="J3589" s="1" t="str">
        <f ca="1">INDEX(Anvendelseskode!B:B,MATCH($F3589,Anvendelseskode!$A:$A,0))</f>
        <v>Fritliggende enfamilieshus (parcelhus)</v>
      </c>
      <c r="K3589" s="1" t="str">
        <f ca="1">INDEX(Anvendelseskode!C:C,MATCH($F3589,Anvendelseskode!$A:$A,0))</f>
        <v>Parcelhuse</v>
      </c>
      <c r="L3589" s="1" t="str">
        <f ca="1">INDEX(Anvendelseskode!D:D,MATCH($F3589,Anvendelseskode!$A:$A,0))</f>
        <v>Private husholdninger</v>
      </c>
      <c r="M3589" s="1" t="str">
        <f ca="1">IFERROR(INDEX(SBi!$2:$2,MATCH(H3589,SBi!$1:$1,1)),SBi!$K$2)</f>
        <v>1961-1972</v>
      </c>
      <c r="N3589" s="1">
        <f ca="1">INDEX(SBi!$C$3:$K$28,MATCH(F3589,SBi!$B$3:$B$28,0),MATCH(M3589,SBi!$C$2:$K$2,0))</f>
        <v>134.30000000000001</v>
      </c>
      <c r="O3589" s="16">
        <f t="shared" ca="1" si="736"/>
        <v>17.996200000000002</v>
      </c>
      <c r="P3589" s="16" t="str">
        <f ca="1">IFERROR(INDEX(VpD!$2:$2,MATCH(H3589,VpD!$1:$1,1)),VpD!$I$2)</f>
        <v>1961-1972</v>
      </c>
      <c r="Q3589" s="1">
        <f ca="1">INDEX(VpD!$C$3:$I$27,MATCH(F3589,VpD!$B$3:$B$27,0),MATCH(P3589,VpD!$C$2:$I$2,0))</f>
        <v>143</v>
      </c>
      <c r="R3589" s="16">
        <f t="shared" ca="1" si="737"/>
        <v>19.161999999999999</v>
      </c>
      <c r="S3589" s="14">
        <f t="shared" ca="1" si="738"/>
        <v>710958.33</v>
      </c>
      <c r="T3589" s="14">
        <f t="shared" ca="1" si="739"/>
        <v>6171940.0700000003</v>
      </c>
      <c r="U3589" s="14" t="str">
        <f t="shared" ca="1" si="740"/>
        <v>0A3F507E-1CE6-32B8-E044-0003BA298018</v>
      </c>
    </row>
    <row r="3590" spans="1:21" s="14" customFormat="1" x14ac:dyDescent="0.25">
      <c r="A3590" s="14">
        <f t="shared" si="728"/>
        <v>3590</v>
      </c>
      <c r="B3590" s="14" t="str">
        <f t="shared" ca="1" si="729"/>
        <v>580C0ED6-E6F9-4E1E-B73D-EDCDC43A9BB0</v>
      </c>
      <c r="C3590" s="14" t="str">
        <f t="shared" ca="1" si="730"/>
        <v>Saltøvej</v>
      </c>
      <c r="D3590" s="14" t="str">
        <f t="shared" ca="1" si="731"/>
        <v>8</v>
      </c>
      <c r="E3590" s="14" t="str">
        <f t="shared" ca="1" si="732"/>
        <v>7ab</v>
      </c>
      <c r="F3590" s="1">
        <f t="shared" ca="1" si="733"/>
        <v>120</v>
      </c>
      <c r="G3590" s="1">
        <f t="shared" ca="1" si="734"/>
        <v>200</v>
      </c>
      <c r="H3590" s="1">
        <f t="shared" ca="1" si="735"/>
        <v>1979</v>
      </c>
      <c r="I3590" s="1" t="str">
        <f ca="1">INDEX(Relationstabel!$C$3:$K$10,MATCH(INDIRECT($A$1&amp;"J"&amp;A3590),Relationstabel!$A$3:$A$10,0),MATCH(IFERROR(VALUE(INDIRECT($A$1&amp;"K"&amp;A3590)),0),Relationstabel!$C$1:$K$1,0))</f>
        <v>Naturgas</v>
      </c>
      <c r="J3590" s="1" t="str">
        <f ca="1">INDEX(Anvendelseskode!B:B,MATCH($F3590,Anvendelseskode!$A:$A,0))</f>
        <v>Fritliggende enfamilieshus (parcelhus)</v>
      </c>
      <c r="K3590" s="1" t="str">
        <f ca="1">INDEX(Anvendelseskode!C:C,MATCH($F3590,Anvendelseskode!$A:$A,0))</f>
        <v>Parcelhuse</v>
      </c>
      <c r="L3590" s="1" t="str">
        <f ca="1">INDEX(Anvendelseskode!D:D,MATCH($F3590,Anvendelseskode!$A:$A,0))</f>
        <v>Private husholdninger</v>
      </c>
      <c r="M3590" s="1" t="str">
        <f ca="1">IFERROR(INDEX(SBi!$2:$2,MATCH(H3590,SBi!$1:$1,1)),SBi!$K$2)</f>
        <v>1979-1998</v>
      </c>
      <c r="N3590" s="1">
        <f ca="1">INDEX(SBi!$C$3:$K$28,MATCH(F3590,SBi!$B$3:$B$28,0),MATCH(M3590,SBi!$C$2:$K$2,0))</f>
        <v>105.4</v>
      </c>
      <c r="O3590" s="16">
        <f t="shared" ca="1" si="736"/>
        <v>21.08</v>
      </c>
      <c r="P3590" s="16" t="str">
        <f ca="1">IFERROR(INDEX(VpD!$2:$2,MATCH(H3590,VpD!$1:$1,1)),VpD!$I$2)</f>
        <v>1979-1998</v>
      </c>
      <c r="Q3590" s="1">
        <f ca="1">INDEX(VpD!$C$3:$I$27,MATCH(F3590,VpD!$B$3:$B$27,0),MATCH(P3590,VpD!$C$2:$I$2,0))</f>
        <v>90</v>
      </c>
      <c r="R3590" s="16">
        <f t="shared" ca="1" si="737"/>
        <v>18</v>
      </c>
      <c r="S3590" s="14">
        <f t="shared" ca="1" si="738"/>
        <v>713095.47</v>
      </c>
      <c r="T3590" s="14">
        <f t="shared" ca="1" si="739"/>
        <v>6168364.9500000002</v>
      </c>
      <c r="U3590" s="14" t="str">
        <f t="shared" ca="1" si="740"/>
        <v>0A3F507E-20E6-32B8-E044-0003BA298018</v>
      </c>
    </row>
    <row r="3591" spans="1:21" s="14" customFormat="1" x14ac:dyDescent="0.25">
      <c r="A3591" s="14">
        <f t="shared" si="728"/>
        <v>3591</v>
      </c>
      <c r="B3591" s="14" t="str">
        <f t="shared" ca="1" si="729"/>
        <v>FE1E803C-3470-4E00-A7FA-E35B400EE413</v>
      </c>
      <c r="C3591" s="14" t="str">
        <f t="shared" ca="1" si="730"/>
        <v>Hyrdeengen</v>
      </c>
      <c r="D3591" s="14" t="str">
        <f t="shared" ca="1" si="731"/>
        <v>219</v>
      </c>
      <c r="E3591" s="14" t="str">
        <f t="shared" ca="1" si="732"/>
        <v>21ga</v>
      </c>
      <c r="F3591" s="1">
        <f t="shared" ca="1" si="733"/>
        <v>130</v>
      </c>
      <c r="G3591" s="1">
        <f t="shared" ca="1" si="734"/>
        <v>125</v>
      </c>
      <c r="H3591" s="1">
        <f t="shared" ca="1" si="735"/>
        <v>1975</v>
      </c>
      <c r="I3591" s="1" t="str">
        <f ca="1">INDEX(Relationstabel!$C$3:$K$10,MATCH(INDIRECT($A$1&amp;"J"&amp;A3591),Relationstabel!$A$3:$A$10,0),MATCH(IFERROR(VALUE(INDIRECT($A$1&amp;"K"&amp;A3591)),0),Relationstabel!$C$1:$K$1,0))</f>
        <v>Elvarme</v>
      </c>
      <c r="J3591" s="1" t="str">
        <f ca="1">INDEX(Anvendelseskode!B:B,MATCH($F3591,Anvendelseskode!$A:$A,0))</f>
        <v>Række-, kæde-, dobbelthus (lodret adskillelse mellem enhederne)</v>
      </c>
      <c r="K3591" s="1" t="str">
        <f ca="1">INDEX(Anvendelseskode!C:C,MATCH($F3591,Anvendelseskode!$A:$A,0))</f>
        <v>Række-, kæde og dobbelthuse</v>
      </c>
      <c r="L3591" s="1" t="str">
        <f ca="1">INDEX(Anvendelseskode!D:D,MATCH($F3591,Anvendelseskode!$A:$A,0))</f>
        <v>Private husholdninger</v>
      </c>
      <c r="M3591" s="1" t="str">
        <f ca="1">IFERROR(INDEX(SBi!$2:$2,MATCH(H3591,SBi!$1:$1,1)),SBi!$K$2)</f>
        <v>1973-1978</v>
      </c>
      <c r="N3591" s="1">
        <f ca="1">INDEX(SBi!$C$3:$K$28,MATCH(F3591,SBi!$B$3:$B$28,0),MATCH(M3591,SBi!$C$2:$K$2,0))</f>
        <v>112.6</v>
      </c>
      <c r="O3591" s="16">
        <f t="shared" ca="1" si="736"/>
        <v>14.074999999999999</v>
      </c>
      <c r="P3591" s="16" t="str">
        <f ca="1">IFERROR(INDEX(VpD!$2:$2,MATCH(H3591,VpD!$1:$1,1)),VpD!$I$2)</f>
        <v>1973-1978</v>
      </c>
      <c r="Q3591" s="1">
        <f ca="1">INDEX(VpD!$C$3:$I$27,MATCH(F3591,VpD!$B$3:$B$27,0),MATCH(P3591,VpD!$C$2:$I$2,0))</f>
        <v>98</v>
      </c>
      <c r="R3591" s="16">
        <f t="shared" ca="1" si="737"/>
        <v>12.25</v>
      </c>
      <c r="S3591" s="14">
        <f t="shared" ca="1" si="738"/>
        <v>711733.98</v>
      </c>
      <c r="T3591" s="14">
        <f t="shared" ca="1" si="739"/>
        <v>6172428.8200000003</v>
      </c>
      <c r="U3591" s="14" t="str">
        <f t="shared" ca="1" si="740"/>
        <v>0A3F507E-19BF-32B8-E044-0003BA298018</v>
      </c>
    </row>
    <row r="3592" spans="1:21" s="14" customFormat="1" x14ac:dyDescent="0.25">
      <c r="A3592" s="14">
        <f t="shared" si="728"/>
        <v>3592</v>
      </c>
      <c r="B3592" s="14" t="str">
        <f t="shared" ca="1" si="729"/>
        <v>7F8248D4-E492-4B01-9CA1-BD157EDAB540</v>
      </c>
      <c r="C3592" s="14" t="str">
        <f t="shared" ca="1" si="730"/>
        <v>Hyttevænget</v>
      </c>
      <c r="D3592" s="14" t="str">
        <f t="shared" ca="1" si="731"/>
        <v>51</v>
      </c>
      <c r="E3592" s="14" t="str">
        <f t="shared" ca="1" si="732"/>
        <v>6it</v>
      </c>
      <c r="F3592" s="1">
        <f t="shared" ca="1" si="733"/>
        <v>130</v>
      </c>
      <c r="G3592" s="1">
        <f t="shared" ca="1" si="734"/>
        <v>113</v>
      </c>
      <c r="H3592" s="1">
        <f t="shared" ca="1" si="735"/>
        <v>1966</v>
      </c>
      <c r="I3592" s="1" t="str">
        <f ca="1">INDEX(Relationstabel!$C$3:$K$10,MATCH(INDIRECT($A$1&amp;"J"&amp;A3592),Relationstabel!$A$3:$A$10,0),MATCH(IFERROR(VALUE(INDIRECT($A$1&amp;"K"&amp;A3592)),0),Relationstabel!$C$1:$K$1,0))</f>
        <v>Naturgas</v>
      </c>
      <c r="J3592" s="1" t="str">
        <f ca="1">INDEX(Anvendelseskode!B:B,MATCH($F3592,Anvendelseskode!$A:$A,0))</f>
        <v>Række-, kæde-, dobbelthus (lodret adskillelse mellem enhederne)</v>
      </c>
      <c r="K3592" s="1" t="str">
        <f ca="1">INDEX(Anvendelseskode!C:C,MATCH($F3592,Anvendelseskode!$A:$A,0))</f>
        <v>Række-, kæde og dobbelthuse</v>
      </c>
      <c r="L3592" s="1" t="str">
        <f ca="1">INDEX(Anvendelseskode!D:D,MATCH($F3592,Anvendelseskode!$A:$A,0))</f>
        <v>Private husholdninger</v>
      </c>
      <c r="M3592" s="1" t="str">
        <f ca="1">IFERROR(INDEX(SBi!$2:$2,MATCH(H3592,SBi!$1:$1,1)),SBi!$K$2)</f>
        <v>1961-1972</v>
      </c>
      <c r="N3592" s="1">
        <f ca="1">INDEX(SBi!$C$3:$K$28,MATCH(F3592,SBi!$B$3:$B$28,0),MATCH(M3592,SBi!$C$2:$K$2,0))</f>
        <v>119.9</v>
      </c>
      <c r="O3592" s="16">
        <f t="shared" ca="1" si="736"/>
        <v>13.5487</v>
      </c>
      <c r="P3592" s="16" t="str">
        <f ca="1">IFERROR(INDEX(VpD!$2:$2,MATCH(H3592,VpD!$1:$1,1)),VpD!$I$2)</f>
        <v>1961-1972</v>
      </c>
      <c r="Q3592" s="1">
        <f ca="1">INDEX(VpD!$C$3:$I$27,MATCH(F3592,VpD!$B$3:$B$27,0),MATCH(P3592,VpD!$C$2:$I$2,0))</f>
        <v>120</v>
      </c>
      <c r="R3592" s="16">
        <f t="shared" ca="1" si="737"/>
        <v>13.56</v>
      </c>
      <c r="S3592" s="14">
        <f t="shared" ca="1" si="738"/>
        <v>713720.19</v>
      </c>
      <c r="T3592" s="14">
        <f t="shared" ca="1" si="739"/>
        <v>6169235.8600000003</v>
      </c>
      <c r="U3592" s="14" t="str">
        <f t="shared" ca="1" si="740"/>
        <v>0A3F507E-1ABF-32B8-E044-0003BA298018</v>
      </c>
    </row>
    <row r="3593" spans="1:21" s="14" customFormat="1" x14ac:dyDescent="0.25">
      <c r="A3593" s="14">
        <f t="shared" si="728"/>
        <v>3593</v>
      </c>
      <c r="B3593" s="14" t="str">
        <f t="shared" ca="1" si="729"/>
        <v>0926A2EE-4628-4016-BA16-3D0885B016D2</v>
      </c>
      <c r="C3593" s="14" t="str">
        <f t="shared" ca="1" si="730"/>
        <v>Ørnebo</v>
      </c>
      <c r="D3593" s="14" t="str">
        <f t="shared" ca="1" si="731"/>
        <v>27</v>
      </c>
      <c r="E3593" s="14" t="str">
        <f t="shared" ca="1" si="732"/>
        <v>6aan</v>
      </c>
      <c r="F3593" s="1">
        <f t="shared" ca="1" si="733"/>
        <v>130</v>
      </c>
      <c r="G3593" s="1">
        <f t="shared" ca="1" si="734"/>
        <v>109</v>
      </c>
      <c r="H3593" s="1">
        <f t="shared" ca="1" si="735"/>
        <v>1978</v>
      </c>
      <c r="I3593" s="1" t="str">
        <f ca="1">INDEX(Relationstabel!$C$3:$K$10,MATCH(INDIRECT($A$1&amp;"J"&amp;A3593),Relationstabel!$A$3:$A$10,0),MATCH(IFERROR(VALUE(INDIRECT($A$1&amp;"K"&amp;A3593)),0),Relationstabel!$C$1:$K$1,0))</f>
        <v>Fjernvarme/ Blokvarme</v>
      </c>
      <c r="J3593" s="1" t="str">
        <f ca="1">INDEX(Anvendelseskode!B:B,MATCH($F3593,Anvendelseskode!$A:$A,0))</f>
        <v>Række-, kæde-, dobbelthus (lodret adskillelse mellem enhederne)</v>
      </c>
      <c r="K3593" s="1" t="str">
        <f ca="1">INDEX(Anvendelseskode!C:C,MATCH($F3593,Anvendelseskode!$A:$A,0))</f>
        <v>Række-, kæde og dobbelthuse</v>
      </c>
      <c r="L3593" s="1" t="str">
        <f ca="1">INDEX(Anvendelseskode!D:D,MATCH($F3593,Anvendelseskode!$A:$A,0))</f>
        <v>Private husholdninger</v>
      </c>
      <c r="M3593" s="1" t="str">
        <f ca="1">IFERROR(INDEX(SBi!$2:$2,MATCH(H3593,SBi!$1:$1,1)),SBi!$K$2)</f>
        <v>1973-1978</v>
      </c>
      <c r="N3593" s="1">
        <f ca="1">INDEX(SBi!$C$3:$K$28,MATCH(F3593,SBi!$B$3:$B$28,0),MATCH(M3593,SBi!$C$2:$K$2,0))</f>
        <v>112.6</v>
      </c>
      <c r="O3593" s="16">
        <f t="shared" ca="1" si="736"/>
        <v>12.273399999999999</v>
      </c>
      <c r="P3593" s="16" t="str">
        <f ca="1">IFERROR(INDEX(VpD!$2:$2,MATCH(H3593,VpD!$1:$1,1)),VpD!$I$2)</f>
        <v>1973-1978</v>
      </c>
      <c r="Q3593" s="1">
        <f ca="1">INDEX(VpD!$C$3:$I$27,MATCH(F3593,VpD!$B$3:$B$27,0),MATCH(P3593,VpD!$C$2:$I$2,0))</f>
        <v>98</v>
      </c>
      <c r="R3593" s="16">
        <f t="shared" ca="1" si="737"/>
        <v>10.682</v>
      </c>
      <c r="S3593" s="14">
        <f t="shared" ca="1" si="738"/>
        <v>713604.16</v>
      </c>
      <c r="T3593" s="14">
        <f t="shared" ca="1" si="739"/>
        <v>6169766.1299999999</v>
      </c>
      <c r="U3593" s="14" t="str">
        <f t="shared" ca="1" si="740"/>
        <v>0A3F507E-24CB-32B8-E044-0003BA298018</v>
      </c>
    </row>
    <row r="3594" spans="1:21" s="14" customFormat="1" x14ac:dyDescent="0.25">
      <c r="A3594" s="14">
        <f t="shared" si="728"/>
        <v>3594</v>
      </c>
      <c r="B3594" s="14" t="str">
        <f t="shared" ca="1" si="729"/>
        <v>F15AB114-725C-44CD-B673-3A332D9AF8DC</v>
      </c>
      <c r="C3594" s="14" t="str">
        <f t="shared" ca="1" si="730"/>
        <v>Kolleruplund</v>
      </c>
      <c r="D3594" s="14" t="str">
        <f t="shared" ca="1" si="731"/>
        <v>73</v>
      </c>
      <c r="E3594" s="14" t="str">
        <f t="shared" ca="1" si="732"/>
        <v>6ko</v>
      </c>
      <c r="F3594" s="1">
        <f t="shared" ca="1" si="733"/>
        <v>130</v>
      </c>
      <c r="G3594" s="1">
        <f t="shared" ca="1" si="734"/>
        <v>91</v>
      </c>
      <c r="H3594" s="1">
        <f t="shared" ca="1" si="735"/>
        <v>1967</v>
      </c>
      <c r="I3594" s="1" t="str">
        <f ca="1">INDEX(Relationstabel!$C$3:$K$10,MATCH(INDIRECT($A$1&amp;"J"&amp;A3594),Relationstabel!$A$3:$A$10,0),MATCH(IFERROR(VALUE(INDIRECT($A$1&amp;"K"&amp;A3594)),0),Relationstabel!$C$1:$K$1,0))</f>
        <v>Naturgas</v>
      </c>
      <c r="J3594" s="1" t="str">
        <f ca="1">INDEX(Anvendelseskode!B:B,MATCH($F3594,Anvendelseskode!$A:$A,0))</f>
        <v>Række-, kæde-, dobbelthus (lodret adskillelse mellem enhederne)</v>
      </c>
      <c r="K3594" s="1" t="str">
        <f ca="1">INDEX(Anvendelseskode!C:C,MATCH($F3594,Anvendelseskode!$A:$A,0))</f>
        <v>Række-, kæde og dobbelthuse</v>
      </c>
      <c r="L3594" s="1" t="str">
        <f ca="1">INDEX(Anvendelseskode!D:D,MATCH($F3594,Anvendelseskode!$A:$A,0))</f>
        <v>Private husholdninger</v>
      </c>
      <c r="M3594" s="1" t="str">
        <f ca="1">IFERROR(INDEX(SBi!$2:$2,MATCH(H3594,SBi!$1:$1,1)),SBi!$K$2)</f>
        <v>1961-1972</v>
      </c>
      <c r="N3594" s="1">
        <f ca="1">INDEX(SBi!$C$3:$K$28,MATCH(F3594,SBi!$B$3:$B$28,0),MATCH(M3594,SBi!$C$2:$K$2,0))</f>
        <v>119.9</v>
      </c>
      <c r="O3594" s="16">
        <f t="shared" ca="1" si="736"/>
        <v>10.9109</v>
      </c>
      <c r="P3594" s="16" t="str">
        <f ca="1">IFERROR(INDEX(VpD!$2:$2,MATCH(H3594,VpD!$1:$1,1)),VpD!$I$2)</f>
        <v>1961-1972</v>
      </c>
      <c r="Q3594" s="1">
        <f ca="1">INDEX(VpD!$C$3:$I$27,MATCH(F3594,VpD!$B$3:$B$27,0),MATCH(P3594,VpD!$C$2:$I$2,0))</f>
        <v>120</v>
      </c>
      <c r="R3594" s="16">
        <f t="shared" ca="1" si="737"/>
        <v>10.92</v>
      </c>
      <c r="S3594" s="14">
        <f t="shared" ca="1" si="738"/>
        <v>713720</v>
      </c>
      <c r="T3594" s="14">
        <f t="shared" ca="1" si="739"/>
        <v>6169333.5</v>
      </c>
      <c r="U3594" s="14" t="str">
        <f t="shared" ca="1" si="740"/>
        <v>0A3F507E-1BE5-32B8-E044-0003BA298018</v>
      </c>
    </row>
    <row r="3595" spans="1:21" s="14" customFormat="1" x14ac:dyDescent="0.25">
      <c r="A3595" s="14">
        <f t="shared" si="728"/>
        <v>3595</v>
      </c>
      <c r="B3595" s="14" t="str">
        <f t="shared" ca="1" si="729"/>
        <v>5BB10BF1-078A-4729-9434-670B8DD4BABB</v>
      </c>
      <c r="C3595" s="14" t="str">
        <f t="shared" ca="1" si="730"/>
        <v>Nordmarksvænge</v>
      </c>
      <c r="D3595" s="14" t="str">
        <f t="shared" ca="1" si="731"/>
        <v>89</v>
      </c>
      <c r="E3595" s="14" t="str">
        <f t="shared" ca="1" si="732"/>
        <v>15cu</v>
      </c>
      <c r="F3595" s="1">
        <f t="shared" ca="1" si="733"/>
        <v>120</v>
      </c>
      <c r="G3595" s="1">
        <f t="shared" ca="1" si="734"/>
        <v>140</v>
      </c>
      <c r="H3595" s="1">
        <f t="shared" ca="1" si="735"/>
        <v>2000</v>
      </c>
      <c r="I3595" s="1" t="str">
        <f ca="1">INDEX(Relationstabel!$C$3:$K$10,MATCH(INDIRECT($A$1&amp;"J"&amp;A3595),Relationstabel!$A$3:$A$10,0),MATCH(IFERROR(VALUE(INDIRECT($A$1&amp;"K"&amp;A3595)),0),Relationstabel!$C$1:$K$1,0))</f>
        <v>Fjernvarme/ Blokvarme</v>
      </c>
      <c r="J3595" s="1" t="str">
        <f ca="1">INDEX(Anvendelseskode!B:B,MATCH($F3595,Anvendelseskode!$A:$A,0))</f>
        <v>Fritliggende enfamilieshus (parcelhus)</v>
      </c>
      <c r="K3595" s="1" t="str">
        <f ca="1">INDEX(Anvendelseskode!C:C,MATCH($F3595,Anvendelseskode!$A:$A,0))</f>
        <v>Parcelhuse</v>
      </c>
      <c r="L3595" s="1" t="str">
        <f ca="1">INDEX(Anvendelseskode!D:D,MATCH($F3595,Anvendelseskode!$A:$A,0))</f>
        <v>Private husholdninger</v>
      </c>
      <c r="M3595" s="1" t="str">
        <f ca="1">IFERROR(INDEX(SBi!$2:$2,MATCH(H3595,SBi!$1:$1,1)),SBi!$K$2)</f>
        <v>1999-2006</v>
      </c>
      <c r="N3595" s="1">
        <f ca="1">INDEX(SBi!$C$3:$K$28,MATCH(F3595,SBi!$B$3:$B$28,0),MATCH(M3595,SBi!$C$2:$K$2,0))</f>
        <v>83.9</v>
      </c>
      <c r="O3595" s="16">
        <f t="shared" ca="1" si="736"/>
        <v>11.746</v>
      </c>
      <c r="P3595" s="16" t="str">
        <f ca="1">IFERROR(INDEX(VpD!$2:$2,MATCH(H3595,VpD!$1:$1,1)),VpD!$I$2)</f>
        <v>&gt;1998</v>
      </c>
      <c r="Q3595" s="1">
        <f ca="1">INDEX(VpD!$C$3:$I$27,MATCH(F3595,VpD!$B$3:$B$27,0),MATCH(P3595,VpD!$C$2:$I$2,0))</f>
        <v>72</v>
      </c>
      <c r="R3595" s="16">
        <f t="shared" ca="1" si="737"/>
        <v>10.08</v>
      </c>
      <c r="S3595" s="14">
        <f t="shared" ca="1" si="738"/>
        <v>712087.79</v>
      </c>
      <c r="T3595" s="14">
        <f t="shared" ca="1" si="739"/>
        <v>6172005.4699999997</v>
      </c>
      <c r="U3595" s="14" t="str">
        <f t="shared" ca="1" si="740"/>
        <v>0A3F507E-1DE5-32B8-E044-0003BA298018</v>
      </c>
    </row>
    <row r="3596" spans="1:21" s="14" customFormat="1" x14ac:dyDescent="0.25">
      <c r="A3596" s="14">
        <f t="shared" si="728"/>
        <v>3596</v>
      </c>
      <c r="B3596" s="14" t="str">
        <f t="shared" ca="1" si="729"/>
        <v>CEEAF52C-B688-4870-BB64-F18326FCCDED</v>
      </c>
      <c r="C3596" s="14" t="str">
        <f t="shared" ca="1" si="730"/>
        <v>Nørrebred</v>
      </c>
      <c r="D3596" s="14" t="str">
        <f t="shared" ca="1" si="731"/>
        <v>208</v>
      </c>
      <c r="E3596" s="14" t="str">
        <f t="shared" ca="1" si="732"/>
        <v>21z</v>
      </c>
      <c r="F3596" s="1">
        <f t="shared" ca="1" si="733"/>
        <v>130</v>
      </c>
      <c r="G3596" s="1">
        <f t="shared" ca="1" si="734"/>
        <v>107</v>
      </c>
      <c r="H3596" s="1">
        <f t="shared" ca="1" si="735"/>
        <v>1969</v>
      </c>
      <c r="I3596" s="1" t="str">
        <f ca="1">INDEX(Relationstabel!$C$3:$K$10,MATCH(INDIRECT($A$1&amp;"J"&amp;A3596),Relationstabel!$A$3:$A$10,0),MATCH(IFERROR(VALUE(INDIRECT($A$1&amp;"K"&amp;A3596)),0),Relationstabel!$C$1:$K$1,0))</f>
        <v>Fjernvarme/ Blokvarme</v>
      </c>
      <c r="J3596" s="1" t="str">
        <f ca="1">INDEX(Anvendelseskode!B:B,MATCH($F3596,Anvendelseskode!$A:$A,0))</f>
        <v>Række-, kæde-, dobbelthus (lodret adskillelse mellem enhederne)</v>
      </c>
      <c r="K3596" s="1" t="str">
        <f ca="1">INDEX(Anvendelseskode!C:C,MATCH($F3596,Anvendelseskode!$A:$A,0))</f>
        <v>Række-, kæde og dobbelthuse</v>
      </c>
      <c r="L3596" s="1" t="str">
        <f ca="1">INDEX(Anvendelseskode!D:D,MATCH($F3596,Anvendelseskode!$A:$A,0))</f>
        <v>Private husholdninger</v>
      </c>
      <c r="M3596" s="1" t="str">
        <f ca="1">IFERROR(INDEX(SBi!$2:$2,MATCH(H3596,SBi!$1:$1,1)),SBi!$K$2)</f>
        <v>1961-1972</v>
      </c>
      <c r="N3596" s="1">
        <f ca="1">INDEX(SBi!$C$3:$K$28,MATCH(F3596,SBi!$B$3:$B$28,0),MATCH(M3596,SBi!$C$2:$K$2,0))</f>
        <v>119.9</v>
      </c>
      <c r="O3596" s="16">
        <f t="shared" ca="1" si="736"/>
        <v>12.829300000000002</v>
      </c>
      <c r="P3596" s="16" t="str">
        <f ca="1">IFERROR(INDEX(VpD!$2:$2,MATCH(H3596,VpD!$1:$1,1)),VpD!$I$2)</f>
        <v>1961-1972</v>
      </c>
      <c r="Q3596" s="1">
        <f ca="1">INDEX(VpD!$C$3:$I$27,MATCH(F3596,VpD!$B$3:$B$27,0),MATCH(P3596,VpD!$C$2:$I$2,0))</f>
        <v>120</v>
      </c>
      <c r="R3596" s="16">
        <f t="shared" ca="1" si="737"/>
        <v>12.84</v>
      </c>
      <c r="S3596" s="14">
        <f t="shared" ca="1" si="738"/>
        <v>711703.62</v>
      </c>
      <c r="T3596" s="14">
        <f t="shared" ca="1" si="739"/>
        <v>6172148.0999999996</v>
      </c>
      <c r="U3596" s="14" t="str">
        <f t="shared" ca="1" si="740"/>
        <v>0A3F507E-1EE5-32B8-E044-0003BA298018</v>
      </c>
    </row>
    <row r="3597" spans="1:21" s="14" customFormat="1" x14ac:dyDescent="0.25">
      <c r="A3597" s="14">
        <f t="shared" si="728"/>
        <v>3597</v>
      </c>
      <c r="B3597" s="14" t="str">
        <f t="shared" ca="1" si="729"/>
        <v>B131C288-0544-4ECC-85A3-FB0ED34AD2BD</v>
      </c>
      <c r="C3597" s="14" t="str">
        <f t="shared" ca="1" si="730"/>
        <v>Gaunøvej</v>
      </c>
      <c r="D3597" s="14" t="str">
        <f t="shared" ca="1" si="731"/>
        <v>10</v>
      </c>
      <c r="E3597" s="14" t="str">
        <f t="shared" ca="1" si="732"/>
        <v>18fk</v>
      </c>
      <c r="F3597" s="1">
        <f t="shared" ca="1" si="733"/>
        <v>120</v>
      </c>
      <c r="G3597" s="1">
        <f t="shared" ca="1" si="734"/>
        <v>151</v>
      </c>
      <c r="H3597" s="1">
        <f t="shared" ca="1" si="735"/>
        <v>1975</v>
      </c>
      <c r="I3597" s="1" t="str">
        <f ca="1">INDEX(Relationstabel!$C$3:$K$10,MATCH(INDIRECT($A$1&amp;"J"&amp;A3597),Relationstabel!$A$3:$A$10,0),MATCH(IFERROR(VALUE(INDIRECT($A$1&amp;"K"&amp;A3597)),0),Relationstabel!$C$1:$K$1,0))</f>
        <v>Naturgas</v>
      </c>
      <c r="J3597" s="1" t="str">
        <f ca="1">INDEX(Anvendelseskode!B:B,MATCH($F3597,Anvendelseskode!$A:$A,0))</f>
        <v>Fritliggende enfamilieshus (parcelhus)</v>
      </c>
      <c r="K3597" s="1" t="str">
        <f ca="1">INDEX(Anvendelseskode!C:C,MATCH($F3597,Anvendelseskode!$A:$A,0))</f>
        <v>Parcelhuse</v>
      </c>
      <c r="L3597" s="1" t="str">
        <f ca="1">INDEX(Anvendelseskode!D:D,MATCH($F3597,Anvendelseskode!$A:$A,0))</f>
        <v>Private husholdninger</v>
      </c>
      <c r="M3597" s="1" t="str">
        <f ca="1">IFERROR(INDEX(SBi!$2:$2,MATCH(H3597,SBi!$1:$1,1)),SBi!$K$2)</f>
        <v>1973-1978</v>
      </c>
      <c r="N3597" s="1">
        <f ca="1">INDEX(SBi!$C$3:$K$28,MATCH(F3597,SBi!$B$3:$B$28,0),MATCH(M3597,SBi!$C$2:$K$2,0))</f>
        <v>119.8</v>
      </c>
      <c r="O3597" s="16">
        <f t="shared" ca="1" si="736"/>
        <v>18.0898</v>
      </c>
      <c r="P3597" s="16" t="str">
        <f ca="1">IFERROR(INDEX(VpD!$2:$2,MATCH(H3597,VpD!$1:$1,1)),VpD!$I$2)</f>
        <v>1973-1978</v>
      </c>
      <c r="Q3597" s="1">
        <f ca="1">INDEX(VpD!$C$3:$I$27,MATCH(F3597,VpD!$B$3:$B$27,0),MATCH(P3597,VpD!$C$2:$I$2,0))</f>
        <v>117</v>
      </c>
      <c r="R3597" s="16">
        <f t="shared" ca="1" si="737"/>
        <v>17.667000000000002</v>
      </c>
      <c r="S3597" s="14">
        <f t="shared" ca="1" si="738"/>
        <v>712566.72</v>
      </c>
      <c r="T3597" s="14">
        <f t="shared" ca="1" si="739"/>
        <v>6169091.2999999998</v>
      </c>
      <c r="U3597" s="14" t="str">
        <f t="shared" ca="1" si="740"/>
        <v>0A3F507E-17EA-32B8-E044-0003BA298018</v>
      </c>
    </row>
    <row r="3598" spans="1:21" s="14" customFormat="1" x14ac:dyDescent="0.25">
      <c r="A3598" s="14">
        <f t="shared" si="728"/>
        <v>3598</v>
      </c>
      <c r="B3598" s="14" t="str">
        <f t="shared" ca="1" si="729"/>
        <v>BD478E4F-A7A3-4757-904A-E5DD3C443804</v>
      </c>
      <c r="C3598" s="14" t="str">
        <f t="shared" ca="1" si="730"/>
        <v>Kolleruplund</v>
      </c>
      <c r="D3598" s="14" t="str">
        <f t="shared" ca="1" si="731"/>
        <v>45</v>
      </c>
      <c r="E3598" s="14" t="str">
        <f t="shared" ca="1" si="732"/>
        <v>6fu</v>
      </c>
      <c r="F3598" s="1">
        <f t="shared" ca="1" si="733"/>
        <v>130</v>
      </c>
      <c r="G3598" s="1">
        <f t="shared" ca="1" si="734"/>
        <v>91</v>
      </c>
      <c r="H3598" s="1">
        <f t="shared" ca="1" si="735"/>
        <v>1967</v>
      </c>
      <c r="I3598" s="1" t="str">
        <f ca="1">INDEX(Relationstabel!$C$3:$K$10,MATCH(INDIRECT($A$1&amp;"J"&amp;A3598),Relationstabel!$A$3:$A$10,0),MATCH(IFERROR(VALUE(INDIRECT($A$1&amp;"K"&amp;A3598)),0),Relationstabel!$C$1:$K$1,0))</f>
        <v>Elvarme</v>
      </c>
      <c r="J3598" s="1" t="str">
        <f ca="1">INDEX(Anvendelseskode!B:B,MATCH($F3598,Anvendelseskode!$A:$A,0))</f>
        <v>Række-, kæde-, dobbelthus (lodret adskillelse mellem enhederne)</v>
      </c>
      <c r="K3598" s="1" t="str">
        <f ca="1">INDEX(Anvendelseskode!C:C,MATCH($F3598,Anvendelseskode!$A:$A,0))</f>
        <v>Række-, kæde og dobbelthuse</v>
      </c>
      <c r="L3598" s="1" t="str">
        <f ca="1">INDEX(Anvendelseskode!D:D,MATCH($F3598,Anvendelseskode!$A:$A,0))</f>
        <v>Private husholdninger</v>
      </c>
      <c r="M3598" s="1" t="str">
        <f ca="1">IFERROR(INDEX(SBi!$2:$2,MATCH(H3598,SBi!$1:$1,1)),SBi!$K$2)</f>
        <v>1961-1972</v>
      </c>
      <c r="N3598" s="1">
        <f ca="1">INDEX(SBi!$C$3:$K$28,MATCH(F3598,SBi!$B$3:$B$28,0),MATCH(M3598,SBi!$C$2:$K$2,0))</f>
        <v>119.9</v>
      </c>
      <c r="O3598" s="16">
        <f t="shared" ca="1" si="736"/>
        <v>10.9109</v>
      </c>
      <c r="P3598" s="16" t="str">
        <f ca="1">IFERROR(INDEX(VpD!$2:$2,MATCH(H3598,VpD!$1:$1,1)),VpD!$I$2)</f>
        <v>1961-1972</v>
      </c>
      <c r="Q3598" s="1">
        <f ca="1">INDEX(VpD!$C$3:$I$27,MATCH(F3598,VpD!$B$3:$B$27,0),MATCH(P3598,VpD!$C$2:$I$2,0))</f>
        <v>120</v>
      </c>
      <c r="R3598" s="16">
        <f t="shared" ca="1" si="737"/>
        <v>10.92</v>
      </c>
      <c r="S3598" s="14">
        <f t="shared" ca="1" si="738"/>
        <v>713754.17</v>
      </c>
      <c r="T3598" s="14">
        <f t="shared" ca="1" si="739"/>
        <v>6169275.4400000004</v>
      </c>
      <c r="U3598" s="14" t="str">
        <f t="shared" ca="1" si="740"/>
        <v>0A3F507E-1BCB-32B8-E044-0003BA298018</v>
      </c>
    </row>
    <row r="3599" spans="1:21" s="14" customFormat="1" x14ac:dyDescent="0.25">
      <c r="A3599" s="14">
        <f t="shared" si="728"/>
        <v>3599</v>
      </c>
      <c r="B3599" s="14" t="str">
        <f t="shared" ca="1" si="729"/>
        <v>3F9FD572-A929-4955-84EB-B02DC5C5E5AE</v>
      </c>
      <c r="C3599" s="14" t="str">
        <f t="shared" ca="1" si="730"/>
        <v>Nørrebred</v>
      </c>
      <c r="D3599" s="14" t="str">
        <f t="shared" ca="1" si="731"/>
        <v>158A</v>
      </c>
      <c r="E3599" s="14" t="str">
        <f t="shared" ca="1" si="732"/>
        <v>22ck</v>
      </c>
      <c r="F3599" s="1">
        <f t="shared" ca="1" si="733"/>
        <v>130</v>
      </c>
      <c r="G3599" s="1">
        <f t="shared" ca="1" si="734"/>
        <v>110</v>
      </c>
      <c r="H3599" s="1">
        <f t="shared" ca="1" si="735"/>
        <v>1973</v>
      </c>
      <c r="I3599" s="1" t="str">
        <f ca="1">INDEX(Relationstabel!$C$3:$K$10,MATCH(INDIRECT($A$1&amp;"J"&amp;A3599),Relationstabel!$A$3:$A$10,0),MATCH(IFERROR(VALUE(INDIRECT($A$1&amp;"K"&amp;A3599)),0),Relationstabel!$C$1:$K$1,0))</f>
        <v>Fjernvarme/ Blokvarme</v>
      </c>
      <c r="J3599" s="1" t="str">
        <f ca="1">INDEX(Anvendelseskode!B:B,MATCH($F3599,Anvendelseskode!$A:$A,0))</f>
        <v>Række-, kæde-, dobbelthus (lodret adskillelse mellem enhederne)</v>
      </c>
      <c r="K3599" s="1" t="str">
        <f ca="1">INDEX(Anvendelseskode!C:C,MATCH($F3599,Anvendelseskode!$A:$A,0))</f>
        <v>Række-, kæde og dobbelthuse</v>
      </c>
      <c r="L3599" s="1" t="str">
        <f ca="1">INDEX(Anvendelseskode!D:D,MATCH($F3599,Anvendelseskode!$A:$A,0))</f>
        <v>Private husholdninger</v>
      </c>
      <c r="M3599" s="1" t="str">
        <f ca="1">IFERROR(INDEX(SBi!$2:$2,MATCH(H3599,SBi!$1:$1,1)),SBi!$K$2)</f>
        <v>1973-1978</v>
      </c>
      <c r="N3599" s="1">
        <f ca="1">INDEX(SBi!$C$3:$K$28,MATCH(F3599,SBi!$B$3:$B$28,0),MATCH(M3599,SBi!$C$2:$K$2,0))</f>
        <v>112.6</v>
      </c>
      <c r="O3599" s="16">
        <f t="shared" ca="1" si="736"/>
        <v>12.385999999999999</v>
      </c>
      <c r="P3599" s="16" t="str">
        <f ca="1">IFERROR(INDEX(VpD!$2:$2,MATCH(H3599,VpD!$1:$1,1)),VpD!$I$2)</f>
        <v>1973-1978</v>
      </c>
      <c r="Q3599" s="1">
        <f ca="1">INDEX(VpD!$C$3:$I$27,MATCH(F3599,VpD!$B$3:$B$27,0),MATCH(P3599,VpD!$C$2:$I$2,0))</f>
        <v>98</v>
      </c>
      <c r="R3599" s="16">
        <f t="shared" ca="1" si="737"/>
        <v>10.78</v>
      </c>
      <c r="S3599" s="14">
        <f t="shared" ca="1" si="738"/>
        <v>711723.41</v>
      </c>
      <c r="T3599" s="14">
        <f t="shared" ca="1" si="739"/>
        <v>6172035.29</v>
      </c>
      <c r="U3599" s="14" t="str">
        <f t="shared" ca="1" si="740"/>
        <v>0A3F507E-1ECB-32B8-E044-0003BA298018</v>
      </c>
    </row>
    <row r="3600" spans="1:21" s="14" customFormat="1" x14ac:dyDescent="0.25">
      <c r="A3600" s="14">
        <f t="shared" si="728"/>
        <v>3600</v>
      </c>
      <c r="B3600" s="14" t="str">
        <f t="shared" ca="1" si="729"/>
        <v>69A18093-D562-459F-BCE8-5A0239103442</v>
      </c>
      <c r="C3600" s="14" t="str">
        <f t="shared" ca="1" si="730"/>
        <v>Stærebo</v>
      </c>
      <c r="D3600" s="14" t="str">
        <f t="shared" ca="1" si="731"/>
        <v>36</v>
      </c>
      <c r="E3600" s="14" t="str">
        <f t="shared" ca="1" si="732"/>
        <v>6aba</v>
      </c>
      <c r="F3600" s="1">
        <f t="shared" ca="1" si="733"/>
        <v>130</v>
      </c>
      <c r="G3600" s="1">
        <f t="shared" ca="1" si="734"/>
        <v>112</v>
      </c>
      <c r="H3600" s="1">
        <f t="shared" ca="1" si="735"/>
        <v>1979</v>
      </c>
      <c r="I3600" s="1" t="str">
        <f ca="1">INDEX(Relationstabel!$C$3:$K$10,MATCH(INDIRECT($A$1&amp;"J"&amp;A3600),Relationstabel!$A$3:$A$10,0),MATCH(IFERROR(VALUE(INDIRECT($A$1&amp;"K"&amp;A3600)),0),Relationstabel!$C$1:$K$1,0))</f>
        <v>Fjernvarme/ Blokvarme</v>
      </c>
      <c r="J3600" s="1" t="str">
        <f ca="1">INDEX(Anvendelseskode!B:B,MATCH($F3600,Anvendelseskode!$A:$A,0))</f>
        <v>Række-, kæde-, dobbelthus (lodret adskillelse mellem enhederne)</v>
      </c>
      <c r="K3600" s="1" t="str">
        <f ca="1">INDEX(Anvendelseskode!C:C,MATCH($F3600,Anvendelseskode!$A:$A,0))</f>
        <v>Række-, kæde og dobbelthuse</v>
      </c>
      <c r="L3600" s="1" t="str">
        <f ca="1">INDEX(Anvendelseskode!D:D,MATCH($F3600,Anvendelseskode!$A:$A,0))</f>
        <v>Private husholdninger</v>
      </c>
      <c r="M3600" s="1" t="str">
        <f ca="1">IFERROR(INDEX(SBi!$2:$2,MATCH(H3600,SBi!$1:$1,1)),SBi!$K$2)</f>
        <v>1979-1998</v>
      </c>
      <c r="N3600" s="1">
        <f ca="1">INDEX(SBi!$C$3:$K$28,MATCH(F3600,SBi!$B$3:$B$28,0),MATCH(M3600,SBi!$C$2:$K$2,0))</f>
        <v>96.8</v>
      </c>
      <c r="O3600" s="16">
        <f t="shared" ca="1" si="736"/>
        <v>10.8416</v>
      </c>
      <c r="P3600" s="16" t="str">
        <f ca="1">IFERROR(INDEX(VpD!$2:$2,MATCH(H3600,VpD!$1:$1,1)),VpD!$I$2)</f>
        <v>1979-1998</v>
      </c>
      <c r="Q3600" s="1">
        <f ca="1">INDEX(VpD!$C$3:$I$27,MATCH(F3600,VpD!$B$3:$B$27,0),MATCH(P3600,VpD!$C$2:$I$2,0))</f>
        <v>74</v>
      </c>
      <c r="R3600" s="16">
        <f t="shared" ca="1" si="737"/>
        <v>8.2880000000000003</v>
      </c>
      <c r="S3600" s="14">
        <f t="shared" ca="1" si="738"/>
        <v>713603.36</v>
      </c>
      <c r="T3600" s="14">
        <f t="shared" ca="1" si="739"/>
        <v>6169721.8799999999</v>
      </c>
      <c r="U3600" s="14" t="str">
        <f t="shared" ca="1" si="740"/>
        <v>0A3F507E-21CB-32B8-E044-0003BA298018</v>
      </c>
    </row>
    <row r="3601" spans="1:21" s="14" customFormat="1" x14ac:dyDescent="0.25">
      <c r="A3601" s="14">
        <f t="shared" si="728"/>
        <v>3601</v>
      </c>
      <c r="B3601" s="14" t="str">
        <f t="shared" ca="1" si="729"/>
        <v>047C33C1-193D-4678-8EE4-B900B42E5770</v>
      </c>
      <c r="C3601" s="14" t="str">
        <f t="shared" ca="1" si="730"/>
        <v>Syvhøjvænge</v>
      </c>
      <c r="D3601" s="14" t="str">
        <f t="shared" ca="1" si="731"/>
        <v>150</v>
      </c>
      <c r="E3601" s="14" t="str">
        <f t="shared" ca="1" si="732"/>
        <v>14cg</v>
      </c>
      <c r="F3601" s="1">
        <f t="shared" ca="1" si="733"/>
        <v>130</v>
      </c>
      <c r="G3601" s="1">
        <f t="shared" ca="1" si="734"/>
        <v>107</v>
      </c>
      <c r="H3601" s="1">
        <f t="shared" ca="1" si="735"/>
        <v>1970</v>
      </c>
      <c r="I3601" s="1" t="str">
        <f ca="1">INDEX(Relationstabel!$C$3:$K$10,MATCH(INDIRECT($A$1&amp;"J"&amp;A3601),Relationstabel!$A$3:$A$10,0),MATCH(IFERROR(VALUE(INDIRECT($A$1&amp;"K"&amp;A3601)),0),Relationstabel!$C$1:$K$1,0))</f>
        <v>Fjernvarme/ Blokvarme</v>
      </c>
      <c r="J3601" s="1" t="str">
        <f ca="1">INDEX(Anvendelseskode!B:B,MATCH($F3601,Anvendelseskode!$A:$A,0))</f>
        <v>Række-, kæde-, dobbelthus (lodret adskillelse mellem enhederne)</v>
      </c>
      <c r="K3601" s="1" t="str">
        <f ca="1">INDEX(Anvendelseskode!C:C,MATCH($F3601,Anvendelseskode!$A:$A,0))</f>
        <v>Række-, kæde og dobbelthuse</v>
      </c>
      <c r="L3601" s="1" t="str">
        <f ca="1">INDEX(Anvendelseskode!D:D,MATCH($F3601,Anvendelseskode!$A:$A,0))</f>
        <v>Private husholdninger</v>
      </c>
      <c r="M3601" s="1" t="str">
        <f ca="1">IFERROR(INDEX(SBi!$2:$2,MATCH(H3601,SBi!$1:$1,1)),SBi!$K$2)</f>
        <v>1961-1972</v>
      </c>
      <c r="N3601" s="1">
        <f ca="1">INDEX(SBi!$C$3:$K$28,MATCH(F3601,SBi!$B$3:$B$28,0),MATCH(M3601,SBi!$C$2:$K$2,0))</f>
        <v>119.9</v>
      </c>
      <c r="O3601" s="16">
        <f t="shared" ca="1" si="736"/>
        <v>12.829300000000002</v>
      </c>
      <c r="P3601" s="16" t="str">
        <f ca="1">IFERROR(INDEX(VpD!$2:$2,MATCH(H3601,VpD!$1:$1,1)),VpD!$I$2)</f>
        <v>1961-1972</v>
      </c>
      <c r="Q3601" s="1">
        <f ca="1">INDEX(VpD!$C$3:$I$27,MATCH(F3601,VpD!$B$3:$B$27,0),MATCH(P3601,VpD!$C$2:$I$2,0))</f>
        <v>120</v>
      </c>
      <c r="R3601" s="16">
        <f t="shared" ca="1" si="737"/>
        <v>12.84</v>
      </c>
      <c r="S3601" s="14">
        <f t="shared" ca="1" si="738"/>
        <v>712001.73</v>
      </c>
      <c r="T3601" s="14">
        <f t="shared" ca="1" si="739"/>
        <v>6172006.96</v>
      </c>
      <c r="U3601" s="14" t="str">
        <f t="shared" ca="1" si="740"/>
        <v>0A3F507E-22CB-32B8-E044-0003BA298018</v>
      </c>
    </row>
    <row r="3602" spans="1:21" s="14" customFormat="1" x14ac:dyDescent="0.25">
      <c r="A3602" s="14">
        <f t="shared" si="728"/>
        <v>3602</v>
      </c>
      <c r="B3602" s="14" t="str">
        <f t="shared" ca="1" si="729"/>
        <v>6B3C129F-C68E-4454-B8D1-774C1682C832</v>
      </c>
      <c r="C3602" s="14" t="str">
        <f t="shared" ca="1" si="730"/>
        <v>Vallensbæk Strandvej</v>
      </c>
      <c r="D3602" s="14" t="str">
        <f t="shared" ca="1" si="731"/>
        <v>303</v>
      </c>
      <c r="E3602" s="14" t="str">
        <f t="shared" ca="1" si="732"/>
        <v>4z</v>
      </c>
      <c r="F3602" s="1">
        <f t="shared" ca="1" si="733"/>
        <v>120</v>
      </c>
      <c r="G3602" s="1">
        <f t="shared" ca="1" si="734"/>
        <v>87</v>
      </c>
      <c r="H3602" s="1">
        <f t="shared" ca="1" si="735"/>
        <v>1950</v>
      </c>
      <c r="I3602" s="1" t="str">
        <f ca="1">INDEX(Relationstabel!$C$3:$K$10,MATCH(INDIRECT($A$1&amp;"J"&amp;A3602),Relationstabel!$A$3:$A$10,0),MATCH(IFERROR(VALUE(INDIRECT($A$1&amp;"K"&amp;A3602)),0),Relationstabel!$C$1:$K$1,0))</f>
        <v>Naturgas</v>
      </c>
      <c r="J3602" s="1" t="str">
        <f ca="1">INDEX(Anvendelseskode!B:B,MATCH($F3602,Anvendelseskode!$A:$A,0))</f>
        <v>Fritliggende enfamilieshus (parcelhus)</v>
      </c>
      <c r="K3602" s="1" t="str">
        <f ca="1">INDEX(Anvendelseskode!C:C,MATCH($F3602,Anvendelseskode!$A:$A,0))</f>
        <v>Parcelhuse</v>
      </c>
      <c r="L3602" s="1" t="str">
        <f ca="1">INDEX(Anvendelseskode!D:D,MATCH($F3602,Anvendelseskode!$A:$A,0))</f>
        <v>Private husholdninger</v>
      </c>
      <c r="M3602" s="1" t="str">
        <f ca="1">IFERROR(INDEX(SBi!$2:$2,MATCH(H3602,SBi!$1:$1,1)),SBi!$K$2)</f>
        <v>1931-1950</v>
      </c>
      <c r="N3602" s="1">
        <f ca="1">INDEX(SBi!$C$3:$K$28,MATCH(F3602,SBi!$B$3:$B$28,0),MATCH(M3602,SBi!$C$2:$K$2,0))</f>
        <v>164.1</v>
      </c>
      <c r="O3602" s="16">
        <f t="shared" ca="1" si="736"/>
        <v>14.276699999999998</v>
      </c>
      <c r="P3602" s="16" t="str">
        <f ca="1">IFERROR(INDEX(VpD!$2:$2,MATCH(H3602,VpD!$1:$1,1)),VpD!$I$2)</f>
        <v>1931-1950</v>
      </c>
      <c r="Q3602" s="1">
        <f ca="1">INDEX(VpD!$C$3:$I$27,MATCH(F3602,VpD!$B$3:$B$27,0),MATCH(P3602,VpD!$C$2:$I$2,0))</f>
        <v>217</v>
      </c>
      <c r="R3602" s="16">
        <f t="shared" ca="1" si="737"/>
        <v>18.879000000000001</v>
      </c>
      <c r="S3602" s="14">
        <f t="shared" ca="1" si="738"/>
        <v>713109.89</v>
      </c>
      <c r="T3602" s="14">
        <f t="shared" ca="1" si="739"/>
        <v>6168742.1500000004</v>
      </c>
      <c r="U3602" s="14" t="str">
        <f t="shared" ca="1" si="740"/>
        <v>0A3F507E-17CF-32B8-E044-0003BA298018</v>
      </c>
    </row>
    <row r="3603" spans="1:21" s="14" customFormat="1" x14ac:dyDescent="0.25">
      <c r="A3603" s="14">
        <f t="shared" si="728"/>
        <v>3603</v>
      </c>
      <c r="B3603" s="14" t="str">
        <f t="shared" ca="1" si="729"/>
        <v>1344A5A8-C092-4158-BB15-4C1D90F6179C</v>
      </c>
      <c r="C3603" s="14" t="str">
        <f t="shared" ca="1" si="730"/>
        <v>Gaunøvej</v>
      </c>
      <c r="D3603" s="14" t="str">
        <f t="shared" ca="1" si="731"/>
        <v>8</v>
      </c>
      <c r="E3603" s="14" t="str">
        <f t="shared" ca="1" si="732"/>
        <v>18fl</v>
      </c>
      <c r="F3603" s="1">
        <f t="shared" ca="1" si="733"/>
        <v>120</v>
      </c>
      <c r="G3603" s="1">
        <f t="shared" ca="1" si="734"/>
        <v>150</v>
      </c>
      <c r="H3603" s="1">
        <f t="shared" ca="1" si="735"/>
        <v>1990</v>
      </c>
      <c r="I3603" s="1" t="str">
        <f ca="1">INDEX(Relationstabel!$C$3:$K$10,MATCH(INDIRECT($A$1&amp;"J"&amp;A3603),Relationstabel!$A$3:$A$10,0),MATCH(IFERROR(VALUE(INDIRECT($A$1&amp;"K"&amp;A3603)),0),Relationstabel!$C$1:$K$1,0))</f>
        <v>Elvarme</v>
      </c>
      <c r="J3603" s="1" t="str">
        <f ca="1">INDEX(Anvendelseskode!B:B,MATCH($F3603,Anvendelseskode!$A:$A,0))</f>
        <v>Fritliggende enfamilieshus (parcelhus)</v>
      </c>
      <c r="K3603" s="1" t="str">
        <f ca="1">INDEX(Anvendelseskode!C:C,MATCH($F3603,Anvendelseskode!$A:$A,0))</f>
        <v>Parcelhuse</v>
      </c>
      <c r="L3603" s="1" t="str">
        <f ca="1">INDEX(Anvendelseskode!D:D,MATCH($F3603,Anvendelseskode!$A:$A,0))</f>
        <v>Private husholdninger</v>
      </c>
      <c r="M3603" s="1" t="str">
        <f ca="1">IFERROR(INDEX(SBi!$2:$2,MATCH(H3603,SBi!$1:$1,1)),SBi!$K$2)</f>
        <v>1979-1998</v>
      </c>
      <c r="N3603" s="1">
        <f ca="1">INDEX(SBi!$C$3:$K$28,MATCH(F3603,SBi!$B$3:$B$28,0),MATCH(M3603,SBi!$C$2:$K$2,0))</f>
        <v>105.4</v>
      </c>
      <c r="O3603" s="16">
        <f t="shared" ca="1" si="736"/>
        <v>15.81</v>
      </c>
      <c r="P3603" s="16" t="str">
        <f ca="1">IFERROR(INDEX(VpD!$2:$2,MATCH(H3603,VpD!$1:$1,1)),VpD!$I$2)</f>
        <v>1979-1998</v>
      </c>
      <c r="Q3603" s="1">
        <f ca="1">INDEX(VpD!$C$3:$I$27,MATCH(F3603,VpD!$B$3:$B$27,0),MATCH(P3603,VpD!$C$2:$I$2,0))</f>
        <v>90</v>
      </c>
      <c r="R3603" s="16">
        <f t="shared" ca="1" si="737"/>
        <v>13.5</v>
      </c>
      <c r="S3603" s="14">
        <f t="shared" ca="1" si="738"/>
        <v>712582.86</v>
      </c>
      <c r="T3603" s="14">
        <f t="shared" ca="1" si="739"/>
        <v>6169099.9199999999</v>
      </c>
      <c r="U3603" s="14" t="str">
        <f t="shared" ca="1" si="740"/>
        <v>0A3F507E-17E8-32B8-E044-0003BA298018</v>
      </c>
    </row>
    <row r="3604" spans="1:21" s="14" customFormat="1" x14ac:dyDescent="0.25">
      <c r="A3604" s="14">
        <f t="shared" si="728"/>
        <v>3604</v>
      </c>
      <c r="B3604" s="14" t="str">
        <f t="shared" ca="1" si="729"/>
        <v>A31D5193-1CBE-4BD9-9624-7DFEDA8BB73C</v>
      </c>
      <c r="C3604" s="14" t="str">
        <f t="shared" ca="1" si="730"/>
        <v>Kollerupparken</v>
      </c>
      <c r="D3604" s="14" t="str">
        <f t="shared" ca="1" si="731"/>
        <v>2</v>
      </c>
      <c r="E3604" s="14" t="str">
        <f t="shared" ca="1" si="732"/>
        <v>6ks</v>
      </c>
      <c r="F3604" s="1">
        <f t="shared" ca="1" si="733"/>
        <v>130</v>
      </c>
      <c r="G3604" s="1">
        <f t="shared" ca="1" si="734"/>
        <v>110</v>
      </c>
      <c r="H3604" s="1">
        <f t="shared" ca="1" si="735"/>
        <v>1984</v>
      </c>
      <c r="I3604" s="1" t="str">
        <f ca="1">INDEX(Relationstabel!$C$3:$K$10,MATCH(INDIRECT($A$1&amp;"J"&amp;A3604),Relationstabel!$A$3:$A$10,0),MATCH(IFERROR(VALUE(INDIRECT($A$1&amp;"K"&amp;A3604)),0),Relationstabel!$C$1:$K$1,0))</f>
        <v>Fjernvarme/ Blokvarme</v>
      </c>
      <c r="J3604" s="1" t="str">
        <f ca="1">INDEX(Anvendelseskode!B:B,MATCH($F3604,Anvendelseskode!$A:$A,0))</f>
        <v>Række-, kæde-, dobbelthus (lodret adskillelse mellem enhederne)</v>
      </c>
      <c r="K3604" s="1" t="str">
        <f ca="1">INDEX(Anvendelseskode!C:C,MATCH($F3604,Anvendelseskode!$A:$A,0))</f>
        <v>Række-, kæde og dobbelthuse</v>
      </c>
      <c r="L3604" s="1" t="str">
        <f ca="1">INDEX(Anvendelseskode!D:D,MATCH($F3604,Anvendelseskode!$A:$A,0))</f>
        <v>Private husholdninger</v>
      </c>
      <c r="M3604" s="1" t="str">
        <f ca="1">IFERROR(INDEX(SBi!$2:$2,MATCH(H3604,SBi!$1:$1,1)),SBi!$K$2)</f>
        <v>1979-1998</v>
      </c>
      <c r="N3604" s="1">
        <f ca="1">INDEX(SBi!$C$3:$K$28,MATCH(F3604,SBi!$B$3:$B$28,0),MATCH(M3604,SBi!$C$2:$K$2,0))</f>
        <v>96.8</v>
      </c>
      <c r="O3604" s="16">
        <f t="shared" ca="1" si="736"/>
        <v>10.648</v>
      </c>
      <c r="P3604" s="16" t="str">
        <f ca="1">IFERROR(INDEX(VpD!$2:$2,MATCH(H3604,VpD!$1:$1,1)),VpD!$I$2)</f>
        <v>1979-1998</v>
      </c>
      <c r="Q3604" s="1">
        <f ca="1">INDEX(VpD!$C$3:$I$27,MATCH(F3604,VpD!$B$3:$B$27,0),MATCH(P3604,VpD!$C$2:$I$2,0))</f>
        <v>74</v>
      </c>
      <c r="R3604" s="16">
        <f t="shared" ca="1" si="737"/>
        <v>8.14</v>
      </c>
      <c r="S3604" s="14">
        <f t="shared" ca="1" si="738"/>
        <v>713669.88</v>
      </c>
      <c r="T3604" s="14">
        <f t="shared" ca="1" si="739"/>
        <v>6169133.5099999998</v>
      </c>
      <c r="U3604" s="14" t="str">
        <f t="shared" ca="1" si="740"/>
        <v>0A3F507E-1BE8-32B8-E044-0003BA298018</v>
      </c>
    </row>
    <row r="3605" spans="1:21" s="14" customFormat="1" x14ac:dyDescent="0.25">
      <c r="A3605" s="14">
        <f t="shared" si="728"/>
        <v>3605</v>
      </c>
      <c r="B3605" s="14" t="str">
        <f t="shared" ca="1" si="729"/>
        <v>5DFC9172-2066-4D3F-9CA0-26CBE8C0562A</v>
      </c>
      <c r="C3605" s="14" t="str">
        <f t="shared" ca="1" si="730"/>
        <v>Nordmarksvænge</v>
      </c>
      <c r="D3605" s="14" t="str">
        <f t="shared" ca="1" si="731"/>
        <v>95</v>
      </c>
      <c r="E3605" s="14" t="str">
        <f t="shared" ca="1" si="732"/>
        <v>15cf</v>
      </c>
      <c r="F3605" s="1">
        <f t="shared" ca="1" si="733"/>
        <v>120</v>
      </c>
      <c r="G3605" s="1">
        <f t="shared" ca="1" si="734"/>
        <v>159</v>
      </c>
      <c r="H3605" s="1">
        <f t="shared" ca="1" si="735"/>
        <v>2000</v>
      </c>
      <c r="I3605" s="1" t="str">
        <f ca="1">INDEX(Relationstabel!$C$3:$K$10,MATCH(INDIRECT($A$1&amp;"J"&amp;A3605),Relationstabel!$A$3:$A$10,0),MATCH(IFERROR(VALUE(INDIRECT($A$1&amp;"K"&amp;A3605)),0),Relationstabel!$C$1:$K$1,0))</f>
        <v>Fjernvarme/ Blokvarme</v>
      </c>
      <c r="J3605" s="1" t="str">
        <f ca="1">INDEX(Anvendelseskode!B:B,MATCH($F3605,Anvendelseskode!$A:$A,0))</f>
        <v>Fritliggende enfamilieshus (parcelhus)</v>
      </c>
      <c r="K3605" s="1" t="str">
        <f ca="1">INDEX(Anvendelseskode!C:C,MATCH($F3605,Anvendelseskode!$A:$A,0))</f>
        <v>Parcelhuse</v>
      </c>
      <c r="L3605" s="1" t="str">
        <f ca="1">INDEX(Anvendelseskode!D:D,MATCH($F3605,Anvendelseskode!$A:$A,0))</f>
        <v>Private husholdninger</v>
      </c>
      <c r="M3605" s="1" t="str">
        <f ca="1">IFERROR(INDEX(SBi!$2:$2,MATCH(H3605,SBi!$1:$1,1)),SBi!$K$2)</f>
        <v>1999-2006</v>
      </c>
      <c r="N3605" s="1">
        <f ca="1">INDEX(SBi!$C$3:$K$28,MATCH(F3605,SBi!$B$3:$B$28,0),MATCH(M3605,SBi!$C$2:$K$2,0))</f>
        <v>83.9</v>
      </c>
      <c r="O3605" s="16">
        <f t="shared" ca="1" si="736"/>
        <v>13.3401</v>
      </c>
      <c r="P3605" s="16" t="str">
        <f ca="1">IFERROR(INDEX(VpD!$2:$2,MATCH(H3605,VpD!$1:$1,1)),VpD!$I$2)</f>
        <v>&gt;1998</v>
      </c>
      <c r="Q3605" s="1">
        <f ca="1">INDEX(VpD!$C$3:$I$27,MATCH(F3605,VpD!$B$3:$B$27,0),MATCH(P3605,VpD!$C$2:$I$2,0))</f>
        <v>72</v>
      </c>
      <c r="R3605" s="16">
        <f t="shared" ca="1" si="737"/>
        <v>11.448</v>
      </c>
      <c r="S3605" s="14">
        <f t="shared" ca="1" si="738"/>
        <v>712078.79</v>
      </c>
      <c r="T3605" s="14">
        <f t="shared" ca="1" si="739"/>
        <v>6172095.7300000004</v>
      </c>
      <c r="U3605" s="14" t="str">
        <f t="shared" ca="1" si="740"/>
        <v>0A3F507E-1DE8-32B8-E044-0003BA298018</v>
      </c>
    </row>
    <row r="3606" spans="1:21" s="14" customFormat="1" x14ac:dyDescent="0.25">
      <c r="A3606" s="14">
        <f t="shared" si="728"/>
        <v>3606</v>
      </c>
      <c r="B3606" s="14" t="str">
        <f t="shared" ca="1" si="729"/>
        <v>7B86E5F9-AB3B-4021-B012-90E15F2DAB2E</v>
      </c>
      <c r="C3606" s="14" t="str">
        <f t="shared" ca="1" si="730"/>
        <v>Nørrebred</v>
      </c>
      <c r="D3606" s="14" t="str">
        <f t="shared" ca="1" si="731"/>
        <v>214</v>
      </c>
      <c r="E3606" s="14" t="str">
        <f t="shared" ca="1" si="732"/>
        <v>21al</v>
      </c>
      <c r="F3606" s="1">
        <f t="shared" ca="1" si="733"/>
        <v>130</v>
      </c>
      <c r="G3606" s="1">
        <f t="shared" ca="1" si="734"/>
        <v>141</v>
      </c>
      <c r="H3606" s="1">
        <f t="shared" ca="1" si="735"/>
        <v>1976</v>
      </c>
      <c r="I3606" s="1" t="str">
        <f ca="1">INDEX(Relationstabel!$C$3:$K$10,MATCH(INDIRECT($A$1&amp;"J"&amp;A3606),Relationstabel!$A$3:$A$10,0),MATCH(IFERROR(VALUE(INDIRECT($A$1&amp;"K"&amp;A3606)),0),Relationstabel!$C$1:$K$1,0))</f>
        <v>Fjernvarme/ Blokvarme</v>
      </c>
      <c r="J3606" s="1" t="str">
        <f ca="1">INDEX(Anvendelseskode!B:B,MATCH($F3606,Anvendelseskode!$A:$A,0))</f>
        <v>Række-, kæde-, dobbelthus (lodret adskillelse mellem enhederne)</v>
      </c>
      <c r="K3606" s="1" t="str">
        <f ca="1">INDEX(Anvendelseskode!C:C,MATCH($F3606,Anvendelseskode!$A:$A,0))</f>
        <v>Række-, kæde og dobbelthuse</v>
      </c>
      <c r="L3606" s="1" t="str">
        <f ca="1">INDEX(Anvendelseskode!D:D,MATCH($F3606,Anvendelseskode!$A:$A,0))</f>
        <v>Private husholdninger</v>
      </c>
      <c r="M3606" s="1" t="str">
        <f ca="1">IFERROR(INDEX(SBi!$2:$2,MATCH(H3606,SBi!$1:$1,1)),SBi!$K$2)</f>
        <v>1973-1978</v>
      </c>
      <c r="N3606" s="1">
        <f ca="1">INDEX(SBi!$C$3:$K$28,MATCH(F3606,SBi!$B$3:$B$28,0),MATCH(M3606,SBi!$C$2:$K$2,0))</f>
        <v>112.6</v>
      </c>
      <c r="O3606" s="16">
        <f t="shared" ca="1" si="736"/>
        <v>15.876599999999998</v>
      </c>
      <c r="P3606" s="16" t="str">
        <f ca="1">IFERROR(INDEX(VpD!$2:$2,MATCH(H3606,VpD!$1:$1,1)),VpD!$I$2)</f>
        <v>1973-1978</v>
      </c>
      <c r="Q3606" s="1">
        <f ca="1">INDEX(VpD!$C$3:$I$27,MATCH(F3606,VpD!$B$3:$B$27,0),MATCH(P3606,VpD!$C$2:$I$2,0))</f>
        <v>98</v>
      </c>
      <c r="R3606" s="16">
        <f t="shared" ca="1" si="737"/>
        <v>13.818</v>
      </c>
      <c r="S3606" s="14">
        <f t="shared" ca="1" si="738"/>
        <v>711731.47</v>
      </c>
      <c r="T3606" s="14">
        <f t="shared" ca="1" si="739"/>
        <v>6172178.25</v>
      </c>
      <c r="U3606" s="14" t="str">
        <f t="shared" ca="1" si="740"/>
        <v>0A3F507E-1EE8-32B8-E044-0003BA298018</v>
      </c>
    </row>
    <row r="3607" spans="1:21" s="14" customFormat="1" x14ac:dyDescent="0.25">
      <c r="A3607" s="14">
        <f t="shared" si="728"/>
        <v>3607</v>
      </c>
      <c r="B3607" s="14" t="str">
        <f t="shared" ca="1" si="729"/>
        <v>70D03B5B-6155-4E5F-88C0-18FB073872CE</v>
      </c>
      <c r="C3607" s="14" t="str">
        <f t="shared" ca="1" si="730"/>
        <v>Horsbred</v>
      </c>
      <c r="D3607" s="14" t="str">
        <f t="shared" ca="1" si="731"/>
        <v>116</v>
      </c>
      <c r="E3607" s="14" t="str">
        <f t="shared" ca="1" si="732"/>
        <v>13u</v>
      </c>
      <c r="F3607" s="1">
        <f t="shared" ca="1" si="733"/>
        <v>130</v>
      </c>
      <c r="G3607" s="1">
        <f t="shared" ca="1" si="734"/>
        <v>151</v>
      </c>
      <c r="H3607" s="1">
        <f t="shared" ca="1" si="735"/>
        <v>2006</v>
      </c>
      <c r="I3607" s="1" t="str">
        <f ca="1">INDEX(Relationstabel!$C$3:$K$10,MATCH(INDIRECT($A$1&amp;"J"&amp;A3607),Relationstabel!$A$3:$A$10,0),MATCH(IFERROR(VALUE(INDIRECT($A$1&amp;"K"&amp;A3607)),0),Relationstabel!$C$1:$K$1,0))</f>
        <v>Fjernvarme/ Blokvarme</v>
      </c>
      <c r="J3607" s="1" t="str">
        <f ca="1">INDEX(Anvendelseskode!B:B,MATCH($F3607,Anvendelseskode!$A:$A,0))</f>
        <v>Række-, kæde-, dobbelthus (lodret adskillelse mellem enhederne)</v>
      </c>
      <c r="K3607" s="1" t="str">
        <f ca="1">INDEX(Anvendelseskode!C:C,MATCH($F3607,Anvendelseskode!$A:$A,0))</f>
        <v>Række-, kæde og dobbelthuse</v>
      </c>
      <c r="L3607" s="1" t="str">
        <f ca="1">INDEX(Anvendelseskode!D:D,MATCH($F3607,Anvendelseskode!$A:$A,0))</f>
        <v>Private husholdninger</v>
      </c>
      <c r="M3607" s="1" t="str">
        <f ca="1">IFERROR(INDEX(SBi!$2:$2,MATCH(H3607,SBi!$1:$1,1)),SBi!$K$2)</f>
        <v>1999-2006</v>
      </c>
      <c r="N3607" s="1">
        <f ca="1">INDEX(SBi!$C$3:$K$28,MATCH(F3607,SBi!$B$3:$B$28,0),MATCH(M3607,SBi!$C$2:$K$2,0))</f>
        <v>81.5</v>
      </c>
      <c r="O3607" s="16">
        <f t="shared" ca="1" si="736"/>
        <v>12.3065</v>
      </c>
      <c r="P3607" s="16" t="str">
        <f ca="1">IFERROR(INDEX(VpD!$2:$2,MATCH(H3607,VpD!$1:$1,1)),VpD!$I$2)</f>
        <v>&gt;1998</v>
      </c>
      <c r="Q3607" s="1">
        <f ca="1">INDEX(VpD!$C$3:$I$27,MATCH(F3607,VpD!$B$3:$B$27,0),MATCH(P3607,VpD!$C$2:$I$2,0))</f>
        <v>65</v>
      </c>
      <c r="R3607" s="16">
        <f t="shared" ca="1" si="737"/>
        <v>9.8149999999999995</v>
      </c>
      <c r="S3607" s="14">
        <f t="shared" ca="1" si="738"/>
        <v>711442.71</v>
      </c>
      <c r="T3607" s="14">
        <f t="shared" ca="1" si="739"/>
        <v>6171935.2800000003</v>
      </c>
      <c r="U3607" s="14" t="str">
        <f t="shared" ca="1" si="740"/>
        <v>0A3F507E-18EE-32B8-E044-0003BA298018</v>
      </c>
    </row>
    <row r="3608" spans="1:21" s="14" customFormat="1" x14ac:dyDescent="0.25">
      <c r="A3608" s="14">
        <f t="shared" si="728"/>
        <v>3608</v>
      </c>
      <c r="B3608" s="14" t="str">
        <f t="shared" ca="1" si="729"/>
        <v>8227C014-BB9F-4F77-B92A-FAE6FD96A116</v>
      </c>
      <c r="C3608" s="14" t="str">
        <f t="shared" ca="1" si="730"/>
        <v>Rendsagervej</v>
      </c>
      <c r="D3608" s="14" t="str">
        <f t="shared" ca="1" si="731"/>
        <v>114</v>
      </c>
      <c r="E3608" s="14" t="str">
        <f t="shared" ca="1" si="732"/>
        <v>9gt</v>
      </c>
      <c r="F3608" s="1">
        <f t="shared" ca="1" si="733"/>
        <v>120</v>
      </c>
      <c r="G3608" s="1">
        <f t="shared" ca="1" si="734"/>
        <v>134</v>
      </c>
      <c r="H3608" s="1">
        <f t="shared" ca="1" si="735"/>
        <v>1972</v>
      </c>
      <c r="I3608" s="1" t="str">
        <f ca="1">INDEX(Relationstabel!$C$3:$K$10,MATCH(INDIRECT($A$1&amp;"J"&amp;A3608),Relationstabel!$A$3:$A$10,0),MATCH(IFERROR(VALUE(INDIRECT($A$1&amp;"K"&amp;A3608)),0),Relationstabel!$C$1:$K$1,0))</f>
        <v>Naturgas</v>
      </c>
      <c r="J3608" s="1" t="str">
        <f ca="1">INDEX(Anvendelseskode!B:B,MATCH($F3608,Anvendelseskode!$A:$A,0))</f>
        <v>Fritliggende enfamilieshus (parcelhus)</v>
      </c>
      <c r="K3608" s="1" t="str">
        <f ca="1">INDEX(Anvendelseskode!C:C,MATCH($F3608,Anvendelseskode!$A:$A,0))</f>
        <v>Parcelhuse</v>
      </c>
      <c r="L3608" s="1" t="str">
        <f ca="1">INDEX(Anvendelseskode!D:D,MATCH($F3608,Anvendelseskode!$A:$A,0))</f>
        <v>Private husholdninger</v>
      </c>
      <c r="M3608" s="1" t="str">
        <f ca="1">IFERROR(INDEX(SBi!$2:$2,MATCH(H3608,SBi!$1:$1,1)),SBi!$K$2)</f>
        <v>1961-1972</v>
      </c>
      <c r="N3608" s="1">
        <f ca="1">INDEX(SBi!$C$3:$K$28,MATCH(F3608,SBi!$B$3:$B$28,0),MATCH(M3608,SBi!$C$2:$K$2,0))</f>
        <v>134.30000000000001</v>
      </c>
      <c r="O3608" s="16">
        <f t="shared" ca="1" si="736"/>
        <v>17.996200000000002</v>
      </c>
      <c r="P3608" s="16" t="str">
        <f ca="1">IFERROR(INDEX(VpD!$2:$2,MATCH(H3608,VpD!$1:$1,1)),VpD!$I$2)</f>
        <v>1961-1972</v>
      </c>
      <c r="Q3608" s="1">
        <f ca="1">INDEX(VpD!$C$3:$I$27,MATCH(F3608,VpD!$B$3:$B$27,0),MATCH(P3608,VpD!$C$2:$I$2,0))</f>
        <v>143</v>
      </c>
      <c r="R3608" s="16">
        <f t="shared" ca="1" si="737"/>
        <v>19.161999999999999</v>
      </c>
      <c r="S3608" s="14">
        <f t="shared" ca="1" si="738"/>
        <v>711100.05</v>
      </c>
      <c r="T3608" s="14">
        <f t="shared" ca="1" si="739"/>
        <v>6171793.75</v>
      </c>
      <c r="U3608" s="14" t="str">
        <f t="shared" ca="1" si="740"/>
        <v>0A3F507E-1FEE-32B8-E044-0003BA298018</v>
      </c>
    </row>
    <row r="3609" spans="1:21" s="14" customFormat="1" x14ac:dyDescent="0.25">
      <c r="A3609" s="14">
        <f t="shared" si="728"/>
        <v>3609</v>
      </c>
      <c r="B3609" s="14" t="str">
        <f t="shared" ca="1" si="729"/>
        <v>62081159-D61D-4756-837A-D1F624A1FAA2</v>
      </c>
      <c r="C3609" s="14" t="str">
        <f t="shared" ca="1" si="730"/>
        <v>Bygaden</v>
      </c>
      <c r="D3609" s="14" t="str">
        <f t="shared" ca="1" si="731"/>
        <v>28</v>
      </c>
      <c r="E3609" s="14" t="str">
        <f t="shared" ca="1" si="732"/>
        <v>1k</v>
      </c>
      <c r="F3609" s="1">
        <f t="shared" ca="1" si="733"/>
        <v>120</v>
      </c>
      <c r="G3609" s="1">
        <f t="shared" ca="1" si="734"/>
        <v>95</v>
      </c>
      <c r="H3609" s="1">
        <f t="shared" ca="1" si="735"/>
        <v>1968</v>
      </c>
      <c r="I3609" s="1" t="str">
        <f ca="1">INDEX(Relationstabel!$C$3:$K$10,MATCH(INDIRECT($A$1&amp;"J"&amp;A3609),Relationstabel!$A$3:$A$10,0),MATCH(IFERROR(VALUE(INDIRECT($A$1&amp;"K"&amp;A3609)),0),Relationstabel!$C$1:$K$1,0))</f>
        <v>Naturgas</v>
      </c>
      <c r="J3609" s="1" t="str">
        <f ca="1">INDEX(Anvendelseskode!B:B,MATCH($F3609,Anvendelseskode!$A:$A,0))</f>
        <v>Fritliggende enfamilieshus (parcelhus)</v>
      </c>
      <c r="K3609" s="1" t="str">
        <f ca="1">INDEX(Anvendelseskode!C:C,MATCH($F3609,Anvendelseskode!$A:$A,0))</f>
        <v>Parcelhuse</v>
      </c>
      <c r="L3609" s="1" t="str">
        <f ca="1">INDEX(Anvendelseskode!D:D,MATCH($F3609,Anvendelseskode!$A:$A,0))</f>
        <v>Private husholdninger</v>
      </c>
      <c r="M3609" s="1" t="str">
        <f ca="1">IFERROR(INDEX(SBi!$2:$2,MATCH(H3609,SBi!$1:$1,1)),SBi!$K$2)</f>
        <v>1961-1972</v>
      </c>
      <c r="N3609" s="1">
        <f ca="1">INDEX(SBi!$C$3:$K$28,MATCH(F3609,SBi!$B$3:$B$28,0),MATCH(M3609,SBi!$C$2:$K$2,0))</f>
        <v>134.30000000000001</v>
      </c>
      <c r="O3609" s="16">
        <f t="shared" ca="1" si="736"/>
        <v>12.758500000000002</v>
      </c>
      <c r="P3609" s="16" t="str">
        <f ca="1">IFERROR(INDEX(VpD!$2:$2,MATCH(H3609,VpD!$1:$1,1)),VpD!$I$2)</f>
        <v>1961-1972</v>
      </c>
      <c r="Q3609" s="1">
        <f ca="1">INDEX(VpD!$C$3:$I$27,MATCH(F3609,VpD!$B$3:$B$27,0),MATCH(P3609,VpD!$C$2:$I$2,0))</f>
        <v>143</v>
      </c>
      <c r="R3609" s="16">
        <f t="shared" ca="1" si="737"/>
        <v>13.585000000000001</v>
      </c>
      <c r="S3609" s="14">
        <f t="shared" ca="1" si="738"/>
        <v>711776.21</v>
      </c>
      <c r="T3609" s="14">
        <f t="shared" ca="1" si="739"/>
        <v>6170665.0800000001</v>
      </c>
      <c r="U3609" s="14" t="str">
        <f t="shared" ca="1" si="740"/>
        <v>0A3F507E-15EE-32B8-E044-0003BA298018</v>
      </c>
    </row>
    <row r="3610" spans="1:21" s="14" customFormat="1" x14ac:dyDescent="0.25">
      <c r="A3610" s="14">
        <f t="shared" si="728"/>
        <v>3610</v>
      </c>
      <c r="B3610" s="14" t="str">
        <f t="shared" ca="1" si="729"/>
        <v>EF984196-8E68-442C-87B9-2541958056B0</v>
      </c>
      <c r="C3610" s="14" t="str">
        <f t="shared" ca="1" si="730"/>
        <v>Egholmvej</v>
      </c>
      <c r="D3610" s="14" t="str">
        <f t="shared" ca="1" si="731"/>
        <v>10</v>
      </c>
      <c r="E3610" s="14" t="str">
        <f t="shared" ca="1" si="732"/>
        <v>18ez</v>
      </c>
      <c r="F3610" s="1">
        <f t="shared" ca="1" si="733"/>
        <v>120</v>
      </c>
      <c r="G3610" s="1">
        <f t="shared" ca="1" si="734"/>
        <v>133</v>
      </c>
      <c r="H3610" s="1">
        <f t="shared" ca="1" si="735"/>
        <v>1960</v>
      </c>
      <c r="I3610" s="1" t="str">
        <f ca="1">INDEX(Relationstabel!$C$3:$K$10,MATCH(INDIRECT($A$1&amp;"J"&amp;A3610),Relationstabel!$A$3:$A$10,0),MATCH(IFERROR(VALUE(INDIRECT($A$1&amp;"K"&amp;A3610)),0),Relationstabel!$C$1:$K$1,0))</f>
        <v>Naturgas</v>
      </c>
      <c r="J3610" s="1" t="str">
        <f ca="1">INDEX(Anvendelseskode!B:B,MATCH($F3610,Anvendelseskode!$A:$A,0))</f>
        <v>Fritliggende enfamilieshus (parcelhus)</v>
      </c>
      <c r="K3610" s="1" t="str">
        <f ca="1">INDEX(Anvendelseskode!C:C,MATCH($F3610,Anvendelseskode!$A:$A,0))</f>
        <v>Parcelhuse</v>
      </c>
      <c r="L3610" s="1" t="str">
        <f ca="1">INDEX(Anvendelseskode!D:D,MATCH($F3610,Anvendelseskode!$A:$A,0))</f>
        <v>Private husholdninger</v>
      </c>
      <c r="M3610" s="1" t="str">
        <f ca="1">IFERROR(INDEX(SBi!$2:$2,MATCH(H3610,SBi!$1:$1,1)),SBi!$K$2)</f>
        <v>1951-1960</v>
      </c>
      <c r="N3610" s="1">
        <f ca="1">INDEX(SBi!$C$3:$K$28,MATCH(F3610,SBi!$B$3:$B$28,0),MATCH(M3610,SBi!$C$2:$K$2,0))</f>
        <v>154.9</v>
      </c>
      <c r="O3610" s="16">
        <f t="shared" ca="1" si="736"/>
        <v>20.601700000000001</v>
      </c>
      <c r="P3610" s="16" t="str">
        <f ca="1">IFERROR(INDEX(VpD!$2:$2,MATCH(H3610,VpD!$1:$1,1)),VpD!$I$2)</f>
        <v>1951-1960</v>
      </c>
      <c r="Q3610" s="1">
        <f ca="1">INDEX(VpD!$C$3:$I$27,MATCH(F3610,VpD!$B$3:$B$27,0),MATCH(P3610,VpD!$C$2:$I$2,0))</f>
        <v>204</v>
      </c>
      <c r="R3610" s="16">
        <f t="shared" ca="1" si="737"/>
        <v>27.132000000000001</v>
      </c>
      <c r="S3610" s="14">
        <f t="shared" ca="1" si="738"/>
        <v>713408.46</v>
      </c>
      <c r="T3610" s="14">
        <f t="shared" ca="1" si="739"/>
        <v>6168949.4400000004</v>
      </c>
      <c r="U3610" s="14" t="str">
        <f t="shared" ca="1" si="740"/>
        <v>0A3F507E-16EE-32B8-E044-0003BA298018</v>
      </c>
    </row>
    <row r="3611" spans="1:21" s="14" customFormat="1" x14ac:dyDescent="0.25">
      <c r="A3611" s="14">
        <f t="shared" si="728"/>
        <v>3611</v>
      </c>
      <c r="B3611" s="14" t="str">
        <f t="shared" ca="1" si="729"/>
        <v>229129DB-0C63-46B0-AC2C-B5223ACB6E1C</v>
      </c>
      <c r="C3611" s="14" t="str">
        <f t="shared" ca="1" si="730"/>
        <v>Gaunøvej</v>
      </c>
      <c r="D3611" s="14" t="str">
        <f t="shared" ca="1" si="731"/>
        <v>17</v>
      </c>
      <c r="E3611" s="14" t="str">
        <f t="shared" ca="1" si="732"/>
        <v>18ba</v>
      </c>
      <c r="F3611" s="1">
        <f t="shared" ca="1" si="733"/>
        <v>120</v>
      </c>
      <c r="G3611" s="1">
        <f t="shared" ca="1" si="734"/>
        <v>109</v>
      </c>
      <c r="H3611" s="1">
        <f t="shared" ca="1" si="735"/>
        <v>1966</v>
      </c>
      <c r="I3611" s="1" t="str">
        <f ca="1">INDEX(Relationstabel!$C$3:$K$10,MATCH(INDIRECT($A$1&amp;"J"&amp;A3611),Relationstabel!$A$3:$A$10,0),MATCH(IFERROR(VALUE(INDIRECT($A$1&amp;"K"&amp;A3611)),0),Relationstabel!$C$1:$K$1,0))</f>
        <v>Naturgas</v>
      </c>
      <c r="J3611" s="1" t="str">
        <f ca="1">INDEX(Anvendelseskode!B:B,MATCH($F3611,Anvendelseskode!$A:$A,0))</f>
        <v>Fritliggende enfamilieshus (parcelhus)</v>
      </c>
      <c r="K3611" s="1" t="str">
        <f ca="1">INDEX(Anvendelseskode!C:C,MATCH($F3611,Anvendelseskode!$A:$A,0))</f>
        <v>Parcelhuse</v>
      </c>
      <c r="L3611" s="1" t="str">
        <f ca="1">INDEX(Anvendelseskode!D:D,MATCH($F3611,Anvendelseskode!$A:$A,0))</f>
        <v>Private husholdninger</v>
      </c>
      <c r="M3611" s="1" t="str">
        <f ca="1">IFERROR(INDEX(SBi!$2:$2,MATCH(H3611,SBi!$1:$1,1)),SBi!$K$2)</f>
        <v>1961-1972</v>
      </c>
      <c r="N3611" s="1">
        <f ca="1">INDEX(SBi!$C$3:$K$28,MATCH(F3611,SBi!$B$3:$B$28,0),MATCH(M3611,SBi!$C$2:$K$2,0))</f>
        <v>134.30000000000001</v>
      </c>
      <c r="O3611" s="16">
        <f t="shared" ca="1" si="736"/>
        <v>14.6387</v>
      </c>
      <c r="P3611" s="16" t="str">
        <f ca="1">IFERROR(INDEX(VpD!$2:$2,MATCH(H3611,VpD!$1:$1,1)),VpD!$I$2)</f>
        <v>1961-1972</v>
      </c>
      <c r="Q3611" s="1">
        <f ca="1">INDEX(VpD!$C$3:$I$27,MATCH(F3611,VpD!$B$3:$B$27,0),MATCH(P3611,VpD!$C$2:$I$2,0))</f>
        <v>143</v>
      </c>
      <c r="R3611" s="16">
        <f t="shared" ca="1" si="737"/>
        <v>15.587</v>
      </c>
      <c r="S3611" s="14">
        <f t="shared" ca="1" si="738"/>
        <v>712489.53</v>
      </c>
      <c r="T3611" s="14">
        <f t="shared" ca="1" si="739"/>
        <v>6169036.1100000003</v>
      </c>
      <c r="U3611" s="14" t="str">
        <f t="shared" ca="1" si="740"/>
        <v>0A3F507E-17F1-32B8-E044-0003BA298018</v>
      </c>
    </row>
    <row r="3612" spans="1:21" s="14" customFormat="1" x14ac:dyDescent="0.25">
      <c r="A3612" s="14">
        <f t="shared" si="728"/>
        <v>3612</v>
      </c>
      <c r="B3612" s="14" t="str">
        <f t="shared" ca="1" si="729"/>
        <v>BE3BE1FE-1081-4933-A21A-71C183B34F38</v>
      </c>
      <c r="C3612" s="14" t="str">
        <f t="shared" ca="1" si="730"/>
        <v>Kollerupparken</v>
      </c>
      <c r="D3612" s="14" t="str">
        <f t="shared" ca="1" si="731"/>
        <v>11</v>
      </c>
      <c r="E3612" s="14" t="str">
        <f t="shared" ca="1" si="732"/>
        <v>1aa</v>
      </c>
      <c r="F3612" s="1">
        <f t="shared" ca="1" si="733"/>
        <v>120</v>
      </c>
      <c r="G3612" s="1">
        <f t="shared" ca="1" si="734"/>
        <v>138</v>
      </c>
      <c r="H3612" s="1">
        <f t="shared" ca="1" si="735"/>
        <v>1982</v>
      </c>
      <c r="I3612" s="1" t="str">
        <f ca="1">INDEX(Relationstabel!$C$3:$K$10,MATCH(INDIRECT($A$1&amp;"J"&amp;A3612),Relationstabel!$A$3:$A$10,0),MATCH(IFERROR(VALUE(INDIRECT($A$1&amp;"K"&amp;A3612)),0),Relationstabel!$C$1:$K$1,0))</f>
        <v>Naturgas</v>
      </c>
      <c r="J3612" s="1" t="str">
        <f ca="1">INDEX(Anvendelseskode!B:B,MATCH($F3612,Anvendelseskode!$A:$A,0))</f>
        <v>Fritliggende enfamilieshus (parcelhus)</v>
      </c>
      <c r="K3612" s="1" t="str">
        <f ca="1">INDEX(Anvendelseskode!C:C,MATCH($F3612,Anvendelseskode!$A:$A,0))</f>
        <v>Parcelhuse</v>
      </c>
      <c r="L3612" s="1" t="str">
        <f ca="1">INDEX(Anvendelseskode!D:D,MATCH($F3612,Anvendelseskode!$A:$A,0))</f>
        <v>Private husholdninger</v>
      </c>
      <c r="M3612" s="1" t="str">
        <f ca="1">IFERROR(INDEX(SBi!$2:$2,MATCH(H3612,SBi!$1:$1,1)),SBi!$K$2)</f>
        <v>1979-1998</v>
      </c>
      <c r="N3612" s="1">
        <f ca="1">INDEX(SBi!$C$3:$K$28,MATCH(F3612,SBi!$B$3:$B$28,0),MATCH(M3612,SBi!$C$2:$K$2,0))</f>
        <v>105.4</v>
      </c>
      <c r="O3612" s="16">
        <f t="shared" ca="1" si="736"/>
        <v>14.545200000000001</v>
      </c>
      <c r="P3612" s="16" t="str">
        <f ca="1">IFERROR(INDEX(VpD!$2:$2,MATCH(H3612,VpD!$1:$1,1)),VpD!$I$2)</f>
        <v>1979-1998</v>
      </c>
      <c r="Q3612" s="1">
        <f ca="1">INDEX(VpD!$C$3:$I$27,MATCH(F3612,VpD!$B$3:$B$27,0),MATCH(P3612,VpD!$C$2:$I$2,0))</f>
        <v>90</v>
      </c>
      <c r="R3612" s="16">
        <f t="shared" ca="1" si="737"/>
        <v>12.42</v>
      </c>
      <c r="S3612" s="14">
        <f t="shared" ca="1" si="738"/>
        <v>713599.76</v>
      </c>
      <c r="T3612" s="14">
        <f t="shared" ca="1" si="739"/>
        <v>6169145.0899999999</v>
      </c>
      <c r="U3612" s="14" t="str">
        <f t="shared" ca="1" si="740"/>
        <v>0A3F507E-1BF1-32B8-E044-0003BA298018</v>
      </c>
    </row>
    <row r="3613" spans="1:21" s="14" customFormat="1" x14ac:dyDescent="0.25">
      <c r="A3613" s="14">
        <f t="shared" si="728"/>
        <v>3613</v>
      </c>
      <c r="B3613" s="14" t="str">
        <f t="shared" ca="1" si="729"/>
        <v>AF76B089-1857-4EF0-8889-4EA845727A9F</v>
      </c>
      <c r="C3613" s="14" t="str">
        <f t="shared" ca="1" si="730"/>
        <v>Ny Mæglergårds Alle</v>
      </c>
      <c r="D3613" s="14" t="str">
        <f t="shared" ca="1" si="731"/>
        <v>79</v>
      </c>
      <c r="E3613" s="14" t="str">
        <f t="shared" ca="1" si="732"/>
        <v>6hq</v>
      </c>
      <c r="F3613" s="1">
        <f t="shared" ca="1" si="733"/>
        <v>130</v>
      </c>
      <c r="G3613" s="1">
        <f t="shared" ca="1" si="734"/>
        <v>127</v>
      </c>
      <c r="H3613" s="1">
        <f t="shared" ca="1" si="735"/>
        <v>1966</v>
      </c>
      <c r="I3613" s="1" t="str">
        <f ca="1">INDEX(Relationstabel!$C$3:$K$10,MATCH(INDIRECT($A$1&amp;"J"&amp;A3613),Relationstabel!$A$3:$A$10,0),MATCH(IFERROR(VALUE(INDIRECT($A$1&amp;"K"&amp;A3613)),0),Relationstabel!$C$1:$K$1,0))</f>
        <v>Naturgas</v>
      </c>
      <c r="J3613" s="1" t="str">
        <f ca="1">INDEX(Anvendelseskode!B:B,MATCH($F3613,Anvendelseskode!$A:$A,0))</f>
        <v>Række-, kæde-, dobbelthus (lodret adskillelse mellem enhederne)</v>
      </c>
      <c r="K3613" s="1" t="str">
        <f ca="1">INDEX(Anvendelseskode!C:C,MATCH($F3613,Anvendelseskode!$A:$A,0))</f>
        <v>Række-, kæde og dobbelthuse</v>
      </c>
      <c r="L3613" s="1" t="str">
        <f ca="1">INDEX(Anvendelseskode!D:D,MATCH($F3613,Anvendelseskode!$A:$A,0))</f>
        <v>Private husholdninger</v>
      </c>
      <c r="M3613" s="1" t="str">
        <f ca="1">IFERROR(INDEX(SBi!$2:$2,MATCH(H3613,SBi!$1:$1,1)),SBi!$K$2)</f>
        <v>1961-1972</v>
      </c>
      <c r="N3613" s="1">
        <f ca="1">INDEX(SBi!$C$3:$K$28,MATCH(F3613,SBi!$B$3:$B$28,0),MATCH(M3613,SBi!$C$2:$K$2,0))</f>
        <v>119.9</v>
      </c>
      <c r="O3613" s="16">
        <f t="shared" ca="1" si="736"/>
        <v>15.227300000000001</v>
      </c>
      <c r="P3613" s="16" t="str">
        <f ca="1">IFERROR(INDEX(VpD!$2:$2,MATCH(H3613,VpD!$1:$1,1)),VpD!$I$2)</f>
        <v>1961-1972</v>
      </c>
      <c r="Q3613" s="1">
        <f ca="1">INDEX(VpD!$C$3:$I$27,MATCH(F3613,VpD!$B$3:$B$27,0),MATCH(P3613,VpD!$C$2:$I$2,0))</f>
        <v>120</v>
      </c>
      <c r="R3613" s="16">
        <f t="shared" ca="1" si="737"/>
        <v>15.24</v>
      </c>
      <c r="S3613" s="14">
        <f t="shared" ca="1" si="738"/>
        <v>713796.57</v>
      </c>
      <c r="T3613" s="14">
        <f t="shared" ca="1" si="739"/>
        <v>6169351.5</v>
      </c>
      <c r="U3613" s="14" t="str">
        <f t="shared" ca="1" si="740"/>
        <v>0A3F507E-1DF1-32B8-E044-0003BA298018</v>
      </c>
    </row>
    <row r="3614" spans="1:21" s="14" customFormat="1" x14ac:dyDescent="0.25">
      <c r="A3614" s="14">
        <f t="shared" si="728"/>
        <v>3614</v>
      </c>
      <c r="B3614" s="14" t="str">
        <f t="shared" ca="1" si="729"/>
        <v>0E5B0FFE-195D-42D1-AAF3-22BDBFBF932B</v>
      </c>
      <c r="C3614" s="14" t="str">
        <f t="shared" ca="1" si="730"/>
        <v>Hyrdeengen</v>
      </c>
      <c r="D3614" s="14" t="str">
        <f t="shared" ca="1" si="731"/>
        <v>269</v>
      </c>
      <c r="E3614" s="14" t="str">
        <f t="shared" ca="1" si="732"/>
        <v>21fb</v>
      </c>
      <c r="F3614" s="1">
        <f t="shared" ca="1" si="733"/>
        <v>130</v>
      </c>
      <c r="G3614" s="1">
        <f t="shared" ca="1" si="734"/>
        <v>125</v>
      </c>
      <c r="H3614" s="1">
        <f t="shared" ca="1" si="735"/>
        <v>1975</v>
      </c>
      <c r="I3614" s="1" t="str">
        <f ca="1">INDEX(Relationstabel!$C$3:$K$10,MATCH(INDIRECT($A$1&amp;"J"&amp;A3614),Relationstabel!$A$3:$A$10,0),MATCH(IFERROR(VALUE(INDIRECT($A$1&amp;"K"&amp;A3614)),0),Relationstabel!$C$1:$K$1,0))</f>
        <v>Fjernvarme/ Blokvarme</v>
      </c>
      <c r="J3614" s="1" t="str">
        <f ca="1">INDEX(Anvendelseskode!B:B,MATCH($F3614,Anvendelseskode!$A:$A,0))</f>
        <v>Række-, kæde-, dobbelthus (lodret adskillelse mellem enhederne)</v>
      </c>
      <c r="K3614" s="1" t="str">
        <f ca="1">INDEX(Anvendelseskode!C:C,MATCH($F3614,Anvendelseskode!$A:$A,0))</f>
        <v>Række-, kæde og dobbelthuse</v>
      </c>
      <c r="L3614" s="1" t="str">
        <f ca="1">INDEX(Anvendelseskode!D:D,MATCH($F3614,Anvendelseskode!$A:$A,0))</f>
        <v>Private husholdninger</v>
      </c>
      <c r="M3614" s="1" t="str">
        <f ca="1">IFERROR(INDEX(SBi!$2:$2,MATCH(H3614,SBi!$1:$1,1)),SBi!$K$2)</f>
        <v>1973-1978</v>
      </c>
      <c r="N3614" s="1">
        <f ca="1">INDEX(SBi!$C$3:$K$28,MATCH(F3614,SBi!$B$3:$B$28,0),MATCH(M3614,SBi!$C$2:$K$2,0))</f>
        <v>112.6</v>
      </c>
      <c r="O3614" s="16">
        <f t="shared" ca="1" si="736"/>
        <v>14.074999999999999</v>
      </c>
      <c r="P3614" s="16" t="str">
        <f ca="1">IFERROR(INDEX(VpD!$2:$2,MATCH(H3614,VpD!$1:$1,1)),VpD!$I$2)</f>
        <v>1973-1978</v>
      </c>
      <c r="Q3614" s="1">
        <f ca="1">INDEX(VpD!$C$3:$I$27,MATCH(F3614,VpD!$B$3:$B$27,0),MATCH(P3614,VpD!$C$2:$I$2,0))</f>
        <v>98</v>
      </c>
      <c r="R3614" s="16">
        <f t="shared" ca="1" si="737"/>
        <v>12.25</v>
      </c>
      <c r="S3614" s="14">
        <f t="shared" ca="1" si="738"/>
        <v>711661.19</v>
      </c>
      <c r="T3614" s="14">
        <f t="shared" ca="1" si="739"/>
        <v>6172392.7400000002</v>
      </c>
      <c r="U3614" s="14" t="str">
        <f t="shared" ca="1" si="740"/>
        <v>0A3F507E-19D8-32B8-E044-0003BA298018</v>
      </c>
    </row>
    <row r="3615" spans="1:21" s="14" customFormat="1" x14ac:dyDescent="0.25">
      <c r="A3615" s="14">
        <f t="shared" si="728"/>
        <v>3615</v>
      </c>
      <c r="B3615" s="14" t="str">
        <f t="shared" ca="1" si="729"/>
        <v>A2DBFFD2-A030-47A6-B78F-83332F8D50B2</v>
      </c>
      <c r="C3615" s="14" t="str">
        <f t="shared" ca="1" si="730"/>
        <v>Højstrupparken</v>
      </c>
      <c r="D3615" s="14" t="str">
        <f t="shared" ca="1" si="731"/>
        <v>29</v>
      </c>
      <c r="E3615" s="14" t="str">
        <f t="shared" ca="1" si="732"/>
        <v>18oo</v>
      </c>
      <c r="F3615" s="1">
        <f t="shared" ca="1" si="733"/>
        <v>140</v>
      </c>
      <c r="G3615" s="1">
        <f t="shared" ca="1" si="734"/>
        <v>690</v>
      </c>
      <c r="H3615" s="1">
        <f t="shared" ca="1" si="735"/>
        <v>1965</v>
      </c>
      <c r="I3615" s="1" t="str">
        <f ca="1">INDEX(Relationstabel!$C$3:$K$10,MATCH(INDIRECT($A$1&amp;"J"&amp;A3615),Relationstabel!$A$3:$A$10,0),MATCH(IFERROR(VALUE(INDIRECT($A$1&amp;"K"&amp;A3615)),0),Relationstabel!$C$1:$K$1,0))</f>
        <v>Fjernvarme/ Blokvarme</v>
      </c>
      <c r="J3615" s="1" t="str">
        <f ca="1">INDEX(Anvendelseskode!B:B,MATCH($F3615,Anvendelseskode!$A:$A,0))</f>
        <v>Etageboligbebyggelse</v>
      </c>
      <c r="K3615" s="1" t="str">
        <f ca="1">INDEX(Anvendelseskode!C:C,MATCH($F3615,Anvendelseskode!$A:$A,0))</f>
        <v>Etageboligbebyggelse</v>
      </c>
      <c r="L3615" s="1" t="str">
        <f ca="1">INDEX(Anvendelseskode!D:D,MATCH($F3615,Anvendelseskode!$A:$A,0))</f>
        <v>Private husholdninger</v>
      </c>
      <c r="M3615" s="1" t="str">
        <f ca="1">IFERROR(INDEX(SBi!$2:$2,MATCH(H3615,SBi!$1:$1,1)),SBi!$K$2)</f>
        <v>1961-1972</v>
      </c>
      <c r="N3615" s="1">
        <f ca="1">INDEX(SBi!$C$3:$K$28,MATCH(F3615,SBi!$B$3:$B$28,0),MATCH(M3615,SBi!$C$2:$K$2,0))</f>
        <v>132.30000000000001</v>
      </c>
      <c r="O3615" s="16">
        <f t="shared" ca="1" si="736"/>
        <v>91.28700000000002</v>
      </c>
      <c r="P3615" s="16" t="str">
        <f ca="1">IFERROR(INDEX(VpD!$2:$2,MATCH(H3615,VpD!$1:$1,1)),VpD!$I$2)</f>
        <v>1961-1972</v>
      </c>
      <c r="Q3615" s="1">
        <f ca="1">INDEX(VpD!$C$3:$I$27,MATCH(F3615,VpD!$B$3:$B$27,0),MATCH(P3615,VpD!$C$2:$I$2,0))</f>
        <v>126</v>
      </c>
      <c r="R3615" s="16">
        <f t="shared" ca="1" si="737"/>
        <v>86.94</v>
      </c>
      <c r="S3615" s="14">
        <f t="shared" ca="1" si="738"/>
        <v>713106.59</v>
      </c>
      <c r="T3615" s="14">
        <f t="shared" ca="1" si="739"/>
        <v>6169162.8300000001</v>
      </c>
      <c r="U3615" s="14" t="str">
        <f t="shared" ca="1" si="740"/>
        <v>0A3F507E-1AD8-32B8-E044-0003BA298018</v>
      </c>
    </row>
    <row r="3616" spans="1:21" s="14" customFormat="1" x14ac:dyDescent="0.25">
      <c r="A3616" s="14">
        <f t="shared" si="728"/>
        <v>3616</v>
      </c>
      <c r="B3616" s="14" t="str">
        <f t="shared" ca="1" si="729"/>
        <v>E52B214A-4D7C-47E6-BA3A-4427C1DD5907</v>
      </c>
      <c r="C3616" s="14" t="str">
        <f t="shared" ca="1" si="730"/>
        <v>Gaunøvej</v>
      </c>
      <c r="D3616" s="14" t="str">
        <f t="shared" ca="1" si="731"/>
        <v>4</v>
      </c>
      <c r="E3616" s="14" t="str">
        <f t="shared" ca="1" si="732"/>
        <v>18ch</v>
      </c>
      <c r="F3616" s="1">
        <f t="shared" ca="1" si="733"/>
        <v>120</v>
      </c>
      <c r="G3616" s="1">
        <f t="shared" ca="1" si="734"/>
        <v>163</v>
      </c>
      <c r="H3616" s="1">
        <f t="shared" ca="1" si="735"/>
        <v>1990</v>
      </c>
      <c r="I3616" s="1" t="str">
        <f ca="1">INDEX(Relationstabel!$C$3:$K$10,MATCH(INDIRECT($A$1&amp;"J"&amp;A3616),Relationstabel!$A$3:$A$10,0),MATCH(IFERROR(VALUE(INDIRECT($A$1&amp;"K"&amp;A3616)),0),Relationstabel!$C$1:$K$1,0))</f>
        <v>Naturgas</v>
      </c>
      <c r="J3616" s="1" t="str">
        <f ca="1">INDEX(Anvendelseskode!B:B,MATCH($F3616,Anvendelseskode!$A:$A,0))</f>
        <v>Fritliggende enfamilieshus (parcelhus)</v>
      </c>
      <c r="K3616" s="1" t="str">
        <f ca="1">INDEX(Anvendelseskode!C:C,MATCH($F3616,Anvendelseskode!$A:$A,0))</f>
        <v>Parcelhuse</v>
      </c>
      <c r="L3616" s="1" t="str">
        <f ca="1">INDEX(Anvendelseskode!D:D,MATCH($F3616,Anvendelseskode!$A:$A,0))</f>
        <v>Private husholdninger</v>
      </c>
      <c r="M3616" s="1" t="str">
        <f ca="1">IFERROR(INDEX(SBi!$2:$2,MATCH(H3616,SBi!$1:$1,1)),SBi!$K$2)</f>
        <v>1979-1998</v>
      </c>
      <c r="N3616" s="1">
        <f ca="1">INDEX(SBi!$C$3:$K$28,MATCH(F3616,SBi!$B$3:$B$28,0),MATCH(M3616,SBi!$C$2:$K$2,0))</f>
        <v>105.4</v>
      </c>
      <c r="O3616" s="16">
        <f t="shared" ca="1" si="736"/>
        <v>17.180199999999999</v>
      </c>
      <c r="P3616" s="16" t="str">
        <f ca="1">IFERROR(INDEX(VpD!$2:$2,MATCH(H3616,VpD!$1:$1,1)),VpD!$I$2)</f>
        <v>1979-1998</v>
      </c>
      <c r="Q3616" s="1">
        <f ca="1">INDEX(VpD!$C$3:$I$27,MATCH(F3616,VpD!$B$3:$B$27,0),MATCH(P3616,VpD!$C$2:$I$2,0))</f>
        <v>90</v>
      </c>
      <c r="R3616" s="16">
        <f t="shared" ca="1" si="737"/>
        <v>14.67</v>
      </c>
      <c r="S3616" s="14">
        <f t="shared" ca="1" si="738"/>
        <v>712618.41</v>
      </c>
      <c r="T3616" s="14">
        <f t="shared" ca="1" si="739"/>
        <v>6169106.9699999997</v>
      </c>
      <c r="U3616" s="14" t="str">
        <f t="shared" ca="1" si="740"/>
        <v>0A3F507E-17E4-32B8-E044-0003BA298018</v>
      </c>
    </row>
    <row r="3617" spans="1:21" s="14" customFormat="1" x14ac:dyDescent="0.25">
      <c r="A3617" s="14">
        <f t="shared" si="728"/>
        <v>3617</v>
      </c>
      <c r="B3617" s="14" t="str">
        <f t="shared" ca="1" si="729"/>
        <v>634C7FB3-F96A-4224-8618-AC15AB332011</v>
      </c>
      <c r="C3617" s="14" t="str">
        <f t="shared" ca="1" si="730"/>
        <v>Nordmarksvænge</v>
      </c>
      <c r="D3617" s="14" t="str">
        <f t="shared" ca="1" si="731"/>
        <v>87</v>
      </c>
      <c r="E3617" s="14" t="str">
        <f t="shared" ca="1" si="732"/>
        <v>15cv</v>
      </c>
      <c r="F3617" s="1">
        <f t="shared" ca="1" si="733"/>
        <v>120</v>
      </c>
      <c r="G3617" s="1">
        <f t="shared" ca="1" si="734"/>
        <v>136</v>
      </c>
      <c r="H3617" s="1">
        <f t="shared" ca="1" si="735"/>
        <v>2001</v>
      </c>
      <c r="I3617" s="1" t="str">
        <f ca="1">INDEX(Relationstabel!$C$3:$K$10,MATCH(INDIRECT($A$1&amp;"J"&amp;A3617),Relationstabel!$A$3:$A$10,0),MATCH(IFERROR(VALUE(INDIRECT($A$1&amp;"K"&amp;A3617)),0),Relationstabel!$C$1:$K$1,0))</f>
        <v>Fjernvarme/ Blokvarme</v>
      </c>
      <c r="J3617" s="1" t="str">
        <f ca="1">INDEX(Anvendelseskode!B:B,MATCH($F3617,Anvendelseskode!$A:$A,0))</f>
        <v>Fritliggende enfamilieshus (parcelhus)</v>
      </c>
      <c r="K3617" s="1" t="str">
        <f ca="1">INDEX(Anvendelseskode!C:C,MATCH($F3617,Anvendelseskode!$A:$A,0))</f>
        <v>Parcelhuse</v>
      </c>
      <c r="L3617" s="1" t="str">
        <f ca="1">INDEX(Anvendelseskode!D:D,MATCH($F3617,Anvendelseskode!$A:$A,0))</f>
        <v>Private husholdninger</v>
      </c>
      <c r="M3617" s="1" t="str">
        <f ca="1">IFERROR(INDEX(SBi!$2:$2,MATCH(H3617,SBi!$1:$1,1)),SBi!$K$2)</f>
        <v>1999-2006</v>
      </c>
      <c r="N3617" s="1">
        <f ca="1">INDEX(SBi!$C$3:$K$28,MATCH(F3617,SBi!$B$3:$B$28,0),MATCH(M3617,SBi!$C$2:$K$2,0))</f>
        <v>83.9</v>
      </c>
      <c r="O3617" s="16">
        <f t="shared" ca="1" si="736"/>
        <v>11.410400000000001</v>
      </c>
      <c r="P3617" s="16" t="str">
        <f ca="1">IFERROR(INDEX(VpD!$2:$2,MATCH(H3617,VpD!$1:$1,1)),VpD!$I$2)</f>
        <v>&gt;1998</v>
      </c>
      <c r="Q3617" s="1">
        <f ca="1">INDEX(VpD!$C$3:$I$27,MATCH(F3617,VpD!$B$3:$B$27,0),MATCH(P3617,VpD!$C$2:$I$2,0))</f>
        <v>72</v>
      </c>
      <c r="R3617" s="16">
        <f t="shared" ca="1" si="737"/>
        <v>9.7919999999999998</v>
      </c>
      <c r="S3617" s="14">
        <f t="shared" ca="1" si="738"/>
        <v>712063.07</v>
      </c>
      <c r="T3617" s="14">
        <f t="shared" ca="1" si="739"/>
        <v>6172004.6600000001</v>
      </c>
      <c r="U3617" s="14" t="str">
        <f t="shared" ca="1" si="740"/>
        <v>0A3F507E-1DE4-32B8-E044-0003BA298018</v>
      </c>
    </row>
    <row r="3618" spans="1:21" s="14" customFormat="1" x14ac:dyDescent="0.25">
      <c r="A3618" s="14">
        <f t="shared" si="728"/>
        <v>3618</v>
      </c>
      <c r="B3618" s="14" t="str">
        <f t="shared" ca="1" si="729"/>
        <v>D46EB62A-D535-4143-BCA2-C5A8AB1A052E</v>
      </c>
      <c r="C3618" s="14" t="str">
        <f t="shared" ca="1" si="730"/>
        <v>Nørrebred</v>
      </c>
      <c r="D3618" s="14" t="str">
        <f t="shared" ca="1" si="731"/>
        <v>206</v>
      </c>
      <c r="E3618" s="14" t="str">
        <f t="shared" ca="1" si="732"/>
        <v>21æ</v>
      </c>
      <c r="F3618" s="1">
        <f t="shared" ca="1" si="733"/>
        <v>130</v>
      </c>
      <c r="G3618" s="1">
        <f t="shared" ca="1" si="734"/>
        <v>147</v>
      </c>
      <c r="H3618" s="1">
        <f t="shared" ca="1" si="735"/>
        <v>1976</v>
      </c>
      <c r="I3618" s="1" t="str">
        <f ca="1">INDEX(Relationstabel!$C$3:$K$10,MATCH(INDIRECT($A$1&amp;"J"&amp;A3618),Relationstabel!$A$3:$A$10,0),MATCH(IFERROR(VALUE(INDIRECT($A$1&amp;"K"&amp;A3618)),0),Relationstabel!$C$1:$K$1,0))</f>
        <v>Fjernvarme/ Blokvarme</v>
      </c>
      <c r="J3618" s="1" t="str">
        <f ca="1">INDEX(Anvendelseskode!B:B,MATCH($F3618,Anvendelseskode!$A:$A,0))</f>
        <v>Række-, kæde-, dobbelthus (lodret adskillelse mellem enhederne)</v>
      </c>
      <c r="K3618" s="1" t="str">
        <f ca="1">INDEX(Anvendelseskode!C:C,MATCH($F3618,Anvendelseskode!$A:$A,0))</f>
        <v>Række-, kæde og dobbelthuse</v>
      </c>
      <c r="L3618" s="1" t="str">
        <f ca="1">INDEX(Anvendelseskode!D:D,MATCH($F3618,Anvendelseskode!$A:$A,0))</f>
        <v>Private husholdninger</v>
      </c>
      <c r="M3618" s="1" t="str">
        <f ca="1">IFERROR(INDEX(SBi!$2:$2,MATCH(H3618,SBi!$1:$1,1)),SBi!$K$2)</f>
        <v>1973-1978</v>
      </c>
      <c r="N3618" s="1">
        <f ca="1">INDEX(SBi!$C$3:$K$28,MATCH(F3618,SBi!$B$3:$B$28,0),MATCH(M3618,SBi!$C$2:$K$2,0))</f>
        <v>112.6</v>
      </c>
      <c r="O3618" s="16">
        <f t="shared" ca="1" si="736"/>
        <v>16.552199999999999</v>
      </c>
      <c r="P3618" s="16" t="str">
        <f ca="1">IFERROR(INDEX(VpD!$2:$2,MATCH(H3618,VpD!$1:$1,1)),VpD!$I$2)</f>
        <v>1973-1978</v>
      </c>
      <c r="Q3618" s="1">
        <f ca="1">INDEX(VpD!$C$3:$I$27,MATCH(F3618,VpD!$B$3:$B$27,0),MATCH(P3618,VpD!$C$2:$I$2,0))</f>
        <v>98</v>
      </c>
      <c r="R3618" s="16">
        <f t="shared" ca="1" si="737"/>
        <v>14.406000000000001</v>
      </c>
      <c r="S3618" s="14">
        <f t="shared" ca="1" si="738"/>
        <v>711703.46</v>
      </c>
      <c r="T3618" s="14">
        <f t="shared" ca="1" si="739"/>
        <v>6172163.0499999998</v>
      </c>
      <c r="U3618" s="14" t="str">
        <f t="shared" ca="1" si="740"/>
        <v>0A3F507E-1EE4-32B8-E044-0003BA298018</v>
      </c>
    </row>
    <row r="3619" spans="1:21" s="14" customFormat="1" x14ac:dyDescent="0.25">
      <c r="A3619" s="14">
        <f t="shared" si="728"/>
        <v>3619</v>
      </c>
      <c r="B3619" s="14" t="str">
        <f t="shared" ca="1" si="729"/>
        <v>C43A5662-2389-4863-AB5F-17C087EFB242</v>
      </c>
      <c r="C3619" s="14" t="str">
        <f t="shared" ca="1" si="730"/>
        <v>Hyrdeengen</v>
      </c>
      <c r="D3619" s="14" t="str">
        <f t="shared" ca="1" si="731"/>
        <v>335</v>
      </c>
      <c r="E3619" s="14" t="str">
        <f t="shared" ca="1" si="732"/>
        <v>21dv</v>
      </c>
      <c r="F3619" s="1">
        <f t="shared" ca="1" si="733"/>
        <v>130</v>
      </c>
      <c r="G3619" s="1">
        <f t="shared" ca="1" si="734"/>
        <v>131</v>
      </c>
      <c r="H3619" s="1">
        <f t="shared" ca="1" si="735"/>
        <v>1975</v>
      </c>
      <c r="I3619" s="1" t="str">
        <f ca="1">INDEX(Relationstabel!$C$3:$K$10,MATCH(INDIRECT($A$1&amp;"J"&amp;A3619),Relationstabel!$A$3:$A$10,0),MATCH(IFERROR(VALUE(INDIRECT($A$1&amp;"K"&amp;A3619)),0),Relationstabel!$C$1:$K$1,0))</f>
        <v>Elvarme</v>
      </c>
      <c r="J3619" s="1" t="str">
        <f ca="1">INDEX(Anvendelseskode!B:B,MATCH($F3619,Anvendelseskode!$A:$A,0))</f>
        <v>Række-, kæde-, dobbelthus (lodret adskillelse mellem enhederne)</v>
      </c>
      <c r="K3619" s="1" t="str">
        <f ca="1">INDEX(Anvendelseskode!C:C,MATCH($F3619,Anvendelseskode!$A:$A,0))</f>
        <v>Række-, kæde og dobbelthuse</v>
      </c>
      <c r="L3619" s="1" t="str">
        <f ca="1">INDEX(Anvendelseskode!D:D,MATCH($F3619,Anvendelseskode!$A:$A,0))</f>
        <v>Private husholdninger</v>
      </c>
      <c r="M3619" s="1" t="str">
        <f ca="1">IFERROR(INDEX(SBi!$2:$2,MATCH(H3619,SBi!$1:$1,1)),SBi!$K$2)</f>
        <v>1973-1978</v>
      </c>
      <c r="N3619" s="1">
        <f ca="1">INDEX(SBi!$C$3:$K$28,MATCH(F3619,SBi!$B$3:$B$28,0),MATCH(M3619,SBi!$C$2:$K$2,0))</f>
        <v>112.6</v>
      </c>
      <c r="O3619" s="16">
        <f t="shared" ca="1" si="736"/>
        <v>14.750599999999999</v>
      </c>
      <c r="P3619" s="16" t="str">
        <f ca="1">IFERROR(INDEX(VpD!$2:$2,MATCH(H3619,VpD!$1:$1,1)),VpD!$I$2)</f>
        <v>1973-1978</v>
      </c>
      <c r="Q3619" s="1">
        <f ca="1">INDEX(VpD!$C$3:$I$27,MATCH(F3619,VpD!$B$3:$B$27,0),MATCH(P3619,VpD!$C$2:$I$2,0))</f>
        <v>98</v>
      </c>
      <c r="R3619" s="16">
        <f t="shared" ca="1" si="737"/>
        <v>12.837999999999999</v>
      </c>
      <c r="S3619" s="14">
        <f t="shared" ca="1" si="738"/>
        <v>711576.17</v>
      </c>
      <c r="T3619" s="14">
        <f t="shared" ca="1" si="739"/>
        <v>6172401.6500000004</v>
      </c>
      <c r="U3619" s="14" t="str">
        <f t="shared" ca="1" si="740"/>
        <v>0A3F507E-19F9-32B8-E044-0003BA298018</v>
      </c>
    </row>
    <row r="3620" spans="1:21" s="14" customFormat="1" x14ac:dyDescent="0.25">
      <c r="A3620" s="14">
        <f t="shared" si="728"/>
        <v>3620</v>
      </c>
      <c r="B3620" s="14" t="str">
        <f t="shared" ca="1" si="729"/>
        <v>373A9915-726F-4761-A313-26D3958D933A</v>
      </c>
      <c r="C3620" s="14" t="str">
        <f t="shared" ca="1" si="730"/>
        <v>Højstrupvej</v>
      </c>
      <c r="D3620" s="14" t="str">
        <f t="shared" ca="1" si="731"/>
        <v>1</v>
      </c>
      <c r="E3620" s="14" t="str">
        <f t="shared" ca="1" si="732"/>
        <v>18ax</v>
      </c>
      <c r="F3620" s="1">
        <f t="shared" ca="1" si="733"/>
        <v>120</v>
      </c>
      <c r="G3620" s="1">
        <f t="shared" ca="1" si="734"/>
        <v>127</v>
      </c>
      <c r="H3620" s="1">
        <f t="shared" ca="1" si="735"/>
        <v>1953</v>
      </c>
      <c r="I3620" s="1" t="str">
        <f ca="1">INDEX(Relationstabel!$C$3:$K$10,MATCH(INDIRECT($A$1&amp;"J"&amp;A3620),Relationstabel!$A$3:$A$10,0),MATCH(IFERROR(VALUE(INDIRECT($A$1&amp;"K"&amp;A3620)),0),Relationstabel!$C$1:$K$1,0))</f>
        <v>Naturgas</v>
      </c>
      <c r="J3620" s="1" t="str">
        <f ca="1">INDEX(Anvendelseskode!B:B,MATCH($F3620,Anvendelseskode!$A:$A,0))</f>
        <v>Fritliggende enfamilieshus (parcelhus)</v>
      </c>
      <c r="K3620" s="1" t="str">
        <f ca="1">INDEX(Anvendelseskode!C:C,MATCH($F3620,Anvendelseskode!$A:$A,0))</f>
        <v>Parcelhuse</v>
      </c>
      <c r="L3620" s="1" t="str">
        <f ca="1">INDEX(Anvendelseskode!D:D,MATCH($F3620,Anvendelseskode!$A:$A,0))</f>
        <v>Private husholdninger</v>
      </c>
      <c r="M3620" s="1" t="str">
        <f ca="1">IFERROR(INDEX(SBi!$2:$2,MATCH(H3620,SBi!$1:$1,1)),SBi!$K$2)</f>
        <v>1951-1960</v>
      </c>
      <c r="N3620" s="1">
        <f ca="1">INDEX(SBi!$C$3:$K$28,MATCH(F3620,SBi!$B$3:$B$28,0),MATCH(M3620,SBi!$C$2:$K$2,0))</f>
        <v>154.9</v>
      </c>
      <c r="O3620" s="16">
        <f t="shared" ca="1" si="736"/>
        <v>19.6723</v>
      </c>
      <c r="P3620" s="16" t="str">
        <f ca="1">IFERROR(INDEX(VpD!$2:$2,MATCH(H3620,VpD!$1:$1,1)),VpD!$I$2)</f>
        <v>1951-1960</v>
      </c>
      <c r="Q3620" s="1">
        <f ca="1">INDEX(VpD!$C$3:$I$27,MATCH(F3620,VpD!$B$3:$B$27,0),MATCH(P3620,VpD!$C$2:$I$2,0))</f>
        <v>204</v>
      </c>
      <c r="R3620" s="16">
        <f t="shared" ca="1" si="737"/>
        <v>25.908000000000001</v>
      </c>
      <c r="S3620" s="14">
        <f t="shared" ca="1" si="738"/>
        <v>713053.46</v>
      </c>
      <c r="T3620" s="14">
        <f t="shared" ca="1" si="739"/>
        <v>6168879.2599999998</v>
      </c>
      <c r="U3620" s="14" t="str">
        <f t="shared" ca="1" si="740"/>
        <v>0A3F507E-1AF9-32B8-E044-0003BA298018</v>
      </c>
    </row>
    <row r="3621" spans="1:21" s="14" customFormat="1" x14ac:dyDescent="0.25">
      <c r="A3621" s="14">
        <f t="shared" si="728"/>
        <v>3621</v>
      </c>
      <c r="B3621" s="14" t="str">
        <f t="shared" ca="1" si="729"/>
        <v>6A91FCF3-49EA-451A-8922-17A58C4F8E8B</v>
      </c>
      <c r="C3621" s="14" t="str">
        <f t="shared" ca="1" si="730"/>
        <v>Rendsagervej</v>
      </c>
      <c r="D3621" s="14" t="str">
        <f t="shared" ca="1" si="731"/>
        <v>123</v>
      </c>
      <c r="E3621" s="14" t="str">
        <f t="shared" ca="1" si="732"/>
        <v>9nb</v>
      </c>
      <c r="F3621" s="1">
        <f t="shared" ca="1" si="733"/>
        <v>120</v>
      </c>
      <c r="G3621" s="1">
        <f t="shared" ca="1" si="734"/>
        <v>109</v>
      </c>
      <c r="H3621" s="1">
        <f t="shared" ca="1" si="735"/>
        <v>1973</v>
      </c>
      <c r="I3621" s="1" t="str">
        <f ca="1">INDEX(Relationstabel!$C$3:$K$10,MATCH(INDIRECT($A$1&amp;"J"&amp;A3621),Relationstabel!$A$3:$A$10,0),MATCH(IFERROR(VALUE(INDIRECT($A$1&amp;"K"&amp;A3621)),0),Relationstabel!$C$1:$K$1,0))</f>
        <v>Naturgas</v>
      </c>
      <c r="J3621" s="1" t="str">
        <f ca="1">INDEX(Anvendelseskode!B:B,MATCH($F3621,Anvendelseskode!$A:$A,0))</f>
        <v>Fritliggende enfamilieshus (parcelhus)</v>
      </c>
      <c r="K3621" s="1" t="str">
        <f ca="1">INDEX(Anvendelseskode!C:C,MATCH($F3621,Anvendelseskode!$A:$A,0))</f>
        <v>Parcelhuse</v>
      </c>
      <c r="L3621" s="1" t="str">
        <f ca="1">INDEX(Anvendelseskode!D:D,MATCH($F3621,Anvendelseskode!$A:$A,0))</f>
        <v>Private husholdninger</v>
      </c>
      <c r="M3621" s="1" t="str">
        <f ca="1">IFERROR(INDEX(SBi!$2:$2,MATCH(H3621,SBi!$1:$1,1)),SBi!$K$2)</f>
        <v>1973-1978</v>
      </c>
      <c r="N3621" s="1">
        <f ca="1">INDEX(SBi!$C$3:$K$28,MATCH(F3621,SBi!$B$3:$B$28,0),MATCH(M3621,SBi!$C$2:$K$2,0))</f>
        <v>119.8</v>
      </c>
      <c r="O3621" s="16">
        <f t="shared" ca="1" si="736"/>
        <v>13.058199999999999</v>
      </c>
      <c r="P3621" s="16" t="str">
        <f ca="1">IFERROR(INDEX(VpD!$2:$2,MATCH(H3621,VpD!$1:$1,1)),VpD!$I$2)</f>
        <v>1973-1978</v>
      </c>
      <c r="Q3621" s="1">
        <f ca="1">INDEX(VpD!$C$3:$I$27,MATCH(F3621,VpD!$B$3:$B$27,0),MATCH(P3621,VpD!$C$2:$I$2,0))</f>
        <v>117</v>
      </c>
      <c r="R3621" s="16">
        <f t="shared" ca="1" si="737"/>
        <v>12.753</v>
      </c>
      <c r="S3621" s="14">
        <f t="shared" ca="1" si="738"/>
        <v>710917.24</v>
      </c>
      <c r="T3621" s="14">
        <f t="shared" ca="1" si="739"/>
        <v>6171746.0499999998</v>
      </c>
      <c r="U3621" s="14" t="str">
        <f t="shared" ca="1" si="740"/>
        <v>0A3F507E-1FF7-32B8-E044-0003BA298018</v>
      </c>
    </row>
    <row r="3622" spans="1:21" s="14" customFormat="1" x14ac:dyDescent="0.25">
      <c r="A3622" s="14">
        <f t="shared" si="728"/>
        <v>3622</v>
      </c>
      <c r="B3622" s="14" t="str">
        <f t="shared" ca="1" si="729"/>
        <v>1674EF59-D48F-4C3A-97C1-90DFAC784ECA</v>
      </c>
      <c r="C3622" s="14" t="str">
        <f t="shared" ca="1" si="730"/>
        <v>Valmuebakken</v>
      </c>
      <c r="D3622" s="14" t="str">
        <f t="shared" ca="1" si="731"/>
        <v>7</v>
      </c>
      <c r="E3622" s="14" t="str">
        <f t="shared" ca="1" si="732"/>
        <v>21hg</v>
      </c>
      <c r="F3622" s="1">
        <f t="shared" ca="1" si="733"/>
        <v>130</v>
      </c>
      <c r="G3622" s="1">
        <f t="shared" ca="1" si="734"/>
        <v>119</v>
      </c>
      <c r="H3622" s="1">
        <f t="shared" ca="1" si="735"/>
        <v>1993</v>
      </c>
      <c r="I3622" s="1" t="str">
        <f ca="1">INDEX(Relationstabel!$C$3:$K$10,MATCH(INDIRECT($A$1&amp;"J"&amp;A3622),Relationstabel!$A$3:$A$10,0),MATCH(IFERROR(VALUE(INDIRECT($A$1&amp;"K"&amp;A3622)),0),Relationstabel!$C$1:$K$1,0))</f>
        <v>Fjernvarme/ Blokvarme</v>
      </c>
      <c r="J3622" s="1" t="str">
        <f ca="1">INDEX(Anvendelseskode!B:B,MATCH($F3622,Anvendelseskode!$A:$A,0))</f>
        <v>Række-, kæde-, dobbelthus (lodret adskillelse mellem enhederne)</v>
      </c>
      <c r="K3622" s="1" t="str">
        <f ca="1">INDEX(Anvendelseskode!C:C,MATCH($F3622,Anvendelseskode!$A:$A,0))</f>
        <v>Række-, kæde og dobbelthuse</v>
      </c>
      <c r="L3622" s="1" t="str">
        <f ca="1">INDEX(Anvendelseskode!D:D,MATCH($F3622,Anvendelseskode!$A:$A,0))</f>
        <v>Private husholdninger</v>
      </c>
      <c r="M3622" s="1" t="str">
        <f ca="1">IFERROR(INDEX(SBi!$2:$2,MATCH(H3622,SBi!$1:$1,1)),SBi!$K$2)</f>
        <v>1979-1998</v>
      </c>
      <c r="N3622" s="1">
        <f ca="1">INDEX(SBi!$C$3:$K$28,MATCH(F3622,SBi!$B$3:$B$28,0),MATCH(M3622,SBi!$C$2:$K$2,0))</f>
        <v>96.8</v>
      </c>
      <c r="O3622" s="16">
        <f t="shared" ca="1" si="736"/>
        <v>11.5192</v>
      </c>
      <c r="P3622" s="16" t="str">
        <f ca="1">IFERROR(INDEX(VpD!$2:$2,MATCH(H3622,VpD!$1:$1,1)),VpD!$I$2)</f>
        <v>1979-1998</v>
      </c>
      <c r="Q3622" s="1">
        <f ca="1">INDEX(VpD!$C$3:$I$27,MATCH(F3622,VpD!$B$3:$B$27,0),MATCH(P3622,VpD!$C$2:$I$2,0))</f>
        <v>74</v>
      </c>
      <c r="R3622" s="16">
        <f t="shared" ca="1" si="737"/>
        <v>8.8059999999999992</v>
      </c>
      <c r="S3622" s="14">
        <f t="shared" ca="1" si="738"/>
        <v>711640.01</v>
      </c>
      <c r="T3622" s="14">
        <f t="shared" ca="1" si="739"/>
        <v>6172559.7599999998</v>
      </c>
      <c r="U3622" s="14" t="str">
        <f t="shared" ca="1" si="740"/>
        <v>0A3F507E-23F7-32B8-E044-0003BA298018</v>
      </c>
    </row>
    <row r="3623" spans="1:21" s="14" customFormat="1" x14ac:dyDescent="0.25">
      <c r="A3623" s="14">
        <f t="shared" si="728"/>
        <v>3623</v>
      </c>
      <c r="B3623" s="14" t="str">
        <f t="shared" ca="1" si="729"/>
        <v>7C7B8C56-56DE-4EA7-9159-070ACC4FEC28</v>
      </c>
      <c r="C3623" s="14" t="str">
        <f t="shared" ca="1" si="730"/>
        <v>Valmuebakken</v>
      </c>
      <c r="D3623" s="14" t="str">
        <f t="shared" ca="1" si="731"/>
        <v>8</v>
      </c>
      <c r="E3623" s="14" t="str">
        <f t="shared" ca="1" si="732"/>
        <v>21hh</v>
      </c>
      <c r="F3623" s="1">
        <f t="shared" ca="1" si="733"/>
        <v>130</v>
      </c>
      <c r="G3623" s="1">
        <f t="shared" ca="1" si="734"/>
        <v>119</v>
      </c>
      <c r="H3623" s="1">
        <f t="shared" ca="1" si="735"/>
        <v>1993</v>
      </c>
      <c r="I3623" s="1" t="str">
        <f ca="1">INDEX(Relationstabel!$C$3:$K$10,MATCH(INDIRECT($A$1&amp;"J"&amp;A3623),Relationstabel!$A$3:$A$10,0),MATCH(IFERROR(VALUE(INDIRECT($A$1&amp;"K"&amp;A3623)),0),Relationstabel!$C$1:$K$1,0))</f>
        <v>Fjernvarme/ Blokvarme</v>
      </c>
      <c r="J3623" s="1" t="str">
        <f ca="1">INDEX(Anvendelseskode!B:B,MATCH($F3623,Anvendelseskode!$A:$A,0))</f>
        <v>Række-, kæde-, dobbelthus (lodret adskillelse mellem enhederne)</v>
      </c>
      <c r="K3623" s="1" t="str">
        <f ca="1">INDEX(Anvendelseskode!C:C,MATCH($F3623,Anvendelseskode!$A:$A,0))</f>
        <v>Række-, kæde og dobbelthuse</v>
      </c>
      <c r="L3623" s="1" t="str">
        <f ca="1">INDEX(Anvendelseskode!D:D,MATCH($F3623,Anvendelseskode!$A:$A,0))</f>
        <v>Private husholdninger</v>
      </c>
      <c r="M3623" s="1" t="str">
        <f ca="1">IFERROR(INDEX(SBi!$2:$2,MATCH(H3623,SBi!$1:$1,1)),SBi!$K$2)</f>
        <v>1979-1998</v>
      </c>
      <c r="N3623" s="1">
        <f ca="1">INDEX(SBi!$C$3:$K$28,MATCH(F3623,SBi!$B$3:$B$28,0),MATCH(M3623,SBi!$C$2:$K$2,0))</f>
        <v>96.8</v>
      </c>
      <c r="O3623" s="16">
        <f t="shared" ca="1" si="736"/>
        <v>11.5192</v>
      </c>
      <c r="P3623" s="16" t="str">
        <f ca="1">IFERROR(INDEX(VpD!$2:$2,MATCH(H3623,VpD!$1:$1,1)),VpD!$I$2)</f>
        <v>1979-1998</v>
      </c>
      <c r="Q3623" s="1">
        <f ca="1">INDEX(VpD!$C$3:$I$27,MATCH(F3623,VpD!$B$3:$B$27,0),MATCH(P3623,VpD!$C$2:$I$2,0))</f>
        <v>74</v>
      </c>
      <c r="R3623" s="16">
        <f t="shared" ca="1" si="737"/>
        <v>8.8059999999999992</v>
      </c>
      <c r="S3623" s="14">
        <f t="shared" ca="1" si="738"/>
        <v>711633.59</v>
      </c>
      <c r="T3623" s="14">
        <f t="shared" ca="1" si="739"/>
        <v>6172558.1399999997</v>
      </c>
      <c r="U3623" s="14" t="str">
        <f t="shared" ca="1" si="740"/>
        <v>0A3F507E-23F8-32B8-E044-0003BA298018</v>
      </c>
    </row>
    <row r="3624" spans="1:21" s="14" customFormat="1" x14ac:dyDescent="0.25">
      <c r="A3624" s="14">
        <f t="shared" si="728"/>
        <v>3624</v>
      </c>
      <c r="B3624" s="14" t="str">
        <f t="shared" ca="1" si="729"/>
        <v>28D4CA49-E137-49D9-BCF4-571FBAF12866</v>
      </c>
      <c r="C3624" s="14" t="str">
        <f t="shared" ca="1" si="730"/>
        <v>Kolleruplund</v>
      </c>
      <c r="D3624" s="14" t="str">
        <f t="shared" ca="1" si="731"/>
        <v>68</v>
      </c>
      <c r="E3624" s="14" t="str">
        <f t="shared" ca="1" si="732"/>
        <v>6hm</v>
      </c>
      <c r="F3624" s="1">
        <f t="shared" ca="1" si="733"/>
        <v>130</v>
      </c>
      <c r="G3624" s="1">
        <f t="shared" ca="1" si="734"/>
        <v>120</v>
      </c>
      <c r="H3624" s="1">
        <f t="shared" ca="1" si="735"/>
        <v>1978</v>
      </c>
      <c r="I3624" s="1" t="str">
        <f ca="1">INDEX(Relationstabel!$C$3:$K$10,MATCH(INDIRECT($A$1&amp;"J"&amp;A3624),Relationstabel!$A$3:$A$10,0),MATCH(IFERROR(VALUE(INDIRECT($A$1&amp;"K"&amp;A3624)),0),Relationstabel!$C$1:$K$1,0))</f>
        <v>Naturgas</v>
      </c>
      <c r="J3624" s="1" t="str">
        <f ca="1">INDEX(Anvendelseskode!B:B,MATCH($F3624,Anvendelseskode!$A:$A,0))</f>
        <v>Række-, kæde-, dobbelthus (lodret adskillelse mellem enhederne)</v>
      </c>
      <c r="K3624" s="1" t="str">
        <f ca="1">INDEX(Anvendelseskode!C:C,MATCH($F3624,Anvendelseskode!$A:$A,0))</f>
        <v>Række-, kæde og dobbelthuse</v>
      </c>
      <c r="L3624" s="1" t="str">
        <f ca="1">INDEX(Anvendelseskode!D:D,MATCH($F3624,Anvendelseskode!$A:$A,0))</f>
        <v>Private husholdninger</v>
      </c>
      <c r="M3624" s="1" t="str">
        <f ca="1">IFERROR(INDEX(SBi!$2:$2,MATCH(H3624,SBi!$1:$1,1)),SBi!$K$2)</f>
        <v>1973-1978</v>
      </c>
      <c r="N3624" s="1">
        <f ca="1">INDEX(SBi!$C$3:$K$28,MATCH(F3624,SBi!$B$3:$B$28,0),MATCH(M3624,SBi!$C$2:$K$2,0))</f>
        <v>112.6</v>
      </c>
      <c r="O3624" s="16">
        <f t="shared" ca="1" si="736"/>
        <v>13.512</v>
      </c>
      <c r="P3624" s="16" t="str">
        <f ca="1">IFERROR(INDEX(VpD!$2:$2,MATCH(H3624,VpD!$1:$1,1)),VpD!$I$2)</f>
        <v>1973-1978</v>
      </c>
      <c r="Q3624" s="1">
        <f ca="1">INDEX(VpD!$C$3:$I$27,MATCH(F3624,VpD!$B$3:$B$27,0),MATCH(P3624,VpD!$C$2:$I$2,0))</f>
        <v>98</v>
      </c>
      <c r="R3624" s="16">
        <f t="shared" ca="1" si="737"/>
        <v>11.76</v>
      </c>
      <c r="S3624" s="14">
        <f t="shared" ca="1" si="738"/>
        <v>713768.6</v>
      </c>
      <c r="T3624" s="14">
        <f t="shared" ca="1" si="739"/>
        <v>6169327.1100000003</v>
      </c>
      <c r="U3624" s="14" t="str">
        <f t="shared" ca="1" si="740"/>
        <v>0A3F507E-1BE2-32B8-E044-0003BA298018</v>
      </c>
    </row>
    <row r="3625" spans="1:21" s="14" customFormat="1" x14ac:dyDescent="0.25">
      <c r="A3625" s="14">
        <f t="shared" si="728"/>
        <v>3625</v>
      </c>
      <c r="B3625" s="14" t="str">
        <f t="shared" ca="1" si="729"/>
        <v>8F837F32-8007-498F-9340-A91DFDA5F4F7</v>
      </c>
      <c r="C3625" s="14" t="str">
        <f t="shared" ca="1" si="730"/>
        <v>Nørrebred</v>
      </c>
      <c r="D3625" s="14" t="str">
        <f t="shared" ca="1" si="731"/>
        <v>202</v>
      </c>
      <c r="E3625" s="14" t="str">
        <f t="shared" ca="1" si="732"/>
        <v>21y</v>
      </c>
      <c r="F3625" s="1">
        <f t="shared" ca="1" si="733"/>
        <v>130</v>
      </c>
      <c r="G3625" s="1">
        <f t="shared" ca="1" si="734"/>
        <v>107</v>
      </c>
      <c r="H3625" s="1">
        <f t="shared" ca="1" si="735"/>
        <v>1985</v>
      </c>
      <c r="I3625" s="1" t="str">
        <f ca="1">INDEX(Relationstabel!$C$3:$K$10,MATCH(INDIRECT($A$1&amp;"J"&amp;A3625),Relationstabel!$A$3:$A$10,0),MATCH(IFERROR(VALUE(INDIRECT($A$1&amp;"K"&amp;A3625)),0),Relationstabel!$C$1:$K$1,0))</f>
        <v>Fjernvarme/ Blokvarme</v>
      </c>
      <c r="J3625" s="1" t="str">
        <f ca="1">INDEX(Anvendelseskode!B:B,MATCH($F3625,Anvendelseskode!$A:$A,0))</f>
        <v>Række-, kæde-, dobbelthus (lodret adskillelse mellem enhederne)</v>
      </c>
      <c r="K3625" s="1" t="str">
        <f ca="1">INDEX(Anvendelseskode!C:C,MATCH($F3625,Anvendelseskode!$A:$A,0))</f>
        <v>Række-, kæde og dobbelthuse</v>
      </c>
      <c r="L3625" s="1" t="str">
        <f ca="1">INDEX(Anvendelseskode!D:D,MATCH($F3625,Anvendelseskode!$A:$A,0))</f>
        <v>Private husholdninger</v>
      </c>
      <c r="M3625" s="1" t="str">
        <f ca="1">IFERROR(INDEX(SBi!$2:$2,MATCH(H3625,SBi!$1:$1,1)),SBi!$K$2)</f>
        <v>1979-1998</v>
      </c>
      <c r="N3625" s="1">
        <f ca="1">INDEX(SBi!$C$3:$K$28,MATCH(F3625,SBi!$B$3:$B$28,0),MATCH(M3625,SBi!$C$2:$K$2,0))</f>
        <v>96.8</v>
      </c>
      <c r="O3625" s="16">
        <f t="shared" ca="1" si="736"/>
        <v>10.3576</v>
      </c>
      <c r="P3625" s="16" t="str">
        <f ca="1">IFERROR(INDEX(VpD!$2:$2,MATCH(H3625,VpD!$1:$1,1)),VpD!$I$2)</f>
        <v>1979-1998</v>
      </c>
      <c r="Q3625" s="1">
        <f ca="1">INDEX(VpD!$C$3:$I$27,MATCH(F3625,VpD!$B$3:$B$27,0),MATCH(P3625,VpD!$C$2:$I$2,0))</f>
        <v>74</v>
      </c>
      <c r="R3625" s="16">
        <f t="shared" ca="1" si="737"/>
        <v>7.9180000000000001</v>
      </c>
      <c r="S3625" s="14">
        <f t="shared" ca="1" si="738"/>
        <v>711674.35</v>
      </c>
      <c r="T3625" s="14">
        <f t="shared" ca="1" si="739"/>
        <v>6172147.6500000004</v>
      </c>
      <c r="U3625" s="14" t="str">
        <f t="shared" ca="1" si="740"/>
        <v>0A3F507E-1EE2-32B8-E044-0003BA298018</v>
      </c>
    </row>
    <row r="3626" spans="1:21" s="14" customFormat="1" x14ac:dyDescent="0.25">
      <c r="A3626" s="14">
        <f t="shared" si="728"/>
        <v>3626</v>
      </c>
      <c r="B3626" s="14" t="str">
        <f t="shared" ca="1" si="729"/>
        <v>F69AD176-26CA-461E-B7E3-FBE66C9EA1A5</v>
      </c>
      <c r="C3626" s="14" t="str">
        <f t="shared" ca="1" si="730"/>
        <v>Svanholmvej</v>
      </c>
      <c r="D3626" s="14" t="str">
        <f t="shared" ca="1" si="731"/>
        <v>10</v>
      </c>
      <c r="E3626" s="14" t="str">
        <f t="shared" ca="1" si="732"/>
        <v>18bg</v>
      </c>
      <c r="F3626" s="1">
        <f t="shared" ca="1" si="733"/>
        <v>120</v>
      </c>
      <c r="G3626" s="1">
        <f t="shared" ca="1" si="734"/>
        <v>142</v>
      </c>
      <c r="H3626" s="1">
        <f t="shared" ca="1" si="735"/>
        <v>1976</v>
      </c>
      <c r="I3626" s="1" t="str">
        <f ca="1">INDEX(Relationstabel!$C$3:$K$10,MATCH(INDIRECT($A$1&amp;"J"&amp;A3626),Relationstabel!$A$3:$A$10,0),MATCH(IFERROR(VALUE(INDIRECT($A$1&amp;"K"&amp;A3626)),0),Relationstabel!$C$1:$K$1,0))</f>
        <v>Naturgas</v>
      </c>
      <c r="J3626" s="1" t="str">
        <f ca="1">INDEX(Anvendelseskode!B:B,MATCH($F3626,Anvendelseskode!$A:$A,0))</f>
        <v>Fritliggende enfamilieshus (parcelhus)</v>
      </c>
      <c r="K3626" s="1" t="str">
        <f ca="1">INDEX(Anvendelseskode!C:C,MATCH($F3626,Anvendelseskode!$A:$A,0))</f>
        <v>Parcelhuse</v>
      </c>
      <c r="L3626" s="1" t="str">
        <f ca="1">INDEX(Anvendelseskode!D:D,MATCH($F3626,Anvendelseskode!$A:$A,0))</f>
        <v>Private husholdninger</v>
      </c>
      <c r="M3626" s="1" t="str">
        <f ca="1">IFERROR(INDEX(SBi!$2:$2,MATCH(H3626,SBi!$1:$1,1)),SBi!$K$2)</f>
        <v>1973-1978</v>
      </c>
      <c r="N3626" s="1">
        <f ca="1">INDEX(SBi!$C$3:$K$28,MATCH(F3626,SBi!$B$3:$B$28,0),MATCH(M3626,SBi!$C$2:$K$2,0))</f>
        <v>119.8</v>
      </c>
      <c r="O3626" s="16">
        <f t="shared" ca="1" si="736"/>
        <v>17.011599999999998</v>
      </c>
      <c r="P3626" s="16" t="str">
        <f ca="1">IFERROR(INDEX(VpD!$2:$2,MATCH(H3626,VpD!$1:$1,1)),VpD!$I$2)</f>
        <v>1973-1978</v>
      </c>
      <c r="Q3626" s="1">
        <f ca="1">INDEX(VpD!$C$3:$I$27,MATCH(F3626,VpD!$B$3:$B$27,0),MATCH(P3626,VpD!$C$2:$I$2,0))</f>
        <v>117</v>
      </c>
      <c r="R3626" s="16">
        <f t="shared" ca="1" si="737"/>
        <v>16.614000000000001</v>
      </c>
      <c r="S3626" s="14">
        <f t="shared" ca="1" si="738"/>
        <v>713265.49</v>
      </c>
      <c r="T3626" s="14">
        <f t="shared" ca="1" si="739"/>
        <v>6168985.5700000003</v>
      </c>
      <c r="U3626" s="14" t="str">
        <f t="shared" ca="1" si="740"/>
        <v>0A3F507E-21E2-32B8-E044-0003BA298018</v>
      </c>
    </row>
    <row r="3627" spans="1:21" s="14" customFormat="1" x14ac:dyDescent="0.25">
      <c r="A3627" s="14">
        <f t="shared" si="728"/>
        <v>3627</v>
      </c>
      <c r="B3627" s="14" t="str">
        <f t="shared" ca="1" si="729"/>
        <v>D89388F3-9E8B-413F-ADF1-7CE9ADFC6573</v>
      </c>
      <c r="C3627" s="14" t="str">
        <f t="shared" ca="1" si="730"/>
        <v>Syvhøjvænge</v>
      </c>
      <c r="D3627" s="14" t="str">
        <f t="shared" ca="1" si="731"/>
        <v>174</v>
      </c>
      <c r="E3627" s="14" t="str">
        <f t="shared" ca="1" si="732"/>
        <v>14bt</v>
      </c>
      <c r="F3627" s="1">
        <f t="shared" ca="1" si="733"/>
        <v>130</v>
      </c>
      <c r="G3627" s="1">
        <f t="shared" ca="1" si="734"/>
        <v>107</v>
      </c>
      <c r="H3627" s="1">
        <f t="shared" ca="1" si="735"/>
        <v>1970</v>
      </c>
      <c r="I3627" s="1" t="str">
        <f ca="1">INDEX(Relationstabel!$C$3:$K$10,MATCH(INDIRECT($A$1&amp;"J"&amp;A3627),Relationstabel!$A$3:$A$10,0),MATCH(IFERROR(VALUE(INDIRECT($A$1&amp;"K"&amp;A3627)),0),Relationstabel!$C$1:$K$1,0))</f>
        <v>Fjernvarme/ Blokvarme</v>
      </c>
      <c r="J3627" s="1" t="str">
        <f ca="1">INDEX(Anvendelseskode!B:B,MATCH($F3627,Anvendelseskode!$A:$A,0))</f>
        <v>Række-, kæde-, dobbelthus (lodret adskillelse mellem enhederne)</v>
      </c>
      <c r="K3627" s="1" t="str">
        <f ca="1">INDEX(Anvendelseskode!C:C,MATCH($F3627,Anvendelseskode!$A:$A,0))</f>
        <v>Række-, kæde og dobbelthuse</v>
      </c>
      <c r="L3627" s="1" t="str">
        <f ca="1">INDEX(Anvendelseskode!D:D,MATCH($F3627,Anvendelseskode!$A:$A,0))</f>
        <v>Private husholdninger</v>
      </c>
      <c r="M3627" s="1" t="str">
        <f ca="1">IFERROR(INDEX(SBi!$2:$2,MATCH(H3627,SBi!$1:$1,1)),SBi!$K$2)</f>
        <v>1961-1972</v>
      </c>
      <c r="N3627" s="1">
        <f ca="1">INDEX(SBi!$C$3:$K$28,MATCH(F3627,SBi!$B$3:$B$28,0),MATCH(M3627,SBi!$C$2:$K$2,0))</f>
        <v>119.9</v>
      </c>
      <c r="O3627" s="16">
        <f t="shared" ca="1" si="736"/>
        <v>12.829300000000002</v>
      </c>
      <c r="P3627" s="16" t="str">
        <f ca="1">IFERROR(INDEX(VpD!$2:$2,MATCH(H3627,VpD!$1:$1,1)),VpD!$I$2)</f>
        <v>1961-1972</v>
      </c>
      <c r="Q3627" s="1">
        <f ca="1">INDEX(VpD!$C$3:$I$27,MATCH(F3627,VpD!$B$3:$B$27,0),MATCH(P3627,VpD!$C$2:$I$2,0))</f>
        <v>120</v>
      </c>
      <c r="R3627" s="16">
        <f t="shared" ca="1" si="737"/>
        <v>12.84</v>
      </c>
      <c r="S3627" s="14">
        <f t="shared" ca="1" si="738"/>
        <v>711962.6</v>
      </c>
      <c r="T3627" s="14">
        <f t="shared" ca="1" si="739"/>
        <v>6172026.2000000002</v>
      </c>
      <c r="U3627" s="14" t="str">
        <f t="shared" ca="1" si="740"/>
        <v>0A3F507E-22E2-32B8-E044-0003BA298018</v>
      </c>
    </row>
    <row r="3628" spans="1:21" s="14" customFormat="1" x14ac:dyDescent="0.25">
      <c r="A3628" s="14">
        <f t="shared" si="728"/>
        <v>3628</v>
      </c>
      <c r="B3628" s="14" t="str">
        <f t="shared" ca="1" si="729"/>
        <v>3B29FE1A-EA4E-479A-A267-4C698F9C8C38</v>
      </c>
      <c r="C3628" s="14" t="str">
        <f t="shared" ca="1" si="730"/>
        <v>Højstrupparken</v>
      </c>
      <c r="D3628" s="14" t="str">
        <f t="shared" ca="1" si="731"/>
        <v>44</v>
      </c>
      <c r="E3628" s="14" t="str">
        <f t="shared" ca="1" si="732"/>
        <v>18ra</v>
      </c>
      <c r="F3628" s="1">
        <f t="shared" ca="1" si="733"/>
        <v>140</v>
      </c>
      <c r="G3628" s="1">
        <f t="shared" ca="1" si="734"/>
        <v>690</v>
      </c>
      <c r="H3628" s="1">
        <f t="shared" ca="1" si="735"/>
        <v>1965</v>
      </c>
      <c r="I3628" s="1" t="str">
        <f ca="1">INDEX(Relationstabel!$C$3:$K$10,MATCH(INDIRECT($A$1&amp;"J"&amp;A3628),Relationstabel!$A$3:$A$10,0),MATCH(IFERROR(VALUE(INDIRECT($A$1&amp;"K"&amp;A3628)),0),Relationstabel!$C$1:$K$1,0))</f>
        <v>Fjernvarme/ Blokvarme</v>
      </c>
      <c r="J3628" s="1" t="str">
        <f ca="1">INDEX(Anvendelseskode!B:B,MATCH($F3628,Anvendelseskode!$A:$A,0))</f>
        <v>Etageboligbebyggelse</v>
      </c>
      <c r="K3628" s="1" t="str">
        <f ca="1">INDEX(Anvendelseskode!C:C,MATCH($F3628,Anvendelseskode!$A:$A,0))</f>
        <v>Etageboligbebyggelse</v>
      </c>
      <c r="L3628" s="1" t="str">
        <f ca="1">INDEX(Anvendelseskode!D:D,MATCH($F3628,Anvendelseskode!$A:$A,0))</f>
        <v>Private husholdninger</v>
      </c>
      <c r="M3628" s="1" t="str">
        <f ca="1">IFERROR(INDEX(SBi!$2:$2,MATCH(H3628,SBi!$1:$1,1)),SBi!$K$2)</f>
        <v>1961-1972</v>
      </c>
      <c r="N3628" s="1">
        <f ca="1">INDEX(SBi!$C$3:$K$28,MATCH(F3628,SBi!$B$3:$B$28,0),MATCH(M3628,SBi!$C$2:$K$2,0))</f>
        <v>132.30000000000001</v>
      </c>
      <c r="O3628" s="16">
        <f t="shared" ca="1" si="736"/>
        <v>91.28700000000002</v>
      </c>
      <c r="P3628" s="16" t="str">
        <f ca="1">IFERROR(INDEX(VpD!$2:$2,MATCH(H3628,VpD!$1:$1,1)),VpD!$I$2)</f>
        <v>1961-1972</v>
      </c>
      <c r="Q3628" s="1">
        <f ca="1">INDEX(VpD!$C$3:$I$27,MATCH(F3628,VpD!$B$3:$B$27,0),MATCH(P3628,VpD!$C$2:$I$2,0))</f>
        <v>126</v>
      </c>
      <c r="R3628" s="16">
        <f t="shared" ca="1" si="737"/>
        <v>86.94</v>
      </c>
      <c r="S3628" s="14">
        <f t="shared" ca="1" si="738"/>
        <v>713212.57</v>
      </c>
      <c r="T3628" s="14">
        <f t="shared" ca="1" si="739"/>
        <v>6169144.5</v>
      </c>
      <c r="U3628" s="14" t="str">
        <f t="shared" ca="1" si="740"/>
        <v>0A3F507E-1AE7-32B8-E044-0003BA298018</v>
      </c>
    </row>
    <row r="3629" spans="1:21" s="14" customFormat="1" x14ac:dyDescent="0.25">
      <c r="A3629" s="14">
        <f t="shared" si="728"/>
        <v>3629</v>
      </c>
      <c r="B3629" s="14" t="str">
        <f t="shared" ca="1" si="729"/>
        <v>CE5D0100-AA95-4FC6-B223-528721EC7F1B</v>
      </c>
      <c r="C3629" s="14" t="str">
        <f t="shared" ca="1" si="730"/>
        <v>Saltøvej</v>
      </c>
      <c r="D3629" s="14" t="str">
        <f t="shared" ca="1" si="731"/>
        <v>10</v>
      </c>
      <c r="E3629" s="14" t="str">
        <f t="shared" ca="1" si="732"/>
        <v>7ak</v>
      </c>
      <c r="F3629" s="1">
        <f t="shared" ca="1" si="733"/>
        <v>120</v>
      </c>
      <c r="G3629" s="1">
        <f t="shared" ca="1" si="734"/>
        <v>178</v>
      </c>
      <c r="H3629" s="1">
        <f t="shared" ca="1" si="735"/>
        <v>1990</v>
      </c>
      <c r="I3629" s="1" t="str">
        <f ca="1">INDEX(Relationstabel!$C$3:$K$10,MATCH(INDIRECT($A$1&amp;"J"&amp;A3629),Relationstabel!$A$3:$A$10,0),MATCH(IFERROR(VALUE(INDIRECT($A$1&amp;"K"&amp;A3629)),0),Relationstabel!$C$1:$K$1,0))</f>
        <v>Naturgas</v>
      </c>
      <c r="J3629" s="1" t="str">
        <f ca="1">INDEX(Anvendelseskode!B:B,MATCH($F3629,Anvendelseskode!$A:$A,0))</f>
        <v>Fritliggende enfamilieshus (parcelhus)</v>
      </c>
      <c r="K3629" s="1" t="str">
        <f ca="1">INDEX(Anvendelseskode!C:C,MATCH($F3629,Anvendelseskode!$A:$A,0))</f>
        <v>Parcelhuse</v>
      </c>
      <c r="L3629" s="1" t="str">
        <f ca="1">INDEX(Anvendelseskode!D:D,MATCH($F3629,Anvendelseskode!$A:$A,0))</f>
        <v>Private husholdninger</v>
      </c>
      <c r="M3629" s="1" t="str">
        <f ca="1">IFERROR(INDEX(SBi!$2:$2,MATCH(H3629,SBi!$1:$1,1)),SBi!$K$2)</f>
        <v>1979-1998</v>
      </c>
      <c r="N3629" s="1">
        <f ca="1">INDEX(SBi!$C$3:$K$28,MATCH(F3629,SBi!$B$3:$B$28,0),MATCH(M3629,SBi!$C$2:$K$2,0))</f>
        <v>105.4</v>
      </c>
      <c r="O3629" s="16">
        <f t="shared" ca="1" si="736"/>
        <v>18.761200000000002</v>
      </c>
      <c r="P3629" s="16" t="str">
        <f ca="1">IFERROR(INDEX(VpD!$2:$2,MATCH(H3629,VpD!$1:$1,1)),VpD!$I$2)</f>
        <v>1979-1998</v>
      </c>
      <c r="Q3629" s="1">
        <f ca="1">INDEX(VpD!$C$3:$I$27,MATCH(F3629,VpD!$B$3:$B$27,0),MATCH(P3629,VpD!$C$2:$I$2,0))</f>
        <v>90</v>
      </c>
      <c r="R3629" s="16">
        <f t="shared" ca="1" si="737"/>
        <v>16.02</v>
      </c>
      <c r="S3629" s="14">
        <f t="shared" ca="1" si="738"/>
        <v>713083.56</v>
      </c>
      <c r="T3629" s="14">
        <f t="shared" ca="1" si="739"/>
        <v>6168351.2599999998</v>
      </c>
      <c r="U3629" s="14" t="str">
        <f t="shared" ca="1" si="740"/>
        <v>0A3F507E-20E7-32B8-E044-0003BA298018</v>
      </c>
    </row>
    <row r="3630" spans="1:21" s="14" customFormat="1" x14ac:dyDescent="0.25">
      <c r="A3630" s="14">
        <f t="shared" si="728"/>
        <v>3630</v>
      </c>
      <c r="B3630" s="14" t="str">
        <f t="shared" ca="1" si="729"/>
        <v>A5C49F38-3060-47A1-A245-397BA0D1DD31</v>
      </c>
      <c r="C3630" s="14" t="str">
        <f t="shared" ca="1" si="730"/>
        <v>Kollerupparken</v>
      </c>
      <c r="D3630" s="14" t="str">
        <f t="shared" ca="1" si="731"/>
        <v>3</v>
      </c>
      <c r="E3630" s="14" t="str">
        <f t="shared" ca="1" si="732"/>
        <v>1y</v>
      </c>
      <c r="F3630" s="1">
        <f t="shared" ca="1" si="733"/>
        <v>120</v>
      </c>
      <c r="G3630" s="1">
        <f t="shared" ca="1" si="734"/>
        <v>142</v>
      </c>
      <c r="H3630" s="1">
        <f t="shared" ca="1" si="735"/>
        <v>1969</v>
      </c>
      <c r="I3630" s="1" t="str">
        <f ca="1">INDEX(Relationstabel!$C$3:$K$10,MATCH(INDIRECT($A$1&amp;"J"&amp;A3630),Relationstabel!$A$3:$A$10,0),MATCH(IFERROR(VALUE(INDIRECT($A$1&amp;"K"&amp;A3630)),0),Relationstabel!$C$1:$K$1,0))</f>
        <v>Naturgas</v>
      </c>
      <c r="J3630" s="1" t="str">
        <f ca="1">INDEX(Anvendelseskode!B:B,MATCH($F3630,Anvendelseskode!$A:$A,0))</f>
        <v>Fritliggende enfamilieshus (parcelhus)</v>
      </c>
      <c r="K3630" s="1" t="str">
        <f ca="1">INDEX(Anvendelseskode!C:C,MATCH($F3630,Anvendelseskode!$A:$A,0))</f>
        <v>Parcelhuse</v>
      </c>
      <c r="L3630" s="1" t="str">
        <f ca="1">INDEX(Anvendelseskode!D:D,MATCH($F3630,Anvendelseskode!$A:$A,0))</f>
        <v>Private husholdninger</v>
      </c>
      <c r="M3630" s="1" t="str">
        <f ca="1">IFERROR(INDEX(SBi!$2:$2,MATCH(H3630,SBi!$1:$1,1)),SBi!$K$2)</f>
        <v>1961-1972</v>
      </c>
      <c r="N3630" s="1">
        <f ca="1">INDEX(SBi!$C$3:$K$28,MATCH(F3630,SBi!$B$3:$B$28,0),MATCH(M3630,SBi!$C$2:$K$2,0))</f>
        <v>134.30000000000001</v>
      </c>
      <c r="O3630" s="16">
        <f t="shared" ca="1" si="736"/>
        <v>19.070600000000002</v>
      </c>
      <c r="P3630" s="16" t="str">
        <f ca="1">IFERROR(INDEX(VpD!$2:$2,MATCH(H3630,VpD!$1:$1,1)),VpD!$I$2)</f>
        <v>1961-1972</v>
      </c>
      <c r="Q3630" s="1">
        <f ca="1">INDEX(VpD!$C$3:$I$27,MATCH(F3630,VpD!$B$3:$B$27,0),MATCH(P3630,VpD!$C$2:$I$2,0))</f>
        <v>143</v>
      </c>
      <c r="R3630" s="16">
        <f t="shared" ca="1" si="737"/>
        <v>20.306000000000001</v>
      </c>
      <c r="S3630" s="14">
        <f t="shared" ca="1" si="738"/>
        <v>713610.02</v>
      </c>
      <c r="T3630" s="14">
        <f t="shared" ca="1" si="739"/>
        <v>6169119.9100000001</v>
      </c>
      <c r="U3630" s="14" t="str">
        <f t="shared" ca="1" si="740"/>
        <v>0A3F507E-1BE9-32B8-E044-0003BA298018</v>
      </c>
    </row>
    <row r="3631" spans="1:21" s="14" customFormat="1" x14ac:dyDescent="0.25">
      <c r="A3631" s="14">
        <f t="shared" si="728"/>
        <v>3631</v>
      </c>
      <c r="B3631" s="14" t="str">
        <f t="shared" ca="1" si="729"/>
        <v>EC6CDFAA-0342-430A-B53D-735D2C95BBA8</v>
      </c>
      <c r="C3631" s="14" t="str">
        <f t="shared" ca="1" si="730"/>
        <v>Nordmarksvænge</v>
      </c>
      <c r="D3631" s="14" t="str">
        <f t="shared" ca="1" si="731"/>
        <v>97</v>
      </c>
      <c r="E3631" s="14" t="str">
        <f t="shared" ca="1" si="732"/>
        <v>15ce</v>
      </c>
      <c r="F3631" s="1">
        <f t="shared" ca="1" si="733"/>
        <v>120</v>
      </c>
      <c r="G3631" s="1">
        <f t="shared" ca="1" si="734"/>
        <v>124</v>
      </c>
      <c r="H3631" s="1">
        <f t="shared" ca="1" si="735"/>
        <v>2000</v>
      </c>
      <c r="I3631" s="1" t="str">
        <f ca="1">INDEX(Relationstabel!$C$3:$K$10,MATCH(INDIRECT($A$1&amp;"J"&amp;A3631),Relationstabel!$A$3:$A$10,0),MATCH(IFERROR(VALUE(INDIRECT($A$1&amp;"K"&amp;A3631)),0),Relationstabel!$C$1:$K$1,0))</f>
        <v>Fjernvarme/ Blokvarme</v>
      </c>
      <c r="J3631" s="1" t="str">
        <f ca="1">INDEX(Anvendelseskode!B:B,MATCH($F3631,Anvendelseskode!$A:$A,0))</f>
        <v>Fritliggende enfamilieshus (parcelhus)</v>
      </c>
      <c r="K3631" s="1" t="str">
        <f ca="1">INDEX(Anvendelseskode!C:C,MATCH($F3631,Anvendelseskode!$A:$A,0))</f>
        <v>Parcelhuse</v>
      </c>
      <c r="L3631" s="1" t="str">
        <f ca="1">INDEX(Anvendelseskode!D:D,MATCH($F3631,Anvendelseskode!$A:$A,0))</f>
        <v>Private husholdninger</v>
      </c>
      <c r="M3631" s="1" t="str">
        <f ca="1">IFERROR(INDEX(SBi!$2:$2,MATCH(H3631,SBi!$1:$1,1)),SBi!$K$2)</f>
        <v>1999-2006</v>
      </c>
      <c r="N3631" s="1">
        <f ca="1">INDEX(SBi!$C$3:$K$28,MATCH(F3631,SBi!$B$3:$B$28,0),MATCH(M3631,SBi!$C$2:$K$2,0))</f>
        <v>83.9</v>
      </c>
      <c r="O3631" s="16">
        <f t="shared" ca="1" si="736"/>
        <v>10.403600000000001</v>
      </c>
      <c r="P3631" s="16" t="str">
        <f ca="1">IFERROR(INDEX(VpD!$2:$2,MATCH(H3631,VpD!$1:$1,1)),VpD!$I$2)</f>
        <v>&gt;1998</v>
      </c>
      <c r="Q3631" s="1">
        <f ca="1">INDEX(VpD!$C$3:$I$27,MATCH(F3631,VpD!$B$3:$B$27,0),MATCH(P3631,VpD!$C$2:$I$2,0))</f>
        <v>72</v>
      </c>
      <c r="R3631" s="16">
        <f t="shared" ca="1" si="737"/>
        <v>8.9280000000000008</v>
      </c>
      <c r="S3631" s="14">
        <f t="shared" ca="1" si="738"/>
        <v>712067.82</v>
      </c>
      <c r="T3631" s="14">
        <f t="shared" ca="1" si="739"/>
        <v>6172129.9299999997</v>
      </c>
      <c r="U3631" s="14" t="str">
        <f t="shared" ca="1" si="740"/>
        <v>0A3F507E-1DE9-32B8-E044-0003BA298018</v>
      </c>
    </row>
    <row r="3632" spans="1:21" s="14" customFormat="1" x14ac:dyDescent="0.25">
      <c r="A3632" s="14">
        <f t="shared" si="728"/>
        <v>3632</v>
      </c>
      <c r="B3632" s="14" t="str">
        <f t="shared" ca="1" si="729"/>
        <v>D39C4D4E-D8A5-455C-BBE6-3CDBE2CD8E90</v>
      </c>
      <c r="C3632" s="14" t="str">
        <f t="shared" ca="1" si="730"/>
        <v>Nørrebred</v>
      </c>
      <c r="D3632" s="14" t="str">
        <f t="shared" ca="1" si="731"/>
        <v>216</v>
      </c>
      <c r="E3632" s="14" t="str">
        <f t="shared" ca="1" si="732"/>
        <v>21ak</v>
      </c>
      <c r="F3632" s="1">
        <f t="shared" ca="1" si="733"/>
        <v>130</v>
      </c>
      <c r="G3632" s="1">
        <f t="shared" ca="1" si="734"/>
        <v>107</v>
      </c>
      <c r="H3632" s="1">
        <f t="shared" ca="1" si="735"/>
        <v>1969</v>
      </c>
      <c r="I3632" s="1" t="str">
        <f ca="1">INDEX(Relationstabel!$C$3:$K$10,MATCH(INDIRECT($A$1&amp;"J"&amp;A3632),Relationstabel!$A$3:$A$10,0),MATCH(IFERROR(VALUE(INDIRECT($A$1&amp;"K"&amp;A3632)),0),Relationstabel!$C$1:$K$1,0))</f>
        <v>Fjernvarme/ Blokvarme</v>
      </c>
      <c r="J3632" s="1" t="str">
        <f ca="1">INDEX(Anvendelseskode!B:B,MATCH($F3632,Anvendelseskode!$A:$A,0))</f>
        <v>Række-, kæde-, dobbelthus (lodret adskillelse mellem enhederne)</v>
      </c>
      <c r="K3632" s="1" t="str">
        <f ca="1">INDEX(Anvendelseskode!C:C,MATCH($F3632,Anvendelseskode!$A:$A,0))</f>
        <v>Række-, kæde og dobbelthuse</v>
      </c>
      <c r="L3632" s="1" t="str">
        <f ca="1">INDEX(Anvendelseskode!D:D,MATCH($F3632,Anvendelseskode!$A:$A,0))</f>
        <v>Private husholdninger</v>
      </c>
      <c r="M3632" s="1" t="str">
        <f ca="1">IFERROR(INDEX(SBi!$2:$2,MATCH(H3632,SBi!$1:$1,1)),SBi!$K$2)</f>
        <v>1961-1972</v>
      </c>
      <c r="N3632" s="1">
        <f ca="1">INDEX(SBi!$C$3:$K$28,MATCH(F3632,SBi!$B$3:$B$28,0),MATCH(M3632,SBi!$C$2:$K$2,0))</f>
        <v>119.9</v>
      </c>
      <c r="O3632" s="16">
        <f t="shared" ca="1" si="736"/>
        <v>12.829300000000002</v>
      </c>
      <c r="P3632" s="16" t="str">
        <f ca="1">IFERROR(INDEX(VpD!$2:$2,MATCH(H3632,VpD!$1:$1,1)),VpD!$I$2)</f>
        <v>1961-1972</v>
      </c>
      <c r="Q3632" s="1">
        <f ca="1">INDEX(VpD!$C$3:$I$27,MATCH(F3632,VpD!$B$3:$B$27,0),MATCH(P3632,VpD!$C$2:$I$2,0))</f>
        <v>120</v>
      </c>
      <c r="R3632" s="16">
        <f t="shared" ca="1" si="737"/>
        <v>12.84</v>
      </c>
      <c r="S3632" s="14">
        <f t="shared" ca="1" si="738"/>
        <v>711728.04</v>
      </c>
      <c r="T3632" s="14">
        <f t="shared" ca="1" si="739"/>
        <v>6172193.6299999999</v>
      </c>
      <c r="U3632" s="14" t="str">
        <f t="shared" ca="1" si="740"/>
        <v>0A3F507E-1EE9-32B8-E044-0003BA298018</v>
      </c>
    </row>
    <row r="3633" spans="1:21" s="14" customFormat="1" x14ac:dyDescent="0.25">
      <c r="A3633" s="14">
        <f t="shared" si="728"/>
        <v>3633</v>
      </c>
      <c r="B3633" s="14" t="str">
        <f t="shared" ca="1" si="729"/>
        <v>3F1DA907-7F14-4824-B9D5-7DCE5BE63526</v>
      </c>
      <c r="C3633" s="14" t="str">
        <f t="shared" ca="1" si="730"/>
        <v>Rendsagervej</v>
      </c>
      <c r="D3633" s="14" t="str">
        <f t="shared" ca="1" si="731"/>
        <v>128</v>
      </c>
      <c r="E3633" s="14" t="str">
        <f t="shared" ca="1" si="732"/>
        <v>9gm</v>
      </c>
      <c r="F3633" s="1">
        <f t="shared" ca="1" si="733"/>
        <v>120</v>
      </c>
      <c r="G3633" s="1">
        <f t="shared" ca="1" si="734"/>
        <v>134</v>
      </c>
      <c r="H3633" s="1">
        <f t="shared" ca="1" si="735"/>
        <v>1988</v>
      </c>
      <c r="I3633" s="1" t="str">
        <f ca="1">INDEX(Relationstabel!$C$3:$K$10,MATCH(INDIRECT($A$1&amp;"J"&amp;A3633),Relationstabel!$A$3:$A$10,0),MATCH(IFERROR(VALUE(INDIRECT($A$1&amp;"K"&amp;A3633)),0),Relationstabel!$C$1:$K$1,0))</f>
        <v>Naturgas</v>
      </c>
      <c r="J3633" s="1" t="str">
        <f ca="1">INDEX(Anvendelseskode!B:B,MATCH($F3633,Anvendelseskode!$A:$A,0))</f>
        <v>Fritliggende enfamilieshus (parcelhus)</v>
      </c>
      <c r="K3633" s="1" t="str">
        <f ca="1">INDEX(Anvendelseskode!C:C,MATCH($F3633,Anvendelseskode!$A:$A,0))</f>
        <v>Parcelhuse</v>
      </c>
      <c r="L3633" s="1" t="str">
        <f ca="1">INDEX(Anvendelseskode!D:D,MATCH($F3633,Anvendelseskode!$A:$A,0))</f>
        <v>Private husholdninger</v>
      </c>
      <c r="M3633" s="1" t="str">
        <f ca="1">IFERROR(INDEX(SBi!$2:$2,MATCH(H3633,SBi!$1:$1,1)),SBi!$K$2)</f>
        <v>1979-1998</v>
      </c>
      <c r="N3633" s="1">
        <f ca="1">INDEX(SBi!$C$3:$K$28,MATCH(F3633,SBi!$B$3:$B$28,0),MATCH(M3633,SBi!$C$2:$K$2,0))</f>
        <v>105.4</v>
      </c>
      <c r="O3633" s="16">
        <f t="shared" ca="1" si="736"/>
        <v>14.1236</v>
      </c>
      <c r="P3633" s="16" t="str">
        <f ca="1">IFERROR(INDEX(VpD!$2:$2,MATCH(H3633,VpD!$1:$1,1)),VpD!$I$2)</f>
        <v>1979-1998</v>
      </c>
      <c r="Q3633" s="1">
        <f ca="1">INDEX(VpD!$C$3:$I$27,MATCH(F3633,VpD!$B$3:$B$27,0),MATCH(P3633,VpD!$C$2:$I$2,0))</f>
        <v>90</v>
      </c>
      <c r="R3633" s="16">
        <f t="shared" ca="1" si="737"/>
        <v>12.06</v>
      </c>
      <c r="S3633" s="14">
        <f t="shared" ca="1" si="738"/>
        <v>710965.71</v>
      </c>
      <c r="T3633" s="14">
        <f t="shared" ca="1" si="739"/>
        <v>6171791.2199999997</v>
      </c>
      <c r="U3633" s="14" t="str">
        <f t="shared" ca="1" si="740"/>
        <v>0A3F507E-1FFC-32B8-E044-0003BA298018</v>
      </c>
    </row>
    <row r="3634" spans="1:21" s="14" customFormat="1" x14ac:dyDescent="0.25">
      <c r="A3634" s="14">
        <f t="shared" si="728"/>
        <v>3634</v>
      </c>
      <c r="B3634" s="14" t="str">
        <f t="shared" ca="1" si="729"/>
        <v>2866C79C-1575-498B-A9A5-5F1D158ABB57</v>
      </c>
      <c r="C3634" s="14" t="str">
        <f t="shared" ca="1" si="730"/>
        <v>Bygaden</v>
      </c>
      <c r="D3634" s="14" t="str">
        <f t="shared" ca="1" si="731"/>
        <v>42</v>
      </c>
      <c r="E3634" s="14" t="str">
        <f t="shared" ca="1" si="732"/>
        <v>11cv</v>
      </c>
      <c r="F3634" s="1">
        <f t="shared" ca="1" si="733"/>
        <v>120</v>
      </c>
      <c r="G3634" s="1">
        <f t="shared" ca="1" si="734"/>
        <v>224</v>
      </c>
      <c r="H3634" s="1">
        <f t="shared" ca="1" si="735"/>
        <v>1990</v>
      </c>
      <c r="I3634" s="1" t="str">
        <f ca="1">INDEX(Relationstabel!$C$3:$K$10,MATCH(INDIRECT($A$1&amp;"J"&amp;A3634),Relationstabel!$A$3:$A$10,0),MATCH(IFERROR(VALUE(INDIRECT($A$1&amp;"K"&amp;A3634)),0),Relationstabel!$C$1:$K$1,0))</f>
        <v>Naturgas</v>
      </c>
      <c r="J3634" s="1" t="str">
        <f ca="1">INDEX(Anvendelseskode!B:B,MATCH($F3634,Anvendelseskode!$A:$A,0))</f>
        <v>Fritliggende enfamilieshus (parcelhus)</v>
      </c>
      <c r="K3634" s="1" t="str">
        <f ca="1">INDEX(Anvendelseskode!C:C,MATCH($F3634,Anvendelseskode!$A:$A,0))</f>
        <v>Parcelhuse</v>
      </c>
      <c r="L3634" s="1" t="str">
        <f ca="1">INDEX(Anvendelseskode!D:D,MATCH($F3634,Anvendelseskode!$A:$A,0))</f>
        <v>Private husholdninger</v>
      </c>
      <c r="M3634" s="1" t="str">
        <f ca="1">IFERROR(INDEX(SBi!$2:$2,MATCH(H3634,SBi!$1:$1,1)),SBi!$K$2)</f>
        <v>1979-1998</v>
      </c>
      <c r="N3634" s="1">
        <f ca="1">INDEX(SBi!$C$3:$K$28,MATCH(F3634,SBi!$B$3:$B$28,0),MATCH(M3634,SBi!$C$2:$K$2,0))</f>
        <v>105.4</v>
      </c>
      <c r="O3634" s="16">
        <f t="shared" ca="1" si="736"/>
        <v>23.609600000000004</v>
      </c>
      <c r="P3634" s="16" t="str">
        <f ca="1">IFERROR(INDEX(VpD!$2:$2,MATCH(H3634,VpD!$1:$1,1)),VpD!$I$2)</f>
        <v>1979-1998</v>
      </c>
      <c r="Q3634" s="1">
        <f ca="1">INDEX(VpD!$C$3:$I$27,MATCH(F3634,VpD!$B$3:$B$27,0),MATCH(P3634,VpD!$C$2:$I$2,0))</f>
        <v>90</v>
      </c>
      <c r="R3634" s="16">
        <f t="shared" ca="1" si="737"/>
        <v>20.16</v>
      </c>
      <c r="S3634" s="14">
        <f t="shared" ca="1" si="738"/>
        <v>711604.53</v>
      </c>
      <c r="T3634" s="14">
        <f t="shared" ca="1" si="739"/>
        <v>6170719.7199999997</v>
      </c>
      <c r="U3634" s="14" t="str">
        <f t="shared" ca="1" si="740"/>
        <v>0A3F507E-15FB-32B8-E044-0003BA298018</v>
      </c>
    </row>
    <row r="3635" spans="1:21" s="14" customFormat="1" x14ac:dyDescent="0.25">
      <c r="A3635" s="14">
        <f t="shared" si="728"/>
        <v>3635</v>
      </c>
      <c r="B3635" s="14" t="str">
        <f t="shared" ca="1" si="729"/>
        <v>A6879DD5-A247-42B1-A90D-7640BF336BB3</v>
      </c>
      <c r="C3635" s="14" t="str">
        <f t="shared" ca="1" si="730"/>
        <v>Engvej</v>
      </c>
      <c r="D3635" s="14" t="str">
        <f t="shared" ca="1" si="731"/>
        <v>8</v>
      </c>
      <c r="E3635" s="14" t="str">
        <f t="shared" ca="1" si="732"/>
        <v>56</v>
      </c>
      <c r="F3635" s="1">
        <f t="shared" ca="1" si="733"/>
        <v>120</v>
      </c>
      <c r="G3635" s="1">
        <f t="shared" ca="1" si="734"/>
        <v>251</v>
      </c>
      <c r="H3635" s="1">
        <f t="shared" ca="1" si="735"/>
        <v>2007</v>
      </c>
      <c r="I3635" s="1" t="str">
        <f ca="1">INDEX(Relationstabel!$C$3:$K$10,MATCH(INDIRECT($A$1&amp;"J"&amp;A3635),Relationstabel!$A$3:$A$10,0),MATCH(IFERROR(VALUE(INDIRECT($A$1&amp;"K"&amp;A3635)),0),Relationstabel!$C$1:$K$1,0))</f>
        <v>Naturgas</v>
      </c>
      <c r="J3635" s="1" t="str">
        <f ca="1">INDEX(Anvendelseskode!B:B,MATCH($F3635,Anvendelseskode!$A:$A,0))</f>
        <v>Fritliggende enfamilieshus (parcelhus)</v>
      </c>
      <c r="K3635" s="1" t="str">
        <f ca="1">INDEX(Anvendelseskode!C:C,MATCH($F3635,Anvendelseskode!$A:$A,0))</f>
        <v>Parcelhuse</v>
      </c>
      <c r="L3635" s="1" t="str">
        <f ca="1">INDEX(Anvendelseskode!D:D,MATCH($F3635,Anvendelseskode!$A:$A,0))</f>
        <v>Private husholdninger</v>
      </c>
      <c r="M3635" s="1" t="str">
        <f ca="1">IFERROR(INDEX(SBi!$2:$2,MATCH(H3635,SBi!$1:$1,1)),SBi!$K$2)</f>
        <v>Efter 2006</v>
      </c>
      <c r="N3635" s="1">
        <f ca="1">INDEX(SBi!$C$3:$K$28,MATCH(F3635,SBi!$B$3:$B$28,0),MATCH(M3635,SBi!$C$2:$K$2,0))</f>
        <v>67.3</v>
      </c>
      <c r="O3635" s="16">
        <f t="shared" ca="1" si="736"/>
        <v>16.892299999999999</v>
      </c>
      <c r="P3635" s="16" t="str">
        <f ca="1">IFERROR(INDEX(VpD!$2:$2,MATCH(H3635,VpD!$1:$1,1)),VpD!$I$2)</f>
        <v>&gt;1998</v>
      </c>
      <c r="Q3635" s="1">
        <f ca="1">INDEX(VpD!$C$3:$I$27,MATCH(F3635,VpD!$B$3:$B$27,0),MATCH(P3635,VpD!$C$2:$I$2,0))</f>
        <v>72</v>
      </c>
      <c r="R3635" s="16">
        <f t="shared" ca="1" si="737"/>
        <v>18.071999999999999</v>
      </c>
      <c r="S3635" s="14">
        <f t="shared" ca="1" si="738"/>
        <v>711723.43</v>
      </c>
      <c r="T3635" s="14">
        <f t="shared" ca="1" si="739"/>
        <v>6170522.4900000002</v>
      </c>
      <c r="U3635" s="14" t="str">
        <f t="shared" ca="1" si="740"/>
        <v>0A3F507E-16FB-32B8-E044-0003BA298018</v>
      </c>
    </row>
    <row r="3636" spans="1:21" s="14" customFormat="1" x14ac:dyDescent="0.25">
      <c r="A3636" s="14">
        <f t="shared" si="728"/>
        <v>3636</v>
      </c>
      <c r="B3636" s="14" t="str">
        <f t="shared" ca="1" si="729"/>
        <v>C30A0545-9C0A-4A74-959F-59C4CD64FFF4</v>
      </c>
      <c r="C3636" s="14" t="str">
        <f t="shared" ca="1" si="730"/>
        <v>Kollerupparken</v>
      </c>
      <c r="D3636" s="14" t="str">
        <f t="shared" ca="1" si="731"/>
        <v>25</v>
      </c>
      <c r="E3636" s="14" t="str">
        <f t="shared" ca="1" si="732"/>
        <v>1af</v>
      </c>
      <c r="F3636" s="1">
        <f t="shared" ca="1" si="733"/>
        <v>120</v>
      </c>
      <c r="G3636" s="1">
        <f t="shared" ca="1" si="734"/>
        <v>129</v>
      </c>
      <c r="H3636" s="1">
        <f t="shared" ca="1" si="735"/>
        <v>1975</v>
      </c>
      <c r="I3636" s="1" t="str">
        <f ca="1">INDEX(Relationstabel!$C$3:$K$10,MATCH(INDIRECT($A$1&amp;"J"&amp;A3636),Relationstabel!$A$3:$A$10,0),MATCH(IFERROR(VALUE(INDIRECT($A$1&amp;"K"&amp;A3636)),0),Relationstabel!$C$1:$K$1,0))</f>
        <v>Naturgas</v>
      </c>
      <c r="J3636" s="1" t="str">
        <f ca="1">INDEX(Anvendelseskode!B:B,MATCH($F3636,Anvendelseskode!$A:$A,0))</f>
        <v>Fritliggende enfamilieshus (parcelhus)</v>
      </c>
      <c r="K3636" s="1" t="str">
        <f ca="1">INDEX(Anvendelseskode!C:C,MATCH($F3636,Anvendelseskode!$A:$A,0))</f>
        <v>Parcelhuse</v>
      </c>
      <c r="L3636" s="1" t="str">
        <f ca="1">INDEX(Anvendelseskode!D:D,MATCH($F3636,Anvendelseskode!$A:$A,0))</f>
        <v>Private husholdninger</v>
      </c>
      <c r="M3636" s="1" t="str">
        <f ca="1">IFERROR(INDEX(SBi!$2:$2,MATCH(H3636,SBi!$1:$1,1)),SBi!$K$2)</f>
        <v>1973-1978</v>
      </c>
      <c r="N3636" s="1">
        <f ca="1">INDEX(SBi!$C$3:$K$28,MATCH(F3636,SBi!$B$3:$B$28,0),MATCH(M3636,SBi!$C$2:$K$2,0))</f>
        <v>119.8</v>
      </c>
      <c r="O3636" s="16">
        <f t="shared" ca="1" si="736"/>
        <v>15.454199999999998</v>
      </c>
      <c r="P3636" s="16" t="str">
        <f ca="1">IFERROR(INDEX(VpD!$2:$2,MATCH(H3636,VpD!$1:$1,1)),VpD!$I$2)</f>
        <v>1973-1978</v>
      </c>
      <c r="Q3636" s="1">
        <f ca="1">INDEX(VpD!$C$3:$I$27,MATCH(F3636,VpD!$B$3:$B$27,0),MATCH(P3636,VpD!$C$2:$I$2,0))</f>
        <v>117</v>
      </c>
      <c r="R3636" s="16">
        <f t="shared" ca="1" si="737"/>
        <v>15.093</v>
      </c>
      <c r="S3636" s="14">
        <f t="shared" ca="1" si="738"/>
        <v>713530.16</v>
      </c>
      <c r="T3636" s="14">
        <f t="shared" ca="1" si="739"/>
        <v>6169197.9100000001</v>
      </c>
      <c r="U3636" s="14" t="str">
        <f t="shared" ca="1" si="740"/>
        <v>0A3F507E-1BFF-32B8-E044-0003BA298018</v>
      </c>
    </row>
    <row r="3637" spans="1:21" s="14" customFormat="1" x14ac:dyDescent="0.25">
      <c r="A3637" s="14">
        <f t="shared" si="728"/>
        <v>3637</v>
      </c>
      <c r="B3637" s="14" t="str">
        <f t="shared" ca="1" si="729"/>
        <v>18B42902-A47D-4D07-8A6C-60F68018DD9B</v>
      </c>
      <c r="C3637" s="14" t="str">
        <f t="shared" ca="1" si="730"/>
        <v>Rendsagervej</v>
      </c>
      <c r="D3637" s="14" t="str">
        <f t="shared" ca="1" si="731"/>
        <v>105</v>
      </c>
      <c r="E3637" s="14" t="str">
        <f t="shared" ca="1" si="732"/>
        <v>9nk</v>
      </c>
      <c r="F3637" s="1">
        <f t="shared" ca="1" si="733"/>
        <v>120</v>
      </c>
      <c r="G3637" s="1">
        <f t="shared" ca="1" si="734"/>
        <v>109</v>
      </c>
      <c r="H3637" s="1">
        <f t="shared" ca="1" si="735"/>
        <v>1973</v>
      </c>
      <c r="I3637" s="1" t="str">
        <f ca="1">INDEX(Relationstabel!$C$3:$K$10,MATCH(INDIRECT($A$1&amp;"J"&amp;A3637),Relationstabel!$A$3:$A$10,0),MATCH(IFERROR(VALUE(INDIRECT($A$1&amp;"K"&amp;A3637)),0),Relationstabel!$C$1:$K$1,0))</f>
        <v>Olie</v>
      </c>
      <c r="J3637" s="1" t="str">
        <f ca="1">INDEX(Anvendelseskode!B:B,MATCH($F3637,Anvendelseskode!$A:$A,0))</f>
        <v>Fritliggende enfamilieshus (parcelhus)</v>
      </c>
      <c r="K3637" s="1" t="str">
        <f ca="1">INDEX(Anvendelseskode!C:C,MATCH($F3637,Anvendelseskode!$A:$A,0))</f>
        <v>Parcelhuse</v>
      </c>
      <c r="L3637" s="1" t="str">
        <f ca="1">INDEX(Anvendelseskode!D:D,MATCH($F3637,Anvendelseskode!$A:$A,0))</f>
        <v>Private husholdninger</v>
      </c>
      <c r="M3637" s="1" t="str">
        <f ca="1">IFERROR(INDEX(SBi!$2:$2,MATCH(H3637,SBi!$1:$1,1)),SBi!$K$2)</f>
        <v>1973-1978</v>
      </c>
      <c r="N3637" s="1">
        <f ca="1">INDEX(SBi!$C$3:$K$28,MATCH(F3637,SBi!$B$3:$B$28,0),MATCH(M3637,SBi!$C$2:$K$2,0))</f>
        <v>119.8</v>
      </c>
      <c r="O3637" s="16">
        <f t="shared" ca="1" si="736"/>
        <v>13.058199999999999</v>
      </c>
      <c r="P3637" s="16" t="str">
        <f ca="1">IFERROR(INDEX(VpD!$2:$2,MATCH(H3637,VpD!$1:$1,1)),VpD!$I$2)</f>
        <v>1973-1978</v>
      </c>
      <c r="Q3637" s="1">
        <f ca="1">INDEX(VpD!$C$3:$I$27,MATCH(F3637,VpD!$B$3:$B$27,0),MATCH(P3637,VpD!$C$2:$I$2,0))</f>
        <v>117</v>
      </c>
      <c r="R3637" s="16">
        <f t="shared" ca="1" si="737"/>
        <v>12.753</v>
      </c>
      <c r="S3637" s="14">
        <f t="shared" ca="1" si="738"/>
        <v>710890.87</v>
      </c>
      <c r="T3637" s="14">
        <f t="shared" ca="1" si="739"/>
        <v>6171714.4699999997</v>
      </c>
      <c r="U3637" s="14" t="str">
        <f t="shared" ca="1" si="740"/>
        <v>0A3F507E-1FE5-32B8-E044-0003BA298018</v>
      </c>
    </row>
    <row r="3638" spans="1:21" s="14" customFormat="1" x14ac:dyDescent="0.25">
      <c r="A3638" s="14">
        <f t="shared" si="728"/>
        <v>3638</v>
      </c>
      <c r="B3638" s="14" t="str">
        <f t="shared" ca="1" si="729"/>
        <v>847AA1E9-CD36-4B58-84EF-BC04E50C11E5</v>
      </c>
      <c r="C3638" s="14" t="str">
        <f t="shared" ca="1" si="730"/>
        <v>Saltøvej</v>
      </c>
      <c r="D3638" s="14" t="str">
        <f t="shared" ca="1" si="731"/>
        <v>6</v>
      </c>
      <c r="E3638" s="14" t="str">
        <f t="shared" ca="1" si="732"/>
        <v>7q</v>
      </c>
      <c r="F3638" s="1">
        <f t="shared" ca="1" si="733"/>
        <v>120</v>
      </c>
      <c r="G3638" s="1">
        <f t="shared" ca="1" si="734"/>
        <v>157</v>
      </c>
      <c r="H3638" s="1">
        <f t="shared" ca="1" si="735"/>
        <v>1977</v>
      </c>
      <c r="I3638" s="1" t="str">
        <f ca="1">INDEX(Relationstabel!$C$3:$K$10,MATCH(INDIRECT($A$1&amp;"J"&amp;A3638),Relationstabel!$A$3:$A$10,0),MATCH(IFERROR(VALUE(INDIRECT($A$1&amp;"K"&amp;A3638)),0),Relationstabel!$C$1:$K$1,0))</f>
        <v>Olie</v>
      </c>
      <c r="J3638" s="1" t="str">
        <f ca="1">INDEX(Anvendelseskode!B:B,MATCH($F3638,Anvendelseskode!$A:$A,0))</f>
        <v>Fritliggende enfamilieshus (parcelhus)</v>
      </c>
      <c r="K3638" s="1" t="str">
        <f ca="1">INDEX(Anvendelseskode!C:C,MATCH($F3638,Anvendelseskode!$A:$A,0))</f>
        <v>Parcelhuse</v>
      </c>
      <c r="L3638" s="1" t="str">
        <f ca="1">INDEX(Anvendelseskode!D:D,MATCH($F3638,Anvendelseskode!$A:$A,0))</f>
        <v>Private husholdninger</v>
      </c>
      <c r="M3638" s="1" t="str">
        <f ca="1">IFERROR(INDEX(SBi!$2:$2,MATCH(H3638,SBi!$1:$1,1)),SBi!$K$2)</f>
        <v>1973-1978</v>
      </c>
      <c r="N3638" s="1">
        <f ca="1">INDEX(SBi!$C$3:$K$28,MATCH(F3638,SBi!$B$3:$B$28,0),MATCH(M3638,SBi!$C$2:$K$2,0))</f>
        <v>119.8</v>
      </c>
      <c r="O3638" s="16">
        <f t="shared" ca="1" si="736"/>
        <v>18.808599999999998</v>
      </c>
      <c r="P3638" s="16" t="str">
        <f ca="1">IFERROR(INDEX(VpD!$2:$2,MATCH(H3638,VpD!$1:$1,1)),VpD!$I$2)</f>
        <v>1973-1978</v>
      </c>
      <c r="Q3638" s="1">
        <f ca="1">INDEX(VpD!$C$3:$I$27,MATCH(F3638,VpD!$B$3:$B$27,0),MATCH(P3638,VpD!$C$2:$I$2,0))</f>
        <v>117</v>
      </c>
      <c r="R3638" s="16">
        <f t="shared" ca="1" si="737"/>
        <v>18.369</v>
      </c>
      <c r="S3638" s="14">
        <f t="shared" ca="1" si="738"/>
        <v>713112.66</v>
      </c>
      <c r="T3638" s="14">
        <f t="shared" ca="1" si="739"/>
        <v>6168376.6799999997</v>
      </c>
      <c r="U3638" s="14" t="str">
        <f t="shared" ca="1" si="740"/>
        <v>0A3F507E-20E5-32B8-E044-0003BA298018</v>
      </c>
    </row>
    <row r="3639" spans="1:21" s="14" customFormat="1" x14ac:dyDescent="0.25">
      <c r="A3639" s="14">
        <f t="shared" si="728"/>
        <v>3639</v>
      </c>
      <c r="B3639" s="14" t="str">
        <f t="shared" ca="1" si="729"/>
        <v>58B11D95-6A1C-4D6F-8DD2-DD6E58900087</v>
      </c>
      <c r="C3639" s="14" t="str">
        <f t="shared" ca="1" si="730"/>
        <v>Albertslundvej</v>
      </c>
      <c r="D3639" s="14" t="str">
        <f t="shared" ca="1" si="731"/>
        <v>75</v>
      </c>
      <c r="E3639" s="14" t="str">
        <f t="shared" ca="1" si="732"/>
        <v>78h</v>
      </c>
      <c r="F3639" s="1">
        <f t="shared" ca="1" si="733"/>
        <v>140</v>
      </c>
      <c r="G3639" s="1">
        <f t="shared" ca="1" si="734"/>
        <v>2502</v>
      </c>
      <c r="H3639" s="1">
        <f t="shared" ca="1" si="735"/>
        <v>1964</v>
      </c>
      <c r="I3639" s="1" t="str">
        <f ca="1">INDEX(Relationstabel!$C$3:$K$10,MATCH(INDIRECT($A$1&amp;"J"&amp;A3639),Relationstabel!$A$3:$A$10,0),MATCH(IFERROR(VALUE(INDIRECT($A$1&amp;"K"&amp;A3639)),0),Relationstabel!$C$1:$K$1,0))</f>
        <v>Fjernvarme/ Blokvarme</v>
      </c>
      <c r="J3639" s="1" t="str">
        <f ca="1">INDEX(Anvendelseskode!B:B,MATCH($F3639,Anvendelseskode!$A:$A,0))</f>
        <v>Etageboligbebyggelse</v>
      </c>
      <c r="K3639" s="1" t="str">
        <f ca="1">INDEX(Anvendelseskode!C:C,MATCH($F3639,Anvendelseskode!$A:$A,0))</f>
        <v>Etageboligbebyggelse</v>
      </c>
      <c r="L3639" s="1" t="str">
        <f ca="1">INDEX(Anvendelseskode!D:D,MATCH($F3639,Anvendelseskode!$A:$A,0))</f>
        <v>Private husholdninger</v>
      </c>
      <c r="M3639" s="1" t="str">
        <f ca="1">IFERROR(INDEX(SBi!$2:$2,MATCH(H3639,SBi!$1:$1,1)),SBi!$K$2)</f>
        <v>1961-1972</v>
      </c>
      <c r="N3639" s="1">
        <f ca="1">INDEX(SBi!$C$3:$K$28,MATCH(F3639,SBi!$B$3:$B$28,0),MATCH(M3639,SBi!$C$2:$K$2,0))</f>
        <v>132.30000000000001</v>
      </c>
      <c r="O3639" s="16">
        <f t="shared" ca="1" si="736"/>
        <v>331.01460000000003</v>
      </c>
      <c r="P3639" s="16" t="str">
        <f ca="1">IFERROR(INDEX(VpD!$2:$2,MATCH(H3639,VpD!$1:$1,1)),VpD!$I$2)</f>
        <v>1961-1972</v>
      </c>
      <c r="Q3639" s="1">
        <f ca="1">INDEX(VpD!$C$3:$I$27,MATCH(F3639,VpD!$B$3:$B$27,0),MATCH(P3639,VpD!$C$2:$I$2,0))</f>
        <v>126</v>
      </c>
      <c r="R3639" s="16">
        <f t="shared" ca="1" si="737"/>
        <v>315.25200000000001</v>
      </c>
      <c r="S3639" s="14">
        <f t="shared" ca="1" si="738"/>
        <v>711020.71</v>
      </c>
      <c r="T3639" s="14">
        <f t="shared" ca="1" si="739"/>
        <v>6172691.29</v>
      </c>
      <c r="U3639" s="14" t="str">
        <f t="shared" ca="1" si="740"/>
        <v>0A3F507E-14E8-32B8-E044-0003BA298018</v>
      </c>
    </row>
    <row r="3640" spans="1:21" s="14" customFormat="1" x14ac:dyDescent="0.25">
      <c r="A3640" s="14">
        <f t="shared" si="728"/>
        <v>3640</v>
      </c>
      <c r="B3640" s="14" t="str">
        <f t="shared" ca="1" si="729"/>
        <v>0896EEF0-E146-4DFC-A5DC-BBA7907FE08C</v>
      </c>
      <c r="C3640" s="14" t="str">
        <f t="shared" ca="1" si="730"/>
        <v>Rendsagervej</v>
      </c>
      <c r="D3640" s="14" t="str">
        <f t="shared" ca="1" si="731"/>
        <v>108</v>
      </c>
      <c r="E3640" s="14" t="str">
        <f t="shared" ca="1" si="732"/>
        <v>9gx</v>
      </c>
      <c r="F3640" s="1">
        <f t="shared" ca="1" si="733"/>
        <v>120</v>
      </c>
      <c r="G3640" s="1">
        <f t="shared" ca="1" si="734"/>
        <v>134</v>
      </c>
      <c r="H3640" s="1">
        <f t="shared" ca="1" si="735"/>
        <v>1972</v>
      </c>
      <c r="I3640" s="1" t="str">
        <f ca="1">INDEX(Relationstabel!$C$3:$K$10,MATCH(INDIRECT($A$1&amp;"J"&amp;A3640),Relationstabel!$A$3:$A$10,0),MATCH(IFERROR(VALUE(INDIRECT($A$1&amp;"K"&amp;A3640)),0),Relationstabel!$C$1:$K$1,0))</f>
        <v>Naturgas</v>
      </c>
      <c r="J3640" s="1" t="str">
        <f ca="1">INDEX(Anvendelseskode!B:B,MATCH($F3640,Anvendelseskode!$A:$A,0))</f>
        <v>Fritliggende enfamilieshus (parcelhus)</v>
      </c>
      <c r="K3640" s="1" t="str">
        <f ca="1">INDEX(Anvendelseskode!C:C,MATCH($F3640,Anvendelseskode!$A:$A,0))</f>
        <v>Parcelhuse</v>
      </c>
      <c r="L3640" s="1" t="str">
        <f ca="1">INDEX(Anvendelseskode!D:D,MATCH($F3640,Anvendelseskode!$A:$A,0))</f>
        <v>Private husholdninger</v>
      </c>
      <c r="M3640" s="1" t="str">
        <f ca="1">IFERROR(INDEX(SBi!$2:$2,MATCH(H3640,SBi!$1:$1,1)),SBi!$K$2)</f>
        <v>1961-1972</v>
      </c>
      <c r="N3640" s="1">
        <f ca="1">INDEX(SBi!$C$3:$K$28,MATCH(F3640,SBi!$B$3:$B$28,0),MATCH(M3640,SBi!$C$2:$K$2,0))</f>
        <v>134.30000000000001</v>
      </c>
      <c r="O3640" s="16">
        <f t="shared" ca="1" si="736"/>
        <v>17.996200000000002</v>
      </c>
      <c r="P3640" s="16" t="str">
        <f ca="1">IFERROR(INDEX(VpD!$2:$2,MATCH(H3640,VpD!$1:$1,1)),VpD!$I$2)</f>
        <v>1961-1972</v>
      </c>
      <c r="Q3640" s="1">
        <f ca="1">INDEX(VpD!$C$3:$I$27,MATCH(F3640,VpD!$B$3:$B$27,0),MATCH(P3640,VpD!$C$2:$I$2,0))</f>
        <v>143</v>
      </c>
      <c r="R3640" s="16">
        <f t="shared" ca="1" si="737"/>
        <v>19.161999999999999</v>
      </c>
      <c r="S3640" s="14">
        <f t="shared" ca="1" si="738"/>
        <v>711033.38</v>
      </c>
      <c r="T3640" s="14">
        <f t="shared" ca="1" si="739"/>
        <v>6171786.25</v>
      </c>
      <c r="U3640" s="14" t="str">
        <f t="shared" ca="1" si="740"/>
        <v>0A3F507E-1FE8-32B8-E044-0003BA298018</v>
      </c>
    </row>
    <row r="3641" spans="1:21" s="14" customFormat="1" x14ac:dyDescent="0.25">
      <c r="A3641" s="14">
        <f t="shared" si="728"/>
        <v>3641</v>
      </c>
      <c r="B3641" s="14" t="str">
        <f t="shared" ca="1" si="729"/>
        <v>24D09097-D212-4050-8864-50AEF8B4A5FA</v>
      </c>
      <c r="C3641" s="14" t="str">
        <f t="shared" ca="1" si="730"/>
        <v>Højstrupparken</v>
      </c>
      <c r="D3641" s="14" t="str">
        <f t="shared" ca="1" si="731"/>
        <v>49</v>
      </c>
      <c r="E3641" s="14" t="str">
        <f t="shared" ca="1" si="732"/>
        <v>18oo</v>
      </c>
      <c r="F3641" s="1">
        <f t="shared" ca="1" si="733"/>
        <v>140</v>
      </c>
      <c r="G3641" s="1">
        <f t="shared" ca="1" si="734"/>
        <v>816</v>
      </c>
      <c r="H3641" s="1">
        <f t="shared" ca="1" si="735"/>
        <v>1965</v>
      </c>
      <c r="I3641" s="1" t="str">
        <f ca="1">INDEX(Relationstabel!$C$3:$K$10,MATCH(INDIRECT($A$1&amp;"J"&amp;A3641),Relationstabel!$A$3:$A$10,0),MATCH(IFERROR(VALUE(INDIRECT($A$1&amp;"K"&amp;A3641)),0),Relationstabel!$C$1:$K$1,0))</f>
        <v>Fjernvarme/ Blokvarme</v>
      </c>
      <c r="J3641" s="1" t="str">
        <f ca="1">INDEX(Anvendelseskode!B:B,MATCH($F3641,Anvendelseskode!$A:$A,0))</f>
        <v>Etageboligbebyggelse</v>
      </c>
      <c r="K3641" s="1" t="str">
        <f ca="1">INDEX(Anvendelseskode!C:C,MATCH($F3641,Anvendelseskode!$A:$A,0))</f>
        <v>Etageboligbebyggelse</v>
      </c>
      <c r="L3641" s="1" t="str">
        <f ca="1">INDEX(Anvendelseskode!D:D,MATCH($F3641,Anvendelseskode!$A:$A,0))</f>
        <v>Private husholdninger</v>
      </c>
      <c r="M3641" s="1" t="str">
        <f ca="1">IFERROR(INDEX(SBi!$2:$2,MATCH(H3641,SBi!$1:$1,1)),SBi!$K$2)</f>
        <v>1961-1972</v>
      </c>
      <c r="N3641" s="1">
        <f ca="1">INDEX(SBi!$C$3:$K$28,MATCH(F3641,SBi!$B$3:$B$28,0),MATCH(M3641,SBi!$C$2:$K$2,0))</f>
        <v>132.30000000000001</v>
      </c>
      <c r="O3641" s="16">
        <f t="shared" ca="1" si="736"/>
        <v>107.9568</v>
      </c>
      <c r="P3641" s="16" t="str">
        <f ca="1">IFERROR(INDEX(VpD!$2:$2,MATCH(H3641,VpD!$1:$1,1)),VpD!$I$2)</f>
        <v>1961-1972</v>
      </c>
      <c r="Q3641" s="1">
        <f ca="1">INDEX(VpD!$C$3:$I$27,MATCH(F3641,VpD!$B$3:$B$27,0),MATCH(P3641,VpD!$C$2:$I$2,0))</f>
        <v>126</v>
      </c>
      <c r="R3641" s="16">
        <f t="shared" ca="1" si="737"/>
        <v>102.816</v>
      </c>
      <c r="S3641" s="14">
        <f t="shared" ca="1" si="738"/>
        <v>713051.33</v>
      </c>
      <c r="T3641" s="14">
        <f t="shared" ca="1" si="739"/>
        <v>6169243.2400000002</v>
      </c>
      <c r="U3641" s="14" t="str">
        <f t="shared" ca="1" si="740"/>
        <v>0A3F507E-1AEC-32B8-E044-0003BA298018</v>
      </c>
    </row>
    <row r="3642" spans="1:21" s="14" customFormat="1" x14ac:dyDescent="0.25">
      <c r="A3642" s="14">
        <f t="shared" si="728"/>
        <v>3642</v>
      </c>
      <c r="B3642" s="14" t="str">
        <f t="shared" ca="1" si="729"/>
        <v>AB082121-0C97-4164-907E-1E861A04BD98</v>
      </c>
      <c r="C3642" s="14" t="str">
        <f t="shared" ca="1" si="730"/>
        <v>Hyrdeengen</v>
      </c>
      <c r="D3642" s="14" t="str">
        <f t="shared" ca="1" si="731"/>
        <v>313</v>
      </c>
      <c r="E3642" s="14" t="str">
        <f t="shared" ca="1" si="732"/>
        <v>21ef</v>
      </c>
      <c r="F3642" s="1">
        <f t="shared" ca="1" si="733"/>
        <v>130</v>
      </c>
      <c r="G3642" s="1">
        <f t="shared" ca="1" si="734"/>
        <v>125</v>
      </c>
      <c r="H3642" s="1">
        <f t="shared" ca="1" si="735"/>
        <v>1975</v>
      </c>
      <c r="I3642" s="1" t="str">
        <f ca="1">INDEX(Relationstabel!$C$3:$K$10,MATCH(INDIRECT($A$1&amp;"J"&amp;A3642),Relationstabel!$A$3:$A$10,0),MATCH(IFERROR(VALUE(INDIRECT($A$1&amp;"K"&amp;A3642)),0),Relationstabel!$C$1:$K$1,0))</f>
        <v>Fjernvarme/ Blokvarme</v>
      </c>
      <c r="J3642" s="1" t="str">
        <f ca="1">INDEX(Anvendelseskode!B:B,MATCH($F3642,Anvendelseskode!$A:$A,0))</f>
        <v>Række-, kæde-, dobbelthus (lodret adskillelse mellem enhederne)</v>
      </c>
      <c r="K3642" s="1" t="str">
        <f ca="1">INDEX(Anvendelseskode!C:C,MATCH($F3642,Anvendelseskode!$A:$A,0))</f>
        <v>Række-, kæde og dobbelthuse</v>
      </c>
      <c r="L3642" s="1" t="str">
        <f ca="1">INDEX(Anvendelseskode!D:D,MATCH($F3642,Anvendelseskode!$A:$A,0))</f>
        <v>Private husholdninger</v>
      </c>
      <c r="M3642" s="1" t="str">
        <f ca="1">IFERROR(INDEX(SBi!$2:$2,MATCH(H3642,SBi!$1:$1,1)),SBi!$K$2)</f>
        <v>1973-1978</v>
      </c>
      <c r="N3642" s="1">
        <f ca="1">INDEX(SBi!$C$3:$K$28,MATCH(F3642,SBi!$B$3:$B$28,0),MATCH(M3642,SBi!$C$2:$K$2,0))</f>
        <v>112.6</v>
      </c>
      <c r="O3642" s="16">
        <f t="shared" ca="1" si="736"/>
        <v>14.074999999999999</v>
      </c>
      <c r="P3642" s="16" t="str">
        <f ca="1">IFERROR(INDEX(VpD!$2:$2,MATCH(H3642,VpD!$1:$1,1)),VpD!$I$2)</f>
        <v>1973-1978</v>
      </c>
      <c r="Q3642" s="1">
        <f ca="1">INDEX(VpD!$C$3:$I$27,MATCH(F3642,VpD!$B$3:$B$27,0),MATCH(P3642,VpD!$C$2:$I$2,0))</f>
        <v>98</v>
      </c>
      <c r="R3642" s="16">
        <f t="shared" ca="1" si="737"/>
        <v>12.25</v>
      </c>
      <c r="S3642" s="14">
        <f t="shared" ca="1" si="738"/>
        <v>711591.39</v>
      </c>
      <c r="T3642" s="14">
        <f t="shared" ca="1" si="739"/>
        <v>6172340.4800000004</v>
      </c>
      <c r="U3642" s="14" t="str">
        <f t="shared" ca="1" si="740"/>
        <v>0A3F507E-19EE-32B8-E044-0003BA298018</v>
      </c>
    </row>
    <row r="3643" spans="1:21" s="14" customFormat="1" x14ac:dyDescent="0.25">
      <c r="A3643" s="14">
        <f t="shared" si="728"/>
        <v>3643</v>
      </c>
      <c r="B3643" s="14" t="str">
        <f t="shared" ca="1" si="729"/>
        <v>B77B9F55-6AE4-448A-8095-6D804845E9CA</v>
      </c>
      <c r="C3643" s="14" t="str">
        <f t="shared" ca="1" si="730"/>
        <v>Løkketoften</v>
      </c>
      <c r="D3643" s="14" t="str">
        <f t="shared" ca="1" si="731"/>
        <v>10</v>
      </c>
      <c r="E3643" s="14" t="str">
        <f t="shared" ca="1" si="732"/>
        <v>9eb</v>
      </c>
      <c r="F3643" s="1">
        <f t="shared" ca="1" si="733"/>
        <v>120</v>
      </c>
      <c r="G3643" s="1">
        <f t="shared" ca="1" si="734"/>
        <v>170</v>
      </c>
      <c r="H3643" s="1">
        <f t="shared" ca="1" si="735"/>
        <v>1977</v>
      </c>
      <c r="I3643" s="1" t="str">
        <f ca="1">INDEX(Relationstabel!$C$3:$K$10,MATCH(INDIRECT($A$1&amp;"J"&amp;A3643),Relationstabel!$A$3:$A$10,0),MATCH(IFERROR(VALUE(INDIRECT($A$1&amp;"K"&amp;A3643)),0),Relationstabel!$C$1:$K$1,0))</f>
        <v>Naturgas</v>
      </c>
      <c r="J3643" s="1" t="str">
        <f ca="1">INDEX(Anvendelseskode!B:B,MATCH($F3643,Anvendelseskode!$A:$A,0))</f>
        <v>Fritliggende enfamilieshus (parcelhus)</v>
      </c>
      <c r="K3643" s="1" t="str">
        <f ca="1">INDEX(Anvendelseskode!C:C,MATCH($F3643,Anvendelseskode!$A:$A,0))</f>
        <v>Parcelhuse</v>
      </c>
      <c r="L3643" s="1" t="str">
        <f ca="1">INDEX(Anvendelseskode!D:D,MATCH($F3643,Anvendelseskode!$A:$A,0))</f>
        <v>Private husholdninger</v>
      </c>
      <c r="M3643" s="1" t="str">
        <f ca="1">IFERROR(INDEX(SBi!$2:$2,MATCH(H3643,SBi!$1:$1,1)),SBi!$K$2)</f>
        <v>1973-1978</v>
      </c>
      <c r="N3643" s="1">
        <f ca="1">INDEX(SBi!$C$3:$K$28,MATCH(F3643,SBi!$B$3:$B$28,0),MATCH(M3643,SBi!$C$2:$K$2,0))</f>
        <v>119.8</v>
      </c>
      <c r="O3643" s="16">
        <f t="shared" ca="1" si="736"/>
        <v>20.366</v>
      </c>
      <c r="P3643" s="16" t="str">
        <f ca="1">IFERROR(INDEX(VpD!$2:$2,MATCH(H3643,VpD!$1:$1,1)),VpD!$I$2)</f>
        <v>1973-1978</v>
      </c>
      <c r="Q3643" s="1">
        <f ca="1">INDEX(VpD!$C$3:$I$27,MATCH(F3643,VpD!$B$3:$B$27,0),MATCH(P3643,VpD!$C$2:$I$2,0))</f>
        <v>117</v>
      </c>
      <c r="R3643" s="16">
        <f t="shared" ca="1" si="737"/>
        <v>19.89</v>
      </c>
      <c r="S3643" s="14">
        <f t="shared" ca="1" si="738"/>
        <v>711036.94</v>
      </c>
      <c r="T3643" s="14">
        <f t="shared" ca="1" si="739"/>
        <v>6171959.3499999996</v>
      </c>
      <c r="U3643" s="14" t="str">
        <f t="shared" ca="1" si="740"/>
        <v>0A3F507E-1CEE-32B8-E044-0003BA298018</v>
      </c>
    </row>
    <row r="3644" spans="1:21" s="14" customFormat="1" x14ac:dyDescent="0.25">
      <c r="A3644" s="14">
        <f t="shared" si="728"/>
        <v>3644</v>
      </c>
      <c r="B3644" s="14" t="str">
        <f t="shared" ca="1" si="729"/>
        <v>B1BFC55D-8863-4638-9781-BF556692722F</v>
      </c>
      <c r="C3644" s="14" t="str">
        <f t="shared" ca="1" si="730"/>
        <v>Sandvejen</v>
      </c>
      <c r="D3644" s="14" t="str">
        <f t="shared" ca="1" si="731"/>
        <v>2B</v>
      </c>
      <c r="E3644" s="14" t="str">
        <f t="shared" ca="1" si="732"/>
        <v>11cb</v>
      </c>
      <c r="F3644" s="1">
        <f t="shared" ca="1" si="733"/>
        <v>130</v>
      </c>
      <c r="G3644" s="1">
        <f t="shared" ca="1" si="734"/>
        <v>129</v>
      </c>
      <c r="H3644" s="1">
        <f t="shared" ca="1" si="735"/>
        <v>1975</v>
      </c>
      <c r="I3644" s="1" t="str">
        <f ca="1">INDEX(Relationstabel!$C$3:$K$10,MATCH(INDIRECT($A$1&amp;"J"&amp;A3644),Relationstabel!$A$3:$A$10,0),MATCH(IFERROR(VALUE(INDIRECT($A$1&amp;"K"&amp;A3644)),0),Relationstabel!$C$1:$K$1,0))</f>
        <v>Naturgas</v>
      </c>
      <c r="J3644" s="1" t="str">
        <f ca="1">INDEX(Anvendelseskode!B:B,MATCH($F3644,Anvendelseskode!$A:$A,0))</f>
        <v>Række-, kæde-, dobbelthus (lodret adskillelse mellem enhederne)</v>
      </c>
      <c r="K3644" s="1" t="str">
        <f ca="1">INDEX(Anvendelseskode!C:C,MATCH($F3644,Anvendelseskode!$A:$A,0))</f>
        <v>Række-, kæde og dobbelthuse</v>
      </c>
      <c r="L3644" s="1" t="str">
        <f ca="1">INDEX(Anvendelseskode!D:D,MATCH($F3644,Anvendelseskode!$A:$A,0))</f>
        <v>Private husholdninger</v>
      </c>
      <c r="M3644" s="1" t="str">
        <f ca="1">IFERROR(INDEX(SBi!$2:$2,MATCH(H3644,SBi!$1:$1,1)),SBi!$K$2)</f>
        <v>1973-1978</v>
      </c>
      <c r="N3644" s="1">
        <f ca="1">INDEX(SBi!$C$3:$K$28,MATCH(F3644,SBi!$B$3:$B$28,0),MATCH(M3644,SBi!$C$2:$K$2,0))</f>
        <v>112.6</v>
      </c>
      <c r="O3644" s="16">
        <f t="shared" ca="1" si="736"/>
        <v>14.525399999999999</v>
      </c>
      <c r="P3644" s="16" t="str">
        <f ca="1">IFERROR(INDEX(VpD!$2:$2,MATCH(H3644,VpD!$1:$1,1)),VpD!$I$2)</f>
        <v>1973-1978</v>
      </c>
      <c r="Q3644" s="1">
        <f ca="1">INDEX(VpD!$C$3:$I$27,MATCH(F3644,VpD!$B$3:$B$27,0),MATCH(P3644,VpD!$C$2:$I$2,0))</f>
        <v>98</v>
      </c>
      <c r="R3644" s="16">
        <f t="shared" ca="1" si="737"/>
        <v>12.641999999999999</v>
      </c>
      <c r="S3644" s="14">
        <f t="shared" ca="1" si="738"/>
        <v>713031.88</v>
      </c>
      <c r="T3644" s="14">
        <f t="shared" ca="1" si="739"/>
        <v>6168816.2800000003</v>
      </c>
      <c r="U3644" s="14" t="str">
        <f t="shared" ca="1" si="740"/>
        <v>0A3F507E-20EE-32B8-E044-0003BA298018</v>
      </c>
    </row>
    <row r="3645" spans="1:21" s="14" customFormat="1" x14ac:dyDescent="0.25">
      <c r="A3645" s="14">
        <f t="shared" si="728"/>
        <v>3645</v>
      </c>
      <c r="B3645" s="14" t="str">
        <f t="shared" ca="1" si="729"/>
        <v>D20E0544-EDDB-4A0B-A836-9DEDE35B03C4</v>
      </c>
      <c r="C3645" s="14" t="str">
        <f t="shared" ca="1" si="730"/>
        <v>Hyrdeengen</v>
      </c>
      <c r="D3645" s="14" t="str">
        <f t="shared" ca="1" si="731"/>
        <v>339</v>
      </c>
      <c r="E3645" s="14" t="str">
        <f t="shared" ca="1" si="732"/>
        <v>21ds</v>
      </c>
      <c r="F3645" s="1">
        <f t="shared" ca="1" si="733"/>
        <v>130</v>
      </c>
      <c r="G3645" s="1">
        <f t="shared" ca="1" si="734"/>
        <v>126</v>
      </c>
      <c r="H3645" s="1">
        <f t="shared" ca="1" si="735"/>
        <v>1975</v>
      </c>
      <c r="I3645" s="1" t="str">
        <f ca="1">INDEX(Relationstabel!$C$3:$K$10,MATCH(INDIRECT($A$1&amp;"J"&amp;A3645),Relationstabel!$A$3:$A$10,0),MATCH(IFERROR(VALUE(INDIRECT($A$1&amp;"K"&amp;A3645)),0),Relationstabel!$C$1:$K$1,0))</f>
        <v>Fjernvarme/ Blokvarme</v>
      </c>
      <c r="J3645" s="1" t="str">
        <f ca="1">INDEX(Anvendelseskode!B:B,MATCH($F3645,Anvendelseskode!$A:$A,0))</f>
        <v>Række-, kæde-, dobbelthus (lodret adskillelse mellem enhederne)</v>
      </c>
      <c r="K3645" s="1" t="str">
        <f ca="1">INDEX(Anvendelseskode!C:C,MATCH($F3645,Anvendelseskode!$A:$A,0))</f>
        <v>Række-, kæde og dobbelthuse</v>
      </c>
      <c r="L3645" s="1" t="str">
        <f ca="1">INDEX(Anvendelseskode!D:D,MATCH($F3645,Anvendelseskode!$A:$A,0))</f>
        <v>Private husholdninger</v>
      </c>
      <c r="M3645" s="1" t="str">
        <f ca="1">IFERROR(INDEX(SBi!$2:$2,MATCH(H3645,SBi!$1:$1,1)),SBi!$K$2)</f>
        <v>1973-1978</v>
      </c>
      <c r="N3645" s="1">
        <f ca="1">INDEX(SBi!$C$3:$K$28,MATCH(F3645,SBi!$B$3:$B$28,0),MATCH(M3645,SBi!$C$2:$K$2,0))</f>
        <v>112.6</v>
      </c>
      <c r="O3645" s="16">
        <f t="shared" ca="1" si="736"/>
        <v>14.187599999999998</v>
      </c>
      <c r="P3645" s="16" t="str">
        <f ca="1">IFERROR(INDEX(VpD!$2:$2,MATCH(H3645,VpD!$1:$1,1)),VpD!$I$2)</f>
        <v>1973-1978</v>
      </c>
      <c r="Q3645" s="1">
        <f ca="1">INDEX(VpD!$C$3:$I$27,MATCH(F3645,VpD!$B$3:$B$27,0),MATCH(P3645,VpD!$C$2:$I$2,0))</f>
        <v>98</v>
      </c>
      <c r="R3645" s="16">
        <f t="shared" ca="1" si="737"/>
        <v>12.348000000000001</v>
      </c>
      <c r="S3645" s="14">
        <f t="shared" ca="1" si="738"/>
        <v>711540.23</v>
      </c>
      <c r="T3645" s="14">
        <f t="shared" ca="1" si="739"/>
        <v>6172380.7000000002</v>
      </c>
      <c r="U3645" s="14" t="str">
        <f t="shared" ca="1" si="740"/>
        <v>0A3F507E-19FB-32B8-E044-0003BA298018</v>
      </c>
    </row>
    <row r="3646" spans="1:21" s="14" customFormat="1" x14ac:dyDescent="0.25">
      <c r="A3646" s="14">
        <f t="shared" si="728"/>
        <v>3646</v>
      </c>
      <c r="B3646" s="14" t="str">
        <f t="shared" ca="1" si="729"/>
        <v>96DC0766-5F22-4F99-86F4-AA95B74396E5</v>
      </c>
      <c r="C3646" s="14" t="str">
        <f t="shared" ca="1" si="730"/>
        <v>Højstrupvej</v>
      </c>
      <c r="D3646" s="14" t="str">
        <f t="shared" ca="1" si="731"/>
        <v>3</v>
      </c>
      <c r="E3646" s="14" t="str">
        <f t="shared" ca="1" si="732"/>
        <v>18cy</v>
      </c>
      <c r="F3646" s="1">
        <f t="shared" ca="1" si="733"/>
        <v>120</v>
      </c>
      <c r="G3646" s="1">
        <f t="shared" ca="1" si="734"/>
        <v>104</v>
      </c>
      <c r="H3646" s="1">
        <f t="shared" ca="1" si="735"/>
        <v>1985</v>
      </c>
      <c r="I3646" s="1" t="str">
        <f ca="1">INDEX(Relationstabel!$C$3:$K$10,MATCH(INDIRECT($A$1&amp;"J"&amp;A3646),Relationstabel!$A$3:$A$10,0),MATCH(IFERROR(VALUE(INDIRECT($A$1&amp;"K"&amp;A3646)),0),Relationstabel!$C$1:$K$1,0))</f>
        <v>Naturgas</v>
      </c>
      <c r="J3646" s="1" t="str">
        <f ca="1">INDEX(Anvendelseskode!B:B,MATCH($F3646,Anvendelseskode!$A:$A,0))</f>
        <v>Fritliggende enfamilieshus (parcelhus)</v>
      </c>
      <c r="K3646" s="1" t="str">
        <f ca="1">INDEX(Anvendelseskode!C:C,MATCH($F3646,Anvendelseskode!$A:$A,0))</f>
        <v>Parcelhuse</v>
      </c>
      <c r="L3646" s="1" t="str">
        <f ca="1">INDEX(Anvendelseskode!D:D,MATCH($F3646,Anvendelseskode!$A:$A,0))</f>
        <v>Private husholdninger</v>
      </c>
      <c r="M3646" s="1" t="str">
        <f ca="1">IFERROR(INDEX(SBi!$2:$2,MATCH(H3646,SBi!$1:$1,1)),SBi!$K$2)</f>
        <v>1979-1998</v>
      </c>
      <c r="N3646" s="1">
        <f ca="1">INDEX(SBi!$C$3:$K$28,MATCH(F3646,SBi!$B$3:$B$28,0),MATCH(M3646,SBi!$C$2:$K$2,0))</f>
        <v>105.4</v>
      </c>
      <c r="O3646" s="16">
        <f t="shared" ca="1" si="736"/>
        <v>10.961600000000001</v>
      </c>
      <c r="P3646" s="16" t="str">
        <f ca="1">IFERROR(INDEX(VpD!$2:$2,MATCH(H3646,VpD!$1:$1,1)),VpD!$I$2)</f>
        <v>1979-1998</v>
      </c>
      <c r="Q3646" s="1">
        <f ca="1">INDEX(VpD!$C$3:$I$27,MATCH(F3646,VpD!$B$3:$B$27,0),MATCH(P3646,VpD!$C$2:$I$2,0))</f>
        <v>90</v>
      </c>
      <c r="R3646" s="16">
        <f t="shared" ca="1" si="737"/>
        <v>9.36</v>
      </c>
      <c r="S3646" s="14">
        <f t="shared" ca="1" si="738"/>
        <v>713060.97</v>
      </c>
      <c r="T3646" s="14">
        <f t="shared" ca="1" si="739"/>
        <v>6168905.7300000004</v>
      </c>
      <c r="U3646" s="14" t="str">
        <f t="shared" ca="1" si="740"/>
        <v>0A3F507E-1AFB-32B8-E044-0003BA298018</v>
      </c>
    </row>
    <row r="3647" spans="1:21" s="14" customFormat="1" x14ac:dyDescent="0.25">
      <c r="A3647" s="14">
        <f t="shared" si="728"/>
        <v>3647</v>
      </c>
      <c r="B3647" s="14" t="str">
        <f t="shared" ca="1" si="729"/>
        <v>E3F05A4A-CC18-4F49-A349-11F94D1391D5</v>
      </c>
      <c r="C3647" s="14" t="str">
        <f t="shared" ca="1" si="730"/>
        <v>Løkketoften</v>
      </c>
      <c r="D3647" s="14" t="str">
        <f t="shared" ca="1" si="731"/>
        <v>24</v>
      </c>
      <c r="E3647" s="14" t="str">
        <f t="shared" ca="1" si="732"/>
        <v>9es</v>
      </c>
      <c r="F3647" s="1">
        <f t="shared" ca="1" si="733"/>
        <v>120</v>
      </c>
      <c r="G3647" s="1">
        <f t="shared" ca="1" si="734"/>
        <v>134</v>
      </c>
      <c r="H3647" s="1">
        <f t="shared" ca="1" si="735"/>
        <v>1970</v>
      </c>
      <c r="I3647" s="1" t="str">
        <f ca="1">INDEX(Relationstabel!$C$3:$K$10,MATCH(INDIRECT($A$1&amp;"J"&amp;A3647),Relationstabel!$A$3:$A$10,0),MATCH(IFERROR(VALUE(INDIRECT($A$1&amp;"K"&amp;A3647)),0),Relationstabel!$C$1:$K$1,0))</f>
        <v>Naturgas</v>
      </c>
      <c r="J3647" s="1" t="str">
        <f ca="1">INDEX(Anvendelseskode!B:B,MATCH($F3647,Anvendelseskode!$A:$A,0))</f>
        <v>Fritliggende enfamilieshus (parcelhus)</v>
      </c>
      <c r="K3647" s="1" t="str">
        <f ca="1">INDEX(Anvendelseskode!C:C,MATCH($F3647,Anvendelseskode!$A:$A,0))</f>
        <v>Parcelhuse</v>
      </c>
      <c r="L3647" s="1" t="str">
        <f ca="1">INDEX(Anvendelseskode!D:D,MATCH($F3647,Anvendelseskode!$A:$A,0))</f>
        <v>Private husholdninger</v>
      </c>
      <c r="M3647" s="1" t="str">
        <f ca="1">IFERROR(INDEX(SBi!$2:$2,MATCH(H3647,SBi!$1:$1,1)),SBi!$K$2)</f>
        <v>1961-1972</v>
      </c>
      <c r="N3647" s="1">
        <f ca="1">INDEX(SBi!$C$3:$K$28,MATCH(F3647,SBi!$B$3:$B$28,0),MATCH(M3647,SBi!$C$2:$K$2,0))</f>
        <v>134.30000000000001</v>
      </c>
      <c r="O3647" s="16">
        <f t="shared" ca="1" si="736"/>
        <v>17.996200000000002</v>
      </c>
      <c r="P3647" s="16" t="str">
        <f ca="1">IFERROR(INDEX(VpD!$2:$2,MATCH(H3647,VpD!$1:$1,1)),VpD!$I$2)</f>
        <v>1961-1972</v>
      </c>
      <c r="Q3647" s="1">
        <f ca="1">INDEX(VpD!$C$3:$I$27,MATCH(F3647,VpD!$B$3:$B$27,0),MATCH(P3647,VpD!$C$2:$I$2,0))</f>
        <v>143</v>
      </c>
      <c r="R3647" s="16">
        <f t="shared" ca="1" si="737"/>
        <v>19.161999999999999</v>
      </c>
      <c r="S3647" s="14">
        <f t="shared" ca="1" si="738"/>
        <v>711024.96</v>
      </c>
      <c r="T3647" s="14">
        <f t="shared" ca="1" si="739"/>
        <v>6171979.21</v>
      </c>
      <c r="U3647" s="14" t="str">
        <f t="shared" ca="1" si="740"/>
        <v>0A3F507E-1CFB-32B8-E044-0003BA298018</v>
      </c>
    </row>
    <row r="3648" spans="1:21" s="14" customFormat="1" x14ac:dyDescent="0.25">
      <c r="A3648" s="14">
        <f t="shared" si="728"/>
        <v>3648</v>
      </c>
      <c r="B3648" s="14" t="str">
        <f t="shared" ca="1" si="729"/>
        <v>54C70B0A-4B00-49C6-B443-66B7330E48C7</v>
      </c>
      <c r="C3648" s="14" t="str">
        <f t="shared" ca="1" si="730"/>
        <v>Sandvejen</v>
      </c>
      <c r="D3648" s="14" t="str">
        <f t="shared" ca="1" si="731"/>
        <v>16B</v>
      </c>
      <c r="E3648" s="14" t="str">
        <f t="shared" ca="1" si="732"/>
        <v>11bn</v>
      </c>
      <c r="F3648" s="1">
        <f t="shared" ca="1" si="733"/>
        <v>120</v>
      </c>
      <c r="G3648" s="1">
        <f t="shared" ca="1" si="734"/>
        <v>111</v>
      </c>
      <c r="H3648" s="1">
        <f t="shared" ca="1" si="735"/>
        <v>1977</v>
      </c>
      <c r="I3648" s="1" t="str">
        <f ca="1">INDEX(Relationstabel!$C$3:$K$10,MATCH(INDIRECT($A$1&amp;"J"&amp;A3648),Relationstabel!$A$3:$A$10,0),MATCH(IFERROR(VALUE(INDIRECT($A$1&amp;"K"&amp;A3648)),0),Relationstabel!$C$1:$K$1,0))</f>
        <v>Elvarme</v>
      </c>
      <c r="J3648" s="1" t="str">
        <f ca="1">INDEX(Anvendelseskode!B:B,MATCH($F3648,Anvendelseskode!$A:$A,0))</f>
        <v>Fritliggende enfamilieshus (parcelhus)</v>
      </c>
      <c r="K3648" s="1" t="str">
        <f ca="1">INDEX(Anvendelseskode!C:C,MATCH($F3648,Anvendelseskode!$A:$A,0))</f>
        <v>Parcelhuse</v>
      </c>
      <c r="L3648" s="1" t="str">
        <f ca="1">INDEX(Anvendelseskode!D:D,MATCH($F3648,Anvendelseskode!$A:$A,0))</f>
        <v>Private husholdninger</v>
      </c>
      <c r="M3648" s="1" t="str">
        <f ca="1">IFERROR(INDEX(SBi!$2:$2,MATCH(H3648,SBi!$1:$1,1)),SBi!$K$2)</f>
        <v>1973-1978</v>
      </c>
      <c r="N3648" s="1">
        <f ca="1">INDEX(SBi!$C$3:$K$28,MATCH(F3648,SBi!$B$3:$B$28,0),MATCH(M3648,SBi!$C$2:$K$2,0))</f>
        <v>119.8</v>
      </c>
      <c r="O3648" s="16">
        <f t="shared" ca="1" si="736"/>
        <v>13.297799999999999</v>
      </c>
      <c r="P3648" s="16" t="str">
        <f ca="1">IFERROR(INDEX(VpD!$2:$2,MATCH(H3648,VpD!$1:$1,1)),VpD!$I$2)</f>
        <v>1973-1978</v>
      </c>
      <c r="Q3648" s="1">
        <f ca="1">INDEX(VpD!$C$3:$I$27,MATCH(F3648,VpD!$B$3:$B$27,0),MATCH(P3648,VpD!$C$2:$I$2,0))</f>
        <v>117</v>
      </c>
      <c r="R3648" s="16">
        <f t="shared" ca="1" si="737"/>
        <v>12.987</v>
      </c>
      <c r="S3648" s="14">
        <f t="shared" ca="1" si="738"/>
        <v>713081.86</v>
      </c>
      <c r="T3648" s="14">
        <f t="shared" ca="1" si="739"/>
        <v>6168615.6600000001</v>
      </c>
      <c r="U3648" s="14" t="str">
        <f t="shared" ca="1" si="740"/>
        <v>0A3F507E-20FB-32B8-E044-0003BA298018</v>
      </c>
    </row>
    <row r="3649" spans="1:21" s="14" customFormat="1" x14ac:dyDescent="0.25">
      <c r="A3649" s="14">
        <f t="shared" si="728"/>
        <v>3649</v>
      </c>
      <c r="B3649" s="14" t="str">
        <f t="shared" ca="1" si="729"/>
        <v>47C7BC41-A3E6-4AE9-A88E-790F688E63D6</v>
      </c>
      <c r="C3649" s="14" t="str">
        <f t="shared" ca="1" si="730"/>
        <v>Bygaden</v>
      </c>
      <c r="D3649" s="14" t="str">
        <f t="shared" ca="1" si="731"/>
        <v>48</v>
      </c>
      <c r="E3649" s="14" t="str">
        <f t="shared" ca="1" si="732"/>
        <v>10æ</v>
      </c>
      <c r="F3649" s="1">
        <f t="shared" ca="1" si="733"/>
        <v>120</v>
      </c>
      <c r="G3649" s="1">
        <f t="shared" ca="1" si="734"/>
        <v>149</v>
      </c>
      <c r="H3649" s="1">
        <f t="shared" ca="1" si="735"/>
        <v>1961</v>
      </c>
      <c r="I3649" s="1" t="str">
        <f ca="1">INDEX(Relationstabel!$C$3:$K$10,MATCH(INDIRECT($A$1&amp;"J"&amp;A3649),Relationstabel!$A$3:$A$10,0),MATCH(IFERROR(VALUE(INDIRECT($A$1&amp;"K"&amp;A3649)),0),Relationstabel!$C$1:$K$1,0))</f>
        <v>Naturgas</v>
      </c>
      <c r="J3649" s="1" t="str">
        <f ca="1">INDEX(Anvendelseskode!B:B,MATCH($F3649,Anvendelseskode!$A:$A,0))</f>
        <v>Fritliggende enfamilieshus (parcelhus)</v>
      </c>
      <c r="K3649" s="1" t="str">
        <f ca="1">INDEX(Anvendelseskode!C:C,MATCH($F3649,Anvendelseskode!$A:$A,0))</f>
        <v>Parcelhuse</v>
      </c>
      <c r="L3649" s="1" t="str">
        <f ca="1">INDEX(Anvendelseskode!D:D,MATCH($F3649,Anvendelseskode!$A:$A,0))</f>
        <v>Private husholdninger</v>
      </c>
      <c r="M3649" s="1" t="str">
        <f ca="1">IFERROR(INDEX(SBi!$2:$2,MATCH(H3649,SBi!$1:$1,1)),SBi!$K$2)</f>
        <v>1961-1972</v>
      </c>
      <c r="N3649" s="1">
        <f ca="1">INDEX(SBi!$C$3:$K$28,MATCH(F3649,SBi!$B$3:$B$28,0),MATCH(M3649,SBi!$C$2:$K$2,0))</f>
        <v>134.30000000000001</v>
      </c>
      <c r="O3649" s="16">
        <f t="shared" ca="1" si="736"/>
        <v>20.0107</v>
      </c>
      <c r="P3649" s="16" t="str">
        <f ca="1">IFERROR(INDEX(VpD!$2:$2,MATCH(H3649,VpD!$1:$1,1)),VpD!$I$2)</f>
        <v>1961-1972</v>
      </c>
      <c r="Q3649" s="1">
        <f ca="1">INDEX(VpD!$C$3:$I$27,MATCH(F3649,VpD!$B$3:$B$27,0),MATCH(P3649,VpD!$C$2:$I$2,0))</f>
        <v>143</v>
      </c>
      <c r="R3649" s="16">
        <f t="shared" ca="1" si="737"/>
        <v>21.306999999999999</v>
      </c>
      <c r="S3649" s="14">
        <f t="shared" ca="1" si="738"/>
        <v>711516.01</v>
      </c>
      <c r="T3649" s="14">
        <f t="shared" ca="1" si="739"/>
        <v>6170775.4000000004</v>
      </c>
      <c r="U3649" s="14" t="str">
        <f t="shared" ca="1" si="740"/>
        <v>0A3F507E-15FF-32B8-E044-0003BA298018</v>
      </c>
    </row>
    <row r="3650" spans="1:21" s="14" customFormat="1" x14ac:dyDescent="0.25">
      <c r="A3650" s="14">
        <f t="shared" si="728"/>
        <v>3650</v>
      </c>
      <c r="B3650" s="14" t="str">
        <f t="shared" ca="1" si="729"/>
        <v>9FE276DC-3226-4907-A0E8-BD255D0537A6</v>
      </c>
      <c r="C3650" s="14" t="str">
        <f t="shared" ca="1" si="730"/>
        <v>Hvidkløvervænget</v>
      </c>
      <c r="D3650" s="14" t="str">
        <f t="shared" ca="1" si="731"/>
        <v>21</v>
      </c>
      <c r="E3650" s="14" t="str">
        <f t="shared" ca="1" si="732"/>
        <v>9tz</v>
      </c>
      <c r="F3650" s="1">
        <f t="shared" ca="1" si="733"/>
        <v>130</v>
      </c>
      <c r="G3650" s="1">
        <f t="shared" ca="1" si="734"/>
        <v>135</v>
      </c>
      <c r="H3650" s="1">
        <f t="shared" ca="1" si="735"/>
        <v>2015</v>
      </c>
      <c r="I3650" s="1" t="str">
        <f ca="1">INDEX(Relationstabel!$C$3:$K$10,MATCH(INDIRECT($A$1&amp;"J"&amp;A3650),Relationstabel!$A$3:$A$10,0),MATCH(IFERROR(VALUE(INDIRECT($A$1&amp;"K"&amp;A3650)),0),Relationstabel!$C$1:$K$1,0))</f>
        <v>Fjernvarme/ Blokvarme</v>
      </c>
      <c r="J3650" s="1" t="str">
        <f ca="1">INDEX(Anvendelseskode!B:B,MATCH($F3650,Anvendelseskode!$A:$A,0))</f>
        <v>Række-, kæde-, dobbelthus (lodret adskillelse mellem enhederne)</v>
      </c>
      <c r="K3650" s="1" t="str">
        <f ca="1">INDEX(Anvendelseskode!C:C,MATCH($F3650,Anvendelseskode!$A:$A,0))</f>
        <v>Række-, kæde og dobbelthuse</v>
      </c>
      <c r="L3650" s="1" t="str">
        <f ca="1">INDEX(Anvendelseskode!D:D,MATCH($F3650,Anvendelseskode!$A:$A,0))</f>
        <v>Private husholdninger</v>
      </c>
      <c r="M3650" s="1" t="str">
        <f ca="1">IFERROR(INDEX(SBi!$2:$2,MATCH(H3650,SBi!$1:$1,1)),SBi!$K$2)</f>
        <v>Efter 2006</v>
      </c>
      <c r="N3650" s="1">
        <f ca="1">INDEX(SBi!$C$3:$K$28,MATCH(F3650,SBi!$B$3:$B$28,0),MATCH(M3650,SBi!$C$2:$K$2,0))</f>
        <v>66.400000000000006</v>
      </c>
      <c r="O3650" s="16">
        <f t="shared" ca="1" si="736"/>
        <v>8.9640000000000004</v>
      </c>
      <c r="P3650" s="16" t="str">
        <f ca="1">IFERROR(INDEX(VpD!$2:$2,MATCH(H3650,VpD!$1:$1,1)),VpD!$I$2)</f>
        <v>&gt;1998</v>
      </c>
      <c r="Q3650" s="1">
        <f ca="1">INDEX(VpD!$C$3:$I$27,MATCH(F3650,VpD!$B$3:$B$27,0),MATCH(P3650,VpD!$C$2:$I$2,0))</f>
        <v>65</v>
      </c>
      <c r="R3650" s="16">
        <f t="shared" ca="1" si="737"/>
        <v>8.7750000000000004</v>
      </c>
      <c r="S3650" s="14">
        <f t="shared" ca="1" si="738"/>
        <v>711526.19</v>
      </c>
      <c r="T3650" s="14">
        <f t="shared" ca="1" si="739"/>
        <v>6172772.4699999997</v>
      </c>
      <c r="U3650" s="14" t="str">
        <f t="shared" ca="1" si="740"/>
        <v>7904975B-8766-45B4-B810-48E340C093FE</v>
      </c>
    </row>
    <row r="3651" spans="1:21" s="14" customFormat="1" x14ac:dyDescent="0.25">
      <c r="A3651" s="14">
        <f t="shared" ref="A3651:A3714" si="741">ROW(B3651)</f>
        <v>3651</v>
      </c>
      <c r="B3651" s="14" t="str">
        <f t="shared" ref="B3651:B3714" ca="1" si="742">INDIRECT($A$1&amp;"b"&amp;A3651)</f>
        <v>0A13D1A6-FD7E-4212-B217-FFF0FD2D9C5C</v>
      </c>
      <c r="C3651" s="14" t="str">
        <f t="shared" ref="C3651:C3714" ca="1" si="743">INDIRECT($A$1&amp;"V"&amp;A3651)</f>
        <v>Hvidkløvervænget</v>
      </c>
      <c r="D3651" s="14" t="str">
        <f t="shared" ref="D3651:D3714" ca="1" si="744">INDIRECT($A$1&amp;"W"&amp;A3651)</f>
        <v>17</v>
      </c>
      <c r="E3651" s="14" t="str">
        <f t="shared" ref="E3651:E3714" ca="1" si="745">INDIRECT($A$1&amp;"AB"&amp;A3651)</f>
        <v>9qy</v>
      </c>
      <c r="F3651" s="1">
        <f t="shared" ref="F3651:F3714" ca="1" si="746">ROUNDDOWN(INDIRECT($A$1&amp;"C"&amp;A3651),-1)</f>
        <v>130</v>
      </c>
      <c r="G3651" s="1">
        <f t="shared" ref="G3651:G3714" ca="1" si="747">INDIRECT($A$1&amp;"P"&amp;A3651)+INDIRECT($A$1&amp;"Q"&amp;A3651)+INDIRECT($A$1&amp;"R"&amp;A3651)*0.5</f>
        <v>115</v>
      </c>
      <c r="H3651" s="1">
        <f t="shared" ref="H3651:H3714" ca="1" si="748">MAX(INDIRECT($A$1&amp;"E"&amp;A3651),INDIRECT($A$1&amp;"D"&amp;A3651))</f>
        <v>2015</v>
      </c>
      <c r="I3651" s="1" t="str">
        <f ca="1">INDEX(Relationstabel!$C$3:$K$10,MATCH(INDIRECT($A$1&amp;"J"&amp;A3651),Relationstabel!$A$3:$A$10,0),MATCH(IFERROR(VALUE(INDIRECT($A$1&amp;"K"&amp;A3651)),0),Relationstabel!$C$1:$K$1,0))</f>
        <v>Fjernvarme/ Blokvarme</v>
      </c>
      <c r="J3651" s="1" t="str">
        <f ca="1">INDEX(Anvendelseskode!B:B,MATCH($F3651,Anvendelseskode!$A:$A,0))</f>
        <v>Række-, kæde-, dobbelthus (lodret adskillelse mellem enhederne)</v>
      </c>
      <c r="K3651" s="1" t="str">
        <f ca="1">INDEX(Anvendelseskode!C:C,MATCH($F3651,Anvendelseskode!$A:$A,0))</f>
        <v>Række-, kæde og dobbelthuse</v>
      </c>
      <c r="L3651" s="1" t="str">
        <f ca="1">INDEX(Anvendelseskode!D:D,MATCH($F3651,Anvendelseskode!$A:$A,0))</f>
        <v>Private husholdninger</v>
      </c>
      <c r="M3651" s="1" t="str">
        <f ca="1">IFERROR(INDEX(SBi!$2:$2,MATCH(H3651,SBi!$1:$1,1)),SBi!$K$2)</f>
        <v>Efter 2006</v>
      </c>
      <c r="N3651" s="1">
        <f ca="1">INDEX(SBi!$C$3:$K$28,MATCH(F3651,SBi!$B$3:$B$28,0),MATCH(M3651,SBi!$C$2:$K$2,0))</f>
        <v>66.400000000000006</v>
      </c>
      <c r="O3651" s="16">
        <f t="shared" ref="O3651:O3714" ca="1" si="749">N3651*G3651/1000</f>
        <v>7.636000000000001</v>
      </c>
      <c r="P3651" s="16" t="str">
        <f ca="1">IFERROR(INDEX(VpD!$2:$2,MATCH(H3651,VpD!$1:$1,1)),VpD!$I$2)</f>
        <v>&gt;1998</v>
      </c>
      <c r="Q3651" s="1">
        <f ca="1">INDEX(VpD!$C$3:$I$27,MATCH(F3651,VpD!$B$3:$B$27,0),MATCH(P3651,VpD!$C$2:$I$2,0))</f>
        <v>65</v>
      </c>
      <c r="R3651" s="16">
        <f t="shared" ref="R3651:R3714" ca="1" si="750">Q3651*G3651/1000</f>
        <v>7.4749999999999996</v>
      </c>
      <c r="S3651" s="14">
        <f t="shared" ref="S3651:S3714" ca="1" si="751">INDIRECT($A$1&amp;"AE"&amp;A3651)</f>
        <v>711523.09</v>
      </c>
      <c r="T3651" s="14">
        <f t="shared" ref="T3651:T3714" ca="1" si="752">INDIRECT($A$1&amp;"AF"&amp;A3651)</f>
        <v>6172784.9100000001</v>
      </c>
      <c r="U3651" s="14" t="str">
        <f t="shared" ref="U3651:U3714" ca="1" si="753">INDIRECT($A$1&amp;"AC"&amp;A3651)</f>
        <v>F99A4C61-7478-4399-9977-776E70EC8139</v>
      </c>
    </row>
    <row r="3652" spans="1:21" s="14" customFormat="1" x14ac:dyDescent="0.25">
      <c r="A3652" s="14">
        <f t="shared" si="741"/>
        <v>3652</v>
      </c>
      <c r="B3652" s="14" t="str">
        <f t="shared" ca="1" si="742"/>
        <v>FE54F70D-9D70-4B24-8B0A-BD0C9DD9F8D2</v>
      </c>
      <c r="C3652" s="14" t="str">
        <f t="shared" ca="1" si="743"/>
        <v>Vejlesvinget</v>
      </c>
      <c r="D3652" s="14" t="str">
        <f t="shared" ca="1" si="744"/>
        <v>4L</v>
      </c>
      <c r="E3652" s="14" t="str">
        <f t="shared" ca="1" si="745"/>
        <v>18nc</v>
      </c>
      <c r="F3652" s="1">
        <f t="shared" ca="1" si="746"/>
        <v>290</v>
      </c>
      <c r="G3652" s="1">
        <f t="shared" ca="1" si="747"/>
        <v>300</v>
      </c>
      <c r="H3652" s="1">
        <f t="shared" ca="1" si="748"/>
        <v>2001</v>
      </c>
      <c r="I3652" s="1" t="str">
        <f ca="1">INDEX(Relationstabel!$C$3:$K$10,MATCH(INDIRECT($A$1&amp;"J"&amp;A3652),Relationstabel!$A$3:$A$10,0),MATCH(IFERROR(VALUE(INDIRECT($A$1&amp;"K"&amp;A3652)),0),Relationstabel!$C$1:$K$1,0))</f>
        <v>Ingen varmeinstallation</v>
      </c>
      <c r="J3652" s="1" t="str">
        <f ca="1">INDEX(Anvendelseskode!B:B,MATCH($F3652,Anvendelseskode!$A:$A,0))</f>
        <v>Anden bygning til landbrug, industri etc</v>
      </c>
      <c r="K3652" s="1" t="str">
        <f ca="1">INDEX(Anvendelseskode!C:C,MATCH($F3652,Anvendelseskode!$A:$A,0))</f>
        <v>Anden bygning til produktion</v>
      </c>
      <c r="L3652" s="1" t="str">
        <f ca="1">INDEX(Anvendelseskode!D:D,MATCH($F3652,Anvendelseskode!$A:$A,0))</f>
        <v>Industri</v>
      </c>
      <c r="M3652" s="1" t="str">
        <f ca="1">IFERROR(INDEX(SBi!$2:$2,MATCH(H3652,SBi!$1:$1,1)),SBi!$K$2)</f>
        <v>1999-2006</v>
      </c>
      <c r="N3652" s="1">
        <f ca="1">INDEX(SBi!$C$3:$K$28,MATCH(F3652,SBi!$B$3:$B$28,0),MATCH(M3652,SBi!$C$2:$K$2,0))</f>
        <v>66</v>
      </c>
      <c r="O3652" s="16">
        <f t="shared" ca="1" si="749"/>
        <v>19.8</v>
      </c>
      <c r="P3652" s="16" t="str">
        <f ca="1">IFERROR(INDEX(VpD!$2:$2,MATCH(H3652,VpD!$1:$1,1)),VpD!$I$2)</f>
        <v>&gt;1998</v>
      </c>
      <c r="Q3652" s="1">
        <f ca="1">INDEX(VpD!$C$3:$I$27,MATCH(F3652,VpD!$B$3:$B$27,0),MATCH(P3652,VpD!$C$2:$I$2,0))</f>
        <v>66</v>
      </c>
      <c r="R3652" s="16">
        <f t="shared" ca="1" si="750"/>
        <v>19.8</v>
      </c>
      <c r="S3652" s="14">
        <f t="shared" ca="1" si="751"/>
        <v>712666.51</v>
      </c>
      <c r="T3652" s="14">
        <f t="shared" ca="1" si="752"/>
        <v>6169326.7300000004</v>
      </c>
      <c r="U3652" s="14" t="str">
        <f t="shared" ca="1" si="753"/>
        <v>B30BCA97-E8E6-4EE5-9E43-9CD7DF3DAA12</v>
      </c>
    </row>
    <row r="3653" spans="1:21" s="14" customFormat="1" x14ac:dyDescent="0.25">
      <c r="A3653" s="14">
        <f t="shared" si="741"/>
        <v>3653</v>
      </c>
      <c r="B3653" s="14" t="str">
        <f t="shared" ca="1" si="742"/>
        <v>F496A231-D827-4892-B884-4571DB089684</v>
      </c>
      <c r="C3653" s="14" t="str">
        <f t="shared" ca="1" si="743"/>
        <v>Gulkløvervænget</v>
      </c>
      <c r="D3653" s="14" t="str">
        <f t="shared" ca="1" si="744"/>
        <v>12</v>
      </c>
      <c r="E3653" s="14" t="str">
        <f t="shared" ca="1" si="745"/>
        <v>9ue</v>
      </c>
      <c r="F3653" s="1">
        <f t="shared" ca="1" si="746"/>
        <v>130</v>
      </c>
      <c r="G3653" s="1">
        <f t="shared" ca="1" si="747"/>
        <v>130</v>
      </c>
      <c r="H3653" s="1">
        <f t="shared" ca="1" si="748"/>
        <v>2016</v>
      </c>
      <c r="I3653" s="1" t="str">
        <f ca="1">INDEX(Relationstabel!$C$3:$K$10,MATCH(INDIRECT($A$1&amp;"J"&amp;A3653),Relationstabel!$A$3:$A$10,0),MATCH(IFERROR(VALUE(INDIRECT($A$1&amp;"K"&amp;A3653)),0),Relationstabel!$C$1:$K$1,0))</f>
        <v>Fjernvarme/ Blokvarme</v>
      </c>
      <c r="J3653" s="1" t="str">
        <f ca="1">INDEX(Anvendelseskode!B:B,MATCH($F3653,Anvendelseskode!$A:$A,0))</f>
        <v>Række-, kæde-, dobbelthus (lodret adskillelse mellem enhederne)</v>
      </c>
      <c r="K3653" s="1" t="str">
        <f ca="1">INDEX(Anvendelseskode!C:C,MATCH($F3653,Anvendelseskode!$A:$A,0))</f>
        <v>Række-, kæde og dobbelthuse</v>
      </c>
      <c r="L3653" s="1" t="str">
        <f ca="1">INDEX(Anvendelseskode!D:D,MATCH($F3653,Anvendelseskode!$A:$A,0))</f>
        <v>Private husholdninger</v>
      </c>
      <c r="M3653" s="1" t="str">
        <f ca="1">IFERROR(INDEX(SBi!$2:$2,MATCH(H3653,SBi!$1:$1,1)),SBi!$K$2)</f>
        <v>Efter 2006</v>
      </c>
      <c r="N3653" s="1">
        <f ca="1">INDEX(SBi!$C$3:$K$28,MATCH(F3653,SBi!$B$3:$B$28,0),MATCH(M3653,SBi!$C$2:$K$2,0))</f>
        <v>66.400000000000006</v>
      </c>
      <c r="O3653" s="16">
        <f t="shared" ca="1" si="749"/>
        <v>8.6319999999999997</v>
      </c>
      <c r="P3653" s="16" t="str">
        <f ca="1">IFERROR(INDEX(VpD!$2:$2,MATCH(H3653,VpD!$1:$1,1)),VpD!$I$2)</f>
        <v>&gt;1998</v>
      </c>
      <c r="Q3653" s="1">
        <f ca="1">INDEX(VpD!$C$3:$I$27,MATCH(F3653,VpD!$B$3:$B$27,0),MATCH(P3653,VpD!$C$2:$I$2,0))</f>
        <v>65</v>
      </c>
      <c r="R3653" s="16">
        <f t="shared" ca="1" si="750"/>
        <v>8.4499999999999993</v>
      </c>
      <c r="S3653" s="14">
        <f t="shared" ca="1" si="751"/>
        <v>711580.62</v>
      </c>
      <c r="T3653" s="14">
        <f t="shared" ca="1" si="752"/>
        <v>6172809.6600000001</v>
      </c>
      <c r="U3653" s="14" t="str">
        <f t="shared" ca="1" si="753"/>
        <v>DDC61DFA-925F-4F36-96EA-B989E1EDCBBF</v>
      </c>
    </row>
    <row r="3654" spans="1:21" s="14" customFormat="1" x14ac:dyDescent="0.25">
      <c r="A3654" s="14">
        <f t="shared" si="741"/>
        <v>3654</v>
      </c>
      <c r="B3654" s="14" t="str">
        <f t="shared" ca="1" si="742"/>
        <v>0F1B4D62-9477-44A9-908E-3301369621A3</v>
      </c>
      <c r="C3654" s="14" t="str">
        <f t="shared" ca="1" si="743"/>
        <v>Horsbred</v>
      </c>
      <c r="D3654" s="14" t="str">
        <f t="shared" ca="1" si="744"/>
        <v>105</v>
      </c>
      <c r="E3654" s="14" t="str">
        <f t="shared" ca="1" si="745"/>
        <v>13ck</v>
      </c>
      <c r="F3654" s="1">
        <f t="shared" ca="1" si="746"/>
        <v>130</v>
      </c>
      <c r="G3654" s="1">
        <f t="shared" ca="1" si="747"/>
        <v>149</v>
      </c>
      <c r="H3654" s="1">
        <f t="shared" ca="1" si="748"/>
        <v>1984</v>
      </c>
      <c r="I3654" s="1" t="str">
        <f ca="1">INDEX(Relationstabel!$C$3:$K$10,MATCH(INDIRECT($A$1&amp;"J"&amp;A3654),Relationstabel!$A$3:$A$10,0),MATCH(IFERROR(VALUE(INDIRECT($A$1&amp;"K"&amp;A3654)),0),Relationstabel!$C$1:$K$1,0))</f>
        <v>Fjernvarme/ Blokvarme</v>
      </c>
      <c r="J3654" s="1" t="str">
        <f ca="1">INDEX(Anvendelseskode!B:B,MATCH($F3654,Anvendelseskode!$A:$A,0))</f>
        <v>Række-, kæde-, dobbelthus (lodret adskillelse mellem enhederne)</v>
      </c>
      <c r="K3654" s="1" t="str">
        <f ca="1">INDEX(Anvendelseskode!C:C,MATCH($F3654,Anvendelseskode!$A:$A,0))</f>
        <v>Række-, kæde og dobbelthuse</v>
      </c>
      <c r="L3654" s="1" t="str">
        <f ca="1">INDEX(Anvendelseskode!D:D,MATCH($F3654,Anvendelseskode!$A:$A,0))</f>
        <v>Private husholdninger</v>
      </c>
      <c r="M3654" s="1" t="str">
        <f ca="1">IFERROR(INDEX(SBi!$2:$2,MATCH(H3654,SBi!$1:$1,1)),SBi!$K$2)</f>
        <v>1979-1998</v>
      </c>
      <c r="N3654" s="1">
        <f ca="1">INDEX(SBi!$C$3:$K$28,MATCH(F3654,SBi!$B$3:$B$28,0),MATCH(M3654,SBi!$C$2:$K$2,0))</f>
        <v>96.8</v>
      </c>
      <c r="O3654" s="16">
        <f t="shared" ca="1" si="749"/>
        <v>14.4232</v>
      </c>
      <c r="P3654" s="16" t="str">
        <f ca="1">IFERROR(INDEX(VpD!$2:$2,MATCH(H3654,VpD!$1:$1,1)),VpD!$I$2)</f>
        <v>1979-1998</v>
      </c>
      <c r="Q3654" s="1">
        <f ca="1">INDEX(VpD!$C$3:$I$27,MATCH(F3654,VpD!$B$3:$B$27,0),MATCH(P3654,VpD!$C$2:$I$2,0))</f>
        <v>74</v>
      </c>
      <c r="R3654" s="16">
        <f t="shared" ca="1" si="750"/>
        <v>11.026</v>
      </c>
      <c r="S3654" s="14">
        <f t="shared" ca="1" si="751"/>
        <v>711343.54</v>
      </c>
      <c r="T3654" s="14">
        <f t="shared" ca="1" si="752"/>
        <v>6171876.4500000002</v>
      </c>
      <c r="U3654" s="14" t="str">
        <f t="shared" ca="1" si="753"/>
        <v>0A3F507E-18E3-32B8-E044-0003BA298018</v>
      </c>
    </row>
    <row r="3655" spans="1:21" s="14" customFormat="1" x14ac:dyDescent="0.25">
      <c r="A3655" s="14">
        <f t="shared" si="741"/>
        <v>3655</v>
      </c>
      <c r="B3655" s="14" t="str">
        <f t="shared" ca="1" si="742"/>
        <v>FC136388-FB80-45C2-B88C-E636FD36BE1E</v>
      </c>
      <c r="C3655" s="14" t="str">
        <f t="shared" ca="1" si="743"/>
        <v>Rendsagervej</v>
      </c>
      <c r="D3655" s="14" t="str">
        <f t="shared" ca="1" si="744"/>
        <v>103</v>
      </c>
      <c r="E3655" s="14" t="str">
        <f t="shared" ca="1" si="745"/>
        <v>9nl</v>
      </c>
      <c r="F3655" s="1">
        <f t="shared" ca="1" si="746"/>
        <v>120</v>
      </c>
      <c r="G3655" s="1">
        <f t="shared" ca="1" si="747"/>
        <v>109</v>
      </c>
      <c r="H3655" s="1">
        <f t="shared" ca="1" si="748"/>
        <v>1988</v>
      </c>
      <c r="I3655" s="1" t="str">
        <f ca="1">INDEX(Relationstabel!$C$3:$K$10,MATCH(INDIRECT($A$1&amp;"J"&amp;A3655),Relationstabel!$A$3:$A$10,0),MATCH(IFERROR(VALUE(INDIRECT($A$1&amp;"K"&amp;A3655)),0),Relationstabel!$C$1:$K$1,0))</f>
        <v>Naturgas</v>
      </c>
      <c r="J3655" s="1" t="str">
        <f ca="1">INDEX(Anvendelseskode!B:B,MATCH($F3655,Anvendelseskode!$A:$A,0))</f>
        <v>Fritliggende enfamilieshus (parcelhus)</v>
      </c>
      <c r="K3655" s="1" t="str">
        <f ca="1">INDEX(Anvendelseskode!C:C,MATCH($F3655,Anvendelseskode!$A:$A,0))</f>
        <v>Parcelhuse</v>
      </c>
      <c r="L3655" s="1" t="str">
        <f ca="1">INDEX(Anvendelseskode!D:D,MATCH($F3655,Anvendelseskode!$A:$A,0))</f>
        <v>Private husholdninger</v>
      </c>
      <c r="M3655" s="1" t="str">
        <f ca="1">IFERROR(INDEX(SBi!$2:$2,MATCH(H3655,SBi!$1:$1,1)),SBi!$K$2)</f>
        <v>1979-1998</v>
      </c>
      <c r="N3655" s="1">
        <f ca="1">INDEX(SBi!$C$3:$K$28,MATCH(F3655,SBi!$B$3:$B$28,0),MATCH(M3655,SBi!$C$2:$K$2,0))</f>
        <v>105.4</v>
      </c>
      <c r="O3655" s="16">
        <f t="shared" ca="1" si="749"/>
        <v>11.4886</v>
      </c>
      <c r="P3655" s="16" t="str">
        <f ca="1">IFERROR(INDEX(VpD!$2:$2,MATCH(H3655,VpD!$1:$1,1)),VpD!$I$2)</f>
        <v>1979-1998</v>
      </c>
      <c r="Q3655" s="1">
        <f ca="1">INDEX(VpD!$C$3:$I$27,MATCH(F3655,VpD!$B$3:$B$27,0),MATCH(P3655,VpD!$C$2:$I$2,0))</f>
        <v>90</v>
      </c>
      <c r="R3655" s="16">
        <f t="shared" ca="1" si="750"/>
        <v>9.81</v>
      </c>
      <c r="S3655" s="14">
        <f t="shared" ca="1" si="751"/>
        <v>710907.23</v>
      </c>
      <c r="T3655" s="14">
        <f t="shared" ca="1" si="752"/>
        <v>6171716.8899999997</v>
      </c>
      <c r="U3655" s="14" t="str">
        <f t="shared" ca="1" si="753"/>
        <v>0A3F507E-1FE3-32B8-E044-0003BA298018</v>
      </c>
    </row>
    <row r="3656" spans="1:21" s="14" customFormat="1" x14ac:dyDescent="0.25">
      <c r="A3656" s="14">
        <f t="shared" si="741"/>
        <v>3656</v>
      </c>
      <c r="B3656" s="14" t="str">
        <f t="shared" ca="1" si="742"/>
        <v>5ED14AF9-D384-4B8C-AEB8-3301B140B473</v>
      </c>
      <c r="C3656" s="14" t="str">
        <f t="shared" ca="1" si="743"/>
        <v>Grønkløvervænget</v>
      </c>
      <c r="D3656" s="14" t="str">
        <f t="shared" ca="1" si="744"/>
        <v>6</v>
      </c>
      <c r="E3656" s="14" t="str">
        <f t="shared" ca="1" si="745"/>
        <v>9un</v>
      </c>
      <c r="F3656" s="1">
        <f t="shared" ca="1" si="746"/>
        <v>130</v>
      </c>
      <c r="G3656" s="1">
        <f t="shared" ca="1" si="747"/>
        <v>120</v>
      </c>
      <c r="H3656" s="1">
        <f t="shared" ca="1" si="748"/>
        <v>2016</v>
      </c>
      <c r="I3656" s="1" t="str">
        <f ca="1">INDEX(Relationstabel!$C$3:$K$10,MATCH(INDIRECT($A$1&amp;"J"&amp;A3656),Relationstabel!$A$3:$A$10,0),MATCH(IFERROR(VALUE(INDIRECT($A$1&amp;"K"&amp;A3656)),0),Relationstabel!$C$1:$K$1,0))</f>
        <v>Fjernvarme/ Blokvarme</v>
      </c>
      <c r="J3656" s="1" t="str">
        <f ca="1">INDEX(Anvendelseskode!B:B,MATCH($F3656,Anvendelseskode!$A:$A,0))</f>
        <v>Række-, kæde-, dobbelthus (lodret adskillelse mellem enhederne)</v>
      </c>
      <c r="K3656" s="1" t="str">
        <f ca="1">INDEX(Anvendelseskode!C:C,MATCH($F3656,Anvendelseskode!$A:$A,0))</f>
        <v>Række-, kæde og dobbelthuse</v>
      </c>
      <c r="L3656" s="1" t="str">
        <f ca="1">INDEX(Anvendelseskode!D:D,MATCH($F3656,Anvendelseskode!$A:$A,0))</f>
        <v>Private husholdninger</v>
      </c>
      <c r="M3656" s="1" t="str">
        <f ca="1">IFERROR(INDEX(SBi!$2:$2,MATCH(H3656,SBi!$1:$1,1)),SBi!$K$2)</f>
        <v>Efter 2006</v>
      </c>
      <c r="N3656" s="1">
        <f ca="1">INDEX(SBi!$C$3:$K$28,MATCH(F3656,SBi!$B$3:$B$28,0),MATCH(M3656,SBi!$C$2:$K$2,0))</f>
        <v>66.400000000000006</v>
      </c>
      <c r="O3656" s="16">
        <f t="shared" ca="1" si="749"/>
        <v>7.9680000000000009</v>
      </c>
      <c r="P3656" s="16" t="str">
        <f ca="1">IFERROR(INDEX(VpD!$2:$2,MATCH(H3656,VpD!$1:$1,1)),VpD!$I$2)</f>
        <v>&gt;1998</v>
      </c>
      <c r="Q3656" s="1">
        <f ca="1">INDEX(VpD!$C$3:$I$27,MATCH(F3656,VpD!$B$3:$B$27,0),MATCH(P3656,VpD!$C$2:$I$2,0))</f>
        <v>65</v>
      </c>
      <c r="R3656" s="16">
        <f t="shared" ca="1" si="750"/>
        <v>7.8</v>
      </c>
      <c r="S3656" s="14">
        <f t="shared" ca="1" si="751"/>
        <v>711612.85</v>
      </c>
      <c r="T3656" s="14">
        <f t="shared" ca="1" si="752"/>
        <v>6172835.5300000003</v>
      </c>
      <c r="U3656" s="14" t="str">
        <f t="shared" ca="1" si="753"/>
        <v>95783905-9CD6-4A8C-8D93-C98239800C5C</v>
      </c>
    </row>
    <row r="3657" spans="1:21" s="14" customFormat="1" x14ac:dyDescent="0.25">
      <c r="A3657" s="14">
        <f t="shared" si="741"/>
        <v>3657</v>
      </c>
      <c r="B3657" s="14" t="str">
        <f t="shared" ca="1" si="742"/>
        <v>5C1B564D-773F-46DB-A947-5DCF2552C53C</v>
      </c>
      <c r="C3657" s="14" t="str">
        <f t="shared" ca="1" si="743"/>
        <v>Albertslundvej</v>
      </c>
      <c r="D3657" s="14" t="str">
        <f t="shared" ca="1" si="744"/>
        <v>69</v>
      </c>
      <c r="E3657" s="14" t="str">
        <f t="shared" ca="1" si="745"/>
        <v>78i</v>
      </c>
      <c r="F3657" s="1">
        <f t="shared" ca="1" si="746"/>
        <v>140</v>
      </c>
      <c r="G3657" s="1">
        <f t="shared" ca="1" si="747"/>
        <v>2502</v>
      </c>
      <c r="H3657" s="1">
        <f t="shared" ca="1" si="748"/>
        <v>1964</v>
      </c>
      <c r="I3657" s="1" t="str">
        <f ca="1">INDEX(Relationstabel!$C$3:$K$10,MATCH(INDIRECT($A$1&amp;"J"&amp;A3657),Relationstabel!$A$3:$A$10,0),MATCH(IFERROR(VALUE(INDIRECT($A$1&amp;"K"&amp;A3657)),0),Relationstabel!$C$1:$K$1,0))</f>
        <v>Fjernvarme/ Blokvarme</v>
      </c>
      <c r="J3657" s="1" t="str">
        <f ca="1">INDEX(Anvendelseskode!B:B,MATCH($F3657,Anvendelseskode!$A:$A,0))</f>
        <v>Etageboligbebyggelse</v>
      </c>
      <c r="K3657" s="1" t="str">
        <f ca="1">INDEX(Anvendelseskode!C:C,MATCH($F3657,Anvendelseskode!$A:$A,0))</f>
        <v>Etageboligbebyggelse</v>
      </c>
      <c r="L3657" s="1" t="str">
        <f ca="1">INDEX(Anvendelseskode!D:D,MATCH($F3657,Anvendelseskode!$A:$A,0))</f>
        <v>Private husholdninger</v>
      </c>
      <c r="M3657" s="1" t="str">
        <f ca="1">IFERROR(INDEX(SBi!$2:$2,MATCH(H3657,SBi!$1:$1,1)),SBi!$K$2)</f>
        <v>1961-1972</v>
      </c>
      <c r="N3657" s="1">
        <f ca="1">INDEX(SBi!$C$3:$K$28,MATCH(F3657,SBi!$B$3:$B$28,0),MATCH(M3657,SBi!$C$2:$K$2,0))</f>
        <v>132.30000000000001</v>
      </c>
      <c r="O3657" s="16">
        <f t="shared" ca="1" si="749"/>
        <v>331.01460000000003</v>
      </c>
      <c r="P3657" s="16" t="str">
        <f ca="1">IFERROR(INDEX(VpD!$2:$2,MATCH(H3657,VpD!$1:$1,1)),VpD!$I$2)</f>
        <v>1961-1972</v>
      </c>
      <c r="Q3657" s="1">
        <f ca="1">INDEX(VpD!$C$3:$I$27,MATCH(F3657,VpD!$B$3:$B$27,0),MATCH(P3657,VpD!$C$2:$I$2,0))</f>
        <v>126</v>
      </c>
      <c r="R3657" s="16">
        <f t="shared" ca="1" si="750"/>
        <v>315.25200000000001</v>
      </c>
      <c r="S3657" s="14">
        <f t="shared" ca="1" si="751"/>
        <v>710957.81</v>
      </c>
      <c r="T3657" s="14">
        <f t="shared" ca="1" si="752"/>
        <v>6172676.1399999997</v>
      </c>
      <c r="U3657" s="14" t="str">
        <f t="shared" ca="1" si="753"/>
        <v>0A3F507E-14E5-32B8-E044-0003BA298018</v>
      </c>
    </row>
    <row r="3658" spans="1:21" s="14" customFormat="1" x14ac:dyDescent="0.25">
      <c r="A3658" s="14">
        <f t="shared" si="741"/>
        <v>3658</v>
      </c>
      <c r="B3658" s="14" t="str">
        <f t="shared" ca="1" si="742"/>
        <v>E6949A6F-E81B-4226-8E17-A16E661DE9DD</v>
      </c>
      <c r="C3658" s="14" t="str">
        <f t="shared" ca="1" si="743"/>
        <v>Kolleruplund</v>
      </c>
      <c r="D3658" s="14" t="str">
        <f t="shared" ca="1" si="744"/>
        <v>71</v>
      </c>
      <c r="E3658" s="14" t="str">
        <f t="shared" ca="1" si="745"/>
        <v>6kn</v>
      </c>
      <c r="F3658" s="1">
        <f t="shared" ca="1" si="746"/>
        <v>130</v>
      </c>
      <c r="G3658" s="1">
        <f t="shared" ca="1" si="747"/>
        <v>91</v>
      </c>
      <c r="H3658" s="1">
        <f t="shared" ca="1" si="748"/>
        <v>1967</v>
      </c>
      <c r="I3658" s="1" t="str">
        <f ca="1">INDEX(Relationstabel!$C$3:$K$10,MATCH(INDIRECT($A$1&amp;"J"&amp;A3658),Relationstabel!$A$3:$A$10,0),MATCH(IFERROR(VALUE(INDIRECT($A$1&amp;"K"&amp;A3658)),0),Relationstabel!$C$1:$K$1,0))</f>
        <v>Elvarme</v>
      </c>
      <c r="J3658" s="1" t="str">
        <f ca="1">INDEX(Anvendelseskode!B:B,MATCH($F3658,Anvendelseskode!$A:$A,0))</f>
        <v>Række-, kæde-, dobbelthus (lodret adskillelse mellem enhederne)</v>
      </c>
      <c r="K3658" s="1" t="str">
        <f ca="1">INDEX(Anvendelseskode!C:C,MATCH($F3658,Anvendelseskode!$A:$A,0))</f>
        <v>Række-, kæde og dobbelthuse</v>
      </c>
      <c r="L3658" s="1" t="str">
        <f ca="1">INDEX(Anvendelseskode!D:D,MATCH($F3658,Anvendelseskode!$A:$A,0))</f>
        <v>Private husholdninger</v>
      </c>
      <c r="M3658" s="1" t="str">
        <f ca="1">IFERROR(INDEX(SBi!$2:$2,MATCH(H3658,SBi!$1:$1,1)),SBi!$K$2)</f>
        <v>1961-1972</v>
      </c>
      <c r="N3658" s="1">
        <f ca="1">INDEX(SBi!$C$3:$K$28,MATCH(F3658,SBi!$B$3:$B$28,0),MATCH(M3658,SBi!$C$2:$K$2,0))</f>
        <v>119.9</v>
      </c>
      <c r="O3658" s="16">
        <f t="shared" ca="1" si="749"/>
        <v>10.9109</v>
      </c>
      <c r="P3658" s="16" t="str">
        <f ca="1">IFERROR(INDEX(VpD!$2:$2,MATCH(H3658,VpD!$1:$1,1)),VpD!$I$2)</f>
        <v>1961-1972</v>
      </c>
      <c r="Q3658" s="1">
        <f ca="1">INDEX(VpD!$C$3:$I$27,MATCH(F3658,VpD!$B$3:$B$27,0),MATCH(P3658,VpD!$C$2:$I$2,0))</f>
        <v>120</v>
      </c>
      <c r="R3658" s="16">
        <f t="shared" ca="1" si="750"/>
        <v>10.92</v>
      </c>
      <c r="S3658" s="14">
        <f t="shared" ca="1" si="751"/>
        <v>713722.54</v>
      </c>
      <c r="T3658" s="14">
        <f t="shared" ca="1" si="752"/>
        <v>6169329.2300000004</v>
      </c>
      <c r="U3658" s="14" t="str">
        <f t="shared" ca="1" si="753"/>
        <v>0A3F507E-1BE4-32B8-E044-0003BA298018</v>
      </c>
    </row>
    <row r="3659" spans="1:21" s="14" customFormat="1" x14ac:dyDescent="0.25">
      <c r="A3659" s="14">
        <f t="shared" si="741"/>
        <v>3659</v>
      </c>
      <c r="B3659" s="14" t="str">
        <f t="shared" ca="1" si="742"/>
        <v>8E00B485-2D78-4AC8-A76C-388BE6213F37</v>
      </c>
      <c r="C3659" s="14" t="str">
        <f t="shared" ca="1" si="743"/>
        <v>Svanholmvej</v>
      </c>
      <c r="D3659" s="14" t="str">
        <f t="shared" ca="1" si="744"/>
        <v>25</v>
      </c>
      <c r="E3659" s="14" t="str">
        <f t="shared" ca="1" si="745"/>
        <v>18cz</v>
      </c>
      <c r="F3659" s="1">
        <f t="shared" ca="1" si="746"/>
        <v>120</v>
      </c>
      <c r="G3659" s="1">
        <f t="shared" ca="1" si="747"/>
        <v>123</v>
      </c>
      <c r="H3659" s="1">
        <f t="shared" ca="1" si="748"/>
        <v>1964</v>
      </c>
      <c r="I3659" s="1" t="str">
        <f ca="1">INDEX(Relationstabel!$C$3:$K$10,MATCH(INDIRECT($A$1&amp;"J"&amp;A3659),Relationstabel!$A$3:$A$10,0),MATCH(IFERROR(VALUE(INDIRECT($A$1&amp;"K"&amp;A3659)),0),Relationstabel!$C$1:$K$1,0))</f>
        <v>Olie</v>
      </c>
      <c r="J3659" s="1" t="str">
        <f ca="1">INDEX(Anvendelseskode!B:B,MATCH($F3659,Anvendelseskode!$A:$A,0))</f>
        <v>Fritliggende enfamilieshus (parcelhus)</v>
      </c>
      <c r="K3659" s="1" t="str">
        <f ca="1">INDEX(Anvendelseskode!C:C,MATCH($F3659,Anvendelseskode!$A:$A,0))</f>
        <v>Parcelhuse</v>
      </c>
      <c r="L3659" s="1" t="str">
        <f ca="1">INDEX(Anvendelseskode!D:D,MATCH($F3659,Anvendelseskode!$A:$A,0))</f>
        <v>Private husholdninger</v>
      </c>
      <c r="M3659" s="1" t="str">
        <f ca="1">IFERROR(INDEX(SBi!$2:$2,MATCH(H3659,SBi!$1:$1,1)),SBi!$K$2)</f>
        <v>1961-1972</v>
      </c>
      <c r="N3659" s="1">
        <f ca="1">INDEX(SBi!$C$3:$K$28,MATCH(F3659,SBi!$B$3:$B$28,0),MATCH(M3659,SBi!$C$2:$K$2,0))</f>
        <v>134.30000000000001</v>
      </c>
      <c r="O3659" s="16">
        <f t="shared" ca="1" si="749"/>
        <v>16.518900000000002</v>
      </c>
      <c r="P3659" s="16" t="str">
        <f ca="1">IFERROR(INDEX(VpD!$2:$2,MATCH(H3659,VpD!$1:$1,1)),VpD!$I$2)</f>
        <v>1961-1972</v>
      </c>
      <c r="Q3659" s="1">
        <f ca="1">INDEX(VpD!$C$3:$I$27,MATCH(F3659,VpD!$B$3:$B$27,0),MATCH(P3659,VpD!$C$2:$I$2,0))</f>
        <v>143</v>
      </c>
      <c r="R3659" s="16">
        <f t="shared" ca="1" si="750"/>
        <v>17.588999999999999</v>
      </c>
      <c r="S3659" s="14">
        <f t="shared" ca="1" si="751"/>
        <v>713111.6</v>
      </c>
      <c r="T3659" s="14">
        <f t="shared" ca="1" si="752"/>
        <v>6168963.0599999996</v>
      </c>
      <c r="U3659" s="14" t="str">
        <f t="shared" ca="1" si="753"/>
        <v>0A3F507E-21F3-32B8-E044-0003BA298018</v>
      </c>
    </row>
    <row r="3660" spans="1:21" s="14" customFormat="1" x14ac:dyDescent="0.25">
      <c r="A3660" s="14">
        <f t="shared" si="741"/>
        <v>3660</v>
      </c>
      <c r="B3660" s="14" t="str">
        <f t="shared" ca="1" si="742"/>
        <v>D8830BAC-940C-45EE-A1C2-6CC51375CE3A</v>
      </c>
      <c r="C3660" s="14" t="str">
        <f t="shared" ca="1" si="743"/>
        <v>Hvidkløvervænget</v>
      </c>
      <c r="D3660" s="14" t="str">
        <f t="shared" ca="1" si="744"/>
        <v>23</v>
      </c>
      <c r="E3660" s="14" t="str">
        <f t="shared" ca="1" si="745"/>
        <v>9tæ</v>
      </c>
      <c r="F3660" s="1">
        <f t="shared" ca="1" si="746"/>
        <v>130</v>
      </c>
      <c r="G3660" s="1">
        <f t="shared" ca="1" si="747"/>
        <v>115</v>
      </c>
      <c r="H3660" s="1">
        <f t="shared" ca="1" si="748"/>
        <v>2015</v>
      </c>
      <c r="I3660" s="1" t="str">
        <f ca="1">INDEX(Relationstabel!$C$3:$K$10,MATCH(INDIRECT($A$1&amp;"J"&amp;A3660),Relationstabel!$A$3:$A$10,0),MATCH(IFERROR(VALUE(INDIRECT($A$1&amp;"K"&amp;A3660)),0),Relationstabel!$C$1:$K$1,0))</f>
        <v>Fjernvarme/ Blokvarme</v>
      </c>
      <c r="J3660" s="1" t="str">
        <f ca="1">INDEX(Anvendelseskode!B:B,MATCH($F3660,Anvendelseskode!$A:$A,0))</f>
        <v>Række-, kæde-, dobbelthus (lodret adskillelse mellem enhederne)</v>
      </c>
      <c r="K3660" s="1" t="str">
        <f ca="1">INDEX(Anvendelseskode!C:C,MATCH($F3660,Anvendelseskode!$A:$A,0))</f>
        <v>Række-, kæde og dobbelthuse</v>
      </c>
      <c r="L3660" s="1" t="str">
        <f ca="1">INDEX(Anvendelseskode!D:D,MATCH($F3660,Anvendelseskode!$A:$A,0))</f>
        <v>Private husholdninger</v>
      </c>
      <c r="M3660" s="1" t="str">
        <f ca="1">IFERROR(INDEX(SBi!$2:$2,MATCH(H3660,SBi!$1:$1,1)),SBi!$K$2)</f>
        <v>Efter 2006</v>
      </c>
      <c r="N3660" s="1">
        <f ca="1">INDEX(SBi!$C$3:$K$28,MATCH(F3660,SBi!$B$3:$B$28,0),MATCH(M3660,SBi!$C$2:$K$2,0))</f>
        <v>66.400000000000006</v>
      </c>
      <c r="O3660" s="16">
        <f t="shared" ca="1" si="749"/>
        <v>7.636000000000001</v>
      </c>
      <c r="P3660" s="16" t="str">
        <f ca="1">IFERROR(INDEX(VpD!$2:$2,MATCH(H3660,VpD!$1:$1,1)),VpD!$I$2)</f>
        <v>&gt;1998</v>
      </c>
      <c r="Q3660" s="1">
        <f ca="1">INDEX(VpD!$C$3:$I$27,MATCH(F3660,VpD!$B$3:$B$27,0),MATCH(P3660,VpD!$C$2:$I$2,0))</f>
        <v>65</v>
      </c>
      <c r="R3660" s="16">
        <f t="shared" ca="1" si="750"/>
        <v>7.4749999999999996</v>
      </c>
      <c r="S3660" s="14">
        <f t="shared" ca="1" si="751"/>
        <v>711528.02</v>
      </c>
      <c r="T3660" s="14">
        <f t="shared" ca="1" si="752"/>
        <v>6172765.5499999998</v>
      </c>
      <c r="U3660" s="14" t="str">
        <f t="shared" ca="1" si="753"/>
        <v>831C5ECE-016F-4A09-909E-033499584296</v>
      </c>
    </row>
    <row r="3661" spans="1:21" s="14" customFormat="1" x14ac:dyDescent="0.25">
      <c r="A3661" s="14">
        <f t="shared" si="741"/>
        <v>3661</v>
      </c>
      <c r="B3661" s="14" t="str">
        <f t="shared" ca="1" si="742"/>
        <v>3A3B7D99-8E33-4945-B816-840845F022D8</v>
      </c>
      <c r="C3661" s="14" t="str">
        <f t="shared" ca="1" si="743"/>
        <v>Toftevej</v>
      </c>
      <c r="D3661" s="14" t="str">
        <f t="shared" ca="1" si="744"/>
        <v>7</v>
      </c>
      <c r="E3661" s="14" t="str">
        <f t="shared" ca="1" si="745"/>
        <v>8m</v>
      </c>
      <c r="F3661" s="1">
        <f t="shared" ca="1" si="746"/>
        <v>320</v>
      </c>
      <c r="G3661" s="1">
        <f t="shared" ca="1" si="747"/>
        <v>215</v>
      </c>
      <c r="H3661" s="1">
        <f t="shared" ca="1" si="748"/>
        <v>2009</v>
      </c>
      <c r="I3661" s="1" t="str">
        <f ca="1">INDEX(Relationstabel!$C$3:$K$10,MATCH(INDIRECT($A$1&amp;"J"&amp;A3661),Relationstabel!$A$3:$A$10,0),MATCH(IFERROR(VALUE(INDIRECT($A$1&amp;"K"&amp;A3661)),0),Relationstabel!$C$1:$K$1,0))</f>
        <v>Varmepumpe</v>
      </c>
      <c r="J3661" s="1" t="str">
        <f ca="1">INDEX(Anvendelseskode!B:B,MATCH($F3661,Anvendelseskode!$A:$A,0))</f>
        <v>Bygning til kontor, handel, lager herunder offentlig administration</v>
      </c>
      <c r="K3661" s="1" t="str">
        <f ca="1">INDEX(Anvendelseskode!C:C,MATCH($F3661,Anvendelseskode!$A:$A,0))</f>
        <v>Kontor, handel, lager, off. adm.</v>
      </c>
      <c r="L3661" s="1" t="str">
        <f ca="1">INDEX(Anvendelseskode!D:D,MATCH($F3661,Anvendelseskode!$A:$A,0))</f>
        <v>Handel og servicevirksomheder</v>
      </c>
      <c r="M3661" s="1" t="str">
        <f ca="1">IFERROR(INDEX(SBi!$2:$2,MATCH(H3661,SBi!$1:$1,1)),SBi!$K$2)</f>
        <v>Efter 2006</v>
      </c>
      <c r="N3661" s="1">
        <f ca="1">INDEX(SBi!$C$3:$K$28,MATCH(F3661,SBi!$B$3:$B$28,0),MATCH(M3661,SBi!$C$2:$K$2,0))</f>
        <v>82.8</v>
      </c>
      <c r="O3661" s="16">
        <f t="shared" ca="1" si="749"/>
        <v>17.802</v>
      </c>
      <c r="P3661" s="16" t="str">
        <f ca="1">IFERROR(INDEX(VpD!$2:$2,MATCH(H3661,VpD!$1:$1,1)),VpD!$I$2)</f>
        <v>&gt;1998</v>
      </c>
      <c r="Q3661" s="1">
        <f ca="1">INDEX(VpD!$C$3:$I$27,MATCH(F3661,VpD!$B$3:$B$27,0),MATCH(P3661,VpD!$C$2:$I$2,0))</f>
        <v>77</v>
      </c>
      <c r="R3661" s="16">
        <f t="shared" ca="1" si="750"/>
        <v>16.555</v>
      </c>
      <c r="S3661" s="14">
        <f t="shared" ca="1" si="751"/>
        <v>712377.95</v>
      </c>
      <c r="T3661" s="14">
        <f t="shared" ca="1" si="752"/>
        <v>6170535.8300000001</v>
      </c>
      <c r="U3661" s="14" t="str">
        <f t="shared" ca="1" si="753"/>
        <v>0C92D17A-372C-49C4-91D4-D1ABB241A235</v>
      </c>
    </row>
    <row r="3662" spans="1:21" s="14" customFormat="1" x14ac:dyDescent="0.25">
      <c r="A3662" s="14">
        <f t="shared" si="741"/>
        <v>3662</v>
      </c>
      <c r="B3662" s="14" t="str">
        <f t="shared" ca="1" si="742"/>
        <v>86E4BD28-42AC-47BF-9ADE-64F37ACA2A38</v>
      </c>
      <c r="C3662" s="14" t="str">
        <f t="shared" ca="1" si="743"/>
        <v>Gulkløvervænget</v>
      </c>
      <c r="D3662" s="14" t="str">
        <f t="shared" ca="1" si="744"/>
        <v>24</v>
      </c>
      <c r="E3662" s="14" t="str">
        <f t="shared" ca="1" si="745"/>
        <v>9uk</v>
      </c>
      <c r="F3662" s="1">
        <f t="shared" ca="1" si="746"/>
        <v>130</v>
      </c>
      <c r="G3662" s="1">
        <f t="shared" ca="1" si="747"/>
        <v>130</v>
      </c>
      <c r="H3662" s="1">
        <f t="shared" ca="1" si="748"/>
        <v>2016</v>
      </c>
      <c r="I3662" s="1" t="str">
        <f ca="1">INDEX(Relationstabel!$C$3:$K$10,MATCH(INDIRECT($A$1&amp;"J"&amp;A3662),Relationstabel!$A$3:$A$10,0),MATCH(IFERROR(VALUE(INDIRECT($A$1&amp;"K"&amp;A3662)),0),Relationstabel!$C$1:$K$1,0))</f>
        <v>Fjernvarme/ Blokvarme</v>
      </c>
      <c r="J3662" s="1" t="str">
        <f ca="1">INDEX(Anvendelseskode!B:B,MATCH($F3662,Anvendelseskode!$A:$A,0))</f>
        <v>Række-, kæde-, dobbelthus (lodret adskillelse mellem enhederne)</v>
      </c>
      <c r="K3662" s="1" t="str">
        <f ca="1">INDEX(Anvendelseskode!C:C,MATCH($F3662,Anvendelseskode!$A:$A,0))</f>
        <v>Række-, kæde og dobbelthuse</v>
      </c>
      <c r="L3662" s="1" t="str">
        <f ca="1">INDEX(Anvendelseskode!D:D,MATCH($F3662,Anvendelseskode!$A:$A,0))</f>
        <v>Private husholdninger</v>
      </c>
      <c r="M3662" s="1" t="str">
        <f ca="1">IFERROR(INDEX(SBi!$2:$2,MATCH(H3662,SBi!$1:$1,1)),SBi!$K$2)</f>
        <v>Efter 2006</v>
      </c>
      <c r="N3662" s="1">
        <f ca="1">INDEX(SBi!$C$3:$K$28,MATCH(F3662,SBi!$B$3:$B$28,0),MATCH(M3662,SBi!$C$2:$K$2,0))</f>
        <v>66.400000000000006</v>
      </c>
      <c r="O3662" s="16">
        <f t="shared" ca="1" si="749"/>
        <v>8.6319999999999997</v>
      </c>
      <c r="P3662" s="16" t="str">
        <f ca="1">IFERROR(INDEX(VpD!$2:$2,MATCH(H3662,VpD!$1:$1,1)),VpD!$I$2)</f>
        <v>&gt;1998</v>
      </c>
      <c r="Q3662" s="1">
        <f ca="1">INDEX(VpD!$C$3:$I$27,MATCH(F3662,VpD!$B$3:$B$27,0),MATCH(P3662,VpD!$C$2:$I$2,0))</f>
        <v>65</v>
      </c>
      <c r="R3662" s="16">
        <f t="shared" ca="1" si="750"/>
        <v>8.4499999999999993</v>
      </c>
      <c r="S3662" s="14">
        <f t="shared" ca="1" si="751"/>
        <v>711588.68</v>
      </c>
      <c r="T3662" s="14">
        <f t="shared" ca="1" si="752"/>
        <v>6172777.9900000002</v>
      </c>
      <c r="U3662" s="14" t="str">
        <f t="shared" ca="1" si="753"/>
        <v>D394BE9A-CC7A-4C1B-800D-D4C833C8BF0C</v>
      </c>
    </row>
    <row r="3663" spans="1:21" s="14" customFormat="1" x14ac:dyDescent="0.25">
      <c r="A3663" s="14">
        <f t="shared" si="741"/>
        <v>3663</v>
      </c>
      <c r="B3663" s="14" t="str">
        <f t="shared" ca="1" si="742"/>
        <v>8A462386-24F5-42E1-A7F2-841F1EF84DA4</v>
      </c>
      <c r="C3663" s="14" t="str">
        <f t="shared" ca="1" si="743"/>
        <v>Kollerupparken</v>
      </c>
      <c r="D3663" s="14" t="str">
        <f t="shared" ca="1" si="744"/>
        <v>5</v>
      </c>
      <c r="E3663" s="14" t="str">
        <f t="shared" ca="1" si="745"/>
        <v>1z</v>
      </c>
      <c r="F3663" s="1">
        <f t="shared" ca="1" si="746"/>
        <v>120</v>
      </c>
      <c r="G3663" s="1">
        <f t="shared" ca="1" si="747"/>
        <v>176</v>
      </c>
      <c r="H3663" s="1">
        <f t="shared" ca="1" si="748"/>
        <v>1968</v>
      </c>
      <c r="I3663" s="1" t="str">
        <f ca="1">INDEX(Relationstabel!$C$3:$K$10,MATCH(INDIRECT($A$1&amp;"J"&amp;A3663),Relationstabel!$A$3:$A$10,0),MATCH(IFERROR(VALUE(INDIRECT($A$1&amp;"K"&amp;A3663)),0),Relationstabel!$C$1:$K$1,0))</f>
        <v>Naturgas</v>
      </c>
      <c r="J3663" s="1" t="str">
        <f ca="1">INDEX(Anvendelseskode!B:B,MATCH($F3663,Anvendelseskode!$A:$A,0))</f>
        <v>Fritliggende enfamilieshus (parcelhus)</v>
      </c>
      <c r="K3663" s="1" t="str">
        <f ca="1">INDEX(Anvendelseskode!C:C,MATCH($F3663,Anvendelseskode!$A:$A,0))</f>
        <v>Parcelhuse</v>
      </c>
      <c r="L3663" s="1" t="str">
        <f ca="1">INDEX(Anvendelseskode!D:D,MATCH($F3663,Anvendelseskode!$A:$A,0))</f>
        <v>Private husholdninger</v>
      </c>
      <c r="M3663" s="1" t="str">
        <f ca="1">IFERROR(INDEX(SBi!$2:$2,MATCH(H3663,SBi!$1:$1,1)),SBi!$K$2)</f>
        <v>1961-1972</v>
      </c>
      <c r="N3663" s="1">
        <f ca="1">INDEX(SBi!$C$3:$K$28,MATCH(F3663,SBi!$B$3:$B$28,0),MATCH(M3663,SBi!$C$2:$K$2,0))</f>
        <v>134.30000000000001</v>
      </c>
      <c r="O3663" s="16">
        <f t="shared" ca="1" si="749"/>
        <v>23.636800000000004</v>
      </c>
      <c r="P3663" s="16" t="str">
        <f ca="1">IFERROR(INDEX(VpD!$2:$2,MATCH(H3663,VpD!$1:$1,1)),VpD!$I$2)</f>
        <v>1961-1972</v>
      </c>
      <c r="Q3663" s="1">
        <f ca="1">INDEX(VpD!$C$3:$I$27,MATCH(F3663,VpD!$B$3:$B$27,0),MATCH(P3663,VpD!$C$2:$I$2,0))</f>
        <v>143</v>
      </c>
      <c r="R3663" s="16">
        <f t="shared" ca="1" si="750"/>
        <v>25.167999999999999</v>
      </c>
      <c r="S3663" s="14">
        <f t="shared" ca="1" si="751"/>
        <v>713585.51</v>
      </c>
      <c r="T3663" s="14">
        <f t="shared" ca="1" si="752"/>
        <v>6169110.71</v>
      </c>
      <c r="U3663" s="14" t="str">
        <f t="shared" ca="1" si="753"/>
        <v>0A3F507E-1BEB-32B8-E044-0003BA298018</v>
      </c>
    </row>
    <row r="3664" spans="1:21" s="14" customFormat="1" x14ac:dyDescent="0.25">
      <c r="A3664" s="14">
        <f t="shared" si="741"/>
        <v>3664</v>
      </c>
      <c r="B3664" s="14" t="str">
        <f t="shared" ca="1" si="742"/>
        <v>1E36F3A8-5E46-4340-97A3-39548D3E8088</v>
      </c>
      <c r="C3664" s="14" t="str">
        <f t="shared" ca="1" si="743"/>
        <v>Nørrebred</v>
      </c>
      <c r="D3664" s="14" t="str">
        <f t="shared" ca="1" si="744"/>
        <v>220</v>
      </c>
      <c r="E3664" s="14" t="str">
        <f t="shared" ca="1" si="745"/>
        <v>21ah</v>
      </c>
      <c r="F3664" s="1">
        <f t="shared" ca="1" si="746"/>
        <v>130</v>
      </c>
      <c r="G3664" s="1">
        <f t="shared" ca="1" si="747"/>
        <v>107</v>
      </c>
      <c r="H3664" s="1">
        <f t="shared" ca="1" si="748"/>
        <v>1983</v>
      </c>
      <c r="I3664" s="1" t="str">
        <f ca="1">INDEX(Relationstabel!$C$3:$K$10,MATCH(INDIRECT($A$1&amp;"J"&amp;A3664),Relationstabel!$A$3:$A$10,0),MATCH(IFERROR(VALUE(INDIRECT($A$1&amp;"K"&amp;A3664)),0),Relationstabel!$C$1:$K$1,0))</f>
        <v>Fjernvarme/ Blokvarme</v>
      </c>
      <c r="J3664" s="1" t="str">
        <f ca="1">INDEX(Anvendelseskode!B:B,MATCH($F3664,Anvendelseskode!$A:$A,0))</f>
        <v>Række-, kæde-, dobbelthus (lodret adskillelse mellem enhederne)</v>
      </c>
      <c r="K3664" s="1" t="str">
        <f ca="1">INDEX(Anvendelseskode!C:C,MATCH($F3664,Anvendelseskode!$A:$A,0))</f>
        <v>Række-, kæde og dobbelthuse</v>
      </c>
      <c r="L3664" s="1" t="str">
        <f ca="1">INDEX(Anvendelseskode!D:D,MATCH($F3664,Anvendelseskode!$A:$A,0))</f>
        <v>Private husholdninger</v>
      </c>
      <c r="M3664" s="1" t="str">
        <f ca="1">IFERROR(INDEX(SBi!$2:$2,MATCH(H3664,SBi!$1:$1,1)),SBi!$K$2)</f>
        <v>1979-1998</v>
      </c>
      <c r="N3664" s="1">
        <f ca="1">INDEX(SBi!$C$3:$K$28,MATCH(F3664,SBi!$B$3:$B$28,0),MATCH(M3664,SBi!$C$2:$K$2,0))</f>
        <v>96.8</v>
      </c>
      <c r="O3664" s="16">
        <f t="shared" ca="1" si="749"/>
        <v>10.3576</v>
      </c>
      <c r="P3664" s="16" t="str">
        <f ca="1">IFERROR(INDEX(VpD!$2:$2,MATCH(H3664,VpD!$1:$1,1)),VpD!$I$2)</f>
        <v>1979-1998</v>
      </c>
      <c r="Q3664" s="1">
        <f ca="1">INDEX(VpD!$C$3:$I$27,MATCH(F3664,VpD!$B$3:$B$27,0),MATCH(P3664,VpD!$C$2:$I$2,0))</f>
        <v>74</v>
      </c>
      <c r="R3664" s="16">
        <f t="shared" ca="1" si="750"/>
        <v>7.9180000000000001</v>
      </c>
      <c r="S3664" s="14">
        <f t="shared" ca="1" si="751"/>
        <v>711726.81</v>
      </c>
      <c r="T3664" s="14">
        <f t="shared" ca="1" si="752"/>
        <v>6172223.7000000002</v>
      </c>
      <c r="U3664" s="14" t="str">
        <f t="shared" ca="1" si="753"/>
        <v>0A3F507E-1EEB-32B8-E044-0003BA298018</v>
      </c>
    </row>
    <row r="3665" spans="1:21" s="14" customFormat="1" x14ac:dyDescent="0.25">
      <c r="A3665" s="14">
        <f t="shared" si="741"/>
        <v>3665</v>
      </c>
      <c r="B3665" s="14" t="str">
        <f t="shared" ca="1" si="742"/>
        <v>D2523CA1-8273-4E5F-87BD-E3D488ED07DD</v>
      </c>
      <c r="C3665" s="14" t="str">
        <f t="shared" ca="1" si="743"/>
        <v>Gartnerbakken</v>
      </c>
      <c r="D3665" s="14" t="str">
        <f t="shared" ca="1" si="744"/>
        <v>8</v>
      </c>
      <c r="E3665" s="14" t="str">
        <f t="shared" ca="1" si="745"/>
        <v>4fc</v>
      </c>
      <c r="F3665" s="1">
        <f t="shared" ca="1" si="746"/>
        <v>120</v>
      </c>
      <c r="G3665" s="1">
        <f t="shared" ca="1" si="747"/>
        <v>188</v>
      </c>
      <c r="H3665" s="1">
        <f t="shared" ca="1" si="748"/>
        <v>1995</v>
      </c>
      <c r="I3665" s="1" t="str">
        <f ca="1">INDEX(Relationstabel!$C$3:$K$10,MATCH(INDIRECT($A$1&amp;"J"&amp;A3665),Relationstabel!$A$3:$A$10,0),MATCH(IFERROR(VALUE(INDIRECT($A$1&amp;"K"&amp;A3665)),0),Relationstabel!$C$1:$K$1,0))</f>
        <v>Naturgas</v>
      </c>
      <c r="J3665" s="1" t="str">
        <f ca="1">INDEX(Anvendelseskode!B:B,MATCH($F3665,Anvendelseskode!$A:$A,0))</f>
        <v>Fritliggende enfamilieshus (parcelhus)</v>
      </c>
      <c r="K3665" s="1" t="str">
        <f ca="1">INDEX(Anvendelseskode!C:C,MATCH($F3665,Anvendelseskode!$A:$A,0))</f>
        <v>Parcelhuse</v>
      </c>
      <c r="L3665" s="1" t="str">
        <f ca="1">INDEX(Anvendelseskode!D:D,MATCH($F3665,Anvendelseskode!$A:$A,0))</f>
        <v>Private husholdninger</v>
      </c>
      <c r="M3665" s="1" t="str">
        <f ca="1">IFERROR(INDEX(SBi!$2:$2,MATCH(H3665,SBi!$1:$1,1)),SBi!$K$2)</f>
        <v>1979-1998</v>
      </c>
      <c r="N3665" s="1">
        <f ca="1">INDEX(SBi!$C$3:$K$28,MATCH(F3665,SBi!$B$3:$B$28,0),MATCH(M3665,SBi!$C$2:$K$2,0))</f>
        <v>105.4</v>
      </c>
      <c r="O3665" s="16">
        <f t="shared" ca="1" si="749"/>
        <v>19.815200000000001</v>
      </c>
      <c r="P3665" s="16" t="str">
        <f ca="1">IFERROR(INDEX(VpD!$2:$2,MATCH(H3665,VpD!$1:$1,1)),VpD!$I$2)</f>
        <v>1979-1998</v>
      </c>
      <c r="Q3665" s="1">
        <f ca="1">INDEX(VpD!$C$3:$I$27,MATCH(F3665,VpD!$B$3:$B$27,0),MATCH(P3665,VpD!$C$2:$I$2,0))</f>
        <v>90</v>
      </c>
      <c r="R3665" s="16">
        <f t="shared" ca="1" si="750"/>
        <v>16.920000000000002</v>
      </c>
      <c r="S3665" s="14">
        <f t="shared" ca="1" si="751"/>
        <v>711878.26</v>
      </c>
      <c r="T3665" s="14">
        <f t="shared" ca="1" si="752"/>
        <v>6170665.4400000004</v>
      </c>
      <c r="U3665" s="14" t="str">
        <f t="shared" ca="1" si="753"/>
        <v>0A3F507E-17DC-32B8-E044-0003BA298018</v>
      </c>
    </row>
    <row r="3666" spans="1:21" s="14" customFormat="1" x14ac:dyDescent="0.25">
      <c r="A3666" s="14">
        <f t="shared" si="741"/>
        <v>3666</v>
      </c>
      <c r="B3666" s="14" t="str">
        <f t="shared" ca="1" si="742"/>
        <v>D3C29E67-60EA-41D7-BB17-69B7A1F95888</v>
      </c>
      <c r="C3666" s="14" t="str">
        <f t="shared" ca="1" si="743"/>
        <v>Kolleruplund</v>
      </c>
      <c r="D3666" s="14" t="str">
        <f t="shared" ca="1" si="744"/>
        <v>62</v>
      </c>
      <c r="E3666" s="14" t="str">
        <f t="shared" ca="1" si="745"/>
        <v>6hi</v>
      </c>
      <c r="F3666" s="1">
        <f t="shared" ca="1" si="746"/>
        <v>130</v>
      </c>
      <c r="G3666" s="1">
        <f t="shared" ca="1" si="747"/>
        <v>101</v>
      </c>
      <c r="H3666" s="1">
        <f t="shared" ca="1" si="748"/>
        <v>1966</v>
      </c>
      <c r="I3666" s="1" t="str">
        <f ca="1">INDEX(Relationstabel!$C$3:$K$10,MATCH(INDIRECT($A$1&amp;"J"&amp;A3666),Relationstabel!$A$3:$A$10,0),MATCH(IFERROR(VALUE(INDIRECT($A$1&amp;"K"&amp;A3666)),0),Relationstabel!$C$1:$K$1,0))</f>
        <v>Naturgas</v>
      </c>
      <c r="J3666" s="1" t="str">
        <f ca="1">INDEX(Anvendelseskode!B:B,MATCH($F3666,Anvendelseskode!$A:$A,0))</f>
        <v>Række-, kæde-, dobbelthus (lodret adskillelse mellem enhederne)</v>
      </c>
      <c r="K3666" s="1" t="str">
        <f ca="1">INDEX(Anvendelseskode!C:C,MATCH($F3666,Anvendelseskode!$A:$A,0))</f>
        <v>Række-, kæde og dobbelthuse</v>
      </c>
      <c r="L3666" s="1" t="str">
        <f ca="1">INDEX(Anvendelseskode!D:D,MATCH($F3666,Anvendelseskode!$A:$A,0))</f>
        <v>Private husholdninger</v>
      </c>
      <c r="M3666" s="1" t="str">
        <f ca="1">IFERROR(INDEX(SBi!$2:$2,MATCH(H3666,SBi!$1:$1,1)),SBi!$K$2)</f>
        <v>1961-1972</v>
      </c>
      <c r="N3666" s="1">
        <f ca="1">INDEX(SBi!$C$3:$K$28,MATCH(F3666,SBi!$B$3:$B$28,0),MATCH(M3666,SBi!$C$2:$K$2,0))</f>
        <v>119.9</v>
      </c>
      <c r="O3666" s="16">
        <f t="shared" ca="1" si="749"/>
        <v>12.109900000000001</v>
      </c>
      <c r="P3666" s="16" t="str">
        <f ca="1">IFERROR(INDEX(VpD!$2:$2,MATCH(H3666,VpD!$1:$1,1)),VpD!$I$2)</f>
        <v>1961-1972</v>
      </c>
      <c r="Q3666" s="1">
        <f ca="1">INDEX(VpD!$C$3:$I$27,MATCH(F3666,VpD!$B$3:$B$27,0),MATCH(P3666,VpD!$C$2:$I$2,0))</f>
        <v>120</v>
      </c>
      <c r="R3666" s="16">
        <f t="shared" ca="1" si="750"/>
        <v>12.12</v>
      </c>
      <c r="S3666" s="14">
        <f t="shared" ca="1" si="751"/>
        <v>713806.1</v>
      </c>
      <c r="T3666" s="14">
        <f t="shared" ca="1" si="752"/>
        <v>6169332.1200000001</v>
      </c>
      <c r="U3666" s="14" t="str">
        <f t="shared" ca="1" si="753"/>
        <v>0A3F507E-1BDC-32B8-E044-0003BA298018</v>
      </c>
    </row>
    <row r="3667" spans="1:21" s="14" customFormat="1" x14ac:dyDescent="0.25">
      <c r="A3667" s="14">
        <f t="shared" si="741"/>
        <v>3667</v>
      </c>
      <c r="B3667" s="14" t="str">
        <f t="shared" ca="1" si="742"/>
        <v>1247941D-0513-4CE5-86DF-65B0EA8ADA78</v>
      </c>
      <c r="C3667" s="14" t="str">
        <f t="shared" ca="1" si="743"/>
        <v>Nordmarksvænge</v>
      </c>
      <c r="D3667" s="14" t="str">
        <f t="shared" ca="1" si="744"/>
        <v>78</v>
      </c>
      <c r="E3667" s="14" t="str">
        <f t="shared" ca="1" si="745"/>
        <v>14eæ</v>
      </c>
      <c r="F3667" s="1">
        <f t="shared" ca="1" si="746"/>
        <v>120</v>
      </c>
      <c r="G3667" s="1">
        <f t="shared" ca="1" si="747"/>
        <v>137</v>
      </c>
      <c r="H3667" s="1">
        <f t="shared" ca="1" si="748"/>
        <v>2000</v>
      </c>
      <c r="I3667" s="1" t="str">
        <f ca="1">INDEX(Relationstabel!$C$3:$K$10,MATCH(INDIRECT($A$1&amp;"J"&amp;A3667),Relationstabel!$A$3:$A$10,0),MATCH(IFERROR(VALUE(INDIRECT($A$1&amp;"K"&amp;A3667)),0),Relationstabel!$C$1:$K$1,0))</f>
        <v>Fjernvarme/ Blokvarme</v>
      </c>
      <c r="J3667" s="1" t="str">
        <f ca="1">INDEX(Anvendelseskode!B:B,MATCH($F3667,Anvendelseskode!$A:$A,0))</f>
        <v>Fritliggende enfamilieshus (parcelhus)</v>
      </c>
      <c r="K3667" s="1" t="str">
        <f ca="1">INDEX(Anvendelseskode!C:C,MATCH($F3667,Anvendelseskode!$A:$A,0))</f>
        <v>Parcelhuse</v>
      </c>
      <c r="L3667" s="1" t="str">
        <f ca="1">INDEX(Anvendelseskode!D:D,MATCH($F3667,Anvendelseskode!$A:$A,0))</f>
        <v>Private husholdninger</v>
      </c>
      <c r="M3667" s="1" t="str">
        <f ca="1">IFERROR(INDEX(SBi!$2:$2,MATCH(H3667,SBi!$1:$1,1)),SBi!$K$2)</f>
        <v>1999-2006</v>
      </c>
      <c r="N3667" s="1">
        <f ca="1">INDEX(SBi!$C$3:$K$28,MATCH(F3667,SBi!$B$3:$B$28,0),MATCH(M3667,SBi!$C$2:$K$2,0))</f>
        <v>83.9</v>
      </c>
      <c r="O3667" s="16">
        <f t="shared" ca="1" si="749"/>
        <v>11.494300000000001</v>
      </c>
      <c r="P3667" s="16" t="str">
        <f ca="1">IFERROR(INDEX(VpD!$2:$2,MATCH(H3667,VpD!$1:$1,1)),VpD!$I$2)</f>
        <v>&gt;1998</v>
      </c>
      <c r="Q3667" s="1">
        <f ca="1">INDEX(VpD!$C$3:$I$27,MATCH(F3667,VpD!$B$3:$B$27,0),MATCH(P3667,VpD!$C$2:$I$2,0))</f>
        <v>72</v>
      </c>
      <c r="R3667" s="16">
        <f t="shared" ca="1" si="750"/>
        <v>9.8640000000000008</v>
      </c>
      <c r="S3667" s="14">
        <f t="shared" ca="1" si="751"/>
        <v>712020.02</v>
      </c>
      <c r="T3667" s="14">
        <f t="shared" ca="1" si="752"/>
        <v>6172274.8300000001</v>
      </c>
      <c r="U3667" s="14" t="str">
        <f t="shared" ca="1" si="753"/>
        <v>0A3F507E-1DDC-32B8-E044-0003BA298018</v>
      </c>
    </row>
    <row r="3668" spans="1:21" s="14" customFormat="1" x14ac:dyDescent="0.25">
      <c r="A3668" s="14">
        <f t="shared" si="741"/>
        <v>3668</v>
      </c>
      <c r="B3668" s="14" t="str">
        <f t="shared" ca="1" si="742"/>
        <v>D4993FFB-9DEB-4F7B-AD6D-257E188884BF</v>
      </c>
      <c r="C3668" s="14" t="str">
        <f t="shared" ca="1" si="743"/>
        <v>Nørrebred</v>
      </c>
      <c r="D3668" s="14" t="str">
        <f t="shared" ca="1" si="744"/>
        <v>190</v>
      </c>
      <c r="E3668" s="14" t="str">
        <f t="shared" ca="1" si="745"/>
        <v>22bn</v>
      </c>
      <c r="F3668" s="1">
        <f t="shared" ca="1" si="746"/>
        <v>130</v>
      </c>
      <c r="G3668" s="1">
        <f t="shared" ca="1" si="747"/>
        <v>131</v>
      </c>
      <c r="H3668" s="1">
        <f t="shared" ca="1" si="748"/>
        <v>1973</v>
      </c>
      <c r="I3668" s="1" t="str">
        <f ca="1">INDEX(Relationstabel!$C$3:$K$10,MATCH(INDIRECT($A$1&amp;"J"&amp;A3668),Relationstabel!$A$3:$A$10,0),MATCH(IFERROR(VALUE(INDIRECT($A$1&amp;"K"&amp;A3668)),0),Relationstabel!$C$1:$K$1,0))</f>
        <v>Fjernvarme/ Blokvarme</v>
      </c>
      <c r="J3668" s="1" t="str">
        <f ca="1">INDEX(Anvendelseskode!B:B,MATCH($F3668,Anvendelseskode!$A:$A,0))</f>
        <v>Række-, kæde-, dobbelthus (lodret adskillelse mellem enhederne)</v>
      </c>
      <c r="K3668" s="1" t="str">
        <f ca="1">INDEX(Anvendelseskode!C:C,MATCH($F3668,Anvendelseskode!$A:$A,0))</f>
        <v>Række-, kæde og dobbelthuse</v>
      </c>
      <c r="L3668" s="1" t="str">
        <f ca="1">INDEX(Anvendelseskode!D:D,MATCH($F3668,Anvendelseskode!$A:$A,0))</f>
        <v>Private husholdninger</v>
      </c>
      <c r="M3668" s="1" t="str">
        <f ca="1">IFERROR(INDEX(SBi!$2:$2,MATCH(H3668,SBi!$1:$1,1)),SBi!$K$2)</f>
        <v>1973-1978</v>
      </c>
      <c r="N3668" s="1">
        <f ca="1">INDEX(SBi!$C$3:$K$28,MATCH(F3668,SBi!$B$3:$B$28,0),MATCH(M3668,SBi!$C$2:$K$2,0))</f>
        <v>112.6</v>
      </c>
      <c r="O3668" s="16">
        <f t="shared" ca="1" si="749"/>
        <v>14.750599999999999</v>
      </c>
      <c r="P3668" s="16" t="str">
        <f ca="1">IFERROR(INDEX(VpD!$2:$2,MATCH(H3668,VpD!$1:$1,1)),VpD!$I$2)</f>
        <v>1973-1978</v>
      </c>
      <c r="Q3668" s="1">
        <f ca="1">INDEX(VpD!$C$3:$I$27,MATCH(F3668,VpD!$B$3:$B$27,0),MATCH(P3668,VpD!$C$2:$I$2,0))</f>
        <v>98</v>
      </c>
      <c r="R3668" s="16">
        <f t="shared" ca="1" si="750"/>
        <v>12.837999999999999</v>
      </c>
      <c r="S3668" s="14">
        <f t="shared" ca="1" si="751"/>
        <v>711677.26</v>
      </c>
      <c r="T3668" s="14">
        <f t="shared" ca="1" si="752"/>
        <v>6172110.29</v>
      </c>
      <c r="U3668" s="14" t="str">
        <f t="shared" ca="1" si="753"/>
        <v>0A3F507E-1EDC-32B8-E044-0003BA298018</v>
      </c>
    </row>
    <row r="3669" spans="1:21" s="14" customFormat="1" x14ac:dyDescent="0.25">
      <c r="A3669" s="14">
        <f t="shared" si="741"/>
        <v>3669</v>
      </c>
      <c r="B3669" s="14" t="str">
        <f t="shared" ca="1" si="742"/>
        <v>F3EE8DE9-991A-4ACB-8CA6-C17717FC7FEF</v>
      </c>
      <c r="C3669" s="14" t="str">
        <f t="shared" ca="1" si="743"/>
        <v>Gartnerbakken</v>
      </c>
      <c r="D3669" s="14" t="str">
        <f t="shared" ca="1" si="744"/>
        <v>15</v>
      </c>
      <c r="E3669" s="14" t="str">
        <f t="shared" ca="1" si="745"/>
        <v>5ad</v>
      </c>
      <c r="F3669" s="1">
        <f t="shared" ca="1" si="746"/>
        <v>120</v>
      </c>
      <c r="G3669" s="1">
        <f t="shared" ca="1" si="747"/>
        <v>193</v>
      </c>
      <c r="H3669" s="1">
        <f t="shared" ca="1" si="748"/>
        <v>1990</v>
      </c>
      <c r="I3669" s="1" t="str">
        <f ca="1">INDEX(Relationstabel!$C$3:$K$10,MATCH(INDIRECT($A$1&amp;"J"&amp;A3669),Relationstabel!$A$3:$A$10,0),MATCH(IFERROR(VALUE(INDIRECT($A$1&amp;"K"&amp;A3669)),0),Relationstabel!$C$1:$K$1,0))</f>
        <v>Elvarme</v>
      </c>
      <c r="J3669" s="1" t="str">
        <f ca="1">INDEX(Anvendelseskode!B:B,MATCH($F3669,Anvendelseskode!$A:$A,0))</f>
        <v>Fritliggende enfamilieshus (parcelhus)</v>
      </c>
      <c r="K3669" s="1" t="str">
        <f ca="1">INDEX(Anvendelseskode!C:C,MATCH($F3669,Anvendelseskode!$A:$A,0))</f>
        <v>Parcelhuse</v>
      </c>
      <c r="L3669" s="1" t="str">
        <f ca="1">INDEX(Anvendelseskode!D:D,MATCH($F3669,Anvendelseskode!$A:$A,0))</f>
        <v>Private husholdninger</v>
      </c>
      <c r="M3669" s="1" t="str">
        <f ca="1">IFERROR(INDEX(SBi!$2:$2,MATCH(H3669,SBi!$1:$1,1)),SBi!$K$2)</f>
        <v>1979-1998</v>
      </c>
      <c r="N3669" s="1">
        <f ca="1">INDEX(SBi!$C$3:$K$28,MATCH(F3669,SBi!$B$3:$B$28,0),MATCH(M3669,SBi!$C$2:$K$2,0))</f>
        <v>105.4</v>
      </c>
      <c r="O3669" s="16">
        <f t="shared" ca="1" si="749"/>
        <v>20.342200000000002</v>
      </c>
      <c r="P3669" s="16" t="str">
        <f ca="1">IFERROR(INDEX(VpD!$2:$2,MATCH(H3669,VpD!$1:$1,1)),VpD!$I$2)</f>
        <v>1979-1998</v>
      </c>
      <c r="Q3669" s="1">
        <f ca="1">INDEX(VpD!$C$3:$I$27,MATCH(F3669,VpD!$B$3:$B$27,0),MATCH(P3669,VpD!$C$2:$I$2,0))</f>
        <v>90</v>
      </c>
      <c r="R3669" s="16">
        <f t="shared" ca="1" si="750"/>
        <v>17.37</v>
      </c>
      <c r="S3669" s="14">
        <f t="shared" ca="1" si="751"/>
        <v>711820.69</v>
      </c>
      <c r="T3669" s="14">
        <f t="shared" ca="1" si="752"/>
        <v>6170699.5899999999</v>
      </c>
      <c r="U3669" s="14" t="str">
        <f t="shared" ca="1" si="753"/>
        <v>0A3F507E-17E0-32B8-E044-0003BA298018</v>
      </c>
    </row>
    <row r="3670" spans="1:21" s="14" customFormat="1" x14ac:dyDescent="0.25">
      <c r="A3670" s="14">
        <f t="shared" si="741"/>
        <v>3670</v>
      </c>
      <c r="B3670" s="14" t="str">
        <f t="shared" ca="1" si="742"/>
        <v>A7040D2B-EAE8-4AB4-B546-CD119D6DE9A8</v>
      </c>
      <c r="C3670" s="14" t="str">
        <f t="shared" ca="1" si="743"/>
        <v>Valløvej</v>
      </c>
      <c r="D3670" s="14" t="str">
        <f t="shared" ca="1" si="744"/>
        <v>3</v>
      </c>
      <c r="E3670" s="14" t="str">
        <f t="shared" ca="1" si="745"/>
        <v>7ag</v>
      </c>
      <c r="F3670" s="1">
        <f t="shared" ca="1" si="746"/>
        <v>120</v>
      </c>
      <c r="G3670" s="1">
        <f t="shared" ca="1" si="747"/>
        <v>203</v>
      </c>
      <c r="H3670" s="1">
        <f t="shared" ca="1" si="748"/>
        <v>1984</v>
      </c>
      <c r="I3670" s="1" t="str">
        <f ca="1">INDEX(Relationstabel!$C$3:$K$10,MATCH(INDIRECT($A$1&amp;"J"&amp;A3670),Relationstabel!$A$3:$A$10,0),MATCH(IFERROR(VALUE(INDIRECT($A$1&amp;"K"&amp;A3670)),0),Relationstabel!$C$1:$K$1,0))</f>
        <v>Naturgas</v>
      </c>
      <c r="J3670" s="1" t="str">
        <f ca="1">INDEX(Anvendelseskode!B:B,MATCH($F3670,Anvendelseskode!$A:$A,0))</f>
        <v>Fritliggende enfamilieshus (parcelhus)</v>
      </c>
      <c r="K3670" s="1" t="str">
        <f ca="1">INDEX(Anvendelseskode!C:C,MATCH($F3670,Anvendelseskode!$A:$A,0))</f>
        <v>Parcelhuse</v>
      </c>
      <c r="L3670" s="1" t="str">
        <f ca="1">INDEX(Anvendelseskode!D:D,MATCH($F3670,Anvendelseskode!$A:$A,0))</f>
        <v>Private husholdninger</v>
      </c>
      <c r="M3670" s="1" t="str">
        <f ca="1">IFERROR(INDEX(SBi!$2:$2,MATCH(H3670,SBi!$1:$1,1)),SBi!$K$2)</f>
        <v>1979-1998</v>
      </c>
      <c r="N3670" s="1">
        <f ca="1">INDEX(SBi!$C$3:$K$28,MATCH(F3670,SBi!$B$3:$B$28,0),MATCH(M3670,SBi!$C$2:$K$2,0))</f>
        <v>105.4</v>
      </c>
      <c r="O3670" s="16">
        <f t="shared" ca="1" si="749"/>
        <v>21.3962</v>
      </c>
      <c r="P3670" s="16" t="str">
        <f ca="1">IFERROR(INDEX(VpD!$2:$2,MATCH(H3670,VpD!$1:$1,1)),VpD!$I$2)</f>
        <v>1979-1998</v>
      </c>
      <c r="Q3670" s="1">
        <f ca="1">INDEX(VpD!$C$3:$I$27,MATCH(F3670,VpD!$B$3:$B$27,0),MATCH(P3670,VpD!$C$2:$I$2,0))</f>
        <v>90</v>
      </c>
      <c r="R3670" s="16">
        <f t="shared" ca="1" si="750"/>
        <v>18.27</v>
      </c>
      <c r="S3670" s="14">
        <f t="shared" ca="1" si="751"/>
        <v>713102.34</v>
      </c>
      <c r="T3670" s="14">
        <f t="shared" ca="1" si="752"/>
        <v>6168455.7999999998</v>
      </c>
      <c r="U3670" s="14" t="str">
        <f t="shared" ca="1" si="753"/>
        <v>0A3F507E-23E0-32B8-E044-0003BA298018</v>
      </c>
    </row>
    <row r="3671" spans="1:21" s="14" customFormat="1" x14ac:dyDescent="0.25">
      <c r="A3671" s="14">
        <f t="shared" si="741"/>
        <v>3671</v>
      </c>
      <c r="B3671" s="14" t="str">
        <f t="shared" ca="1" si="742"/>
        <v>B3E394DF-C32D-45D1-A20D-70DD8089C4C0</v>
      </c>
      <c r="C3671" s="14" t="str">
        <f t="shared" ca="1" si="743"/>
        <v>Rendsagervej</v>
      </c>
      <c r="D3671" s="14" t="str">
        <f t="shared" ca="1" si="744"/>
        <v>106</v>
      </c>
      <c r="E3671" s="14" t="str">
        <f t="shared" ca="1" si="745"/>
        <v>9gy</v>
      </c>
      <c r="F3671" s="1">
        <f t="shared" ca="1" si="746"/>
        <v>120</v>
      </c>
      <c r="G3671" s="1">
        <f t="shared" ca="1" si="747"/>
        <v>134</v>
      </c>
      <c r="H3671" s="1">
        <f t="shared" ca="1" si="748"/>
        <v>1972</v>
      </c>
      <c r="I3671" s="1" t="str">
        <f ca="1">INDEX(Relationstabel!$C$3:$K$10,MATCH(INDIRECT($A$1&amp;"J"&amp;A3671),Relationstabel!$A$3:$A$10,0),MATCH(IFERROR(VALUE(INDIRECT($A$1&amp;"K"&amp;A3671)),0),Relationstabel!$C$1:$K$1,0))</f>
        <v>Naturgas</v>
      </c>
      <c r="J3671" s="1" t="str">
        <f ca="1">INDEX(Anvendelseskode!B:B,MATCH($F3671,Anvendelseskode!$A:$A,0))</f>
        <v>Fritliggende enfamilieshus (parcelhus)</v>
      </c>
      <c r="K3671" s="1" t="str">
        <f ca="1">INDEX(Anvendelseskode!C:C,MATCH($F3671,Anvendelseskode!$A:$A,0))</f>
        <v>Parcelhuse</v>
      </c>
      <c r="L3671" s="1" t="str">
        <f ca="1">INDEX(Anvendelseskode!D:D,MATCH($F3671,Anvendelseskode!$A:$A,0))</f>
        <v>Private husholdninger</v>
      </c>
      <c r="M3671" s="1" t="str">
        <f ca="1">IFERROR(INDEX(SBi!$2:$2,MATCH(H3671,SBi!$1:$1,1)),SBi!$K$2)</f>
        <v>1961-1972</v>
      </c>
      <c r="N3671" s="1">
        <f ca="1">INDEX(SBi!$C$3:$K$28,MATCH(F3671,SBi!$B$3:$B$28,0),MATCH(M3671,SBi!$C$2:$K$2,0))</f>
        <v>134.30000000000001</v>
      </c>
      <c r="O3671" s="16">
        <f t="shared" ca="1" si="749"/>
        <v>17.996200000000002</v>
      </c>
      <c r="P3671" s="16" t="str">
        <f ca="1">IFERROR(INDEX(VpD!$2:$2,MATCH(H3671,VpD!$1:$1,1)),VpD!$I$2)</f>
        <v>1961-1972</v>
      </c>
      <c r="Q3671" s="1">
        <f ca="1">INDEX(VpD!$C$3:$I$27,MATCH(F3671,VpD!$B$3:$B$27,0),MATCH(P3671,VpD!$C$2:$I$2,0))</f>
        <v>143</v>
      </c>
      <c r="R3671" s="16">
        <f t="shared" ca="1" si="750"/>
        <v>19.161999999999999</v>
      </c>
      <c r="S3671" s="14">
        <f t="shared" ca="1" si="751"/>
        <v>711009.48</v>
      </c>
      <c r="T3671" s="14">
        <f t="shared" ca="1" si="752"/>
        <v>6171781.4299999997</v>
      </c>
      <c r="U3671" s="14" t="str">
        <f t="shared" ca="1" si="753"/>
        <v>0A3F507E-1FE6-32B8-E044-0003BA298018</v>
      </c>
    </row>
    <row r="3672" spans="1:21" s="14" customFormat="1" x14ac:dyDescent="0.25">
      <c r="A3672" s="14">
        <f t="shared" si="741"/>
        <v>3672</v>
      </c>
      <c r="B3672" s="14" t="str">
        <f t="shared" ca="1" si="742"/>
        <v>E3B7A0CB-4344-4C4B-99AA-CF8EA66D6C7F</v>
      </c>
      <c r="C3672" s="14" t="str">
        <f t="shared" ca="1" si="743"/>
        <v>Valløvej</v>
      </c>
      <c r="D3672" s="14" t="str">
        <f t="shared" ca="1" si="744"/>
        <v>9</v>
      </c>
      <c r="E3672" s="14" t="str">
        <f t="shared" ca="1" si="745"/>
        <v>7ae</v>
      </c>
      <c r="F3672" s="1">
        <f t="shared" ca="1" si="746"/>
        <v>120</v>
      </c>
      <c r="G3672" s="1">
        <f t="shared" ca="1" si="747"/>
        <v>160</v>
      </c>
      <c r="H3672" s="1">
        <f t="shared" ca="1" si="748"/>
        <v>1988</v>
      </c>
      <c r="I3672" s="1" t="str">
        <f ca="1">INDEX(Relationstabel!$C$3:$K$10,MATCH(INDIRECT($A$1&amp;"J"&amp;A3672),Relationstabel!$A$3:$A$10,0),MATCH(IFERROR(VALUE(INDIRECT($A$1&amp;"K"&amp;A3672)),0),Relationstabel!$C$1:$K$1,0))</f>
        <v>Naturgas</v>
      </c>
      <c r="J3672" s="1" t="str">
        <f ca="1">INDEX(Anvendelseskode!B:B,MATCH($F3672,Anvendelseskode!$A:$A,0))</f>
        <v>Fritliggende enfamilieshus (parcelhus)</v>
      </c>
      <c r="K3672" s="1" t="str">
        <f ca="1">INDEX(Anvendelseskode!C:C,MATCH($F3672,Anvendelseskode!$A:$A,0))</f>
        <v>Parcelhuse</v>
      </c>
      <c r="L3672" s="1" t="str">
        <f ca="1">INDEX(Anvendelseskode!D:D,MATCH($F3672,Anvendelseskode!$A:$A,0))</f>
        <v>Private husholdninger</v>
      </c>
      <c r="M3672" s="1" t="str">
        <f ca="1">IFERROR(INDEX(SBi!$2:$2,MATCH(H3672,SBi!$1:$1,1)),SBi!$K$2)</f>
        <v>1979-1998</v>
      </c>
      <c r="N3672" s="1">
        <f ca="1">INDEX(SBi!$C$3:$K$28,MATCH(F3672,SBi!$B$3:$B$28,0),MATCH(M3672,SBi!$C$2:$K$2,0))</f>
        <v>105.4</v>
      </c>
      <c r="O3672" s="16">
        <f t="shared" ca="1" si="749"/>
        <v>16.864000000000001</v>
      </c>
      <c r="P3672" s="16" t="str">
        <f ca="1">IFERROR(INDEX(VpD!$2:$2,MATCH(H3672,VpD!$1:$1,1)),VpD!$I$2)</f>
        <v>1979-1998</v>
      </c>
      <c r="Q3672" s="1">
        <f ca="1">INDEX(VpD!$C$3:$I$27,MATCH(F3672,VpD!$B$3:$B$27,0),MATCH(P3672,VpD!$C$2:$I$2,0))</f>
        <v>90</v>
      </c>
      <c r="R3672" s="16">
        <f t="shared" ca="1" si="750"/>
        <v>14.4</v>
      </c>
      <c r="S3672" s="14">
        <f t="shared" ca="1" si="751"/>
        <v>713053.09</v>
      </c>
      <c r="T3672" s="14">
        <f t="shared" ca="1" si="752"/>
        <v>6168419.5899999999</v>
      </c>
      <c r="U3672" s="14" t="str">
        <f t="shared" ca="1" si="753"/>
        <v>0A3F507E-23E6-32B8-E044-0003BA298018</v>
      </c>
    </row>
    <row r="3673" spans="1:21" s="14" customFormat="1" x14ac:dyDescent="0.25">
      <c r="A3673" s="14">
        <f t="shared" si="741"/>
        <v>3673</v>
      </c>
      <c r="B3673" s="14" t="str">
        <f t="shared" ca="1" si="742"/>
        <v>DFD2C394-4C33-4434-9067-CA52DDBC3AE1</v>
      </c>
      <c r="C3673" s="14" t="str">
        <f t="shared" ca="1" si="743"/>
        <v>Sandvejen</v>
      </c>
      <c r="D3673" s="14" t="str">
        <f t="shared" ca="1" si="744"/>
        <v>2A</v>
      </c>
      <c r="E3673" s="14" t="str">
        <f t="shared" ca="1" si="745"/>
        <v>11ca</v>
      </c>
      <c r="F3673" s="1">
        <f t="shared" ca="1" si="746"/>
        <v>130</v>
      </c>
      <c r="G3673" s="1">
        <f t="shared" ca="1" si="747"/>
        <v>132</v>
      </c>
      <c r="H3673" s="1">
        <f t="shared" ca="1" si="748"/>
        <v>1975</v>
      </c>
      <c r="I3673" s="1" t="str">
        <f ca="1">INDEX(Relationstabel!$C$3:$K$10,MATCH(INDIRECT($A$1&amp;"J"&amp;A3673),Relationstabel!$A$3:$A$10,0),MATCH(IFERROR(VALUE(INDIRECT($A$1&amp;"K"&amp;A3673)),0),Relationstabel!$C$1:$K$1,0))</f>
        <v>Naturgas</v>
      </c>
      <c r="J3673" s="1" t="str">
        <f ca="1">INDEX(Anvendelseskode!B:B,MATCH($F3673,Anvendelseskode!$A:$A,0))</f>
        <v>Række-, kæde-, dobbelthus (lodret adskillelse mellem enhederne)</v>
      </c>
      <c r="K3673" s="1" t="str">
        <f ca="1">INDEX(Anvendelseskode!C:C,MATCH($F3673,Anvendelseskode!$A:$A,0))</f>
        <v>Række-, kæde og dobbelthuse</v>
      </c>
      <c r="L3673" s="1" t="str">
        <f ca="1">INDEX(Anvendelseskode!D:D,MATCH($F3673,Anvendelseskode!$A:$A,0))</f>
        <v>Private husholdninger</v>
      </c>
      <c r="M3673" s="1" t="str">
        <f ca="1">IFERROR(INDEX(SBi!$2:$2,MATCH(H3673,SBi!$1:$1,1)),SBi!$K$2)</f>
        <v>1973-1978</v>
      </c>
      <c r="N3673" s="1">
        <f ca="1">INDEX(SBi!$C$3:$K$28,MATCH(F3673,SBi!$B$3:$B$28,0),MATCH(M3673,SBi!$C$2:$K$2,0))</f>
        <v>112.6</v>
      </c>
      <c r="O3673" s="16">
        <f t="shared" ca="1" si="749"/>
        <v>14.863199999999999</v>
      </c>
      <c r="P3673" s="16" t="str">
        <f ca="1">IFERROR(INDEX(VpD!$2:$2,MATCH(H3673,VpD!$1:$1,1)),VpD!$I$2)</f>
        <v>1973-1978</v>
      </c>
      <c r="Q3673" s="1">
        <f ca="1">INDEX(VpD!$C$3:$I$27,MATCH(F3673,VpD!$B$3:$B$27,0),MATCH(P3673,VpD!$C$2:$I$2,0))</f>
        <v>98</v>
      </c>
      <c r="R3673" s="16">
        <f t="shared" ca="1" si="750"/>
        <v>12.936</v>
      </c>
      <c r="S3673" s="14">
        <f t="shared" ca="1" si="751"/>
        <v>713031.82</v>
      </c>
      <c r="T3673" s="14">
        <f t="shared" ca="1" si="752"/>
        <v>6168824.1600000001</v>
      </c>
      <c r="U3673" s="14" t="str">
        <f t="shared" ca="1" si="753"/>
        <v>0A3F507E-20ED-32B8-E044-0003BA298018</v>
      </c>
    </row>
    <row r="3674" spans="1:21" s="14" customFormat="1" x14ac:dyDescent="0.25">
      <c r="A3674" s="14">
        <f t="shared" si="741"/>
        <v>3674</v>
      </c>
      <c r="B3674" s="14" t="str">
        <f t="shared" ca="1" si="742"/>
        <v>78EA9918-71ED-4428-AF71-7DB243CB4628</v>
      </c>
      <c r="C3674" s="14" t="str">
        <f t="shared" ca="1" si="743"/>
        <v>Gaunøvej</v>
      </c>
      <c r="D3674" s="14" t="str">
        <f t="shared" ca="1" si="744"/>
        <v>22</v>
      </c>
      <c r="E3674" s="14" t="str">
        <f t="shared" ca="1" si="745"/>
        <v>18dz</v>
      </c>
      <c r="F3674" s="1">
        <f t="shared" ca="1" si="746"/>
        <v>120</v>
      </c>
      <c r="G3674" s="1">
        <f t="shared" ca="1" si="747"/>
        <v>159</v>
      </c>
      <c r="H3674" s="1">
        <f t="shared" ca="1" si="748"/>
        <v>1957</v>
      </c>
      <c r="I3674" s="1" t="str">
        <f ca="1">INDEX(Relationstabel!$C$3:$K$10,MATCH(INDIRECT($A$1&amp;"J"&amp;A3674),Relationstabel!$A$3:$A$10,0),MATCH(IFERROR(VALUE(INDIRECT($A$1&amp;"K"&amp;A3674)),0),Relationstabel!$C$1:$K$1,0))</f>
        <v>Naturgas</v>
      </c>
      <c r="J3674" s="1" t="str">
        <f ca="1">INDEX(Anvendelseskode!B:B,MATCH($F3674,Anvendelseskode!$A:$A,0))</f>
        <v>Fritliggende enfamilieshus (parcelhus)</v>
      </c>
      <c r="K3674" s="1" t="str">
        <f ca="1">INDEX(Anvendelseskode!C:C,MATCH($F3674,Anvendelseskode!$A:$A,0))</f>
        <v>Parcelhuse</v>
      </c>
      <c r="L3674" s="1" t="str">
        <f ca="1">INDEX(Anvendelseskode!D:D,MATCH($F3674,Anvendelseskode!$A:$A,0))</f>
        <v>Private husholdninger</v>
      </c>
      <c r="M3674" s="1" t="str">
        <f ca="1">IFERROR(INDEX(SBi!$2:$2,MATCH(H3674,SBi!$1:$1,1)),SBi!$K$2)</f>
        <v>1951-1960</v>
      </c>
      <c r="N3674" s="1">
        <f ca="1">INDEX(SBi!$C$3:$K$28,MATCH(F3674,SBi!$B$3:$B$28,0),MATCH(M3674,SBi!$C$2:$K$2,0))</f>
        <v>154.9</v>
      </c>
      <c r="O3674" s="16">
        <f t="shared" ca="1" si="749"/>
        <v>24.629100000000001</v>
      </c>
      <c r="P3674" s="16" t="str">
        <f ca="1">IFERROR(INDEX(VpD!$2:$2,MATCH(H3674,VpD!$1:$1,1)),VpD!$I$2)</f>
        <v>1951-1960</v>
      </c>
      <c r="Q3674" s="1">
        <f ca="1">INDEX(VpD!$C$3:$I$27,MATCH(F3674,VpD!$B$3:$B$27,0),MATCH(P3674,VpD!$C$2:$I$2,0))</f>
        <v>204</v>
      </c>
      <c r="R3674" s="16">
        <f t="shared" ca="1" si="750"/>
        <v>32.436</v>
      </c>
      <c r="S3674" s="14">
        <f t="shared" ca="1" si="751"/>
        <v>712463.53</v>
      </c>
      <c r="T3674" s="14">
        <f t="shared" ca="1" si="752"/>
        <v>6169073.1699999999</v>
      </c>
      <c r="U3674" s="14" t="str">
        <f t="shared" ca="1" si="753"/>
        <v>0A3F507E-17F6-32B8-E044-0003BA298018</v>
      </c>
    </row>
    <row r="3675" spans="1:21" s="14" customFormat="1" x14ac:dyDescent="0.25">
      <c r="A3675" s="14">
        <f t="shared" si="741"/>
        <v>3675</v>
      </c>
      <c r="B3675" s="14" t="str">
        <f t="shared" ca="1" si="742"/>
        <v>9F871E32-3528-4FA8-9133-C3E68B06B4D0</v>
      </c>
      <c r="C3675" s="14" t="str">
        <f t="shared" ca="1" si="743"/>
        <v>Ny Mæglergårds Alle</v>
      </c>
      <c r="D3675" s="14" t="str">
        <f t="shared" ca="1" si="744"/>
        <v>85</v>
      </c>
      <c r="E3675" s="14" t="str">
        <f t="shared" ca="1" si="745"/>
        <v>6hn</v>
      </c>
      <c r="F3675" s="1">
        <f t="shared" ca="1" si="746"/>
        <v>130</v>
      </c>
      <c r="G3675" s="1">
        <f t="shared" ca="1" si="747"/>
        <v>123</v>
      </c>
      <c r="H3675" s="1">
        <f t="shared" ca="1" si="748"/>
        <v>1966</v>
      </c>
      <c r="I3675" s="1" t="str">
        <f ca="1">INDEX(Relationstabel!$C$3:$K$10,MATCH(INDIRECT($A$1&amp;"J"&amp;A3675),Relationstabel!$A$3:$A$10,0),MATCH(IFERROR(VALUE(INDIRECT($A$1&amp;"K"&amp;A3675)),0),Relationstabel!$C$1:$K$1,0))</f>
        <v>Naturgas</v>
      </c>
      <c r="J3675" s="1" t="str">
        <f ca="1">INDEX(Anvendelseskode!B:B,MATCH($F3675,Anvendelseskode!$A:$A,0))</f>
        <v>Række-, kæde-, dobbelthus (lodret adskillelse mellem enhederne)</v>
      </c>
      <c r="K3675" s="1" t="str">
        <f ca="1">INDEX(Anvendelseskode!C:C,MATCH($F3675,Anvendelseskode!$A:$A,0))</f>
        <v>Række-, kæde og dobbelthuse</v>
      </c>
      <c r="L3675" s="1" t="str">
        <f ca="1">INDEX(Anvendelseskode!D:D,MATCH($F3675,Anvendelseskode!$A:$A,0))</f>
        <v>Private husholdninger</v>
      </c>
      <c r="M3675" s="1" t="str">
        <f ca="1">IFERROR(INDEX(SBi!$2:$2,MATCH(H3675,SBi!$1:$1,1)),SBi!$K$2)</f>
        <v>1961-1972</v>
      </c>
      <c r="N3675" s="1">
        <f ca="1">INDEX(SBi!$C$3:$K$28,MATCH(F3675,SBi!$B$3:$B$28,0),MATCH(M3675,SBi!$C$2:$K$2,0))</f>
        <v>119.9</v>
      </c>
      <c r="O3675" s="16">
        <f t="shared" ca="1" si="749"/>
        <v>14.7477</v>
      </c>
      <c r="P3675" s="16" t="str">
        <f ca="1">IFERROR(INDEX(VpD!$2:$2,MATCH(H3675,VpD!$1:$1,1)),VpD!$I$2)</f>
        <v>1961-1972</v>
      </c>
      <c r="Q3675" s="1">
        <f ca="1">INDEX(VpD!$C$3:$I$27,MATCH(F3675,VpD!$B$3:$B$27,0),MATCH(P3675,VpD!$C$2:$I$2,0))</f>
        <v>120</v>
      </c>
      <c r="R3675" s="16">
        <f t="shared" ca="1" si="750"/>
        <v>14.76</v>
      </c>
      <c r="S3675" s="14">
        <f t="shared" ca="1" si="751"/>
        <v>713741.16</v>
      </c>
      <c r="T3675" s="14">
        <f t="shared" ca="1" si="752"/>
        <v>6169344.4100000001</v>
      </c>
      <c r="U3675" s="14" t="str">
        <f t="shared" ca="1" si="753"/>
        <v>0A3F507E-1DF6-32B8-E044-0003BA298018</v>
      </c>
    </row>
    <row r="3676" spans="1:21" s="14" customFormat="1" x14ac:dyDescent="0.25">
      <c r="A3676" s="14">
        <f t="shared" si="741"/>
        <v>3676</v>
      </c>
      <c r="B3676" s="14" t="str">
        <f t="shared" ca="1" si="742"/>
        <v>6A33FE13-72FE-4599-9E34-DC6CB9851C7E</v>
      </c>
      <c r="C3676" s="14" t="str">
        <f t="shared" ca="1" si="743"/>
        <v>Svenstrupvej</v>
      </c>
      <c r="D3676" s="14" t="str">
        <f t="shared" ca="1" si="744"/>
        <v>1C</v>
      </c>
      <c r="E3676" s="14" t="str">
        <f t="shared" ca="1" si="745"/>
        <v>18mq</v>
      </c>
      <c r="F3676" s="1">
        <f t="shared" ca="1" si="746"/>
        <v>130</v>
      </c>
      <c r="G3676" s="1">
        <f t="shared" ca="1" si="747"/>
        <v>94</v>
      </c>
      <c r="H3676" s="1">
        <f t="shared" ca="1" si="748"/>
        <v>1959</v>
      </c>
      <c r="I3676" s="1" t="str">
        <f ca="1">INDEX(Relationstabel!$C$3:$K$10,MATCH(INDIRECT($A$1&amp;"J"&amp;A3676),Relationstabel!$A$3:$A$10,0),MATCH(IFERROR(VALUE(INDIRECT($A$1&amp;"K"&amp;A3676)),0),Relationstabel!$C$1:$K$1,0))</f>
        <v>Naturgas</v>
      </c>
      <c r="J3676" s="1" t="str">
        <f ca="1">INDEX(Anvendelseskode!B:B,MATCH($F3676,Anvendelseskode!$A:$A,0))</f>
        <v>Række-, kæde-, dobbelthus (lodret adskillelse mellem enhederne)</v>
      </c>
      <c r="K3676" s="1" t="str">
        <f ca="1">INDEX(Anvendelseskode!C:C,MATCH($F3676,Anvendelseskode!$A:$A,0))</f>
        <v>Række-, kæde og dobbelthuse</v>
      </c>
      <c r="L3676" s="1" t="str">
        <f ca="1">INDEX(Anvendelseskode!D:D,MATCH($F3676,Anvendelseskode!$A:$A,0))</f>
        <v>Private husholdninger</v>
      </c>
      <c r="M3676" s="1" t="str">
        <f ca="1">IFERROR(INDEX(SBi!$2:$2,MATCH(H3676,SBi!$1:$1,1)),SBi!$K$2)</f>
        <v>1951-1960</v>
      </c>
      <c r="N3676" s="1">
        <f ca="1">INDEX(SBi!$C$3:$K$28,MATCH(F3676,SBi!$B$3:$B$28,0),MATCH(M3676,SBi!$C$2:$K$2,0))</f>
        <v>142.80000000000001</v>
      </c>
      <c r="O3676" s="16">
        <f t="shared" ca="1" si="749"/>
        <v>13.423200000000001</v>
      </c>
      <c r="P3676" s="16" t="str">
        <f ca="1">IFERROR(INDEX(VpD!$2:$2,MATCH(H3676,VpD!$1:$1,1)),VpD!$I$2)</f>
        <v>1951-1960</v>
      </c>
      <c r="Q3676" s="1">
        <f ca="1">INDEX(VpD!$C$3:$I$27,MATCH(F3676,VpD!$B$3:$B$27,0),MATCH(P3676,VpD!$C$2:$I$2,0))</f>
        <v>162</v>
      </c>
      <c r="R3676" s="16">
        <f t="shared" ca="1" si="750"/>
        <v>15.228</v>
      </c>
      <c r="S3676" s="14">
        <f t="shared" ca="1" si="751"/>
        <v>712938</v>
      </c>
      <c r="T3676" s="14">
        <f t="shared" ca="1" si="752"/>
        <v>6169253.5700000003</v>
      </c>
      <c r="U3676" s="14" t="str">
        <f t="shared" ca="1" si="753"/>
        <v>0A3F507E-21F6-32B8-E044-0003BA298018</v>
      </c>
    </row>
    <row r="3677" spans="1:21" s="14" customFormat="1" x14ac:dyDescent="0.25">
      <c r="A3677" s="14">
        <f t="shared" si="741"/>
        <v>3677</v>
      </c>
      <c r="B3677" s="14" t="str">
        <f t="shared" ca="1" si="742"/>
        <v>376AECC5-9DA9-477B-9058-2E22144CEDAA</v>
      </c>
      <c r="C3677" s="14" t="str">
        <f t="shared" ca="1" si="743"/>
        <v>Kollerupparken</v>
      </c>
      <c r="D3677" s="14" t="str">
        <f t="shared" ca="1" si="744"/>
        <v>8</v>
      </c>
      <c r="E3677" s="14" t="str">
        <f t="shared" ca="1" si="745"/>
        <v>6kv</v>
      </c>
      <c r="F3677" s="1">
        <f t="shared" ca="1" si="746"/>
        <v>130</v>
      </c>
      <c r="G3677" s="1">
        <f t="shared" ca="1" si="747"/>
        <v>137</v>
      </c>
      <c r="H3677" s="1">
        <f t="shared" ca="1" si="748"/>
        <v>1986</v>
      </c>
      <c r="I3677" s="1" t="str">
        <f ca="1">INDEX(Relationstabel!$C$3:$K$10,MATCH(INDIRECT($A$1&amp;"J"&amp;A3677),Relationstabel!$A$3:$A$10,0),MATCH(IFERROR(VALUE(INDIRECT($A$1&amp;"K"&amp;A3677)),0),Relationstabel!$C$1:$K$1,0))</f>
        <v>Fjernvarme/ Blokvarme</v>
      </c>
      <c r="J3677" s="1" t="str">
        <f ca="1">INDEX(Anvendelseskode!B:B,MATCH($F3677,Anvendelseskode!$A:$A,0))</f>
        <v>Række-, kæde-, dobbelthus (lodret adskillelse mellem enhederne)</v>
      </c>
      <c r="K3677" s="1" t="str">
        <f ca="1">INDEX(Anvendelseskode!C:C,MATCH($F3677,Anvendelseskode!$A:$A,0))</f>
        <v>Række-, kæde og dobbelthuse</v>
      </c>
      <c r="L3677" s="1" t="str">
        <f ca="1">INDEX(Anvendelseskode!D:D,MATCH($F3677,Anvendelseskode!$A:$A,0))</f>
        <v>Private husholdninger</v>
      </c>
      <c r="M3677" s="1" t="str">
        <f ca="1">IFERROR(INDEX(SBi!$2:$2,MATCH(H3677,SBi!$1:$1,1)),SBi!$K$2)</f>
        <v>1979-1998</v>
      </c>
      <c r="N3677" s="1">
        <f ca="1">INDEX(SBi!$C$3:$K$28,MATCH(F3677,SBi!$B$3:$B$28,0),MATCH(M3677,SBi!$C$2:$K$2,0))</f>
        <v>96.8</v>
      </c>
      <c r="O3677" s="16">
        <f t="shared" ca="1" si="749"/>
        <v>13.2616</v>
      </c>
      <c r="P3677" s="16" t="str">
        <f ca="1">IFERROR(INDEX(VpD!$2:$2,MATCH(H3677,VpD!$1:$1,1)),VpD!$I$2)</f>
        <v>1979-1998</v>
      </c>
      <c r="Q3677" s="1">
        <f ca="1">INDEX(VpD!$C$3:$I$27,MATCH(F3677,VpD!$B$3:$B$27,0),MATCH(P3677,VpD!$C$2:$I$2,0))</f>
        <v>74</v>
      </c>
      <c r="R3677" s="16">
        <f t="shared" ca="1" si="750"/>
        <v>10.138</v>
      </c>
      <c r="S3677" s="14">
        <f t="shared" ca="1" si="751"/>
        <v>713724.13</v>
      </c>
      <c r="T3677" s="14">
        <f t="shared" ca="1" si="752"/>
        <v>6169153.5499999998</v>
      </c>
      <c r="U3677" s="14" t="str">
        <f t="shared" ca="1" si="753"/>
        <v>0A3F507E-1BEE-32B8-E044-0003BA298018</v>
      </c>
    </row>
    <row r="3678" spans="1:21" s="14" customFormat="1" x14ac:dyDescent="0.25">
      <c r="A3678" s="14">
        <f t="shared" si="741"/>
        <v>3678</v>
      </c>
      <c r="B3678" s="14" t="str">
        <f t="shared" ca="1" si="742"/>
        <v>5AE878B2-DFBE-4E6A-863C-6DD6A698161C</v>
      </c>
      <c r="C3678" s="14" t="str">
        <f t="shared" ca="1" si="743"/>
        <v>Ny Mæglergårds Alle</v>
      </c>
      <c r="D3678" s="14" t="str">
        <f t="shared" ca="1" si="744"/>
        <v>73</v>
      </c>
      <c r="E3678" s="14" t="str">
        <f t="shared" ca="1" si="745"/>
        <v>6eb</v>
      </c>
      <c r="F3678" s="1">
        <f t="shared" ca="1" si="746"/>
        <v>120</v>
      </c>
      <c r="G3678" s="1">
        <f t="shared" ca="1" si="747"/>
        <v>112</v>
      </c>
      <c r="H3678" s="1">
        <f t="shared" ca="1" si="748"/>
        <v>1975</v>
      </c>
      <c r="I3678" s="1" t="str">
        <f ca="1">INDEX(Relationstabel!$C$3:$K$10,MATCH(INDIRECT($A$1&amp;"J"&amp;A3678),Relationstabel!$A$3:$A$10,0),MATCH(IFERROR(VALUE(INDIRECT($A$1&amp;"K"&amp;A3678)),0),Relationstabel!$C$1:$K$1,0))</f>
        <v>Naturgas</v>
      </c>
      <c r="J3678" s="1" t="str">
        <f ca="1">INDEX(Anvendelseskode!B:B,MATCH($F3678,Anvendelseskode!$A:$A,0))</f>
        <v>Fritliggende enfamilieshus (parcelhus)</v>
      </c>
      <c r="K3678" s="1" t="str">
        <f ca="1">INDEX(Anvendelseskode!C:C,MATCH($F3678,Anvendelseskode!$A:$A,0))</f>
        <v>Parcelhuse</v>
      </c>
      <c r="L3678" s="1" t="str">
        <f ca="1">INDEX(Anvendelseskode!D:D,MATCH($F3678,Anvendelseskode!$A:$A,0))</f>
        <v>Private husholdninger</v>
      </c>
      <c r="M3678" s="1" t="str">
        <f ca="1">IFERROR(INDEX(SBi!$2:$2,MATCH(H3678,SBi!$1:$1,1)),SBi!$K$2)</f>
        <v>1973-1978</v>
      </c>
      <c r="N3678" s="1">
        <f ca="1">INDEX(SBi!$C$3:$K$28,MATCH(F3678,SBi!$B$3:$B$28,0),MATCH(M3678,SBi!$C$2:$K$2,0))</f>
        <v>119.8</v>
      </c>
      <c r="O3678" s="16">
        <f t="shared" ca="1" si="749"/>
        <v>13.4176</v>
      </c>
      <c r="P3678" s="16" t="str">
        <f ca="1">IFERROR(INDEX(VpD!$2:$2,MATCH(H3678,VpD!$1:$1,1)),VpD!$I$2)</f>
        <v>1973-1978</v>
      </c>
      <c r="Q3678" s="1">
        <f ca="1">INDEX(VpD!$C$3:$I$27,MATCH(F3678,VpD!$B$3:$B$27,0),MATCH(P3678,VpD!$C$2:$I$2,0))</f>
        <v>117</v>
      </c>
      <c r="R3678" s="16">
        <f t="shared" ca="1" si="750"/>
        <v>13.103999999999999</v>
      </c>
      <c r="S3678" s="14">
        <f t="shared" ca="1" si="751"/>
        <v>713904.04</v>
      </c>
      <c r="T3678" s="14">
        <f t="shared" ca="1" si="752"/>
        <v>6169362.2300000004</v>
      </c>
      <c r="U3678" s="14" t="str">
        <f t="shared" ca="1" si="753"/>
        <v>0A3F507E-1DEE-32B8-E044-0003BA298018</v>
      </c>
    </row>
    <row r="3679" spans="1:21" s="14" customFormat="1" x14ac:dyDescent="0.25">
      <c r="A3679" s="14">
        <f t="shared" si="741"/>
        <v>3679</v>
      </c>
      <c r="B3679" s="14" t="str">
        <f t="shared" ca="1" si="742"/>
        <v>70A5924A-53F7-4C33-8B25-18249CFF5324</v>
      </c>
      <c r="C3679" s="14" t="str">
        <f t="shared" ca="1" si="743"/>
        <v>Nørrebred</v>
      </c>
      <c r="D3679" s="14" t="str">
        <f t="shared" ca="1" si="744"/>
        <v>226</v>
      </c>
      <c r="E3679" s="14" t="str">
        <f t="shared" ca="1" si="745"/>
        <v>21ø</v>
      </c>
      <c r="F3679" s="1">
        <f t="shared" ca="1" si="746"/>
        <v>130</v>
      </c>
      <c r="G3679" s="1">
        <f t="shared" ca="1" si="747"/>
        <v>107</v>
      </c>
      <c r="H3679" s="1">
        <f t="shared" ca="1" si="748"/>
        <v>1969</v>
      </c>
      <c r="I3679" s="1" t="str">
        <f ca="1">INDEX(Relationstabel!$C$3:$K$10,MATCH(INDIRECT($A$1&amp;"J"&amp;A3679),Relationstabel!$A$3:$A$10,0),MATCH(IFERROR(VALUE(INDIRECT($A$1&amp;"K"&amp;A3679)),0),Relationstabel!$C$1:$K$1,0))</f>
        <v>Fjernvarme/ Blokvarme</v>
      </c>
      <c r="J3679" s="1" t="str">
        <f ca="1">INDEX(Anvendelseskode!B:B,MATCH($F3679,Anvendelseskode!$A:$A,0))</f>
        <v>Række-, kæde-, dobbelthus (lodret adskillelse mellem enhederne)</v>
      </c>
      <c r="K3679" s="1" t="str">
        <f ca="1">INDEX(Anvendelseskode!C:C,MATCH($F3679,Anvendelseskode!$A:$A,0))</f>
        <v>Række-, kæde og dobbelthuse</v>
      </c>
      <c r="L3679" s="1" t="str">
        <f ca="1">INDEX(Anvendelseskode!D:D,MATCH($F3679,Anvendelseskode!$A:$A,0))</f>
        <v>Private husholdninger</v>
      </c>
      <c r="M3679" s="1" t="str">
        <f ca="1">IFERROR(INDEX(SBi!$2:$2,MATCH(H3679,SBi!$1:$1,1)),SBi!$K$2)</f>
        <v>1961-1972</v>
      </c>
      <c r="N3679" s="1">
        <f ca="1">INDEX(SBi!$C$3:$K$28,MATCH(F3679,SBi!$B$3:$B$28,0),MATCH(M3679,SBi!$C$2:$K$2,0))</f>
        <v>119.9</v>
      </c>
      <c r="O3679" s="16">
        <f t="shared" ca="1" si="749"/>
        <v>12.829300000000002</v>
      </c>
      <c r="P3679" s="16" t="str">
        <f ca="1">IFERROR(INDEX(VpD!$2:$2,MATCH(H3679,VpD!$1:$1,1)),VpD!$I$2)</f>
        <v>1961-1972</v>
      </c>
      <c r="Q3679" s="1">
        <f ca="1">INDEX(VpD!$C$3:$I$27,MATCH(F3679,VpD!$B$3:$B$27,0),MATCH(P3679,VpD!$C$2:$I$2,0))</f>
        <v>120</v>
      </c>
      <c r="R3679" s="16">
        <f t="shared" ca="1" si="750"/>
        <v>12.84</v>
      </c>
      <c r="S3679" s="14">
        <f t="shared" ca="1" si="751"/>
        <v>711702.54</v>
      </c>
      <c r="T3679" s="14">
        <f t="shared" ca="1" si="752"/>
        <v>6172188.04</v>
      </c>
      <c r="U3679" s="14" t="str">
        <f t="shared" ca="1" si="753"/>
        <v>0A3F507E-1EEE-32B8-E044-0003BA298018</v>
      </c>
    </row>
    <row r="3680" spans="1:21" s="14" customFormat="1" x14ac:dyDescent="0.25">
      <c r="A3680" s="14">
        <f t="shared" si="741"/>
        <v>3680</v>
      </c>
      <c r="B3680" s="14" t="str">
        <f t="shared" ca="1" si="742"/>
        <v>98BEB69B-91A5-4991-BCA2-F58FADF85800</v>
      </c>
      <c r="C3680" s="14" t="str">
        <f t="shared" ca="1" si="743"/>
        <v>Svanholmvej</v>
      </c>
      <c r="D3680" s="14" t="str">
        <f t="shared" ca="1" si="744"/>
        <v>20</v>
      </c>
      <c r="E3680" s="14" t="str">
        <f t="shared" ca="1" si="745"/>
        <v>18bi</v>
      </c>
      <c r="F3680" s="1">
        <f t="shared" ca="1" si="746"/>
        <v>120</v>
      </c>
      <c r="G3680" s="1">
        <f t="shared" ca="1" si="747"/>
        <v>145</v>
      </c>
      <c r="H3680" s="1">
        <f t="shared" ca="1" si="748"/>
        <v>1965</v>
      </c>
      <c r="I3680" s="1" t="str">
        <f ca="1">INDEX(Relationstabel!$C$3:$K$10,MATCH(INDIRECT($A$1&amp;"J"&amp;A3680),Relationstabel!$A$3:$A$10,0),MATCH(IFERROR(VALUE(INDIRECT($A$1&amp;"K"&amp;A3680)),0),Relationstabel!$C$1:$K$1,0))</f>
        <v>Olie</v>
      </c>
      <c r="J3680" s="1" t="str">
        <f ca="1">INDEX(Anvendelseskode!B:B,MATCH($F3680,Anvendelseskode!$A:$A,0))</f>
        <v>Fritliggende enfamilieshus (parcelhus)</v>
      </c>
      <c r="K3680" s="1" t="str">
        <f ca="1">INDEX(Anvendelseskode!C:C,MATCH($F3680,Anvendelseskode!$A:$A,0))</f>
        <v>Parcelhuse</v>
      </c>
      <c r="L3680" s="1" t="str">
        <f ca="1">INDEX(Anvendelseskode!D:D,MATCH($F3680,Anvendelseskode!$A:$A,0))</f>
        <v>Private husholdninger</v>
      </c>
      <c r="M3680" s="1" t="str">
        <f ca="1">IFERROR(INDEX(SBi!$2:$2,MATCH(H3680,SBi!$1:$1,1)),SBi!$K$2)</f>
        <v>1961-1972</v>
      </c>
      <c r="N3680" s="1">
        <f ca="1">INDEX(SBi!$C$3:$K$28,MATCH(F3680,SBi!$B$3:$B$28,0),MATCH(M3680,SBi!$C$2:$K$2,0))</f>
        <v>134.30000000000001</v>
      </c>
      <c r="O3680" s="16">
        <f t="shared" ca="1" si="749"/>
        <v>19.473500000000001</v>
      </c>
      <c r="P3680" s="16" t="str">
        <f ca="1">IFERROR(INDEX(VpD!$2:$2,MATCH(H3680,VpD!$1:$1,1)),VpD!$I$2)</f>
        <v>1961-1972</v>
      </c>
      <c r="Q3680" s="1">
        <f ca="1">INDEX(VpD!$C$3:$I$27,MATCH(F3680,VpD!$B$3:$B$27,0),MATCH(P3680,VpD!$C$2:$I$2,0))</f>
        <v>143</v>
      </c>
      <c r="R3680" s="16">
        <f t="shared" ca="1" si="750"/>
        <v>20.734999999999999</v>
      </c>
      <c r="S3680" s="14">
        <f t="shared" ca="1" si="751"/>
        <v>713169.11</v>
      </c>
      <c r="T3680" s="14">
        <f t="shared" ca="1" si="752"/>
        <v>6168985.9500000002</v>
      </c>
      <c r="U3680" s="14" t="str">
        <f t="shared" ca="1" si="753"/>
        <v>0A3F507E-21EE-32B8-E044-0003BA298018</v>
      </c>
    </row>
    <row r="3681" spans="1:21" s="14" customFormat="1" x14ac:dyDescent="0.25">
      <c r="A3681" s="14">
        <f t="shared" si="741"/>
        <v>3681</v>
      </c>
      <c r="B3681" s="14" t="str">
        <f t="shared" ca="1" si="742"/>
        <v>46BB857B-5E16-4921-BD3E-9B421B5829A4</v>
      </c>
      <c r="C3681" s="14" t="str">
        <f t="shared" ca="1" si="743"/>
        <v>Syvhøjvænge</v>
      </c>
      <c r="D3681" s="14" t="str">
        <f t="shared" ca="1" si="744"/>
        <v>186</v>
      </c>
      <c r="E3681" s="14" t="str">
        <f t="shared" ca="1" si="745"/>
        <v>14bi</v>
      </c>
      <c r="F3681" s="1">
        <f t="shared" ca="1" si="746"/>
        <v>130</v>
      </c>
      <c r="G3681" s="1">
        <f t="shared" ca="1" si="747"/>
        <v>107</v>
      </c>
      <c r="H3681" s="1">
        <f t="shared" ca="1" si="748"/>
        <v>1983</v>
      </c>
      <c r="I3681" s="1" t="str">
        <f ca="1">INDEX(Relationstabel!$C$3:$K$10,MATCH(INDIRECT($A$1&amp;"J"&amp;A3681),Relationstabel!$A$3:$A$10,0),MATCH(IFERROR(VALUE(INDIRECT($A$1&amp;"K"&amp;A3681)),0),Relationstabel!$C$1:$K$1,0))</f>
        <v>Fjernvarme/ Blokvarme</v>
      </c>
      <c r="J3681" s="1" t="str">
        <f ca="1">INDEX(Anvendelseskode!B:B,MATCH($F3681,Anvendelseskode!$A:$A,0))</f>
        <v>Række-, kæde-, dobbelthus (lodret adskillelse mellem enhederne)</v>
      </c>
      <c r="K3681" s="1" t="str">
        <f ca="1">INDEX(Anvendelseskode!C:C,MATCH($F3681,Anvendelseskode!$A:$A,0))</f>
        <v>Række-, kæde og dobbelthuse</v>
      </c>
      <c r="L3681" s="1" t="str">
        <f ca="1">INDEX(Anvendelseskode!D:D,MATCH($F3681,Anvendelseskode!$A:$A,0))</f>
        <v>Private husholdninger</v>
      </c>
      <c r="M3681" s="1" t="str">
        <f ca="1">IFERROR(INDEX(SBi!$2:$2,MATCH(H3681,SBi!$1:$1,1)),SBi!$K$2)</f>
        <v>1979-1998</v>
      </c>
      <c r="N3681" s="1">
        <f ca="1">INDEX(SBi!$C$3:$K$28,MATCH(F3681,SBi!$B$3:$B$28,0),MATCH(M3681,SBi!$C$2:$K$2,0))</f>
        <v>96.8</v>
      </c>
      <c r="O3681" s="16">
        <f t="shared" ca="1" si="749"/>
        <v>10.3576</v>
      </c>
      <c r="P3681" s="16" t="str">
        <f ca="1">IFERROR(INDEX(VpD!$2:$2,MATCH(H3681,VpD!$1:$1,1)),VpD!$I$2)</f>
        <v>1979-1998</v>
      </c>
      <c r="Q3681" s="1">
        <f ca="1">INDEX(VpD!$C$3:$I$27,MATCH(F3681,VpD!$B$3:$B$27,0),MATCH(P3681,VpD!$C$2:$I$2,0))</f>
        <v>74</v>
      </c>
      <c r="R3681" s="16">
        <f t="shared" ca="1" si="750"/>
        <v>7.9180000000000001</v>
      </c>
      <c r="S3681" s="14">
        <f t="shared" ca="1" si="751"/>
        <v>711917.46</v>
      </c>
      <c r="T3681" s="14">
        <f t="shared" ca="1" si="752"/>
        <v>6172096.3600000003</v>
      </c>
      <c r="U3681" s="14" t="str">
        <f t="shared" ca="1" si="753"/>
        <v>0A3F507E-22EE-32B8-E044-0003BA298018</v>
      </c>
    </row>
    <row r="3682" spans="1:21" s="14" customFormat="1" x14ac:dyDescent="0.25">
      <c r="A3682" s="14">
        <f t="shared" si="741"/>
        <v>3682</v>
      </c>
      <c r="B3682" s="14" t="str">
        <f t="shared" ca="1" si="742"/>
        <v>135DEAEF-7F53-4E0A-BC12-FEF64C669C8D</v>
      </c>
      <c r="C3682" s="14" t="str">
        <f t="shared" ca="1" si="743"/>
        <v>Horsbred</v>
      </c>
      <c r="D3682" s="14" t="str">
        <f t="shared" ca="1" si="744"/>
        <v>119</v>
      </c>
      <c r="E3682" s="14" t="str">
        <f t="shared" ca="1" si="745"/>
        <v>13ce</v>
      </c>
      <c r="F3682" s="1">
        <f t="shared" ca="1" si="746"/>
        <v>130</v>
      </c>
      <c r="G3682" s="1">
        <f t="shared" ca="1" si="747"/>
        <v>107</v>
      </c>
      <c r="H3682" s="1">
        <f t="shared" ca="1" si="748"/>
        <v>1986</v>
      </c>
      <c r="I3682" s="1" t="str">
        <f ca="1">INDEX(Relationstabel!$C$3:$K$10,MATCH(INDIRECT($A$1&amp;"J"&amp;A3682),Relationstabel!$A$3:$A$10,0),MATCH(IFERROR(VALUE(INDIRECT($A$1&amp;"K"&amp;A3682)),0),Relationstabel!$C$1:$K$1,0))</f>
        <v>Fjernvarme/ Blokvarme</v>
      </c>
      <c r="J3682" s="1" t="str">
        <f ca="1">INDEX(Anvendelseskode!B:B,MATCH($F3682,Anvendelseskode!$A:$A,0))</f>
        <v>Række-, kæde-, dobbelthus (lodret adskillelse mellem enhederne)</v>
      </c>
      <c r="K3682" s="1" t="str">
        <f ca="1">INDEX(Anvendelseskode!C:C,MATCH($F3682,Anvendelseskode!$A:$A,0))</f>
        <v>Række-, kæde og dobbelthuse</v>
      </c>
      <c r="L3682" s="1" t="str">
        <f ca="1">INDEX(Anvendelseskode!D:D,MATCH($F3682,Anvendelseskode!$A:$A,0))</f>
        <v>Private husholdninger</v>
      </c>
      <c r="M3682" s="1" t="str">
        <f ca="1">IFERROR(INDEX(SBi!$2:$2,MATCH(H3682,SBi!$1:$1,1)),SBi!$K$2)</f>
        <v>1979-1998</v>
      </c>
      <c r="N3682" s="1">
        <f ca="1">INDEX(SBi!$C$3:$K$28,MATCH(F3682,SBi!$B$3:$B$28,0),MATCH(M3682,SBi!$C$2:$K$2,0))</f>
        <v>96.8</v>
      </c>
      <c r="O3682" s="16">
        <f t="shared" ca="1" si="749"/>
        <v>10.3576</v>
      </c>
      <c r="P3682" s="16" t="str">
        <f ca="1">IFERROR(INDEX(VpD!$2:$2,MATCH(H3682,VpD!$1:$1,1)),VpD!$I$2)</f>
        <v>1979-1998</v>
      </c>
      <c r="Q3682" s="1">
        <f ca="1">INDEX(VpD!$C$3:$I$27,MATCH(F3682,VpD!$B$3:$B$27,0),MATCH(P3682,VpD!$C$2:$I$2,0))</f>
        <v>74</v>
      </c>
      <c r="R3682" s="16">
        <f t="shared" ca="1" si="750"/>
        <v>7.9180000000000001</v>
      </c>
      <c r="S3682" s="14">
        <f t="shared" ca="1" si="751"/>
        <v>711324.89</v>
      </c>
      <c r="T3682" s="14">
        <f t="shared" ca="1" si="752"/>
        <v>6171904.7599999998</v>
      </c>
      <c r="U3682" s="14" t="str">
        <f t="shared" ca="1" si="753"/>
        <v>0A3F507E-18F1-32B8-E044-0003BA298018</v>
      </c>
    </row>
    <row r="3683" spans="1:21" s="14" customFormat="1" x14ac:dyDescent="0.25">
      <c r="A3683" s="14">
        <f t="shared" si="741"/>
        <v>3683</v>
      </c>
      <c r="B3683" s="14" t="str">
        <f t="shared" ca="1" si="742"/>
        <v>76D877C0-2D94-45FF-BBA8-CC7DC3E330AD</v>
      </c>
      <c r="C3683" s="14" t="str">
        <f t="shared" ca="1" si="743"/>
        <v>Bygaden</v>
      </c>
      <c r="D3683" s="14" t="str">
        <f t="shared" ca="1" si="744"/>
        <v>31</v>
      </c>
      <c r="E3683" s="14" t="str">
        <f t="shared" ca="1" si="745"/>
        <v>71</v>
      </c>
      <c r="F3683" s="1">
        <f t="shared" ca="1" si="746"/>
        <v>120</v>
      </c>
      <c r="G3683" s="1">
        <f t="shared" ca="1" si="747"/>
        <v>93</v>
      </c>
      <c r="H3683" s="1">
        <f t="shared" ca="1" si="748"/>
        <v>1960</v>
      </c>
      <c r="I3683" s="1" t="str">
        <f ca="1">INDEX(Relationstabel!$C$3:$K$10,MATCH(INDIRECT($A$1&amp;"J"&amp;A3683),Relationstabel!$A$3:$A$10,0),MATCH(IFERROR(VALUE(INDIRECT($A$1&amp;"K"&amp;A3683)),0),Relationstabel!$C$1:$K$1,0))</f>
        <v>Naturgas</v>
      </c>
      <c r="J3683" s="1" t="str">
        <f ca="1">INDEX(Anvendelseskode!B:B,MATCH($F3683,Anvendelseskode!$A:$A,0))</f>
        <v>Fritliggende enfamilieshus (parcelhus)</v>
      </c>
      <c r="K3683" s="1" t="str">
        <f ca="1">INDEX(Anvendelseskode!C:C,MATCH($F3683,Anvendelseskode!$A:$A,0))</f>
        <v>Parcelhuse</v>
      </c>
      <c r="L3683" s="1" t="str">
        <f ca="1">INDEX(Anvendelseskode!D:D,MATCH($F3683,Anvendelseskode!$A:$A,0))</f>
        <v>Private husholdninger</v>
      </c>
      <c r="M3683" s="1" t="str">
        <f ca="1">IFERROR(INDEX(SBi!$2:$2,MATCH(H3683,SBi!$1:$1,1)),SBi!$K$2)</f>
        <v>1951-1960</v>
      </c>
      <c r="N3683" s="1">
        <f ca="1">INDEX(SBi!$C$3:$K$28,MATCH(F3683,SBi!$B$3:$B$28,0),MATCH(M3683,SBi!$C$2:$K$2,0))</f>
        <v>154.9</v>
      </c>
      <c r="O3683" s="16">
        <f t="shared" ca="1" si="749"/>
        <v>14.405700000000001</v>
      </c>
      <c r="P3683" s="16" t="str">
        <f ca="1">IFERROR(INDEX(VpD!$2:$2,MATCH(H3683,VpD!$1:$1,1)),VpD!$I$2)</f>
        <v>1951-1960</v>
      </c>
      <c r="Q3683" s="1">
        <f ca="1">INDEX(VpD!$C$3:$I$27,MATCH(F3683,VpD!$B$3:$B$27,0),MATCH(P3683,VpD!$C$2:$I$2,0))</f>
        <v>204</v>
      </c>
      <c r="R3683" s="16">
        <f t="shared" ca="1" si="750"/>
        <v>18.972000000000001</v>
      </c>
      <c r="S3683" s="14">
        <f t="shared" ca="1" si="751"/>
        <v>711747.03</v>
      </c>
      <c r="T3683" s="14">
        <f t="shared" ca="1" si="752"/>
        <v>6170664.4000000004</v>
      </c>
      <c r="U3683" s="14" t="str">
        <f t="shared" ca="1" si="753"/>
        <v>0A3F507E-15F0-32B8-E044-0003BA298018</v>
      </c>
    </row>
    <row r="3684" spans="1:21" s="14" customFormat="1" x14ac:dyDescent="0.25">
      <c r="A3684" s="14">
        <f t="shared" si="741"/>
        <v>3684</v>
      </c>
      <c r="B3684" s="14" t="str">
        <f t="shared" ca="1" si="742"/>
        <v>B87C2F4A-EC9A-42CC-90AC-C96F3D317E11</v>
      </c>
      <c r="C3684" s="14" t="str">
        <f t="shared" ca="1" si="743"/>
        <v>Gaunøvej</v>
      </c>
      <c r="D3684" s="14" t="str">
        <f t="shared" ca="1" si="744"/>
        <v>30</v>
      </c>
      <c r="E3684" s="14" t="str">
        <f t="shared" ca="1" si="745"/>
        <v>18fy</v>
      </c>
      <c r="F3684" s="1">
        <f t="shared" ca="1" si="746"/>
        <v>120</v>
      </c>
      <c r="G3684" s="1">
        <f t="shared" ca="1" si="747"/>
        <v>230</v>
      </c>
      <c r="H3684" s="1">
        <f t="shared" ca="1" si="748"/>
        <v>2015</v>
      </c>
      <c r="I3684" s="1" t="str">
        <f ca="1">INDEX(Relationstabel!$C$3:$K$10,MATCH(INDIRECT($A$1&amp;"J"&amp;A3684),Relationstabel!$A$3:$A$10,0),MATCH(IFERROR(VALUE(INDIRECT($A$1&amp;"K"&amp;A3684)),0),Relationstabel!$C$1:$K$1,0))</f>
        <v>Naturgas</v>
      </c>
      <c r="J3684" s="1" t="str">
        <f ca="1">INDEX(Anvendelseskode!B:B,MATCH($F3684,Anvendelseskode!$A:$A,0))</f>
        <v>Fritliggende enfamilieshus (parcelhus)</v>
      </c>
      <c r="K3684" s="1" t="str">
        <f ca="1">INDEX(Anvendelseskode!C:C,MATCH($F3684,Anvendelseskode!$A:$A,0))</f>
        <v>Parcelhuse</v>
      </c>
      <c r="L3684" s="1" t="str">
        <f ca="1">INDEX(Anvendelseskode!D:D,MATCH($F3684,Anvendelseskode!$A:$A,0))</f>
        <v>Private husholdninger</v>
      </c>
      <c r="M3684" s="1" t="str">
        <f ca="1">IFERROR(INDEX(SBi!$2:$2,MATCH(H3684,SBi!$1:$1,1)),SBi!$K$2)</f>
        <v>Efter 2006</v>
      </c>
      <c r="N3684" s="1">
        <f ca="1">INDEX(SBi!$C$3:$K$28,MATCH(F3684,SBi!$B$3:$B$28,0),MATCH(M3684,SBi!$C$2:$K$2,0))</f>
        <v>67.3</v>
      </c>
      <c r="O3684" s="16">
        <f t="shared" ca="1" si="749"/>
        <v>15.478999999999999</v>
      </c>
      <c r="P3684" s="16" t="str">
        <f ca="1">IFERROR(INDEX(VpD!$2:$2,MATCH(H3684,VpD!$1:$1,1)),VpD!$I$2)</f>
        <v>&gt;1998</v>
      </c>
      <c r="Q3684" s="1">
        <f ca="1">INDEX(VpD!$C$3:$I$27,MATCH(F3684,VpD!$B$3:$B$27,0),MATCH(P3684,VpD!$C$2:$I$2,0))</f>
        <v>72</v>
      </c>
      <c r="R3684" s="16">
        <f t="shared" ca="1" si="750"/>
        <v>16.559999999999999</v>
      </c>
      <c r="S3684" s="14">
        <f t="shared" ca="1" si="751"/>
        <v>712393.71</v>
      </c>
      <c r="T3684" s="14">
        <f t="shared" ca="1" si="752"/>
        <v>6169064.21</v>
      </c>
      <c r="U3684" s="14" t="str">
        <f t="shared" ca="1" si="753"/>
        <v>0A3F507E-17FB-32B8-E044-0003BA298018</v>
      </c>
    </row>
    <row r="3685" spans="1:21" s="14" customFormat="1" x14ac:dyDescent="0.25">
      <c r="A3685" s="14">
        <f t="shared" si="741"/>
        <v>3685</v>
      </c>
      <c r="B3685" s="14" t="str">
        <f t="shared" ca="1" si="742"/>
        <v>447EC9A2-C7A4-4E51-9140-A95742629488</v>
      </c>
      <c r="C3685" s="14" t="str">
        <f t="shared" ca="1" si="743"/>
        <v>Kollerupparken</v>
      </c>
      <c r="D3685" s="14" t="str">
        <f t="shared" ca="1" si="744"/>
        <v>21</v>
      </c>
      <c r="E3685" s="14" t="str">
        <f t="shared" ca="1" si="745"/>
        <v>1s</v>
      </c>
      <c r="F3685" s="1">
        <f t="shared" ca="1" si="746"/>
        <v>120</v>
      </c>
      <c r="G3685" s="1">
        <f t="shared" ca="1" si="747"/>
        <v>162</v>
      </c>
      <c r="H3685" s="1">
        <f t="shared" ca="1" si="748"/>
        <v>1970</v>
      </c>
      <c r="I3685" s="1" t="str">
        <f ca="1">INDEX(Relationstabel!$C$3:$K$10,MATCH(INDIRECT($A$1&amp;"J"&amp;A3685),Relationstabel!$A$3:$A$10,0),MATCH(IFERROR(VALUE(INDIRECT($A$1&amp;"K"&amp;A3685)),0),Relationstabel!$C$1:$K$1,0))</f>
        <v>Naturgas</v>
      </c>
      <c r="J3685" s="1" t="str">
        <f ca="1">INDEX(Anvendelseskode!B:B,MATCH($F3685,Anvendelseskode!$A:$A,0))</f>
        <v>Fritliggende enfamilieshus (parcelhus)</v>
      </c>
      <c r="K3685" s="1" t="str">
        <f ca="1">INDEX(Anvendelseskode!C:C,MATCH($F3685,Anvendelseskode!$A:$A,0))</f>
        <v>Parcelhuse</v>
      </c>
      <c r="L3685" s="1" t="str">
        <f ca="1">INDEX(Anvendelseskode!D:D,MATCH($F3685,Anvendelseskode!$A:$A,0))</f>
        <v>Private husholdninger</v>
      </c>
      <c r="M3685" s="1" t="str">
        <f ca="1">IFERROR(INDEX(SBi!$2:$2,MATCH(H3685,SBi!$1:$1,1)),SBi!$K$2)</f>
        <v>1961-1972</v>
      </c>
      <c r="N3685" s="1">
        <f ca="1">INDEX(SBi!$C$3:$K$28,MATCH(F3685,SBi!$B$3:$B$28,0),MATCH(M3685,SBi!$C$2:$K$2,0))</f>
        <v>134.30000000000001</v>
      </c>
      <c r="O3685" s="16">
        <f t="shared" ca="1" si="749"/>
        <v>21.756600000000002</v>
      </c>
      <c r="P3685" s="16" t="str">
        <f ca="1">IFERROR(INDEX(VpD!$2:$2,MATCH(H3685,VpD!$1:$1,1)),VpD!$I$2)</f>
        <v>1961-1972</v>
      </c>
      <c r="Q3685" s="1">
        <f ca="1">INDEX(VpD!$C$3:$I$27,MATCH(F3685,VpD!$B$3:$B$27,0),MATCH(P3685,VpD!$C$2:$I$2,0))</f>
        <v>143</v>
      </c>
      <c r="R3685" s="16">
        <f t="shared" ca="1" si="750"/>
        <v>23.166</v>
      </c>
      <c r="S3685" s="14">
        <f t="shared" ca="1" si="751"/>
        <v>713530.8</v>
      </c>
      <c r="T3685" s="14">
        <f t="shared" ca="1" si="752"/>
        <v>6169168.7400000002</v>
      </c>
      <c r="U3685" s="14" t="str">
        <f t="shared" ca="1" si="753"/>
        <v>0A3F507E-1BFB-32B8-E044-0003BA298018</v>
      </c>
    </row>
    <row r="3686" spans="1:21" s="14" customFormat="1" x14ac:dyDescent="0.25">
      <c r="A3686" s="14">
        <f t="shared" si="741"/>
        <v>3686</v>
      </c>
      <c r="B3686" s="14" t="str">
        <f t="shared" ca="1" si="742"/>
        <v>8CCCF455-FD15-49C3-A651-D5A80037F9DC</v>
      </c>
      <c r="C3686" s="14" t="str">
        <f t="shared" ca="1" si="743"/>
        <v>Ny Mæglergårds Alle</v>
      </c>
      <c r="D3686" s="14" t="str">
        <f t="shared" ca="1" si="744"/>
        <v>94</v>
      </c>
      <c r="E3686" s="14" t="str">
        <f t="shared" ca="1" si="745"/>
        <v>6en</v>
      </c>
      <c r="F3686" s="1">
        <f t="shared" ca="1" si="746"/>
        <v>120</v>
      </c>
      <c r="G3686" s="1">
        <f t="shared" ca="1" si="747"/>
        <v>114</v>
      </c>
      <c r="H3686" s="1">
        <f t="shared" ca="1" si="748"/>
        <v>1961</v>
      </c>
      <c r="I3686" s="1" t="str">
        <f ca="1">INDEX(Relationstabel!$C$3:$K$10,MATCH(INDIRECT($A$1&amp;"J"&amp;A3686),Relationstabel!$A$3:$A$10,0),MATCH(IFERROR(VALUE(INDIRECT($A$1&amp;"K"&amp;A3686)),0),Relationstabel!$C$1:$K$1,0))</f>
        <v>Naturgas</v>
      </c>
      <c r="J3686" s="1" t="str">
        <f ca="1">INDEX(Anvendelseskode!B:B,MATCH($F3686,Anvendelseskode!$A:$A,0))</f>
        <v>Fritliggende enfamilieshus (parcelhus)</v>
      </c>
      <c r="K3686" s="1" t="str">
        <f ca="1">INDEX(Anvendelseskode!C:C,MATCH($F3686,Anvendelseskode!$A:$A,0))</f>
        <v>Parcelhuse</v>
      </c>
      <c r="L3686" s="1" t="str">
        <f ca="1">INDEX(Anvendelseskode!D:D,MATCH($F3686,Anvendelseskode!$A:$A,0))</f>
        <v>Private husholdninger</v>
      </c>
      <c r="M3686" s="1" t="str">
        <f ca="1">IFERROR(INDEX(SBi!$2:$2,MATCH(H3686,SBi!$1:$1,1)),SBi!$K$2)</f>
        <v>1961-1972</v>
      </c>
      <c r="N3686" s="1">
        <f ca="1">INDEX(SBi!$C$3:$K$28,MATCH(F3686,SBi!$B$3:$B$28,0),MATCH(M3686,SBi!$C$2:$K$2,0))</f>
        <v>134.30000000000001</v>
      </c>
      <c r="O3686" s="16">
        <f t="shared" ca="1" si="749"/>
        <v>15.3102</v>
      </c>
      <c r="P3686" s="16" t="str">
        <f ca="1">IFERROR(INDEX(VpD!$2:$2,MATCH(H3686,VpD!$1:$1,1)),VpD!$I$2)</f>
        <v>1961-1972</v>
      </c>
      <c r="Q3686" s="1">
        <f ca="1">INDEX(VpD!$C$3:$I$27,MATCH(F3686,VpD!$B$3:$B$27,0),MATCH(P3686,VpD!$C$2:$I$2,0))</f>
        <v>143</v>
      </c>
      <c r="R3686" s="16">
        <f t="shared" ca="1" si="750"/>
        <v>16.302</v>
      </c>
      <c r="S3686" s="14">
        <f t="shared" ca="1" si="751"/>
        <v>713845.42</v>
      </c>
      <c r="T3686" s="14">
        <f t="shared" ca="1" si="752"/>
        <v>6169393.46</v>
      </c>
      <c r="U3686" s="14" t="str">
        <f t="shared" ca="1" si="753"/>
        <v>0A3F507E-1DFB-32B8-E044-0003BA298018</v>
      </c>
    </row>
    <row r="3687" spans="1:21" s="14" customFormat="1" x14ac:dyDescent="0.25">
      <c r="A3687" s="14">
        <f t="shared" si="741"/>
        <v>3687</v>
      </c>
      <c r="B3687" s="14" t="str">
        <f t="shared" ca="1" si="742"/>
        <v>CA288511-9E2F-4BEA-870C-7ACE47C8F650</v>
      </c>
      <c r="C3687" s="14" t="str">
        <f t="shared" ca="1" si="743"/>
        <v>Nørrebred</v>
      </c>
      <c r="D3687" s="14" t="str">
        <f t="shared" ca="1" si="744"/>
        <v>252</v>
      </c>
      <c r="E3687" s="14" t="str">
        <f t="shared" ca="1" si="745"/>
        <v>21ag</v>
      </c>
      <c r="F3687" s="1">
        <f t="shared" ca="1" si="746"/>
        <v>130</v>
      </c>
      <c r="G3687" s="1">
        <f t="shared" ca="1" si="747"/>
        <v>107</v>
      </c>
      <c r="H3687" s="1">
        <f t="shared" ca="1" si="748"/>
        <v>1969</v>
      </c>
      <c r="I3687" s="1" t="str">
        <f ca="1">INDEX(Relationstabel!$C$3:$K$10,MATCH(INDIRECT($A$1&amp;"J"&amp;A3687),Relationstabel!$A$3:$A$10,0),MATCH(IFERROR(VALUE(INDIRECT($A$1&amp;"K"&amp;A3687)),0),Relationstabel!$C$1:$K$1,0))</f>
        <v>Fjernvarme/ Blokvarme</v>
      </c>
      <c r="J3687" s="1" t="str">
        <f ca="1">INDEX(Anvendelseskode!B:B,MATCH($F3687,Anvendelseskode!$A:$A,0))</f>
        <v>Række-, kæde-, dobbelthus (lodret adskillelse mellem enhederne)</v>
      </c>
      <c r="K3687" s="1" t="str">
        <f ca="1">INDEX(Anvendelseskode!C:C,MATCH($F3687,Anvendelseskode!$A:$A,0))</f>
        <v>Række-, kæde og dobbelthuse</v>
      </c>
      <c r="L3687" s="1" t="str">
        <f ca="1">INDEX(Anvendelseskode!D:D,MATCH($F3687,Anvendelseskode!$A:$A,0))</f>
        <v>Private husholdninger</v>
      </c>
      <c r="M3687" s="1" t="str">
        <f ca="1">IFERROR(INDEX(SBi!$2:$2,MATCH(H3687,SBi!$1:$1,1)),SBi!$K$2)</f>
        <v>1961-1972</v>
      </c>
      <c r="N3687" s="1">
        <f ca="1">INDEX(SBi!$C$3:$K$28,MATCH(F3687,SBi!$B$3:$B$28,0),MATCH(M3687,SBi!$C$2:$K$2,0))</f>
        <v>119.9</v>
      </c>
      <c r="O3687" s="16">
        <f t="shared" ca="1" si="749"/>
        <v>12.829300000000002</v>
      </c>
      <c r="P3687" s="16" t="str">
        <f ca="1">IFERROR(INDEX(VpD!$2:$2,MATCH(H3687,VpD!$1:$1,1)),VpD!$I$2)</f>
        <v>1961-1972</v>
      </c>
      <c r="Q3687" s="1">
        <f ca="1">INDEX(VpD!$C$3:$I$27,MATCH(F3687,VpD!$B$3:$B$27,0),MATCH(P3687,VpD!$C$2:$I$2,0))</f>
        <v>120</v>
      </c>
      <c r="R3687" s="16">
        <f t="shared" ca="1" si="750"/>
        <v>12.84</v>
      </c>
      <c r="S3687" s="14">
        <f t="shared" ca="1" si="751"/>
        <v>711721.46</v>
      </c>
      <c r="T3687" s="14">
        <f t="shared" ca="1" si="752"/>
        <v>6172295.0199999996</v>
      </c>
      <c r="U3687" s="14" t="str">
        <f t="shared" ca="1" si="753"/>
        <v>0A3F507E-1EFB-32B8-E044-0003BA298018</v>
      </c>
    </row>
    <row r="3688" spans="1:21" s="14" customFormat="1" x14ac:dyDescent="0.25">
      <c r="A3688" s="14">
        <f t="shared" si="741"/>
        <v>3688</v>
      </c>
      <c r="B3688" s="14" t="str">
        <f t="shared" ca="1" si="742"/>
        <v>266E2B67-70BC-4171-BE19-92B7CE8C4671</v>
      </c>
      <c r="C3688" s="14" t="str">
        <f t="shared" ca="1" si="743"/>
        <v>Nordfeldvej</v>
      </c>
      <c r="D3688" s="14" t="str">
        <f t="shared" ca="1" si="744"/>
        <v>4</v>
      </c>
      <c r="E3688" s="14" t="str">
        <f t="shared" ca="1" si="745"/>
        <v>4fh</v>
      </c>
      <c r="F3688" s="1">
        <f t="shared" ca="1" si="746"/>
        <v>120</v>
      </c>
      <c r="G3688" s="1">
        <f t="shared" ca="1" si="747"/>
        <v>190</v>
      </c>
      <c r="H3688" s="1">
        <f t="shared" ca="1" si="748"/>
        <v>2012</v>
      </c>
      <c r="I3688" s="1" t="str">
        <f ca="1">INDEX(Relationstabel!$C$3:$K$10,MATCH(INDIRECT($A$1&amp;"J"&amp;A3688),Relationstabel!$A$3:$A$10,0),MATCH(IFERROR(VALUE(INDIRECT($A$1&amp;"K"&amp;A3688)),0),Relationstabel!$C$1:$K$1,0))</f>
        <v>Naturgas</v>
      </c>
      <c r="J3688" s="1" t="str">
        <f ca="1">INDEX(Anvendelseskode!B:B,MATCH($F3688,Anvendelseskode!$A:$A,0))</f>
        <v>Fritliggende enfamilieshus (parcelhus)</v>
      </c>
      <c r="K3688" s="1" t="str">
        <f ca="1">INDEX(Anvendelseskode!C:C,MATCH($F3688,Anvendelseskode!$A:$A,0))</f>
        <v>Parcelhuse</v>
      </c>
      <c r="L3688" s="1" t="str">
        <f ca="1">INDEX(Anvendelseskode!D:D,MATCH($F3688,Anvendelseskode!$A:$A,0))</f>
        <v>Private husholdninger</v>
      </c>
      <c r="M3688" s="1" t="str">
        <f ca="1">IFERROR(INDEX(SBi!$2:$2,MATCH(H3688,SBi!$1:$1,1)),SBi!$K$2)</f>
        <v>Efter 2006</v>
      </c>
      <c r="N3688" s="1">
        <f ca="1">INDEX(SBi!$C$3:$K$28,MATCH(F3688,SBi!$B$3:$B$28,0),MATCH(M3688,SBi!$C$2:$K$2,0))</f>
        <v>67.3</v>
      </c>
      <c r="O3688" s="16">
        <f t="shared" ca="1" si="749"/>
        <v>12.787000000000001</v>
      </c>
      <c r="P3688" s="16" t="str">
        <f ca="1">IFERROR(INDEX(VpD!$2:$2,MATCH(H3688,VpD!$1:$1,1)),VpD!$I$2)</f>
        <v>&gt;1998</v>
      </c>
      <c r="Q3688" s="1">
        <f ca="1">INDEX(VpD!$C$3:$I$27,MATCH(F3688,VpD!$B$3:$B$27,0),MATCH(P3688,VpD!$C$2:$I$2,0))</f>
        <v>72</v>
      </c>
      <c r="R3688" s="16">
        <f t="shared" ca="1" si="750"/>
        <v>13.68</v>
      </c>
      <c r="S3688" s="14">
        <f t="shared" ca="1" si="751"/>
        <v>712352.12</v>
      </c>
      <c r="T3688" s="14">
        <f t="shared" ca="1" si="752"/>
        <v>6169325.1699999999</v>
      </c>
      <c r="U3688" s="14" t="str">
        <f t="shared" ca="1" si="753"/>
        <v>AC1915D6-0AC1-469D-818D-ECFE2F9E265B</v>
      </c>
    </row>
    <row r="3689" spans="1:21" s="14" customFormat="1" x14ac:dyDescent="0.25">
      <c r="A3689" s="14">
        <f t="shared" si="741"/>
        <v>3689</v>
      </c>
      <c r="B3689" s="14" t="str">
        <f t="shared" ca="1" si="742"/>
        <v>C8A3CBEE-5AA7-462C-85C5-B14B083DACEA</v>
      </c>
      <c r="C3689" s="14" t="str">
        <f t="shared" ca="1" si="743"/>
        <v>Syvhøjvænge</v>
      </c>
      <c r="D3689" s="14" t="str">
        <f t="shared" ca="1" si="744"/>
        <v>180</v>
      </c>
      <c r="E3689" s="14" t="str">
        <f t="shared" ca="1" si="745"/>
        <v>14bf</v>
      </c>
      <c r="F3689" s="1">
        <f t="shared" ca="1" si="746"/>
        <v>130</v>
      </c>
      <c r="G3689" s="1">
        <f t="shared" ca="1" si="747"/>
        <v>107</v>
      </c>
      <c r="H3689" s="1">
        <f t="shared" ca="1" si="748"/>
        <v>1983</v>
      </c>
      <c r="I3689" s="1" t="str">
        <f ca="1">INDEX(Relationstabel!$C$3:$K$10,MATCH(INDIRECT($A$1&amp;"J"&amp;A3689),Relationstabel!$A$3:$A$10,0),MATCH(IFERROR(VALUE(INDIRECT($A$1&amp;"K"&amp;A3689)),0),Relationstabel!$C$1:$K$1,0))</f>
        <v>Fjernvarme/ Blokvarme</v>
      </c>
      <c r="J3689" s="1" t="str">
        <f ca="1">INDEX(Anvendelseskode!B:B,MATCH($F3689,Anvendelseskode!$A:$A,0))</f>
        <v>Række-, kæde-, dobbelthus (lodret adskillelse mellem enhederne)</v>
      </c>
      <c r="K3689" s="1" t="str">
        <f ca="1">INDEX(Anvendelseskode!C:C,MATCH($F3689,Anvendelseskode!$A:$A,0))</f>
        <v>Række-, kæde og dobbelthuse</v>
      </c>
      <c r="L3689" s="1" t="str">
        <f ca="1">INDEX(Anvendelseskode!D:D,MATCH($F3689,Anvendelseskode!$A:$A,0))</f>
        <v>Private husholdninger</v>
      </c>
      <c r="M3689" s="1" t="str">
        <f ca="1">IFERROR(INDEX(SBi!$2:$2,MATCH(H3689,SBi!$1:$1,1)),SBi!$K$2)</f>
        <v>1979-1998</v>
      </c>
      <c r="N3689" s="1">
        <f ca="1">INDEX(SBi!$C$3:$K$28,MATCH(F3689,SBi!$B$3:$B$28,0),MATCH(M3689,SBi!$C$2:$K$2,0))</f>
        <v>96.8</v>
      </c>
      <c r="O3689" s="16">
        <f t="shared" ca="1" si="749"/>
        <v>10.3576</v>
      </c>
      <c r="P3689" s="16" t="str">
        <f ca="1">IFERROR(INDEX(VpD!$2:$2,MATCH(H3689,VpD!$1:$1,1)),VpD!$I$2)</f>
        <v>1979-1998</v>
      </c>
      <c r="Q3689" s="1">
        <f ca="1">INDEX(VpD!$C$3:$I$27,MATCH(F3689,VpD!$B$3:$B$27,0),MATCH(P3689,VpD!$C$2:$I$2,0))</f>
        <v>74</v>
      </c>
      <c r="R3689" s="16">
        <f t="shared" ca="1" si="750"/>
        <v>7.9180000000000001</v>
      </c>
      <c r="S3689" s="14">
        <f t="shared" ca="1" si="751"/>
        <v>711924.87</v>
      </c>
      <c r="T3689" s="14">
        <f t="shared" ca="1" si="752"/>
        <v>6172047.71</v>
      </c>
      <c r="U3689" s="14" t="str">
        <f t="shared" ca="1" si="753"/>
        <v>0A3F507E-22E8-32B8-E044-0003BA298018</v>
      </c>
    </row>
    <row r="3690" spans="1:21" s="14" customFormat="1" x14ac:dyDescent="0.25">
      <c r="A3690" s="14">
        <f t="shared" si="741"/>
        <v>3690</v>
      </c>
      <c r="B3690" s="14" t="str">
        <f t="shared" ca="1" si="742"/>
        <v>9482F8B2-9BE5-4DEB-82E0-30C8DC35F6A0</v>
      </c>
      <c r="C3690" s="14" t="str">
        <f t="shared" ca="1" si="743"/>
        <v>Nørrebred</v>
      </c>
      <c r="D3690" s="14" t="str">
        <f t="shared" ca="1" si="744"/>
        <v>222</v>
      </c>
      <c r="E3690" s="14" t="str">
        <f t="shared" ca="1" si="745"/>
        <v>21ab</v>
      </c>
      <c r="F3690" s="1">
        <f t="shared" ca="1" si="746"/>
        <v>130</v>
      </c>
      <c r="G3690" s="1">
        <f t="shared" ca="1" si="747"/>
        <v>107</v>
      </c>
      <c r="H3690" s="1">
        <f t="shared" ca="1" si="748"/>
        <v>1969</v>
      </c>
      <c r="I3690" s="1" t="str">
        <f ca="1">INDEX(Relationstabel!$C$3:$K$10,MATCH(INDIRECT($A$1&amp;"J"&amp;A3690),Relationstabel!$A$3:$A$10,0),MATCH(IFERROR(VALUE(INDIRECT($A$1&amp;"K"&amp;A3690)),0),Relationstabel!$C$1:$K$1,0))</f>
        <v>Fjernvarme/ Blokvarme</v>
      </c>
      <c r="J3690" s="1" t="str">
        <f ca="1">INDEX(Anvendelseskode!B:B,MATCH($F3690,Anvendelseskode!$A:$A,0))</f>
        <v>Række-, kæde-, dobbelthus (lodret adskillelse mellem enhederne)</v>
      </c>
      <c r="K3690" s="1" t="str">
        <f ca="1">INDEX(Anvendelseskode!C:C,MATCH($F3690,Anvendelseskode!$A:$A,0))</f>
        <v>Række-, kæde og dobbelthuse</v>
      </c>
      <c r="L3690" s="1" t="str">
        <f ca="1">INDEX(Anvendelseskode!D:D,MATCH($F3690,Anvendelseskode!$A:$A,0))</f>
        <v>Private husholdninger</v>
      </c>
      <c r="M3690" s="1" t="str">
        <f ca="1">IFERROR(INDEX(SBi!$2:$2,MATCH(H3690,SBi!$1:$1,1)),SBi!$K$2)</f>
        <v>1961-1972</v>
      </c>
      <c r="N3690" s="1">
        <f ca="1">INDEX(SBi!$C$3:$K$28,MATCH(F3690,SBi!$B$3:$B$28,0),MATCH(M3690,SBi!$C$2:$K$2,0))</f>
        <v>119.9</v>
      </c>
      <c r="O3690" s="16">
        <f t="shared" ca="1" si="749"/>
        <v>12.829300000000002</v>
      </c>
      <c r="P3690" s="16" t="str">
        <f ca="1">IFERROR(INDEX(VpD!$2:$2,MATCH(H3690,VpD!$1:$1,1)),VpD!$I$2)</f>
        <v>1961-1972</v>
      </c>
      <c r="Q3690" s="1">
        <f ca="1">INDEX(VpD!$C$3:$I$27,MATCH(F3690,VpD!$B$3:$B$27,0),MATCH(P3690,VpD!$C$2:$I$2,0))</f>
        <v>120</v>
      </c>
      <c r="R3690" s="16">
        <f t="shared" ca="1" si="750"/>
        <v>12.84</v>
      </c>
      <c r="S3690" s="14">
        <f t="shared" ca="1" si="751"/>
        <v>711702.1</v>
      </c>
      <c r="T3690" s="14">
        <f t="shared" ca="1" si="752"/>
        <v>6172217.96</v>
      </c>
      <c r="U3690" s="14" t="str">
        <f t="shared" ca="1" si="753"/>
        <v>0A3F507E-1EEC-32B8-E044-0003BA298018</v>
      </c>
    </row>
    <row r="3691" spans="1:21" s="14" customFormat="1" x14ac:dyDescent="0.25">
      <c r="A3691" s="14">
        <f t="shared" si="741"/>
        <v>3691</v>
      </c>
      <c r="B3691" s="14" t="str">
        <f t="shared" ca="1" si="742"/>
        <v>2EACE9A9-23FB-40C2-8B18-B66B48D69B31</v>
      </c>
      <c r="C3691" s="14" t="str">
        <f t="shared" ca="1" si="743"/>
        <v>Sandvejen</v>
      </c>
      <c r="D3691" s="14" t="str">
        <f t="shared" ca="1" si="744"/>
        <v>13</v>
      </c>
      <c r="E3691" s="14" t="str">
        <f t="shared" ca="1" si="745"/>
        <v>4al</v>
      </c>
      <c r="F3691" s="1">
        <f t="shared" ca="1" si="746"/>
        <v>120</v>
      </c>
      <c r="G3691" s="1">
        <f t="shared" ca="1" si="747"/>
        <v>85</v>
      </c>
      <c r="H3691" s="1">
        <f t="shared" ca="1" si="748"/>
        <v>1977</v>
      </c>
      <c r="I3691" s="1" t="str">
        <f ca="1">INDEX(Relationstabel!$C$3:$K$10,MATCH(INDIRECT($A$1&amp;"J"&amp;A3691),Relationstabel!$A$3:$A$10,0),MATCH(IFERROR(VALUE(INDIRECT($A$1&amp;"K"&amp;A3691)),0),Relationstabel!$C$1:$K$1,0))</f>
        <v>Naturgas</v>
      </c>
      <c r="J3691" s="1" t="str">
        <f ca="1">INDEX(Anvendelseskode!B:B,MATCH($F3691,Anvendelseskode!$A:$A,0))</f>
        <v>Fritliggende enfamilieshus (parcelhus)</v>
      </c>
      <c r="K3691" s="1" t="str">
        <f ca="1">INDEX(Anvendelseskode!C:C,MATCH($F3691,Anvendelseskode!$A:$A,0))</f>
        <v>Parcelhuse</v>
      </c>
      <c r="L3691" s="1" t="str">
        <f ca="1">INDEX(Anvendelseskode!D:D,MATCH($F3691,Anvendelseskode!$A:$A,0))</f>
        <v>Private husholdninger</v>
      </c>
      <c r="M3691" s="1" t="str">
        <f ca="1">IFERROR(INDEX(SBi!$2:$2,MATCH(H3691,SBi!$1:$1,1)),SBi!$K$2)</f>
        <v>1973-1978</v>
      </c>
      <c r="N3691" s="1">
        <f ca="1">INDEX(SBi!$C$3:$K$28,MATCH(F3691,SBi!$B$3:$B$28,0),MATCH(M3691,SBi!$C$2:$K$2,0))</f>
        <v>119.8</v>
      </c>
      <c r="O3691" s="16">
        <f t="shared" ca="1" si="749"/>
        <v>10.183</v>
      </c>
      <c r="P3691" s="16" t="str">
        <f ca="1">IFERROR(INDEX(VpD!$2:$2,MATCH(H3691,VpD!$1:$1,1)),VpD!$I$2)</f>
        <v>1973-1978</v>
      </c>
      <c r="Q3691" s="1">
        <f ca="1">INDEX(VpD!$C$3:$I$27,MATCH(F3691,VpD!$B$3:$B$27,0),MATCH(P3691,VpD!$C$2:$I$2,0))</f>
        <v>117</v>
      </c>
      <c r="R3691" s="16">
        <f t="shared" ca="1" si="750"/>
        <v>9.9450000000000003</v>
      </c>
      <c r="S3691" s="14">
        <f t="shared" ca="1" si="751"/>
        <v>713117.85</v>
      </c>
      <c r="T3691" s="14">
        <f t="shared" ca="1" si="752"/>
        <v>6168624.5599999996</v>
      </c>
      <c r="U3691" s="14" t="str">
        <f t="shared" ca="1" si="753"/>
        <v>0A3F507E-20F7-32B8-E044-0003BA298018</v>
      </c>
    </row>
    <row r="3692" spans="1:21" s="14" customFormat="1" x14ac:dyDescent="0.25">
      <c r="A3692" s="14">
        <f t="shared" si="741"/>
        <v>3692</v>
      </c>
      <c r="B3692" s="14" t="str">
        <f t="shared" ca="1" si="742"/>
        <v>B4981810-31B8-4315-B386-6C9F01C63448</v>
      </c>
      <c r="C3692" s="14" t="str">
        <f t="shared" ca="1" si="743"/>
        <v>Sandvejen</v>
      </c>
      <c r="D3692" s="14" t="str">
        <f t="shared" ca="1" si="744"/>
        <v>14</v>
      </c>
      <c r="E3692" s="14" t="str">
        <f t="shared" ca="1" si="745"/>
        <v>11al</v>
      </c>
      <c r="F3692" s="1">
        <f t="shared" ca="1" si="746"/>
        <v>120</v>
      </c>
      <c r="G3692" s="1">
        <f t="shared" ca="1" si="747"/>
        <v>186</v>
      </c>
      <c r="H3692" s="1">
        <f t="shared" ca="1" si="748"/>
        <v>1975</v>
      </c>
      <c r="I3692" s="1" t="str">
        <f ca="1">INDEX(Relationstabel!$C$3:$K$10,MATCH(INDIRECT($A$1&amp;"J"&amp;A3692),Relationstabel!$A$3:$A$10,0),MATCH(IFERROR(VALUE(INDIRECT($A$1&amp;"K"&amp;A3692)),0),Relationstabel!$C$1:$K$1,0))</f>
        <v>Naturgas</v>
      </c>
      <c r="J3692" s="1" t="str">
        <f ca="1">INDEX(Anvendelseskode!B:B,MATCH($F3692,Anvendelseskode!$A:$A,0))</f>
        <v>Fritliggende enfamilieshus (parcelhus)</v>
      </c>
      <c r="K3692" s="1" t="str">
        <f ca="1">INDEX(Anvendelseskode!C:C,MATCH($F3692,Anvendelseskode!$A:$A,0))</f>
        <v>Parcelhuse</v>
      </c>
      <c r="L3692" s="1" t="str">
        <f ca="1">INDEX(Anvendelseskode!D:D,MATCH($F3692,Anvendelseskode!$A:$A,0))</f>
        <v>Private husholdninger</v>
      </c>
      <c r="M3692" s="1" t="str">
        <f ca="1">IFERROR(INDEX(SBi!$2:$2,MATCH(H3692,SBi!$1:$1,1)),SBi!$K$2)</f>
        <v>1973-1978</v>
      </c>
      <c r="N3692" s="1">
        <f ca="1">INDEX(SBi!$C$3:$K$28,MATCH(F3692,SBi!$B$3:$B$28,0),MATCH(M3692,SBi!$C$2:$K$2,0))</f>
        <v>119.8</v>
      </c>
      <c r="O3692" s="16">
        <f t="shared" ca="1" si="749"/>
        <v>22.282799999999998</v>
      </c>
      <c r="P3692" s="16" t="str">
        <f ca="1">IFERROR(INDEX(VpD!$2:$2,MATCH(H3692,VpD!$1:$1,1)),VpD!$I$2)</f>
        <v>1973-1978</v>
      </c>
      <c r="Q3692" s="1">
        <f ca="1">INDEX(VpD!$C$3:$I$27,MATCH(F3692,VpD!$B$3:$B$27,0),MATCH(P3692,VpD!$C$2:$I$2,0))</f>
        <v>117</v>
      </c>
      <c r="R3692" s="16">
        <f t="shared" ca="1" si="750"/>
        <v>21.762</v>
      </c>
      <c r="S3692" s="14">
        <f t="shared" ca="1" si="751"/>
        <v>713063.35</v>
      </c>
      <c r="T3692" s="14">
        <f t="shared" ca="1" si="752"/>
        <v>6168639.1699999999</v>
      </c>
      <c r="U3692" s="14" t="str">
        <f t="shared" ca="1" si="753"/>
        <v>0A3F507E-20F8-32B8-E044-0003BA298018</v>
      </c>
    </row>
    <row r="3693" spans="1:21" s="14" customFormat="1" x14ac:dyDescent="0.25">
      <c r="A3693" s="14">
        <f t="shared" si="741"/>
        <v>3693</v>
      </c>
      <c r="B3693" s="14" t="str">
        <f t="shared" ca="1" si="742"/>
        <v>9D6AC286-C6F2-4D05-91C0-3F02146F14E8</v>
      </c>
      <c r="C3693" s="14" t="str">
        <f t="shared" ca="1" si="743"/>
        <v>Rørsøvej</v>
      </c>
      <c r="D3693" s="14" t="str">
        <f t="shared" ca="1" si="744"/>
        <v>11</v>
      </c>
      <c r="E3693" s="14" t="str">
        <f t="shared" ca="1" si="745"/>
        <v>24gy</v>
      </c>
      <c r="F3693" s="1">
        <f t="shared" ca="1" si="746"/>
        <v>120</v>
      </c>
      <c r="G3693" s="1">
        <f t="shared" ca="1" si="747"/>
        <v>151</v>
      </c>
      <c r="H3693" s="1">
        <f t="shared" ca="1" si="748"/>
        <v>1981</v>
      </c>
      <c r="I3693" s="1" t="str">
        <f ca="1">INDEX(Relationstabel!$C$3:$K$10,MATCH(INDIRECT($A$1&amp;"J"&amp;A3693),Relationstabel!$A$3:$A$10,0),MATCH(IFERROR(VALUE(INDIRECT($A$1&amp;"K"&amp;A3693)),0),Relationstabel!$C$1:$K$1,0))</f>
        <v>Elvarme</v>
      </c>
      <c r="J3693" s="1" t="str">
        <f ca="1">INDEX(Anvendelseskode!B:B,MATCH($F3693,Anvendelseskode!$A:$A,0))</f>
        <v>Fritliggende enfamilieshus (parcelhus)</v>
      </c>
      <c r="K3693" s="1" t="str">
        <f ca="1">INDEX(Anvendelseskode!C:C,MATCH($F3693,Anvendelseskode!$A:$A,0))</f>
        <v>Parcelhuse</v>
      </c>
      <c r="L3693" s="1" t="str">
        <f ca="1">INDEX(Anvendelseskode!D:D,MATCH($F3693,Anvendelseskode!$A:$A,0))</f>
        <v>Private husholdninger</v>
      </c>
      <c r="M3693" s="1" t="str">
        <f ca="1">IFERROR(INDEX(SBi!$2:$2,MATCH(H3693,SBi!$1:$1,1)),SBi!$K$2)</f>
        <v>1979-1998</v>
      </c>
      <c r="N3693" s="1">
        <f ca="1">INDEX(SBi!$C$3:$K$28,MATCH(F3693,SBi!$B$3:$B$28,0),MATCH(M3693,SBi!$C$2:$K$2,0))</f>
        <v>105.4</v>
      </c>
      <c r="O3693" s="16">
        <f t="shared" ca="1" si="749"/>
        <v>15.915400000000002</v>
      </c>
      <c r="P3693" s="16" t="str">
        <f ca="1">IFERROR(INDEX(VpD!$2:$2,MATCH(H3693,VpD!$1:$1,1)),VpD!$I$2)</f>
        <v>1979-1998</v>
      </c>
      <c r="Q3693" s="1">
        <f ca="1">INDEX(VpD!$C$3:$I$27,MATCH(F3693,VpD!$B$3:$B$27,0),MATCH(P3693,VpD!$C$2:$I$2,0))</f>
        <v>90</v>
      </c>
      <c r="R3693" s="16">
        <f t="shared" ca="1" si="750"/>
        <v>13.59</v>
      </c>
      <c r="S3693" s="14">
        <f t="shared" ca="1" si="751"/>
        <v>714302.71</v>
      </c>
      <c r="T3693" s="14">
        <f t="shared" ca="1" si="752"/>
        <v>6168726.79</v>
      </c>
      <c r="U3693" s="14" t="str">
        <f t="shared" ca="1" si="753"/>
        <v>0A3F507E-20E0-32B8-E044-0003BA298018</v>
      </c>
    </row>
    <row r="3694" spans="1:21" s="14" customFormat="1" x14ac:dyDescent="0.25">
      <c r="A3694" s="14">
        <f t="shared" si="741"/>
        <v>3694</v>
      </c>
      <c r="B3694" s="14" t="str">
        <f t="shared" ca="1" si="742"/>
        <v>45C94D97-0490-46DA-8611-17259CA0E1AE</v>
      </c>
      <c r="C3694" s="14" t="str">
        <f t="shared" ca="1" si="743"/>
        <v>Bygaden</v>
      </c>
      <c r="D3694" s="14" t="str">
        <f t="shared" ca="1" si="744"/>
        <v>19</v>
      </c>
      <c r="E3694" s="14" t="str">
        <f t="shared" ca="1" si="745"/>
        <v>6t</v>
      </c>
      <c r="F3694" s="1">
        <f t="shared" ca="1" si="746"/>
        <v>120</v>
      </c>
      <c r="G3694" s="1">
        <f t="shared" ca="1" si="747"/>
        <v>291</v>
      </c>
      <c r="H3694" s="1">
        <f t="shared" ca="1" si="748"/>
        <v>1973</v>
      </c>
      <c r="I3694" s="1" t="str">
        <f ca="1">INDEX(Relationstabel!$C$3:$K$10,MATCH(INDIRECT($A$1&amp;"J"&amp;A3694),Relationstabel!$A$3:$A$10,0),MATCH(IFERROR(VALUE(INDIRECT($A$1&amp;"K"&amp;A3694)),0),Relationstabel!$C$1:$K$1,0))</f>
        <v>Naturgas</v>
      </c>
      <c r="J3694" s="1" t="str">
        <f ca="1">INDEX(Anvendelseskode!B:B,MATCH($F3694,Anvendelseskode!$A:$A,0))</f>
        <v>Fritliggende enfamilieshus (parcelhus)</v>
      </c>
      <c r="K3694" s="1" t="str">
        <f ca="1">INDEX(Anvendelseskode!C:C,MATCH($F3694,Anvendelseskode!$A:$A,0))</f>
        <v>Parcelhuse</v>
      </c>
      <c r="L3694" s="1" t="str">
        <f ca="1">INDEX(Anvendelseskode!D:D,MATCH($F3694,Anvendelseskode!$A:$A,0))</f>
        <v>Private husholdninger</v>
      </c>
      <c r="M3694" s="1" t="str">
        <f ca="1">IFERROR(INDEX(SBi!$2:$2,MATCH(H3694,SBi!$1:$1,1)),SBi!$K$2)</f>
        <v>1973-1978</v>
      </c>
      <c r="N3694" s="1">
        <f ca="1">INDEX(SBi!$C$3:$K$28,MATCH(F3694,SBi!$B$3:$B$28,0),MATCH(M3694,SBi!$C$2:$K$2,0))</f>
        <v>119.8</v>
      </c>
      <c r="O3694" s="16">
        <f t="shared" ca="1" si="749"/>
        <v>34.861799999999995</v>
      </c>
      <c r="P3694" s="16" t="str">
        <f ca="1">IFERROR(INDEX(VpD!$2:$2,MATCH(H3694,VpD!$1:$1,1)),VpD!$I$2)</f>
        <v>1973-1978</v>
      </c>
      <c r="Q3694" s="1">
        <f ca="1">INDEX(VpD!$C$3:$I$27,MATCH(F3694,VpD!$B$3:$B$27,0),MATCH(P3694,VpD!$C$2:$I$2,0))</f>
        <v>117</v>
      </c>
      <c r="R3694" s="16">
        <f t="shared" ca="1" si="750"/>
        <v>34.046999999999997</v>
      </c>
      <c r="S3694" s="14">
        <f t="shared" ca="1" si="751"/>
        <v>711765.23</v>
      </c>
      <c r="T3694" s="14">
        <f t="shared" ca="1" si="752"/>
        <v>6170592.1900000004</v>
      </c>
      <c r="U3694" s="14" t="str">
        <f t="shared" ca="1" si="753"/>
        <v>0A3F507E-15E6-32B8-E044-0003BA298018</v>
      </c>
    </row>
    <row r="3695" spans="1:21" s="14" customFormat="1" x14ac:dyDescent="0.25">
      <c r="A3695" s="14">
        <f t="shared" si="741"/>
        <v>3695</v>
      </c>
      <c r="B3695" s="14" t="str">
        <f t="shared" ca="1" si="742"/>
        <v>A0656484-1E83-4E27-BB79-263192002D7F</v>
      </c>
      <c r="C3695" s="14" t="str">
        <f t="shared" ca="1" si="743"/>
        <v>Egholmvej</v>
      </c>
      <c r="D3695" s="14" t="str">
        <f t="shared" ca="1" si="744"/>
        <v>1</v>
      </c>
      <c r="E3695" s="14" t="str">
        <f t="shared" ca="1" si="745"/>
        <v>18p</v>
      </c>
      <c r="F3695" s="1">
        <f t="shared" ca="1" si="746"/>
        <v>120</v>
      </c>
      <c r="G3695" s="1">
        <f t="shared" ca="1" si="747"/>
        <v>258</v>
      </c>
      <c r="H3695" s="1">
        <f t="shared" ca="1" si="748"/>
        <v>2000</v>
      </c>
      <c r="I3695" s="1" t="str">
        <f ca="1">INDEX(Relationstabel!$C$3:$K$10,MATCH(INDIRECT($A$1&amp;"J"&amp;A3695),Relationstabel!$A$3:$A$10,0),MATCH(IFERROR(VALUE(INDIRECT($A$1&amp;"K"&amp;A3695)),0),Relationstabel!$C$1:$K$1,0))</f>
        <v>Naturgas</v>
      </c>
      <c r="J3695" s="1" t="str">
        <f ca="1">INDEX(Anvendelseskode!B:B,MATCH($F3695,Anvendelseskode!$A:$A,0))</f>
        <v>Fritliggende enfamilieshus (parcelhus)</v>
      </c>
      <c r="K3695" s="1" t="str">
        <f ca="1">INDEX(Anvendelseskode!C:C,MATCH($F3695,Anvendelseskode!$A:$A,0))</f>
        <v>Parcelhuse</v>
      </c>
      <c r="L3695" s="1" t="str">
        <f ca="1">INDEX(Anvendelseskode!D:D,MATCH($F3695,Anvendelseskode!$A:$A,0))</f>
        <v>Private husholdninger</v>
      </c>
      <c r="M3695" s="1" t="str">
        <f ca="1">IFERROR(INDEX(SBi!$2:$2,MATCH(H3695,SBi!$1:$1,1)),SBi!$K$2)</f>
        <v>1999-2006</v>
      </c>
      <c r="N3695" s="1">
        <f ca="1">INDEX(SBi!$C$3:$K$28,MATCH(F3695,SBi!$B$3:$B$28,0),MATCH(M3695,SBi!$C$2:$K$2,0))</f>
        <v>83.9</v>
      </c>
      <c r="O3695" s="16">
        <f t="shared" ca="1" si="749"/>
        <v>21.6462</v>
      </c>
      <c r="P3695" s="16" t="str">
        <f ca="1">IFERROR(INDEX(VpD!$2:$2,MATCH(H3695,VpD!$1:$1,1)),VpD!$I$2)</f>
        <v>&gt;1998</v>
      </c>
      <c r="Q3695" s="1">
        <f ca="1">INDEX(VpD!$C$3:$I$27,MATCH(F3695,VpD!$B$3:$B$27,0),MATCH(P3695,VpD!$C$2:$I$2,0))</f>
        <v>72</v>
      </c>
      <c r="R3695" s="16">
        <f t="shared" ca="1" si="750"/>
        <v>18.576000000000001</v>
      </c>
      <c r="S3695" s="14">
        <f t="shared" ca="1" si="751"/>
        <v>713355.56</v>
      </c>
      <c r="T3695" s="14">
        <f t="shared" ca="1" si="752"/>
        <v>6168868.4800000004</v>
      </c>
      <c r="U3695" s="14" t="str">
        <f t="shared" ca="1" si="753"/>
        <v>0A3F507E-16E6-32B8-E044-0003BA298018</v>
      </c>
    </row>
    <row r="3696" spans="1:21" s="14" customFormat="1" x14ac:dyDescent="0.25">
      <c r="A3696" s="14">
        <f t="shared" si="741"/>
        <v>3696</v>
      </c>
      <c r="B3696" s="14" t="str">
        <f t="shared" ca="1" si="742"/>
        <v>34CFD722-D37C-4EC1-B368-0743DFC0B903</v>
      </c>
      <c r="C3696" s="14" t="str">
        <f t="shared" ca="1" si="743"/>
        <v>Svanholmvej</v>
      </c>
      <c r="D3696" s="14" t="str">
        <f t="shared" ca="1" si="744"/>
        <v>19</v>
      </c>
      <c r="E3696" s="14" t="str">
        <f t="shared" ca="1" si="745"/>
        <v>18ai</v>
      </c>
      <c r="F3696" s="1">
        <f t="shared" ca="1" si="746"/>
        <v>120</v>
      </c>
      <c r="G3696" s="1">
        <f t="shared" ca="1" si="747"/>
        <v>100</v>
      </c>
      <c r="H3696" s="1">
        <f t="shared" ca="1" si="748"/>
        <v>1956</v>
      </c>
      <c r="I3696" s="1" t="str">
        <f ca="1">INDEX(Relationstabel!$C$3:$K$10,MATCH(INDIRECT($A$1&amp;"J"&amp;A3696),Relationstabel!$A$3:$A$10,0),MATCH(IFERROR(VALUE(INDIRECT($A$1&amp;"K"&amp;A3696)),0),Relationstabel!$C$1:$K$1,0))</f>
        <v>Naturgas</v>
      </c>
      <c r="J3696" s="1" t="str">
        <f ca="1">INDEX(Anvendelseskode!B:B,MATCH($F3696,Anvendelseskode!$A:$A,0))</f>
        <v>Fritliggende enfamilieshus (parcelhus)</v>
      </c>
      <c r="K3696" s="1" t="str">
        <f ca="1">INDEX(Anvendelseskode!C:C,MATCH($F3696,Anvendelseskode!$A:$A,0))</f>
        <v>Parcelhuse</v>
      </c>
      <c r="L3696" s="1" t="str">
        <f ca="1">INDEX(Anvendelseskode!D:D,MATCH($F3696,Anvendelseskode!$A:$A,0))</f>
        <v>Private husholdninger</v>
      </c>
      <c r="M3696" s="1" t="str">
        <f ca="1">IFERROR(INDEX(SBi!$2:$2,MATCH(H3696,SBi!$1:$1,1)),SBi!$K$2)</f>
        <v>1951-1960</v>
      </c>
      <c r="N3696" s="1">
        <f ca="1">INDEX(SBi!$C$3:$K$28,MATCH(F3696,SBi!$B$3:$B$28,0),MATCH(M3696,SBi!$C$2:$K$2,0))</f>
        <v>154.9</v>
      </c>
      <c r="O3696" s="16">
        <f t="shared" ca="1" si="749"/>
        <v>15.49</v>
      </c>
      <c r="P3696" s="16" t="str">
        <f ca="1">IFERROR(INDEX(VpD!$2:$2,MATCH(H3696,VpD!$1:$1,1)),VpD!$I$2)</f>
        <v>1951-1960</v>
      </c>
      <c r="Q3696" s="1">
        <f ca="1">INDEX(VpD!$C$3:$I$27,MATCH(F3696,VpD!$B$3:$B$27,0),MATCH(P3696,VpD!$C$2:$I$2,0))</f>
        <v>204</v>
      </c>
      <c r="R3696" s="16">
        <f t="shared" ca="1" si="750"/>
        <v>20.399999999999999</v>
      </c>
      <c r="S3696" s="14">
        <f t="shared" ca="1" si="751"/>
        <v>713169.63</v>
      </c>
      <c r="T3696" s="14">
        <f t="shared" ca="1" si="752"/>
        <v>6168951.6100000003</v>
      </c>
      <c r="U3696" s="14" t="str">
        <f t="shared" ca="1" si="753"/>
        <v>0A3F507E-21ED-32B8-E044-0003BA298018</v>
      </c>
    </row>
    <row r="3697" spans="1:21" s="14" customFormat="1" x14ac:dyDescent="0.25">
      <c r="A3697" s="14">
        <f t="shared" si="741"/>
        <v>3697</v>
      </c>
      <c r="B3697" s="14" t="str">
        <f t="shared" ca="1" si="742"/>
        <v>E097ABF1-7072-4E6A-8FCC-0171C2B66B0F</v>
      </c>
      <c r="C3697" s="14" t="str">
        <f t="shared" ca="1" si="743"/>
        <v>Syvhøjvænge</v>
      </c>
      <c r="D3697" s="14" t="str">
        <f t="shared" ca="1" si="744"/>
        <v>185</v>
      </c>
      <c r="E3697" s="14" t="str">
        <f t="shared" ca="1" si="745"/>
        <v>21ca</v>
      </c>
      <c r="F3697" s="1">
        <f t="shared" ca="1" si="746"/>
        <v>130</v>
      </c>
      <c r="G3697" s="1">
        <f t="shared" ca="1" si="747"/>
        <v>170</v>
      </c>
      <c r="H3697" s="1">
        <f t="shared" ca="1" si="748"/>
        <v>1971</v>
      </c>
      <c r="I3697" s="1" t="str">
        <f ca="1">INDEX(Relationstabel!$C$3:$K$10,MATCH(INDIRECT($A$1&amp;"J"&amp;A3697),Relationstabel!$A$3:$A$10,0),MATCH(IFERROR(VALUE(INDIRECT($A$1&amp;"K"&amp;A3697)),0),Relationstabel!$C$1:$K$1,0))</f>
        <v>Fjernvarme/ Blokvarme</v>
      </c>
      <c r="J3697" s="1" t="str">
        <f ca="1">INDEX(Anvendelseskode!B:B,MATCH($F3697,Anvendelseskode!$A:$A,0))</f>
        <v>Række-, kæde-, dobbelthus (lodret adskillelse mellem enhederne)</v>
      </c>
      <c r="K3697" s="1" t="str">
        <f ca="1">INDEX(Anvendelseskode!C:C,MATCH($F3697,Anvendelseskode!$A:$A,0))</f>
        <v>Række-, kæde og dobbelthuse</v>
      </c>
      <c r="L3697" s="1" t="str">
        <f ca="1">INDEX(Anvendelseskode!D:D,MATCH($F3697,Anvendelseskode!$A:$A,0))</f>
        <v>Private husholdninger</v>
      </c>
      <c r="M3697" s="1" t="str">
        <f ca="1">IFERROR(INDEX(SBi!$2:$2,MATCH(H3697,SBi!$1:$1,1)),SBi!$K$2)</f>
        <v>1961-1972</v>
      </c>
      <c r="N3697" s="1">
        <f ca="1">INDEX(SBi!$C$3:$K$28,MATCH(F3697,SBi!$B$3:$B$28,0),MATCH(M3697,SBi!$C$2:$K$2,0))</f>
        <v>119.9</v>
      </c>
      <c r="O3697" s="16">
        <f t="shared" ca="1" si="749"/>
        <v>20.382999999999999</v>
      </c>
      <c r="P3697" s="16" t="str">
        <f ca="1">IFERROR(INDEX(VpD!$2:$2,MATCH(H3697,VpD!$1:$1,1)),VpD!$I$2)</f>
        <v>1961-1972</v>
      </c>
      <c r="Q3697" s="1">
        <f ca="1">INDEX(VpD!$C$3:$I$27,MATCH(F3697,VpD!$B$3:$B$27,0),MATCH(P3697,VpD!$C$2:$I$2,0))</f>
        <v>120</v>
      </c>
      <c r="R3697" s="16">
        <f t="shared" ca="1" si="750"/>
        <v>20.399999999999999</v>
      </c>
      <c r="S3697" s="14">
        <f t="shared" ca="1" si="751"/>
        <v>711827.87</v>
      </c>
      <c r="T3697" s="14">
        <f t="shared" ca="1" si="752"/>
        <v>6172211.0599999996</v>
      </c>
      <c r="U3697" s="14" t="str">
        <f t="shared" ca="1" si="753"/>
        <v>0A3F507E-22ED-32B8-E044-0003BA298018</v>
      </c>
    </row>
    <row r="3698" spans="1:21" s="14" customFormat="1" x14ac:dyDescent="0.25">
      <c r="A3698" s="14">
        <f t="shared" si="741"/>
        <v>3698</v>
      </c>
      <c r="B3698" s="14" t="str">
        <f t="shared" ca="1" si="742"/>
        <v>27C6CC55-59E5-479B-8632-FC9C2F9FF345</v>
      </c>
      <c r="C3698" s="14" t="str">
        <f t="shared" ca="1" si="743"/>
        <v>Syvhøjvænge</v>
      </c>
      <c r="D3698" s="14" t="str">
        <f t="shared" ca="1" si="744"/>
        <v>187</v>
      </c>
      <c r="E3698" s="14" t="str">
        <f t="shared" ca="1" si="745"/>
        <v>21cb</v>
      </c>
      <c r="F3698" s="1">
        <f t="shared" ca="1" si="746"/>
        <v>130</v>
      </c>
      <c r="G3698" s="1">
        <f t="shared" ca="1" si="747"/>
        <v>170</v>
      </c>
      <c r="H3698" s="1">
        <f t="shared" ca="1" si="748"/>
        <v>1971</v>
      </c>
      <c r="I3698" s="1" t="str">
        <f ca="1">INDEX(Relationstabel!$C$3:$K$10,MATCH(INDIRECT($A$1&amp;"J"&amp;A3698),Relationstabel!$A$3:$A$10,0),MATCH(IFERROR(VALUE(INDIRECT($A$1&amp;"K"&amp;A3698)),0),Relationstabel!$C$1:$K$1,0))</f>
        <v>Fjernvarme/ Blokvarme</v>
      </c>
      <c r="J3698" s="1" t="str">
        <f ca="1">INDEX(Anvendelseskode!B:B,MATCH($F3698,Anvendelseskode!$A:$A,0))</f>
        <v>Række-, kæde-, dobbelthus (lodret adskillelse mellem enhederne)</v>
      </c>
      <c r="K3698" s="1" t="str">
        <f ca="1">INDEX(Anvendelseskode!C:C,MATCH($F3698,Anvendelseskode!$A:$A,0))</f>
        <v>Række-, kæde og dobbelthuse</v>
      </c>
      <c r="L3698" s="1" t="str">
        <f ca="1">INDEX(Anvendelseskode!D:D,MATCH($F3698,Anvendelseskode!$A:$A,0))</f>
        <v>Private husholdninger</v>
      </c>
      <c r="M3698" s="1" t="str">
        <f ca="1">IFERROR(INDEX(SBi!$2:$2,MATCH(H3698,SBi!$1:$1,1)),SBi!$K$2)</f>
        <v>1961-1972</v>
      </c>
      <c r="N3698" s="1">
        <f ca="1">INDEX(SBi!$C$3:$K$28,MATCH(F3698,SBi!$B$3:$B$28,0),MATCH(M3698,SBi!$C$2:$K$2,0))</f>
        <v>119.9</v>
      </c>
      <c r="O3698" s="16">
        <f t="shared" ca="1" si="749"/>
        <v>20.382999999999999</v>
      </c>
      <c r="P3698" s="16" t="str">
        <f ca="1">IFERROR(INDEX(VpD!$2:$2,MATCH(H3698,VpD!$1:$1,1)),VpD!$I$2)</f>
        <v>1961-1972</v>
      </c>
      <c r="Q3698" s="1">
        <f ca="1">INDEX(VpD!$C$3:$I$27,MATCH(F3698,VpD!$B$3:$B$27,0),MATCH(P3698,VpD!$C$2:$I$2,0))</f>
        <v>120</v>
      </c>
      <c r="R3698" s="16">
        <f t="shared" ca="1" si="750"/>
        <v>20.399999999999999</v>
      </c>
      <c r="S3698" s="14">
        <f t="shared" ca="1" si="751"/>
        <v>711816.75</v>
      </c>
      <c r="T3698" s="14">
        <f t="shared" ca="1" si="752"/>
        <v>6172208.5300000003</v>
      </c>
      <c r="U3698" s="14" t="str">
        <f t="shared" ca="1" si="753"/>
        <v>0A3F507E-22EF-32B8-E044-0003BA298018</v>
      </c>
    </row>
    <row r="3699" spans="1:21" s="14" customFormat="1" x14ac:dyDescent="0.25">
      <c r="A3699" s="14">
        <f t="shared" si="741"/>
        <v>3699</v>
      </c>
      <c r="B3699" s="14" t="str">
        <f t="shared" ca="1" si="742"/>
        <v>AE1CEB7B-20BD-4E21-8267-71CC72308ABA</v>
      </c>
      <c r="C3699" s="14" t="str">
        <f t="shared" ca="1" si="743"/>
        <v>Horsbred</v>
      </c>
      <c r="D3699" s="14" t="str">
        <f t="shared" ca="1" si="744"/>
        <v>114</v>
      </c>
      <c r="E3699" s="14" t="str">
        <f t="shared" ca="1" si="745"/>
        <v>13t</v>
      </c>
      <c r="F3699" s="1">
        <f t="shared" ca="1" si="746"/>
        <v>130</v>
      </c>
      <c r="G3699" s="1">
        <f t="shared" ca="1" si="747"/>
        <v>107</v>
      </c>
      <c r="H3699" s="1">
        <f t="shared" ca="1" si="748"/>
        <v>1983</v>
      </c>
      <c r="I3699" s="1" t="str">
        <f ca="1">INDEX(Relationstabel!$C$3:$K$10,MATCH(INDIRECT($A$1&amp;"J"&amp;A3699),Relationstabel!$A$3:$A$10,0),MATCH(IFERROR(VALUE(INDIRECT($A$1&amp;"K"&amp;A3699)),0),Relationstabel!$C$1:$K$1,0))</f>
        <v>Fjernvarme/ Blokvarme</v>
      </c>
      <c r="J3699" s="1" t="str">
        <f ca="1">INDEX(Anvendelseskode!B:B,MATCH($F3699,Anvendelseskode!$A:$A,0))</f>
        <v>Række-, kæde-, dobbelthus (lodret adskillelse mellem enhederne)</v>
      </c>
      <c r="K3699" s="1" t="str">
        <f ca="1">INDEX(Anvendelseskode!C:C,MATCH($F3699,Anvendelseskode!$A:$A,0))</f>
        <v>Række-, kæde og dobbelthuse</v>
      </c>
      <c r="L3699" s="1" t="str">
        <f ca="1">INDEX(Anvendelseskode!D:D,MATCH($F3699,Anvendelseskode!$A:$A,0))</f>
        <v>Private husholdninger</v>
      </c>
      <c r="M3699" s="1" t="str">
        <f ca="1">IFERROR(INDEX(SBi!$2:$2,MATCH(H3699,SBi!$1:$1,1)),SBi!$K$2)</f>
        <v>1979-1998</v>
      </c>
      <c r="N3699" s="1">
        <f ca="1">INDEX(SBi!$C$3:$K$28,MATCH(F3699,SBi!$B$3:$B$28,0),MATCH(M3699,SBi!$C$2:$K$2,0))</f>
        <v>96.8</v>
      </c>
      <c r="O3699" s="16">
        <f t="shared" ca="1" si="749"/>
        <v>10.3576</v>
      </c>
      <c r="P3699" s="16" t="str">
        <f ca="1">IFERROR(INDEX(VpD!$2:$2,MATCH(H3699,VpD!$1:$1,1)),VpD!$I$2)</f>
        <v>1979-1998</v>
      </c>
      <c r="Q3699" s="1">
        <f ca="1">INDEX(VpD!$C$3:$I$27,MATCH(F3699,VpD!$B$3:$B$27,0),MATCH(P3699,VpD!$C$2:$I$2,0))</f>
        <v>74</v>
      </c>
      <c r="R3699" s="16">
        <f t="shared" ca="1" si="750"/>
        <v>7.9180000000000001</v>
      </c>
      <c r="S3699" s="14">
        <f t="shared" ca="1" si="751"/>
        <v>711427.41</v>
      </c>
      <c r="T3699" s="14">
        <f t="shared" ca="1" si="752"/>
        <v>6171932.29</v>
      </c>
      <c r="U3699" s="14" t="str">
        <f t="shared" ca="1" si="753"/>
        <v>0A3F507E-18EC-32B8-E044-0003BA298018</v>
      </c>
    </row>
    <row r="3700" spans="1:21" s="14" customFormat="1" x14ac:dyDescent="0.25">
      <c r="A3700" s="14">
        <f t="shared" si="741"/>
        <v>3700</v>
      </c>
      <c r="B3700" s="14" t="str">
        <f t="shared" ca="1" si="742"/>
        <v>DC91D115-34F2-40AE-9A2A-EB9363A6C46B</v>
      </c>
      <c r="C3700" s="14" t="str">
        <f t="shared" ca="1" si="743"/>
        <v>Albertslundvej</v>
      </c>
      <c r="D3700" s="14" t="str">
        <f t="shared" ca="1" si="744"/>
        <v>87</v>
      </c>
      <c r="E3700" s="14" t="str">
        <f t="shared" ca="1" si="745"/>
        <v>78g</v>
      </c>
      <c r="F3700" s="1">
        <f t="shared" ca="1" si="746"/>
        <v>140</v>
      </c>
      <c r="G3700" s="1">
        <f t="shared" ca="1" si="747"/>
        <v>2502</v>
      </c>
      <c r="H3700" s="1">
        <f t="shared" ca="1" si="748"/>
        <v>1964</v>
      </c>
      <c r="I3700" s="1" t="str">
        <f ca="1">INDEX(Relationstabel!$C$3:$K$10,MATCH(INDIRECT($A$1&amp;"J"&amp;A3700),Relationstabel!$A$3:$A$10,0),MATCH(IFERROR(VALUE(INDIRECT($A$1&amp;"K"&amp;A3700)),0),Relationstabel!$C$1:$K$1,0))</f>
        <v>Fjernvarme/ Blokvarme</v>
      </c>
      <c r="J3700" s="1" t="str">
        <f ca="1">INDEX(Anvendelseskode!B:B,MATCH($F3700,Anvendelseskode!$A:$A,0))</f>
        <v>Etageboligbebyggelse</v>
      </c>
      <c r="K3700" s="1" t="str">
        <f ca="1">INDEX(Anvendelseskode!C:C,MATCH($F3700,Anvendelseskode!$A:$A,0))</f>
        <v>Etageboligbebyggelse</v>
      </c>
      <c r="L3700" s="1" t="str">
        <f ca="1">INDEX(Anvendelseskode!D:D,MATCH($F3700,Anvendelseskode!$A:$A,0))</f>
        <v>Private husholdninger</v>
      </c>
      <c r="M3700" s="1" t="str">
        <f ca="1">IFERROR(INDEX(SBi!$2:$2,MATCH(H3700,SBi!$1:$1,1)),SBi!$K$2)</f>
        <v>1961-1972</v>
      </c>
      <c r="N3700" s="1">
        <f ca="1">INDEX(SBi!$C$3:$K$28,MATCH(F3700,SBi!$B$3:$B$28,0),MATCH(M3700,SBi!$C$2:$K$2,0))</f>
        <v>132.30000000000001</v>
      </c>
      <c r="O3700" s="16">
        <f t="shared" ca="1" si="749"/>
        <v>331.01460000000003</v>
      </c>
      <c r="P3700" s="16" t="str">
        <f ca="1">IFERROR(INDEX(VpD!$2:$2,MATCH(H3700,VpD!$1:$1,1)),VpD!$I$2)</f>
        <v>1961-1972</v>
      </c>
      <c r="Q3700" s="1">
        <f ca="1">INDEX(VpD!$C$3:$I$27,MATCH(F3700,VpD!$B$3:$B$27,0),MATCH(P3700,VpD!$C$2:$I$2,0))</f>
        <v>126</v>
      </c>
      <c r="R3700" s="16">
        <f t="shared" ca="1" si="750"/>
        <v>315.25200000000001</v>
      </c>
      <c r="S3700" s="14">
        <f t="shared" ca="1" si="751"/>
        <v>711050.75</v>
      </c>
      <c r="T3700" s="14">
        <f t="shared" ca="1" si="752"/>
        <v>6172630.7599999998</v>
      </c>
      <c r="U3700" s="14" t="str">
        <f t="shared" ca="1" si="753"/>
        <v>0A3F507E-14EE-32B8-E044-0003BA298018</v>
      </c>
    </row>
    <row r="3701" spans="1:21" s="14" customFormat="1" x14ac:dyDescent="0.25">
      <c r="A3701" s="14">
        <f t="shared" si="741"/>
        <v>3701</v>
      </c>
      <c r="B3701" s="14" t="str">
        <f t="shared" ca="1" si="742"/>
        <v>21795B9F-06E5-4FEF-941A-040C190FFE74</v>
      </c>
      <c r="C3701" s="14" t="str">
        <f t="shared" ca="1" si="743"/>
        <v>Hyrdeengen</v>
      </c>
      <c r="D3701" s="14" t="str">
        <f t="shared" ca="1" si="744"/>
        <v>319</v>
      </c>
      <c r="E3701" s="14" t="str">
        <f t="shared" ca="1" si="745"/>
        <v>21ec</v>
      </c>
      <c r="F3701" s="1">
        <f t="shared" ca="1" si="746"/>
        <v>130</v>
      </c>
      <c r="G3701" s="1">
        <f t="shared" ca="1" si="747"/>
        <v>125</v>
      </c>
      <c r="H3701" s="1">
        <f t="shared" ca="1" si="748"/>
        <v>1975</v>
      </c>
      <c r="I3701" s="1" t="str">
        <f ca="1">INDEX(Relationstabel!$C$3:$K$10,MATCH(INDIRECT($A$1&amp;"J"&amp;A3701),Relationstabel!$A$3:$A$10,0),MATCH(IFERROR(VALUE(INDIRECT($A$1&amp;"K"&amp;A3701)),0),Relationstabel!$C$1:$K$1,0))</f>
        <v>Elvarme</v>
      </c>
      <c r="J3701" s="1" t="str">
        <f ca="1">INDEX(Anvendelseskode!B:B,MATCH($F3701,Anvendelseskode!$A:$A,0))</f>
        <v>Række-, kæde-, dobbelthus (lodret adskillelse mellem enhederne)</v>
      </c>
      <c r="K3701" s="1" t="str">
        <f ca="1">INDEX(Anvendelseskode!C:C,MATCH($F3701,Anvendelseskode!$A:$A,0))</f>
        <v>Række-, kæde og dobbelthuse</v>
      </c>
      <c r="L3701" s="1" t="str">
        <f ca="1">INDEX(Anvendelseskode!D:D,MATCH($F3701,Anvendelseskode!$A:$A,0))</f>
        <v>Private husholdninger</v>
      </c>
      <c r="M3701" s="1" t="str">
        <f ca="1">IFERROR(INDEX(SBi!$2:$2,MATCH(H3701,SBi!$1:$1,1)),SBi!$K$2)</f>
        <v>1973-1978</v>
      </c>
      <c r="N3701" s="1">
        <f ca="1">INDEX(SBi!$C$3:$K$28,MATCH(F3701,SBi!$B$3:$B$28,0),MATCH(M3701,SBi!$C$2:$K$2,0))</f>
        <v>112.6</v>
      </c>
      <c r="O3701" s="16">
        <f t="shared" ca="1" si="749"/>
        <v>14.074999999999999</v>
      </c>
      <c r="P3701" s="16" t="str">
        <f ca="1">IFERROR(INDEX(VpD!$2:$2,MATCH(H3701,VpD!$1:$1,1)),VpD!$I$2)</f>
        <v>1973-1978</v>
      </c>
      <c r="Q3701" s="1">
        <f ca="1">INDEX(VpD!$C$3:$I$27,MATCH(F3701,VpD!$B$3:$B$27,0),MATCH(P3701,VpD!$C$2:$I$2,0))</f>
        <v>98</v>
      </c>
      <c r="R3701" s="16">
        <f t="shared" ca="1" si="750"/>
        <v>12.25</v>
      </c>
      <c r="S3701" s="14">
        <f t="shared" ca="1" si="751"/>
        <v>711587.25</v>
      </c>
      <c r="T3701" s="14">
        <f t="shared" ca="1" si="752"/>
        <v>6172356.9199999999</v>
      </c>
      <c r="U3701" s="14" t="str">
        <f t="shared" ca="1" si="753"/>
        <v>0A3F507E-19F1-32B8-E044-0003BA298018</v>
      </c>
    </row>
    <row r="3702" spans="1:21" s="14" customFormat="1" x14ac:dyDescent="0.25">
      <c r="A3702" s="14">
        <f t="shared" si="741"/>
        <v>3702</v>
      </c>
      <c r="B3702" s="14" t="str">
        <f t="shared" ca="1" si="742"/>
        <v>DC8D25B6-06F0-4960-91F3-AFDAE5C38FF2</v>
      </c>
      <c r="C3702" s="14" t="str">
        <f t="shared" ca="1" si="743"/>
        <v>Højstrupparken</v>
      </c>
      <c r="D3702" s="14" t="str">
        <f t="shared" ca="1" si="744"/>
        <v>54</v>
      </c>
      <c r="E3702" s="14" t="str">
        <f t="shared" ca="1" si="745"/>
        <v>18ra</v>
      </c>
      <c r="F3702" s="1">
        <f t="shared" ca="1" si="746"/>
        <v>140</v>
      </c>
      <c r="G3702" s="1">
        <f t="shared" ca="1" si="747"/>
        <v>690</v>
      </c>
      <c r="H3702" s="1">
        <f t="shared" ca="1" si="748"/>
        <v>1965</v>
      </c>
      <c r="I3702" s="1" t="str">
        <f ca="1">INDEX(Relationstabel!$C$3:$K$10,MATCH(INDIRECT($A$1&amp;"J"&amp;A3702),Relationstabel!$A$3:$A$10,0),MATCH(IFERROR(VALUE(INDIRECT($A$1&amp;"K"&amp;A3702)),0),Relationstabel!$C$1:$K$1,0))</f>
        <v>Fjernvarme/ Blokvarme</v>
      </c>
      <c r="J3702" s="1" t="str">
        <f ca="1">INDEX(Anvendelseskode!B:B,MATCH($F3702,Anvendelseskode!$A:$A,0))</f>
        <v>Etageboligbebyggelse</v>
      </c>
      <c r="K3702" s="1" t="str">
        <f ca="1">INDEX(Anvendelseskode!C:C,MATCH($F3702,Anvendelseskode!$A:$A,0))</f>
        <v>Etageboligbebyggelse</v>
      </c>
      <c r="L3702" s="1" t="str">
        <f ca="1">INDEX(Anvendelseskode!D:D,MATCH($F3702,Anvendelseskode!$A:$A,0))</f>
        <v>Private husholdninger</v>
      </c>
      <c r="M3702" s="1" t="str">
        <f ca="1">IFERROR(INDEX(SBi!$2:$2,MATCH(H3702,SBi!$1:$1,1)),SBi!$K$2)</f>
        <v>1961-1972</v>
      </c>
      <c r="N3702" s="1">
        <f ca="1">INDEX(SBi!$C$3:$K$28,MATCH(F3702,SBi!$B$3:$B$28,0),MATCH(M3702,SBi!$C$2:$K$2,0))</f>
        <v>132.30000000000001</v>
      </c>
      <c r="O3702" s="16">
        <f t="shared" ca="1" si="749"/>
        <v>91.28700000000002</v>
      </c>
      <c r="P3702" s="16" t="str">
        <f ca="1">IFERROR(INDEX(VpD!$2:$2,MATCH(H3702,VpD!$1:$1,1)),VpD!$I$2)</f>
        <v>1961-1972</v>
      </c>
      <c r="Q3702" s="1">
        <f ca="1">INDEX(VpD!$C$3:$I$27,MATCH(F3702,VpD!$B$3:$B$27,0),MATCH(P3702,VpD!$C$2:$I$2,0))</f>
        <v>126</v>
      </c>
      <c r="R3702" s="16">
        <f t="shared" ca="1" si="750"/>
        <v>86.94</v>
      </c>
      <c r="S3702" s="14">
        <f t="shared" ca="1" si="751"/>
        <v>713224.32</v>
      </c>
      <c r="T3702" s="14">
        <f t="shared" ca="1" si="752"/>
        <v>6169254.9400000004</v>
      </c>
      <c r="U3702" s="14" t="str">
        <f t="shared" ca="1" si="753"/>
        <v>0A3F507E-1AF1-32B8-E044-0003BA298018</v>
      </c>
    </row>
    <row r="3703" spans="1:21" s="14" customFormat="1" x14ac:dyDescent="0.25">
      <c r="A3703" s="14">
        <f t="shared" si="741"/>
        <v>3703</v>
      </c>
      <c r="B3703" s="14" t="str">
        <f t="shared" ca="1" si="742"/>
        <v>41FA7EFC-DE53-4C40-BCD7-1E4D651F621E</v>
      </c>
      <c r="C3703" s="14" t="str">
        <f t="shared" ca="1" si="743"/>
        <v>Løkketoften</v>
      </c>
      <c r="D3703" s="14" t="str">
        <f t="shared" ca="1" si="744"/>
        <v>13</v>
      </c>
      <c r="E3703" s="14" t="str">
        <f t="shared" ca="1" si="745"/>
        <v>9fa</v>
      </c>
      <c r="F3703" s="1">
        <f t="shared" ca="1" si="746"/>
        <v>120</v>
      </c>
      <c r="G3703" s="1">
        <f t="shared" ca="1" si="747"/>
        <v>170</v>
      </c>
      <c r="H3703" s="1">
        <f t="shared" ca="1" si="748"/>
        <v>1980</v>
      </c>
      <c r="I3703" s="1" t="str">
        <f ca="1">INDEX(Relationstabel!$C$3:$K$10,MATCH(INDIRECT($A$1&amp;"J"&amp;A3703),Relationstabel!$A$3:$A$10,0),MATCH(IFERROR(VALUE(INDIRECT($A$1&amp;"K"&amp;A3703)),0),Relationstabel!$C$1:$K$1,0))</f>
        <v>Naturgas</v>
      </c>
      <c r="J3703" s="1" t="str">
        <f ca="1">INDEX(Anvendelseskode!B:B,MATCH($F3703,Anvendelseskode!$A:$A,0))</f>
        <v>Fritliggende enfamilieshus (parcelhus)</v>
      </c>
      <c r="K3703" s="1" t="str">
        <f ca="1">INDEX(Anvendelseskode!C:C,MATCH($F3703,Anvendelseskode!$A:$A,0))</f>
        <v>Parcelhuse</v>
      </c>
      <c r="L3703" s="1" t="str">
        <f ca="1">INDEX(Anvendelseskode!D:D,MATCH($F3703,Anvendelseskode!$A:$A,0))</f>
        <v>Private husholdninger</v>
      </c>
      <c r="M3703" s="1" t="str">
        <f ca="1">IFERROR(INDEX(SBi!$2:$2,MATCH(H3703,SBi!$1:$1,1)),SBi!$K$2)</f>
        <v>1979-1998</v>
      </c>
      <c r="N3703" s="1">
        <f ca="1">INDEX(SBi!$C$3:$K$28,MATCH(F3703,SBi!$B$3:$B$28,0),MATCH(M3703,SBi!$C$2:$K$2,0))</f>
        <v>105.4</v>
      </c>
      <c r="O3703" s="16">
        <f t="shared" ca="1" si="749"/>
        <v>17.917999999999999</v>
      </c>
      <c r="P3703" s="16" t="str">
        <f ca="1">IFERROR(INDEX(VpD!$2:$2,MATCH(H3703,VpD!$1:$1,1)),VpD!$I$2)</f>
        <v>1979-1998</v>
      </c>
      <c r="Q3703" s="1">
        <f ca="1">INDEX(VpD!$C$3:$I$27,MATCH(F3703,VpD!$B$3:$B$27,0),MATCH(P3703,VpD!$C$2:$I$2,0))</f>
        <v>90</v>
      </c>
      <c r="R3703" s="16">
        <f t="shared" ca="1" si="750"/>
        <v>15.3</v>
      </c>
      <c r="S3703" s="14">
        <f t="shared" ca="1" si="751"/>
        <v>710828.85</v>
      </c>
      <c r="T3703" s="14">
        <f t="shared" ca="1" si="752"/>
        <v>6171968.8200000003</v>
      </c>
      <c r="U3703" s="14" t="str">
        <f t="shared" ca="1" si="753"/>
        <v>0A3F507E-1CF1-32B8-E044-0003BA298018</v>
      </c>
    </row>
    <row r="3704" spans="1:21" s="14" customFormat="1" x14ac:dyDescent="0.25">
      <c r="A3704" s="14">
        <f t="shared" si="741"/>
        <v>3704</v>
      </c>
      <c r="B3704" s="14" t="str">
        <f t="shared" ca="1" si="742"/>
        <v>82B3761D-6EC9-436B-A729-81C772DC22F8</v>
      </c>
      <c r="C3704" s="14" t="str">
        <f t="shared" ca="1" si="743"/>
        <v>Rendsagervej</v>
      </c>
      <c r="D3704" s="14" t="str">
        <f t="shared" ca="1" si="744"/>
        <v>127</v>
      </c>
      <c r="E3704" s="14" t="str">
        <f t="shared" ca="1" si="745"/>
        <v>9mø</v>
      </c>
      <c r="F3704" s="1">
        <f t="shared" ca="1" si="746"/>
        <v>120</v>
      </c>
      <c r="G3704" s="1">
        <f t="shared" ca="1" si="747"/>
        <v>109</v>
      </c>
      <c r="H3704" s="1">
        <f t="shared" ca="1" si="748"/>
        <v>1973</v>
      </c>
      <c r="I3704" s="1" t="str">
        <f ca="1">INDEX(Relationstabel!$C$3:$K$10,MATCH(INDIRECT($A$1&amp;"J"&amp;A3704),Relationstabel!$A$3:$A$10,0),MATCH(IFERROR(VALUE(INDIRECT($A$1&amp;"K"&amp;A3704)),0),Relationstabel!$C$1:$K$1,0))</f>
        <v>Naturgas</v>
      </c>
      <c r="J3704" s="1" t="str">
        <f ca="1">INDEX(Anvendelseskode!B:B,MATCH($F3704,Anvendelseskode!$A:$A,0))</f>
        <v>Fritliggende enfamilieshus (parcelhus)</v>
      </c>
      <c r="K3704" s="1" t="str">
        <f ca="1">INDEX(Anvendelseskode!C:C,MATCH($F3704,Anvendelseskode!$A:$A,0))</f>
        <v>Parcelhuse</v>
      </c>
      <c r="L3704" s="1" t="str">
        <f ca="1">INDEX(Anvendelseskode!D:D,MATCH($F3704,Anvendelseskode!$A:$A,0))</f>
        <v>Private husholdninger</v>
      </c>
      <c r="M3704" s="1" t="str">
        <f ca="1">IFERROR(INDEX(SBi!$2:$2,MATCH(H3704,SBi!$1:$1,1)),SBi!$K$2)</f>
        <v>1973-1978</v>
      </c>
      <c r="N3704" s="1">
        <f ca="1">INDEX(SBi!$C$3:$K$28,MATCH(F3704,SBi!$B$3:$B$28,0),MATCH(M3704,SBi!$C$2:$K$2,0))</f>
        <v>119.8</v>
      </c>
      <c r="O3704" s="16">
        <f t="shared" ca="1" si="749"/>
        <v>13.058199999999999</v>
      </c>
      <c r="P3704" s="16" t="str">
        <f ca="1">IFERROR(INDEX(VpD!$2:$2,MATCH(H3704,VpD!$1:$1,1)),VpD!$I$2)</f>
        <v>1973-1978</v>
      </c>
      <c r="Q3704" s="1">
        <f ca="1">INDEX(VpD!$C$3:$I$27,MATCH(F3704,VpD!$B$3:$B$27,0),MATCH(P3704,VpD!$C$2:$I$2,0))</f>
        <v>117</v>
      </c>
      <c r="R3704" s="16">
        <f t="shared" ca="1" si="750"/>
        <v>12.753</v>
      </c>
      <c r="S3704" s="14">
        <f t="shared" ca="1" si="751"/>
        <v>710900.37</v>
      </c>
      <c r="T3704" s="14">
        <f t="shared" ca="1" si="752"/>
        <v>6171771.5800000001</v>
      </c>
      <c r="U3704" s="14" t="str">
        <f t="shared" ca="1" si="753"/>
        <v>0A3F507E-1FFB-32B8-E044-0003BA298018</v>
      </c>
    </row>
    <row r="3705" spans="1:21" s="14" customFormat="1" x14ac:dyDescent="0.25">
      <c r="A3705" s="14">
        <f t="shared" si="741"/>
        <v>3705</v>
      </c>
      <c r="B3705" s="14" t="str">
        <f t="shared" ca="1" si="742"/>
        <v>89044018-E7AF-438D-BADC-254C0B6164FB</v>
      </c>
      <c r="C3705" s="14" t="str">
        <f t="shared" ca="1" si="743"/>
        <v>Sandvejen</v>
      </c>
      <c r="D3705" s="14" t="str">
        <f t="shared" ca="1" si="744"/>
        <v>20</v>
      </c>
      <c r="E3705" s="14" t="str">
        <f t="shared" ca="1" si="745"/>
        <v>10o</v>
      </c>
      <c r="F3705" s="1">
        <f t="shared" ca="1" si="746"/>
        <v>120</v>
      </c>
      <c r="G3705" s="1">
        <f t="shared" ca="1" si="747"/>
        <v>175</v>
      </c>
      <c r="H3705" s="1">
        <f t="shared" ca="1" si="748"/>
        <v>1999</v>
      </c>
      <c r="I3705" s="1" t="str">
        <f ca="1">INDEX(Relationstabel!$C$3:$K$10,MATCH(INDIRECT($A$1&amp;"J"&amp;A3705),Relationstabel!$A$3:$A$10,0),MATCH(IFERROR(VALUE(INDIRECT($A$1&amp;"K"&amp;A3705)),0),Relationstabel!$C$1:$K$1,0))</f>
        <v>Olie</v>
      </c>
      <c r="J3705" s="1" t="str">
        <f ca="1">INDEX(Anvendelseskode!B:B,MATCH($F3705,Anvendelseskode!$A:$A,0))</f>
        <v>Fritliggende enfamilieshus (parcelhus)</v>
      </c>
      <c r="K3705" s="1" t="str">
        <f ca="1">INDEX(Anvendelseskode!C:C,MATCH($F3705,Anvendelseskode!$A:$A,0))</f>
        <v>Parcelhuse</v>
      </c>
      <c r="L3705" s="1" t="str">
        <f ca="1">INDEX(Anvendelseskode!D:D,MATCH($F3705,Anvendelseskode!$A:$A,0))</f>
        <v>Private husholdninger</v>
      </c>
      <c r="M3705" s="1" t="str">
        <f ca="1">IFERROR(INDEX(SBi!$2:$2,MATCH(H3705,SBi!$1:$1,1)),SBi!$K$2)</f>
        <v>1999-2006</v>
      </c>
      <c r="N3705" s="1">
        <f ca="1">INDEX(SBi!$C$3:$K$28,MATCH(F3705,SBi!$B$3:$B$28,0),MATCH(M3705,SBi!$C$2:$K$2,0))</f>
        <v>83.9</v>
      </c>
      <c r="O3705" s="16">
        <f t="shared" ca="1" si="749"/>
        <v>14.682500000000001</v>
      </c>
      <c r="P3705" s="16" t="str">
        <f ca="1">IFERROR(INDEX(VpD!$2:$2,MATCH(H3705,VpD!$1:$1,1)),VpD!$I$2)</f>
        <v>&gt;1998</v>
      </c>
      <c r="Q3705" s="1">
        <f ca="1">INDEX(VpD!$C$3:$I$27,MATCH(F3705,VpD!$B$3:$B$27,0),MATCH(P3705,VpD!$C$2:$I$2,0))</f>
        <v>72</v>
      </c>
      <c r="R3705" s="16">
        <f t="shared" ca="1" si="750"/>
        <v>12.6</v>
      </c>
      <c r="S3705" s="14">
        <f t="shared" ca="1" si="751"/>
        <v>713104.5</v>
      </c>
      <c r="T3705" s="14">
        <f t="shared" ca="1" si="752"/>
        <v>6168551.2199999997</v>
      </c>
      <c r="U3705" s="14" t="str">
        <f t="shared" ca="1" si="753"/>
        <v>0A3F507E-20FF-32B8-E044-0003BA298018</v>
      </c>
    </row>
    <row r="3706" spans="1:21" s="14" customFormat="1" x14ac:dyDescent="0.25">
      <c r="A3706" s="14">
        <f t="shared" si="741"/>
        <v>3706</v>
      </c>
      <c r="B3706" s="14" t="str">
        <f t="shared" ca="1" si="742"/>
        <v>13075A3D-1029-486D-9AEC-6329FC20DB73</v>
      </c>
      <c r="C3706" s="14" t="str">
        <f t="shared" ca="1" si="743"/>
        <v>Gammelgårds Alle</v>
      </c>
      <c r="D3706" s="14" t="str">
        <f t="shared" ca="1" si="744"/>
        <v>7D</v>
      </c>
      <c r="E3706" s="14" t="str">
        <f t="shared" ca="1" si="745"/>
        <v>3am</v>
      </c>
      <c r="F3706" s="1">
        <f t="shared" ca="1" si="746"/>
        <v>310</v>
      </c>
      <c r="G3706" s="1">
        <f t="shared" ca="1" si="747"/>
        <v>349</v>
      </c>
      <c r="H3706" s="1">
        <f t="shared" ca="1" si="748"/>
        <v>2008</v>
      </c>
      <c r="I3706" s="1" t="str">
        <f ca="1">INDEX(Relationstabel!$C$3:$K$10,MATCH(INDIRECT($A$1&amp;"J"&amp;A3706),Relationstabel!$A$3:$A$10,0),MATCH(IFERROR(VALUE(INDIRECT($A$1&amp;"K"&amp;A3706)),0),Relationstabel!$C$1:$K$1,0))</f>
        <v>Fjernvarme/ Blokvarme</v>
      </c>
      <c r="J3706" s="1" t="str">
        <f ca="1">INDEX(Anvendelseskode!B:B,MATCH($F3706,Anvendelseskode!$A:$A,0))</f>
        <v>Transport- og garageanlæg (fragtmandshal, lufthavnsbygning, banegårdsbygning, parkeringshus).</v>
      </c>
      <c r="K3706" s="1" t="str">
        <f ca="1">INDEX(Anvendelseskode!C:C,MATCH($F3706,Anvendelseskode!$A:$A,0))</f>
        <v>Transport- eller garageanlæg</v>
      </c>
      <c r="L3706" s="1" t="str">
        <f ca="1">INDEX(Anvendelseskode!D:D,MATCH($F3706,Anvendelseskode!$A:$A,0))</f>
        <v>Handel og servicevirksomheder</v>
      </c>
      <c r="M3706" s="1" t="str">
        <f ca="1">IFERROR(INDEX(SBi!$2:$2,MATCH(H3706,SBi!$1:$1,1)),SBi!$K$2)</f>
        <v>Efter 2006</v>
      </c>
      <c r="N3706" s="1">
        <f ca="1">INDEX(SBi!$C$3:$K$28,MATCH(F3706,SBi!$B$3:$B$28,0),MATCH(M3706,SBi!$C$2:$K$2,0))</f>
        <v>68</v>
      </c>
      <c r="O3706" s="16">
        <f t="shared" ca="1" si="749"/>
        <v>23.731999999999999</v>
      </c>
      <c r="P3706" s="16" t="str">
        <f ca="1">IFERROR(INDEX(VpD!$2:$2,MATCH(H3706,VpD!$1:$1,1)),VpD!$I$2)</f>
        <v>&gt;1998</v>
      </c>
      <c r="Q3706" s="1">
        <f ca="1">INDEX(VpD!$C$3:$I$27,MATCH(F3706,VpD!$B$3:$B$27,0),MATCH(P3706,VpD!$C$2:$I$2,0))</f>
        <v>68</v>
      </c>
      <c r="R3706" s="16">
        <f t="shared" ca="1" si="750"/>
        <v>23.731999999999999</v>
      </c>
      <c r="S3706" s="14">
        <f t="shared" ca="1" si="751"/>
        <v>712993.93</v>
      </c>
      <c r="T3706" s="14">
        <f t="shared" ca="1" si="752"/>
        <v>6169809.2199999997</v>
      </c>
      <c r="U3706" s="14" t="str">
        <f t="shared" ca="1" si="753"/>
        <v>434B5797-C35B-6FDF-E044-0003BA298018</v>
      </c>
    </row>
    <row r="3707" spans="1:21" s="14" customFormat="1" x14ac:dyDescent="0.25">
      <c r="A3707" s="14">
        <f t="shared" si="741"/>
        <v>3707</v>
      </c>
      <c r="B3707" s="14" t="str">
        <f t="shared" ca="1" si="742"/>
        <v>13F80B4F-70B7-4BF4-AA4D-042D98D30C8E</v>
      </c>
      <c r="C3707" s="14" t="str">
        <f t="shared" ca="1" si="743"/>
        <v>Søvej</v>
      </c>
      <c r="D3707" s="14" t="str">
        <f t="shared" ca="1" si="744"/>
        <v>2</v>
      </c>
      <c r="E3707" s="14" t="str">
        <f t="shared" ca="1" si="745"/>
        <v>9ab</v>
      </c>
      <c r="F3707" s="1">
        <f t="shared" ca="1" si="746"/>
        <v>320</v>
      </c>
      <c r="G3707" s="1">
        <f t="shared" ca="1" si="747"/>
        <v>169</v>
      </c>
      <c r="H3707" s="1">
        <f t="shared" ca="1" si="748"/>
        <v>1983</v>
      </c>
      <c r="I3707" s="1" t="str">
        <f ca="1">INDEX(Relationstabel!$C$3:$K$10,MATCH(INDIRECT($A$1&amp;"J"&amp;A3707),Relationstabel!$A$3:$A$10,0),MATCH(IFERROR(VALUE(INDIRECT($A$1&amp;"K"&amp;A3707)),0),Relationstabel!$C$1:$K$1,0))</f>
        <v>Naturgas</v>
      </c>
      <c r="J3707" s="1" t="str">
        <f ca="1">INDEX(Anvendelseskode!B:B,MATCH($F3707,Anvendelseskode!$A:$A,0))</f>
        <v>Bygning til kontor, handel, lager herunder offentlig administration</v>
      </c>
      <c r="K3707" s="1" t="str">
        <f ca="1">INDEX(Anvendelseskode!C:C,MATCH($F3707,Anvendelseskode!$A:$A,0))</f>
        <v>Kontor, handel, lager, off. adm.</v>
      </c>
      <c r="L3707" s="1" t="str">
        <f ca="1">INDEX(Anvendelseskode!D:D,MATCH($F3707,Anvendelseskode!$A:$A,0))</f>
        <v>Handel og servicevirksomheder</v>
      </c>
      <c r="M3707" s="1" t="str">
        <f ca="1">IFERROR(INDEX(SBi!$2:$2,MATCH(H3707,SBi!$1:$1,1)),SBi!$K$2)</f>
        <v>1979-1998</v>
      </c>
      <c r="N3707" s="1">
        <f ca="1">INDEX(SBi!$C$3:$K$28,MATCH(F3707,SBi!$B$3:$B$28,0),MATCH(M3707,SBi!$C$2:$K$2,0))</f>
        <v>103.3</v>
      </c>
      <c r="O3707" s="16">
        <f t="shared" ca="1" si="749"/>
        <v>17.457699999999999</v>
      </c>
      <c r="P3707" s="16" t="str">
        <f ca="1">IFERROR(INDEX(VpD!$2:$2,MATCH(H3707,VpD!$1:$1,1)),VpD!$I$2)</f>
        <v>1979-1998</v>
      </c>
      <c r="Q3707" s="1">
        <f ca="1">INDEX(VpD!$C$3:$I$27,MATCH(F3707,VpD!$B$3:$B$27,0),MATCH(P3707,VpD!$C$2:$I$2,0))</f>
        <v>77</v>
      </c>
      <c r="R3707" s="16">
        <f t="shared" ca="1" si="750"/>
        <v>13.013</v>
      </c>
      <c r="S3707" s="14">
        <f t="shared" ca="1" si="751"/>
        <v>713541.04</v>
      </c>
      <c r="T3707" s="14">
        <f t="shared" ca="1" si="752"/>
        <v>6168788.5300000003</v>
      </c>
      <c r="U3707" s="14" t="str">
        <f t="shared" ca="1" si="753"/>
        <v>5D837AD7-0E34-47EA-92E4-731A24B9D2FE</v>
      </c>
    </row>
    <row r="3708" spans="1:21" s="14" customFormat="1" x14ac:dyDescent="0.25">
      <c r="A3708" s="14">
        <f t="shared" si="741"/>
        <v>3708</v>
      </c>
      <c r="B3708" s="14" t="str">
        <f t="shared" ca="1" si="742"/>
        <v>D99CDBC6-3918-41B8-971A-D3EEE1C54802</v>
      </c>
      <c r="C3708" s="14" t="str">
        <f t="shared" ca="1" si="743"/>
        <v>Søvej</v>
      </c>
      <c r="D3708" s="14" t="str">
        <f t="shared" ca="1" si="744"/>
        <v>2</v>
      </c>
      <c r="E3708" s="14" t="str">
        <f t="shared" ca="1" si="745"/>
        <v>9ab</v>
      </c>
      <c r="F3708" s="1">
        <f t="shared" ca="1" si="746"/>
        <v>330</v>
      </c>
      <c r="G3708" s="1">
        <f t="shared" ca="1" si="747"/>
        <v>29</v>
      </c>
      <c r="H3708" s="1">
        <f t="shared" ca="1" si="748"/>
        <v>1920</v>
      </c>
      <c r="I3708" s="1" t="str">
        <f ca="1">INDEX(Relationstabel!$C$3:$K$10,MATCH(INDIRECT($A$1&amp;"J"&amp;A3708),Relationstabel!$A$3:$A$10,0),MATCH(IFERROR(VALUE(INDIRECT($A$1&amp;"K"&amp;A3708)),0),Relationstabel!$C$1:$K$1,0))</f>
        <v>Naturgas</v>
      </c>
      <c r="J3708" s="1" t="str">
        <f ca="1">INDEX(Anvendelseskode!B:B,MATCH($F3708,Anvendelseskode!$A:$A,0))</f>
        <v>Bygning til hotel, restaurant, vaskeri, frisør og anden servicevirksomhed</v>
      </c>
      <c r="K3708" s="1" t="str">
        <f ca="1">INDEX(Anvendelseskode!C:C,MATCH($F3708,Anvendelseskode!$A:$A,0))</f>
        <v>Hotel, restauration, frisør o</v>
      </c>
      <c r="L3708" s="1" t="str">
        <f ca="1">INDEX(Anvendelseskode!D:D,MATCH($F3708,Anvendelseskode!$A:$A,0))</f>
        <v>Handel og servicevirksomheder</v>
      </c>
      <c r="M3708" s="1" t="str">
        <f ca="1">IFERROR(INDEX(SBi!$2:$2,MATCH(H3708,SBi!$1:$1,1)),SBi!$K$2)</f>
        <v>1890-1930</v>
      </c>
      <c r="N3708" s="1">
        <f ca="1">INDEX(SBi!$C$3:$K$28,MATCH(F3708,SBi!$B$3:$B$28,0),MATCH(M3708,SBi!$C$2:$K$2,0))</f>
        <v>166.5</v>
      </c>
      <c r="O3708" s="16">
        <f t="shared" ca="1" si="749"/>
        <v>4.8285</v>
      </c>
      <c r="P3708" s="16" t="str">
        <f ca="1">IFERROR(INDEX(VpD!$2:$2,MATCH(H3708,VpD!$1:$1,1)),VpD!$I$2)</f>
        <v>&lt;1930</v>
      </c>
      <c r="Q3708" s="1">
        <f ca="1">INDEX(VpD!$C$3:$I$27,MATCH(F3708,VpD!$B$3:$B$27,0),MATCH(P3708,VpD!$C$2:$I$2,0))</f>
        <v>226</v>
      </c>
      <c r="R3708" s="16">
        <f t="shared" ca="1" si="750"/>
        <v>6.5540000000000003</v>
      </c>
      <c r="S3708" s="14">
        <f t="shared" ca="1" si="751"/>
        <v>713541.04</v>
      </c>
      <c r="T3708" s="14">
        <f t="shared" ca="1" si="752"/>
        <v>6168788.5300000003</v>
      </c>
      <c r="U3708" s="14" t="str">
        <f t="shared" ca="1" si="753"/>
        <v>5D837AD7-0E34-47EA-92E4-731A24B9D2FE</v>
      </c>
    </row>
    <row r="3709" spans="1:21" s="14" customFormat="1" x14ac:dyDescent="0.25">
      <c r="A3709" s="14">
        <f t="shared" si="741"/>
        <v>3709</v>
      </c>
      <c r="B3709" s="14" t="str">
        <f t="shared" ca="1" si="742"/>
        <v>2F13FD60-DB74-438E-B31B-8A809501AD3D</v>
      </c>
      <c r="C3709" s="14" t="str">
        <f t="shared" ca="1" si="743"/>
        <v>Horsbred</v>
      </c>
      <c r="D3709" s="14" t="str">
        <f t="shared" ca="1" si="744"/>
        <v>120</v>
      </c>
      <c r="E3709" s="14" t="str">
        <f t="shared" ca="1" si="745"/>
        <v>13x</v>
      </c>
      <c r="F3709" s="1">
        <f t="shared" ca="1" si="746"/>
        <v>130</v>
      </c>
      <c r="G3709" s="1">
        <f t="shared" ca="1" si="747"/>
        <v>107</v>
      </c>
      <c r="H3709" s="1">
        <f t="shared" ca="1" si="748"/>
        <v>1983</v>
      </c>
      <c r="I3709" s="1" t="str">
        <f ca="1">INDEX(Relationstabel!$C$3:$K$10,MATCH(INDIRECT($A$1&amp;"J"&amp;A3709),Relationstabel!$A$3:$A$10,0),MATCH(IFERROR(VALUE(INDIRECT($A$1&amp;"K"&amp;A3709)),0),Relationstabel!$C$1:$K$1,0))</f>
        <v>Fjernvarme/ Blokvarme</v>
      </c>
      <c r="J3709" s="1" t="str">
        <f ca="1">INDEX(Anvendelseskode!B:B,MATCH($F3709,Anvendelseskode!$A:$A,0))</f>
        <v>Række-, kæde-, dobbelthus (lodret adskillelse mellem enhederne)</v>
      </c>
      <c r="K3709" s="1" t="str">
        <f ca="1">INDEX(Anvendelseskode!C:C,MATCH($F3709,Anvendelseskode!$A:$A,0))</f>
        <v>Række-, kæde og dobbelthuse</v>
      </c>
      <c r="L3709" s="1" t="str">
        <f ca="1">INDEX(Anvendelseskode!D:D,MATCH($F3709,Anvendelseskode!$A:$A,0))</f>
        <v>Private husholdninger</v>
      </c>
      <c r="M3709" s="1" t="str">
        <f ca="1">IFERROR(INDEX(SBi!$2:$2,MATCH(H3709,SBi!$1:$1,1)),SBi!$K$2)</f>
        <v>1979-1998</v>
      </c>
      <c r="N3709" s="1">
        <f ca="1">INDEX(SBi!$C$3:$K$28,MATCH(F3709,SBi!$B$3:$B$28,0),MATCH(M3709,SBi!$C$2:$K$2,0))</f>
        <v>96.8</v>
      </c>
      <c r="O3709" s="16">
        <f t="shared" ca="1" si="749"/>
        <v>10.3576</v>
      </c>
      <c r="P3709" s="16" t="str">
        <f ca="1">IFERROR(INDEX(VpD!$2:$2,MATCH(H3709,VpD!$1:$1,1)),VpD!$I$2)</f>
        <v>1979-1998</v>
      </c>
      <c r="Q3709" s="1">
        <f ca="1">INDEX(VpD!$C$3:$I$27,MATCH(F3709,VpD!$B$3:$B$27,0),MATCH(P3709,VpD!$C$2:$I$2,0))</f>
        <v>74</v>
      </c>
      <c r="R3709" s="16">
        <f t="shared" ca="1" si="750"/>
        <v>7.9180000000000001</v>
      </c>
      <c r="S3709" s="14">
        <f t="shared" ca="1" si="751"/>
        <v>711473.19</v>
      </c>
      <c r="T3709" s="14">
        <f t="shared" ca="1" si="752"/>
        <v>6171939.8099999996</v>
      </c>
      <c r="U3709" s="14" t="str">
        <f t="shared" ca="1" si="753"/>
        <v>0A3F507E-18F2-32B8-E044-0003BA298018</v>
      </c>
    </row>
    <row r="3710" spans="1:21" s="14" customFormat="1" x14ac:dyDescent="0.25">
      <c r="A3710" s="14">
        <f t="shared" si="741"/>
        <v>3710</v>
      </c>
      <c r="B3710" s="14" t="str">
        <f t="shared" ca="1" si="742"/>
        <v>D7B9746C-415A-441B-BCA3-437DDF1E7A47</v>
      </c>
      <c r="C3710" s="14" t="str">
        <f t="shared" ca="1" si="743"/>
        <v>Horsbred</v>
      </c>
      <c r="D3710" s="14" t="str">
        <f t="shared" ca="1" si="744"/>
        <v>130</v>
      </c>
      <c r="E3710" s="14" t="str">
        <f t="shared" ca="1" si="745"/>
        <v>20æ</v>
      </c>
      <c r="F3710" s="1">
        <f t="shared" ca="1" si="746"/>
        <v>120</v>
      </c>
      <c r="G3710" s="1">
        <f t="shared" ca="1" si="747"/>
        <v>150</v>
      </c>
      <c r="H3710" s="1">
        <f t="shared" ca="1" si="748"/>
        <v>1969</v>
      </c>
      <c r="I3710" s="1" t="str">
        <f ca="1">INDEX(Relationstabel!$C$3:$K$10,MATCH(INDIRECT($A$1&amp;"J"&amp;A3710),Relationstabel!$A$3:$A$10,0),MATCH(IFERROR(VALUE(INDIRECT($A$1&amp;"K"&amp;A3710)),0),Relationstabel!$C$1:$K$1,0))</f>
        <v>Fjernvarme/ Blokvarme</v>
      </c>
      <c r="J3710" s="1" t="str">
        <f ca="1">INDEX(Anvendelseskode!B:B,MATCH($F3710,Anvendelseskode!$A:$A,0))</f>
        <v>Fritliggende enfamilieshus (parcelhus)</v>
      </c>
      <c r="K3710" s="1" t="str">
        <f ca="1">INDEX(Anvendelseskode!C:C,MATCH($F3710,Anvendelseskode!$A:$A,0))</f>
        <v>Parcelhuse</v>
      </c>
      <c r="L3710" s="1" t="str">
        <f ca="1">INDEX(Anvendelseskode!D:D,MATCH($F3710,Anvendelseskode!$A:$A,0))</f>
        <v>Private husholdninger</v>
      </c>
      <c r="M3710" s="1" t="str">
        <f ca="1">IFERROR(INDEX(SBi!$2:$2,MATCH(H3710,SBi!$1:$1,1)),SBi!$K$2)</f>
        <v>1961-1972</v>
      </c>
      <c r="N3710" s="1">
        <f ca="1">INDEX(SBi!$C$3:$K$28,MATCH(F3710,SBi!$B$3:$B$28,0),MATCH(M3710,SBi!$C$2:$K$2,0))</f>
        <v>134.30000000000001</v>
      </c>
      <c r="O3710" s="16">
        <f t="shared" ca="1" si="749"/>
        <v>20.145</v>
      </c>
      <c r="P3710" s="16" t="str">
        <f ca="1">IFERROR(INDEX(VpD!$2:$2,MATCH(H3710,VpD!$1:$1,1)),VpD!$I$2)</f>
        <v>1961-1972</v>
      </c>
      <c r="Q3710" s="1">
        <f ca="1">INDEX(VpD!$C$3:$I$27,MATCH(F3710,VpD!$B$3:$B$27,0),MATCH(P3710,VpD!$C$2:$I$2,0))</f>
        <v>143</v>
      </c>
      <c r="R3710" s="16">
        <f t="shared" ca="1" si="750"/>
        <v>21.45</v>
      </c>
      <c r="S3710" s="14">
        <f t="shared" ca="1" si="751"/>
        <v>711418.31</v>
      </c>
      <c r="T3710" s="14">
        <f t="shared" ca="1" si="752"/>
        <v>6172005.4199999999</v>
      </c>
      <c r="U3710" s="14" t="str">
        <f t="shared" ca="1" si="753"/>
        <v>0A3F507E-18F9-32B8-E044-0003BA298018</v>
      </c>
    </row>
    <row r="3711" spans="1:21" s="14" customFormat="1" x14ac:dyDescent="0.25">
      <c r="A3711" s="14">
        <f t="shared" si="741"/>
        <v>3711</v>
      </c>
      <c r="B3711" s="14" t="str">
        <f t="shared" ca="1" si="742"/>
        <v>C83DE7BD-F4AE-4E0B-AF1E-5DCBC06911A9</v>
      </c>
      <c r="C3711" s="14" t="str">
        <f t="shared" ca="1" si="743"/>
        <v>Svenstrupvej</v>
      </c>
      <c r="D3711" s="14" t="str">
        <f t="shared" ca="1" si="744"/>
        <v>2A</v>
      </c>
      <c r="E3711" s="14" t="str">
        <f t="shared" ca="1" si="745"/>
        <v>18mp</v>
      </c>
      <c r="F3711" s="1">
        <f t="shared" ca="1" si="746"/>
        <v>130</v>
      </c>
      <c r="G3711" s="1">
        <f t="shared" ca="1" si="747"/>
        <v>116</v>
      </c>
      <c r="H3711" s="1">
        <f t="shared" ca="1" si="748"/>
        <v>1966</v>
      </c>
      <c r="I3711" s="1" t="str">
        <f ca="1">INDEX(Relationstabel!$C$3:$K$10,MATCH(INDIRECT($A$1&amp;"J"&amp;A3711),Relationstabel!$A$3:$A$10,0),MATCH(IFERROR(VALUE(INDIRECT($A$1&amp;"K"&amp;A3711)),0),Relationstabel!$C$1:$K$1,0))</f>
        <v>Naturgas</v>
      </c>
      <c r="J3711" s="1" t="str">
        <f ca="1">INDEX(Anvendelseskode!B:B,MATCH($F3711,Anvendelseskode!$A:$A,0))</f>
        <v>Række-, kæde-, dobbelthus (lodret adskillelse mellem enhederne)</v>
      </c>
      <c r="K3711" s="1" t="str">
        <f ca="1">INDEX(Anvendelseskode!C:C,MATCH($F3711,Anvendelseskode!$A:$A,0))</f>
        <v>Række-, kæde og dobbelthuse</v>
      </c>
      <c r="L3711" s="1" t="str">
        <f ca="1">INDEX(Anvendelseskode!D:D,MATCH($F3711,Anvendelseskode!$A:$A,0))</f>
        <v>Private husholdninger</v>
      </c>
      <c r="M3711" s="1" t="str">
        <f ca="1">IFERROR(INDEX(SBi!$2:$2,MATCH(H3711,SBi!$1:$1,1)),SBi!$K$2)</f>
        <v>1961-1972</v>
      </c>
      <c r="N3711" s="1">
        <f ca="1">INDEX(SBi!$C$3:$K$28,MATCH(F3711,SBi!$B$3:$B$28,0),MATCH(M3711,SBi!$C$2:$K$2,0))</f>
        <v>119.9</v>
      </c>
      <c r="O3711" s="16">
        <f t="shared" ca="1" si="749"/>
        <v>13.908400000000002</v>
      </c>
      <c r="P3711" s="16" t="str">
        <f ca="1">IFERROR(INDEX(VpD!$2:$2,MATCH(H3711,VpD!$1:$1,1)),VpD!$I$2)</f>
        <v>1961-1972</v>
      </c>
      <c r="Q3711" s="1">
        <f ca="1">INDEX(VpD!$C$3:$I$27,MATCH(F3711,VpD!$B$3:$B$27,0),MATCH(P3711,VpD!$C$2:$I$2,0))</f>
        <v>120</v>
      </c>
      <c r="R3711" s="16">
        <f t="shared" ca="1" si="750"/>
        <v>13.92</v>
      </c>
      <c r="S3711" s="14">
        <f t="shared" ca="1" si="751"/>
        <v>712989.33</v>
      </c>
      <c r="T3711" s="14">
        <f t="shared" ca="1" si="752"/>
        <v>6169299.6500000004</v>
      </c>
      <c r="U3711" s="14" t="str">
        <f t="shared" ca="1" si="753"/>
        <v>0A3F507E-21F7-32B8-E044-0003BA298018</v>
      </c>
    </row>
    <row r="3712" spans="1:21" s="14" customFormat="1" x14ac:dyDescent="0.25">
      <c r="A3712" s="14">
        <f t="shared" si="741"/>
        <v>3712</v>
      </c>
      <c r="B3712" s="14" t="str">
        <f t="shared" ca="1" si="742"/>
        <v>E07C9A99-E478-4C86-9669-B02DDE201A4C</v>
      </c>
      <c r="C3712" s="14" t="str">
        <f t="shared" ca="1" si="743"/>
        <v>Syvhøjvænge</v>
      </c>
      <c r="D3712" s="14" t="str">
        <f t="shared" ca="1" si="744"/>
        <v>195</v>
      </c>
      <c r="E3712" s="14" t="str">
        <f t="shared" ca="1" si="745"/>
        <v>21cf</v>
      </c>
      <c r="F3712" s="1">
        <f t="shared" ca="1" si="746"/>
        <v>130</v>
      </c>
      <c r="G3712" s="1">
        <f t="shared" ca="1" si="747"/>
        <v>170</v>
      </c>
      <c r="H3712" s="1">
        <f t="shared" ca="1" si="748"/>
        <v>1971</v>
      </c>
      <c r="I3712" s="1" t="str">
        <f ca="1">INDEX(Relationstabel!$C$3:$K$10,MATCH(INDIRECT($A$1&amp;"J"&amp;A3712),Relationstabel!$A$3:$A$10,0),MATCH(IFERROR(VALUE(INDIRECT($A$1&amp;"K"&amp;A3712)),0),Relationstabel!$C$1:$K$1,0))</f>
        <v>Fjernvarme/ Blokvarme</v>
      </c>
      <c r="J3712" s="1" t="str">
        <f ca="1">INDEX(Anvendelseskode!B:B,MATCH($F3712,Anvendelseskode!$A:$A,0))</f>
        <v>Række-, kæde-, dobbelthus (lodret adskillelse mellem enhederne)</v>
      </c>
      <c r="K3712" s="1" t="str">
        <f ca="1">INDEX(Anvendelseskode!C:C,MATCH($F3712,Anvendelseskode!$A:$A,0))</f>
        <v>Række-, kæde og dobbelthuse</v>
      </c>
      <c r="L3712" s="1" t="str">
        <f ca="1">INDEX(Anvendelseskode!D:D,MATCH($F3712,Anvendelseskode!$A:$A,0))</f>
        <v>Private husholdninger</v>
      </c>
      <c r="M3712" s="1" t="str">
        <f ca="1">IFERROR(INDEX(SBi!$2:$2,MATCH(H3712,SBi!$1:$1,1)),SBi!$K$2)</f>
        <v>1961-1972</v>
      </c>
      <c r="N3712" s="1">
        <f ca="1">INDEX(SBi!$C$3:$K$28,MATCH(F3712,SBi!$B$3:$B$28,0),MATCH(M3712,SBi!$C$2:$K$2,0))</f>
        <v>119.9</v>
      </c>
      <c r="O3712" s="16">
        <f t="shared" ca="1" si="749"/>
        <v>20.382999999999999</v>
      </c>
      <c r="P3712" s="16" t="str">
        <f ca="1">IFERROR(INDEX(VpD!$2:$2,MATCH(H3712,VpD!$1:$1,1)),VpD!$I$2)</f>
        <v>1961-1972</v>
      </c>
      <c r="Q3712" s="1">
        <f ca="1">INDEX(VpD!$C$3:$I$27,MATCH(F3712,VpD!$B$3:$B$27,0),MATCH(P3712,VpD!$C$2:$I$2,0))</f>
        <v>120</v>
      </c>
      <c r="R3712" s="16">
        <f t="shared" ca="1" si="750"/>
        <v>20.399999999999999</v>
      </c>
      <c r="S3712" s="14">
        <f t="shared" ca="1" si="751"/>
        <v>711770.08</v>
      </c>
      <c r="T3712" s="14">
        <f t="shared" ca="1" si="752"/>
        <v>6172200.0899999999</v>
      </c>
      <c r="U3712" s="14" t="str">
        <f t="shared" ca="1" si="753"/>
        <v>0A3F507E-22F7-32B8-E044-0003BA298018</v>
      </c>
    </row>
    <row r="3713" spans="1:21" s="14" customFormat="1" x14ac:dyDescent="0.25">
      <c r="A3713" s="14">
        <f t="shared" si="741"/>
        <v>3713</v>
      </c>
      <c r="B3713" s="14" t="str">
        <f t="shared" ca="1" si="742"/>
        <v>BBBE2C74-D94A-4A1E-B3CC-90D32A618B72</v>
      </c>
      <c r="C3713" s="14" t="str">
        <f t="shared" ca="1" si="743"/>
        <v>Svenstrupvej</v>
      </c>
      <c r="D3713" s="14" t="str">
        <f t="shared" ca="1" si="744"/>
        <v>2B</v>
      </c>
      <c r="E3713" s="14" t="str">
        <f t="shared" ca="1" si="745"/>
        <v>18mo</v>
      </c>
      <c r="F3713" s="1">
        <f t="shared" ca="1" si="746"/>
        <v>130</v>
      </c>
      <c r="G3713" s="1">
        <f t="shared" ca="1" si="747"/>
        <v>94</v>
      </c>
      <c r="H3713" s="1">
        <f t="shared" ca="1" si="748"/>
        <v>1983</v>
      </c>
      <c r="I3713" s="1" t="str">
        <f ca="1">INDEX(Relationstabel!$C$3:$K$10,MATCH(INDIRECT($A$1&amp;"J"&amp;A3713),Relationstabel!$A$3:$A$10,0),MATCH(IFERROR(VALUE(INDIRECT($A$1&amp;"K"&amp;A3713)),0),Relationstabel!$C$1:$K$1,0))</f>
        <v>Naturgas</v>
      </c>
      <c r="J3713" s="1" t="str">
        <f ca="1">INDEX(Anvendelseskode!B:B,MATCH($F3713,Anvendelseskode!$A:$A,0))</f>
        <v>Række-, kæde-, dobbelthus (lodret adskillelse mellem enhederne)</v>
      </c>
      <c r="K3713" s="1" t="str">
        <f ca="1">INDEX(Anvendelseskode!C:C,MATCH($F3713,Anvendelseskode!$A:$A,0))</f>
        <v>Række-, kæde og dobbelthuse</v>
      </c>
      <c r="L3713" s="1" t="str">
        <f ca="1">INDEX(Anvendelseskode!D:D,MATCH($F3713,Anvendelseskode!$A:$A,0))</f>
        <v>Private husholdninger</v>
      </c>
      <c r="M3713" s="1" t="str">
        <f ca="1">IFERROR(INDEX(SBi!$2:$2,MATCH(H3713,SBi!$1:$1,1)),SBi!$K$2)</f>
        <v>1979-1998</v>
      </c>
      <c r="N3713" s="1">
        <f ca="1">INDEX(SBi!$C$3:$K$28,MATCH(F3713,SBi!$B$3:$B$28,0),MATCH(M3713,SBi!$C$2:$K$2,0))</f>
        <v>96.8</v>
      </c>
      <c r="O3713" s="16">
        <f t="shared" ca="1" si="749"/>
        <v>9.0991999999999997</v>
      </c>
      <c r="P3713" s="16" t="str">
        <f ca="1">IFERROR(INDEX(VpD!$2:$2,MATCH(H3713,VpD!$1:$1,1)),VpD!$I$2)</f>
        <v>1979-1998</v>
      </c>
      <c r="Q3713" s="1">
        <f ca="1">INDEX(VpD!$C$3:$I$27,MATCH(F3713,VpD!$B$3:$B$27,0),MATCH(P3713,VpD!$C$2:$I$2,0))</f>
        <v>74</v>
      </c>
      <c r="R3713" s="16">
        <f t="shared" ca="1" si="750"/>
        <v>6.9560000000000004</v>
      </c>
      <c r="S3713" s="14">
        <f t="shared" ca="1" si="751"/>
        <v>712977.99</v>
      </c>
      <c r="T3713" s="14">
        <f t="shared" ca="1" si="752"/>
        <v>6169297.75</v>
      </c>
      <c r="U3713" s="14" t="str">
        <f t="shared" ca="1" si="753"/>
        <v>0A3F507E-21F8-32B8-E044-0003BA298018</v>
      </c>
    </row>
    <row r="3714" spans="1:21" s="14" customFormat="1" x14ac:dyDescent="0.25">
      <c r="A3714" s="14">
        <f t="shared" si="741"/>
        <v>3714</v>
      </c>
      <c r="B3714" s="14" t="str">
        <f t="shared" ca="1" si="742"/>
        <v>9CC3B2C6-832F-4639-B0FF-414039D095FE</v>
      </c>
      <c r="C3714" s="14" t="str">
        <f t="shared" ca="1" si="743"/>
        <v>Syvhøjvænge</v>
      </c>
      <c r="D3714" s="14" t="str">
        <f t="shared" ca="1" si="744"/>
        <v>196</v>
      </c>
      <c r="E3714" s="14" t="str">
        <f t="shared" ca="1" si="745"/>
        <v>14bz</v>
      </c>
      <c r="F3714" s="1">
        <f t="shared" ca="1" si="746"/>
        <v>130</v>
      </c>
      <c r="G3714" s="1">
        <f t="shared" ca="1" si="747"/>
        <v>107</v>
      </c>
      <c r="H3714" s="1">
        <f t="shared" ca="1" si="748"/>
        <v>1983</v>
      </c>
      <c r="I3714" s="1" t="str">
        <f ca="1">INDEX(Relationstabel!$C$3:$K$10,MATCH(INDIRECT($A$1&amp;"J"&amp;A3714),Relationstabel!$A$3:$A$10,0),MATCH(IFERROR(VALUE(INDIRECT($A$1&amp;"K"&amp;A3714)),0),Relationstabel!$C$1:$K$1,0))</f>
        <v>Fjernvarme/ Blokvarme</v>
      </c>
      <c r="J3714" s="1" t="str">
        <f ca="1">INDEX(Anvendelseskode!B:B,MATCH($F3714,Anvendelseskode!$A:$A,0))</f>
        <v>Række-, kæde-, dobbelthus (lodret adskillelse mellem enhederne)</v>
      </c>
      <c r="K3714" s="1" t="str">
        <f ca="1">INDEX(Anvendelseskode!C:C,MATCH($F3714,Anvendelseskode!$A:$A,0))</f>
        <v>Række-, kæde og dobbelthuse</v>
      </c>
      <c r="L3714" s="1" t="str">
        <f ca="1">INDEX(Anvendelseskode!D:D,MATCH($F3714,Anvendelseskode!$A:$A,0))</f>
        <v>Private husholdninger</v>
      </c>
      <c r="M3714" s="1" t="str">
        <f ca="1">IFERROR(INDEX(SBi!$2:$2,MATCH(H3714,SBi!$1:$1,1)),SBi!$K$2)</f>
        <v>1979-1998</v>
      </c>
      <c r="N3714" s="1">
        <f ca="1">INDEX(SBi!$C$3:$K$28,MATCH(F3714,SBi!$B$3:$B$28,0),MATCH(M3714,SBi!$C$2:$K$2,0))</f>
        <v>96.8</v>
      </c>
      <c r="O3714" s="16">
        <f t="shared" ca="1" si="749"/>
        <v>10.3576</v>
      </c>
      <c r="P3714" s="16" t="str">
        <f ca="1">IFERROR(INDEX(VpD!$2:$2,MATCH(H3714,VpD!$1:$1,1)),VpD!$I$2)</f>
        <v>1979-1998</v>
      </c>
      <c r="Q3714" s="1">
        <f ca="1">INDEX(VpD!$C$3:$I$27,MATCH(F3714,VpD!$B$3:$B$27,0),MATCH(P3714,VpD!$C$2:$I$2,0))</f>
        <v>74</v>
      </c>
      <c r="R3714" s="16">
        <f t="shared" ca="1" si="750"/>
        <v>7.9180000000000001</v>
      </c>
      <c r="S3714" s="14">
        <f t="shared" ca="1" si="751"/>
        <v>711943.06</v>
      </c>
      <c r="T3714" s="14">
        <f t="shared" ca="1" si="752"/>
        <v>6172101.6100000003</v>
      </c>
      <c r="U3714" s="14" t="str">
        <f t="shared" ca="1" si="753"/>
        <v>0A3F507E-22F8-32B8-E044-0003BA298018</v>
      </c>
    </row>
    <row r="3715" spans="1:21" s="14" customFormat="1" x14ac:dyDescent="0.25">
      <c r="A3715" s="14">
        <f t="shared" ref="A3715:A3778" si="754">ROW(B3715)</f>
        <v>3715</v>
      </c>
      <c r="B3715" s="14" t="str">
        <f t="shared" ref="B3715:B3778" ca="1" si="755">INDIRECT($A$1&amp;"b"&amp;A3715)</f>
        <v>AA8A3369-AA46-4415-A635-610458EF4AA3</v>
      </c>
      <c r="C3715" s="14" t="str">
        <f t="shared" ref="C3715:C3778" ca="1" si="756">INDIRECT($A$1&amp;"V"&amp;A3715)</f>
        <v>Albertslundvej</v>
      </c>
      <c r="D3715" s="14" t="str">
        <f t="shared" ref="D3715:D3778" ca="1" si="757">INDIRECT($A$1&amp;"W"&amp;A3715)</f>
        <v>99</v>
      </c>
      <c r="E3715" s="14" t="str">
        <f t="shared" ref="E3715:E3778" ca="1" si="758">INDIRECT($A$1&amp;"AB"&amp;A3715)</f>
        <v>78d</v>
      </c>
      <c r="F3715" s="1">
        <f t="shared" ref="F3715:F3778" ca="1" si="759">ROUNDDOWN(INDIRECT($A$1&amp;"C"&amp;A3715),-1)</f>
        <v>140</v>
      </c>
      <c r="G3715" s="1">
        <f t="shared" ref="G3715:G3778" ca="1" si="760">INDIRECT($A$1&amp;"P"&amp;A3715)+INDIRECT($A$1&amp;"Q"&amp;A3715)+INDIRECT($A$1&amp;"R"&amp;A3715)*0.5</f>
        <v>2502</v>
      </c>
      <c r="H3715" s="1">
        <f t="shared" ref="H3715:H3778" ca="1" si="761">MAX(INDIRECT($A$1&amp;"E"&amp;A3715),INDIRECT($A$1&amp;"D"&amp;A3715))</f>
        <v>1964</v>
      </c>
      <c r="I3715" s="1" t="str">
        <f ca="1">INDEX(Relationstabel!$C$3:$K$10,MATCH(INDIRECT($A$1&amp;"J"&amp;A3715),Relationstabel!$A$3:$A$10,0),MATCH(IFERROR(VALUE(INDIRECT($A$1&amp;"K"&amp;A3715)),0),Relationstabel!$C$1:$K$1,0))</f>
        <v>Fjernvarme/ Blokvarme</v>
      </c>
      <c r="J3715" s="1" t="str">
        <f ca="1">INDEX(Anvendelseskode!B:B,MATCH($F3715,Anvendelseskode!$A:$A,0))</f>
        <v>Etageboligbebyggelse</v>
      </c>
      <c r="K3715" s="1" t="str">
        <f ca="1">INDEX(Anvendelseskode!C:C,MATCH($F3715,Anvendelseskode!$A:$A,0))</f>
        <v>Etageboligbebyggelse</v>
      </c>
      <c r="L3715" s="1" t="str">
        <f ca="1">INDEX(Anvendelseskode!D:D,MATCH($F3715,Anvendelseskode!$A:$A,0))</f>
        <v>Private husholdninger</v>
      </c>
      <c r="M3715" s="1" t="str">
        <f ca="1">IFERROR(INDEX(SBi!$2:$2,MATCH(H3715,SBi!$1:$1,1)),SBi!$K$2)</f>
        <v>1961-1972</v>
      </c>
      <c r="N3715" s="1">
        <f ca="1">INDEX(SBi!$C$3:$K$28,MATCH(F3715,SBi!$B$3:$B$28,0),MATCH(M3715,SBi!$C$2:$K$2,0))</f>
        <v>132.30000000000001</v>
      </c>
      <c r="O3715" s="16">
        <f t="shared" ref="O3715:O3778" ca="1" si="762">N3715*G3715/1000</f>
        <v>331.01460000000003</v>
      </c>
      <c r="P3715" s="16" t="str">
        <f ca="1">IFERROR(INDEX(VpD!$2:$2,MATCH(H3715,VpD!$1:$1,1)),VpD!$I$2)</f>
        <v>1961-1972</v>
      </c>
      <c r="Q3715" s="1">
        <f ca="1">INDEX(VpD!$C$3:$I$27,MATCH(F3715,VpD!$B$3:$B$27,0),MATCH(P3715,VpD!$C$2:$I$2,0))</f>
        <v>126</v>
      </c>
      <c r="R3715" s="16">
        <f t="shared" ref="R3715:R3778" ca="1" si="763">Q3715*G3715/1000</f>
        <v>315.25200000000001</v>
      </c>
      <c r="S3715" s="14">
        <f t="shared" ref="S3715:S3778" ca="1" si="764">INDIRECT($A$1&amp;"AE"&amp;A3715)</f>
        <v>711049.81</v>
      </c>
      <c r="T3715" s="14">
        <f t="shared" ref="T3715:T3778" ca="1" si="765">INDIRECT($A$1&amp;"AF"&amp;A3715)</f>
        <v>6172546.4500000002</v>
      </c>
      <c r="U3715" s="14" t="str">
        <f t="shared" ref="U3715:U3778" ca="1" si="766">INDIRECT($A$1&amp;"AC"&amp;A3715)</f>
        <v>0A3F507E-14F4-32B8-E044-0003BA298018</v>
      </c>
    </row>
    <row r="3716" spans="1:21" s="14" customFormat="1" x14ac:dyDescent="0.25">
      <c r="A3716" s="14">
        <f t="shared" si="754"/>
        <v>3716</v>
      </c>
      <c r="B3716" s="14" t="str">
        <f t="shared" ca="1" si="755"/>
        <v>20A90DCA-C494-4C05-B9AC-C6DE4BA02AE0</v>
      </c>
      <c r="C3716" s="14" t="str">
        <f t="shared" ca="1" si="756"/>
        <v>Horsbred</v>
      </c>
      <c r="D3716" s="14" t="str">
        <f t="shared" ca="1" si="757"/>
        <v>122</v>
      </c>
      <c r="E3716" s="14" t="str">
        <f t="shared" ca="1" si="758"/>
        <v>13y</v>
      </c>
      <c r="F3716" s="1">
        <f t="shared" ca="1" si="759"/>
        <v>130</v>
      </c>
      <c r="G3716" s="1">
        <f t="shared" ca="1" si="760"/>
        <v>107</v>
      </c>
      <c r="H3716" s="1">
        <f t="shared" ca="1" si="761"/>
        <v>1983</v>
      </c>
      <c r="I3716" s="1" t="str">
        <f ca="1">INDEX(Relationstabel!$C$3:$K$10,MATCH(INDIRECT($A$1&amp;"J"&amp;A3716),Relationstabel!$A$3:$A$10,0),MATCH(IFERROR(VALUE(INDIRECT($A$1&amp;"K"&amp;A3716)),0),Relationstabel!$C$1:$K$1,0))</f>
        <v>Fjernvarme/ Blokvarme</v>
      </c>
      <c r="J3716" s="1" t="str">
        <f ca="1">INDEX(Anvendelseskode!B:B,MATCH($F3716,Anvendelseskode!$A:$A,0))</f>
        <v>Række-, kæde-, dobbelthus (lodret adskillelse mellem enhederne)</v>
      </c>
      <c r="K3716" s="1" t="str">
        <f ca="1">INDEX(Anvendelseskode!C:C,MATCH($F3716,Anvendelseskode!$A:$A,0))</f>
        <v>Række-, kæde og dobbelthuse</v>
      </c>
      <c r="L3716" s="1" t="str">
        <f ca="1">INDEX(Anvendelseskode!D:D,MATCH($F3716,Anvendelseskode!$A:$A,0))</f>
        <v>Private husholdninger</v>
      </c>
      <c r="M3716" s="1" t="str">
        <f ca="1">IFERROR(INDEX(SBi!$2:$2,MATCH(H3716,SBi!$1:$1,1)),SBi!$K$2)</f>
        <v>1979-1998</v>
      </c>
      <c r="N3716" s="1">
        <f ca="1">INDEX(SBi!$C$3:$K$28,MATCH(F3716,SBi!$B$3:$B$28,0),MATCH(M3716,SBi!$C$2:$K$2,0))</f>
        <v>96.8</v>
      </c>
      <c r="O3716" s="16">
        <f t="shared" ca="1" si="762"/>
        <v>10.3576</v>
      </c>
      <c r="P3716" s="16" t="str">
        <f ca="1">IFERROR(INDEX(VpD!$2:$2,MATCH(H3716,VpD!$1:$1,1)),VpD!$I$2)</f>
        <v>1979-1998</v>
      </c>
      <c r="Q3716" s="1">
        <f ca="1">INDEX(VpD!$C$3:$I$27,MATCH(F3716,VpD!$B$3:$B$27,0),MATCH(P3716,VpD!$C$2:$I$2,0))</f>
        <v>74</v>
      </c>
      <c r="R3716" s="16">
        <f t="shared" ca="1" si="763"/>
        <v>7.9180000000000001</v>
      </c>
      <c r="S3716" s="14">
        <f t="shared" ca="1" si="764"/>
        <v>711488.36</v>
      </c>
      <c r="T3716" s="14">
        <f t="shared" ca="1" si="765"/>
        <v>6171942.1600000001</v>
      </c>
      <c r="U3716" s="14" t="str">
        <f t="shared" ca="1" si="766"/>
        <v>0A3F507E-18F4-32B8-E044-0003BA298018</v>
      </c>
    </row>
    <row r="3717" spans="1:21" s="14" customFormat="1" x14ac:dyDescent="0.25">
      <c r="A3717" s="14">
        <f t="shared" si="754"/>
        <v>3717</v>
      </c>
      <c r="B3717" s="14" t="str">
        <f t="shared" ca="1" si="755"/>
        <v>94A0F572-2E94-46F2-8A0B-0F37EE41868C</v>
      </c>
      <c r="C3717" s="14" t="str">
        <f t="shared" ca="1" si="756"/>
        <v>Rendsagervej</v>
      </c>
      <c r="D3717" s="14" t="str">
        <f t="shared" ca="1" si="757"/>
        <v>125</v>
      </c>
      <c r="E3717" s="14" t="str">
        <f t="shared" ca="1" si="758"/>
        <v>9na</v>
      </c>
      <c r="F3717" s="1">
        <f t="shared" ca="1" si="759"/>
        <v>120</v>
      </c>
      <c r="G3717" s="1">
        <f t="shared" ca="1" si="760"/>
        <v>109</v>
      </c>
      <c r="H3717" s="1">
        <f t="shared" ca="1" si="761"/>
        <v>1973</v>
      </c>
      <c r="I3717" s="1" t="str">
        <f ca="1">INDEX(Relationstabel!$C$3:$K$10,MATCH(INDIRECT($A$1&amp;"J"&amp;A3717),Relationstabel!$A$3:$A$10,0),MATCH(IFERROR(VALUE(INDIRECT($A$1&amp;"K"&amp;A3717)),0),Relationstabel!$C$1:$K$1,0))</f>
        <v>Naturgas</v>
      </c>
      <c r="J3717" s="1" t="str">
        <f ca="1">INDEX(Anvendelseskode!B:B,MATCH($F3717,Anvendelseskode!$A:$A,0))</f>
        <v>Fritliggende enfamilieshus (parcelhus)</v>
      </c>
      <c r="K3717" s="1" t="str">
        <f ca="1">INDEX(Anvendelseskode!C:C,MATCH($F3717,Anvendelseskode!$A:$A,0))</f>
        <v>Parcelhuse</v>
      </c>
      <c r="L3717" s="1" t="str">
        <f ca="1">INDEX(Anvendelseskode!D:D,MATCH($F3717,Anvendelseskode!$A:$A,0))</f>
        <v>Private husholdninger</v>
      </c>
      <c r="M3717" s="1" t="str">
        <f ca="1">IFERROR(INDEX(SBi!$2:$2,MATCH(H3717,SBi!$1:$1,1)),SBi!$K$2)</f>
        <v>1973-1978</v>
      </c>
      <c r="N3717" s="1">
        <f ca="1">INDEX(SBi!$C$3:$K$28,MATCH(F3717,SBi!$B$3:$B$28,0),MATCH(M3717,SBi!$C$2:$K$2,0))</f>
        <v>119.8</v>
      </c>
      <c r="O3717" s="16">
        <f t="shared" ca="1" si="762"/>
        <v>13.058199999999999</v>
      </c>
      <c r="P3717" s="16" t="str">
        <f ca="1">IFERROR(INDEX(VpD!$2:$2,MATCH(H3717,VpD!$1:$1,1)),VpD!$I$2)</f>
        <v>1973-1978</v>
      </c>
      <c r="Q3717" s="1">
        <f ca="1">INDEX(VpD!$C$3:$I$27,MATCH(F3717,VpD!$B$3:$B$27,0),MATCH(P3717,VpD!$C$2:$I$2,0))</f>
        <v>117</v>
      </c>
      <c r="R3717" s="16">
        <f t="shared" ca="1" si="763"/>
        <v>12.753</v>
      </c>
      <c r="S3717" s="14">
        <f t="shared" ca="1" si="764"/>
        <v>710909</v>
      </c>
      <c r="T3717" s="14">
        <f t="shared" ca="1" si="765"/>
        <v>6171758.6600000001</v>
      </c>
      <c r="U3717" s="14" t="str">
        <f t="shared" ca="1" si="766"/>
        <v>0A3F507E-1FF9-32B8-E044-0003BA298018</v>
      </c>
    </row>
    <row r="3718" spans="1:21" s="14" customFormat="1" x14ac:dyDescent="0.25">
      <c r="A3718" s="14">
        <f t="shared" si="754"/>
        <v>3718</v>
      </c>
      <c r="B3718" s="14" t="str">
        <f t="shared" ca="1" si="755"/>
        <v>F101F250-A79F-4A2F-B707-AF44982BFB46</v>
      </c>
      <c r="C3718" s="14" t="str">
        <f t="shared" ca="1" si="756"/>
        <v>Bygaden</v>
      </c>
      <c r="D3718" s="14" t="str">
        <f t="shared" ca="1" si="757"/>
        <v>27</v>
      </c>
      <c r="E3718" s="14" t="str">
        <f t="shared" ca="1" si="758"/>
        <v>66e</v>
      </c>
      <c r="F3718" s="1">
        <f t="shared" ca="1" si="759"/>
        <v>120</v>
      </c>
      <c r="G3718" s="1">
        <f t="shared" ca="1" si="760"/>
        <v>204</v>
      </c>
      <c r="H3718" s="1">
        <f t="shared" ca="1" si="761"/>
        <v>1982</v>
      </c>
      <c r="I3718" s="1" t="str">
        <f ca="1">INDEX(Relationstabel!$C$3:$K$10,MATCH(INDIRECT($A$1&amp;"J"&amp;A3718),Relationstabel!$A$3:$A$10,0),MATCH(IFERROR(VALUE(INDIRECT($A$1&amp;"K"&amp;A3718)),0),Relationstabel!$C$1:$K$1,0))</f>
        <v>Naturgas</v>
      </c>
      <c r="J3718" s="1" t="str">
        <f ca="1">INDEX(Anvendelseskode!B:B,MATCH($F3718,Anvendelseskode!$A:$A,0))</f>
        <v>Fritliggende enfamilieshus (parcelhus)</v>
      </c>
      <c r="K3718" s="1" t="str">
        <f ca="1">INDEX(Anvendelseskode!C:C,MATCH($F3718,Anvendelseskode!$A:$A,0))</f>
        <v>Parcelhuse</v>
      </c>
      <c r="L3718" s="1" t="str">
        <f ca="1">INDEX(Anvendelseskode!D:D,MATCH($F3718,Anvendelseskode!$A:$A,0))</f>
        <v>Private husholdninger</v>
      </c>
      <c r="M3718" s="1" t="str">
        <f ca="1">IFERROR(INDEX(SBi!$2:$2,MATCH(H3718,SBi!$1:$1,1)),SBi!$K$2)</f>
        <v>1979-1998</v>
      </c>
      <c r="N3718" s="1">
        <f ca="1">INDEX(SBi!$C$3:$K$28,MATCH(F3718,SBi!$B$3:$B$28,0),MATCH(M3718,SBi!$C$2:$K$2,0))</f>
        <v>105.4</v>
      </c>
      <c r="O3718" s="16">
        <f t="shared" ca="1" si="762"/>
        <v>21.501600000000003</v>
      </c>
      <c r="P3718" s="16" t="str">
        <f ca="1">IFERROR(INDEX(VpD!$2:$2,MATCH(H3718,VpD!$1:$1,1)),VpD!$I$2)</f>
        <v>1979-1998</v>
      </c>
      <c r="Q3718" s="1">
        <f ca="1">INDEX(VpD!$C$3:$I$27,MATCH(F3718,VpD!$B$3:$B$27,0),MATCH(P3718,VpD!$C$2:$I$2,0))</f>
        <v>90</v>
      </c>
      <c r="R3718" s="16">
        <f t="shared" ca="1" si="763"/>
        <v>18.36</v>
      </c>
      <c r="S3718" s="14">
        <f t="shared" ca="1" si="764"/>
        <v>711720.95</v>
      </c>
      <c r="T3718" s="14">
        <f t="shared" ca="1" si="765"/>
        <v>6170625.6200000001</v>
      </c>
      <c r="U3718" s="14" t="str">
        <f t="shared" ca="1" si="766"/>
        <v>0A3F507E-15ED-32B8-E044-0003BA298018</v>
      </c>
    </row>
    <row r="3719" spans="1:21" s="14" customFormat="1" x14ac:dyDescent="0.25">
      <c r="A3719" s="14">
        <f t="shared" si="754"/>
        <v>3719</v>
      </c>
      <c r="B3719" s="14" t="str">
        <f t="shared" ca="1" si="755"/>
        <v>EC802461-CE94-49A3-9E25-40D6D1E204A2</v>
      </c>
      <c r="C3719" s="14" t="str">
        <f t="shared" ca="1" si="756"/>
        <v>Egholmvej</v>
      </c>
      <c r="D3719" s="14" t="str">
        <f t="shared" ca="1" si="757"/>
        <v>9</v>
      </c>
      <c r="E3719" s="14" t="str">
        <f t="shared" ca="1" si="758"/>
        <v>18dx</v>
      </c>
      <c r="F3719" s="1">
        <f t="shared" ca="1" si="759"/>
        <v>120</v>
      </c>
      <c r="G3719" s="1">
        <f t="shared" ca="1" si="760"/>
        <v>125</v>
      </c>
      <c r="H3719" s="1">
        <f t="shared" ca="1" si="761"/>
        <v>1971</v>
      </c>
      <c r="I3719" s="1" t="str">
        <f ca="1">INDEX(Relationstabel!$C$3:$K$10,MATCH(INDIRECT($A$1&amp;"J"&amp;A3719),Relationstabel!$A$3:$A$10,0),MATCH(IFERROR(VALUE(INDIRECT($A$1&amp;"K"&amp;A3719)),0),Relationstabel!$C$1:$K$1,0))</f>
        <v>Elvarme</v>
      </c>
      <c r="J3719" s="1" t="str">
        <f ca="1">INDEX(Anvendelseskode!B:B,MATCH($F3719,Anvendelseskode!$A:$A,0))</f>
        <v>Fritliggende enfamilieshus (parcelhus)</v>
      </c>
      <c r="K3719" s="1" t="str">
        <f ca="1">INDEX(Anvendelseskode!C:C,MATCH($F3719,Anvendelseskode!$A:$A,0))</f>
        <v>Parcelhuse</v>
      </c>
      <c r="L3719" s="1" t="str">
        <f ca="1">INDEX(Anvendelseskode!D:D,MATCH($F3719,Anvendelseskode!$A:$A,0))</f>
        <v>Private husholdninger</v>
      </c>
      <c r="M3719" s="1" t="str">
        <f ca="1">IFERROR(INDEX(SBi!$2:$2,MATCH(H3719,SBi!$1:$1,1)),SBi!$K$2)</f>
        <v>1961-1972</v>
      </c>
      <c r="N3719" s="1">
        <f ca="1">INDEX(SBi!$C$3:$K$28,MATCH(F3719,SBi!$B$3:$B$28,0),MATCH(M3719,SBi!$C$2:$K$2,0))</f>
        <v>134.30000000000001</v>
      </c>
      <c r="O3719" s="16">
        <f t="shared" ca="1" si="762"/>
        <v>16.787500000000001</v>
      </c>
      <c r="P3719" s="16" t="str">
        <f ca="1">IFERROR(INDEX(VpD!$2:$2,MATCH(H3719,VpD!$1:$1,1)),VpD!$I$2)</f>
        <v>1961-1972</v>
      </c>
      <c r="Q3719" s="1">
        <f ca="1">INDEX(VpD!$C$3:$I$27,MATCH(F3719,VpD!$B$3:$B$27,0),MATCH(P3719,VpD!$C$2:$I$2,0))</f>
        <v>143</v>
      </c>
      <c r="R3719" s="16">
        <f t="shared" ca="1" si="763"/>
        <v>17.875</v>
      </c>
      <c r="S3719" s="14">
        <f t="shared" ca="1" si="764"/>
        <v>713361.2</v>
      </c>
      <c r="T3719" s="14">
        <f t="shared" ca="1" si="765"/>
        <v>6168970.1799999997</v>
      </c>
      <c r="U3719" s="14" t="str">
        <f t="shared" ca="1" si="766"/>
        <v>0A3F507E-16ED-32B8-E044-0003BA298018</v>
      </c>
    </row>
    <row r="3720" spans="1:21" s="14" customFormat="1" x14ac:dyDescent="0.25">
      <c r="A3720" s="14">
        <f t="shared" si="754"/>
        <v>3720</v>
      </c>
      <c r="B3720" s="14" t="str">
        <f t="shared" ca="1" si="755"/>
        <v>6EC67DA9-B826-406B-A9F0-AAF3A854DF9F</v>
      </c>
      <c r="C3720" s="14" t="str">
        <f t="shared" ca="1" si="756"/>
        <v>Valmuebakken</v>
      </c>
      <c r="D3720" s="14" t="str">
        <f t="shared" ca="1" si="757"/>
        <v>2</v>
      </c>
      <c r="E3720" s="14" t="str">
        <f t="shared" ca="1" si="758"/>
        <v>21ib</v>
      </c>
      <c r="F3720" s="1">
        <f t="shared" ca="1" si="759"/>
        <v>130</v>
      </c>
      <c r="G3720" s="1">
        <f t="shared" ca="1" si="760"/>
        <v>74</v>
      </c>
      <c r="H3720" s="1">
        <f t="shared" ca="1" si="761"/>
        <v>1993</v>
      </c>
      <c r="I3720" s="1" t="str">
        <f ca="1">INDEX(Relationstabel!$C$3:$K$10,MATCH(INDIRECT($A$1&amp;"J"&amp;A3720),Relationstabel!$A$3:$A$10,0),MATCH(IFERROR(VALUE(INDIRECT($A$1&amp;"K"&amp;A3720)),0),Relationstabel!$C$1:$K$1,0))</f>
        <v>Fjernvarme/ Blokvarme</v>
      </c>
      <c r="J3720" s="1" t="str">
        <f ca="1">INDEX(Anvendelseskode!B:B,MATCH($F3720,Anvendelseskode!$A:$A,0))</f>
        <v>Række-, kæde-, dobbelthus (lodret adskillelse mellem enhederne)</v>
      </c>
      <c r="K3720" s="1" t="str">
        <f ca="1">INDEX(Anvendelseskode!C:C,MATCH($F3720,Anvendelseskode!$A:$A,0))</f>
        <v>Række-, kæde og dobbelthuse</v>
      </c>
      <c r="L3720" s="1" t="str">
        <f ca="1">INDEX(Anvendelseskode!D:D,MATCH($F3720,Anvendelseskode!$A:$A,0))</f>
        <v>Private husholdninger</v>
      </c>
      <c r="M3720" s="1" t="str">
        <f ca="1">IFERROR(INDEX(SBi!$2:$2,MATCH(H3720,SBi!$1:$1,1)),SBi!$K$2)</f>
        <v>1979-1998</v>
      </c>
      <c r="N3720" s="1">
        <f ca="1">INDEX(SBi!$C$3:$K$28,MATCH(F3720,SBi!$B$3:$B$28,0),MATCH(M3720,SBi!$C$2:$K$2,0))</f>
        <v>96.8</v>
      </c>
      <c r="O3720" s="16">
        <f t="shared" ca="1" si="762"/>
        <v>7.1631999999999998</v>
      </c>
      <c r="P3720" s="16" t="str">
        <f ca="1">IFERROR(INDEX(VpD!$2:$2,MATCH(H3720,VpD!$1:$1,1)),VpD!$I$2)</f>
        <v>1979-1998</v>
      </c>
      <c r="Q3720" s="1">
        <f ca="1">INDEX(VpD!$C$3:$I$27,MATCH(F3720,VpD!$B$3:$B$27,0),MATCH(P3720,VpD!$C$2:$I$2,0))</f>
        <v>74</v>
      </c>
      <c r="R3720" s="16">
        <f t="shared" ca="1" si="763"/>
        <v>5.476</v>
      </c>
      <c r="S3720" s="14">
        <f t="shared" ca="1" si="764"/>
        <v>711704.48</v>
      </c>
      <c r="T3720" s="14">
        <f t="shared" ca="1" si="765"/>
        <v>6172574.5099999998</v>
      </c>
      <c r="U3720" s="14" t="str">
        <f t="shared" ca="1" si="766"/>
        <v>0A3F507E-23F2-32B8-E044-0003BA298018</v>
      </c>
    </row>
    <row r="3721" spans="1:21" s="14" customFormat="1" x14ac:dyDescent="0.25">
      <c r="A3721" s="14">
        <f t="shared" si="754"/>
        <v>3721</v>
      </c>
      <c r="B3721" s="14" t="str">
        <f t="shared" ca="1" si="755"/>
        <v>002E54E9-C33E-4408-A99F-3DA9A4BD88CF</v>
      </c>
      <c r="C3721" s="14" t="str">
        <f t="shared" ca="1" si="756"/>
        <v>Rendsagervej</v>
      </c>
      <c r="D3721" s="14" t="str">
        <f t="shared" ca="1" si="757"/>
        <v>120</v>
      </c>
      <c r="E3721" s="14" t="str">
        <f t="shared" ca="1" si="758"/>
        <v>9gq</v>
      </c>
      <c r="F3721" s="1">
        <f t="shared" ca="1" si="759"/>
        <v>120</v>
      </c>
      <c r="G3721" s="1">
        <f t="shared" ca="1" si="760"/>
        <v>134</v>
      </c>
      <c r="H3721" s="1">
        <f t="shared" ca="1" si="761"/>
        <v>1972</v>
      </c>
      <c r="I3721" s="1" t="str">
        <f ca="1">INDEX(Relationstabel!$C$3:$K$10,MATCH(INDIRECT($A$1&amp;"J"&amp;A3721),Relationstabel!$A$3:$A$10,0),MATCH(IFERROR(VALUE(INDIRECT($A$1&amp;"K"&amp;A3721)),0),Relationstabel!$C$1:$K$1,0))</f>
        <v>Olie</v>
      </c>
      <c r="J3721" s="1" t="str">
        <f ca="1">INDEX(Anvendelseskode!B:B,MATCH($F3721,Anvendelseskode!$A:$A,0))</f>
        <v>Fritliggende enfamilieshus (parcelhus)</v>
      </c>
      <c r="K3721" s="1" t="str">
        <f ca="1">INDEX(Anvendelseskode!C:C,MATCH($F3721,Anvendelseskode!$A:$A,0))</f>
        <v>Parcelhuse</v>
      </c>
      <c r="L3721" s="1" t="str">
        <f ca="1">INDEX(Anvendelseskode!D:D,MATCH($F3721,Anvendelseskode!$A:$A,0))</f>
        <v>Private husholdninger</v>
      </c>
      <c r="M3721" s="1" t="str">
        <f ca="1">IFERROR(INDEX(SBi!$2:$2,MATCH(H3721,SBi!$1:$1,1)),SBi!$K$2)</f>
        <v>1961-1972</v>
      </c>
      <c r="N3721" s="1">
        <f ca="1">INDEX(SBi!$C$3:$K$28,MATCH(F3721,SBi!$B$3:$B$28,0),MATCH(M3721,SBi!$C$2:$K$2,0))</f>
        <v>134.30000000000001</v>
      </c>
      <c r="O3721" s="16">
        <f t="shared" ca="1" si="762"/>
        <v>17.996200000000002</v>
      </c>
      <c r="P3721" s="16" t="str">
        <f ca="1">IFERROR(INDEX(VpD!$2:$2,MATCH(H3721,VpD!$1:$1,1)),VpD!$I$2)</f>
        <v>1961-1972</v>
      </c>
      <c r="Q3721" s="1">
        <f ca="1">INDEX(VpD!$C$3:$I$27,MATCH(F3721,VpD!$B$3:$B$27,0),MATCH(P3721,VpD!$C$2:$I$2,0))</f>
        <v>143</v>
      </c>
      <c r="R3721" s="16">
        <f t="shared" ca="1" si="763"/>
        <v>19.161999999999999</v>
      </c>
      <c r="S3721" s="14">
        <f t="shared" ca="1" si="764"/>
        <v>711066.83</v>
      </c>
      <c r="T3721" s="14">
        <f t="shared" ca="1" si="765"/>
        <v>6171816.1600000001</v>
      </c>
      <c r="U3721" s="14" t="str">
        <f t="shared" ca="1" si="766"/>
        <v>0A3F507E-1FF4-32B8-E044-0003BA298018</v>
      </c>
    </row>
    <row r="3722" spans="1:21" s="14" customFormat="1" x14ac:dyDescent="0.25">
      <c r="A3722" s="14">
        <f t="shared" si="754"/>
        <v>3722</v>
      </c>
      <c r="B3722" s="14" t="str">
        <f t="shared" ca="1" si="755"/>
        <v>7DF854F1-E236-4D37-9BB3-072E4F2E7E66</v>
      </c>
      <c r="C3722" s="14" t="str">
        <f t="shared" ca="1" si="756"/>
        <v>Svenstrupvej</v>
      </c>
      <c r="D3722" s="14" t="str">
        <f t="shared" ca="1" si="757"/>
        <v>7</v>
      </c>
      <c r="E3722" s="14" t="str">
        <f t="shared" ca="1" si="758"/>
        <v>18ic</v>
      </c>
      <c r="F3722" s="1">
        <f t="shared" ca="1" si="759"/>
        <v>120</v>
      </c>
      <c r="G3722" s="1">
        <f t="shared" ca="1" si="760"/>
        <v>122</v>
      </c>
      <c r="H3722" s="1">
        <f t="shared" ca="1" si="761"/>
        <v>1961</v>
      </c>
      <c r="I3722" s="1" t="str">
        <f ca="1">INDEX(Relationstabel!$C$3:$K$10,MATCH(INDIRECT($A$1&amp;"J"&amp;A3722),Relationstabel!$A$3:$A$10,0),MATCH(IFERROR(VALUE(INDIRECT($A$1&amp;"K"&amp;A3722)),0),Relationstabel!$C$1:$K$1,0))</f>
        <v>Naturgas</v>
      </c>
      <c r="J3722" s="1" t="str">
        <f ca="1">INDEX(Anvendelseskode!B:B,MATCH($F3722,Anvendelseskode!$A:$A,0))</f>
        <v>Fritliggende enfamilieshus (parcelhus)</v>
      </c>
      <c r="K3722" s="1" t="str">
        <f ca="1">INDEX(Anvendelseskode!C:C,MATCH($F3722,Anvendelseskode!$A:$A,0))</f>
        <v>Parcelhuse</v>
      </c>
      <c r="L3722" s="1" t="str">
        <f ca="1">INDEX(Anvendelseskode!D:D,MATCH($F3722,Anvendelseskode!$A:$A,0))</f>
        <v>Private husholdninger</v>
      </c>
      <c r="M3722" s="1" t="str">
        <f ca="1">IFERROR(INDEX(SBi!$2:$2,MATCH(H3722,SBi!$1:$1,1)),SBi!$K$2)</f>
        <v>1961-1972</v>
      </c>
      <c r="N3722" s="1">
        <f ca="1">INDEX(SBi!$C$3:$K$28,MATCH(F3722,SBi!$B$3:$B$28,0),MATCH(M3722,SBi!$C$2:$K$2,0))</f>
        <v>134.30000000000001</v>
      </c>
      <c r="O3722" s="16">
        <f t="shared" ca="1" si="762"/>
        <v>16.384600000000002</v>
      </c>
      <c r="P3722" s="16" t="str">
        <f ca="1">IFERROR(INDEX(VpD!$2:$2,MATCH(H3722,VpD!$1:$1,1)),VpD!$I$2)</f>
        <v>1961-1972</v>
      </c>
      <c r="Q3722" s="1">
        <f ca="1">INDEX(VpD!$C$3:$I$27,MATCH(F3722,VpD!$B$3:$B$27,0),MATCH(P3722,VpD!$C$2:$I$2,0))</f>
        <v>143</v>
      </c>
      <c r="R3722" s="16">
        <f t="shared" ca="1" si="763"/>
        <v>17.446000000000002</v>
      </c>
      <c r="S3722" s="14">
        <f t="shared" ca="1" si="764"/>
        <v>712822.13</v>
      </c>
      <c r="T3722" s="14">
        <f t="shared" ca="1" si="765"/>
        <v>6169231</v>
      </c>
      <c r="U3722" s="14" t="str">
        <f t="shared" ca="1" si="766"/>
        <v>0A3F507E-21FF-32B8-E044-0003BA298018</v>
      </c>
    </row>
    <row r="3723" spans="1:21" s="14" customFormat="1" x14ac:dyDescent="0.25">
      <c r="A3723" s="14">
        <f t="shared" si="754"/>
        <v>3723</v>
      </c>
      <c r="B3723" s="14" t="str">
        <f t="shared" ca="1" si="755"/>
        <v>71D076A4-9D4F-412A-ABC3-C4F76F56D488</v>
      </c>
      <c r="C3723" s="14" t="str">
        <f t="shared" ca="1" si="756"/>
        <v>Syvhøjvænge</v>
      </c>
      <c r="D3723" s="14" t="str">
        <f t="shared" ca="1" si="757"/>
        <v>203</v>
      </c>
      <c r="E3723" s="14" t="str">
        <f t="shared" ca="1" si="758"/>
        <v>21bv</v>
      </c>
      <c r="F3723" s="1">
        <f t="shared" ca="1" si="759"/>
        <v>130</v>
      </c>
      <c r="G3723" s="1">
        <f t="shared" ca="1" si="760"/>
        <v>340</v>
      </c>
      <c r="H3723" s="1">
        <f t="shared" ca="1" si="761"/>
        <v>1971</v>
      </c>
      <c r="I3723" s="1" t="str">
        <f ca="1">INDEX(Relationstabel!$C$3:$K$10,MATCH(INDIRECT($A$1&amp;"J"&amp;A3723),Relationstabel!$A$3:$A$10,0),MATCH(IFERROR(VALUE(INDIRECT($A$1&amp;"K"&amp;A3723)),0),Relationstabel!$C$1:$K$1,0))</f>
        <v>Fjernvarme/ Blokvarme</v>
      </c>
      <c r="J3723" s="1" t="str">
        <f ca="1">INDEX(Anvendelseskode!B:B,MATCH($F3723,Anvendelseskode!$A:$A,0))</f>
        <v>Række-, kæde-, dobbelthus (lodret adskillelse mellem enhederne)</v>
      </c>
      <c r="K3723" s="1" t="str">
        <f ca="1">INDEX(Anvendelseskode!C:C,MATCH($F3723,Anvendelseskode!$A:$A,0))</f>
        <v>Række-, kæde og dobbelthuse</v>
      </c>
      <c r="L3723" s="1" t="str">
        <f ca="1">INDEX(Anvendelseskode!D:D,MATCH($F3723,Anvendelseskode!$A:$A,0))</f>
        <v>Private husholdninger</v>
      </c>
      <c r="M3723" s="1" t="str">
        <f ca="1">IFERROR(INDEX(SBi!$2:$2,MATCH(H3723,SBi!$1:$1,1)),SBi!$K$2)</f>
        <v>1961-1972</v>
      </c>
      <c r="N3723" s="1">
        <f ca="1">INDEX(SBi!$C$3:$K$28,MATCH(F3723,SBi!$B$3:$B$28,0),MATCH(M3723,SBi!$C$2:$K$2,0))</f>
        <v>119.9</v>
      </c>
      <c r="O3723" s="16">
        <f t="shared" ca="1" si="762"/>
        <v>40.765999999999998</v>
      </c>
      <c r="P3723" s="16" t="str">
        <f ca="1">IFERROR(INDEX(VpD!$2:$2,MATCH(H3723,VpD!$1:$1,1)),VpD!$I$2)</f>
        <v>1961-1972</v>
      </c>
      <c r="Q3723" s="1">
        <f ca="1">INDEX(VpD!$C$3:$I$27,MATCH(F3723,VpD!$B$3:$B$27,0),MATCH(P3723,VpD!$C$2:$I$2,0))</f>
        <v>120</v>
      </c>
      <c r="R3723" s="16">
        <f t="shared" ca="1" si="763"/>
        <v>40.799999999999997</v>
      </c>
      <c r="S3723" s="14">
        <f t="shared" ca="1" si="764"/>
        <v>711809.75</v>
      </c>
      <c r="T3723" s="14">
        <f t="shared" ca="1" si="765"/>
        <v>6172243.9800000004</v>
      </c>
      <c r="U3723" s="14" t="str">
        <f t="shared" ca="1" si="766"/>
        <v>0A3F507E-22FF-32B8-E044-0003BA298018</v>
      </c>
    </row>
    <row r="3724" spans="1:21" s="14" customFormat="1" x14ac:dyDescent="0.25">
      <c r="A3724" s="14">
        <f t="shared" si="754"/>
        <v>3724</v>
      </c>
      <c r="B3724" s="14" t="str">
        <f t="shared" ca="1" si="755"/>
        <v>AF7245B2-2F2D-48E5-9A2C-3951D2D37645</v>
      </c>
      <c r="C3724" s="14" t="str">
        <f t="shared" ca="1" si="756"/>
        <v>Løkketoften</v>
      </c>
      <c r="D3724" s="14" t="str">
        <f t="shared" ca="1" si="757"/>
        <v>8</v>
      </c>
      <c r="E3724" s="14" t="str">
        <f t="shared" ca="1" si="758"/>
        <v>9ec</v>
      </c>
      <c r="F3724" s="1">
        <f t="shared" ca="1" si="759"/>
        <v>120</v>
      </c>
      <c r="G3724" s="1">
        <f t="shared" ca="1" si="760"/>
        <v>134</v>
      </c>
      <c r="H3724" s="1">
        <f t="shared" ca="1" si="761"/>
        <v>1969</v>
      </c>
      <c r="I3724" s="1" t="str">
        <f ca="1">INDEX(Relationstabel!$C$3:$K$10,MATCH(INDIRECT($A$1&amp;"J"&amp;A3724),Relationstabel!$A$3:$A$10,0),MATCH(IFERROR(VALUE(INDIRECT($A$1&amp;"K"&amp;A3724)),0),Relationstabel!$C$1:$K$1,0))</f>
        <v>Naturgas</v>
      </c>
      <c r="J3724" s="1" t="str">
        <f ca="1">INDEX(Anvendelseskode!B:B,MATCH($F3724,Anvendelseskode!$A:$A,0))</f>
        <v>Fritliggende enfamilieshus (parcelhus)</v>
      </c>
      <c r="K3724" s="1" t="str">
        <f ca="1">INDEX(Anvendelseskode!C:C,MATCH($F3724,Anvendelseskode!$A:$A,0))</f>
        <v>Parcelhuse</v>
      </c>
      <c r="L3724" s="1" t="str">
        <f ca="1">INDEX(Anvendelseskode!D:D,MATCH($F3724,Anvendelseskode!$A:$A,0))</f>
        <v>Private husholdninger</v>
      </c>
      <c r="M3724" s="1" t="str">
        <f ca="1">IFERROR(INDEX(SBi!$2:$2,MATCH(H3724,SBi!$1:$1,1)),SBi!$K$2)</f>
        <v>1961-1972</v>
      </c>
      <c r="N3724" s="1">
        <f ca="1">INDEX(SBi!$C$3:$K$28,MATCH(F3724,SBi!$B$3:$B$28,0),MATCH(M3724,SBi!$C$2:$K$2,0))</f>
        <v>134.30000000000001</v>
      </c>
      <c r="O3724" s="16">
        <f t="shared" ca="1" si="762"/>
        <v>17.996200000000002</v>
      </c>
      <c r="P3724" s="16" t="str">
        <f ca="1">IFERROR(INDEX(VpD!$2:$2,MATCH(H3724,VpD!$1:$1,1)),VpD!$I$2)</f>
        <v>1961-1972</v>
      </c>
      <c r="Q3724" s="1">
        <f ca="1">INDEX(VpD!$C$3:$I$27,MATCH(F3724,VpD!$B$3:$B$27,0),MATCH(P3724,VpD!$C$2:$I$2,0))</f>
        <v>143</v>
      </c>
      <c r="R3724" s="16">
        <f t="shared" ca="1" si="763"/>
        <v>19.161999999999999</v>
      </c>
      <c r="S3724" s="14">
        <f t="shared" ca="1" si="764"/>
        <v>711018.88</v>
      </c>
      <c r="T3724" s="14">
        <f t="shared" ca="1" si="765"/>
        <v>6171955</v>
      </c>
      <c r="U3724" s="14" t="str">
        <f t="shared" ca="1" si="766"/>
        <v>0A3F507E-1CEC-32B8-E044-0003BA298018</v>
      </c>
    </row>
    <row r="3725" spans="1:21" s="14" customFormat="1" x14ac:dyDescent="0.25">
      <c r="A3725" s="14">
        <f t="shared" si="754"/>
        <v>3725</v>
      </c>
      <c r="B3725" s="14" t="str">
        <f t="shared" ca="1" si="755"/>
        <v>B6A713A0-C6A1-4ADD-928A-103C5ED95B79</v>
      </c>
      <c r="C3725" s="14" t="str">
        <f t="shared" ca="1" si="756"/>
        <v>Hyrdeengen</v>
      </c>
      <c r="D3725" s="14" t="str">
        <f t="shared" ca="1" si="757"/>
        <v>321</v>
      </c>
      <c r="E3725" s="14" t="str">
        <f t="shared" ca="1" si="758"/>
        <v>21eb</v>
      </c>
      <c r="F3725" s="1">
        <f t="shared" ca="1" si="759"/>
        <v>130</v>
      </c>
      <c r="G3725" s="1">
        <f t="shared" ca="1" si="760"/>
        <v>125</v>
      </c>
      <c r="H3725" s="1">
        <f t="shared" ca="1" si="761"/>
        <v>1975</v>
      </c>
      <c r="I3725" s="1" t="str">
        <f ca="1">INDEX(Relationstabel!$C$3:$K$10,MATCH(INDIRECT($A$1&amp;"J"&amp;A3725),Relationstabel!$A$3:$A$10,0),MATCH(IFERROR(VALUE(INDIRECT($A$1&amp;"K"&amp;A3725)),0),Relationstabel!$C$1:$K$1,0))</f>
        <v>Elvarme</v>
      </c>
      <c r="J3725" s="1" t="str">
        <f ca="1">INDEX(Anvendelseskode!B:B,MATCH($F3725,Anvendelseskode!$A:$A,0))</f>
        <v>Række-, kæde-, dobbelthus (lodret adskillelse mellem enhederne)</v>
      </c>
      <c r="K3725" s="1" t="str">
        <f ca="1">INDEX(Anvendelseskode!C:C,MATCH($F3725,Anvendelseskode!$A:$A,0))</f>
        <v>Række-, kæde og dobbelthuse</v>
      </c>
      <c r="L3725" s="1" t="str">
        <f ca="1">INDEX(Anvendelseskode!D:D,MATCH($F3725,Anvendelseskode!$A:$A,0))</f>
        <v>Private husholdninger</v>
      </c>
      <c r="M3725" s="1" t="str">
        <f ca="1">IFERROR(INDEX(SBi!$2:$2,MATCH(H3725,SBi!$1:$1,1)),SBi!$K$2)</f>
        <v>1973-1978</v>
      </c>
      <c r="N3725" s="1">
        <f ca="1">INDEX(SBi!$C$3:$K$28,MATCH(F3725,SBi!$B$3:$B$28,0),MATCH(M3725,SBi!$C$2:$K$2,0))</f>
        <v>112.6</v>
      </c>
      <c r="O3725" s="16">
        <f t="shared" ca="1" si="762"/>
        <v>14.074999999999999</v>
      </c>
      <c r="P3725" s="16" t="str">
        <f ca="1">IFERROR(INDEX(VpD!$2:$2,MATCH(H3725,VpD!$1:$1,1)),VpD!$I$2)</f>
        <v>1973-1978</v>
      </c>
      <c r="Q3725" s="1">
        <f ca="1">INDEX(VpD!$C$3:$I$27,MATCH(F3725,VpD!$B$3:$B$27,0),MATCH(P3725,VpD!$C$2:$I$2,0))</f>
        <v>98</v>
      </c>
      <c r="R3725" s="16">
        <f t="shared" ca="1" si="763"/>
        <v>12.25</v>
      </c>
      <c r="S3725" s="14">
        <f t="shared" ca="1" si="764"/>
        <v>711585.84</v>
      </c>
      <c r="T3725" s="14">
        <f t="shared" ca="1" si="765"/>
        <v>6172362.9000000004</v>
      </c>
      <c r="U3725" s="14" t="str">
        <f t="shared" ca="1" si="766"/>
        <v>0A3F507E-19F2-32B8-E044-0003BA298018</v>
      </c>
    </row>
    <row r="3726" spans="1:21" s="14" customFormat="1" x14ac:dyDescent="0.25">
      <c r="A3726" s="14">
        <f t="shared" si="754"/>
        <v>3726</v>
      </c>
      <c r="B3726" s="14" t="str">
        <f t="shared" ca="1" si="755"/>
        <v>05804B23-54DA-43C4-A77C-0B2AAA40705E</v>
      </c>
      <c r="C3726" s="14" t="str">
        <f t="shared" ca="1" si="756"/>
        <v>Løkketoften</v>
      </c>
      <c r="D3726" s="14" t="str">
        <f t="shared" ca="1" si="757"/>
        <v>14</v>
      </c>
      <c r="E3726" s="14" t="str">
        <f t="shared" ca="1" si="758"/>
        <v>9dø</v>
      </c>
      <c r="F3726" s="1">
        <f t="shared" ca="1" si="759"/>
        <v>120</v>
      </c>
      <c r="G3726" s="1">
        <f t="shared" ca="1" si="760"/>
        <v>134</v>
      </c>
      <c r="H3726" s="1">
        <f t="shared" ca="1" si="761"/>
        <v>1969</v>
      </c>
      <c r="I3726" s="1" t="str">
        <f ca="1">INDEX(Relationstabel!$C$3:$K$10,MATCH(INDIRECT($A$1&amp;"J"&amp;A3726),Relationstabel!$A$3:$A$10,0),MATCH(IFERROR(VALUE(INDIRECT($A$1&amp;"K"&amp;A3726)),0),Relationstabel!$C$1:$K$1,0))</f>
        <v>Naturgas</v>
      </c>
      <c r="J3726" s="1" t="str">
        <f ca="1">INDEX(Anvendelseskode!B:B,MATCH($F3726,Anvendelseskode!$A:$A,0))</f>
        <v>Fritliggende enfamilieshus (parcelhus)</v>
      </c>
      <c r="K3726" s="1" t="str">
        <f ca="1">INDEX(Anvendelseskode!C:C,MATCH($F3726,Anvendelseskode!$A:$A,0))</f>
        <v>Parcelhuse</v>
      </c>
      <c r="L3726" s="1" t="str">
        <f ca="1">INDEX(Anvendelseskode!D:D,MATCH($F3726,Anvendelseskode!$A:$A,0))</f>
        <v>Private husholdninger</v>
      </c>
      <c r="M3726" s="1" t="str">
        <f ca="1">IFERROR(INDEX(SBi!$2:$2,MATCH(H3726,SBi!$1:$1,1)),SBi!$K$2)</f>
        <v>1961-1972</v>
      </c>
      <c r="N3726" s="1">
        <f ca="1">INDEX(SBi!$C$3:$K$28,MATCH(F3726,SBi!$B$3:$B$28,0),MATCH(M3726,SBi!$C$2:$K$2,0))</f>
        <v>134.30000000000001</v>
      </c>
      <c r="O3726" s="16">
        <f t="shared" ca="1" si="762"/>
        <v>17.996200000000002</v>
      </c>
      <c r="P3726" s="16" t="str">
        <f ca="1">IFERROR(INDEX(VpD!$2:$2,MATCH(H3726,VpD!$1:$1,1)),VpD!$I$2)</f>
        <v>1961-1972</v>
      </c>
      <c r="Q3726" s="1">
        <f ca="1">INDEX(VpD!$C$3:$I$27,MATCH(F3726,VpD!$B$3:$B$27,0),MATCH(P3726,VpD!$C$2:$I$2,0))</f>
        <v>143</v>
      </c>
      <c r="R3726" s="16">
        <f t="shared" ca="1" si="763"/>
        <v>19.161999999999999</v>
      </c>
      <c r="S3726" s="14">
        <f t="shared" ca="1" si="764"/>
        <v>711052.26</v>
      </c>
      <c r="T3726" s="14">
        <f t="shared" ca="1" si="765"/>
        <v>6171978.4900000002</v>
      </c>
      <c r="U3726" s="14" t="str">
        <f t="shared" ca="1" si="766"/>
        <v>0A3F507E-1CF2-32B8-E044-0003BA298018</v>
      </c>
    </row>
    <row r="3727" spans="1:21" s="14" customFormat="1" x14ac:dyDescent="0.25">
      <c r="A3727" s="14">
        <f t="shared" si="754"/>
        <v>3727</v>
      </c>
      <c r="B3727" s="14" t="str">
        <f t="shared" ca="1" si="755"/>
        <v>16853169-4A52-4F6F-81B6-54BD0861F8F5</v>
      </c>
      <c r="C3727" s="14" t="str">
        <f t="shared" ca="1" si="756"/>
        <v>Sandvejen</v>
      </c>
      <c r="D3727" s="14" t="str">
        <f t="shared" ca="1" si="757"/>
        <v>6</v>
      </c>
      <c r="E3727" s="14" t="str">
        <f t="shared" ca="1" si="758"/>
        <v>11ar</v>
      </c>
      <c r="F3727" s="1">
        <f t="shared" ca="1" si="759"/>
        <v>120</v>
      </c>
      <c r="G3727" s="1">
        <f t="shared" ca="1" si="760"/>
        <v>192</v>
      </c>
      <c r="H3727" s="1">
        <f t="shared" ca="1" si="761"/>
        <v>1976</v>
      </c>
      <c r="I3727" s="1" t="str">
        <f ca="1">INDEX(Relationstabel!$C$3:$K$10,MATCH(INDIRECT($A$1&amp;"J"&amp;A3727),Relationstabel!$A$3:$A$10,0),MATCH(IFERROR(VALUE(INDIRECT($A$1&amp;"K"&amp;A3727)),0),Relationstabel!$C$1:$K$1,0))</f>
        <v>Naturgas</v>
      </c>
      <c r="J3727" s="1" t="str">
        <f ca="1">INDEX(Anvendelseskode!B:B,MATCH($F3727,Anvendelseskode!$A:$A,0))</f>
        <v>Fritliggende enfamilieshus (parcelhus)</v>
      </c>
      <c r="K3727" s="1" t="str">
        <f ca="1">INDEX(Anvendelseskode!C:C,MATCH($F3727,Anvendelseskode!$A:$A,0))</f>
        <v>Parcelhuse</v>
      </c>
      <c r="L3727" s="1" t="str">
        <f ca="1">INDEX(Anvendelseskode!D:D,MATCH($F3727,Anvendelseskode!$A:$A,0))</f>
        <v>Private husholdninger</v>
      </c>
      <c r="M3727" s="1" t="str">
        <f ca="1">IFERROR(INDEX(SBi!$2:$2,MATCH(H3727,SBi!$1:$1,1)),SBi!$K$2)</f>
        <v>1973-1978</v>
      </c>
      <c r="N3727" s="1">
        <f ca="1">INDEX(SBi!$C$3:$K$28,MATCH(F3727,SBi!$B$3:$B$28,0),MATCH(M3727,SBi!$C$2:$K$2,0))</f>
        <v>119.8</v>
      </c>
      <c r="O3727" s="16">
        <f t="shared" ca="1" si="762"/>
        <v>23.0016</v>
      </c>
      <c r="P3727" s="16" t="str">
        <f ca="1">IFERROR(INDEX(VpD!$2:$2,MATCH(H3727,VpD!$1:$1,1)),VpD!$I$2)</f>
        <v>1973-1978</v>
      </c>
      <c r="Q3727" s="1">
        <f ca="1">INDEX(VpD!$C$3:$I$27,MATCH(F3727,VpD!$B$3:$B$27,0),MATCH(P3727,VpD!$C$2:$I$2,0))</f>
        <v>117</v>
      </c>
      <c r="R3727" s="16">
        <f t="shared" ca="1" si="763"/>
        <v>22.463999999999999</v>
      </c>
      <c r="S3727" s="14">
        <f t="shared" ca="1" si="764"/>
        <v>713052.71</v>
      </c>
      <c r="T3727" s="14">
        <f t="shared" ca="1" si="765"/>
        <v>6168729.1399999997</v>
      </c>
      <c r="U3727" s="14" t="str">
        <f t="shared" ca="1" si="766"/>
        <v>0A3F507E-20F2-32B8-E044-0003BA298018</v>
      </c>
    </row>
    <row r="3728" spans="1:21" s="14" customFormat="1" x14ac:dyDescent="0.25">
      <c r="A3728" s="14">
        <f t="shared" si="754"/>
        <v>3728</v>
      </c>
      <c r="B3728" s="14" t="str">
        <f t="shared" ca="1" si="755"/>
        <v>FF184430-8C00-47E1-AC7B-541090640B77</v>
      </c>
      <c r="C3728" s="14" t="str">
        <f t="shared" ca="1" si="756"/>
        <v>Horsbred</v>
      </c>
      <c r="D3728" s="14" t="str">
        <f t="shared" ca="1" si="757"/>
        <v>126</v>
      </c>
      <c r="E3728" s="14" t="str">
        <f t="shared" ca="1" si="758"/>
        <v>20y</v>
      </c>
      <c r="F3728" s="1">
        <f t="shared" ca="1" si="759"/>
        <v>120</v>
      </c>
      <c r="G3728" s="1">
        <f t="shared" ca="1" si="760"/>
        <v>148</v>
      </c>
      <c r="H3728" s="1">
        <f t="shared" ca="1" si="761"/>
        <v>1974</v>
      </c>
      <c r="I3728" s="1" t="str">
        <f ca="1">INDEX(Relationstabel!$C$3:$K$10,MATCH(INDIRECT($A$1&amp;"J"&amp;A3728),Relationstabel!$A$3:$A$10,0),MATCH(IFERROR(VALUE(INDIRECT($A$1&amp;"K"&amp;A3728)),0),Relationstabel!$C$1:$K$1,0))</f>
        <v>Fjernvarme/ Blokvarme</v>
      </c>
      <c r="J3728" s="1" t="str">
        <f ca="1">INDEX(Anvendelseskode!B:B,MATCH($F3728,Anvendelseskode!$A:$A,0))</f>
        <v>Fritliggende enfamilieshus (parcelhus)</v>
      </c>
      <c r="K3728" s="1" t="str">
        <f ca="1">INDEX(Anvendelseskode!C:C,MATCH($F3728,Anvendelseskode!$A:$A,0))</f>
        <v>Parcelhuse</v>
      </c>
      <c r="L3728" s="1" t="str">
        <f ca="1">INDEX(Anvendelseskode!D:D,MATCH($F3728,Anvendelseskode!$A:$A,0))</f>
        <v>Private husholdninger</v>
      </c>
      <c r="M3728" s="1" t="str">
        <f ca="1">IFERROR(INDEX(SBi!$2:$2,MATCH(H3728,SBi!$1:$1,1)),SBi!$K$2)</f>
        <v>1973-1978</v>
      </c>
      <c r="N3728" s="1">
        <f ca="1">INDEX(SBi!$C$3:$K$28,MATCH(F3728,SBi!$B$3:$B$28,0),MATCH(M3728,SBi!$C$2:$K$2,0))</f>
        <v>119.8</v>
      </c>
      <c r="O3728" s="16">
        <f t="shared" ca="1" si="762"/>
        <v>17.730399999999999</v>
      </c>
      <c r="P3728" s="16" t="str">
        <f ca="1">IFERROR(INDEX(VpD!$2:$2,MATCH(H3728,VpD!$1:$1,1)),VpD!$I$2)</f>
        <v>1973-1978</v>
      </c>
      <c r="Q3728" s="1">
        <f ca="1">INDEX(VpD!$C$3:$I$27,MATCH(F3728,VpD!$B$3:$B$27,0),MATCH(P3728,VpD!$C$2:$I$2,0))</f>
        <v>117</v>
      </c>
      <c r="R3728" s="16">
        <f t="shared" ca="1" si="763"/>
        <v>17.315999999999999</v>
      </c>
      <c r="S3728" s="14">
        <f t="shared" ca="1" si="764"/>
        <v>711415.69</v>
      </c>
      <c r="T3728" s="14">
        <f t="shared" ca="1" si="765"/>
        <v>6172046.6600000001</v>
      </c>
      <c r="U3728" s="14" t="str">
        <f t="shared" ca="1" si="766"/>
        <v>0A3F507E-18F7-32B8-E044-0003BA298018</v>
      </c>
    </row>
    <row r="3729" spans="1:21" s="14" customFormat="1" x14ac:dyDescent="0.25">
      <c r="A3729" s="14">
        <f t="shared" si="754"/>
        <v>3729</v>
      </c>
      <c r="B3729" s="14" t="str">
        <f t="shared" ca="1" si="755"/>
        <v>E1F6B671-3214-486A-B87F-681096F8E102</v>
      </c>
      <c r="C3729" s="14" t="str">
        <f t="shared" ca="1" si="756"/>
        <v>Hvidkløvervænget</v>
      </c>
      <c r="D3729" s="14" t="str">
        <f t="shared" ca="1" si="757"/>
        <v>10</v>
      </c>
      <c r="E3729" s="14" t="str">
        <f t="shared" ca="1" si="758"/>
        <v>9qy</v>
      </c>
      <c r="F3729" s="1">
        <f t="shared" ca="1" si="759"/>
        <v>130</v>
      </c>
      <c r="G3729" s="1">
        <f t="shared" ca="1" si="760"/>
        <v>115</v>
      </c>
      <c r="H3729" s="1">
        <f t="shared" ca="1" si="761"/>
        <v>2015</v>
      </c>
      <c r="I3729" s="1" t="str">
        <f ca="1">INDEX(Relationstabel!$C$3:$K$10,MATCH(INDIRECT($A$1&amp;"J"&amp;A3729),Relationstabel!$A$3:$A$10,0),MATCH(IFERROR(VALUE(INDIRECT($A$1&amp;"K"&amp;A3729)),0),Relationstabel!$C$1:$K$1,0))</f>
        <v>Fjernvarme/ Blokvarme</v>
      </c>
      <c r="J3729" s="1" t="str">
        <f ca="1">INDEX(Anvendelseskode!B:B,MATCH($F3729,Anvendelseskode!$A:$A,0))</f>
        <v>Række-, kæde-, dobbelthus (lodret adskillelse mellem enhederne)</v>
      </c>
      <c r="K3729" s="1" t="str">
        <f ca="1">INDEX(Anvendelseskode!C:C,MATCH($F3729,Anvendelseskode!$A:$A,0))</f>
        <v>Række-, kæde og dobbelthuse</v>
      </c>
      <c r="L3729" s="1" t="str">
        <f ca="1">INDEX(Anvendelseskode!D:D,MATCH($F3729,Anvendelseskode!$A:$A,0))</f>
        <v>Private husholdninger</v>
      </c>
      <c r="M3729" s="1" t="str">
        <f ca="1">IFERROR(INDEX(SBi!$2:$2,MATCH(H3729,SBi!$1:$1,1)),SBi!$K$2)</f>
        <v>Efter 2006</v>
      </c>
      <c r="N3729" s="1">
        <f ca="1">INDEX(SBi!$C$3:$K$28,MATCH(F3729,SBi!$B$3:$B$28,0),MATCH(M3729,SBi!$C$2:$K$2,0))</f>
        <v>66.400000000000006</v>
      </c>
      <c r="O3729" s="16">
        <f t="shared" ca="1" si="762"/>
        <v>7.636000000000001</v>
      </c>
      <c r="P3729" s="16" t="str">
        <f ca="1">IFERROR(INDEX(VpD!$2:$2,MATCH(H3729,VpD!$1:$1,1)),VpD!$I$2)</f>
        <v>&gt;1998</v>
      </c>
      <c r="Q3729" s="1">
        <f ca="1">INDEX(VpD!$C$3:$I$27,MATCH(F3729,VpD!$B$3:$B$27,0),MATCH(P3729,VpD!$C$2:$I$2,0))</f>
        <v>65</v>
      </c>
      <c r="R3729" s="16">
        <f t="shared" ca="1" si="763"/>
        <v>7.4749999999999996</v>
      </c>
      <c r="S3729" s="14">
        <f t="shared" ca="1" si="764"/>
        <v>711498.61</v>
      </c>
      <c r="T3729" s="14">
        <f t="shared" ca="1" si="765"/>
        <v>6172797.9299999997</v>
      </c>
      <c r="U3729" s="14" t="str">
        <f t="shared" ca="1" si="766"/>
        <v>B2119ABA-5A68-49D9-9356-D0FB808401F9</v>
      </c>
    </row>
    <row r="3730" spans="1:21" s="14" customFormat="1" x14ac:dyDescent="0.25">
      <c r="A3730" s="14">
        <f t="shared" si="754"/>
        <v>3730</v>
      </c>
      <c r="B3730" s="14" t="str">
        <f t="shared" ca="1" si="755"/>
        <v>02A41B1B-C7C0-4D09-AE32-323B4B9D55B8</v>
      </c>
      <c r="C3730" s="14" t="str">
        <f t="shared" ca="1" si="756"/>
        <v>Gulkløvervænget</v>
      </c>
      <c r="D3730" s="14" t="str">
        <f t="shared" ca="1" si="757"/>
        <v>22</v>
      </c>
      <c r="E3730" s="14" t="str">
        <f t="shared" ca="1" si="758"/>
        <v>9ui</v>
      </c>
      <c r="F3730" s="1">
        <f t="shared" ca="1" si="759"/>
        <v>130</v>
      </c>
      <c r="G3730" s="1">
        <f t="shared" ca="1" si="760"/>
        <v>120</v>
      </c>
      <c r="H3730" s="1">
        <f t="shared" ca="1" si="761"/>
        <v>2016</v>
      </c>
      <c r="I3730" s="1" t="str">
        <f ca="1">INDEX(Relationstabel!$C$3:$K$10,MATCH(INDIRECT($A$1&amp;"J"&amp;A3730),Relationstabel!$A$3:$A$10,0),MATCH(IFERROR(VALUE(INDIRECT($A$1&amp;"K"&amp;A3730)),0),Relationstabel!$C$1:$K$1,0))</f>
        <v>Fjernvarme/ Blokvarme</v>
      </c>
      <c r="J3730" s="1" t="str">
        <f ca="1">INDEX(Anvendelseskode!B:B,MATCH($F3730,Anvendelseskode!$A:$A,0))</f>
        <v>Række-, kæde-, dobbelthus (lodret adskillelse mellem enhederne)</v>
      </c>
      <c r="K3730" s="1" t="str">
        <f ca="1">INDEX(Anvendelseskode!C:C,MATCH($F3730,Anvendelseskode!$A:$A,0))</f>
        <v>Række-, kæde og dobbelthuse</v>
      </c>
      <c r="L3730" s="1" t="str">
        <f ca="1">INDEX(Anvendelseskode!D:D,MATCH($F3730,Anvendelseskode!$A:$A,0))</f>
        <v>Private husholdninger</v>
      </c>
      <c r="M3730" s="1" t="str">
        <f ca="1">IFERROR(INDEX(SBi!$2:$2,MATCH(H3730,SBi!$1:$1,1)),SBi!$K$2)</f>
        <v>Efter 2006</v>
      </c>
      <c r="N3730" s="1">
        <f ca="1">INDEX(SBi!$C$3:$K$28,MATCH(F3730,SBi!$B$3:$B$28,0),MATCH(M3730,SBi!$C$2:$K$2,0))</f>
        <v>66.400000000000006</v>
      </c>
      <c r="O3730" s="16">
        <f t="shared" ca="1" si="762"/>
        <v>7.9680000000000009</v>
      </c>
      <c r="P3730" s="16" t="str">
        <f ca="1">IFERROR(INDEX(VpD!$2:$2,MATCH(H3730,VpD!$1:$1,1)),VpD!$I$2)</f>
        <v>&gt;1998</v>
      </c>
      <c r="Q3730" s="1">
        <f ca="1">INDEX(VpD!$C$3:$I$27,MATCH(F3730,VpD!$B$3:$B$27,0),MATCH(P3730,VpD!$C$2:$I$2,0))</f>
        <v>65</v>
      </c>
      <c r="R3730" s="16">
        <f t="shared" ca="1" si="763"/>
        <v>7.8</v>
      </c>
      <c r="S3730" s="14">
        <f t="shared" ca="1" si="764"/>
        <v>711586.7</v>
      </c>
      <c r="T3730" s="14">
        <f t="shared" ca="1" si="765"/>
        <v>6172783.5</v>
      </c>
      <c r="U3730" s="14" t="str">
        <f t="shared" ca="1" si="766"/>
        <v>87757F46-D98C-4E49-965C-9DDDC71D4805</v>
      </c>
    </row>
    <row r="3731" spans="1:21" s="14" customFormat="1" x14ac:dyDescent="0.25">
      <c r="A3731" s="14">
        <f t="shared" si="754"/>
        <v>3731</v>
      </c>
      <c r="B3731" s="14" t="str">
        <f t="shared" ca="1" si="755"/>
        <v>BA34C53E-183B-4C24-BC3D-7C59FFFA5AFF</v>
      </c>
      <c r="C3731" s="14" t="str">
        <f t="shared" ca="1" si="756"/>
        <v>Liselundsvej</v>
      </c>
      <c r="D3731" s="14" t="str">
        <f t="shared" ca="1" si="757"/>
        <v>8</v>
      </c>
      <c r="E3731" s="14" t="str">
        <f t="shared" ca="1" si="758"/>
        <v>4fi</v>
      </c>
      <c r="F3731" s="1">
        <f t="shared" ca="1" si="759"/>
        <v>120</v>
      </c>
      <c r="G3731" s="1">
        <f t="shared" ca="1" si="760"/>
        <v>149</v>
      </c>
      <c r="H3731" s="1">
        <f t="shared" ca="1" si="761"/>
        <v>2012</v>
      </c>
      <c r="I3731" s="1" t="str">
        <f ca="1">INDEX(Relationstabel!$C$3:$K$10,MATCH(INDIRECT($A$1&amp;"J"&amp;A3731),Relationstabel!$A$3:$A$10,0),MATCH(IFERROR(VALUE(INDIRECT($A$1&amp;"K"&amp;A3731)),0),Relationstabel!$C$1:$K$1,0))</f>
        <v>Naturgas</v>
      </c>
      <c r="J3731" s="1" t="str">
        <f ca="1">INDEX(Anvendelseskode!B:B,MATCH($F3731,Anvendelseskode!$A:$A,0))</f>
        <v>Fritliggende enfamilieshus (parcelhus)</v>
      </c>
      <c r="K3731" s="1" t="str">
        <f ca="1">INDEX(Anvendelseskode!C:C,MATCH($F3731,Anvendelseskode!$A:$A,0))</f>
        <v>Parcelhuse</v>
      </c>
      <c r="L3731" s="1" t="str">
        <f ca="1">INDEX(Anvendelseskode!D:D,MATCH($F3731,Anvendelseskode!$A:$A,0))</f>
        <v>Private husholdninger</v>
      </c>
      <c r="M3731" s="1" t="str">
        <f ca="1">IFERROR(INDEX(SBi!$2:$2,MATCH(H3731,SBi!$1:$1,1)),SBi!$K$2)</f>
        <v>Efter 2006</v>
      </c>
      <c r="N3731" s="1">
        <f ca="1">INDEX(SBi!$C$3:$K$28,MATCH(F3731,SBi!$B$3:$B$28,0),MATCH(M3731,SBi!$C$2:$K$2,0))</f>
        <v>67.3</v>
      </c>
      <c r="O3731" s="16">
        <f t="shared" ca="1" si="762"/>
        <v>10.027699999999999</v>
      </c>
      <c r="P3731" s="16" t="str">
        <f ca="1">IFERROR(INDEX(VpD!$2:$2,MATCH(H3731,VpD!$1:$1,1)),VpD!$I$2)</f>
        <v>&gt;1998</v>
      </c>
      <c r="Q3731" s="1">
        <f ca="1">INDEX(VpD!$C$3:$I$27,MATCH(F3731,VpD!$B$3:$B$27,0),MATCH(P3731,VpD!$C$2:$I$2,0))</f>
        <v>72</v>
      </c>
      <c r="R3731" s="16">
        <f t="shared" ca="1" si="763"/>
        <v>10.728</v>
      </c>
      <c r="S3731" s="14">
        <f t="shared" ca="1" si="764"/>
        <v>712390.74</v>
      </c>
      <c r="T3731" s="14">
        <f t="shared" ca="1" si="765"/>
        <v>6169324.4299999997</v>
      </c>
      <c r="U3731" s="14" t="str">
        <f t="shared" ca="1" si="766"/>
        <v>ABBC73A0-1EC4-4E0F-816C-F791BA43ED51</v>
      </c>
    </row>
    <row r="3732" spans="1:21" s="14" customFormat="1" x14ac:dyDescent="0.25">
      <c r="A3732" s="14">
        <f t="shared" si="754"/>
        <v>3732</v>
      </c>
      <c r="B3732" s="14" t="str">
        <f t="shared" ca="1" si="755"/>
        <v>25767170-6995-42A7-810E-9A71401DE151</v>
      </c>
      <c r="C3732" s="14" t="str">
        <f t="shared" ca="1" si="756"/>
        <v>Sandvejen</v>
      </c>
      <c r="D3732" s="14" t="str">
        <f t="shared" ca="1" si="757"/>
        <v>2D</v>
      </c>
      <c r="E3732" s="14" t="str">
        <f t="shared" ca="1" si="758"/>
        <v>11cd</v>
      </c>
      <c r="F3732" s="1">
        <f t="shared" ca="1" si="759"/>
        <v>130</v>
      </c>
      <c r="G3732" s="1">
        <f t="shared" ca="1" si="760"/>
        <v>132</v>
      </c>
      <c r="H3732" s="1">
        <f t="shared" ca="1" si="761"/>
        <v>1975</v>
      </c>
      <c r="I3732" s="1" t="str">
        <f ca="1">INDEX(Relationstabel!$C$3:$K$10,MATCH(INDIRECT($A$1&amp;"J"&amp;A3732),Relationstabel!$A$3:$A$10,0),MATCH(IFERROR(VALUE(INDIRECT($A$1&amp;"K"&amp;A3732)),0),Relationstabel!$C$1:$K$1,0))</f>
        <v>Elvarme</v>
      </c>
      <c r="J3732" s="1" t="str">
        <f ca="1">INDEX(Anvendelseskode!B:B,MATCH($F3732,Anvendelseskode!$A:$A,0))</f>
        <v>Række-, kæde-, dobbelthus (lodret adskillelse mellem enhederne)</v>
      </c>
      <c r="K3732" s="1" t="str">
        <f ca="1">INDEX(Anvendelseskode!C:C,MATCH($F3732,Anvendelseskode!$A:$A,0))</f>
        <v>Række-, kæde og dobbelthuse</v>
      </c>
      <c r="L3732" s="1" t="str">
        <f ca="1">INDEX(Anvendelseskode!D:D,MATCH($F3732,Anvendelseskode!$A:$A,0))</f>
        <v>Private husholdninger</v>
      </c>
      <c r="M3732" s="1" t="str">
        <f ca="1">IFERROR(INDEX(SBi!$2:$2,MATCH(H3732,SBi!$1:$1,1)),SBi!$K$2)</f>
        <v>1973-1978</v>
      </c>
      <c r="N3732" s="1">
        <f ca="1">INDEX(SBi!$C$3:$K$28,MATCH(F3732,SBi!$B$3:$B$28,0),MATCH(M3732,SBi!$C$2:$K$2,0))</f>
        <v>112.6</v>
      </c>
      <c r="O3732" s="16">
        <f t="shared" ca="1" si="762"/>
        <v>14.863199999999999</v>
      </c>
      <c r="P3732" s="16" t="str">
        <f ca="1">IFERROR(INDEX(VpD!$2:$2,MATCH(H3732,VpD!$1:$1,1)),VpD!$I$2)</f>
        <v>1973-1978</v>
      </c>
      <c r="Q3732" s="1">
        <f ca="1">INDEX(VpD!$C$3:$I$27,MATCH(F3732,VpD!$B$3:$B$27,0),MATCH(P3732,VpD!$C$2:$I$2,0))</f>
        <v>98</v>
      </c>
      <c r="R3732" s="16">
        <f t="shared" ca="1" si="763"/>
        <v>12.936</v>
      </c>
      <c r="S3732" s="14">
        <f t="shared" ca="1" si="764"/>
        <v>713031.69</v>
      </c>
      <c r="T3732" s="14">
        <f t="shared" ca="1" si="765"/>
        <v>6168801.9500000002</v>
      </c>
      <c r="U3732" s="14" t="str">
        <f t="shared" ca="1" si="766"/>
        <v>0A3F507E-20F0-32B8-E044-0003BA298018</v>
      </c>
    </row>
    <row r="3733" spans="1:21" s="14" customFormat="1" x14ac:dyDescent="0.25">
      <c r="A3733" s="14">
        <f t="shared" si="754"/>
        <v>3733</v>
      </c>
      <c r="B3733" s="14" t="str">
        <f t="shared" ca="1" si="755"/>
        <v>9FDC97BA-39AD-440E-9331-654D70F16318</v>
      </c>
      <c r="C3733" s="14" t="str">
        <f t="shared" ca="1" si="756"/>
        <v>Nørrebred</v>
      </c>
      <c r="D3733" s="14" t="str">
        <f t="shared" ca="1" si="757"/>
        <v>232</v>
      </c>
      <c r="E3733" s="14" t="str">
        <f t="shared" ca="1" si="758"/>
        <v>21t</v>
      </c>
      <c r="F3733" s="1">
        <f t="shared" ca="1" si="759"/>
        <v>130</v>
      </c>
      <c r="G3733" s="1">
        <f t="shared" ca="1" si="760"/>
        <v>107</v>
      </c>
      <c r="H3733" s="1">
        <f t="shared" ca="1" si="761"/>
        <v>1969</v>
      </c>
      <c r="I3733" s="1" t="str">
        <f ca="1">INDEX(Relationstabel!$C$3:$K$10,MATCH(INDIRECT($A$1&amp;"J"&amp;A3733),Relationstabel!$A$3:$A$10,0),MATCH(IFERROR(VALUE(INDIRECT($A$1&amp;"K"&amp;A3733)),0),Relationstabel!$C$1:$K$1,0))</f>
        <v>Fjernvarme/ Blokvarme</v>
      </c>
      <c r="J3733" s="1" t="str">
        <f ca="1">INDEX(Anvendelseskode!B:B,MATCH($F3733,Anvendelseskode!$A:$A,0))</f>
        <v>Række-, kæde-, dobbelthus (lodret adskillelse mellem enhederne)</v>
      </c>
      <c r="K3733" s="1" t="str">
        <f ca="1">INDEX(Anvendelseskode!C:C,MATCH($F3733,Anvendelseskode!$A:$A,0))</f>
        <v>Række-, kæde og dobbelthuse</v>
      </c>
      <c r="L3733" s="1" t="str">
        <f ca="1">INDEX(Anvendelseskode!D:D,MATCH($F3733,Anvendelseskode!$A:$A,0))</f>
        <v>Private husholdninger</v>
      </c>
      <c r="M3733" s="1" t="str">
        <f ca="1">IFERROR(INDEX(SBi!$2:$2,MATCH(H3733,SBi!$1:$1,1)),SBi!$K$2)</f>
        <v>1961-1972</v>
      </c>
      <c r="N3733" s="1">
        <f ca="1">INDEX(SBi!$C$3:$K$28,MATCH(F3733,SBi!$B$3:$B$28,0),MATCH(M3733,SBi!$C$2:$K$2,0))</f>
        <v>119.9</v>
      </c>
      <c r="O3733" s="16">
        <f t="shared" ca="1" si="762"/>
        <v>12.829300000000002</v>
      </c>
      <c r="P3733" s="16" t="str">
        <f ca="1">IFERROR(INDEX(VpD!$2:$2,MATCH(H3733,VpD!$1:$1,1)),VpD!$I$2)</f>
        <v>1961-1972</v>
      </c>
      <c r="Q3733" s="1">
        <f ca="1">INDEX(VpD!$C$3:$I$27,MATCH(F3733,VpD!$B$3:$B$27,0),MATCH(P3733,VpD!$C$2:$I$2,0))</f>
        <v>120</v>
      </c>
      <c r="R3733" s="16">
        <f t="shared" ca="1" si="763"/>
        <v>12.84</v>
      </c>
      <c r="S3733" s="14">
        <f t="shared" ca="1" si="764"/>
        <v>711673.21</v>
      </c>
      <c r="T3733" s="14">
        <f t="shared" ca="1" si="765"/>
        <v>6172215.1699999999</v>
      </c>
      <c r="U3733" s="14" t="str">
        <f t="shared" ca="1" si="766"/>
        <v>0A3F507E-1EF1-32B8-E044-0003BA298018</v>
      </c>
    </row>
    <row r="3734" spans="1:21" s="14" customFormat="1" x14ac:dyDescent="0.25">
      <c r="A3734" s="14">
        <f t="shared" si="754"/>
        <v>3734</v>
      </c>
      <c r="B3734" s="14" t="str">
        <f t="shared" ca="1" si="755"/>
        <v>021F5038-74A1-442C-AB71-6126B948A90D</v>
      </c>
      <c r="C3734" s="14" t="str">
        <f t="shared" ca="1" si="756"/>
        <v>Valmuebakken</v>
      </c>
      <c r="D3734" s="14" t="str">
        <f t="shared" ca="1" si="757"/>
        <v>1</v>
      </c>
      <c r="E3734" s="14" t="str">
        <f t="shared" ca="1" si="758"/>
        <v>21ic</v>
      </c>
      <c r="F3734" s="1">
        <f t="shared" ca="1" si="759"/>
        <v>130</v>
      </c>
      <c r="G3734" s="1">
        <f t="shared" ca="1" si="760"/>
        <v>90</v>
      </c>
      <c r="H3734" s="1">
        <f t="shared" ca="1" si="761"/>
        <v>1993</v>
      </c>
      <c r="I3734" s="1" t="str">
        <f ca="1">INDEX(Relationstabel!$C$3:$K$10,MATCH(INDIRECT($A$1&amp;"J"&amp;A3734),Relationstabel!$A$3:$A$10,0),MATCH(IFERROR(VALUE(INDIRECT($A$1&amp;"K"&amp;A3734)),0),Relationstabel!$C$1:$K$1,0))</f>
        <v>Fjernvarme/ Blokvarme</v>
      </c>
      <c r="J3734" s="1" t="str">
        <f ca="1">INDEX(Anvendelseskode!B:B,MATCH($F3734,Anvendelseskode!$A:$A,0))</f>
        <v>Række-, kæde-, dobbelthus (lodret adskillelse mellem enhederne)</v>
      </c>
      <c r="K3734" s="1" t="str">
        <f ca="1">INDEX(Anvendelseskode!C:C,MATCH($F3734,Anvendelseskode!$A:$A,0))</f>
        <v>Række-, kæde og dobbelthuse</v>
      </c>
      <c r="L3734" s="1" t="str">
        <f ca="1">INDEX(Anvendelseskode!D:D,MATCH($F3734,Anvendelseskode!$A:$A,0))</f>
        <v>Private husholdninger</v>
      </c>
      <c r="M3734" s="1" t="str">
        <f ca="1">IFERROR(INDEX(SBi!$2:$2,MATCH(H3734,SBi!$1:$1,1)),SBi!$K$2)</f>
        <v>1979-1998</v>
      </c>
      <c r="N3734" s="1">
        <f ca="1">INDEX(SBi!$C$3:$K$28,MATCH(F3734,SBi!$B$3:$B$28,0),MATCH(M3734,SBi!$C$2:$K$2,0))</f>
        <v>96.8</v>
      </c>
      <c r="O3734" s="16">
        <f t="shared" ca="1" si="762"/>
        <v>8.7119999999999997</v>
      </c>
      <c r="P3734" s="16" t="str">
        <f ca="1">IFERROR(INDEX(VpD!$2:$2,MATCH(H3734,VpD!$1:$1,1)),VpD!$I$2)</f>
        <v>1979-1998</v>
      </c>
      <c r="Q3734" s="1">
        <f ca="1">INDEX(VpD!$C$3:$I$27,MATCH(F3734,VpD!$B$3:$B$27,0),MATCH(P3734,VpD!$C$2:$I$2,0))</f>
        <v>74</v>
      </c>
      <c r="R3734" s="16">
        <f t="shared" ca="1" si="763"/>
        <v>6.66</v>
      </c>
      <c r="S3734" s="14">
        <f t="shared" ca="1" si="764"/>
        <v>711714.04</v>
      </c>
      <c r="T3734" s="14">
        <f t="shared" ca="1" si="765"/>
        <v>6172576.4199999999</v>
      </c>
      <c r="U3734" s="14" t="str">
        <f t="shared" ca="1" si="766"/>
        <v>0A3F507E-23F1-32B8-E044-0003BA298018</v>
      </c>
    </row>
    <row r="3735" spans="1:21" s="14" customFormat="1" x14ac:dyDescent="0.25">
      <c r="A3735" s="14">
        <f t="shared" si="754"/>
        <v>3735</v>
      </c>
      <c r="B3735" s="14" t="str">
        <f t="shared" ca="1" si="755"/>
        <v>A931AA23-21E2-43FD-900C-158E27BE39E0</v>
      </c>
      <c r="C3735" s="14" t="str">
        <f t="shared" ca="1" si="756"/>
        <v>Bygaden</v>
      </c>
      <c r="D3735" s="14" t="str">
        <f t="shared" ca="1" si="757"/>
        <v>35</v>
      </c>
      <c r="E3735" s="14" t="str">
        <f t="shared" ca="1" si="758"/>
        <v>45</v>
      </c>
      <c r="F3735" s="1">
        <f t="shared" ca="1" si="759"/>
        <v>120</v>
      </c>
      <c r="G3735" s="1">
        <f t="shared" ca="1" si="760"/>
        <v>231</v>
      </c>
      <c r="H3735" s="1">
        <f t="shared" ca="1" si="761"/>
        <v>2000</v>
      </c>
      <c r="I3735" s="1" t="str">
        <f ca="1">INDEX(Relationstabel!$C$3:$K$10,MATCH(INDIRECT($A$1&amp;"J"&amp;A3735),Relationstabel!$A$3:$A$10,0),MATCH(IFERROR(VALUE(INDIRECT($A$1&amp;"K"&amp;A3735)),0),Relationstabel!$C$1:$K$1,0))</f>
        <v>Naturgas</v>
      </c>
      <c r="J3735" s="1" t="str">
        <f ca="1">INDEX(Anvendelseskode!B:B,MATCH($F3735,Anvendelseskode!$A:$A,0))</f>
        <v>Fritliggende enfamilieshus (parcelhus)</v>
      </c>
      <c r="K3735" s="1" t="str">
        <f ca="1">INDEX(Anvendelseskode!C:C,MATCH($F3735,Anvendelseskode!$A:$A,0))</f>
        <v>Parcelhuse</v>
      </c>
      <c r="L3735" s="1" t="str">
        <f ca="1">INDEX(Anvendelseskode!D:D,MATCH($F3735,Anvendelseskode!$A:$A,0))</f>
        <v>Private husholdninger</v>
      </c>
      <c r="M3735" s="1" t="str">
        <f ca="1">IFERROR(INDEX(SBi!$2:$2,MATCH(H3735,SBi!$1:$1,1)),SBi!$K$2)</f>
        <v>1999-2006</v>
      </c>
      <c r="N3735" s="1">
        <f ca="1">INDEX(SBi!$C$3:$K$28,MATCH(F3735,SBi!$B$3:$B$28,0),MATCH(M3735,SBi!$C$2:$K$2,0))</f>
        <v>83.9</v>
      </c>
      <c r="O3735" s="16">
        <f t="shared" ca="1" si="762"/>
        <v>19.3809</v>
      </c>
      <c r="P3735" s="16" t="str">
        <f ca="1">IFERROR(INDEX(VpD!$2:$2,MATCH(H3735,VpD!$1:$1,1)),VpD!$I$2)</f>
        <v>&gt;1998</v>
      </c>
      <c r="Q3735" s="1">
        <f ca="1">INDEX(VpD!$C$3:$I$27,MATCH(F3735,VpD!$B$3:$B$27,0),MATCH(P3735,VpD!$C$2:$I$2,0))</f>
        <v>72</v>
      </c>
      <c r="R3735" s="16">
        <f t="shared" ca="1" si="763"/>
        <v>16.632000000000001</v>
      </c>
      <c r="S3735" s="14">
        <f t="shared" ca="1" si="764"/>
        <v>711732.37</v>
      </c>
      <c r="T3735" s="14">
        <f t="shared" ca="1" si="765"/>
        <v>6170710.3899999997</v>
      </c>
      <c r="U3735" s="14" t="str">
        <f t="shared" ca="1" si="766"/>
        <v>0A3F507E-15F4-32B8-E044-0003BA298018</v>
      </c>
    </row>
    <row r="3736" spans="1:21" s="14" customFormat="1" x14ac:dyDescent="0.25">
      <c r="A3736" s="14">
        <f t="shared" si="754"/>
        <v>3736</v>
      </c>
      <c r="B3736" s="14" t="str">
        <f t="shared" ca="1" si="755"/>
        <v>60C11989-257F-48AB-951E-F34EC4608EED</v>
      </c>
      <c r="C3736" s="14" t="str">
        <f t="shared" ca="1" si="756"/>
        <v>Egholmvej</v>
      </c>
      <c r="D3736" s="14" t="str">
        <f t="shared" ca="1" si="757"/>
        <v>19</v>
      </c>
      <c r="E3736" s="14" t="str">
        <f t="shared" ca="1" si="758"/>
        <v>18ou</v>
      </c>
      <c r="F3736" s="1">
        <f t="shared" ca="1" si="759"/>
        <v>420</v>
      </c>
      <c r="G3736" s="1">
        <f t="shared" ca="1" si="760"/>
        <v>10944</v>
      </c>
      <c r="H3736" s="1">
        <f t="shared" ca="1" si="761"/>
        <v>2013</v>
      </c>
      <c r="I3736" s="1" t="str">
        <f ca="1">INDEX(Relationstabel!$C$3:$K$10,MATCH(INDIRECT($A$1&amp;"J"&amp;A3736),Relationstabel!$A$3:$A$10,0),MATCH(IFERROR(VALUE(INDIRECT($A$1&amp;"K"&amp;A3736)),0),Relationstabel!$C$1:$K$1,0))</f>
        <v>Fjernvarme/ Blokvarme</v>
      </c>
      <c r="J3736" s="1" t="str">
        <f ca="1">INDEX(Anvendelseskode!B:B,MATCH($F3736,Anvendelseskode!$A:$A,0))</f>
        <v>Bygning til undervisning og forskning (skole, gymnasium, forskningslabratorium o.lign.)</v>
      </c>
      <c r="K3736" s="1" t="str">
        <f ca="1">INDEX(Anvendelseskode!C:C,MATCH($F3736,Anvendelseskode!$A:$A,0))</f>
        <v>Undervisning, forskning o.l.</v>
      </c>
      <c r="L3736" s="1" t="str">
        <f ca="1">INDEX(Anvendelseskode!D:D,MATCH($F3736,Anvendelseskode!$A:$A,0))</f>
        <v>Kommunale og andre offentlige institutioner</v>
      </c>
      <c r="M3736" s="1" t="str">
        <f ca="1">IFERROR(INDEX(SBi!$2:$2,MATCH(H3736,SBi!$1:$1,1)),SBi!$K$2)</f>
        <v>Efter 2006</v>
      </c>
      <c r="N3736" s="1">
        <f ca="1">INDEX(SBi!$C$3:$K$28,MATCH(F3736,SBi!$B$3:$B$28,0),MATCH(M3736,SBi!$C$2:$K$2,0))</f>
        <v>86.2</v>
      </c>
      <c r="O3736" s="16">
        <f t="shared" ca="1" si="762"/>
        <v>943.3728000000001</v>
      </c>
      <c r="P3736" s="16" t="str">
        <f ca="1">IFERROR(INDEX(VpD!$2:$2,MATCH(H3736,VpD!$1:$1,1)),VpD!$I$2)</f>
        <v>&gt;1998</v>
      </c>
      <c r="Q3736" s="1">
        <f ca="1">INDEX(VpD!$C$3:$I$27,MATCH(F3736,VpD!$B$3:$B$27,0),MATCH(P3736,VpD!$C$2:$I$2,0))</f>
        <v>98</v>
      </c>
      <c r="R3736" s="16">
        <f t="shared" ca="1" si="763"/>
        <v>1072.5119999999999</v>
      </c>
      <c r="S3736" s="14">
        <f t="shared" ca="1" si="764"/>
        <v>713430.77</v>
      </c>
      <c r="T3736" s="14">
        <f t="shared" ca="1" si="765"/>
        <v>6169104.0199999996</v>
      </c>
      <c r="U3736" s="14" t="str">
        <f t="shared" ca="1" si="766"/>
        <v>0A3F507E-16F4-32B8-E044-0003BA298018</v>
      </c>
    </row>
    <row r="3737" spans="1:21" s="14" customFormat="1" x14ac:dyDescent="0.25">
      <c r="A3737" s="14">
        <f t="shared" si="754"/>
        <v>3737</v>
      </c>
      <c r="B3737" s="14" t="str">
        <f t="shared" ca="1" si="755"/>
        <v>05A8CF3D-05CD-484C-AB0A-3581198C0612</v>
      </c>
      <c r="C3737" s="14" t="str">
        <f t="shared" ca="1" si="756"/>
        <v>Løkketoften</v>
      </c>
      <c r="D3737" s="14" t="str">
        <f t="shared" ca="1" si="757"/>
        <v>22</v>
      </c>
      <c r="E3737" s="14" t="str">
        <f t="shared" ca="1" si="758"/>
        <v>9er</v>
      </c>
      <c r="F3737" s="1">
        <f t="shared" ca="1" si="759"/>
        <v>120</v>
      </c>
      <c r="G3737" s="1">
        <f t="shared" ca="1" si="760"/>
        <v>134</v>
      </c>
      <c r="H3737" s="1">
        <f t="shared" ca="1" si="761"/>
        <v>1969</v>
      </c>
      <c r="I3737" s="1" t="str">
        <f ca="1">INDEX(Relationstabel!$C$3:$K$10,MATCH(INDIRECT($A$1&amp;"J"&amp;A3737),Relationstabel!$A$3:$A$10,0),MATCH(IFERROR(VALUE(INDIRECT($A$1&amp;"K"&amp;A3737)),0),Relationstabel!$C$1:$K$1,0))</f>
        <v>Naturgas</v>
      </c>
      <c r="J3737" s="1" t="str">
        <f ca="1">INDEX(Anvendelseskode!B:B,MATCH($F3737,Anvendelseskode!$A:$A,0))</f>
        <v>Fritliggende enfamilieshus (parcelhus)</v>
      </c>
      <c r="K3737" s="1" t="str">
        <f ca="1">INDEX(Anvendelseskode!C:C,MATCH($F3737,Anvendelseskode!$A:$A,0))</f>
        <v>Parcelhuse</v>
      </c>
      <c r="L3737" s="1" t="str">
        <f ca="1">INDEX(Anvendelseskode!D:D,MATCH($F3737,Anvendelseskode!$A:$A,0))</f>
        <v>Private husholdninger</v>
      </c>
      <c r="M3737" s="1" t="str">
        <f ca="1">IFERROR(INDEX(SBi!$2:$2,MATCH(H3737,SBi!$1:$1,1)),SBi!$K$2)</f>
        <v>1961-1972</v>
      </c>
      <c r="N3737" s="1">
        <f ca="1">INDEX(SBi!$C$3:$K$28,MATCH(F3737,SBi!$B$3:$B$28,0),MATCH(M3737,SBi!$C$2:$K$2,0))</f>
        <v>134.30000000000001</v>
      </c>
      <c r="O3737" s="16">
        <f t="shared" ca="1" si="762"/>
        <v>17.996200000000002</v>
      </c>
      <c r="P3737" s="16" t="str">
        <f ca="1">IFERROR(INDEX(VpD!$2:$2,MATCH(H3737,VpD!$1:$1,1)),VpD!$I$2)</f>
        <v>1961-1972</v>
      </c>
      <c r="Q3737" s="1">
        <f ca="1">INDEX(VpD!$C$3:$I$27,MATCH(F3737,VpD!$B$3:$B$27,0),MATCH(P3737,VpD!$C$2:$I$2,0))</f>
        <v>143</v>
      </c>
      <c r="R3737" s="16">
        <f t="shared" ca="1" si="763"/>
        <v>19.161999999999999</v>
      </c>
      <c r="S3737" s="14">
        <f t="shared" ca="1" si="764"/>
        <v>711024.81</v>
      </c>
      <c r="T3737" s="14">
        <f t="shared" ca="1" si="765"/>
        <v>6172015.2999999998</v>
      </c>
      <c r="U3737" s="14" t="str">
        <f t="shared" ca="1" si="766"/>
        <v>0A3F507E-1CF9-32B8-E044-0003BA298018</v>
      </c>
    </row>
    <row r="3738" spans="1:21" s="14" customFormat="1" x14ac:dyDescent="0.25">
      <c r="A3738" s="14">
        <f t="shared" si="754"/>
        <v>3738</v>
      </c>
      <c r="B3738" s="14" t="str">
        <f t="shared" ca="1" si="755"/>
        <v>04A8445A-9712-4FE1-AC9F-0B312547547E</v>
      </c>
      <c r="C3738" s="14" t="str">
        <f t="shared" ca="1" si="756"/>
        <v>Syvhøjvænge</v>
      </c>
      <c r="D3738" s="14" t="str">
        <f t="shared" ca="1" si="757"/>
        <v>197</v>
      </c>
      <c r="E3738" s="14" t="str">
        <f t="shared" ca="1" si="758"/>
        <v>21cg</v>
      </c>
      <c r="F3738" s="1">
        <f t="shared" ca="1" si="759"/>
        <v>130</v>
      </c>
      <c r="G3738" s="1">
        <f t="shared" ca="1" si="760"/>
        <v>170</v>
      </c>
      <c r="H3738" s="1">
        <f t="shared" ca="1" si="761"/>
        <v>1971</v>
      </c>
      <c r="I3738" s="1" t="str">
        <f ca="1">INDEX(Relationstabel!$C$3:$K$10,MATCH(INDIRECT($A$1&amp;"J"&amp;A3738),Relationstabel!$A$3:$A$10,0),MATCH(IFERROR(VALUE(INDIRECT($A$1&amp;"K"&amp;A3738)),0),Relationstabel!$C$1:$K$1,0))</f>
        <v>Fjernvarme/ Blokvarme</v>
      </c>
      <c r="J3738" s="1" t="str">
        <f ca="1">INDEX(Anvendelseskode!B:B,MATCH($F3738,Anvendelseskode!$A:$A,0))</f>
        <v>Række-, kæde-, dobbelthus (lodret adskillelse mellem enhederne)</v>
      </c>
      <c r="K3738" s="1" t="str">
        <f ca="1">INDEX(Anvendelseskode!C:C,MATCH($F3738,Anvendelseskode!$A:$A,0))</f>
        <v>Række-, kæde og dobbelthuse</v>
      </c>
      <c r="L3738" s="1" t="str">
        <f ca="1">INDEX(Anvendelseskode!D:D,MATCH($F3738,Anvendelseskode!$A:$A,0))</f>
        <v>Private husholdninger</v>
      </c>
      <c r="M3738" s="1" t="str">
        <f ca="1">IFERROR(INDEX(SBi!$2:$2,MATCH(H3738,SBi!$1:$1,1)),SBi!$K$2)</f>
        <v>1961-1972</v>
      </c>
      <c r="N3738" s="1">
        <f ca="1">INDEX(SBi!$C$3:$K$28,MATCH(F3738,SBi!$B$3:$B$28,0),MATCH(M3738,SBi!$C$2:$K$2,0))</f>
        <v>119.9</v>
      </c>
      <c r="O3738" s="16">
        <f t="shared" ca="1" si="762"/>
        <v>20.382999999999999</v>
      </c>
      <c r="P3738" s="16" t="str">
        <f ca="1">IFERROR(INDEX(VpD!$2:$2,MATCH(H3738,VpD!$1:$1,1)),VpD!$I$2)</f>
        <v>1961-1972</v>
      </c>
      <c r="Q3738" s="1">
        <f ca="1">INDEX(VpD!$C$3:$I$27,MATCH(F3738,VpD!$B$3:$B$27,0),MATCH(P3738,VpD!$C$2:$I$2,0))</f>
        <v>120</v>
      </c>
      <c r="R3738" s="16">
        <f t="shared" ca="1" si="763"/>
        <v>20.399999999999999</v>
      </c>
      <c r="S3738" s="14">
        <f t="shared" ca="1" si="764"/>
        <v>711758.42</v>
      </c>
      <c r="T3738" s="14">
        <f t="shared" ca="1" si="765"/>
        <v>6172197.8499999996</v>
      </c>
      <c r="U3738" s="14" t="str">
        <f t="shared" ca="1" si="766"/>
        <v>0A3F507E-22F9-32B8-E044-0003BA298018</v>
      </c>
    </row>
    <row r="3739" spans="1:21" s="14" customFormat="1" x14ac:dyDescent="0.25">
      <c r="A3739" s="14">
        <f t="shared" si="754"/>
        <v>3739</v>
      </c>
      <c r="B3739" s="14" t="str">
        <f t="shared" ca="1" si="755"/>
        <v>E36CF764-CBE0-4F55-943F-D910BDEA399F</v>
      </c>
      <c r="C3739" s="14" t="str">
        <f t="shared" ca="1" si="756"/>
        <v>Delta Park</v>
      </c>
      <c r="D3739" s="14" t="str">
        <f t="shared" ca="1" si="757"/>
        <v>46</v>
      </c>
      <c r="E3739" s="14" t="str">
        <f t="shared" ca="1" si="758"/>
        <v>7fu</v>
      </c>
      <c r="F3739" s="1">
        <f t="shared" ca="1" si="759"/>
        <v>320</v>
      </c>
      <c r="G3739" s="1">
        <f t="shared" ca="1" si="760"/>
        <v>3552</v>
      </c>
      <c r="H3739" s="1">
        <f t="shared" ca="1" si="761"/>
        <v>2010</v>
      </c>
      <c r="I3739" s="1" t="str">
        <f ca="1">INDEX(Relationstabel!$C$3:$K$10,MATCH(INDIRECT($A$1&amp;"J"&amp;A3739),Relationstabel!$A$3:$A$10,0),MATCH(IFERROR(VALUE(INDIRECT($A$1&amp;"K"&amp;A3739)),0),Relationstabel!$C$1:$K$1,0))</f>
        <v>Fjernvarme/ Blokvarme</v>
      </c>
      <c r="J3739" s="1" t="str">
        <f ca="1">INDEX(Anvendelseskode!B:B,MATCH($F3739,Anvendelseskode!$A:$A,0))</f>
        <v>Bygning til kontor, handel, lager herunder offentlig administration</v>
      </c>
      <c r="K3739" s="1" t="str">
        <f ca="1">INDEX(Anvendelseskode!C:C,MATCH($F3739,Anvendelseskode!$A:$A,0))</f>
        <v>Kontor, handel, lager, off. adm.</v>
      </c>
      <c r="L3739" s="1" t="str">
        <f ca="1">INDEX(Anvendelseskode!D:D,MATCH($F3739,Anvendelseskode!$A:$A,0))</f>
        <v>Handel og servicevirksomheder</v>
      </c>
      <c r="M3739" s="1" t="str">
        <f ca="1">IFERROR(INDEX(SBi!$2:$2,MATCH(H3739,SBi!$1:$1,1)),SBi!$K$2)</f>
        <v>Efter 2006</v>
      </c>
      <c r="N3739" s="1">
        <f ca="1">INDEX(SBi!$C$3:$K$28,MATCH(F3739,SBi!$B$3:$B$28,0),MATCH(M3739,SBi!$C$2:$K$2,0))</f>
        <v>82.8</v>
      </c>
      <c r="O3739" s="16">
        <f t="shared" ca="1" si="762"/>
        <v>294.10559999999998</v>
      </c>
      <c r="P3739" s="16" t="str">
        <f ca="1">IFERROR(INDEX(VpD!$2:$2,MATCH(H3739,VpD!$1:$1,1)),VpD!$I$2)</f>
        <v>&gt;1998</v>
      </c>
      <c r="Q3739" s="1">
        <f ca="1">INDEX(VpD!$C$3:$I$27,MATCH(F3739,VpD!$B$3:$B$27,0),MATCH(P3739,VpD!$C$2:$I$2,0))</f>
        <v>77</v>
      </c>
      <c r="R3739" s="16">
        <f t="shared" ca="1" si="763"/>
        <v>273.50400000000002</v>
      </c>
      <c r="S3739" s="14">
        <f t="shared" ca="1" si="764"/>
        <v>713352.95</v>
      </c>
      <c r="T3739" s="14">
        <f t="shared" ca="1" si="765"/>
        <v>6169898.0099999998</v>
      </c>
      <c r="U3739" s="14" t="str">
        <f t="shared" ca="1" si="766"/>
        <v>308257D7-39CC-4985-9521-1A0473886982</v>
      </c>
    </row>
    <row r="3740" spans="1:21" s="14" customFormat="1" x14ac:dyDescent="0.25">
      <c r="A3740" s="14">
        <f t="shared" si="754"/>
        <v>3740</v>
      </c>
      <c r="B3740" s="14" t="str">
        <f t="shared" ca="1" si="755"/>
        <v>E346EC44-EF0A-4AE6-AE32-E9661B9C766A</v>
      </c>
      <c r="C3740" s="14" t="str">
        <f t="shared" ca="1" si="756"/>
        <v>Kløvervænget</v>
      </c>
      <c r="D3740" s="14" t="str">
        <f t="shared" ca="1" si="757"/>
        <v>72</v>
      </c>
      <c r="E3740" s="14" t="str">
        <f t="shared" ca="1" si="758"/>
        <v>9pq</v>
      </c>
      <c r="F3740" s="1">
        <f t="shared" ca="1" si="759"/>
        <v>160</v>
      </c>
      <c r="G3740" s="1">
        <f t="shared" ca="1" si="760"/>
        <v>1617</v>
      </c>
      <c r="H3740" s="1">
        <f t="shared" ca="1" si="761"/>
        <v>2006</v>
      </c>
      <c r="I3740" s="1" t="str">
        <f ca="1">INDEX(Relationstabel!$C$3:$K$10,MATCH(INDIRECT($A$1&amp;"J"&amp;A3740),Relationstabel!$A$3:$A$10,0),MATCH(IFERROR(VALUE(INDIRECT($A$1&amp;"K"&amp;A3740)),0),Relationstabel!$C$1:$K$1,0))</f>
        <v>Fjernvarme/ Blokvarme</v>
      </c>
      <c r="J3740" s="1" t="str">
        <f ca="1">INDEX(Anvendelseskode!B:B,MATCH($F3740,Anvendelseskode!$A:$A,0))</f>
        <v>Døgninstitutioner</v>
      </c>
      <c r="K3740" s="1" t="str">
        <f ca="1">INDEX(Anvendelseskode!C:C,MATCH($F3740,Anvendelseskode!$A:$A,0))</f>
        <v>Døgninstitutioner</v>
      </c>
      <c r="L3740" s="1" t="str">
        <f ca="1">INDEX(Anvendelseskode!D:D,MATCH($F3740,Anvendelseskode!$A:$A,0))</f>
        <v>Kommunale og andre offentlige institutioner</v>
      </c>
      <c r="M3740" s="1" t="str">
        <f ca="1">IFERROR(INDEX(SBi!$2:$2,MATCH(H3740,SBi!$1:$1,1)),SBi!$K$2)</f>
        <v>1999-2006</v>
      </c>
      <c r="N3740" s="1">
        <f ca="1">INDEX(SBi!$C$3:$K$28,MATCH(F3740,SBi!$B$3:$B$28,0),MATCH(M3740,SBi!$C$2:$K$2,0))</f>
        <v>94.1</v>
      </c>
      <c r="O3740" s="16">
        <f t="shared" ca="1" si="762"/>
        <v>152.15969999999999</v>
      </c>
      <c r="P3740" s="16" t="str">
        <f ca="1">IFERROR(INDEX(VpD!$2:$2,MATCH(H3740,VpD!$1:$1,1)),VpD!$I$2)</f>
        <v>&gt;1998</v>
      </c>
      <c r="Q3740" s="1">
        <f ca="1">INDEX(VpD!$C$3:$I$27,MATCH(F3740,VpD!$B$3:$B$27,0),MATCH(P3740,VpD!$C$2:$I$2,0))</f>
        <v>161</v>
      </c>
      <c r="R3740" s="16">
        <f t="shared" ca="1" si="763"/>
        <v>260.33699999999999</v>
      </c>
      <c r="S3740" s="14">
        <f t="shared" ca="1" si="764"/>
        <v>711457.23</v>
      </c>
      <c r="T3740" s="14">
        <f t="shared" ca="1" si="765"/>
        <v>6172882.2300000004</v>
      </c>
      <c r="U3740" s="14" t="str">
        <f t="shared" ca="1" si="766"/>
        <v>D9A81024-7162-4A75-AE36-5768E62776A5</v>
      </c>
    </row>
    <row r="3741" spans="1:21" s="14" customFormat="1" x14ac:dyDescent="0.25">
      <c r="A3741" s="14">
        <f t="shared" si="754"/>
        <v>3741</v>
      </c>
      <c r="B3741" s="14" t="str">
        <f t="shared" ca="1" si="755"/>
        <v>39B9F77D-F287-4CA2-8A94-CD76BE4303DC</v>
      </c>
      <c r="C3741" s="14" t="str">
        <f t="shared" ca="1" si="756"/>
        <v>Gulkløvervænget</v>
      </c>
      <c r="D3741" s="14" t="str">
        <f t="shared" ca="1" si="757"/>
        <v>26</v>
      </c>
      <c r="E3741" s="14" t="str">
        <f t="shared" ca="1" si="758"/>
        <v>9ul</v>
      </c>
      <c r="F3741" s="1">
        <f t="shared" ca="1" si="759"/>
        <v>130</v>
      </c>
      <c r="G3741" s="1">
        <f t="shared" ca="1" si="760"/>
        <v>120</v>
      </c>
      <c r="H3741" s="1">
        <f t="shared" ca="1" si="761"/>
        <v>2016</v>
      </c>
      <c r="I3741" s="1" t="str">
        <f ca="1">INDEX(Relationstabel!$C$3:$K$10,MATCH(INDIRECT($A$1&amp;"J"&amp;A3741),Relationstabel!$A$3:$A$10,0),MATCH(IFERROR(VALUE(INDIRECT($A$1&amp;"K"&amp;A3741)),0),Relationstabel!$C$1:$K$1,0))</f>
        <v>Fjernvarme/ Blokvarme</v>
      </c>
      <c r="J3741" s="1" t="str">
        <f ca="1">INDEX(Anvendelseskode!B:B,MATCH($F3741,Anvendelseskode!$A:$A,0))</f>
        <v>Række-, kæde-, dobbelthus (lodret adskillelse mellem enhederne)</v>
      </c>
      <c r="K3741" s="1" t="str">
        <f ca="1">INDEX(Anvendelseskode!C:C,MATCH($F3741,Anvendelseskode!$A:$A,0))</f>
        <v>Række-, kæde og dobbelthuse</v>
      </c>
      <c r="L3741" s="1" t="str">
        <f ca="1">INDEX(Anvendelseskode!D:D,MATCH($F3741,Anvendelseskode!$A:$A,0))</f>
        <v>Private husholdninger</v>
      </c>
      <c r="M3741" s="1" t="str">
        <f ca="1">IFERROR(INDEX(SBi!$2:$2,MATCH(H3741,SBi!$1:$1,1)),SBi!$K$2)</f>
        <v>Efter 2006</v>
      </c>
      <c r="N3741" s="1">
        <f ca="1">INDEX(SBi!$C$3:$K$28,MATCH(F3741,SBi!$B$3:$B$28,0),MATCH(M3741,SBi!$C$2:$K$2,0))</f>
        <v>66.400000000000006</v>
      </c>
      <c r="O3741" s="16">
        <f t="shared" ca="1" si="762"/>
        <v>7.9680000000000009</v>
      </c>
      <c r="P3741" s="16" t="str">
        <f ca="1">IFERROR(INDEX(VpD!$2:$2,MATCH(H3741,VpD!$1:$1,1)),VpD!$I$2)</f>
        <v>&gt;1998</v>
      </c>
      <c r="Q3741" s="1">
        <f ca="1">INDEX(VpD!$C$3:$I$27,MATCH(F3741,VpD!$B$3:$B$27,0),MATCH(P3741,VpD!$C$2:$I$2,0))</f>
        <v>65</v>
      </c>
      <c r="R3741" s="16">
        <f t="shared" ca="1" si="763"/>
        <v>7.8</v>
      </c>
      <c r="S3741" s="14">
        <f t="shared" ca="1" si="764"/>
        <v>711589.81</v>
      </c>
      <c r="T3741" s="14">
        <f t="shared" ca="1" si="765"/>
        <v>6172772.0499999998</v>
      </c>
      <c r="U3741" s="14" t="str">
        <f t="shared" ca="1" si="766"/>
        <v>FBDC7986-04B2-4322-B6D3-A411B99BD475</v>
      </c>
    </row>
    <row r="3742" spans="1:21" s="14" customFormat="1" x14ac:dyDescent="0.25">
      <c r="A3742" s="14">
        <f t="shared" si="754"/>
        <v>3742</v>
      </c>
      <c r="B3742" s="14" t="str">
        <f t="shared" ca="1" si="755"/>
        <v>BB5D610C-D826-4A88-B841-CF46D41AFF24</v>
      </c>
      <c r="C3742" s="14" t="str">
        <f t="shared" ca="1" si="756"/>
        <v>Løkketoften</v>
      </c>
      <c r="D3742" s="14" t="str">
        <f t="shared" ca="1" si="757"/>
        <v>16</v>
      </c>
      <c r="E3742" s="14" t="str">
        <f t="shared" ca="1" si="758"/>
        <v>9dæ</v>
      </c>
      <c r="F3742" s="1">
        <f t="shared" ca="1" si="759"/>
        <v>120</v>
      </c>
      <c r="G3742" s="1">
        <f t="shared" ca="1" si="760"/>
        <v>134</v>
      </c>
      <c r="H3742" s="1">
        <f t="shared" ca="1" si="761"/>
        <v>1969</v>
      </c>
      <c r="I3742" s="1" t="str">
        <f ca="1">INDEX(Relationstabel!$C$3:$K$10,MATCH(INDIRECT($A$1&amp;"J"&amp;A3742),Relationstabel!$A$3:$A$10,0),MATCH(IFERROR(VALUE(INDIRECT($A$1&amp;"K"&amp;A3742)),0),Relationstabel!$C$1:$K$1,0))</f>
        <v>Olie</v>
      </c>
      <c r="J3742" s="1" t="str">
        <f ca="1">INDEX(Anvendelseskode!B:B,MATCH($F3742,Anvendelseskode!$A:$A,0))</f>
        <v>Fritliggende enfamilieshus (parcelhus)</v>
      </c>
      <c r="K3742" s="1" t="str">
        <f ca="1">INDEX(Anvendelseskode!C:C,MATCH($F3742,Anvendelseskode!$A:$A,0))</f>
        <v>Parcelhuse</v>
      </c>
      <c r="L3742" s="1" t="str">
        <f ca="1">INDEX(Anvendelseskode!D:D,MATCH($F3742,Anvendelseskode!$A:$A,0))</f>
        <v>Private husholdninger</v>
      </c>
      <c r="M3742" s="1" t="str">
        <f ca="1">IFERROR(INDEX(SBi!$2:$2,MATCH(H3742,SBi!$1:$1,1)),SBi!$K$2)</f>
        <v>1961-1972</v>
      </c>
      <c r="N3742" s="1">
        <f ca="1">INDEX(SBi!$C$3:$K$28,MATCH(F3742,SBi!$B$3:$B$28,0),MATCH(M3742,SBi!$C$2:$K$2,0))</f>
        <v>134.30000000000001</v>
      </c>
      <c r="O3742" s="16">
        <f t="shared" ca="1" si="762"/>
        <v>17.996200000000002</v>
      </c>
      <c r="P3742" s="16" t="str">
        <f ca="1">IFERROR(INDEX(VpD!$2:$2,MATCH(H3742,VpD!$1:$1,1)),VpD!$I$2)</f>
        <v>1961-1972</v>
      </c>
      <c r="Q3742" s="1">
        <f ca="1">INDEX(VpD!$C$3:$I$27,MATCH(F3742,VpD!$B$3:$B$27,0),MATCH(P3742,VpD!$C$2:$I$2,0))</f>
        <v>143</v>
      </c>
      <c r="R3742" s="16">
        <f t="shared" ca="1" si="763"/>
        <v>19.161999999999999</v>
      </c>
      <c r="S3742" s="14">
        <f t="shared" ca="1" si="764"/>
        <v>711047.43</v>
      </c>
      <c r="T3742" s="14">
        <f t="shared" ca="1" si="765"/>
        <v>6171999.0599999996</v>
      </c>
      <c r="U3742" s="14" t="str">
        <f t="shared" ca="1" si="766"/>
        <v>0A3F507E-1CF4-32B8-E044-0003BA298018</v>
      </c>
    </row>
    <row r="3743" spans="1:21" s="14" customFormat="1" x14ac:dyDescent="0.25">
      <c r="A3743" s="14">
        <f t="shared" si="754"/>
        <v>3743</v>
      </c>
      <c r="B3743" s="14" t="str">
        <f t="shared" ca="1" si="755"/>
        <v>5913CCCF-A3A7-46FB-8F57-8DD9FA2A5170</v>
      </c>
      <c r="C3743" s="14" t="str">
        <f t="shared" ca="1" si="756"/>
        <v>Horsbred</v>
      </c>
      <c r="D3743" s="14" t="str">
        <f t="shared" ca="1" si="757"/>
        <v>132</v>
      </c>
      <c r="E3743" s="14" t="str">
        <f t="shared" ca="1" si="758"/>
        <v>20ø</v>
      </c>
      <c r="F3743" s="1">
        <f t="shared" ca="1" si="759"/>
        <v>120</v>
      </c>
      <c r="G3743" s="1">
        <f t="shared" ca="1" si="760"/>
        <v>166</v>
      </c>
      <c r="H3743" s="1">
        <f t="shared" ca="1" si="761"/>
        <v>1970</v>
      </c>
      <c r="I3743" s="1" t="str">
        <f ca="1">INDEX(Relationstabel!$C$3:$K$10,MATCH(INDIRECT($A$1&amp;"J"&amp;A3743),Relationstabel!$A$3:$A$10,0),MATCH(IFERROR(VALUE(INDIRECT($A$1&amp;"K"&amp;A3743)),0),Relationstabel!$C$1:$K$1,0))</f>
        <v>Fjernvarme/ Blokvarme</v>
      </c>
      <c r="J3743" s="1" t="str">
        <f ca="1">INDEX(Anvendelseskode!B:B,MATCH($F3743,Anvendelseskode!$A:$A,0))</f>
        <v>Fritliggende enfamilieshus (parcelhus)</v>
      </c>
      <c r="K3743" s="1" t="str">
        <f ca="1">INDEX(Anvendelseskode!C:C,MATCH($F3743,Anvendelseskode!$A:$A,0))</f>
        <v>Parcelhuse</v>
      </c>
      <c r="L3743" s="1" t="str">
        <f ca="1">INDEX(Anvendelseskode!D:D,MATCH($F3743,Anvendelseskode!$A:$A,0))</f>
        <v>Private husholdninger</v>
      </c>
      <c r="M3743" s="1" t="str">
        <f ca="1">IFERROR(INDEX(SBi!$2:$2,MATCH(H3743,SBi!$1:$1,1)),SBi!$K$2)</f>
        <v>1961-1972</v>
      </c>
      <c r="N3743" s="1">
        <f ca="1">INDEX(SBi!$C$3:$K$28,MATCH(F3743,SBi!$B$3:$B$28,0),MATCH(M3743,SBi!$C$2:$K$2,0))</f>
        <v>134.30000000000001</v>
      </c>
      <c r="O3743" s="16">
        <f t="shared" ca="1" si="762"/>
        <v>22.293800000000005</v>
      </c>
      <c r="P3743" s="16" t="str">
        <f ca="1">IFERROR(INDEX(VpD!$2:$2,MATCH(H3743,VpD!$1:$1,1)),VpD!$I$2)</f>
        <v>1961-1972</v>
      </c>
      <c r="Q3743" s="1">
        <f ca="1">INDEX(VpD!$C$3:$I$27,MATCH(F3743,VpD!$B$3:$B$27,0),MATCH(P3743,VpD!$C$2:$I$2,0))</f>
        <v>143</v>
      </c>
      <c r="R3743" s="16">
        <f t="shared" ca="1" si="763"/>
        <v>23.738</v>
      </c>
      <c r="S3743" s="14">
        <f t="shared" ca="1" si="764"/>
        <v>711417.34</v>
      </c>
      <c r="T3743" s="14">
        <f t="shared" ca="1" si="765"/>
        <v>6171986.4699999997</v>
      </c>
      <c r="U3743" s="14" t="str">
        <f t="shared" ca="1" si="766"/>
        <v>0A3F507E-18FA-32B8-E044-0003BA298018</v>
      </c>
    </row>
    <row r="3744" spans="1:21" s="14" customFormat="1" x14ac:dyDescent="0.25">
      <c r="A3744" s="14">
        <f t="shared" si="754"/>
        <v>3744</v>
      </c>
      <c r="B3744" s="14" t="str">
        <f t="shared" ca="1" si="755"/>
        <v>C17BEAE3-0BFB-44BF-83D7-DB21BDFD7549</v>
      </c>
      <c r="C3744" s="14" t="str">
        <f t="shared" ca="1" si="756"/>
        <v>Rendsagervej</v>
      </c>
      <c r="D3744" s="14" t="str">
        <f t="shared" ca="1" si="757"/>
        <v>126</v>
      </c>
      <c r="E3744" s="14" t="str">
        <f t="shared" ca="1" si="758"/>
        <v>9gn</v>
      </c>
      <c r="F3744" s="1">
        <f t="shared" ca="1" si="759"/>
        <v>120</v>
      </c>
      <c r="G3744" s="1">
        <f t="shared" ca="1" si="760"/>
        <v>134</v>
      </c>
      <c r="H3744" s="1">
        <f t="shared" ca="1" si="761"/>
        <v>1972</v>
      </c>
      <c r="I3744" s="1" t="str">
        <f ca="1">INDEX(Relationstabel!$C$3:$K$10,MATCH(INDIRECT($A$1&amp;"J"&amp;A3744),Relationstabel!$A$3:$A$10,0),MATCH(IFERROR(VALUE(INDIRECT($A$1&amp;"K"&amp;A3744)),0),Relationstabel!$C$1:$K$1,0))</f>
        <v>Naturgas</v>
      </c>
      <c r="J3744" s="1" t="str">
        <f ca="1">INDEX(Anvendelseskode!B:B,MATCH($F3744,Anvendelseskode!$A:$A,0))</f>
        <v>Fritliggende enfamilieshus (parcelhus)</v>
      </c>
      <c r="K3744" s="1" t="str">
        <f ca="1">INDEX(Anvendelseskode!C:C,MATCH($F3744,Anvendelseskode!$A:$A,0))</f>
        <v>Parcelhuse</v>
      </c>
      <c r="L3744" s="1" t="str">
        <f ca="1">INDEX(Anvendelseskode!D:D,MATCH($F3744,Anvendelseskode!$A:$A,0))</f>
        <v>Private husholdninger</v>
      </c>
      <c r="M3744" s="1" t="str">
        <f ca="1">IFERROR(INDEX(SBi!$2:$2,MATCH(H3744,SBi!$1:$1,1)),SBi!$K$2)</f>
        <v>1961-1972</v>
      </c>
      <c r="N3744" s="1">
        <f ca="1">INDEX(SBi!$C$3:$K$28,MATCH(F3744,SBi!$B$3:$B$28,0),MATCH(M3744,SBi!$C$2:$K$2,0))</f>
        <v>134.30000000000001</v>
      </c>
      <c r="O3744" s="16">
        <f t="shared" ca="1" si="762"/>
        <v>17.996200000000002</v>
      </c>
      <c r="P3744" s="16" t="str">
        <f ca="1">IFERROR(INDEX(VpD!$2:$2,MATCH(H3744,VpD!$1:$1,1)),VpD!$I$2)</f>
        <v>1961-1972</v>
      </c>
      <c r="Q3744" s="1">
        <f ca="1">INDEX(VpD!$C$3:$I$27,MATCH(F3744,VpD!$B$3:$B$27,0),MATCH(P3744,VpD!$C$2:$I$2,0))</f>
        <v>143</v>
      </c>
      <c r="R3744" s="16">
        <f t="shared" ca="1" si="763"/>
        <v>19.161999999999999</v>
      </c>
      <c r="S3744" s="14">
        <f t="shared" ca="1" si="764"/>
        <v>710988.11</v>
      </c>
      <c r="T3744" s="14">
        <f t="shared" ca="1" si="765"/>
        <v>6171796.7599999998</v>
      </c>
      <c r="U3744" s="14" t="str">
        <f t="shared" ca="1" si="766"/>
        <v>0A3F507E-1FFA-32B8-E044-0003BA298018</v>
      </c>
    </row>
    <row r="3745" spans="1:21" s="14" customFormat="1" x14ac:dyDescent="0.25">
      <c r="A3745" s="14">
        <f t="shared" si="754"/>
        <v>3745</v>
      </c>
      <c r="B3745" s="14" t="str">
        <f t="shared" ca="1" si="755"/>
        <v>0DF321F6-5DBB-4808-8F82-1EDCB4D4872E</v>
      </c>
      <c r="C3745" s="14" t="str">
        <f t="shared" ca="1" si="756"/>
        <v>Valmuebakken</v>
      </c>
      <c r="D3745" s="14" t="str">
        <f t="shared" ca="1" si="757"/>
        <v>10</v>
      </c>
      <c r="E3745" s="14" t="str">
        <f t="shared" ca="1" si="758"/>
        <v>21hk</v>
      </c>
      <c r="F3745" s="1">
        <f t="shared" ca="1" si="759"/>
        <v>130</v>
      </c>
      <c r="G3745" s="1">
        <f t="shared" ca="1" si="760"/>
        <v>119</v>
      </c>
      <c r="H3745" s="1">
        <f t="shared" ca="1" si="761"/>
        <v>1993</v>
      </c>
      <c r="I3745" s="1" t="str">
        <f ca="1">INDEX(Relationstabel!$C$3:$K$10,MATCH(INDIRECT($A$1&amp;"J"&amp;A3745),Relationstabel!$A$3:$A$10,0),MATCH(IFERROR(VALUE(INDIRECT($A$1&amp;"K"&amp;A3745)),0),Relationstabel!$C$1:$K$1,0))</f>
        <v>Fjernvarme/ Blokvarme</v>
      </c>
      <c r="J3745" s="1" t="str">
        <f ca="1">INDEX(Anvendelseskode!B:B,MATCH($F3745,Anvendelseskode!$A:$A,0))</f>
        <v>Række-, kæde-, dobbelthus (lodret adskillelse mellem enhederne)</v>
      </c>
      <c r="K3745" s="1" t="str">
        <f ca="1">INDEX(Anvendelseskode!C:C,MATCH($F3745,Anvendelseskode!$A:$A,0))</f>
        <v>Række-, kæde og dobbelthuse</v>
      </c>
      <c r="L3745" s="1" t="str">
        <f ca="1">INDEX(Anvendelseskode!D:D,MATCH($F3745,Anvendelseskode!$A:$A,0))</f>
        <v>Private husholdninger</v>
      </c>
      <c r="M3745" s="1" t="str">
        <f ca="1">IFERROR(INDEX(SBi!$2:$2,MATCH(H3745,SBi!$1:$1,1)),SBi!$K$2)</f>
        <v>1979-1998</v>
      </c>
      <c r="N3745" s="1">
        <f ca="1">INDEX(SBi!$C$3:$K$28,MATCH(F3745,SBi!$B$3:$B$28,0),MATCH(M3745,SBi!$C$2:$K$2,0))</f>
        <v>96.8</v>
      </c>
      <c r="O3745" s="16">
        <f t="shared" ca="1" si="762"/>
        <v>11.5192</v>
      </c>
      <c r="P3745" s="16" t="str">
        <f ca="1">IFERROR(INDEX(VpD!$2:$2,MATCH(H3745,VpD!$1:$1,1)),VpD!$I$2)</f>
        <v>1979-1998</v>
      </c>
      <c r="Q3745" s="1">
        <f ca="1">INDEX(VpD!$C$3:$I$27,MATCH(F3745,VpD!$B$3:$B$27,0),MATCH(P3745,VpD!$C$2:$I$2,0))</f>
        <v>74</v>
      </c>
      <c r="R3745" s="16">
        <f t="shared" ca="1" si="763"/>
        <v>8.8059999999999992</v>
      </c>
      <c r="S3745" s="14">
        <f t="shared" ca="1" si="764"/>
        <v>711620.93</v>
      </c>
      <c r="T3745" s="14">
        <f t="shared" ca="1" si="765"/>
        <v>6172555.4100000001</v>
      </c>
      <c r="U3745" s="14" t="str">
        <f t="shared" ca="1" si="766"/>
        <v>0A3F507E-23FA-32B8-E044-0003BA298018</v>
      </c>
    </row>
    <row r="3746" spans="1:21" s="14" customFormat="1" x14ac:dyDescent="0.25">
      <c r="A3746" s="14">
        <f t="shared" si="754"/>
        <v>3746</v>
      </c>
      <c r="B3746" s="14" t="str">
        <f t="shared" ca="1" si="755"/>
        <v>228922A1-9463-42AA-BB1B-47C097307341</v>
      </c>
      <c r="C3746" s="14" t="str">
        <f t="shared" ca="1" si="756"/>
        <v>Strandhaven</v>
      </c>
      <c r="D3746" s="14" t="str">
        <f t="shared" ca="1" si="757"/>
        <v>64</v>
      </c>
      <c r="E3746" s="14" t="str">
        <f t="shared" ca="1" si="758"/>
        <v>5dk</v>
      </c>
      <c r="F3746" s="1">
        <f t="shared" ca="1" si="759"/>
        <v>130</v>
      </c>
      <c r="G3746" s="1">
        <f t="shared" ca="1" si="760"/>
        <v>108</v>
      </c>
      <c r="H3746" s="1">
        <f t="shared" ca="1" si="761"/>
        <v>2008</v>
      </c>
      <c r="I3746" s="1" t="str">
        <f ca="1">INDEX(Relationstabel!$C$3:$K$10,MATCH(INDIRECT($A$1&amp;"J"&amp;A3746),Relationstabel!$A$3:$A$10,0),MATCH(IFERROR(VALUE(INDIRECT($A$1&amp;"K"&amp;A3746)),0),Relationstabel!$C$1:$K$1,0))</f>
        <v>Naturgas</v>
      </c>
      <c r="J3746" s="1" t="str">
        <f ca="1">INDEX(Anvendelseskode!B:B,MATCH($F3746,Anvendelseskode!$A:$A,0))</f>
        <v>Række-, kæde-, dobbelthus (lodret adskillelse mellem enhederne)</v>
      </c>
      <c r="K3746" s="1" t="str">
        <f ca="1">INDEX(Anvendelseskode!C:C,MATCH($F3746,Anvendelseskode!$A:$A,0))</f>
        <v>Række-, kæde og dobbelthuse</v>
      </c>
      <c r="L3746" s="1" t="str">
        <f ca="1">INDEX(Anvendelseskode!D:D,MATCH($F3746,Anvendelseskode!$A:$A,0))</f>
        <v>Private husholdninger</v>
      </c>
      <c r="M3746" s="1" t="str">
        <f ca="1">IFERROR(INDEX(SBi!$2:$2,MATCH(H3746,SBi!$1:$1,1)),SBi!$K$2)</f>
        <v>Efter 2006</v>
      </c>
      <c r="N3746" s="1">
        <f ca="1">INDEX(SBi!$C$3:$K$28,MATCH(F3746,SBi!$B$3:$B$28,0),MATCH(M3746,SBi!$C$2:$K$2,0))</f>
        <v>66.400000000000006</v>
      </c>
      <c r="O3746" s="16">
        <f t="shared" ca="1" si="762"/>
        <v>7.1712000000000007</v>
      </c>
      <c r="P3746" s="16" t="str">
        <f ca="1">IFERROR(INDEX(VpD!$2:$2,MATCH(H3746,VpD!$1:$1,1)),VpD!$I$2)</f>
        <v>&gt;1998</v>
      </c>
      <c r="Q3746" s="1">
        <f ca="1">INDEX(VpD!$C$3:$I$27,MATCH(F3746,VpD!$B$3:$B$27,0),MATCH(P3746,VpD!$C$2:$I$2,0))</f>
        <v>65</v>
      </c>
      <c r="R3746" s="16">
        <f t="shared" ca="1" si="763"/>
        <v>7.02</v>
      </c>
      <c r="S3746" s="14">
        <f t="shared" ca="1" si="764"/>
        <v>712647.77</v>
      </c>
      <c r="T3746" s="14">
        <f t="shared" ca="1" si="765"/>
        <v>6168837.0800000001</v>
      </c>
      <c r="U3746" s="14" t="str">
        <f t="shared" ca="1" si="766"/>
        <v>4591B5F9-A6B5-0DD9-E044-0003BA298018</v>
      </c>
    </row>
    <row r="3747" spans="1:21" s="14" customFormat="1" x14ac:dyDescent="0.25">
      <c r="A3747" s="14">
        <f t="shared" si="754"/>
        <v>3747</v>
      </c>
      <c r="B3747" s="14" t="str">
        <f t="shared" ca="1" si="755"/>
        <v>54FBFFBD-CE00-4D99-B2D2-98DFE1E7F360</v>
      </c>
      <c r="C3747" s="14" t="str">
        <f t="shared" ca="1" si="756"/>
        <v>Strandhaven</v>
      </c>
      <c r="D3747" s="14" t="str">
        <f t="shared" ca="1" si="757"/>
        <v>96</v>
      </c>
      <c r="E3747" s="14" t="str">
        <f t="shared" ca="1" si="758"/>
        <v>5cv</v>
      </c>
      <c r="F3747" s="1">
        <f t="shared" ca="1" si="759"/>
        <v>130</v>
      </c>
      <c r="G3747" s="1">
        <f t="shared" ca="1" si="760"/>
        <v>108</v>
      </c>
      <c r="H3747" s="1">
        <f t="shared" ca="1" si="761"/>
        <v>2008</v>
      </c>
      <c r="I3747" s="1" t="str">
        <f ca="1">INDEX(Relationstabel!$C$3:$K$10,MATCH(INDIRECT($A$1&amp;"J"&amp;A3747),Relationstabel!$A$3:$A$10,0),MATCH(IFERROR(VALUE(INDIRECT($A$1&amp;"K"&amp;A3747)),0),Relationstabel!$C$1:$K$1,0))</f>
        <v>Naturgas</v>
      </c>
      <c r="J3747" s="1" t="str">
        <f ca="1">INDEX(Anvendelseskode!B:B,MATCH($F3747,Anvendelseskode!$A:$A,0))</f>
        <v>Række-, kæde-, dobbelthus (lodret adskillelse mellem enhederne)</v>
      </c>
      <c r="K3747" s="1" t="str">
        <f ca="1">INDEX(Anvendelseskode!C:C,MATCH($F3747,Anvendelseskode!$A:$A,0))</f>
        <v>Række-, kæde og dobbelthuse</v>
      </c>
      <c r="L3747" s="1" t="str">
        <f ca="1">INDEX(Anvendelseskode!D:D,MATCH($F3747,Anvendelseskode!$A:$A,0))</f>
        <v>Private husholdninger</v>
      </c>
      <c r="M3747" s="1" t="str">
        <f ca="1">IFERROR(INDEX(SBi!$2:$2,MATCH(H3747,SBi!$1:$1,1)),SBi!$K$2)</f>
        <v>Efter 2006</v>
      </c>
      <c r="N3747" s="1">
        <f ca="1">INDEX(SBi!$C$3:$K$28,MATCH(F3747,SBi!$B$3:$B$28,0),MATCH(M3747,SBi!$C$2:$K$2,0))</f>
        <v>66.400000000000006</v>
      </c>
      <c r="O3747" s="16">
        <f t="shared" ca="1" si="762"/>
        <v>7.1712000000000007</v>
      </c>
      <c r="P3747" s="16" t="str">
        <f ca="1">IFERROR(INDEX(VpD!$2:$2,MATCH(H3747,VpD!$1:$1,1)),VpD!$I$2)</f>
        <v>&gt;1998</v>
      </c>
      <c r="Q3747" s="1">
        <f ca="1">INDEX(VpD!$C$3:$I$27,MATCH(F3747,VpD!$B$3:$B$27,0),MATCH(P3747,VpD!$C$2:$I$2,0))</f>
        <v>65</v>
      </c>
      <c r="R3747" s="16">
        <f t="shared" ca="1" si="763"/>
        <v>7.02</v>
      </c>
      <c r="S3747" s="14">
        <f t="shared" ca="1" si="764"/>
        <v>712611.66</v>
      </c>
      <c r="T3747" s="14">
        <f t="shared" ca="1" si="765"/>
        <v>6168833.9699999997</v>
      </c>
      <c r="U3747" s="14" t="str">
        <f t="shared" ca="1" si="766"/>
        <v>4591B5F9-A6C4-0DD9-E044-0003BA298018</v>
      </c>
    </row>
    <row r="3748" spans="1:21" s="14" customFormat="1" x14ac:dyDescent="0.25">
      <c r="A3748" s="14">
        <f t="shared" si="754"/>
        <v>3748</v>
      </c>
      <c r="B3748" s="14" t="str">
        <f t="shared" ca="1" si="755"/>
        <v>7083EC72-D044-4F52-A011-D098F6B8EC7E</v>
      </c>
      <c r="C3748" s="14" t="str">
        <f t="shared" ca="1" si="756"/>
        <v>Strandhaven</v>
      </c>
      <c r="D3748" s="14" t="str">
        <f t="shared" ca="1" si="757"/>
        <v>128</v>
      </c>
      <c r="E3748" s="14" t="str">
        <f t="shared" ca="1" si="758"/>
        <v>5cg</v>
      </c>
      <c r="F3748" s="1">
        <f t="shared" ca="1" si="759"/>
        <v>130</v>
      </c>
      <c r="G3748" s="1">
        <f t="shared" ca="1" si="760"/>
        <v>127</v>
      </c>
      <c r="H3748" s="1">
        <f t="shared" ca="1" si="761"/>
        <v>2008</v>
      </c>
      <c r="I3748" s="1" t="str">
        <f ca="1">INDEX(Relationstabel!$C$3:$K$10,MATCH(INDIRECT($A$1&amp;"J"&amp;A3748),Relationstabel!$A$3:$A$10,0),MATCH(IFERROR(VALUE(INDIRECT($A$1&amp;"K"&amp;A3748)),0),Relationstabel!$C$1:$K$1,0))</f>
        <v>Naturgas</v>
      </c>
      <c r="J3748" s="1" t="str">
        <f ca="1">INDEX(Anvendelseskode!B:B,MATCH($F3748,Anvendelseskode!$A:$A,0))</f>
        <v>Række-, kæde-, dobbelthus (lodret adskillelse mellem enhederne)</v>
      </c>
      <c r="K3748" s="1" t="str">
        <f ca="1">INDEX(Anvendelseskode!C:C,MATCH($F3748,Anvendelseskode!$A:$A,0))</f>
        <v>Række-, kæde og dobbelthuse</v>
      </c>
      <c r="L3748" s="1" t="str">
        <f ca="1">INDEX(Anvendelseskode!D:D,MATCH($F3748,Anvendelseskode!$A:$A,0))</f>
        <v>Private husholdninger</v>
      </c>
      <c r="M3748" s="1" t="str">
        <f ca="1">IFERROR(INDEX(SBi!$2:$2,MATCH(H3748,SBi!$1:$1,1)),SBi!$K$2)</f>
        <v>Efter 2006</v>
      </c>
      <c r="N3748" s="1">
        <f ca="1">INDEX(SBi!$C$3:$K$28,MATCH(F3748,SBi!$B$3:$B$28,0),MATCH(M3748,SBi!$C$2:$K$2,0))</f>
        <v>66.400000000000006</v>
      </c>
      <c r="O3748" s="16">
        <f t="shared" ca="1" si="762"/>
        <v>8.4328000000000003</v>
      </c>
      <c r="P3748" s="16" t="str">
        <f ca="1">IFERROR(INDEX(VpD!$2:$2,MATCH(H3748,VpD!$1:$1,1)),VpD!$I$2)</f>
        <v>&gt;1998</v>
      </c>
      <c r="Q3748" s="1">
        <f ca="1">INDEX(VpD!$C$3:$I$27,MATCH(F3748,VpD!$B$3:$B$27,0),MATCH(P3748,VpD!$C$2:$I$2,0))</f>
        <v>65</v>
      </c>
      <c r="R3748" s="16">
        <f t="shared" ca="1" si="763"/>
        <v>8.2550000000000008</v>
      </c>
      <c r="S3748" s="14">
        <f t="shared" ca="1" si="764"/>
        <v>712600.76</v>
      </c>
      <c r="T3748" s="14">
        <f t="shared" ca="1" si="765"/>
        <v>6168800.96</v>
      </c>
      <c r="U3748" s="14" t="str">
        <f t="shared" ca="1" si="766"/>
        <v>4591B5F9-A6D2-0DD9-E044-0003BA298018</v>
      </c>
    </row>
    <row r="3749" spans="1:21" s="14" customFormat="1" x14ac:dyDescent="0.25">
      <c r="A3749" s="14">
        <f t="shared" si="754"/>
        <v>3749</v>
      </c>
      <c r="B3749" s="14" t="str">
        <f t="shared" ca="1" si="755"/>
        <v>A1621784-72D7-427D-8512-F5B82C650B32</v>
      </c>
      <c r="C3749" s="14" t="str">
        <f t="shared" ca="1" si="756"/>
        <v>Strandhaven</v>
      </c>
      <c r="D3749" s="14" t="str">
        <f t="shared" ca="1" si="757"/>
        <v>142</v>
      </c>
      <c r="E3749" s="14" t="str">
        <f t="shared" ca="1" si="758"/>
        <v>5bø</v>
      </c>
      <c r="F3749" s="1">
        <f t="shared" ca="1" si="759"/>
        <v>130</v>
      </c>
      <c r="G3749" s="1">
        <f t="shared" ca="1" si="760"/>
        <v>108</v>
      </c>
      <c r="H3749" s="1">
        <f t="shared" ca="1" si="761"/>
        <v>2008</v>
      </c>
      <c r="I3749" s="1" t="str">
        <f ca="1">INDEX(Relationstabel!$C$3:$K$10,MATCH(INDIRECT($A$1&amp;"J"&amp;A3749),Relationstabel!$A$3:$A$10,0),MATCH(IFERROR(VALUE(INDIRECT($A$1&amp;"K"&amp;A3749)),0),Relationstabel!$C$1:$K$1,0))</f>
        <v>Naturgas</v>
      </c>
      <c r="J3749" s="1" t="str">
        <f ca="1">INDEX(Anvendelseskode!B:B,MATCH($F3749,Anvendelseskode!$A:$A,0))</f>
        <v>Række-, kæde-, dobbelthus (lodret adskillelse mellem enhederne)</v>
      </c>
      <c r="K3749" s="1" t="str">
        <f ca="1">INDEX(Anvendelseskode!C:C,MATCH($F3749,Anvendelseskode!$A:$A,0))</f>
        <v>Række-, kæde og dobbelthuse</v>
      </c>
      <c r="L3749" s="1" t="str">
        <f ca="1">INDEX(Anvendelseskode!D:D,MATCH($F3749,Anvendelseskode!$A:$A,0))</f>
        <v>Private husholdninger</v>
      </c>
      <c r="M3749" s="1" t="str">
        <f ca="1">IFERROR(INDEX(SBi!$2:$2,MATCH(H3749,SBi!$1:$1,1)),SBi!$K$2)</f>
        <v>Efter 2006</v>
      </c>
      <c r="N3749" s="1">
        <f ca="1">INDEX(SBi!$C$3:$K$28,MATCH(F3749,SBi!$B$3:$B$28,0),MATCH(M3749,SBi!$C$2:$K$2,0))</f>
        <v>66.400000000000006</v>
      </c>
      <c r="O3749" s="16">
        <f t="shared" ca="1" si="762"/>
        <v>7.1712000000000007</v>
      </c>
      <c r="P3749" s="16" t="str">
        <f ca="1">IFERROR(INDEX(VpD!$2:$2,MATCH(H3749,VpD!$1:$1,1)),VpD!$I$2)</f>
        <v>&gt;1998</v>
      </c>
      <c r="Q3749" s="1">
        <f ca="1">INDEX(VpD!$C$3:$I$27,MATCH(F3749,VpD!$B$3:$B$27,0),MATCH(P3749,VpD!$C$2:$I$2,0))</f>
        <v>65</v>
      </c>
      <c r="R3749" s="16">
        <f t="shared" ca="1" si="763"/>
        <v>7.02</v>
      </c>
      <c r="S3749" s="14">
        <f t="shared" ca="1" si="764"/>
        <v>712578.84</v>
      </c>
      <c r="T3749" s="14">
        <f t="shared" ca="1" si="765"/>
        <v>6168827.6399999997</v>
      </c>
      <c r="U3749" s="14" t="str">
        <f t="shared" ca="1" si="766"/>
        <v>4591B5F9-A6D9-0DD9-E044-0003BA298018</v>
      </c>
    </row>
    <row r="3750" spans="1:21" s="14" customFormat="1" x14ac:dyDescent="0.25">
      <c r="A3750" s="14">
        <f t="shared" si="754"/>
        <v>3750</v>
      </c>
      <c r="B3750" s="14" t="str">
        <f t="shared" ca="1" si="755"/>
        <v>BB8FFD2D-F82C-44BB-BA16-0553DE14C11A</v>
      </c>
      <c r="C3750" s="14" t="str">
        <f t="shared" ca="1" si="756"/>
        <v>Syvhøjvænge</v>
      </c>
      <c r="D3750" s="14" t="str">
        <f t="shared" ca="1" si="757"/>
        <v>158</v>
      </c>
      <c r="E3750" s="14" t="str">
        <f t="shared" ca="1" si="758"/>
        <v>14cv</v>
      </c>
      <c r="F3750" s="1">
        <f t="shared" ca="1" si="759"/>
        <v>130</v>
      </c>
      <c r="G3750" s="1">
        <f t="shared" ca="1" si="760"/>
        <v>107</v>
      </c>
      <c r="H3750" s="1">
        <f t="shared" ca="1" si="761"/>
        <v>1983</v>
      </c>
      <c r="I3750" s="1" t="str">
        <f ca="1">INDEX(Relationstabel!$C$3:$K$10,MATCH(INDIRECT($A$1&amp;"J"&amp;A3750),Relationstabel!$A$3:$A$10,0),MATCH(IFERROR(VALUE(INDIRECT($A$1&amp;"K"&amp;A3750)),0),Relationstabel!$C$1:$K$1,0))</f>
        <v>Fjernvarme/ Blokvarme</v>
      </c>
      <c r="J3750" s="1" t="str">
        <f ca="1">INDEX(Anvendelseskode!B:B,MATCH($F3750,Anvendelseskode!$A:$A,0))</f>
        <v>Række-, kæde-, dobbelthus (lodret adskillelse mellem enhederne)</v>
      </c>
      <c r="K3750" s="1" t="str">
        <f ca="1">INDEX(Anvendelseskode!C:C,MATCH($F3750,Anvendelseskode!$A:$A,0))</f>
        <v>Række-, kæde og dobbelthuse</v>
      </c>
      <c r="L3750" s="1" t="str">
        <f ca="1">INDEX(Anvendelseskode!D:D,MATCH($F3750,Anvendelseskode!$A:$A,0))</f>
        <v>Private husholdninger</v>
      </c>
      <c r="M3750" s="1" t="str">
        <f ca="1">IFERROR(INDEX(SBi!$2:$2,MATCH(H3750,SBi!$1:$1,1)),SBi!$K$2)</f>
        <v>1979-1998</v>
      </c>
      <c r="N3750" s="1">
        <f ca="1">INDEX(SBi!$C$3:$K$28,MATCH(F3750,SBi!$B$3:$B$28,0),MATCH(M3750,SBi!$C$2:$K$2,0))</f>
        <v>96.8</v>
      </c>
      <c r="O3750" s="16">
        <f t="shared" ca="1" si="762"/>
        <v>10.3576</v>
      </c>
      <c r="P3750" s="16" t="str">
        <f ca="1">IFERROR(INDEX(VpD!$2:$2,MATCH(H3750,VpD!$1:$1,1)),VpD!$I$2)</f>
        <v>1979-1998</v>
      </c>
      <c r="Q3750" s="1">
        <f ca="1">INDEX(VpD!$C$3:$I$27,MATCH(F3750,VpD!$B$3:$B$27,0),MATCH(P3750,VpD!$C$2:$I$2,0))</f>
        <v>74</v>
      </c>
      <c r="R3750" s="16">
        <f t="shared" ca="1" si="763"/>
        <v>7.9180000000000001</v>
      </c>
      <c r="S3750" s="14">
        <f t="shared" ca="1" si="764"/>
        <v>712030.27</v>
      </c>
      <c r="T3750" s="14">
        <f t="shared" ca="1" si="765"/>
        <v>6172004.0599999996</v>
      </c>
      <c r="U3750" s="14" t="str">
        <f t="shared" ca="1" si="766"/>
        <v>0A3F507E-22D3-32B8-E044-0003BA298018</v>
      </c>
    </row>
    <row r="3751" spans="1:21" s="14" customFormat="1" x14ac:dyDescent="0.25">
      <c r="A3751" s="14">
        <f t="shared" si="754"/>
        <v>3751</v>
      </c>
      <c r="B3751" s="14" t="str">
        <f t="shared" ca="1" si="755"/>
        <v>8C6BE3C4-918D-4923-9A0E-3F3EB7638496</v>
      </c>
      <c r="C3751" s="14" t="str">
        <f t="shared" ca="1" si="756"/>
        <v>Albertslundvej</v>
      </c>
      <c r="D3751" s="14" t="str">
        <f t="shared" ca="1" si="757"/>
        <v>81</v>
      </c>
      <c r="E3751" s="14" t="str">
        <f t="shared" ca="1" si="758"/>
        <v>78f</v>
      </c>
      <c r="F3751" s="1">
        <f t="shared" ca="1" si="759"/>
        <v>140</v>
      </c>
      <c r="G3751" s="1">
        <f t="shared" ca="1" si="760"/>
        <v>2502</v>
      </c>
      <c r="H3751" s="1">
        <f t="shared" ca="1" si="761"/>
        <v>1964</v>
      </c>
      <c r="I3751" s="1" t="str">
        <f ca="1">INDEX(Relationstabel!$C$3:$K$10,MATCH(INDIRECT($A$1&amp;"J"&amp;A3751),Relationstabel!$A$3:$A$10,0),MATCH(IFERROR(VALUE(INDIRECT($A$1&amp;"K"&amp;A3751)),0),Relationstabel!$C$1:$K$1,0))</f>
        <v>Fjernvarme/ Blokvarme</v>
      </c>
      <c r="J3751" s="1" t="str">
        <f ca="1">INDEX(Anvendelseskode!B:B,MATCH($F3751,Anvendelseskode!$A:$A,0))</f>
        <v>Etageboligbebyggelse</v>
      </c>
      <c r="K3751" s="1" t="str">
        <f ca="1">INDEX(Anvendelseskode!C:C,MATCH($F3751,Anvendelseskode!$A:$A,0))</f>
        <v>Etageboligbebyggelse</v>
      </c>
      <c r="L3751" s="1" t="str">
        <f ca="1">INDEX(Anvendelseskode!D:D,MATCH($F3751,Anvendelseskode!$A:$A,0))</f>
        <v>Private husholdninger</v>
      </c>
      <c r="M3751" s="1" t="str">
        <f ca="1">IFERROR(INDEX(SBi!$2:$2,MATCH(H3751,SBi!$1:$1,1)),SBi!$K$2)</f>
        <v>1961-1972</v>
      </c>
      <c r="N3751" s="1">
        <f ca="1">INDEX(SBi!$C$3:$K$28,MATCH(F3751,SBi!$B$3:$B$28,0),MATCH(M3751,SBi!$C$2:$K$2,0))</f>
        <v>132.30000000000001</v>
      </c>
      <c r="O3751" s="16">
        <f t="shared" ca="1" si="762"/>
        <v>331.01460000000003</v>
      </c>
      <c r="P3751" s="16" t="str">
        <f ca="1">IFERROR(INDEX(VpD!$2:$2,MATCH(H3751,VpD!$1:$1,1)),VpD!$I$2)</f>
        <v>1961-1972</v>
      </c>
      <c r="Q3751" s="1">
        <f ca="1">INDEX(VpD!$C$3:$I$27,MATCH(F3751,VpD!$B$3:$B$27,0),MATCH(P3751,VpD!$C$2:$I$2,0))</f>
        <v>126</v>
      </c>
      <c r="R3751" s="16">
        <f t="shared" ca="1" si="763"/>
        <v>315.25200000000001</v>
      </c>
      <c r="S3751" s="14">
        <f t="shared" ca="1" si="764"/>
        <v>710988.05</v>
      </c>
      <c r="T3751" s="14">
        <f t="shared" ca="1" si="765"/>
        <v>6172614.9900000002</v>
      </c>
      <c r="U3751" s="14" t="str">
        <f t="shared" ca="1" si="766"/>
        <v>0A3F507E-14EB-32B8-E044-0003BA298018</v>
      </c>
    </row>
    <row r="3752" spans="1:21" s="14" customFormat="1" x14ac:dyDescent="0.25">
      <c r="A3752" s="14">
        <f t="shared" si="754"/>
        <v>3752</v>
      </c>
      <c r="B3752" s="14" t="str">
        <f t="shared" ca="1" si="755"/>
        <v>B03B2D95-90FC-424C-B971-A366EB188C36</v>
      </c>
      <c r="C3752" s="14" t="str">
        <f t="shared" ca="1" si="756"/>
        <v>Nørrebred</v>
      </c>
      <c r="D3752" s="14" t="str">
        <f t="shared" ca="1" si="757"/>
        <v>230</v>
      </c>
      <c r="E3752" s="14" t="str">
        <f t="shared" ca="1" si="758"/>
        <v>21u</v>
      </c>
      <c r="F3752" s="1">
        <f t="shared" ca="1" si="759"/>
        <v>130</v>
      </c>
      <c r="G3752" s="1">
        <f t="shared" ca="1" si="760"/>
        <v>107</v>
      </c>
      <c r="H3752" s="1">
        <f t="shared" ca="1" si="761"/>
        <v>1969</v>
      </c>
      <c r="I3752" s="1" t="str">
        <f ca="1">INDEX(Relationstabel!$C$3:$K$10,MATCH(INDIRECT($A$1&amp;"J"&amp;A3752),Relationstabel!$A$3:$A$10,0),MATCH(IFERROR(VALUE(INDIRECT($A$1&amp;"K"&amp;A3752)),0),Relationstabel!$C$1:$K$1,0))</f>
        <v>Fjernvarme/ Blokvarme</v>
      </c>
      <c r="J3752" s="1" t="str">
        <f ca="1">INDEX(Anvendelseskode!B:B,MATCH($F3752,Anvendelseskode!$A:$A,0))</f>
        <v>Række-, kæde-, dobbelthus (lodret adskillelse mellem enhederne)</v>
      </c>
      <c r="K3752" s="1" t="str">
        <f ca="1">INDEX(Anvendelseskode!C:C,MATCH($F3752,Anvendelseskode!$A:$A,0))</f>
        <v>Række-, kæde og dobbelthuse</v>
      </c>
      <c r="L3752" s="1" t="str">
        <f ca="1">INDEX(Anvendelseskode!D:D,MATCH($F3752,Anvendelseskode!$A:$A,0))</f>
        <v>Private husholdninger</v>
      </c>
      <c r="M3752" s="1" t="str">
        <f ca="1">IFERROR(INDEX(SBi!$2:$2,MATCH(H3752,SBi!$1:$1,1)),SBi!$K$2)</f>
        <v>1961-1972</v>
      </c>
      <c r="N3752" s="1">
        <f ca="1">INDEX(SBi!$C$3:$K$28,MATCH(F3752,SBi!$B$3:$B$28,0),MATCH(M3752,SBi!$C$2:$K$2,0))</f>
        <v>119.9</v>
      </c>
      <c r="O3752" s="16">
        <f t="shared" ca="1" si="762"/>
        <v>12.829300000000002</v>
      </c>
      <c r="P3752" s="16" t="str">
        <f ca="1">IFERROR(INDEX(VpD!$2:$2,MATCH(H3752,VpD!$1:$1,1)),VpD!$I$2)</f>
        <v>1961-1972</v>
      </c>
      <c r="Q3752" s="1">
        <f ca="1">INDEX(VpD!$C$3:$I$27,MATCH(F3752,VpD!$B$3:$B$27,0),MATCH(P3752,VpD!$C$2:$I$2,0))</f>
        <v>120</v>
      </c>
      <c r="R3752" s="16">
        <f t="shared" ca="1" si="763"/>
        <v>12.84</v>
      </c>
      <c r="S3752" s="14">
        <f t="shared" ca="1" si="764"/>
        <v>711674</v>
      </c>
      <c r="T3752" s="14">
        <f t="shared" ca="1" si="765"/>
        <v>6172202.0499999998</v>
      </c>
      <c r="U3752" s="14" t="str">
        <f t="shared" ca="1" si="766"/>
        <v>0A3F507E-1EF0-32B8-E044-0003BA298018</v>
      </c>
    </row>
    <row r="3753" spans="1:21" s="14" customFormat="1" x14ac:dyDescent="0.25">
      <c r="A3753" s="14">
        <f t="shared" si="754"/>
        <v>3753</v>
      </c>
      <c r="B3753" s="14" t="str">
        <f t="shared" ca="1" si="755"/>
        <v>D46101B0-0AB4-423D-9F92-0A40FFFD1A3E</v>
      </c>
      <c r="C3753" s="14" t="str">
        <f t="shared" ca="1" si="756"/>
        <v>Rendsagervej</v>
      </c>
      <c r="D3753" s="14" t="str">
        <f t="shared" ca="1" si="757"/>
        <v>117</v>
      </c>
      <c r="E3753" s="14" t="str">
        <f t="shared" ca="1" si="758"/>
        <v>9ne</v>
      </c>
      <c r="F3753" s="1">
        <f t="shared" ca="1" si="759"/>
        <v>120</v>
      </c>
      <c r="G3753" s="1">
        <f t="shared" ca="1" si="760"/>
        <v>109</v>
      </c>
      <c r="H3753" s="1">
        <f t="shared" ca="1" si="761"/>
        <v>1973</v>
      </c>
      <c r="I3753" s="1" t="str">
        <f ca="1">INDEX(Relationstabel!$C$3:$K$10,MATCH(INDIRECT($A$1&amp;"J"&amp;A3753),Relationstabel!$A$3:$A$10,0),MATCH(IFERROR(VALUE(INDIRECT($A$1&amp;"K"&amp;A3753)),0),Relationstabel!$C$1:$K$1,0))</f>
        <v>Naturgas</v>
      </c>
      <c r="J3753" s="1" t="str">
        <f ca="1">INDEX(Anvendelseskode!B:B,MATCH($F3753,Anvendelseskode!$A:$A,0))</f>
        <v>Fritliggende enfamilieshus (parcelhus)</v>
      </c>
      <c r="K3753" s="1" t="str">
        <f ca="1">INDEX(Anvendelseskode!C:C,MATCH($F3753,Anvendelseskode!$A:$A,0))</f>
        <v>Parcelhuse</v>
      </c>
      <c r="L3753" s="1" t="str">
        <f ca="1">INDEX(Anvendelseskode!D:D,MATCH($F3753,Anvendelseskode!$A:$A,0))</f>
        <v>Private husholdninger</v>
      </c>
      <c r="M3753" s="1" t="str">
        <f ca="1">IFERROR(INDEX(SBi!$2:$2,MATCH(H3753,SBi!$1:$1,1)),SBi!$K$2)</f>
        <v>1973-1978</v>
      </c>
      <c r="N3753" s="1">
        <f ca="1">INDEX(SBi!$C$3:$K$28,MATCH(F3753,SBi!$B$3:$B$28,0),MATCH(M3753,SBi!$C$2:$K$2,0))</f>
        <v>119.8</v>
      </c>
      <c r="O3753" s="16">
        <f t="shared" ca="1" si="762"/>
        <v>13.058199999999999</v>
      </c>
      <c r="P3753" s="16" t="str">
        <f ca="1">IFERROR(INDEX(VpD!$2:$2,MATCH(H3753,VpD!$1:$1,1)),VpD!$I$2)</f>
        <v>1973-1978</v>
      </c>
      <c r="Q3753" s="1">
        <f ca="1">INDEX(VpD!$C$3:$I$27,MATCH(F3753,VpD!$B$3:$B$27,0),MATCH(P3753,VpD!$C$2:$I$2,0))</f>
        <v>117</v>
      </c>
      <c r="R3753" s="16">
        <f t="shared" ca="1" si="763"/>
        <v>12.753</v>
      </c>
      <c r="S3753" s="14">
        <f t="shared" ca="1" si="764"/>
        <v>710864.87</v>
      </c>
      <c r="T3753" s="14">
        <f t="shared" ca="1" si="765"/>
        <v>6171726.7300000004</v>
      </c>
      <c r="U3753" s="14" t="str">
        <f t="shared" ca="1" si="766"/>
        <v>0A3F507E-1FF1-32B8-E044-0003BA298018</v>
      </c>
    </row>
    <row r="3754" spans="1:21" s="14" customFormat="1" x14ac:dyDescent="0.25">
      <c r="A3754" s="14">
        <f t="shared" si="754"/>
        <v>3754</v>
      </c>
      <c r="B3754" s="14" t="str">
        <f t="shared" ca="1" si="755"/>
        <v>B5DF5B30-7E6E-4CF1-A04B-020EBCCC182B</v>
      </c>
      <c r="C3754" s="14" t="str">
        <f t="shared" ca="1" si="756"/>
        <v>Sandvejen</v>
      </c>
      <c r="D3754" s="14" t="str">
        <f t="shared" ca="1" si="757"/>
        <v>5</v>
      </c>
      <c r="E3754" s="14" t="str">
        <f t="shared" ca="1" si="758"/>
        <v>4æ</v>
      </c>
      <c r="F3754" s="1">
        <f t="shared" ca="1" si="759"/>
        <v>120</v>
      </c>
      <c r="G3754" s="1">
        <f t="shared" ca="1" si="760"/>
        <v>157</v>
      </c>
      <c r="H3754" s="1">
        <f t="shared" ca="1" si="761"/>
        <v>1990</v>
      </c>
      <c r="I3754" s="1" t="str">
        <f ca="1">INDEX(Relationstabel!$C$3:$K$10,MATCH(INDIRECT($A$1&amp;"J"&amp;A3754),Relationstabel!$A$3:$A$10,0),MATCH(IFERROR(VALUE(INDIRECT($A$1&amp;"K"&amp;A3754)),0),Relationstabel!$C$1:$K$1,0))</f>
        <v>Elvarme</v>
      </c>
      <c r="J3754" s="1" t="str">
        <f ca="1">INDEX(Anvendelseskode!B:B,MATCH($F3754,Anvendelseskode!$A:$A,0))</f>
        <v>Fritliggende enfamilieshus (parcelhus)</v>
      </c>
      <c r="K3754" s="1" t="str">
        <f ca="1">INDEX(Anvendelseskode!C:C,MATCH($F3754,Anvendelseskode!$A:$A,0))</f>
        <v>Parcelhuse</v>
      </c>
      <c r="L3754" s="1" t="str">
        <f ca="1">INDEX(Anvendelseskode!D:D,MATCH($F3754,Anvendelseskode!$A:$A,0))</f>
        <v>Private husholdninger</v>
      </c>
      <c r="M3754" s="1" t="str">
        <f ca="1">IFERROR(INDEX(SBi!$2:$2,MATCH(H3754,SBi!$1:$1,1)),SBi!$K$2)</f>
        <v>1979-1998</v>
      </c>
      <c r="N3754" s="1">
        <f ca="1">INDEX(SBi!$C$3:$K$28,MATCH(F3754,SBi!$B$3:$B$28,0),MATCH(M3754,SBi!$C$2:$K$2,0))</f>
        <v>105.4</v>
      </c>
      <c r="O3754" s="16">
        <f t="shared" ca="1" si="762"/>
        <v>16.547799999999999</v>
      </c>
      <c r="P3754" s="16" t="str">
        <f ca="1">IFERROR(INDEX(VpD!$2:$2,MATCH(H3754,VpD!$1:$1,1)),VpD!$I$2)</f>
        <v>1979-1998</v>
      </c>
      <c r="Q3754" s="1">
        <f ca="1">INDEX(VpD!$C$3:$I$27,MATCH(F3754,VpD!$B$3:$B$27,0),MATCH(P3754,VpD!$C$2:$I$2,0))</f>
        <v>90</v>
      </c>
      <c r="R3754" s="16">
        <f t="shared" ca="1" si="763"/>
        <v>14.13</v>
      </c>
      <c r="S3754" s="14">
        <f t="shared" ca="1" si="764"/>
        <v>713088.09</v>
      </c>
      <c r="T3754" s="14">
        <f t="shared" ca="1" si="765"/>
        <v>6168734.0700000003</v>
      </c>
      <c r="U3754" s="14" t="str">
        <f t="shared" ca="1" si="766"/>
        <v>0A3F507E-20F1-32B8-E044-0003BA298018</v>
      </c>
    </row>
    <row r="3755" spans="1:21" s="14" customFormat="1" x14ac:dyDescent="0.25">
      <c r="A3755" s="14">
        <f t="shared" si="754"/>
        <v>3755</v>
      </c>
      <c r="B3755" s="14" t="str">
        <f t="shared" ca="1" si="755"/>
        <v>0A7C9C0A-15AF-4D27-A7D5-E0ED1DB03824</v>
      </c>
      <c r="C3755" s="14" t="str">
        <f t="shared" ca="1" si="756"/>
        <v>Gaunøvej</v>
      </c>
      <c r="D3755" s="14" t="str">
        <f t="shared" ca="1" si="757"/>
        <v>20</v>
      </c>
      <c r="E3755" s="14" t="str">
        <f t="shared" ca="1" si="758"/>
        <v>18cg</v>
      </c>
      <c r="F3755" s="1">
        <f t="shared" ca="1" si="759"/>
        <v>120</v>
      </c>
      <c r="G3755" s="1">
        <f t="shared" ca="1" si="760"/>
        <v>129</v>
      </c>
      <c r="H3755" s="1">
        <f t="shared" ca="1" si="761"/>
        <v>1968</v>
      </c>
      <c r="I3755" s="1" t="str">
        <f ca="1">INDEX(Relationstabel!$C$3:$K$10,MATCH(INDIRECT($A$1&amp;"J"&amp;A3755),Relationstabel!$A$3:$A$10,0),MATCH(IFERROR(VALUE(INDIRECT($A$1&amp;"K"&amp;A3755)),0),Relationstabel!$C$1:$K$1,0))</f>
        <v>Naturgas</v>
      </c>
      <c r="J3755" s="1" t="str">
        <f ca="1">INDEX(Anvendelseskode!B:B,MATCH($F3755,Anvendelseskode!$A:$A,0))</f>
        <v>Fritliggende enfamilieshus (parcelhus)</v>
      </c>
      <c r="K3755" s="1" t="str">
        <f ca="1">INDEX(Anvendelseskode!C:C,MATCH($F3755,Anvendelseskode!$A:$A,0))</f>
        <v>Parcelhuse</v>
      </c>
      <c r="L3755" s="1" t="str">
        <f ca="1">INDEX(Anvendelseskode!D:D,MATCH($F3755,Anvendelseskode!$A:$A,0))</f>
        <v>Private husholdninger</v>
      </c>
      <c r="M3755" s="1" t="str">
        <f ca="1">IFERROR(INDEX(SBi!$2:$2,MATCH(H3755,SBi!$1:$1,1)),SBi!$K$2)</f>
        <v>1961-1972</v>
      </c>
      <c r="N3755" s="1">
        <f ca="1">INDEX(SBi!$C$3:$K$28,MATCH(F3755,SBi!$B$3:$B$28,0),MATCH(M3755,SBi!$C$2:$K$2,0))</f>
        <v>134.30000000000001</v>
      </c>
      <c r="O3755" s="16">
        <f t="shared" ca="1" si="762"/>
        <v>17.3247</v>
      </c>
      <c r="P3755" s="16" t="str">
        <f ca="1">IFERROR(INDEX(VpD!$2:$2,MATCH(H3755,VpD!$1:$1,1)),VpD!$I$2)</f>
        <v>1961-1972</v>
      </c>
      <c r="Q3755" s="1">
        <f ca="1">INDEX(VpD!$C$3:$I$27,MATCH(F3755,VpD!$B$3:$B$27,0),MATCH(P3755,VpD!$C$2:$I$2,0))</f>
        <v>143</v>
      </c>
      <c r="R3755" s="16">
        <f t="shared" ca="1" si="763"/>
        <v>18.446999999999999</v>
      </c>
      <c r="S3755" s="14">
        <f t="shared" ca="1" si="764"/>
        <v>712480.52</v>
      </c>
      <c r="T3755" s="14">
        <f t="shared" ca="1" si="765"/>
        <v>6169070.7300000004</v>
      </c>
      <c r="U3755" s="14" t="str">
        <f t="shared" ca="1" si="766"/>
        <v>0A3F507E-17F4-32B8-E044-0003BA298018</v>
      </c>
    </row>
    <row r="3756" spans="1:21" s="14" customFormat="1" x14ac:dyDescent="0.25">
      <c r="A3756" s="14">
        <f t="shared" si="754"/>
        <v>3756</v>
      </c>
      <c r="B3756" s="14" t="str">
        <f t="shared" ca="1" si="755"/>
        <v>D92DAE8C-F989-4AF2-B579-36F691144D49</v>
      </c>
      <c r="C3756" s="14" t="str">
        <f t="shared" ca="1" si="756"/>
        <v>Svanholmvej</v>
      </c>
      <c r="D3756" s="14" t="str">
        <f t="shared" ca="1" si="757"/>
        <v>16</v>
      </c>
      <c r="E3756" s="14" t="str">
        <f t="shared" ca="1" si="758"/>
        <v>18bs</v>
      </c>
      <c r="F3756" s="1">
        <f t="shared" ca="1" si="759"/>
        <v>120</v>
      </c>
      <c r="G3756" s="1">
        <f t="shared" ca="1" si="760"/>
        <v>168</v>
      </c>
      <c r="H3756" s="1">
        <f t="shared" ca="1" si="761"/>
        <v>1985</v>
      </c>
      <c r="I3756" s="1" t="str">
        <f ca="1">INDEX(Relationstabel!$C$3:$K$10,MATCH(INDIRECT($A$1&amp;"J"&amp;A3756),Relationstabel!$A$3:$A$10,0),MATCH(IFERROR(VALUE(INDIRECT($A$1&amp;"K"&amp;A3756)),0),Relationstabel!$C$1:$K$1,0))</f>
        <v>Naturgas</v>
      </c>
      <c r="J3756" s="1" t="str">
        <f ca="1">INDEX(Anvendelseskode!B:B,MATCH($F3756,Anvendelseskode!$A:$A,0))</f>
        <v>Fritliggende enfamilieshus (parcelhus)</v>
      </c>
      <c r="K3756" s="1" t="str">
        <f ca="1">INDEX(Anvendelseskode!C:C,MATCH($F3756,Anvendelseskode!$A:$A,0))</f>
        <v>Parcelhuse</v>
      </c>
      <c r="L3756" s="1" t="str">
        <f ca="1">INDEX(Anvendelseskode!D:D,MATCH($F3756,Anvendelseskode!$A:$A,0))</f>
        <v>Private husholdninger</v>
      </c>
      <c r="M3756" s="1" t="str">
        <f ca="1">IFERROR(INDEX(SBi!$2:$2,MATCH(H3756,SBi!$1:$1,1)),SBi!$K$2)</f>
        <v>1979-1998</v>
      </c>
      <c r="N3756" s="1">
        <f ca="1">INDEX(SBi!$C$3:$K$28,MATCH(F3756,SBi!$B$3:$B$28,0),MATCH(M3756,SBi!$C$2:$K$2,0))</f>
        <v>105.4</v>
      </c>
      <c r="O3756" s="16">
        <f t="shared" ca="1" si="762"/>
        <v>17.7072</v>
      </c>
      <c r="P3756" s="16" t="str">
        <f ca="1">IFERROR(INDEX(VpD!$2:$2,MATCH(H3756,VpD!$1:$1,1)),VpD!$I$2)</f>
        <v>1979-1998</v>
      </c>
      <c r="Q3756" s="1">
        <f ca="1">INDEX(VpD!$C$3:$I$27,MATCH(F3756,VpD!$B$3:$B$27,0),MATCH(P3756,VpD!$C$2:$I$2,0))</f>
        <v>90</v>
      </c>
      <c r="R3756" s="16">
        <f t="shared" ca="1" si="763"/>
        <v>15.12</v>
      </c>
      <c r="S3756" s="14">
        <f t="shared" ca="1" si="764"/>
        <v>713208.37</v>
      </c>
      <c r="T3756" s="14">
        <f t="shared" ca="1" si="765"/>
        <v>6168993.1600000001</v>
      </c>
      <c r="U3756" s="14" t="str">
        <f t="shared" ca="1" si="766"/>
        <v>0A3F507E-21E8-32B8-E044-0003BA298018</v>
      </c>
    </row>
    <row r="3757" spans="1:21" s="14" customFormat="1" x14ac:dyDescent="0.25">
      <c r="A3757" s="14">
        <f t="shared" si="754"/>
        <v>3757</v>
      </c>
      <c r="B3757" s="14" t="str">
        <f t="shared" ca="1" si="755"/>
        <v>D4EF9E5C-C9AC-4ED3-B5A6-2FEFBF081592</v>
      </c>
      <c r="C3757" s="14" t="str">
        <f t="shared" ca="1" si="756"/>
        <v>Gaunøvej</v>
      </c>
      <c r="D3757" s="14" t="str">
        <f t="shared" ca="1" si="757"/>
        <v>12</v>
      </c>
      <c r="E3757" s="14" t="str">
        <f t="shared" ca="1" si="758"/>
        <v>18dø</v>
      </c>
      <c r="F3757" s="1">
        <f t="shared" ca="1" si="759"/>
        <v>120</v>
      </c>
      <c r="G3757" s="1">
        <f t="shared" ca="1" si="760"/>
        <v>124</v>
      </c>
      <c r="H3757" s="1">
        <f t="shared" ca="1" si="761"/>
        <v>1964</v>
      </c>
      <c r="I3757" s="1" t="str">
        <f ca="1">INDEX(Relationstabel!$C$3:$K$10,MATCH(INDIRECT($A$1&amp;"J"&amp;A3757),Relationstabel!$A$3:$A$10,0),MATCH(IFERROR(VALUE(INDIRECT($A$1&amp;"K"&amp;A3757)),0),Relationstabel!$C$1:$K$1,0))</f>
        <v>Naturgas</v>
      </c>
      <c r="J3757" s="1" t="str">
        <f ca="1">INDEX(Anvendelseskode!B:B,MATCH($F3757,Anvendelseskode!$A:$A,0))</f>
        <v>Fritliggende enfamilieshus (parcelhus)</v>
      </c>
      <c r="K3757" s="1" t="str">
        <f ca="1">INDEX(Anvendelseskode!C:C,MATCH($F3757,Anvendelseskode!$A:$A,0))</f>
        <v>Parcelhuse</v>
      </c>
      <c r="L3757" s="1" t="str">
        <f ca="1">INDEX(Anvendelseskode!D:D,MATCH($F3757,Anvendelseskode!$A:$A,0))</f>
        <v>Private husholdninger</v>
      </c>
      <c r="M3757" s="1" t="str">
        <f ca="1">IFERROR(INDEX(SBi!$2:$2,MATCH(H3757,SBi!$1:$1,1)),SBi!$K$2)</f>
        <v>1961-1972</v>
      </c>
      <c r="N3757" s="1">
        <f ca="1">INDEX(SBi!$C$3:$K$28,MATCH(F3757,SBi!$B$3:$B$28,0),MATCH(M3757,SBi!$C$2:$K$2,0))</f>
        <v>134.30000000000001</v>
      </c>
      <c r="O3757" s="16">
        <f t="shared" ca="1" si="762"/>
        <v>16.653200000000002</v>
      </c>
      <c r="P3757" s="16" t="str">
        <f ca="1">IFERROR(INDEX(VpD!$2:$2,MATCH(H3757,VpD!$1:$1,1)),VpD!$I$2)</f>
        <v>1961-1972</v>
      </c>
      <c r="Q3757" s="1">
        <f ca="1">INDEX(VpD!$C$3:$I$27,MATCH(F3757,VpD!$B$3:$B$27,0),MATCH(P3757,VpD!$C$2:$I$2,0))</f>
        <v>143</v>
      </c>
      <c r="R3757" s="16">
        <f t="shared" ca="1" si="763"/>
        <v>17.731999999999999</v>
      </c>
      <c r="S3757" s="14">
        <f t="shared" ca="1" si="764"/>
        <v>712549.62</v>
      </c>
      <c r="T3757" s="14">
        <f t="shared" ca="1" si="765"/>
        <v>6169086.6699999999</v>
      </c>
      <c r="U3757" s="14" t="str">
        <f t="shared" ca="1" si="766"/>
        <v>0A3F507E-17EC-32B8-E044-0003BA298018</v>
      </c>
    </row>
    <row r="3758" spans="1:21" s="14" customFormat="1" x14ac:dyDescent="0.25">
      <c r="A3758" s="14">
        <f t="shared" si="754"/>
        <v>3758</v>
      </c>
      <c r="B3758" s="14" t="str">
        <f t="shared" ca="1" si="755"/>
        <v>6002581A-5ED1-4FC6-9AA7-2E742C180246</v>
      </c>
      <c r="C3758" s="14" t="str">
        <f t="shared" ca="1" si="756"/>
        <v>Albertslundvej</v>
      </c>
      <c r="D3758" s="14" t="str">
        <f t="shared" ca="1" si="757"/>
        <v>93</v>
      </c>
      <c r="E3758" s="14" t="str">
        <f t="shared" ca="1" si="758"/>
        <v>78e</v>
      </c>
      <c r="F3758" s="1">
        <f t="shared" ca="1" si="759"/>
        <v>140</v>
      </c>
      <c r="G3758" s="1">
        <f t="shared" ca="1" si="760"/>
        <v>2502</v>
      </c>
      <c r="H3758" s="1">
        <f t="shared" ca="1" si="761"/>
        <v>1964</v>
      </c>
      <c r="I3758" s="1" t="str">
        <f ca="1">INDEX(Relationstabel!$C$3:$K$10,MATCH(INDIRECT($A$1&amp;"J"&amp;A3758),Relationstabel!$A$3:$A$10,0),MATCH(IFERROR(VALUE(INDIRECT($A$1&amp;"K"&amp;A3758)),0),Relationstabel!$C$1:$K$1,0))</f>
        <v>Fjernvarme/ Blokvarme</v>
      </c>
      <c r="J3758" s="1" t="str">
        <f ca="1">INDEX(Anvendelseskode!B:B,MATCH($F3758,Anvendelseskode!$A:$A,0))</f>
        <v>Etageboligbebyggelse</v>
      </c>
      <c r="K3758" s="1" t="str">
        <f ca="1">INDEX(Anvendelseskode!C:C,MATCH($F3758,Anvendelseskode!$A:$A,0))</f>
        <v>Etageboligbebyggelse</v>
      </c>
      <c r="L3758" s="1" t="str">
        <f ca="1">INDEX(Anvendelseskode!D:D,MATCH($F3758,Anvendelseskode!$A:$A,0))</f>
        <v>Private husholdninger</v>
      </c>
      <c r="M3758" s="1" t="str">
        <f ca="1">IFERROR(INDEX(SBi!$2:$2,MATCH(H3758,SBi!$1:$1,1)),SBi!$K$2)</f>
        <v>1961-1972</v>
      </c>
      <c r="N3758" s="1">
        <f ca="1">INDEX(SBi!$C$3:$K$28,MATCH(F3758,SBi!$B$3:$B$28,0),MATCH(M3758,SBi!$C$2:$K$2,0))</f>
        <v>132.30000000000001</v>
      </c>
      <c r="O3758" s="16">
        <f t="shared" ca="1" si="762"/>
        <v>331.01460000000003</v>
      </c>
      <c r="P3758" s="16" t="str">
        <f ca="1">IFERROR(INDEX(VpD!$2:$2,MATCH(H3758,VpD!$1:$1,1)),VpD!$I$2)</f>
        <v>1961-1972</v>
      </c>
      <c r="Q3758" s="1">
        <f ca="1">INDEX(VpD!$C$3:$I$27,MATCH(F3758,VpD!$B$3:$B$27,0),MATCH(P3758,VpD!$C$2:$I$2,0))</f>
        <v>126</v>
      </c>
      <c r="R3758" s="16">
        <f t="shared" ca="1" si="763"/>
        <v>315.25200000000001</v>
      </c>
      <c r="S3758" s="14">
        <f t="shared" ca="1" si="764"/>
        <v>710993.13</v>
      </c>
      <c r="T3758" s="14">
        <f t="shared" ca="1" si="765"/>
        <v>6172533.0199999996</v>
      </c>
      <c r="U3758" s="14" t="str">
        <f t="shared" ca="1" si="766"/>
        <v>0A3F507E-14F1-32B8-E044-0003BA298018</v>
      </c>
    </row>
    <row r="3759" spans="1:21" s="14" customFormat="1" x14ac:dyDescent="0.25">
      <c r="A3759" s="14">
        <f t="shared" si="754"/>
        <v>3759</v>
      </c>
      <c r="B3759" s="14" t="str">
        <f t="shared" ca="1" si="755"/>
        <v>BB8D9F8E-8908-4106-B076-3F8B78CD6291</v>
      </c>
      <c r="C3759" s="14" t="str">
        <f t="shared" ca="1" si="756"/>
        <v>Kollerupparken</v>
      </c>
      <c r="D3759" s="14" t="str">
        <f t="shared" ca="1" si="757"/>
        <v>10</v>
      </c>
      <c r="E3759" s="14" t="str">
        <f t="shared" ca="1" si="758"/>
        <v>6kx</v>
      </c>
      <c r="F3759" s="1">
        <f t="shared" ca="1" si="759"/>
        <v>130</v>
      </c>
      <c r="G3759" s="1">
        <f t="shared" ca="1" si="760"/>
        <v>110</v>
      </c>
      <c r="H3759" s="1">
        <f t="shared" ca="1" si="761"/>
        <v>1966</v>
      </c>
      <c r="I3759" s="1" t="str">
        <f ca="1">INDEX(Relationstabel!$C$3:$K$10,MATCH(INDIRECT($A$1&amp;"J"&amp;A3759),Relationstabel!$A$3:$A$10,0),MATCH(IFERROR(VALUE(INDIRECT($A$1&amp;"K"&amp;A3759)),0),Relationstabel!$C$1:$K$1,0))</f>
        <v>Fjernvarme/ Blokvarme</v>
      </c>
      <c r="J3759" s="1" t="str">
        <f ca="1">INDEX(Anvendelseskode!B:B,MATCH($F3759,Anvendelseskode!$A:$A,0))</f>
        <v>Række-, kæde-, dobbelthus (lodret adskillelse mellem enhederne)</v>
      </c>
      <c r="K3759" s="1" t="str">
        <f ca="1">INDEX(Anvendelseskode!C:C,MATCH($F3759,Anvendelseskode!$A:$A,0))</f>
        <v>Række-, kæde og dobbelthuse</v>
      </c>
      <c r="L3759" s="1" t="str">
        <f ca="1">INDEX(Anvendelseskode!D:D,MATCH($F3759,Anvendelseskode!$A:$A,0))</f>
        <v>Private husholdninger</v>
      </c>
      <c r="M3759" s="1" t="str">
        <f ca="1">IFERROR(INDEX(SBi!$2:$2,MATCH(H3759,SBi!$1:$1,1)),SBi!$K$2)</f>
        <v>1961-1972</v>
      </c>
      <c r="N3759" s="1">
        <f ca="1">INDEX(SBi!$C$3:$K$28,MATCH(F3759,SBi!$B$3:$B$28,0),MATCH(M3759,SBi!$C$2:$K$2,0))</f>
        <v>119.9</v>
      </c>
      <c r="O3759" s="16">
        <f t="shared" ca="1" si="762"/>
        <v>13.189</v>
      </c>
      <c r="P3759" s="16" t="str">
        <f ca="1">IFERROR(INDEX(VpD!$2:$2,MATCH(H3759,VpD!$1:$1,1)),VpD!$I$2)</f>
        <v>1961-1972</v>
      </c>
      <c r="Q3759" s="1">
        <f ca="1">INDEX(VpD!$C$3:$I$27,MATCH(F3759,VpD!$B$3:$B$27,0),MATCH(P3759,VpD!$C$2:$I$2,0))</f>
        <v>120</v>
      </c>
      <c r="R3759" s="16">
        <f t="shared" ca="1" si="763"/>
        <v>13.2</v>
      </c>
      <c r="S3759" s="14">
        <f t="shared" ca="1" si="764"/>
        <v>713716.51</v>
      </c>
      <c r="T3759" s="14">
        <f t="shared" ca="1" si="765"/>
        <v>6169166.6200000001</v>
      </c>
      <c r="U3759" s="14" t="str">
        <f t="shared" ca="1" si="766"/>
        <v>0A3F507E-1BF0-32B8-E044-0003BA298018</v>
      </c>
    </row>
    <row r="3760" spans="1:21" s="14" customFormat="1" x14ac:dyDescent="0.25">
      <c r="A3760" s="14">
        <f t="shared" si="754"/>
        <v>3760</v>
      </c>
      <c r="B3760" s="14" t="str">
        <f t="shared" ca="1" si="755"/>
        <v>3A9A1D3C-56C7-4903-A445-DDFB571CF4CF</v>
      </c>
      <c r="C3760" s="14" t="str">
        <f t="shared" ca="1" si="756"/>
        <v>Horsbred</v>
      </c>
      <c r="D3760" s="14" t="str">
        <f t="shared" ca="1" si="757"/>
        <v>139</v>
      </c>
      <c r="E3760" s="14" t="str">
        <f t="shared" ca="1" si="758"/>
        <v>20an</v>
      </c>
      <c r="F3760" s="1">
        <f t="shared" ca="1" si="759"/>
        <v>120</v>
      </c>
      <c r="G3760" s="1">
        <f t="shared" ca="1" si="760"/>
        <v>174</v>
      </c>
      <c r="H3760" s="1">
        <f t="shared" ca="1" si="761"/>
        <v>1978</v>
      </c>
      <c r="I3760" s="1" t="str">
        <f ca="1">INDEX(Relationstabel!$C$3:$K$10,MATCH(INDIRECT($A$1&amp;"J"&amp;A3760),Relationstabel!$A$3:$A$10,0),MATCH(IFERROR(VALUE(INDIRECT($A$1&amp;"K"&amp;A3760)),0),Relationstabel!$C$1:$K$1,0))</f>
        <v>Fjernvarme/ Blokvarme</v>
      </c>
      <c r="J3760" s="1" t="str">
        <f ca="1">INDEX(Anvendelseskode!B:B,MATCH($F3760,Anvendelseskode!$A:$A,0))</f>
        <v>Fritliggende enfamilieshus (parcelhus)</v>
      </c>
      <c r="K3760" s="1" t="str">
        <f ca="1">INDEX(Anvendelseskode!C:C,MATCH($F3760,Anvendelseskode!$A:$A,0))</f>
        <v>Parcelhuse</v>
      </c>
      <c r="L3760" s="1" t="str">
        <f ca="1">INDEX(Anvendelseskode!D:D,MATCH($F3760,Anvendelseskode!$A:$A,0))</f>
        <v>Private husholdninger</v>
      </c>
      <c r="M3760" s="1" t="str">
        <f ca="1">IFERROR(INDEX(SBi!$2:$2,MATCH(H3760,SBi!$1:$1,1)),SBi!$K$2)</f>
        <v>1973-1978</v>
      </c>
      <c r="N3760" s="1">
        <f ca="1">INDEX(SBi!$C$3:$K$28,MATCH(F3760,SBi!$B$3:$B$28,0),MATCH(M3760,SBi!$C$2:$K$2,0))</f>
        <v>119.8</v>
      </c>
      <c r="O3760" s="16">
        <f t="shared" ca="1" si="762"/>
        <v>20.845200000000002</v>
      </c>
      <c r="P3760" s="16" t="str">
        <f ca="1">IFERROR(INDEX(VpD!$2:$2,MATCH(H3760,VpD!$1:$1,1)),VpD!$I$2)</f>
        <v>1973-1978</v>
      </c>
      <c r="Q3760" s="1">
        <f ca="1">INDEX(VpD!$C$3:$I$27,MATCH(F3760,VpD!$B$3:$B$27,0),MATCH(P3760,VpD!$C$2:$I$2,0))</f>
        <v>117</v>
      </c>
      <c r="R3760" s="16">
        <f t="shared" ca="1" si="763"/>
        <v>20.358000000000001</v>
      </c>
      <c r="S3760" s="14">
        <f t="shared" ca="1" si="764"/>
        <v>711323</v>
      </c>
      <c r="T3760" s="14">
        <f t="shared" ca="1" si="765"/>
        <v>6172088.3200000003</v>
      </c>
      <c r="U3760" s="14" t="str">
        <f t="shared" ca="1" si="766"/>
        <v>0A3F507E-18FF-32B8-E044-0003BA298018</v>
      </c>
    </row>
    <row r="3761" spans="1:21" s="14" customFormat="1" x14ac:dyDescent="0.25">
      <c r="A3761" s="14">
        <f t="shared" si="754"/>
        <v>3761</v>
      </c>
      <c r="B3761" s="14" t="str">
        <f t="shared" ca="1" si="755"/>
        <v>0C23DF39-7704-4295-A936-2745E463B1D6</v>
      </c>
      <c r="C3761" s="14" t="str">
        <f t="shared" ca="1" si="756"/>
        <v>Rendsagervej</v>
      </c>
      <c r="D3761" s="14" t="str">
        <f t="shared" ca="1" si="757"/>
        <v>131</v>
      </c>
      <c r="E3761" s="14" t="str">
        <f t="shared" ca="1" si="758"/>
        <v>9mz</v>
      </c>
      <c r="F3761" s="1">
        <f t="shared" ca="1" si="759"/>
        <v>120</v>
      </c>
      <c r="G3761" s="1">
        <f t="shared" ca="1" si="760"/>
        <v>109</v>
      </c>
      <c r="H3761" s="1">
        <f t="shared" ca="1" si="761"/>
        <v>1973</v>
      </c>
      <c r="I3761" s="1" t="str">
        <f ca="1">INDEX(Relationstabel!$C$3:$K$10,MATCH(INDIRECT($A$1&amp;"J"&amp;A3761),Relationstabel!$A$3:$A$10,0),MATCH(IFERROR(VALUE(INDIRECT($A$1&amp;"K"&amp;A3761)),0),Relationstabel!$C$1:$K$1,0))</f>
        <v>Naturgas</v>
      </c>
      <c r="J3761" s="1" t="str">
        <f ca="1">INDEX(Anvendelseskode!B:B,MATCH($F3761,Anvendelseskode!$A:$A,0))</f>
        <v>Fritliggende enfamilieshus (parcelhus)</v>
      </c>
      <c r="K3761" s="1" t="str">
        <f ca="1">INDEX(Anvendelseskode!C:C,MATCH($F3761,Anvendelseskode!$A:$A,0))</f>
        <v>Parcelhuse</v>
      </c>
      <c r="L3761" s="1" t="str">
        <f ca="1">INDEX(Anvendelseskode!D:D,MATCH($F3761,Anvendelseskode!$A:$A,0))</f>
        <v>Private husholdninger</v>
      </c>
      <c r="M3761" s="1" t="str">
        <f ca="1">IFERROR(INDEX(SBi!$2:$2,MATCH(H3761,SBi!$1:$1,1)),SBi!$K$2)</f>
        <v>1973-1978</v>
      </c>
      <c r="N3761" s="1">
        <f ca="1">INDEX(SBi!$C$3:$K$28,MATCH(F3761,SBi!$B$3:$B$28,0),MATCH(M3761,SBi!$C$2:$K$2,0))</f>
        <v>119.8</v>
      </c>
      <c r="O3761" s="16">
        <f t="shared" ca="1" si="762"/>
        <v>13.058199999999999</v>
      </c>
      <c r="P3761" s="16" t="str">
        <f ca="1">IFERROR(INDEX(VpD!$2:$2,MATCH(H3761,VpD!$1:$1,1)),VpD!$I$2)</f>
        <v>1973-1978</v>
      </c>
      <c r="Q3761" s="1">
        <f ca="1">INDEX(VpD!$C$3:$I$27,MATCH(F3761,VpD!$B$3:$B$27,0),MATCH(P3761,VpD!$C$2:$I$2,0))</f>
        <v>117</v>
      </c>
      <c r="R3761" s="16">
        <f t="shared" ca="1" si="763"/>
        <v>12.753</v>
      </c>
      <c r="S3761" s="14">
        <f t="shared" ca="1" si="764"/>
        <v>710883.75</v>
      </c>
      <c r="T3761" s="14">
        <f t="shared" ca="1" si="765"/>
        <v>6171796.9500000002</v>
      </c>
      <c r="U3761" s="14" t="str">
        <f t="shared" ca="1" si="766"/>
        <v>0A3F507E-1FFF-32B8-E044-0003BA298018</v>
      </c>
    </row>
    <row r="3762" spans="1:21" s="14" customFormat="1" x14ac:dyDescent="0.25">
      <c r="A3762" s="14">
        <f t="shared" si="754"/>
        <v>3762</v>
      </c>
      <c r="B3762" s="14" t="str">
        <f t="shared" ca="1" si="755"/>
        <v>A56AE5C3-75F7-486A-9507-B39D15234D30</v>
      </c>
      <c r="C3762" s="14" t="str">
        <f t="shared" ca="1" si="756"/>
        <v>Valmuebakken</v>
      </c>
      <c r="D3762" s="14" t="str">
        <f t="shared" ca="1" si="757"/>
        <v>15</v>
      </c>
      <c r="E3762" s="14" t="str">
        <f t="shared" ca="1" si="758"/>
        <v>21hu</v>
      </c>
      <c r="F3762" s="1">
        <f t="shared" ca="1" si="759"/>
        <v>130</v>
      </c>
      <c r="G3762" s="1">
        <f t="shared" ca="1" si="760"/>
        <v>62</v>
      </c>
      <c r="H3762" s="1">
        <f t="shared" ca="1" si="761"/>
        <v>1993</v>
      </c>
      <c r="I3762" s="1" t="str">
        <f ca="1">INDEX(Relationstabel!$C$3:$K$10,MATCH(INDIRECT($A$1&amp;"J"&amp;A3762),Relationstabel!$A$3:$A$10,0),MATCH(IFERROR(VALUE(INDIRECT($A$1&amp;"K"&amp;A3762)),0),Relationstabel!$C$1:$K$1,0))</f>
        <v>Fjernvarme/ Blokvarme</v>
      </c>
      <c r="J3762" s="1" t="str">
        <f ca="1">INDEX(Anvendelseskode!B:B,MATCH($F3762,Anvendelseskode!$A:$A,0))</f>
        <v>Række-, kæde-, dobbelthus (lodret adskillelse mellem enhederne)</v>
      </c>
      <c r="K3762" s="1" t="str">
        <f ca="1">INDEX(Anvendelseskode!C:C,MATCH($F3762,Anvendelseskode!$A:$A,0))</f>
        <v>Række-, kæde og dobbelthuse</v>
      </c>
      <c r="L3762" s="1" t="str">
        <f ca="1">INDEX(Anvendelseskode!D:D,MATCH($F3762,Anvendelseskode!$A:$A,0))</f>
        <v>Private husholdninger</v>
      </c>
      <c r="M3762" s="1" t="str">
        <f ca="1">IFERROR(INDEX(SBi!$2:$2,MATCH(H3762,SBi!$1:$1,1)),SBi!$K$2)</f>
        <v>1979-1998</v>
      </c>
      <c r="N3762" s="1">
        <f ca="1">INDEX(SBi!$C$3:$K$28,MATCH(F3762,SBi!$B$3:$B$28,0),MATCH(M3762,SBi!$C$2:$K$2,0))</f>
        <v>96.8</v>
      </c>
      <c r="O3762" s="16">
        <f t="shared" ca="1" si="762"/>
        <v>6.0015999999999998</v>
      </c>
      <c r="P3762" s="16" t="str">
        <f ca="1">IFERROR(INDEX(VpD!$2:$2,MATCH(H3762,VpD!$1:$1,1)),VpD!$I$2)</f>
        <v>1979-1998</v>
      </c>
      <c r="Q3762" s="1">
        <f ca="1">INDEX(VpD!$C$3:$I$27,MATCH(F3762,VpD!$B$3:$B$27,0),MATCH(P3762,VpD!$C$2:$I$2,0))</f>
        <v>74</v>
      </c>
      <c r="R3762" s="16">
        <f t="shared" ca="1" si="763"/>
        <v>4.5880000000000001</v>
      </c>
      <c r="S3762" s="14">
        <f t="shared" ca="1" si="764"/>
        <v>711654.81</v>
      </c>
      <c r="T3762" s="14">
        <f t="shared" ca="1" si="765"/>
        <v>6172535.9400000004</v>
      </c>
      <c r="U3762" s="14" t="str">
        <f t="shared" ca="1" si="766"/>
        <v>0A3F507E-23FF-32B8-E044-0003BA298018</v>
      </c>
    </row>
    <row r="3763" spans="1:21" s="14" customFormat="1" x14ac:dyDescent="0.25">
      <c r="A3763" s="14">
        <f t="shared" si="754"/>
        <v>3763</v>
      </c>
      <c r="B3763" s="14" t="str">
        <f t="shared" ca="1" si="755"/>
        <v>E86CC1E3-89DE-4804-A8C6-01B2CCD0739D</v>
      </c>
      <c r="C3763" s="14" t="str">
        <f t="shared" ca="1" si="756"/>
        <v>Grønkløvervænget</v>
      </c>
      <c r="D3763" s="14" t="str">
        <f t="shared" ca="1" si="757"/>
        <v>10</v>
      </c>
      <c r="E3763" s="14" t="str">
        <f t="shared" ca="1" si="758"/>
        <v>9up</v>
      </c>
      <c r="F3763" s="1">
        <f t="shared" ca="1" si="759"/>
        <v>130</v>
      </c>
      <c r="G3763" s="1">
        <f t="shared" ca="1" si="760"/>
        <v>120</v>
      </c>
      <c r="H3763" s="1">
        <f t="shared" ca="1" si="761"/>
        <v>2016</v>
      </c>
      <c r="I3763" s="1" t="str">
        <f ca="1">INDEX(Relationstabel!$C$3:$K$10,MATCH(INDIRECT($A$1&amp;"J"&amp;A3763),Relationstabel!$A$3:$A$10,0),MATCH(IFERROR(VALUE(INDIRECT($A$1&amp;"K"&amp;A3763)),0),Relationstabel!$C$1:$K$1,0))</f>
        <v>Fjernvarme/ Blokvarme</v>
      </c>
      <c r="J3763" s="1" t="str">
        <f ca="1">INDEX(Anvendelseskode!B:B,MATCH($F3763,Anvendelseskode!$A:$A,0))</f>
        <v>Række-, kæde-, dobbelthus (lodret adskillelse mellem enhederne)</v>
      </c>
      <c r="K3763" s="1" t="str">
        <f ca="1">INDEX(Anvendelseskode!C:C,MATCH($F3763,Anvendelseskode!$A:$A,0))</f>
        <v>Række-, kæde og dobbelthuse</v>
      </c>
      <c r="L3763" s="1" t="str">
        <f ca="1">INDEX(Anvendelseskode!D:D,MATCH($F3763,Anvendelseskode!$A:$A,0))</f>
        <v>Private husholdninger</v>
      </c>
      <c r="M3763" s="1" t="str">
        <f ca="1">IFERROR(INDEX(SBi!$2:$2,MATCH(H3763,SBi!$1:$1,1)),SBi!$K$2)</f>
        <v>Efter 2006</v>
      </c>
      <c r="N3763" s="1">
        <f ca="1">INDEX(SBi!$C$3:$K$28,MATCH(F3763,SBi!$B$3:$B$28,0),MATCH(M3763,SBi!$C$2:$K$2,0))</f>
        <v>66.400000000000006</v>
      </c>
      <c r="O3763" s="16">
        <f t="shared" ca="1" si="762"/>
        <v>7.9680000000000009</v>
      </c>
      <c r="P3763" s="16" t="str">
        <f ca="1">IFERROR(INDEX(VpD!$2:$2,MATCH(H3763,VpD!$1:$1,1)),VpD!$I$2)</f>
        <v>&gt;1998</v>
      </c>
      <c r="Q3763" s="1">
        <f ca="1">INDEX(VpD!$C$3:$I$27,MATCH(F3763,VpD!$B$3:$B$27,0),MATCH(P3763,VpD!$C$2:$I$2,0))</f>
        <v>65</v>
      </c>
      <c r="R3763" s="16">
        <f t="shared" ca="1" si="763"/>
        <v>7.8</v>
      </c>
      <c r="S3763" s="14">
        <f t="shared" ca="1" si="764"/>
        <v>711614.97</v>
      </c>
      <c r="T3763" s="14">
        <f t="shared" ca="1" si="765"/>
        <v>6172824.5</v>
      </c>
      <c r="U3763" s="14" t="str">
        <f t="shared" ca="1" si="766"/>
        <v>69EF9A1F-45D6-4ED0-9721-9C21B3B960DC</v>
      </c>
    </row>
    <row r="3764" spans="1:21" s="14" customFormat="1" x14ac:dyDescent="0.25">
      <c r="A3764" s="14">
        <f t="shared" si="754"/>
        <v>3764</v>
      </c>
      <c r="B3764" s="14" t="str">
        <f t="shared" ca="1" si="755"/>
        <v>C019A49A-A6FD-4148-9E4F-B05EA5D5FEF1</v>
      </c>
      <c r="C3764" s="14" t="str">
        <f t="shared" ca="1" si="756"/>
        <v>Gaunøvej</v>
      </c>
      <c r="D3764" s="14" t="str">
        <f t="shared" ca="1" si="757"/>
        <v>18</v>
      </c>
      <c r="E3764" s="14" t="str">
        <f t="shared" ca="1" si="758"/>
        <v>18ga</v>
      </c>
      <c r="F3764" s="1">
        <f t="shared" ca="1" si="759"/>
        <v>120</v>
      </c>
      <c r="G3764" s="1">
        <f t="shared" ca="1" si="760"/>
        <v>225</v>
      </c>
      <c r="H3764" s="1">
        <f t="shared" ca="1" si="761"/>
        <v>1986</v>
      </c>
      <c r="I3764" s="1" t="str">
        <f ca="1">INDEX(Relationstabel!$C$3:$K$10,MATCH(INDIRECT($A$1&amp;"J"&amp;A3764),Relationstabel!$A$3:$A$10,0),MATCH(IFERROR(VALUE(INDIRECT($A$1&amp;"K"&amp;A3764)),0),Relationstabel!$C$1:$K$1,0))</f>
        <v>Naturgas</v>
      </c>
      <c r="J3764" s="1" t="str">
        <f ca="1">INDEX(Anvendelseskode!B:B,MATCH($F3764,Anvendelseskode!$A:$A,0))</f>
        <v>Fritliggende enfamilieshus (parcelhus)</v>
      </c>
      <c r="K3764" s="1" t="str">
        <f ca="1">INDEX(Anvendelseskode!C:C,MATCH($F3764,Anvendelseskode!$A:$A,0))</f>
        <v>Parcelhuse</v>
      </c>
      <c r="L3764" s="1" t="str">
        <f ca="1">INDEX(Anvendelseskode!D:D,MATCH($F3764,Anvendelseskode!$A:$A,0))</f>
        <v>Private husholdninger</v>
      </c>
      <c r="M3764" s="1" t="str">
        <f ca="1">IFERROR(INDEX(SBi!$2:$2,MATCH(H3764,SBi!$1:$1,1)),SBi!$K$2)</f>
        <v>1979-1998</v>
      </c>
      <c r="N3764" s="1">
        <f ca="1">INDEX(SBi!$C$3:$K$28,MATCH(F3764,SBi!$B$3:$B$28,0),MATCH(M3764,SBi!$C$2:$K$2,0))</f>
        <v>105.4</v>
      </c>
      <c r="O3764" s="16">
        <f t="shared" ca="1" si="762"/>
        <v>23.715</v>
      </c>
      <c r="P3764" s="16" t="str">
        <f ca="1">IFERROR(INDEX(VpD!$2:$2,MATCH(H3764,VpD!$1:$1,1)),VpD!$I$2)</f>
        <v>1979-1998</v>
      </c>
      <c r="Q3764" s="1">
        <f ca="1">INDEX(VpD!$C$3:$I$27,MATCH(F3764,VpD!$B$3:$B$27,0),MATCH(P3764,VpD!$C$2:$I$2,0))</f>
        <v>90</v>
      </c>
      <c r="R3764" s="16">
        <f t="shared" ca="1" si="763"/>
        <v>20.25</v>
      </c>
      <c r="S3764" s="14">
        <f t="shared" ca="1" si="764"/>
        <v>712497.49</v>
      </c>
      <c r="T3764" s="14">
        <f t="shared" ca="1" si="765"/>
        <v>6169079.5099999998</v>
      </c>
      <c r="U3764" s="14" t="str">
        <f t="shared" ca="1" si="766"/>
        <v>0A3F507E-17F2-32B8-E044-0003BA298018</v>
      </c>
    </row>
    <row r="3765" spans="1:21" s="14" customFormat="1" x14ac:dyDescent="0.25">
      <c r="A3765" s="14">
        <f t="shared" si="754"/>
        <v>3765</v>
      </c>
      <c r="B3765" s="14" t="str">
        <f t="shared" ca="1" si="755"/>
        <v>D2CB6B20-FF90-4CB6-9BFD-679B4499415D</v>
      </c>
      <c r="C3765" s="14" t="str">
        <f t="shared" ca="1" si="756"/>
        <v>Kollerupparken</v>
      </c>
      <c r="D3765" s="14" t="str">
        <f t="shared" ca="1" si="757"/>
        <v>12</v>
      </c>
      <c r="E3765" s="14" t="str">
        <f t="shared" ca="1" si="758"/>
        <v>6ky</v>
      </c>
      <c r="F3765" s="1">
        <f t="shared" ca="1" si="759"/>
        <v>130</v>
      </c>
      <c r="G3765" s="1">
        <f t="shared" ca="1" si="760"/>
        <v>121</v>
      </c>
      <c r="H3765" s="1">
        <f t="shared" ca="1" si="761"/>
        <v>1967</v>
      </c>
      <c r="I3765" s="1" t="str">
        <f ca="1">INDEX(Relationstabel!$C$3:$K$10,MATCH(INDIRECT($A$1&amp;"J"&amp;A3765),Relationstabel!$A$3:$A$10,0),MATCH(IFERROR(VALUE(INDIRECT($A$1&amp;"K"&amp;A3765)),0),Relationstabel!$C$1:$K$1,0))</f>
        <v>Fjernvarme/ Blokvarme</v>
      </c>
      <c r="J3765" s="1" t="str">
        <f ca="1">INDEX(Anvendelseskode!B:B,MATCH($F3765,Anvendelseskode!$A:$A,0))</f>
        <v>Række-, kæde-, dobbelthus (lodret adskillelse mellem enhederne)</v>
      </c>
      <c r="K3765" s="1" t="str">
        <f ca="1">INDEX(Anvendelseskode!C:C,MATCH($F3765,Anvendelseskode!$A:$A,0))</f>
        <v>Række-, kæde og dobbelthuse</v>
      </c>
      <c r="L3765" s="1" t="str">
        <f ca="1">INDEX(Anvendelseskode!D:D,MATCH($F3765,Anvendelseskode!$A:$A,0))</f>
        <v>Private husholdninger</v>
      </c>
      <c r="M3765" s="1" t="str">
        <f ca="1">IFERROR(INDEX(SBi!$2:$2,MATCH(H3765,SBi!$1:$1,1)),SBi!$K$2)</f>
        <v>1961-1972</v>
      </c>
      <c r="N3765" s="1">
        <f ca="1">INDEX(SBi!$C$3:$K$28,MATCH(F3765,SBi!$B$3:$B$28,0),MATCH(M3765,SBi!$C$2:$K$2,0))</f>
        <v>119.9</v>
      </c>
      <c r="O3765" s="16">
        <f t="shared" ca="1" si="762"/>
        <v>14.507900000000001</v>
      </c>
      <c r="P3765" s="16" t="str">
        <f ca="1">IFERROR(INDEX(VpD!$2:$2,MATCH(H3765,VpD!$1:$1,1)),VpD!$I$2)</f>
        <v>1961-1972</v>
      </c>
      <c r="Q3765" s="1">
        <f ca="1">INDEX(VpD!$C$3:$I$27,MATCH(F3765,VpD!$B$3:$B$27,0),MATCH(P3765,VpD!$C$2:$I$2,0))</f>
        <v>120</v>
      </c>
      <c r="R3765" s="16">
        <f t="shared" ca="1" si="763"/>
        <v>14.52</v>
      </c>
      <c r="S3765" s="14">
        <f t="shared" ca="1" si="764"/>
        <v>713696.55</v>
      </c>
      <c r="T3765" s="14">
        <f t="shared" ca="1" si="765"/>
        <v>6169170.0800000001</v>
      </c>
      <c r="U3765" s="14" t="str">
        <f t="shared" ca="1" si="766"/>
        <v>0A3F507E-1BF2-32B8-E044-0003BA298018</v>
      </c>
    </row>
    <row r="3766" spans="1:21" s="14" customFormat="1" x14ac:dyDescent="0.25">
      <c r="A3766" s="14">
        <f t="shared" si="754"/>
        <v>3766</v>
      </c>
      <c r="B3766" s="14" t="str">
        <f t="shared" ca="1" si="755"/>
        <v>6F42C5D9-2446-4537-B6BE-150E9F0B9949</v>
      </c>
      <c r="C3766" s="14" t="str">
        <f t="shared" ca="1" si="756"/>
        <v>Ny Mæglergårds Alle</v>
      </c>
      <c r="D3766" s="14" t="str">
        <f t="shared" ca="1" si="757"/>
        <v>81</v>
      </c>
      <c r="E3766" s="14" t="str">
        <f t="shared" ca="1" si="758"/>
        <v>6hp</v>
      </c>
      <c r="F3766" s="1">
        <f t="shared" ca="1" si="759"/>
        <v>130</v>
      </c>
      <c r="G3766" s="1">
        <f t="shared" ca="1" si="760"/>
        <v>118</v>
      </c>
      <c r="H3766" s="1">
        <f t="shared" ca="1" si="761"/>
        <v>1972</v>
      </c>
      <c r="I3766" s="1" t="str">
        <f ca="1">INDEX(Relationstabel!$C$3:$K$10,MATCH(INDIRECT($A$1&amp;"J"&amp;A3766),Relationstabel!$A$3:$A$10,0),MATCH(IFERROR(VALUE(INDIRECT($A$1&amp;"K"&amp;A3766)),0),Relationstabel!$C$1:$K$1,0))</f>
        <v>Naturgas</v>
      </c>
      <c r="J3766" s="1" t="str">
        <f ca="1">INDEX(Anvendelseskode!B:B,MATCH($F3766,Anvendelseskode!$A:$A,0))</f>
        <v>Række-, kæde-, dobbelthus (lodret adskillelse mellem enhederne)</v>
      </c>
      <c r="K3766" s="1" t="str">
        <f ca="1">INDEX(Anvendelseskode!C:C,MATCH($F3766,Anvendelseskode!$A:$A,0))</f>
        <v>Række-, kæde og dobbelthuse</v>
      </c>
      <c r="L3766" s="1" t="str">
        <f ca="1">INDEX(Anvendelseskode!D:D,MATCH($F3766,Anvendelseskode!$A:$A,0))</f>
        <v>Private husholdninger</v>
      </c>
      <c r="M3766" s="1" t="str">
        <f ca="1">IFERROR(INDEX(SBi!$2:$2,MATCH(H3766,SBi!$1:$1,1)),SBi!$K$2)</f>
        <v>1961-1972</v>
      </c>
      <c r="N3766" s="1">
        <f ca="1">INDEX(SBi!$C$3:$K$28,MATCH(F3766,SBi!$B$3:$B$28,0),MATCH(M3766,SBi!$C$2:$K$2,0))</f>
        <v>119.9</v>
      </c>
      <c r="O3766" s="16">
        <f t="shared" ca="1" si="762"/>
        <v>14.148200000000001</v>
      </c>
      <c r="P3766" s="16" t="str">
        <f ca="1">IFERROR(INDEX(VpD!$2:$2,MATCH(H3766,VpD!$1:$1,1)),VpD!$I$2)</f>
        <v>1961-1972</v>
      </c>
      <c r="Q3766" s="1">
        <f ca="1">INDEX(VpD!$C$3:$I$27,MATCH(F3766,VpD!$B$3:$B$27,0),MATCH(P3766,VpD!$C$2:$I$2,0))</f>
        <v>120</v>
      </c>
      <c r="R3766" s="16">
        <f t="shared" ca="1" si="763"/>
        <v>14.16</v>
      </c>
      <c r="S3766" s="14">
        <f t="shared" ca="1" si="764"/>
        <v>713780.03</v>
      </c>
      <c r="T3766" s="14">
        <f t="shared" ca="1" si="765"/>
        <v>6169349.79</v>
      </c>
      <c r="U3766" s="14" t="str">
        <f t="shared" ca="1" si="766"/>
        <v>0A3F507E-1DF2-32B8-E044-0003BA298018</v>
      </c>
    </row>
    <row r="3767" spans="1:21" s="14" customFormat="1" x14ac:dyDescent="0.25">
      <c r="A3767" s="14">
        <f t="shared" si="754"/>
        <v>3767</v>
      </c>
      <c r="B3767" s="14" t="str">
        <f t="shared" ca="1" si="755"/>
        <v>3783DC30-9D55-4DE1-8D3C-C565E2526041</v>
      </c>
      <c r="C3767" s="14" t="str">
        <f t="shared" ca="1" si="756"/>
        <v>Nørrebred</v>
      </c>
      <c r="D3767" s="14" t="str">
        <f t="shared" ca="1" si="757"/>
        <v>234</v>
      </c>
      <c r="E3767" s="14" t="str">
        <f t="shared" ca="1" si="758"/>
        <v>21m</v>
      </c>
      <c r="F3767" s="1">
        <f t="shared" ca="1" si="759"/>
        <v>130</v>
      </c>
      <c r="G3767" s="1">
        <f t="shared" ca="1" si="760"/>
        <v>107</v>
      </c>
      <c r="H3767" s="1">
        <f t="shared" ca="1" si="761"/>
        <v>1969</v>
      </c>
      <c r="I3767" s="1" t="str">
        <f ca="1">INDEX(Relationstabel!$C$3:$K$10,MATCH(INDIRECT($A$1&amp;"J"&amp;A3767),Relationstabel!$A$3:$A$10,0),MATCH(IFERROR(VALUE(INDIRECT($A$1&amp;"K"&amp;A3767)),0),Relationstabel!$C$1:$K$1,0))</f>
        <v>Fjernvarme/ Blokvarme</v>
      </c>
      <c r="J3767" s="1" t="str">
        <f ca="1">INDEX(Anvendelseskode!B:B,MATCH($F3767,Anvendelseskode!$A:$A,0))</f>
        <v>Række-, kæde-, dobbelthus (lodret adskillelse mellem enhederne)</v>
      </c>
      <c r="K3767" s="1" t="str">
        <f ca="1">INDEX(Anvendelseskode!C:C,MATCH($F3767,Anvendelseskode!$A:$A,0))</f>
        <v>Række-, kæde og dobbelthuse</v>
      </c>
      <c r="L3767" s="1" t="str">
        <f ca="1">INDEX(Anvendelseskode!D:D,MATCH($F3767,Anvendelseskode!$A:$A,0))</f>
        <v>Private husholdninger</v>
      </c>
      <c r="M3767" s="1" t="str">
        <f ca="1">IFERROR(INDEX(SBi!$2:$2,MATCH(H3767,SBi!$1:$1,1)),SBi!$K$2)</f>
        <v>1961-1972</v>
      </c>
      <c r="N3767" s="1">
        <f ca="1">INDEX(SBi!$C$3:$K$28,MATCH(F3767,SBi!$B$3:$B$28,0),MATCH(M3767,SBi!$C$2:$K$2,0))</f>
        <v>119.9</v>
      </c>
      <c r="O3767" s="16">
        <f t="shared" ca="1" si="762"/>
        <v>12.829300000000002</v>
      </c>
      <c r="P3767" s="16" t="str">
        <f ca="1">IFERROR(INDEX(VpD!$2:$2,MATCH(H3767,VpD!$1:$1,1)),VpD!$I$2)</f>
        <v>1961-1972</v>
      </c>
      <c r="Q3767" s="1">
        <f ca="1">INDEX(VpD!$C$3:$I$27,MATCH(F3767,VpD!$B$3:$B$27,0),MATCH(P3767,VpD!$C$2:$I$2,0))</f>
        <v>120</v>
      </c>
      <c r="R3767" s="16">
        <f t="shared" ca="1" si="763"/>
        <v>12.84</v>
      </c>
      <c r="S3767" s="14">
        <f t="shared" ca="1" si="764"/>
        <v>711646.65</v>
      </c>
      <c r="T3767" s="14">
        <f t="shared" ca="1" si="765"/>
        <v>6172222.0300000003</v>
      </c>
      <c r="U3767" s="14" t="str">
        <f t="shared" ca="1" si="766"/>
        <v>0A3F507E-1EF2-32B8-E044-0003BA298018</v>
      </c>
    </row>
    <row r="3768" spans="1:21" s="14" customFormat="1" x14ac:dyDescent="0.25">
      <c r="A3768" s="14">
        <f t="shared" si="754"/>
        <v>3768</v>
      </c>
      <c r="B3768" s="14" t="str">
        <f t="shared" ca="1" si="755"/>
        <v>9D87A2E1-04B3-4255-9CAD-E76B69069753</v>
      </c>
      <c r="C3768" s="14" t="str">
        <f t="shared" ca="1" si="756"/>
        <v>Svanholmvej</v>
      </c>
      <c r="D3768" s="14" t="str">
        <f t="shared" ca="1" si="757"/>
        <v>24</v>
      </c>
      <c r="E3768" s="14" t="str">
        <f t="shared" ca="1" si="758"/>
        <v>18cø</v>
      </c>
      <c r="F3768" s="1">
        <f t="shared" ca="1" si="759"/>
        <v>120</v>
      </c>
      <c r="G3768" s="1">
        <f t="shared" ca="1" si="760"/>
        <v>116</v>
      </c>
      <c r="H3768" s="1">
        <f t="shared" ca="1" si="761"/>
        <v>1963</v>
      </c>
      <c r="I3768" s="1" t="str">
        <f ca="1">INDEX(Relationstabel!$C$3:$K$10,MATCH(INDIRECT($A$1&amp;"J"&amp;A3768),Relationstabel!$A$3:$A$10,0),MATCH(IFERROR(VALUE(INDIRECT($A$1&amp;"K"&amp;A3768)),0),Relationstabel!$C$1:$K$1,0))</f>
        <v>Naturgas</v>
      </c>
      <c r="J3768" s="1" t="str">
        <f ca="1">INDEX(Anvendelseskode!B:B,MATCH($F3768,Anvendelseskode!$A:$A,0))</f>
        <v>Fritliggende enfamilieshus (parcelhus)</v>
      </c>
      <c r="K3768" s="1" t="str">
        <f ca="1">INDEX(Anvendelseskode!C:C,MATCH($F3768,Anvendelseskode!$A:$A,0))</f>
        <v>Parcelhuse</v>
      </c>
      <c r="L3768" s="1" t="str">
        <f ca="1">INDEX(Anvendelseskode!D:D,MATCH($F3768,Anvendelseskode!$A:$A,0))</f>
        <v>Private husholdninger</v>
      </c>
      <c r="M3768" s="1" t="str">
        <f ca="1">IFERROR(INDEX(SBi!$2:$2,MATCH(H3768,SBi!$1:$1,1)),SBi!$K$2)</f>
        <v>1961-1972</v>
      </c>
      <c r="N3768" s="1">
        <f ca="1">INDEX(SBi!$C$3:$K$28,MATCH(F3768,SBi!$B$3:$B$28,0),MATCH(M3768,SBi!$C$2:$K$2,0))</f>
        <v>134.30000000000001</v>
      </c>
      <c r="O3768" s="16">
        <f t="shared" ca="1" si="762"/>
        <v>15.578800000000001</v>
      </c>
      <c r="P3768" s="16" t="str">
        <f ca="1">IFERROR(INDEX(VpD!$2:$2,MATCH(H3768,VpD!$1:$1,1)),VpD!$I$2)</f>
        <v>1961-1972</v>
      </c>
      <c r="Q3768" s="1">
        <f ca="1">INDEX(VpD!$C$3:$I$27,MATCH(F3768,VpD!$B$3:$B$27,0),MATCH(P3768,VpD!$C$2:$I$2,0))</f>
        <v>143</v>
      </c>
      <c r="R3768" s="16">
        <f t="shared" ca="1" si="763"/>
        <v>16.588000000000001</v>
      </c>
      <c r="S3768" s="14">
        <f t="shared" ca="1" si="764"/>
        <v>713108.81</v>
      </c>
      <c r="T3768" s="14">
        <f t="shared" ca="1" si="765"/>
        <v>6168994.04</v>
      </c>
      <c r="U3768" s="14" t="str">
        <f t="shared" ca="1" si="766"/>
        <v>0A3F507E-21F2-32B8-E044-0003BA298018</v>
      </c>
    </row>
    <row r="3769" spans="1:21" s="14" customFormat="1" x14ac:dyDescent="0.25">
      <c r="A3769" s="14">
        <f t="shared" si="754"/>
        <v>3769</v>
      </c>
      <c r="B3769" s="14" t="str">
        <f t="shared" ca="1" si="755"/>
        <v>19CE928D-08DA-4661-A186-BEE1BE45D78E</v>
      </c>
      <c r="C3769" s="14" t="str">
        <f t="shared" ca="1" si="756"/>
        <v>Syvhøjvænge</v>
      </c>
      <c r="D3769" s="14" t="str">
        <f t="shared" ca="1" si="757"/>
        <v>190</v>
      </c>
      <c r="E3769" s="14" t="str">
        <f t="shared" ca="1" si="758"/>
        <v>14bg</v>
      </c>
      <c r="F3769" s="1">
        <f t="shared" ca="1" si="759"/>
        <v>130</v>
      </c>
      <c r="G3769" s="1">
        <f t="shared" ca="1" si="760"/>
        <v>107</v>
      </c>
      <c r="H3769" s="1">
        <f t="shared" ca="1" si="761"/>
        <v>1970</v>
      </c>
      <c r="I3769" s="1" t="str">
        <f ca="1">INDEX(Relationstabel!$C$3:$K$10,MATCH(INDIRECT($A$1&amp;"J"&amp;A3769),Relationstabel!$A$3:$A$10,0),MATCH(IFERROR(VALUE(INDIRECT($A$1&amp;"K"&amp;A3769)),0),Relationstabel!$C$1:$K$1,0))</f>
        <v>Fjernvarme/ Blokvarme</v>
      </c>
      <c r="J3769" s="1" t="str">
        <f ca="1">INDEX(Anvendelseskode!B:B,MATCH($F3769,Anvendelseskode!$A:$A,0))</f>
        <v>Række-, kæde-, dobbelthus (lodret adskillelse mellem enhederne)</v>
      </c>
      <c r="K3769" s="1" t="str">
        <f ca="1">INDEX(Anvendelseskode!C:C,MATCH($F3769,Anvendelseskode!$A:$A,0))</f>
        <v>Række-, kæde og dobbelthuse</v>
      </c>
      <c r="L3769" s="1" t="str">
        <f ca="1">INDEX(Anvendelseskode!D:D,MATCH($F3769,Anvendelseskode!$A:$A,0))</f>
        <v>Private husholdninger</v>
      </c>
      <c r="M3769" s="1" t="str">
        <f ca="1">IFERROR(INDEX(SBi!$2:$2,MATCH(H3769,SBi!$1:$1,1)),SBi!$K$2)</f>
        <v>1961-1972</v>
      </c>
      <c r="N3769" s="1">
        <f ca="1">INDEX(SBi!$C$3:$K$28,MATCH(F3769,SBi!$B$3:$B$28,0),MATCH(M3769,SBi!$C$2:$K$2,0))</f>
        <v>119.9</v>
      </c>
      <c r="O3769" s="16">
        <f t="shared" ca="1" si="762"/>
        <v>12.829300000000002</v>
      </c>
      <c r="P3769" s="16" t="str">
        <f ca="1">IFERROR(INDEX(VpD!$2:$2,MATCH(H3769,VpD!$1:$1,1)),VpD!$I$2)</f>
        <v>1961-1972</v>
      </c>
      <c r="Q3769" s="1">
        <f ca="1">INDEX(VpD!$C$3:$I$27,MATCH(F3769,VpD!$B$3:$B$27,0),MATCH(P3769,VpD!$C$2:$I$2,0))</f>
        <v>120</v>
      </c>
      <c r="R3769" s="16">
        <f t="shared" ca="1" si="763"/>
        <v>12.84</v>
      </c>
      <c r="S3769" s="14">
        <f t="shared" ca="1" si="764"/>
        <v>711924.68</v>
      </c>
      <c r="T3769" s="14">
        <f t="shared" ca="1" si="765"/>
        <v>6172067.2000000002</v>
      </c>
      <c r="U3769" s="14" t="str">
        <f t="shared" ca="1" si="766"/>
        <v>0A3F507E-22F2-32B8-E044-0003BA298018</v>
      </c>
    </row>
    <row r="3770" spans="1:21" s="14" customFormat="1" x14ac:dyDescent="0.25">
      <c r="A3770" s="14">
        <f t="shared" si="754"/>
        <v>3770</v>
      </c>
      <c r="B3770" s="14" t="str">
        <f t="shared" ca="1" si="755"/>
        <v>FB7A196F-31B8-42E7-BF06-556F4ED98CAB</v>
      </c>
      <c r="C3770" s="14" t="str">
        <f t="shared" ca="1" si="756"/>
        <v>Gaunøvej</v>
      </c>
      <c r="D3770" s="14" t="str">
        <f t="shared" ca="1" si="757"/>
        <v>26</v>
      </c>
      <c r="E3770" s="14" t="str">
        <f t="shared" ca="1" si="758"/>
        <v>18fæ</v>
      </c>
      <c r="F3770" s="1">
        <f t="shared" ca="1" si="759"/>
        <v>120</v>
      </c>
      <c r="G3770" s="1">
        <f t="shared" ca="1" si="760"/>
        <v>137</v>
      </c>
      <c r="H3770" s="1">
        <f t="shared" ca="1" si="761"/>
        <v>1970</v>
      </c>
      <c r="I3770" s="1" t="str">
        <f ca="1">INDEX(Relationstabel!$C$3:$K$10,MATCH(INDIRECT($A$1&amp;"J"&amp;A3770),Relationstabel!$A$3:$A$10,0),MATCH(IFERROR(VALUE(INDIRECT($A$1&amp;"K"&amp;A3770)),0),Relationstabel!$C$1:$K$1,0))</f>
        <v>Naturgas</v>
      </c>
      <c r="J3770" s="1" t="str">
        <f ca="1">INDEX(Anvendelseskode!B:B,MATCH($F3770,Anvendelseskode!$A:$A,0))</f>
        <v>Fritliggende enfamilieshus (parcelhus)</v>
      </c>
      <c r="K3770" s="1" t="str">
        <f ca="1">INDEX(Anvendelseskode!C:C,MATCH($F3770,Anvendelseskode!$A:$A,0))</f>
        <v>Parcelhuse</v>
      </c>
      <c r="L3770" s="1" t="str">
        <f ca="1">INDEX(Anvendelseskode!D:D,MATCH($F3770,Anvendelseskode!$A:$A,0))</f>
        <v>Private husholdninger</v>
      </c>
      <c r="M3770" s="1" t="str">
        <f ca="1">IFERROR(INDEX(SBi!$2:$2,MATCH(H3770,SBi!$1:$1,1)),SBi!$K$2)</f>
        <v>1961-1972</v>
      </c>
      <c r="N3770" s="1">
        <f ca="1">INDEX(SBi!$C$3:$K$28,MATCH(F3770,SBi!$B$3:$B$28,0),MATCH(M3770,SBi!$C$2:$K$2,0))</f>
        <v>134.30000000000001</v>
      </c>
      <c r="O3770" s="16">
        <f t="shared" ca="1" si="762"/>
        <v>18.399100000000001</v>
      </c>
      <c r="P3770" s="16" t="str">
        <f ca="1">IFERROR(INDEX(VpD!$2:$2,MATCH(H3770,VpD!$1:$1,1)),VpD!$I$2)</f>
        <v>1961-1972</v>
      </c>
      <c r="Q3770" s="1">
        <f ca="1">INDEX(VpD!$C$3:$I$27,MATCH(F3770,VpD!$B$3:$B$27,0),MATCH(P3770,VpD!$C$2:$I$2,0))</f>
        <v>143</v>
      </c>
      <c r="R3770" s="16">
        <f t="shared" ca="1" si="763"/>
        <v>19.591000000000001</v>
      </c>
      <c r="S3770" s="14">
        <f t="shared" ca="1" si="764"/>
        <v>712429.36</v>
      </c>
      <c r="T3770" s="14">
        <f t="shared" ca="1" si="765"/>
        <v>6169067.7000000002</v>
      </c>
      <c r="U3770" s="14" t="str">
        <f t="shared" ca="1" si="766"/>
        <v>0A3F507E-17F9-32B8-E044-0003BA298018</v>
      </c>
    </row>
    <row r="3771" spans="1:21" s="14" customFormat="1" x14ac:dyDescent="0.25">
      <c r="A3771" s="14">
        <f t="shared" si="754"/>
        <v>3771</v>
      </c>
      <c r="B3771" s="14" t="str">
        <f t="shared" ca="1" si="755"/>
        <v>CF9ADBBB-ED34-4DA5-978C-357D7423FD9A</v>
      </c>
      <c r="C3771" s="14" t="str">
        <f t="shared" ca="1" si="756"/>
        <v>Hyrdeengen</v>
      </c>
      <c r="D3771" s="14" t="str">
        <f t="shared" ca="1" si="757"/>
        <v>331</v>
      </c>
      <c r="E3771" s="14" t="str">
        <f t="shared" ca="1" si="758"/>
        <v>21dy</v>
      </c>
      <c r="F3771" s="1">
        <f t="shared" ca="1" si="759"/>
        <v>130</v>
      </c>
      <c r="G3771" s="1">
        <f t="shared" ca="1" si="760"/>
        <v>125</v>
      </c>
      <c r="H3771" s="1">
        <f t="shared" ca="1" si="761"/>
        <v>1975</v>
      </c>
      <c r="I3771" s="1" t="str">
        <f ca="1">INDEX(Relationstabel!$C$3:$K$10,MATCH(INDIRECT($A$1&amp;"J"&amp;A3771),Relationstabel!$A$3:$A$10,0),MATCH(IFERROR(VALUE(INDIRECT($A$1&amp;"K"&amp;A3771)),0),Relationstabel!$C$1:$K$1,0))</f>
        <v>Elvarme</v>
      </c>
      <c r="J3771" s="1" t="str">
        <f ca="1">INDEX(Anvendelseskode!B:B,MATCH($F3771,Anvendelseskode!$A:$A,0))</f>
        <v>Række-, kæde-, dobbelthus (lodret adskillelse mellem enhederne)</v>
      </c>
      <c r="K3771" s="1" t="str">
        <f ca="1">INDEX(Anvendelseskode!C:C,MATCH($F3771,Anvendelseskode!$A:$A,0))</f>
        <v>Række-, kæde og dobbelthuse</v>
      </c>
      <c r="L3771" s="1" t="str">
        <f ca="1">INDEX(Anvendelseskode!D:D,MATCH($F3771,Anvendelseskode!$A:$A,0))</f>
        <v>Private husholdninger</v>
      </c>
      <c r="M3771" s="1" t="str">
        <f ca="1">IFERROR(INDEX(SBi!$2:$2,MATCH(H3771,SBi!$1:$1,1)),SBi!$K$2)</f>
        <v>1973-1978</v>
      </c>
      <c r="N3771" s="1">
        <f ca="1">INDEX(SBi!$C$3:$K$28,MATCH(F3771,SBi!$B$3:$B$28,0),MATCH(M3771,SBi!$C$2:$K$2,0))</f>
        <v>112.6</v>
      </c>
      <c r="O3771" s="16">
        <f t="shared" ca="1" si="762"/>
        <v>14.074999999999999</v>
      </c>
      <c r="P3771" s="16" t="str">
        <f ca="1">IFERROR(INDEX(VpD!$2:$2,MATCH(H3771,VpD!$1:$1,1)),VpD!$I$2)</f>
        <v>1973-1978</v>
      </c>
      <c r="Q3771" s="1">
        <f ca="1">INDEX(VpD!$C$3:$I$27,MATCH(F3771,VpD!$B$3:$B$27,0),MATCH(P3771,VpD!$C$2:$I$2,0))</f>
        <v>98</v>
      </c>
      <c r="R3771" s="16">
        <f t="shared" ca="1" si="763"/>
        <v>12.25</v>
      </c>
      <c r="S3771" s="14">
        <f t="shared" ca="1" si="764"/>
        <v>711579.49</v>
      </c>
      <c r="T3771" s="14">
        <f t="shared" ca="1" si="765"/>
        <v>6172390.2000000002</v>
      </c>
      <c r="U3771" s="14" t="str">
        <f t="shared" ca="1" si="766"/>
        <v>0A3F507E-19F7-32B8-E044-0003BA298018</v>
      </c>
    </row>
    <row r="3772" spans="1:21" s="14" customFormat="1" x14ac:dyDescent="0.25">
      <c r="A3772" s="14">
        <f t="shared" si="754"/>
        <v>3772</v>
      </c>
      <c r="B3772" s="14" t="str">
        <f t="shared" ca="1" si="755"/>
        <v>DC084CF7-9499-472B-BDE6-05298E476B74</v>
      </c>
      <c r="C3772" s="14" t="str">
        <f t="shared" ca="1" si="756"/>
        <v>Løkketoften</v>
      </c>
      <c r="D3772" s="14" t="str">
        <f t="shared" ca="1" si="757"/>
        <v>19</v>
      </c>
      <c r="E3772" s="14" t="str">
        <f t="shared" ca="1" si="758"/>
        <v>9fo</v>
      </c>
      <c r="F3772" s="1">
        <f t="shared" ca="1" si="759"/>
        <v>120</v>
      </c>
      <c r="G3772" s="1">
        <f t="shared" ca="1" si="760"/>
        <v>172</v>
      </c>
      <c r="H3772" s="1">
        <f t="shared" ca="1" si="761"/>
        <v>1972</v>
      </c>
      <c r="I3772" s="1" t="str">
        <f ca="1">INDEX(Relationstabel!$C$3:$K$10,MATCH(INDIRECT($A$1&amp;"J"&amp;A3772),Relationstabel!$A$3:$A$10,0),MATCH(IFERROR(VALUE(INDIRECT($A$1&amp;"K"&amp;A3772)),0),Relationstabel!$C$1:$K$1,0))</f>
        <v>Naturgas</v>
      </c>
      <c r="J3772" s="1" t="str">
        <f ca="1">INDEX(Anvendelseskode!B:B,MATCH($F3772,Anvendelseskode!$A:$A,0))</f>
        <v>Fritliggende enfamilieshus (parcelhus)</v>
      </c>
      <c r="K3772" s="1" t="str">
        <f ca="1">INDEX(Anvendelseskode!C:C,MATCH($F3772,Anvendelseskode!$A:$A,0))</f>
        <v>Parcelhuse</v>
      </c>
      <c r="L3772" s="1" t="str">
        <f ca="1">INDEX(Anvendelseskode!D:D,MATCH($F3772,Anvendelseskode!$A:$A,0))</f>
        <v>Private husholdninger</v>
      </c>
      <c r="M3772" s="1" t="str">
        <f ca="1">IFERROR(INDEX(SBi!$2:$2,MATCH(H3772,SBi!$1:$1,1)),SBi!$K$2)</f>
        <v>1961-1972</v>
      </c>
      <c r="N3772" s="1">
        <f ca="1">INDEX(SBi!$C$3:$K$28,MATCH(F3772,SBi!$B$3:$B$28,0),MATCH(M3772,SBi!$C$2:$K$2,0))</f>
        <v>134.30000000000001</v>
      </c>
      <c r="O3772" s="16">
        <f t="shared" ca="1" si="762"/>
        <v>23.099600000000002</v>
      </c>
      <c r="P3772" s="16" t="str">
        <f ca="1">IFERROR(INDEX(VpD!$2:$2,MATCH(H3772,VpD!$1:$1,1)),VpD!$I$2)</f>
        <v>1961-1972</v>
      </c>
      <c r="Q3772" s="1">
        <f ca="1">INDEX(VpD!$C$3:$I$27,MATCH(F3772,VpD!$B$3:$B$27,0),MATCH(P3772,VpD!$C$2:$I$2,0))</f>
        <v>143</v>
      </c>
      <c r="R3772" s="16">
        <f t="shared" ca="1" si="763"/>
        <v>24.596</v>
      </c>
      <c r="S3772" s="14">
        <f t="shared" ca="1" si="764"/>
        <v>710921.65</v>
      </c>
      <c r="T3772" s="14">
        <f t="shared" ca="1" si="765"/>
        <v>6171956.9400000004</v>
      </c>
      <c r="U3772" s="14" t="str">
        <f t="shared" ca="1" si="766"/>
        <v>0A3F507E-1CF7-32B8-E044-0003BA298018</v>
      </c>
    </row>
    <row r="3773" spans="1:21" s="14" customFormat="1" x14ac:dyDescent="0.25">
      <c r="A3773" s="14">
        <f t="shared" si="754"/>
        <v>3773</v>
      </c>
      <c r="B3773" s="14" t="str">
        <f t="shared" ca="1" si="755"/>
        <v>712FFFE1-E949-46DF-9377-A02C25AED97B</v>
      </c>
      <c r="C3773" s="14" t="str">
        <f t="shared" ca="1" si="756"/>
        <v>Blomsterengen</v>
      </c>
      <c r="D3773" s="14" t="str">
        <f t="shared" ca="1" si="757"/>
        <v>10</v>
      </c>
      <c r="E3773" s="14" t="str">
        <f t="shared" ca="1" si="758"/>
        <v>9ha</v>
      </c>
      <c r="F3773" s="1">
        <f t="shared" ca="1" si="759"/>
        <v>320</v>
      </c>
      <c r="G3773" s="1">
        <f t="shared" ca="1" si="760"/>
        <v>1257</v>
      </c>
      <c r="H3773" s="1">
        <f t="shared" ca="1" si="761"/>
        <v>2011</v>
      </c>
      <c r="I3773" s="1" t="str">
        <f ca="1">INDEX(Relationstabel!$C$3:$K$10,MATCH(INDIRECT($A$1&amp;"J"&amp;A3773),Relationstabel!$A$3:$A$10,0),MATCH(IFERROR(VALUE(INDIRECT($A$1&amp;"K"&amp;A3773)),0),Relationstabel!$C$1:$K$1,0))</f>
        <v>Naturgas</v>
      </c>
      <c r="J3773" s="1" t="str">
        <f ca="1">INDEX(Anvendelseskode!B:B,MATCH($F3773,Anvendelseskode!$A:$A,0))</f>
        <v>Bygning til kontor, handel, lager herunder offentlig administration</v>
      </c>
      <c r="K3773" s="1" t="str">
        <f ca="1">INDEX(Anvendelseskode!C:C,MATCH($F3773,Anvendelseskode!$A:$A,0))</f>
        <v>Kontor, handel, lager, off. adm.</v>
      </c>
      <c r="L3773" s="1" t="str">
        <f ca="1">INDEX(Anvendelseskode!D:D,MATCH($F3773,Anvendelseskode!$A:$A,0))</f>
        <v>Handel og servicevirksomheder</v>
      </c>
      <c r="M3773" s="1" t="str">
        <f ca="1">IFERROR(INDEX(SBi!$2:$2,MATCH(H3773,SBi!$1:$1,1)),SBi!$K$2)</f>
        <v>Efter 2006</v>
      </c>
      <c r="N3773" s="1">
        <f ca="1">INDEX(SBi!$C$3:$K$28,MATCH(F3773,SBi!$B$3:$B$28,0),MATCH(M3773,SBi!$C$2:$K$2,0))</f>
        <v>82.8</v>
      </c>
      <c r="O3773" s="16">
        <f t="shared" ca="1" si="762"/>
        <v>104.07959999999999</v>
      </c>
      <c r="P3773" s="16" t="str">
        <f ca="1">IFERROR(INDEX(VpD!$2:$2,MATCH(H3773,VpD!$1:$1,1)),VpD!$I$2)</f>
        <v>&gt;1998</v>
      </c>
      <c r="Q3773" s="1">
        <f ca="1">INDEX(VpD!$C$3:$I$27,MATCH(F3773,VpD!$B$3:$B$27,0),MATCH(P3773,VpD!$C$2:$I$2,0))</f>
        <v>77</v>
      </c>
      <c r="R3773" s="16">
        <f t="shared" ca="1" si="763"/>
        <v>96.789000000000001</v>
      </c>
      <c r="S3773" s="14">
        <f t="shared" ca="1" si="764"/>
        <v>711898.74</v>
      </c>
      <c r="T3773" s="14">
        <f t="shared" ca="1" si="765"/>
        <v>6172609.5300000003</v>
      </c>
      <c r="U3773" s="14" t="str">
        <f t="shared" ca="1" si="766"/>
        <v>7096F618-61FA-5ED1-E044-00144F3EAD67</v>
      </c>
    </row>
    <row r="3774" spans="1:21" s="14" customFormat="1" x14ac:dyDescent="0.25">
      <c r="A3774" s="14">
        <f t="shared" si="754"/>
        <v>3774</v>
      </c>
      <c r="B3774" s="14" t="str">
        <f t="shared" ca="1" si="755"/>
        <v>0C7D8D78-F520-4AC1-86F1-04C29885CD7F</v>
      </c>
      <c r="C3774" s="14" t="str">
        <f t="shared" ca="1" si="756"/>
        <v>Ny Mæglergårds Alle</v>
      </c>
      <c r="D3774" s="14" t="str">
        <f t="shared" ca="1" si="757"/>
        <v>90</v>
      </c>
      <c r="E3774" s="14" t="str">
        <f t="shared" ca="1" si="758"/>
        <v>6el</v>
      </c>
      <c r="F3774" s="1">
        <f t="shared" ca="1" si="759"/>
        <v>120</v>
      </c>
      <c r="G3774" s="1">
        <f t="shared" ca="1" si="760"/>
        <v>148</v>
      </c>
      <c r="H3774" s="1">
        <f t="shared" ca="1" si="761"/>
        <v>2015</v>
      </c>
      <c r="I3774" s="1" t="str">
        <f ca="1">INDEX(Relationstabel!$C$3:$K$10,MATCH(INDIRECT($A$1&amp;"J"&amp;A3774),Relationstabel!$A$3:$A$10,0),MATCH(IFERROR(VALUE(INDIRECT($A$1&amp;"K"&amp;A3774)),0),Relationstabel!$C$1:$K$1,0))</f>
        <v>Naturgas</v>
      </c>
      <c r="J3774" s="1" t="str">
        <f ca="1">INDEX(Anvendelseskode!B:B,MATCH($F3774,Anvendelseskode!$A:$A,0))</f>
        <v>Fritliggende enfamilieshus (parcelhus)</v>
      </c>
      <c r="K3774" s="1" t="str">
        <f ca="1">INDEX(Anvendelseskode!C:C,MATCH($F3774,Anvendelseskode!$A:$A,0))</f>
        <v>Parcelhuse</v>
      </c>
      <c r="L3774" s="1" t="str">
        <f ca="1">INDEX(Anvendelseskode!D:D,MATCH($F3774,Anvendelseskode!$A:$A,0))</f>
        <v>Private husholdninger</v>
      </c>
      <c r="M3774" s="1" t="str">
        <f ca="1">IFERROR(INDEX(SBi!$2:$2,MATCH(H3774,SBi!$1:$1,1)),SBi!$K$2)</f>
        <v>Efter 2006</v>
      </c>
      <c r="N3774" s="1">
        <f ca="1">INDEX(SBi!$C$3:$K$28,MATCH(F3774,SBi!$B$3:$B$28,0),MATCH(M3774,SBi!$C$2:$K$2,0))</f>
        <v>67.3</v>
      </c>
      <c r="O3774" s="16">
        <f t="shared" ca="1" si="762"/>
        <v>9.9603999999999999</v>
      </c>
      <c r="P3774" s="16" t="str">
        <f ca="1">IFERROR(INDEX(VpD!$2:$2,MATCH(H3774,VpD!$1:$1,1)),VpD!$I$2)</f>
        <v>&gt;1998</v>
      </c>
      <c r="Q3774" s="1">
        <f ca="1">INDEX(VpD!$C$3:$I$27,MATCH(F3774,VpD!$B$3:$B$27,0),MATCH(P3774,VpD!$C$2:$I$2,0))</f>
        <v>72</v>
      </c>
      <c r="R3774" s="16">
        <f t="shared" ca="1" si="763"/>
        <v>10.656000000000001</v>
      </c>
      <c r="S3774" s="14">
        <f t="shared" ca="1" si="764"/>
        <v>713878.01</v>
      </c>
      <c r="T3774" s="14">
        <f t="shared" ca="1" si="765"/>
        <v>6169398.0700000003</v>
      </c>
      <c r="U3774" s="14" t="str">
        <f t="shared" ca="1" si="766"/>
        <v>0A3F507E-1DF9-32B8-E044-0003BA298018</v>
      </c>
    </row>
    <row r="3775" spans="1:21" s="14" customFormat="1" x14ac:dyDescent="0.25">
      <c r="A3775" s="14">
        <f t="shared" si="754"/>
        <v>3775</v>
      </c>
      <c r="B3775" s="14" t="str">
        <f t="shared" ca="1" si="755"/>
        <v>5DCEF33F-B50C-4E0E-A11E-B1EB7E07BA8D</v>
      </c>
      <c r="C3775" s="14" t="str">
        <f t="shared" ca="1" si="756"/>
        <v>Nørrebred</v>
      </c>
      <c r="D3775" s="14" t="str">
        <f t="shared" ca="1" si="757"/>
        <v>248</v>
      </c>
      <c r="E3775" s="14" t="str">
        <f t="shared" ca="1" si="758"/>
        <v>21ad</v>
      </c>
      <c r="F3775" s="1">
        <f t="shared" ca="1" si="759"/>
        <v>130</v>
      </c>
      <c r="G3775" s="1">
        <f t="shared" ca="1" si="760"/>
        <v>107</v>
      </c>
      <c r="H3775" s="1">
        <f t="shared" ca="1" si="761"/>
        <v>1969</v>
      </c>
      <c r="I3775" s="1" t="str">
        <f ca="1">INDEX(Relationstabel!$C$3:$K$10,MATCH(INDIRECT($A$1&amp;"J"&amp;A3775),Relationstabel!$A$3:$A$10,0),MATCH(IFERROR(VALUE(INDIRECT($A$1&amp;"K"&amp;A3775)),0),Relationstabel!$C$1:$K$1,0))</f>
        <v>Fjernvarme/ Blokvarme</v>
      </c>
      <c r="J3775" s="1" t="str">
        <f ca="1">INDEX(Anvendelseskode!B:B,MATCH($F3775,Anvendelseskode!$A:$A,0))</f>
        <v>Række-, kæde-, dobbelthus (lodret adskillelse mellem enhederne)</v>
      </c>
      <c r="K3775" s="1" t="str">
        <f ca="1">INDEX(Anvendelseskode!C:C,MATCH($F3775,Anvendelseskode!$A:$A,0))</f>
        <v>Række-, kæde og dobbelthuse</v>
      </c>
      <c r="L3775" s="1" t="str">
        <f ca="1">INDEX(Anvendelseskode!D:D,MATCH($F3775,Anvendelseskode!$A:$A,0))</f>
        <v>Private husholdninger</v>
      </c>
      <c r="M3775" s="1" t="str">
        <f ca="1">IFERROR(INDEX(SBi!$2:$2,MATCH(H3775,SBi!$1:$1,1)),SBi!$K$2)</f>
        <v>1961-1972</v>
      </c>
      <c r="N3775" s="1">
        <f ca="1">INDEX(SBi!$C$3:$K$28,MATCH(F3775,SBi!$B$3:$B$28,0),MATCH(M3775,SBi!$C$2:$K$2,0))</f>
        <v>119.9</v>
      </c>
      <c r="O3775" s="16">
        <f t="shared" ca="1" si="762"/>
        <v>12.829300000000002</v>
      </c>
      <c r="P3775" s="16" t="str">
        <f ca="1">IFERROR(INDEX(VpD!$2:$2,MATCH(H3775,VpD!$1:$1,1)),VpD!$I$2)</f>
        <v>1961-1972</v>
      </c>
      <c r="Q3775" s="1">
        <f ca="1">INDEX(VpD!$C$3:$I$27,MATCH(F3775,VpD!$B$3:$B$27,0),MATCH(P3775,VpD!$C$2:$I$2,0))</f>
        <v>120</v>
      </c>
      <c r="R3775" s="16">
        <f t="shared" ca="1" si="763"/>
        <v>12.84</v>
      </c>
      <c r="S3775" s="14">
        <f t="shared" ca="1" si="764"/>
        <v>711702.02</v>
      </c>
      <c r="T3775" s="14">
        <f t="shared" ca="1" si="765"/>
        <v>6172253.0099999998</v>
      </c>
      <c r="U3775" s="14" t="str">
        <f t="shared" ca="1" si="766"/>
        <v>0A3F507E-1EF9-32B8-E044-0003BA298018</v>
      </c>
    </row>
    <row r="3776" spans="1:21" s="14" customFormat="1" x14ac:dyDescent="0.25">
      <c r="A3776" s="14">
        <f t="shared" si="754"/>
        <v>3776</v>
      </c>
      <c r="B3776" s="14" t="str">
        <f t="shared" ca="1" si="755"/>
        <v>0ACF6245-6128-4514-B61A-F49741CE33A1</v>
      </c>
      <c r="C3776" s="14" t="str">
        <f t="shared" ca="1" si="756"/>
        <v>Valmuebakken</v>
      </c>
      <c r="D3776" s="14" t="str">
        <f t="shared" ca="1" si="757"/>
        <v>9</v>
      </c>
      <c r="E3776" s="14" t="str">
        <f t="shared" ca="1" si="758"/>
        <v>21hi</v>
      </c>
      <c r="F3776" s="1">
        <f t="shared" ca="1" si="759"/>
        <v>130</v>
      </c>
      <c r="G3776" s="1">
        <f t="shared" ca="1" si="760"/>
        <v>119</v>
      </c>
      <c r="H3776" s="1">
        <f t="shared" ca="1" si="761"/>
        <v>1993</v>
      </c>
      <c r="I3776" s="1" t="str">
        <f ca="1">INDEX(Relationstabel!$C$3:$K$10,MATCH(INDIRECT($A$1&amp;"J"&amp;A3776),Relationstabel!$A$3:$A$10,0),MATCH(IFERROR(VALUE(INDIRECT($A$1&amp;"K"&amp;A3776)),0),Relationstabel!$C$1:$K$1,0))</f>
        <v>Fjernvarme/ Blokvarme</v>
      </c>
      <c r="J3776" s="1" t="str">
        <f ca="1">INDEX(Anvendelseskode!B:B,MATCH($F3776,Anvendelseskode!$A:$A,0))</f>
        <v>Række-, kæde-, dobbelthus (lodret adskillelse mellem enhederne)</v>
      </c>
      <c r="K3776" s="1" t="str">
        <f ca="1">INDEX(Anvendelseskode!C:C,MATCH($F3776,Anvendelseskode!$A:$A,0))</f>
        <v>Række-, kæde og dobbelthuse</v>
      </c>
      <c r="L3776" s="1" t="str">
        <f ca="1">INDEX(Anvendelseskode!D:D,MATCH($F3776,Anvendelseskode!$A:$A,0))</f>
        <v>Private husholdninger</v>
      </c>
      <c r="M3776" s="1" t="str">
        <f ca="1">IFERROR(INDEX(SBi!$2:$2,MATCH(H3776,SBi!$1:$1,1)),SBi!$K$2)</f>
        <v>1979-1998</v>
      </c>
      <c r="N3776" s="1">
        <f ca="1">INDEX(SBi!$C$3:$K$28,MATCH(F3776,SBi!$B$3:$B$28,0),MATCH(M3776,SBi!$C$2:$K$2,0))</f>
        <v>96.8</v>
      </c>
      <c r="O3776" s="16">
        <f t="shared" ca="1" si="762"/>
        <v>11.5192</v>
      </c>
      <c r="P3776" s="16" t="str">
        <f ca="1">IFERROR(INDEX(VpD!$2:$2,MATCH(H3776,VpD!$1:$1,1)),VpD!$I$2)</f>
        <v>1979-1998</v>
      </c>
      <c r="Q3776" s="1">
        <f ca="1">INDEX(VpD!$C$3:$I$27,MATCH(F3776,VpD!$B$3:$B$27,0),MATCH(P3776,VpD!$C$2:$I$2,0))</f>
        <v>74</v>
      </c>
      <c r="R3776" s="16">
        <f t="shared" ca="1" si="763"/>
        <v>8.8059999999999992</v>
      </c>
      <c r="S3776" s="14">
        <f t="shared" ca="1" si="764"/>
        <v>711627.47</v>
      </c>
      <c r="T3776" s="14">
        <f t="shared" ca="1" si="765"/>
        <v>6172556.7199999997</v>
      </c>
      <c r="U3776" s="14" t="str">
        <f t="shared" ca="1" si="766"/>
        <v>0A3F507E-23F9-32B8-E044-0003BA298018</v>
      </c>
    </row>
    <row r="3777" spans="1:21" s="14" customFormat="1" x14ac:dyDescent="0.25">
      <c r="A3777" s="14">
        <f t="shared" si="754"/>
        <v>3777</v>
      </c>
      <c r="B3777" s="14" t="str">
        <f t="shared" ca="1" si="755"/>
        <v>68FEF5CE-A65F-4561-8329-9DAC0EC865EE</v>
      </c>
      <c r="C3777" s="14" t="str">
        <f t="shared" ca="1" si="756"/>
        <v>Valmuebakken</v>
      </c>
      <c r="D3777" s="14" t="str">
        <f t="shared" ca="1" si="757"/>
        <v>4</v>
      </c>
      <c r="E3777" s="14" t="str">
        <f t="shared" ca="1" si="758"/>
        <v>21hø</v>
      </c>
      <c r="F3777" s="1">
        <f t="shared" ca="1" si="759"/>
        <v>130</v>
      </c>
      <c r="G3777" s="1">
        <f t="shared" ca="1" si="760"/>
        <v>74</v>
      </c>
      <c r="H3777" s="1">
        <f t="shared" ca="1" si="761"/>
        <v>1993</v>
      </c>
      <c r="I3777" s="1" t="str">
        <f ca="1">INDEX(Relationstabel!$C$3:$K$10,MATCH(INDIRECT($A$1&amp;"J"&amp;A3777),Relationstabel!$A$3:$A$10,0),MATCH(IFERROR(VALUE(INDIRECT($A$1&amp;"K"&amp;A3777)),0),Relationstabel!$C$1:$K$1,0))</f>
        <v>Fjernvarme/ Blokvarme</v>
      </c>
      <c r="J3777" s="1" t="str">
        <f ca="1">INDEX(Anvendelseskode!B:B,MATCH($F3777,Anvendelseskode!$A:$A,0))</f>
        <v>Række-, kæde-, dobbelthus (lodret adskillelse mellem enhederne)</v>
      </c>
      <c r="K3777" s="1" t="str">
        <f ca="1">INDEX(Anvendelseskode!C:C,MATCH($F3777,Anvendelseskode!$A:$A,0))</f>
        <v>Række-, kæde og dobbelthuse</v>
      </c>
      <c r="L3777" s="1" t="str">
        <f ca="1">INDEX(Anvendelseskode!D:D,MATCH($F3777,Anvendelseskode!$A:$A,0))</f>
        <v>Private husholdninger</v>
      </c>
      <c r="M3777" s="1" t="str">
        <f ca="1">IFERROR(INDEX(SBi!$2:$2,MATCH(H3777,SBi!$1:$1,1)),SBi!$K$2)</f>
        <v>1979-1998</v>
      </c>
      <c r="N3777" s="1">
        <f ca="1">INDEX(SBi!$C$3:$K$28,MATCH(F3777,SBi!$B$3:$B$28,0),MATCH(M3777,SBi!$C$2:$K$2,0))</f>
        <v>96.8</v>
      </c>
      <c r="O3777" s="16">
        <f t="shared" ca="1" si="762"/>
        <v>7.1631999999999998</v>
      </c>
      <c r="P3777" s="16" t="str">
        <f ca="1">IFERROR(INDEX(VpD!$2:$2,MATCH(H3777,VpD!$1:$1,1)),VpD!$I$2)</f>
        <v>1979-1998</v>
      </c>
      <c r="Q3777" s="1">
        <f ca="1">INDEX(VpD!$C$3:$I$27,MATCH(F3777,VpD!$B$3:$B$27,0),MATCH(P3777,VpD!$C$2:$I$2,0))</f>
        <v>74</v>
      </c>
      <c r="R3777" s="16">
        <f t="shared" ca="1" si="763"/>
        <v>5.476</v>
      </c>
      <c r="S3777" s="14">
        <f t="shared" ca="1" si="764"/>
        <v>711685.55</v>
      </c>
      <c r="T3777" s="14">
        <f t="shared" ca="1" si="765"/>
        <v>6172569.3200000003</v>
      </c>
      <c r="U3777" s="14" t="str">
        <f t="shared" ca="1" si="766"/>
        <v>0A3F507E-23F4-32B8-E044-0003BA298018</v>
      </c>
    </row>
    <row r="3778" spans="1:21" s="14" customFormat="1" x14ac:dyDescent="0.25">
      <c r="A3778" s="14">
        <f t="shared" si="754"/>
        <v>3778</v>
      </c>
      <c r="B3778" s="14" t="str">
        <f t="shared" ca="1" si="755"/>
        <v>F25A1E3D-A160-4CB5-95E0-BEBB5FC5F6F0</v>
      </c>
      <c r="C3778" s="14" t="str">
        <f t="shared" ca="1" si="756"/>
        <v>Rendsagervej</v>
      </c>
      <c r="D3778" s="14" t="str">
        <f t="shared" ca="1" si="757"/>
        <v>118</v>
      </c>
      <c r="E3778" s="14" t="str">
        <f t="shared" ca="1" si="758"/>
        <v>9gr</v>
      </c>
      <c r="F3778" s="1">
        <f t="shared" ca="1" si="759"/>
        <v>120</v>
      </c>
      <c r="G3778" s="1">
        <f t="shared" ca="1" si="760"/>
        <v>134</v>
      </c>
      <c r="H3778" s="1">
        <f t="shared" ca="1" si="761"/>
        <v>1972</v>
      </c>
      <c r="I3778" s="1" t="str">
        <f ca="1">INDEX(Relationstabel!$C$3:$K$10,MATCH(INDIRECT($A$1&amp;"J"&amp;A3778),Relationstabel!$A$3:$A$10,0),MATCH(IFERROR(VALUE(INDIRECT($A$1&amp;"K"&amp;A3778)),0),Relationstabel!$C$1:$K$1,0))</f>
        <v>Naturgas</v>
      </c>
      <c r="J3778" s="1" t="str">
        <f ca="1">INDEX(Anvendelseskode!B:B,MATCH($F3778,Anvendelseskode!$A:$A,0))</f>
        <v>Fritliggende enfamilieshus (parcelhus)</v>
      </c>
      <c r="K3778" s="1" t="str">
        <f ca="1">INDEX(Anvendelseskode!C:C,MATCH($F3778,Anvendelseskode!$A:$A,0))</f>
        <v>Parcelhuse</v>
      </c>
      <c r="L3778" s="1" t="str">
        <f ca="1">INDEX(Anvendelseskode!D:D,MATCH($F3778,Anvendelseskode!$A:$A,0))</f>
        <v>Private husholdninger</v>
      </c>
      <c r="M3778" s="1" t="str">
        <f ca="1">IFERROR(INDEX(SBi!$2:$2,MATCH(H3778,SBi!$1:$1,1)),SBi!$K$2)</f>
        <v>1961-1972</v>
      </c>
      <c r="N3778" s="1">
        <f ca="1">INDEX(SBi!$C$3:$K$28,MATCH(F3778,SBi!$B$3:$B$28,0),MATCH(M3778,SBi!$C$2:$K$2,0))</f>
        <v>134.30000000000001</v>
      </c>
      <c r="O3778" s="16">
        <f t="shared" ca="1" si="762"/>
        <v>17.996200000000002</v>
      </c>
      <c r="P3778" s="16" t="str">
        <f ca="1">IFERROR(INDEX(VpD!$2:$2,MATCH(H3778,VpD!$1:$1,1)),VpD!$I$2)</f>
        <v>1961-1972</v>
      </c>
      <c r="Q3778" s="1">
        <f ca="1">INDEX(VpD!$C$3:$I$27,MATCH(F3778,VpD!$B$3:$B$27,0),MATCH(P3778,VpD!$C$2:$I$2,0))</f>
        <v>143</v>
      </c>
      <c r="R3778" s="16">
        <f t="shared" ca="1" si="763"/>
        <v>19.161999999999999</v>
      </c>
      <c r="S3778" s="14">
        <f t="shared" ca="1" si="764"/>
        <v>711090.31</v>
      </c>
      <c r="T3778" s="14">
        <f t="shared" ca="1" si="765"/>
        <v>6171833.6200000001</v>
      </c>
      <c r="U3778" s="14" t="str">
        <f t="shared" ca="1" si="766"/>
        <v>0A3F507E-1FF2-32B8-E044-0003BA298018</v>
      </c>
    </row>
    <row r="3779" spans="1:21" s="14" customFormat="1" x14ac:dyDescent="0.25">
      <c r="A3779" s="14">
        <f t="shared" ref="A3779:A3842" si="767">ROW(B3779)</f>
        <v>3779</v>
      </c>
      <c r="B3779" s="14" t="str">
        <f t="shared" ref="B3779:B3842" ca="1" si="768">INDIRECT($A$1&amp;"b"&amp;A3779)</f>
        <v>033AA318-DBCD-4C29-805D-6146A0856A1C</v>
      </c>
      <c r="C3779" s="14" t="str">
        <f t="shared" ref="C3779:C3842" ca="1" si="769">INDIRECT($A$1&amp;"V"&amp;A3779)</f>
        <v>Gaunøvej</v>
      </c>
      <c r="D3779" s="14" t="str">
        <f t="shared" ref="D3779:D3842" ca="1" si="770">INDIRECT($A$1&amp;"W"&amp;A3779)</f>
        <v>23</v>
      </c>
      <c r="E3779" s="14" t="str">
        <f t="shared" ref="E3779:E3842" ca="1" si="771">INDIRECT($A$1&amp;"AB"&amp;A3779)</f>
        <v>18eg</v>
      </c>
      <c r="F3779" s="1">
        <f t="shared" ref="F3779:F3842" ca="1" si="772">ROUNDDOWN(INDIRECT($A$1&amp;"C"&amp;A3779),-1)</f>
        <v>120</v>
      </c>
      <c r="G3779" s="1">
        <f t="shared" ref="G3779:G3842" ca="1" si="773">INDIRECT($A$1&amp;"P"&amp;A3779)+INDIRECT($A$1&amp;"Q"&amp;A3779)+INDIRECT($A$1&amp;"R"&amp;A3779)*0.5</f>
        <v>167</v>
      </c>
      <c r="H3779" s="1">
        <f t="shared" ref="H3779:H3842" ca="1" si="774">MAX(INDIRECT($A$1&amp;"E"&amp;A3779),INDIRECT($A$1&amp;"D"&amp;A3779))</f>
        <v>1997</v>
      </c>
      <c r="I3779" s="1" t="str">
        <f ca="1">INDEX(Relationstabel!$C$3:$K$10,MATCH(INDIRECT($A$1&amp;"J"&amp;A3779),Relationstabel!$A$3:$A$10,0),MATCH(IFERROR(VALUE(INDIRECT($A$1&amp;"K"&amp;A3779)),0),Relationstabel!$C$1:$K$1,0))</f>
        <v>Naturgas</v>
      </c>
      <c r="J3779" s="1" t="str">
        <f ca="1">INDEX(Anvendelseskode!B:B,MATCH($F3779,Anvendelseskode!$A:$A,0))</f>
        <v>Fritliggende enfamilieshus (parcelhus)</v>
      </c>
      <c r="K3779" s="1" t="str">
        <f ca="1">INDEX(Anvendelseskode!C:C,MATCH($F3779,Anvendelseskode!$A:$A,0))</f>
        <v>Parcelhuse</v>
      </c>
      <c r="L3779" s="1" t="str">
        <f ca="1">INDEX(Anvendelseskode!D:D,MATCH($F3779,Anvendelseskode!$A:$A,0))</f>
        <v>Private husholdninger</v>
      </c>
      <c r="M3779" s="1" t="str">
        <f ca="1">IFERROR(INDEX(SBi!$2:$2,MATCH(H3779,SBi!$1:$1,1)),SBi!$K$2)</f>
        <v>1979-1998</v>
      </c>
      <c r="N3779" s="1">
        <f ca="1">INDEX(SBi!$C$3:$K$28,MATCH(F3779,SBi!$B$3:$B$28,0),MATCH(M3779,SBi!$C$2:$K$2,0))</f>
        <v>105.4</v>
      </c>
      <c r="O3779" s="16">
        <f t="shared" ref="O3779:O3842" ca="1" si="775">N3779*G3779/1000</f>
        <v>17.601800000000001</v>
      </c>
      <c r="P3779" s="16" t="str">
        <f ca="1">IFERROR(INDEX(VpD!$2:$2,MATCH(H3779,VpD!$1:$1,1)),VpD!$I$2)</f>
        <v>1979-1998</v>
      </c>
      <c r="Q3779" s="1">
        <f ca="1">INDEX(VpD!$C$3:$I$27,MATCH(F3779,VpD!$B$3:$B$27,0),MATCH(P3779,VpD!$C$2:$I$2,0))</f>
        <v>90</v>
      </c>
      <c r="R3779" s="16">
        <f t="shared" ref="R3779:R3842" ca="1" si="776">Q3779*G3779/1000</f>
        <v>15.03</v>
      </c>
      <c r="S3779" s="14">
        <f t="shared" ref="S3779:S3842" ca="1" si="777">INDIRECT($A$1&amp;"AE"&amp;A3779)</f>
        <v>712415.52</v>
      </c>
      <c r="T3779" s="14">
        <f t="shared" ref="T3779:T3842" ca="1" si="778">INDIRECT($A$1&amp;"AF"&amp;A3779)</f>
        <v>6169015.7599999998</v>
      </c>
      <c r="U3779" s="14" t="str">
        <f t="shared" ref="U3779:U3842" ca="1" si="779">INDIRECT($A$1&amp;"AC"&amp;A3779)</f>
        <v>0A3F507E-17F7-32B8-E044-0003BA298018</v>
      </c>
    </row>
    <row r="3780" spans="1:21" s="14" customFormat="1" x14ac:dyDescent="0.25">
      <c r="A3780" s="14">
        <f t="shared" si="767"/>
        <v>3780</v>
      </c>
      <c r="B3780" s="14" t="str">
        <f t="shared" ca="1" si="768"/>
        <v>C6677A5C-0C1C-46D1-84FF-57784C109159</v>
      </c>
      <c r="C3780" s="14" t="str">
        <f t="shared" ca="1" si="769"/>
        <v>Horsbred</v>
      </c>
      <c r="D3780" s="14" t="str">
        <f t="shared" ca="1" si="770"/>
        <v>110</v>
      </c>
      <c r="E3780" s="14" t="str">
        <f t="shared" ca="1" si="771"/>
        <v>13ab</v>
      </c>
      <c r="F3780" s="1">
        <f t="shared" ca="1" si="772"/>
        <v>130</v>
      </c>
      <c r="G3780" s="1">
        <f t="shared" ca="1" si="773"/>
        <v>141</v>
      </c>
      <c r="H3780" s="1">
        <f t="shared" ca="1" si="774"/>
        <v>1977</v>
      </c>
      <c r="I3780" s="1" t="str">
        <f ca="1">INDEX(Relationstabel!$C$3:$K$10,MATCH(INDIRECT($A$1&amp;"J"&amp;A3780),Relationstabel!$A$3:$A$10,0),MATCH(IFERROR(VALUE(INDIRECT($A$1&amp;"K"&amp;A3780)),0),Relationstabel!$C$1:$K$1,0))</f>
        <v>Fjernvarme/ Blokvarme</v>
      </c>
      <c r="J3780" s="1" t="str">
        <f ca="1">INDEX(Anvendelseskode!B:B,MATCH($F3780,Anvendelseskode!$A:$A,0))</f>
        <v>Række-, kæde-, dobbelthus (lodret adskillelse mellem enhederne)</v>
      </c>
      <c r="K3780" s="1" t="str">
        <f ca="1">INDEX(Anvendelseskode!C:C,MATCH($F3780,Anvendelseskode!$A:$A,0))</f>
        <v>Række-, kæde og dobbelthuse</v>
      </c>
      <c r="L3780" s="1" t="str">
        <f ca="1">INDEX(Anvendelseskode!D:D,MATCH($F3780,Anvendelseskode!$A:$A,0))</f>
        <v>Private husholdninger</v>
      </c>
      <c r="M3780" s="1" t="str">
        <f ca="1">IFERROR(INDEX(SBi!$2:$2,MATCH(H3780,SBi!$1:$1,1)),SBi!$K$2)</f>
        <v>1973-1978</v>
      </c>
      <c r="N3780" s="1">
        <f ca="1">INDEX(SBi!$C$3:$K$28,MATCH(F3780,SBi!$B$3:$B$28,0),MATCH(M3780,SBi!$C$2:$K$2,0))</f>
        <v>112.6</v>
      </c>
      <c r="O3780" s="16">
        <f t="shared" ca="1" si="775"/>
        <v>15.876599999999998</v>
      </c>
      <c r="P3780" s="16" t="str">
        <f ca="1">IFERROR(INDEX(VpD!$2:$2,MATCH(H3780,VpD!$1:$1,1)),VpD!$I$2)</f>
        <v>1973-1978</v>
      </c>
      <c r="Q3780" s="1">
        <f ca="1">INDEX(VpD!$C$3:$I$27,MATCH(F3780,VpD!$B$3:$B$27,0),MATCH(P3780,VpD!$C$2:$I$2,0))</f>
        <v>98</v>
      </c>
      <c r="R3780" s="16">
        <f t="shared" ca="1" si="776"/>
        <v>13.818</v>
      </c>
      <c r="S3780" s="14">
        <f t="shared" ca="1" si="777"/>
        <v>711475.27</v>
      </c>
      <c r="T3780" s="14">
        <f t="shared" ca="1" si="778"/>
        <v>6171909.7400000002</v>
      </c>
      <c r="U3780" s="14" t="str">
        <f t="shared" ca="1" si="779"/>
        <v>0A3F507E-18E8-32B8-E044-0003BA298018</v>
      </c>
    </row>
    <row r="3781" spans="1:21" s="14" customFormat="1" x14ac:dyDescent="0.25">
      <c r="A3781" s="14">
        <f t="shared" si="767"/>
        <v>3781</v>
      </c>
      <c r="B3781" s="14" t="str">
        <f t="shared" ca="1" si="768"/>
        <v>D5F1AC73-ADCD-4C7B-AF34-4D0F0CC69A8A</v>
      </c>
      <c r="C3781" s="14" t="str">
        <f t="shared" ca="1" si="769"/>
        <v>Bygaden</v>
      </c>
      <c r="D3781" s="14" t="str">
        <f t="shared" ca="1" si="770"/>
        <v>32</v>
      </c>
      <c r="E3781" s="14" t="str">
        <f t="shared" ca="1" si="771"/>
        <v>29b</v>
      </c>
      <c r="F3781" s="1">
        <f t="shared" ca="1" si="772"/>
        <v>120</v>
      </c>
      <c r="G3781" s="1">
        <f t="shared" ca="1" si="773"/>
        <v>68</v>
      </c>
      <c r="H3781" s="1">
        <f t="shared" ca="1" si="774"/>
        <v>1973</v>
      </c>
      <c r="I3781" s="1" t="str">
        <f ca="1">INDEX(Relationstabel!$C$3:$K$10,MATCH(INDIRECT($A$1&amp;"J"&amp;A3781),Relationstabel!$A$3:$A$10,0),MATCH(IFERROR(VALUE(INDIRECT($A$1&amp;"K"&amp;A3781)),0),Relationstabel!$C$1:$K$1,0))</f>
        <v>Elvarme</v>
      </c>
      <c r="J3781" s="1" t="str">
        <f ca="1">INDEX(Anvendelseskode!B:B,MATCH($F3781,Anvendelseskode!$A:$A,0))</f>
        <v>Fritliggende enfamilieshus (parcelhus)</v>
      </c>
      <c r="K3781" s="1" t="str">
        <f ca="1">INDEX(Anvendelseskode!C:C,MATCH($F3781,Anvendelseskode!$A:$A,0))</f>
        <v>Parcelhuse</v>
      </c>
      <c r="L3781" s="1" t="str">
        <f ca="1">INDEX(Anvendelseskode!D:D,MATCH($F3781,Anvendelseskode!$A:$A,0))</f>
        <v>Private husholdninger</v>
      </c>
      <c r="M3781" s="1" t="str">
        <f ca="1">IFERROR(INDEX(SBi!$2:$2,MATCH(H3781,SBi!$1:$1,1)),SBi!$K$2)</f>
        <v>1973-1978</v>
      </c>
      <c r="N3781" s="1">
        <f ca="1">INDEX(SBi!$C$3:$K$28,MATCH(F3781,SBi!$B$3:$B$28,0),MATCH(M3781,SBi!$C$2:$K$2,0))</f>
        <v>119.8</v>
      </c>
      <c r="O3781" s="16">
        <f t="shared" ca="1" si="775"/>
        <v>8.1463999999999999</v>
      </c>
      <c r="P3781" s="16" t="str">
        <f ca="1">IFERROR(INDEX(VpD!$2:$2,MATCH(H3781,VpD!$1:$1,1)),VpD!$I$2)</f>
        <v>1973-1978</v>
      </c>
      <c r="Q3781" s="1">
        <f ca="1">INDEX(VpD!$C$3:$I$27,MATCH(F3781,VpD!$B$3:$B$27,0),MATCH(P3781,VpD!$C$2:$I$2,0))</f>
        <v>117</v>
      </c>
      <c r="R3781" s="16">
        <f t="shared" ca="1" si="776"/>
        <v>7.9560000000000004</v>
      </c>
      <c r="S3781" s="14">
        <f t="shared" ca="1" si="777"/>
        <v>711733.13</v>
      </c>
      <c r="T3781" s="14">
        <f t="shared" ca="1" si="778"/>
        <v>6170743.2000000002</v>
      </c>
      <c r="U3781" s="14" t="str">
        <f t="shared" ca="1" si="779"/>
        <v>0A3F507E-15F1-32B8-E044-0003BA298018</v>
      </c>
    </row>
    <row r="3782" spans="1:21" s="14" customFormat="1" x14ac:dyDescent="0.25">
      <c r="A3782" s="14">
        <f t="shared" si="767"/>
        <v>3782</v>
      </c>
      <c r="B3782" s="14" t="str">
        <f t="shared" ca="1" si="768"/>
        <v>D59B5D50-BDC0-4AC6-83C9-37146670BE35</v>
      </c>
      <c r="C3782" s="14" t="str">
        <f t="shared" ca="1" si="769"/>
        <v>Egholmvej</v>
      </c>
      <c r="D3782" s="14" t="str">
        <f t="shared" ca="1" si="770"/>
        <v>15</v>
      </c>
      <c r="E3782" s="14" t="str">
        <f t="shared" ca="1" si="771"/>
        <v>18dp</v>
      </c>
      <c r="F3782" s="1">
        <f t="shared" ca="1" si="772"/>
        <v>120</v>
      </c>
      <c r="G3782" s="1">
        <f t="shared" ca="1" si="773"/>
        <v>194</v>
      </c>
      <c r="H3782" s="1">
        <f t="shared" ca="1" si="774"/>
        <v>2009</v>
      </c>
      <c r="I3782" s="1" t="str">
        <f ca="1">INDEX(Relationstabel!$C$3:$K$10,MATCH(INDIRECT($A$1&amp;"J"&amp;A3782),Relationstabel!$A$3:$A$10,0),MATCH(IFERROR(VALUE(INDIRECT($A$1&amp;"K"&amp;A3782)),0),Relationstabel!$C$1:$K$1,0))</f>
        <v>Naturgas</v>
      </c>
      <c r="J3782" s="1" t="str">
        <f ca="1">INDEX(Anvendelseskode!B:B,MATCH($F3782,Anvendelseskode!$A:$A,0))</f>
        <v>Fritliggende enfamilieshus (parcelhus)</v>
      </c>
      <c r="K3782" s="1" t="str">
        <f ca="1">INDEX(Anvendelseskode!C:C,MATCH($F3782,Anvendelseskode!$A:$A,0))</f>
        <v>Parcelhuse</v>
      </c>
      <c r="L3782" s="1" t="str">
        <f ca="1">INDEX(Anvendelseskode!D:D,MATCH($F3782,Anvendelseskode!$A:$A,0))</f>
        <v>Private husholdninger</v>
      </c>
      <c r="M3782" s="1" t="str">
        <f ca="1">IFERROR(INDEX(SBi!$2:$2,MATCH(H3782,SBi!$1:$1,1)),SBi!$K$2)</f>
        <v>Efter 2006</v>
      </c>
      <c r="N3782" s="1">
        <f ca="1">INDEX(SBi!$C$3:$K$28,MATCH(F3782,SBi!$B$3:$B$28,0),MATCH(M3782,SBi!$C$2:$K$2,0))</f>
        <v>67.3</v>
      </c>
      <c r="O3782" s="16">
        <f t="shared" ca="1" si="775"/>
        <v>13.056199999999999</v>
      </c>
      <c r="P3782" s="16" t="str">
        <f ca="1">IFERROR(INDEX(VpD!$2:$2,MATCH(H3782,VpD!$1:$1,1)),VpD!$I$2)</f>
        <v>&gt;1998</v>
      </c>
      <c r="Q3782" s="1">
        <f ca="1">INDEX(VpD!$C$3:$I$27,MATCH(F3782,VpD!$B$3:$B$27,0),MATCH(P3782,VpD!$C$2:$I$2,0))</f>
        <v>72</v>
      </c>
      <c r="R3782" s="16">
        <f t="shared" ca="1" si="776"/>
        <v>13.968</v>
      </c>
      <c r="S3782" s="14">
        <f t="shared" ca="1" si="777"/>
        <v>713366.7</v>
      </c>
      <c r="T3782" s="14">
        <f t="shared" ca="1" si="778"/>
        <v>6169050.3399999999</v>
      </c>
      <c r="U3782" s="14" t="str">
        <f t="shared" ca="1" si="779"/>
        <v>0A3F507E-16F1-32B8-E044-0003BA298018</v>
      </c>
    </row>
    <row r="3783" spans="1:21" s="14" customFormat="1" x14ac:dyDescent="0.25">
      <c r="A3783" s="14">
        <f t="shared" si="767"/>
        <v>3783</v>
      </c>
      <c r="B3783" s="14" t="str">
        <f t="shared" ca="1" si="768"/>
        <v>2234932E-04FD-4ECF-9E20-9CB7214BEDF8</v>
      </c>
      <c r="C3783" s="14" t="str">
        <f t="shared" ca="1" si="769"/>
        <v>Horsbred</v>
      </c>
      <c r="D3783" s="14" t="str">
        <f t="shared" ca="1" si="770"/>
        <v>118</v>
      </c>
      <c r="E3783" s="14" t="str">
        <f t="shared" ca="1" si="771"/>
        <v>13v</v>
      </c>
      <c r="F3783" s="1">
        <f t="shared" ca="1" si="772"/>
        <v>130</v>
      </c>
      <c r="G3783" s="1">
        <f t="shared" ca="1" si="773"/>
        <v>107</v>
      </c>
      <c r="H3783" s="1">
        <f t="shared" ca="1" si="774"/>
        <v>1983</v>
      </c>
      <c r="I3783" s="1" t="str">
        <f ca="1">INDEX(Relationstabel!$C$3:$K$10,MATCH(INDIRECT($A$1&amp;"J"&amp;A3783),Relationstabel!$A$3:$A$10,0),MATCH(IFERROR(VALUE(INDIRECT($A$1&amp;"K"&amp;A3783)),0),Relationstabel!$C$1:$K$1,0))</f>
        <v>Fjernvarme/ Blokvarme</v>
      </c>
      <c r="J3783" s="1" t="str">
        <f ca="1">INDEX(Anvendelseskode!B:B,MATCH($F3783,Anvendelseskode!$A:$A,0))</f>
        <v>Række-, kæde-, dobbelthus (lodret adskillelse mellem enhederne)</v>
      </c>
      <c r="K3783" s="1" t="str">
        <f ca="1">INDEX(Anvendelseskode!C:C,MATCH($F3783,Anvendelseskode!$A:$A,0))</f>
        <v>Række-, kæde og dobbelthuse</v>
      </c>
      <c r="L3783" s="1" t="str">
        <f ca="1">INDEX(Anvendelseskode!D:D,MATCH($F3783,Anvendelseskode!$A:$A,0))</f>
        <v>Private husholdninger</v>
      </c>
      <c r="M3783" s="1" t="str">
        <f ca="1">IFERROR(INDEX(SBi!$2:$2,MATCH(H3783,SBi!$1:$1,1)),SBi!$K$2)</f>
        <v>1979-1998</v>
      </c>
      <c r="N3783" s="1">
        <f ca="1">INDEX(SBi!$C$3:$K$28,MATCH(F3783,SBi!$B$3:$B$28,0),MATCH(M3783,SBi!$C$2:$K$2,0))</f>
        <v>96.8</v>
      </c>
      <c r="O3783" s="16">
        <f t="shared" ca="1" si="775"/>
        <v>10.3576</v>
      </c>
      <c r="P3783" s="16" t="str">
        <f ca="1">IFERROR(INDEX(VpD!$2:$2,MATCH(H3783,VpD!$1:$1,1)),VpD!$I$2)</f>
        <v>1979-1998</v>
      </c>
      <c r="Q3783" s="1">
        <f ca="1">INDEX(VpD!$C$3:$I$27,MATCH(F3783,VpD!$B$3:$B$27,0),MATCH(P3783,VpD!$C$2:$I$2,0))</f>
        <v>74</v>
      </c>
      <c r="R3783" s="16">
        <f t="shared" ca="1" si="776"/>
        <v>7.9180000000000001</v>
      </c>
      <c r="S3783" s="14">
        <f t="shared" ca="1" si="777"/>
        <v>711457.93</v>
      </c>
      <c r="T3783" s="14">
        <f t="shared" ca="1" si="778"/>
        <v>6171937.6200000001</v>
      </c>
      <c r="U3783" s="14" t="str">
        <f t="shared" ca="1" si="779"/>
        <v>0A3F507E-18F0-32B8-E044-0003BA298018</v>
      </c>
    </row>
    <row r="3784" spans="1:21" s="14" customFormat="1" x14ac:dyDescent="0.25">
      <c r="A3784" s="14">
        <f t="shared" si="767"/>
        <v>3784</v>
      </c>
      <c r="B3784" s="14" t="str">
        <f t="shared" ca="1" si="768"/>
        <v>E3591B0F-8D7C-4EB9-BBAF-7409E7EEBBC2</v>
      </c>
      <c r="C3784" s="14" t="str">
        <f t="shared" ca="1" si="769"/>
        <v>Engvej</v>
      </c>
      <c r="D3784" s="14" t="str">
        <f t="shared" ca="1" si="770"/>
        <v>9D</v>
      </c>
      <c r="E3784" s="14" t="str">
        <f t="shared" ca="1" si="771"/>
        <v>7fg</v>
      </c>
      <c r="F3784" s="1">
        <f t="shared" ca="1" si="772"/>
        <v>120</v>
      </c>
      <c r="G3784" s="1">
        <f t="shared" ca="1" si="773"/>
        <v>143</v>
      </c>
      <c r="H3784" s="1">
        <f t="shared" ca="1" si="774"/>
        <v>1985</v>
      </c>
      <c r="I3784" s="1" t="str">
        <f ca="1">INDEX(Relationstabel!$C$3:$K$10,MATCH(INDIRECT($A$1&amp;"J"&amp;A3784),Relationstabel!$A$3:$A$10,0),MATCH(IFERROR(VALUE(INDIRECT($A$1&amp;"K"&amp;A3784)),0),Relationstabel!$C$1:$K$1,0))</f>
        <v>Naturgas</v>
      </c>
      <c r="J3784" s="1" t="str">
        <f ca="1">INDEX(Anvendelseskode!B:B,MATCH($F3784,Anvendelseskode!$A:$A,0))</f>
        <v>Fritliggende enfamilieshus (parcelhus)</v>
      </c>
      <c r="K3784" s="1" t="str">
        <f ca="1">INDEX(Anvendelseskode!C:C,MATCH($F3784,Anvendelseskode!$A:$A,0))</f>
        <v>Parcelhuse</v>
      </c>
      <c r="L3784" s="1" t="str">
        <f ca="1">INDEX(Anvendelseskode!D:D,MATCH($F3784,Anvendelseskode!$A:$A,0))</f>
        <v>Private husholdninger</v>
      </c>
      <c r="M3784" s="1" t="str">
        <f ca="1">IFERROR(INDEX(SBi!$2:$2,MATCH(H3784,SBi!$1:$1,1)),SBi!$K$2)</f>
        <v>1979-1998</v>
      </c>
      <c r="N3784" s="1">
        <f ca="1">INDEX(SBi!$C$3:$K$28,MATCH(F3784,SBi!$B$3:$B$28,0),MATCH(M3784,SBi!$C$2:$K$2,0))</f>
        <v>105.4</v>
      </c>
      <c r="O3784" s="16">
        <f t="shared" ca="1" si="775"/>
        <v>15.0722</v>
      </c>
      <c r="P3784" s="16" t="str">
        <f ca="1">IFERROR(INDEX(VpD!$2:$2,MATCH(H3784,VpD!$1:$1,1)),VpD!$I$2)</f>
        <v>1979-1998</v>
      </c>
      <c r="Q3784" s="1">
        <f ca="1">INDEX(VpD!$C$3:$I$27,MATCH(F3784,VpD!$B$3:$B$27,0),MATCH(P3784,VpD!$C$2:$I$2,0))</f>
        <v>90</v>
      </c>
      <c r="R3784" s="16">
        <f t="shared" ca="1" si="776"/>
        <v>12.87</v>
      </c>
      <c r="S3784" s="14">
        <f t="shared" ca="1" si="777"/>
        <v>711662.75</v>
      </c>
      <c r="T3784" s="14">
        <f t="shared" ca="1" si="778"/>
        <v>6170450.5700000003</v>
      </c>
      <c r="U3784" s="14" t="str">
        <f t="shared" ca="1" si="779"/>
        <v>0A3F507E-16FF-32B8-E044-0003BA298018</v>
      </c>
    </row>
    <row r="3785" spans="1:21" s="14" customFormat="1" x14ac:dyDescent="0.25">
      <c r="A3785" s="14">
        <f t="shared" si="767"/>
        <v>3785</v>
      </c>
      <c r="B3785" s="14" t="str">
        <f t="shared" ca="1" si="768"/>
        <v>E0458635-A188-4A66-94BD-89DA1BD00868</v>
      </c>
      <c r="C3785" s="14" t="str">
        <f t="shared" ca="1" si="769"/>
        <v>Hyrdeengen</v>
      </c>
      <c r="D3785" s="14" t="str">
        <f t="shared" ca="1" si="770"/>
        <v>347</v>
      </c>
      <c r="E3785" s="14" t="str">
        <f t="shared" ca="1" si="771"/>
        <v>21dp</v>
      </c>
      <c r="F3785" s="1">
        <f t="shared" ca="1" si="772"/>
        <v>130</v>
      </c>
      <c r="G3785" s="1">
        <f t="shared" ca="1" si="773"/>
        <v>124</v>
      </c>
      <c r="H3785" s="1">
        <f t="shared" ca="1" si="774"/>
        <v>1975</v>
      </c>
      <c r="I3785" s="1" t="str">
        <f ca="1">INDEX(Relationstabel!$C$3:$K$10,MATCH(INDIRECT($A$1&amp;"J"&amp;A3785),Relationstabel!$A$3:$A$10,0),MATCH(IFERROR(VALUE(INDIRECT($A$1&amp;"K"&amp;A3785)),0),Relationstabel!$C$1:$K$1,0))</f>
        <v>Elvarme</v>
      </c>
      <c r="J3785" s="1" t="str">
        <f ca="1">INDEX(Anvendelseskode!B:B,MATCH($F3785,Anvendelseskode!$A:$A,0))</f>
        <v>Række-, kæde-, dobbelthus (lodret adskillelse mellem enhederne)</v>
      </c>
      <c r="K3785" s="1" t="str">
        <f ca="1">INDEX(Anvendelseskode!C:C,MATCH($F3785,Anvendelseskode!$A:$A,0))</f>
        <v>Række-, kæde og dobbelthuse</v>
      </c>
      <c r="L3785" s="1" t="str">
        <f ca="1">INDEX(Anvendelseskode!D:D,MATCH($F3785,Anvendelseskode!$A:$A,0))</f>
        <v>Private husholdninger</v>
      </c>
      <c r="M3785" s="1" t="str">
        <f ca="1">IFERROR(INDEX(SBi!$2:$2,MATCH(H3785,SBi!$1:$1,1)),SBi!$K$2)</f>
        <v>1973-1978</v>
      </c>
      <c r="N3785" s="1">
        <f ca="1">INDEX(SBi!$C$3:$K$28,MATCH(F3785,SBi!$B$3:$B$28,0),MATCH(M3785,SBi!$C$2:$K$2,0))</f>
        <v>112.6</v>
      </c>
      <c r="O3785" s="16">
        <f t="shared" ca="1" si="775"/>
        <v>13.962399999999999</v>
      </c>
      <c r="P3785" s="16" t="str">
        <f ca="1">IFERROR(INDEX(VpD!$2:$2,MATCH(H3785,VpD!$1:$1,1)),VpD!$I$2)</f>
        <v>1973-1978</v>
      </c>
      <c r="Q3785" s="1">
        <f ca="1">INDEX(VpD!$C$3:$I$27,MATCH(F3785,VpD!$B$3:$B$27,0),MATCH(P3785,VpD!$C$2:$I$2,0))</f>
        <v>98</v>
      </c>
      <c r="R3785" s="16">
        <f t="shared" ca="1" si="776"/>
        <v>12.151999999999999</v>
      </c>
      <c r="S3785" s="14">
        <f t="shared" ca="1" si="777"/>
        <v>711563.87</v>
      </c>
      <c r="T3785" s="14">
        <f t="shared" ca="1" si="778"/>
        <v>6172296.7300000004</v>
      </c>
      <c r="U3785" s="14" t="str">
        <f t="shared" ca="1" si="779"/>
        <v>0A3F507E-19FF-32B8-E044-0003BA298018</v>
      </c>
    </row>
    <row r="3786" spans="1:21" s="14" customFormat="1" x14ac:dyDescent="0.25">
      <c r="A3786" s="14">
        <f t="shared" si="767"/>
        <v>3786</v>
      </c>
      <c r="B3786" s="14" t="str">
        <f t="shared" ca="1" si="768"/>
        <v>DB9C3100-7E72-4BAA-A716-5DF207EF7BAE</v>
      </c>
      <c r="C3786" s="14" t="str">
        <f t="shared" ca="1" si="769"/>
        <v>Højstrupvej</v>
      </c>
      <c r="D3786" s="14" t="str">
        <f t="shared" ca="1" si="770"/>
        <v>8</v>
      </c>
      <c r="E3786" s="14" t="str">
        <f t="shared" ca="1" si="771"/>
        <v>18ca</v>
      </c>
      <c r="F3786" s="1">
        <f t="shared" ca="1" si="772"/>
        <v>120</v>
      </c>
      <c r="G3786" s="1">
        <f t="shared" ca="1" si="773"/>
        <v>204</v>
      </c>
      <c r="H3786" s="1">
        <f t="shared" ca="1" si="774"/>
        <v>1975</v>
      </c>
      <c r="I3786" s="1" t="str">
        <f ca="1">INDEX(Relationstabel!$C$3:$K$10,MATCH(INDIRECT($A$1&amp;"J"&amp;A3786),Relationstabel!$A$3:$A$10,0),MATCH(IFERROR(VALUE(INDIRECT($A$1&amp;"K"&amp;A3786)),0),Relationstabel!$C$1:$K$1,0))</f>
        <v>Naturgas</v>
      </c>
      <c r="J3786" s="1" t="str">
        <f ca="1">INDEX(Anvendelseskode!B:B,MATCH($F3786,Anvendelseskode!$A:$A,0))</f>
        <v>Fritliggende enfamilieshus (parcelhus)</v>
      </c>
      <c r="K3786" s="1" t="str">
        <f ca="1">INDEX(Anvendelseskode!C:C,MATCH($F3786,Anvendelseskode!$A:$A,0))</f>
        <v>Parcelhuse</v>
      </c>
      <c r="L3786" s="1" t="str">
        <f ca="1">INDEX(Anvendelseskode!D:D,MATCH($F3786,Anvendelseskode!$A:$A,0))</f>
        <v>Private husholdninger</v>
      </c>
      <c r="M3786" s="1" t="str">
        <f ca="1">IFERROR(INDEX(SBi!$2:$2,MATCH(H3786,SBi!$1:$1,1)),SBi!$K$2)</f>
        <v>1973-1978</v>
      </c>
      <c r="N3786" s="1">
        <f ca="1">INDEX(SBi!$C$3:$K$28,MATCH(F3786,SBi!$B$3:$B$28,0),MATCH(M3786,SBi!$C$2:$K$2,0))</f>
        <v>119.8</v>
      </c>
      <c r="O3786" s="16">
        <f t="shared" ca="1" si="775"/>
        <v>24.4392</v>
      </c>
      <c r="P3786" s="16" t="str">
        <f ca="1">IFERROR(INDEX(VpD!$2:$2,MATCH(H3786,VpD!$1:$1,1)),VpD!$I$2)</f>
        <v>1973-1978</v>
      </c>
      <c r="Q3786" s="1">
        <f ca="1">INDEX(VpD!$C$3:$I$27,MATCH(F3786,VpD!$B$3:$B$27,0),MATCH(P3786,VpD!$C$2:$I$2,0))</f>
        <v>117</v>
      </c>
      <c r="R3786" s="16">
        <f t="shared" ca="1" si="776"/>
        <v>23.867999999999999</v>
      </c>
      <c r="S3786" s="14">
        <f t="shared" ca="1" si="777"/>
        <v>713100.17</v>
      </c>
      <c r="T3786" s="14">
        <f t="shared" ca="1" si="778"/>
        <v>6168918.2199999997</v>
      </c>
      <c r="U3786" s="14" t="str">
        <f t="shared" ca="1" si="779"/>
        <v>0A3F507E-1AFF-32B8-E044-0003BA298018</v>
      </c>
    </row>
    <row r="3787" spans="1:21" s="14" customFormat="1" x14ac:dyDescent="0.25">
      <c r="A3787" s="14">
        <f t="shared" si="767"/>
        <v>3787</v>
      </c>
      <c r="B3787" s="14" t="str">
        <f t="shared" ca="1" si="768"/>
        <v>8126C13B-97F3-48DF-AA06-52501C73E234</v>
      </c>
      <c r="C3787" s="14" t="str">
        <f t="shared" ca="1" si="769"/>
        <v>Løkketoften</v>
      </c>
      <c r="D3787" s="14" t="str">
        <f t="shared" ca="1" si="770"/>
        <v>28</v>
      </c>
      <c r="E3787" s="14" t="str">
        <f t="shared" ca="1" si="771"/>
        <v>9eu</v>
      </c>
      <c r="F3787" s="1">
        <f t="shared" ca="1" si="772"/>
        <v>120</v>
      </c>
      <c r="G3787" s="1">
        <f t="shared" ca="1" si="773"/>
        <v>134</v>
      </c>
      <c r="H3787" s="1">
        <f t="shared" ca="1" si="774"/>
        <v>1969</v>
      </c>
      <c r="I3787" s="1" t="str">
        <f ca="1">INDEX(Relationstabel!$C$3:$K$10,MATCH(INDIRECT($A$1&amp;"J"&amp;A3787),Relationstabel!$A$3:$A$10,0),MATCH(IFERROR(VALUE(INDIRECT($A$1&amp;"K"&amp;A3787)),0),Relationstabel!$C$1:$K$1,0))</f>
        <v>Naturgas</v>
      </c>
      <c r="J3787" s="1" t="str">
        <f ca="1">INDEX(Anvendelseskode!B:B,MATCH($F3787,Anvendelseskode!$A:$A,0))</f>
        <v>Fritliggende enfamilieshus (parcelhus)</v>
      </c>
      <c r="K3787" s="1" t="str">
        <f ca="1">INDEX(Anvendelseskode!C:C,MATCH($F3787,Anvendelseskode!$A:$A,0))</f>
        <v>Parcelhuse</v>
      </c>
      <c r="L3787" s="1" t="str">
        <f ca="1">INDEX(Anvendelseskode!D:D,MATCH($F3787,Anvendelseskode!$A:$A,0))</f>
        <v>Private husholdninger</v>
      </c>
      <c r="M3787" s="1" t="str">
        <f ca="1">IFERROR(INDEX(SBi!$2:$2,MATCH(H3787,SBi!$1:$1,1)),SBi!$K$2)</f>
        <v>1961-1972</v>
      </c>
      <c r="N3787" s="1">
        <f ca="1">INDEX(SBi!$C$3:$K$28,MATCH(F3787,SBi!$B$3:$B$28,0),MATCH(M3787,SBi!$C$2:$K$2,0))</f>
        <v>134.30000000000001</v>
      </c>
      <c r="O3787" s="16">
        <f t="shared" ca="1" si="775"/>
        <v>17.996200000000002</v>
      </c>
      <c r="P3787" s="16" t="str">
        <f ca="1">IFERROR(INDEX(VpD!$2:$2,MATCH(H3787,VpD!$1:$1,1)),VpD!$I$2)</f>
        <v>1961-1972</v>
      </c>
      <c r="Q3787" s="1">
        <f ca="1">INDEX(VpD!$C$3:$I$27,MATCH(F3787,VpD!$B$3:$B$27,0),MATCH(P3787,VpD!$C$2:$I$2,0))</f>
        <v>143</v>
      </c>
      <c r="R3787" s="16">
        <f t="shared" ca="1" si="776"/>
        <v>19.161999999999999</v>
      </c>
      <c r="S3787" s="14">
        <f t="shared" ca="1" si="777"/>
        <v>710984.23</v>
      </c>
      <c r="T3787" s="14">
        <f t="shared" ca="1" si="778"/>
        <v>6171969.2400000002</v>
      </c>
      <c r="U3787" s="14" t="str">
        <f t="shared" ca="1" si="779"/>
        <v>0A3F507E-1CFF-32B8-E044-0003BA298018</v>
      </c>
    </row>
    <row r="3788" spans="1:21" s="14" customFormat="1" x14ac:dyDescent="0.25">
      <c r="A3788" s="14">
        <f t="shared" si="767"/>
        <v>3788</v>
      </c>
      <c r="B3788" s="14" t="str">
        <f t="shared" ca="1" si="768"/>
        <v>1049896C-3A61-4550-BC2F-8D4ED9132041</v>
      </c>
      <c r="C3788" s="14" t="str">
        <f t="shared" ca="1" si="769"/>
        <v>Engvej</v>
      </c>
      <c r="D3788" s="14" t="str">
        <f t="shared" ca="1" si="770"/>
        <v>18</v>
      </c>
      <c r="E3788" s="14" t="str">
        <f t="shared" ca="1" si="771"/>
        <v>47c</v>
      </c>
      <c r="F3788" s="1">
        <f t="shared" ca="1" si="772"/>
        <v>210</v>
      </c>
      <c r="G3788" s="1">
        <f t="shared" ca="1" si="773"/>
        <v>77</v>
      </c>
      <c r="H3788" s="1">
        <f t="shared" ca="1" si="774"/>
        <v>1902</v>
      </c>
      <c r="I3788" s="1" t="str">
        <f ca="1">INDEX(Relationstabel!$C$3:$K$10,MATCH(INDIRECT($A$1&amp;"J"&amp;A3788),Relationstabel!$A$3:$A$10,0),MATCH(IFERROR(VALUE(INDIRECT($A$1&amp;"K"&amp;A3788)),0),Relationstabel!$C$1:$K$1,0))</f>
        <v>Ingen varmeinstallation</v>
      </c>
      <c r="J3788" s="1" t="str">
        <f ca="1">INDEX(Anvendelseskode!B:B,MATCH($F3788,Anvendelseskode!$A:$A,0))</f>
        <v>Bygning til erhvervsmæssig produktion vedrørende landbrug, gartneri, råstofudvinding o.lign</v>
      </c>
      <c r="K3788" s="1" t="str">
        <f ca="1">INDEX(Anvendelseskode!C:C,MATCH($F3788,Anvendelseskode!$A:$A,0))</f>
        <v>Avls- og driftsbygning</v>
      </c>
      <c r="L3788" s="1" t="str">
        <f ca="1">INDEX(Anvendelseskode!D:D,MATCH($F3788,Anvendelseskode!$A:$A,0))</f>
        <v>Landbrug og gartneri</v>
      </c>
      <c r="M3788" s="1" t="str">
        <f ca="1">IFERROR(INDEX(SBi!$2:$2,MATCH(H3788,SBi!$1:$1,1)),SBi!$K$2)</f>
        <v>1890-1930</v>
      </c>
      <c r="N3788" s="1">
        <f ca="1">INDEX(SBi!$C$3:$K$28,MATCH(F3788,SBi!$B$3:$B$28,0),MATCH(M3788,SBi!$C$2:$K$2,0))</f>
        <v>45</v>
      </c>
      <c r="O3788" s="16">
        <f t="shared" ca="1" si="775"/>
        <v>3.4649999999999999</v>
      </c>
      <c r="P3788" s="16" t="str">
        <f ca="1">IFERROR(INDEX(VpD!$2:$2,MATCH(H3788,VpD!$1:$1,1)),VpD!$I$2)</f>
        <v>&lt;1930</v>
      </c>
      <c r="Q3788" s="1">
        <f ca="1">INDEX(VpD!$C$3:$I$27,MATCH(F3788,VpD!$B$3:$B$27,0),MATCH(P3788,VpD!$C$2:$I$2,0))</f>
        <v>45</v>
      </c>
      <c r="R3788" s="16">
        <f t="shared" ca="1" si="776"/>
        <v>3.4649999999999999</v>
      </c>
      <c r="S3788" s="14">
        <f t="shared" ca="1" si="777"/>
        <v>711660.62</v>
      </c>
      <c r="T3788" s="14">
        <f t="shared" ca="1" si="778"/>
        <v>6170549.6100000003</v>
      </c>
      <c r="U3788" s="14" t="str">
        <f t="shared" ca="1" si="779"/>
        <v>AC44DF6F-6E04-4948-9DBA-2E742FFDD500</v>
      </c>
    </row>
    <row r="3789" spans="1:21" s="14" customFormat="1" x14ac:dyDescent="0.25">
      <c r="A3789" s="14">
        <f t="shared" si="767"/>
        <v>3789</v>
      </c>
      <c r="B3789" s="14" t="str">
        <f t="shared" ca="1" si="768"/>
        <v>3DF388B9-149E-4F55-B3B8-72D694515B46</v>
      </c>
      <c r="C3789" s="14" t="str">
        <f t="shared" ca="1" si="769"/>
        <v>Engvej</v>
      </c>
      <c r="D3789" s="14" t="str">
        <f t="shared" ca="1" si="770"/>
        <v>18</v>
      </c>
      <c r="E3789" s="14" t="str">
        <f t="shared" ca="1" si="771"/>
        <v>47c</v>
      </c>
      <c r="F3789" s="1">
        <f t="shared" ca="1" si="772"/>
        <v>120</v>
      </c>
      <c r="G3789" s="1">
        <f t="shared" ca="1" si="773"/>
        <v>140</v>
      </c>
      <c r="H3789" s="1">
        <f t="shared" ca="1" si="774"/>
        <v>1827</v>
      </c>
      <c r="I3789" s="1" t="str">
        <f ca="1">INDEX(Relationstabel!$C$3:$K$10,MATCH(INDIRECT($A$1&amp;"J"&amp;A3789),Relationstabel!$A$3:$A$10,0),MATCH(IFERROR(VALUE(INDIRECT($A$1&amp;"K"&amp;A3789)),0),Relationstabel!$C$1:$K$1,0))</f>
        <v>Naturgas</v>
      </c>
      <c r="J3789" s="1" t="str">
        <f ca="1">INDEX(Anvendelseskode!B:B,MATCH($F3789,Anvendelseskode!$A:$A,0))</f>
        <v>Fritliggende enfamilieshus (parcelhus)</v>
      </c>
      <c r="K3789" s="1" t="str">
        <f ca="1">INDEX(Anvendelseskode!C:C,MATCH($F3789,Anvendelseskode!$A:$A,0))</f>
        <v>Parcelhuse</v>
      </c>
      <c r="L3789" s="1" t="str">
        <f ca="1">INDEX(Anvendelseskode!D:D,MATCH($F3789,Anvendelseskode!$A:$A,0))</f>
        <v>Private husholdninger</v>
      </c>
      <c r="M3789" s="1" t="str">
        <f ca="1">IFERROR(INDEX(SBi!$2:$2,MATCH(H3789,SBi!$1:$1,1)),SBi!$K$2)</f>
        <v>Før 1890</v>
      </c>
      <c r="N3789" s="1">
        <f ca="1">INDEX(SBi!$C$3:$K$28,MATCH(F3789,SBi!$B$3:$B$28,0),MATCH(M3789,SBi!$C$2:$K$2,0))</f>
        <v>170.3</v>
      </c>
      <c r="O3789" s="16">
        <f t="shared" ca="1" si="775"/>
        <v>23.841999999999999</v>
      </c>
      <c r="P3789" s="16" t="str">
        <f ca="1">IFERROR(INDEX(VpD!$2:$2,MATCH(H3789,VpD!$1:$1,1)),VpD!$I$2)</f>
        <v>&lt;1930</v>
      </c>
      <c r="Q3789" s="1">
        <f ca="1">INDEX(VpD!$C$3:$I$27,MATCH(F3789,VpD!$B$3:$B$27,0),MATCH(P3789,VpD!$C$2:$I$2,0))</f>
        <v>209</v>
      </c>
      <c r="R3789" s="16">
        <f t="shared" ca="1" si="776"/>
        <v>29.26</v>
      </c>
      <c r="S3789" s="14">
        <f t="shared" ca="1" si="777"/>
        <v>711660.62</v>
      </c>
      <c r="T3789" s="14">
        <f t="shared" ca="1" si="778"/>
        <v>6170549.6100000003</v>
      </c>
      <c r="U3789" s="14" t="str">
        <f t="shared" ca="1" si="779"/>
        <v>AC44DF6F-6E04-4948-9DBA-2E742FFDD500</v>
      </c>
    </row>
    <row r="3790" spans="1:21" s="14" customFormat="1" x14ac:dyDescent="0.25">
      <c r="A3790" s="14">
        <f t="shared" si="767"/>
        <v>3790</v>
      </c>
      <c r="B3790" s="14" t="str">
        <f t="shared" ca="1" si="768"/>
        <v>39014E57-0FC7-49B7-AB6D-F3FEED4BCB20</v>
      </c>
      <c r="C3790" s="14" t="str">
        <f t="shared" ca="1" si="769"/>
        <v>Grønkløvervænget</v>
      </c>
      <c r="D3790" s="14" t="str">
        <f t="shared" ca="1" si="770"/>
        <v>18</v>
      </c>
      <c r="E3790" s="14" t="str">
        <f t="shared" ca="1" si="771"/>
        <v>9us</v>
      </c>
      <c r="F3790" s="1">
        <f t="shared" ca="1" si="772"/>
        <v>130</v>
      </c>
      <c r="G3790" s="1">
        <f t="shared" ca="1" si="773"/>
        <v>120</v>
      </c>
      <c r="H3790" s="1">
        <f t="shared" ca="1" si="774"/>
        <v>2016</v>
      </c>
      <c r="I3790" s="1" t="str">
        <f ca="1">INDEX(Relationstabel!$C$3:$K$10,MATCH(INDIRECT($A$1&amp;"J"&amp;A3790),Relationstabel!$A$3:$A$10,0),MATCH(IFERROR(VALUE(INDIRECT($A$1&amp;"K"&amp;A3790)),0),Relationstabel!$C$1:$K$1,0))</f>
        <v>Fjernvarme/ Blokvarme</v>
      </c>
      <c r="J3790" s="1" t="str">
        <f ca="1">INDEX(Anvendelseskode!B:B,MATCH($F3790,Anvendelseskode!$A:$A,0))</f>
        <v>Række-, kæde-, dobbelthus (lodret adskillelse mellem enhederne)</v>
      </c>
      <c r="K3790" s="1" t="str">
        <f ca="1">INDEX(Anvendelseskode!C:C,MATCH($F3790,Anvendelseskode!$A:$A,0))</f>
        <v>Række-, kæde og dobbelthuse</v>
      </c>
      <c r="L3790" s="1" t="str">
        <f ca="1">INDEX(Anvendelseskode!D:D,MATCH($F3790,Anvendelseskode!$A:$A,0))</f>
        <v>Private husholdninger</v>
      </c>
      <c r="M3790" s="1" t="str">
        <f ca="1">IFERROR(INDEX(SBi!$2:$2,MATCH(H3790,SBi!$1:$1,1)),SBi!$K$2)</f>
        <v>Efter 2006</v>
      </c>
      <c r="N3790" s="1">
        <f ca="1">INDEX(SBi!$C$3:$K$28,MATCH(F3790,SBi!$B$3:$B$28,0),MATCH(M3790,SBi!$C$2:$K$2,0))</f>
        <v>66.400000000000006</v>
      </c>
      <c r="O3790" s="16">
        <f t="shared" ca="1" si="775"/>
        <v>7.9680000000000009</v>
      </c>
      <c r="P3790" s="16" t="str">
        <f ca="1">IFERROR(INDEX(VpD!$2:$2,MATCH(H3790,VpD!$1:$1,1)),VpD!$I$2)</f>
        <v>&gt;1998</v>
      </c>
      <c r="Q3790" s="1">
        <f ca="1">INDEX(VpD!$C$3:$I$27,MATCH(F3790,VpD!$B$3:$B$27,0),MATCH(P3790,VpD!$C$2:$I$2,0))</f>
        <v>65</v>
      </c>
      <c r="R3790" s="16">
        <f t="shared" ca="1" si="776"/>
        <v>7.8</v>
      </c>
      <c r="S3790" s="14">
        <f t="shared" ca="1" si="777"/>
        <v>711620.63</v>
      </c>
      <c r="T3790" s="14">
        <f t="shared" ca="1" si="778"/>
        <v>6172804.71</v>
      </c>
      <c r="U3790" s="14" t="str">
        <f t="shared" ca="1" si="779"/>
        <v>C1DFDFEF-5BEB-495D-BC9F-65F390972C04</v>
      </c>
    </row>
    <row r="3791" spans="1:21" s="14" customFormat="1" x14ac:dyDescent="0.25">
      <c r="A3791" s="14">
        <f t="shared" si="767"/>
        <v>3791</v>
      </c>
      <c r="B3791" s="14" t="str">
        <f t="shared" ca="1" si="768"/>
        <v>E03A5225-608F-410C-A7F8-11B5BBBE4027</v>
      </c>
      <c r="C3791" s="14" t="str">
        <f t="shared" ca="1" si="769"/>
        <v>Syvhøjvænge</v>
      </c>
      <c r="D3791" s="14" t="str">
        <f t="shared" ca="1" si="770"/>
        <v>191</v>
      </c>
      <c r="E3791" s="14" t="str">
        <f t="shared" ca="1" si="771"/>
        <v>21cd</v>
      </c>
      <c r="F3791" s="1">
        <f t="shared" ca="1" si="772"/>
        <v>130</v>
      </c>
      <c r="G3791" s="1">
        <f t="shared" ca="1" si="773"/>
        <v>170</v>
      </c>
      <c r="H3791" s="1">
        <f t="shared" ca="1" si="774"/>
        <v>1971</v>
      </c>
      <c r="I3791" s="1" t="str">
        <f ca="1">INDEX(Relationstabel!$C$3:$K$10,MATCH(INDIRECT($A$1&amp;"J"&amp;A3791),Relationstabel!$A$3:$A$10,0),MATCH(IFERROR(VALUE(INDIRECT($A$1&amp;"K"&amp;A3791)),0),Relationstabel!$C$1:$K$1,0))</f>
        <v>Fjernvarme/ Blokvarme</v>
      </c>
      <c r="J3791" s="1" t="str">
        <f ca="1">INDEX(Anvendelseskode!B:B,MATCH($F3791,Anvendelseskode!$A:$A,0))</f>
        <v>Række-, kæde-, dobbelthus (lodret adskillelse mellem enhederne)</v>
      </c>
      <c r="K3791" s="1" t="str">
        <f ca="1">INDEX(Anvendelseskode!C:C,MATCH($F3791,Anvendelseskode!$A:$A,0))</f>
        <v>Række-, kæde og dobbelthuse</v>
      </c>
      <c r="L3791" s="1" t="str">
        <f ca="1">INDEX(Anvendelseskode!D:D,MATCH($F3791,Anvendelseskode!$A:$A,0))</f>
        <v>Private husholdninger</v>
      </c>
      <c r="M3791" s="1" t="str">
        <f ca="1">IFERROR(INDEX(SBi!$2:$2,MATCH(H3791,SBi!$1:$1,1)),SBi!$K$2)</f>
        <v>1961-1972</v>
      </c>
      <c r="N3791" s="1">
        <f ca="1">INDEX(SBi!$C$3:$K$28,MATCH(F3791,SBi!$B$3:$B$28,0),MATCH(M3791,SBi!$C$2:$K$2,0))</f>
        <v>119.9</v>
      </c>
      <c r="O3791" s="16">
        <f t="shared" ca="1" si="775"/>
        <v>20.382999999999999</v>
      </c>
      <c r="P3791" s="16" t="str">
        <f ca="1">IFERROR(INDEX(VpD!$2:$2,MATCH(H3791,VpD!$1:$1,1)),VpD!$I$2)</f>
        <v>1961-1972</v>
      </c>
      <c r="Q3791" s="1">
        <f ca="1">INDEX(VpD!$C$3:$I$27,MATCH(F3791,VpD!$B$3:$B$27,0),MATCH(P3791,VpD!$C$2:$I$2,0))</f>
        <v>120</v>
      </c>
      <c r="R3791" s="16">
        <f t="shared" ca="1" si="776"/>
        <v>20.399999999999999</v>
      </c>
      <c r="S3791" s="14">
        <f t="shared" ca="1" si="777"/>
        <v>711793.18</v>
      </c>
      <c r="T3791" s="14">
        <f t="shared" ca="1" si="778"/>
        <v>6172204.6500000004</v>
      </c>
      <c r="U3791" s="14" t="str">
        <f t="shared" ca="1" si="779"/>
        <v>0A3F507E-22F3-32B8-E044-0003BA298018</v>
      </c>
    </row>
    <row r="3792" spans="1:21" s="14" customFormat="1" x14ac:dyDescent="0.25">
      <c r="A3792" s="14">
        <f t="shared" si="767"/>
        <v>3792</v>
      </c>
      <c r="B3792" s="14" t="str">
        <f t="shared" ca="1" si="768"/>
        <v>8EE12F2A-B29E-44FB-93FD-2BDFA3EE64B1</v>
      </c>
      <c r="C3792" s="14" t="str">
        <f t="shared" ca="1" si="769"/>
        <v>Kollerupparken</v>
      </c>
      <c r="D3792" s="14" t="str">
        <f t="shared" ca="1" si="770"/>
        <v>17</v>
      </c>
      <c r="E3792" s="14" t="str">
        <f t="shared" ca="1" si="771"/>
        <v>1ad</v>
      </c>
      <c r="F3792" s="1">
        <f t="shared" ca="1" si="772"/>
        <v>120</v>
      </c>
      <c r="G3792" s="1">
        <f t="shared" ca="1" si="773"/>
        <v>140</v>
      </c>
      <c r="H3792" s="1">
        <f t="shared" ca="1" si="774"/>
        <v>1969</v>
      </c>
      <c r="I3792" s="1" t="str">
        <f ca="1">INDEX(Relationstabel!$C$3:$K$10,MATCH(INDIRECT($A$1&amp;"J"&amp;A3792),Relationstabel!$A$3:$A$10,0),MATCH(IFERROR(VALUE(INDIRECT($A$1&amp;"K"&amp;A3792)),0),Relationstabel!$C$1:$K$1,0))</f>
        <v>Naturgas</v>
      </c>
      <c r="J3792" s="1" t="str">
        <f ca="1">INDEX(Anvendelseskode!B:B,MATCH($F3792,Anvendelseskode!$A:$A,0))</f>
        <v>Fritliggende enfamilieshus (parcelhus)</v>
      </c>
      <c r="K3792" s="1" t="str">
        <f ca="1">INDEX(Anvendelseskode!C:C,MATCH($F3792,Anvendelseskode!$A:$A,0))</f>
        <v>Parcelhuse</v>
      </c>
      <c r="L3792" s="1" t="str">
        <f ca="1">INDEX(Anvendelseskode!D:D,MATCH($F3792,Anvendelseskode!$A:$A,0))</f>
        <v>Private husholdninger</v>
      </c>
      <c r="M3792" s="1" t="str">
        <f ca="1">IFERROR(INDEX(SBi!$2:$2,MATCH(H3792,SBi!$1:$1,1)),SBi!$K$2)</f>
        <v>1961-1972</v>
      </c>
      <c r="N3792" s="1">
        <f ca="1">INDEX(SBi!$C$3:$K$28,MATCH(F3792,SBi!$B$3:$B$28,0),MATCH(M3792,SBi!$C$2:$K$2,0))</f>
        <v>134.30000000000001</v>
      </c>
      <c r="O3792" s="16">
        <f t="shared" ca="1" si="775"/>
        <v>18.802</v>
      </c>
      <c r="P3792" s="16" t="str">
        <f ca="1">IFERROR(INDEX(VpD!$2:$2,MATCH(H3792,VpD!$1:$1,1)),VpD!$I$2)</f>
        <v>1961-1972</v>
      </c>
      <c r="Q3792" s="1">
        <f ca="1">INDEX(VpD!$C$3:$I$27,MATCH(F3792,VpD!$B$3:$B$27,0),MATCH(P3792,VpD!$C$2:$I$2,0))</f>
        <v>143</v>
      </c>
      <c r="R3792" s="16">
        <f t="shared" ca="1" si="776"/>
        <v>20.02</v>
      </c>
      <c r="S3792" s="14">
        <f t="shared" ca="1" si="777"/>
        <v>713573.55</v>
      </c>
      <c r="T3792" s="14">
        <f t="shared" ca="1" si="778"/>
        <v>6169184.8600000003</v>
      </c>
      <c r="U3792" s="14" t="str">
        <f t="shared" ca="1" si="779"/>
        <v>0A3F507E-1BF7-32B8-E044-0003BA298018</v>
      </c>
    </row>
    <row r="3793" spans="1:21" s="14" customFormat="1" x14ac:dyDescent="0.25">
      <c r="A3793" s="14">
        <f t="shared" si="767"/>
        <v>3793</v>
      </c>
      <c r="B3793" s="14" t="str">
        <f t="shared" ca="1" si="768"/>
        <v>E646030F-319B-4892-903C-239F6D2887CB</v>
      </c>
      <c r="C3793" s="14" t="str">
        <f t="shared" ca="1" si="769"/>
        <v>Ny Mæglergårds Alle</v>
      </c>
      <c r="D3793" s="14" t="str">
        <f t="shared" ca="1" si="770"/>
        <v>86</v>
      </c>
      <c r="E3793" s="14" t="str">
        <f t="shared" ca="1" si="771"/>
        <v>6ei</v>
      </c>
      <c r="F3793" s="1">
        <f t="shared" ca="1" si="772"/>
        <v>120</v>
      </c>
      <c r="G3793" s="1">
        <f t="shared" ca="1" si="773"/>
        <v>136</v>
      </c>
      <c r="H3793" s="1">
        <f t="shared" ca="1" si="774"/>
        <v>1977</v>
      </c>
      <c r="I3793" s="1" t="str">
        <f ca="1">INDEX(Relationstabel!$C$3:$K$10,MATCH(INDIRECT($A$1&amp;"J"&amp;A3793),Relationstabel!$A$3:$A$10,0),MATCH(IFERROR(VALUE(INDIRECT($A$1&amp;"K"&amp;A3793)),0),Relationstabel!$C$1:$K$1,0))</f>
        <v>Naturgas</v>
      </c>
      <c r="J3793" s="1" t="str">
        <f ca="1">INDEX(Anvendelseskode!B:B,MATCH($F3793,Anvendelseskode!$A:$A,0))</f>
        <v>Fritliggende enfamilieshus (parcelhus)</v>
      </c>
      <c r="K3793" s="1" t="str">
        <f ca="1">INDEX(Anvendelseskode!C:C,MATCH($F3793,Anvendelseskode!$A:$A,0))</f>
        <v>Parcelhuse</v>
      </c>
      <c r="L3793" s="1" t="str">
        <f ca="1">INDEX(Anvendelseskode!D:D,MATCH($F3793,Anvendelseskode!$A:$A,0))</f>
        <v>Private husholdninger</v>
      </c>
      <c r="M3793" s="1" t="str">
        <f ca="1">IFERROR(INDEX(SBi!$2:$2,MATCH(H3793,SBi!$1:$1,1)),SBi!$K$2)</f>
        <v>1973-1978</v>
      </c>
      <c r="N3793" s="1">
        <f ca="1">INDEX(SBi!$C$3:$K$28,MATCH(F3793,SBi!$B$3:$B$28,0),MATCH(M3793,SBi!$C$2:$K$2,0))</f>
        <v>119.8</v>
      </c>
      <c r="O3793" s="16">
        <f t="shared" ca="1" si="775"/>
        <v>16.2928</v>
      </c>
      <c r="P3793" s="16" t="str">
        <f ca="1">IFERROR(INDEX(VpD!$2:$2,MATCH(H3793,VpD!$1:$1,1)),VpD!$I$2)</f>
        <v>1973-1978</v>
      </c>
      <c r="Q3793" s="1">
        <f ca="1">INDEX(VpD!$C$3:$I$27,MATCH(F3793,VpD!$B$3:$B$27,0),MATCH(P3793,VpD!$C$2:$I$2,0))</f>
        <v>117</v>
      </c>
      <c r="R3793" s="16">
        <f t="shared" ca="1" si="776"/>
        <v>15.912000000000001</v>
      </c>
      <c r="S3793" s="14">
        <f t="shared" ca="1" si="777"/>
        <v>713915.7</v>
      </c>
      <c r="T3793" s="14">
        <f t="shared" ca="1" si="778"/>
        <v>6169398.5999999996</v>
      </c>
      <c r="U3793" s="14" t="str">
        <f t="shared" ca="1" si="779"/>
        <v>0A3F507E-1DF7-32B8-E044-0003BA298018</v>
      </c>
    </row>
    <row r="3794" spans="1:21" s="14" customFormat="1" x14ac:dyDescent="0.25">
      <c r="A3794" s="14">
        <f t="shared" si="767"/>
        <v>3794</v>
      </c>
      <c r="B3794" s="14" t="str">
        <f t="shared" ca="1" si="768"/>
        <v>DE31EACE-C24F-4E07-97E9-0E4BBDF8FB33</v>
      </c>
      <c r="C3794" s="14" t="str">
        <f t="shared" ca="1" si="769"/>
        <v>Nørrebred</v>
      </c>
      <c r="D3794" s="14" t="str">
        <f t="shared" ca="1" si="770"/>
        <v>244</v>
      </c>
      <c r="E3794" s="14" t="str">
        <f t="shared" ca="1" si="771"/>
        <v>21s</v>
      </c>
      <c r="F3794" s="1">
        <f t="shared" ca="1" si="772"/>
        <v>130</v>
      </c>
      <c r="G3794" s="1">
        <f t="shared" ca="1" si="773"/>
        <v>107</v>
      </c>
      <c r="H3794" s="1">
        <f t="shared" ca="1" si="774"/>
        <v>1969</v>
      </c>
      <c r="I3794" s="1" t="str">
        <f ca="1">INDEX(Relationstabel!$C$3:$K$10,MATCH(INDIRECT($A$1&amp;"J"&amp;A3794),Relationstabel!$A$3:$A$10,0),MATCH(IFERROR(VALUE(INDIRECT($A$1&amp;"K"&amp;A3794)),0),Relationstabel!$C$1:$K$1,0))</f>
        <v>Fjernvarme/ Blokvarme</v>
      </c>
      <c r="J3794" s="1" t="str">
        <f ca="1">INDEX(Anvendelseskode!B:B,MATCH($F3794,Anvendelseskode!$A:$A,0))</f>
        <v>Række-, kæde-, dobbelthus (lodret adskillelse mellem enhederne)</v>
      </c>
      <c r="K3794" s="1" t="str">
        <f ca="1">INDEX(Anvendelseskode!C:C,MATCH($F3794,Anvendelseskode!$A:$A,0))</f>
        <v>Række-, kæde og dobbelthuse</v>
      </c>
      <c r="L3794" s="1" t="str">
        <f ca="1">INDEX(Anvendelseskode!D:D,MATCH($F3794,Anvendelseskode!$A:$A,0))</f>
        <v>Private husholdninger</v>
      </c>
      <c r="M3794" s="1" t="str">
        <f ca="1">IFERROR(INDEX(SBi!$2:$2,MATCH(H3794,SBi!$1:$1,1)),SBi!$K$2)</f>
        <v>1961-1972</v>
      </c>
      <c r="N3794" s="1">
        <f ca="1">INDEX(SBi!$C$3:$K$28,MATCH(F3794,SBi!$B$3:$B$28,0),MATCH(M3794,SBi!$C$2:$K$2,0))</f>
        <v>119.9</v>
      </c>
      <c r="O3794" s="16">
        <f t="shared" ca="1" si="775"/>
        <v>12.829300000000002</v>
      </c>
      <c r="P3794" s="16" t="str">
        <f ca="1">IFERROR(INDEX(VpD!$2:$2,MATCH(H3794,VpD!$1:$1,1)),VpD!$I$2)</f>
        <v>1961-1972</v>
      </c>
      <c r="Q3794" s="1">
        <f ca="1">INDEX(VpD!$C$3:$I$27,MATCH(F3794,VpD!$B$3:$B$27,0),MATCH(P3794,VpD!$C$2:$I$2,0))</f>
        <v>120</v>
      </c>
      <c r="R3794" s="16">
        <f t="shared" ca="1" si="776"/>
        <v>12.84</v>
      </c>
      <c r="S3794" s="14">
        <f t="shared" ca="1" si="777"/>
        <v>711673.46</v>
      </c>
      <c r="T3794" s="14">
        <f t="shared" ca="1" si="778"/>
        <v>6172236.8700000001</v>
      </c>
      <c r="U3794" s="14" t="str">
        <f t="shared" ca="1" si="779"/>
        <v>0A3F507E-1EF7-32B8-E044-0003BA298018</v>
      </c>
    </row>
    <row r="3795" spans="1:21" s="14" customFormat="1" x14ac:dyDescent="0.25">
      <c r="A3795" s="14">
        <f t="shared" si="767"/>
        <v>3795</v>
      </c>
      <c r="B3795" s="14" t="str">
        <f t="shared" ca="1" si="768"/>
        <v>940DF018-06E2-4BD3-AE36-743C698F5243</v>
      </c>
      <c r="C3795" s="14" t="str">
        <f t="shared" ca="1" si="769"/>
        <v>Kollerupparken</v>
      </c>
      <c r="D3795" s="14" t="str">
        <f t="shared" ca="1" si="770"/>
        <v>18</v>
      </c>
      <c r="E3795" s="14" t="str">
        <f t="shared" ca="1" si="771"/>
        <v>6kø</v>
      </c>
      <c r="F3795" s="1">
        <f t="shared" ca="1" si="772"/>
        <v>130</v>
      </c>
      <c r="G3795" s="1">
        <f t="shared" ca="1" si="773"/>
        <v>110</v>
      </c>
      <c r="H3795" s="1">
        <f t="shared" ca="1" si="774"/>
        <v>1986</v>
      </c>
      <c r="I3795" s="1" t="str">
        <f ca="1">INDEX(Relationstabel!$C$3:$K$10,MATCH(INDIRECT($A$1&amp;"J"&amp;A3795),Relationstabel!$A$3:$A$10,0),MATCH(IFERROR(VALUE(INDIRECT($A$1&amp;"K"&amp;A3795)),0),Relationstabel!$C$1:$K$1,0))</f>
        <v>Fjernvarme/ Blokvarme</v>
      </c>
      <c r="J3795" s="1" t="str">
        <f ca="1">INDEX(Anvendelseskode!B:B,MATCH($F3795,Anvendelseskode!$A:$A,0))</f>
        <v>Række-, kæde-, dobbelthus (lodret adskillelse mellem enhederne)</v>
      </c>
      <c r="K3795" s="1" t="str">
        <f ca="1">INDEX(Anvendelseskode!C:C,MATCH($F3795,Anvendelseskode!$A:$A,0))</f>
        <v>Række-, kæde og dobbelthuse</v>
      </c>
      <c r="L3795" s="1" t="str">
        <f ca="1">INDEX(Anvendelseskode!D:D,MATCH($F3795,Anvendelseskode!$A:$A,0))</f>
        <v>Private husholdninger</v>
      </c>
      <c r="M3795" s="1" t="str">
        <f ca="1">IFERROR(INDEX(SBi!$2:$2,MATCH(H3795,SBi!$1:$1,1)),SBi!$K$2)</f>
        <v>1979-1998</v>
      </c>
      <c r="N3795" s="1">
        <f ca="1">INDEX(SBi!$C$3:$K$28,MATCH(F3795,SBi!$B$3:$B$28,0),MATCH(M3795,SBi!$C$2:$K$2,0))</f>
        <v>96.8</v>
      </c>
      <c r="O3795" s="16">
        <f t="shared" ca="1" si="775"/>
        <v>10.648</v>
      </c>
      <c r="P3795" s="16" t="str">
        <f ca="1">IFERROR(INDEX(VpD!$2:$2,MATCH(H3795,VpD!$1:$1,1)),VpD!$I$2)</f>
        <v>1979-1998</v>
      </c>
      <c r="Q3795" s="1">
        <f ca="1">INDEX(VpD!$C$3:$I$27,MATCH(F3795,VpD!$B$3:$B$27,0),MATCH(P3795,VpD!$C$2:$I$2,0))</f>
        <v>74</v>
      </c>
      <c r="R3795" s="16">
        <f t="shared" ca="1" si="776"/>
        <v>8.14</v>
      </c>
      <c r="S3795" s="14">
        <f t="shared" ca="1" si="777"/>
        <v>713630.3</v>
      </c>
      <c r="T3795" s="14">
        <f t="shared" ca="1" si="778"/>
        <v>6169190.1799999997</v>
      </c>
      <c r="U3795" s="14" t="str">
        <f t="shared" ca="1" si="779"/>
        <v>0A3F507E-1BF8-32B8-E044-0003BA298018</v>
      </c>
    </row>
    <row r="3796" spans="1:21" s="14" customFormat="1" x14ac:dyDescent="0.25">
      <c r="A3796" s="14">
        <f t="shared" si="767"/>
        <v>3796</v>
      </c>
      <c r="B3796" s="14" t="str">
        <f t="shared" ca="1" si="768"/>
        <v>B79E6A0D-C7C8-4EB5-ABB8-2DD4F0E6A2DB</v>
      </c>
      <c r="C3796" s="14" t="str">
        <f t="shared" ca="1" si="769"/>
        <v>Ny Mæglergårds Alle</v>
      </c>
      <c r="D3796" s="14" t="str">
        <f t="shared" ca="1" si="770"/>
        <v>88</v>
      </c>
      <c r="E3796" s="14" t="str">
        <f t="shared" ca="1" si="771"/>
        <v>6ek</v>
      </c>
      <c r="F3796" s="1">
        <f t="shared" ca="1" si="772"/>
        <v>120</v>
      </c>
      <c r="G3796" s="1">
        <f t="shared" ca="1" si="773"/>
        <v>149</v>
      </c>
      <c r="H3796" s="1">
        <f t="shared" ca="1" si="774"/>
        <v>1960</v>
      </c>
      <c r="I3796" s="1" t="str">
        <f ca="1">INDEX(Relationstabel!$C$3:$K$10,MATCH(INDIRECT($A$1&amp;"J"&amp;A3796),Relationstabel!$A$3:$A$10,0),MATCH(IFERROR(VALUE(INDIRECT($A$1&amp;"K"&amp;A3796)),0),Relationstabel!$C$1:$K$1,0))</f>
        <v>Naturgas</v>
      </c>
      <c r="J3796" s="1" t="str">
        <f ca="1">INDEX(Anvendelseskode!B:B,MATCH($F3796,Anvendelseskode!$A:$A,0))</f>
        <v>Fritliggende enfamilieshus (parcelhus)</v>
      </c>
      <c r="K3796" s="1" t="str">
        <f ca="1">INDEX(Anvendelseskode!C:C,MATCH($F3796,Anvendelseskode!$A:$A,0))</f>
        <v>Parcelhuse</v>
      </c>
      <c r="L3796" s="1" t="str">
        <f ca="1">INDEX(Anvendelseskode!D:D,MATCH($F3796,Anvendelseskode!$A:$A,0))</f>
        <v>Private husholdninger</v>
      </c>
      <c r="M3796" s="1" t="str">
        <f ca="1">IFERROR(INDEX(SBi!$2:$2,MATCH(H3796,SBi!$1:$1,1)),SBi!$K$2)</f>
        <v>1951-1960</v>
      </c>
      <c r="N3796" s="1">
        <f ca="1">INDEX(SBi!$C$3:$K$28,MATCH(F3796,SBi!$B$3:$B$28,0),MATCH(M3796,SBi!$C$2:$K$2,0))</f>
        <v>154.9</v>
      </c>
      <c r="O3796" s="16">
        <f t="shared" ca="1" si="775"/>
        <v>23.080100000000002</v>
      </c>
      <c r="P3796" s="16" t="str">
        <f ca="1">IFERROR(INDEX(VpD!$2:$2,MATCH(H3796,VpD!$1:$1,1)),VpD!$I$2)</f>
        <v>1951-1960</v>
      </c>
      <c r="Q3796" s="1">
        <f ca="1">INDEX(VpD!$C$3:$I$27,MATCH(F3796,VpD!$B$3:$B$27,0),MATCH(P3796,VpD!$C$2:$I$2,0))</f>
        <v>204</v>
      </c>
      <c r="R3796" s="16">
        <f t="shared" ca="1" si="776"/>
        <v>30.396000000000001</v>
      </c>
      <c r="S3796" s="14">
        <f t="shared" ca="1" si="777"/>
        <v>713894.46</v>
      </c>
      <c r="T3796" s="14">
        <f t="shared" ca="1" si="778"/>
        <v>6169406.21</v>
      </c>
      <c r="U3796" s="14" t="str">
        <f t="shared" ca="1" si="779"/>
        <v>0A3F507E-1DF8-32B8-E044-0003BA298018</v>
      </c>
    </row>
    <row r="3797" spans="1:21" s="14" customFormat="1" x14ac:dyDescent="0.25">
      <c r="A3797" s="14">
        <f t="shared" si="767"/>
        <v>3797</v>
      </c>
      <c r="B3797" s="14" t="str">
        <f t="shared" ca="1" si="768"/>
        <v>697ACB0C-490A-44BA-B610-11AF27E6D4DB</v>
      </c>
      <c r="C3797" s="14" t="str">
        <f t="shared" ca="1" si="769"/>
        <v>Nørrebred</v>
      </c>
      <c r="D3797" s="14" t="str">
        <f t="shared" ca="1" si="770"/>
        <v>246</v>
      </c>
      <c r="E3797" s="14" t="str">
        <f t="shared" ca="1" si="771"/>
        <v>21r</v>
      </c>
      <c r="F3797" s="1">
        <f t="shared" ca="1" si="772"/>
        <v>130</v>
      </c>
      <c r="G3797" s="1">
        <f t="shared" ca="1" si="773"/>
        <v>107</v>
      </c>
      <c r="H3797" s="1">
        <f t="shared" ca="1" si="774"/>
        <v>1988</v>
      </c>
      <c r="I3797" s="1" t="str">
        <f ca="1">INDEX(Relationstabel!$C$3:$K$10,MATCH(INDIRECT($A$1&amp;"J"&amp;A3797),Relationstabel!$A$3:$A$10,0),MATCH(IFERROR(VALUE(INDIRECT($A$1&amp;"K"&amp;A3797)),0),Relationstabel!$C$1:$K$1,0))</f>
        <v>Fjernvarme/ Blokvarme</v>
      </c>
      <c r="J3797" s="1" t="str">
        <f ca="1">INDEX(Anvendelseskode!B:B,MATCH($F3797,Anvendelseskode!$A:$A,0))</f>
        <v>Række-, kæde-, dobbelthus (lodret adskillelse mellem enhederne)</v>
      </c>
      <c r="K3797" s="1" t="str">
        <f ca="1">INDEX(Anvendelseskode!C:C,MATCH($F3797,Anvendelseskode!$A:$A,0))</f>
        <v>Række-, kæde og dobbelthuse</v>
      </c>
      <c r="L3797" s="1" t="str">
        <f ca="1">INDEX(Anvendelseskode!D:D,MATCH($F3797,Anvendelseskode!$A:$A,0))</f>
        <v>Private husholdninger</v>
      </c>
      <c r="M3797" s="1" t="str">
        <f ca="1">IFERROR(INDEX(SBi!$2:$2,MATCH(H3797,SBi!$1:$1,1)),SBi!$K$2)</f>
        <v>1979-1998</v>
      </c>
      <c r="N3797" s="1">
        <f ca="1">INDEX(SBi!$C$3:$K$28,MATCH(F3797,SBi!$B$3:$B$28,0),MATCH(M3797,SBi!$C$2:$K$2,0))</f>
        <v>96.8</v>
      </c>
      <c r="O3797" s="16">
        <f t="shared" ca="1" si="775"/>
        <v>10.3576</v>
      </c>
      <c r="P3797" s="16" t="str">
        <f ca="1">IFERROR(INDEX(VpD!$2:$2,MATCH(H3797,VpD!$1:$1,1)),VpD!$I$2)</f>
        <v>1979-1998</v>
      </c>
      <c r="Q3797" s="1">
        <f ca="1">INDEX(VpD!$C$3:$I$27,MATCH(F3797,VpD!$B$3:$B$27,0),MATCH(P3797,VpD!$C$2:$I$2,0))</f>
        <v>74</v>
      </c>
      <c r="R3797" s="16">
        <f t="shared" ca="1" si="776"/>
        <v>7.9180000000000001</v>
      </c>
      <c r="S3797" s="14">
        <f t="shared" ca="1" si="777"/>
        <v>711672.64</v>
      </c>
      <c r="T3797" s="14">
        <f t="shared" ca="1" si="778"/>
        <v>6172251.1900000004</v>
      </c>
      <c r="U3797" s="14" t="str">
        <f t="shared" ca="1" si="779"/>
        <v>0A3F507E-1EF8-32B8-E044-0003BA298018</v>
      </c>
    </row>
    <row r="3798" spans="1:21" s="14" customFormat="1" x14ac:dyDescent="0.25">
      <c r="A3798" s="14">
        <f t="shared" si="767"/>
        <v>3798</v>
      </c>
      <c r="B3798" s="14" t="str">
        <f t="shared" ca="1" si="768"/>
        <v>0C138A4F-E3E4-41CF-9FA1-6E4624B1C54B</v>
      </c>
      <c r="C3798" s="14" t="str">
        <f t="shared" ca="1" si="769"/>
        <v>Rendsagervej</v>
      </c>
      <c r="D3798" s="14" t="str">
        <f t="shared" ca="1" si="770"/>
        <v>116</v>
      </c>
      <c r="E3798" s="14" t="str">
        <f t="shared" ca="1" si="771"/>
        <v>9gs</v>
      </c>
      <c r="F3798" s="1">
        <f t="shared" ca="1" si="772"/>
        <v>120</v>
      </c>
      <c r="G3798" s="1">
        <f t="shared" ca="1" si="773"/>
        <v>134</v>
      </c>
      <c r="H3798" s="1">
        <f t="shared" ca="1" si="774"/>
        <v>1972</v>
      </c>
      <c r="I3798" s="1" t="str">
        <f ca="1">INDEX(Relationstabel!$C$3:$K$10,MATCH(INDIRECT($A$1&amp;"J"&amp;A3798),Relationstabel!$A$3:$A$10,0),MATCH(IFERROR(VALUE(INDIRECT($A$1&amp;"K"&amp;A3798)),0),Relationstabel!$C$1:$K$1,0))</f>
        <v>Naturgas</v>
      </c>
      <c r="J3798" s="1" t="str">
        <f ca="1">INDEX(Anvendelseskode!B:B,MATCH($F3798,Anvendelseskode!$A:$A,0))</f>
        <v>Fritliggende enfamilieshus (parcelhus)</v>
      </c>
      <c r="K3798" s="1" t="str">
        <f ca="1">INDEX(Anvendelseskode!C:C,MATCH($F3798,Anvendelseskode!$A:$A,0))</f>
        <v>Parcelhuse</v>
      </c>
      <c r="L3798" s="1" t="str">
        <f ca="1">INDEX(Anvendelseskode!D:D,MATCH($F3798,Anvendelseskode!$A:$A,0))</f>
        <v>Private husholdninger</v>
      </c>
      <c r="M3798" s="1" t="str">
        <f ca="1">IFERROR(INDEX(SBi!$2:$2,MATCH(H3798,SBi!$1:$1,1)),SBi!$K$2)</f>
        <v>1961-1972</v>
      </c>
      <c r="N3798" s="1">
        <f ca="1">INDEX(SBi!$C$3:$K$28,MATCH(F3798,SBi!$B$3:$B$28,0),MATCH(M3798,SBi!$C$2:$K$2,0))</f>
        <v>134.30000000000001</v>
      </c>
      <c r="O3798" s="16">
        <f t="shared" ca="1" si="775"/>
        <v>17.996200000000002</v>
      </c>
      <c r="P3798" s="16" t="str">
        <f ca="1">IFERROR(INDEX(VpD!$2:$2,MATCH(H3798,VpD!$1:$1,1)),VpD!$I$2)</f>
        <v>1961-1972</v>
      </c>
      <c r="Q3798" s="1">
        <f ca="1">INDEX(VpD!$C$3:$I$27,MATCH(F3798,VpD!$B$3:$B$27,0),MATCH(P3798,VpD!$C$2:$I$2,0))</f>
        <v>143</v>
      </c>
      <c r="R3798" s="16">
        <f t="shared" ca="1" si="776"/>
        <v>19.161999999999999</v>
      </c>
      <c r="S3798" s="14">
        <f t="shared" ca="1" si="777"/>
        <v>711095.18</v>
      </c>
      <c r="T3798" s="14">
        <f t="shared" ca="1" si="778"/>
        <v>6171813.6900000004</v>
      </c>
      <c r="U3798" s="14" t="str">
        <f t="shared" ca="1" si="779"/>
        <v>0A3F507E-1FF0-32B8-E044-0003BA298018</v>
      </c>
    </row>
    <row r="3799" spans="1:21" s="14" customFormat="1" x14ac:dyDescent="0.25">
      <c r="A3799" s="14">
        <f t="shared" si="767"/>
        <v>3799</v>
      </c>
      <c r="B3799" s="14" t="str">
        <f t="shared" ca="1" si="768"/>
        <v>07BD69D3-F216-43F0-A57B-C3D8D5BBC604</v>
      </c>
      <c r="C3799" s="14" t="str">
        <f t="shared" ca="1" si="769"/>
        <v>Svanholmvej</v>
      </c>
      <c r="D3799" s="14" t="str">
        <f t="shared" ca="1" si="770"/>
        <v>23</v>
      </c>
      <c r="E3799" s="14" t="str">
        <f t="shared" ca="1" si="771"/>
        <v>18bc</v>
      </c>
      <c r="F3799" s="1">
        <f t="shared" ca="1" si="772"/>
        <v>120</v>
      </c>
      <c r="G3799" s="1">
        <f t="shared" ca="1" si="773"/>
        <v>160</v>
      </c>
      <c r="H3799" s="1">
        <f t="shared" ca="1" si="774"/>
        <v>2003</v>
      </c>
      <c r="I3799" s="1" t="str">
        <f ca="1">INDEX(Relationstabel!$C$3:$K$10,MATCH(INDIRECT($A$1&amp;"J"&amp;A3799),Relationstabel!$A$3:$A$10,0),MATCH(IFERROR(VALUE(INDIRECT($A$1&amp;"K"&amp;A3799)),0),Relationstabel!$C$1:$K$1,0))</f>
        <v>Naturgas</v>
      </c>
      <c r="J3799" s="1" t="str">
        <f ca="1">INDEX(Anvendelseskode!B:B,MATCH($F3799,Anvendelseskode!$A:$A,0))</f>
        <v>Fritliggende enfamilieshus (parcelhus)</v>
      </c>
      <c r="K3799" s="1" t="str">
        <f ca="1">INDEX(Anvendelseskode!C:C,MATCH($F3799,Anvendelseskode!$A:$A,0))</f>
        <v>Parcelhuse</v>
      </c>
      <c r="L3799" s="1" t="str">
        <f ca="1">INDEX(Anvendelseskode!D:D,MATCH($F3799,Anvendelseskode!$A:$A,0))</f>
        <v>Private husholdninger</v>
      </c>
      <c r="M3799" s="1" t="str">
        <f ca="1">IFERROR(INDEX(SBi!$2:$2,MATCH(H3799,SBi!$1:$1,1)),SBi!$K$2)</f>
        <v>1999-2006</v>
      </c>
      <c r="N3799" s="1">
        <f ca="1">INDEX(SBi!$C$3:$K$28,MATCH(F3799,SBi!$B$3:$B$28,0),MATCH(M3799,SBi!$C$2:$K$2,0))</f>
        <v>83.9</v>
      </c>
      <c r="O3799" s="16">
        <f t="shared" ca="1" si="775"/>
        <v>13.423999999999999</v>
      </c>
      <c r="P3799" s="16" t="str">
        <f ca="1">IFERROR(INDEX(VpD!$2:$2,MATCH(H3799,VpD!$1:$1,1)),VpD!$I$2)</f>
        <v>&gt;1998</v>
      </c>
      <c r="Q3799" s="1">
        <f ca="1">INDEX(VpD!$C$3:$I$27,MATCH(F3799,VpD!$B$3:$B$27,0),MATCH(P3799,VpD!$C$2:$I$2,0))</f>
        <v>72</v>
      </c>
      <c r="R3799" s="16">
        <f t="shared" ca="1" si="776"/>
        <v>11.52</v>
      </c>
      <c r="S3799" s="14">
        <f t="shared" ca="1" si="777"/>
        <v>713131.59</v>
      </c>
      <c r="T3799" s="14">
        <f t="shared" ca="1" si="778"/>
        <v>6168952.1699999999</v>
      </c>
      <c r="U3799" s="14" t="str">
        <f t="shared" ca="1" si="779"/>
        <v>0A3F507E-21F1-32B8-E044-0003BA298018</v>
      </c>
    </row>
    <row r="3800" spans="1:21" s="14" customFormat="1" x14ac:dyDescent="0.25">
      <c r="A3800" s="14">
        <f t="shared" si="767"/>
        <v>3800</v>
      </c>
      <c r="B3800" s="14" t="str">
        <f t="shared" ca="1" si="768"/>
        <v>009BBDE6-188A-4B47-BDFB-58D5B7BDA1AA</v>
      </c>
      <c r="C3800" s="14" t="str">
        <f t="shared" ca="1" si="769"/>
        <v>Syvhøjvænge</v>
      </c>
      <c r="D3800" s="14" t="str">
        <f t="shared" ca="1" si="770"/>
        <v>189</v>
      </c>
      <c r="E3800" s="14" t="str">
        <f t="shared" ca="1" si="771"/>
        <v>21cc</v>
      </c>
      <c r="F3800" s="1">
        <f t="shared" ca="1" si="772"/>
        <v>130</v>
      </c>
      <c r="G3800" s="1">
        <f t="shared" ca="1" si="773"/>
        <v>170</v>
      </c>
      <c r="H3800" s="1">
        <f t="shared" ca="1" si="774"/>
        <v>1971</v>
      </c>
      <c r="I3800" s="1" t="str">
        <f ca="1">INDEX(Relationstabel!$C$3:$K$10,MATCH(INDIRECT($A$1&amp;"J"&amp;A3800),Relationstabel!$A$3:$A$10,0),MATCH(IFERROR(VALUE(INDIRECT($A$1&amp;"K"&amp;A3800)),0),Relationstabel!$C$1:$K$1,0))</f>
        <v>Fjernvarme/ Blokvarme</v>
      </c>
      <c r="J3800" s="1" t="str">
        <f ca="1">INDEX(Anvendelseskode!B:B,MATCH($F3800,Anvendelseskode!$A:$A,0))</f>
        <v>Række-, kæde-, dobbelthus (lodret adskillelse mellem enhederne)</v>
      </c>
      <c r="K3800" s="1" t="str">
        <f ca="1">INDEX(Anvendelseskode!C:C,MATCH($F3800,Anvendelseskode!$A:$A,0))</f>
        <v>Række-, kæde og dobbelthuse</v>
      </c>
      <c r="L3800" s="1" t="str">
        <f ca="1">INDEX(Anvendelseskode!D:D,MATCH($F3800,Anvendelseskode!$A:$A,0))</f>
        <v>Private husholdninger</v>
      </c>
      <c r="M3800" s="1" t="str">
        <f ca="1">IFERROR(INDEX(SBi!$2:$2,MATCH(H3800,SBi!$1:$1,1)),SBi!$K$2)</f>
        <v>1961-1972</v>
      </c>
      <c r="N3800" s="1">
        <f ca="1">INDEX(SBi!$C$3:$K$28,MATCH(F3800,SBi!$B$3:$B$28,0),MATCH(M3800,SBi!$C$2:$K$2,0))</f>
        <v>119.9</v>
      </c>
      <c r="O3800" s="16">
        <f t="shared" ca="1" si="775"/>
        <v>20.382999999999999</v>
      </c>
      <c r="P3800" s="16" t="str">
        <f ca="1">IFERROR(INDEX(VpD!$2:$2,MATCH(H3800,VpD!$1:$1,1)),VpD!$I$2)</f>
        <v>1961-1972</v>
      </c>
      <c r="Q3800" s="1">
        <f ca="1">INDEX(VpD!$C$3:$I$27,MATCH(F3800,VpD!$B$3:$B$27,0),MATCH(P3800,VpD!$C$2:$I$2,0))</f>
        <v>120</v>
      </c>
      <c r="R3800" s="16">
        <f t="shared" ca="1" si="776"/>
        <v>20.399999999999999</v>
      </c>
      <c r="S3800" s="14">
        <f t="shared" ca="1" si="777"/>
        <v>711805.24</v>
      </c>
      <c r="T3800" s="14">
        <f t="shared" ca="1" si="778"/>
        <v>6172206.3200000003</v>
      </c>
      <c r="U3800" s="14" t="str">
        <f t="shared" ca="1" si="779"/>
        <v>0A3F507E-22F1-32B8-E044-0003BA298018</v>
      </c>
    </row>
    <row r="3801" spans="1:21" s="14" customFormat="1" x14ac:dyDescent="0.25">
      <c r="A3801" s="14">
        <f t="shared" si="767"/>
        <v>3801</v>
      </c>
      <c r="B3801" s="14" t="str">
        <f t="shared" ca="1" si="768"/>
        <v>F78A62B1-711B-4F3B-8681-741CE4895E6E</v>
      </c>
      <c r="C3801" s="14" t="str">
        <f t="shared" ca="1" si="769"/>
        <v>Sandvejen</v>
      </c>
      <c r="D3801" s="14" t="str">
        <f t="shared" ca="1" si="770"/>
        <v>15</v>
      </c>
      <c r="E3801" s="14" t="str">
        <f t="shared" ca="1" si="771"/>
        <v>4am</v>
      </c>
      <c r="F3801" s="1">
        <f t="shared" ca="1" si="772"/>
        <v>120</v>
      </c>
      <c r="G3801" s="1">
        <f t="shared" ca="1" si="773"/>
        <v>122</v>
      </c>
      <c r="H3801" s="1">
        <f t="shared" ca="1" si="774"/>
        <v>1992</v>
      </c>
      <c r="I3801" s="1" t="str">
        <f ca="1">INDEX(Relationstabel!$C$3:$K$10,MATCH(INDIRECT($A$1&amp;"J"&amp;A3801),Relationstabel!$A$3:$A$10,0),MATCH(IFERROR(VALUE(INDIRECT($A$1&amp;"K"&amp;A3801)),0),Relationstabel!$C$1:$K$1,0))</f>
        <v>Elvarme</v>
      </c>
      <c r="J3801" s="1" t="str">
        <f ca="1">INDEX(Anvendelseskode!B:B,MATCH($F3801,Anvendelseskode!$A:$A,0))</f>
        <v>Fritliggende enfamilieshus (parcelhus)</v>
      </c>
      <c r="K3801" s="1" t="str">
        <f ca="1">INDEX(Anvendelseskode!C:C,MATCH($F3801,Anvendelseskode!$A:$A,0))</f>
        <v>Parcelhuse</v>
      </c>
      <c r="L3801" s="1" t="str">
        <f ca="1">INDEX(Anvendelseskode!D:D,MATCH($F3801,Anvendelseskode!$A:$A,0))</f>
        <v>Private husholdninger</v>
      </c>
      <c r="M3801" s="1" t="str">
        <f ca="1">IFERROR(INDEX(SBi!$2:$2,MATCH(H3801,SBi!$1:$1,1)),SBi!$K$2)</f>
        <v>1979-1998</v>
      </c>
      <c r="N3801" s="1">
        <f ca="1">INDEX(SBi!$C$3:$K$28,MATCH(F3801,SBi!$B$3:$B$28,0),MATCH(M3801,SBi!$C$2:$K$2,0))</f>
        <v>105.4</v>
      </c>
      <c r="O3801" s="16">
        <f t="shared" ca="1" si="775"/>
        <v>12.8588</v>
      </c>
      <c r="P3801" s="16" t="str">
        <f ca="1">IFERROR(INDEX(VpD!$2:$2,MATCH(H3801,VpD!$1:$1,1)),VpD!$I$2)</f>
        <v>1979-1998</v>
      </c>
      <c r="Q3801" s="1">
        <f ca="1">INDEX(VpD!$C$3:$I$27,MATCH(F3801,VpD!$B$3:$B$27,0),MATCH(P3801,VpD!$C$2:$I$2,0))</f>
        <v>90</v>
      </c>
      <c r="R3801" s="16">
        <f t="shared" ca="1" si="776"/>
        <v>10.98</v>
      </c>
      <c r="S3801" s="14">
        <f t="shared" ca="1" si="777"/>
        <v>713117.5</v>
      </c>
      <c r="T3801" s="14">
        <f t="shared" ca="1" si="778"/>
        <v>6168605.1399999997</v>
      </c>
      <c r="U3801" s="14" t="str">
        <f t="shared" ca="1" si="779"/>
        <v>0A3F507E-20F9-32B8-E044-0003BA298018</v>
      </c>
    </row>
    <row r="3802" spans="1:21" s="14" customFormat="1" x14ac:dyDescent="0.25">
      <c r="A3802" s="14">
        <f t="shared" si="767"/>
        <v>3802</v>
      </c>
      <c r="B3802" s="14" t="str">
        <f t="shared" ca="1" si="768"/>
        <v>3A75360B-6D42-49D2-91F4-81842E952CD7</v>
      </c>
      <c r="C3802" s="14" t="str">
        <f t="shared" ca="1" si="769"/>
        <v>Hvidkløvervænget</v>
      </c>
      <c r="D3802" s="14" t="str">
        <f t="shared" ca="1" si="770"/>
        <v>5</v>
      </c>
      <c r="E3802" s="14" t="str">
        <f t="shared" ca="1" si="771"/>
        <v>9tr</v>
      </c>
      <c r="F3802" s="1">
        <f t="shared" ca="1" si="772"/>
        <v>130</v>
      </c>
      <c r="G3802" s="1">
        <f t="shared" ca="1" si="773"/>
        <v>135</v>
      </c>
      <c r="H3802" s="1">
        <f t="shared" ca="1" si="774"/>
        <v>2015</v>
      </c>
      <c r="I3802" s="1" t="str">
        <f ca="1">INDEX(Relationstabel!$C$3:$K$10,MATCH(INDIRECT($A$1&amp;"J"&amp;A3802),Relationstabel!$A$3:$A$10,0),MATCH(IFERROR(VALUE(INDIRECT($A$1&amp;"K"&amp;A3802)),0),Relationstabel!$C$1:$K$1,0))</f>
        <v>Fjernvarme/ Blokvarme</v>
      </c>
      <c r="J3802" s="1" t="str">
        <f ca="1">INDEX(Anvendelseskode!B:B,MATCH($F3802,Anvendelseskode!$A:$A,0))</f>
        <v>Række-, kæde-, dobbelthus (lodret adskillelse mellem enhederne)</v>
      </c>
      <c r="K3802" s="1" t="str">
        <f ca="1">INDEX(Anvendelseskode!C:C,MATCH($F3802,Anvendelseskode!$A:$A,0))</f>
        <v>Række-, kæde og dobbelthuse</v>
      </c>
      <c r="L3802" s="1" t="str">
        <f ca="1">INDEX(Anvendelseskode!D:D,MATCH($F3802,Anvendelseskode!$A:$A,0))</f>
        <v>Private husholdninger</v>
      </c>
      <c r="M3802" s="1" t="str">
        <f ca="1">IFERROR(INDEX(SBi!$2:$2,MATCH(H3802,SBi!$1:$1,1)),SBi!$K$2)</f>
        <v>Efter 2006</v>
      </c>
      <c r="N3802" s="1">
        <f ca="1">INDEX(SBi!$C$3:$K$28,MATCH(F3802,SBi!$B$3:$B$28,0),MATCH(M3802,SBi!$C$2:$K$2,0))</f>
        <v>66.400000000000006</v>
      </c>
      <c r="O3802" s="16">
        <f t="shared" ca="1" si="775"/>
        <v>8.9640000000000004</v>
      </c>
      <c r="P3802" s="16" t="str">
        <f ca="1">IFERROR(INDEX(VpD!$2:$2,MATCH(H3802,VpD!$1:$1,1)),VpD!$I$2)</f>
        <v>&gt;1998</v>
      </c>
      <c r="Q3802" s="1">
        <f ca="1">INDEX(VpD!$C$3:$I$27,MATCH(F3802,VpD!$B$3:$B$27,0),MATCH(P3802,VpD!$C$2:$I$2,0))</f>
        <v>65</v>
      </c>
      <c r="R3802" s="16">
        <f t="shared" ca="1" si="776"/>
        <v>8.7750000000000004</v>
      </c>
      <c r="S3802" s="14">
        <f t="shared" ca="1" si="777"/>
        <v>711515.16</v>
      </c>
      <c r="T3802" s="14">
        <f t="shared" ca="1" si="778"/>
        <v>6172813.9000000004</v>
      </c>
      <c r="U3802" s="14" t="str">
        <f t="shared" ca="1" si="779"/>
        <v>B973EA2F-845A-4DC1-AA11-F003FC38763A</v>
      </c>
    </row>
    <row r="3803" spans="1:21" s="14" customFormat="1" x14ac:dyDescent="0.25">
      <c r="A3803" s="14">
        <f t="shared" si="767"/>
        <v>3803</v>
      </c>
      <c r="B3803" s="14" t="str">
        <f t="shared" ca="1" si="768"/>
        <v>0E6202B1-680D-42AA-9323-86446F191760</v>
      </c>
      <c r="C3803" s="14" t="str">
        <f t="shared" ca="1" si="769"/>
        <v>Sandvejen</v>
      </c>
      <c r="D3803" s="14" t="str">
        <f t="shared" ca="1" si="770"/>
        <v>8</v>
      </c>
      <c r="E3803" s="14" t="str">
        <f t="shared" ca="1" si="771"/>
        <v>11ak</v>
      </c>
      <c r="F3803" s="1">
        <f t="shared" ca="1" si="772"/>
        <v>120</v>
      </c>
      <c r="G3803" s="1">
        <f t="shared" ca="1" si="773"/>
        <v>156</v>
      </c>
      <c r="H3803" s="1">
        <f t="shared" ca="1" si="774"/>
        <v>1978</v>
      </c>
      <c r="I3803" s="1" t="str">
        <f ca="1">INDEX(Relationstabel!$C$3:$K$10,MATCH(INDIRECT($A$1&amp;"J"&amp;A3803),Relationstabel!$A$3:$A$10,0),MATCH(IFERROR(VALUE(INDIRECT($A$1&amp;"K"&amp;A3803)),0),Relationstabel!$C$1:$K$1,0))</f>
        <v>Naturgas</v>
      </c>
      <c r="J3803" s="1" t="str">
        <f ca="1">INDEX(Anvendelseskode!B:B,MATCH($F3803,Anvendelseskode!$A:$A,0))</f>
        <v>Fritliggende enfamilieshus (parcelhus)</v>
      </c>
      <c r="K3803" s="1" t="str">
        <f ca="1">INDEX(Anvendelseskode!C:C,MATCH($F3803,Anvendelseskode!$A:$A,0))</f>
        <v>Parcelhuse</v>
      </c>
      <c r="L3803" s="1" t="str">
        <f ca="1">INDEX(Anvendelseskode!D:D,MATCH($F3803,Anvendelseskode!$A:$A,0))</f>
        <v>Private husholdninger</v>
      </c>
      <c r="M3803" s="1" t="str">
        <f ca="1">IFERROR(INDEX(SBi!$2:$2,MATCH(H3803,SBi!$1:$1,1)),SBi!$K$2)</f>
        <v>1973-1978</v>
      </c>
      <c r="N3803" s="1">
        <f ca="1">INDEX(SBi!$C$3:$K$28,MATCH(F3803,SBi!$B$3:$B$28,0),MATCH(M3803,SBi!$C$2:$K$2,0))</f>
        <v>119.8</v>
      </c>
      <c r="O3803" s="16">
        <f t="shared" ca="1" si="775"/>
        <v>18.688800000000001</v>
      </c>
      <c r="P3803" s="16" t="str">
        <f ca="1">IFERROR(INDEX(VpD!$2:$2,MATCH(H3803,VpD!$1:$1,1)),VpD!$I$2)</f>
        <v>1973-1978</v>
      </c>
      <c r="Q3803" s="1">
        <f ca="1">INDEX(VpD!$C$3:$I$27,MATCH(F3803,VpD!$B$3:$B$27,0),MATCH(P3803,VpD!$C$2:$I$2,0))</f>
        <v>117</v>
      </c>
      <c r="R3803" s="16">
        <f t="shared" ca="1" si="776"/>
        <v>18.251999999999999</v>
      </c>
      <c r="S3803" s="14">
        <f t="shared" ca="1" si="777"/>
        <v>713067.5</v>
      </c>
      <c r="T3803" s="14">
        <f t="shared" ca="1" si="778"/>
        <v>6168689.21</v>
      </c>
      <c r="U3803" s="14" t="str">
        <f t="shared" ca="1" si="779"/>
        <v>0A3F507E-20F4-32B8-E044-0003BA298018</v>
      </c>
    </row>
    <row r="3804" spans="1:21" s="14" customFormat="1" x14ac:dyDescent="0.25">
      <c r="A3804" s="14">
        <f t="shared" si="767"/>
        <v>3804</v>
      </c>
      <c r="B3804" s="14" t="str">
        <f t="shared" ca="1" si="768"/>
        <v>FEA4223E-AACF-44FC-AD44-14D7336B2006</v>
      </c>
      <c r="C3804" s="14" t="str">
        <f t="shared" ca="1" si="769"/>
        <v>Gaunøvej</v>
      </c>
      <c r="D3804" s="14" t="str">
        <f t="shared" ca="1" si="770"/>
        <v>28</v>
      </c>
      <c r="E3804" s="14" t="str">
        <f t="shared" ca="1" si="771"/>
        <v>18fz</v>
      </c>
      <c r="F3804" s="1">
        <f t="shared" ca="1" si="772"/>
        <v>590</v>
      </c>
      <c r="G3804" s="1">
        <f t="shared" ca="1" si="773"/>
        <v>20</v>
      </c>
      <c r="H3804" s="1">
        <f t="shared" ca="1" si="774"/>
        <v>1985</v>
      </c>
      <c r="I3804" s="1" t="str">
        <f ca="1">INDEX(Relationstabel!$C$3:$K$10,MATCH(INDIRECT($A$1&amp;"J"&amp;A3804),Relationstabel!$A$3:$A$10,0),MATCH(IFERROR(VALUE(INDIRECT($A$1&amp;"K"&amp;A3804)),0),Relationstabel!$C$1:$K$1,0))</f>
        <v>Ingen varmeinstallation</v>
      </c>
      <c r="J3804" s="1" t="str">
        <f ca="1">INDEX(Anvendelseskode!B:B,MATCH($F3804,Anvendelseskode!$A:$A,0))</f>
        <v>Uspecificeret fritidsformål</v>
      </c>
      <c r="K3804" s="1" t="str">
        <f ca="1">INDEX(Anvendelseskode!C:C,MATCH($F3804,Anvendelseskode!$A:$A,0))</f>
        <v>Anden bygning til fritidsformål</v>
      </c>
      <c r="L3804" s="1" t="str">
        <f ca="1">INDEX(Anvendelseskode!D:D,MATCH($F3804,Anvendelseskode!$A:$A,0))</f>
        <v>Kommunale og andre offentlige institutioner</v>
      </c>
      <c r="M3804" s="1" t="str">
        <f ca="1">IFERROR(INDEX(SBi!$2:$2,MATCH(H3804,SBi!$1:$1,1)),SBi!$K$2)</f>
        <v>1979-1998</v>
      </c>
      <c r="N3804" s="1">
        <f ca="1">INDEX(SBi!$C$3:$K$28,MATCH(F3804,SBi!$B$3:$B$28,0),MATCH(M3804,SBi!$C$2:$K$2,0))</f>
        <v>115</v>
      </c>
      <c r="O3804" s="16">
        <f t="shared" ca="1" si="775"/>
        <v>2.2999999999999998</v>
      </c>
      <c r="P3804" s="16" t="str">
        <f ca="1">IFERROR(INDEX(VpD!$2:$2,MATCH(H3804,VpD!$1:$1,1)),VpD!$I$2)</f>
        <v>1979-1998</v>
      </c>
      <c r="Q3804" s="1">
        <f ca="1">INDEX(VpD!$C$3:$I$27,MATCH(F3804,VpD!$B$3:$B$27,0),MATCH(P3804,VpD!$C$2:$I$2,0))</f>
        <v>26</v>
      </c>
      <c r="R3804" s="16">
        <f t="shared" ca="1" si="776"/>
        <v>0.52</v>
      </c>
      <c r="S3804" s="14">
        <f t="shared" ca="1" si="777"/>
        <v>712414.27</v>
      </c>
      <c r="T3804" s="14">
        <f t="shared" ca="1" si="778"/>
        <v>6169051.5899999999</v>
      </c>
      <c r="U3804" s="14" t="str">
        <f t="shared" ca="1" si="779"/>
        <v>0A3F507E-17FA-32B8-E044-0003BA298018</v>
      </c>
    </row>
    <row r="3805" spans="1:21" s="14" customFormat="1" x14ac:dyDescent="0.25">
      <c r="A3805" s="14">
        <f t="shared" si="767"/>
        <v>3805</v>
      </c>
      <c r="B3805" s="14" t="str">
        <f t="shared" ca="1" si="768"/>
        <v>40A9EB87-F452-45DA-B1C3-CC8B47FD7569</v>
      </c>
      <c r="C3805" s="14" t="str">
        <f t="shared" ca="1" si="769"/>
        <v>Gaunøvej</v>
      </c>
      <c r="D3805" s="14" t="str">
        <f t="shared" ca="1" si="770"/>
        <v>28</v>
      </c>
      <c r="E3805" s="14" t="str">
        <f t="shared" ca="1" si="771"/>
        <v>18fz</v>
      </c>
      <c r="F3805" s="1">
        <f t="shared" ca="1" si="772"/>
        <v>120</v>
      </c>
      <c r="G3805" s="1">
        <f t="shared" ca="1" si="773"/>
        <v>90</v>
      </c>
      <c r="H3805" s="1">
        <f t="shared" ca="1" si="774"/>
        <v>1976</v>
      </c>
      <c r="I3805" s="1" t="str">
        <f ca="1">INDEX(Relationstabel!$C$3:$K$10,MATCH(INDIRECT($A$1&amp;"J"&amp;A3805),Relationstabel!$A$3:$A$10,0),MATCH(IFERROR(VALUE(INDIRECT($A$1&amp;"K"&amp;A3805)),0),Relationstabel!$C$1:$K$1,0))</f>
        <v>Elvarme</v>
      </c>
      <c r="J3805" s="1" t="str">
        <f ca="1">INDEX(Anvendelseskode!B:B,MATCH($F3805,Anvendelseskode!$A:$A,0))</f>
        <v>Fritliggende enfamilieshus (parcelhus)</v>
      </c>
      <c r="K3805" s="1" t="str">
        <f ca="1">INDEX(Anvendelseskode!C:C,MATCH($F3805,Anvendelseskode!$A:$A,0))</f>
        <v>Parcelhuse</v>
      </c>
      <c r="L3805" s="1" t="str">
        <f ca="1">INDEX(Anvendelseskode!D:D,MATCH($F3805,Anvendelseskode!$A:$A,0))</f>
        <v>Private husholdninger</v>
      </c>
      <c r="M3805" s="1" t="str">
        <f ca="1">IFERROR(INDEX(SBi!$2:$2,MATCH(H3805,SBi!$1:$1,1)),SBi!$K$2)</f>
        <v>1973-1978</v>
      </c>
      <c r="N3805" s="1">
        <f ca="1">INDEX(SBi!$C$3:$K$28,MATCH(F3805,SBi!$B$3:$B$28,0),MATCH(M3805,SBi!$C$2:$K$2,0))</f>
        <v>119.8</v>
      </c>
      <c r="O3805" s="16">
        <f t="shared" ca="1" si="775"/>
        <v>10.782</v>
      </c>
      <c r="P3805" s="16" t="str">
        <f ca="1">IFERROR(INDEX(VpD!$2:$2,MATCH(H3805,VpD!$1:$1,1)),VpD!$I$2)</f>
        <v>1973-1978</v>
      </c>
      <c r="Q3805" s="1">
        <f ca="1">INDEX(VpD!$C$3:$I$27,MATCH(F3805,VpD!$B$3:$B$27,0),MATCH(P3805,VpD!$C$2:$I$2,0))</f>
        <v>117</v>
      </c>
      <c r="R3805" s="16">
        <f t="shared" ca="1" si="776"/>
        <v>10.53</v>
      </c>
      <c r="S3805" s="14">
        <f t="shared" ca="1" si="777"/>
        <v>712414.27</v>
      </c>
      <c r="T3805" s="14">
        <f t="shared" ca="1" si="778"/>
        <v>6169051.5899999999</v>
      </c>
      <c r="U3805" s="14" t="str">
        <f t="shared" ca="1" si="779"/>
        <v>0A3F507E-17FA-32B8-E044-0003BA298018</v>
      </c>
    </row>
    <row r="3806" spans="1:21" s="14" customFormat="1" x14ac:dyDescent="0.25">
      <c r="A3806" s="14">
        <f t="shared" si="767"/>
        <v>3806</v>
      </c>
      <c r="B3806" s="14" t="str">
        <f t="shared" ca="1" si="768"/>
        <v>3A1F544B-0C10-4C66-815E-00A8F9C4E758</v>
      </c>
      <c r="C3806" s="14" t="str">
        <f t="shared" ca="1" si="769"/>
        <v>Valløvej</v>
      </c>
      <c r="D3806" s="14" t="str">
        <f t="shared" ca="1" si="770"/>
        <v>17</v>
      </c>
      <c r="E3806" s="14" t="str">
        <f t="shared" ca="1" si="771"/>
        <v>7s</v>
      </c>
      <c r="F3806" s="1">
        <f t="shared" ca="1" si="772"/>
        <v>120</v>
      </c>
      <c r="G3806" s="1">
        <f t="shared" ca="1" si="773"/>
        <v>184</v>
      </c>
      <c r="H3806" s="1">
        <f t="shared" ca="1" si="774"/>
        <v>1996</v>
      </c>
      <c r="I3806" s="1" t="str">
        <f ca="1">INDEX(Relationstabel!$C$3:$K$10,MATCH(INDIRECT($A$1&amp;"J"&amp;A3806),Relationstabel!$A$3:$A$10,0),MATCH(IFERROR(VALUE(INDIRECT($A$1&amp;"K"&amp;A3806)),0),Relationstabel!$C$1:$K$1,0))</f>
        <v>Naturgas</v>
      </c>
      <c r="J3806" s="1" t="str">
        <f ca="1">INDEX(Anvendelseskode!B:B,MATCH($F3806,Anvendelseskode!$A:$A,0))</f>
        <v>Fritliggende enfamilieshus (parcelhus)</v>
      </c>
      <c r="K3806" s="1" t="str">
        <f ca="1">INDEX(Anvendelseskode!C:C,MATCH($F3806,Anvendelseskode!$A:$A,0))</f>
        <v>Parcelhuse</v>
      </c>
      <c r="L3806" s="1" t="str">
        <f ca="1">INDEX(Anvendelseskode!D:D,MATCH($F3806,Anvendelseskode!$A:$A,0))</f>
        <v>Private husholdninger</v>
      </c>
      <c r="M3806" s="1" t="str">
        <f ca="1">IFERROR(INDEX(SBi!$2:$2,MATCH(H3806,SBi!$1:$1,1)),SBi!$K$2)</f>
        <v>1979-1998</v>
      </c>
      <c r="N3806" s="1">
        <f ca="1">INDEX(SBi!$C$3:$K$28,MATCH(F3806,SBi!$B$3:$B$28,0),MATCH(M3806,SBi!$C$2:$K$2,0))</f>
        <v>105.4</v>
      </c>
      <c r="O3806" s="16">
        <f t="shared" ca="1" si="775"/>
        <v>19.393600000000003</v>
      </c>
      <c r="P3806" s="16" t="str">
        <f ca="1">IFERROR(INDEX(VpD!$2:$2,MATCH(H3806,VpD!$1:$1,1)),VpD!$I$2)</f>
        <v>1979-1998</v>
      </c>
      <c r="Q3806" s="1">
        <f ca="1">INDEX(VpD!$C$3:$I$27,MATCH(F3806,VpD!$B$3:$B$27,0),MATCH(P3806,VpD!$C$2:$I$2,0))</f>
        <v>90</v>
      </c>
      <c r="R3806" s="16">
        <f t="shared" ca="1" si="776"/>
        <v>16.559999999999999</v>
      </c>
      <c r="S3806" s="14">
        <f t="shared" ca="1" si="777"/>
        <v>712993.94</v>
      </c>
      <c r="T3806" s="14">
        <f t="shared" ca="1" si="778"/>
        <v>6168367.6399999997</v>
      </c>
      <c r="U3806" s="14" t="str">
        <f t="shared" ca="1" si="779"/>
        <v>0A3F507E-23EE-32B8-E044-0003BA298018</v>
      </c>
    </row>
    <row r="3807" spans="1:21" s="14" customFormat="1" x14ac:dyDescent="0.25">
      <c r="A3807" s="14">
        <f t="shared" si="767"/>
        <v>3807</v>
      </c>
      <c r="B3807" s="14" t="str">
        <f t="shared" ca="1" si="768"/>
        <v>D61BF09F-FF43-4E83-A53E-4FA3324A20E7</v>
      </c>
      <c r="C3807" s="14" t="str">
        <f t="shared" ca="1" si="769"/>
        <v>Gaunøvej</v>
      </c>
      <c r="D3807" s="14" t="str">
        <f t="shared" ca="1" si="770"/>
        <v>16</v>
      </c>
      <c r="E3807" s="14" t="str">
        <f t="shared" ca="1" si="771"/>
        <v>18ei</v>
      </c>
      <c r="F3807" s="1">
        <f t="shared" ca="1" si="772"/>
        <v>120</v>
      </c>
      <c r="G3807" s="1">
        <f t="shared" ca="1" si="773"/>
        <v>123</v>
      </c>
      <c r="H3807" s="1">
        <f t="shared" ca="1" si="774"/>
        <v>2003</v>
      </c>
      <c r="I3807" s="1" t="str">
        <f ca="1">INDEX(Relationstabel!$C$3:$K$10,MATCH(INDIRECT($A$1&amp;"J"&amp;A3807),Relationstabel!$A$3:$A$10,0),MATCH(IFERROR(VALUE(INDIRECT($A$1&amp;"K"&amp;A3807)),0),Relationstabel!$C$1:$K$1,0))</f>
        <v>Naturgas</v>
      </c>
      <c r="J3807" s="1" t="str">
        <f ca="1">INDEX(Anvendelseskode!B:B,MATCH($F3807,Anvendelseskode!$A:$A,0))</f>
        <v>Fritliggende enfamilieshus (parcelhus)</v>
      </c>
      <c r="K3807" s="1" t="str">
        <f ca="1">INDEX(Anvendelseskode!C:C,MATCH($F3807,Anvendelseskode!$A:$A,0))</f>
        <v>Parcelhuse</v>
      </c>
      <c r="L3807" s="1" t="str">
        <f ca="1">INDEX(Anvendelseskode!D:D,MATCH($F3807,Anvendelseskode!$A:$A,0))</f>
        <v>Private husholdninger</v>
      </c>
      <c r="M3807" s="1" t="str">
        <f ca="1">IFERROR(INDEX(SBi!$2:$2,MATCH(H3807,SBi!$1:$1,1)),SBi!$K$2)</f>
        <v>1999-2006</v>
      </c>
      <c r="N3807" s="1">
        <f ca="1">INDEX(SBi!$C$3:$K$28,MATCH(F3807,SBi!$B$3:$B$28,0),MATCH(M3807,SBi!$C$2:$K$2,0))</f>
        <v>83.9</v>
      </c>
      <c r="O3807" s="16">
        <f t="shared" ca="1" si="775"/>
        <v>10.319700000000001</v>
      </c>
      <c r="P3807" s="16" t="str">
        <f ca="1">IFERROR(INDEX(VpD!$2:$2,MATCH(H3807,VpD!$1:$1,1)),VpD!$I$2)</f>
        <v>&gt;1998</v>
      </c>
      <c r="Q3807" s="1">
        <f ca="1">INDEX(VpD!$C$3:$I$27,MATCH(F3807,VpD!$B$3:$B$27,0),MATCH(P3807,VpD!$C$2:$I$2,0))</f>
        <v>72</v>
      </c>
      <c r="R3807" s="16">
        <f t="shared" ca="1" si="776"/>
        <v>8.8559999999999999</v>
      </c>
      <c r="S3807" s="14">
        <f t="shared" ca="1" si="777"/>
        <v>712513.5</v>
      </c>
      <c r="T3807" s="14">
        <f t="shared" ca="1" si="778"/>
        <v>6169085.2999999998</v>
      </c>
      <c r="U3807" s="14" t="str">
        <f t="shared" ca="1" si="779"/>
        <v>0A3F507E-17F0-32B8-E044-0003BA298018</v>
      </c>
    </row>
    <row r="3808" spans="1:21" s="14" customFormat="1" x14ac:dyDescent="0.25">
      <c r="A3808" s="14">
        <f t="shared" si="767"/>
        <v>3808</v>
      </c>
      <c r="B3808" s="14" t="str">
        <f t="shared" ca="1" si="768"/>
        <v>28B51C7F-0786-49F9-AD7D-36B176584824</v>
      </c>
      <c r="C3808" s="14" t="str">
        <f t="shared" ca="1" si="769"/>
        <v>Horsbred</v>
      </c>
      <c r="D3808" s="14" t="str">
        <f t="shared" ca="1" si="770"/>
        <v>134</v>
      </c>
      <c r="E3808" s="14" t="str">
        <f t="shared" ca="1" si="771"/>
        <v>20o</v>
      </c>
      <c r="F3808" s="1">
        <f t="shared" ca="1" si="772"/>
        <v>120</v>
      </c>
      <c r="G3808" s="1">
        <f t="shared" ca="1" si="773"/>
        <v>145</v>
      </c>
      <c r="H3808" s="1">
        <f t="shared" ca="1" si="774"/>
        <v>1969</v>
      </c>
      <c r="I3808" s="1" t="str">
        <f ca="1">INDEX(Relationstabel!$C$3:$K$10,MATCH(INDIRECT($A$1&amp;"J"&amp;A3808),Relationstabel!$A$3:$A$10,0),MATCH(IFERROR(VALUE(INDIRECT($A$1&amp;"K"&amp;A3808)),0),Relationstabel!$C$1:$K$1,0))</f>
        <v>Fjernvarme/ Blokvarme</v>
      </c>
      <c r="J3808" s="1" t="str">
        <f ca="1">INDEX(Anvendelseskode!B:B,MATCH($F3808,Anvendelseskode!$A:$A,0))</f>
        <v>Fritliggende enfamilieshus (parcelhus)</v>
      </c>
      <c r="K3808" s="1" t="str">
        <f ca="1">INDEX(Anvendelseskode!C:C,MATCH($F3808,Anvendelseskode!$A:$A,0))</f>
        <v>Parcelhuse</v>
      </c>
      <c r="L3808" s="1" t="str">
        <f ca="1">INDEX(Anvendelseskode!D:D,MATCH($F3808,Anvendelseskode!$A:$A,0))</f>
        <v>Private husholdninger</v>
      </c>
      <c r="M3808" s="1" t="str">
        <f ca="1">IFERROR(INDEX(SBi!$2:$2,MATCH(H3808,SBi!$1:$1,1)),SBi!$K$2)</f>
        <v>1961-1972</v>
      </c>
      <c r="N3808" s="1">
        <f ca="1">INDEX(SBi!$C$3:$K$28,MATCH(F3808,SBi!$B$3:$B$28,0),MATCH(M3808,SBi!$C$2:$K$2,0))</f>
        <v>134.30000000000001</v>
      </c>
      <c r="O3808" s="16">
        <f t="shared" ca="1" si="775"/>
        <v>19.473500000000001</v>
      </c>
      <c r="P3808" s="16" t="str">
        <f ca="1">IFERROR(INDEX(VpD!$2:$2,MATCH(H3808,VpD!$1:$1,1)),VpD!$I$2)</f>
        <v>1961-1972</v>
      </c>
      <c r="Q3808" s="1">
        <f ca="1">INDEX(VpD!$C$3:$I$27,MATCH(F3808,VpD!$B$3:$B$27,0),MATCH(P3808,VpD!$C$2:$I$2,0))</f>
        <v>143</v>
      </c>
      <c r="R3808" s="16">
        <f t="shared" ca="1" si="776"/>
        <v>20.734999999999999</v>
      </c>
      <c r="S3808" s="14">
        <f t="shared" ca="1" si="777"/>
        <v>711458.05</v>
      </c>
      <c r="T3808" s="14">
        <f t="shared" ca="1" si="778"/>
        <v>6171996.9800000004</v>
      </c>
      <c r="U3808" s="14" t="str">
        <f t="shared" ca="1" si="779"/>
        <v>0A3F507E-18FB-32B8-E044-0003BA298018</v>
      </c>
    </row>
    <row r="3809" spans="1:21" s="14" customFormat="1" x14ac:dyDescent="0.25">
      <c r="A3809" s="14">
        <f t="shared" si="767"/>
        <v>3809</v>
      </c>
      <c r="B3809" s="14" t="str">
        <f t="shared" ca="1" si="768"/>
        <v>842B76D4-7428-475C-83DA-767DD3CE650C</v>
      </c>
      <c r="C3809" s="14" t="str">
        <f t="shared" ca="1" si="769"/>
        <v>Valmuebakken</v>
      </c>
      <c r="D3809" s="14" t="str">
        <f t="shared" ca="1" si="770"/>
        <v>11</v>
      </c>
      <c r="E3809" s="14" t="str">
        <f t="shared" ca="1" si="771"/>
        <v>21hl</v>
      </c>
      <c r="F3809" s="1">
        <f t="shared" ca="1" si="772"/>
        <v>130</v>
      </c>
      <c r="G3809" s="1">
        <f t="shared" ca="1" si="773"/>
        <v>119</v>
      </c>
      <c r="H3809" s="1">
        <f t="shared" ca="1" si="774"/>
        <v>1993</v>
      </c>
      <c r="I3809" s="1" t="str">
        <f ca="1">INDEX(Relationstabel!$C$3:$K$10,MATCH(INDIRECT($A$1&amp;"J"&amp;A3809),Relationstabel!$A$3:$A$10,0),MATCH(IFERROR(VALUE(INDIRECT($A$1&amp;"K"&amp;A3809)),0),Relationstabel!$C$1:$K$1,0))</f>
        <v>Fjernvarme/ Blokvarme</v>
      </c>
      <c r="J3809" s="1" t="str">
        <f ca="1">INDEX(Anvendelseskode!B:B,MATCH($F3809,Anvendelseskode!$A:$A,0))</f>
        <v>Række-, kæde-, dobbelthus (lodret adskillelse mellem enhederne)</v>
      </c>
      <c r="K3809" s="1" t="str">
        <f ca="1">INDEX(Anvendelseskode!C:C,MATCH($F3809,Anvendelseskode!$A:$A,0))</f>
        <v>Række-, kæde og dobbelthuse</v>
      </c>
      <c r="L3809" s="1" t="str">
        <f ca="1">INDEX(Anvendelseskode!D:D,MATCH($F3809,Anvendelseskode!$A:$A,0))</f>
        <v>Private husholdninger</v>
      </c>
      <c r="M3809" s="1" t="str">
        <f ca="1">IFERROR(INDEX(SBi!$2:$2,MATCH(H3809,SBi!$1:$1,1)),SBi!$K$2)</f>
        <v>1979-1998</v>
      </c>
      <c r="N3809" s="1">
        <f ca="1">INDEX(SBi!$C$3:$K$28,MATCH(F3809,SBi!$B$3:$B$28,0),MATCH(M3809,SBi!$C$2:$K$2,0))</f>
        <v>96.8</v>
      </c>
      <c r="O3809" s="16">
        <f t="shared" ca="1" si="775"/>
        <v>11.5192</v>
      </c>
      <c r="P3809" s="16" t="str">
        <f ca="1">IFERROR(INDEX(VpD!$2:$2,MATCH(H3809,VpD!$1:$1,1)),VpD!$I$2)</f>
        <v>1979-1998</v>
      </c>
      <c r="Q3809" s="1">
        <f ca="1">INDEX(VpD!$C$3:$I$27,MATCH(F3809,VpD!$B$3:$B$27,0),MATCH(P3809,VpD!$C$2:$I$2,0))</f>
        <v>74</v>
      </c>
      <c r="R3809" s="16">
        <f t="shared" ca="1" si="776"/>
        <v>8.8059999999999992</v>
      </c>
      <c r="S3809" s="14">
        <f t="shared" ca="1" si="777"/>
        <v>711614.28</v>
      </c>
      <c r="T3809" s="14">
        <f t="shared" ca="1" si="778"/>
        <v>6172553.6600000001</v>
      </c>
      <c r="U3809" s="14" t="str">
        <f t="shared" ca="1" si="779"/>
        <v>0A3F507E-23FB-32B8-E044-0003BA298018</v>
      </c>
    </row>
    <row r="3810" spans="1:21" s="14" customFormat="1" x14ac:dyDescent="0.25">
      <c r="A3810" s="14">
        <f t="shared" si="767"/>
        <v>3810</v>
      </c>
      <c r="B3810" s="14" t="str">
        <f t="shared" ca="1" si="768"/>
        <v>9C0196CB-69BE-421A-890C-879B13A84352</v>
      </c>
      <c r="C3810" s="14" t="str">
        <f t="shared" ca="1" si="769"/>
        <v>Albertslundvej</v>
      </c>
      <c r="D3810" s="14" t="str">
        <f t="shared" ca="1" si="770"/>
        <v>121</v>
      </c>
      <c r="E3810" s="14" t="str">
        <f t="shared" ca="1" si="771"/>
        <v>17u</v>
      </c>
      <c r="F3810" s="1">
        <f t="shared" ca="1" si="772"/>
        <v>140</v>
      </c>
      <c r="G3810" s="1">
        <f t="shared" ca="1" si="773"/>
        <v>1674</v>
      </c>
      <c r="H3810" s="1">
        <f t="shared" ca="1" si="774"/>
        <v>1964</v>
      </c>
      <c r="I3810" s="1" t="str">
        <f ca="1">INDEX(Relationstabel!$C$3:$K$10,MATCH(INDIRECT($A$1&amp;"J"&amp;A3810),Relationstabel!$A$3:$A$10,0),MATCH(IFERROR(VALUE(INDIRECT($A$1&amp;"K"&amp;A3810)),0),Relationstabel!$C$1:$K$1,0))</f>
        <v>Fjernvarme/ Blokvarme</v>
      </c>
      <c r="J3810" s="1" t="str">
        <f ca="1">INDEX(Anvendelseskode!B:B,MATCH($F3810,Anvendelseskode!$A:$A,0))</f>
        <v>Etageboligbebyggelse</v>
      </c>
      <c r="K3810" s="1" t="str">
        <f ca="1">INDEX(Anvendelseskode!C:C,MATCH($F3810,Anvendelseskode!$A:$A,0))</f>
        <v>Etageboligbebyggelse</v>
      </c>
      <c r="L3810" s="1" t="str">
        <f ca="1">INDEX(Anvendelseskode!D:D,MATCH($F3810,Anvendelseskode!$A:$A,0))</f>
        <v>Private husholdninger</v>
      </c>
      <c r="M3810" s="1" t="str">
        <f ca="1">IFERROR(INDEX(SBi!$2:$2,MATCH(H3810,SBi!$1:$1,1)),SBi!$K$2)</f>
        <v>1961-1972</v>
      </c>
      <c r="N3810" s="1">
        <f ca="1">INDEX(SBi!$C$3:$K$28,MATCH(F3810,SBi!$B$3:$B$28,0),MATCH(M3810,SBi!$C$2:$K$2,0))</f>
        <v>132.30000000000001</v>
      </c>
      <c r="O3810" s="16">
        <f t="shared" ca="1" si="775"/>
        <v>221.47020000000001</v>
      </c>
      <c r="P3810" s="16" t="str">
        <f ca="1">IFERROR(INDEX(VpD!$2:$2,MATCH(H3810,VpD!$1:$1,1)),VpD!$I$2)</f>
        <v>1961-1972</v>
      </c>
      <c r="Q3810" s="1">
        <f ca="1">INDEX(VpD!$C$3:$I$27,MATCH(F3810,VpD!$B$3:$B$27,0),MATCH(P3810,VpD!$C$2:$I$2,0))</f>
        <v>126</v>
      </c>
      <c r="R3810" s="16">
        <f t="shared" ca="1" si="776"/>
        <v>210.92400000000001</v>
      </c>
      <c r="S3810" s="14">
        <f t="shared" ca="1" si="777"/>
        <v>711064.82</v>
      </c>
      <c r="T3810" s="14">
        <f t="shared" ca="1" si="778"/>
        <v>6172393.7999999998</v>
      </c>
      <c r="U3810" s="14" t="str">
        <f t="shared" ca="1" si="779"/>
        <v>0A3F507E-14FF-32B8-E044-0003BA298018</v>
      </c>
    </row>
    <row r="3811" spans="1:21" s="14" customFormat="1" x14ac:dyDescent="0.25">
      <c r="A3811" s="14">
        <f t="shared" si="767"/>
        <v>3811</v>
      </c>
      <c r="B3811" s="14" t="str">
        <f t="shared" ca="1" si="768"/>
        <v>311D5036-4450-45E9-A8CC-2D2949288C71</v>
      </c>
      <c r="C3811" s="14" t="str">
        <f t="shared" ca="1" si="769"/>
        <v>Gulkløvervænget</v>
      </c>
      <c r="D3811" s="14" t="str">
        <f t="shared" ca="1" si="770"/>
        <v>14</v>
      </c>
      <c r="E3811" s="14" t="str">
        <f t="shared" ca="1" si="771"/>
        <v>9uf</v>
      </c>
      <c r="F3811" s="1">
        <f t="shared" ca="1" si="772"/>
        <v>130</v>
      </c>
      <c r="G3811" s="1">
        <f t="shared" ca="1" si="773"/>
        <v>130</v>
      </c>
      <c r="H3811" s="1">
        <f t="shared" ca="1" si="774"/>
        <v>2016</v>
      </c>
      <c r="I3811" s="1" t="str">
        <f ca="1">INDEX(Relationstabel!$C$3:$K$10,MATCH(INDIRECT($A$1&amp;"J"&amp;A3811),Relationstabel!$A$3:$A$10,0),MATCH(IFERROR(VALUE(INDIRECT($A$1&amp;"K"&amp;A3811)),0),Relationstabel!$C$1:$K$1,0))</f>
        <v>Fjernvarme/ Blokvarme</v>
      </c>
      <c r="J3811" s="1" t="str">
        <f ca="1">INDEX(Anvendelseskode!B:B,MATCH($F3811,Anvendelseskode!$A:$A,0))</f>
        <v>Række-, kæde-, dobbelthus (lodret adskillelse mellem enhederne)</v>
      </c>
      <c r="K3811" s="1" t="str">
        <f ca="1">INDEX(Anvendelseskode!C:C,MATCH($F3811,Anvendelseskode!$A:$A,0))</f>
        <v>Række-, kæde og dobbelthuse</v>
      </c>
      <c r="L3811" s="1" t="str">
        <f ca="1">INDEX(Anvendelseskode!D:D,MATCH($F3811,Anvendelseskode!$A:$A,0))</f>
        <v>Private husholdninger</v>
      </c>
      <c r="M3811" s="1" t="str">
        <f ca="1">IFERROR(INDEX(SBi!$2:$2,MATCH(H3811,SBi!$1:$1,1)),SBi!$K$2)</f>
        <v>Efter 2006</v>
      </c>
      <c r="N3811" s="1">
        <f ca="1">INDEX(SBi!$C$3:$K$28,MATCH(F3811,SBi!$B$3:$B$28,0),MATCH(M3811,SBi!$C$2:$K$2,0))</f>
        <v>66.400000000000006</v>
      </c>
      <c r="O3811" s="16">
        <f t="shared" ca="1" si="775"/>
        <v>8.6319999999999997</v>
      </c>
      <c r="P3811" s="16" t="str">
        <f ca="1">IFERROR(INDEX(VpD!$2:$2,MATCH(H3811,VpD!$1:$1,1)),VpD!$I$2)</f>
        <v>&gt;1998</v>
      </c>
      <c r="Q3811" s="1">
        <f ca="1">INDEX(VpD!$C$3:$I$27,MATCH(F3811,VpD!$B$3:$B$27,0),MATCH(P3811,VpD!$C$2:$I$2,0))</f>
        <v>65</v>
      </c>
      <c r="R3811" s="16">
        <f t="shared" ca="1" si="776"/>
        <v>8.4499999999999993</v>
      </c>
      <c r="S3811" s="14">
        <f t="shared" ca="1" si="777"/>
        <v>711582.46</v>
      </c>
      <c r="T3811" s="14">
        <f t="shared" ca="1" si="778"/>
        <v>6172803.4400000004</v>
      </c>
      <c r="U3811" s="14" t="str">
        <f t="shared" ca="1" si="779"/>
        <v>3288CC83-F74A-4045-B3F6-5FD86BECC9C6</v>
      </c>
    </row>
    <row r="3812" spans="1:21" s="14" customFormat="1" x14ac:dyDescent="0.25">
      <c r="A3812" s="14">
        <f t="shared" si="767"/>
        <v>3812</v>
      </c>
      <c r="B3812" s="14" t="str">
        <f t="shared" ca="1" si="768"/>
        <v>BA4AD2AB-ECBF-4592-B2EC-6B279F5DF563</v>
      </c>
      <c r="C3812" s="14" t="str">
        <f t="shared" ca="1" si="769"/>
        <v>Hvidkløvervænget</v>
      </c>
      <c r="D3812" s="14" t="str">
        <f t="shared" ca="1" si="770"/>
        <v>18</v>
      </c>
      <c r="E3812" s="14" t="str">
        <f t="shared" ca="1" si="771"/>
        <v>9qy</v>
      </c>
      <c r="F3812" s="1">
        <f t="shared" ca="1" si="772"/>
        <v>130</v>
      </c>
      <c r="G3812" s="1">
        <f t="shared" ca="1" si="773"/>
        <v>135</v>
      </c>
      <c r="H3812" s="1">
        <f t="shared" ca="1" si="774"/>
        <v>2015</v>
      </c>
      <c r="I3812" s="1" t="str">
        <f ca="1">INDEX(Relationstabel!$C$3:$K$10,MATCH(INDIRECT($A$1&amp;"J"&amp;A3812),Relationstabel!$A$3:$A$10,0),MATCH(IFERROR(VALUE(INDIRECT($A$1&amp;"K"&amp;A3812)),0),Relationstabel!$C$1:$K$1,0))</f>
        <v>Fjernvarme/ Blokvarme</v>
      </c>
      <c r="J3812" s="1" t="str">
        <f ca="1">INDEX(Anvendelseskode!B:B,MATCH($F3812,Anvendelseskode!$A:$A,0))</f>
        <v>Række-, kæde-, dobbelthus (lodret adskillelse mellem enhederne)</v>
      </c>
      <c r="K3812" s="1" t="str">
        <f ca="1">INDEX(Anvendelseskode!C:C,MATCH($F3812,Anvendelseskode!$A:$A,0))</f>
        <v>Række-, kæde og dobbelthuse</v>
      </c>
      <c r="L3812" s="1" t="str">
        <f ca="1">INDEX(Anvendelseskode!D:D,MATCH($F3812,Anvendelseskode!$A:$A,0))</f>
        <v>Private husholdninger</v>
      </c>
      <c r="M3812" s="1" t="str">
        <f ca="1">IFERROR(INDEX(SBi!$2:$2,MATCH(H3812,SBi!$1:$1,1)),SBi!$K$2)</f>
        <v>Efter 2006</v>
      </c>
      <c r="N3812" s="1">
        <f ca="1">INDEX(SBi!$C$3:$K$28,MATCH(F3812,SBi!$B$3:$B$28,0),MATCH(M3812,SBi!$C$2:$K$2,0))</f>
        <v>66.400000000000006</v>
      </c>
      <c r="O3812" s="16">
        <f t="shared" ca="1" si="775"/>
        <v>8.9640000000000004</v>
      </c>
      <c r="P3812" s="16" t="str">
        <f ca="1">IFERROR(INDEX(VpD!$2:$2,MATCH(H3812,VpD!$1:$1,1)),VpD!$I$2)</f>
        <v>&gt;1998</v>
      </c>
      <c r="Q3812" s="1">
        <f ca="1">INDEX(VpD!$C$3:$I$27,MATCH(F3812,VpD!$B$3:$B$27,0),MATCH(P3812,VpD!$C$2:$I$2,0))</f>
        <v>65</v>
      </c>
      <c r="R3812" s="16">
        <f t="shared" ca="1" si="776"/>
        <v>8.7750000000000004</v>
      </c>
      <c r="S3812" s="14">
        <f t="shared" ca="1" si="777"/>
        <v>711504.27</v>
      </c>
      <c r="T3812" s="14">
        <f t="shared" ca="1" si="778"/>
        <v>6172774.3099999996</v>
      </c>
      <c r="U3812" s="14" t="str">
        <f t="shared" ca="1" si="779"/>
        <v>C94CD177-390C-4654-9DD7-D3D3AD24E122</v>
      </c>
    </row>
    <row r="3813" spans="1:21" s="14" customFormat="1" x14ac:dyDescent="0.25">
      <c r="A3813" s="14">
        <f t="shared" si="767"/>
        <v>3813</v>
      </c>
      <c r="B3813" s="14" t="str">
        <f t="shared" ca="1" si="768"/>
        <v>530275F5-233F-4B73-A72C-24D4B971B031</v>
      </c>
      <c r="C3813" s="14" t="str">
        <f t="shared" ca="1" si="769"/>
        <v>Valløvej</v>
      </c>
      <c r="D3813" s="14" t="str">
        <f t="shared" ca="1" si="770"/>
        <v>15</v>
      </c>
      <c r="E3813" s="14" t="str">
        <f t="shared" ca="1" si="771"/>
        <v>7ad</v>
      </c>
      <c r="F3813" s="1">
        <f t="shared" ca="1" si="772"/>
        <v>120</v>
      </c>
      <c r="G3813" s="1">
        <f t="shared" ca="1" si="773"/>
        <v>206</v>
      </c>
      <c r="H3813" s="1">
        <f t="shared" ca="1" si="774"/>
        <v>2005</v>
      </c>
      <c r="I3813" s="1" t="str">
        <f ca="1">INDEX(Relationstabel!$C$3:$K$10,MATCH(INDIRECT($A$1&amp;"J"&amp;A3813),Relationstabel!$A$3:$A$10,0),MATCH(IFERROR(VALUE(INDIRECT($A$1&amp;"K"&amp;A3813)),0),Relationstabel!$C$1:$K$1,0))</f>
        <v>Naturgas</v>
      </c>
      <c r="J3813" s="1" t="str">
        <f ca="1">INDEX(Anvendelseskode!B:B,MATCH($F3813,Anvendelseskode!$A:$A,0))</f>
        <v>Fritliggende enfamilieshus (parcelhus)</v>
      </c>
      <c r="K3813" s="1" t="str">
        <f ca="1">INDEX(Anvendelseskode!C:C,MATCH($F3813,Anvendelseskode!$A:$A,0))</f>
        <v>Parcelhuse</v>
      </c>
      <c r="L3813" s="1" t="str">
        <f ca="1">INDEX(Anvendelseskode!D:D,MATCH($F3813,Anvendelseskode!$A:$A,0))</f>
        <v>Private husholdninger</v>
      </c>
      <c r="M3813" s="1" t="str">
        <f ca="1">IFERROR(INDEX(SBi!$2:$2,MATCH(H3813,SBi!$1:$1,1)),SBi!$K$2)</f>
        <v>1999-2006</v>
      </c>
      <c r="N3813" s="1">
        <f ca="1">INDEX(SBi!$C$3:$K$28,MATCH(F3813,SBi!$B$3:$B$28,0),MATCH(M3813,SBi!$C$2:$K$2,0))</f>
        <v>83.9</v>
      </c>
      <c r="O3813" s="16">
        <f t="shared" ca="1" si="775"/>
        <v>17.2834</v>
      </c>
      <c r="P3813" s="16" t="str">
        <f ca="1">IFERROR(INDEX(VpD!$2:$2,MATCH(H3813,VpD!$1:$1,1)),VpD!$I$2)</f>
        <v>&gt;1998</v>
      </c>
      <c r="Q3813" s="1">
        <f ca="1">INDEX(VpD!$C$3:$I$27,MATCH(F3813,VpD!$B$3:$B$27,0),MATCH(P3813,VpD!$C$2:$I$2,0))</f>
        <v>72</v>
      </c>
      <c r="R3813" s="16">
        <f t="shared" ca="1" si="776"/>
        <v>14.832000000000001</v>
      </c>
      <c r="S3813" s="14">
        <f t="shared" ca="1" si="777"/>
        <v>713015.26</v>
      </c>
      <c r="T3813" s="14">
        <f t="shared" ca="1" si="778"/>
        <v>6168375.5899999999</v>
      </c>
      <c r="U3813" s="14" t="str">
        <f t="shared" ca="1" si="779"/>
        <v>0A3F507E-23EC-32B8-E044-0003BA298018</v>
      </c>
    </row>
    <row r="3814" spans="1:21" s="14" customFormat="1" x14ac:dyDescent="0.25">
      <c r="A3814" s="14">
        <f t="shared" si="767"/>
        <v>3814</v>
      </c>
      <c r="B3814" s="14" t="str">
        <f t="shared" ca="1" si="768"/>
        <v>AC290EC6-D02B-4FB8-BE08-46E55C68B37C</v>
      </c>
      <c r="C3814" s="14" t="str">
        <f t="shared" ca="1" si="769"/>
        <v>Bygaden</v>
      </c>
      <c r="D3814" s="14" t="str">
        <f t="shared" ca="1" si="770"/>
        <v>38</v>
      </c>
      <c r="E3814" s="14" t="str">
        <f t="shared" ca="1" si="771"/>
        <v>40b</v>
      </c>
      <c r="F3814" s="1">
        <f t="shared" ca="1" si="772"/>
        <v>120</v>
      </c>
      <c r="G3814" s="1">
        <f t="shared" ca="1" si="773"/>
        <v>281</v>
      </c>
      <c r="H3814" s="1">
        <f t="shared" ca="1" si="774"/>
        <v>1976</v>
      </c>
      <c r="I3814" s="1" t="str">
        <f ca="1">INDEX(Relationstabel!$C$3:$K$10,MATCH(INDIRECT($A$1&amp;"J"&amp;A3814),Relationstabel!$A$3:$A$10,0),MATCH(IFERROR(VALUE(INDIRECT($A$1&amp;"K"&amp;A3814)),0),Relationstabel!$C$1:$K$1,0))</f>
        <v>Naturgas</v>
      </c>
      <c r="J3814" s="1" t="str">
        <f ca="1">INDEX(Anvendelseskode!B:B,MATCH($F3814,Anvendelseskode!$A:$A,0))</f>
        <v>Fritliggende enfamilieshus (parcelhus)</v>
      </c>
      <c r="K3814" s="1" t="str">
        <f ca="1">INDEX(Anvendelseskode!C:C,MATCH($F3814,Anvendelseskode!$A:$A,0))</f>
        <v>Parcelhuse</v>
      </c>
      <c r="L3814" s="1" t="str">
        <f ca="1">INDEX(Anvendelseskode!D:D,MATCH($F3814,Anvendelseskode!$A:$A,0))</f>
        <v>Private husholdninger</v>
      </c>
      <c r="M3814" s="1" t="str">
        <f ca="1">IFERROR(INDEX(SBi!$2:$2,MATCH(H3814,SBi!$1:$1,1)),SBi!$K$2)</f>
        <v>1973-1978</v>
      </c>
      <c r="N3814" s="1">
        <f ca="1">INDEX(SBi!$C$3:$K$28,MATCH(F3814,SBi!$B$3:$B$28,0),MATCH(M3814,SBi!$C$2:$K$2,0))</f>
        <v>119.8</v>
      </c>
      <c r="O3814" s="16">
        <f t="shared" ca="1" si="775"/>
        <v>33.663799999999995</v>
      </c>
      <c r="P3814" s="16" t="str">
        <f ca="1">IFERROR(INDEX(VpD!$2:$2,MATCH(H3814,VpD!$1:$1,1)),VpD!$I$2)</f>
        <v>1973-1978</v>
      </c>
      <c r="Q3814" s="1">
        <f ca="1">INDEX(VpD!$C$3:$I$27,MATCH(F3814,VpD!$B$3:$B$27,0),MATCH(P3814,VpD!$C$2:$I$2,0))</f>
        <v>117</v>
      </c>
      <c r="R3814" s="16">
        <f t="shared" ca="1" si="776"/>
        <v>32.877000000000002</v>
      </c>
      <c r="S3814" s="14">
        <f t="shared" ca="1" si="777"/>
        <v>711682.73</v>
      </c>
      <c r="T3814" s="14">
        <f t="shared" ca="1" si="778"/>
        <v>6170728.5099999998</v>
      </c>
      <c r="U3814" s="14" t="str">
        <f t="shared" ca="1" si="779"/>
        <v>0A3F507E-15F7-32B8-E044-0003BA298018</v>
      </c>
    </row>
    <row r="3815" spans="1:21" s="14" customFormat="1" x14ac:dyDescent="0.25">
      <c r="A3815" s="14">
        <f t="shared" si="767"/>
        <v>3815</v>
      </c>
      <c r="B3815" s="14" t="str">
        <f t="shared" ca="1" si="768"/>
        <v>13CD9416-55E8-47FD-8AE7-6DA8E2AA071E</v>
      </c>
      <c r="C3815" s="14" t="str">
        <f t="shared" ca="1" si="769"/>
        <v>Engvej</v>
      </c>
      <c r="D3815" s="14" t="str">
        <f t="shared" ca="1" si="770"/>
        <v>3</v>
      </c>
      <c r="E3815" s="14" t="str">
        <f t="shared" ca="1" si="771"/>
        <v>61</v>
      </c>
      <c r="F3815" s="1">
        <f t="shared" ca="1" si="772"/>
        <v>120</v>
      </c>
      <c r="G3815" s="1">
        <f t="shared" ca="1" si="773"/>
        <v>215</v>
      </c>
      <c r="H3815" s="1">
        <f t="shared" ca="1" si="774"/>
        <v>1983</v>
      </c>
      <c r="I3815" s="1" t="str">
        <f ca="1">INDEX(Relationstabel!$C$3:$K$10,MATCH(INDIRECT($A$1&amp;"J"&amp;A3815),Relationstabel!$A$3:$A$10,0),MATCH(IFERROR(VALUE(INDIRECT($A$1&amp;"K"&amp;A3815)),0),Relationstabel!$C$1:$K$1,0))</f>
        <v>Naturgas</v>
      </c>
      <c r="J3815" s="1" t="str">
        <f ca="1">INDEX(Anvendelseskode!B:B,MATCH($F3815,Anvendelseskode!$A:$A,0))</f>
        <v>Fritliggende enfamilieshus (parcelhus)</v>
      </c>
      <c r="K3815" s="1" t="str">
        <f ca="1">INDEX(Anvendelseskode!C:C,MATCH($F3815,Anvendelseskode!$A:$A,0))</f>
        <v>Parcelhuse</v>
      </c>
      <c r="L3815" s="1" t="str">
        <f ca="1">INDEX(Anvendelseskode!D:D,MATCH($F3815,Anvendelseskode!$A:$A,0))</f>
        <v>Private husholdninger</v>
      </c>
      <c r="M3815" s="1" t="str">
        <f ca="1">IFERROR(INDEX(SBi!$2:$2,MATCH(H3815,SBi!$1:$1,1)),SBi!$K$2)</f>
        <v>1979-1998</v>
      </c>
      <c r="N3815" s="1">
        <f ca="1">INDEX(SBi!$C$3:$K$28,MATCH(F3815,SBi!$B$3:$B$28,0),MATCH(M3815,SBi!$C$2:$K$2,0))</f>
        <v>105.4</v>
      </c>
      <c r="O3815" s="16">
        <f t="shared" ca="1" si="775"/>
        <v>22.661000000000001</v>
      </c>
      <c r="P3815" s="16" t="str">
        <f ca="1">IFERROR(INDEX(VpD!$2:$2,MATCH(H3815,VpD!$1:$1,1)),VpD!$I$2)</f>
        <v>1979-1998</v>
      </c>
      <c r="Q3815" s="1">
        <f ca="1">INDEX(VpD!$C$3:$I$27,MATCH(F3815,VpD!$B$3:$B$27,0),MATCH(P3815,VpD!$C$2:$I$2,0))</f>
        <v>90</v>
      </c>
      <c r="R3815" s="16">
        <f t="shared" ca="1" si="776"/>
        <v>19.350000000000001</v>
      </c>
      <c r="S3815" s="14">
        <f t="shared" ca="1" si="777"/>
        <v>711815.91</v>
      </c>
      <c r="T3815" s="14">
        <f t="shared" ca="1" si="778"/>
        <v>6170495.8700000001</v>
      </c>
      <c r="U3815" s="14" t="str">
        <f t="shared" ca="1" si="779"/>
        <v>0A3F507E-16F7-32B8-E044-0003BA298018</v>
      </c>
    </row>
    <row r="3816" spans="1:21" s="14" customFormat="1" x14ac:dyDescent="0.25">
      <c r="A3816" s="14">
        <f t="shared" si="767"/>
        <v>3816</v>
      </c>
      <c r="B3816" s="14" t="str">
        <f t="shared" ca="1" si="768"/>
        <v>D56CC36B-4122-47F9-8293-9BB5D4BE5B48</v>
      </c>
      <c r="C3816" s="14" t="str">
        <f t="shared" ca="1" si="769"/>
        <v>Bygaden</v>
      </c>
      <c r="D3816" s="14" t="str">
        <f t="shared" ca="1" si="770"/>
        <v>41</v>
      </c>
      <c r="E3816" s="14" t="str">
        <f t="shared" ca="1" si="771"/>
        <v>9cu</v>
      </c>
      <c r="F3816" s="1">
        <f t="shared" ca="1" si="772"/>
        <v>120</v>
      </c>
      <c r="G3816" s="1">
        <f t="shared" ca="1" si="773"/>
        <v>110</v>
      </c>
      <c r="H3816" s="1">
        <f t="shared" ca="1" si="774"/>
        <v>1963</v>
      </c>
      <c r="I3816" s="1" t="str">
        <f ca="1">INDEX(Relationstabel!$C$3:$K$10,MATCH(INDIRECT($A$1&amp;"J"&amp;A3816),Relationstabel!$A$3:$A$10,0),MATCH(IFERROR(VALUE(INDIRECT($A$1&amp;"K"&amp;A3816)),0),Relationstabel!$C$1:$K$1,0))</f>
        <v>Naturgas</v>
      </c>
      <c r="J3816" s="1" t="str">
        <f ca="1">INDEX(Anvendelseskode!B:B,MATCH($F3816,Anvendelseskode!$A:$A,0))</f>
        <v>Fritliggende enfamilieshus (parcelhus)</v>
      </c>
      <c r="K3816" s="1" t="str">
        <f ca="1">INDEX(Anvendelseskode!C:C,MATCH($F3816,Anvendelseskode!$A:$A,0))</f>
        <v>Parcelhuse</v>
      </c>
      <c r="L3816" s="1" t="str">
        <f ca="1">INDEX(Anvendelseskode!D:D,MATCH($F3816,Anvendelseskode!$A:$A,0))</f>
        <v>Private husholdninger</v>
      </c>
      <c r="M3816" s="1" t="str">
        <f ca="1">IFERROR(INDEX(SBi!$2:$2,MATCH(H3816,SBi!$1:$1,1)),SBi!$K$2)</f>
        <v>1961-1972</v>
      </c>
      <c r="N3816" s="1">
        <f ca="1">INDEX(SBi!$C$3:$K$28,MATCH(F3816,SBi!$B$3:$B$28,0),MATCH(M3816,SBi!$C$2:$K$2,0))</f>
        <v>134.30000000000001</v>
      </c>
      <c r="O3816" s="16">
        <f t="shared" ca="1" si="775"/>
        <v>14.773000000000001</v>
      </c>
      <c r="P3816" s="16" t="str">
        <f ca="1">IFERROR(INDEX(VpD!$2:$2,MATCH(H3816,VpD!$1:$1,1)),VpD!$I$2)</f>
        <v>1961-1972</v>
      </c>
      <c r="Q3816" s="1">
        <f ca="1">INDEX(VpD!$C$3:$I$27,MATCH(F3816,VpD!$B$3:$B$27,0),MATCH(P3816,VpD!$C$2:$I$2,0))</f>
        <v>143</v>
      </c>
      <c r="R3816" s="16">
        <f t="shared" ca="1" si="776"/>
        <v>15.73</v>
      </c>
      <c r="S3816" s="14">
        <f t="shared" ca="1" si="777"/>
        <v>711640.5</v>
      </c>
      <c r="T3816" s="14">
        <f t="shared" ca="1" si="778"/>
        <v>6170687.2999999998</v>
      </c>
      <c r="U3816" s="14" t="str">
        <f t="shared" ca="1" si="779"/>
        <v>0A3F507E-15FA-32B8-E044-0003BA298018</v>
      </c>
    </row>
    <row r="3817" spans="1:21" s="14" customFormat="1" x14ac:dyDescent="0.25">
      <c r="A3817" s="14">
        <f t="shared" si="767"/>
        <v>3817</v>
      </c>
      <c r="B3817" s="14" t="str">
        <f t="shared" ca="1" si="768"/>
        <v>B46E2D94-11C2-4017-827C-DC5DAC373449</v>
      </c>
      <c r="C3817" s="14" t="str">
        <f t="shared" ca="1" si="769"/>
        <v>Hyrdeengen</v>
      </c>
      <c r="D3817" s="14" t="str">
        <f t="shared" ca="1" si="770"/>
        <v>333</v>
      </c>
      <c r="E3817" s="14" t="str">
        <f t="shared" ca="1" si="771"/>
        <v>21dx</v>
      </c>
      <c r="F3817" s="1">
        <f t="shared" ca="1" si="772"/>
        <v>130</v>
      </c>
      <c r="G3817" s="1">
        <f t="shared" ca="1" si="773"/>
        <v>125</v>
      </c>
      <c r="H3817" s="1">
        <f t="shared" ca="1" si="774"/>
        <v>1975</v>
      </c>
      <c r="I3817" s="1" t="str">
        <f ca="1">INDEX(Relationstabel!$C$3:$K$10,MATCH(INDIRECT($A$1&amp;"J"&amp;A3817),Relationstabel!$A$3:$A$10,0),MATCH(IFERROR(VALUE(INDIRECT($A$1&amp;"K"&amp;A3817)),0),Relationstabel!$C$1:$K$1,0))</f>
        <v>Elvarme</v>
      </c>
      <c r="J3817" s="1" t="str">
        <f ca="1">INDEX(Anvendelseskode!B:B,MATCH($F3817,Anvendelseskode!$A:$A,0))</f>
        <v>Række-, kæde-, dobbelthus (lodret adskillelse mellem enhederne)</v>
      </c>
      <c r="K3817" s="1" t="str">
        <f ca="1">INDEX(Anvendelseskode!C:C,MATCH($F3817,Anvendelseskode!$A:$A,0))</f>
        <v>Række-, kæde og dobbelthuse</v>
      </c>
      <c r="L3817" s="1" t="str">
        <f ca="1">INDEX(Anvendelseskode!D:D,MATCH($F3817,Anvendelseskode!$A:$A,0))</f>
        <v>Private husholdninger</v>
      </c>
      <c r="M3817" s="1" t="str">
        <f ca="1">IFERROR(INDEX(SBi!$2:$2,MATCH(H3817,SBi!$1:$1,1)),SBi!$K$2)</f>
        <v>1973-1978</v>
      </c>
      <c r="N3817" s="1">
        <f ca="1">INDEX(SBi!$C$3:$K$28,MATCH(F3817,SBi!$B$3:$B$28,0),MATCH(M3817,SBi!$C$2:$K$2,0))</f>
        <v>112.6</v>
      </c>
      <c r="O3817" s="16">
        <f t="shared" ca="1" si="775"/>
        <v>14.074999999999999</v>
      </c>
      <c r="P3817" s="16" t="str">
        <f ca="1">IFERROR(INDEX(VpD!$2:$2,MATCH(H3817,VpD!$1:$1,1)),VpD!$I$2)</f>
        <v>1973-1978</v>
      </c>
      <c r="Q3817" s="1">
        <f ca="1">INDEX(VpD!$C$3:$I$27,MATCH(F3817,VpD!$B$3:$B$27,0),MATCH(P3817,VpD!$C$2:$I$2,0))</f>
        <v>98</v>
      </c>
      <c r="R3817" s="16">
        <f t="shared" ca="1" si="776"/>
        <v>12.25</v>
      </c>
      <c r="S3817" s="14">
        <f t="shared" ca="1" si="777"/>
        <v>711578.19</v>
      </c>
      <c r="T3817" s="14">
        <f t="shared" ca="1" si="778"/>
        <v>6172395.29</v>
      </c>
      <c r="U3817" s="14" t="str">
        <f t="shared" ca="1" si="779"/>
        <v>0A3F507E-19F8-32B8-E044-0003BA298018</v>
      </c>
    </row>
    <row r="3818" spans="1:21" s="14" customFormat="1" x14ac:dyDescent="0.25">
      <c r="A3818" s="14">
        <f t="shared" si="767"/>
        <v>3818</v>
      </c>
      <c r="B3818" s="14" t="str">
        <f t="shared" ca="1" si="768"/>
        <v>FF9BE411-7E2F-4187-A259-5E5AF6C9F362</v>
      </c>
      <c r="C3818" s="14" t="str">
        <f t="shared" ca="1" si="769"/>
        <v>Løkketoften</v>
      </c>
      <c r="D3818" s="14" t="str">
        <f t="shared" ca="1" si="770"/>
        <v>21</v>
      </c>
      <c r="E3818" s="14" t="str">
        <f t="shared" ca="1" si="771"/>
        <v>9fn</v>
      </c>
      <c r="F3818" s="1">
        <f t="shared" ca="1" si="772"/>
        <v>120</v>
      </c>
      <c r="G3818" s="1">
        <f t="shared" ca="1" si="773"/>
        <v>134</v>
      </c>
      <c r="H3818" s="1">
        <f t="shared" ca="1" si="774"/>
        <v>1969</v>
      </c>
      <c r="I3818" s="1" t="str">
        <f ca="1">INDEX(Relationstabel!$C$3:$K$10,MATCH(INDIRECT($A$1&amp;"J"&amp;A3818),Relationstabel!$A$3:$A$10,0),MATCH(IFERROR(VALUE(INDIRECT($A$1&amp;"K"&amp;A3818)),0),Relationstabel!$C$1:$K$1,0))</f>
        <v>Naturgas</v>
      </c>
      <c r="J3818" s="1" t="str">
        <f ca="1">INDEX(Anvendelseskode!B:B,MATCH($F3818,Anvendelseskode!$A:$A,0))</f>
        <v>Fritliggende enfamilieshus (parcelhus)</v>
      </c>
      <c r="K3818" s="1" t="str">
        <f ca="1">INDEX(Anvendelseskode!C:C,MATCH($F3818,Anvendelseskode!$A:$A,0))</f>
        <v>Parcelhuse</v>
      </c>
      <c r="L3818" s="1" t="str">
        <f ca="1">INDEX(Anvendelseskode!D:D,MATCH($F3818,Anvendelseskode!$A:$A,0))</f>
        <v>Private husholdninger</v>
      </c>
      <c r="M3818" s="1" t="str">
        <f ca="1">IFERROR(INDEX(SBi!$2:$2,MATCH(H3818,SBi!$1:$1,1)),SBi!$K$2)</f>
        <v>1961-1972</v>
      </c>
      <c r="N3818" s="1">
        <f ca="1">INDEX(SBi!$C$3:$K$28,MATCH(F3818,SBi!$B$3:$B$28,0),MATCH(M3818,SBi!$C$2:$K$2,0))</f>
        <v>134.30000000000001</v>
      </c>
      <c r="O3818" s="16">
        <f t="shared" ca="1" si="775"/>
        <v>17.996200000000002</v>
      </c>
      <c r="P3818" s="16" t="str">
        <f ca="1">IFERROR(INDEX(VpD!$2:$2,MATCH(H3818,VpD!$1:$1,1)),VpD!$I$2)</f>
        <v>1961-1972</v>
      </c>
      <c r="Q3818" s="1">
        <f ca="1">INDEX(VpD!$C$3:$I$27,MATCH(F3818,VpD!$B$3:$B$27,0),MATCH(P3818,VpD!$C$2:$I$2,0))</f>
        <v>143</v>
      </c>
      <c r="R3818" s="16">
        <f t="shared" ca="1" si="776"/>
        <v>19.161999999999999</v>
      </c>
      <c r="S3818" s="14">
        <f t="shared" ca="1" si="777"/>
        <v>710916.36</v>
      </c>
      <c r="T3818" s="14">
        <f t="shared" ca="1" si="778"/>
        <v>6171978.5599999996</v>
      </c>
      <c r="U3818" s="14" t="str">
        <f t="shared" ca="1" si="779"/>
        <v>0A3F507E-1CF8-32B8-E044-0003BA298018</v>
      </c>
    </row>
    <row r="3819" spans="1:21" s="14" customFormat="1" x14ac:dyDescent="0.25">
      <c r="A3819" s="14">
        <f t="shared" si="767"/>
        <v>3819</v>
      </c>
      <c r="B3819" s="14" t="str">
        <f t="shared" ca="1" si="768"/>
        <v>CE4208D1-0081-4798-B377-C01AA7B90A06</v>
      </c>
      <c r="C3819" s="14" t="str">
        <f t="shared" ca="1" si="769"/>
        <v>Saltøvej</v>
      </c>
      <c r="D3819" s="14" t="str">
        <f t="shared" ca="1" si="770"/>
        <v>16</v>
      </c>
      <c r="E3819" s="14" t="str">
        <f t="shared" ca="1" si="771"/>
        <v>7r</v>
      </c>
      <c r="F3819" s="1">
        <f t="shared" ca="1" si="772"/>
        <v>120</v>
      </c>
      <c r="G3819" s="1">
        <f t="shared" ca="1" si="773"/>
        <v>189</v>
      </c>
      <c r="H3819" s="1">
        <f t="shared" ca="1" si="774"/>
        <v>1978</v>
      </c>
      <c r="I3819" s="1" t="str">
        <f ca="1">INDEX(Relationstabel!$C$3:$K$10,MATCH(INDIRECT($A$1&amp;"J"&amp;A3819),Relationstabel!$A$3:$A$10,0),MATCH(IFERROR(VALUE(INDIRECT($A$1&amp;"K"&amp;A3819)),0),Relationstabel!$C$1:$K$1,0))</f>
        <v>Olie</v>
      </c>
      <c r="J3819" s="1" t="str">
        <f ca="1">INDEX(Anvendelseskode!B:B,MATCH($F3819,Anvendelseskode!$A:$A,0))</f>
        <v>Fritliggende enfamilieshus (parcelhus)</v>
      </c>
      <c r="K3819" s="1" t="str">
        <f ca="1">INDEX(Anvendelseskode!C:C,MATCH($F3819,Anvendelseskode!$A:$A,0))</f>
        <v>Parcelhuse</v>
      </c>
      <c r="L3819" s="1" t="str">
        <f ca="1">INDEX(Anvendelseskode!D:D,MATCH($F3819,Anvendelseskode!$A:$A,0))</f>
        <v>Private husholdninger</v>
      </c>
      <c r="M3819" s="1" t="str">
        <f ca="1">IFERROR(INDEX(SBi!$2:$2,MATCH(H3819,SBi!$1:$1,1)),SBi!$K$2)</f>
        <v>1973-1978</v>
      </c>
      <c r="N3819" s="1">
        <f ca="1">INDEX(SBi!$C$3:$K$28,MATCH(F3819,SBi!$B$3:$B$28,0),MATCH(M3819,SBi!$C$2:$K$2,0))</f>
        <v>119.8</v>
      </c>
      <c r="O3819" s="16">
        <f t="shared" ca="1" si="775"/>
        <v>22.642199999999999</v>
      </c>
      <c r="P3819" s="16" t="str">
        <f ca="1">IFERROR(INDEX(VpD!$2:$2,MATCH(H3819,VpD!$1:$1,1)),VpD!$I$2)</f>
        <v>1973-1978</v>
      </c>
      <c r="Q3819" s="1">
        <f ca="1">INDEX(VpD!$C$3:$I$27,MATCH(F3819,VpD!$B$3:$B$27,0),MATCH(P3819,VpD!$C$2:$I$2,0))</f>
        <v>117</v>
      </c>
      <c r="R3819" s="16">
        <f t="shared" ca="1" si="776"/>
        <v>22.113</v>
      </c>
      <c r="S3819" s="14">
        <f t="shared" ca="1" si="777"/>
        <v>713038.95</v>
      </c>
      <c r="T3819" s="14">
        <f t="shared" ca="1" si="778"/>
        <v>6168311.7599999998</v>
      </c>
      <c r="U3819" s="14" t="str">
        <f t="shared" ca="1" si="779"/>
        <v>0A3F507E-20EB-32B8-E044-0003BA298018</v>
      </c>
    </row>
    <row r="3820" spans="1:21" s="14" customFormat="1" x14ac:dyDescent="0.25">
      <c r="A3820" s="14">
        <f t="shared" si="767"/>
        <v>3820</v>
      </c>
      <c r="B3820" s="14" t="str">
        <f t="shared" ca="1" si="768"/>
        <v>116BCC7A-38C6-40EB-BEEA-FE1E33338179</v>
      </c>
      <c r="C3820" s="14" t="str">
        <f t="shared" ca="1" si="769"/>
        <v>Ny Mæglergårds Alle</v>
      </c>
      <c r="D3820" s="14" t="str">
        <f t="shared" ca="1" si="770"/>
        <v>77</v>
      </c>
      <c r="E3820" s="14" t="str">
        <f t="shared" ca="1" si="771"/>
        <v>6hr</v>
      </c>
      <c r="F3820" s="1">
        <f t="shared" ca="1" si="772"/>
        <v>130</v>
      </c>
      <c r="G3820" s="1">
        <f t="shared" ca="1" si="773"/>
        <v>101</v>
      </c>
      <c r="H3820" s="1">
        <f t="shared" ca="1" si="774"/>
        <v>1966</v>
      </c>
      <c r="I3820" s="1" t="str">
        <f ca="1">INDEX(Relationstabel!$C$3:$K$10,MATCH(INDIRECT($A$1&amp;"J"&amp;A3820),Relationstabel!$A$3:$A$10,0),MATCH(IFERROR(VALUE(INDIRECT($A$1&amp;"K"&amp;A3820)),0),Relationstabel!$C$1:$K$1,0))</f>
        <v>Olie</v>
      </c>
      <c r="J3820" s="1" t="str">
        <f ca="1">INDEX(Anvendelseskode!B:B,MATCH($F3820,Anvendelseskode!$A:$A,0))</f>
        <v>Række-, kæde-, dobbelthus (lodret adskillelse mellem enhederne)</v>
      </c>
      <c r="K3820" s="1" t="str">
        <f ca="1">INDEX(Anvendelseskode!C:C,MATCH($F3820,Anvendelseskode!$A:$A,0))</f>
        <v>Række-, kæde og dobbelthuse</v>
      </c>
      <c r="L3820" s="1" t="str">
        <f ca="1">INDEX(Anvendelseskode!D:D,MATCH($F3820,Anvendelseskode!$A:$A,0))</f>
        <v>Private husholdninger</v>
      </c>
      <c r="M3820" s="1" t="str">
        <f ca="1">IFERROR(INDEX(SBi!$2:$2,MATCH(H3820,SBi!$1:$1,1)),SBi!$K$2)</f>
        <v>1961-1972</v>
      </c>
      <c r="N3820" s="1">
        <f ca="1">INDEX(SBi!$C$3:$K$28,MATCH(F3820,SBi!$B$3:$B$28,0),MATCH(M3820,SBi!$C$2:$K$2,0))</f>
        <v>119.9</v>
      </c>
      <c r="O3820" s="16">
        <f t="shared" ca="1" si="775"/>
        <v>12.109900000000001</v>
      </c>
      <c r="P3820" s="16" t="str">
        <f ca="1">IFERROR(INDEX(VpD!$2:$2,MATCH(H3820,VpD!$1:$1,1)),VpD!$I$2)</f>
        <v>1961-1972</v>
      </c>
      <c r="Q3820" s="1">
        <f ca="1">INDEX(VpD!$C$3:$I$27,MATCH(F3820,VpD!$B$3:$B$27,0),MATCH(P3820,VpD!$C$2:$I$2,0))</f>
        <v>120</v>
      </c>
      <c r="R3820" s="16">
        <f t="shared" ca="1" si="776"/>
        <v>12.12</v>
      </c>
      <c r="S3820" s="14">
        <f t="shared" ca="1" si="777"/>
        <v>713813.01</v>
      </c>
      <c r="T3820" s="14">
        <f t="shared" ca="1" si="778"/>
        <v>6169353.1900000004</v>
      </c>
      <c r="U3820" s="14" t="str">
        <f t="shared" ca="1" si="779"/>
        <v>0A3F507E-1DF0-32B8-E044-0003BA298018</v>
      </c>
    </row>
    <row r="3821" spans="1:21" s="14" customFormat="1" x14ac:dyDescent="0.25">
      <c r="A3821" s="14">
        <f t="shared" si="767"/>
        <v>3821</v>
      </c>
      <c r="B3821" s="14" t="str">
        <f t="shared" ca="1" si="768"/>
        <v>6C9C601E-5D8B-4743-B58E-F53E936DB253</v>
      </c>
      <c r="C3821" s="14" t="str">
        <f t="shared" ca="1" si="769"/>
        <v>Vallensbæk Stationst</v>
      </c>
      <c r="D3821" s="14" t="str">
        <f t="shared" ca="1" si="770"/>
        <v>82</v>
      </c>
      <c r="E3821" s="14" t="str">
        <f t="shared" ca="1" si="771"/>
        <v>102a</v>
      </c>
      <c r="F3821" s="1">
        <f t="shared" ca="1" si="772"/>
        <v>390</v>
      </c>
      <c r="G3821" s="1">
        <f t="shared" ca="1" si="773"/>
        <v>68</v>
      </c>
      <c r="H3821" s="1">
        <f t="shared" ca="1" si="774"/>
        <v>2002</v>
      </c>
      <c r="I3821" s="1" t="str">
        <f ca="1">INDEX(Relationstabel!$C$3:$K$10,MATCH(INDIRECT($A$1&amp;"J"&amp;A3821),Relationstabel!$A$3:$A$10,0),MATCH(IFERROR(VALUE(INDIRECT($A$1&amp;"K"&amp;A3821)),0),Relationstabel!$C$1:$K$1,0))</f>
        <v>Ingen varmeinstallation</v>
      </c>
      <c r="J3821" s="1" t="str">
        <f ca="1">INDEX(Anvendelseskode!B:B,MATCH($F3821,Anvendelseskode!$A:$A,0))</f>
        <v>Anden bygning til handel transport, handel etc</v>
      </c>
      <c r="K3821" s="1" t="str">
        <f ca="1">INDEX(Anvendelseskode!C:C,MATCH($F3821,Anvendelseskode!$A:$A,0))</f>
        <v>Uspec. transport og handel</v>
      </c>
      <c r="L3821" s="1" t="str">
        <f ca="1">INDEX(Anvendelseskode!D:D,MATCH($F3821,Anvendelseskode!$A:$A,0))</f>
        <v>Industri</v>
      </c>
      <c r="M3821" s="1" t="str">
        <f ca="1">IFERROR(INDEX(SBi!$2:$2,MATCH(H3821,SBi!$1:$1,1)),SBi!$K$2)</f>
        <v>1999-2006</v>
      </c>
      <c r="N3821" s="1">
        <f ca="1">INDEX(SBi!$C$3:$K$28,MATCH(F3821,SBi!$B$3:$B$28,0),MATCH(M3821,SBi!$C$2:$K$2,0))</f>
        <v>102.7</v>
      </c>
      <c r="O3821" s="16">
        <f t="shared" ca="1" si="775"/>
        <v>6.9836</v>
      </c>
      <c r="P3821" s="16" t="str">
        <f ca="1">IFERROR(INDEX(VpD!$2:$2,MATCH(H3821,VpD!$1:$1,1)),VpD!$I$2)</f>
        <v>&gt;1998</v>
      </c>
      <c r="Q3821" s="1">
        <f ca="1">INDEX(VpD!$C$3:$I$27,MATCH(F3821,VpD!$B$3:$B$27,0),MATCH(P3821,VpD!$C$2:$I$2,0))</f>
        <v>63</v>
      </c>
      <c r="R3821" s="16">
        <f t="shared" ca="1" si="776"/>
        <v>4.2839999999999998</v>
      </c>
      <c r="S3821" s="14">
        <f t="shared" ca="1" si="777"/>
        <v>713315.03</v>
      </c>
      <c r="T3821" s="14">
        <f t="shared" ca="1" si="778"/>
        <v>6169307.0499999998</v>
      </c>
      <c r="U3821" s="14" t="str">
        <f t="shared" ca="1" si="779"/>
        <v>7096F618-6206-5ED1-E044-00144F3EAD67</v>
      </c>
    </row>
    <row r="3822" spans="1:21" s="14" customFormat="1" x14ac:dyDescent="0.25">
      <c r="A3822" s="14">
        <f t="shared" si="767"/>
        <v>3822</v>
      </c>
      <c r="B3822" s="14" t="str">
        <f t="shared" ca="1" si="768"/>
        <v>B143625E-EB10-4E2E-8E84-102D639FF7E9</v>
      </c>
      <c r="C3822" s="14" t="str">
        <f t="shared" ca="1" si="769"/>
        <v>Liselundsvej</v>
      </c>
      <c r="D3822" s="14" t="str">
        <f t="shared" ca="1" si="770"/>
        <v>10</v>
      </c>
      <c r="E3822" s="14" t="str">
        <f t="shared" ca="1" si="771"/>
        <v>4et</v>
      </c>
      <c r="F3822" s="1">
        <f t="shared" ca="1" si="772"/>
        <v>120</v>
      </c>
      <c r="G3822" s="1">
        <f t="shared" ca="1" si="773"/>
        <v>149</v>
      </c>
      <c r="H3822" s="1">
        <f t="shared" ca="1" si="774"/>
        <v>2012</v>
      </c>
      <c r="I3822" s="1" t="str">
        <f ca="1">INDEX(Relationstabel!$C$3:$K$10,MATCH(INDIRECT($A$1&amp;"J"&amp;A3822),Relationstabel!$A$3:$A$10,0),MATCH(IFERROR(VALUE(INDIRECT($A$1&amp;"K"&amp;A3822)),0),Relationstabel!$C$1:$K$1,0))</f>
        <v>Naturgas</v>
      </c>
      <c r="J3822" s="1" t="str">
        <f ca="1">INDEX(Anvendelseskode!B:B,MATCH($F3822,Anvendelseskode!$A:$A,0))</f>
        <v>Fritliggende enfamilieshus (parcelhus)</v>
      </c>
      <c r="K3822" s="1" t="str">
        <f ca="1">INDEX(Anvendelseskode!C:C,MATCH($F3822,Anvendelseskode!$A:$A,0))</f>
        <v>Parcelhuse</v>
      </c>
      <c r="L3822" s="1" t="str">
        <f ca="1">INDEX(Anvendelseskode!D:D,MATCH($F3822,Anvendelseskode!$A:$A,0))</f>
        <v>Private husholdninger</v>
      </c>
      <c r="M3822" s="1" t="str">
        <f ca="1">IFERROR(INDEX(SBi!$2:$2,MATCH(H3822,SBi!$1:$1,1)),SBi!$K$2)</f>
        <v>Efter 2006</v>
      </c>
      <c r="N3822" s="1">
        <f ca="1">INDEX(SBi!$C$3:$K$28,MATCH(F3822,SBi!$B$3:$B$28,0),MATCH(M3822,SBi!$C$2:$K$2,0))</f>
        <v>67.3</v>
      </c>
      <c r="O3822" s="16">
        <f t="shared" ca="1" si="775"/>
        <v>10.027699999999999</v>
      </c>
      <c r="P3822" s="16" t="str">
        <f ca="1">IFERROR(INDEX(VpD!$2:$2,MATCH(H3822,VpD!$1:$1,1)),VpD!$I$2)</f>
        <v>&gt;1998</v>
      </c>
      <c r="Q3822" s="1">
        <f ca="1">INDEX(VpD!$C$3:$I$27,MATCH(F3822,VpD!$B$3:$B$27,0),MATCH(P3822,VpD!$C$2:$I$2,0))</f>
        <v>72</v>
      </c>
      <c r="R3822" s="16">
        <f t="shared" ca="1" si="776"/>
        <v>10.728</v>
      </c>
      <c r="S3822" s="14">
        <f t="shared" ca="1" si="777"/>
        <v>712373.03</v>
      </c>
      <c r="T3822" s="14">
        <f t="shared" ca="1" si="778"/>
        <v>6169320.4400000004</v>
      </c>
      <c r="U3822" s="14" t="str">
        <f t="shared" ca="1" si="779"/>
        <v>C3DAC8E0-9256-48C1-8C21-51D7D4BA6EC4</v>
      </c>
    </row>
    <row r="3823" spans="1:21" s="14" customFormat="1" x14ac:dyDescent="0.25">
      <c r="A3823" s="14">
        <f t="shared" si="767"/>
        <v>3823</v>
      </c>
      <c r="B3823" s="14" t="str">
        <f t="shared" ca="1" si="768"/>
        <v>90E467B1-E822-44C9-94D9-5E104432C861</v>
      </c>
      <c r="C3823" s="14" t="str">
        <f t="shared" ca="1" si="769"/>
        <v>Hvidkløvervænget</v>
      </c>
      <c r="D3823" s="14" t="str">
        <f t="shared" ca="1" si="770"/>
        <v>16</v>
      </c>
      <c r="E3823" s="14" t="str">
        <f t="shared" ca="1" si="771"/>
        <v>9qy</v>
      </c>
      <c r="F3823" s="1">
        <f t="shared" ca="1" si="772"/>
        <v>130</v>
      </c>
      <c r="G3823" s="1">
        <f t="shared" ca="1" si="773"/>
        <v>115</v>
      </c>
      <c r="H3823" s="1">
        <f t="shared" ca="1" si="774"/>
        <v>2015</v>
      </c>
      <c r="I3823" s="1" t="str">
        <f ca="1">INDEX(Relationstabel!$C$3:$K$10,MATCH(INDIRECT($A$1&amp;"J"&amp;A3823),Relationstabel!$A$3:$A$10,0),MATCH(IFERROR(VALUE(INDIRECT($A$1&amp;"K"&amp;A3823)),0),Relationstabel!$C$1:$K$1,0))</f>
        <v>Fjernvarme/ Blokvarme</v>
      </c>
      <c r="J3823" s="1" t="str">
        <f ca="1">INDEX(Anvendelseskode!B:B,MATCH($F3823,Anvendelseskode!$A:$A,0))</f>
        <v>Række-, kæde-, dobbelthus (lodret adskillelse mellem enhederne)</v>
      </c>
      <c r="K3823" s="1" t="str">
        <f ca="1">INDEX(Anvendelseskode!C:C,MATCH($F3823,Anvendelseskode!$A:$A,0))</f>
        <v>Række-, kæde og dobbelthuse</v>
      </c>
      <c r="L3823" s="1" t="str">
        <f ca="1">INDEX(Anvendelseskode!D:D,MATCH($F3823,Anvendelseskode!$A:$A,0))</f>
        <v>Private husholdninger</v>
      </c>
      <c r="M3823" s="1" t="str">
        <f ca="1">IFERROR(INDEX(SBi!$2:$2,MATCH(H3823,SBi!$1:$1,1)),SBi!$K$2)</f>
        <v>Efter 2006</v>
      </c>
      <c r="N3823" s="1">
        <f ca="1">INDEX(SBi!$C$3:$K$28,MATCH(F3823,SBi!$B$3:$B$28,0),MATCH(M3823,SBi!$C$2:$K$2,0))</f>
        <v>66.400000000000006</v>
      </c>
      <c r="O3823" s="16">
        <f t="shared" ca="1" si="775"/>
        <v>7.636000000000001</v>
      </c>
      <c r="P3823" s="16" t="str">
        <f ca="1">IFERROR(INDEX(VpD!$2:$2,MATCH(H3823,VpD!$1:$1,1)),VpD!$I$2)</f>
        <v>&gt;1998</v>
      </c>
      <c r="Q3823" s="1">
        <f ca="1">INDEX(VpD!$C$3:$I$27,MATCH(F3823,VpD!$B$3:$B$27,0),MATCH(P3823,VpD!$C$2:$I$2,0))</f>
        <v>65</v>
      </c>
      <c r="R3823" s="16">
        <f t="shared" ca="1" si="776"/>
        <v>7.4749999999999996</v>
      </c>
      <c r="S3823" s="14">
        <f t="shared" ca="1" si="777"/>
        <v>711502.86</v>
      </c>
      <c r="T3823" s="14">
        <f t="shared" ca="1" si="778"/>
        <v>6172780.3899999997</v>
      </c>
      <c r="U3823" s="14" t="str">
        <f t="shared" ca="1" si="779"/>
        <v>BFEFE855-260D-4977-BD4E-9656FC6116AE</v>
      </c>
    </row>
    <row r="3824" spans="1:21" s="14" customFormat="1" x14ac:dyDescent="0.25">
      <c r="A3824" s="14">
        <f t="shared" si="767"/>
        <v>3824</v>
      </c>
      <c r="B3824" s="14" t="str">
        <f t="shared" ca="1" si="768"/>
        <v>5DB6D937-F785-4A53-9EDC-715488A57667</v>
      </c>
      <c r="C3824" s="14" t="str">
        <f t="shared" ca="1" si="769"/>
        <v>Hyrdeengen</v>
      </c>
      <c r="D3824" s="14" t="str">
        <f t="shared" ca="1" si="770"/>
        <v>311</v>
      </c>
      <c r="E3824" s="14" t="str">
        <f t="shared" ca="1" si="771"/>
        <v>21eg</v>
      </c>
      <c r="F3824" s="1">
        <f t="shared" ca="1" si="772"/>
        <v>130</v>
      </c>
      <c r="G3824" s="1">
        <f t="shared" ca="1" si="773"/>
        <v>131</v>
      </c>
      <c r="H3824" s="1">
        <f t="shared" ca="1" si="774"/>
        <v>1975</v>
      </c>
      <c r="I3824" s="1" t="str">
        <f ca="1">INDEX(Relationstabel!$C$3:$K$10,MATCH(INDIRECT($A$1&amp;"J"&amp;A3824),Relationstabel!$A$3:$A$10,0),MATCH(IFERROR(VALUE(INDIRECT($A$1&amp;"K"&amp;A3824)),0),Relationstabel!$C$1:$K$1,0))</f>
        <v>Fjernvarme/ Blokvarme</v>
      </c>
      <c r="J3824" s="1" t="str">
        <f ca="1">INDEX(Anvendelseskode!B:B,MATCH($F3824,Anvendelseskode!$A:$A,0))</f>
        <v>Række-, kæde-, dobbelthus (lodret adskillelse mellem enhederne)</v>
      </c>
      <c r="K3824" s="1" t="str">
        <f ca="1">INDEX(Anvendelseskode!C:C,MATCH($F3824,Anvendelseskode!$A:$A,0))</f>
        <v>Række-, kæde og dobbelthuse</v>
      </c>
      <c r="L3824" s="1" t="str">
        <f ca="1">INDEX(Anvendelseskode!D:D,MATCH($F3824,Anvendelseskode!$A:$A,0))</f>
        <v>Private husholdninger</v>
      </c>
      <c r="M3824" s="1" t="str">
        <f ca="1">IFERROR(INDEX(SBi!$2:$2,MATCH(H3824,SBi!$1:$1,1)),SBi!$K$2)</f>
        <v>1973-1978</v>
      </c>
      <c r="N3824" s="1">
        <f ca="1">INDEX(SBi!$C$3:$K$28,MATCH(F3824,SBi!$B$3:$B$28,0),MATCH(M3824,SBi!$C$2:$K$2,0))</f>
        <v>112.6</v>
      </c>
      <c r="O3824" s="16">
        <f t="shared" ca="1" si="775"/>
        <v>14.750599999999999</v>
      </c>
      <c r="P3824" s="16" t="str">
        <f ca="1">IFERROR(INDEX(VpD!$2:$2,MATCH(H3824,VpD!$1:$1,1)),VpD!$I$2)</f>
        <v>1973-1978</v>
      </c>
      <c r="Q3824" s="1">
        <f ca="1">INDEX(VpD!$C$3:$I$27,MATCH(F3824,VpD!$B$3:$B$27,0),MATCH(P3824,VpD!$C$2:$I$2,0))</f>
        <v>98</v>
      </c>
      <c r="R3824" s="16">
        <f t="shared" ca="1" si="776"/>
        <v>12.837999999999999</v>
      </c>
      <c r="S3824" s="14">
        <f t="shared" ca="1" si="777"/>
        <v>711592.99</v>
      </c>
      <c r="T3824" s="14">
        <f t="shared" ca="1" si="778"/>
        <v>6172334.96</v>
      </c>
      <c r="U3824" s="14" t="str">
        <f t="shared" ca="1" si="779"/>
        <v>0A3F507E-19ED-32B8-E044-0003BA298018</v>
      </c>
    </row>
    <row r="3825" spans="1:21" s="14" customFormat="1" x14ac:dyDescent="0.25">
      <c r="A3825" s="14">
        <f t="shared" si="767"/>
        <v>3825</v>
      </c>
      <c r="B3825" s="14" t="str">
        <f t="shared" ca="1" si="768"/>
        <v>EE82603D-EAF5-4567-9026-386CE05784AC</v>
      </c>
      <c r="C3825" s="14" t="str">
        <f t="shared" ca="1" si="769"/>
        <v>Løkketoften</v>
      </c>
      <c r="D3825" s="14" t="str">
        <f t="shared" ca="1" si="770"/>
        <v>9</v>
      </c>
      <c r="E3825" s="14" t="str">
        <f t="shared" ca="1" si="771"/>
        <v>9eæ</v>
      </c>
      <c r="F3825" s="1">
        <f t="shared" ca="1" si="772"/>
        <v>120</v>
      </c>
      <c r="G3825" s="1">
        <f t="shared" ca="1" si="773"/>
        <v>170</v>
      </c>
      <c r="H3825" s="1">
        <f t="shared" ca="1" si="774"/>
        <v>1993</v>
      </c>
      <c r="I3825" s="1" t="str">
        <f ca="1">INDEX(Relationstabel!$C$3:$K$10,MATCH(INDIRECT($A$1&amp;"J"&amp;A3825),Relationstabel!$A$3:$A$10,0),MATCH(IFERROR(VALUE(INDIRECT($A$1&amp;"K"&amp;A3825)),0),Relationstabel!$C$1:$K$1,0))</f>
        <v>Naturgas</v>
      </c>
      <c r="J3825" s="1" t="str">
        <f ca="1">INDEX(Anvendelseskode!B:B,MATCH($F3825,Anvendelseskode!$A:$A,0))</f>
        <v>Fritliggende enfamilieshus (parcelhus)</v>
      </c>
      <c r="K3825" s="1" t="str">
        <f ca="1">INDEX(Anvendelseskode!C:C,MATCH($F3825,Anvendelseskode!$A:$A,0))</f>
        <v>Parcelhuse</v>
      </c>
      <c r="L3825" s="1" t="str">
        <f ca="1">INDEX(Anvendelseskode!D:D,MATCH($F3825,Anvendelseskode!$A:$A,0))</f>
        <v>Private husholdninger</v>
      </c>
      <c r="M3825" s="1" t="str">
        <f ca="1">IFERROR(INDEX(SBi!$2:$2,MATCH(H3825,SBi!$1:$1,1)),SBi!$K$2)</f>
        <v>1979-1998</v>
      </c>
      <c r="N3825" s="1">
        <f ca="1">INDEX(SBi!$C$3:$K$28,MATCH(F3825,SBi!$B$3:$B$28,0),MATCH(M3825,SBi!$C$2:$K$2,0))</f>
        <v>105.4</v>
      </c>
      <c r="O3825" s="16">
        <f t="shared" ca="1" si="775"/>
        <v>17.917999999999999</v>
      </c>
      <c r="P3825" s="16" t="str">
        <f ca="1">IFERROR(INDEX(VpD!$2:$2,MATCH(H3825,VpD!$1:$1,1)),VpD!$I$2)</f>
        <v>1979-1998</v>
      </c>
      <c r="Q3825" s="1">
        <f ca="1">INDEX(VpD!$C$3:$I$27,MATCH(F3825,VpD!$B$3:$B$27,0),MATCH(P3825,VpD!$C$2:$I$2,0))</f>
        <v>90</v>
      </c>
      <c r="R3825" s="16">
        <f t="shared" ca="1" si="776"/>
        <v>15.3</v>
      </c>
      <c r="S3825" s="14">
        <f t="shared" ca="1" si="777"/>
        <v>710859.76</v>
      </c>
      <c r="T3825" s="14">
        <f t="shared" ca="1" si="778"/>
        <v>6171934.3600000003</v>
      </c>
      <c r="U3825" s="14" t="str">
        <f t="shared" ca="1" si="779"/>
        <v>0A3F507E-1CED-32B8-E044-0003BA298018</v>
      </c>
    </row>
    <row r="3826" spans="1:21" s="14" customFormat="1" x14ac:dyDescent="0.25">
      <c r="A3826" s="14">
        <f t="shared" si="767"/>
        <v>3826</v>
      </c>
      <c r="B3826" s="14" t="str">
        <f t="shared" ca="1" si="768"/>
        <v>536EFC83-88CA-4431-841C-68F352D839F8</v>
      </c>
      <c r="C3826" s="14" t="str">
        <f t="shared" ca="1" si="769"/>
        <v>Kollerupparken</v>
      </c>
      <c r="D3826" s="14" t="str">
        <f t="shared" ca="1" si="770"/>
        <v>24</v>
      </c>
      <c r="E3826" s="14" t="str">
        <f t="shared" ca="1" si="771"/>
        <v>6lc</v>
      </c>
      <c r="F3826" s="1">
        <f t="shared" ca="1" si="772"/>
        <v>130</v>
      </c>
      <c r="G3826" s="1">
        <f t="shared" ca="1" si="773"/>
        <v>110</v>
      </c>
      <c r="H3826" s="1">
        <f t="shared" ca="1" si="774"/>
        <v>1967</v>
      </c>
      <c r="I3826" s="1" t="str">
        <f ca="1">INDEX(Relationstabel!$C$3:$K$10,MATCH(INDIRECT($A$1&amp;"J"&amp;A3826),Relationstabel!$A$3:$A$10,0),MATCH(IFERROR(VALUE(INDIRECT($A$1&amp;"K"&amp;A3826)),0),Relationstabel!$C$1:$K$1,0))</f>
        <v>Fjernvarme/ Blokvarme</v>
      </c>
      <c r="J3826" s="1" t="str">
        <f ca="1">INDEX(Anvendelseskode!B:B,MATCH($F3826,Anvendelseskode!$A:$A,0))</f>
        <v>Række-, kæde-, dobbelthus (lodret adskillelse mellem enhederne)</v>
      </c>
      <c r="K3826" s="1" t="str">
        <f ca="1">INDEX(Anvendelseskode!C:C,MATCH($F3826,Anvendelseskode!$A:$A,0))</f>
        <v>Række-, kæde og dobbelthuse</v>
      </c>
      <c r="L3826" s="1" t="str">
        <f ca="1">INDEX(Anvendelseskode!D:D,MATCH($F3826,Anvendelseskode!$A:$A,0))</f>
        <v>Private husholdninger</v>
      </c>
      <c r="M3826" s="1" t="str">
        <f ca="1">IFERROR(INDEX(SBi!$2:$2,MATCH(H3826,SBi!$1:$1,1)),SBi!$K$2)</f>
        <v>1961-1972</v>
      </c>
      <c r="N3826" s="1">
        <f ca="1">INDEX(SBi!$C$3:$K$28,MATCH(F3826,SBi!$B$3:$B$28,0),MATCH(M3826,SBi!$C$2:$K$2,0))</f>
        <v>119.9</v>
      </c>
      <c r="O3826" s="16">
        <f t="shared" ca="1" si="775"/>
        <v>13.189</v>
      </c>
      <c r="P3826" s="16" t="str">
        <f ca="1">IFERROR(INDEX(VpD!$2:$2,MATCH(H3826,VpD!$1:$1,1)),VpD!$I$2)</f>
        <v>1961-1972</v>
      </c>
      <c r="Q3826" s="1">
        <f ca="1">INDEX(VpD!$C$3:$I$27,MATCH(F3826,VpD!$B$3:$B$27,0),MATCH(P3826,VpD!$C$2:$I$2,0))</f>
        <v>120</v>
      </c>
      <c r="R3826" s="16">
        <f t="shared" ca="1" si="776"/>
        <v>13.2</v>
      </c>
      <c r="S3826" s="14">
        <f t="shared" ca="1" si="777"/>
        <v>713684.02</v>
      </c>
      <c r="T3826" s="14">
        <f t="shared" ca="1" si="778"/>
        <v>6169212.21</v>
      </c>
      <c r="U3826" s="14" t="str">
        <f t="shared" ca="1" si="779"/>
        <v>0A3F507E-1BFE-32B8-E044-0003BA298018</v>
      </c>
    </row>
    <row r="3827" spans="1:21" s="14" customFormat="1" x14ac:dyDescent="0.25">
      <c r="A3827" s="14">
        <f t="shared" si="767"/>
        <v>3827</v>
      </c>
      <c r="B3827" s="14" t="str">
        <f t="shared" ca="1" si="768"/>
        <v>4DD88265-B4A2-43FC-B9D6-2F054AD2C1E5</v>
      </c>
      <c r="C3827" s="14" t="str">
        <f t="shared" ca="1" si="769"/>
        <v>Ny Mæglergårds Alle</v>
      </c>
      <c r="D3827" s="14" t="str">
        <f t="shared" ca="1" si="770"/>
        <v>100</v>
      </c>
      <c r="E3827" s="14" t="str">
        <f t="shared" ca="1" si="771"/>
        <v>6eq</v>
      </c>
      <c r="F3827" s="1">
        <f t="shared" ca="1" si="772"/>
        <v>120</v>
      </c>
      <c r="G3827" s="1">
        <f t="shared" ca="1" si="773"/>
        <v>83</v>
      </c>
      <c r="H3827" s="1">
        <f t="shared" ca="1" si="774"/>
        <v>1985</v>
      </c>
      <c r="I3827" s="1" t="str">
        <f ca="1">INDEX(Relationstabel!$C$3:$K$10,MATCH(INDIRECT($A$1&amp;"J"&amp;A3827),Relationstabel!$A$3:$A$10,0),MATCH(IFERROR(VALUE(INDIRECT($A$1&amp;"K"&amp;A3827)),0),Relationstabel!$C$1:$K$1,0))</f>
        <v>Olie</v>
      </c>
      <c r="J3827" s="1" t="str">
        <f ca="1">INDEX(Anvendelseskode!B:B,MATCH($F3827,Anvendelseskode!$A:$A,0))</f>
        <v>Fritliggende enfamilieshus (parcelhus)</v>
      </c>
      <c r="K3827" s="1" t="str">
        <f ca="1">INDEX(Anvendelseskode!C:C,MATCH($F3827,Anvendelseskode!$A:$A,0))</f>
        <v>Parcelhuse</v>
      </c>
      <c r="L3827" s="1" t="str">
        <f ca="1">INDEX(Anvendelseskode!D:D,MATCH($F3827,Anvendelseskode!$A:$A,0))</f>
        <v>Private husholdninger</v>
      </c>
      <c r="M3827" s="1" t="str">
        <f ca="1">IFERROR(INDEX(SBi!$2:$2,MATCH(H3827,SBi!$1:$1,1)),SBi!$K$2)</f>
        <v>1979-1998</v>
      </c>
      <c r="N3827" s="1">
        <f ca="1">INDEX(SBi!$C$3:$K$28,MATCH(F3827,SBi!$B$3:$B$28,0),MATCH(M3827,SBi!$C$2:$K$2,0))</f>
        <v>105.4</v>
      </c>
      <c r="O3827" s="16">
        <f t="shared" ca="1" si="775"/>
        <v>8.7482000000000006</v>
      </c>
      <c r="P3827" s="16" t="str">
        <f ca="1">IFERROR(INDEX(VpD!$2:$2,MATCH(H3827,VpD!$1:$1,1)),VpD!$I$2)</f>
        <v>1979-1998</v>
      </c>
      <c r="Q3827" s="1">
        <f ca="1">INDEX(VpD!$C$3:$I$27,MATCH(F3827,VpD!$B$3:$B$27,0),MATCH(P3827,VpD!$C$2:$I$2,0))</f>
        <v>90</v>
      </c>
      <c r="R3827" s="16">
        <f t="shared" ca="1" si="776"/>
        <v>7.47</v>
      </c>
      <c r="S3827" s="14">
        <f t="shared" ca="1" si="777"/>
        <v>713790.59</v>
      </c>
      <c r="T3827" s="14">
        <f t="shared" ca="1" si="778"/>
        <v>6169388.4100000001</v>
      </c>
      <c r="U3827" s="14" t="str">
        <f t="shared" ca="1" si="779"/>
        <v>0A3F507E-1DFE-32B8-E044-0003BA298018</v>
      </c>
    </row>
    <row r="3828" spans="1:21" s="14" customFormat="1" x14ac:dyDescent="0.25">
      <c r="A3828" s="14">
        <f t="shared" si="767"/>
        <v>3828</v>
      </c>
      <c r="B3828" s="14" t="str">
        <f t="shared" ca="1" si="768"/>
        <v>AF51CB36-C9C5-4D40-95DF-A479599598D0</v>
      </c>
      <c r="C3828" s="14" t="str">
        <f t="shared" ca="1" si="769"/>
        <v>Nørrebred</v>
      </c>
      <c r="D3828" s="14" t="str">
        <f t="shared" ca="1" si="770"/>
        <v>258</v>
      </c>
      <c r="E3828" s="14" t="str">
        <f t="shared" ca="1" si="771"/>
        <v>21q</v>
      </c>
      <c r="F3828" s="1">
        <f t="shared" ca="1" si="772"/>
        <v>130</v>
      </c>
      <c r="G3828" s="1">
        <f t="shared" ca="1" si="773"/>
        <v>107</v>
      </c>
      <c r="H3828" s="1">
        <f t="shared" ca="1" si="774"/>
        <v>1969</v>
      </c>
      <c r="I3828" s="1" t="str">
        <f ca="1">INDEX(Relationstabel!$C$3:$K$10,MATCH(INDIRECT($A$1&amp;"J"&amp;A3828),Relationstabel!$A$3:$A$10,0),MATCH(IFERROR(VALUE(INDIRECT($A$1&amp;"K"&amp;A3828)),0),Relationstabel!$C$1:$K$1,0))</f>
        <v>Fjernvarme/ Blokvarme</v>
      </c>
      <c r="J3828" s="1" t="str">
        <f ca="1">INDEX(Anvendelseskode!B:B,MATCH($F3828,Anvendelseskode!$A:$A,0))</f>
        <v>Række-, kæde-, dobbelthus (lodret adskillelse mellem enhederne)</v>
      </c>
      <c r="K3828" s="1" t="str">
        <f ca="1">INDEX(Anvendelseskode!C:C,MATCH($F3828,Anvendelseskode!$A:$A,0))</f>
        <v>Række-, kæde og dobbelthuse</v>
      </c>
      <c r="L3828" s="1" t="str">
        <f ca="1">INDEX(Anvendelseskode!D:D,MATCH($F3828,Anvendelseskode!$A:$A,0))</f>
        <v>Private husholdninger</v>
      </c>
      <c r="M3828" s="1" t="str">
        <f ca="1">IFERROR(INDEX(SBi!$2:$2,MATCH(H3828,SBi!$1:$1,1)),SBi!$K$2)</f>
        <v>1961-1972</v>
      </c>
      <c r="N3828" s="1">
        <f ca="1">INDEX(SBi!$C$3:$K$28,MATCH(F3828,SBi!$B$3:$B$28,0),MATCH(M3828,SBi!$C$2:$K$2,0))</f>
        <v>119.9</v>
      </c>
      <c r="O3828" s="16">
        <f t="shared" ca="1" si="775"/>
        <v>12.829300000000002</v>
      </c>
      <c r="P3828" s="16" t="str">
        <f ca="1">IFERROR(INDEX(VpD!$2:$2,MATCH(H3828,VpD!$1:$1,1)),VpD!$I$2)</f>
        <v>1961-1972</v>
      </c>
      <c r="Q3828" s="1">
        <f ca="1">INDEX(VpD!$C$3:$I$27,MATCH(F3828,VpD!$B$3:$B$27,0),MATCH(P3828,VpD!$C$2:$I$2,0))</f>
        <v>120</v>
      </c>
      <c r="R3828" s="16">
        <f t="shared" ca="1" si="776"/>
        <v>12.84</v>
      </c>
      <c r="S3828" s="14">
        <f t="shared" ca="1" si="777"/>
        <v>711673.03</v>
      </c>
      <c r="T3828" s="14">
        <f t="shared" ca="1" si="778"/>
        <v>6172282.8799999999</v>
      </c>
      <c r="U3828" s="14" t="str">
        <f t="shared" ca="1" si="779"/>
        <v>0A3F507E-1EFE-32B8-E044-0003BA298018</v>
      </c>
    </row>
    <row r="3829" spans="1:21" s="14" customFormat="1" x14ac:dyDescent="0.25">
      <c r="A3829" s="14">
        <f t="shared" si="767"/>
        <v>3829</v>
      </c>
      <c r="B3829" s="14" t="str">
        <f t="shared" ca="1" si="768"/>
        <v>AD714FF8-723E-4412-A69B-7EB46E21C429</v>
      </c>
      <c r="C3829" s="14" t="str">
        <f t="shared" ca="1" si="769"/>
        <v>Svenstrupvej</v>
      </c>
      <c r="D3829" s="14" t="str">
        <f t="shared" ca="1" si="770"/>
        <v>6B</v>
      </c>
      <c r="E3829" s="14" t="str">
        <f t="shared" ca="1" si="771"/>
        <v>18mk</v>
      </c>
      <c r="F3829" s="1">
        <f t="shared" ca="1" si="772"/>
        <v>130</v>
      </c>
      <c r="G3829" s="1">
        <f t="shared" ca="1" si="773"/>
        <v>94</v>
      </c>
      <c r="H3829" s="1">
        <f t="shared" ca="1" si="774"/>
        <v>1994</v>
      </c>
      <c r="I3829" s="1" t="str">
        <f ca="1">INDEX(Relationstabel!$C$3:$K$10,MATCH(INDIRECT($A$1&amp;"J"&amp;A3829),Relationstabel!$A$3:$A$10,0),MATCH(IFERROR(VALUE(INDIRECT($A$1&amp;"K"&amp;A3829)),0),Relationstabel!$C$1:$K$1,0))</f>
        <v>Naturgas</v>
      </c>
      <c r="J3829" s="1" t="str">
        <f ca="1">INDEX(Anvendelseskode!B:B,MATCH($F3829,Anvendelseskode!$A:$A,0))</f>
        <v>Række-, kæde-, dobbelthus (lodret adskillelse mellem enhederne)</v>
      </c>
      <c r="K3829" s="1" t="str">
        <f ca="1">INDEX(Anvendelseskode!C:C,MATCH($F3829,Anvendelseskode!$A:$A,0))</f>
        <v>Række-, kæde og dobbelthuse</v>
      </c>
      <c r="L3829" s="1" t="str">
        <f ca="1">INDEX(Anvendelseskode!D:D,MATCH($F3829,Anvendelseskode!$A:$A,0))</f>
        <v>Private husholdninger</v>
      </c>
      <c r="M3829" s="1" t="str">
        <f ca="1">IFERROR(INDEX(SBi!$2:$2,MATCH(H3829,SBi!$1:$1,1)),SBi!$K$2)</f>
        <v>1979-1998</v>
      </c>
      <c r="N3829" s="1">
        <f ca="1">INDEX(SBi!$C$3:$K$28,MATCH(F3829,SBi!$B$3:$B$28,0),MATCH(M3829,SBi!$C$2:$K$2,0))</f>
        <v>96.8</v>
      </c>
      <c r="O3829" s="16">
        <f t="shared" ca="1" si="775"/>
        <v>9.0991999999999997</v>
      </c>
      <c r="P3829" s="16" t="str">
        <f ca="1">IFERROR(INDEX(VpD!$2:$2,MATCH(H3829,VpD!$1:$1,1)),VpD!$I$2)</f>
        <v>1979-1998</v>
      </c>
      <c r="Q3829" s="1">
        <f ca="1">INDEX(VpD!$C$3:$I$27,MATCH(F3829,VpD!$B$3:$B$27,0),MATCH(P3829,VpD!$C$2:$I$2,0))</f>
        <v>74</v>
      </c>
      <c r="R3829" s="16">
        <f t="shared" ca="1" si="776"/>
        <v>6.9560000000000004</v>
      </c>
      <c r="S3829" s="14">
        <f t="shared" ca="1" si="777"/>
        <v>712934.58</v>
      </c>
      <c r="T3829" s="14">
        <f t="shared" ca="1" si="778"/>
        <v>6169290.2400000002</v>
      </c>
      <c r="U3829" s="14" t="str">
        <f t="shared" ca="1" si="779"/>
        <v>0A3F507E-21FE-32B8-E044-0003BA298018</v>
      </c>
    </row>
    <row r="3830" spans="1:21" s="14" customFormat="1" x14ac:dyDescent="0.25">
      <c r="A3830" s="14">
        <f t="shared" si="767"/>
        <v>3830</v>
      </c>
      <c r="B3830" s="14" t="str">
        <f t="shared" ca="1" si="768"/>
        <v>8603CE01-A43E-482B-B329-DCC0308802EF</v>
      </c>
      <c r="C3830" s="14" t="str">
        <f t="shared" ca="1" si="769"/>
        <v>Syvhøjvænge</v>
      </c>
      <c r="D3830" s="14" t="str">
        <f t="shared" ca="1" si="770"/>
        <v>202</v>
      </c>
      <c r="E3830" s="14" t="str">
        <f t="shared" ca="1" si="771"/>
        <v>14cl</v>
      </c>
      <c r="F3830" s="1">
        <f t="shared" ca="1" si="772"/>
        <v>130</v>
      </c>
      <c r="G3830" s="1">
        <f t="shared" ca="1" si="773"/>
        <v>107</v>
      </c>
      <c r="H3830" s="1">
        <f t="shared" ca="1" si="774"/>
        <v>1988</v>
      </c>
      <c r="I3830" s="1" t="str">
        <f ca="1">INDEX(Relationstabel!$C$3:$K$10,MATCH(INDIRECT($A$1&amp;"J"&amp;A3830),Relationstabel!$A$3:$A$10,0),MATCH(IFERROR(VALUE(INDIRECT($A$1&amp;"K"&amp;A3830)),0),Relationstabel!$C$1:$K$1,0))</f>
        <v>Fjernvarme/ Blokvarme</v>
      </c>
      <c r="J3830" s="1" t="str">
        <f ca="1">INDEX(Anvendelseskode!B:B,MATCH($F3830,Anvendelseskode!$A:$A,0))</f>
        <v>Række-, kæde-, dobbelthus (lodret adskillelse mellem enhederne)</v>
      </c>
      <c r="K3830" s="1" t="str">
        <f ca="1">INDEX(Anvendelseskode!C:C,MATCH($F3830,Anvendelseskode!$A:$A,0))</f>
        <v>Række-, kæde og dobbelthuse</v>
      </c>
      <c r="L3830" s="1" t="str">
        <f ca="1">INDEX(Anvendelseskode!D:D,MATCH($F3830,Anvendelseskode!$A:$A,0))</f>
        <v>Private husholdninger</v>
      </c>
      <c r="M3830" s="1" t="str">
        <f ca="1">IFERROR(INDEX(SBi!$2:$2,MATCH(H3830,SBi!$1:$1,1)),SBi!$K$2)</f>
        <v>1979-1998</v>
      </c>
      <c r="N3830" s="1">
        <f ca="1">INDEX(SBi!$C$3:$K$28,MATCH(F3830,SBi!$B$3:$B$28,0),MATCH(M3830,SBi!$C$2:$K$2,0))</f>
        <v>96.8</v>
      </c>
      <c r="O3830" s="16">
        <f t="shared" ca="1" si="775"/>
        <v>10.3576</v>
      </c>
      <c r="P3830" s="16" t="str">
        <f ca="1">IFERROR(INDEX(VpD!$2:$2,MATCH(H3830,VpD!$1:$1,1)),VpD!$I$2)</f>
        <v>1979-1998</v>
      </c>
      <c r="Q3830" s="1">
        <f ca="1">INDEX(VpD!$C$3:$I$27,MATCH(F3830,VpD!$B$3:$B$27,0),MATCH(P3830,VpD!$C$2:$I$2,0))</f>
        <v>74</v>
      </c>
      <c r="R3830" s="16">
        <f t="shared" ca="1" si="776"/>
        <v>7.9180000000000001</v>
      </c>
      <c r="S3830" s="14">
        <f t="shared" ca="1" si="777"/>
        <v>711983.94</v>
      </c>
      <c r="T3830" s="14">
        <f t="shared" ca="1" si="778"/>
        <v>6172081.8600000003</v>
      </c>
      <c r="U3830" s="14" t="str">
        <f t="shared" ca="1" si="779"/>
        <v>0A3F507E-22FE-32B8-E044-0003BA298018</v>
      </c>
    </row>
    <row r="3831" spans="1:21" s="14" customFormat="1" x14ac:dyDescent="0.25">
      <c r="A3831" s="14">
        <f t="shared" si="767"/>
        <v>3831</v>
      </c>
      <c r="B3831" s="14" t="str">
        <f t="shared" ca="1" si="768"/>
        <v>62824D1B-9EC5-4957-8421-B36BCEE5F1A5</v>
      </c>
      <c r="C3831" s="14" t="str">
        <f t="shared" ca="1" si="769"/>
        <v>Strandhaven</v>
      </c>
      <c r="D3831" s="14" t="str">
        <f t="shared" ca="1" si="770"/>
        <v>62</v>
      </c>
      <c r="E3831" s="14" t="str">
        <f t="shared" ca="1" si="771"/>
        <v>5dl</v>
      </c>
      <c r="F3831" s="1">
        <f t="shared" ca="1" si="772"/>
        <v>130</v>
      </c>
      <c r="G3831" s="1">
        <f t="shared" ca="1" si="773"/>
        <v>119</v>
      </c>
      <c r="H3831" s="1">
        <f t="shared" ca="1" si="774"/>
        <v>2008</v>
      </c>
      <c r="I3831" s="1" t="str">
        <f ca="1">INDEX(Relationstabel!$C$3:$K$10,MATCH(INDIRECT($A$1&amp;"J"&amp;A3831),Relationstabel!$A$3:$A$10,0),MATCH(IFERROR(VALUE(INDIRECT($A$1&amp;"K"&amp;A3831)),0),Relationstabel!$C$1:$K$1,0))</f>
        <v>Naturgas</v>
      </c>
      <c r="J3831" s="1" t="str">
        <f ca="1">INDEX(Anvendelseskode!B:B,MATCH($F3831,Anvendelseskode!$A:$A,0))</f>
        <v>Række-, kæde-, dobbelthus (lodret adskillelse mellem enhederne)</v>
      </c>
      <c r="K3831" s="1" t="str">
        <f ca="1">INDEX(Anvendelseskode!C:C,MATCH($F3831,Anvendelseskode!$A:$A,0))</f>
        <v>Række-, kæde og dobbelthuse</v>
      </c>
      <c r="L3831" s="1" t="str">
        <f ca="1">INDEX(Anvendelseskode!D:D,MATCH($F3831,Anvendelseskode!$A:$A,0))</f>
        <v>Private husholdninger</v>
      </c>
      <c r="M3831" s="1" t="str">
        <f ca="1">IFERROR(INDEX(SBi!$2:$2,MATCH(H3831,SBi!$1:$1,1)),SBi!$K$2)</f>
        <v>Efter 2006</v>
      </c>
      <c r="N3831" s="1">
        <f ca="1">INDEX(SBi!$C$3:$K$28,MATCH(F3831,SBi!$B$3:$B$28,0),MATCH(M3831,SBi!$C$2:$K$2,0))</f>
        <v>66.400000000000006</v>
      </c>
      <c r="O3831" s="16">
        <f t="shared" ca="1" si="775"/>
        <v>7.9016000000000002</v>
      </c>
      <c r="P3831" s="16" t="str">
        <f ca="1">IFERROR(INDEX(VpD!$2:$2,MATCH(H3831,VpD!$1:$1,1)),VpD!$I$2)</f>
        <v>&gt;1998</v>
      </c>
      <c r="Q3831" s="1">
        <f ca="1">INDEX(VpD!$C$3:$I$27,MATCH(F3831,VpD!$B$3:$B$27,0),MATCH(P3831,VpD!$C$2:$I$2,0))</f>
        <v>65</v>
      </c>
      <c r="R3831" s="16">
        <f t="shared" ca="1" si="776"/>
        <v>7.7350000000000003</v>
      </c>
      <c r="S3831" s="14">
        <f t="shared" ca="1" si="777"/>
        <v>712651.51</v>
      </c>
      <c r="T3831" s="14">
        <f t="shared" ca="1" si="778"/>
        <v>6168832.54</v>
      </c>
      <c r="U3831" s="14" t="str">
        <f t="shared" ca="1" si="779"/>
        <v>4591B5F9-A6B4-0DD9-E044-0003BA298018</v>
      </c>
    </row>
    <row r="3832" spans="1:21" s="14" customFormat="1" x14ac:dyDescent="0.25">
      <c r="A3832" s="14">
        <f t="shared" si="767"/>
        <v>3832</v>
      </c>
      <c r="B3832" s="14" t="str">
        <f t="shared" ca="1" si="768"/>
        <v>849B9839-4AA5-4680-B0DF-A3E5E31A68F6</v>
      </c>
      <c r="C3832" s="14" t="str">
        <f t="shared" ca="1" si="769"/>
        <v>Strandhaven</v>
      </c>
      <c r="D3832" s="14" t="str">
        <f t="shared" ca="1" si="770"/>
        <v>74</v>
      </c>
      <c r="E3832" s="14" t="str">
        <f t="shared" ca="1" si="771"/>
        <v>5de</v>
      </c>
      <c r="F3832" s="1">
        <f t="shared" ca="1" si="772"/>
        <v>130</v>
      </c>
      <c r="G3832" s="1">
        <f t="shared" ca="1" si="773"/>
        <v>108</v>
      </c>
      <c r="H3832" s="1">
        <f t="shared" ca="1" si="774"/>
        <v>2008</v>
      </c>
      <c r="I3832" s="1" t="str">
        <f ca="1">INDEX(Relationstabel!$C$3:$K$10,MATCH(INDIRECT($A$1&amp;"J"&amp;A3832),Relationstabel!$A$3:$A$10,0),MATCH(IFERROR(VALUE(INDIRECT($A$1&amp;"K"&amp;A3832)),0),Relationstabel!$C$1:$K$1,0))</f>
        <v>Naturgas</v>
      </c>
      <c r="J3832" s="1" t="str">
        <f ca="1">INDEX(Anvendelseskode!B:B,MATCH($F3832,Anvendelseskode!$A:$A,0))</f>
        <v>Række-, kæde-, dobbelthus (lodret adskillelse mellem enhederne)</v>
      </c>
      <c r="K3832" s="1" t="str">
        <f ca="1">INDEX(Anvendelseskode!C:C,MATCH($F3832,Anvendelseskode!$A:$A,0))</f>
        <v>Række-, kæde og dobbelthuse</v>
      </c>
      <c r="L3832" s="1" t="str">
        <f ca="1">INDEX(Anvendelseskode!D:D,MATCH($F3832,Anvendelseskode!$A:$A,0))</f>
        <v>Private husholdninger</v>
      </c>
      <c r="M3832" s="1" t="str">
        <f ca="1">IFERROR(INDEX(SBi!$2:$2,MATCH(H3832,SBi!$1:$1,1)),SBi!$K$2)</f>
        <v>Efter 2006</v>
      </c>
      <c r="N3832" s="1">
        <f ca="1">INDEX(SBi!$C$3:$K$28,MATCH(F3832,SBi!$B$3:$B$28,0),MATCH(M3832,SBi!$C$2:$K$2,0))</f>
        <v>66.400000000000006</v>
      </c>
      <c r="O3832" s="16">
        <f t="shared" ca="1" si="775"/>
        <v>7.1712000000000007</v>
      </c>
      <c r="P3832" s="16" t="str">
        <f ca="1">IFERROR(INDEX(VpD!$2:$2,MATCH(H3832,VpD!$1:$1,1)),VpD!$I$2)</f>
        <v>&gt;1998</v>
      </c>
      <c r="Q3832" s="1">
        <f ca="1">INDEX(VpD!$C$3:$I$27,MATCH(F3832,VpD!$B$3:$B$27,0),MATCH(P3832,VpD!$C$2:$I$2,0))</f>
        <v>65</v>
      </c>
      <c r="R3832" s="16">
        <f t="shared" ca="1" si="776"/>
        <v>7.02</v>
      </c>
      <c r="S3832" s="14">
        <f t="shared" ca="1" si="777"/>
        <v>712630.49</v>
      </c>
      <c r="T3832" s="14">
        <f t="shared" ca="1" si="778"/>
        <v>6168858.1399999997</v>
      </c>
      <c r="U3832" s="14" t="str">
        <f t="shared" ca="1" si="779"/>
        <v>4591B5F9-A6BA-0DD9-E044-0003BA298018</v>
      </c>
    </row>
    <row r="3833" spans="1:21" s="14" customFormat="1" x14ac:dyDescent="0.25">
      <c r="A3833" s="14">
        <f t="shared" si="767"/>
        <v>3833</v>
      </c>
      <c r="B3833" s="14" t="str">
        <f t="shared" ca="1" si="768"/>
        <v>56AC008A-2770-4B16-BB35-36728612602C</v>
      </c>
      <c r="C3833" s="14" t="str">
        <f t="shared" ca="1" si="769"/>
        <v>Strandhaven</v>
      </c>
      <c r="D3833" s="14" t="str">
        <f t="shared" ca="1" si="770"/>
        <v>98</v>
      </c>
      <c r="E3833" s="14" t="str">
        <f t="shared" ca="1" si="771"/>
        <v>5cu</v>
      </c>
      <c r="F3833" s="1">
        <f t="shared" ca="1" si="772"/>
        <v>130</v>
      </c>
      <c r="G3833" s="1">
        <f t="shared" ca="1" si="773"/>
        <v>108</v>
      </c>
      <c r="H3833" s="1">
        <f t="shared" ca="1" si="774"/>
        <v>2008</v>
      </c>
      <c r="I3833" s="1" t="str">
        <f ca="1">INDEX(Relationstabel!$C$3:$K$10,MATCH(INDIRECT($A$1&amp;"J"&amp;A3833),Relationstabel!$A$3:$A$10,0),MATCH(IFERROR(VALUE(INDIRECT($A$1&amp;"K"&amp;A3833)),0),Relationstabel!$C$1:$K$1,0))</f>
        <v>Naturgas</v>
      </c>
      <c r="J3833" s="1" t="str">
        <f ca="1">INDEX(Anvendelseskode!B:B,MATCH($F3833,Anvendelseskode!$A:$A,0))</f>
        <v>Række-, kæde-, dobbelthus (lodret adskillelse mellem enhederne)</v>
      </c>
      <c r="K3833" s="1" t="str">
        <f ca="1">INDEX(Anvendelseskode!C:C,MATCH($F3833,Anvendelseskode!$A:$A,0))</f>
        <v>Række-, kæde og dobbelthuse</v>
      </c>
      <c r="L3833" s="1" t="str">
        <f ca="1">INDEX(Anvendelseskode!D:D,MATCH($F3833,Anvendelseskode!$A:$A,0))</f>
        <v>Private husholdninger</v>
      </c>
      <c r="M3833" s="1" t="str">
        <f ca="1">IFERROR(INDEX(SBi!$2:$2,MATCH(H3833,SBi!$1:$1,1)),SBi!$K$2)</f>
        <v>Efter 2006</v>
      </c>
      <c r="N3833" s="1">
        <f ca="1">INDEX(SBi!$C$3:$K$28,MATCH(F3833,SBi!$B$3:$B$28,0),MATCH(M3833,SBi!$C$2:$K$2,0))</f>
        <v>66.400000000000006</v>
      </c>
      <c r="O3833" s="16">
        <f t="shared" ca="1" si="775"/>
        <v>7.1712000000000007</v>
      </c>
      <c r="P3833" s="16" t="str">
        <f ca="1">IFERROR(INDEX(VpD!$2:$2,MATCH(H3833,VpD!$1:$1,1)),VpD!$I$2)</f>
        <v>&gt;1998</v>
      </c>
      <c r="Q3833" s="1">
        <f ca="1">INDEX(VpD!$C$3:$I$27,MATCH(F3833,VpD!$B$3:$B$27,0),MATCH(P3833,VpD!$C$2:$I$2,0))</f>
        <v>65</v>
      </c>
      <c r="R3833" s="16">
        <f t="shared" ca="1" si="776"/>
        <v>7.02</v>
      </c>
      <c r="S3833" s="14">
        <f t="shared" ca="1" si="777"/>
        <v>712608.58</v>
      </c>
      <c r="T3833" s="14">
        <f t="shared" ca="1" si="778"/>
        <v>6168837.9699999997</v>
      </c>
      <c r="U3833" s="14" t="str">
        <f t="shared" ca="1" si="779"/>
        <v>4591B5F9-A6C5-0DD9-E044-0003BA298018</v>
      </c>
    </row>
    <row r="3834" spans="1:21" s="14" customFormat="1" x14ac:dyDescent="0.25">
      <c r="A3834" s="14">
        <f t="shared" si="767"/>
        <v>3834</v>
      </c>
      <c r="B3834" s="14" t="str">
        <f t="shared" ca="1" si="768"/>
        <v>F0A83F95-84B3-4B2B-BEE4-FCAA11740764</v>
      </c>
      <c r="C3834" s="14" t="str">
        <f t="shared" ca="1" si="769"/>
        <v>Horsbred</v>
      </c>
      <c r="D3834" s="14" t="str">
        <f t="shared" ca="1" si="770"/>
        <v>113</v>
      </c>
      <c r="E3834" s="14" t="str">
        <f t="shared" ca="1" si="771"/>
        <v>13cb</v>
      </c>
      <c r="F3834" s="1">
        <f t="shared" ca="1" si="772"/>
        <v>130</v>
      </c>
      <c r="G3834" s="1">
        <f t="shared" ca="1" si="773"/>
        <v>107</v>
      </c>
      <c r="H3834" s="1">
        <f t="shared" ca="1" si="774"/>
        <v>1988</v>
      </c>
      <c r="I3834" s="1" t="str">
        <f ca="1">INDEX(Relationstabel!$C$3:$K$10,MATCH(INDIRECT($A$1&amp;"J"&amp;A3834),Relationstabel!$A$3:$A$10,0),MATCH(IFERROR(VALUE(INDIRECT($A$1&amp;"K"&amp;A3834)),0),Relationstabel!$C$1:$K$1,0))</f>
        <v>Fjernvarme/ Blokvarme</v>
      </c>
      <c r="J3834" s="1" t="str">
        <f ca="1">INDEX(Anvendelseskode!B:B,MATCH($F3834,Anvendelseskode!$A:$A,0))</f>
        <v>Række-, kæde-, dobbelthus (lodret adskillelse mellem enhederne)</v>
      </c>
      <c r="K3834" s="1" t="str">
        <f ca="1">INDEX(Anvendelseskode!C:C,MATCH($F3834,Anvendelseskode!$A:$A,0))</f>
        <v>Række-, kæde og dobbelthuse</v>
      </c>
      <c r="L3834" s="1" t="str">
        <f ca="1">INDEX(Anvendelseskode!D:D,MATCH($F3834,Anvendelseskode!$A:$A,0))</f>
        <v>Private husholdninger</v>
      </c>
      <c r="M3834" s="1" t="str">
        <f ca="1">IFERROR(INDEX(SBi!$2:$2,MATCH(H3834,SBi!$1:$1,1)),SBi!$K$2)</f>
        <v>1979-1998</v>
      </c>
      <c r="N3834" s="1">
        <f ca="1">INDEX(SBi!$C$3:$K$28,MATCH(F3834,SBi!$B$3:$B$28,0),MATCH(M3834,SBi!$C$2:$K$2,0))</f>
        <v>96.8</v>
      </c>
      <c r="O3834" s="16">
        <f t="shared" ca="1" si="775"/>
        <v>10.3576</v>
      </c>
      <c r="P3834" s="16" t="str">
        <f ca="1">IFERROR(INDEX(VpD!$2:$2,MATCH(H3834,VpD!$1:$1,1)),VpD!$I$2)</f>
        <v>1979-1998</v>
      </c>
      <c r="Q3834" s="1">
        <f ca="1">INDEX(VpD!$C$3:$I$27,MATCH(F3834,VpD!$B$3:$B$27,0),MATCH(P3834,VpD!$C$2:$I$2,0))</f>
        <v>74</v>
      </c>
      <c r="R3834" s="16">
        <f t="shared" ca="1" si="776"/>
        <v>7.9180000000000001</v>
      </c>
      <c r="S3834" s="14">
        <f t="shared" ca="1" si="777"/>
        <v>711370.59</v>
      </c>
      <c r="T3834" s="14">
        <f t="shared" ca="1" si="778"/>
        <v>6171911.5099999998</v>
      </c>
      <c r="U3834" s="14" t="str">
        <f t="shared" ca="1" si="779"/>
        <v>0A3F507E-18EB-32B8-E044-0003BA298018</v>
      </c>
    </row>
    <row r="3835" spans="1:21" s="14" customFormat="1" x14ac:dyDescent="0.25">
      <c r="A3835" s="14">
        <f t="shared" si="767"/>
        <v>3835</v>
      </c>
      <c r="B3835" s="14" t="str">
        <f t="shared" ca="1" si="768"/>
        <v>F7AB07AB-ABCF-4CDB-95BC-F027786CC572</v>
      </c>
      <c r="C3835" s="14" t="str">
        <f t="shared" ca="1" si="769"/>
        <v>Rendsagervej</v>
      </c>
      <c r="D3835" s="14" t="str">
        <f t="shared" ca="1" si="770"/>
        <v>111</v>
      </c>
      <c r="E3835" s="14" t="str">
        <f t="shared" ca="1" si="771"/>
        <v>9pf</v>
      </c>
      <c r="F3835" s="1">
        <f t="shared" ca="1" si="772"/>
        <v>120</v>
      </c>
      <c r="G3835" s="1">
        <f t="shared" ca="1" si="773"/>
        <v>109</v>
      </c>
      <c r="H3835" s="1">
        <f t="shared" ca="1" si="774"/>
        <v>1974</v>
      </c>
      <c r="I3835" s="1" t="str">
        <f ca="1">INDEX(Relationstabel!$C$3:$K$10,MATCH(INDIRECT($A$1&amp;"J"&amp;A3835),Relationstabel!$A$3:$A$10,0),MATCH(IFERROR(VALUE(INDIRECT($A$1&amp;"K"&amp;A3835)),0),Relationstabel!$C$1:$K$1,0))</f>
        <v>Naturgas</v>
      </c>
      <c r="J3835" s="1" t="str">
        <f ca="1">INDEX(Anvendelseskode!B:B,MATCH($F3835,Anvendelseskode!$A:$A,0))</f>
        <v>Fritliggende enfamilieshus (parcelhus)</v>
      </c>
      <c r="K3835" s="1" t="str">
        <f ca="1">INDEX(Anvendelseskode!C:C,MATCH($F3835,Anvendelseskode!$A:$A,0))</f>
        <v>Parcelhuse</v>
      </c>
      <c r="L3835" s="1" t="str">
        <f ca="1">INDEX(Anvendelseskode!D:D,MATCH($F3835,Anvendelseskode!$A:$A,0))</f>
        <v>Private husholdninger</v>
      </c>
      <c r="M3835" s="1" t="str">
        <f ca="1">IFERROR(INDEX(SBi!$2:$2,MATCH(H3835,SBi!$1:$1,1)),SBi!$K$2)</f>
        <v>1973-1978</v>
      </c>
      <c r="N3835" s="1">
        <f ca="1">INDEX(SBi!$C$3:$K$28,MATCH(F3835,SBi!$B$3:$B$28,0),MATCH(M3835,SBi!$C$2:$K$2,0))</f>
        <v>119.8</v>
      </c>
      <c r="O3835" s="16">
        <f t="shared" ca="1" si="775"/>
        <v>13.058199999999999</v>
      </c>
      <c r="P3835" s="16" t="str">
        <f ca="1">IFERROR(INDEX(VpD!$2:$2,MATCH(H3835,VpD!$1:$1,1)),VpD!$I$2)</f>
        <v>1973-1978</v>
      </c>
      <c r="Q3835" s="1">
        <f ca="1">INDEX(VpD!$C$3:$I$27,MATCH(F3835,VpD!$B$3:$B$27,0),MATCH(P3835,VpD!$C$2:$I$2,0))</f>
        <v>117</v>
      </c>
      <c r="R3835" s="16">
        <f t="shared" ca="1" si="776"/>
        <v>12.753</v>
      </c>
      <c r="S3835" s="14">
        <f t="shared" ca="1" si="777"/>
        <v>710851.64</v>
      </c>
      <c r="T3835" s="14">
        <f t="shared" ca="1" si="778"/>
        <v>6171692.25</v>
      </c>
      <c r="U3835" s="14" t="str">
        <f t="shared" ca="1" si="779"/>
        <v>0A3F507E-1FEB-32B8-E044-0003BA298018</v>
      </c>
    </row>
    <row r="3836" spans="1:21" s="14" customFormat="1" x14ac:dyDescent="0.25">
      <c r="A3836" s="14">
        <f t="shared" si="767"/>
        <v>3836</v>
      </c>
      <c r="B3836" s="14" t="str">
        <f t="shared" ca="1" si="768"/>
        <v>FAF8F3A8-2AF1-41FE-B414-A4E8245231EB</v>
      </c>
      <c r="C3836" s="14" t="str">
        <f t="shared" ca="1" si="769"/>
        <v>Svanholmvej</v>
      </c>
      <c r="D3836" s="14" t="str">
        <f t="shared" ca="1" si="770"/>
        <v>22</v>
      </c>
      <c r="E3836" s="14" t="str">
        <f t="shared" ca="1" si="771"/>
        <v>18bk</v>
      </c>
      <c r="F3836" s="1">
        <f t="shared" ca="1" si="772"/>
        <v>120</v>
      </c>
      <c r="G3836" s="1">
        <f t="shared" ca="1" si="773"/>
        <v>276</v>
      </c>
      <c r="H3836" s="1">
        <f t="shared" ca="1" si="774"/>
        <v>1974</v>
      </c>
      <c r="I3836" s="1" t="str">
        <f ca="1">INDEX(Relationstabel!$C$3:$K$10,MATCH(INDIRECT($A$1&amp;"J"&amp;A3836),Relationstabel!$A$3:$A$10,0),MATCH(IFERROR(VALUE(INDIRECT($A$1&amp;"K"&amp;A3836)),0),Relationstabel!$C$1:$K$1,0))</f>
        <v>Olie</v>
      </c>
      <c r="J3836" s="1" t="str">
        <f ca="1">INDEX(Anvendelseskode!B:B,MATCH($F3836,Anvendelseskode!$A:$A,0))</f>
        <v>Fritliggende enfamilieshus (parcelhus)</v>
      </c>
      <c r="K3836" s="1" t="str">
        <f ca="1">INDEX(Anvendelseskode!C:C,MATCH($F3836,Anvendelseskode!$A:$A,0))</f>
        <v>Parcelhuse</v>
      </c>
      <c r="L3836" s="1" t="str">
        <f ca="1">INDEX(Anvendelseskode!D:D,MATCH($F3836,Anvendelseskode!$A:$A,0))</f>
        <v>Private husholdninger</v>
      </c>
      <c r="M3836" s="1" t="str">
        <f ca="1">IFERROR(INDEX(SBi!$2:$2,MATCH(H3836,SBi!$1:$1,1)),SBi!$K$2)</f>
        <v>1973-1978</v>
      </c>
      <c r="N3836" s="1">
        <f ca="1">INDEX(SBi!$C$3:$K$28,MATCH(F3836,SBi!$B$3:$B$28,0),MATCH(M3836,SBi!$C$2:$K$2,0))</f>
        <v>119.8</v>
      </c>
      <c r="O3836" s="16">
        <f t="shared" ca="1" si="775"/>
        <v>33.064799999999998</v>
      </c>
      <c r="P3836" s="16" t="str">
        <f ca="1">IFERROR(INDEX(VpD!$2:$2,MATCH(H3836,VpD!$1:$1,1)),VpD!$I$2)</f>
        <v>1973-1978</v>
      </c>
      <c r="Q3836" s="1">
        <f ca="1">INDEX(VpD!$C$3:$I$27,MATCH(F3836,VpD!$B$3:$B$27,0),MATCH(P3836,VpD!$C$2:$I$2,0))</f>
        <v>117</v>
      </c>
      <c r="R3836" s="16">
        <f t="shared" ca="1" si="776"/>
        <v>32.292000000000002</v>
      </c>
      <c r="S3836" s="14">
        <f t="shared" ca="1" si="777"/>
        <v>713149.09</v>
      </c>
      <c r="T3836" s="14">
        <f t="shared" ca="1" si="778"/>
        <v>6168988.0599999996</v>
      </c>
      <c r="U3836" s="14" t="str">
        <f t="shared" ca="1" si="779"/>
        <v>0A3F507E-21F0-32B8-E044-0003BA298018</v>
      </c>
    </row>
    <row r="3837" spans="1:21" s="14" customFormat="1" x14ac:dyDescent="0.25">
      <c r="A3837" s="14">
        <f t="shared" si="767"/>
        <v>3837</v>
      </c>
      <c r="B3837" s="14" t="str">
        <f t="shared" ca="1" si="768"/>
        <v>441F5941-528A-4EF9-BDC2-9EFDBF2CEDC7</v>
      </c>
      <c r="C3837" s="14" t="str">
        <f t="shared" ca="1" si="769"/>
        <v>Syvhøjvænge</v>
      </c>
      <c r="D3837" s="14" t="str">
        <f t="shared" ca="1" si="770"/>
        <v>188</v>
      </c>
      <c r="E3837" s="14" t="str">
        <f t="shared" ca="1" si="771"/>
        <v>14bh</v>
      </c>
      <c r="F3837" s="1">
        <f t="shared" ca="1" si="772"/>
        <v>130</v>
      </c>
      <c r="G3837" s="1">
        <f t="shared" ca="1" si="773"/>
        <v>107</v>
      </c>
      <c r="H3837" s="1">
        <f t="shared" ca="1" si="774"/>
        <v>1983</v>
      </c>
      <c r="I3837" s="1" t="str">
        <f ca="1">INDEX(Relationstabel!$C$3:$K$10,MATCH(INDIRECT($A$1&amp;"J"&amp;A3837),Relationstabel!$A$3:$A$10,0),MATCH(IFERROR(VALUE(INDIRECT($A$1&amp;"K"&amp;A3837)),0),Relationstabel!$C$1:$K$1,0))</f>
        <v>Fjernvarme/ Blokvarme</v>
      </c>
      <c r="J3837" s="1" t="str">
        <f ca="1">INDEX(Anvendelseskode!B:B,MATCH($F3837,Anvendelseskode!$A:$A,0))</f>
        <v>Række-, kæde-, dobbelthus (lodret adskillelse mellem enhederne)</v>
      </c>
      <c r="K3837" s="1" t="str">
        <f ca="1">INDEX(Anvendelseskode!C:C,MATCH($F3837,Anvendelseskode!$A:$A,0))</f>
        <v>Række-, kæde og dobbelthuse</v>
      </c>
      <c r="L3837" s="1" t="str">
        <f ca="1">INDEX(Anvendelseskode!D:D,MATCH($F3837,Anvendelseskode!$A:$A,0))</f>
        <v>Private husholdninger</v>
      </c>
      <c r="M3837" s="1" t="str">
        <f ca="1">IFERROR(INDEX(SBi!$2:$2,MATCH(H3837,SBi!$1:$1,1)),SBi!$K$2)</f>
        <v>1979-1998</v>
      </c>
      <c r="N3837" s="1">
        <f ca="1">INDEX(SBi!$C$3:$K$28,MATCH(F3837,SBi!$B$3:$B$28,0),MATCH(M3837,SBi!$C$2:$K$2,0))</f>
        <v>96.8</v>
      </c>
      <c r="O3837" s="16">
        <f t="shared" ca="1" si="775"/>
        <v>10.3576</v>
      </c>
      <c r="P3837" s="16" t="str">
        <f ca="1">IFERROR(INDEX(VpD!$2:$2,MATCH(H3837,VpD!$1:$1,1)),VpD!$I$2)</f>
        <v>1979-1998</v>
      </c>
      <c r="Q3837" s="1">
        <f ca="1">INDEX(VpD!$C$3:$I$27,MATCH(F3837,VpD!$B$3:$B$27,0),MATCH(P3837,VpD!$C$2:$I$2,0))</f>
        <v>74</v>
      </c>
      <c r="R3837" s="16">
        <f t="shared" ca="1" si="776"/>
        <v>7.9180000000000001</v>
      </c>
      <c r="S3837" s="14">
        <f t="shared" ca="1" si="777"/>
        <v>711920.72</v>
      </c>
      <c r="T3837" s="14">
        <f t="shared" ca="1" si="778"/>
        <v>6172081.2800000003</v>
      </c>
      <c r="U3837" s="14" t="str">
        <f t="shared" ca="1" si="779"/>
        <v>0A3F507E-22F0-32B8-E044-0003BA298018</v>
      </c>
    </row>
    <row r="3838" spans="1:21" s="14" customFormat="1" x14ac:dyDescent="0.25">
      <c r="A3838" s="14">
        <f t="shared" si="767"/>
        <v>3838</v>
      </c>
      <c r="B3838" s="14" t="str">
        <f t="shared" ca="1" si="768"/>
        <v>4CB2EA5A-3CC7-46B0-B87B-490EE1076ACB</v>
      </c>
      <c r="C3838" s="14" t="str">
        <f t="shared" ca="1" si="769"/>
        <v>Kollerupparken</v>
      </c>
      <c r="D3838" s="14" t="str">
        <f t="shared" ca="1" si="770"/>
        <v>14</v>
      </c>
      <c r="E3838" s="14" t="str">
        <f t="shared" ca="1" si="771"/>
        <v>6kz</v>
      </c>
      <c r="F3838" s="1">
        <f t="shared" ca="1" si="772"/>
        <v>130</v>
      </c>
      <c r="G3838" s="1">
        <f t="shared" ca="1" si="773"/>
        <v>110</v>
      </c>
      <c r="H3838" s="1">
        <f t="shared" ca="1" si="774"/>
        <v>1967</v>
      </c>
      <c r="I3838" s="1" t="str">
        <f ca="1">INDEX(Relationstabel!$C$3:$K$10,MATCH(INDIRECT($A$1&amp;"J"&amp;A3838),Relationstabel!$A$3:$A$10,0),MATCH(IFERROR(VALUE(INDIRECT($A$1&amp;"K"&amp;A3838)),0),Relationstabel!$C$1:$K$1,0))</f>
        <v>Fjernvarme/ Blokvarme</v>
      </c>
      <c r="J3838" s="1" t="str">
        <f ca="1">INDEX(Anvendelseskode!B:B,MATCH($F3838,Anvendelseskode!$A:$A,0))</f>
        <v>Række-, kæde-, dobbelthus (lodret adskillelse mellem enhederne)</v>
      </c>
      <c r="K3838" s="1" t="str">
        <f ca="1">INDEX(Anvendelseskode!C:C,MATCH($F3838,Anvendelseskode!$A:$A,0))</f>
        <v>Række-, kæde og dobbelthuse</v>
      </c>
      <c r="L3838" s="1" t="str">
        <f ca="1">INDEX(Anvendelseskode!D:D,MATCH($F3838,Anvendelseskode!$A:$A,0))</f>
        <v>Private husholdninger</v>
      </c>
      <c r="M3838" s="1" t="str">
        <f ca="1">IFERROR(INDEX(SBi!$2:$2,MATCH(H3838,SBi!$1:$1,1)),SBi!$K$2)</f>
        <v>1961-1972</v>
      </c>
      <c r="N3838" s="1">
        <f ca="1">INDEX(SBi!$C$3:$K$28,MATCH(F3838,SBi!$B$3:$B$28,0),MATCH(M3838,SBi!$C$2:$K$2,0))</f>
        <v>119.9</v>
      </c>
      <c r="O3838" s="16">
        <f t="shared" ca="1" si="775"/>
        <v>13.189</v>
      </c>
      <c r="P3838" s="16" t="str">
        <f ca="1">IFERROR(INDEX(VpD!$2:$2,MATCH(H3838,VpD!$1:$1,1)),VpD!$I$2)</f>
        <v>1961-1972</v>
      </c>
      <c r="Q3838" s="1">
        <f ca="1">INDEX(VpD!$C$3:$I$27,MATCH(F3838,VpD!$B$3:$B$27,0),MATCH(P3838,VpD!$C$2:$I$2,0))</f>
        <v>120</v>
      </c>
      <c r="R3838" s="16">
        <f t="shared" ca="1" si="776"/>
        <v>13.2</v>
      </c>
      <c r="S3838" s="14">
        <f t="shared" ca="1" si="777"/>
        <v>713678.05</v>
      </c>
      <c r="T3838" s="14">
        <f t="shared" ca="1" si="778"/>
        <v>6169164.5499999998</v>
      </c>
      <c r="U3838" s="14" t="str">
        <f t="shared" ca="1" si="779"/>
        <v>0A3F507E-1BF4-32B8-E044-0003BA298018</v>
      </c>
    </row>
    <row r="3839" spans="1:21" s="14" customFormat="1" x14ac:dyDescent="0.25">
      <c r="A3839" s="14">
        <f t="shared" si="767"/>
        <v>3839</v>
      </c>
      <c r="B3839" s="14" t="str">
        <f t="shared" ca="1" si="768"/>
        <v>28C444AD-ADE7-4BC0-A433-424754F0C98D</v>
      </c>
      <c r="C3839" s="14" t="str">
        <f t="shared" ca="1" si="769"/>
        <v>Kollerupparken</v>
      </c>
      <c r="D3839" s="14" t="str">
        <f t="shared" ca="1" si="770"/>
        <v>19</v>
      </c>
      <c r="E3839" s="14" t="str">
        <f t="shared" ca="1" si="771"/>
        <v>1ae</v>
      </c>
      <c r="F3839" s="1">
        <f t="shared" ca="1" si="772"/>
        <v>120</v>
      </c>
      <c r="G3839" s="1">
        <f t="shared" ca="1" si="773"/>
        <v>153</v>
      </c>
      <c r="H3839" s="1">
        <f t="shared" ca="1" si="774"/>
        <v>1985</v>
      </c>
      <c r="I3839" s="1" t="str">
        <f ca="1">INDEX(Relationstabel!$C$3:$K$10,MATCH(INDIRECT($A$1&amp;"J"&amp;A3839),Relationstabel!$A$3:$A$10,0),MATCH(IFERROR(VALUE(INDIRECT($A$1&amp;"K"&amp;A3839)),0),Relationstabel!$C$1:$K$1,0))</f>
        <v>Naturgas</v>
      </c>
      <c r="J3839" s="1" t="str">
        <f ca="1">INDEX(Anvendelseskode!B:B,MATCH($F3839,Anvendelseskode!$A:$A,0))</f>
        <v>Fritliggende enfamilieshus (parcelhus)</v>
      </c>
      <c r="K3839" s="1" t="str">
        <f ca="1">INDEX(Anvendelseskode!C:C,MATCH($F3839,Anvendelseskode!$A:$A,0))</f>
        <v>Parcelhuse</v>
      </c>
      <c r="L3839" s="1" t="str">
        <f ca="1">INDEX(Anvendelseskode!D:D,MATCH($F3839,Anvendelseskode!$A:$A,0))</f>
        <v>Private husholdninger</v>
      </c>
      <c r="M3839" s="1" t="str">
        <f ca="1">IFERROR(INDEX(SBi!$2:$2,MATCH(H3839,SBi!$1:$1,1)),SBi!$K$2)</f>
        <v>1979-1998</v>
      </c>
      <c r="N3839" s="1">
        <f ca="1">INDEX(SBi!$C$3:$K$28,MATCH(F3839,SBi!$B$3:$B$28,0),MATCH(M3839,SBi!$C$2:$K$2,0))</f>
        <v>105.4</v>
      </c>
      <c r="O3839" s="16">
        <f t="shared" ca="1" si="775"/>
        <v>16.126200000000001</v>
      </c>
      <c r="P3839" s="16" t="str">
        <f ca="1">IFERROR(INDEX(VpD!$2:$2,MATCH(H3839,VpD!$1:$1,1)),VpD!$I$2)</f>
        <v>1979-1998</v>
      </c>
      <c r="Q3839" s="1">
        <f ca="1">INDEX(VpD!$C$3:$I$27,MATCH(F3839,VpD!$B$3:$B$27,0),MATCH(P3839,VpD!$C$2:$I$2,0))</f>
        <v>90</v>
      </c>
      <c r="R3839" s="16">
        <f t="shared" ca="1" si="776"/>
        <v>13.77</v>
      </c>
      <c r="S3839" s="14">
        <f t="shared" ca="1" si="777"/>
        <v>713546.65</v>
      </c>
      <c r="T3839" s="14">
        <f t="shared" ca="1" si="778"/>
        <v>6169174.7000000002</v>
      </c>
      <c r="U3839" s="14" t="str">
        <f t="shared" ca="1" si="779"/>
        <v>0A3F507E-1BF9-32B8-E044-0003BA298018</v>
      </c>
    </row>
    <row r="3840" spans="1:21" s="14" customFormat="1" x14ac:dyDescent="0.25">
      <c r="A3840" s="14">
        <f t="shared" si="767"/>
        <v>3840</v>
      </c>
      <c r="B3840" s="14" t="str">
        <f t="shared" ca="1" si="768"/>
        <v>E0CB6EBD-B5BA-45AC-95BD-68B3FC6680C6</v>
      </c>
      <c r="C3840" s="14" t="str">
        <f t="shared" ca="1" si="769"/>
        <v>Idræts Alle</v>
      </c>
      <c r="D3840" s="14" t="str">
        <f t="shared" ca="1" si="770"/>
        <v>32</v>
      </c>
      <c r="E3840" s="14" t="str">
        <f t="shared" ca="1" si="771"/>
        <v>3ac</v>
      </c>
      <c r="F3840" s="1">
        <f t="shared" ca="1" si="772"/>
        <v>530</v>
      </c>
      <c r="G3840" s="1">
        <f t="shared" ca="1" si="773"/>
        <v>154</v>
      </c>
      <c r="H3840" s="1">
        <f t="shared" ca="1" si="774"/>
        <v>2007</v>
      </c>
      <c r="I3840" s="1" t="str">
        <f ca="1">INDEX(Relationstabel!$C$3:$K$10,MATCH(INDIRECT($A$1&amp;"J"&amp;A3840),Relationstabel!$A$3:$A$10,0),MATCH(IFERROR(VALUE(INDIRECT($A$1&amp;"K"&amp;A3840)),0),Relationstabel!$C$1:$K$1,0))</f>
        <v>Naturgas</v>
      </c>
      <c r="J3840" s="1" t="str">
        <f ca="1">INDEX(Anvendelseskode!B:B,MATCH($F3840,Anvendelseskode!$A:$A,0))</f>
        <v>Bygning i forbindelse med idrætsudøvelse (klubhus, idrætshal, svømmehal o.lign.).</v>
      </c>
      <c r="K3840" s="1" t="str">
        <f ca="1">INDEX(Anvendelseskode!C:C,MATCH($F3840,Anvendelseskode!$A:$A,0))</f>
        <v>Bygning i forbindelse med idrætsudøvelse (klubhus, idrætshal, svømmehal o.lign.).</v>
      </c>
      <c r="L3840" s="1" t="str">
        <f ca="1">INDEX(Anvendelseskode!D:D,MATCH($F3840,Anvendelseskode!$A:$A,0))</f>
        <v>Kommunale og andre offentlige institutioner</v>
      </c>
      <c r="M3840" s="1" t="str">
        <f ca="1">IFERROR(INDEX(SBi!$2:$2,MATCH(H3840,SBi!$1:$1,1)),SBi!$K$2)</f>
        <v>Efter 2006</v>
      </c>
      <c r="N3840" s="1">
        <f ca="1">INDEX(SBi!$C$3:$K$28,MATCH(F3840,SBi!$B$3:$B$28,0),MATCH(M3840,SBi!$C$2:$K$2,0))</f>
        <v>119.3</v>
      </c>
      <c r="O3840" s="16">
        <f t="shared" ca="1" si="775"/>
        <v>18.372199999999999</v>
      </c>
      <c r="P3840" s="16" t="str">
        <f ca="1">IFERROR(INDEX(VpD!$2:$2,MATCH(H3840,VpD!$1:$1,1)),VpD!$I$2)</f>
        <v>&gt;1998</v>
      </c>
      <c r="Q3840" s="1">
        <f ca="1">INDEX(VpD!$C$3:$I$27,MATCH(F3840,VpD!$B$3:$B$27,0),MATCH(P3840,VpD!$C$2:$I$2,0))</f>
        <v>72</v>
      </c>
      <c r="R3840" s="16">
        <f t="shared" ca="1" si="776"/>
        <v>11.087999999999999</v>
      </c>
      <c r="S3840" s="14">
        <f t="shared" ca="1" si="777"/>
        <v>712563.72</v>
      </c>
      <c r="T3840" s="14">
        <f t="shared" ca="1" si="778"/>
        <v>6170250.4500000002</v>
      </c>
      <c r="U3840" s="14" t="str">
        <f t="shared" ca="1" si="779"/>
        <v>22729A66-84BA-44D0-E044-0003BA298018</v>
      </c>
    </row>
    <row r="3841" spans="1:21" s="14" customFormat="1" x14ac:dyDescent="0.25">
      <c r="A3841" s="14">
        <f t="shared" si="767"/>
        <v>3841</v>
      </c>
      <c r="B3841" s="14" t="str">
        <f t="shared" ca="1" si="768"/>
        <v>89AF1070-DA44-483B-BB3C-B45A0E3EEDA1</v>
      </c>
      <c r="C3841" s="14" t="str">
        <f t="shared" ca="1" si="769"/>
        <v>Ny Mæglergårds Alle</v>
      </c>
      <c r="D3841" s="14" t="str">
        <f t="shared" ca="1" si="770"/>
        <v>83</v>
      </c>
      <c r="E3841" s="14" t="str">
        <f t="shared" ca="1" si="771"/>
        <v>6ho</v>
      </c>
      <c r="F3841" s="1">
        <f t="shared" ca="1" si="772"/>
        <v>130</v>
      </c>
      <c r="G3841" s="1">
        <f t="shared" ca="1" si="773"/>
        <v>101</v>
      </c>
      <c r="H3841" s="1">
        <f t="shared" ca="1" si="774"/>
        <v>1966</v>
      </c>
      <c r="I3841" s="1" t="str">
        <f ca="1">INDEX(Relationstabel!$C$3:$K$10,MATCH(INDIRECT($A$1&amp;"J"&amp;A3841),Relationstabel!$A$3:$A$10,0),MATCH(IFERROR(VALUE(INDIRECT($A$1&amp;"K"&amp;A3841)),0),Relationstabel!$C$1:$K$1,0))</f>
        <v>Olie</v>
      </c>
      <c r="J3841" s="1" t="str">
        <f ca="1">INDEX(Anvendelseskode!B:B,MATCH($F3841,Anvendelseskode!$A:$A,0))</f>
        <v>Række-, kæde-, dobbelthus (lodret adskillelse mellem enhederne)</v>
      </c>
      <c r="K3841" s="1" t="str">
        <f ca="1">INDEX(Anvendelseskode!C:C,MATCH($F3841,Anvendelseskode!$A:$A,0))</f>
        <v>Række-, kæde og dobbelthuse</v>
      </c>
      <c r="L3841" s="1" t="str">
        <f ca="1">INDEX(Anvendelseskode!D:D,MATCH($F3841,Anvendelseskode!$A:$A,0))</f>
        <v>Private husholdninger</v>
      </c>
      <c r="M3841" s="1" t="str">
        <f ca="1">IFERROR(INDEX(SBi!$2:$2,MATCH(H3841,SBi!$1:$1,1)),SBi!$K$2)</f>
        <v>1961-1972</v>
      </c>
      <c r="N3841" s="1">
        <f ca="1">INDEX(SBi!$C$3:$K$28,MATCH(F3841,SBi!$B$3:$B$28,0),MATCH(M3841,SBi!$C$2:$K$2,0))</f>
        <v>119.9</v>
      </c>
      <c r="O3841" s="16">
        <f t="shared" ca="1" si="775"/>
        <v>12.109900000000001</v>
      </c>
      <c r="P3841" s="16" t="str">
        <f ca="1">IFERROR(INDEX(VpD!$2:$2,MATCH(H3841,VpD!$1:$1,1)),VpD!$I$2)</f>
        <v>1961-1972</v>
      </c>
      <c r="Q3841" s="1">
        <f ca="1">INDEX(VpD!$C$3:$I$27,MATCH(F3841,VpD!$B$3:$B$27,0),MATCH(P3841,VpD!$C$2:$I$2,0))</f>
        <v>120</v>
      </c>
      <c r="R3841" s="16">
        <f t="shared" ca="1" si="776"/>
        <v>12.12</v>
      </c>
      <c r="S3841" s="14">
        <f t="shared" ca="1" si="777"/>
        <v>713756.79</v>
      </c>
      <c r="T3841" s="14">
        <f t="shared" ca="1" si="778"/>
        <v>6169347.1900000004</v>
      </c>
      <c r="U3841" s="14" t="str">
        <f t="shared" ca="1" si="779"/>
        <v>0A3F507E-1DF4-32B8-E044-0003BA298018</v>
      </c>
    </row>
    <row r="3842" spans="1:21" s="14" customFormat="1" x14ac:dyDescent="0.25">
      <c r="A3842" s="14">
        <f t="shared" si="767"/>
        <v>3842</v>
      </c>
      <c r="B3842" s="14" t="str">
        <f t="shared" ca="1" si="768"/>
        <v>8367C0A4-7AC1-4628-8F01-17E41F7B16C9</v>
      </c>
      <c r="C3842" s="14" t="str">
        <f t="shared" ca="1" si="769"/>
        <v>Nørrebred</v>
      </c>
      <c r="D3842" s="14" t="str">
        <f t="shared" ca="1" si="770"/>
        <v>238</v>
      </c>
      <c r="E3842" s="14" t="str">
        <f t="shared" ca="1" si="771"/>
        <v>21k</v>
      </c>
      <c r="F3842" s="1">
        <f t="shared" ca="1" si="772"/>
        <v>130</v>
      </c>
      <c r="G3842" s="1">
        <f t="shared" ca="1" si="773"/>
        <v>107</v>
      </c>
      <c r="H3842" s="1">
        <f t="shared" ca="1" si="774"/>
        <v>1983</v>
      </c>
      <c r="I3842" s="1" t="str">
        <f ca="1">INDEX(Relationstabel!$C$3:$K$10,MATCH(INDIRECT($A$1&amp;"J"&amp;A3842),Relationstabel!$A$3:$A$10,0),MATCH(IFERROR(VALUE(INDIRECT($A$1&amp;"K"&amp;A3842)),0),Relationstabel!$C$1:$K$1,0))</f>
        <v>Fjernvarme/ Blokvarme</v>
      </c>
      <c r="J3842" s="1" t="str">
        <f ca="1">INDEX(Anvendelseskode!B:B,MATCH($F3842,Anvendelseskode!$A:$A,0))</f>
        <v>Række-, kæde-, dobbelthus (lodret adskillelse mellem enhederne)</v>
      </c>
      <c r="K3842" s="1" t="str">
        <f ca="1">INDEX(Anvendelseskode!C:C,MATCH($F3842,Anvendelseskode!$A:$A,0))</f>
        <v>Række-, kæde og dobbelthuse</v>
      </c>
      <c r="L3842" s="1" t="str">
        <f ca="1">INDEX(Anvendelseskode!D:D,MATCH($F3842,Anvendelseskode!$A:$A,0))</f>
        <v>Private husholdninger</v>
      </c>
      <c r="M3842" s="1" t="str">
        <f ca="1">IFERROR(INDEX(SBi!$2:$2,MATCH(H3842,SBi!$1:$1,1)),SBi!$K$2)</f>
        <v>1979-1998</v>
      </c>
      <c r="N3842" s="1">
        <f ca="1">INDEX(SBi!$C$3:$K$28,MATCH(F3842,SBi!$B$3:$B$28,0),MATCH(M3842,SBi!$C$2:$K$2,0))</f>
        <v>96.8</v>
      </c>
      <c r="O3842" s="16">
        <f t="shared" ca="1" si="775"/>
        <v>10.3576</v>
      </c>
      <c r="P3842" s="16" t="str">
        <f ca="1">IFERROR(INDEX(VpD!$2:$2,MATCH(H3842,VpD!$1:$1,1)),VpD!$I$2)</f>
        <v>1979-1998</v>
      </c>
      <c r="Q3842" s="1">
        <f ca="1">INDEX(VpD!$C$3:$I$27,MATCH(F3842,VpD!$B$3:$B$27,0),MATCH(P3842,VpD!$C$2:$I$2,0))</f>
        <v>74</v>
      </c>
      <c r="R3842" s="16">
        <f t="shared" ca="1" si="776"/>
        <v>7.9180000000000001</v>
      </c>
      <c r="S3842" s="14">
        <f t="shared" ca="1" si="777"/>
        <v>711647.24</v>
      </c>
      <c r="T3842" s="14">
        <f t="shared" ca="1" si="778"/>
        <v>6172192.0599999996</v>
      </c>
      <c r="U3842" s="14" t="str">
        <f t="shared" ca="1" si="779"/>
        <v>0A3F507E-1EF4-32B8-E044-0003BA298018</v>
      </c>
    </row>
    <row r="3843" spans="1:21" s="14" customFormat="1" x14ac:dyDescent="0.25">
      <c r="A3843" s="14">
        <f t="shared" ref="A3843:A3906" si="780">ROW(B3843)</f>
        <v>3843</v>
      </c>
      <c r="B3843" s="14" t="str">
        <f t="shared" ref="B3843:B3906" ca="1" si="781">INDIRECT($A$1&amp;"b"&amp;A3843)</f>
        <v>5EBB8C9E-4269-479D-8BC4-18484726709A</v>
      </c>
      <c r="C3843" s="14" t="str">
        <f t="shared" ref="C3843:C3906" ca="1" si="782">INDIRECT($A$1&amp;"V"&amp;A3843)</f>
        <v>Bygaden</v>
      </c>
      <c r="D3843" s="14" t="str">
        <f t="shared" ref="D3843:D3906" ca="1" si="783">INDIRECT($A$1&amp;"W"&amp;A3843)</f>
        <v>47</v>
      </c>
      <c r="E3843" s="14" t="str">
        <f t="shared" ref="E3843:E3906" ca="1" si="784">INDIRECT($A$1&amp;"AB"&amp;A3843)</f>
        <v>10eo</v>
      </c>
      <c r="F3843" s="1">
        <f t="shared" ref="F3843:F3906" ca="1" si="785">ROUNDDOWN(INDIRECT($A$1&amp;"C"&amp;A3843),-1)</f>
        <v>120</v>
      </c>
      <c r="G3843" s="1">
        <f t="shared" ref="G3843:G3906" ca="1" si="786">INDIRECT($A$1&amp;"P"&amp;A3843)+INDIRECT($A$1&amp;"Q"&amp;A3843)+INDIRECT($A$1&amp;"R"&amp;A3843)*0.5</f>
        <v>209</v>
      </c>
      <c r="H3843" s="1">
        <f t="shared" ref="H3843:H3906" ca="1" si="787">MAX(INDIRECT($A$1&amp;"E"&amp;A3843),INDIRECT($A$1&amp;"D"&amp;A3843))</f>
        <v>1976</v>
      </c>
      <c r="I3843" s="1" t="str">
        <f ca="1">INDEX(Relationstabel!$C$3:$K$10,MATCH(INDIRECT($A$1&amp;"J"&amp;A3843),Relationstabel!$A$3:$A$10,0),MATCH(IFERROR(VALUE(INDIRECT($A$1&amp;"K"&amp;A3843)),0),Relationstabel!$C$1:$K$1,0))</f>
        <v>Naturgas</v>
      </c>
      <c r="J3843" s="1" t="str">
        <f ca="1">INDEX(Anvendelseskode!B:B,MATCH($F3843,Anvendelseskode!$A:$A,0))</f>
        <v>Fritliggende enfamilieshus (parcelhus)</v>
      </c>
      <c r="K3843" s="1" t="str">
        <f ca="1">INDEX(Anvendelseskode!C:C,MATCH($F3843,Anvendelseskode!$A:$A,0))</f>
        <v>Parcelhuse</v>
      </c>
      <c r="L3843" s="1" t="str">
        <f ca="1">INDEX(Anvendelseskode!D:D,MATCH($F3843,Anvendelseskode!$A:$A,0))</f>
        <v>Private husholdninger</v>
      </c>
      <c r="M3843" s="1" t="str">
        <f ca="1">IFERROR(INDEX(SBi!$2:$2,MATCH(H3843,SBi!$1:$1,1)),SBi!$K$2)</f>
        <v>1973-1978</v>
      </c>
      <c r="N3843" s="1">
        <f ca="1">INDEX(SBi!$C$3:$K$28,MATCH(F3843,SBi!$B$3:$B$28,0),MATCH(M3843,SBi!$C$2:$K$2,0))</f>
        <v>119.8</v>
      </c>
      <c r="O3843" s="16">
        <f t="shared" ref="O3843:O3906" ca="1" si="788">N3843*G3843/1000</f>
        <v>25.0382</v>
      </c>
      <c r="P3843" s="16" t="str">
        <f ca="1">IFERROR(INDEX(VpD!$2:$2,MATCH(H3843,VpD!$1:$1,1)),VpD!$I$2)</f>
        <v>1973-1978</v>
      </c>
      <c r="Q3843" s="1">
        <f ca="1">INDEX(VpD!$C$3:$I$27,MATCH(F3843,VpD!$B$3:$B$27,0),MATCH(P3843,VpD!$C$2:$I$2,0))</f>
        <v>117</v>
      </c>
      <c r="R3843" s="16">
        <f t="shared" ref="R3843:R3906" ca="1" si="789">Q3843*G3843/1000</f>
        <v>24.452999999999999</v>
      </c>
      <c r="S3843" s="14">
        <f t="shared" ref="S3843:S3906" ca="1" si="790">INDIRECT($A$1&amp;"AE"&amp;A3843)</f>
        <v>711602.01</v>
      </c>
      <c r="T3843" s="14">
        <f t="shared" ref="T3843:T3906" ca="1" si="791">INDIRECT($A$1&amp;"AF"&amp;A3843)</f>
        <v>6170664.1699999999</v>
      </c>
      <c r="U3843" s="14" t="str">
        <f t="shared" ref="U3843:U3906" ca="1" si="792">INDIRECT($A$1&amp;"AC"&amp;A3843)</f>
        <v>0A3F507E-15FE-32B8-E044-0003BA298018</v>
      </c>
    </row>
    <row r="3844" spans="1:21" s="14" customFormat="1" x14ac:dyDescent="0.25">
      <c r="A3844" s="14">
        <f t="shared" si="780"/>
        <v>3844</v>
      </c>
      <c r="B3844" s="14" t="str">
        <f t="shared" ca="1" si="781"/>
        <v>9A40E9C8-FA7C-4D5B-9B18-79D588139191</v>
      </c>
      <c r="C3844" s="14" t="str">
        <f t="shared" ca="1" si="782"/>
        <v>Engvej</v>
      </c>
      <c r="D3844" s="14" t="str">
        <f t="shared" ca="1" si="783"/>
        <v>9C</v>
      </c>
      <c r="E3844" s="14" t="str">
        <f t="shared" ca="1" si="784"/>
        <v>7ff</v>
      </c>
      <c r="F3844" s="1">
        <f t="shared" ca="1" si="785"/>
        <v>120</v>
      </c>
      <c r="G3844" s="1">
        <f t="shared" ca="1" si="786"/>
        <v>127</v>
      </c>
      <c r="H3844" s="1">
        <f t="shared" ca="1" si="787"/>
        <v>1985</v>
      </c>
      <c r="I3844" s="1" t="str">
        <f ca="1">INDEX(Relationstabel!$C$3:$K$10,MATCH(INDIRECT($A$1&amp;"J"&amp;A3844),Relationstabel!$A$3:$A$10,0),MATCH(IFERROR(VALUE(INDIRECT($A$1&amp;"K"&amp;A3844)),0),Relationstabel!$C$1:$K$1,0))</f>
        <v>Naturgas</v>
      </c>
      <c r="J3844" s="1" t="str">
        <f ca="1">INDEX(Anvendelseskode!B:B,MATCH($F3844,Anvendelseskode!$A:$A,0))</f>
        <v>Fritliggende enfamilieshus (parcelhus)</v>
      </c>
      <c r="K3844" s="1" t="str">
        <f ca="1">INDEX(Anvendelseskode!C:C,MATCH($F3844,Anvendelseskode!$A:$A,0))</f>
        <v>Parcelhuse</v>
      </c>
      <c r="L3844" s="1" t="str">
        <f ca="1">INDEX(Anvendelseskode!D:D,MATCH($F3844,Anvendelseskode!$A:$A,0))</f>
        <v>Private husholdninger</v>
      </c>
      <c r="M3844" s="1" t="str">
        <f ca="1">IFERROR(INDEX(SBi!$2:$2,MATCH(H3844,SBi!$1:$1,1)),SBi!$K$2)</f>
        <v>1979-1998</v>
      </c>
      <c r="N3844" s="1">
        <f ca="1">INDEX(SBi!$C$3:$K$28,MATCH(F3844,SBi!$B$3:$B$28,0),MATCH(M3844,SBi!$C$2:$K$2,0))</f>
        <v>105.4</v>
      </c>
      <c r="O3844" s="16">
        <f t="shared" ca="1" si="788"/>
        <v>13.385800000000001</v>
      </c>
      <c r="P3844" s="16" t="str">
        <f ca="1">IFERROR(INDEX(VpD!$2:$2,MATCH(H3844,VpD!$1:$1,1)),VpD!$I$2)</f>
        <v>1979-1998</v>
      </c>
      <c r="Q3844" s="1">
        <f ca="1">INDEX(VpD!$C$3:$I$27,MATCH(F3844,VpD!$B$3:$B$27,0),MATCH(P3844,VpD!$C$2:$I$2,0))</f>
        <v>90</v>
      </c>
      <c r="R3844" s="16">
        <f t="shared" ca="1" si="789"/>
        <v>11.43</v>
      </c>
      <c r="S3844" s="14">
        <f t="shared" ca="1" si="790"/>
        <v>711670.07</v>
      </c>
      <c r="T3844" s="14">
        <f t="shared" ca="1" si="791"/>
        <v>6170426.7999999998</v>
      </c>
      <c r="U3844" s="14" t="str">
        <f t="shared" ca="1" si="792"/>
        <v>0A3F507E-16FE-32B8-E044-0003BA298018</v>
      </c>
    </row>
    <row r="3845" spans="1:21" s="14" customFormat="1" x14ac:dyDescent="0.25">
      <c r="A3845" s="14">
        <f t="shared" si="780"/>
        <v>3845</v>
      </c>
      <c r="B3845" s="14" t="str">
        <f t="shared" ca="1" si="781"/>
        <v>5FF4733F-3103-487A-BE8F-D96C951FB6C4</v>
      </c>
      <c r="C3845" s="14" t="str">
        <f t="shared" ca="1" si="782"/>
        <v>Løkketoften</v>
      </c>
      <c r="D3845" s="14" t="str">
        <f t="shared" ca="1" si="783"/>
        <v>27</v>
      </c>
      <c r="E3845" s="14" t="str">
        <f t="shared" ca="1" si="784"/>
        <v>9fk</v>
      </c>
      <c r="F3845" s="1">
        <f t="shared" ca="1" si="785"/>
        <v>120</v>
      </c>
      <c r="G3845" s="1">
        <f t="shared" ca="1" si="786"/>
        <v>134</v>
      </c>
      <c r="H3845" s="1">
        <f t="shared" ca="1" si="787"/>
        <v>1983</v>
      </c>
      <c r="I3845" s="1" t="str">
        <f ca="1">INDEX(Relationstabel!$C$3:$K$10,MATCH(INDIRECT($A$1&amp;"J"&amp;A3845),Relationstabel!$A$3:$A$10,0),MATCH(IFERROR(VALUE(INDIRECT($A$1&amp;"K"&amp;A3845)),0),Relationstabel!$C$1:$K$1,0))</f>
        <v>Naturgas</v>
      </c>
      <c r="J3845" s="1" t="str">
        <f ca="1">INDEX(Anvendelseskode!B:B,MATCH($F3845,Anvendelseskode!$A:$A,0))</f>
        <v>Fritliggende enfamilieshus (parcelhus)</v>
      </c>
      <c r="K3845" s="1" t="str">
        <f ca="1">INDEX(Anvendelseskode!C:C,MATCH($F3845,Anvendelseskode!$A:$A,0))</f>
        <v>Parcelhuse</v>
      </c>
      <c r="L3845" s="1" t="str">
        <f ca="1">INDEX(Anvendelseskode!D:D,MATCH($F3845,Anvendelseskode!$A:$A,0))</f>
        <v>Private husholdninger</v>
      </c>
      <c r="M3845" s="1" t="str">
        <f ca="1">IFERROR(INDEX(SBi!$2:$2,MATCH(H3845,SBi!$1:$1,1)),SBi!$K$2)</f>
        <v>1979-1998</v>
      </c>
      <c r="N3845" s="1">
        <f ca="1">INDEX(SBi!$C$3:$K$28,MATCH(F3845,SBi!$B$3:$B$28,0),MATCH(M3845,SBi!$C$2:$K$2,0))</f>
        <v>105.4</v>
      </c>
      <c r="O3845" s="16">
        <f t="shared" ca="1" si="788"/>
        <v>14.1236</v>
      </c>
      <c r="P3845" s="16" t="str">
        <f ca="1">IFERROR(INDEX(VpD!$2:$2,MATCH(H3845,VpD!$1:$1,1)),VpD!$I$2)</f>
        <v>1979-1998</v>
      </c>
      <c r="Q3845" s="1">
        <f ca="1">INDEX(VpD!$C$3:$I$27,MATCH(F3845,VpD!$B$3:$B$27,0),MATCH(P3845,VpD!$C$2:$I$2,0))</f>
        <v>90</v>
      </c>
      <c r="R3845" s="16">
        <f t="shared" ca="1" si="789"/>
        <v>12.06</v>
      </c>
      <c r="S3845" s="14">
        <f t="shared" ca="1" si="790"/>
        <v>710901.21</v>
      </c>
      <c r="T3845" s="14">
        <f t="shared" ca="1" si="791"/>
        <v>6172037.46</v>
      </c>
      <c r="U3845" s="14" t="str">
        <f t="shared" ca="1" si="792"/>
        <v>0A3F507E-1CFE-32B8-E044-0003BA298018</v>
      </c>
    </row>
    <row r="3846" spans="1:21" s="14" customFormat="1" x14ac:dyDescent="0.25">
      <c r="A3846" s="14">
        <f t="shared" si="780"/>
        <v>3846</v>
      </c>
      <c r="B3846" s="14" t="str">
        <f t="shared" ca="1" si="781"/>
        <v>4E3A2139-A448-4CA6-ABD2-8FDEE94211E6</v>
      </c>
      <c r="C3846" s="14" t="str">
        <f t="shared" ca="1" si="782"/>
        <v>Sandvejen</v>
      </c>
      <c r="D3846" s="14" t="str">
        <f t="shared" ca="1" si="783"/>
        <v>19</v>
      </c>
      <c r="E3846" s="14" t="str">
        <f t="shared" ca="1" si="784"/>
        <v>4ao</v>
      </c>
      <c r="F3846" s="1">
        <f t="shared" ca="1" si="785"/>
        <v>120</v>
      </c>
      <c r="G3846" s="1">
        <f t="shared" ca="1" si="786"/>
        <v>169</v>
      </c>
      <c r="H3846" s="1">
        <f t="shared" ca="1" si="787"/>
        <v>1989</v>
      </c>
      <c r="I3846" s="1" t="str">
        <f ca="1">INDEX(Relationstabel!$C$3:$K$10,MATCH(INDIRECT($A$1&amp;"J"&amp;A3846),Relationstabel!$A$3:$A$10,0),MATCH(IFERROR(VALUE(INDIRECT($A$1&amp;"K"&amp;A3846)),0),Relationstabel!$C$1:$K$1,0))</f>
        <v>Elvarme</v>
      </c>
      <c r="J3846" s="1" t="str">
        <f ca="1">INDEX(Anvendelseskode!B:B,MATCH($F3846,Anvendelseskode!$A:$A,0))</f>
        <v>Fritliggende enfamilieshus (parcelhus)</v>
      </c>
      <c r="K3846" s="1" t="str">
        <f ca="1">INDEX(Anvendelseskode!C:C,MATCH($F3846,Anvendelseskode!$A:$A,0))</f>
        <v>Parcelhuse</v>
      </c>
      <c r="L3846" s="1" t="str">
        <f ca="1">INDEX(Anvendelseskode!D:D,MATCH($F3846,Anvendelseskode!$A:$A,0))</f>
        <v>Private husholdninger</v>
      </c>
      <c r="M3846" s="1" t="str">
        <f ca="1">IFERROR(INDEX(SBi!$2:$2,MATCH(H3846,SBi!$1:$1,1)),SBi!$K$2)</f>
        <v>1979-1998</v>
      </c>
      <c r="N3846" s="1">
        <f ca="1">INDEX(SBi!$C$3:$K$28,MATCH(F3846,SBi!$B$3:$B$28,0),MATCH(M3846,SBi!$C$2:$K$2,0))</f>
        <v>105.4</v>
      </c>
      <c r="O3846" s="16">
        <f t="shared" ca="1" si="788"/>
        <v>17.812600000000003</v>
      </c>
      <c r="P3846" s="16" t="str">
        <f ca="1">IFERROR(INDEX(VpD!$2:$2,MATCH(H3846,VpD!$1:$1,1)),VpD!$I$2)</f>
        <v>1979-1998</v>
      </c>
      <c r="Q3846" s="1">
        <f ca="1">INDEX(VpD!$C$3:$I$27,MATCH(F3846,VpD!$B$3:$B$27,0),MATCH(P3846,VpD!$C$2:$I$2,0))</f>
        <v>90</v>
      </c>
      <c r="R3846" s="16">
        <f t="shared" ca="1" si="789"/>
        <v>15.21</v>
      </c>
      <c r="S3846" s="14">
        <f t="shared" ca="1" si="790"/>
        <v>713127.25</v>
      </c>
      <c r="T3846" s="14">
        <f t="shared" ca="1" si="791"/>
        <v>6168567.2199999997</v>
      </c>
      <c r="U3846" s="14" t="str">
        <f t="shared" ca="1" si="792"/>
        <v>0A3F507E-20FE-32B8-E044-0003BA298018</v>
      </c>
    </row>
    <row r="3847" spans="1:21" s="14" customFormat="1" x14ac:dyDescent="0.25">
      <c r="A3847" s="14">
        <f t="shared" si="780"/>
        <v>3847</v>
      </c>
      <c r="B3847" s="14" t="str">
        <f t="shared" ca="1" si="781"/>
        <v>516F5D7C-E5A4-4A0B-A8E3-B9DEC12290C7</v>
      </c>
      <c r="C3847" s="14" t="str">
        <f t="shared" ca="1" si="782"/>
        <v>Strandhaven</v>
      </c>
      <c r="D3847" s="14" t="str">
        <f t="shared" ca="1" si="783"/>
        <v>86</v>
      </c>
      <c r="E3847" s="14" t="str">
        <f t="shared" ca="1" si="784"/>
        <v>5cø</v>
      </c>
      <c r="F3847" s="1">
        <f t="shared" ca="1" si="785"/>
        <v>130</v>
      </c>
      <c r="G3847" s="1">
        <f t="shared" ca="1" si="786"/>
        <v>127</v>
      </c>
      <c r="H3847" s="1">
        <f t="shared" ca="1" si="787"/>
        <v>2008</v>
      </c>
      <c r="I3847" s="1" t="str">
        <f ca="1">INDEX(Relationstabel!$C$3:$K$10,MATCH(INDIRECT($A$1&amp;"J"&amp;A3847),Relationstabel!$A$3:$A$10,0),MATCH(IFERROR(VALUE(INDIRECT($A$1&amp;"K"&amp;A3847)),0),Relationstabel!$C$1:$K$1,0))</f>
        <v>Naturgas</v>
      </c>
      <c r="J3847" s="1" t="str">
        <f ca="1">INDEX(Anvendelseskode!B:B,MATCH($F3847,Anvendelseskode!$A:$A,0))</f>
        <v>Række-, kæde-, dobbelthus (lodret adskillelse mellem enhederne)</v>
      </c>
      <c r="K3847" s="1" t="str">
        <f ca="1">INDEX(Anvendelseskode!C:C,MATCH($F3847,Anvendelseskode!$A:$A,0))</f>
        <v>Række-, kæde og dobbelthuse</v>
      </c>
      <c r="L3847" s="1" t="str">
        <f ca="1">INDEX(Anvendelseskode!D:D,MATCH($F3847,Anvendelseskode!$A:$A,0))</f>
        <v>Private husholdninger</v>
      </c>
      <c r="M3847" s="1" t="str">
        <f ca="1">IFERROR(INDEX(SBi!$2:$2,MATCH(H3847,SBi!$1:$1,1)),SBi!$K$2)</f>
        <v>Efter 2006</v>
      </c>
      <c r="N3847" s="1">
        <f ca="1">INDEX(SBi!$C$3:$K$28,MATCH(F3847,SBi!$B$3:$B$28,0),MATCH(M3847,SBi!$C$2:$K$2,0))</f>
        <v>66.400000000000006</v>
      </c>
      <c r="O3847" s="16">
        <f t="shared" ca="1" si="788"/>
        <v>8.4328000000000003</v>
      </c>
      <c r="P3847" s="16" t="str">
        <f ca="1">IFERROR(INDEX(VpD!$2:$2,MATCH(H3847,VpD!$1:$1,1)),VpD!$I$2)</f>
        <v>&gt;1998</v>
      </c>
      <c r="Q3847" s="1">
        <f ca="1">INDEX(VpD!$C$3:$I$27,MATCH(F3847,VpD!$B$3:$B$27,0),MATCH(P3847,VpD!$C$2:$I$2,0))</f>
        <v>65</v>
      </c>
      <c r="R3847" s="16">
        <f t="shared" ca="1" si="789"/>
        <v>8.2550000000000008</v>
      </c>
      <c r="S3847" s="14">
        <f t="shared" ca="1" si="790"/>
        <v>712626.31</v>
      </c>
      <c r="T3847" s="14">
        <f t="shared" ca="1" si="791"/>
        <v>6168816.5</v>
      </c>
      <c r="U3847" s="14" t="str">
        <f t="shared" ca="1" si="792"/>
        <v>4591B5F9-A6BF-0DD9-E044-0003BA298018</v>
      </c>
    </row>
    <row r="3848" spans="1:21" s="14" customFormat="1" x14ac:dyDescent="0.25">
      <c r="A3848" s="14">
        <f t="shared" si="780"/>
        <v>3848</v>
      </c>
      <c r="B3848" s="14" t="str">
        <f t="shared" ca="1" si="781"/>
        <v>D1D2FBC8-0735-41E1-920C-2A6C2D478D45</v>
      </c>
      <c r="C3848" s="14" t="str">
        <f t="shared" ca="1" si="782"/>
        <v>Strandhaven</v>
      </c>
      <c r="D3848" s="14" t="str">
        <f t="shared" ca="1" si="783"/>
        <v>94</v>
      </c>
      <c r="E3848" s="14" t="str">
        <f t="shared" ca="1" si="784"/>
        <v>5cx</v>
      </c>
      <c r="F3848" s="1">
        <f t="shared" ca="1" si="785"/>
        <v>130</v>
      </c>
      <c r="G3848" s="1">
        <f t="shared" ca="1" si="786"/>
        <v>127</v>
      </c>
      <c r="H3848" s="1">
        <f t="shared" ca="1" si="787"/>
        <v>2008</v>
      </c>
      <c r="I3848" s="1" t="str">
        <f ca="1">INDEX(Relationstabel!$C$3:$K$10,MATCH(INDIRECT($A$1&amp;"J"&amp;A3848),Relationstabel!$A$3:$A$10,0),MATCH(IFERROR(VALUE(INDIRECT($A$1&amp;"K"&amp;A3848)),0),Relationstabel!$C$1:$K$1,0))</f>
        <v>Naturgas</v>
      </c>
      <c r="J3848" s="1" t="str">
        <f ca="1">INDEX(Anvendelseskode!B:B,MATCH($F3848,Anvendelseskode!$A:$A,0))</f>
        <v>Række-, kæde-, dobbelthus (lodret adskillelse mellem enhederne)</v>
      </c>
      <c r="K3848" s="1" t="str">
        <f ca="1">INDEX(Anvendelseskode!C:C,MATCH($F3848,Anvendelseskode!$A:$A,0))</f>
        <v>Række-, kæde og dobbelthuse</v>
      </c>
      <c r="L3848" s="1" t="str">
        <f ca="1">INDEX(Anvendelseskode!D:D,MATCH($F3848,Anvendelseskode!$A:$A,0))</f>
        <v>Private husholdninger</v>
      </c>
      <c r="M3848" s="1" t="str">
        <f ca="1">IFERROR(INDEX(SBi!$2:$2,MATCH(H3848,SBi!$1:$1,1)),SBi!$K$2)</f>
        <v>Efter 2006</v>
      </c>
      <c r="N3848" s="1">
        <f ca="1">INDEX(SBi!$C$3:$K$28,MATCH(F3848,SBi!$B$3:$B$28,0),MATCH(M3848,SBi!$C$2:$K$2,0))</f>
        <v>66.400000000000006</v>
      </c>
      <c r="O3848" s="16">
        <f t="shared" ca="1" si="788"/>
        <v>8.4328000000000003</v>
      </c>
      <c r="P3848" s="16" t="str">
        <f ca="1">IFERROR(INDEX(VpD!$2:$2,MATCH(H3848,VpD!$1:$1,1)),VpD!$I$2)</f>
        <v>&gt;1998</v>
      </c>
      <c r="Q3848" s="1">
        <f ca="1">INDEX(VpD!$C$3:$I$27,MATCH(F3848,VpD!$B$3:$B$27,0),MATCH(P3848,VpD!$C$2:$I$2,0))</f>
        <v>65</v>
      </c>
      <c r="R3848" s="16">
        <f t="shared" ca="1" si="789"/>
        <v>8.2550000000000008</v>
      </c>
      <c r="S3848" s="14">
        <f t="shared" ca="1" si="790"/>
        <v>712615.06</v>
      </c>
      <c r="T3848" s="14">
        <f t="shared" ca="1" si="791"/>
        <v>6168830.0899999999</v>
      </c>
      <c r="U3848" s="14" t="str">
        <f t="shared" ca="1" si="792"/>
        <v>4591B5F9-A6C3-0DD9-E044-0003BA298018</v>
      </c>
    </row>
    <row r="3849" spans="1:21" s="14" customFormat="1" x14ac:dyDescent="0.25">
      <c r="A3849" s="14">
        <f t="shared" si="780"/>
        <v>3849</v>
      </c>
      <c r="B3849" s="14" t="str">
        <f t="shared" ca="1" si="781"/>
        <v>9F512A6B-4723-444E-8B08-99BA7192AA4A</v>
      </c>
      <c r="C3849" s="14" t="str">
        <f t="shared" ca="1" si="782"/>
        <v>Strandhaven</v>
      </c>
      <c r="D3849" s="14" t="str">
        <f t="shared" ca="1" si="783"/>
        <v>118</v>
      </c>
      <c r="E3849" s="14" t="str">
        <f t="shared" ca="1" si="784"/>
        <v>5cl</v>
      </c>
      <c r="F3849" s="1">
        <f t="shared" ca="1" si="785"/>
        <v>130</v>
      </c>
      <c r="G3849" s="1">
        <f t="shared" ca="1" si="786"/>
        <v>108</v>
      </c>
      <c r="H3849" s="1">
        <f t="shared" ca="1" si="787"/>
        <v>2008</v>
      </c>
      <c r="I3849" s="1" t="str">
        <f ca="1">INDEX(Relationstabel!$C$3:$K$10,MATCH(INDIRECT($A$1&amp;"J"&amp;A3849),Relationstabel!$A$3:$A$10,0),MATCH(IFERROR(VALUE(INDIRECT($A$1&amp;"K"&amp;A3849)),0),Relationstabel!$C$1:$K$1,0))</f>
        <v>Naturgas</v>
      </c>
      <c r="J3849" s="1" t="str">
        <f ca="1">INDEX(Anvendelseskode!B:B,MATCH($F3849,Anvendelseskode!$A:$A,0))</f>
        <v>Række-, kæde-, dobbelthus (lodret adskillelse mellem enhederne)</v>
      </c>
      <c r="K3849" s="1" t="str">
        <f ca="1">INDEX(Anvendelseskode!C:C,MATCH($F3849,Anvendelseskode!$A:$A,0))</f>
        <v>Række-, kæde og dobbelthuse</v>
      </c>
      <c r="L3849" s="1" t="str">
        <f ca="1">INDEX(Anvendelseskode!D:D,MATCH($F3849,Anvendelseskode!$A:$A,0))</f>
        <v>Private husholdninger</v>
      </c>
      <c r="M3849" s="1" t="str">
        <f ca="1">IFERROR(INDEX(SBi!$2:$2,MATCH(H3849,SBi!$1:$1,1)),SBi!$K$2)</f>
        <v>Efter 2006</v>
      </c>
      <c r="N3849" s="1">
        <f ca="1">INDEX(SBi!$C$3:$K$28,MATCH(F3849,SBi!$B$3:$B$28,0),MATCH(M3849,SBi!$C$2:$K$2,0))</f>
        <v>66.400000000000006</v>
      </c>
      <c r="O3849" s="16">
        <f t="shared" ca="1" si="788"/>
        <v>7.1712000000000007</v>
      </c>
      <c r="P3849" s="16" t="str">
        <f ca="1">IFERROR(INDEX(VpD!$2:$2,MATCH(H3849,VpD!$1:$1,1)),VpD!$I$2)</f>
        <v>&gt;1998</v>
      </c>
      <c r="Q3849" s="1">
        <f ca="1">INDEX(VpD!$C$3:$I$27,MATCH(F3849,VpD!$B$3:$B$27,0),MATCH(P3849,VpD!$C$2:$I$2,0))</f>
        <v>65</v>
      </c>
      <c r="R3849" s="16">
        <f t="shared" ca="1" si="789"/>
        <v>7.02</v>
      </c>
      <c r="S3849" s="14">
        <f t="shared" ca="1" si="790"/>
        <v>712574.07</v>
      </c>
      <c r="T3849" s="14">
        <f t="shared" ca="1" si="791"/>
        <v>6168879.4900000002</v>
      </c>
      <c r="U3849" s="14" t="str">
        <f t="shared" ca="1" si="792"/>
        <v>4591B5F9-A6CE-0DD9-E044-0003BA298018</v>
      </c>
    </row>
    <row r="3850" spans="1:21" s="14" customFormat="1" x14ac:dyDescent="0.25">
      <c r="A3850" s="14">
        <f t="shared" si="780"/>
        <v>3850</v>
      </c>
      <c r="B3850" s="14" t="str">
        <f t="shared" ca="1" si="781"/>
        <v>55C3C37B-FC24-430E-B0E6-873F150EBB6D</v>
      </c>
      <c r="C3850" s="14" t="str">
        <f t="shared" ca="1" si="782"/>
        <v>Strandhaven</v>
      </c>
      <c r="D3850" s="14" t="str">
        <f t="shared" ca="1" si="783"/>
        <v>132</v>
      </c>
      <c r="E3850" s="14" t="str">
        <f t="shared" ca="1" si="784"/>
        <v>5ce</v>
      </c>
      <c r="F3850" s="1">
        <f t="shared" ca="1" si="785"/>
        <v>130</v>
      </c>
      <c r="G3850" s="1">
        <f t="shared" ca="1" si="786"/>
        <v>127</v>
      </c>
      <c r="H3850" s="1">
        <f t="shared" ca="1" si="787"/>
        <v>2008</v>
      </c>
      <c r="I3850" s="1" t="str">
        <f ca="1">INDEX(Relationstabel!$C$3:$K$10,MATCH(INDIRECT($A$1&amp;"J"&amp;A3850),Relationstabel!$A$3:$A$10,0),MATCH(IFERROR(VALUE(INDIRECT($A$1&amp;"K"&amp;A3850)),0),Relationstabel!$C$1:$K$1,0))</f>
        <v>Naturgas</v>
      </c>
      <c r="J3850" s="1" t="str">
        <f ca="1">INDEX(Anvendelseskode!B:B,MATCH($F3850,Anvendelseskode!$A:$A,0))</f>
        <v>Række-, kæde-, dobbelthus (lodret adskillelse mellem enhederne)</v>
      </c>
      <c r="K3850" s="1" t="str">
        <f ca="1">INDEX(Anvendelseskode!C:C,MATCH($F3850,Anvendelseskode!$A:$A,0))</f>
        <v>Række-, kæde og dobbelthuse</v>
      </c>
      <c r="L3850" s="1" t="str">
        <f ca="1">INDEX(Anvendelseskode!D:D,MATCH($F3850,Anvendelseskode!$A:$A,0))</f>
        <v>Private husholdninger</v>
      </c>
      <c r="M3850" s="1" t="str">
        <f ca="1">IFERROR(INDEX(SBi!$2:$2,MATCH(H3850,SBi!$1:$1,1)),SBi!$K$2)</f>
        <v>Efter 2006</v>
      </c>
      <c r="N3850" s="1">
        <f ca="1">INDEX(SBi!$C$3:$K$28,MATCH(F3850,SBi!$B$3:$B$28,0),MATCH(M3850,SBi!$C$2:$K$2,0))</f>
        <v>66.400000000000006</v>
      </c>
      <c r="O3850" s="16">
        <f t="shared" ca="1" si="788"/>
        <v>8.4328000000000003</v>
      </c>
      <c r="P3850" s="16" t="str">
        <f ca="1">IFERROR(INDEX(VpD!$2:$2,MATCH(H3850,VpD!$1:$1,1)),VpD!$I$2)</f>
        <v>&gt;1998</v>
      </c>
      <c r="Q3850" s="1">
        <f ca="1">INDEX(VpD!$C$3:$I$27,MATCH(F3850,VpD!$B$3:$B$27,0),MATCH(P3850,VpD!$C$2:$I$2,0))</f>
        <v>65</v>
      </c>
      <c r="R3850" s="16">
        <f t="shared" ca="1" si="789"/>
        <v>8.2550000000000008</v>
      </c>
      <c r="S3850" s="14">
        <f t="shared" ca="1" si="790"/>
        <v>712595</v>
      </c>
      <c r="T3850" s="14">
        <f t="shared" ca="1" si="791"/>
        <v>6168807.9500000002</v>
      </c>
      <c r="U3850" s="14" t="str">
        <f t="shared" ca="1" si="792"/>
        <v>4591B5F9-A6D4-0DD9-E044-0003BA298018</v>
      </c>
    </row>
    <row r="3851" spans="1:21" s="14" customFormat="1" x14ac:dyDescent="0.25">
      <c r="A3851" s="14">
        <f t="shared" si="780"/>
        <v>3851</v>
      </c>
      <c r="B3851" s="14" t="str">
        <f t="shared" ca="1" si="781"/>
        <v>25DA9B53-C879-4178-8C8B-23A2404DFE77</v>
      </c>
      <c r="C3851" s="14" t="str">
        <f t="shared" ca="1" si="782"/>
        <v>Strandhaven</v>
      </c>
      <c r="D3851" s="14" t="str">
        <f t="shared" ca="1" si="783"/>
        <v>136</v>
      </c>
      <c r="E3851" s="14" t="str">
        <f t="shared" ca="1" si="784"/>
        <v>5cc</v>
      </c>
      <c r="F3851" s="1">
        <f t="shared" ca="1" si="785"/>
        <v>130</v>
      </c>
      <c r="G3851" s="1">
        <f t="shared" ca="1" si="786"/>
        <v>108</v>
      </c>
      <c r="H3851" s="1">
        <f t="shared" ca="1" si="787"/>
        <v>2008</v>
      </c>
      <c r="I3851" s="1" t="str">
        <f ca="1">INDEX(Relationstabel!$C$3:$K$10,MATCH(INDIRECT($A$1&amp;"J"&amp;A3851),Relationstabel!$A$3:$A$10,0),MATCH(IFERROR(VALUE(INDIRECT($A$1&amp;"K"&amp;A3851)),0),Relationstabel!$C$1:$K$1,0))</f>
        <v>Naturgas</v>
      </c>
      <c r="J3851" s="1" t="str">
        <f ca="1">INDEX(Anvendelseskode!B:B,MATCH($F3851,Anvendelseskode!$A:$A,0))</f>
        <v>Række-, kæde-, dobbelthus (lodret adskillelse mellem enhederne)</v>
      </c>
      <c r="K3851" s="1" t="str">
        <f ca="1">INDEX(Anvendelseskode!C:C,MATCH($F3851,Anvendelseskode!$A:$A,0))</f>
        <v>Række-, kæde og dobbelthuse</v>
      </c>
      <c r="L3851" s="1" t="str">
        <f ca="1">INDEX(Anvendelseskode!D:D,MATCH($F3851,Anvendelseskode!$A:$A,0))</f>
        <v>Private husholdninger</v>
      </c>
      <c r="M3851" s="1" t="str">
        <f ca="1">IFERROR(INDEX(SBi!$2:$2,MATCH(H3851,SBi!$1:$1,1)),SBi!$K$2)</f>
        <v>Efter 2006</v>
      </c>
      <c r="N3851" s="1">
        <f ca="1">INDEX(SBi!$C$3:$K$28,MATCH(F3851,SBi!$B$3:$B$28,0),MATCH(M3851,SBi!$C$2:$K$2,0))</f>
        <v>66.400000000000006</v>
      </c>
      <c r="O3851" s="16">
        <f t="shared" ca="1" si="788"/>
        <v>7.1712000000000007</v>
      </c>
      <c r="P3851" s="16" t="str">
        <f ca="1">IFERROR(INDEX(VpD!$2:$2,MATCH(H3851,VpD!$1:$1,1)),VpD!$I$2)</f>
        <v>&gt;1998</v>
      </c>
      <c r="Q3851" s="1">
        <f ca="1">INDEX(VpD!$C$3:$I$27,MATCH(F3851,VpD!$B$3:$B$27,0),MATCH(P3851,VpD!$C$2:$I$2,0))</f>
        <v>65</v>
      </c>
      <c r="R3851" s="16">
        <f t="shared" ca="1" si="789"/>
        <v>7.02</v>
      </c>
      <c r="S3851" s="14">
        <f t="shared" ca="1" si="790"/>
        <v>712589.12</v>
      </c>
      <c r="T3851" s="14">
        <f t="shared" ca="1" si="791"/>
        <v>6168814.5800000001</v>
      </c>
      <c r="U3851" s="14" t="str">
        <f t="shared" ca="1" si="792"/>
        <v>4591B5F9-A6D6-0DD9-E044-0003BA298018</v>
      </c>
    </row>
    <row r="3852" spans="1:21" s="14" customFormat="1" x14ac:dyDescent="0.25">
      <c r="A3852" s="14">
        <f t="shared" si="780"/>
        <v>3852</v>
      </c>
      <c r="B3852" s="14" t="str">
        <f t="shared" ca="1" si="781"/>
        <v>E8B401B3-6987-4098-AADD-2C273AF90D1A</v>
      </c>
      <c r="C3852" s="14" t="str">
        <f t="shared" ca="1" si="782"/>
        <v>Strandhaven</v>
      </c>
      <c r="D3852" s="14" t="str">
        <f t="shared" ca="1" si="783"/>
        <v>152</v>
      </c>
      <c r="E3852" s="14" t="str">
        <f t="shared" ca="1" si="784"/>
        <v>5bx</v>
      </c>
      <c r="F3852" s="1">
        <f t="shared" ca="1" si="785"/>
        <v>130</v>
      </c>
      <c r="G3852" s="1">
        <f t="shared" ca="1" si="786"/>
        <v>108</v>
      </c>
      <c r="H3852" s="1">
        <f t="shared" ca="1" si="787"/>
        <v>2008</v>
      </c>
      <c r="I3852" s="1" t="str">
        <f ca="1">INDEX(Relationstabel!$C$3:$K$10,MATCH(INDIRECT($A$1&amp;"J"&amp;A3852),Relationstabel!$A$3:$A$10,0),MATCH(IFERROR(VALUE(INDIRECT($A$1&amp;"K"&amp;A3852)),0),Relationstabel!$C$1:$K$1,0))</f>
        <v>Naturgas</v>
      </c>
      <c r="J3852" s="1" t="str">
        <f ca="1">INDEX(Anvendelseskode!B:B,MATCH($F3852,Anvendelseskode!$A:$A,0))</f>
        <v>Række-, kæde-, dobbelthus (lodret adskillelse mellem enhederne)</v>
      </c>
      <c r="K3852" s="1" t="str">
        <f ca="1">INDEX(Anvendelseskode!C:C,MATCH($F3852,Anvendelseskode!$A:$A,0))</f>
        <v>Række-, kæde og dobbelthuse</v>
      </c>
      <c r="L3852" s="1" t="str">
        <f ca="1">INDEX(Anvendelseskode!D:D,MATCH($F3852,Anvendelseskode!$A:$A,0))</f>
        <v>Private husholdninger</v>
      </c>
      <c r="M3852" s="1" t="str">
        <f ca="1">IFERROR(INDEX(SBi!$2:$2,MATCH(H3852,SBi!$1:$1,1)),SBi!$K$2)</f>
        <v>Efter 2006</v>
      </c>
      <c r="N3852" s="1">
        <f ca="1">INDEX(SBi!$C$3:$K$28,MATCH(F3852,SBi!$B$3:$B$28,0),MATCH(M3852,SBi!$C$2:$K$2,0))</f>
        <v>66.400000000000006</v>
      </c>
      <c r="O3852" s="16">
        <f t="shared" ca="1" si="788"/>
        <v>7.1712000000000007</v>
      </c>
      <c r="P3852" s="16" t="str">
        <f ca="1">IFERROR(INDEX(VpD!$2:$2,MATCH(H3852,VpD!$1:$1,1)),VpD!$I$2)</f>
        <v>&gt;1998</v>
      </c>
      <c r="Q3852" s="1">
        <f ca="1">INDEX(VpD!$C$3:$I$27,MATCH(F3852,VpD!$B$3:$B$27,0),MATCH(P3852,VpD!$C$2:$I$2,0))</f>
        <v>65</v>
      </c>
      <c r="R3852" s="16">
        <f t="shared" ca="1" si="789"/>
        <v>7.02</v>
      </c>
      <c r="S3852" s="14">
        <f t="shared" ca="1" si="790"/>
        <v>712561.57</v>
      </c>
      <c r="T3852" s="14">
        <f t="shared" ca="1" si="791"/>
        <v>6168848.5800000001</v>
      </c>
      <c r="U3852" s="14" t="str">
        <f t="shared" ca="1" si="792"/>
        <v>4591B5F9-A6DD-0DD9-E044-0003BA298018</v>
      </c>
    </row>
    <row r="3853" spans="1:21" s="14" customFormat="1" x14ac:dyDescent="0.25">
      <c r="A3853" s="14">
        <f t="shared" si="780"/>
        <v>3853</v>
      </c>
      <c r="B3853" s="14" t="str">
        <f t="shared" ca="1" si="781"/>
        <v>84DB8785-4107-49F6-9AFC-E7F6F091FFC7</v>
      </c>
      <c r="C3853" s="14" t="str">
        <f t="shared" ca="1" si="782"/>
        <v>Strandhaven</v>
      </c>
      <c r="D3853" s="14" t="str">
        <f t="shared" ca="1" si="783"/>
        <v>158</v>
      </c>
      <c r="E3853" s="14" t="str">
        <f t="shared" ca="1" si="784"/>
        <v>5bt</v>
      </c>
      <c r="F3853" s="1">
        <f t="shared" ca="1" si="785"/>
        <v>130</v>
      </c>
      <c r="G3853" s="1">
        <f t="shared" ca="1" si="786"/>
        <v>108</v>
      </c>
      <c r="H3853" s="1">
        <f t="shared" ca="1" si="787"/>
        <v>2008</v>
      </c>
      <c r="I3853" s="1" t="str">
        <f ca="1">INDEX(Relationstabel!$C$3:$K$10,MATCH(INDIRECT($A$1&amp;"J"&amp;A3853),Relationstabel!$A$3:$A$10,0),MATCH(IFERROR(VALUE(INDIRECT($A$1&amp;"K"&amp;A3853)),0),Relationstabel!$C$1:$K$1,0))</f>
        <v>Naturgas</v>
      </c>
      <c r="J3853" s="1" t="str">
        <f ca="1">INDEX(Anvendelseskode!B:B,MATCH($F3853,Anvendelseskode!$A:$A,0))</f>
        <v>Række-, kæde-, dobbelthus (lodret adskillelse mellem enhederne)</v>
      </c>
      <c r="K3853" s="1" t="str">
        <f ca="1">INDEX(Anvendelseskode!C:C,MATCH($F3853,Anvendelseskode!$A:$A,0))</f>
        <v>Række-, kæde og dobbelthuse</v>
      </c>
      <c r="L3853" s="1" t="str">
        <f ca="1">INDEX(Anvendelseskode!D:D,MATCH($F3853,Anvendelseskode!$A:$A,0))</f>
        <v>Private husholdninger</v>
      </c>
      <c r="M3853" s="1" t="str">
        <f ca="1">IFERROR(INDEX(SBi!$2:$2,MATCH(H3853,SBi!$1:$1,1)),SBi!$K$2)</f>
        <v>Efter 2006</v>
      </c>
      <c r="N3853" s="1">
        <f ca="1">INDEX(SBi!$C$3:$K$28,MATCH(F3853,SBi!$B$3:$B$28,0),MATCH(M3853,SBi!$C$2:$K$2,0))</f>
        <v>66.400000000000006</v>
      </c>
      <c r="O3853" s="16">
        <f t="shared" ca="1" si="788"/>
        <v>7.1712000000000007</v>
      </c>
      <c r="P3853" s="16" t="str">
        <f ca="1">IFERROR(INDEX(VpD!$2:$2,MATCH(H3853,VpD!$1:$1,1)),VpD!$I$2)</f>
        <v>&gt;1998</v>
      </c>
      <c r="Q3853" s="1">
        <f ca="1">INDEX(VpD!$C$3:$I$27,MATCH(F3853,VpD!$B$3:$B$27,0),MATCH(P3853,VpD!$C$2:$I$2,0))</f>
        <v>65</v>
      </c>
      <c r="R3853" s="16">
        <f t="shared" ca="1" si="789"/>
        <v>7.02</v>
      </c>
      <c r="S3853" s="14">
        <f t="shared" ca="1" si="790"/>
        <v>712551.35</v>
      </c>
      <c r="T3853" s="14">
        <f t="shared" ca="1" si="791"/>
        <v>6168860.9299999997</v>
      </c>
      <c r="U3853" s="14" t="str">
        <f t="shared" ca="1" si="792"/>
        <v>4591B5F9-A6E0-0DD9-E044-0003BA298018</v>
      </c>
    </row>
    <row r="3854" spans="1:21" s="14" customFormat="1" x14ac:dyDescent="0.25">
      <c r="A3854" s="14">
        <f t="shared" si="780"/>
        <v>3854</v>
      </c>
      <c r="B3854" s="14" t="str">
        <f t="shared" ca="1" si="781"/>
        <v>F332F8EE-46C9-4585-9733-2EA9DB2CBCBB</v>
      </c>
      <c r="C3854" s="14" t="str">
        <f t="shared" ca="1" si="782"/>
        <v>Strandhaven</v>
      </c>
      <c r="D3854" s="14" t="str">
        <f t="shared" ca="1" si="783"/>
        <v>172</v>
      </c>
      <c r="E3854" s="14" t="str">
        <f t="shared" ca="1" si="784"/>
        <v>5bn</v>
      </c>
      <c r="F3854" s="1">
        <f t="shared" ca="1" si="785"/>
        <v>130</v>
      </c>
      <c r="G3854" s="1">
        <f t="shared" ca="1" si="786"/>
        <v>127</v>
      </c>
      <c r="H3854" s="1">
        <f t="shared" ca="1" si="787"/>
        <v>2008</v>
      </c>
      <c r="I3854" s="1" t="str">
        <f ca="1">INDEX(Relationstabel!$C$3:$K$10,MATCH(INDIRECT($A$1&amp;"J"&amp;A3854),Relationstabel!$A$3:$A$10,0),MATCH(IFERROR(VALUE(INDIRECT($A$1&amp;"K"&amp;A3854)),0),Relationstabel!$C$1:$K$1,0))</f>
        <v>Naturgas</v>
      </c>
      <c r="J3854" s="1" t="str">
        <f ca="1">INDEX(Anvendelseskode!B:B,MATCH($F3854,Anvendelseskode!$A:$A,0))</f>
        <v>Række-, kæde-, dobbelthus (lodret adskillelse mellem enhederne)</v>
      </c>
      <c r="K3854" s="1" t="str">
        <f ca="1">INDEX(Anvendelseskode!C:C,MATCH($F3854,Anvendelseskode!$A:$A,0))</f>
        <v>Række-, kæde og dobbelthuse</v>
      </c>
      <c r="L3854" s="1" t="str">
        <f ca="1">INDEX(Anvendelseskode!D:D,MATCH($F3854,Anvendelseskode!$A:$A,0))</f>
        <v>Private husholdninger</v>
      </c>
      <c r="M3854" s="1" t="str">
        <f ca="1">IFERROR(INDEX(SBi!$2:$2,MATCH(H3854,SBi!$1:$1,1)),SBi!$K$2)</f>
        <v>Efter 2006</v>
      </c>
      <c r="N3854" s="1">
        <f ca="1">INDEX(SBi!$C$3:$K$28,MATCH(F3854,SBi!$B$3:$B$28,0),MATCH(M3854,SBi!$C$2:$K$2,0))</f>
        <v>66.400000000000006</v>
      </c>
      <c r="O3854" s="16">
        <f t="shared" ca="1" si="788"/>
        <v>8.4328000000000003</v>
      </c>
      <c r="P3854" s="16" t="str">
        <f ca="1">IFERROR(INDEX(VpD!$2:$2,MATCH(H3854,VpD!$1:$1,1)),VpD!$I$2)</f>
        <v>&gt;1998</v>
      </c>
      <c r="Q3854" s="1">
        <f ca="1">INDEX(VpD!$C$3:$I$27,MATCH(F3854,VpD!$B$3:$B$27,0),MATCH(P3854,VpD!$C$2:$I$2,0))</f>
        <v>65</v>
      </c>
      <c r="R3854" s="16">
        <f t="shared" ca="1" si="789"/>
        <v>8.2550000000000008</v>
      </c>
      <c r="S3854" s="14">
        <f t="shared" ca="1" si="790"/>
        <v>712571.75</v>
      </c>
      <c r="T3854" s="14">
        <f t="shared" ca="1" si="791"/>
        <v>6168788.79</v>
      </c>
      <c r="U3854" s="14" t="str">
        <f t="shared" ca="1" si="792"/>
        <v>4591B5F9-A6E6-0DD9-E044-0003BA298018</v>
      </c>
    </row>
    <row r="3855" spans="1:21" s="14" customFormat="1" x14ac:dyDescent="0.25">
      <c r="A3855" s="14">
        <f t="shared" si="780"/>
        <v>3855</v>
      </c>
      <c r="B3855" s="14" t="str">
        <f t="shared" ca="1" si="781"/>
        <v>CA47844E-DEF0-4A16-8734-73AA6B45AC73</v>
      </c>
      <c r="C3855" s="14" t="str">
        <f t="shared" ca="1" si="782"/>
        <v>Strandhaven</v>
      </c>
      <c r="D3855" s="14" t="str">
        <f t="shared" ca="1" si="783"/>
        <v>186</v>
      </c>
      <c r="E3855" s="14" t="str">
        <f t="shared" ca="1" si="784"/>
        <v>5bf</v>
      </c>
      <c r="F3855" s="1">
        <f t="shared" ca="1" si="785"/>
        <v>130</v>
      </c>
      <c r="G3855" s="1">
        <f t="shared" ca="1" si="786"/>
        <v>120</v>
      </c>
      <c r="H3855" s="1">
        <f t="shared" ca="1" si="787"/>
        <v>2008</v>
      </c>
      <c r="I3855" s="1" t="str">
        <f ca="1">INDEX(Relationstabel!$C$3:$K$10,MATCH(INDIRECT($A$1&amp;"J"&amp;A3855),Relationstabel!$A$3:$A$10,0),MATCH(IFERROR(VALUE(INDIRECT($A$1&amp;"K"&amp;A3855)),0),Relationstabel!$C$1:$K$1,0))</f>
        <v>Naturgas</v>
      </c>
      <c r="J3855" s="1" t="str">
        <f ca="1">INDEX(Anvendelseskode!B:B,MATCH($F3855,Anvendelseskode!$A:$A,0))</f>
        <v>Række-, kæde-, dobbelthus (lodret adskillelse mellem enhederne)</v>
      </c>
      <c r="K3855" s="1" t="str">
        <f ca="1">INDEX(Anvendelseskode!C:C,MATCH($F3855,Anvendelseskode!$A:$A,0))</f>
        <v>Række-, kæde og dobbelthuse</v>
      </c>
      <c r="L3855" s="1" t="str">
        <f ca="1">INDEX(Anvendelseskode!D:D,MATCH($F3855,Anvendelseskode!$A:$A,0))</f>
        <v>Private husholdninger</v>
      </c>
      <c r="M3855" s="1" t="str">
        <f ca="1">IFERROR(INDEX(SBi!$2:$2,MATCH(H3855,SBi!$1:$1,1)),SBi!$K$2)</f>
        <v>Efter 2006</v>
      </c>
      <c r="N3855" s="1">
        <f ca="1">INDEX(SBi!$C$3:$K$28,MATCH(F3855,SBi!$B$3:$B$28,0),MATCH(M3855,SBi!$C$2:$K$2,0))</f>
        <v>66.400000000000006</v>
      </c>
      <c r="O3855" s="16">
        <f t="shared" ca="1" si="788"/>
        <v>7.9680000000000009</v>
      </c>
      <c r="P3855" s="16" t="str">
        <f ca="1">IFERROR(INDEX(VpD!$2:$2,MATCH(H3855,VpD!$1:$1,1)),VpD!$I$2)</f>
        <v>&gt;1998</v>
      </c>
      <c r="Q3855" s="1">
        <f ca="1">INDEX(VpD!$C$3:$I$27,MATCH(F3855,VpD!$B$3:$B$27,0),MATCH(P3855,VpD!$C$2:$I$2,0))</f>
        <v>65</v>
      </c>
      <c r="R3855" s="16">
        <f t="shared" ca="1" si="789"/>
        <v>7.8</v>
      </c>
      <c r="S3855" s="14">
        <f t="shared" ca="1" si="790"/>
        <v>712548.83</v>
      </c>
      <c r="T3855" s="14">
        <f t="shared" ca="1" si="791"/>
        <v>6168817.4199999999</v>
      </c>
      <c r="U3855" s="14" t="str">
        <f t="shared" ca="1" si="792"/>
        <v>4591B5F9-A6ED-0DD9-E044-0003BA298018</v>
      </c>
    </row>
    <row r="3856" spans="1:21" s="14" customFormat="1" x14ac:dyDescent="0.25">
      <c r="A3856" s="14">
        <f t="shared" si="780"/>
        <v>3856</v>
      </c>
      <c r="B3856" s="14" t="str">
        <f t="shared" ca="1" si="781"/>
        <v>C5D0AF8A-A278-401A-98D9-A1688E7B197D</v>
      </c>
      <c r="C3856" s="14" t="str">
        <f t="shared" ca="1" si="782"/>
        <v>Strandhaven</v>
      </c>
      <c r="D3856" s="14" t="str">
        <f t="shared" ca="1" si="783"/>
        <v>192</v>
      </c>
      <c r="E3856" s="14" t="str">
        <f t="shared" ca="1" si="784"/>
        <v>5bd</v>
      </c>
      <c r="F3856" s="1">
        <f t="shared" ca="1" si="785"/>
        <v>130</v>
      </c>
      <c r="G3856" s="1">
        <f t="shared" ca="1" si="786"/>
        <v>108</v>
      </c>
      <c r="H3856" s="1">
        <f t="shared" ca="1" si="787"/>
        <v>2008</v>
      </c>
      <c r="I3856" s="1" t="str">
        <f ca="1">INDEX(Relationstabel!$C$3:$K$10,MATCH(INDIRECT($A$1&amp;"J"&amp;A3856),Relationstabel!$A$3:$A$10,0),MATCH(IFERROR(VALUE(INDIRECT($A$1&amp;"K"&amp;A3856)),0),Relationstabel!$C$1:$K$1,0))</f>
        <v>Naturgas</v>
      </c>
      <c r="J3856" s="1" t="str">
        <f ca="1">INDEX(Anvendelseskode!B:B,MATCH($F3856,Anvendelseskode!$A:$A,0))</f>
        <v>Række-, kæde-, dobbelthus (lodret adskillelse mellem enhederne)</v>
      </c>
      <c r="K3856" s="1" t="str">
        <f ca="1">INDEX(Anvendelseskode!C:C,MATCH($F3856,Anvendelseskode!$A:$A,0))</f>
        <v>Række-, kæde og dobbelthuse</v>
      </c>
      <c r="L3856" s="1" t="str">
        <f ca="1">INDEX(Anvendelseskode!D:D,MATCH($F3856,Anvendelseskode!$A:$A,0))</f>
        <v>Private husholdninger</v>
      </c>
      <c r="M3856" s="1" t="str">
        <f ca="1">IFERROR(INDEX(SBi!$2:$2,MATCH(H3856,SBi!$1:$1,1)),SBi!$K$2)</f>
        <v>Efter 2006</v>
      </c>
      <c r="N3856" s="1">
        <f ca="1">INDEX(SBi!$C$3:$K$28,MATCH(F3856,SBi!$B$3:$B$28,0),MATCH(M3856,SBi!$C$2:$K$2,0))</f>
        <v>66.400000000000006</v>
      </c>
      <c r="O3856" s="16">
        <f t="shared" ca="1" si="788"/>
        <v>7.1712000000000007</v>
      </c>
      <c r="P3856" s="16" t="str">
        <f ca="1">IFERROR(INDEX(VpD!$2:$2,MATCH(H3856,VpD!$1:$1,1)),VpD!$I$2)</f>
        <v>&gt;1998</v>
      </c>
      <c r="Q3856" s="1">
        <f ca="1">INDEX(VpD!$C$3:$I$27,MATCH(F3856,VpD!$B$3:$B$27,0),MATCH(P3856,VpD!$C$2:$I$2,0))</f>
        <v>65</v>
      </c>
      <c r="R3856" s="16">
        <f t="shared" ca="1" si="789"/>
        <v>7.02</v>
      </c>
      <c r="S3856" s="14">
        <f t="shared" ca="1" si="790"/>
        <v>712538.75</v>
      </c>
      <c r="T3856" s="14">
        <f t="shared" ca="1" si="791"/>
        <v>6168829.5599999996</v>
      </c>
      <c r="U3856" s="14" t="str">
        <f t="shared" ca="1" si="792"/>
        <v>4591B5F9-A6EF-0DD9-E044-0003BA298018</v>
      </c>
    </row>
    <row r="3857" spans="1:21" s="14" customFormat="1" x14ac:dyDescent="0.25">
      <c r="A3857" s="14">
        <f t="shared" si="780"/>
        <v>3857</v>
      </c>
      <c r="B3857" s="14" t="str">
        <f t="shared" ca="1" si="781"/>
        <v>E7ACC04F-6D18-40FB-86BB-D63EA9F4DFC9</v>
      </c>
      <c r="C3857" s="14" t="str">
        <f t="shared" ca="1" si="782"/>
        <v>Strandhaven</v>
      </c>
      <c r="D3857" s="14" t="str">
        <f t="shared" ca="1" si="783"/>
        <v>206</v>
      </c>
      <c r="E3857" s="14" t="str">
        <f t="shared" ca="1" si="784"/>
        <v>5az</v>
      </c>
      <c r="F3857" s="1">
        <f t="shared" ca="1" si="785"/>
        <v>130</v>
      </c>
      <c r="G3857" s="1">
        <f t="shared" ca="1" si="786"/>
        <v>108</v>
      </c>
      <c r="H3857" s="1">
        <f t="shared" ca="1" si="787"/>
        <v>2008</v>
      </c>
      <c r="I3857" s="1" t="str">
        <f ca="1">INDEX(Relationstabel!$C$3:$K$10,MATCH(INDIRECT($A$1&amp;"J"&amp;A3857),Relationstabel!$A$3:$A$10,0),MATCH(IFERROR(VALUE(INDIRECT($A$1&amp;"K"&amp;A3857)),0),Relationstabel!$C$1:$K$1,0))</f>
        <v>Naturgas</v>
      </c>
      <c r="J3857" s="1" t="str">
        <f ca="1">INDEX(Anvendelseskode!B:B,MATCH($F3857,Anvendelseskode!$A:$A,0))</f>
        <v>Række-, kæde-, dobbelthus (lodret adskillelse mellem enhederne)</v>
      </c>
      <c r="K3857" s="1" t="str">
        <f ca="1">INDEX(Anvendelseskode!C:C,MATCH($F3857,Anvendelseskode!$A:$A,0))</f>
        <v>Række-, kæde og dobbelthuse</v>
      </c>
      <c r="L3857" s="1" t="str">
        <f ca="1">INDEX(Anvendelseskode!D:D,MATCH($F3857,Anvendelseskode!$A:$A,0))</f>
        <v>Private husholdninger</v>
      </c>
      <c r="M3857" s="1" t="str">
        <f ca="1">IFERROR(INDEX(SBi!$2:$2,MATCH(H3857,SBi!$1:$1,1)),SBi!$K$2)</f>
        <v>Efter 2006</v>
      </c>
      <c r="N3857" s="1">
        <f ca="1">INDEX(SBi!$C$3:$K$28,MATCH(F3857,SBi!$B$3:$B$28,0),MATCH(M3857,SBi!$C$2:$K$2,0))</f>
        <v>66.400000000000006</v>
      </c>
      <c r="O3857" s="16">
        <f t="shared" ca="1" si="788"/>
        <v>7.1712000000000007</v>
      </c>
      <c r="P3857" s="16" t="str">
        <f ca="1">IFERROR(INDEX(VpD!$2:$2,MATCH(H3857,VpD!$1:$1,1)),VpD!$I$2)</f>
        <v>&gt;1998</v>
      </c>
      <c r="Q3857" s="1">
        <f ca="1">INDEX(VpD!$C$3:$I$27,MATCH(F3857,VpD!$B$3:$B$27,0),MATCH(P3857,VpD!$C$2:$I$2,0))</f>
        <v>65</v>
      </c>
      <c r="R3857" s="16">
        <f t="shared" ca="1" si="789"/>
        <v>7.02</v>
      </c>
      <c r="S3857" s="14">
        <f t="shared" ca="1" si="790"/>
        <v>712562.47</v>
      </c>
      <c r="T3857" s="14">
        <f t="shared" ca="1" si="791"/>
        <v>6168755.04</v>
      </c>
      <c r="U3857" s="14" t="str">
        <f t="shared" ca="1" si="792"/>
        <v>4591B5F9-A6F5-0DD9-E044-0003BA298018</v>
      </c>
    </row>
    <row r="3858" spans="1:21" s="14" customFormat="1" x14ac:dyDescent="0.25">
      <c r="A3858" s="14">
        <f t="shared" si="780"/>
        <v>3858</v>
      </c>
      <c r="B3858" s="14" t="str">
        <f t="shared" ca="1" si="781"/>
        <v>A5D6F4A0-4280-45A9-98E1-DFAC09FDA2A9</v>
      </c>
      <c r="C3858" s="14" t="str">
        <f t="shared" ca="1" si="782"/>
        <v>Hvidkløvervænget</v>
      </c>
      <c r="D3858" s="14" t="str">
        <f t="shared" ca="1" si="783"/>
        <v>24</v>
      </c>
      <c r="E3858" s="14" t="str">
        <f t="shared" ca="1" si="784"/>
        <v>9qy</v>
      </c>
      <c r="F3858" s="1">
        <f t="shared" ca="1" si="785"/>
        <v>130</v>
      </c>
      <c r="G3858" s="1">
        <f t="shared" ca="1" si="786"/>
        <v>115</v>
      </c>
      <c r="H3858" s="1">
        <f t="shared" ca="1" si="787"/>
        <v>2015</v>
      </c>
      <c r="I3858" s="1" t="str">
        <f ca="1">INDEX(Relationstabel!$C$3:$K$10,MATCH(INDIRECT($A$1&amp;"J"&amp;A3858),Relationstabel!$A$3:$A$10,0),MATCH(IFERROR(VALUE(INDIRECT($A$1&amp;"K"&amp;A3858)),0),Relationstabel!$C$1:$K$1,0))</f>
        <v>Fjernvarme/ Blokvarme</v>
      </c>
      <c r="J3858" s="1" t="str">
        <f ca="1">INDEX(Anvendelseskode!B:B,MATCH($F3858,Anvendelseskode!$A:$A,0))</f>
        <v>Række-, kæde-, dobbelthus (lodret adskillelse mellem enhederne)</v>
      </c>
      <c r="K3858" s="1" t="str">
        <f ca="1">INDEX(Anvendelseskode!C:C,MATCH($F3858,Anvendelseskode!$A:$A,0))</f>
        <v>Række-, kæde og dobbelthuse</v>
      </c>
      <c r="L3858" s="1" t="str">
        <f ca="1">INDEX(Anvendelseskode!D:D,MATCH($F3858,Anvendelseskode!$A:$A,0))</f>
        <v>Private husholdninger</v>
      </c>
      <c r="M3858" s="1" t="str">
        <f ca="1">IFERROR(INDEX(SBi!$2:$2,MATCH(H3858,SBi!$1:$1,1)),SBi!$K$2)</f>
        <v>Efter 2006</v>
      </c>
      <c r="N3858" s="1">
        <f ca="1">INDEX(SBi!$C$3:$K$28,MATCH(F3858,SBi!$B$3:$B$28,0),MATCH(M3858,SBi!$C$2:$K$2,0))</f>
        <v>66.400000000000006</v>
      </c>
      <c r="O3858" s="16">
        <f t="shared" ca="1" si="788"/>
        <v>7.636000000000001</v>
      </c>
      <c r="P3858" s="16" t="str">
        <f ca="1">IFERROR(INDEX(VpD!$2:$2,MATCH(H3858,VpD!$1:$1,1)),VpD!$I$2)</f>
        <v>&gt;1998</v>
      </c>
      <c r="Q3858" s="1">
        <f ca="1">INDEX(VpD!$C$3:$I$27,MATCH(F3858,VpD!$B$3:$B$27,0),MATCH(P3858,VpD!$C$2:$I$2,0))</f>
        <v>65</v>
      </c>
      <c r="R3858" s="16">
        <f t="shared" ca="1" si="789"/>
        <v>7.4749999999999996</v>
      </c>
      <c r="S3858" s="14">
        <f t="shared" ca="1" si="790"/>
        <v>711508.79</v>
      </c>
      <c r="T3858" s="14">
        <f t="shared" ca="1" si="791"/>
        <v>6172754.0899999999</v>
      </c>
      <c r="U3858" s="14" t="str">
        <f t="shared" ca="1" si="792"/>
        <v>9F0177DE-F696-4E6B-BD5E-2B195BB1E11E</v>
      </c>
    </row>
    <row r="3859" spans="1:21" s="14" customFormat="1" x14ac:dyDescent="0.25">
      <c r="A3859" s="14">
        <f t="shared" si="780"/>
        <v>3859</v>
      </c>
      <c r="B3859" s="14" t="str">
        <f t="shared" ca="1" si="781"/>
        <v>CB827163-0E84-4146-86E4-5ECEC2E17C9C</v>
      </c>
      <c r="C3859" s="14" t="str">
        <f t="shared" ca="1" si="782"/>
        <v>Gulkløvervænget</v>
      </c>
      <c r="D3859" s="14" t="str">
        <f t="shared" ca="1" si="783"/>
        <v>8</v>
      </c>
      <c r="E3859" s="14" t="str">
        <f t="shared" ca="1" si="784"/>
        <v>9uc</v>
      </c>
      <c r="F3859" s="1">
        <f t="shared" ca="1" si="785"/>
        <v>130</v>
      </c>
      <c r="G3859" s="1">
        <f t="shared" ca="1" si="786"/>
        <v>130</v>
      </c>
      <c r="H3859" s="1">
        <f t="shared" ca="1" si="787"/>
        <v>2016</v>
      </c>
      <c r="I3859" s="1" t="str">
        <f ca="1">INDEX(Relationstabel!$C$3:$K$10,MATCH(INDIRECT($A$1&amp;"J"&amp;A3859),Relationstabel!$A$3:$A$10,0),MATCH(IFERROR(VALUE(INDIRECT($A$1&amp;"K"&amp;A3859)),0),Relationstabel!$C$1:$K$1,0))</f>
        <v>Fjernvarme/ Blokvarme</v>
      </c>
      <c r="J3859" s="1" t="str">
        <f ca="1">INDEX(Anvendelseskode!B:B,MATCH($F3859,Anvendelseskode!$A:$A,0))</f>
        <v>Række-, kæde-, dobbelthus (lodret adskillelse mellem enhederne)</v>
      </c>
      <c r="K3859" s="1" t="str">
        <f ca="1">INDEX(Anvendelseskode!C:C,MATCH($F3859,Anvendelseskode!$A:$A,0))</f>
        <v>Række-, kæde og dobbelthuse</v>
      </c>
      <c r="L3859" s="1" t="str">
        <f ca="1">INDEX(Anvendelseskode!D:D,MATCH($F3859,Anvendelseskode!$A:$A,0))</f>
        <v>Private husholdninger</v>
      </c>
      <c r="M3859" s="1" t="str">
        <f ca="1">IFERROR(INDEX(SBi!$2:$2,MATCH(H3859,SBi!$1:$1,1)),SBi!$K$2)</f>
        <v>Efter 2006</v>
      </c>
      <c r="N3859" s="1">
        <f ca="1">INDEX(SBi!$C$3:$K$28,MATCH(F3859,SBi!$B$3:$B$28,0),MATCH(M3859,SBi!$C$2:$K$2,0))</f>
        <v>66.400000000000006</v>
      </c>
      <c r="O3859" s="16">
        <f t="shared" ca="1" si="788"/>
        <v>8.6319999999999997</v>
      </c>
      <c r="P3859" s="16" t="str">
        <f ca="1">IFERROR(INDEX(VpD!$2:$2,MATCH(H3859,VpD!$1:$1,1)),VpD!$I$2)</f>
        <v>&gt;1998</v>
      </c>
      <c r="Q3859" s="1">
        <f ca="1">INDEX(VpD!$C$3:$I$27,MATCH(F3859,VpD!$B$3:$B$27,0),MATCH(P3859,VpD!$C$2:$I$2,0))</f>
        <v>65</v>
      </c>
      <c r="R3859" s="16">
        <f t="shared" ca="1" si="789"/>
        <v>8.4499999999999993</v>
      </c>
      <c r="S3859" s="14">
        <f t="shared" ca="1" si="790"/>
        <v>711577.65</v>
      </c>
      <c r="T3859" s="14">
        <f t="shared" ca="1" si="791"/>
        <v>6172822.0999999996</v>
      </c>
      <c r="U3859" s="14" t="str">
        <f t="shared" ca="1" si="792"/>
        <v>424F33BD-AD8B-43F2-89BD-56748E0D4F03</v>
      </c>
    </row>
    <row r="3860" spans="1:21" s="14" customFormat="1" x14ac:dyDescent="0.25">
      <c r="A3860" s="14">
        <f t="shared" si="780"/>
        <v>3860</v>
      </c>
      <c r="B3860" s="14" t="str">
        <f t="shared" ca="1" si="781"/>
        <v>35872FDF-2C6B-40BB-A11C-EA9CD6CC07F4</v>
      </c>
      <c r="C3860" s="14" t="str">
        <f t="shared" ca="1" si="782"/>
        <v>Grønkløvervænget</v>
      </c>
      <c r="D3860" s="14" t="str">
        <f t="shared" ca="1" si="783"/>
        <v>26</v>
      </c>
      <c r="E3860" s="14" t="str">
        <f t="shared" ca="1" si="784"/>
        <v>9ux</v>
      </c>
      <c r="F3860" s="1">
        <f t="shared" ca="1" si="785"/>
        <v>130</v>
      </c>
      <c r="G3860" s="1">
        <f t="shared" ca="1" si="786"/>
        <v>120</v>
      </c>
      <c r="H3860" s="1">
        <f t="shared" ca="1" si="787"/>
        <v>2016</v>
      </c>
      <c r="I3860" s="1" t="str">
        <f ca="1">INDEX(Relationstabel!$C$3:$K$10,MATCH(INDIRECT($A$1&amp;"J"&amp;A3860),Relationstabel!$A$3:$A$10,0),MATCH(IFERROR(VALUE(INDIRECT($A$1&amp;"K"&amp;A3860)),0),Relationstabel!$C$1:$K$1,0))</f>
        <v>Fjernvarme/ Blokvarme</v>
      </c>
      <c r="J3860" s="1" t="str">
        <f ca="1">INDEX(Anvendelseskode!B:B,MATCH($F3860,Anvendelseskode!$A:$A,0))</f>
        <v>Række-, kæde-, dobbelthus (lodret adskillelse mellem enhederne)</v>
      </c>
      <c r="K3860" s="1" t="str">
        <f ca="1">INDEX(Anvendelseskode!C:C,MATCH($F3860,Anvendelseskode!$A:$A,0))</f>
        <v>Række-, kæde og dobbelthuse</v>
      </c>
      <c r="L3860" s="1" t="str">
        <f ca="1">INDEX(Anvendelseskode!D:D,MATCH($F3860,Anvendelseskode!$A:$A,0))</f>
        <v>Private husholdninger</v>
      </c>
      <c r="M3860" s="1" t="str">
        <f ca="1">IFERROR(INDEX(SBi!$2:$2,MATCH(H3860,SBi!$1:$1,1)),SBi!$K$2)</f>
        <v>Efter 2006</v>
      </c>
      <c r="N3860" s="1">
        <f ca="1">INDEX(SBi!$C$3:$K$28,MATCH(F3860,SBi!$B$3:$B$28,0),MATCH(M3860,SBi!$C$2:$K$2,0))</f>
        <v>66.400000000000006</v>
      </c>
      <c r="O3860" s="16">
        <f t="shared" ca="1" si="788"/>
        <v>7.9680000000000009</v>
      </c>
      <c r="P3860" s="16" t="str">
        <f ca="1">IFERROR(INDEX(VpD!$2:$2,MATCH(H3860,VpD!$1:$1,1)),VpD!$I$2)</f>
        <v>&gt;1998</v>
      </c>
      <c r="Q3860" s="1">
        <f ca="1">INDEX(VpD!$C$3:$I$27,MATCH(F3860,VpD!$B$3:$B$27,0),MATCH(P3860,VpD!$C$2:$I$2,0))</f>
        <v>65</v>
      </c>
      <c r="R3860" s="16">
        <f t="shared" ca="1" si="789"/>
        <v>7.8</v>
      </c>
      <c r="S3860" s="14">
        <f t="shared" ca="1" si="790"/>
        <v>711626.14</v>
      </c>
      <c r="T3860" s="14">
        <f t="shared" ca="1" si="791"/>
        <v>6172780.6699999999</v>
      </c>
      <c r="U3860" s="14" t="str">
        <f t="shared" ca="1" si="792"/>
        <v>E27DF6A5-41B3-4020-AD03-817D07736A49</v>
      </c>
    </row>
    <row r="3861" spans="1:21" s="14" customFormat="1" x14ac:dyDescent="0.25">
      <c r="A3861" s="14">
        <f t="shared" si="780"/>
        <v>3861</v>
      </c>
      <c r="B3861" s="14" t="str">
        <f t="shared" ca="1" si="781"/>
        <v>DE055722-3D46-4CD9-8AFB-D9D8C98C5D17</v>
      </c>
      <c r="C3861" s="14" t="str">
        <f t="shared" ca="1" si="782"/>
        <v>Horsbred</v>
      </c>
      <c r="D3861" s="14" t="str">
        <f t="shared" ca="1" si="783"/>
        <v>121</v>
      </c>
      <c r="E3861" s="14" t="str">
        <f t="shared" ca="1" si="784"/>
        <v>13cf</v>
      </c>
      <c r="F3861" s="1">
        <f t="shared" ca="1" si="785"/>
        <v>130</v>
      </c>
      <c r="G3861" s="1">
        <f t="shared" ca="1" si="786"/>
        <v>107</v>
      </c>
      <c r="H3861" s="1">
        <f t="shared" ca="1" si="787"/>
        <v>1983</v>
      </c>
      <c r="I3861" s="1" t="str">
        <f ca="1">INDEX(Relationstabel!$C$3:$K$10,MATCH(INDIRECT($A$1&amp;"J"&amp;A3861),Relationstabel!$A$3:$A$10,0),MATCH(IFERROR(VALUE(INDIRECT($A$1&amp;"K"&amp;A3861)),0),Relationstabel!$C$1:$K$1,0))</f>
        <v>Fjernvarme/ Blokvarme</v>
      </c>
      <c r="J3861" s="1" t="str">
        <f ca="1">INDEX(Anvendelseskode!B:B,MATCH($F3861,Anvendelseskode!$A:$A,0))</f>
        <v>Række-, kæde-, dobbelthus (lodret adskillelse mellem enhederne)</v>
      </c>
      <c r="K3861" s="1" t="str">
        <f ca="1">INDEX(Anvendelseskode!C:C,MATCH($F3861,Anvendelseskode!$A:$A,0))</f>
        <v>Række-, kæde og dobbelthuse</v>
      </c>
      <c r="L3861" s="1" t="str">
        <f ca="1">INDEX(Anvendelseskode!D:D,MATCH($F3861,Anvendelseskode!$A:$A,0))</f>
        <v>Private husholdninger</v>
      </c>
      <c r="M3861" s="1" t="str">
        <f ca="1">IFERROR(INDEX(SBi!$2:$2,MATCH(H3861,SBi!$1:$1,1)),SBi!$K$2)</f>
        <v>1979-1998</v>
      </c>
      <c r="N3861" s="1">
        <f ca="1">INDEX(SBi!$C$3:$K$28,MATCH(F3861,SBi!$B$3:$B$28,0),MATCH(M3861,SBi!$C$2:$K$2,0))</f>
        <v>96.8</v>
      </c>
      <c r="O3861" s="16">
        <f t="shared" ca="1" si="788"/>
        <v>10.3576</v>
      </c>
      <c r="P3861" s="16" t="str">
        <f ca="1">IFERROR(INDEX(VpD!$2:$2,MATCH(H3861,VpD!$1:$1,1)),VpD!$I$2)</f>
        <v>1979-1998</v>
      </c>
      <c r="Q3861" s="1">
        <f ca="1">INDEX(VpD!$C$3:$I$27,MATCH(F3861,VpD!$B$3:$B$27,0),MATCH(P3861,VpD!$C$2:$I$2,0))</f>
        <v>74</v>
      </c>
      <c r="R3861" s="16">
        <f t="shared" ca="1" si="789"/>
        <v>7.9180000000000001</v>
      </c>
      <c r="S3861" s="14">
        <f t="shared" ca="1" si="790"/>
        <v>711309.72</v>
      </c>
      <c r="T3861" s="14">
        <f t="shared" ca="1" si="791"/>
        <v>6171902.5800000001</v>
      </c>
      <c r="U3861" s="14" t="str">
        <f t="shared" ca="1" si="792"/>
        <v>0A3F507E-18F3-32B8-E044-0003BA298018</v>
      </c>
    </row>
    <row r="3862" spans="1:21" s="14" customFormat="1" x14ac:dyDescent="0.25">
      <c r="A3862" s="14">
        <f t="shared" si="780"/>
        <v>3862</v>
      </c>
      <c r="B3862" s="14" t="str">
        <f t="shared" ca="1" si="781"/>
        <v>2F725B08-6AE8-4A7E-A67C-973A63884456</v>
      </c>
      <c r="C3862" s="14" t="str">
        <f t="shared" ca="1" si="782"/>
        <v>Ny Mæglergårds Alle</v>
      </c>
      <c r="D3862" s="14" t="str">
        <f t="shared" ca="1" si="783"/>
        <v>92</v>
      </c>
      <c r="E3862" s="14" t="str">
        <f t="shared" ca="1" si="784"/>
        <v>6em</v>
      </c>
      <c r="F3862" s="1">
        <f t="shared" ca="1" si="785"/>
        <v>120</v>
      </c>
      <c r="G3862" s="1">
        <f t="shared" ca="1" si="786"/>
        <v>133</v>
      </c>
      <c r="H3862" s="1">
        <f t="shared" ca="1" si="787"/>
        <v>1975</v>
      </c>
      <c r="I3862" s="1" t="str">
        <f ca="1">INDEX(Relationstabel!$C$3:$K$10,MATCH(INDIRECT($A$1&amp;"J"&amp;A3862),Relationstabel!$A$3:$A$10,0),MATCH(IFERROR(VALUE(INDIRECT($A$1&amp;"K"&amp;A3862)),0),Relationstabel!$C$1:$K$1,0))</f>
        <v>Olie</v>
      </c>
      <c r="J3862" s="1" t="str">
        <f ca="1">INDEX(Anvendelseskode!B:B,MATCH($F3862,Anvendelseskode!$A:$A,0))</f>
        <v>Fritliggende enfamilieshus (parcelhus)</v>
      </c>
      <c r="K3862" s="1" t="str">
        <f ca="1">INDEX(Anvendelseskode!C:C,MATCH($F3862,Anvendelseskode!$A:$A,0))</f>
        <v>Parcelhuse</v>
      </c>
      <c r="L3862" s="1" t="str">
        <f ca="1">INDEX(Anvendelseskode!D:D,MATCH($F3862,Anvendelseskode!$A:$A,0))</f>
        <v>Private husholdninger</v>
      </c>
      <c r="M3862" s="1" t="str">
        <f ca="1">IFERROR(INDEX(SBi!$2:$2,MATCH(H3862,SBi!$1:$1,1)),SBi!$K$2)</f>
        <v>1973-1978</v>
      </c>
      <c r="N3862" s="1">
        <f ca="1">INDEX(SBi!$C$3:$K$28,MATCH(F3862,SBi!$B$3:$B$28,0),MATCH(M3862,SBi!$C$2:$K$2,0))</f>
        <v>119.8</v>
      </c>
      <c r="O3862" s="16">
        <f t="shared" ca="1" si="788"/>
        <v>15.933399999999999</v>
      </c>
      <c r="P3862" s="16" t="str">
        <f ca="1">IFERROR(INDEX(VpD!$2:$2,MATCH(H3862,VpD!$1:$1,1)),VpD!$I$2)</f>
        <v>1973-1978</v>
      </c>
      <c r="Q3862" s="1">
        <f ca="1">INDEX(VpD!$C$3:$I$27,MATCH(F3862,VpD!$B$3:$B$27,0),MATCH(P3862,VpD!$C$2:$I$2,0))</f>
        <v>117</v>
      </c>
      <c r="R3862" s="16">
        <f t="shared" ca="1" si="789"/>
        <v>15.561</v>
      </c>
      <c r="S3862" s="14">
        <f t="shared" ca="1" si="790"/>
        <v>713855.74</v>
      </c>
      <c r="T3862" s="14">
        <f t="shared" ca="1" si="791"/>
        <v>6169402.1699999999</v>
      </c>
      <c r="U3862" s="14" t="str">
        <f t="shared" ca="1" si="792"/>
        <v>0A3F507E-1DFA-32B8-E044-0003BA298018</v>
      </c>
    </row>
    <row r="3863" spans="1:21" s="14" customFormat="1" x14ac:dyDescent="0.25">
      <c r="A3863" s="14">
        <f t="shared" si="780"/>
        <v>3863</v>
      </c>
      <c r="B3863" s="14" t="str">
        <f t="shared" ca="1" si="781"/>
        <v>CD09DEC4-6572-4B63-9F11-2B942C95CBAD</v>
      </c>
      <c r="C3863" s="14" t="str">
        <f t="shared" ca="1" si="782"/>
        <v>Nørrebred</v>
      </c>
      <c r="D3863" s="14" t="str">
        <f t="shared" ca="1" si="783"/>
        <v>250</v>
      </c>
      <c r="E3863" s="14" t="str">
        <f t="shared" ca="1" si="784"/>
        <v>21ac</v>
      </c>
      <c r="F3863" s="1">
        <f t="shared" ca="1" si="785"/>
        <v>130</v>
      </c>
      <c r="G3863" s="1">
        <f t="shared" ca="1" si="786"/>
        <v>107</v>
      </c>
      <c r="H3863" s="1">
        <f t="shared" ca="1" si="787"/>
        <v>1969</v>
      </c>
      <c r="I3863" s="1" t="str">
        <f ca="1">INDEX(Relationstabel!$C$3:$K$10,MATCH(INDIRECT($A$1&amp;"J"&amp;A3863),Relationstabel!$A$3:$A$10,0),MATCH(IFERROR(VALUE(INDIRECT($A$1&amp;"K"&amp;A3863)),0),Relationstabel!$C$1:$K$1,0))</f>
        <v>Fjernvarme/ Blokvarme</v>
      </c>
      <c r="J3863" s="1" t="str">
        <f ca="1">INDEX(Anvendelseskode!B:B,MATCH($F3863,Anvendelseskode!$A:$A,0))</f>
        <v>Række-, kæde-, dobbelthus (lodret adskillelse mellem enhederne)</v>
      </c>
      <c r="K3863" s="1" t="str">
        <f ca="1">INDEX(Anvendelseskode!C:C,MATCH($F3863,Anvendelseskode!$A:$A,0))</f>
        <v>Række-, kæde og dobbelthuse</v>
      </c>
      <c r="L3863" s="1" t="str">
        <f ca="1">INDEX(Anvendelseskode!D:D,MATCH($F3863,Anvendelseskode!$A:$A,0))</f>
        <v>Private husholdninger</v>
      </c>
      <c r="M3863" s="1" t="str">
        <f ca="1">IFERROR(INDEX(SBi!$2:$2,MATCH(H3863,SBi!$1:$1,1)),SBi!$K$2)</f>
        <v>1961-1972</v>
      </c>
      <c r="N3863" s="1">
        <f ca="1">INDEX(SBi!$C$3:$K$28,MATCH(F3863,SBi!$B$3:$B$28,0),MATCH(M3863,SBi!$C$2:$K$2,0))</f>
        <v>119.9</v>
      </c>
      <c r="O3863" s="16">
        <f t="shared" ca="1" si="788"/>
        <v>12.829300000000002</v>
      </c>
      <c r="P3863" s="16" t="str">
        <f ca="1">IFERROR(INDEX(VpD!$2:$2,MATCH(H3863,VpD!$1:$1,1)),VpD!$I$2)</f>
        <v>1961-1972</v>
      </c>
      <c r="Q3863" s="1">
        <f ca="1">INDEX(VpD!$C$3:$I$27,MATCH(F3863,VpD!$B$3:$B$27,0),MATCH(P3863,VpD!$C$2:$I$2,0))</f>
        <v>120</v>
      </c>
      <c r="R3863" s="16">
        <f t="shared" ca="1" si="789"/>
        <v>12.84</v>
      </c>
      <c r="S3863" s="14">
        <f t="shared" ca="1" si="790"/>
        <v>711702.32</v>
      </c>
      <c r="T3863" s="14">
        <f t="shared" ca="1" si="791"/>
        <v>6172238.1299999999</v>
      </c>
      <c r="U3863" s="14" t="str">
        <f t="shared" ca="1" si="792"/>
        <v>0A3F507E-1EFA-32B8-E044-0003BA298018</v>
      </c>
    </row>
    <row r="3864" spans="1:21" s="14" customFormat="1" x14ac:dyDescent="0.25">
      <c r="A3864" s="14">
        <f t="shared" si="780"/>
        <v>3864</v>
      </c>
      <c r="B3864" s="14" t="str">
        <f t="shared" ca="1" si="781"/>
        <v>902EC002-45E3-4847-92C9-AA75E8732D18</v>
      </c>
      <c r="C3864" s="14" t="str">
        <f t="shared" ca="1" si="782"/>
        <v>Svenstrupvej</v>
      </c>
      <c r="D3864" s="14" t="str">
        <f t="shared" ca="1" si="783"/>
        <v>4A</v>
      </c>
      <c r="E3864" s="14" t="str">
        <f t="shared" ca="1" si="784"/>
        <v>18mn</v>
      </c>
      <c r="F3864" s="1">
        <f t="shared" ca="1" si="785"/>
        <v>130</v>
      </c>
      <c r="G3864" s="1">
        <f t="shared" ca="1" si="786"/>
        <v>94</v>
      </c>
      <c r="H3864" s="1">
        <f t="shared" ca="1" si="787"/>
        <v>1959</v>
      </c>
      <c r="I3864" s="1" t="str">
        <f ca="1">INDEX(Relationstabel!$C$3:$K$10,MATCH(INDIRECT($A$1&amp;"J"&amp;A3864),Relationstabel!$A$3:$A$10,0),MATCH(IFERROR(VALUE(INDIRECT($A$1&amp;"K"&amp;A3864)),0),Relationstabel!$C$1:$K$1,0))</f>
        <v>Naturgas</v>
      </c>
      <c r="J3864" s="1" t="str">
        <f ca="1">INDEX(Anvendelseskode!B:B,MATCH($F3864,Anvendelseskode!$A:$A,0))</f>
        <v>Række-, kæde-, dobbelthus (lodret adskillelse mellem enhederne)</v>
      </c>
      <c r="K3864" s="1" t="str">
        <f ca="1">INDEX(Anvendelseskode!C:C,MATCH($F3864,Anvendelseskode!$A:$A,0))</f>
        <v>Række-, kæde og dobbelthuse</v>
      </c>
      <c r="L3864" s="1" t="str">
        <f ca="1">INDEX(Anvendelseskode!D:D,MATCH($F3864,Anvendelseskode!$A:$A,0))</f>
        <v>Private husholdninger</v>
      </c>
      <c r="M3864" s="1" t="str">
        <f ca="1">IFERROR(INDEX(SBi!$2:$2,MATCH(H3864,SBi!$1:$1,1)),SBi!$K$2)</f>
        <v>1951-1960</v>
      </c>
      <c r="N3864" s="1">
        <f ca="1">INDEX(SBi!$C$3:$K$28,MATCH(F3864,SBi!$B$3:$B$28,0),MATCH(M3864,SBi!$C$2:$K$2,0))</f>
        <v>142.80000000000001</v>
      </c>
      <c r="O3864" s="16">
        <f t="shared" ca="1" si="788"/>
        <v>13.423200000000001</v>
      </c>
      <c r="P3864" s="16" t="str">
        <f ca="1">IFERROR(INDEX(VpD!$2:$2,MATCH(H3864,VpD!$1:$1,1)),VpD!$I$2)</f>
        <v>1951-1960</v>
      </c>
      <c r="Q3864" s="1">
        <f ca="1">INDEX(VpD!$C$3:$I$27,MATCH(F3864,VpD!$B$3:$B$27,0),MATCH(P3864,VpD!$C$2:$I$2,0))</f>
        <v>162</v>
      </c>
      <c r="R3864" s="16">
        <f t="shared" ca="1" si="789"/>
        <v>15.228</v>
      </c>
      <c r="S3864" s="14">
        <f t="shared" ca="1" si="790"/>
        <v>712967.01</v>
      </c>
      <c r="T3864" s="14">
        <f t="shared" ca="1" si="791"/>
        <v>6169295.8099999996</v>
      </c>
      <c r="U3864" s="14" t="str">
        <f t="shared" ca="1" si="792"/>
        <v>0A3F507E-21FA-32B8-E044-0003BA298018</v>
      </c>
    </row>
    <row r="3865" spans="1:21" s="14" customFormat="1" x14ac:dyDescent="0.25">
      <c r="A3865" s="14">
        <f t="shared" si="780"/>
        <v>3865</v>
      </c>
      <c r="B3865" s="14" t="str">
        <f t="shared" ca="1" si="781"/>
        <v>9A34D539-BFEC-433C-BE07-D028D9D989F6</v>
      </c>
      <c r="C3865" s="14" t="str">
        <f t="shared" ca="1" si="782"/>
        <v>Syvhøjvænge</v>
      </c>
      <c r="D3865" s="14" t="str">
        <f t="shared" ca="1" si="783"/>
        <v>198</v>
      </c>
      <c r="E3865" s="14" t="str">
        <f t="shared" ca="1" si="784"/>
        <v>14cn</v>
      </c>
      <c r="F3865" s="1">
        <f t="shared" ca="1" si="785"/>
        <v>130</v>
      </c>
      <c r="G3865" s="1">
        <f t="shared" ca="1" si="786"/>
        <v>107</v>
      </c>
      <c r="H3865" s="1">
        <f t="shared" ca="1" si="787"/>
        <v>1970</v>
      </c>
      <c r="I3865" s="1" t="str">
        <f ca="1">INDEX(Relationstabel!$C$3:$K$10,MATCH(INDIRECT($A$1&amp;"J"&amp;A3865),Relationstabel!$A$3:$A$10,0),MATCH(IFERROR(VALUE(INDIRECT($A$1&amp;"K"&amp;A3865)),0),Relationstabel!$C$1:$K$1,0))</f>
        <v>Fjernvarme/ Blokvarme</v>
      </c>
      <c r="J3865" s="1" t="str">
        <f ca="1">INDEX(Anvendelseskode!B:B,MATCH($F3865,Anvendelseskode!$A:$A,0))</f>
        <v>Række-, kæde-, dobbelthus (lodret adskillelse mellem enhederne)</v>
      </c>
      <c r="K3865" s="1" t="str">
        <f ca="1">INDEX(Anvendelseskode!C:C,MATCH($F3865,Anvendelseskode!$A:$A,0))</f>
        <v>Række-, kæde og dobbelthuse</v>
      </c>
      <c r="L3865" s="1" t="str">
        <f ca="1">INDEX(Anvendelseskode!D:D,MATCH($F3865,Anvendelseskode!$A:$A,0))</f>
        <v>Private husholdninger</v>
      </c>
      <c r="M3865" s="1" t="str">
        <f ca="1">IFERROR(INDEX(SBi!$2:$2,MATCH(H3865,SBi!$1:$1,1)),SBi!$K$2)</f>
        <v>1961-1972</v>
      </c>
      <c r="N3865" s="1">
        <f ca="1">INDEX(SBi!$C$3:$K$28,MATCH(F3865,SBi!$B$3:$B$28,0),MATCH(M3865,SBi!$C$2:$K$2,0))</f>
        <v>119.9</v>
      </c>
      <c r="O3865" s="16">
        <f t="shared" ca="1" si="788"/>
        <v>12.829300000000002</v>
      </c>
      <c r="P3865" s="16" t="str">
        <f ca="1">IFERROR(INDEX(VpD!$2:$2,MATCH(H3865,VpD!$1:$1,1)),VpD!$I$2)</f>
        <v>1961-1972</v>
      </c>
      <c r="Q3865" s="1">
        <f ca="1">INDEX(VpD!$C$3:$I$27,MATCH(F3865,VpD!$B$3:$B$27,0),MATCH(P3865,VpD!$C$2:$I$2,0))</f>
        <v>120</v>
      </c>
      <c r="R3865" s="16">
        <f t="shared" ca="1" si="789"/>
        <v>12.84</v>
      </c>
      <c r="S3865" s="14">
        <f t="shared" ca="1" si="790"/>
        <v>711976.19</v>
      </c>
      <c r="T3865" s="14">
        <f t="shared" ca="1" si="791"/>
        <v>6172110.8300000001</v>
      </c>
      <c r="U3865" s="14" t="str">
        <f t="shared" ca="1" si="792"/>
        <v>0A3F507E-22FA-32B8-E044-0003BA298018</v>
      </c>
    </row>
    <row r="3866" spans="1:21" s="14" customFormat="1" x14ac:dyDescent="0.25">
      <c r="A3866" s="14">
        <f t="shared" si="780"/>
        <v>3866</v>
      </c>
      <c r="B3866" s="14" t="str">
        <f t="shared" ca="1" si="781"/>
        <v>F40C6386-8997-4813-B802-2CF10DABB62C</v>
      </c>
      <c r="C3866" s="14" t="str">
        <f t="shared" ca="1" si="782"/>
        <v>Strandhaven</v>
      </c>
      <c r="D3866" s="14" t="str">
        <f t="shared" ca="1" si="783"/>
        <v>78</v>
      </c>
      <c r="E3866" s="14" t="str">
        <f t="shared" ca="1" si="784"/>
        <v>5dc</v>
      </c>
      <c r="F3866" s="1">
        <f t="shared" ca="1" si="785"/>
        <v>130</v>
      </c>
      <c r="G3866" s="1">
        <f t="shared" ca="1" si="786"/>
        <v>108</v>
      </c>
      <c r="H3866" s="1">
        <f t="shared" ca="1" si="787"/>
        <v>2008</v>
      </c>
      <c r="I3866" s="1" t="str">
        <f ca="1">INDEX(Relationstabel!$C$3:$K$10,MATCH(INDIRECT($A$1&amp;"J"&amp;A3866),Relationstabel!$A$3:$A$10,0),MATCH(IFERROR(VALUE(INDIRECT($A$1&amp;"K"&amp;A3866)),0),Relationstabel!$C$1:$K$1,0))</f>
        <v>Naturgas</v>
      </c>
      <c r="J3866" s="1" t="str">
        <f ca="1">INDEX(Anvendelseskode!B:B,MATCH($F3866,Anvendelseskode!$A:$A,0))</f>
        <v>Række-, kæde-, dobbelthus (lodret adskillelse mellem enhederne)</v>
      </c>
      <c r="K3866" s="1" t="str">
        <f ca="1">INDEX(Anvendelseskode!C:C,MATCH($F3866,Anvendelseskode!$A:$A,0))</f>
        <v>Række-, kæde og dobbelthuse</v>
      </c>
      <c r="L3866" s="1" t="str">
        <f ca="1">INDEX(Anvendelseskode!D:D,MATCH($F3866,Anvendelseskode!$A:$A,0))</f>
        <v>Private husholdninger</v>
      </c>
      <c r="M3866" s="1" t="str">
        <f ca="1">IFERROR(INDEX(SBi!$2:$2,MATCH(H3866,SBi!$1:$1,1)),SBi!$K$2)</f>
        <v>Efter 2006</v>
      </c>
      <c r="N3866" s="1">
        <f ca="1">INDEX(SBi!$C$3:$K$28,MATCH(F3866,SBi!$B$3:$B$28,0),MATCH(M3866,SBi!$C$2:$K$2,0))</f>
        <v>66.400000000000006</v>
      </c>
      <c r="O3866" s="16">
        <f t="shared" ca="1" si="788"/>
        <v>7.1712000000000007</v>
      </c>
      <c r="P3866" s="16" t="str">
        <f ca="1">IFERROR(INDEX(VpD!$2:$2,MATCH(H3866,VpD!$1:$1,1)),VpD!$I$2)</f>
        <v>&gt;1998</v>
      </c>
      <c r="Q3866" s="1">
        <f ca="1">INDEX(VpD!$C$3:$I$27,MATCH(F3866,VpD!$B$3:$B$27,0),MATCH(P3866,VpD!$C$2:$I$2,0))</f>
        <v>65</v>
      </c>
      <c r="R3866" s="16">
        <f t="shared" ca="1" si="789"/>
        <v>7.02</v>
      </c>
      <c r="S3866" s="14">
        <f t="shared" ca="1" si="790"/>
        <v>712623.75</v>
      </c>
      <c r="T3866" s="14">
        <f t="shared" ca="1" si="791"/>
        <v>6168866.4800000004</v>
      </c>
      <c r="U3866" s="14" t="str">
        <f t="shared" ca="1" si="792"/>
        <v>4591B5F9-A6BC-0DD9-E044-0003BA298018</v>
      </c>
    </row>
    <row r="3867" spans="1:21" s="14" customFormat="1" x14ac:dyDescent="0.25">
      <c r="A3867" s="14">
        <f t="shared" si="780"/>
        <v>3867</v>
      </c>
      <c r="B3867" s="14" t="str">
        <f t="shared" ca="1" si="781"/>
        <v>57E0253E-9B69-4503-A8D6-B23C3C474800</v>
      </c>
      <c r="C3867" s="14" t="str">
        <f t="shared" ca="1" si="782"/>
        <v>Strandhaven</v>
      </c>
      <c r="D3867" s="14" t="str">
        <f t="shared" ca="1" si="783"/>
        <v>84</v>
      </c>
      <c r="E3867" s="14" t="str">
        <f t="shared" ca="1" si="784"/>
        <v>5da</v>
      </c>
      <c r="F3867" s="1">
        <f t="shared" ca="1" si="785"/>
        <v>130</v>
      </c>
      <c r="G3867" s="1">
        <f t="shared" ca="1" si="786"/>
        <v>138</v>
      </c>
      <c r="H3867" s="1">
        <f t="shared" ca="1" si="787"/>
        <v>2008</v>
      </c>
      <c r="I3867" s="1" t="str">
        <f ca="1">INDEX(Relationstabel!$C$3:$K$10,MATCH(INDIRECT($A$1&amp;"J"&amp;A3867),Relationstabel!$A$3:$A$10,0),MATCH(IFERROR(VALUE(INDIRECT($A$1&amp;"K"&amp;A3867)),0),Relationstabel!$C$1:$K$1,0))</f>
        <v>Naturgas</v>
      </c>
      <c r="J3867" s="1" t="str">
        <f ca="1">INDEX(Anvendelseskode!B:B,MATCH($F3867,Anvendelseskode!$A:$A,0))</f>
        <v>Række-, kæde-, dobbelthus (lodret adskillelse mellem enhederne)</v>
      </c>
      <c r="K3867" s="1" t="str">
        <f ca="1">INDEX(Anvendelseskode!C:C,MATCH($F3867,Anvendelseskode!$A:$A,0))</f>
        <v>Række-, kæde og dobbelthuse</v>
      </c>
      <c r="L3867" s="1" t="str">
        <f ca="1">INDEX(Anvendelseskode!D:D,MATCH($F3867,Anvendelseskode!$A:$A,0))</f>
        <v>Private husholdninger</v>
      </c>
      <c r="M3867" s="1" t="str">
        <f ca="1">IFERROR(INDEX(SBi!$2:$2,MATCH(H3867,SBi!$1:$1,1)),SBi!$K$2)</f>
        <v>Efter 2006</v>
      </c>
      <c r="N3867" s="1">
        <f ca="1">INDEX(SBi!$C$3:$K$28,MATCH(F3867,SBi!$B$3:$B$28,0),MATCH(M3867,SBi!$C$2:$K$2,0))</f>
        <v>66.400000000000006</v>
      </c>
      <c r="O3867" s="16">
        <f t="shared" ca="1" si="788"/>
        <v>9.1632000000000016</v>
      </c>
      <c r="P3867" s="16" t="str">
        <f ca="1">IFERROR(INDEX(VpD!$2:$2,MATCH(H3867,VpD!$1:$1,1)),VpD!$I$2)</f>
        <v>&gt;1998</v>
      </c>
      <c r="Q3867" s="1">
        <f ca="1">INDEX(VpD!$C$3:$I$27,MATCH(F3867,VpD!$B$3:$B$27,0),MATCH(P3867,VpD!$C$2:$I$2,0))</f>
        <v>65</v>
      </c>
      <c r="R3867" s="16">
        <f t="shared" ca="1" si="789"/>
        <v>8.9700000000000006</v>
      </c>
      <c r="S3867" s="14">
        <f t="shared" ca="1" si="790"/>
        <v>712629.38</v>
      </c>
      <c r="T3867" s="14">
        <f t="shared" ca="1" si="791"/>
        <v>6168813.2400000002</v>
      </c>
      <c r="U3867" s="14" t="str">
        <f t="shared" ca="1" si="792"/>
        <v>4591B5F9-A6BE-0DD9-E044-0003BA298018</v>
      </c>
    </row>
    <row r="3868" spans="1:21" s="14" customFormat="1" x14ac:dyDescent="0.25">
      <c r="A3868" s="14">
        <f t="shared" si="780"/>
        <v>3868</v>
      </c>
      <c r="B3868" s="14" t="str">
        <f t="shared" ca="1" si="781"/>
        <v>05C449FC-2F54-4156-82FF-6084BBB823D9</v>
      </c>
      <c r="C3868" s="14" t="str">
        <f t="shared" ca="1" si="782"/>
        <v>Strandhaven</v>
      </c>
      <c r="D3868" s="14" t="str">
        <f t="shared" ca="1" si="783"/>
        <v>92</v>
      </c>
      <c r="E3868" s="14" t="str">
        <f t="shared" ca="1" si="784"/>
        <v>5cy</v>
      </c>
      <c r="F3868" s="1">
        <f t="shared" ca="1" si="785"/>
        <v>130</v>
      </c>
      <c r="G3868" s="1">
        <f t="shared" ca="1" si="786"/>
        <v>127</v>
      </c>
      <c r="H3868" s="1">
        <f t="shared" ca="1" si="787"/>
        <v>2008</v>
      </c>
      <c r="I3868" s="1" t="str">
        <f ca="1">INDEX(Relationstabel!$C$3:$K$10,MATCH(INDIRECT($A$1&amp;"J"&amp;A3868),Relationstabel!$A$3:$A$10,0),MATCH(IFERROR(VALUE(INDIRECT($A$1&amp;"K"&amp;A3868)),0),Relationstabel!$C$1:$K$1,0))</f>
        <v>Naturgas</v>
      </c>
      <c r="J3868" s="1" t="str">
        <f ca="1">INDEX(Anvendelseskode!B:B,MATCH($F3868,Anvendelseskode!$A:$A,0))</f>
        <v>Række-, kæde-, dobbelthus (lodret adskillelse mellem enhederne)</v>
      </c>
      <c r="K3868" s="1" t="str">
        <f ca="1">INDEX(Anvendelseskode!C:C,MATCH($F3868,Anvendelseskode!$A:$A,0))</f>
        <v>Række-, kæde og dobbelthuse</v>
      </c>
      <c r="L3868" s="1" t="str">
        <f ca="1">INDEX(Anvendelseskode!D:D,MATCH($F3868,Anvendelseskode!$A:$A,0))</f>
        <v>Private husholdninger</v>
      </c>
      <c r="M3868" s="1" t="str">
        <f ca="1">IFERROR(INDEX(SBi!$2:$2,MATCH(H3868,SBi!$1:$1,1)),SBi!$K$2)</f>
        <v>Efter 2006</v>
      </c>
      <c r="N3868" s="1">
        <f ca="1">INDEX(SBi!$C$3:$K$28,MATCH(F3868,SBi!$B$3:$B$28,0),MATCH(M3868,SBi!$C$2:$K$2,0))</f>
        <v>66.400000000000006</v>
      </c>
      <c r="O3868" s="16">
        <f t="shared" ca="1" si="788"/>
        <v>8.4328000000000003</v>
      </c>
      <c r="P3868" s="16" t="str">
        <f ca="1">IFERROR(INDEX(VpD!$2:$2,MATCH(H3868,VpD!$1:$1,1)),VpD!$I$2)</f>
        <v>&gt;1998</v>
      </c>
      <c r="Q3868" s="1">
        <f ca="1">INDEX(VpD!$C$3:$I$27,MATCH(F3868,VpD!$B$3:$B$27,0),MATCH(P3868,VpD!$C$2:$I$2,0))</f>
        <v>65</v>
      </c>
      <c r="R3868" s="16">
        <f t="shared" ca="1" si="789"/>
        <v>8.2550000000000008</v>
      </c>
      <c r="S3868" s="14">
        <f t="shared" ca="1" si="790"/>
        <v>712617.99</v>
      </c>
      <c r="T3868" s="14">
        <f t="shared" ca="1" si="791"/>
        <v>6168826.5499999998</v>
      </c>
      <c r="U3868" s="14" t="str">
        <f t="shared" ca="1" si="792"/>
        <v>4591B5F9-A6C2-0DD9-E044-0003BA298018</v>
      </c>
    </row>
    <row r="3869" spans="1:21" s="14" customFormat="1" x14ac:dyDescent="0.25">
      <c r="A3869" s="14">
        <f t="shared" si="780"/>
        <v>3869</v>
      </c>
      <c r="B3869" s="14" t="str">
        <f t="shared" ca="1" si="781"/>
        <v>642A7480-4AE3-4170-9C99-35C71B3F0021</v>
      </c>
      <c r="C3869" s="14" t="str">
        <f t="shared" ca="1" si="782"/>
        <v>Strandhaven</v>
      </c>
      <c r="D3869" s="14" t="str">
        <f t="shared" ca="1" si="783"/>
        <v>106</v>
      </c>
      <c r="E3869" s="14" t="str">
        <f t="shared" ca="1" si="784"/>
        <v>5cq</v>
      </c>
      <c r="F3869" s="1">
        <f t="shared" ca="1" si="785"/>
        <v>130</v>
      </c>
      <c r="G3869" s="1">
        <f t="shared" ca="1" si="786"/>
        <v>119</v>
      </c>
      <c r="H3869" s="1">
        <f t="shared" ca="1" si="787"/>
        <v>2008</v>
      </c>
      <c r="I3869" s="1" t="str">
        <f ca="1">INDEX(Relationstabel!$C$3:$K$10,MATCH(INDIRECT($A$1&amp;"J"&amp;A3869),Relationstabel!$A$3:$A$10,0),MATCH(IFERROR(VALUE(INDIRECT($A$1&amp;"K"&amp;A3869)),0),Relationstabel!$C$1:$K$1,0))</f>
        <v>Naturgas</v>
      </c>
      <c r="J3869" s="1" t="str">
        <f ca="1">INDEX(Anvendelseskode!B:B,MATCH($F3869,Anvendelseskode!$A:$A,0))</f>
        <v>Række-, kæde-, dobbelthus (lodret adskillelse mellem enhederne)</v>
      </c>
      <c r="K3869" s="1" t="str">
        <f ca="1">INDEX(Anvendelseskode!C:C,MATCH($F3869,Anvendelseskode!$A:$A,0))</f>
        <v>Række-, kæde og dobbelthuse</v>
      </c>
      <c r="L3869" s="1" t="str">
        <f ca="1">INDEX(Anvendelseskode!D:D,MATCH($F3869,Anvendelseskode!$A:$A,0))</f>
        <v>Private husholdninger</v>
      </c>
      <c r="M3869" s="1" t="str">
        <f ca="1">IFERROR(INDEX(SBi!$2:$2,MATCH(H3869,SBi!$1:$1,1)),SBi!$K$2)</f>
        <v>Efter 2006</v>
      </c>
      <c r="N3869" s="1">
        <f ca="1">INDEX(SBi!$C$3:$K$28,MATCH(F3869,SBi!$B$3:$B$28,0),MATCH(M3869,SBi!$C$2:$K$2,0))</f>
        <v>66.400000000000006</v>
      </c>
      <c r="O3869" s="16">
        <f t="shared" ca="1" si="788"/>
        <v>7.9016000000000002</v>
      </c>
      <c r="P3869" s="16" t="str">
        <f ca="1">IFERROR(INDEX(VpD!$2:$2,MATCH(H3869,VpD!$1:$1,1)),VpD!$I$2)</f>
        <v>&gt;1998</v>
      </c>
      <c r="Q3869" s="1">
        <f ca="1">INDEX(VpD!$C$3:$I$27,MATCH(F3869,VpD!$B$3:$B$27,0),MATCH(P3869,VpD!$C$2:$I$2,0))</f>
        <v>65</v>
      </c>
      <c r="R3869" s="16">
        <f t="shared" ca="1" si="789"/>
        <v>7.7350000000000003</v>
      </c>
      <c r="S3869" s="14">
        <f t="shared" ca="1" si="790"/>
        <v>712594.47</v>
      </c>
      <c r="T3869" s="14">
        <f t="shared" ca="1" si="791"/>
        <v>6168854.6500000004</v>
      </c>
      <c r="U3869" s="14" t="str">
        <f t="shared" ca="1" si="792"/>
        <v>4591B5F9-A6C9-0DD9-E044-0003BA298018</v>
      </c>
    </row>
    <row r="3870" spans="1:21" s="14" customFormat="1" x14ac:dyDescent="0.25">
      <c r="A3870" s="14">
        <f t="shared" si="780"/>
        <v>3870</v>
      </c>
      <c r="B3870" s="14" t="str">
        <f t="shared" ca="1" si="781"/>
        <v>BACA52F5-3D43-4C50-91CE-11AAB7BDE007</v>
      </c>
      <c r="C3870" s="14" t="str">
        <f t="shared" ca="1" si="782"/>
        <v>Strandhaven</v>
      </c>
      <c r="D3870" s="14" t="str">
        <f t="shared" ca="1" si="783"/>
        <v>120</v>
      </c>
      <c r="E3870" s="14" t="str">
        <f t="shared" ca="1" si="784"/>
        <v>5ck</v>
      </c>
      <c r="F3870" s="1">
        <f t="shared" ca="1" si="785"/>
        <v>130</v>
      </c>
      <c r="G3870" s="1">
        <f t="shared" ca="1" si="786"/>
        <v>119</v>
      </c>
      <c r="H3870" s="1">
        <f t="shared" ca="1" si="787"/>
        <v>2008</v>
      </c>
      <c r="I3870" s="1" t="str">
        <f ca="1">INDEX(Relationstabel!$C$3:$K$10,MATCH(INDIRECT($A$1&amp;"J"&amp;A3870),Relationstabel!$A$3:$A$10,0),MATCH(IFERROR(VALUE(INDIRECT($A$1&amp;"K"&amp;A3870)),0),Relationstabel!$C$1:$K$1,0))</f>
        <v>Naturgas</v>
      </c>
      <c r="J3870" s="1" t="str">
        <f ca="1">INDEX(Anvendelseskode!B:B,MATCH($F3870,Anvendelseskode!$A:$A,0))</f>
        <v>Række-, kæde-, dobbelthus (lodret adskillelse mellem enhederne)</v>
      </c>
      <c r="K3870" s="1" t="str">
        <f ca="1">INDEX(Anvendelseskode!C:C,MATCH($F3870,Anvendelseskode!$A:$A,0))</f>
        <v>Række-, kæde og dobbelthuse</v>
      </c>
      <c r="L3870" s="1" t="str">
        <f ca="1">INDEX(Anvendelseskode!D:D,MATCH($F3870,Anvendelseskode!$A:$A,0))</f>
        <v>Private husholdninger</v>
      </c>
      <c r="M3870" s="1" t="str">
        <f ca="1">IFERROR(INDEX(SBi!$2:$2,MATCH(H3870,SBi!$1:$1,1)),SBi!$K$2)</f>
        <v>Efter 2006</v>
      </c>
      <c r="N3870" s="1">
        <f ca="1">INDEX(SBi!$C$3:$K$28,MATCH(F3870,SBi!$B$3:$B$28,0),MATCH(M3870,SBi!$C$2:$K$2,0))</f>
        <v>66.400000000000006</v>
      </c>
      <c r="O3870" s="16">
        <f t="shared" ca="1" si="788"/>
        <v>7.9016000000000002</v>
      </c>
      <c r="P3870" s="16" t="str">
        <f ca="1">IFERROR(INDEX(VpD!$2:$2,MATCH(H3870,VpD!$1:$1,1)),VpD!$I$2)</f>
        <v>&gt;1998</v>
      </c>
      <c r="Q3870" s="1">
        <f ca="1">INDEX(VpD!$C$3:$I$27,MATCH(F3870,VpD!$B$3:$B$27,0),MATCH(P3870,VpD!$C$2:$I$2,0))</f>
        <v>65</v>
      </c>
      <c r="R3870" s="16">
        <f t="shared" ca="1" si="789"/>
        <v>7.7350000000000003</v>
      </c>
      <c r="S3870" s="14">
        <f t="shared" ca="1" si="790"/>
        <v>712570.39</v>
      </c>
      <c r="T3870" s="14">
        <f t="shared" ca="1" si="791"/>
        <v>6168884.25</v>
      </c>
      <c r="U3870" s="14" t="str">
        <f t="shared" ca="1" si="792"/>
        <v>4591B5F9-A6CF-0DD9-E044-0003BA298018</v>
      </c>
    </row>
    <row r="3871" spans="1:21" s="14" customFormat="1" x14ac:dyDescent="0.25">
      <c r="A3871" s="14">
        <f t="shared" si="780"/>
        <v>3871</v>
      </c>
      <c r="B3871" s="14" t="str">
        <f t="shared" ca="1" si="781"/>
        <v>C83776FC-CD54-4F56-B3D2-D99CBEB31F80</v>
      </c>
      <c r="C3871" s="14" t="str">
        <f t="shared" ca="1" si="782"/>
        <v>Strandhaven</v>
      </c>
      <c r="D3871" s="14" t="str">
        <f t="shared" ca="1" si="783"/>
        <v>138</v>
      </c>
      <c r="E3871" s="14" t="str">
        <f t="shared" ca="1" si="784"/>
        <v>5cb</v>
      </c>
      <c r="F3871" s="1">
        <f t="shared" ca="1" si="785"/>
        <v>130</v>
      </c>
      <c r="G3871" s="1">
        <f t="shared" ca="1" si="786"/>
        <v>108</v>
      </c>
      <c r="H3871" s="1">
        <f t="shared" ca="1" si="787"/>
        <v>2008</v>
      </c>
      <c r="I3871" s="1" t="str">
        <f ca="1">INDEX(Relationstabel!$C$3:$K$10,MATCH(INDIRECT($A$1&amp;"J"&amp;A3871),Relationstabel!$A$3:$A$10,0),MATCH(IFERROR(VALUE(INDIRECT($A$1&amp;"K"&amp;A3871)),0),Relationstabel!$C$1:$K$1,0))</f>
        <v>Naturgas</v>
      </c>
      <c r="J3871" s="1" t="str">
        <f ca="1">INDEX(Anvendelseskode!B:B,MATCH($F3871,Anvendelseskode!$A:$A,0))</f>
        <v>Række-, kæde-, dobbelthus (lodret adskillelse mellem enhederne)</v>
      </c>
      <c r="K3871" s="1" t="str">
        <f ca="1">INDEX(Anvendelseskode!C:C,MATCH($F3871,Anvendelseskode!$A:$A,0))</f>
        <v>Række-, kæde og dobbelthuse</v>
      </c>
      <c r="L3871" s="1" t="str">
        <f ca="1">INDEX(Anvendelseskode!D:D,MATCH($F3871,Anvendelseskode!$A:$A,0))</f>
        <v>Private husholdninger</v>
      </c>
      <c r="M3871" s="1" t="str">
        <f ca="1">IFERROR(INDEX(SBi!$2:$2,MATCH(H3871,SBi!$1:$1,1)),SBi!$K$2)</f>
        <v>Efter 2006</v>
      </c>
      <c r="N3871" s="1">
        <f ca="1">INDEX(SBi!$C$3:$K$28,MATCH(F3871,SBi!$B$3:$B$28,0),MATCH(M3871,SBi!$C$2:$K$2,0))</f>
        <v>66.400000000000006</v>
      </c>
      <c r="O3871" s="16">
        <f t="shared" ca="1" si="788"/>
        <v>7.1712000000000007</v>
      </c>
      <c r="P3871" s="16" t="str">
        <f ca="1">IFERROR(INDEX(VpD!$2:$2,MATCH(H3871,VpD!$1:$1,1)),VpD!$I$2)</f>
        <v>&gt;1998</v>
      </c>
      <c r="Q3871" s="1">
        <f ca="1">INDEX(VpD!$C$3:$I$27,MATCH(F3871,VpD!$B$3:$B$27,0),MATCH(P3871,VpD!$C$2:$I$2,0))</f>
        <v>65</v>
      </c>
      <c r="R3871" s="16">
        <f t="shared" ca="1" si="789"/>
        <v>7.02</v>
      </c>
      <c r="S3871" s="14">
        <f t="shared" ca="1" si="790"/>
        <v>712585.46</v>
      </c>
      <c r="T3871" s="14">
        <f t="shared" ca="1" si="791"/>
        <v>6168819.1900000004</v>
      </c>
      <c r="U3871" s="14" t="str">
        <f t="shared" ca="1" si="792"/>
        <v>4591B5F9-A6D7-0DD9-E044-0003BA298018</v>
      </c>
    </row>
    <row r="3872" spans="1:21" s="14" customFormat="1" x14ac:dyDescent="0.25">
      <c r="A3872" s="14">
        <f t="shared" si="780"/>
        <v>3872</v>
      </c>
      <c r="B3872" s="14" t="str">
        <f t="shared" ca="1" si="781"/>
        <v>E6FC1D42-39E6-4B17-A766-927BA6015471</v>
      </c>
      <c r="C3872" s="14" t="str">
        <f t="shared" ca="1" si="782"/>
        <v>Strandhaven</v>
      </c>
      <c r="D3872" s="14" t="str">
        <f t="shared" ca="1" si="783"/>
        <v>160</v>
      </c>
      <c r="E3872" s="14" t="str">
        <f t="shared" ca="1" si="784"/>
        <v>5bs</v>
      </c>
      <c r="F3872" s="1">
        <f t="shared" ca="1" si="785"/>
        <v>130</v>
      </c>
      <c r="G3872" s="1">
        <f t="shared" ca="1" si="786"/>
        <v>119</v>
      </c>
      <c r="H3872" s="1">
        <f t="shared" ca="1" si="787"/>
        <v>2008</v>
      </c>
      <c r="I3872" s="1" t="str">
        <f ca="1">INDEX(Relationstabel!$C$3:$K$10,MATCH(INDIRECT($A$1&amp;"J"&amp;A3872),Relationstabel!$A$3:$A$10,0),MATCH(IFERROR(VALUE(INDIRECT($A$1&amp;"K"&amp;A3872)),0),Relationstabel!$C$1:$K$1,0))</f>
        <v>Naturgas</v>
      </c>
      <c r="J3872" s="1" t="str">
        <f ca="1">INDEX(Anvendelseskode!B:B,MATCH($F3872,Anvendelseskode!$A:$A,0))</f>
        <v>Række-, kæde-, dobbelthus (lodret adskillelse mellem enhederne)</v>
      </c>
      <c r="K3872" s="1" t="str">
        <f ca="1">INDEX(Anvendelseskode!C:C,MATCH($F3872,Anvendelseskode!$A:$A,0))</f>
        <v>Række-, kæde og dobbelthuse</v>
      </c>
      <c r="L3872" s="1" t="str">
        <f ca="1">INDEX(Anvendelseskode!D:D,MATCH($F3872,Anvendelseskode!$A:$A,0))</f>
        <v>Private husholdninger</v>
      </c>
      <c r="M3872" s="1" t="str">
        <f ca="1">IFERROR(INDEX(SBi!$2:$2,MATCH(H3872,SBi!$1:$1,1)),SBi!$K$2)</f>
        <v>Efter 2006</v>
      </c>
      <c r="N3872" s="1">
        <f ca="1">INDEX(SBi!$C$3:$K$28,MATCH(F3872,SBi!$B$3:$B$28,0),MATCH(M3872,SBi!$C$2:$K$2,0))</f>
        <v>66.400000000000006</v>
      </c>
      <c r="O3872" s="16">
        <f t="shared" ca="1" si="788"/>
        <v>7.9016000000000002</v>
      </c>
      <c r="P3872" s="16" t="str">
        <f ca="1">IFERROR(INDEX(VpD!$2:$2,MATCH(H3872,VpD!$1:$1,1)),VpD!$I$2)</f>
        <v>&gt;1998</v>
      </c>
      <c r="Q3872" s="1">
        <f ca="1">INDEX(VpD!$C$3:$I$27,MATCH(F3872,VpD!$B$3:$B$27,0),MATCH(P3872,VpD!$C$2:$I$2,0))</f>
        <v>65</v>
      </c>
      <c r="R3872" s="16">
        <f t="shared" ca="1" si="789"/>
        <v>7.7350000000000003</v>
      </c>
      <c r="S3872" s="14">
        <f t="shared" ca="1" si="790"/>
        <v>712547.63</v>
      </c>
      <c r="T3872" s="14">
        <f t="shared" ca="1" si="791"/>
        <v>6168865.3399999999</v>
      </c>
      <c r="U3872" s="14" t="str">
        <f t="shared" ca="1" si="792"/>
        <v>4591B5F9-A6E1-0DD9-E044-0003BA298018</v>
      </c>
    </row>
    <row r="3873" spans="1:21" s="14" customFormat="1" x14ac:dyDescent="0.25">
      <c r="A3873" s="14">
        <f t="shared" si="780"/>
        <v>3873</v>
      </c>
      <c r="B3873" s="14" t="str">
        <f t="shared" ca="1" si="781"/>
        <v>01300A80-D9A1-4FC0-9C5F-09463A66D5DE</v>
      </c>
      <c r="C3873" s="14" t="str">
        <f t="shared" ca="1" si="782"/>
        <v>Strandhaven</v>
      </c>
      <c r="D3873" s="14" t="str">
        <f t="shared" ca="1" si="783"/>
        <v>184</v>
      </c>
      <c r="E3873" s="14" t="str">
        <f t="shared" ca="1" si="784"/>
        <v>5bg</v>
      </c>
      <c r="F3873" s="1">
        <f t="shared" ca="1" si="785"/>
        <v>130</v>
      </c>
      <c r="G3873" s="1">
        <f t="shared" ca="1" si="786"/>
        <v>108</v>
      </c>
      <c r="H3873" s="1">
        <f t="shared" ca="1" si="787"/>
        <v>2008</v>
      </c>
      <c r="I3873" s="1" t="str">
        <f ca="1">INDEX(Relationstabel!$C$3:$K$10,MATCH(INDIRECT($A$1&amp;"J"&amp;A3873),Relationstabel!$A$3:$A$10,0),MATCH(IFERROR(VALUE(INDIRECT($A$1&amp;"K"&amp;A3873)),0),Relationstabel!$C$1:$K$1,0))</f>
        <v>Naturgas</v>
      </c>
      <c r="J3873" s="1" t="str">
        <f ca="1">INDEX(Anvendelseskode!B:B,MATCH($F3873,Anvendelseskode!$A:$A,0))</f>
        <v>Række-, kæde-, dobbelthus (lodret adskillelse mellem enhederne)</v>
      </c>
      <c r="K3873" s="1" t="str">
        <f ca="1">INDEX(Anvendelseskode!C:C,MATCH($F3873,Anvendelseskode!$A:$A,0))</f>
        <v>Række-, kæde og dobbelthuse</v>
      </c>
      <c r="L3873" s="1" t="str">
        <f ca="1">INDEX(Anvendelseskode!D:D,MATCH($F3873,Anvendelseskode!$A:$A,0))</f>
        <v>Private husholdninger</v>
      </c>
      <c r="M3873" s="1" t="str">
        <f ca="1">IFERROR(INDEX(SBi!$2:$2,MATCH(H3873,SBi!$1:$1,1)),SBi!$K$2)</f>
        <v>Efter 2006</v>
      </c>
      <c r="N3873" s="1">
        <f ca="1">INDEX(SBi!$C$3:$K$28,MATCH(F3873,SBi!$B$3:$B$28,0),MATCH(M3873,SBi!$C$2:$K$2,0))</f>
        <v>66.400000000000006</v>
      </c>
      <c r="O3873" s="16">
        <f t="shared" ca="1" si="788"/>
        <v>7.1712000000000007</v>
      </c>
      <c r="P3873" s="16" t="str">
        <f ca="1">IFERROR(INDEX(VpD!$2:$2,MATCH(H3873,VpD!$1:$1,1)),VpD!$I$2)</f>
        <v>&gt;1998</v>
      </c>
      <c r="Q3873" s="1">
        <f ca="1">INDEX(VpD!$C$3:$I$27,MATCH(F3873,VpD!$B$3:$B$27,0),MATCH(P3873,VpD!$C$2:$I$2,0))</f>
        <v>65</v>
      </c>
      <c r="R3873" s="16">
        <f t="shared" ca="1" si="789"/>
        <v>7.02</v>
      </c>
      <c r="S3873" s="14">
        <f t="shared" ca="1" si="790"/>
        <v>712552.51</v>
      </c>
      <c r="T3873" s="14">
        <f t="shared" ca="1" si="791"/>
        <v>6168812.7999999998</v>
      </c>
      <c r="U3873" s="14" t="str">
        <f t="shared" ca="1" si="792"/>
        <v>4591B5F9-A6EC-0DD9-E044-0003BA298018</v>
      </c>
    </row>
    <row r="3874" spans="1:21" s="14" customFormat="1" x14ac:dyDescent="0.25">
      <c r="A3874" s="14">
        <f t="shared" si="780"/>
        <v>3874</v>
      </c>
      <c r="B3874" s="14" t="str">
        <f t="shared" ca="1" si="781"/>
        <v>E2FDC239-CC0B-401B-B930-7FD00D55E6E2</v>
      </c>
      <c r="C3874" s="14" t="str">
        <f t="shared" ca="1" si="782"/>
        <v>Strandhaven</v>
      </c>
      <c r="D3874" s="14" t="str">
        <f t="shared" ca="1" si="783"/>
        <v>204</v>
      </c>
      <c r="E3874" s="14" t="str">
        <f t="shared" ca="1" si="784"/>
        <v>5aæ</v>
      </c>
      <c r="F3874" s="1">
        <f t="shared" ca="1" si="785"/>
        <v>130</v>
      </c>
      <c r="G3874" s="1">
        <f t="shared" ca="1" si="786"/>
        <v>121</v>
      </c>
      <c r="H3874" s="1">
        <f t="shared" ca="1" si="787"/>
        <v>2008</v>
      </c>
      <c r="I3874" s="1" t="str">
        <f ca="1">INDEX(Relationstabel!$C$3:$K$10,MATCH(INDIRECT($A$1&amp;"J"&amp;A3874),Relationstabel!$A$3:$A$10,0),MATCH(IFERROR(VALUE(INDIRECT($A$1&amp;"K"&amp;A3874)),0),Relationstabel!$C$1:$K$1,0))</f>
        <v>Naturgas</v>
      </c>
      <c r="J3874" s="1" t="str">
        <f ca="1">INDEX(Anvendelseskode!B:B,MATCH($F3874,Anvendelseskode!$A:$A,0))</f>
        <v>Række-, kæde-, dobbelthus (lodret adskillelse mellem enhederne)</v>
      </c>
      <c r="K3874" s="1" t="str">
        <f ca="1">INDEX(Anvendelseskode!C:C,MATCH($F3874,Anvendelseskode!$A:$A,0))</f>
        <v>Række-, kæde og dobbelthuse</v>
      </c>
      <c r="L3874" s="1" t="str">
        <f ca="1">INDEX(Anvendelseskode!D:D,MATCH($F3874,Anvendelseskode!$A:$A,0))</f>
        <v>Private husholdninger</v>
      </c>
      <c r="M3874" s="1" t="str">
        <f ca="1">IFERROR(INDEX(SBi!$2:$2,MATCH(H3874,SBi!$1:$1,1)),SBi!$K$2)</f>
        <v>Efter 2006</v>
      </c>
      <c r="N3874" s="1">
        <f ca="1">INDEX(SBi!$C$3:$K$28,MATCH(F3874,SBi!$B$3:$B$28,0),MATCH(M3874,SBi!$C$2:$K$2,0))</f>
        <v>66.400000000000006</v>
      </c>
      <c r="O3874" s="16">
        <f t="shared" ca="1" si="788"/>
        <v>8.0343999999999998</v>
      </c>
      <c r="P3874" s="16" t="str">
        <f ca="1">IFERROR(INDEX(VpD!$2:$2,MATCH(H3874,VpD!$1:$1,1)),VpD!$I$2)</f>
        <v>&gt;1998</v>
      </c>
      <c r="Q3874" s="1">
        <f ca="1">INDEX(VpD!$C$3:$I$27,MATCH(F3874,VpD!$B$3:$B$27,0),MATCH(P3874,VpD!$C$2:$I$2,0))</f>
        <v>65</v>
      </c>
      <c r="R3874" s="16">
        <f t="shared" ca="1" si="789"/>
        <v>7.8650000000000002</v>
      </c>
      <c r="S3874" s="14">
        <f t="shared" ca="1" si="790"/>
        <v>712566.05</v>
      </c>
      <c r="T3874" s="14">
        <f t="shared" ca="1" si="791"/>
        <v>6168750.4900000002</v>
      </c>
      <c r="U3874" s="14" t="str">
        <f t="shared" ca="1" si="792"/>
        <v>4591B5F9-A6F4-0DD9-E044-0003BA298018</v>
      </c>
    </row>
    <row r="3875" spans="1:21" s="14" customFormat="1" x14ac:dyDescent="0.25">
      <c r="A3875" s="14">
        <f t="shared" si="780"/>
        <v>3875</v>
      </c>
      <c r="B3875" s="14" t="str">
        <f t="shared" ca="1" si="781"/>
        <v>9E34D265-67D0-4BDE-948E-9477A737EED2</v>
      </c>
      <c r="C3875" s="14" t="str">
        <f t="shared" ca="1" si="782"/>
        <v>Strandhaven</v>
      </c>
      <c r="D3875" s="14" t="str">
        <f t="shared" ca="1" si="783"/>
        <v>216</v>
      </c>
      <c r="E3875" s="14" t="str">
        <f t="shared" ca="1" si="784"/>
        <v>5at</v>
      </c>
      <c r="F3875" s="1">
        <f t="shared" ca="1" si="785"/>
        <v>130</v>
      </c>
      <c r="G3875" s="1">
        <f t="shared" ca="1" si="786"/>
        <v>108</v>
      </c>
      <c r="H3875" s="1">
        <f t="shared" ca="1" si="787"/>
        <v>2008</v>
      </c>
      <c r="I3875" s="1" t="str">
        <f ca="1">INDEX(Relationstabel!$C$3:$K$10,MATCH(INDIRECT($A$1&amp;"J"&amp;A3875),Relationstabel!$A$3:$A$10,0),MATCH(IFERROR(VALUE(INDIRECT($A$1&amp;"K"&amp;A3875)),0),Relationstabel!$C$1:$K$1,0))</f>
        <v>Naturgas</v>
      </c>
      <c r="J3875" s="1" t="str">
        <f ca="1">INDEX(Anvendelseskode!B:B,MATCH($F3875,Anvendelseskode!$A:$A,0))</f>
        <v>Række-, kæde-, dobbelthus (lodret adskillelse mellem enhederne)</v>
      </c>
      <c r="K3875" s="1" t="str">
        <f ca="1">INDEX(Anvendelseskode!C:C,MATCH($F3875,Anvendelseskode!$A:$A,0))</f>
        <v>Række-, kæde og dobbelthuse</v>
      </c>
      <c r="L3875" s="1" t="str">
        <f ca="1">INDEX(Anvendelseskode!D:D,MATCH($F3875,Anvendelseskode!$A:$A,0))</f>
        <v>Private husholdninger</v>
      </c>
      <c r="M3875" s="1" t="str">
        <f ca="1">IFERROR(INDEX(SBi!$2:$2,MATCH(H3875,SBi!$1:$1,1)),SBi!$K$2)</f>
        <v>Efter 2006</v>
      </c>
      <c r="N3875" s="1">
        <f ca="1">INDEX(SBi!$C$3:$K$28,MATCH(F3875,SBi!$B$3:$B$28,0),MATCH(M3875,SBi!$C$2:$K$2,0))</f>
        <v>66.400000000000006</v>
      </c>
      <c r="O3875" s="16">
        <f t="shared" ca="1" si="788"/>
        <v>7.1712000000000007</v>
      </c>
      <c r="P3875" s="16" t="str">
        <f ca="1">IFERROR(INDEX(VpD!$2:$2,MATCH(H3875,VpD!$1:$1,1)),VpD!$I$2)</f>
        <v>&gt;1998</v>
      </c>
      <c r="Q3875" s="1">
        <f ca="1">INDEX(VpD!$C$3:$I$27,MATCH(F3875,VpD!$B$3:$B$27,0),MATCH(P3875,VpD!$C$2:$I$2,0))</f>
        <v>65</v>
      </c>
      <c r="R3875" s="16">
        <f t="shared" ca="1" si="789"/>
        <v>7.02</v>
      </c>
      <c r="S3875" s="14">
        <f t="shared" ca="1" si="790"/>
        <v>712545.33</v>
      </c>
      <c r="T3875" s="14">
        <f t="shared" ca="1" si="791"/>
        <v>6168775.1600000001</v>
      </c>
      <c r="U3875" s="14" t="str">
        <f t="shared" ca="1" si="792"/>
        <v>4591B5F9-A6FA-0DD9-E044-0003BA298018</v>
      </c>
    </row>
    <row r="3876" spans="1:21" s="14" customFormat="1" x14ac:dyDescent="0.25">
      <c r="A3876" s="14">
        <f t="shared" si="780"/>
        <v>3876</v>
      </c>
      <c r="B3876" s="14" t="str">
        <f t="shared" ca="1" si="781"/>
        <v>A5BF4549-62F0-4B64-AF77-A56F0DE2820C</v>
      </c>
      <c r="C3876" s="14" t="str">
        <f t="shared" ca="1" si="782"/>
        <v>Grønkløvervænget</v>
      </c>
      <c r="D3876" s="14" t="str">
        <f t="shared" ca="1" si="783"/>
        <v>14</v>
      </c>
      <c r="E3876" s="14" t="str">
        <f t="shared" ca="1" si="784"/>
        <v>9ur</v>
      </c>
      <c r="F3876" s="1">
        <f t="shared" ca="1" si="785"/>
        <v>130</v>
      </c>
      <c r="G3876" s="1">
        <f t="shared" ca="1" si="786"/>
        <v>130</v>
      </c>
      <c r="H3876" s="1">
        <f t="shared" ca="1" si="787"/>
        <v>2016</v>
      </c>
      <c r="I3876" s="1" t="str">
        <f ca="1">INDEX(Relationstabel!$C$3:$K$10,MATCH(INDIRECT($A$1&amp;"J"&amp;A3876),Relationstabel!$A$3:$A$10,0),MATCH(IFERROR(VALUE(INDIRECT($A$1&amp;"K"&amp;A3876)),0),Relationstabel!$C$1:$K$1,0))</f>
        <v>Fjernvarme/ Blokvarme</v>
      </c>
      <c r="J3876" s="1" t="str">
        <f ca="1">INDEX(Anvendelseskode!B:B,MATCH($F3876,Anvendelseskode!$A:$A,0))</f>
        <v>Række-, kæde-, dobbelthus (lodret adskillelse mellem enhederne)</v>
      </c>
      <c r="K3876" s="1" t="str">
        <f ca="1">INDEX(Anvendelseskode!C:C,MATCH($F3876,Anvendelseskode!$A:$A,0))</f>
        <v>Række-, kæde og dobbelthuse</v>
      </c>
      <c r="L3876" s="1" t="str">
        <f ca="1">INDEX(Anvendelseskode!D:D,MATCH($F3876,Anvendelseskode!$A:$A,0))</f>
        <v>Private husholdninger</v>
      </c>
      <c r="M3876" s="1" t="str">
        <f ca="1">IFERROR(INDEX(SBi!$2:$2,MATCH(H3876,SBi!$1:$1,1)),SBi!$K$2)</f>
        <v>Efter 2006</v>
      </c>
      <c r="N3876" s="1">
        <f ca="1">INDEX(SBi!$C$3:$K$28,MATCH(F3876,SBi!$B$3:$B$28,0),MATCH(M3876,SBi!$C$2:$K$2,0))</f>
        <v>66.400000000000006</v>
      </c>
      <c r="O3876" s="16">
        <f t="shared" ca="1" si="788"/>
        <v>8.6319999999999997</v>
      </c>
      <c r="P3876" s="16" t="str">
        <f ca="1">IFERROR(INDEX(VpD!$2:$2,MATCH(H3876,VpD!$1:$1,1)),VpD!$I$2)</f>
        <v>&gt;1998</v>
      </c>
      <c r="Q3876" s="1">
        <f ca="1">INDEX(VpD!$C$3:$I$27,MATCH(F3876,VpD!$B$3:$B$27,0),MATCH(P3876,VpD!$C$2:$I$2,0))</f>
        <v>65</v>
      </c>
      <c r="R3876" s="16">
        <f t="shared" ca="1" si="789"/>
        <v>8.4499999999999993</v>
      </c>
      <c r="S3876" s="14">
        <f t="shared" ca="1" si="790"/>
        <v>711617.94</v>
      </c>
      <c r="T3876" s="14">
        <f t="shared" ca="1" si="791"/>
        <v>6172812.9100000001</v>
      </c>
      <c r="U3876" s="14" t="str">
        <f t="shared" ca="1" si="792"/>
        <v>30424117-A154-4966-B377-97B71397B7C3</v>
      </c>
    </row>
    <row r="3877" spans="1:21" s="14" customFormat="1" x14ac:dyDescent="0.25">
      <c r="A3877" s="14">
        <f t="shared" si="780"/>
        <v>3877</v>
      </c>
      <c r="B3877" s="14" t="str">
        <f t="shared" ca="1" si="781"/>
        <v>7A09C22E-3E88-4183-8304-AA835A46A1B0</v>
      </c>
      <c r="C3877" s="14" t="str">
        <f t="shared" ca="1" si="782"/>
        <v>Horsbred</v>
      </c>
      <c r="D3877" s="14" t="str">
        <f t="shared" ca="1" si="783"/>
        <v>112</v>
      </c>
      <c r="E3877" s="14" t="str">
        <f t="shared" ca="1" si="784"/>
        <v>13ac</v>
      </c>
      <c r="F3877" s="1">
        <f t="shared" ca="1" si="785"/>
        <v>130</v>
      </c>
      <c r="G3877" s="1">
        <f t="shared" ca="1" si="786"/>
        <v>107</v>
      </c>
      <c r="H3877" s="1">
        <f t="shared" ca="1" si="787"/>
        <v>1967</v>
      </c>
      <c r="I3877" s="1" t="str">
        <f ca="1">INDEX(Relationstabel!$C$3:$K$10,MATCH(INDIRECT($A$1&amp;"J"&amp;A3877),Relationstabel!$A$3:$A$10,0),MATCH(IFERROR(VALUE(INDIRECT($A$1&amp;"K"&amp;A3877)),0),Relationstabel!$C$1:$K$1,0))</f>
        <v>Fjernvarme/ Blokvarme</v>
      </c>
      <c r="J3877" s="1" t="str">
        <f ca="1">INDEX(Anvendelseskode!B:B,MATCH($F3877,Anvendelseskode!$A:$A,0))</f>
        <v>Række-, kæde-, dobbelthus (lodret adskillelse mellem enhederne)</v>
      </c>
      <c r="K3877" s="1" t="str">
        <f ca="1">INDEX(Anvendelseskode!C:C,MATCH($F3877,Anvendelseskode!$A:$A,0))</f>
        <v>Række-, kæde og dobbelthuse</v>
      </c>
      <c r="L3877" s="1" t="str">
        <f ca="1">INDEX(Anvendelseskode!D:D,MATCH($F3877,Anvendelseskode!$A:$A,0))</f>
        <v>Private husholdninger</v>
      </c>
      <c r="M3877" s="1" t="str">
        <f ca="1">IFERROR(INDEX(SBi!$2:$2,MATCH(H3877,SBi!$1:$1,1)),SBi!$K$2)</f>
        <v>1961-1972</v>
      </c>
      <c r="N3877" s="1">
        <f ca="1">INDEX(SBi!$C$3:$K$28,MATCH(F3877,SBi!$B$3:$B$28,0),MATCH(M3877,SBi!$C$2:$K$2,0))</f>
        <v>119.9</v>
      </c>
      <c r="O3877" s="16">
        <f t="shared" ca="1" si="788"/>
        <v>12.829300000000002</v>
      </c>
      <c r="P3877" s="16" t="str">
        <f ca="1">IFERROR(INDEX(VpD!$2:$2,MATCH(H3877,VpD!$1:$1,1)),VpD!$I$2)</f>
        <v>1961-1972</v>
      </c>
      <c r="Q3877" s="1">
        <f ca="1">INDEX(VpD!$C$3:$I$27,MATCH(F3877,VpD!$B$3:$B$27,0),MATCH(P3877,VpD!$C$2:$I$2,0))</f>
        <v>120</v>
      </c>
      <c r="R3877" s="16">
        <f t="shared" ca="1" si="789"/>
        <v>12.84</v>
      </c>
      <c r="S3877" s="14">
        <f t="shared" ca="1" si="790"/>
        <v>711490.68</v>
      </c>
      <c r="T3877" s="14">
        <f t="shared" ca="1" si="791"/>
        <v>6171911.9800000004</v>
      </c>
      <c r="U3877" s="14" t="str">
        <f t="shared" ca="1" si="792"/>
        <v>0A3F507E-18EA-32B8-E044-0003BA298018</v>
      </c>
    </row>
    <row r="3878" spans="1:21" s="14" customFormat="1" x14ac:dyDescent="0.25">
      <c r="A3878" s="14">
        <f t="shared" si="780"/>
        <v>3878</v>
      </c>
      <c r="B3878" s="14" t="str">
        <f t="shared" ca="1" si="781"/>
        <v>0B05127C-DA9C-4B21-A33E-3C895937B339</v>
      </c>
      <c r="C3878" s="14" t="str">
        <f t="shared" ca="1" si="782"/>
        <v>Rendsagervej</v>
      </c>
      <c r="D3878" s="14" t="str">
        <f t="shared" ca="1" si="783"/>
        <v>110</v>
      </c>
      <c r="E3878" s="14" t="str">
        <f t="shared" ca="1" si="784"/>
        <v>9gv</v>
      </c>
      <c r="F3878" s="1">
        <f t="shared" ca="1" si="785"/>
        <v>120</v>
      </c>
      <c r="G3878" s="1">
        <f t="shared" ca="1" si="786"/>
        <v>170</v>
      </c>
      <c r="H3878" s="1">
        <f t="shared" ca="1" si="787"/>
        <v>1976</v>
      </c>
      <c r="I3878" s="1" t="str">
        <f ca="1">INDEX(Relationstabel!$C$3:$K$10,MATCH(INDIRECT($A$1&amp;"J"&amp;A3878),Relationstabel!$A$3:$A$10,0),MATCH(IFERROR(VALUE(INDIRECT($A$1&amp;"K"&amp;A3878)),0),Relationstabel!$C$1:$K$1,0))</f>
        <v>Olie</v>
      </c>
      <c r="J3878" s="1" t="str">
        <f ca="1">INDEX(Anvendelseskode!B:B,MATCH($F3878,Anvendelseskode!$A:$A,0))</f>
        <v>Fritliggende enfamilieshus (parcelhus)</v>
      </c>
      <c r="K3878" s="1" t="str">
        <f ca="1">INDEX(Anvendelseskode!C:C,MATCH($F3878,Anvendelseskode!$A:$A,0))</f>
        <v>Parcelhuse</v>
      </c>
      <c r="L3878" s="1" t="str">
        <f ca="1">INDEX(Anvendelseskode!D:D,MATCH($F3878,Anvendelseskode!$A:$A,0))</f>
        <v>Private husholdninger</v>
      </c>
      <c r="M3878" s="1" t="str">
        <f ca="1">IFERROR(INDEX(SBi!$2:$2,MATCH(H3878,SBi!$1:$1,1)),SBi!$K$2)</f>
        <v>1973-1978</v>
      </c>
      <c r="N3878" s="1">
        <f ca="1">INDEX(SBi!$C$3:$K$28,MATCH(F3878,SBi!$B$3:$B$28,0),MATCH(M3878,SBi!$C$2:$K$2,0))</f>
        <v>119.8</v>
      </c>
      <c r="O3878" s="16">
        <f t="shared" ca="1" si="788"/>
        <v>20.366</v>
      </c>
      <c r="P3878" s="16" t="str">
        <f ca="1">IFERROR(INDEX(VpD!$2:$2,MATCH(H3878,VpD!$1:$1,1)),VpD!$I$2)</f>
        <v>1973-1978</v>
      </c>
      <c r="Q3878" s="1">
        <f ca="1">INDEX(VpD!$C$3:$I$27,MATCH(F3878,VpD!$B$3:$B$27,0),MATCH(P3878,VpD!$C$2:$I$2,0))</f>
        <v>117</v>
      </c>
      <c r="R3878" s="16">
        <f t="shared" ca="1" si="789"/>
        <v>19.89</v>
      </c>
      <c r="S3878" s="14">
        <f t="shared" ca="1" si="790"/>
        <v>711054.8</v>
      </c>
      <c r="T3878" s="14">
        <f t="shared" ca="1" si="791"/>
        <v>6171791.5300000003</v>
      </c>
      <c r="U3878" s="14" t="str">
        <f t="shared" ca="1" si="792"/>
        <v>0A3F507E-1FEA-32B8-E044-0003BA298018</v>
      </c>
    </row>
    <row r="3879" spans="1:21" s="14" customFormat="1" x14ac:dyDescent="0.25">
      <c r="A3879" s="14">
        <f t="shared" si="780"/>
        <v>3879</v>
      </c>
      <c r="B3879" s="14" t="str">
        <f t="shared" ca="1" si="781"/>
        <v>7EB4D21E-F9E9-4237-BBFF-671260853372</v>
      </c>
      <c r="C3879" s="14" t="str">
        <f t="shared" ca="1" si="782"/>
        <v>Valløvej</v>
      </c>
      <c r="D3879" s="14" t="str">
        <f t="shared" ca="1" si="783"/>
        <v>13</v>
      </c>
      <c r="E3879" s="14" t="str">
        <f t="shared" ca="1" si="784"/>
        <v>7ø</v>
      </c>
      <c r="F3879" s="1">
        <f t="shared" ca="1" si="785"/>
        <v>120</v>
      </c>
      <c r="G3879" s="1">
        <f t="shared" ca="1" si="786"/>
        <v>153</v>
      </c>
      <c r="H3879" s="1">
        <f t="shared" ca="1" si="787"/>
        <v>1978</v>
      </c>
      <c r="I3879" s="1" t="str">
        <f ca="1">INDEX(Relationstabel!$C$3:$K$10,MATCH(INDIRECT($A$1&amp;"J"&amp;A3879),Relationstabel!$A$3:$A$10,0),MATCH(IFERROR(VALUE(INDIRECT($A$1&amp;"K"&amp;A3879)),0),Relationstabel!$C$1:$K$1,0))</f>
        <v>Naturgas</v>
      </c>
      <c r="J3879" s="1" t="str">
        <f ca="1">INDEX(Anvendelseskode!B:B,MATCH($F3879,Anvendelseskode!$A:$A,0))</f>
        <v>Fritliggende enfamilieshus (parcelhus)</v>
      </c>
      <c r="K3879" s="1" t="str">
        <f ca="1">INDEX(Anvendelseskode!C:C,MATCH($F3879,Anvendelseskode!$A:$A,0))</f>
        <v>Parcelhuse</v>
      </c>
      <c r="L3879" s="1" t="str">
        <f ca="1">INDEX(Anvendelseskode!D:D,MATCH($F3879,Anvendelseskode!$A:$A,0))</f>
        <v>Private husholdninger</v>
      </c>
      <c r="M3879" s="1" t="str">
        <f ca="1">IFERROR(INDEX(SBi!$2:$2,MATCH(H3879,SBi!$1:$1,1)),SBi!$K$2)</f>
        <v>1973-1978</v>
      </c>
      <c r="N3879" s="1">
        <f ca="1">INDEX(SBi!$C$3:$K$28,MATCH(F3879,SBi!$B$3:$B$28,0),MATCH(M3879,SBi!$C$2:$K$2,0))</f>
        <v>119.8</v>
      </c>
      <c r="O3879" s="16">
        <f t="shared" ca="1" si="788"/>
        <v>18.329399999999996</v>
      </c>
      <c r="P3879" s="16" t="str">
        <f ca="1">IFERROR(INDEX(VpD!$2:$2,MATCH(H3879,VpD!$1:$1,1)),VpD!$I$2)</f>
        <v>1973-1978</v>
      </c>
      <c r="Q3879" s="1">
        <f ca="1">INDEX(VpD!$C$3:$I$27,MATCH(F3879,VpD!$B$3:$B$27,0),MATCH(P3879,VpD!$C$2:$I$2,0))</f>
        <v>117</v>
      </c>
      <c r="R3879" s="16">
        <f t="shared" ca="1" si="789"/>
        <v>17.901</v>
      </c>
      <c r="S3879" s="14">
        <f t="shared" ca="1" si="790"/>
        <v>713022.56</v>
      </c>
      <c r="T3879" s="14">
        <f t="shared" ca="1" si="791"/>
        <v>6168398.4699999997</v>
      </c>
      <c r="U3879" s="14" t="str">
        <f t="shared" ca="1" si="792"/>
        <v>0A3F507E-23EA-32B8-E044-0003BA298018</v>
      </c>
    </row>
    <row r="3880" spans="1:21" s="14" customFormat="1" x14ac:dyDescent="0.25">
      <c r="A3880" s="14">
        <f t="shared" si="780"/>
        <v>3880</v>
      </c>
      <c r="B3880" s="14" t="str">
        <f t="shared" ca="1" si="781"/>
        <v>96E0535B-AF99-4AB5-A387-6F2ECA9894CB</v>
      </c>
      <c r="C3880" s="14" t="str">
        <f t="shared" ca="1" si="782"/>
        <v>Hyrdeengen</v>
      </c>
      <c r="D3880" s="14" t="str">
        <f t="shared" ca="1" si="783"/>
        <v>343</v>
      </c>
      <c r="E3880" s="14" t="str">
        <f t="shared" ca="1" si="784"/>
        <v>21du</v>
      </c>
      <c r="F3880" s="1">
        <f t="shared" ca="1" si="785"/>
        <v>130</v>
      </c>
      <c r="G3880" s="1">
        <f t="shared" ca="1" si="786"/>
        <v>129</v>
      </c>
      <c r="H3880" s="1">
        <f t="shared" ca="1" si="787"/>
        <v>1975</v>
      </c>
      <c r="I3880" s="1" t="str">
        <f ca="1">INDEX(Relationstabel!$C$3:$K$10,MATCH(INDIRECT($A$1&amp;"J"&amp;A3880),Relationstabel!$A$3:$A$10,0),MATCH(IFERROR(VALUE(INDIRECT($A$1&amp;"K"&amp;A3880)),0),Relationstabel!$C$1:$K$1,0))</f>
        <v>Fjernvarme/ Blokvarme</v>
      </c>
      <c r="J3880" s="1" t="str">
        <f ca="1">INDEX(Anvendelseskode!B:B,MATCH($F3880,Anvendelseskode!$A:$A,0))</f>
        <v>Række-, kæde-, dobbelthus (lodret adskillelse mellem enhederne)</v>
      </c>
      <c r="K3880" s="1" t="str">
        <f ca="1">INDEX(Anvendelseskode!C:C,MATCH($F3880,Anvendelseskode!$A:$A,0))</f>
        <v>Række-, kæde og dobbelthuse</v>
      </c>
      <c r="L3880" s="1" t="str">
        <f ca="1">INDEX(Anvendelseskode!D:D,MATCH($F3880,Anvendelseskode!$A:$A,0))</f>
        <v>Private husholdninger</v>
      </c>
      <c r="M3880" s="1" t="str">
        <f ca="1">IFERROR(INDEX(SBi!$2:$2,MATCH(H3880,SBi!$1:$1,1)),SBi!$K$2)</f>
        <v>1973-1978</v>
      </c>
      <c r="N3880" s="1">
        <f ca="1">INDEX(SBi!$C$3:$K$28,MATCH(F3880,SBi!$B$3:$B$28,0),MATCH(M3880,SBi!$C$2:$K$2,0))</f>
        <v>112.6</v>
      </c>
      <c r="O3880" s="16">
        <f t="shared" ca="1" si="788"/>
        <v>14.525399999999999</v>
      </c>
      <c r="P3880" s="16" t="str">
        <f ca="1">IFERROR(INDEX(VpD!$2:$2,MATCH(H3880,VpD!$1:$1,1)),VpD!$I$2)</f>
        <v>1973-1978</v>
      </c>
      <c r="Q3880" s="1">
        <f ca="1">INDEX(VpD!$C$3:$I$27,MATCH(F3880,VpD!$B$3:$B$27,0),MATCH(P3880,VpD!$C$2:$I$2,0))</f>
        <v>98</v>
      </c>
      <c r="R3880" s="16">
        <f t="shared" ca="1" si="789"/>
        <v>12.641999999999999</v>
      </c>
      <c r="S3880" s="14">
        <f t="shared" ca="1" si="790"/>
        <v>711544.99</v>
      </c>
      <c r="T3880" s="14">
        <f t="shared" ca="1" si="791"/>
        <v>6172362.6900000004</v>
      </c>
      <c r="U3880" s="14" t="str">
        <f t="shared" ca="1" si="792"/>
        <v>0A3F507E-19FD-32B8-E044-0003BA298018</v>
      </c>
    </row>
    <row r="3881" spans="1:21" s="14" customFormat="1" x14ac:dyDescent="0.25">
      <c r="A3881" s="14">
        <f t="shared" si="780"/>
        <v>3881</v>
      </c>
      <c r="B3881" s="14" t="str">
        <f t="shared" ca="1" si="781"/>
        <v>51B08A84-14E3-43AF-9C99-CEAAF92D7211</v>
      </c>
      <c r="C3881" s="14" t="str">
        <f t="shared" ca="1" si="782"/>
        <v>Højstrupvej</v>
      </c>
      <c r="D3881" s="14" t="str">
        <f t="shared" ca="1" si="783"/>
        <v>6</v>
      </c>
      <c r="E3881" s="14" t="str">
        <f t="shared" ca="1" si="784"/>
        <v>18cb</v>
      </c>
      <c r="F3881" s="1">
        <f t="shared" ca="1" si="785"/>
        <v>120</v>
      </c>
      <c r="G3881" s="1">
        <f t="shared" ca="1" si="786"/>
        <v>155</v>
      </c>
      <c r="H3881" s="1">
        <f t="shared" ca="1" si="787"/>
        <v>1977</v>
      </c>
      <c r="I3881" s="1" t="str">
        <f ca="1">INDEX(Relationstabel!$C$3:$K$10,MATCH(INDIRECT($A$1&amp;"J"&amp;A3881),Relationstabel!$A$3:$A$10,0),MATCH(IFERROR(VALUE(INDIRECT($A$1&amp;"K"&amp;A3881)),0),Relationstabel!$C$1:$K$1,0))</f>
        <v>Olie</v>
      </c>
      <c r="J3881" s="1" t="str">
        <f ca="1">INDEX(Anvendelseskode!B:B,MATCH($F3881,Anvendelseskode!$A:$A,0))</f>
        <v>Fritliggende enfamilieshus (parcelhus)</v>
      </c>
      <c r="K3881" s="1" t="str">
        <f ca="1">INDEX(Anvendelseskode!C:C,MATCH($F3881,Anvendelseskode!$A:$A,0))</f>
        <v>Parcelhuse</v>
      </c>
      <c r="L3881" s="1" t="str">
        <f ca="1">INDEX(Anvendelseskode!D:D,MATCH($F3881,Anvendelseskode!$A:$A,0))</f>
        <v>Private husholdninger</v>
      </c>
      <c r="M3881" s="1" t="str">
        <f ca="1">IFERROR(INDEX(SBi!$2:$2,MATCH(H3881,SBi!$1:$1,1)),SBi!$K$2)</f>
        <v>1973-1978</v>
      </c>
      <c r="N3881" s="1">
        <f ca="1">INDEX(SBi!$C$3:$K$28,MATCH(F3881,SBi!$B$3:$B$28,0),MATCH(M3881,SBi!$C$2:$K$2,0))</f>
        <v>119.8</v>
      </c>
      <c r="O3881" s="16">
        <f t="shared" ca="1" si="788"/>
        <v>18.568999999999999</v>
      </c>
      <c r="P3881" s="16" t="str">
        <f ca="1">IFERROR(INDEX(VpD!$2:$2,MATCH(H3881,VpD!$1:$1,1)),VpD!$I$2)</f>
        <v>1973-1978</v>
      </c>
      <c r="Q3881" s="1">
        <f ca="1">INDEX(VpD!$C$3:$I$27,MATCH(F3881,VpD!$B$3:$B$27,0),MATCH(P3881,VpD!$C$2:$I$2,0))</f>
        <v>117</v>
      </c>
      <c r="R3881" s="16">
        <f t="shared" ca="1" si="789"/>
        <v>18.135000000000002</v>
      </c>
      <c r="S3881" s="14">
        <f t="shared" ca="1" si="790"/>
        <v>713097.63</v>
      </c>
      <c r="T3881" s="14">
        <f t="shared" ca="1" si="791"/>
        <v>6168899.8200000003</v>
      </c>
      <c r="U3881" s="14" t="str">
        <f t="shared" ca="1" si="792"/>
        <v>0A3F507E-1AFD-32B8-E044-0003BA298018</v>
      </c>
    </row>
    <row r="3882" spans="1:21" s="14" customFormat="1" x14ac:dyDescent="0.25">
      <c r="A3882" s="14">
        <f t="shared" si="780"/>
        <v>3882</v>
      </c>
      <c r="B3882" s="14" t="str">
        <f t="shared" ca="1" si="781"/>
        <v>57C4555F-9E4F-4CE1-9919-A40FCEC46A7E</v>
      </c>
      <c r="C3882" s="14" t="str">
        <f t="shared" ca="1" si="782"/>
        <v>Hyrdeengen</v>
      </c>
      <c r="D3882" s="14" t="str">
        <f t="shared" ca="1" si="783"/>
        <v>51C</v>
      </c>
      <c r="E3882" s="14" t="str">
        <f t="shared" ca="1" si="784"/>
        <v>16fa</v>
      </c>
      <c r="F3882" s="1">
        <f t="shared" ca="1" si="785"/>
        <v>230</v>
      </c>
      <c r="G3882" s="1">
        <f t="shared" ca="1" si="786"/>
        <v>4</v>
      </c>
      <c r="H3882" s="1">
        <f t="shared" ca="1" si="787"/>
        <v>1976</v>
      </c>
      <c r="I3882" s="1" t="str">
        <f ca="1">INDEX(Relationstabel!$C$3:$K$10,MATCH(INDIRECT($A$1&amp;"J"&amp;A3882),Relationstabel!$A$3:$A$10,0),MATCH(IFERROR(VALUE(INDIRECT($A$1&amp;"K"&amp;A3882)),0),Relationstabel!$C$1:$K$1,0))</f>
        <v>Ingen varmeinstallation</v>
      </c>
      <c r="J3882" s="1" t="str">
        <f ca="1">INDEX(Anvendelseskode!B:B,MATCH($F3882,Anvendelseskode!$A:$A,0))</f>
        <v>El-, gas-, vand- eller varmeværk forbrændingsanstalt m.v..</v>
      </c>
      <c r="K3882" s="1" t="str">
        <f ca="1">INDEX(Anvendelseskode!C:C,MATCH($F3882,Anvendelseskode!$A:$A,0))</f>
        <v>El-, gas-, vand- og varmeværker</v>
      </c>
      <c r="L3882" s="1" t="str">
        <f ca="1">INDEX(Anvendelseskode!D:D,MATCH($F3882,Anvendelseskode!$A:$A,0))</f>
        <v>Industri</v>
      </c>
      <c r="M3882" s="1" t="str">
        <f ca="1">IFERROR(INDEX(SBi!$2:$2,MATCH(H3882,SBi!$1:$1,1)),SBi!$K$2)</f>
        <v>1973-1978</v>
      </c>
      <c r="N3882" s="1">
        <f ca="1">INDEX(SBi!$C$3:$K$28,MATCH(F3882,SBi!$B$3:$B$28,0),MATCH(M3882,SBi!$C$2:$K$2,0))</f>
        <v>97</v>
      </c>
      <c r="O3882" s="16">
        <f t="shared" ca="1" si="788"/>
        <v>0.38800000000000001</v>
      </c>
      <c r="P3882" s="16" t="str">
        <f ca="1">IFERROR(INDEX(VpD!$2:$2,MATCH(H3882,VpD!$1:$1,1)),VpD!$I$2)</f>
        <v>1973-1978</v>
      </c>
      <c r="Q3882" s="1">
        <f ca="1">INDEX(VpD!$C$3:$I$27,MATCH(F3882,VpD!$B$3:$B$27,0),MATCH(P3882,VpD!$C$2:$I$2,0))</f>
        <v>97</v>
      </c>
      <c r="R3882" s="16">
        <f t="shared" ca="1" si="789"/>
        <v>0.38800000000000001</v>
      </c>
      <c r="S3882" s="14">
        <f t="shared" ca="1" si="790"/>
        <v>711904.47</v>
      </c>
      <c r="T3882" s="14">
        <f t="shared" ca="1" si="791"/>
        <v>6172506.79</v>
      </c>
      <c r="U3882" s="14" t="str">
        <f t="shared" ca="1" si="792"/>
        <v>75D4829B-359D-165E-E044-00144F3EAD67</v>
      </c>
    </row>
    <row r="3883" spans="1:21" s="14" customFormat="1" x14ac:dyDescent="0.25">
      <c r="A3883" s="14">
        <f t="shared" si="780"/>
        <v>3883</v>
      </c>
      <c r="B3883" s="14" t="str">
        <f t="shared" ca="1" si="781"/>
        <v>0BB37A47-BFC5-4583-9DE4-28CE3EA00748</v>
      </c>
      <c r="C3883" s="14" t="str">
        <f t="shared" ca="1" si="782"/>
        <v>Vallensbæk Havnevej</v>
      </c>
      <c r="D3883" s="14" t="str">
        <f t="shared" ca="1" si="783"/>
        <v>16</v>
      </c>
      <c r="E3883" s="14" t="str">
        <f t="shared" ca="1" si="784"/>
        <v>96</v>
      </c>
      <c r="F3883" s="1">
        <f t="shared" ca="1" si="785"/>
        <v>590</v>
      </c>
      <c r="G3883" s="1">
        <f t="shared" ca="1" si="786"/>
        <v>0</v>
      </c>
      <c r="H3883" s="1">
        <f t="shared" ca="1" si="787"/>
        <v>2000</v>
      </c>
      <c r="I3883" s="1" t="str">
        <f ca="1">INDEX(Relationstabel!$C$3:$K$10,MATCH(INDIRECT($A$1&amp;"J"&amp;A3883),Relationstabel!$A$3:$A$10,0),MATCH(IFERROR(VALUE(INDIRECT($A$1&amp;"K"&amp;A3883)),0),Relationstabel!$C$1:$K$1,0))</f>
        <v>Ingen varmeinstallation</v>
      </c>
      <c r="J3883" s="1" t="str">
        <f ca="1">INDEX(Anvendelseskode!B:B,MATCH($F3883,Anvendelseskode!$A:$A,0))</f>
        <v>Uspecificeret fritidsformål</v>
      </c>
      <c r="K3883" s="1" t="str">
        <f ca="1">INDEX(Anvendelseskode!C:C,MATCH($F3883,Anvendelseskode!$A:$A,0))</f>
        <v>Anden bygning til fritidsformål</v>
      </c>
      <c r="L3883" s="1" t="str">
        <f ca="1">INDEX(Anvendelseskode!D:D,MATCH($F3883,Anvendelseskode!$A:$A,0))</f>
        <v>Kommunale og andre offentlige institutioner</v>
      </c>
      <c r="M3883" s="1" t="str">
        <f ca="1">IFERROR(INDEX(SBi!$2:$2,MATCH(H3883,SBi!$1:$1,1)),SBi!$K$2)</f>
        <v>1999-2006</v>
      </c>
      <c r="N3883" s="1">
        <f ca="1">INDEX(SBi!$C$3:$K$28,MATCH(F3883,SBi!$B$3:$B$28,0),MATCH(M3883,SBi!$C$2:$K$2,0))</f>
        <v>98.6</v>
      </c>
      <c r="O3883" s="16">
        <f t="shared" ca="1" si="788"/>
        <v>0</v>
      </c>
      <c r="P3883" s="16" t="str">
        <f ca="1">IFERROR(INDEX(VpD!$2:$2,MATCH(H3883,VpD!$1:$1,1)),VpD!$I$2)</f>
        <v>&gt;1998</v>
      </c>
      <c r="Q3883" s="1">
        <f ca="1">INDEX(VpD!$C$3:$I$27,MATCH(F3883,VpD!$B$3:$B$27,0),MATCH(P3883,VpD!$C$2:$I$2,0))</f>
        <v>26</v>
      </c>
      <c r="R3883" s="16">
        <f t="shared" ca="1" si="789"/>
        <v>0</v>
      </c>
      <c r="S3883" s="14">
        <f t="shared" ca="1" si="790"/>
        <v>713871</v>
      </c>
      <c r="T3883" s="14">
        <f t="shared" ca="1" si="791"/>
        <v>6168229</v>
      </c>
      <c r="U3883" s="14" t="str">
        <f t="shared" ca="1" si="792"/>
        <v>75D4829B-35BC-165E-E044-00144F3EAD67</v>
      </c>
    </row>
    <row r="3884" spans="1:21" s="14" customFormat="1" x14ac:dyDescent="0.25">
      <c r="A3884" s="14">
        <f t="shared" si="780"/>
        <v>3884</v>
      </c>
      <c r="B3884" s="14" t="str">
        <f t="shared" ca="1" si="781"/>
        <v>E6DF93FD-AB7B-4689-9F77-6B564D1F4D9D</v>
      </c>
      <c r="C3884" s="14" t="str">
        <f t="shared" ca="1" si="782"/>
        <v>Vallensbæk Havnevej</v>
      </c>
      <c r="D3884" s="14" t="str">
        <f t="shared" ca="1" si="783"/>
        <v>16</v>
      </c>
      <c r="E3884" s="14" t="str">
        <f t="shared" ca="1" si="784"/>
        <v>96</v>
      </c>
      <c r="F3884" s="1">
        <f t="shared" ca="1" si="785"/>
        <v>530</v>
      </c>
      <c r="G3884" s="1">
        <f t="shared" ca="1" si="786"/>
        <v>13</v>
      </c>
      <c r="H3884" s="1">
        <f t="shared" ca="1" si="787"/>
        <v>1985</v>
      </c>
      <c r="I3884" s="1" t="str">
        <f ca="1">INDEX(Relationstabel!$C$3:$K$10,MATCH(INDIRECT($A$1&amp;"J"&amp;A3884),Relationstabel!$A$3:$A$10,0),MATCH(IFERROR(VALUE(INDIRECT($A$1&amp;"K"&amp;A3884)),0),Relationstabel!$C$1:$K$1,0))</f>
        <v>Ingen varmeinstallation</v>
      </c>
      <c r="J3884" s="1" t="str">
        <f ca="1">INDEX(Anvendelseskode!B:B,MATCH($F3884,Anvendelseskode!$A:$A,0))</f>
        <v>Bygning i forbindelse med idrætsudøvelse (klubhus, idrætshal, svømmehal o.lign.).</v>
      </c>
      <c r="K3884" s="1" t="str">
        <f ca="1">INDEX(Anvendelseskode!C:C,MATCH($F3884,Anvendelseskode!$A:$A,0))</f>
        <v>Bygning i forbindelse med idrætsudøvelse (klubhus, idrætshal, svømmehal o.lign.).</v>
      </c>
      <c r="L3884" s="1" t="str">
        <f ca="1">INDEX(Anvendelseskode!D:D,MATCH($F3884,Anvendelseskode!$A:$A,0))</f>
        <v>Kommunale og andre offentlige institutioner</v>
      </c>
      <c r="M3884" s="1" t="str">
        <f ca="1">IFERROR(INDEX(SBi!$2:$2,MATCH(H3884,SBi!$1:$1,1)),SBi!$K$2)</f>
        <v>1979-1998</v>
      </c>
      <c r="N3884" s="1">
        <f ca="1">INDEX(SBi!$C$3:$K$28,MATCH(F3884,SBi!$B$3:$B$28,0),MATCH(M3884,SBi!$C$2:$K$2,0))</f>
        <v>155</v>
      </c>
      <c r="O3884" s="16">
        <f t="shared" ca="1" si="788"/>
        <v>2.0150000000000001</v>
      </c>
      <c r="P3884" s="16" t="str">
        <f ca="1">IFERROR(INDEX(VpD!$2:$2,MATCH(H3884,VpD!$1:$1,1)),VpD!$I$2)</f>
        <v>1979-1998</v>
      </c>
      <c r="Q3884" s="1">
        <f ca="1">INDEX(VpD!$C$3:$I$27,MATCH(F3884,VpD!$B$3:$B$27,0),MATCH(P3884,VpD!$C$2:$I$2,0))</f>
        <v>72</v>
      </c>
      <c r="R3884" s="16">
        <f t="shared" ca="1" si="789"/>
        <v>0.93600000000000005</v>
      </c>
      <c r="S3884" s="14">
        <f t="shared" ca="1" si="790"/>
        <v>713871</v>
      </c>
      <c r="T3884" s="14">
        <f t="shared" ca="1" si="791"/>
        <v>6168229</v>
      </c>
      <c r="U3884" s="14" t="str">
        <f t="shared" ca="1" si="792"/>
        <v>75D4829B-35BC-165E-E044-00144F3EAD67</v>
      </c>
    </row>
    <row r="3885" spans="1:21" s="14" customFormat="1" x14ac:dyDescent="0.25">
      <c r="A3885" s="14">
        <f t="shared" si="780"/>
        <v>3885</v>
      </c>
      <c r="B3885" s="14" t="str">
        <f t="shared" ca="1" si="781"/>
        <v>FF3A9B98-9BA7-4CD9-A7E9-B5D693CDB1E8</v>
      </c>
      <c r="C3885" s="14" t="str">
        <f t="shared" ca="1" si="782"/>
        <v>Vallensbæk Havnevej</v>
      </c>
      <c r="D3885" s="14" t="str">
        <f t="shared" ca="1" si="783"/>
        <v>16</v>
      </c>
      <c r="E3885" s="14" t="str">
        <f t="shared" ca="1" si="784"/>
        <v>96</v>
      </c>
      <c r="F3885" s="1">
        <f t="shared" ca="1" si="785"/>
        <v>530</v>
      </c>
      <c r="G3885" s="1">
        <f t="shared" ca="1" si="786"/>
        <v>28</v>
      </c>
      <c r="H3885" s="1">
        <f t="shared" ca="1" si="787"/>
        <v>1985</v>
      </c>
      <c r="I3885" s="1" t="str">
        <f ca="1">INDEX(Relationstabel!$C$3:$K$10,MATCH(INDIRECT($A$1&amp;"J"&amp;A3885),Relationstabel!$A$3:$A$10,0),MATCH(IFERROR(VALUE(INDIRECT($A$1&amp;"K"&amp;A3885)),0),Relationstabel!$C$1:$K$1,0))</f>
        <v>Ingen varmeinstallation</v>
      </c>
      <c r="J3885" s="1" t="str">
        <f ca="1">INDEX(Anvendelseskode!B:B,MATCH($F3885,Anvendelseskode!$A:$A,0))</f>
        <v>Bygning i forbindelse med idrætsudøvelse (klubhus, idrætshal, svømmehal o.lign.).</v>
      </c>
      <c r="K3885" s="1" t="str">
        <f ca="1">INDEX(Anvendelseskode!C:C,MATCH($F3885,Anvendelseskode!$A:$A,0))</f>
        <v>Bygning i forbindelse med idrætsudøvelse (klubhus, idrætshal, svømmehal o.lign.).</v>
      </c>
      <c r="L3885" s="1" t="str">
        <f ca="1">INDEX(Anvendelseskode!D:D,MATCH($F3885,Anvendelseskode!$A:$A,0))</f>
        <v>Kommunale og andre offentlige institutioner</v>
      </c>
      <c r="M3885" s="1" t="str">
        <f ca="1">IFERROR(INDEX(SBi!$2:$2,MATCH(H3885,SBi!$1:$1,1)),SBi!$K$2)</f>
        <v>1979-1998</v>
      </c>
      <c r="N3885" s="1">
        <f ca="1">INDEX(SBi!$C$3:$K$28,MATCH(F3885,SBi!$B$3:$B$28,0),MATCH(M3885,SBi!$C$2:$K$2,0))</f>
        <v>155</v>
      </c>
      <c r="O3885" s="16">
        <f t="shared" ca="1" si="788"/>
        <v>4.34</v>
      </c>
      <c r="P3885" s="16" t="str">
        <f ca="1">IFERROR(INDEX(VpD!$2:$2,MATCH(H3885,VpD!$1:$1,1)),VpD!$I$2)</f>
        <v>1979-1998</v>
      </c>
      <c r="Q3885" s="1">
        <f ca="1">INDEX(VpD!$C$3:$I$27,MATCH(F3885,VpD!$B$3:$B$27,0),MATCH(P3885,VpD!$C$2:$I$2,0))</f>
        <v>72</v>
      </c>
      <c r="R3885" s="16">
        <f t="shared" ca="1" si="789"/>
        <v>2.016</v>
      </c>
      <c r="S3885" s="14">
        <f t="shared" ca="1" si="790"/>
        <v>713871</v>
      </c>
      <c r="T3885" s="14">
        <f t="shared" ca="1" si="791"/>
        <v>6168229</v>
      </c>
      <c r="U3885" s="14" t="str">
        <f t="shared" ca="1" si="792"/>
        <v>75D4829B-35BC-165E-E044-00144F3EAD67</v>
      </c>
    </row>
    <row r="3886" spans="1:21" s="14" customFormat="1" x14ac:dyDescent="0.25">
      <c r="A3886" s="14">
        <f t="shared" si="780"/>
        <v>3886</v>
      </c>
      <c r="B3886" s="14" t="str">
        <f t="shared" ca="1" si="781"/>
        <v>567797B9-4F32-43B0-94C5-1C7DEEF0CDC1</v>
      </c>
      <c r="C3886" s="14" t="str">
        <f t="shared" ca="1" si="782"/>
        <v>Vallensbæk Havnevej</v>
      </c>
      <c r="D3886" s="14" t="str">
        <f t="shared" ca="1" si="783"/>
        <v>16</v>
      </c>
      <c r="E3886" s="14" t="str">
        <f t="shared" ca="1" si="784"/>
        <v>96</v>
      </c>
      <c r="F3886" s="1">
        <f t="shared" ca="1" si="785"/>
        <v>530</v>
      </c>
      <c r="G3886" s="1">
        <f t="shared" ca="1" si="786"/>
        <v>29</v>
      </c>
      <c r="H3886" s="1">
        <f t="shared" ca="1" si="787"/>
        <v>1995</v>
      </c>
      <c r="I3886" s="1" t="str">
        <f ca="1">INDEX(Relationstabel!$C$3:$K$10,MATCH(INDIRECT($A$1&amp;"J"&amp;A3886),Relationstabel!$A$3:$A$10,0),MATCH(IFERROR(VALUE(INDIRECT($A$1&amp;"K"&amp;A3886)),0),Relationstabel!$C$1:$K$1,0))</f>
        <v>Ingen varmeinstallation</v>
      </c>
      <c r="J3886" s="1" t="str">
        <f ca="1">INDEX(Anvendelseskode!B:B,MATCH($F3886,Anvendelseskode!$A:$A,0))</f>
        <v>Bygning i forbindelse med idrætsudøvelse (klubhus, idrætshal, svømmehal o.lign.).</v>
      </c>
      <c r="K3886" s="1" t="str">
        <f ca="1">INDEX(Anvendelseskode!C:C,MATCH($F3886,Anvendelseskode!$A:$A,0))</f>
        <v>Bygning i forbindelse med idrætsudøvelse (klubhus, idrætshal, svømmehal o.lign.).</v>
      </c>
      <c r="L3886" s="1" t="str">
        <f ca="1">INDEX(Anvendelseskode!D:D,MATCH($F3886,Anvendelseskode!$A:$A,0))</f>
        <v>Kommunale og andre offentlige institutioner</v>
      </c>
      <c r="M3886" s="1" t="str">
        <f ca="1">IFERROR(INDEX(SBi!$2:$2,MATCH(H3886,SBi!$1:$1,1)),SBi!$K$2)</f>
        <v>1979-1998</v>
      </c>
      <c r="N3886" s="1">
        <f ca="1">INDEX(SBi!$C$3:$K$28,MATCH(F3886,SBi!$B$3:$B$28,0),MATCH(M3886,SBi!$C$2:$K$2,0))</f>
        <v>155</v>
      </c>
      <c r="O3886" s="16">
        <f t="shared" ca="1" si="788"/>
        <v>4.4950000000000001</v>
      </c>
      <c r="P3886" s="16" t="str">
        <f ca="1">IFERROR(INDEX(VpD!$2:$2,MATCH(H3886,VpD!$1:$1,1)),VpD!$I$2)</f>
        <v>1979-1998</v>
      </c>
      <c r="Q3886" s="1">
        <f ca="1">INDEX(VpD!$C$3:$I$27,MATCH(F3886,VpD!$B$3:$B$27,0),MATCH(P3886,VpD!$C$2:$I$2,0))</f>
        <v>72</v>
      </c>
      <c r="R3886" s="16">
        <f t="shared" ca="1" si="789"/>
        <v>2.0880000000000001</v>
      </c>
      <c r="S3886" s="14">
        <f t="shared" ca="1" si="790"/>
        <v>713871</v>
      </c>
      <c r="T3886" s="14">
        <f t="shared" ca="1" si="791"/>
        <v>6168229</v>
      </c>
      <c r="U3886" s="14" t="str">
        <f t="shared" ca="1" si="792"/>
        <v>75D4829B-35BC-165E-E044-00144F3EAD67</v>
      </c>
    </row>
    <row r="3887" spans="1:21" s="14" customFormat="1" x14ac:dyDescent="0.25">
      <c r="A3887" s="14">
        <f t="shared" si="780"/>
        <v>3887</v>
      </c>
      <c r="B3887" s="14" t="str">
        <f t="shared" ca="1" si="781"/>
        <v>306A0455-F54E-48D6-8DEC-5ED3E67AF293</v>
      </c>
      <c r="C3887" s="14" t="str">
        <f t="shared" ca="1" si="782"/>
        <v>Vallensbæk Havnevej</v>
      </c>
      <c r="D3887" s="14" t="str">
        <f t="shared" ca="1" si="783"/>
        <v>16</v>
      </c>
      <c r="E3887" s="14" t="str">
        <f t="shared" ca="1" si="784"/>
        <v>96</v>
      </c>
      <c r="F3887" s="1">
        <f t="shared" ca="1" si="785"/>
        <v>530</v>
      </c>
      <c r="G3887" s="1">
        <f t="shared" ca="1" si="786"/>
        <v>28</v>
      </c>
      <c r="H3887" s="1">
        <f t="shared" ca="1" si="787"/>
        <v>1985</v>
      </c>
      <c r="I3887" s="1" t="str">
        <f ca="1">INDEX(Relationstabel!$C$3:$K$10,MATCH(INDIRECT($A$1&amp;"J"&amp;A3887),Relationstabel!$A$3:$A$10,0),MATCH(IFERROR(VALUE(INDIRECT($A$1&amp;"K"&amp;A3887)),0),Relationstabel!$C$1:$K$1,0))</f>
        <v>Ingen varmeinstallation</v>
      </c>
      <c r="J3887" s="1" t="str">
        <f ca="1">INDEX(Anvendelseskode!B:B,MATCH($F3887,Anvendelseskode!$A:$A,0))</f>
        <v>Bygning i forbindelse med idrætsudøvelse (klubhus, idrætshal, svømmehal o.lign.).</v>
      </c>
      <c r="K3887" s="1" t="str">
        <f ca="1">INDEX(Anvendelseskode!C:C,MATCH($F3887,Anvendelseskode!$A:$A,0))</f>
        <v>Bygning i forbindelse med idrætsudøvelse (klubhus, idrætshal, svømmehal o.lign.).</v>
      </c>
      <c r="L3887" s="1" t="str">
        <f ca="1">INDEX(Anvendelseskode!D:D,MATCH($F3887,Anvendelseskode!$A:$A,0))</f>
        <v>Kommunale og andre offentlige institutioner</v>
      </c>
      <c r="M3887" s="1" t="str">
        <f ca="1">IFERROR(INDEX(SBi!$2:$2,MATCH(H3887,SBi!$1:$1,1)),SBi!$K$2)</f>
        <v>1979-1998</v>
      </c>
      <c r="N3887" s="1">
        <f ca="1">INDEX(SBi!$C$3:$K$28,MATCH(F3887,SBi!$B$3:$B$28,0),MATCH(M3887,SBi!$C$2:$K$2,0))</f>
        <v>155</v>
      </c>
      <c r="O3887" s="16">
        <f t="shared" ca="1" si="788"/>
        <v>4.34</v>
      </c>
      <c r="P3887" s="16" t="str">
        <f ca="1">IFERROR(INDEX(VpD!$2:$2,MATCH(H3887,VpD!$1:$1,1)),VpD!$I$2)</f>
        <v>1979-1998</v>
      </c>
      <c r="Q3887" s="1">
        <f ca="1">INDEX(VpD!$C$3:$I$27,MATCH(F3887,VpD!$B$3:$B$27,0),MATCH(P3887,VpD!$C$2:$I$2,0))</f>
        <v>72</v>
      </c>
      <c r="R3887" s="16">
        <f t="shared" ca="1" si="789"/>
        <v>2.016</v>
      </c>
      <c r="S3887" s="14">
        <f t="shared" ca="1" si="790"/>
        <v>713871</v>
      </c>
      <c r="T3887" s="14">
        <f t="shared" ca="1" si="791"/>
        <v>6168229</v>
      </c>
      <c r="U3887" s="14" t="str">
        <f t="shared" ca="1" si="792"/>
        <v>75D4829B-35BC-165E-E044-00144F3EAD67</v>
      </c>
    </row>
    <row r="3888" spans="1:21" s="14" customFormat="1" x14ac:dyDescent="0.25">
      <c r="A3888" s="14">
        <f t="shared" si="780"/>
        <v>3888</v>
      </c>
      <c r="B3888" s="14" t="str">
        <f t="shared" ca="1" si="781"/>
        <v>9EDF0017-0F73-4472-8B37-73D9B729B160</v>
      </c>
      <c r="C3888" s="14" t="str">
        <f t="shared" ca="1" si="782"/>
        <v>Vallensbæk Havnevej</v>
      </c>
      <c r="D3888" s="14" t="str">
        <f t="shared" ca="1" si="783"/>
        <v>16</v>
      </c>
      <c r="E3888" s="14" t="str">
        <f t="shared" ca="1" si="784"/>
        <v>96</v>
      </c>
      <c r="F3888" s="1">
        <f t="shared" ca="1" si="785"/>
        <v>590</v>
      </c>
      <c r="G3888" s="1">
        <f t="shared" ca="1" si="786"/>
        <v>0</v>
      </c>
      <c r="H3888" s="1">
        <f t="shared" ca="1" si="787"/>
        <v>2000</v>
      </c>
      <c r="I3888" s="1" t="str">
        <f ca="1">INDEX(Relationstabel!$C$3:$K$10,MATCH(INDIRECT($A$1&amp;"J"&amp;A3888),Relationstabel!$A$3:$A$10,0),MATCH(IFERROR(VALUE(INDIRECT($A$1&amp;"K"&amp;A3888)),0),Relationstabel!$C$1:$K$1,0))</f>
        <v>Ingen varmeinstallation</v>
      </c>
      <c r="J3888" s="1" t="str">
        <f ca="1">INDEX(Anvendelseskode!B:B,MATCH($F3888,Anvendelseskode!$A:$A,0))</f>
        <v>Uspecificeret fritidsformål</v>
      </c>
      <c r="K3888" s="1" t="str">
        <f ca="1">INDEX(Anvendelseskode!C:C,MATCH($F3888,Anvendelseskode!$A:$A,0))</f>
        <v>Anden bygning til fritidsformål</v>
      </c>
      <c r="L3888" s="1" t="str">
        <f ca="1">INDEX(Anvendelseskode!D:D,MATCH($F3888,Anvendelseskode!$A:$A,0))</f>
        <v>Kommunale og andre offentlige institutioner</v>
      </c>
      <c r="M3888" s="1" t="str">
        <f ca="1">IFERROR(INDEX(SBi!$2:$2,MATCH(H3888,SBi!$1:$1,1)),SBi!$K$2)</f>
        <v>1999-2006</v>
      </c>
      <c r="N3888" s="1">
        <f ca="1">INDEX(SBi!$C$3:$K$28,MATCH(F3888,SBi!$B$3:$B$28,0),MATCH(M3888,SBi!$C$2:$K$2,0))</f>
        <v>98.6</v>
      </c>
      <c r="O3888" s="16">
        <f t="shared" ca="1" si="788"/>
        <v>0</v>
      </c>
      <c r="P3888" s="16" t="str">
        <f ca="1">IFERROR(INDEX(VpD!$2:$2,MATCH(H3888,VpD!$1:$1,1)),VpD!$I$2)</f>
        <v>&gt;1998</v>
      </c>
      <c r="Q3888" s="1">
        <f ca="1">INDEX(VpD!$C$3:$I$27,MATCH(F3888,VpD!$B$3:$B$27,0),MATCH(P3888,VpD!$C$2:$I$2,0))</f>
        <v>26</v>
      </c>
      <c r="R3888" s="16">
        <f t="shared" ca="1" si="789"/>
        <v>0</v>
      </c>
      <c r="S3888" s="14">
        <f t="shared" ca="1" si="790"/>
        <v>713871</v>
      </c>
      <c r="T3888" s="14">
        <f t="shared" ca="1" si="791"/>
        <v>6168229</v>
      </c>
      <c r="U3888" s="14" t="str">
        <f t="shared" ca="1" si="792"/>
        <v>75D4829B-35BC-165E-E044-00144F3EAD67</v>
      </c>
    </row>
    <row r="3889" spans="1:21" s="14" customFormat="1" x14ac:dyDescent="0.25">
      <c r="A3889" s="14">
        <f t="shared" si="780"/>
        <v>3889</v>
      </c>
      <c r="B3889" s="14" t="str">
        <f t="shared" ca="1" si="781"/>
        <v>B16C1374-791E-4207-A5A6-F636BF601EB9</v>
      </c>
      <c r="C3889" s="14" t="str">
        <f t="shared" ca="1" si="782"/>
        <v>Vallensbæk Havnevej</v>
      </c>
      <c r="D3889" s="14" t="str">
        <f t="shared" ca="1" si="783"/>
        <v>16</v>
      </c>
      <c r="E3889" s="14" t="str">
        <f t="shared" ca="1" si="784"/>
        <v>96</v>
      </c>
      <c r="F3889" s="1">
        <f t="shared" ca="1" si="785"/>
        <v>590</v>
      </c>
      <c r="G3889" s="1">
        <f t="shared" ca="1" si="786"/>
        <v>261</v>
      </c>
      <c r="H3889" s="1">
        <f t="shared" ca="1" si="787"/>
        <v>1991</v>
      </c>
      <c r="I3889" s="1" t="str">
        <f ca="1">INDEX(Relationstabel!$C$3:$K$10,MATCH(INDIRECT($A$1&amp;"J"&amp;A3889),Relationstabel!$A$3:$A$10,0),MATCH(IFERROR(VALUE(INDIRECT($A$1&amp;"K"&amp;A3889)),0),Relationstabel!$C$1:$K$1,0))</f>
        <v>Ingen varmeinstallation</v>
      </c>
      <c r="J3889" s="1" t="str">
        <f ca="1">INDEX(Anvendelseskode!B:B,MATCH($F3889,Anvendelseskode!$A:$A,0))</f>
        <v>Uspecificeret fritidsformål</v>
      </c>
      <c r="K3889" s="1" t="str">
        <f ca="1">INDEX(Anvendelseskode!C:C,MATCH($F3889,Anvendelseskode!$A:$A,0))</f>
        <v>Anden bygning til fritidsformål</v>
      </c>
      <c r="L3889" s="1" t="str">
        <f ca="1">INDEX(Anvendelseskode!D:D,MATCH($F3889,Anvendelseskode!$A:$A,0))</f>
        <v>Kommunale og andre offentlige institutioner</v>
      </c>
      <c r="M3889" s="1" t="str">
        <f ca="1">IFERROR(INDEX(SBi!$2:$2,MATCH(H3889,SBi!$1:$1,1)),SBi!$K$2)</f>
        <v>1979-1998</v>
      </c>
      <c r="N3889" s="1">
        <f ca="1">INDEX(SBi!$C$3:$K$28,MATCH(F3889,SBi!$B$3:$B$28,0),MATCH(M3889,SBi!$C$2:$K$2,0))</f>
        <v>115</v>
      </c>
      <c r="O3889" s="16">
        <f t="shared" ca="1" si="788"/>
        <v>30.015000000000001</v>
      </c>
      <c r="P3889" s="16" t="str">
        <f ca="1">IFERROR(INDEX(VpD!$2:$2,MATCH(H3889,VpD!$1:$1,1)),VpD!$I$2)</f>
        <v>1979-1998</v>
      </c>
      <c r="Q3889" s="1">
        <f ca="1">INDEX(VpD!$C$3:$I$27,MATCH(F3889,VpD!$B$3:$B$27,0),MATCH(P3889,VpD!$C$2:$I$2,0))</f>
        <v>26</v>
      </c>
      <c r="R3889" s="16">
        <f t="shared" ca="1" si="789"/>
        <v>6.7859999999999996</v>
      </c>
      <c r="S3889" s="14">
        <f t="shared" ca="1" si="790"/>
        <v>713871</v>
      </c>
      <c r="T3889" s="14">
        <f t="shared" ca="1" si="791"/>
        <v>6168229</v>
      </c>
      <c r="U3889" s="14" t="str">
        <f t="shared" ca="1" si="792"/>
        <v>75D4829B-35BC-165E-E044-00144F3EAD67</v>
      </c>
    </row>
    <row r="3890" spans="1:21" s="14" customFormat="1" x14ac:dyDescent="0.25">
      <c r="A3890" s="14">
        <f t="shared" si="780"/>
        <v>3890</v>
      </c>
      <c r="B3890" s="14" t="str">
        <f t="shared" ca="1" si="781"/>
        <v>20E4F56E-0265-472D-BF7F-AD912453EB2D</v>
      </c>
      <c r="C3890" s="14" t="str">
        <f t="shared" ca="1" si="782"/>
        <v>Kollerupparken</v>
      </c>
      <c r="D3890" s="14" t="str">
        <f t="shared" ca="1" si="783"/>
        <v>20</v>
      </c>
      <c r="E3890" s="14" t="str">
        <f t="shared" ca="1" si="784"/>
        <v>6la</v>
      </c>
      <c r="F3890" s="1">
        <f t="shared" ca="1" si="785"/>
        <v>130</v>
      </c>
      <c r="G3890" s="1">
        <f t="shared" ca="1" si="786"/>
        <v>110</v>
      </c>
      <c r="H3890" s="1">
        <f t="shared" ca="1" si="787"/>
        <v>1967</v>
      </c>
      <c r="I3890" s="1" t="str">
        <f ca="1">INDEX(Relationstabel!$C$3:$K$10,MATCH(INDIRECT($A$1&amp;"J"&amp;A3890),Relationstabel!$A$3:$A$10,0),MATCH(IFERROR(VALUE(INDIRECT($A$1&amp;"K"&amp;A3890)),0),Relationstabel!$C$1:$K$1,0))</f>
        <v>Fjernvarme/ Blokvarme</v>
      </c>
      <c r="J3890" s="1" t="str">
        <f ca="1">INDEX(Anvendelseskode!B:B,MATCH($F3890,Anvendelseskode!$A:$A,0))</f>
        <v>Række-, kæde-, dobbelthus (lodret adskillelse mellem enhederne)</v>
      </c>
      <c r="K3890" s="1" t="str">
        <f ca="1">INDEX(Anvendelseskode!C:C,MATCH($F3890,Anvendelseskode!$A:$A,0))</f>
        <v>Række-, kæde og dobbelthuse</v>
      </c>
      <c r="L3890" s="1" t="str">
        <f ca="1">INDEX(Anvendelseskode!D:D,MATCH($F3890,Anvendelseskode!$A:$A,0))</f>
        <v>Private husholdninger</v>
      </c>
      <c r="M3890" s="1" t="str">
        <f ca="1">IFERROR(INDEX(SBi!$2:$2,MATCH(H3890,SBi!$1:$1,1)),SBi!$K$2)</f>
        <v>1961-1972</v>
      </c>
      <c r="N3890" s="1">
        <f ca="1">INDEX(SBi!$C$3:$K$28,MATCH(F3890,SBi!$B$3:$B$28,0),MATCH(M3890,SBi!$C$2:$K$2,0))</f>
        <v>119.9</v>
      </c>
      <c r="O3890" s="16">
        <f t="shared" ca="1" si="788"/>
        <v>13.189</v>
      </c>
      <c r="P3890" s="16" t="str">
        <f ca="1">IFERROR(INDEX(VpD!$2:$2,MATCH(H3890,VpD!$1:$1,1)),VpD!$I$2)</f>
        <v>1961-1972</v>
      </c>
      <c r="Q3890" s="1">
        <f ca="1">INDEX(VpD!$C$3:$I$27,MATCH(F3890,VpD!$B$3:$B$27,0),MATCH(P3890,VpD!$C$2:$I$2,0))</f>
        <v>120</v>
      </c>
      <c r="R3890" s="16">
        <f t="shared" ca="1" si="789"/>
        <v>13.2</v>
      </c>
      <c r="S3890" s="14">
        <f t="shared" ca="1" si="790"/>
        <v>713650.45</v>
      </c>
      <c r="T3890" s="14">
        <f t="shared" ca="1" si="791"/>
        <v>6169191.1100000003</v>
      </c>
      <c r="U3890" s="14" t="str">
        <f t="shared" ca="1" si="792"/>
        <v>0A3F507E-1BFA-32B8-E044-0003BA298018</v>
      </c>
    </row>
    <row r="3891" spans="1:21" s="14" customFormat="1" x14ac:dyDescent="0.25">
      <c r="A3891" s="14">
        <f t="shared" si="780"/>
        <v>3891</v>
      </c>
      <c r="B3891" s="14" t="str">
        <f t="shared" ca="1" si="781"/>
        <v>7D5461CC-E233-40B5-BDF6-BD4EAC0E0326</v>
      </c>
      <c r="C3891" s="14" t="str">
        <f t="shared" ca="1" si="782"/>
        <v>Gerdrupvej</v>
      </c>
      <c r="D3891" s="14" t="str">
        <f t="shared" ca="1" si="783"/>
        <v>4</v>
      </c>
      <c r="E3891" s="14" t="str">
        <f t="shared" ca="1" si="784"/>
        <v>9bx</v>
      </c>
      <c r="F3891" s="1">
        <f t="shared" ca="1" si="785"/>
        <v>120</v>
      </c>
      <c r="G3891" s="1">
        <f t="shared" ca="1" si="786"/>
        <v>134</v>
      </c>
      <c r="H3891" s="1">
        <f t="shared" ca="1" si="787"/>
        <v>1978</v>
      </c>
      <c r="I3891" s="1" t="str">
        <f ca="1">INDEX(Relationstabel!$C$3:$K$10,MATCH(INDIRECT($A$1&amp;"J"&amp;A3891),Relationstabel!$A$3:$A$10,0),MATCH(IFERROR(VALUE(INDIRECT($A$1&amp;"K"&amp;A3891)),0),Relationstabel!$C$1:$K$1,0))</f>
        <v>Elvarme</v>
      </c>
      <c r="J3891" s="1" t="str">
        <f ca="1">INDEX(Anvendelseskode!B:B,MATCH($F3891,Anvendelseskode!$A:$A,0))</f>
        <v>Fritliggende enfamilieshus (parcelhus)</v>
      </c>
      <c r="K3891" s="1" t="str">
        <f ca="1">INDEX(Anvendelseskode!C:C,MATCH($F3891,Anvendelseskode!$A:$A,0))</f>
        <v>Parcelhuse</v>
      </c>
      <c r="L3891" s="1" t="str">
        <f ca="1">INDEX(Anvendelseskode!D:D,MATCH($F3891,Anvendelseskode!$A:$A,0))</f>
        <v>Private husholdninger</v>
      </c>
      <c r="M3891" s="1" t="str">
        <f ca="1">IFERROR(INDEX(SBi!$2:$2,MATCH(H3891,SBi!$1:$1,1)),SBi!$K$2)</f>
        <v>1973-1978</v>
      </c>
      <c r="N3891" s="1">
        <f ca="1">INDEX(SBi!$C$3:$K$28,MATCH(F3891,SBi!$B$3:$B$28,0),MATCH(M3891,SBi!$C$2:$K$2,0))</f>
        <v>119.8</v>
      </c>
      <c r="O3891" s="16">
        <f t="shared" ca="1" si="788"/>
        <v>16.0532</v>
      </c>
      <c r="P3891" s="16" t="str">
        <f ca="1">IFERROR(INDEX(VpD!$2:$2,MATCH(H3891,VpD!$1:$1,1)),VpD!$I$2)</f>
        <v>1973-1978</v>
      </c>
      <c r="Q3891" s="1">
        <f ca="1">INDEX(VpD!$C$3:$I$27,MATCH(F3891,VpD!$B$3:$B$27,0),MATCH(P3891,VpD!$C$2:$I$2,0))</f>
        <v>117</v>
      </c>
      <c r="R3891" s="16">
        <f t="shared" ca="1" si="789"/>
        <v>15.678000000000001</v>
      </c>
      <c r="S3891" s="14">
        <f t="shared" ca="1" si="790"/>
        <v>713497.59</v>
      </c>
      <c r="T3891" s="14">
        <f t="shared" ca="1" si="791"/>
        <v>6168735.7000000002</v>
      </c>
      <c r="U3891" s="14" t="str">
        <f t="shared" ca="1" si="792"/>
        <v>0A3F507E-17FE-32B8-E044-0003BA298018</v>
      </c>
    </row>
    <row r="3892" spans="1:21" s="14" customFormat="1" x14ac:dyDescent="0.25">
      <c r="A3892" s="14">
        <f t="shared" si="780"/>
        <v>3892</v>
      </c>
      <c r="B3892" s="14" t="str">
        <f t="shared" ca="1" si="781"/>
        <v>BA5DAECE-5954-433E-83BA-3C9B9CC9DC08</v>
      </c>
      <c r="C3892" s="14" t="str">
        <f t="shared" ca="1" si="782"/>
        <v>Strandhaven</v>
      </c>
      <c r="D3892" s="14" t="str">
        <f t="shared" ca="1" si="783"/>
        <v>70</v>
      </c>
      <c r="E3892" s="14" t="str">
        <f t="shared" ca="1" si="784"/>
        <v>5dg</v>
      </c>
      <c r="F3892" s="1">
        <f t="shared" ca="1" si="785"/>
        <v>130</v>
      </c>
      <c r="G3892" s="1">
        <f t="shared" ca="1" si="786"/>
        <v>108</v>
      </c>
      <c r="H3892" s="1">
        <f t="shared" ca="1" si="787"/>
        <v>2008</v>
      </c>
      <c r="I3892" s="1" t="str">
        <f ca="1">INDEX(Relationstabel!$C$3:$K$10,MATCH(INDIRECT($A$1&amp;"J"&amp;A3892),Relationstabel!$A$3:$A$10,0),MATCH(IFERROR(VALUE(INDIRECT($A$1&amp;"K"&amp;A3892)),0),Relationstabel!$C$1:$K$1,0))</f>
        <v>Naturgas</v>
      </c>
      <c r="J3892" s="1" t="str">
        <f ca="1">INDEX(Anvendelseskode!B:B,MATCH($F3892,Anvendelseskode!$A:$A,0))</f>
        <v>Række-, kæde-, dobbelthus (lodret adskillelse mellem enhederne)</v>
      </c>
      <c r="K3892" s="1" t="str">
        <f ca="1">INDEX(Anvendelseskode!C:C,MATCH($F3892,Anvendelseskode!$A:$A,0))</f>
        <v>Række-, kæde og dobbelthuse</v>
      </c>
      <c r="L3892" s="1" t="str">
        <f ca="1">INDEX(Anvendelseskode!D:D,MATCH($F3892,Anvendelseskode!$A:$A,0))</f>
        <v>Private husholdninger</v>
      </c>
      <c r="M3892" s="1" t="str">
        <f ca="1">IFERROR(INDEX(SBi!$2:$2,MATCH(H3892,SBi!$1:$1,1)),SBi!$K$2)</f>
        <v>Efter 2006</v>
      </c>
      <c r="N3892" s="1">
        <f ca="1">INDEX(SBi!$C$3:$K$28,MATCH(F3892,SBi!$B$3:$B$28,0),MATCH(M3892,SBi!$C$2:$K$2,0))</f>
        <v>66.400000000000006</v>
      </c>
      <c r="O3892" s="16">
        <f t="shared" ca="1" si="788"/>
        <v>7.1712000000000007</v>
      </c>
      <c r="P3892" s="16" t="str">
        <f ca="1">IFERROR(INDEX(VpD!$2:$2,MATCH(H3892,VpD!$1:$1,1)),VpD!$I$2)</f>
        <v>&gt;1998</v>
      </c>
      <c r="Q3892" s="1">
        <f ca="1">INDEX(VpD!$C$3:$I$27,MATCH(F3892,VpD!$B$3:$B$27,0),MATCH(P3892,VpD!$C$2:$I$2,0))</f>
        <v>65</v>
      </c>
      <c r="R3892" s="16">
        <f t="shared" ca="1" si="789"/>
        <v>7.02</v>
      </c>
      <c r="S3892" s="14">
        <f t="shared" ca="1" si="790"/>
        <v>712637.49</v>
      </c>
      <c r="T3892" s="14">
        <f t="shared" ca="1" si="791"/>
        <v>6168849.6799999997</v>
      </c>
      <c r="U3892" s="14" t="str">
        <f t="shared" ca="1" si="792"/>
        <v>4591B5F9-A6B8-0DD9-E044-0003BA298018</v>
      </c>
    </row>
    <row r="3893" spans="1:21" s="14" customFormat="1" x14ac:dyDescent="0.25">
      <c r="A3893" s="14">
        <f t="shared" si="780"/>
        <v>3893</v>
      </c>
      <c r="B3893" s="14" t="str">
        <f t="shared" ca="1" si="781"/>
        <v>CE29006B-359C-440C-B06F-B2AB15CEAC50</v>
      </c>
      <c r="C3893" s="14" t="str">
        <f t="shared" ca="1" si="782"/>
        <v>Strandhaven</v>
      </c>
      <c r="D3893" s="14" t="str">
        <f t="shared" ca="1" si="783"/>
        <v>112</v>
      </c>
      <c r="E3893" s="14" t="str">
        <f t="shared" ca="1" si="784"/>
        <v>5co</v>
      </c>
      <c r="F3893" s="1">
        <f t="shared" ca="1" si="785"/>
        <v>130</v>
      </c>
      <c r="G3893" s="1">
        <f t="shared" ca="1" si="786"/>
        <v>108</v>
      </c>
      <c r="H3893" s="1">
        <f t="shared" ca="1" si="787"/>
        <v>2008</v>
      </c>
      <c r="I3893" s="1" t="str">
        <f ca="1">INDEX(Relationstabel!$C$3:$K$10,MATCH(INDIRECT($A$1&amp;"J"&amp;A3893),Relationstabel!$A$3:$A$10,0),MATCH(IFERROR(VALUE(INDIRECT($A$1&amp;"K"&amp;A3893)),0),Relationstabel!$C$1:$K$1,0))</f>
        <v>Naturgas</v>
      </c>
      <c r="J3893" s="1" t="str">
        <f ca="1">INDEX(Anvendelseskode!B:B,MATCH($F3893,Anvendelseskode!$A:$A,0))</f>
        <v>Række-, kæde-, dobbelthus (lodret adskillelse mellem enhederne)</v>
      </c>
      <c r="K3893" s="1" t="str">
        <f ca="1">INDEX(Anvendelseskode!C:C,MATCH($F3893,Anvendelseskode!$A:$A,0))</f>
        <v>Række-, kæde og dobbelthuse</v>
      </c>
      <c r="L3893" s="1" t="str">
        <f ca="1">INDEX(Anvendelseskode!D:D,MATCH($F3893,Anvendelseskode!$A:$A,0))</f>
        <v>Private husholdninger</v>
      </c>
      <c r="M3893" s="1" t="str">
        <f ca="1">IFERROR(INDEX(SBi!$2:$2,MATCH(H3893,SBi!$1:$1,1)),SBi!$K$2)</f>
        <v>Efter 2006</v>
      </c>
      <c r="N3893" s="1">
        <f ca="1">INDEX(SBi!$C$3:$K$28,MATCH(F3893,SBi!$B$3:$B$28,0),MATCH(M3893,SBi!$C$2:$K$2,0))</f>
        <v>66.400000000000006</v>
      </c>
      <c r="O3893" s="16">
        <f t="shared" ca="1" si="788"/>
        <v>7.1712000000000007</v>
      </c>
      <c r="P3893" s="16" t="str">
        <f ca="1">IFERROR(INDEX(VpD!$2:$2,MATCH(H3893,VpD!$1:$1,1)),VpD!$I$2)</f>
        <v>&gt;1998</v>
      </c>
      <c r="Q3893" s="1">
        <f ca="1">INDEX(VpD!$C$3:$I$27,MATCH(F3893,VpD!$B$3:$B$27,0),MATCH(P3893,VpD!$C$2:$I$2,0))</f>
        <v>65</v>
      </c>
      <c r="R3893" s="16">
        <f t="shared" ca="1" si="789"/>
        <v>7.02</v>
      </c>
      <c r="S3893" s="14">
        <f t="shared" ca="1" si="790"/>
        <v>712584.5</v>
      </c>
      <c r="T3893" s="14">
        <f t="shared" ca="1" si="791"/>
        <v>6168867.1299999999</v>
      </c>
      <c r="U3893" s="14" t="str">
        <f t="shared" ca="1" si="792"/>
        <v>4591B5F9-A6CB-0DD9-E044-0003BA298018</v>
      </c>
    </row>
    <row r="3894" spans="1:21" s="14" customFormat="1" x14ac:dyDescent="0.25">
      <c r="A3894" s="14">
        <f t="shared" si="780"/>
        <v>3894</v>
      </c>
      <c r="B3894" s="14" t="str">
        <f t="shared" ca="1" si="781"/>
        <v>ED71307B-DED2-4249-A522-F8DBC69DCD03</v>
      </c>
      <c r="C3894" s="14" t="str">
        <f t="shared" ca="1" si="782"/>
        <v>Strandhaven</v>
      </c>
      <c r="D3894" s="14" t="str">
        <f t="shared" ca="1" si="783"/>
        <v>126</v>
      </c>
      <c r="E3894" s="14" t="str">
        <f t="shared" ca="1" si="784"/>
        <v>5ch</v>
      </c>
      <c r="F3894" s="1">
        <f t="shared" ca="1" si="785"/>
        <v>130</v>
      </c>
      <c r="G3894" s="1">
        <f t="shared" ca="1" si="786"/>
        <v>127</v>
      </c>
      <c r="H3894" s="1">
        <f t="shared" ca="1" si="787"/>
        <v>2008</v>
      </c>
      <c r="I3894" s="1" t="str">
        <f ca="1">INDEX(Relationstabel!$C$3:$K$10,MATCH(INDIRECT($A$1&amp;"J"&amp;A3894),Relationstabel!$A$3:$A$10,0),MATCH(IFERROR(VALUE(INDIRECT($A$1&amp;"K"&amp;A3894)),0),Relationstabel!$C$1:$K$1,0))</f>
        <v>Naturgas</v>
      </c>
      <c r="J3894" s="1" t="str">
        <f ca="1">INDEX(Anvendelseskode!B:B,MATCH($F3894,Anvendelseskode!$A:$A,0))</f>
        <v>Række-, kæde-, dobbelthus (lodret adskillelse mellem enhederne)</v>
      </c>
      <c r="K3894" s="1" t="str">
        <f ca="1">INDEX(Anvendelseskode!C:C,MATCH($F3894,Anvendelseskode!$A:$A,0))</f>
        <v>Række-, kæde og dobbelthuse</v>
      </c>
      <c r="L3894" s="1" t="str">
        <f ca="1">INDEX(Anvendelseskode!D:D,MATCH($F3894,Anvendelseskode!$A:$A,0))</f>
        <v>Private husholdninger</v>
      </c>
      <c r="M3894" s="1" t="str">
        <f ca="1">IFERROR(INDEX(SBi!$2:$2,MATCH(H3894,SBi!$1:$1,1)),SBi!$K$2)</f>
        <v>Efter 2006</v>
      </c>
      <c r="N3894" s="1">
        <f ca="1">INDEX(SBi!$C$3:$K$28,MATCH(F3894,SBi!$B$3:$B$28,0),MATCH(M3894,SBi!$C$2:$K$2,0))</f>
        <v>66.400000000000006</v>
      </c>
      <c r="O3894" s="16">
        <f t="shared" ca="1" si="788"/>
        <v>8.4328000000000003</v>
      </c>
      <c r="P3894" s="16" t="str">
        <f ca="1">IFERROR(INDEX(VpD!$2:$2,MATCH(H3894,VpD!$1:$1,1)),VpD!$I$2)</f>
        <v>&gt;1998</v>
      </c>
      <c r="Q3894" s="1">
        <f ca="1">INDEX(VpD!$C$3:$I$27,MATCH(F3894,VpD!$B$3:$B$27,0),MATCH(P3894,VpD!$C$2:$I$2,0))</f>
        <v>65</v>
      </c>
      <c r="R3894" s="16">
        <f t="shared" ca="1" si="789"/>
        <v>8.2550000000000008</v>
      </c>
      <c r="S3894" s="14">
        <f t="shared" ca="1" si="790"/>
        <v>712603.34</v>
      </c>
      <c r="T3894" s="14">
        <f t="shared" ca="1" si="791"/>
        <v>6168797.6299999999</v>
      </c>
      <c r="U3894" s="14" t="str">
        <f t="shared" ca="1" si="792"/>
        <v>4591B5F9-A6D1-0DD9-E044-0003BA298018</v>
      </c>
    </row>
    <row r="3895" spans="1:21" s="14" customFormat="1" x14ac:dyDescent="0.25">
      <c r="A3895" s="14">
        <f t="shared" si="780"/>
        <v>3895</v>
      </c>
      <c r="B3895" s="14" t="str">
        <f t="shared" ca="1" si="781"/>
        <v>B4436A04-AEEC-4CD5-A8D3-86FE2468EBD8</v>
      </c>
      <c r="C3895" s="14" t="str">
        <f t="shared" ca="1" si="782"/>
        <v>Strandhaven</v>
      </c>
      <c r="D3895" s="14" t="str">
        <f t="shared" ca="1" si="783"/>
        <v>130</v>
      </c>
      <c r="E3895" s="14" t="str">
        <f t="shared" ca="1" si="784"/>
        <v>5cf</v>
      </c>
      <c r="F3895" s="1">
        <f t="shared" ca="1" si="785"/>
        <v>130</v>
      </c>
      <c r="G3895" s="1">
        <f t="shared" ca="1" si="786"/>
        <v>127</v>
      </c>
      <c r="H3895" s="1">
        <f t="shared" ca="1" si="787"/>
        <v>2008</v>
      </c>
      <c r="I3895" s="1" t="str">
        <f ca="1">INDEX(Relationstabel!$C$3:$K$10,MATCH(INDIRECT($A$1&amp;"J"&amp;A3895),Relationstabel!$A$3:$A$10,0),MATCH(IFERROR(VALUE(INDIRECT($A$1&amp;"K"&amp;A3895)),0),Relationstabel!$C$1:$K$1,0))</f>
        <v>Naturgas</v>
      </c>
      <c r="J3895" s="1" t="str">
        <f ca="1">INDEX(Anvendelseskode!B:B,MATCH($F3895,Anvendelseskode!$A:$A,0))</f>
        <v>Række-, kæde-, dobbelthus (lodret adskillelse mellem enhederne)</v>
      </c>
      <c r="K3895" s="1" t="str">
        <f ca="1">INDEX(Anvendelseskode!C:C,MATCH($F3895,Anvendelseskode!$A:$A,0))</f>
        <v>Række-, kæde og dobbelthuse</v>
      </c>
      <c r="L3895" s="1" t="str">
        <f ca="1">INDEX(Anvendelseskode!D:D,MATCH($F3895,Anvendelseskode!$A:$A,0))</f>
        <v>Private husholdninger</v>
      </c>
      <c r="M3895" s="1" t="str">
        <f ca="1">IFERROR(INDEX(SBi!$2:$2,MATCH(H3895,SBi!$1:$1,1)),SBi!$K$2)</f>
        <v>Efter 2006</v>
      </c>
      <c r="N3895" s="1">
        <f ca="1">INDEX(SBi!$C$3:$K$28,MATCH(F3895,SBi!$B$3:$B$28,0),MATCH(M3895,SBi!$C$2:$K$2,0))</f>
        <v>66.400000000000006</v>
      </c>
      <c r="O3895" s="16">
        <f t="shared" ca="1" si="788"/>
        <v>8.4328000000000003</v>
      </c>
      <c r="P3895" s="16" t="str">
        <f ca="1">IFERROR(INDEX(VpD!$2:$2,MATCH(H3895,VpD!$1:$1,1)),VpD!$I$2)</f>
        <v>&gt;1998</v>
      </c>
      <c r="Q3895" s="1">
        <f ca="1">INDEX(VpD!$C$3:$I$27,MATCH(F3895,VpD!$B$3:$B$27,0),MATCH(P3895,VpD!$C$2:$I$2,0))</f>
        <v>65</v>
      </c>
      <c r="R3895" s="16">
        <f t="shared" ca="1" si="789"/>
        <v>8.2550000000000008</v>
      </c>
      <c r="S3895" s="14">
        <f t="shared" ca="1" si="790"/>
        <v>712597.76</v>
      </c>
      <c r="T3895" s="14">
        <f t="shared" ca="1" si="791"/>
        <v>6168804.4199999999</v>
      </c>
      <c r="U3895" s="14" t="str">
        <f t="shared" ca="1" si="792"/>
        <v>4591B5F9-A6D3-0DD9-E044-0003BA298018</v>
      </c>
    </row>
    <row r="3896" spans="1:21" s="14" customFormat="1" x14ac:dyDescent="0.25">
      <c r="A3896" s="14">
        <f t="shared" si="780"/>
        <v>3896</v>
      </c>
      <c r="B3896" s="14" t="str">
        <f t="shared" ca="1" si="781"/>
        <v>3FCF44FE-0ED8-4322-9778-9C5AE6B77080</v>
      </c>
      <c r="C3896" s="14" t="str">
        <f t="shared" ca="1" si="782"/>
        <v>Strandhaven</v>
      </c>
      <c r="D3896" s="14" t="str">
        <f t="shared" ca="1" si="783"/>
        <v>150</v>
      </c>
      <c r="E3896" s="14" t="str">
        <f t="shared" ca="1" si="784"/>
        <v>5by</v>
      </c>
      <c r="F3896" s="1">
        <f t="shared" ca="1" si="785"/>
        <v>130</v>
      </c>
      <c r="G3896" s="1">
        <f t="shared" ca="1" si="786"/>
        <v>119</v>
      </c>
      <c r="H3896" s="1">
        <f t="shared" ca="1" si="787"/>
        <v>2008</v>
      </c>
      <c r="I3896" s="1" t="str">
        <f ca="1">INDEX(Relationstabel!$C$3:$K$10,MATCH(INDIRECT($A$1&amp;"J"&amp;A3896),Relationstabel!$A$3:$A$10,0),MATCH(IFERROR(VALUE(INDIRECT($A$1&amp;"K"&amp;A3896)),0),Relationstabel!$C$1:$K$1,0))</f>
        <v>Naturgas</v>
      </c>
      <c r="J3896" s="1" t="str">
        <f ca="1">INDEX(Anvendelseskode!B:B,MATCH($F3896,Anvendelseskode!$A:$A,0))</f>
        <v>Række-, kæde-, dobbelthus (lodret adskillelse mellem enhederne)</v>
      </c>
      <c r="K3896" s="1" t="str">
        <f ca="1">INDEX(Anvendelseskode!C:C,MATCH($F3896,Anvendelseskode!$A:$A,0))</f>
        <v>Række-, kæde og dobbelthuse</v>
      </c>
      <c r="L3896" s="1" t="str">
        <f ca="1">INDEX(Anvendelseskode!D:D,MATCH($F3896,Anvendelseskode!$A:$A,0))</f>
        <v>Private husholdninger</v>
      </c>
      <c r="M3896" s="1" t="str">
        <f ca="1">IFERROR(INDEX(SBi!$2:$2,MATCH(H3896,SBi!$1:$1,1)),SBi!$K$2)</f>
        <v>Efter 2006</v>
      </c>
      <c r="N3896" s="1">
        <f ca="1">INDEX(SBi!$C$3:$K$28,MATCH(F3896,SBi!$B$3:$B$28,0),MATCH(M3896,SBi!$C$2:$K$2,0))</f>
        <v>66.400000000000006</v>
      </c>
      <c r="O3896" s="16">
        <f t="shared" ca="1" si="788"/>
        <v>7.9016000000000002</v>
      </c>
      <c r="P3896" s="16" t="str">
        <f ca="1">IFERROR(INDEX(VpD!$2:$2,MATCH(H3896,VpD!$1:$1,1)),VpD!$I$2)</f>
        <v>&gt;1998</v>
      </c>
      <c r="Q3896" s="1">
        <f ca="1">INDEX(VpD!$C$3:$I$27,MATCH(F3896,VpD!$B$3:$B$27,0),MATCH(P3896,VpD!$C$2:$I$2,0))</f>
        <v>65</v>
      </c>
      <c r="R3896" s="16">
        <f t="shared" ca="1" si="789"/>
        <v>7.7350000000000003</v>
      </c>
      <c r="S3896" s="14">
        <f t="shared" ca="1" si="790"/>
        <v>712565.39</v>
      </c>
      <c r="T3896" s="14">
        <f t="shared" ca="1" si="791"/>
        <v>6168843.75</v>
      </c>
      <c r="U3896" s="14" t="str">
        <f t="shared" ca="1" si="792"/>
        <v>4591B5F9-A6DC-0DD9-E044-0003BA298018</v>
      </c>
    </row>
    <row r="3897" spans="1:21" s="14" customFormat="1" x14ac:dyDescent="0.25">
      <c r="A3897" s="14">
        <f t="shared" si="780"/>
        <v>3897</v>
      </c>
      <c r="B3897" s="14" t="str">
        <f t="shared" ca="1" si="781"/>
        <v>1A511F96-BBF1-4247-A1A1-C82989077A76</v>
      </c>
      <c r="C3897" s="14" t="str">
        <f t="shared" ca="1" si="782"/>
        <v>Strandhaven</v>
      </c>
      <c r="D3897" s="14" t="str">
        <f t="shared" ca="1" si="783"/>
        <v>154</v>
      </c>
      <c r="E3897" s="14" t="str">
        <f t="shared" ca="1" si="784"/>
        <v>5bv</v>
      </c>
      <c r="F3897" s="1">
        <f t="shared" ca="1" si="785"/>
        <v>130</v>
      </c>
      <c r="G3897" s="1">
        <f t="shared" ca="1" si="786"/>
        <v>108</v>
      </c>
      <c r="H3897" s="1">
        <f t="shared" ca="1" si="787"/>
        <v>2008</v>
      </c>
      <c r="I3897" s="1" t="str">
        <f ca="1">INDEX(Relationstabel!$C$3:$K$10,MATCH(INDIRECT($A$1&amp;"J"&amp;A3897),Relationstabel!$A$3:$A$10,0),MATCH(IFERROR(VALUE(INDIRECT($A$1&amp;"K"&amp;A3897)),0),Relationstabel!$C$1:$K$1,0))</f>
        <v>Naturgas</v>
      </c>
      <c r="J3897" s="1" t="str">
        <f ca="1">INDEX(Anvendelseskode!B:B,MATCH($F3897,Anvendelseskode!$A:$A,0))</f>
        <v>Række-, kæde-, dobbelthus (lodret adskillelse mellem enhederne)</v>
      </c>
      <c r="K3897" s="1" t="str">
        <f ca="1">INDEX(Anvendelseskode!C:C,MATCH($F3897,Anvendelseskode!$A:$A,0))</f>
        <v>Række-, kæde og dobbelthuse</v>
      </c>
      <c r="L3897" s="1" t="str">
        <f ca="1">INDEX(Anvendelseskode!D:D,MATCH($F3897,Anvendelseskode!$A:$A,0))</f>
        <v>Private husholdninger</v>
      </c>
      <c r="M3897" s="1" t="str">
        <f ca="1">IFERROR(INDEX(SBi!$2:$2,MATCH(H3897,SBi!$1:$1,1)),SBi!$K$2)</f>
        <v>Efter 2006</v>
      </c>
      <c r="N3897" s="1">
        <f ca="1">INDEX(SBi!$C$3:$K$28,MATCH(F3897,SBi!$B$3:$B$28,0),MATCH(M3897,SBi!$C$2:$K$2,0))</f>
        <v>66.400000000000006</v>
      </c>
      <c r="O3897" s="16">
        <f t="shared" ca="1" si="788"/>
        <v>7.1712000000000007</v>
      </c>
      <c r="P3897" s="16" t="str">
        <f ca="1">IFERROR(INDEX(VpD!$2:$2,MATCH(H3897,VpD!$1:$1,1)),VpD!$I$2)</f>
        <v>&gt;1998</v>
      </c>
      <c r="Q3897" s="1">
        <f ca="1">INDEX(VpD!$C$3:$I$27,MATCH(F3897,VpD!$B$3:$B$27,0),MATCH(P3897,VpD!$C$2:$I$2,0))</f>
        <v>65</v>
      </c>
      <c r="R3897" s="16">
        <f t="shared" ca="1" si="789"/>
        <v>7.02</v>
      </c>
      <c r="S3897" s="14">
        <f t="shared" ca="1" si="790"/>
        <v>712558.17</v>
      </c>
      <c r="T3897" s="14">
        <f t="shared" ca="1" si="791"/>
        <v>6168852.2300000004</v>
      </c>
      <c r="U3897" s="14" t="str">
        <f t="shared" ca="1" si="792"/>
        <v>4591B5F9-A6DE-0DD9-E044-0003BA298018</v>
      </c>
    </row>
    <row r="3898" spans="1:21" s="14" customFormat="1" x14ac:dyDescent="0.25">
      <c r="A3898" s="14">
        <f t="shared" si="780"/>
        <v>3898</v>
      </c>
      <c r="B3898" s="14" t="str">
        <f t="shared" ca="1" si="781"/>
        <v>8C57BE0A-E638-436F-987C-4E2B1AF251B8</v>
      </c>
      <c r="C3898" s="14" t="str">
        <f t="shared" ca="1" si="782"/>
        <v>Strandhaven</v>
      </c>
      <c r="D3898" s="14" t="str">
        <f t="shared" ca="1" si="783"/>
        <v>166</v>
      </c>
      <c r="E3898" s="14" t="str">
        <f t="shared" ca="1" si="784"/>
        <v>5bq</v>
      </c>
      <c r="F3898" s="1">
        <f t="shared" ca="1" si="785"/>
        <v>130</v>
      </c>
      <c r="G3898" s="1">
        <f t="shared" ca="1" si="786"/>
        <v>127</v>
      </c>
      <c r="H3898" s="1">
        <f t="shared" ca="1" si="787"/>
        <v>2008</v>
      </c>
      <c r="I3898" s="1" t="str">
        <f ca="1">INDEX(Relationstabel!$C$3:$K$10,MATCH(INDIRECT($A$1&amp;"J"&amp;A3898),Relationstabel!$A$3:$A$10,0),MATCH(IFERROR(VALUE(INDIRECT($A$1&amp;"K"&amp;A3898)),0),Relationstabel!$C$1:$K$1,0))</f>
        <v>Naturgas</v>
      </c>
      <c r="J3898" s="1" t="str">
        <f ca="1">INDEX(Anvendelseskode!B:B,MATCH($F3898,Anvendelseskode!$A:$A,0))</f>
        <v>Række-, kæde-, dobbelthus (lodret adskillelse mellem enhederne)</v>
      </c>
      <c r="K3898" s="1" t="str">
        <f ca="1">INDEX(Anvendelseskode!C:C,MATCH($F3898,Anvendelseskode!$A:$A,0))</f>
        <v>Række-, kæde og dobbelthuse</v>
      </c>
      <c r="L3898" s="1" t="str">
        <f ca="1">INDEX(Anvendelseskode!D:D,MATCH($F3898,Anvendelseskode!$A:$A,0))</f>
        <v>Private husholdninger</v>
      </c>
      <c r="M3898" s="1" t="str">
        <f ca="1">IFERROR(INDEX(SBi!$2:$2,MATCH(H3898,SBi!$1:$1,1)),SBi!$K$2)</f>
        <v>Efter 2006</v>
      </c>
      <c r="N3898" s="1">
        <f ca="1">INDEX(SBi!$C$3:$K$28,MATCH(F3898,SBi!$B$3:$B$28,0),MATCH(M3898,SBi!$C$2:$K$2,0))</f>
        <v>66.400000000000006</v>
      </c>
      <c r="O3898" s="16">
        <f t="shared" ca="1" si="788"/>
        <v>8.4328000000000003</v>
      </c>
      <c r="P3898" s="16" t="str">
        <f ca="1">IFERROR(INDEX(VpD!$2:$2,MATCH(H3898,VpD!$1:$1,1)),VpD!$I$2)</f>
        <v>&gt;1998</v>
      </c>
      <c r="Q3898" s="1">
        <f ca="1">INDEX(VpD!$C$3:$I$27,MATCH(F3898,VpD!$B$3:$B$27,0),MATCH(P3898,VpD!$C$2:$I$2,0))</f>
        <v>65</v>
      </c>
      <c r="R3898" s="16">
        <f t="shared" ca="1" si="789"/>
        <v>8.2550000000000008</v>
      </c>
      <c r="S3898" s="14">
        <f t="shared" ca="1" si="790"/>
        <v>712580.46</v>
      </c>
      <c r="T3898" s="14">
        <f t="shared" ca="1" si="791"/>
        <v>6168779.0599999996</v>
      </c>
      <c r="U3898" s="14" t="str">
        <f t="shared" ca="1" si="792"/>
        <v>4591B5F9-A6E3-0DD9-E044-0003BA298018</v>
      </c>
    </row>
    <row r="3899" spans="1:21" s="14" customFormat="1" x14ac:dyDescent="0.25">
      <c r="A3899" s="14">
        <f t="shared" si="780"/>
        <v>3899</v>
      </c>
      <c r="B3899" s="14" t="str">
        <f t="shared" ca="1" si="781"/>
        <v>FDEF0B8C-7EBA-4E25-A875-A6549F657DE5</v>
      </c>
      <c r="C3899" s="14" t="str">
        <f t="shared" ca="1" si="782"/>
        <v>Strandhaven</v>
      </c>
      <c r="D3899" s="14" t="str">
        <f t="shared" ca="1" si="783"/>
        <v>190</v>
      </c>
      <c r="E3899" s="14" t="str">
        <f t="shared" ca="1" si="784"/>
        <v>5be</v>
      </c>
      <c r="F3899" s="1">
        <f t="shared" ca="1" si="785"/>
        <v>130</v>
      </c>
      <c r="G3899" s="1">
        <f t="shared" ca="1" si="786"/>
        <v>119</v>
      </c>
      <c r="H3899" s="1">
        <f t="shared" ca="1" si="787"/>
        <v>2008</v>
      </c>
      <c r="I3899" s="1" t="str">
        <f ca="1">INDEX(Relationstabel!$C$3:$K$10,MATCH(INDIRECT($A$1&amp;"J"&amp;A3899),Relationstabel!$A$3:$A$10,0),MATCH(IFERROR(VALUE(INDIRECT($A$1&amp;"K"&amp;A3899)),0),Relationstabel!$C$1:$K$1,0))</f>
        <v>Naturgas</v>
      </c>
      <c r="J3899" s="1" t="str">
        <f ca="1">INDEX(Anvendelseskode!B:B,MATCH($F3899,Anvendelseskode!$A:$A,0))</f>
        <v>Række-, kæde-, dobbelthus (lodret adskillelse mellem enhederne)</v>
      </c>
      <c r="K3899" s="1" t="str">
        <f ca="1">INDEX(Anvendelseskode!C:C,MATCH($F3899,Anvendelseskode!$A:$A,0))</f>
        <v>Række-, kæde og dobbelthuse</v>
      </c>
      <c r="L3899" s="1" t="str">
        <f ca="1">INDEX(Anvendelseskode!D:D,MATCH($F3899,Anvendelseskode!$A:$A,0))</f>
        <v>Private husholdninger</v>
      </c>
      <c r="M3899" s="1" t="str">
        <f ca="1">IFERROR(INDEX(SBi!$2:$2,MATCH(H3899,SBi!$1:$1,1)),SBi!$K$2)</f>
        <v>Efter 2006</v>
      </c>
      <c r="N3899" s="1">
        <f ca="1">INDEX(SBi!$C$3:$K$28,MATCH(F3899,SBi!$B$3:$B$28,0),MATCH(M3899,SBi!$C$2:$K$2,0))</f>
        <v>66.400000000000006</v>
      </c>
      <c r="O3899" s="16">
        <f t="shared" ca="1" si="788"/>
        <v>7.9016000000000002</v>
      </c>
      <c r="P3899" s="16" t="str">
        <f ca="1">IFERROR(INDEX(VpD!$2:$2,MATCH(H3899,VpD!$1:$1,1)),VpD!$I$2)</f>
        <v>&gt;1998</v>
      </c>
      <c r="Q3899" s="1">
        <f ca="1">INDEX(VpD!$C$3:$I$27,MATCH(F3899,VpD!$B$3:$B$27,0),MATCH(P3899,VpD!$C$2:$I$2,0))</f>
        <v>65</v>
      </c>
      <c r="R3899" s="16">
        <f t="shared" ca="1" si="789"/>
        <v>7.7350000000000003</v>
      </c>
      <c r="S3899" s="14">
        <f t="shared" ca="1" si="790"/>
        <v>712542.57</v>
      </c>
      <c r="T3899" s="14">
        <f t="shared" ca="1" si="791"/>
        <v>6168825.1100000003</v>
      </c>
      <c r="U3899" s="14" t="str">
        <f t="shared" ca="1" si="792"/>
        <v>4591B5F9-A6EE-0DD9-E044-0003BA298018</v>
      </c>
    </row>
    <row r="3900" spans="1:21" s="14" customFormat="1" x14ac:dyDescent="0.25">
      <c r="A3900" s="14">
        <f t="shared" si="780"/>
        <v>3900</v>
      </c>
      <c r="B3900" s="14" t="str">
        <f t="shared" ca="1" si="781"/>
        <v>5E9613DD-3F57-487A-B624-8CC4E11C71BC</v>
      </c>
      <c r="C3900" s="14" t="str">
        <f t="shared" ca="1" si="782"/>
        <v>Strandhaven</v>
      </c>
      <c r="D3900" s="14" t="str">
        <f t="shared" ca="1" si="783"/>
        <v>208</v>
      </c>
      <c r="E3900" s="14" t="str">
        <f t="shared" ca="1" si="784"/>
        <v>5ay</v>
      </c>
      <c r="F3900" s="1">
        <f t="shared" ca="1" si="785"/>
        <v>130</v>
      </c>
      <c r="G3900" s="1">
        <f t="shared" ca="1" si="786"/>
        <v>108</v>
      </c>
      <c r="H3900" s="1">
        <f t="shared" ca="1" si="787"/>
        <v>2008</v>
      </c>
      <c r="I3900" s="1" t="str">
        <f ca="1">INDEX(Relationstabel!$C$3:$K$10,MATCH(INDIRECT($A$1&amp;"J"&amp;A3900),Relationstabel!$A$3:$A$10,0),MATCH(IFERROR(VALUE(INDIRECT($A$1&amp;"K"&amp;A3900)),0),Relationstabel!$C$1:$K$1,0))</f>
        <v>Naturgas</v>
      </c>
      <c r="J3900" s="1" t="str">
        <f ca="1">INDEX(Anvendelseskode!B:B,MATCH($F3900,Anvendelseskode!$A:$A,0))</f>
        <v>Række-, kæde-, dobbelthus (lodret adskillelse mellem enhederne)</v>
      </c>
      <c r="K3900" s="1" t="str">
        <f ca="1">INDEX(Anvendelseskode!C:C,MATCH($F3900,Anvendelseskode!$A:$A,0))</f>
        <v>Række-, kæde og dobbelthuse</v>
      </c>
      <c r="L3900" s="1" t="str">
        <f ca="1">INDEX(Anvendelseskode!D:D,MATCH($F3900,Anvendelseskode!$A:$A,0))</f>
        <v>Private husholdninger</v>
      </c>
      <c r="M3900" s="1" t="str">
        <f ca="1">IFERROR(INDEX(SBi!$2:$2,MATCH(H3900,SBi!$1:$1,1)),SBi!$K$2)</f>
        <v>Efter 2006</v>
      </c>
      <c r="N3900" s="1">
        <f ca="1">INDEX(SBi!$C$3:$K$28,MATCH(F3900,SBi!$B$3:$B$28,0),MATCH(M3900,SBi!$C$2:$K$2,0))</f>
        <v>66.400000000000006</v>
      </c>
      <c r="O3900" s="16">
        <f t="shared" ca="1" si="788"/>
        <v>7.1712000000000007</v>
      </c>
      <c r="P3900" s="16" t="str">
        <f ca="1">IFERROR(INDEX(VpD!$2:$2,MATCH(H3900,VpD!$1:$1,1)),VpD!$I$2)</f>
        <v>&gt;1998</v>
      </c>
      <c r="Q3900" s="1">
        <f ca="1">INDEX(VpD!$C$3:$I$27,MATCH(F3900,VpD!$B$3:$B$27,0),MATCH(P3900,VpD!$C$2:$I$2,0))</f>
        <v>65</v>
      </c>
      <c r="R3900" s="16">
        <f t="shared" ca="1" si="789"/>
        <v>7.02</v>
      </c>
      <c r="S3900" s="14">
        <f t="shared" ca="1" si="790"/>
        <v>712559.16</v>
      </c>
      <c r="T3900" s="14">
        <f t="shared" ca="1" si="791"/>
        <v>6168759.0499999998</v>
      </c>
      <c r="U3900" s="14" t="str">
        <f t="shared" ca="1" si="792"/>
        <v>4591B5F9-A6F6-0DD9-E044-0003BA298018</v>
      </c>
    </row>
    <row r="3901" spans="1:21" s="14" customFormat="1" x14ac:dyDescent="0.25">
      <c r="A3901" s="14">
        <f t="shared" si="780"/>
        <v>3901</v>
      </c>
      <c r="B3901" s="14" t="str">
        <f t="shared" ca="1" si="781"/>
        <v>CEB8BD21-B242-4D87-8444-C7E9EBE17CBB</v>
      </c>
      <c r="C3901" s="14" t="str">
        <f t="shared" ca="1" si="782"/>
        <v>Strandhaven</v>
      </c>
      <c r="D3901" s="14" t="str">
        <f t="shared" ca="1" si="783"/>
        <v>222</v>
      </c>
      <c r="E3901" s="14" t="str">
        <f t="shared" ca="1" si="784"/>
        <v>5aq</v>
      </c>
      <c r="F3901" s="1">
        <f t="shared" ca="1" si="785"/>
        <v>130</v>
      </c>
      <c r="G3901" s="1">
        <f t="shared" ca="1" si="786"/>
        <v>108</v>
      </c>
      <c r="H3901" s="1">
        <f t="shared" ca="1" si="787"/>
        <v>2008</v>
      </c>
      <c r="I3901" s="1" t="str">
        <f ca="1">INDEX(Relationstabel!$C$3:$K$10,MATCH(INDIRECT($A$1&amp;"J"&amp;A3901),Relationstabel!$A$3:$A$10,0),MATCH(IFERROR(VALUE(INDIRECT($A$1&amp;"K"&amp;A3901)),0),Relationstabel!$C$1:$K$1,0))</f>
        <v>Naturgas</v>
      </c>
      <c r="J3901" s="1" t="str">
        <f ca="1">INDEX(Anvendelseskode!B:B,MATCH($F3901,Anvendelseskode!$A:$A,0))</f>
        <v>Række-, kæde-, dobbelthus (lodret adskillelse mellem enhederne)</v>
      </c>
      <c r="K3901" s="1" t="str">
        <f ca="1">INDEX(Anvendelseskode!C:C,MATCH($F3901,Anvendelseskode!$A:$A,0))</f>
        <v>Række-, kæde og dobbelthuse</v>
      </c>
      <c r="L3901" s="1" t="str">
        <f ca="1">INDEX(Anvendelseskode!D:D,MATCH($F3901,Anvendelseskode!$A:$A,0))</f>
        <v>Private husholdninger</v>
      </c>
      <c r="M3901" s="1" t="str">
        <f ca="1">IFERROR(INDEX(SBi!$2:$2,MATCH(H3901,SBi!$1:$1,1)),SBi!$K$2)</f>
        <v>Efter 2006</v>
      </c>
      <c r="N3901" s="1">
        <f ca="1">INDEX(SBi!$C$3:$K$28,MATCH(F3901,SBi!$B$3:$B$28,0),MATCH(M3901,SBi!$C$2:$K$2,0))</f>
        <v>66.400000000000006</v>
      </c>
      <c r="O3901" s="16">
        <f t="shared" ca="1" si="788"/>
        <v>7.1712000000000007</v>
      </c>
      <c r="P3901" s="16" t="str">
        <f ca="1">IFERROR(INDEX(VpD!$2:$2,MATCH(H3901,VpD!$1:$1,1)),VpD!$I$2)</f>
        <v>&gt;1998</v>
      </c>
      <c r="Q3901" s="1">
        <f ca="1">INDEX(VpD!$C$3:$I$27,MATCH(F3901,VpD!$B$3:$B$27,0),MATCH(P3901,VpD!$C$2:$I$2,0))</f>
        <v>65</v>
      </c>
      <c r="R3901" s="16">
        <f t="shared" ca="1" si="789"/>
        <v>7.02</v>
      </c>
      <c r="S3901" s="14">
        <f t="shared" ca="1" si="790"/>
        <v>712535.05</v>
      </c>
      <c r="T3901" s="14">
        <f t="shared" ca="1" si="791"/>
        <v>6168787.6200000001</v>
      </c>
      <c r="U3901" s="14" t="str">
        <f t="shared" ca="1" si="792"/>
        <v>4591B5F9-A6FD-0DD9-E044-0003BA298018</v>
      </c>
    </row>
    <row r="3902" spans="1:21" s="14" customFormat="1" x14ac:dyDescent="0.25">
      <c r="A3902" s="14">
        <f t="shared" si="780"/>
        <v>3902</v>
      </c>
      <c r="B3902" s="14" t="str">
        <f t="shared" ca="1" si="781"/>
        <v>C83A95DF-9F39-48A8-A1C6-DEB5AE5C48BD</v>
      </c>
      <c r="C3902" s="14" t="str">
        <f t="shared" ca="1" si="782"/>
        <v>Grønkløvervænget</v>
      </c>
      <c r="D3902" s="14" t="str">
        <f t="shared" ca="1" si="783"/>
        <v>12</v>
      </c>
      <c r="E3902" s="14" t="str">
        <f t="shared" ca="1" si="784"/>
        <v>9uq</v>
      </c>
      <c r="F3902" s="1">
        <f t="shared" ca="1" si="785"/>
        <v>130</v>
      </c>
      <c r="G3902" s="1">
        <f t="shared" ca="1" si="786"/>
        <v>130</v>
      </c>
      <c r="H3902" s="1">
        <f t="shared" ca="1" si="787"/>
        <v>2016</v>
      </c>
      <c r="I3902" s="1" t="str">
        <f ca="1">INDEX(Relationstabel!$C$3:$K$10,MATCH(INDIRECT($A$1&amp;"J"&amp;A3902),Relationstabel!$A$3:$A$10,0),MATCH(IFERROR(VALUE(INDIRECT($A$1&amp;"K"&amp;A3902)),0),Relationstabel!$C$1:$K$1,0))</f>
        <v>Fjernvarme/ Blokvarme</v>
      </c>
      <c r="J3902" s="1" t="str">
        <f ca="1">INDEX(Anvendelseskode!B:B,MATCH($F3902,Anvendelseskode!$A:$A,0))</f>
        <v>Række-, kæde-, dobbelthus (lodret adskillelse mellem enhederne)</v>
      </c>
      <c r="K3902" s="1" t="str">
        <f ca="1">INDEX(Anvendelseskode!C:C,MATCH($F3902,Anvendelseskode!$A:$A,0))</f>
        <v>Række-, kæde og dobbelthuse</v>
      </c>
      <c r="L3902" s="1" t="str">
        <f ca="1">INDEX(Anvendelseskode!D:D,MATCH($F3902,Anvendelseskode!$A:$A,0))</f>
        <v>Private husholdninger</v>
      </c>
      <c r="M3902" s="1" t="str">
        <f ca="1">IFERROR(INDEX(SBi!$2:$2,MATCH(H3902,SBi!$1:$1,1)),SBi!$K$2)</f>
        <v>Efter 2006</v>
      </c>
      <c r="N3902" s="1">
        <f ca="1">INDEX(SBi!$C$3:$K$28,MATCH(F3902,SBi!$B$3:$B$28,0),MATCH(M3902,SBi!$C$2:$K$2,0))</f>
        <v>66.400000000000006</v>
      </c>
      <c r="O3902" s="16">
        <f t="shared" ca="1" si="788"/>
        <v>8.6319999999999997</v>
      </c>
      <c r="P3902" s="16" t="str">
        <f ca="1">IFERROR(INDEX(VpD!$2:$2,MATCH(H3902,VpD!$1:$1,1)),VpD!$I$2)</f>
        <v>&gt;1998</v>
      </c>
      <c r="Q3902" s="1">
        <f ca="1">INDEX(VpD!$C$3:$I$27,MATCH(F3902,VpD!$B$3:$B$27,0),MATCH(P3902,VpD!$C$2:$I$2,0))</f>
        <v>65</v>
      </c>
      <c r="R3902" s="16">
        <f t="shared" ca="1" si="789"/>
        <v>8.4499999999999993</v>
      </c>
      <c r="S3902" s="14">
        <f t="shared" ca="1" si="790"/>
        <v>711617.09</v>
      </c>
      <c r="T3902" s="14">
        <f t="shared" ca="1" si="791"/>
        <v>6172818.8499999996</v>
      </c>
      <c r="U3902" s="14" t="str">
        <f t="shared" ca="1" si="792"/>
        <v>91B1BE84-1151-460F-B7BF-2AD54E1663A0</v>
      </c>
    </row>
    <row r="3903" spans="1:21" s="14" customFormat="1" x14ac:dyDescent="0.25">
      <c r="A3903" s="14">
        <f t="shared" si="780"/>
        <v>3903</v>
      </c>
      <c r="B3903" s="14" t="str">
        <f t="shared" ca="1" si="781"/>
        <v>4B999E06-4796-4B22-B7C8-13E18D7A4D2C</v>
      </c>
      <c r="C3903" s="14" t="str">
        <f t="shared" ca="1" si="782"/>
        <v>Rendsagervej</v>
      </c>
      <c r="D3903" s="14" t="str">
        <f t="shared" ca="1" si="783"/>
        <v>3</v>
      </c>
      <c r="E3903" s="14" t="str">
        <f t="shared" ca="1" si="784"/>
        <v>9ps</v>
      </c>
      <c r="F3903" s="1">
        <f t="shared" ca="1" si="785"/>
        <v>530</v>
      </c>
      <c r="G3903" s="1">
        <f t="shared" ca="1" si="786"/>
        <v>194</v>
      </c>
      <c r="H3903" s="1">
        <f t="shared" ca="1" si="787"/>
        <v>2007</v>
      </c>
      <c r="I3903" s="1" t="str">
        <f ca="1">INDEX(Relationstabel!$C$3:$K$10,MATCH(INDIRECT($A$1&amp;"J"&amp;A3903),Relationstabel!$A$3:$A$10,0),MATCH(IFERROR(VALUE(INDIRECT($A$1&amp;"K"&amp;A3903)),0),Relationstabel!$C$1:$K$1,0))</f>
        <v>Naturgas</v>
      </c>
      <c r="J3903" s="1" t="str">
        <f ca="1">INDEX(Anvendelseskode!B:B,MATCH($F3903,Anvendelseskode!$A:$A,0))</f>
        <v>Bygning i forbindelse med idrætsudøvelse (klubhus, idrætshal, svømmehal o.lign.).</v>
      </c>
      <c r="K3903" s="1" t="str">
        <f ca="1">INDEX(Anvendelseskode!C:C,MATCH($F3903,Anvendelseskode!$A:$A,0))</f>
        <v>Bygning i forbindelse med idrætsudøvelse (klubhus, idrætshal, svømmehal o.lign.).</v>
      </c>
      <c r="L3903" s="1" t="str">
        <f ca="1">INDEX(Anvendelseskode!D:D,MATCH($F3903,Anvendelseskode!$A:$A,0))</f>
        <v>Kommunale og andre offentlige institutioner</v>
      </c>
      <c r="M3903" s="1" t="str">
        <f ca="1">IFERROR(INDEX(SBi!$2:$2,MATCH(H3903,SBi!$1:$1,1)),SBi!$K$2)</f>
        <v>Efter 2006</v>
      </c>
      <c r="N3903" s="1">
        <f ca="1">INDEX(SBi!$C$3:$K$28,MATCH(F3903,SBi!$B$3:$B$28,0),MATCH(M3903,SBi!$C$2:$K$2,0))</f>
        <v>119.3</v>
      </c>
      <c r="O3903" s="16">
        <f t="shared" ca="1" si="788"/>
        <v>23.144200000000001</v>
      </c>
      <c r="P3903" s="16" t="str">
        <f ca="1">IFERROR(INDEX(VpD!$2:$2,MATCH(H3903,VpD!$1:$1,1)),VpD!$I$2)</f>
        <v>&gt;1998</v>
      </c>
      <c r="Q3903" s="1">
        <f ca="1">INDEX(VpD!$C$3:$I$27,MATCH(F3903,VpD!$B$3:$B$27,0),MATCH(P3903,VpD!$C$2:$I$2,0))</f>
        <v>72</v>
      </c>
      <c r="R3903" s="16">
        <f t="shared" ca="1" si="789"/>
        <v>13.968</v>
      </c>
      <c r="S3903" s="14">
        <f t="shared" ca="1" si="790"/>
        <v>711177.17</v>
      </c>
      <c r="T3903" s="14">
        <f t="shared" ca="1" si="791"/>
        <v>6171414.4699999997</v>
      </c>
      <c r="U3903" s="14" t="str">
        <f t="shared" ca="1" si="792"/>
        <v>D0C98692-1570-4D21-9C2D-6A1CD181079F</v>
      </c>
    </row>
    <row r="3904" spans="1:21" s="14" customFormat="1" x14ac:dyDescent="0.25">
      <c r="A3904" s="14">
        <f t="shared" si="780"/>
        <v>3904</v>
      </c>
      <c r="B3904" s="14" t="str">
        <f t="shared" ca="1" si="781"/>
        <v>A67D6D2F-78D4-40A6-A997-F403803941BF</v>
      </c>
      <c r="C3904" s="14" t="str">
        <f t="shared" ca="1" si="782"/>
        <v>Kløvervænget</v>
      </c>
      <c r="D3904" s="14" t="str">
        <f t="shared" ca="1" si="783"/>
        <v>50</v>
      </c>
      <c r="E3904" s="14" t="str">
        <f t="shared" ca="1" si="784"/>
        <v>9pq</v>
      </c>
      <c r="F3904" s="1">
        <f t="shared" ca="1" si="785"/>
        <v>160</v>
      </c>
      <c r="G3904" s="1">
        <f t="shared" ca="1" si="786"/>
        <v>1100</v>
      </c>
      <c r="H3904" s="1">
        <f t="shared" ca="1" si="787"/>
        <v>1999</v>
      </c>
      <c r="I3904" s="1" t="str">
        <f ca="1">INDEX(Relationstabel!$C$3:$K$10,MATCH(INDIRECT($A$1&amp;"J"&amp;A3904),Relationstabel!$A$3:$A$10,0),MATCH(IFERROR(VALUE(INDIRECT($A$1&amp;"K"&amp;A3904)),0),Relationstabel!$C$1:$K$1,0))</f>
        <v>Fjernvarme/ Blokvarme</v>
      </c>
      <c r="J3904" s="1" t="str">
        <f ca="1">INDEX(Anvendelseskode!B:B,MATCH($F3904,Anvendelseskode!$A:$A,0))</f>
        <v>Døgninstitutioner</v>
      </c>
      <c r="K3904" s="1" t="str">
        <f ca="1">INDEX(Anvendelseskode!C:C,MATCH($F3904,Anvendelseskode!$A:$A,0))</f>
        <v>Døgninstitutioner</v>
      </c>
      <c r="L3904" s="1" t="str">
        <f ca="1">INDEX(Anvendelseskode!D:D,MATCH($F3904,Anvendelseskode!$A:$A,0))</f>
        <v>Kommunale og andre offentlige institutioner</v>
      </c>
      <c r="M3904" s="1" t="str">
        <f ca="1">IFERROR(INDEX(SBi!$2:$2,MATCH(H3904,SBi!$1:$1,1)),SBi!$K$2)</f>
        <v>1999-2006</v>
      </c>
      <c r="N3904" s="1">
        <f ca="1">INDEX(SBi!$C$3:$K$28,MATCH(F3904,SBi!$B$3:$B$28,0),MATCH(M3904,SBi!$C$2:$K$2,0))</f>
        <v>94.1</v>
      </c>
      <c r="O3904" s="16">
        <f t="shared" ca="1" si="788"/>
        <v>103.51</v>
      </c>
      <c r="P3904" s="16" t="str">
        <f ca="1">IFERROR(INDEX(VpD!$2:$2,MATCH(H3904,VpD!$1:$1,1)),VpD!$I$2)</f>
        <v>&gt;1998</v>
      </c>
      <c r="Q3904" s="1">
        <f ca="1">INDEX(VpD!$C$3:$I$27,MATCH(F3904,VpD!$B$3:$B$27,0),MATCH(P3904,VpD!$C$2:$I$2,0))</f>
        <v>161</v>
      </c>
      <c r="R3904" s="16">
        <f t="shared" ca="1" si="789"/>
        <v>177.1</v>
      </c>
      <c r="S3904" s="14">
        <f t="shared" ca="1" si="790"/>
        <v>711493.72</v>
      </c>
      <c r="T3904" s="14">
        <f t="shared" ca="1" si="791"/>
        <v>6172834.4400000004</v>
      </c>
      <c r="U3904" s="14" t="str">
        <f t="shared" ca="1" si="792"/>
        <v>EDB1B152-F5B2-4178-9BB9-A4B08A84D8A8</v>
      </c>
    </row>
    <row r="3905" spans="1:21" s="14" customFormat="1" x14ac:dyDescent="0.25">
      <c r="A3905" s="14">
        <f t="shared" si="780"/>
        <v>3905</v>
      </c>
      <c r="B3905" s="14" t="str">
        <f t="shared" ca="1" si="781"/>
        <v>1CE42CD6-AD47-474F-8481-45A652F89512</v>
      </c>
      <c r="C3905" s="14" t="str">
        <f t="shared" ca="1" si="782"/>
        <v>Hyrdeengen</v>
      </c>
      <c r="D3905" s="14" t="str">
        <f t="shared" ca="1" si="783"/>
        <v>401</v>
      </c>
      <c r="E3905" s="14" t="str">
        <f t="shared" ca="1" si="784"/>
        <v>76c</v>
      </c>
      <c r="F3905" s="1">
        <f t="shared" ca="1" si="785"/>
        <v>230</v>
      </c>
      <c r="G3905" s="1">
        <f t="shared" ca="1" si="786"/>
        <v>34</v>
      </c>
      <c r="H3905" s="1">
        <f t="shared" ca="1" si="787"/>
        <v>1991</v>
      </c>
      <c r="I3905" s="1" t="str">
        <f ca="1">INDEX(Relationstabel!$C$3:$K$10,MATCH(INDIRECT($A$1&amp;"J"&amp;A3905),Relationstabel!$A$3:$A$10,0),MATCH(IFERROR(VALUE(INDIRECT($A$1&amp;"K"&amp;A3905)),0),Relationstabel!$C$1:$K$1,0))</f>
        <v>Ingen varmeinstallation</v>
      </c>
      <c r="J3905" s="1" t="str">
        <f ca="1">INDEX(Anvendelseskode!B:B,MATCH($F3905,Anvendelseskode!$A:$A,0))</f>
        <v>El-, gas-, vand- eller varmeværk forbrændingsanstalt m.v..</v>
      </c>
      <c r="K3905" s="1" t="str">
        <f ca="1">INDEX(Anvendelseskode!C:C,MATCH($F3905,Anvendelseskode!$A:$A,0))</f>
        <v>El-, gas-, vand- og varmeværker</v>
      </c>
      <c r="L3905" s="1" t="str">
        <f ca="1">INDEX(Anvendelseskode!D:D,MATCH($F3905,Anvendelseskode!$A:$A,0))</f>
        <v>Industri</v>
      </c>
      <c r="M3905" s="1" t="str">
        <f ca="1">IFERROR(INDEX(SBi!$2:$2,MATCH(H3905,SBi!$1:$1,1)),SBi!$K$2)</f>
        <v>1979-1998</v>
      </c>
      <c r="N3905" s="1">
        <f ca="1">INDEX(SBi!$C$3:$K$28,MATCH(F3905,SBi!$B$3:$B$28,0),MATCH(M3905,SBi!$C$2:$K$2,0))</f>
        <v>66</v>
      </c>
      <c r="O3905" s="16">
        <f t="shared" ca="1" si="788"/>
        <v>2.2440000000000002</v>
      </c>
      <c r="P3905" s="16" t="str">
        <f ca="1">IFERROR(INDEX(VpD!$2:$2,MATCH(H3905,VpD!$1:$1,1)),VpD!$I$2)</f>
        <v>1979-1998</v>
      </c>
      <c r="Q3905" s="1">
        <f ca="1">INDEX(VpD!$C$3:$I$27,MATCH(F3905,VpD!$B$3:$B$27,0),MATCH(P3905,VpD!$C$2:$I$2,0))</f>
        <v>66</v>
      </c>
      <c r="R3905" s="16">
        <f t="shared" ca="1" si="789"/>
        <v>2.2440000000000002</v>
      </c>
      <c r="S3905" s="14">
        <f t="shared" ca="1" si="790"/>
        <v>711459.66</v>
      </c>
      <c r="T3905" s="14">
        <f t="shared" ca="1" si="791"/>
        <v>6172386.3799999999</v>
      </c>
      <c r="U3905" s="14" t="str">
        <f t="shared" ca="1" si="792"/>
        <v>8601AF21-BCFA-408D-9065-DD70283D19FF</v>
      </c>
    </row>
    <row r="3906" spans="1:21" s="14" customFormat="1" x14ac:dyDescent="0.25">
      <c r="A3906" s="14">
        <f t="shared" si="780"/>
        <v>3906</v>
      </c>
      <c r="B3906" s="14" t="str">
        <f t="shared" ca="1" si="781"/>
        <v>E4CF0E59-889A-45EB-A231-C208AE8DAD00</v>
      </c>
      <c r="C3906" s="14" t="str">
        <f t="shared" ca="1" si="782"/>
        <v>Hvidkløvervænget</v>
      </c>
      <c r="D3906" s="14" t="str">
        <f t="shared" ca="1" si="783"/>
        <v>9</v>
      </c>
      <c r="E3906" s="14" t="str">
        <f t="shared" ca="1" si="784"/>
        <v>9tt</v>
      </c>
      <c r="F3906" s="1">
        <f t="shared" ca="1" si="785"/>
        <v>130</v>
      </c>
      <c r="G3906" s="1">
        <f t="shared" ca="1" si="786"/>
        <v>135</v>
      </c>
      <c r="H3906" s="1">
        <f t="shared" ca="1" si="787"/>
        <v>2015</v>
      </c>
      <c r="I3906" s="1" t="str">
        <f ca="1">INDEX(Relationstabel!$C$3:$K$10,MATCH(INDIRECT($A$1&amp;"J"&amp;A3906),Relationstabel!$A$3:$A$10,0),MATCH(IFERROR(VALUE(INDIRECT($A$1&amp;"K"&amp;A3906)),0),Relationstabel!$C$1:$K$1,0))</f>
        <v>Fjernvarme/ Blokvarme</v>
      </c>
      <c r="J3906" s="1" t="str">
        <f ca="1">INDEX(Anvendelseskode!B:B,MATCH($F3906,Anvendelseskode!$A:$A,0))</f>
        <v>Række-, kæde-, dobbelthus (lodret adskillelse mellem enhederne)</v>
      </c>
      <c r="K3906" s="1" t="str">
        <f ca="1">INDEX(Anvendelseskode!C:C,MATCH($F3906,Anvendelseskode!$A:$A,0))</f>
        <v>Række-, kæde og dobbelthuse</v>
      </c>
      <c r="L3906" s="1" t="str">
        <f ca="1">INDEX(Anvendelseskode!D:D,MATCH($F3906,Anvendelseskode!$A:$A,0))</f>
        <v>Private husholdninger</v>
      </c>
      <c r="M3906" s="1" t="str">
        <f ca="1">IFERROR(INDEX(SBi!$2:$2,MATCH(H3906,SBi!$1:$1,1)),SBi!$K$2)</f>
        <v>Efter 2006</v>
      </c>
      <c r="N3906" s="1">
        <f ca="1">INDEX(SBi!$C$3:$K$28,MATCH(F3906,SBi!$B$3:$B$28,0),MATCH(M3906,SBi!$C$2:$K$2,0))</f>
        <v>66.400000000000006</v>
      </c>
      <c r="O3906" s="16">
        <f t="shared" ca="1" si="788"/>
        <v>8.9640000000000004</v>
      </c>
      <c r="P3906" s="16" t="str">
        <f ca="1">IFERROR(INDEX(VpD!$2:$2,MATCH(H3906,VpD!$1:$1,1)),VpD!$I$2)</f>
        <v>&gt;1998</v>
      </c>
      <c r="Q3906" s="1">
        <f ca="1">INDEX(VpD!$C$3:$I$27,MATCH(F3906,VpD!$B$3:$B$27,0),MATCH(P3906,VpD!$C$2:$I$2,0))</f>
        <v>65</v>
      </c>
      <c r="R3906" s="16">
        <f t="shared" ca="1" si="789"/>
        <v>8.7750000000000004</v>
      </c>
      <c r="S3906" s="14">
        <f t="shared" ca="1" si="790"/>
        <v>711518.13</v>
      </c>
      <c r="T3906" s="14">
        <f t="shared" ca="1" si="791"/>
        <v>6172802.5899999999</v>
      </c>
      <c r="U3906" s="14" t="str">
        <f t="shared" ca="1" si="792"/>
        <v>58A68664-5611-41A8-BC62-F0B58D3E6880</v>
      </c>
    </row>
    <row r="3907" spans="1:21" s="14" customFormat="1" x14ac:dyDescent="0.25">
      <c r="A3907" s="14">
        <f t="shared" ref="A3907:A3970" si="793">ROW(B3907)</f>
        <v>3907</v>
      </c>
      <c r="B3907" s="14" t="str">
        <f t="shared" ref="B3907:B3970" ca="1" si="794">INDIRECT($A$1&amp;"b"&amp;A3907)</f>
        <v>B17DC0E6-53B4-4C4C-8631-6DB97228D301</v>
      </c>
      <c r="C3907" s="14" t="str">
        <f t="shared" ref="C3907:C3970" ca="1" si="795">INDIRECT($A$1&amp;"V"&amp;A3907)</f>
        <v>Bygaden</v>
      </c>
      <c r="D3907" s="14" t="str">
        <f t="shared" ref="D3907:D3970" ca="1" si="796">INDIRECT($A$1&amp;"W"&amp;A3907)</f>
        <v>34</v>
      </c>
      <c r="E3907" s="14" t="str">
        <f t="shared" ref="E3907:E3970" ca="1" si="797">INDIRECT($A$1&amp;"AB"&amp;A3907)</f>
        <v>14o</v>
      </c>
      <c r="F3907" s="1">
        <f t="shared" ref="F3907:F3970" ca="1" si="798">ROUNDDOWN(INDIRECT($A$1&amp;"C"&amp;A3907),-1)</f>
        <v>120</v>
      </c>
      <c r="G3907" s="1">
        <f t="shared" ref="G3907:G3970" ca="1" si="799">INDIRECT($A$1&amp;"P"&amp;A3907)+INDIRECT($A$1&amp;"Q"&amp;A3907)+INDIRECT($A$1&amp;"R"&amp;A3907)*0.5</f>
        <v>101</v>
      </c>
      <c r="H3907" s="1">
        <f t="shared" ref="H3907:H3970" ca="1" si="800">MAX(INDIRECT($A$1&amp;"E"&amp;A3907),INDIRECT($A$1&amp;"D"&amp;A3907))</f>
        <v>1956</v>
      </c>
      <c r="I3907" s="1" t="str">
        <f ca="1">INDEX(Relationstabel!$C$3:$K$10,MATCH(INDIRECT($A$1&amp;"J"&amp;A3907),Relationstabel!$A$3:$A$10,0),MATCH(IFERROR(VALUE(INDIRECT($A$1&amp;"K"&amp;A3907)),0),Relationstabel!$C$1:$K$1,0))</f>
        <v>Naturgas</v>
      </c>
      <c r="J3907" s="1" t="str">
        <f ca="1">INDEX(Anvendelseskode!B:B,MATCH($F3907,Anvendelseskode!$A:$A,0))</f>
        <v>Fritliggende enfamilieshus (parcelhus)</v>
      </c>
      <c r="K3907" s="1" t="str">
        <f ca="1">INDEX(Anvendelseskode!C:C,MATCH($F3907,Anvendelseskode!$A:$A,0))</f>
        <v>Parcelhuse</v>
      </c>
      <c r="L3907" s="1" t="str">
        <f ca="1">INDEX(Anvendelseskode!D:D,MATCH($F3907,Anvendelseskode!$A:$A,0))</f>
        <v>Private husholdninger</v>
      </c>
      <c r="M3907" s="1" t="str">
        <f ca="1">IFERROR(INDEX(SBi!$2:$2,MATCH(H3907,SBi!$1:$1,1)),SBi!$K$2)</f>
        <v>1951-1960</v>
      </c>
      <c r="N3907" s="1">
        <f ca="1">INDEX(SBi!$C$3:$K$28,MATCH(F3907,SBi!$B$3:$B$28,0),MATCH(M3907,SBi!$C$2:$K$2,0))</f>
        <v>154.9</v>
      </c>
      <c r="O3907" s="16">
        <f t="shared" ref="O3907:O3970" ca="1" si="801">N3907*G3907/1000</f>
        <v>15.644900000000002</v>
      </c>
      <c r="P3907" s="16" t="str">
        <f ca="1">IFERROR(INDEX(VpD!$2:$2,MATCH(H3907,VpD!$1:$1,1)),VpD!$I$2)</f>
        <v>1951-1960</v>
      </c>
      <c r="Q3907" s="1">
        <f ca="1">INDEX(VpD!$C$3:$I$27,MATCH(F3907,VpD!$B$3:$B$27,0),MATCH(P3907,VpD!$C$2:$I$2,0))</f>
        <v>204</v>
      </c>
      <c r="R3907" s="16">
        <f t="shared" ref="R3907:R3970" ca="1" si="802">Q3907*G3907/1000</f>
        <v>20.603999999999999</v>
      </c>
      <c r="S3907" s="14">
        <f t="shared" ref="S3907:S3970" ca="1" si="803">INDIRECT($A$1&amp;"AE"&amp;A3907)</f>
        <v>711711.64</v>
      </c>
      <c r="T3907" s="14">
        <f t="shared" ref="T3907:T3970" ca="1" si="804">INDIRECT($A$1&amp;"AF"&amp;A3907)</f>
        <v>6170737.1299999999</v>
      </c>
      <c r="U3907" s="14" t="str">
        <f t="shared" ref="U3907:U3970" ca="1" si="805">INDIRECT($A$1&amp;"AC"&amp;A3907)</f>
        <v>0A3F507E-15F3-32B8-E044-0003BA298018</v>
      </c>
    </row>
    <row r="3908" spans="1:21" s="14" customFormat="1" x14ac:dyDescent="0.25">
      <c r="A3908" s="14">
        <f t="shared" si="793"/>
        <v>3908</v>
      </c>
      <c r="B3908" s="14" t="str">
        <f t="shared" ca="1" si="794"/>
        <v>9BA3E860-8BF0-4816-9E0F-5A4C0320D099</v>
      </c>
      <c r="C3908" s="14" t="str">
        <f t="shared" ca="1" si="795"/>
        <v>Egholmvej</v>
      </c>
      <c r="D3908" s="14" t="str">
        <f t="shared" ca="1" si="796"/>
        <v>17</v>
      </c>
      <c r="E3908" s="14" t="str">
        <f t="shared" ca="1" si="797"/>
        <v>18ou</v>
      </c>
      <c r="F3908" s="1">
        <f t="shared" ca="1" si="798"/>
        <v>420</v>
      </c>
      <c r="G3908" s="1">
        <f t="shared" ca="1" si="799"/>
        <v>1448</v>
      </c>
      <c r="H3908" s="1">
        <f t="shared" ca="1" si="800"/>
        <v>2008</v>
      </c>
      <c r="I3908" s="1" t="str">
        <f ca="1">INDEX(Relationstabel!$C$3:$K$10,MATCH(INDIRECT($A$1&amp;"J"&amp;A3908),Relationstabel!$A$3:$A$10,0),MATCH(IFERROR(VALUE(INDIRECT($A$1&amp;"K"&amp;A3908)),0),Relationstabel!$C$1:$K$1,0))</f>
        <v>Fjernvarme/ Blokvarme</v>
      </c>
      <c r="J3908" s="1" t="str">
        <f ca="1">INDEX(Anvendelseskode!B:B,MATCH($F3908,Anvendelseskode!$A:$A,0))</f>
        <v>Bygning til undervisning og forskning (skole, gymnasium, forskningslabratorium o.lign.)</v>
      </c>
      <c r="K3908" s="1" t="str">
        <f ca="1">INDEX(Anvendelseskode!C:C,MATCH($F3908,Anvendelseskode!$A:$A,0))</f>
        <v>Undervisning, forskning o.l.</v>
      </c>
      <c r="L3908" s="1" t="str">
        <f ca="1">INDEX(Anvendelseskode!D:D,MATCH($F3908,Anvendelseskode!$A:$A,0))</f>
        <v>Kommunale og andre offentlige institutioner</v>
      </c>
      <c r="M3908" s="1" t="str">
        <f ca="1">IFERROR(INDEX(SBi!$2:$2,MATCH(H3908,SBi!$1:$1,1)),SBi!$K$2)</f>
        <v>Efter 2006</v>
      </c>
      <c r="N3908" s="1">
        <f ca="1">INDEX(SBi!$C$3:$K$28,MATCH(F3908,SBi!$B$3:$B$28,0),MATCH(M3908,SBi!$C$2:$K$2,0))</f>
        <v>86.2</v>
      </c>
      <c r="O3908" s="16">
        <f t="shared" ca="1" si="801"/>
        <v>124.8176</v>
      </c>
      <c r="P3908" s="16" t="str">
        <f ca="1">IFERROR(INDEX(VpD!$2:$2,MATCH(H3908,VpD!$1:$1,1)),VpD!$I$2)</f>
        <v>&gt;1998</v>
      </c>
      <c r="Q3908" s="1">
        <f ca="1">INDEX(VpD!$C$3:$I$27,MATCH(F3908,VpD!$B$3:$B$27,0),MATCH(P3908,VpD!$C$2:$I$2,0))</f>
        <v>98</v>
      </c>
      <c r="R3908" s="16">
        <f t="shared" ca="1" si="802"/>
        <v>141.904</v>
      </c>
      <c r="S3908" s="14">
        <f t="shared" ca="1" si="803"/>
        <v>713359.68</v>
      </c>
      <c r="T3908" s="14">
        <f t="shared" ca="1" si="804"/>
        <v>6169098.5</v>
      </c>
      <c r="U3908" s="14" t="str">
        <f t="shared" ca="1" si="805"/>
        <v>0A3F507E-16F3-32B8-E044-0003BA298018</v>
      </c>
    </row>
    <row r="3909" spans="1:21" s="14" customFormat="1" x14ac:dyDescent="0.25">
      <c r="A3909" s="14">
        <f t="shared" si="793"/>
        <v>3909</v>
      </c>
      <c r="B3909" s="14" t="str">
        <f t="shared" ca="1" si="794"/>
        <v>58DB41F5-8446-4FCE-A3AE-DB05ED989F21</v>
      </c>
      <c r="C3909" s="14" t="str">
        <f t="shared" ca="1" si="795"/>
        <v>Egholmvej</v>
      </c>
      <c r="D3909" s="14" t="str">
        <f t="shared" ca="1" si="796"/>
        <v>17</v>
      </c>
      <c r="E3909" s="14" t="str">
        <f t="shared" ca="1" si="797"/>
        <v>18ou</v>
      </c>
      <c r="F3909" s="1">
        <f t="shared" ca="1" si="798"/>
        <v>420</v>
      </c>
      <c r="G3909" s="1">
        <f t="shared" ca="1" si="799"/>
        <v>178</v>
      </c>
      <c r="H3909" s="1">
        <f t="shared" ca="1" si="800"/>
        <v>1971</v>
      </c>
      <c r="I3909" s="1" t="str">
        <f ca="1">INDEX(Relationstabel!$C$3:$K$10,MATCH(INDIRECT($A$1&amp;"J"&amp;A3909),Relationstabel!$A$3:$A$10,0),MATCH(IFERROR(VALUE(INDIRECT($A$1&amp;"K"&amp;A3909)),0),Relationstabel!$C$1:$K$1,0))</f>
        <v>Fjernvarme/ Blokvarme</v>
      </c>
      <c r="J3909" s="1" t="str">
        <f ca="1">INDEX(Anvendelseskode!B:B,MATCH($F3909,Anvendelseskode!$A:$A,0))</f>
        <v>Bygning til undervisning og forskning (skole, gymnasium, forskningslabratorium o.lign.)</v>
      </c>
      <c r="K3909" s="1" t="str">
        <f ca="1">INDEX(Anvendelseskode!C:C,MATCH($F3909,Anvendelseskode!$A:$A,0))</f>
        <v>Undervisning, forskning o.l.</v>
      </c>
      <c r="L3909" s="1" t="str">
        <f ca="1">INDEX(Anvendelseskode!D:D,MATCH($F3909,Anvendelseskode!$A:$A,0))</f>
        <v>Kommunale og andre offentlige institutioner</v>
      </c>
      <c r="M3909" s="1" t="str">
        <f ca="1">IFERROR(INDEX(SBi!$2:$2,MATCH(H3909,SBi!$1:$1,1)),SBi!$K$2)</f>
        <v>1961-1972</v>
      </c>
      <c r="N3909" s="1">
        <f ca="1">INDEX(SBi!$C$3:$K$28,MATCH(F3909,SBi!$B$3:$B$28,0),MATCH(M3909,SBi!$C$2:$K$2,0))</f>
        <v>135.1</v>
      </c>
      <c r="O3909" s="16">
        <f t="shared" ca="1" si="801"/>
        <v>24.047799999999999</v>
      </c>
      <c r="P3909" s="16" t="str">
        <f ca="1">IFERROR(INDEX(VpD!$2:$2,MATCH(H3909,VpD!$1:$1,1)),VpD!$I$2)</f>
        <v>1961-1972</v>
      </c>
      <c r="Q3909" s="1">
        <f ca="1">INDEX(VpD!$C$3:$I$27,MATCH(F3909,VpD!$B$3:$B$27,0),MATCH(P3909,VpD!$C$2:$I$2,0))</f>
        <v>134</v>
      </c>
      <c r="R3909" s="16">
        <f t="shared" ca="1" si="802"/>
        <v>23.852</v>
      </c>
      <c r="S3909" s="14">
        <f t="shared" ca="1" si="803"/>
        <v>713359.68</v>
      </c>
      <c r="T3909" s="14">
        <f t="shared" ca="1" si="804"/>
        <v>6169098.5</v>
      </c>
      <c r="U3909" s="14" t="str">
        <f t="shared" ca="1" si="805"/>
        <v>0A3F507E-16F3-32B8-E044-0003BA298018</v>
      </c>
    </row>
    <row r="3910" spans="1:21" s="14" customFormat="1" x14ac:dyDescent="0.25">
      <c r="A3910" s="14">
        <f t="shared" si="793"/>
        <v>3910</v>
      </c>
      <c r="B3910" s="14" t="str">
        <f t="shared" ca="1" si="794"/>
        <v>5EC27265-DD67-40E7-B4EB-56A9A65EC3E9</v>
      </c>
      <c r="C3910" s="14" t="str">
        <f t="shared" ca="1" si="795"/>
        <v>Løkketoften</v>
      </c>
      <c r="D3910" s="14" t="str">
        <f t="shared" ca="1" si="796"/>
        <v>15</v>
      </c>
      <c r="E3910" s="14" t="str">
        <f t="shared" ca="1" si="797"/>
        <v>9fb</v>
      </c>
      <c r="F3910" s="1">
        <f t="shared" ca="1" si="798"/>
        <v>120</v>
      </c>
      <c r="G3910" s="1">
        <f t="shared" ca="1" si="799"/>
        <v>134</v>
      </c>
      <c r="H3910" s="1">
        <f t="shared" ca="1" si="800"/>
        <v>1969</v>
      </c>
      <c r="I3910" s="1" t="str">
        <f ca="1">INDEX(Relationstabel!$C$3:$K$10,MATCH(INDIRECT($A$1&amp;"J"&amp;A3910),Relationstabel!$A$3:$A$10,0),MATCH(IFERROR(VALUE(INDIRECT($A$1&amp;"K"&amp;A3910)),0),Relationstabel!$C$1:$K$1,0))</f>
        <v>Naturgas</v>
      </c>
      <c r="J3910" s="1" t="str">
        <f ca="1">INDEX(Anvendelseskode!B:B,MATCH($F3910,Anvendelseskode!$A:$A,0))</f>
        <v>Fritliggende enfamilieshus (parcelhus)</v>
      </c>
      <c r="K3910" s="1" t="str">
        <f ca="1">INDEX(Anvendelseskode!C:C,MATCH($F3910,Anvendelseskode!$A:$A,0))</f>
        <v>Parcelhuse</v>
      </c>
      <c r="L3910" s="1" t="str">
        <f ca="1">INDEX(Anvendelseskode!D:D,MATCH($F3910,Anvendelseskode!$A:$A,0))</f>
        <v>Private husholdninger</v>
      </c>
      <c r="M3910" s="1" t="str">
        <f ca="1">IFERROR(INDEX(SBi!$2:$2,MATCH(H3910,SBi!$1:$1,1)),SBi!$K$2)</f>
        <v>1961-1972</v>
      </c>
      <c r="N3910" s="1">
        <f ca="1">INDEX(SBi!$C$3:$K$28,MATCH(F3910,SBi!$B$3:$B$28,0),MATCH(M3910,SBi!$C$2:$K$2,0))</f>
        <v>134.30000000000001</v>
      </c>
      <c r="O3910" s="16">
        <f t="shared" ca="1" si="801"/>
        <v>17.996200000000002</v>
      </c>
      <c r="P3910" s="16" t="str">
        <f ca="1">IFERROR(INDEX(VpD!$2:$2,MATCH(H3910,VpD!$1:$1,1)),VpD!$I$2)</f>
        <v>1961-1972</v>
      </c>
      <c r="Q3910" s="1">
        <f ca="1">INDEX(VpD!$C$3:$I$27,MATCH(F3910,VpD!$B$3:$B$27,0),MATCH(P3910,VpD!$C$2:$I$2,0))</f>
        <v>143</v>
      </c>
      <c r="R3910" s="16">
        <f t="shared" ca="1" si="802"/>
        <v>19.161999999999999</v>
      </c>
      <c r="S3910" s="14">
        <f t="shared" ca="1" si="803"/>
        <v>710857.1</v>
      </c>
      <c r="T3910" s="14">
        <f t="shared" ca="1" si="804"/>
        <v>6171973.5800000001</v>
      </c>
      <c r="U3910" s="14" t="str">
        <f t="shared" ca="1" si="805"/>
        <v>0A3F507E-1CF3-32B8-E044-0003BA298018</v>
      </c>
    </row>
    <row r="3911" spans="1:21" s="14" customFormat="1" x14ac:dyDescent="0.25">
      <c r="A3911" s="14">
        <f t="shared" si="793"/>
        <v>3911</v>
      </c>
      <c r="B3911" s="14" t="str">
        <f t="shared" ca="1" si="794"/>
        <v>457001A0-DFB2-46E6-8122-F1C8C23984D0</v>
      </c>
      <c r="C3911" s="14" t="str">
        <f t="shared" ca="1" si="795"/>
        <v>Albertslundvej</v>
      </c>
      <c r="D3911" s="14" t="str">
        <f t="shared" ca="1" si="796"/>
        <v>117</v>
      </c>
      <c r="E3911" s="14" t="str">
        <f t="shared" ca="1" si="797"/>
        <v>17s</v>
      </c>
      <c r="F3911" s="1">
        <f t="shared" ca="1" si="798"/>
        <v>140</v>
      </c>
      <c r="G3911" s="1">
        <f t="shared" ca="1" si="799"/>
        <v>1674</v>
      </c>
      <c r="H3911" s="1">
        <f t="shared" ca="1" si="800"/>
        <v>1964</v>
      </c>
      <c r="I3911" s="1" t="str">
        <f ca="1">INDEX(Relationstabel!$C$3:$K$10,MATCH(INDIRECT($A$1&amp;"J"&amp;A3911),Relationstabel!$A$3:$A$10,0),MATCH(IFERROR(VALUE(INDIRECT($A$1&amp;"K"&amp;A3911)),0),Relationstabel!$C$1:$K$1,0))</f>
        <v>Fjernvarme/ Blokvarme</v>
      </c>
      <c r="J3911" s="1" t="str">
        <f ca="1">INDEX(Anvendelseskode!B:B,MATCH($F3911,Anvendelseskode!$A:$A,0))</f>
        <v>Etageboligbebyggelse</v>
      </c>
      <c r="K3911" s="1" t="str">
        <f ca="1">INDEX(Anvendelseskode!C:C,MATCH($F3911,Anvendelseskode!$A:$A,0))</f>
        <v>Etageboligbebyggelse</v>
      </c>
      <c r="L3911" s="1" t="str">
        <f ca="1">INDEX(Anvendelseskode!D:D,MATCH($F3911,Anvendelseskode!$A:$A,0))</f>
        <v>Private husholdninger</v>
      </c>
      <c r="M3911" s="1" t="str">
        <f ca="1">IFERROR(INDEX(SBi!$2:$2,MATCH(H3911,SBi!$1:$1,1)),SBi!$K$2)</f>
        <v>1961-1972</v>
      </c>
      <c r="N3911" s="1">
        <f ca="1">INDEX(SBi!$C$3:$K$28,MATCH(F3911,SBi!$B$3:$B$28,0),MATCH(M3911,SBi!$C$2:$K$2,0))</f>
        <v>132.30000000000001</v>
      </c>
      <c r="O3911" s="16">
        <f t="shared" ca="1" si="801"/>
        <v>221.47020000000001</v>
      </c>
      <c r="P3911" s="16" t="str">
        <f ca="1">IFERROR(INDEX(VpD!$2:$2,MATCH(H3911,VpD!$1:$1,1)),VpD!$I$2)</f>
        <v>1961-1972</v>
      </c>
      <c r="Q3911" s="1">
        <f ca="1">INDEX(VpD!$C$3:$I$27,MATCH(F3911,VpD!$B$3:$B$27,0),MATCH(P3911,VpD!$C$2:$I$2,0))</f>
        <v>126</v>
      </c>
      <c r="R3911" s="16">
        <f t="shared" ca="1" si="802"/>
        <v>210.92400000000001</v>
      </c>
      <c r="S3911" s="14">
        <f t="shared" ca="1" si="803"/>
        <v>711030.53</v>
      </c>
      <c r="T3911" s="14">
        <f t="shared" ca="1" si="804"/>
        <v>6172382.0899999999</v>
      </c>
      <c r="U3911" s="14" t="str">
        <f t="shared" ca="1" si="805"/>
        <v>0A3F507E-14FD-32B8-E044-0003BA298018</v>
      </c>
    </row>
    <row r="3912" spans="1:21" s="14" customFormat="1" x14ac:dyDescent="0.25">
      <c r="A3912" s="14">
        <f t="shared" si="793"/>
        <v>3912</v>
      </c>
      <c r="B3912" s="14" t="str">
        <f t="shared" ca="1" si="794"/>
        <v>74063313-506F-40C0-9E29-27B212252965</v>
      </c>
      <c r="C3912" s="14" t="str">
        <f t="shared" ca="1" si="795"/>
        <v>Sandvejen</v>
      </c>
      <c r="D3912" s="14" t="str">
        <f t="shared" ca="1" si="796"/>
        <v>18</v>
      </c>
      <c r="E3912" s="14" t="str">
        <f t="shared" ca="1" si="797"/>
        <v>10t</v>
      </c>
      <c r="F3912" s="1">
        <f t="shared" ca="1" si="798"/>
        <v>120</v>
      </c>
      <c r="G3912" s="1">
        <f t="shared" ca="1" si="799"/>
        <v>116</v>
      </c>
      <c r="H3912" s="1">
        <f t="shared" ca="1" si="800"/>
        <v>1987</v>
      </c>
      <c r="I3912" s="1" t="str">
        <f ca="1">INDEX(Relationstabel!$C$3:$K$10,MATCH(INDIRECT($A$1&amp;"J"&amp;A3912),Relationstabel!$A$3:$A$10,0),MATCH(IFERROR(VALUE(INDIRECT($A$1&amp;"K"&amp;A3912)),0),Relationstabel!$C$1:$K$1,0))</f>
        <v>Elvarme</v>
      </c>
      <c r="J3912" s="1" t="str">
        <f ca="1">INDEX(Anvendelseskode!B:B,MATCH($F3912,Anvendelseskode!$A:$A,0))</f>
        <v>Fritliggende enfamilieshus (parcelhus)</v>
      </c>
      <c r="K3912" s="1" t="str">
        <f ca="1">INDEX(Anvendelseskode!C:C,MATCH($F3912,Anvendelseskode!$A:$A,0))</f>
        <v>Parcelhuse</v>
      </c>
      <c r="L3912" s="1" t="str">
        <f ca="1">INDEX(Anvendelseskode!D:D,MATCH($F3912,Anvendelseskode!$A:$A,0))</f>
        <v>Private husholdninger</v>
      </c>
      <c r="M3912" s="1" t="str">
        <f ca="1">IFERROR(INDEX(SBi!$2:$2,MATCH(H3912,SBi!$1:$1,1)),SBi!$K$2)</f>
        <v>1979-1998</v>
      </c>
      <c r="N3912" s="1">
        <f ca="1">INDEX(SBi!$C$3:$K$28,MATCH(F3912,SBi!$B$3:$B$28,0),MATCH(M3912,SBi!$C$2:$K$2,0))</f>
        <v>105.4</v>
      </c>
      <c r="O3912" s="16">
        <f t="shared" ca="1" si="801"/>
        <v>12.226400000000002</v>
      </c>
      <c r="P3912" s="16" t="str">
        <f ca="1">IFERROR(INDEX(VpD!$2:$2,MATCH(H3912,VpD!$1:$1,1)),VpD!$I$2)</f>
        <v>1979-1998</v>
      </c>
      <c r="Q3912" s="1">
        <f ca="1">INDEX(VpD!$C$3:$I$27,MATCH(F3912,VpD!$B$3:$B$27,0),MATCH(P3912,VpD!$C$2:$I$2,0))</f>
        <v>90</v>
      </c>
      <c r="R3912" s="16">
        <f t="shared" ca="1" si="802"/>
        <v>10.44</v>
      </c>
      <c r="S3912" s="14">
        <f t="shared" ca="1" si="803"/>
        <v>713093.46</v>
      </c>
      <c r="T3912" s="14">
        <f t="shared" ca="1" si="804"/>
        <v>6168596.0899999999</v>
      </c>
      <c r="U3912" s="14" t="str">
        <f t="shared" ca="1" si="805"/>
        <v>0A3F507E-20FD-32B8-E044-0003BA298018</v>
      </c>
    </row>
    <row r="3913" spans="1:21" s="14" customFormat="1" x14ac:dyDescent="0.25">
      <c r="A3913" s="14">
        <f t="shared" si="793"/>
        <v>3913</v>
      </c>
      <c r="B3913" s="14" t="str">
        <f t="shared" ca="1" si="794"/>
        <v>57C24BE3-C1D8-45A7-8D59-A6C59BD26F7E</v>
      </c>
      <c r="C3913" s="14" t="str">
        <f t="shared" ca="1" si="795"/>
        <v>Egeskovvej</v>
      </c>
      <c r="D3913" s="14" t="str">
        <f t="shared" ca="1" si="796"/>
        <v>63</v>
      </c>
      <c r="E3913" s="14" t="str">
        <f t="shared" ca="1" si="797"/>
        <v>3as</v>
      </c>
      <c r="F3913" s="1">
        <f t="shared" ca="1" si="798"/>
        <v>530</v>
      </c>
      <c r="G3913" s="1">
        <f t="shared" ca="1" si="799"/>
        <v>3</v>
      </c>
      <c r="H3913" s="1">
        <f t="shared" ca="1" si="800"/>
        <v>2009</v>
      </c>
      <c r="I3913" s="1" t="str">
        <f ca="1">INDEX(Relationstabel!$C$3:$K$10,MATCH(INDIRECT($A$1&amp;"J"&amp;A3913),Relationstabel!$A$3:$A$10,0),MATCH(IFERROR(VALUE(INDIRECT($A$1&amp;"K"&amp;A3913)),0),Relationstabel!$C$1:$K$1,0))</f>
        <v>Ingen varmeinstallation</v>
      </c>
      <c r="J3913" s="1" t="str">
        <f ca="1">INDEX(Anvendelseskode!B:B,MATCH($F3913,Anvendelseskode!$A:$A,0))</f>
        <v>Bygning i forbindelse med idrætsudøvelse (klubhus, idrætshal, svømmehal o.lign.).</v>
      </c>
      <c r="K3913" s="1" t="str">
        <f ca="1">INDEX(Anvendelseskode!C:C,MATCH($F3913,Anvendelseskode!$A:$A,0))</f>
        <v>Bygning i forbindelse med idrætsudøvelse (klubhus, idrætshal, svømmehal o.lign.).</v>
      </c>
      <c r="L3913" s="1" t="str">
        <f ca="1">INDEX(Anvendelseskode!D:D,MATCH($F3913,Anvendelseskode!$A:$A,0))</f>
        <v>Kommunale og andre offentlige institutioner</v>
      </c>
      <c r="M3913" s="1" t="str">
        <f ca="1">IFERROR(INDEX(SBi!$2:$2,MATCH(H3913,SBi!$1:$1,1)),SBi!$K$2)</f>
        <v>Efter 2006</v>
      </c>
      <c r="N3913" s="1">
        <f ca="1">INDEX(SBi!$C$3:$K$28,MATCH(F3913,SBi!$B$3:$B$28,0),MATCH(M3913,SBi!$C$2:$K$2,0))</f>
        <v>119.3</v>
      </c>
      <c r="O3913" s="16">
        <f t="shared" ca="1" si="801"/>
        <v>0.3579</v>
      </c>
      <c r="P3913" s="16" t="str">
        <f ca="1">IFERROR(INDEX(VpD!$2:$2,MATCH(H3913,VpD!$1:$1,1)),VpD!$I$2)</f>
        <v>&gt;1998</v>
      </c>
      <c r="Q3913" s="1">
        <f ca="1">INDEX(VpD!$C$3:$I$27,MATCH(F3913,VpD!$B$3:$B$27,0),MATCH(P3913,VpD!$C$2:$I$2,0))</f>
        <v>72</v>
      </c>
      <c r="R3913" s="16">
        <f t="shared" ca="1" si="802"/>
        <v>0.216</v>
      </c>
      <c r="S3913" s="14">
        <f t="shared" ca="1" si="803"/>
        <v>712574.71</v>
      </c>
      <c r="T3913" s="14">
        <f t="shared" ca="1" si="804"/>
        <v>6169784.5700000003</v>
      </c>
      <c r="U3913" s="14" t="str">
        <f t="shared" ca="1" si="805"/>
        <v>75D4829B-3596-165E-E044-00144F3EAD67</v>
      </c>
    </row>
    <row r="3914" spans="1:21" s="14" customFormat="1" x14ac:dyDescent="0.25">
      <c r="A3914" s="14">
        <f t="shared" si="793"/>
        <v>3914</v>
      </c>
      <c r="B3914" s="14" t="str">
        <f t="shared" ca="1" si="794"/>
        <v>C31E87BA-EED9-4B2A-915A-6359BF5F5616</v>
      </c>
      <c r="C3914" s="14" t="str">
        <f t="shared" ca="1" si="795"/>
        <v>Hyrdeengen</v>
      </c>
      <c r="D3914" s="14" t="str">
        <f t="shared" ca="1" si="796"/>
        <v>199C</v>
      </c>
      <c r="E3914" s="14" t="str">
        <f t="shared" ca="1" si="797"/>
        <v>21gr</v>
      </c>
      <c r="F3914" s="1">
        <f t="shared" ca="1" si="798"/>
        <v>230</v>
      </c>
      <c r="G3914" s="1">
        <f t="shared" ca="1" si="799"/>
        <v>4</v>
      </c>
      <c r="H3914" s="1">
        <f t="shared" ca="1" si="800"/>
        <v>1976</v>
      </c>
      <c r="I3914" s="1" t="str">
        <f ca="1">INDEX(Relationstabel!$C$3:$K$10,MATCH(INDIRECT($A$1&amp;"J"&amp;A3914),Relationstabel!$A$3:$A$10,0),MATCH(IFERROR(VALUE(INDIRECT($A$1&amp;"K"&amp;A3914)),0),Relationstabel!$C$1:$K$1,0))</f>
        <v>Ingen varmeinstallation</v>
      </c>
      <c r="J3914" s="1" t="str">
        <f ca="1">INDEX(Anvendelseskode!B:B,MATCH($F3914,Anvendelseskode!$A:$A,0))</f>
        <v>El-, gas-, vand- eller varmeværk forbrændingsanstalt m.v..</v>
      </c>
      <c r="K3914" s="1" t="str">
        <f ca="1">INDEX(Anvendelseskode!C:C,MATCH($F3914,Anvendelseskode!$A:$A,0))</f>
        <v>El-, gas-, vand- og varmeværker</v>
      </c>
      <c r="L3914" s="1" t="str">
        <f ca="1">INDEX(Anvendelseskode!D:D,MATCH($F3914,Anvendelseskode!$A:$A,0))</f>
        <v>Industri</v>
      </c>
      <c r="M3914" s="1" t="str">
        <f ca="1">IFERROR(INDEX(SBi!$2:$2,MATCH(H3914,SBi!$1:$1,1)),SBi!$K$2)</f>
        <v>1973-1978</v>
      </c>
      <c r="N3914" s="1">
        <f ca="1">INDEX(SBi!$C$3:$K$28,MATCH(F3914,SBi!$B$3:$B$28,0),MATCH(M3914,SBi!$C$2:$K$2,0))</f>
        <v>97</v>
      </c>
      <c r="O3914" s="16">
        <f t="shared" ca="1" si="801"/>
        <v>0.38800000000000001</v>
      </c>
      <c r="P3914" s="16" t="str">
        <f ca="1">IFERROR(INDEX(VpD!$2:$2,MATCH(H3914,VpD!$1:$1,1)),VpD!$I$2)</f>
        <v>1973-1978</v>
      </c>
      <c r="Q3914" s="1">
        <f ca="1">INDEX(VpD!$C$3:$I$27,MATCH(F3914,VpD!$B$3:$B$27,0),MATCH(P3914,VpD!$C$2:$I$2,0))</f>
        <v>97</v>
      </c>
      <c r="R3914" s="16">
        <f t="shared" ca="1" si="802"/>
        <v>0.38800000000000001</v>
      </c>
      <c r="S3914" s="14">
        <f t="shared" ca="1" si="803"/>
        <v>711705.41</v>
      </c>
      <c r="T3914" s="14">
        <f t="shared" ca="1" si="804"/>
        <v>6172366.3499999996</v>
      </c>
      <c r="U3914" s="14" t="str">
        <f t="shared" ca="1" si="805"/>
        <v>75D4829B-359F-165E-E044-00144F3EAD67</v>
      </c>
    </row>
    <row r="3915" spans="1:21" s="14" customFormat="1" x14ac:dyDescent="0.25">
      <c r="A3915" s="14">
        <f t="shared" si="793"/>
        <v>3915</v>
      </c>
      <c r="B3915" s="14" t="str">
        <f t="shared" ca="1" si="794"/>
        <v>D0471DCE-BD65-4041-9DE0-6EF9D59F5138</v>
      </c>
      <c r="C3915" s="14" t="str">
        <f t="shared" ca="1" si="795"/>
        <v>Rendsagervej</v>
      </c>
      <c r="D3915" s="14" t="str">
        <f t="shared" ca="1" si="796"/>
        <v>66C</v>
      </c>
      <c r="E3915" s="14" t="str">
        <f t="shared" ca="1" si="797"/>
        <v>9pø</v>
      </c>
      <c r="F3915" s="1">
        <f t="shared" ca="1" si="798"/>
        <v>230</v>
      </c>
      <c r="G3915" s="1">
        <f t="shared" ca="1" si="799"/>
        <v>20</v>
      </c>
      <c r="H3915" s="1">
        <f t="shared" ca="1" si="800"/>
        <v>1972</v>
      </c>
      <c r="I3915" s="1" t="str">
        <f ca="1">INDEX(Relationstabel!$C$3:$K$10,MATCH(INDIRECT($A$1&amp;"J"&amp;A3915),Relationstabel!$A$3:$A$10,0),MATCH(IFERROR(VALUE(INDIRECT($A$1&amp;"K"&amp;A3915)),0),Relationstabel!$C$1:$K$1,0))</f>
        <v>Ingen varmeinstallation</v>
      </c>
      <c r="J3915" s="1" t="str">
        <f ca="1">INDEX(Anvendelseskode!B:B,MATCH($F3915,Anvendelseskode!$A:$A,0))</f>
        <v>El-, gas-, vand- eller varmeværk forbrændingsanstalt m.v..</v>
      </c>
      <c r="K3915" s="1" t="str">
        <f ca="1">INDEX(Anvendelseskode!C:C,MATCH($F3915,Anvendelseskode!$A:$A,0))</f>
        <v>El-, gas-, vand- og varmeværker</v>
      </c>
      <c r="L3915" s="1" t="str">
        <f ca="1">INDEX(Anvendelseskode!D:D,MATCH($F3915,Anvendelseskode!$A:$A,0))</f>
        <v>Industri</v>
      </c>
      <c r="M3915" s="1" t="str">
        <f ca="1">IFERROR(INDEX(SBi!$2:$2,MATCH(H3915,SBi!$1:$1,1)),SBi!$K$2)</f>
        <v>1961-1972</v>
      </c>
      <c r="N3915" s="1">
        <f ca="1">INDEX(SBi!$C$3:$K$28,MATCH(F3915,SBi!$B$3:$B$28,0),MATCH(M3915,SBi!$C$2:$K$2,0))</f>
        <v>97</v>
      </c>
      <c r="O3915" s="16">
        <f t="shared" ca="1" si="801"/>
        <v>1.94</v>
      </c>
      <c r="P3915" s="16" t="str">
        <f ca="1">IFERROR(INDEX(VpD!$2:$2,MATCH(H3915,VpD!$1:$1,1)),VpD!$I$2)</f>
        <v>1961-1972</v>
      </c>
      <c r="Q3915" s="1">
        <f ca="1">INDEX(VpD!$C$3:$I$27,MATCH(F3915,VpD!$B$3:$B$27,0),MATCH(P3915,VpD!$C$2:$I$2,0))</f>
        <v>97</v>
      </c>
      <c r="R3915" s="16">
        <f t="shared" ca="1" si="802"/>
        <v>1.94</v>
      </c>
      <c r="S3915" s="14">
        <f t="shared" ca="1" si="803"/>
        <v>711056.56</v>
      </c>
      <c r="T3915" s="14">
        <f t="shared" ca="1" si="804"/>
        <v>6171684.2699999996</v>
      </c>
      <c r="U3915" s="14" t="str">
        <f t="shared" ca="1" si="805"/>
        <v>75D4829B-35B1-165E-E044-00144F3EAD67</v>
      </c>
    </row>
    <row r="3916" spans="1:21" s="14" customFormat="1" x14ac:dyDescent="0.25">
      <c r="A3916" s="14">
        <f t="shared" si="793"/>
        <v>3916</v>
      </c>
      <c r="B3916" s="14" t="str">
        <f t="shared" ca="1" si="794"/>
        <v>9D725CC0-9D58-4401-9443-BEB41D40D8A6</v>
      </c>
      <c r="C3916" s="14" t="str">
        <f t="shared" ca="1" si="795"/>
        <v>Vallensbæk Havnevej</v>
      </c>
      <c r="D3916" s="14" t="str">
        <f t="shared" ca="1" si="796"/>
        <v>29</v>
      </c>
      <c r="E3916" s="14" t="str">
        <f t="shared" ca="1" si="797"/>
        <v>95</v>
      </c>
      <c r="F3916" s="1">
        <f t="shared" ca="1" si="798"/>
        <v>590</v>
      </c>
      <c r="G3916" s="1">
        <f t="shared" ca="1" si="799"/>
        <v>33</v>
      </c>
      <c r="H3916" s="1">
        <f t="shared" ca="1" si="800"/>
        <v>1982</v>
      </c>
      <c r="I3916" s="1" t="str">
        <f ca="1">INDEX(Relationstabel!$C$3:$K$10,MATCH(INDIRECT($A$1&amp;"J"&amp;A3916),Relationstabel!$A$3:$A$10,0),MATCH(IFERROR(VALUE(INDIRECT($A$1&amp;"K"&amp;A3916)),0),Relationstabel!$C$1:$K$1,0))</f>
        <v>Ingen varmeinstallation</v>
      </c>
      <c r="J3916" s="1" t="str">
        <f ca="1">INDEX(Anvendelseskode!B:B,MATCH($F3916,Anvendelseskode!$A:$A,0))</f>
        <v>Uspecificeret fritidsformål</v>
      </c>
      <c r="K3916" s="1" t="str">
        <f ca="1">INDEX(Anvendelseskode!C:C,MATCH($F3916,Anvendelseskode!$A:$A,0))</f>
        <v>Anden bygning til fritidsformål</v>
      </c>
      <c r="L3916" s="1" t="str">
        <f ca="1">INDEX(Anvendelseskode!D:D,MATCH($F3916,Anvendelseskode!$A:$A,0))</f>
        <v>Kommunale og andre offentlige institutioner</v>
      </c>
      <c r="M3916" s="1" t="str">
        <f ca="1">IFERROR(INDEX(SBi!$2:$2,MATCH(H3916,SBi!$1:$1,1)),SBi!$K$2)</f>
        <v>1979-1998</v>
      </c>
      <c r="N3916" s="1">
        <f ca="1">INDEX(SBi!$C$3:$K$28,MATCH(F3916,SBi!$B$3:$B$28,0),MATCH(M3916,SBi!$C$2:$K$2,0))</f>
        <v>115</v>
      </c>
      <c r="O3916" s="16">
        <f t="shared" ca="1" si="801"/>
        <v>3.7949999999999999</v>
      </c>
      <c r="P3916" s="16" t="str">
        <f ca="1">IFERROR(INDEX(VpD!$2:$2,MATCH(H3916,VpD!$1:$1,1)),VpD!$I$2)</f>
        <v>1979-1998</v>
      </c>
      <c r="Q3916" s="1">
        <f ca="1">INDEX(VpD!$C$3:$I$27,MATCH(F3916,VpD!$B$3:$B$27,0),MATCH(P3916,VpD!$C$2:$I$2,0))</f>
        <v>26</v>
      </c>
      <c r="R3916" s="16">
        <f t="shared" ca="1" si="802"/>
        <v>0.85799999999999998</v>
      </c>
      <c r="S3916" s="14">
        <f t="shared" ca="1" si="803"/>
        <v>714164.68</v>
      </c>
      <c r="T3916" s="14">
        <f t="shared" ca="1" si="804"/>
        <v>6168317.9699999997</v>
      </c>
      <c r="U3916" s="14" t="str">
        <f t="shared" ca="1" si="805"/>
        <v>75D4829B-35C2-165E-E044-00144F3EAD67</v>
      </c>
    </row>
    <row r="3917" spans="1:21" s="14" customFormat="1" x14ac:dyDescent="0.25">
      <c r="A3917" s="14">
        <f t="shared" si="793"/>
        <v>3917</v>
      </c>
      <c r="B3917" s="14" t="str">
        <f t="shared" ca="1" si="794"/>
        <v>CFB9029A-0E4B-4C8A-9B3D-014666B42732</v>
      </c>
      <c r="C3917" s="14" t="str">
        <f t="shared" ca="1" si="795"/>
        <v>Jydekrogen</v>
      </c>
      <c r="D3917" s="14" t="str">
        <f t="shared" ca="1" si="796"/>
        <v>1D</v>
      </c>
      <c r="E3917" s="14" t="str">
        <f t="shared" ca="1" si="797"/>
        <v>16bb</v>
      </c>
      <c r="F3917" s="1">
        <f t="shared" ca="1" si="798"/>
        <v>290</v>
      </c>
      <c r="G3917" s="1">
        <f t="shared" ca="1" si="799"/>
        <v>46</v>
      </c>
      <c r="H3917" s="1">
        <f t="shared" ca="1" si="800"/>
        <v>2003</v>
      </c>
      <c r="I3917" s="1" t="str">
        <f ca="1">INDEX(Relationstabel!$C$3:$K$10,MATCH(INDIRECT($A$1&amp;"J"&amp;A3917),Relationstabel!$A$3:$A$10,0),MATCH(IFERROR(VALUE(INDIRECT($A$1&amp;"K"&amp;A3917)),0),Relationstabel!$C$1:$K$1,0))</f>
        <v>Elvarme</v>
      </c>
      <c r="J3917" s="1" t="str">
        <f ca="1">INDEX(Anvendelseskode!B:B,MATCH($F3917,Anvendelseskode!$A:$A,0))</f>
        <v>Anden bygning til landbrug, industri etc</v>
      </c>
      <c r="K3917" s="1" t="str">
        <f ca="1">INDEX(Anvendelseskode!C:C,MATCH($F3917,Anvendelseskode!$A:$A,0))</f>
        <v>Anden bygning til produktion</v>
      </c>
      <c r="L3917" s="1" t="str">
        <f ca="1">INDEX(Anvendelseskode!D:D,MATCH($F3917,Anvendelseskode!$A:$A,0))</f>
        <v>Industri</v>
      </c>
      <c r="M3917" s="1" t="str">
        <f ca="1">IFERROR(INDEX(SBi!$2:$2,MATCH(H3917,SBi!$1:$1,1)),SBi!$K$2)</f>
        <v>1999-2006</v>
      </c>
      <c r="N3917" s="1">
        <f ca="1">INDEX(SBi!$C$3:$K$28,MATCH(F3917,SBi!$B$3:$B$28,0),MATCH(M3917,SBi!$C$2:$K$2,0))</f>
        <v>66</v>
      </c>
      <c r="O3917" s="16">
        <f t="shared" ca="1" si="801"/>
        <v>3.036</v>
      </c>
      <c r="P3917" s="16" t="str">
        <f ca="1">IFERROR(INDEX(VpD!$2:$2,MATCH(H3917,VpD!$1:$1,1)),VpD!$I$2)</f>
        <v>&gt;1998</v>
      </c>
      <c r="Q3917" s="1">
        <f ca="1">INDEX(VpD!$C$3:$I$27,MATCH(F3917,VpD!$B$3:$B$27,0),MATCH(P3917,VpD!$C$2:$I$2,0))</f>
        <v>66</v>
      </c>
      <c r="R3917" s="16">
        <f t="shared" ca="1" si="802"/>
        <v>3.036</v>
      </c>
      <c r="S3917" s="14">
        <f t="shared" ca="1" si="803"/>
        <v>712286.28</v>
      </c>
      <c r="T3917" s="14">
        <f t="shared" ca="1" si="804"/>
        <v>6171653.0899999999</v>
      </c>
      <c r="U3917" s="14" t="str">
        <f t="shared" ca="1" si="805"/>
        <v>777AB2BB-0E84-00A4-E044-00144F3EAD67</v>
      </c>
    </row>
    <row r="3918" spans="1:21" s="14" customFormat="1" x14ac:dyDescent="0.25">
      <c r="A3918" s="14">
        <f t="shared" si="793"/>
        <v>3918</v>
      </c>
      <c r="B3918" s="14" t="str">
        <f t="shared" ca="1" si="794"/>
        <v>96CB3B07-03A6-4E87-A694-FD68DAE55F1D</v>
      </c>
      <c r="C3918" s="14" t="str">
        <f t="shared" ca="1" si="795"/>
        <v>Strandhaven</v>
      </c>
      <c r="D3918" s="14" t="str">
        <f t="shared" ca="1" si="796"/>
        <v>102</v>
      </c>
      <c r="E3918" s="14" t="str">
        <f t="shared" ca="1" si="797"/>
        <v>5cs</v>
      </c>
      <c r="F3918" s="1">
        <f t="shared" ca="1" si="798"/>
        <v>130</v>
      </c>
      <c r="G3918" s="1">
        <f t="shared" ca="1" si="799"/>
        <v>108</v>
      </c>
      <c r="H3918" s="1">
        <f t="shared" ca="1" si="800"/>
        <v>2008</v>
      </c>
      <c r="I3918" s="1" t="str">
        <f ca="1">INDEX(Relationstabel!$C$3:$K$10,MATCH(INDIRECT($A$1&amp;"J"&amp;A3918),Relationstabel!$A$3:$A$10,0),MATCH(IFERROR(VALUE(INDIRECT($A$1&amp;"K"&amp;A3918)),0),Relationstabel!$C$1:$K$1,0))</f>
        <v>Naturgas</v>
      </c>
      <c r="J3918" s="1" t="str">
        <f ca="1">INDEX(Anvendelseskode!B:B,MATCH($F3918,Anvendelseskode!$A:$A,0))</f>
        <v>Række-, kæde-, dobbelthus (lodret adskillelse mellem enhederne)</v>
      </c>
      <c r="K3918" s="1" t="str">
        <f ca="1">INDEX(Anvendelseskode!C:C,MATCH($F3918,Anvendelseskode!$A:$A,0))</f>
        <v>Række-, kæde og dobbelthuse</v>
      </c>
      <c r="L3918" s="1" t="str">
        <f ca="1">INDEX(Anvendelseskode!D:D,MATCH($F3918,Anvendelseskode!$A:$A,0))</f>
        <v>Private husholdninger</v>
      </c>
      <c r="M3918" s="1" t="str">
        <f ca="1">IFERROR(INDEX(SBi!$2:$2,MATCH(H3918,SBi!$1:$1,1)),SBi!$K$2)</f>
        <v>Efter 2006</v>
      </c>
      <c r="N3918" s="1">
        <f ca="1">INDEX(SBi!$C$3:$K$28,MATCH(F3918,SBi!$B$3:$B$28,0),MATCH(M3918,SBi!$C$2:$K$2,0))</f>
        <v>66.400000000000006</v>
      </c>
      <c r="O3918" s="16">
        <f t="shared" ca="1" si="801"/>
        <v>7.1712000000000007</v>
      </c>
      <c r="P3918" s="16" t="str">
        <f ca="1">IFERROR(INDEX(VpD!$2:$2,MATCH(H3918,VpD!$1:$1,1)),VpD!$I$2)</f>
        <v>&gt;1998</v>
      </c>
      <c r="Q3918" s="1">
        <f ca="1">INDEX(VpD!$C$3:$I$27,MATCH(F3918,VpD!$B$3:$B$27,0),MATCH(P3918,VpD!$C$2:$I$2,0))</f>
        <v>65</v>
      </c>
      <c r="R3918" s="16">
        <f t="shared" ca="1" si="802"/>
        <v>7.02</v>
      </c>
      <c r="S3918" s="14">
        <f t="shared" ca="1" si="803"/>
        <v>712601.64</v>
      </c>
      <c r="T3918" s="14">
        <f t="shared" ca="1" si="804"/>
        <v>6168846.3600000003</v>
      </c>
      <c r="U3918" s="14" t="str">
        <f t="shared" ca="1" si="805"/>
        <v>4591B5F9-A6C7-0DD9-E044-0003BA298018</v>
      </c>
    </row>
    <row r="3919" spans="1:21" s="14" customFormat="1" x14ac:dyDescent="0.25">
      <c r="A3919" s="14">
        <f t="shared" si="793"/>
        <v>3919</v>
      </c>
      <c r="B3919" s="14" t="str">
        <f t="shared" ca="1" si="794"/>
        <v>2E13928A-5BF8-45D5-A349-CE88A04B21A8</v>
      </c>
      <c r="C3919" s="14" t="str">
        <f t="shared" ca="1" si="795"/>
        <v>Strandhaven</v>
      </c>
      <c r="D3919" s="14" t="str">
        <f t="shared" ca="1" si="796"/>
        <v>140</v>
      </c>
      <c r="E3919" s="14" t="str">
        <f t="shared" ca="1" si="797"/>
        <v>5ca</v>
      </c>
      <c r="F3919" s="1">
        <f t="shared" ca="1" si="798"/>
        <v>130</v>
      </c>
      <c r="G3919" s="1">
        <f t="shared" ca="1" si="799"/>
        <v>108</v>
      </c>
      <c r="H3919" s="1">
        <f t="shared" ca="1" si="800"/>
        <v>2008</v>
      </c>
      <c r="I3919" s="1" t="str">
        <f ca="1">INDEX(Relationstabel!$C$3:$K$10,MATCH(INDIRECT($A$1&amp;"J"&amp;A3919),Relationstabel!$A$3:$A$10,0),MATCH(IFERROR(VALUE(INDIRECT($A$1&amp;"K"&amp;A3919)),0),Relationstabel!$C$1:$K$1,0))</f>
        <v>Naturgas</v>
      </c>
      <c r="J3919" s="1" t="str">
        <f ca="1">INDEX(Anvendelseskode!B:B,MATCH($F3919,Anvendelseskode!$A:$A,0))</f>
        <v>Række-, kæde-, dobbelthus (lodret adskillelse mellem enhederne)</v>
      </c>
      <c r="K3919" s="1" t="str">
        <f ca="1">INDEX(Anvendelseskode!C:C,MATCH($F3919,Anvendelseskode!$A:$A,0))</f>
        <v>Række-, kæde og dobbelthuse</v>
      </c>
      <c r="L3919" s="1" t="str">
        <f ca="1">INDEX(Anvendelseskode!D:D,MATCH($F3919,Anvendelseskode!$A:$A,0))</f>
        <v>Private husholdninger</v>
      </c>
      <c r="M3919" s="1" t="str">
        <f ca="1">IFERROR(INDEX(SBi!$2:$2,MATCH(H3919,SBi!$1:$1,1)),SBi!$K$2)</f>
        <v>Efter 2006</v>
      </c>
      <c r="N3919" s="1">
        <f ca="1">INDEX(SBi!$C$3:$K$28,MATCH(F3919,SBi!$B$3:$B$28,0),MATCH(M3919,SBi!$C$2:$K$2,0))</f>
        <v>66.400000000000006</v>
      </c>
      <c r="O3919" s="16">
        <f t="shared" ca="1" si="801"/>
        <v>7.1712000000000007</v>
      </c>
      <c r="P3919" s="16" t="str">
        <f ca="1">IFERROR(INDEX(VpD!$2:$2,MATCH(H3919,VpD!$1:$1,1)),VpD!$I$2)</f>
        <v>&gt;1998</v>
      </c>
      <c r="Q3919" s="1">
        <f ca="1">INDEX(VpD!$C$3:$I$27,MATCH(F3919,VpD!$B$3:$B$27,0),MATCH(P3919,VpD!$C$2:$I$2,0))</f>
        <v>65</v>
      </c>
      <c r="R3919" s="16">
        <f t="shared" ca="1" si="802"/>
        <v>7.02</v>
      </c>
      <c r="S3919" s="14">
        <f t="shared" ca="1" si="803"/>
        <v>712582.23</v>
      </c>
      <c r="T3919" s="14">
        <f t="shared" ca="1" si="804"/>
        <v>6168822.9699999997</v>
      </c>
      <c r="U3919" s="14" t="str">
        <f t="shared" ca="1" si="805"/>
        <v>4591B5F9-A6D8-0DD9-E044-0003BA298018</v>
      </c>
    </row>
    <row r="3920" spans="1:21" s="14" customFormat="1" x14ac:dyDescent="0.25">
      <c r="A3920" s="14">
        <f t="shared" si="793"/>
        <v>3920</v>
      </c>
      <c r="B3920" s="14" t="str">
        <f t="shared" ca="1" si="794"/>
        <v>3CF22BEF-09F3-4CD0-AFD1-A5D84F911AB0</v>
      </c>
      <c r="C3920" s="14" t="str">
        <f t="shared" ca="1" si="795"/>
        <v>Strandhaven</v>
      </c>
      <c r="D3920" s="14" t="str">
        <f t="shared" ca="1" si="796"/>
        <v>176</v>
      </c>
      <c r="E3920" s="14" t="str">
        <f t="shared" ca="1" si="797"/>
        <v>5bl</v>
      </c>
      <c r="F3920" s="1">
        <f t="shared" ca="1" si="798"/>
        <v>130</v>
      </c>
      <c r="G3920" s="1">
        <f t="shared" ca="1" si="799"/>
        <v>108</v>
      </c>
      <c r="H3920" s="1">
        <f t="shared" ca="1" si="800"/>
        <v>2008</v>
      </c>
      <c r="I3920" s="1" t="str">
        <f ca="1">INDEX(Relationstabel!$C$3:$K$10,MATCH(INDIRECT($A$1&amp;"J"&amp;A3920),Relationstabel!$A$3:$A$10,0),MATCH(IFERROR(VALUE(INDIRECT($A$1&amp;"K"&amp;A3920)),0),Relationstabel!$C$1:$K$1,0))</f>
        <v>Naturgas</v>
      </c>
      <c r="J3920" s="1" t="str">
        <f ca="1">INDEX(Anvendelseskode!B:B,MATCH($F3920,Anvendelseskode!$A:$A,0))</f>
        <v>Række-, kæde-, dobbelthus (lodret adskillelse mellem enhederne)</v>
      </c>
      <c r="K3920" s="1" t="str">
        <f ca="1">INDEX(Anvendelseskode!C:C,MATCH($F3920,Anvendelseskode!$A:$A,0))</f>
        <v>Række-, kæde og dobbelthuse</v>
      </c>
      <c r="L3920" s="1" t="str">
        <f ca="1">INDEX(Anvendelseskode!D:D,MATCH($F3920,Anvendelseskode!$A:$A,0))</f>
        <v>Private husholdninger</v>
      </c>
      <c r="M3920" s="1" t="str">
        <f ca="1">IFERROR(INDEX(SBi!$2:$2,MATCH(H3920,SBi!$1:$1,1)),SBi!$K$2)</f>
        <v>Efter 2006</v>
      </c>
      <c r="N3920" s="1">
        <f ca="1">INDEX(SBi!$C$3:$K$28,MATCH(F3920,SBi!$B$3:$B$28,0),MATCH(M3920,SBi!$C$2:$K$2,0))</f>
        <v>66.400000000000006</v>
      </c>
      <c r="O3920" s="16">
        <f t="shared" ca="1" si="801"/>
        <v>7.1712000000000007</v>
      </c>
      <c r="P3920" s="16" t="str">
        <f ca="1">IFERROR(INDEX(VpD!$2:$2,MATCH(H3920,VpD!$1:$1,1)),VpD!$I$2)</f>
        <v>&gt;1998</v>
      </c>
      <c r="Q3920" s="1">
        <f ca="1">INDEX(VpD!$C$3:$I$27,MATCH(F3920,VpD!$B$3:$B$27,0),MATCH(P3920,VpD!$C$2:$I$2,0))</f>
        <v>65</v>
      </c>
      <c r="R3920" s="16">
        <f t="shared" ca="1" si="802"/>
        <v>7.02</v>
      </c>
      <c r="S3920" s="14">
        <f t="shared" ca="1" si="803"/>
        <v>712566.33</v>
      </c>
      <c r="T3920" s="14">
        <f t="shared" ca="1" si="804"/>
        <v>6168796.1200000001</v>
      </c>
      <c r="U3920" s="14" t="str">
        <f t="shared" ca="1" si="805"/>
        <v>4591B5F9-A6E8-0DD9-E044-0003BA298018</v>
      </c>
    </row>
    <row r="3921" spans="1:21" s="14" customFormat="1" x14ac:dyDescent="0.25">
      <c r="A3921" s="14">
        <f t="shared" si="793"/>
        <v>3921</v>
      </c>
      <c r="B3921" s="14" t="str">
        <f t="shared" ca="1" si="794"/>
        <v>5506F26F-8476-4972-81C6-A177A24611E3</v>
      </c>
      <c r="C3921" s="14" t="str">
        <f t="shared" ca="1" si="795"/>
        <v>Strandhaven</v>
      </c>
      <c r="D3921" s="14" t="str">
        <f t="shared" ca="1" si="796"/>
        <v>180</v>
      </c>
      <c r="E3921" s="14" t="str">
        <f t="shared" ca="1" si="797"/>
        <v>5bi</v>
      </c>
      <c r="F3921" s="1">
        <f t="shared" ca="1" si="798"/>
        <v>130</v>
      </c>
      <c r="G3921" s="1">
        <f t="shared" ca="1" si="799"/>
        <v>108</v>
      </c>
      <c r="H3921" s="1">
        <f t="shared" ca="1" si="800"/>
        <v>2008</v>
      </c>
      <c r="I3921" s="1" t="str">
        <f ca="1">INDEX(Relationstabel!$C$3:$K$10,MATCH(INDIRECT($A$1&amp;"J"&amp;A3921),Relationstabel!$A$3:$A$10,0),MATCH(IFERROR(VALUE(INDIRECT($A$1&amp;"K"&amp;A3921)),0),Relationstabel!$C$1:$K$1,0))</f>
        <v>Naturgas</v>
      </c>
      <c r="J3921" s="1" t="str">
        <f ca="1">INDEX(Anvendelseskode!B:B,MATCH($F3921,Anvendelseskode!$A:$A,0))</f>
        <v>Række-, kæde-, dobbelthus (lodret adskillelse mellem enhederne)</v>
      </c>
      <c r="K3921" s="1" t="str">
        <f ca="1">INDEX(Anvendelseskode!C:C,MATCH($F3921,Anvendelseskode!$A:$A,0))</f>
        <v>Række-, kæde og dobbelthuse</v>
      </c>
      <c r="L3921" s="1" t="str">
        <f ca="1">INDEX(Anvendelseskode!D:D,MATCH($F3921,Anvendelseskode!$A:$A,0))</f>
        <v>Private husholdninger</v>
      </c>
      <c r="M3921" s="1" t="str">
        <f ca="1">IFERROR(INDEX(SBi!$2:$2,MATCH(H3921,SBi!$1:$1,1)),SBi!$K$2)</f>
        <v>Efter 2006</v>
      </c>
      <c r="N3921" s="1">
        <f ca="1">INDEX(SBi!$C$3:$K$28,MATCH(F3921,SBi!$B$3:$B$28,0),MATCH(M3921,SBi!$C$2:$K$2,0))</f>
        <v>66.400000000000006</v>
      </c>
      <c r="O3921" s="16">
        <f t="shared" ca="1" si="801"/>
        <v>7.1712000000000007</v>
      </c>
      <c r="P3921" s="16" t="str">
        <f ca="1">IFERROR(INDEX(VpD!$2:$2,MATCH(H3921,VpD!$1:$1,1)),VpD!$I$2)</f>
        <v>&gt;1998</v>
      </c>
      <c r="Q3921" s="1">
        <f ca="1">INDEX(VpD!$C$3:$I$27,MATCH(F3921,VpD!$B$3:$B$27,0),MATCH(P3921,VpD!$C$2:$I$2,0))</f>
        <v>65</v>
      </c>
      <c r="R3921" s="16">
        <f t="shared" ca="1" si="802"/>
        <v>7.02</v>
      </c>
      <c r="S3921" s="14">
        <f t="shared" ca="1" si="803"/>
        <v>712559.46</v>
      </c>
      <c r="T3921" s="14">
        <f t="shared" ca="1" si="804"/>
        <v>6168804.5199999996</v>
      </c>
      <c r="U3921" s="14" t="str">
        <f t="shared" ca="1" si="805"/>
        <v>4591B5F9-A6EA-0DD9-E044-0003BA298018</v>
      </c>
    </row>
    <row r="3922" spans="1:21" s="14" customFormat="1" x14ac:dyDescent="0.25">
      <c r="A3922" s="14">
        <f t="shared" si="793"/>
        <v>3922</v>
      </c>
      <c r="B3922" s="14" t="str">
        <f t="shared" ca="1" si="794"/>
        <v>6F76DC0E-B55D-476A-87EA-6119C158250F</v>
      </c>
      <c r="C3922" s="14" t="str">
        <f t="shared" ca="1" si="795"/>
        <v>Strandhaven</v>
      </c>
      <c r="D3922" s="14" t="str">
        <f t="shared" ca="1" si="796"/>
        <v>194</v>
      </c>
      <c r="E3922" s="14" t="str">
        <f t="shared" ca="1" si="797"/>
        <v>5bc</v>
      </c>
      <c r="F3922" s="1">
        <f t="shared" ca="1" si="798"/>
        <v>130</v>
      </c>
      <c r="G3922" s="1">
        <f t="shared" ca="1" si="799"/>
        <v>108</v>
      </c>
      <c r="H3922" s="1">
        <f t="shared" ca="1" si="800"/>
        <v>2008</v>
      </c>
      <c r="I3922" s="1" t="str">
        <f ca="1">INDEX(Relationstabel!$C$3:$K$10,MATCH(INDIRECT($A$1&amp;"J"&amp;A3922),Relationstabel!$A$3:$A$10,0),MATCH(IFERROR(VALUE(INDIRECT($A$1&amp;"K"&amp;A3922)),0),Relationstabel!$C$1:$K$1,0))</f>
        <v>Naturgas</v>
      </c>
      <c r="J3922" s="1" t="str">
        <f ca="1">INDEX(Anvendelseskode!B:B,MATCH($F3922,Anvendelseskode!$A:$A,0))</f>
        <v>Række-, kæde-, dobbelthus (lodret adskillelse mellem enhederne)</v>
      </c>
      <c r="K3922" s="1" t="str">
        <f ca="1">INDEX(Anvendelseskode!C:C,MATCH($F3922,Anvendelseskode!$A:$A,0))</f>
        <v>Række-, kæde og dobbelthuse</v>
      </c>
      <c r="L3922" s="1" t="str">
        <f ca="1">INDEX(Anvendelseskode!D:D,MATCH($F3922,Anvendelseskode!$A:$A,0))</f>
        <v>Private husholdninger</v>
      </c>
      <c r="M3922" s="1" t="str">
        <f ca="1">IFERROR(INDEX(SBi!$2:$2,MATCH(H3922,SBi!$1:$1,1)),SBi!$K$2)</f>
        <v>Efter 2006</v>
      </c>
      <c r="N3922" s="1">
        <f ca="1">INDEX(SBi!$C$3:$K$28,MATCH(F3922,SBi!$B$3:$B$28,0),MATCH(M3922,SBi!$C$2:$K$2,0))</f>
        <v>66.400000000000006</v>
      </c>
      <c r="O3922" s="16">
        <f t="shared" ca="1" si="801"/>
        <v>7.1712000000000007</v>
      </c>
      <c r="P3922" s="16" t="str">
        <f ca="1">IFERROR(INDEX(VpD!$2:$2,MATCH(H3922,VpD!$1:$1,1)),VpD!$I$2)</f>
        <v>&gt;1998</v>
      </c>
      <c r="Q3922" s="1">
        <f ca="1">INDEX(VpD!$C$3:$I$27,MATCH(F3922,VpD!$B$3:$B$27,0),MATCH(P3922,VpD!$C$2:$I$2,0))</f>
        <v>65</v>
      </c>
      <c r="R3922" s="16">
        <f t="shared" ca="1" si="802"/>
        <v>7.02</v>
      </c>
      <c r="S3922" s="14">
        <f t="shared" ca="1" si="803"/>
        <v>712535.3</v>
      </c>
      <c r="T3922" s="14">
        <f t="shared" ca="1" si="804"/>
        <v>6168833.3700000001</v>
      </c>
      <c r="U3922" s="14" t="str">
        <f t="shared" ca="1" si="805"/>
        <v>4591B5F9-A6F0-0DD9-E044-0003BA298018</v>
      </c>
    </row>
    <row r="3923" spans="1:21" s="14" customFormat="1" x14ac:dyDescent="0.25">
      <c r="A3923" s="14">
        <f t="shared" si="793"/>
        <v>3923</v>
      </c>
      <c r="B3923" s="14" t="str">
        <f t="shared" ca="1" si="794"/>
        <v>3A656D57-E9C4-42AE-A493-2327AC1F4790</v>
      </c>
      <c r="C3923" s="14" t="str">
        <f t="shared" ca="1" si="795"/>
        <v>Hyrdeengen</v>
      </c>
      <c r="D3923" s="14" t="str">
        <f t="shared" ca="1" si="796"/>
        <v>323</v>
      </c>
      <c r="E3923" s="14" t="str">
        <f t="shared" ca="1" si="797"/>
        <v>21ea</v>
      </c>
      <c r="F3923" s="1">
        <f t="shared" ca="1" si="798"/>
        <v>130</v>
      </c>
      <c r="G3923" s="1">
        <f t="shared" ca="1" si="799"/>
        <v>125</v>
      </c>
      <c r="H3923" s="1">
        <f t="shared" ca="1" si="800"/>
        <v>1975</v>
      </c>
      <c r="I3923" s="1" t="str">
        <f ca="1">INDEX(Relationstabel!$C$3:$K$10,MATCH(INDIRECT($A$1&amp;"J"&amp;A3923),Relationstabel!$A$3:$A$10,0),MATCH(IFERROR(VALUE(INDIRECT($A$1&amp;"K"&amp;A3923)),0),Relationstabel!$C$1:$K$1,0))</f>
        <v>Elvarme</v>
      </c>
      <c r="J3923" s="1" t="str">
        <f ca="1">INDEX(Anvendelseskode!B:B,MATCH($F3923,Anvendelseskode!$A:$A,0))</f>
        <v>Række-, kæde-, dobbelthus (lodret adskillelse mellem enhederne)</v>
      </c>
      <c r="K3923" s="1" t="str">
        <f ca="1">INDEX(Anvendelseskode!C:C,MATCH($F3923,Anvendelseskode!$A:$A,0))</f>
        <v>Række-, kæde og dobbelthuse</v>
      </c>
      <c r="L3923" s="1" t="str">
        <f ca="1">INDEX(Anvendelseskode!D:D,MATCH($F3923,Anvendelseskode!$A:$A,0))</f>
        <v>Private husholdninger</v>
      </c>
      <c r="M3923" s="1" t="str">
        <f ca="1">IFERROR(INDEX(SBi!$2:$2,MATCH(H3923,SBi!$1:$1,1)),SBi!$K$2)</f>
        <v>1973-1978</v>
      </c>
      <c r="N3923" s="1">
        <f ca="1">INDEX(SBi!$C$3:$K$28,MATCH(F3923,SBi!$B$3:$B$28,0),MATCH(M3923,SBi!$C$2:$K$2,0))</f>
        <v>112.6</v>
      </c>
      <c r="O3923" s="16">
        <f t="shared" ca="1" si="801"/>
        <v>14.074999999999999</v>
      </c>
      <c r="P3923" s="16" t="str">
        <f ca="1">IFERROR(INDEX(VpD!$2:$2,MATCH(H3923,VpD!$1:$1,1)),VpD!$I$2)</f>
        <v>1973-1978</v>
      </c>
      <c r="Q3923" s="1">
        <f ca="1">INDEX(VpD!$C$3:$I$27,MATCH(F3923,VpD!$B$3:$B$27,0),MATCH(P3923,VpD!$C$2:$I$2,0))</f>
        <v>98</v>
      </c>
      <c r="R3923" s="16">
        <f t="shared" ca="1" si="802"/>
        <v>12.25</v>
      </c>
      <c r="S3923" s="14">
        <f t="shared" ca="1" si="803"/>
        <v>711584.64</v>
      </c>
      <c r="T3923" s="14">
        <f t="shared" ca="1" si="804"/>
        <v>6172368.3799999999</v>
      </c>
      <c r="U3923" s="14" t="str">
        <f t="shared" ca="1" si="805"/>
        <v>0A3F507E-19F3-32B8-E044-0003BA298018</v>
      </c>
    </row>
    <row r="3924" spans="1:21" s="14" customFormat="1" x14ac:dyDescent="0.25">
      <c r="A3924" s="14">
        <f t="shared" si="793"/>
        <v>3924</v>
      </c>
      <c r="B3924" s="14" t="str">
        <f t="shared" ca="1" si="794"/>
        <v>994DD4FD-834C-41DD-9E03-37DEFA93E109</v>
      </c>
      <c r="C3924" s="14" t="str">
        <f t="shared" ca="1" si="795"/>
        <v>Sandvejen</v>
      </c>
      <c r="D3924" s="14" t="str">
        <f t="shared" ca="1" si="796"/>
        <v>7</v>
      </c>
      <c r="E3924" s="14" t="str">
        <f t="shared" ca="1" si="797"/>
        <v>4ab</v>
      </c>
      <c r="F3924" s="1">
        <f t="shared" ca="1" si="798"/>
        <v>120</v>
      </c>
      <c r="G3924" s="1">
        <f t="shared" ca="1" si="799"/>
        <v>147</v>
      </c>
      <c r="H3924" s="1">
        <f t="shared" ca="1" si="800"/>
        <v>1995</v>
      </c>
      <c r="I3924" s="1" t="str">
        <f ca="1">INDEX(Relationstabel!$C$3:$K$10,MATCH(INDIRECT($A$1&amp;"J"&amp;A3924),Relationstabel!$A$3:$A$10,0),MATCH(IFERROR(VALUE(INDIRECT($A$1&amp;"K"&amp;A3924)),0),Relationstabel!$C$1:$K$1,0))</f>
        <v>Naturgas</v>
      </c>
      <c r="J3924" s="1" t="str">
        <f ca="1">INDEX(Anvendelseskode!B:B,MATCH($F3924,Anvendelseskode!$A:$A,0))</f>
        <v>Fritliggende enfamilieshus (parcelhus)</v>
      </c>
      <c r="K3924" s="1" t="str">
        <f ca="1">INDEX(Anvendelseskode!C:C,MATCH($F3924,Anvendelseskode!$A:$A,0))</f>
        <v>Parcelhuse</v>
      </c>
      <c r="L3924" s="1" t="str">
        <f ca="1">INDEX(Anvendelseskode!D:D,MATCH($F3924,Anvendelseskode!$A:$A,0))</f>
        <v>Private husholdninger</v>
      </c>
      <c r="M3924" s="1" t="str">
        <f ca="1">IFERROR(INDEX(SBi!$2:$2,MATCH(H3924,SBi!$1:$1,1)),SBi!$K$2)</f>
        <v>1979-1998</v>
      </c>
      <c r="N3924" s="1">
        <f ca="1">INDEX(SBi!$C$3:$K$28,MATCH(F3924,SBi!$B$3:$B$28,0),MATCH(M3924,SBi!$C$2:$K$2,0))</f>
        <v>105.4</v>
      </c>
      <c r="O3924" s="16">
        <f t="shared" ca="1" si="801"/>
        <v>15.4938</v>
      </c>
      <c r="P3924" s="16" t="str">
        <f ca="1">IFERROR(INDEX(VpD!$2:$2,MATCH(H3924,VpD!$1:$1,1)),VpD!$I$2)</f>
        <v>1979-1998</v>
      </c>
      <c r="Q3924" s="1">
        <f ca="1">INDEX(VpD!$C$3:$I$27,MATCH(F3924,VpD!$B$3:$B$27,0),MATCH(P3924,VpD!$C$2:$I$2,0))</f>
        <v>90</v>
      </c>
      <c r="R3924" s="16">
        <f t="shared" ca="1" si="802"/>
        <v>13.23</v>
      </c>
      <c r="S3924" s="14">
        <f t="shared" ca="1" si="803"/>
        <v>713096.16</v>
      </c>
      <c r="T3924" s="14">
        <f t="shared" ca="1" si="804"/>
        <v>6168698.8600000003</v>
      </c>
      <c r="U3924" s="14" t="str">
        <f t="shared" ca="1" si="805"/>
        <v>0A3F507E-20F3-32B8-E044-0003BA298018</v>
      </c>
    </row>
    <row r="3925" spans="1:21" s="14" customFormat="1" x14ac:dyDescent="0.25">
      <c r="A3925" s="14">
        <f t="shared" si="793"/>
        <v>3925</v>
      </c>
      <c r="B3925" s="14" t="str">
        <f t="shared" ca="1" si="794"/>
        <v>554EFC27-CD0D-4B4A-98D9-4A67A4DB3EE1</v>
      </c>
      <c r="C3925" s="14" t="str">
        <f t="shared" ca="1" si="795"/>
        <v>Horsbred</v>
      </c>
      <c r="D3925" s="14" t="str">
        <f t="shared" ca="1" si="796"/>
        <v>137</v>
      </c>
      <c r="E3925" s="14" t="str">
        <f t="shared" ca="1" si="797"/>
        <v>20am</v>
      </c>
      <c r="F3925" s="1">
        <f t="shared" ca="1" si="798"/>
        <v>120</v>
      </c>
      <c r="G3925" s="1">
        <f t="shared" ca="1" si="799"/>
        <v>144</v>
      </c>
      <c r="H3925" s="1">
        <f t="shared" ca="1" si="800"/>
        <v>1988</v>
      </c>
      <c r="I3925" s="1" t="str">
        <f ca="1">INDEX(Relationstabel!$C$3:$K$10,MATCH(INDIRECT($A$1&amp;"J"&amp;A3925),Relationstabel!$A$3:$A$10,0),MATCH(IFERROR(VALUE(INDIRECT($A$1&amp;"K"&amp;A3925)),0),Relationstabel!$C$1:$K$1,0))</f>
        <v>Fjernvarme/ Blokvarme</v>
      </c>
      <c r="J3925" s="1" t="str">
        <f ca="1">INDEX(Anvendelseskode!B:B,MATCH($F3925,Anvendelseskode!$A:$A,0))</f>
        <v>Fritliggende enfamilieshus (parcelhus)</v>
      </c>
      <c r="K3925" s="1" t="str">
        <f ca="1">INDEX(Anvendelseskode!C:C,MATCH($F3925,Anvendelseskode!$A:$A,0))</f>
        <v>Parcelhuse</v>
      </c>
      <c r="L3925" s="1" t="str">
        <f ca="1">INDEX(Anvendelseskode!D:D,MATCH($F3925,Anvendelseskode!$A:$A,0))</f>
        <v>Private husholdninger</v>
      </c>
      <c r="M3925" s="1" t="str">
        <f ca="1">IFERROR(INDEX(SBi!$2:$2,MATCH(H3925,SBi!$1:$1,1)),SBi!$K$2)</f>
        <v>1979-1998</v>
      </c>
      <c r="N3925" s="1">
        <f ca="1">INDEX(SBi!$C$3:$K$28,MATCH(F3925,SBi!$B$3:$B$28,0),MATCH(M3925,SBi!$C$2:$K$2,0))</f>
        <v>105.4</v>
      </c>
      <c r="O3925" s="16">
        <f t="shared" ca="1" si="801"/>
        <v>15.1776</v>
      </c>
      <c r="P3925" s="16" t="str">
        <f ca="1">IFERROR(INDEX(VpD!$2:$2,MATCH(H3925,VpD!$1:$1,1)),VpD!$I$2)</f>
        <v>1979-1998</v>
      </c>
      <c r="Q3925" s="1">
        <f ca="1">INDEX(VpD!$C$3:$I$27,MATCH(F3925,VpD!$B$3:$B$27,0),MATCH(P3925,VpD!$C$2:$I$2,0))</f>
        <v>90</v>
      </c>
      <c r="R3925" s="16">
        <f t="shared" ca="1" si="802"/>
        <v>12.96</v>
      </c>
      <c r="S3925" s="14">
        <f t="shared" ca="1" si="803"/>
        <v>711348.07</v>
      </c>
      <c r="T3925" s="14">
        <f t="shared" ca="1" si="804"/>
        <v>6172096.21</v>
      </c>
      <c r="U3925" s="14" t="str">
        <f t="shared" ca="1" si="805"/>
        <v>0A3F507E-18FD-32B8-E044-0003BA298018</v>
      </c>
    </row>
    <row r="3926" spans="1:21" s="14" customFormat="1" x14ac:dyDescent="0.25">
      <c r="A3926" s="14">
        <f t="shared" si="793"/>
        <v>3926</v>
      </c>
      <c r="B3926" s="14" t="str">
        <f t="shared" ca="1" si="794"/>
        <v>11532176-CD00-49FE-B386-142AE01E2BCF</v>
      </c>
      <c r="C3926" s="14" t="str">
        <f t="shared" ca="1" si="795"/>
        <v>Rendsagervej</v>
      </c>
      <c r="D3926" s="14" t="str">
        <f t="shared" ca="1" si="796"/>
        <v>129</v>
      </c>
      <c r="E3926" s="14" t="str">
        <f t="shared" ca="1" si="797"/>
        <v>9mæ</v>
      </c>
      <c r="F3926" s="1">
        <f t="shared" ca="1" si="798"/>
        <v>120</v>
      </c>
      <c r="G3926" s="1">
        <f t="shared" ca="1" si="799"/>
        <v>109</v>
      </c>
      <c r="H3926" s="1">
        <f t="shared" ca="1" si="800"/>
        <v>1973</v>
      </c>
      <c r="I3926" s="1" t="str">
        <f ca="1">INDEX(Relationstabel!$C$3:$K$10,MATCH(INDIRECT($A$1&amp;"J"&amp;A3926),Relationstabel!$A$3:$A$10,0),MATCH(IFERROR(VALUE(INDIRECT($A$1&amp;"K"&amp;A3926)),0),Relationstabel!$C$1:$K$1,0))</f>
        <v>Naturgas</v>
      </c>
      <c r="J3926" s="1" t="str">
        <f ca="1">INDEX(Anvendelseskode!B:B,MATCH($F3926,Anvendelseskode!$A:$A,0))</f>
        <v>Fritliggende enfamilieshus (parcelhus)</v>
      </c>
      <c r="K3926" s="1" t="str">
        <f ca="1">INDEX(Anvendelseskode!C:C,MATCH($F3926,Anvendelseskode!$A:$A,0))</f>
        <v>Parcelhuse</v>
      </c>
      <c r="L3926" s="1" t="str">
        <f ca="1">INDEX(Anvendelseskode!D:D,MATCH($F3926,Anvendelseskode!$A:$A,0))</f>
        <v>Private husholdninger</v>
      </c>
      <c r="M3926" s="1" t="str">
        <f ca="1">IFERROR(INDEX(SBi!$2:$2,MATCH(H3926,SBi!$1:$1,1)),SBi!$K$2)</f>
        <v>1973-1978</v>
      </c>
      <c r="N3926" s="1">
        <f ca="1">INDEX(SBi!$C$3:$K$28,MATCH(F3926,SBi!$B$3:$B$28,0),MATCH(M3926,SBi!$C$2:$K$2,0))</f>
        <v>119.8</v>
      </c>
      <c r="O3926" s="16">
        <f t="shared" ca="1" si="801"/>
        <v>13.058199999999999</v>
      </c>
      <c r="P3926" s="16" t="str">
        <f ca="1">IFERROR(INDEX(VpD!$2:$2,MATCH(H3926,VpD!$1:$1,1)),VpD!$I$2)</f>
        <v>1973-1978</v>
      </c>
      <c r="Q3926" s="1">
        <f ca="1">INDEX(VpD!$C$3:$I$27,MATCH(F3926,VpD!$B$3:$B$27,0),MATCH(P3926,VpD!$C$2:$I$2,0))</f>
        <v>117</v>
      </c>
      <c r="R3926" s="16">
        <f t="shared" ca="1" si="802"/>
        <v>12.753</v>
      </c>
      <c r="S3926" s="14">
        <f t="shared" ca="1" si="803"/>
        <v>710892.48</v>
      </c>
      <c r="T3926" s="14">
        <f t="shared" ca="1" si="804"/>
        <v>6171783.6699999999</v>
      </c>
      <c r="U3926" s="14" t="str">
        <f t="shared" ca="1" si="805"/>
        <v>0A3F507E-1FFD-32B8-E044-0003BA298018</v>
      </c>
    </row>
    <row r="3927" spans="1:21" s="14" customFormat="1" x14ac:dyDescent="0.25">
      <c r="A3927" s="14">
        <f t="shared" si="793"/>
        <v>3927</v>
      </c>
      <c r="B3927" s="14" t="str">
        <f t="shared" ca="1" si="794"/>
        <v>12DF464F-524E-4EAA-B81A-ABFA92D0FE8E</v>
      </c>
      <c r="C3927" s="14" t="str">
        <f t="shared" ca="1" si="795"/>
        <v>Vallensbæk Strandvej</v>
      </c>
      <c r="D3927" s="14" t="str">
        <f t="shared" ca="1" si="796"/>
        <v>64</v>
      </c>
      <c r="E3927" s="14" t="str">
        <f t="shared" ca="1" si="797"/>
        <v>24aq</v>
      </c>
      <c r="F3927" s="1">
        <f t="shared" ca="1" si="798"/>
        <v>330</v>
      </c>
      <c r="G3927" s="1">
        <f t="shared" ca="1" si="799"/>
        <v>211</v>
      </c>
      <c r="H3927" s="1">
        <f t="shared" ca="1" si="800"/>
        <v>1970</v>
      </c>
      <c r="I3927" s="1" t="str">
        <f ca="1">INDEX(Relationstabel!$C$3:$K$10,MATCH(INDIRECT($A$1&amp;"J"&amp;A3927),Relationstabel!$A$3:$A$10,0),MATCH(IFERROR(VALUE(INDIRECT($A$1&amp;"K"&amp;A3927)),0),Relationstabel!$C$1:$K$1,0))</f>
        <v>Olie</v>
      </c>
      <c r="J3927" s="1" t="str">
        <f ca="1">INDEX(Anvendelseskode!B:B,MATCH($F3927,Anvendelseskode!$A:$A,0))</f>
        <v>Bygning til hotel, restaurant, vaskeri, frisør og anden servicevirksomhed</v>
      </c>
      <c r="K3927" s="1" t="str">
        <f ca="1">INDEX(Anvendelseskode!C:C,MATCH($F3927,Anvendelseskode!$A:$A,0))</f>
        <v>Hotel, restauration, frisør o</v>
      </c>
      <c r="L3927" s="1" t="str">
        <f ca="1">INDEX(Anvendelseskode!D:D,MATCH($F3927,Anvendelseskode!$A:$A,0))</f>
        <v>Handel og servicevirksomheder</v>
      </c>
      <c r="M3927" s="1" t="str">
        <f ca="1">IFERROR(INDEX(SBi!$2:$2,MATCH(H3927,SBi!$1:$1,1)),SBi!$K$2)</f>
        <v>1961-1972</v>
      </c>
      <c r="N3927" s="1">
        <f ca="1">INDEX(SBi!$C$3:$K$28,MATCH(F3927,SBi!$B$3:$B$28,0),MATCH(M3927,SBi!$C$2:$K$2,0))</f>
        <v>157.19999999999999</v>
      </c>
      <c r="O3927" s="16">
        <f t="shared" ca="1" si="801"/>
        <v>33.169199999999996</v>
      </c>
      <c r="P3927" s="16" t="str">
        <f ca="1">IFERROR(INDEX(VpD!$2:$2,MATCH(H3927,VpD!$1:$1,1)),VpD!$I$2)</f>
        <v>1961-1972</v>
      </c>
      <c r="Q3927" s="1">
        <f ca="1">INDEX(VpD!$C$3:$I$27,MATCH(F3927,VpD!$B$3:$B$27,0),MATCH(P3927,VpD!$C$2:$I$2,0))</f>
        <v>195</v>
      </c>
      <c r="R3927" s="16">
        <f t="shared" ca="1" si="802"/>
        <v>41.145000000000003</v>
      </c>
      <c r="S3927" s="14">
        <f t="shared" ca="1" si="803"/>
        <v>714047.47</v>
      </c>
      <c r="T3927" s="14">
        <f t="shared" ca="1" si="804"/>
        <v>6168903.1699999999</v>
      </c>
      <c r="U3927" s="14" t="str">
        <f t="shared" ca="1" si="805"/>
        <v>75D4829B-3597-165E-E044-00144F3EAD67</v>
      </c>
    </row>
    <row r="3928" spans="1:21" s="14" customFormat="1" x14ac:dyDescent="0.25">
      <c r="A3928" s="14">
        <f t="shared" si="793"/>
        <v>3928</v>
      </c>
      <c r="B3928" s="14" t="str">
        <f t="shared" ca="1" si="794"/>
        <v>FF9A4F57-C0F4-40C6-B932-B8B52ED83F41</v>
      </c>
      <c r="C3928" s="14" t="str">
        <f t="shared" ca="1" si="795"/>
        <v>Vallensbæk Strandvej</v>
      </c>
      <c r="D3928" s="14" t="str">
        <f t="shared" ca="1" si="796"/>
        <v>64</v>
      </c>
      <c r="E3928" s="14" t="str">
        <f t="shared" ca="1" si="797"/>
        <v>24aq</v>
      </c>
      <c r="F3928" s="1">
        <f t="shared" ca="1" si="798"/>
        <v>230</v>
      </c>
      <c r="G3928" s="1">
        <f t="shared" ca="1" si="799"/>
        <v>4</v>
      </c>
      <c r="H3928" s="1">
        <f t="shared" ca="1" si="800"/>
        <v>1976</v>
      </c>
      <c r="I3928" s="1" t="str">
        <f ca="1">INDEX(Relationstabel!$C$3:$K$10,MATCH(INDIRECT($A$1&amp;"J"&amp;A3928),Relationstabel!$A$3:$A$10,0),MATCH(IFERROR(VALUE(INDIRECT($A$1&amp;"K"&amp;A3928)),0),Relationstabel!$C$1:$K$1,0))</f>
        <v>Ingen varmeinstallation</v>
      </c>
      <c r="J3928" s="1" t="str">
        <f ca="1">INDEX(Anvendelseskode!B:B,MATCH($F3928,Anvendelseskode!$A:$A,0))</f>
        <v>El-, gas-, vand- eller varmeværk forbrændingsanstalt m.v..</v>
      </c>
      <c r="K3928" s="1" t="str">
        <f ca="1">INDEX(Anvendelseskode!C:C,MATCH($F3928,Anvendelseskode!$A:$A,0))</f>
        <v>El-, gas-, vand- og varmeværker</v>
      </c>
      <c r="L3928" s="1" t="str">
        <f ca="1">INDEX(Anvendelseskode!D:D,MATCH($F3928,Anvendelseskode!$A:$A,0))</f>
        <v>Industri</v>
      </c>
      <c r="M3928" s="1" t="str">
        <f ca="1">IFERROR(INDEX(SBi!$2:$2,MATCH(H3928,SBi!$1:$1,1)),SBi!$K$2)</f>
        <v>1973-1978</v>
      </c>
      <c r="N3928" s="1">
        <f ca="1">INDEX(SBi!$C$3:$K$28,MATCH(F3928,SBi!$B$3:$B$28,0),MATCH(M3928,SBi!$C$2:$K$2,0))</f>
        <v>97</v>
      </c>
      <c r="O3928" s="16">
        <f t="shared" ca="1" si="801"/>
        <v>0.38800000000000001</v>
      </c>
      <c r="P3928" s="16" t="str">
        <f ca="1">IFERROR(INDEX(VpD!$2:$2,MATCH(H3928,VpD!$1:$1,1)),VpD!$I$2)</f>
        <v>1973-1978</v>
      </c>
      <c r="Q3928" s="1">
        <f ca="1">INDEX(VpD!$C$3:$I$27,MATCH(F3928,VpD!$B$3:$B$27,0),MATCH(P3928,VpD!$C$2:$I$2,0))</f>
        <v>97</v>
      </c>
      <c r="R3928" s="16">
        <f t="shared" ca="1" si="802"/>
        <v>0.38800000000000001</v>
      </c>
      <c r="S3928" s="14">
        <f t="shared" ca="1" si="803"/>
        <v>714047.47</v>
      </c>
      <c r="T3928" s="14">
        <f t="shared" ca="1" si="804"/>
        <v>6168903.1699999999</v>
      </c>
      <c r="U3928" s="14" t="str">
        <f t="shared" ca="1" si="805"/>
        <v>75D4829B-3597-165E-E044-00144F3EAD67</v>
      </c>
    </row>
    <row r="3929" spans="1:21" s="14" customFormat="1" x14ac:dyDescent="0.25">
      <c r="A3929" s="14">
        <f t="shared" si="793"/>
        <v>3929</v>
      </c>
      <c r="B3929" s="14" t="str">
        <f t="shared" ca="1" si="794"/>
        <v>F510E0A2-27FA-4689-B850-C0E4FF933F62</v>
      </c>
      <c r="C3929" s="14" t="str">
        <f t="shared" ca="1" si="795"/>
        <v>Lundbækvej</v>
      </c>
      <c r="D3929" s="14" t="str">
        <f t="shared" ca="1" si="796"/>
        <v>21</v>
      </c>
      <c r="E3929" s="14" t="str">
        <f t="shared" ca="1" si="797"/>
        <v>75</v>
      </c>
      <c r="F3929" s="1">
        <f t="shared" ca="1" si="798"/>
        <v>230</v>
      </c>
      <c r="G3929" s="1">
        <f t="shared" ca="1" si="799"/>
        <v>8</v>
      </c>
      <c r="H3929" s="1">
        <f t="shared" ca="1" si="800"/>
        <v>1934</v>
      </c>
      <c r="I3929" s="1" t="str">
        <f ca="1">INDEX(Relationstabel!$C$3:$K$10,MATCH(INDIRECT($A$1&amp;"J"&amp;A3929),Relationstabel!$A$3:$A$10,0),MATCH(IFERROR(VALUE(INDIRECT($A$1&amp;"K"&amp;A3929)),0),Relationstabel!$C$1:$K$1,0))</f>
        <v>Ingen varmeinstallation</v>
      </c>
      <c r="J3929" s="1" t="str">
        <f ca="1">INDEX(Anvendelseskode!B:B,MATCH($F3929,Anvendelseskode!$A:$A,0))</f>
        <v>El-, gas-, vand- eller varmeværk forbrændingsanstalt m.v..</v>
      </c>
      <c r="K3929" s="1" t="str">
        <f ca="1">INDEX(Anvendelseskode!C:C,MATCH($F3929,Anvendelseskode!$A:$A,0))</f>
        <v>El-, gas-, vand- og varmeværker</v>
      </c>
      <c r="L3929" s="1" t="str">
        <f ca="1">INDEX(Anvendelseskode!D:D,MATCH($F3929,Anvendelseskode!$A:$A,0))</f>
        <v>Industri</v>
      </c>
      <c r="M3929" s="1" t="str">
        <f ca="1">IFERROR(INDEX(SBi!$2:$2,MATCH(H3929,SBi!$1:$1,1)),SBi!$K$2)</f>
        <v>1931-1950</v>
      </c>
      <c r="N3929" s="1">
        <f ca="1">INDEX(SBi!$C$3:$K$28,MATCH(F3929,SBi!$B$3:$B$28,0),MATCH(M3929,SBi!$C$2:$K$2,0))</f>
        <v>120</v>
      </c>
      <c r="O3929" s="16">
        <f t="shared" ca="1" si="801"/>
        <v>0.96</v>
      </c>
      <c r="P3929" s="16" t="str">
        <f ca="1">IFERROR(INDEX(VpD!$2:$2,MATCH(H3929,VpD!$1:$1,1)),VpD!$I$2)</f>
        <v>1931-1950</v>
      </c>
      <c r="Q3929" s="1">
        <f ca="1">INDEX(VpD!$C$3:$I$27,MATCH(F3929,VpD!$B$3:$B$27,0),MATCH(P3929,VpD!$C$2:$I$2,0))</f>
        <v>120</v>
      </c>
      <c r="R3929" s="16">
        <f t="shared" ca="1" si="802"/>
        <v>0.96</v>
      </c>
      <c r="S3929" s="14">
        <f t="shared" ca="1" si="803"/>
        <v>711665.13</v>
      </c>
      <c r="T3929" s="14">
        <f t="shared" ca="1" si="804"/>
        <v>6169629.0899999999</v>
      </c>
      <c r="U3929" s="14" t="str">
        <f t="shared" ca="1" si="805"/>
        <v>75D4829B-35A9-165E-E044-00144F3EAD67</v>
      </c>
    </row>
    <row r="3930" spans="1:21" s="14" customFormat="1" x14ac:dyDescent="0.25">
      <c r="A3930" s="14">
        <f t="shared" si="793"/>
        <v>3930</v>
      </c>
      <c r="B3930" s="14" t="str">
        <f t="shared" ca="1" si="794"/>
        <v>62A92464-3F4B-4040-826D-F3585E39D613</v>
      </c>
      <c r="C3930" s="14" t="str">
        <f t="shared" ca="1" si="795"/>
        <v>Strandhaven</v>
      </c>
      <c r="D3930" s="14" t="str">
        <f t="shared" ca="1" si="796"/>
        <v>8</v>
      </c>
      <c r="E3930" s="14" t="str">
        <f t="shared" ca="1" si="797"/>
        <v>5dn</v>
      </c>
      <c r="F3930" s="1">
        <f t="shared" ca="1" si="798"/>
        <v>220</v>
      </c>
      <c r="G3930" s="1">
        <f t="shared" ca="1" si="799"/>
        <v>112</v>
      </c>
      <c r="H3930" s="1">
        <f t="shared" ca="1" si="800"/>
        <v>1930</v>
      </c>
      <c r="I3930" s="1" t="str">
        <f ca="1">INDEX(Relationstabel!$C$3:$K$10,MATCH(INDIRECT($A$1&amp;"J"&amp;A3930),Relationstabel!$A$3:$A$10,0),MATCH(IFERROR(VALUE(INDIRECT($A$1&amp;"K"&amp;A3930)),0),Relationstabel!$C$1:$K$1,0))</f>
        <v>Naturgas</v>
      </c>
      <c r="J3930" s="1" t="str">
        <f ca="1">INDEX(Anvendelseskode!B:B,MATCH($F3930,Anvendelseskode!$A:$A,0))</f>
        <v>Bygning til erhvervsmæssig produktion vedrørende industri, håndværk m.v. (fabrik, værksted o.lign.)</v>
      </c>
      <c r="K3930" s="1" t="str">
        <f ca="1">INDEX(Anvendelseskode!C:C,MATCH($F3930,Anvendelseskode!$A:$A,0))</f>
        <v>Fabrikker, værksteder o.l.</v>
      </c>
      <c r="L3930" s="1" t="str">
        <f ca="1">INDEX(Anvendelseskode!D:D,MATCH($F3930,Anvendelseskode!$A:$A,0))</f>
        <v>Industri</v>
      </c>
      <c r="M3930" s="1" t="str">
        <f ca="1">IFERROR(INDEX(SBi!$2:$2,MATCH(H3930,SBi!$1:$1,1)),SBi!$K$2)</f>
        <v>1890-1930</v>
      </c>
      <c r="N3930" s="1">
        <f ca="1">INDEX(SBi!$C$3:$K$28,MATCH(F3930,SBi!$B$3:$B$28,0),MATCH(M3930,SBi!$C$2:$K$2,0))</f>
        <v>120</v>
      </c>
      <c r="O3930" s="16">
        <f t="shared" ca="1" si="801"/>
        <v>13.44</v>
      </c>
      <c r="P3930" s="16" t="str">
        <f ca="1">IFERROR(INDEX(VpD!$2:$2,MATCH(H3930,VpD!$1:$1,1)),VpD!$I$2)</f>
        <v>&lt;1930</v>
      </c>
      <c r="Q3930" s="1">
        <f ca="1">INDEX(VpD!$C$3:$I$27,MATCH(F3930,VpD!$B$3:$B$27,0),MATCH(P3930,VpD!$C$2:$I$2,0))</f>
        <v>120</v>
      </c>
      <c r="R3930" s="16">
        <f t="shared" ca="1" si="802"/>
        <v>13.44</v>
      </c>
      <c r="S3930" s="14">
        <f t="shared" ca="1" si="803"/>
        <v>712681.97</v>
      </c>
      <c r="T3930" s="14">
        <f t="shared" ca="1" si="804"/>
        <v>6168893.0899999999</v>
      </c>
      <c r="U3930" s="14" t="str">
        <f t="shared" ca="1" si="805"/>
        <v>75D4829B-35B6-165E-E044-00144F3EAD67</v>
      </c>
    </row>
    <row r="3931" spans="1:21" s="14" customFormat="1" x14ac:dyDescent="0.25">
      <c r="A3931" s="14">
        <f t="shared" si="793"/>
        <v>3931</v>
      </c>
      <c r="B3931" s="14" t="str">
        <f t="shared" ca="1" si="794"/>
        <v>EAFFC872-5376-472B-B31A-D053AA5A15D4</v>
      </c>
      <c r="C3931" s="14" t="str">
        <f t="shared" ca="1" si="795"/>
        <v>Vallensbæk Havnevej</v>
      </c>
      <c r="D3931" s="14" t="str">
        <f t="shared" ca="1" si="796"/>
        <v>22</v>
      </c>
      <c r="E3931" s="14" t="str">
        <f t="shared" ca="1" si="797"/>
        <v>96</v>
      </c>
      <c r="F3931" s="1">
        <f t="shared" ca="1" si="798"/>
        <v>330</v>
      </c>
      <c r="G3931" s="1">
        <f t="shared" ca="1" si="799"/>
        <v>89</v>
      </c>
      <c r="H3931" s="1">
        <f t="shared" ca="1" si="800"/>
        <v>1997</v>
      </c>
      <c r="I3931" s="1" t="str">
        <f ca="1">INDEX(Relationstabel!$C$3:$K$10,MATCH(INDIRECT($A$1&amp;"J"&amp;A3931),Relationstabel!$A$3:$A$10,0),MATCH(IFERROR(VALUE(INDIRECT($A$1&amp;"K"&amp;A3931)),0),Relationstabel!$C$1:$K$1,0))</f>
        <v>Ingen varmeinstallation</v>
      </c>
      <c r="J3931" s="1" t="str">
        <f ca="1">INDEX(Anvendelseskode!B:B,MATCH($F3931,Anvendelseskode!$A:$A,0))</f>
        <v>Bygning til hotel, restaurant, vaskeri, frisør og anden servicevirksomhed</v>
      </c>
      <c r="K3931" s="1" t="str">
        <f ca="1">INDEX(Anvendelseskode!C:C,MATCH($F3931,Anvendelseskode!$A:$A,0))</f>
        <v>Hotel, restauration, frisør o</v>
      </c>
      <c r="L3931" s="1" t="str">
        <f ca="1">INDEX(Anvendelseskode!D:D,MATCH($F3931,Anvendelseskode!$A:$A,0))</f>
        <v>Handel og servicevirksomheder</v>
      </c>
      <c r="M3931" s="1" t="str">
        <f ca="1">IFERROR(INDEX(SBi!$2:$2,MATCH(H3931,SBi!$1:$1,1)),SBi!$K$2)</f>
        <v>1979-1998</v>
      </c>
      <c r="N3931" s="1">
        <f ca="1">INDEX(SBi!$C$3:$K$28,MATCH(F3931,SBi!$B$3:$B$28,0),MATCH(M3931,SBi!$C$2:$K$2,0))</f>
        <v>141.80000000000001</v>
      </c>
      <c r="O3931" s="16">
        <f t="shared" ca="1" si="801"/>
        <v>12.620200000000001</v>
      </c>
      <c r="P3931" s="16" t="str">
        <f ca="1">IFERROR(INDEX(VpD!$2:$2,MATCH(H3931,VpD!$1:$1,1)),VpD!$I$2)</f>
        <v>1979-1998</v>
      </c>
      <c r="Q3931" s="1">
        <f ca="1">INDEX(VpD!$C$3:$I$27,MATCH(F3931,VpD!$B$3:$B$27,0),MATCH(P3931,VpD!$C$2:$I$2,0))</f>
        <v>123</v>
      </c>
      <c r="R3931" s="16">
        <f t="shared" ca="1" si="802"/>
        <v>10.946999999999999</v>
      </c>
      <c r="S3931" s="14">
        <f t="shared" ca="1" si="803"/>
        <v>714063.89</v>
      </c>
      <c r="T3931" s="14">
        <f t="shared" ca="1" si="804"/>
        <v>6168148.8200000003</v>
      </c>
      <c r="U3931" s="14" t="str">
        <f t="shared" ca="1" si="805"/>
        <v>75D4829B-35BF-165E-E044-00144F3EAD67</v>
      </c>
    </row>
    <row r="3932" spans="1:21" s="14" customFormat="1" x14ac:dyDescent="0.25">
      <c r="A3932" s="14">
        <f t="shared" si="793"/>
        <v>3932</v>
      </c>
      <c r="B3932" s="14" t="str">
        <f t="shared" ca="1" si="794"/>
        <v>0E914445-7B64-4609-8EEE-E8DE3BE97049</v>
      </c>
      <c r="C3932" s="14" t="str">
        <f t="shared" ca="1" si="795"/>
        <v>Vallensbækvej</v>
      </c>
      <c r="D3932" s="14" t="str">
        <f t="shared" ca="1" si="796"/>
        <v>46K</v>
      </c>
      <c r="E3932" s="14" t="str">
        <f t="shared" ca="1" si="797"/>
        <v>1p</v>
      </c>
      <c r="F3932" s="1">
        <f t="shared" ca="1" si="798"/>
        <v>230</v>
      </c>
      <c r="G3932" s="1">
        <f t="shared" ca="1" si="799"/>
        <v>20</v>
      </c>
      <c r="H3932" s="1">
        <f t="shared" ca="1" si="800"/>
        <v>1971</v>
      </c>
      <c r="I3932" s="1" t="str">
        <f ca="1">INDEX(Relationstabel!$C$3:$K$10,MATCH(INDIRECT($A$1&amp;"J"&amp;A3932),Relationstabel!$A$3:$A$10,0),MATCH(IFERROR(VALUE(INDIRECT($A$1&amp;"K"&amp;A3932)),0),Relationstabel!$C$1:$K$1,0))</f>
        <v>Ingen varmeinstallation</v>
      </c>
      <c r="J3932" s="1" t="str">
        <f ca="1">INDEX(Anvendelseskode!B:B,MATCH($F3932,Anvendelseskode!$A:$A,0))</f>
        <v>El-, gas-, vand- eller varmeværk forbrændingsanstalt m.v..</v>
      </c>
      <c r="K3932" s="1" t="str">
        <f ca="1">INDEX(Anvendelseskode!C:C,MATCH($F3932,Anvendelseskode!$A:$A,0))</f>
        <v>El-, gas-, vand- og varmeværker</v>
      </c>
      <c r="L3932" s="1" t="str">
        <f ca="1">INDEX(Anvendelseskode!D:D,MATCH($F3932,Anvendelseskode!$A:$A,0))</f>
        <v>Industri</v>
      </c>
      <c r="M3932" s="1" t="str">
        <f ca="1">IFERROR(INDEX(SBi!$2:$2,MATCH(H3932,SBi!$1:$1,1)),SBi!$K$2)</f>
        <v>1961-1972</v>
      </c>
      <c r="N3932" s="1">
        <f ca="1">INDEX(SBi!$C$3:$K$28,MATCH(F3932,SBi!$B$3:$B$28,0),MATCH(M3932,SBi!$C$2:$K$2,0))</f>
        <v>97</v>
      </c>
      <c r="O3932" s="16">
        <f t="shared" ca="1" si="801"/>
        <v>1.94</v>
      </c>
      <c r="P3932" s="16" t="str">
        <f ca="1">IFERROR(INDEX(VpD!$2:$2,MATCH(H3932,VpD!$1:$1,1)),VpD!$I$2)</f>
        <v>1961-1972</v>
      </c>
      <c r="Q3932" s="1">
        <f ca="1">INDEX(VpD!$C$3:$I$27,MATCH(F3932,VpD!$B$3:$B$27,0),MATCH(P3932,VpD!$C$2:$I$2,0))</f>
        <v>97</v>
      </c>
      <c r="R3932" s="16">
        <f t="shared" ca="1" si="802"/>
        <v>1.94</v>
      </c>
      <c r="S3932" s="14">
        <f t="shared" ca="1" si="803"/>
        <v>712415.83</v>
      </c>
      <c r="T3932" s="14">
        <f t="shared" ca="1" si="804"/>
        <v>6171643.3499999996</v>
      </c>
      <c r="U3932" s="14" t="str">
        <f t="shared" ca="1" si="805"/>
        <v>75D4829B-35C7-165E-E044-00144F3EAD67</v>
      </c>
    </row>
    <row r="3933" spans="1:21" s="14" customFormat="1" x14ac:dyDescent="0.25">
      <c r="A3933" s="14">
        <f t="shared" si="793"/>
        <v>3933</v>
      </c>
      <c r="B3933" s="14" t="str">
        <f t="shared" ca="1" si="794"/>
        <v>DDF015F9-3C85-4CF1-A943-3CF9F174ACC1</v>
      </c>
      <c r="C3933" s="14" t="str">
        <f t="shared" ca="1" si="795"/>
        <v>Kaffehaven</v>
      </c>
      <c r="D3933" s="14" t="str">
        <f t="shared" ca="1" si="796"/>
        <v>6</v>
      </c>
      <c r="E3933" s="14" t="str">
        <f t="shared" ca="1" si="797"/>
        <v>18sf</v>
      </c>
      <c r="F3933" s="1">
        <f t="shared" ca="1" si="798"/>
        <v>130</v>
      </c>
      <c r="G3933" s="1">
        <f t="shared" ca="1" si="799"/>
        <v>121</v>
      </c>
      <c r="H3933" s="1">
        <f t="shared" ca="1" si="800"/>
        <v>2009</v>
      </c>
      <c r="I3933" s="1" t="str">
        <f ca="1">INDEX(Relationstabel!$C$3:$K$10,MATCH(INDIRECT($A$1&amp;"J"&amp;A3933),Relationstabel!$A$3:$A$10,0),MATCH(IFERROR(VALUE(INDIRECT($A$1&amp;"K"&amp;A3933)),0),Relationstabel!$C$1:$K$1,0))</f>
        <v>Naturgas</v>
      </c>
      <c r="J3933" s="1" t="str">
        <f ca="1">INDEX(Anvendelseskode!B:B,MATCH($F3933,Anvendelseskode!$A:$A,0))</f>
        <v>Række-, kæde-, dobbelthus (lodret adskillelse mellem enhederne)</v>
      </c>
      <c r="K3933" s="1" t="str">
        <f ca="1">INDEX(Anvendelseskode!C:C,MATCH($F3933,Anvendelseskode!$A:$A,0))</f>
        <v>Række-, kæde og dobbelthuse</v>
      </c>
      <c r="L3933" s="1" t="str">
        <f ca="1">INDEX(Anvendelseskode!D:D,MATCH($F3933,Anvendelseskode!$A:$A,0))</f>
        <v>Private husholdninger</v>
      </c>
      <c r="M3933" s="1" t="str">
        <f ca="1">IFERROR(INDEX(SBi!$2:$2,MATCH(H3933,SBi!$1:$1,1)),SBi!$K$2)</f>
        <v>Efter 2006</v>
      </c>
      <c r="N3933" s="1">
        <f ca="1">INDEX(SBi!$C$3:$K$28,MATCH(F3933,SBi!$B$3:$B$28,0),MATCH(M3933,SBi!$C$2:$K$2,0))</f>
        <v>66.400000000000006</v>
      </c>
      <c r="O3933" s="16">
        <f t="shared" ca="1" si="801"/>
        <v>8.0343999999999998</v>
      </c>
      <c r="P3933" s="16" t="str">
        <f ca="1">IFERROR(INDEX(VpD!$2:$2,MATCH(H3933,VpD!$1:$1,1)),VpD!$I$2)</f>
        <v>&gt;1998</v>
      </c>
      <c r="Q3933" s="1">
        <f ca="1">INDEX(VpD!$C$3:$I$27,MATCH(F3933,VpD!$B$3:$B$27,0),MATCH(P3933,VpD!$C$2:$I$2,0))</f>
        <v>65</v>
      </c>
      <c r="R3933" s="16">
        <f t="shared" ca="1" si="802"/>
        <v>7.8650000000000002</v>
      </c>
      <c r="S3933" s="14">
        <f t="shared" ca="1" si="803"/>
        <v>712800.11</v>
      </c>
      <c r="T3933" s="14">
        <f t="shared" ca="1" si="804"/>
        <v>6168943.29</v>
      </c>
      <c r="U3933" s="14" t="str">
        <f t="shared" ca="1" si="805"/>
        <v>76EDE3BB-3CBB-1E91-E044-00144F3EAD67</v>
      </c>
    </row>
    <row r="3934" spans="1:21" s="14" customFormat="1" x14ac:dyDescent="0.25">
      <c r="A3934" s="14">
        <f t="shared" si="793"/>
        <v>3934</v>
      </c>
      <c r="B3934" s="14" t="str">
        <f t="shared" ca="1" si="794"/>
        <v>979BEDB6-3130-4CD4-B069-C39B19B32EDC</v>
      </c>
      <c r="C3934" s="14" t="str">
        <f t="shared" ca="1" si="795"/>
        <v>Kaffehaven</v>
      </c>
      <c r="D3934" s="14" t="str">
        <f t="shared" ca="1" si="796"/>
        <v>10</v>
      </c>
      <c r="E3934" s="14" t="str">
        <f t="shared" ca="1" si="797"/>
        <v>18sh</v>
      </c>
      <c r="F3934" s="1">
        <f t="shared" ca="1" si="798"/>
        <v>130</v>
      </c>
      <c r="G3934" s="1">
        <f t="shared" ca="1" si="799"/>
        <v>125</v>
      </c>
      <c r="H3934" s="1">
        <f t="shared" ca="1" si="800"/>
        <v>2009</v>
      </c>
      <c r="I3934" s="1" t="str">
        <f ca="1">INDEX(Relationstabel!$C$3:$K$10,MATCH(INDIRECT($A$1&amp;"J"&amp;A3934),Relationstabel!$A$3:$A$10,0),MATCH(IFERROR(VALUE(INDIRECT($A$1&amp;"K"&amp;A3934)),0),Relationstabel!$C$1:$K$1,0))</f>
        <v>Naturgas</v>
      </c>
      <c r="J3934" s="1" t="str">
        <f ca="1">INDEX(Anvendelseskode!B:B,MATCH($F3934,Anvendelseskode!$A:$A,0))</f>
        <v>Række-, kæde-, dobbelthus (lodret adskillelse mellem enhederne)</v>
      </c>
      <c r="K3934" s="1" t="str">
        <f ca="1">INDEX(Anvendelseskode!C:C,MATCH($F3934,Anvendelseskode!$A:$A,0))</f>
        <v>Række-, kæde og dobbelthuse</v>
      </c>
      <c r="L3934" s="1" t="str">
        <f ca="1">INDEX(Anvendelseskode!D:D,MATCH($F3934,Anvendelseskode!$A:$A,0))</f>
        <v>Private husholdninger</v>
      </c>
      <c r="M3934" s="1" t="str">
        <f ca="1">IFERROR(INDEX(SBi!$2:$2,MATCH(H3934,SBi!$1:$1,1)),SBi!$K$2)</f>
        <v>Efter 2006</v>
      </c>
      <c r="N3934" s="1">
        <f ca="1">INDEX(SBi!$C$3:$K$28,MATCH(F3934,SBi!$B$3:$B$28,0),MATCH(M3934,SBi!$C$2:$K$2,0))</f>
        <v>66.400000000000006</v>
      </c>
      <c r="O3934" s="16">
        <f t="shared" ca="1" si="801"/>
        <v>8.3000000000000007</v>
      </c>
      <c r="P3934" s="16" t="str">
        <f ca="1">IFERROR(INDEX(VpD!$2:$2,MATCH(H3934,VpD!$1:$1,1)),VpD!$I$2)</f>
        <v>&gt;1998</v>
      </c>
      <c r="Q3934" s="1">
        <f ca="1">INDEX(VpD!$C$3:$I$27,MATCH(F3934,VpD!$B$3:$B$27,0),MATCH(P3934,VpD!$C$2:$I$2,0))</f>
        <v>65</v>
      </c>
      <c r="R3934" s="16">
        <f t="shared" ca="1" si="802"/>
        <v>8.125</v>
      </c>
      <c r="S3934" s="14">
        <f t="shared" ca="1" si="803"/>
        <v>712810.39</v>
      </c>
      <c r="T3934" s="14">
        <f t="shared" ca="1" si="804"/>
        <v>6168938.21</v>
      </c>
      <c r="U3934" s="14" t="str">
        <f t="shared" ca="1" si="805"/>
        <v>76EDE3BB-3CBD-1E91-E044-00144F3EAD67</v>
      </c>
    </row>
    <row r="3935" spans="1:21" s="14" customFormat="1" x14ac:dyDescent="0.25">
      <c r="A3935" s="14">
        <f t="shared" si="793"/>
        <v>3935</v>
      </c>
      <c r="B3935" s="14" t="str">
        <f t="shared" ca="1" si="794"/>
        <v>4C9253F6-E58E-43A8-B016-4481BCCFABFB</v>
      </c>
      <c r="C3935" s="14" t="str">
        <f t="shared" ca="1" si="795"/>
        <v>Kaffehaven</v>
      </c>
      <c r="D3935" s="14" t="str">
        <f t="shared" ca="1" si="796"/>
        <v>18</v>
      </c>
      <c r="E3935" s="14" t="str">
        <f t="shared" ca="1" si="797"/>
        <v>18sl</v>
      </c>
      <c r="F3935" s="1">
        <f t="shared" ca="1" si="798"/>
        <v>130</v>
      </c>
      <c r="G3935" s="1">
        <f t="shared" ca="1" si="799"/>
        <v>121</v>
      </c>
      <c r="H3935" s="1">
        <f t="shared" ca="1" si="800"/>
        <v>2009</v>
      </c>
      <c r="I3935" s="1" t="str">
        <f ca="1">INDEX(Relationstabel!$C$3:$K$10,MATCH(INDIRECT($A$1&amp;"J"&amp;A3935),Relationstabel!$A$3:$A$10,0),MATCH(IFERROR(VALUE(INDIRECT($A$1&amp;"K"&amp;A3935)),0),Relationstabel!$C$1:$K$1,0))</f>
        <v>Naturgas</v>
      </c>
      <c r="J3935" s="1" t="str">
        <f ca="1">INDEX(Anvendelseskode!B:B,MATCH($F3935,Anvendelseskode!$A:$A,0))</f>
        <v>Række-, kæde-, dobbelthus (lodret adskillelse mellem enhederne)</v>
      </c>
      <c r="K3935" s="1" t="str">
        <f ca="1">INDEX(Anvendelseskode!C:C,MATCH($F3935,Anvendelseskode!$A:$A,0))</f>
        <v>Række-, kæde og dobbelthuse</v>
      </c>
      <c r="L3935" s="1" t="str">
        <f ca="1">INDEX(Anvendelseskode!D:D,MATCH($F3935,Anvendelseskode!$A:$A,0))</f>
        <v>Private husholdninger</v>
      </c>
      <c r="M3935" s="1" t="str">
        <f ca="1">IFERROR(INDEX(SBi!$2:$2,MATCH(H3935,SBi!$1:$1,1)),SBi!$K$2)</f>
        <v>Efter 2006</v>
      </c>
      <c r="N3935" s="1">
        <f ca="1">INDEX(SBi!$C$3:$K$28,MATCH(F3935,SBi!$B$3:$B$28,0),MATCH(M3935,SBi!$C$2:$K$2,0))</f>
        <v>66.400000000000006</v>
      </c>
      <c r="O3935" s="16">
        <f t="shared" ca="1" si="801"/>
        <v>8.0343999999999998</v>
      </c>
      <c r="P3935" s="16" t="str">
        <f ca="1">IFERROR(INDEX(VpD!$2:$2,MATCH(H3935,VpD!$1:$1,1)),VpD!$I$2)</f>
        <v>&gt;1998</v>
      </c>
      <c r="Q3935" s="1">
        <f ca="1">INDEX(VpD!$C$3:$I$27,MATCH(F3935,VpD!$B$3:$B$27,0),MATCH(P3935,VpD!$C$2:$I$2,0))</f>
        <v>65</v>
      </c>
      <c r="R3935" s="16">
        <f t="shared" ca="1" si="802"/>
        <v>7.8650000000000002</v>
      </c>
      <c r="S3935" s="14">
        <f t="shared" ca="1" si="803"/>
        <v>712816.03</v>
      </c>
      <c r="T3935" s="14">
        <f t="shared" ca="1" si="804"/>
        <v>6168961.6799999997</v>
      </c>
      <c r="U3935" s="14" t="str">
        <f t="shared" ca="1" si="805"/>
        <v>76EDE3BB-3CC0-1E91-E044-00144F3EAD67</v>
      </c>
    </row>
    <row r="3936" spans="1:21" s="14" customFormat="1" x14ac:dyDescent="0.25">
      <c r="A3936" s="14">
        <f t="shared" si="793"/>
        <v>3936</v>
      </c>
      <c r="B3936" s="14" t="str">
        <f t="shared" ca="1" si="794"/>
        <v>A721CE99-4F4B-43F8-836D-86AAD1AF3155</v>
      </c>
      <c r="C3936" s="14" t="str">
        <f t="shared" ca="1" si="795"/>
        <v>Bygaden</v>
      </c>
      <c r="D3936" s="14" t="str">
        <f t="shared" ca="1" si="796"/>
        <v>29</v>
      </c>
      <c r="E3936" s="14" t="str">
        <f t="shared" ca="1" si="797"/>
        <v>66d</v>
      </c>
      <c r="F3936" s="1">
        <f t="shared" ca="1" si="798"/>
        <v>320</v>
      </c>
      <c r="G3936" s="1">
        <f t="shared" ca="1" si="799"/>
        <v>17</v>
      </c>
      <c r="H3936" s="1">
        <f t="shared" ca="1" si="800"/>
        <v>1934</v>
      </c>
      <c r="I3936" s="1" t="str">
        <f ca="1">INDEX(Relationstabel!$C$3:$K$10,MATCH(INDIRECT($A$1&amp;"J"&amp;A3936),Relationstabel!$A$3:$A$10,0),MATCH(IFERROR(VALUE(INDIRECT($A$1&amp;"K"&amp;A3936)),0),Relationstabel!$C$1:$K$1,0))</f>
        <v>Ingen varmeinstallation</v>
      </c>
      <c r="J3936" s="1" t="str">
        <f ca="1">INDEX(Anvendelseskode!B:B,MATCH($F3936,Anvendelseskode!$A:$A,0))</f>
        <v>Bygning til kontor, handel, lager herunder offentlig administration</v>
      </c>
      <c r="K3936" s="1" t="str">
        <f ca="1">INDEX(Anvendelseskode!C:C,MATCH($F3936,Anvendelseskode!$A:$A,0))</f>
        <v>Kontor, handel, lager, off. adm.</v>
      </c>
      <c r="L3936" s="1" t="str">
        <f ca="1">INDEX(Anvendelseskode!D:D,MATCH($F3936,Anvendelseskode!$A:$A,0))</f>
        <v>Handel og servicevirksomheder</v>
      </c>
      <c r="M3936" s="1" t="str">
        <f ca="1">IFERROR(INDEX(SBi!$2:$2,MATCH(H3936,SBi!$1:$1,1)),SBi!$K$2)</f>
        <v>1931-1950</v>
      </c>
      <c r="N3936" s="1">
        <f ca="1">INDEX(SBi!$C$3:$K$28,MATCH(F3936,SBi!$B$3:$B$28,0),MATCH(M3936,SBi!$C$2:$K$2,0))</f>
        <v>129</v>
      </c>
      <c r="O3936" s="16">
        <f t="shared" ca="1" si="801"/>
        <v>2.1930000000000001</v>
      </c>
      <c r="P3936" s="16" t="str">
        <f ca="1">IFERROR(INDEX(VpD!$2:$2,MATCH(H3936,VpD!$1:$1,1)),VpD!$I$2)</f>
        <v>1931-1950</v>
      </c>
      <c r="Q3936" s="1">
        <f ca="1">INDEX(VpD!$C$3:$I$27,MATCH(F3936,VpD!$B$3:$B$27,0),MATCH(P3936,VpD!$C$2:$I$2,0))</f>
        <v>126</v>
      </c>
      <c r="R3936" s="16">
        <f t="shared" ca="1" si="802"/>
        <v>2.1419999999999999</v>
      </c>
      <c r="S3936" s="14">
        <f t="shared" ca="1" si="803"/>
        <v>711755.32</v>
      </c>
      <c r="T3936" s="14">
        <f t="shared" ca="1" si="804"/>
        <v>6170655.25</v>
      </c>
      <c r="U3936" s="14" t="str">
        <f t="shared" ca="1" si="805"/>
        <v>0A3F507E-15EF-32B8-E044-0003BA298018</v>
      </c>
    </row>
    <row r="3937" spans="1:21" s="14" customFormat="1" x14ac:dyDescent="0.25">
      <c r="A3937" s="14">
        <f t="shared" si="793"/>
        <v>3937</v>
      </c>
      <c r="B3937" s="14" t="str">
        <f t="shared" ca="1" si="794"/>
        <v>61F0BD4B-2685-4A00-BDEF-3ABD2E18ED23</v>
      </c>
      <c r="C3937" s="14" t="str">
        <f t="shared" ca="1" si="795"/>
        <v>Egholmvej</v>
      </c>
      <c r="D3937" s="14" t="str">
        <f t="shared" ca="1" si="796"/>
        <v>11</v>
      </c>
      <c r="E3937" s="14" t="str">
        <f t="shared" ca="1" si="797"/>
        <v>18ee</v>
      </c>
      <c r="F3937" s="1">
        <f t="shared" ca="1" si="798"/>
        <v>120</v>
      </c>
      <c r="G3937" s="1">
        <f t="shared" ca="1" si="799"/>
        <v>201</v>
      </c>
      <c r="H3937" s="1">
        <f t="shared" ca="1" si="800"/>
        <v>2013</v>
      </c>
      <c r="I3937" s="1" t="str">
        <f ca="1">INDEX(Relationstabel!$C$3:$K$10,MATCH(INDIRECT($A$1&amp;"J"&amp;A3937),Relationstabel!$A$3:$A$10,0),MATCH(IFERROR(VALUE(INDIRECT($A$1&amp;"K"&amp;A3937)),0),Relationstabel!$C$1:$K$1,0))</f>
        <v>Naturgas</v>
      </c>
      <c r="J3937" s="1" t="str">
        <f ca="1">INDEX(Anvendelseskode!B:B,MATCH($F3937,Anvendelseskode!$A:$A,0))</f>
        <v>Fritliggende enfamilieshus (parcelhus)</v>
      </c>
      <c r="K3937" s="1" t="str">
        <f ca="1">INDEX(Anvendelseskode!C:C,MATCH($F3937,Anvendelseskode!$A:$A,0))</f>
        <v>Parcelhuse</v>
      </c>
      <c r="L3937" s="1" t="str">
        <f ca="1">INDEX(Anvendelseskode!D:D,MATCH($F3937,Anvendelseskode!$A:$A,0))</f>
        <v>Private husholdninger</v>
      </c>
      <c r="M3937" s="1" t="str">
        <f ca="1">IFERROR(INDEX(SBi!$2:$2,MATCH(H3937,SBi!$1:$1,1)),SBi!$K$2)</f>
        <v>Efter 2006</v>
      </c>
      <c r="N3937" s="1">
        <f ca="1">INDEX(SBi!$C$3:$K$28,MATCH(F3937,SBi!$B$3:$B$28,0),MATCH(M3937,SBi!$C$2:$K$2,0))</f>
        <v>67.3</v>
      </c>
      <c r="O3937" s="16">
        <f t="shared" ca="1" si="801"/>
        <v>13.527299999999999</v>
      </c>
      <c r="P3937" s="16" t="str">
        <f ca="1">IFERROR(INDEX(VpD!$2:$2,MATCH(H3937,VpD!$1:$1,1)),VpD!$I$2)</f>
        <v>&gt;1998</v>
      </c>
      <c r="Q3937" s="1">
        <f ca="1">INDEX(VpD!$C$3:$I$27,MATCH(F3937,VpD!$B$3:$B$27,0),MATCH(P3937,VpD!$C$2:$I$2,0))</f>
        <v>72</v>
      </c>
      <c r="R3937" s="16">
        <f t="shared" ca="1" si="802"/>
        <v>14.472</v>
      </c>
      <c r="S3937" s="14">
        <f t="shared" ca="1" si="803"/>
        <v>713360.75</v>
      </c>
      <c r="T3937" s="14">
        <f t="shared" ca="1" si="804"/>
        <v>6168988.9299999997</v>
      </c>
      <c r="U3937" s="14" t="str">
        <f t="shared" ca="1" si="805"/>
        <v>0A3F507E-16EF-32B8-E044-0003BA298018</v>
      </c>
    </row>
    <row r="3938" spans="1:21" s="14" customFormat="1" x14ac:dyDescent="0.25">
      <c r="A3938" s="14">
        <f t="shared" si="793"/>
        <v>3938</v>
      </c>
      <c r="B3938" s="14" t="str">
        <f t="shared" ca="1" si="794"/>
        <v>C22E5EC5-58B4-4918-8C54-164DF3005F77</v>
      </c>
      <c r="C3938" s="14" t="str">
        <f t="shared" ca="1" si="795"/>
        <v>Løkketoften</v>
      </c>
      <c r="D3938" s="14" t="str">
        <f t="shared" ca="1" si="796"/>
        <v>11</v>
      </c>
      <c r="E3938" s="14" t="str">
        <f t="shared" ca="1" si="797"/>
        <v>9eø</v>
      </c>
      <c r="F3938" s="1">
        <f t="shared" ca="1" si="798"/>
        <v>120</v>
      </c>
      <c r="G3938" s="1">
        <f t="shared" ca="1" si="799"/>
        <v>170</v>
      </c>
      <c r="H3938" s="1">
        <f t="shared" ca="1" si="800"/>
        <v>1969</v>
      </c>
      <c r="I3938" s="1" t="str">
        <f ca="1">INDEX(Relationstabel!$C$3:$K$10,MATCH(INDIRECT($A$1&amp;"J"&amp;A3938),Relationstabel!$A$3:$A$10,0),MATCH(IFERROR(VALUE(INDIRECT($A$1&amp;"K"&amp;A3938)),0),Relationstabel!$C$1:$K$1,0))</f>
        <v>Olie</v>
      </c>
      <c r="J3938" s="1" t="str">
        <f ca="1">INDEX(Anvendelseskode!B:B,MATCH($F3938,Anvendelseskode!$A:$A,0))</f>
        <v>Fritliggende enfamilieshus (parcelhus)</v>
      </c>
      <c r="K3938" s="1" t="str">
        <f ca="1">INDEX(Anvendelseskode!C:C,MATCH($F3938,Anvendelseskode!$A:$A,0))</f>
        <v>Parcelhuse</v>
      </c>
      <c r="L3938" s="1" t="str">
        <f ca="1">INDEX(Anvendelseskode!D:D,MATCH($F3938,Anvendelseskode!$A:$A,0))</f>
        <v>Private husholdninger</v>
      </c>
      <c r="M3938" s="1" t="str">
        <f ca="1">IFERROR(INDEX(SBi!$2:$2,MATCH(H3938,SBi!$1:$1,1)),SBi!$K$2)</f>
        <v>1961-1972</v>
      </c>
      <c r="N3938" s="1">
        <f ca="1">INDEX(SBi!$C$3:$K$28,MATCH(F3938,SBi!$B$3:$B$28,0),MATCH(M3938,SBi!$C$2:$K$2,0))</f>
        <v>134.30000000000001</v>
      </c>
      <c r="O3938" s="16">
        <f t="shared" ca="1" si="801"/>
        <v>22.831000000000003</v>
      </c>
      <c r="P3938" s="16" t="str">
        <f ca="1">IFERROR(INDEX(VpD!$2:$2,MATCH(H3938,VpD!$1:$1,1)),VpD!$I$2)</f>
        <v>1961-1972</v>
      </c>
      <c r="Q3938" s="1">
        <f ca="1">INDEX(VpD!$C$3:$I$27,MATCH(F3938,VpD!$B$3:$B$27,0),MATCH(P3938,VpD!$C$2:$I$2,0))</f>
        <v>143</v>
      </c>
      <c r="R3938" s="16">
        <f t="shared" ca="1" si="802"/>
        <v>24.31</v>
      </c>
      <c r="S3938" s="14">
        <f t="shared" ca="1" si="803"/>
        <v>710854.52</v>
      </c>
      <c r="T3938" s="14">
        <f t="shared" ca="1" si="804"/>
        <v>6171956.0499999998</v>
      </c>
      <c r="U3938" s="14" t="str">
        <f t="shared" ca="1" si="805"/>
        <v>0A3F507E-1CEF-32B8-E044-0003BA298018</v>
      </c>
    </row>
    <row r="3939" spans="1:21" s="14" customFormat="1" x14ac:dyDescent="0.25">
      <c r="A3939" s="14">
        <f t="shared" si="793"/>
        <v>3939</v>
      </c>
      <c r="B3939" s="14" t="str">
        <f t="shared" ca="1" si="794"/>
        <v>EA17A52F-666E-4BE2-9778-E41E42BC6DFA</v>
      </c>
      <c r="C3939" s="14" t="str">
        <f t="shared" ca="1" si="795"/>
        <v>Horsbred</v>
      </c>
      <c r="D3939" s="14" t="str">
        <f t="shared" ca="1" si="796"/>
        <v>124</v>
      </c>
      <c r="E3939" s="14" t="str">
        <f t="shared" ca="1" si="797"/>
        <v>20x</v>
      </c>
      <c r="F3939" s="1">
        <f t="shared" ca="1" si="798"/>
        <v>120</v>
      </c>
      <c r="G3939" s="1">
        <f t="shared" ca="1" si="799"/>
        <v>162</v>
      </c>
      <c r="H3939" s="1">
        <f t="shared" ca="1" si="800"/>
        <v>1969</v>
      </c>
      <c r="I3939" s="1" t="str">
        <f ca="1">INDEX(Relationstabel!$C$3:$K$10,MATCH(INDIRECT($A$1&amp;"J"&amp;A3939),Relationstabel!$A$3:$A$10,0),MATCH(IFERROR(VALUE(INDIRECT($A$1&amp;"K"&amp;A3939)),0),Relationstabel!$C$1:$K$1,0))</f>
        <v>Fjernvarme/ Blokvarme</v>
      </c>
      <c r="J3939" s="1" t="str">
        <f ca="1">INDEX(Anvendelseskode!B:B,MATCH($F3939,Anvendelseskode!$A:$A,0))</f>
        <v>Fritliggende enfamilieshus (parcelhus)</v>
      </c>
      <c r="K3939" s="1" t="str">
        <f ca="1">INDEX(Anvendelseskode!C:C,MATCH($F3939,Anvendelseskode!$A:$A,0))</f>
        <v>Parcelhuse</v>
      </c>
      <c r="L3939" s="1" t="str">
        <f ca="1">INDEX(Anvendelseskode!D:D,MATCH($F3939,Anvendelseskode!$A:$A,0))</f>
        <v>Private husholdninger</v>
      </c>
      <c r="M3939" s="1" t="str">
        <f ca="1">IFERROR(INDEX(SBi!$2:$2,MATCH(H3939,SBi!$1:$1,1)),SBi!$K$2)</f>
        <v>1961-1972</v>
      </c>
      <c r="N3939" s="1">
        <f ca="1">INDEX(SBi!$C$3:$K$28,MATCH(F3939,SBi!$B$3:$B$28,0),MATCH(M3939,SBi!$C$2:$K$2,0))</f>
        <v>134.30000000000001</v>
      </c>
      <c r="O3939" s="16">
        <f t="shared" ca="1" si="801"/>
        <v>21.756600000000002</v>
      </c>
      <c r="P3939" s="16" t="str">
        <f ca="1">IFERROR(INDEX(VpD!$2:$2,MATCH(H3939,VpD!$1:$1,1)),VpD!$I$2)</f>
        <v>1961-1972</v>
      </c>
      <c r="Q3939" s="1">
        <f ca="1">INDEX(VpD!$C$3:$I$27,MATCH(F3939,VpD!$B$3:$B$27,0),MATCH(P3939,VpD!$C$2:$I$2,0))</f>
        <v>143</v>
      </c>
      <c r="R3939" s="16">
        <f t="shared" ca="1" si="802"/>
        <v>23.166</v>
      </c>
      <c r="S3939" s="14">
        <f t="shared" ca="1" si="803"/>
        <v>711403.74</v>
      </c>
      <c r="T3939" s="14">
        <f t="shared" ca="1" si="804"/>
        <v>6172068.0999999996</v>
      </c>
      <c r="U3939" s="14" t="str">
        <f t="shared" ca="1" si="805"/>
        <v>0A3F507E-18F6-32B8-E044-0003BA298018</v>
      </c>
    </row>
    <row r="3940" spans="1:21" s="14" customFormat="1" x14ac:dyDescent="0.25">
      <c r="A3940" s="14">
        <f t="shared" si="793"/>
        <v>3940</v>
      </c>
      <c r="B3940" s="14" t="str">
        <f t="shared" ca="1" si="794"/>
        <v>91A99F1F-36DD-4657-AE0E-955BD3CEEAE1</v>
      </c>
      <c r="C3940" s="14" t="str">
        <f t="shared" ca="1" si="795"/>
        <v>Rendsagervej</v>
      </c>
      <c r="D3940" s="14" t="str">
        <f t="shared" ca="1" si="796"/>
        <v>122</v>
      </c>
      <c r="E3940" s="14" t="str">
        <f t="shared" ca="1" si="797"/>
        <v>9gp</v>
      </c>
      <c r="F3940" s="1">
        <f t="shared" ca="1" si="798"/>
        <v>120</v>
      </c>
      <c r="G3940" s="1">
        <f t="shared" ca="1" si="799"/>
        <v>134</v>
      </c>
      <c r="H3940" s="1">
        <f t="shared" ca="1" si="800"/>
        <v>1972</v>
      </c>
      <c r="I3940" s="1" t="str">
        <f ca="1">INDEX(Relationstabel!$C$3:$K$10,MATCH(INDIRECT($A$1&amp;"J"&amp;A3940),Relationstabel!$A$3:$A$10,0),MATCH(IFERROR(VALUE(INDIRECT($A$1&amp;"K"&amp;A3940)),0),Relationstabel!$C$1:$K$1,0))</f>
        <v>Naturgas</v>
      </c>
      <c r="J3940" s="1" t="str">
        <f ca="1">INDEX(Anvendelseskode!B:B,MATCH($F3940,Anvendelseskode!$A:$A,0))</f>
        <v>Fritliggende enfamilieshus (parcelhus)</v>
      </c>
      <c r="K3940" s="1" t="str">
        <f ca="1">INDEX(Anvendelseskode!C:C,MATCH($F3940,Anvendelseskode!$A:$A,0))</f>
        <v>Parcelhuse</v>
      </c>
      <c r="L3940" s="1" t="str">
        <f ca="1">INDEX(Anvendelseskode!D:D,MATCH($F3940,Anvendelseskode!$A:$A,0))</f>
        <v>Private husholdninger</v>
      </c>
      <c r="M3940" s="1" t="str">
        <f ca="1">IFERROR(INDEX(SBi!$2:$2,MATCH(H3940,SBi!$1:$1,1)),SBi!$K$2)</f>
        <v>1961-1972</v>
      </c>
      <c r="N3940" s="1">
        <f ca="1">INDEX(SBi!$C$3:$K$28,MATCH(F3940,SBi!$B$3:$B$28,0),MATCH(M3940,SBi!$C$2:$K$2,0))</f>
        <v>134.30000000000001</v>
      </c>
      <c r="O3940" s="16">
        <f t="shared" ca="1" si="801"/>
        <v>17.996200000000002</v>
      </c>
      <c r="P3940" s="16" t="str">
        <f ca="1">IFERROR(INDEX(VpD!$2:$2,MATCH(H3940,VpD!$1:$1,1)),VpD!$I$2)</f>
        <v>1961-1972</v>
      </c>
      <c r="Q3940" s="1">
        <f ca="1">INDEX(VpD!$C$3:$I$27,MATCH(F3940,VpD!$B$3:$B$27,0),MATCH(P3940,VpD!$C$2:$I$2,0))</f>
        <v>143</v>
      </c>
      <c r="R3940" s="16">
        <f t="shared" ca="1" si="802"/>
        <v>19.161999999999999</v>
      </c>
      <c r="S3940" s="14">
        <f t="shared" ca="1" si="803"/>
        <v>711041.72</v>
      </c>
      <c r="T3940" s="14">
        <f t="shared" ca="1" si="804"/>
        <v>6171809.9800000004</v>
      </c>
      <c r="U3940" s="14" t="str">
        <f t="shared" ca="1" si="805"/>
        <v>0A3F507E-1FF6-32B8-E044-0003BA298018</v>
      </c>
    </row>
    <row r="3941" spans="1:21" s="14" customFormat="1" x14ac:dyDescent="0.25">
      <c r="A3941" s="14">
        <f t="shared" si="793"/>
        <v>3941</v>
      </c>
      <c r="B3941" s="14" t="str">
        <f t="shared" ca="1" si="794"/>
        <v>664CB4DC-7441-478A-BB99-ECDB44E64CFC</v>
      </c>
      <c r="C3941" s="14" t="str">
        <f t="shared" ca="1" si="795"/>
        <v>Valmuebakken</v>
      </c>
      <c r="D3941" s="14" t="str">
        <f t="shared" ca="1" si="796"/>
        <v>6</v>
      </c>
      <c r="E3941" s="14" t="str">
        <f t="shared" ca="1" si="797"/>
        <v>21hf</v>
      </c>
      <c r="F3941" s="1">
        <f t="shared" ca="1" si="798"/>
        <v>130</v>
      </c>
      <c r="G3941" s="1">
        <f t="shared" ca="1" si="799"/>
        <v>123</v>
      </c>
      <c r="H3941" s="1">
        <f t="shared" ca="1" si="800"/>
        <v>1993</v>
      </c>
      <c r="I3941" s="1" t="str">
        <f ca="1">INDEX(Relationstabel!$C$3:$K$10,MATCH(INDIRECT($A$1&amp;"J"&amp;A3941),Relationstabel!$A$3:$A$10,0),MATCH(IFERROR(VALUE(INDIRECT($A$1&amp;"K"&amp;A3941)),0),Relationstabel!$C$1:$K$1,0))</f>
        <v>Fjernvarme/ Blokvarme</v>
      </c>
      <c r="J3941" s="1" t="str">
        <f ca="1">INDEX(Anvendelseskode!B:B,MATCH($F3941,Anvendelseskode!$A:$A,0))</f>
        <v>Række-, kæde-, dobbelthus (lodret adskillelse mellem enhederne)</v>
      </c>
      <c r="K3941" s="1" t="str">
        <f ca="1">INDEX(Anvendelseskode!C:C,MATCH($F3941,Anvendelseskode!$A:$A,0))</f>
        <v>Række-, kæde og dobbelthuse</v>
      </c>
      <c r="L3941" s="1" t="str">
        <f ca="1">INDEX(Anvendelseskode!D:D,MATCH($F3941,Anvendelseskode!$A:$A,0))</f>
        <v>Private husholdninger</v>
      </c>
      <c r="M3941" s="1" t="str">
        <f ca="1">IFERROR(INDEX(SBi!$2:$2,MATCH(H3941,SBi!$1:$1,1)),SBi!$K$2)</f>
        <v>1979-1998</v>
      </c>
      <c r="N3941" s="1">
        <f ca="1">INDEX(SBi!$C$3:$K$28,MATCH(F3941,SBi!$B$3:$B$28,0),MATCH(M3941,SBi!$C$2:$K$2,0))</f>
        <v>96.8</v>
      </c>
      <c r="O3941" s="16">
        <f t="shared" ca="1" si="801"/>
        <v>11.9064</v>
      </c>
      <c r="P3941" s="16" t="str">
        <f ca="1">IFERROR(INDEX(VpD!$2:$2,MATCH(H3941,VpD!$1:$1,1)),VpD!$I$2)</f>
        <v>1979-1998</v>
      </c>
      <c r="Q3941" s="1">
        <f ca="1">INDEX(VpD!$C$3:$I$27,MATCH(F3941,VpD!$B$3:$B$27,0),MATCH(P3941,VpD!$C$2:$I$2,0))</f>
        <v>74</v>
      </c>
      <c r="R3941" s="16">
        <f t="shared" ca="1" si="802"/>
        <v>9.1020000000000003</v>
      </c>
      <c r="S3941" s="14">
        <f t="shared" ca="1" si="803"/>
        <v>711646.34</v>
      </c>
      <c r="T3941" s="14">
        <f t="shared" ca="1" si="804"/>
        <v>6172561.29</v>
      </c>
      <c r="U3941" s="14" t="str">
        <f t="shared" ca="1" si="805"/>
        <v>0A3F507E-23F6-32B8-E044-0003BA298018</v>
      </c>
    </row>
    <row r="3942" spans="1:21" s="14" customFormat="1" x14ac:dyDescent="0.25">
      <c r="A3942" s="14">
        <f t="shared" si="793"/>
        <v>3942</v>
      </c>
      <c r="B3942" s="14" t="str">
        <f t="shared" ca="1" si="794"/>
        <v>9BA00100-E167-4DD3-BBEB-72F5432A6AEE</v>
      </c>
      <c r="C3942" s="14" t="str">
        <f t="shared" ca="1" si="795"/>
        <v>Vallensbæk Stationst</v>
      </c>
      <c r="D3942" s="14" t="str">
        <f t="shared" ca="1" si="796"/>
        <v>56</v>
      </c>
      <c r="E3942" s="14" t="str">
        <f t="shared" ca="1" si="797"/>
        <v>102a</v>
      </c>
      <c r="F3942" s="1">
        <f t="shared" ca="1" si="798"/>
        <v>320</v>
      </c>
      <c r="G3942" s="1">
        <f t="shared" ca="1" si="799"/>
        <v>531</v>
      </c>
      <c r="H3942" s="1">
        <f t="shared" ca="1" si="800"/>
        <v>2002</v>
      </c>
      <c r="I3942" s="1" t="str">
        <f ca="1">INDEX(Relationstabel!$C$3:$K$10,MATCH(INDIRECT($A$1&amp;"J"&amp;A3942),Relationstabel!$A$3:$A$10,0),MATCH(IFERROR(VALUE(INDIRECT($A$1&amp;"K"&amp;A3942)),0),Relationstabel!$C$1:$K$1,0))</f>
        <v>Fjernvarme/ Blokvarme</v>
      </c>
      <c r="J3942" s="1" t="str">
        <f ca="1">INDEX(Anvendelseskode!B:B,MATCH($F3942,Anvendelseskode!$A:$A,0))</f>
        <v>Bygning til kontor, handel, lager herunder offentlig administration</v>
      </c>
      <c r="K3942" s="1" t="str">
        <f ca="1">INDEX(Anvendelseskode!C:C,MATCH($F3942,Anvendelseskode!$A:$A,0))</f>
        <v>Kontor, handel, lager, off. adm.</v>
      </c>
      <c r="L3942" s="1" t="str">
        <f ca="1">INDEX(Anvendelseskode!D:D,MATCH($F3942,Anvendelseskode!$A:$A,0))</f>
        <v>Handel og servicevirksomheder</v>
      </c>
      <c r="M3942" s="1" t="str">
        <f ca="1">IFERROR(INDEX(SBi!$2:$2,MATCH(H3942,SBi!$1:$1,1)),SBi!$K$2)</f>
        <v>1999-2006</v>
      </c>
      <c r="N3942" s="1">
        <f ca="1">INDEX(SBi!$C$3:$K$28,MATCH(F3942,SBi!$B$3:$B$28,0),MATCH(M3942,SBi!$C$2:$K$2,0))</f>
        <v>89.6</v>
      </c>
      <c r="O3942" s="16">
        <f t="shared" ca="1" si="801"/>
        <v>47.577599999999997</v>
      </c>
      <c r="P3942" s="16" t="str">
        <f ca="1">IFERROR(INDEX(VpD!$2:$2,MATCH(H3942,VpD!$1:$1,1)),VpD!$I$2)</f>
        <v>&gt;1998</v>
      </c>
      <c r="Q3942" s="1">
        <f ca="1">INDEX(VpD!$C$3:$I$27,MATCH(F3942,VpD!$B$3:$B$27,0),MATCH(P3942,VpD!$C$2:$I$2,0))</f>
        <v>77</v>
      </c>
      <c r="R3942" s="16">
        <f t="shared" ca="1" si="802"/>
        <v>40.887</v>
      </c>
      <c r="S3942" s="14">
        <f t="shared" ca="1" si="803"/>
        <v>713373.45</v>
      </c>
      <c r="T3942" s="14">
        <f t="shared" ca="1" si="804"/>
        <v>6169349.5199999996</v>
      </c>
      <c r="U3942" s="14" t="str">
        <f t="shared" ca="1" si="805"/>
        <v>7096F618-6200-5ED1-E044-00144F3EAD67</v>
      </c>
    </row>
    <row r="3943" spans="1:21" s="14" customFormat="1" x14ac:dyDescent="0.25">
      <c r="A3943" s="14">
        <f t="shared" si="793"/>
        <v>3943</v>
      </c>
      <c r="B3943" s="14" t="str">
        <f t="shared" ca="1" si="794"/>
        <v>0B314465-3B75-4B12-B644-167FB5B26687</v>
      </c>
      <c r="C3943" s="14" t="str">
        <f t="shared" ca="1" si="795"/>
        <v>Rosenfeldtvej</v>
      </c>
      <c r="D3943" s="14" t="str">
        <f t="shared" ca="1" si="796"/>
        <v>18</v>
      </c>
      <c r="E3943" s="14" t="str">
        <f t="shared" ca="1" si="797"/>
        <v>3f</v>
      </c>
      <c r="F3943" s="1">
        <f t="shared" ca="1" si="798"/>
        <v>140</v>
      </c>
      <c r="G3943" s="1">
        <f t="shared" ca="1" si="799"/>
        <v>5265</v>
      </c>
      <c r="H3943" s="1">
        <f t="shared" ca="1" si="800"/>
        <v>2009</v>
      </c>
      <c r="I3943" s="1" t="str">
        <f ca="1">INDEX(Relationstabel!$C$3:$K$10,MATCH(INDIRECT($A$1&amp;"J"&amp;A3943),Relationstabel!$A$3:$A$10,0),MATCH(IFERROR(VALUE(INDIRECT($A$1&amp;"K"&amp;A3943)),0),Relationstabel!$C$1:$K$1,0))</f>
        <v>Fjernvarme/ Blokvarme</v>
      </c>
      <c r="J3943" s="1" t="str">
        <f ca="1">INDEX(Anvendelseskode!B:B,MATCH($F3943,Anvendelseskode!$A:$A,0))</f>
        <v>Etageboligbebyggelse</v>
      </c>
      <c r="K3943" s="1" t="str">
        <f ca="1">INDEX(Anvendelseskode!C:C,MATCH($F3943,Anvendelseskode!$A:$A,0))</f>
        <v>Etageboligbebyggelse</v>
      </c>
      <c r="L3943" s="1" t="str">
        <f ca="1">INDEX(Anvendelseskode!D:D,MATCH($F3943,Anvendelseskode!$A:$A,0))</f>
        <v>Private husholdninger</v>
      </c>
      <c r="M3943" s="1" t="str">
        <f ca="1">IFERROR(INDEX(SBi!$2:$2,MATCH(H3943,SBi!$1:$1,1)),SBi!$K$2)</f>
        <v>Efter 2006</v>
      </c>
      <c r="N3943" s="1">
        <f ca="1">INDEX(SBi!$C$3:$K$28,MATCH(F3943,SBi!$B$3:$B$28,0),MATCH(M3943,SBi!$C$2:$K$2,0))</f>
        <v>60.7</v>
      </c>
      <c r="O3943" s="16">
        <f t="shared" ca="1" si="801"/>
        <v>319.58550000000002</v>
      </c>
      <c r="P3943" s="16" t="str">
        <f ca="1">IFERROR(INDEX(VpD!$2:$2,MATCH(H3943,VpD!$1:$1,1)),VpD!$I$2)</f>
        <v>&gt;1998</v>
      </c>
      <c r="Q3943" s="1">
        <f ca="1">INDEX(VpD!$C$3:$I$27,MATCH(F3943,VpD!$B$3:$B$27,0),MATCH(P3943,VpD!$C$2:$I$2,0))</f>
        <v>64</v>
      </c>
      <c r="R3943" s="16">
        <f t="shared" ca="1" si="802"/>
        <v>336.96</v>
      </c>
      <c r="S3943" s="14">
        <f t="shared" ca="1" si="803"/>
        <v>712474.7</v>
      </c>
      <c r="T3943" s="14">
        <f t="shared" ca="1" si="804"/>
        <v>6169596.5499999998</v>
      </c>
      <c r="U3943" s="14" t="str">
        <f t="shared" ca="1" si="805"/>
        <v>6BD46A49-E0E8-71A9-E044-00144F3EAD67</v>
      </c>
    </row>
    <row r="3944" spans="1:21" s="14" customFormat="1" x14ac:dyDescent="0.25">
      <c r="A3944" s="14">
        <f t="shared" si="793"/>
        <v>3944</v>
      </c>
      <c r="B3944" s="14" t="str">
        <f t="shared" ca="1" si="794"/>
        <v>C0FFE9BE-6F11-4F84-A04D-A11A5528C2F2</v>
      </c>
      <c r="C3944" s="14" t="str">
        <f t="shared" ca="1" si="795"/>
        <v>Grønkløvervænget</v>
      </c>
      <c r="D3944" s="14" t="str">
        <f t="shared" ca="1" si="796"/>
        <v>22</v>
      </c>
      <c r="E3944" s="14" t="str">
        <f t="shared" ca="1" si="797"/>
        <v>9uu</v>
      </c>
      <c r="F3944" s="1">
        <f t="shared" ca="1" si="798"/>
        <v>130</v>
      </c>
      <c r="G3944" s="1">
        <f t="shared" ca="1" si="799"/>
        <v>120</v>
      </c>
      <c r="H3944" s="1">
        <f t="shared" ca="1" si="800"/>
        <v>2016</v>
      </c>
      <c r="I3944" s="1" t="str">
        <f ca="1">INDEX(Relationstabel!$C$3:$K$10,MATCH(INDIRECT($A$1&amp;"J"&amp;A3944),Relationstabel!$A$3:$A$10,0),MATCH(IFERROR(VALUE(INDIRECT($A$1&amp;"K"&amp;A3944)),0),Relationstabel!$C$1:$K$1,0))</f>
        <v>Fjernvarme/ Blokvarme</v>
      </c>
      <c r="J3944" s="1" t="str">
        <f ca="1">INDEX(Anvendelseskode!B:B,MATCH($F3944,Anvendelseskode!$A:$A,0))</f>
        <v>Række-, kæde-, dobbelthus (lodret adskillelse mellem enhederne)</v>
      </c>
      <c r="K3944" s="1" t="str">
        <f ca="1">INDEX(Anvendelseskode!C:C,MATCH($F3944,Anvendelseskode!$A:$A,0))</f>
        <v>Række-, kæde og dobbelthuse</v>
      </c>
      <c r="L3944" s="1" t="str">
        <f ca="1">INDEX(Anvendelseskode!D:D,MATCH($F3944,Anvendelseskode!$A:$A,0))</f>
        <v>Private husholdninger</v>
      </c>
      <c r="M3944" s="1" t="str">
        <f ca="1">IFERROR(INDEX(SBi!$2:$2,MATCH(H3944,SBi!$1:$1,1)),SBi!$K$2)</f>
        <v>Efter 2006</v>
      </c>
      <c r="N3944" s="1">
        <f ca="1">INDEX(SBi!$C$3:$K$28,MATCH(F3944,SBi!$B$3:$B$28,0),MATCH(M3944,SBi!$C$2:$K$2,0))</f>
        <v>66.400000000000006</v>
      </c>
      <c r="O3944" s="16">
        <f t="shared" ca="1" si="801"/>
        <v>7.9680000000000009</v>
      </c>
      <c r="P3944" s="16" t="str">
        <f ca="1">IFERROR(INDEX(VpD!$2:$2,MATCH(H3944,VpD!$1:$1,1)),VpD!$I$2)</f>
        <v>&gt;1998</v>
      </c>
      <c r="Q3944" s="1">
        <f ca="1">INDEX(VpD!$C$3:$I$27,MATCH(F3944,VpD!$B$3:$B$27,0),MATCH(P3944,VpD!$C$2:$I$2,0))</f>
        <v>65</v>
      </c>
      <c r="R3944" s="16">
        <f t="shared" ca="1" si="802"/>
        <v>7.8</v>
      </c>
      <c r="S3944" s="14">
        <f t="shared" ca="1" si="803"/>
        <v>711623.45</v>
      </c>
      <c r="T3944" s="14">
        <f t="shared" ca="1" si="804"/>
        <v>6172792.4100000001</v>
      </c>
      <c r="U3944" s="14" t="str">
        <f t="shared" ca="1" si="805"/>
        <v>480813FC-DB22-453A-8BEF-53AA003C43B5</v>
      </c>
    </row>
    <row r="3945" spans="1:21" s="14" customFormat="1" x14ac:dyDescent="0.25">
      <c r="A3945" s="14">
        <f t="shared" si="793"/>
        <v>3945</v>
      </c>
      <c r="B3945" s="14" t="str">
        <f t="shared" ca="1" si="794"/>
        <v>3C81ACA2-778F-40E6-BB7F-34A0251FDF27</v>
      </c>
      <c r="C3945" s="14" t="str">
        <f t="shared" ca="1" si="795"/>
        <v>Gaunøvej</v>
      </c>
      <c r="D3945" s="14" t="str">
        <f t="shared" ca="1" si="796"/>
        <v>7</v>
      </c>
      <c r="E3945" s="14" t="str">
        <f t="shared" ca="1" si="797"/>
        <v>18dk</v>
      </c>
      <c r="F3945" s="1">
        <f t="shared" ca="1" si="798"/>
        <v>120</v>
      </c>
      <c r="G3945" s="1">
        <f t="shared" ca="1" si="799"/>
        <v>118</v>
      </c>
      <c r="H3945" s="1">
        <f t="shared" ca="1" si="800"/>
        <v>1961</v>
      </c>
      <c r="I3945" s="1" t="str">
        <f ca="1">INDEX(Relationstabel!$C$3:$K$10,MATCH(INDIRECT($A$1&amp;"J"&amp;A3945),Relationstabel!$A$3:$A$10,0),MATCH(IFERROR(VALUE(INDIRECT($A$1&amp;"K"&amp;A3945)),0),Relationstabel!$C$1:$K$1,0))</f>
        <v>Naturgas</v>
      </c>
      <c r="J3945" s="1" t="str">
        <f ca="1">INDEX(Anvendelseskode!B:B,MATCH($F3945,Anvendelseskode!$A:$A,0))</f>
        <v>Fritliggende enfamilieshus (parcelhus)</v>
      </c>
      <c r="K3945" s="1" t="str">
        <f ca="1">INDEX(Anvendelseskode!C:C,MATCH($F3945,Anvendelseskode!$A:$A,0))</f>
        <v>Parcelhuse</v>
      </c>
      <c r="L3945" s="1" t="str">
        <f ca="1">INDEX(Anvendelseskode!D:D,MATCH($F3945,Anvendelseskode!$A:$A,0))</f>
        <v>Private husholdninger</v>
      </c>
      <c r="M3945" s="1" t="str">
        <f ca="1">IFERROR(INDEX(SBi!$2:$2,MATCH(H3945,SBi!$1:$1,1)),SBi!$K$2)</f>
        <v>1961-1972</v>
      </c>
      <c r="N3945" s="1">
        <f ca="1">INDEX(SBi!$C$3:$K$28,MATCH(F3945,SBi!$B$3:$B$28,0),MATCH(M3945,SBi!$C$2:$K$2,0))</f>
        <v>134.30000000000001</v>
      </c>
      <c r="O3945" s="16">
        <f t="shared" ca="1" si="801"/>
        <v>15.847400000000002</v>
      </c>
      <c r="P3945" s="16" t="str">
        <f ca="1">IFERROR(INDEX(VpD!$2:$2,MATCH(H3945,VpD!$1:$1,1)),VpD!$I$2)</f>
        <v>1961-1972</v>
      </c>
      <c r="Q3945" s="1">
        <f ca="1">INDEX(VpD!$C$3:$I$27,MATCH(F3945,VpD!$B$3:$B$27,0),MATCH(P3945,VpD!$C$2:$I$2,0))</f>
        <v>143</v>
      </c>
      <c r="R3945" s="16">
        <f t="shared" ca="1" si="802"/>
        <v>16.873999999999999</v>
      </c>
      <c r="S3945" s="14">
        <f t="shared" ca="1" si="803"/>
        <v>712585.68</v>
      </c>
      <c r="T3945" s="14">
        <f t="shared" ca="1" si="804"/>
        <v>6169064.9199999999</v>
      </c>
      <c r="U3945" s="14" t="str">
        <f t="shared" ca="1" si="805"/>
        <v>0A3F507E-17E7-32B8-E044-0003BA298018</v>
      </c>
    </row>
    <row r="3946" spans="1:21" s="14" customFormat="1" x14ac:dyDescent="0.25">
      <c r="A3946" s="14">
        <f t="shared" si="793"/>
        <v>3946</v>
      </c>
      <c r="B3946" s="14" t="str">
        <f t="shared" ca="1" si="794"/>
        <v>621390D9-439A-44C1-9BEF-37270FC2A5BD</v>
      </c>
      <c r="C3946" s="14" t="str">
        <f t="shared" ca="1" si="795"/>
        <v>Engvej</v>
      </c>
      <c r="D3946" s="14" t="str">
        <f t="shared" ca="1" si="796"/>
        <v>7</v>
      </c>
      <c r="E3946" s="14" t="str">
        <f t="shared" ca="1" si="797"/>
        <v>59</v>
      </c>
      <c r="F3946" s="1">
        <f t="shared" ca="1" si="798"/>
        <v>120</v>
      </c>
      <c r="G3946" s="1">
        <f t="shared" ca="1" si="799"/>
        <v>191</v>
      </c>
      <c r="H3946" s="1">
        <f t="shared" ca="1" si="800"/>
        <v>1977</v>
      </c>
      <c r="I3946" s="1" t="str">
        <f ca="1">INDEX(Relationstabel!$C$3:$K$10,MATCH(INDIRECT($A$1&amp;"J"&amp;A3946),Relationstabel!$A$3:$A$10,0),MATCH(IFERROR(VALUE(INDIRECT($A$1&amp;"K"&amp;A3946)),0),Relationstabel!$C$1:$K$1,0))</f>
        <v>Olie</v>
      </c>
      <c r="J3946" s="1" t="str">
        <f ca="1">INDEX(Anvendelseskode!B:B,MATCH($F3946,Anvendelseskode!$A:$A,0))</f>
        <v>Fritliggende enfamilieshus (parcelhus)</v>
      </c>
      <c r="K3946" s="1" t="str">
        <f ca="1">INDEX(Anvendelseskode!C:C,MATCH($F3946,Anvendelseskode!$A:$A,0))</f>
        <v>Parcelhuse</v>
      </c>
      <c r="L3946" s="1" t="str">
        <f ca="1">INDEX(Anvendelseskode!D:D,MATCH($F3946,Anvendelseskode!$A:$A,0))</f>
        <v>Private husholdninger</v>
      </c>
      <c r="M3946" s="1" t="str">
        <f ca="1">IFERROR(INDEX(SBi!$2:$2,MATCH(H3946,SBi!$1:$1,1)),SBi!$K$2)</f>
        <v>1973-1978</v>
      </c>
      <c r="N3946" s="1">
        <f ca="1">INDEX(SBi!$C$3:$K$28,MATCH(F3946,SBi!$B$3:$B$28,0),MATCH(M3946,SBi!$C$2:$K$2,0))</f>
        <v>119.8</v>
      </c>
      <c r="O3946" s="16">
        <f t="shared" ca="1" si="801"/>
        <v>22.881799999999998</v>
      </c>
      <c r="P3946" s="16" t="str">
        <f ca="1">IFERROR(INDEX(VpD!$2:$2,MATCH(H3946,VpD!$1:$1,1)),VpD!$I$2)</f>
        <v>1973-1978</v>
      </c>
      <c r="Q3946" s="1">
        <f ca="1">INDEX(VpD!$C$3:$I$27,MATCH(F3946,VpD!$B$3:$B$27,0),MATCH(P3946,VpD!$C$2:$I$2,0))</f>
        <v>117</v>
      </c>
      <c r="R3946" s="16">
        <f t="shared" ca="1" si="802"/>
        <v>22.347000000000001</v>
      </c>
      <c r="S3946" s="14">
        <f t="shared" ca="1" si="803"/>
        <v>711747.66</v>
      </c>
      <c r="T3946" s="14">
        <f t="shared" ca="1" si="804"/>
        <v>6170482.7999999998</v>
      </c>
      <c r="U3946" s="14" t="str">
        <f t="shared" ca="1" si="805"/>
        <v>0A3F507E-16FA-32B8-E044-0003BA298018</v>
      </c>
    </row>
    <row r="3947" spans="1:21" s="14" customFormat="1" x14ac:dyDescent="0.25">
      <c r="A3947" s="14">
        <f t="shared" si="793"/>
        <v>3947</v>
      </c>
      <c r="B3947" s="14" t="str">
        <f t="shared" ca="1" si="794"/>
        <v>FB84DB6E-04E4-482A-A0AE-14E624AAF09B</v>
      </c>
      <c r="C3947" s="14" t="str">
        <f t="shared" ca="1" si="795"/>
        <v>Hyrdeengen</v>
      </c>
      <c r="D3947" s="14" t="str">
        <f t="shared" ca="1" si="796"/>
        <v>337</v>
      </c>
      <c r="E3947" s="14" t="str">
        <f t="shared" ca="1" si="797"/>
        <v>21dr</v>
      </c>
      <c r="F3947" s="1">
        <f t="shared" ca="1" si="798"/>
        <v>130</v>
      </c>
      <c r="G3947" s="1">
        <f t="shared" ca="1" si="799"/>
        <v>129</v>
      </c>
      <c r="H3947" s="1">
        <f t="shared" ca="1" si="800"/>
        <v>1975</v>
      </c>
      <c r="I3947" s="1" t="str">
        <f ca="1">INDEX(Relationstabel!$C$3:$K$10,MATCH(INDIRECT($A$1&amp;"J"&amp;A3947),Relationstabel!$A$3:$A$10,0),MATCH(IFERROR(VALUE(INDIRECT($A$1&amp;"K"&amp;A3947)),0),Relationstabel!$C$1:$K$1,0))</f>
        <v>Fjernvarme/ Blokvarme</v>
      </c>
      <c r="J3947" s="1" t="str">
        <f ca="1">INDEX(Anvendelseskode!B:B,MATCH($F3947,Anvendelseskode!$A:$A,0))</f>
        <v>Række-, kæde-, dobbelthus (lodret adskillelse mellem enhederne)</v>
      </c>
      <c r="K3947" s="1" t="str">
        <f ca="1">INDEX(Anvendelseskode!C:C,MATCH($F3947,Anvendelseskode!$A:$A,0))</f>
        <v>Række-, kæde og dobbelthuse</v>
      </c>
      <c r="L3947" s="1" t="str">
        <f ca="1">INDEX(Anvendelseskode!D:D,MATCH($F3947,Anvendelseskode!$A:$A,0))</f>
        <v>Private husholdninger</v>
      </c>
      <c r="M3947" s="1" t="str">
        <f ca="1">IFERROR(INDEX(SBi!$2:$2,MATCH(H3947,SBi!$1:$1,1)),SBi!$K$2)</f>
        <v>1973-1978</v>
      </c>
      <c r="N3947" s="1">
        <f ca="1">INDEX(SBi!$C$3:$K$28,MATCH(F3947,SBi!$B$3:$B$28,0),MATCH(M3947,SBi!$C$2:$K$2,0))</f>
        <v>112.6</v>
      </c>
      <c r="O3947" s="16">
        <f t="shared" ca="1" si="801"/>
        <v>14.525399999999999</v>
      </c>
      <c r="P3947" s="16" t="str">
        <f ca="1">IFERROR(INDEX(VpD!$2:$2,MATCH(H3947,VpD!$1:$1,1)),VpD!$I$2)</f>
        <v>1973-1978</v>
      </c>
      <c r="Q3947" s="1">
        <f ca="1">INDEX(VpD!$C$3:$I$27,MATCH(F3947,VpD!$B$3:$B$27,0),MATCH(P3947,VpD!$C$2:$I$2,0))</f>
        <v>98</v>
      </c>
      <c r="R3947" s="16">
        <f t="shared" ca="1" si="802"/>
        <v>12.641999999999999</v>
      </c>
      <c r="S3947" s="14">
        <f t="shared" ca="1" si="803"/>
        <v>711537.73</v>
      </c>
      <c r="T3947" s="14">
        <f t="shared" ca="1" si="804"/>
        <v>6172390.5800000001</v>
      </c>
      <c r="U3947" s="14" t="str">
        <f t="shared" ca="1" si="805"/>
        <v>0A3F507E-19FA-32B8-E044-0003BA298018</v>
      </c>
    </row>
    <row r="3948" spans="1:21" s="14" customFormat="1" x14ac:dyDescent="0.25">
      <c r="A3948" s="14">
        <f t="shared" si="793"/>
        <v>3948</v>
      </c>
      <c r="B3948" s="14" t="str">
        <f t="shared" ca="1" si="794"/>
        <v>77C9B25F-BA06-4825-9B3D-1BDC55B5E599</v>
      </c>
      <c r="C3948" s="14" t="str">
        <f t="shared" ca="1" si="795"/>
        <v>Højstrupvej</v>
      </c>
      <c r="D3948" s="14" t="str">
        <f t="shared" ca="1" si="796"/>
        <v>2</v>
      </c>
      <c r="E3948" s="14" t="str">
        <f t="shared" ca="1" si="797"/>
        <v>18cv</v>
      </c>
      <c r="F3948" s="1">
        <f t="shared" ca="1" si="798"/>
        <v>120</v>
      </c>
      <c r="G3948" s="1">
        <f t="shared" ca="1" si="799"/>
        <v>425</v>
      </c>
      <c r="H3948" s="1">
        <f t="shared" ca="1" si="800"/>
        <v>1961</v>
      </c>
      <c r="I3948" s="1" t="str">
        <f ca="1">INDEX(Relationstabel!$C$3:$K$10,MATCH(INDIRECT($A$1&amp;"J"&amp;A3948),Relationstabel!$A$3:$A$10,0),MATCH(IFERROR(VALUE(INDIRECT($A$1&amp;"K"&amp;A3948)),0),Relationstabel!$C$1:$K$1,0))</f>
        <v>Naturgas</v>
      </c>
      <c r="J3948" s="1" t="str">
        <f ca="1">INDEX(Anvendelseskode!B:B,MATCH($F3948,Anvendelseskode!$A:$A,0))</f>
        <v>Fritliggende enfamilieshus (parcelhus)</v>
      </c>
      <c r="K3948" s="1" t="str">
        <f ca="1">INDEX(Anvendelseskode!C:C,MATCH($F3948,Anvendelseskode!$A:$A,0))</f>
        <v>Parcelhuse</v>
      </c>
      <c r="L3948" s="1" t="str">
        <f ca="1">INDEX(Anvendelseskode!D:D,MATCH($F3948,Anvendelseskode!$A:$A,0))</f>
        <v>Private husholdninger</v>
      </c>
      <c r="M3948" s="1" t="str">
        <f ca="1">IFERROR(INDEX(SBi!$2:$2,MATCH(H3948,SBi!$1:$1,1)),SBi!$K$2)</f>
        <v>1961-1972</v>
      </c>
      <c r="N3948" s="1">
        <f ca="1">INDEX(SBi!$C$3:$K$28,MATCH(F3948,SBi!$B$3:$B$28,0),MATCH(M3948,SBi!$C$2:$K$2,0))</f>
        <v>134.30000000000001</v>
      </c>
      <c r="O3948" s="16">
        <f t="shared" ca="1" si="801"/>
        <v>57.077500000000008</v>
      </c>
      <c r="P3948" s="16" t="str">
        <f ca="1">IFERROR(INDEX(VpD!$2:$2,MATCH(H3948,VpD!$1:$1,1)),VpD!$I$2)</f>
        <v>1961-1972</v>
      </c>
      <c r="Q3948" s="1">
        <f ca="1">INDEX(VpD!$C$3:$I$27,MATCH(F3948,VpD!$B$3:$B$27,0),MATCH(P3948,VpD!$C$2:$I$2,0))</f>
        <v>143</v>
      </c>
      <c r="R3948" s="16">
        <f t="shared" ca="1" si="802"/>
        <v>60.774999999999999</v>
      </c>
      <c r="S3948" s="14">
        <f t="shared" ca="1" si="803"/>
        <v>713078.15</v>
      </c>
      <c r="T3948" s="14">
        <f t="shared" ca="1" si="804"/>
        <v>6168855.3899999997</v>
      </c>
      <c r="U3948" s="14" t="str">
        <f t="shared" ca="1" si="805"/>
        <v>0A3F507E-1AFA-32B8-E044-0003BA298018</v>
      </c>
    </row>
    <row r="3949" spans="1:21" s="14" customFormat="1" x14ac:dyDescent="0.25">
      <c r="A3949" s="14">
        <f t="shared" si="793"/>
        <v>3949</v>
      </c>
      <c r="B3949" s="14" t="str">
        <f t="shared" ca="1" si="794"/>
        <v>81FD80DF-0A2E-4971-93E0-0563B550622D</v>
      </c>
      <c r="C3949" s="14" t="str">
        <f t="shared" ca="1" si="795"/>
        <v>Løkketoften</v>
      </c>
      <c r="D3949" s="14" t="str">
        <f t="shared" ca="1" si="796"/>
        <v>23</v>
      </c>
      <c r="E3949" s="14" t="str">
        <f t="shared" ca="1" si="797"/>
        <v>9fm</v>
      </c>
      <c r="F3949" s="1">
        <f t="shared" ca="1" si="798"/>
        <v>120</v>
      </c>
      <c r="G3949" s="1">
        <f t="shared" ca="1" si="799"/>
        <v>170</v>
      </c>
      <c r="H3949" s="1">
        <f t="shared" ca="1" si="800"/>
        <v>1979</v>
      </c>
      <c r="I3949" s="1" t="str">
        <f ca="1">INDEX(Relationstabel!$C$3:$K$10,MATCH(INDIRECT($A$1&amp;"J"&amp;A3949),Relationstabel!$A$3:$A$10,0),MATCH(IFERROR(VALUE(INDIRECT($A$1&amp;"K"&amp;A3949)),0),Relationstabel!$C$1:$K$1,0))</f>
        <v>Naturgas</v>
      </c>
      <c r="J3949" s="1" t="str">
        <f ca="1">INDEX(Anvendelseskode!B:B,MATCH($F3949,Anvendelseskode!$A:$A,0))</f>
        <v>Fritliggende enfamilieshus (parcelhus)</v>
      </c>
      <c r="K3949" s="1" t="str">
        <f ca="1">INDEX(Anvendelseskode!C:C,MATCH($F3949,Anvendelseskode!$A:$A,0))</f>
        <v>Parcelhuse</v>
      </c>
      <c r="L3949" s="1" t="str">
        <f ca="1">INDEX(Anvendelseskode!D:D,MATCH($F3949,Anvendelseskode!$A:$A,0))</f>
        <v>Private husholdninger</v>
      </c>
      <c r="M3949" s="1" t="str">
        <f ca="1">IFERROR(INDEX(SBi!$2:$2,MATCH(H3949,SBi!$1:$1,1)),SBi!$K$2)</f>
        <v>1979-1998</v>
      </c>
      <c r="N3949" s="1">
        <f ca="1">INDEX(SBi!$C$3:$K$28,MATCH(F3949,SBi!$B$3:$B$28,0),MATCH(M3949,SBi!$C$2:$K$2,0))</f>
        <v>105.4</v>
      </c>
      <c r="O3949" s="16">
        <f t="shared" ca="1" si="801"/>
        <v>17.917999999999999</v>
      </c>
      <c r="P3949" s="16" t="str">
        <f ca="1">IFERROR(INDEX(VpD!$2:$2,MATCH(H3949,VpD!$1:$1,1)),VpD!$I$2)</f>
        <v>1979-1998</v>
      </c>
      <c r="Q3949" s="1">
        <f ca="1">INDEX(VpD!$C$3:$I$27,MATCH(F3949,VpD!$B$3:$B$27,0),MATCH(P3949,VpD!$C$2:$I$2,0))</f>
        <v>90</v>
      </c>
      <c r="R3949" s="16">
        <f t="shared" ca="1" si="802"/>
        <v>15.3</v>
      </c>
      <c r="S3949" s="14">
        <f t="shared" ca="1" si="803"/>
        <v>710911.65</v>
      </c>
      <c r="T3949" s="14">
        <f t="shared" ca="1" si="804"/>
        <v>6171998.0099999998</v>
      </c>
      <c r="U3949" s="14" t="str">
        <f t="shared" ca="1" si="805"/>
        <v>0A3F507E-1CFA-32B8-E044-0003BA298018</v>
      </c>
    </row>
    <row r="3950" spans="1:21" s="14" customFormat="1" x14ac:dyDescent="0.25">
      <c r="A3950" s="14">
        <f t="shared" si="793"/>
        <v>3950</v>
      </c>
      <c r="B3950" s="14" t="str">
        <f t="shared" ca="1" si="794"/>
        <v>196EEBFF-9824-4F0C-84B9-7BCB3C461AB1</v>
      </c>
      <c r="C3950" s="14" t="str">
        <f t="shared" ca="1" si="795"/>
        <v>Sandvejen</v>
      </c>
      <c r="D3950" s="14" t="str">
        <f t="shared" ca="1" si="796"/>
        <v>16A</v>
      </c>
      <c r="E3950" s="14" t="str">
        <f t="shared" ca="1" si="797"/>
        <v>11p</v>
      </c>
      <c r="F3950" s="1">
        <f t="shared" ca="1" si="798"/>
        <v>120</v>
      </c>
      <c r="G3950" s="1">
        <f t="shared" ca="1" si="799"/>
        <v>232</v>
      </c>
      <c r="H3950" s="1">
        <f t="shared" ca="1" si="800"/>
        <v>1994</v>
      </c>
      <c r="I3950" s="1" t="str">
        <f ca="1">INDEX(Relationstabel!$C$3:$K$10,MATCH(INDIRECT($A$1&amp;"J"&amp;A3950),Relationstabel!$A$3:$A$10,0),MATCH(IFERROR(VALUE(INDIRECT($A$1&amp;"K"&amp;A3950)),0),Relationstabel!$C$1:$K$1,0))</f>
        <v>Naturgas</v>
      </c>
      <c r="J3950" s="1" t="str">
        <f ca="1">INDEX(Anvendelseskode!B:B,MATCH($F3950,Anvendelseskode!$A:$A,0))</f>
        <v>Fritliggende enfamilieshus (parcelhus)</v>
      </c>
      <c r="K3950" s="1" t="str">
        <f ca="1">INDEX(Anvendelseskode!C:C,MATCH($F3950,Anvendelseskode!$A:$A,0))</f>
        <v>Parcelhuse</v>
      </c>
      <c r="L3950" s="1" t="str">
        <f ca="1">INDEX(Anvendelseskode!D:D,MATCH($F3950,Anvendelseskode!$A:$A,0))</f>
        <v>Private husholdninger</v>
      </c>
      <c r="M3950" s="1" t="str">
        <f ca="1">IFERROR(INDEX(SBi!$2:$2,MATCH(H3950,SBi!$1:$1,1)),SBi!$K$2)</f>
        <v>1979-1998</v>
      </c>
      <c r="N3950" s="1">
        <f ca="1">INDEX(SBi!$C$3:$K$28,MATCH(F3950,SBi!$B$3:$B$28,0),MATCH(M3950,SBi!$C$2:$K$2,0))</f>
        <v>105.4</v>
      </c>
      <c r="O3950" s="16">
        <f t="shared" ca="1" si="801"/>
        <v>24.452800000000003</v>
      </c>
      <c r="P3950" s="16" t="str">
        <f ca="1">IFERROR(INDEX(VpD!$2:$2,MATCH(H3950,VpD!$1:$1,1)),VpD!$I$2)</f>
        <v>1979-1998</v>
      </c>
      <c r="Q3950" s="1">
        <f ca="1">INDEX(VpD!$C$3:$I$27,MATCH(F3950,VpD!$B$3:$B$27,0),MATCH(P3950,VpD!$C$2:$I$2,0))</f>
        <v>90</v>
      </c>
      <c r="R3950" s="16">
        <f t="shared" ca="1" si="802"/>
        <v>20.88</v>
      </c>
      <c r="S3950" s="14">
        <f t="shared" ca="1" si="803"/>
        <v>713050.69</v>
      </c>
      <c r="T3950" s="14">
        <f t="shared" ca="1" si="804"/>
        <v>6168595.3499999996</v>
      </c>
      <c r="U3950" s="14" t="str">
        <f t="shared" ca="1" si="805"/>
        <v>0A3F507E-20FA-32B8-E044-0003BA298018</v>
      </c>
    </row>
    <row r="3951" spans="1:21" s="14" customFormat="1" x14ac:dyDescent="0.25">
      <c r="A3951" s="14">
        <f t="shared" si="793"/>
        <v>3951</v>
      </c>
      <c r="B3951" s="14" t="str">
        <f t="shared" ca="1" si="794"/>
        <v>5233890F-4DF6-4EA7-AB6A-74508F298B25</v>
      </c>
      <c r="C3951" s="14" t="str">
        <f t="shared" ca="1" si="795"/>
        <v>Strandhaven</v>
      </c>
      <c r="D3951" s="14" t="str">
        <f t="shared" ca="1" si="796"/>
        <v>66</v>
      </c>
      <c r="E3951" s="14" t="str">
        <f t="shared" ca="1" si="797"/>
        <v>5di</v>
      </c>
      <c r="F3951" s="1">
        <f t="shared" ca="1" si="798"/>
        <v>130</v>
      </c>
      <c r="G3951" s="1">
        <f t="shared" ca="1" si="799"/>
        <v>108</v>
      </c>
      <c r="H3951" s="1">
        <f t="shared" ca="1" si="800"/>
        <v>2008</v>
      </c>
      <c r="I3951" s="1" t="str">
        <f ca="1">INDEX(Relationstabel!$C$3:$K$10,MATCH(INDIRECT($A$1&amp;"J"&amp;A3951),Relationstabel!$A$3:$A$10,0),MATCH(IFERROR(VALUE(INDIRECT($A$1&amp;"K"&amp;A3951)),0),Relationstabel!$C$1:$K$1,0))</f>
        <v>Naturgas</v>
      </c>
      <c r="J3951" s="1" t="str">
        <f ca="1">INDEX(Anvendelseskode!B:B,MATCH($F3951,Anvendelseskode!$A:$A,0))</f>
        <v>Række-, kæde-, dobbelthus (lodret adskillelse mellem enhederne)</v>
      </c>
      <c r="K3951" s="1" t="str">
        <f ca="1">INDEX(Anvendelseskode!C:C,MATCH($F3951,Anvendelseskode!$A:$A,0))</f>
        <v>Række-, kæde og dobbelthuse</v>
      </c>
      <c r="L3951" s="1" t="str">
        <f ca="1">INDEX(Anvendelseskode!D:D,MATCH($F3951,Anvendelseskode!$A:$A,0))</f>
        <v>Private husholdninger</v>
      </c>
      <c r="M3951" s="1" t="str">
        <f ca="1">IFERROR(INDEX(SBi!$2:$2,MATCH(H3951,SBi!$1:$1,1)),SBi!$K$2)</f>
        <v>Efter 2006</v>
      </c>
      <c r="N3951" s="1">
        <f ca="1">INDEX(SBi!$C$3:$K$28,MATCH(F3951,SBi!$B$3:$B$28,0),MATCH(M3951,SBi!$C$2:$K$2,0))</f>
        <v>66.400000000000006</v>
      </c>
      <c r="O3951" s="16">
        <f t="shared" ca="1" si="801"/>
        <v>7.1712000000000007</v>
      </c>
      <c r="P3951" s="16" t="str">
        <f ca="1">IFERROR(INDEX(VpD!$2:$2,MATCH(H3951,VpD!$1:$1,1)),VpD!$I$2)</f>
        <v>&gt;1998</v>
      </c>
      <c r="Q3951" s="1">
        <f ca="1">INDEX(VpD!$C$3:$I$27,MATCH(F3951,VpD!$B$3:$B$27,0),MATCH(P3951,VpD!$C$2:$I$2,0))</f>
        <v>65</v>
      </c>
      <c r="R3951" s="16">
        <f t="shared" ca="1" si="802"/>
        <v>7.02</v>
      </c>
      <c r="S3951" s="14">
        <f t="shared" ca="1" si="803"/>
        <v>712644.34</v>
      </c>
      <c r="T3951" s="14">
        <f t="shared" ca="1" si="804"/>
        <v>6168841.3799999999</v>
      </c>
      <c r="U3951" s="14" t="str">
        <f t="shared" ca="1" si="805"/>
        <v>4591B5F9-A6B6-0DD9-E044-0003BA298018</v>
      </c>
    </row>
    <row r="3952" spans="1:21" s="14" customFormat="1" x14ac:dyDescent="0.25">
      <c r="A3952" s="14">
        <f t="shared" si="793"/>
        <v>3952</v>
      </c>
      <c r="B3952" s="14" t="str">
        <f t="shared" ca="1" si="794"/>
        <v>3F0EDD3D-015F-425A-B681-BB23E5186B39</v>
      </c>
      <c r="C3952" s="14" t="str">
        <f t="shared" ca="1" si="795"/>
        <v>Strandhaven</v>
      </c>
      <c r="D3952" s="14" t="str">
        <f t="shared" ca="1" si="796"/>
        <v>80</v>
      </c>
      <c r="E3952" s="14" t="str">
        <f t="shared" ca="1" si="797"/>
        <v>5db</v>
      </c>
      <c r="F3952" s="1">
        <f t="shared" ca="1" si="798"/>
        <v>130</v>
      </c>
      <c r="G3952" s="1">
        <f t="shared" ca="1" si="799"/>
        <v>119</v>
      </c>
      <c r="H3952" s="1">
        <f t="shared" ca="1" si="800"/>
        <v>2008</v>
      </c>
      <c r="I3952" s="1" t="str">
        <f ca="1">INDEX(Relationstabel!$C$3:$K$10,MATCH(INDIRECT($A$1&amp;"J"&amp;A3952),Relationstabel!$A$3:$A$10,0),MATCH(IFERROR(VALUE(INDIRECT($A$1&amp;"K"&amp;A3952)),0),Relationstabel!$C$1:$K$1,0))</f>
        <v>Naturgas</v>
      </c>
      <c r="J3952" s="1" t="str">
        <f ca="1">INDEX(Anvendelseskode!B:B,MATCH($F3952,Anvendelseskode!$A:$A,0))</f>
        <v>Række-, kæde-, dobbelthus (lodret adskillelse mellem enhederne)</v>
      </c>
      <c r="K3952" s="1" t="str">
        <f ca="1">INDEX(Anvendelseskode!C:C,MATCH($F3952,Anvendelseskode!$A:$A,0))</f>
        <v>Række-, kæde og dobbelthuse</v>
      </c>
      <c r="L3952" s="1" t="str">
        <f ca="1">INDEX(Anvendelseskode!D:D,MATCH($F3952,Anvendelseskode!$A:$A,0))</f>
        <v>Private husholdninger</v>
      </c>
      <c r="M3952" s="1" t="str">
        <f ca="1">IFERROR(INDEX(SBi!$2:$2,MATCH(H3952,SBi!$1:$1,1)),SBi!$K$2)</f>
        <v>Efter 2006</v>
      </c>
      <c r="N3952" s="1">
        <f ca="1">INDEX(SBi!$C$3:$K$28,MATCH(F3952,SBi!$B$3:$B$28,0),MATCH(M3952,SBi!$C$2:$K$2,0))</f>
        <v>66.400000000000006</v>
      </c>
      <c r="O3952" s="16">
        <f t="shared" ca="1" si="801"/>
        <v>7.9016000000000002</v>
      </c>
      <c r="P3952" s="16" t="str">
        <f ca="1">IFERROR(INDEX(VpD!$2:$2,MATCH(H3952,VpD!$1:$1,1)),VpD!$I$2)</f>
        <v>&gt;1998</v>
      </c>
      <c r="Q3952" s="1">
        <f ca="1">INDEX(VpD!$C$3:$I$27,MATCH(F3952,VpD!$B$3:$B$27,0),MATCH(P3952,VpD!$C$2:$I$2,0))</f>
        <v>65</v>
      </c>
      <c r="R3952" s="16">
        <f t="shared" ca="1" si="802"/>
        <v>7.7350000000000003</v>
      </c>
      <c r="S3952" s="14">
        <f t="shared" ca="1" si="803"/>
        <v>712620.11</v>
      </c>
      <c r="T3952" s="14">
        <f t="shared" ca="1" si="804"/>
        <v>6168870.1900000004</v>
      </c>
      <c r="U3952" s="14" t="str">
        <f t="shared" ca="1" si="805"/>
        <v>4591B5F9-A6BD-0DD9-E044-0003BA298018</v>
      </c>
    </row>
    <row r="3953" spans="1:21" s="14" customFormat="1" x14ac:dyDescent="0.25">
      <c r="A3953" s="14">
        <f t="shared" si="793"/>
        <v>3953</v>
      </c>
      <c r="B3953" s="14" t="str">
        <f t="shared" ca="1" si="794"/>
        <v>0ACCC70F-751D-45C3-8B6A-5BF47D5D7095</v>
      </c>
      <c r="C3953" s="14" t="str">
        <f t="shared" ca="1" si="795"/>
        <v>Strandhaven</v>
      </c>
      <c r="D3953" s="14" t="str">
        <f t="shared" ca="1" si="796"/>
        <v>90</v>
      </c>
      <c r="E3953" s="14" t="str">
        <f t="shared" ca="1" si="797"/>
        <v>5cz</v>
      </c>
      <c r="F3953" s="1">
        <f t="shared" ca="1" si="798"/>
        <v>130</v>
      </c>
      <c r="G3953" s="1">
        <f t="shared" ca="1" si="799"/>
        <v>127</v>
      </c>
      <c r="H3953" s="1">
        <f t="shared" ca="1" si="800"/>
        <v>2008</v>
      </c>
      <c r="I3953" s="1" t="str">
        <f ca="1">INDEX(Relationstabel!$C$3:$K$10,MATCH(INDIRECT($A$1&amp;"J"&amp;A3953),Relationstabel!$A$3:$A$10,0),MATCH(IFERROR(VALUE(INDIRECT($A$1&amp;"K"&amp;A3953)),0),Relationstabel!$C$1:$K$1,0))</f>
        <v>Naturgas</v>
      </c>
      <c r="J3953" s="1" t="str">
        <f ca="1">INDEX(Anvendelseskode!B:B,MATCH($F3953,Anvendelseskode!$A:$A,0))</f>
        <v>Række-, kæde-, dobbelthus (lodret adskillelse mellem enhederne)</v>
      </c>
      <c r="K3953" s="1" t="str">
        <f ca="1">INDEX(Anvendelseskode!C:C,MATCH($F3953,Anvendelseskode!$A:$A,0))</f>
        <v>Række-, kæde og dobbelthuse</v>
      </c>
      <c r="L3953" s="1" t="str">
        <f ca="1">INDEX(Anvendelseskode!D:D,MATCH($F3953,Anvendelseskode!$A:$A,0))</f>
        <v>Private husholdninger</v>
      </c>
      <c r="M3953" s="1" t="str">
        <f ca="1">IFERROR(INDEX(SBi!$2:$2,MATCH(H3953,SBi!$1:$1,1)),SBi!$K$2)</f>
        <v>Efter 2006</v>
      </c>
      <c r="N3953" s="1">
        <f ca="1">INDEX(SBi!$C$3:$K$28,MATCH(F3953,SBi!$B$3:$B$28,0),MATCH(M3953,SBi!$C$2:$K$2,0))</f>
        <v>66.400000000000006</v>
      </c>
      <c r="O3953" s="16">
        <f t="shared" ca="1" si="801"/>
        <v>8.4328000000000003</v>
      </c>
      <c r="P3953" s="16" t="str">
        <f ca="1">IFERROR(INDEX(VpD!$2:$2,MATCH(H3953,VpD!$1:$1,1)),VpD!$I$2)</f>
        <v>&gt;1998</v>
      </c>
      <c r="Q3953" s="1">
        <f ca="1">INDEX(VpD!$C$3:$I$27,MATCH(F3953,VpD!$B$3:$B$27,0),MATCH(P3953,VpD!$C$2:$I$2,0))</f>
        <v>65</v>
      </c>
      <c r="R3953" s="16">
        <f t="shared" ca="1" si="802"/>
        <v>8.2550000000000008</v>
      </c>
      <c r="S3953" s="14">
        <f t="shared" ca="1" si="803"/>
        <v>712620.76</v>
      </c>
      <c r="T3953" s="14">
        <f t="shared" ca="1" si="804"/>
        <v>6168823.3700000001</v>
      </c>
      <c r="U3953" s="14" t="str">
        <f t="shared" ca="1" si="805"/>
        <v>4591B5F9-A6C1-0DD9-E044-0003BA298018</v>
      </c>
    </row>
    <row r="3954" spans="1:21" s="14" customFormat="1" x14ac:dyDescent="0.25">
      <c r="A3954" s="14">
        <f t="shared" si="793"/>
        <v>3954</v>
      </c>
      <c r="B3954" s="14" t="str">
        <f t="shared" ca="1" si="794"/>
        <v>9E73AF11-3CF3-4DBD-8519-880D51FA7A46</v>
      </c>
      <c r="C3954" s="14" t="str">
        <f t="shared" ca="1" si="795"/>
        <v>Strandhaven</v>
      </c>
      <c r="D3954" s="14" t="str">
        <f t="shared" ca="1" si="796"/>
        <v>114</v>
      </c>
      <c r="E3954" s="14" t="str">
        <f t="shared" ca="1" si="797"/>
        <v>5cn</v>
      </c>
      <c r="F3954" s="1">
        <f t="shared" ca="1" si="798"/>
        <v>130</v>
      </c>
      <c r="G3954" s="1">
        <f t="shared" ca="1" si="799"/>
        <v>108</v>
      </c>
      <c r="H3954" s="1">
        <f t="shared" ca="1" si="800"/>
        <v>2008</v>
      </c>
      <c r="I3954" s="1" t="str">
        <f ca="1">INDEX(Relationstabel!$C$3:$K$10,MATCH(INDIRECT($A$1&amp;"J"&amp;A3954),Relationstabel!$A$3:$A$10,0),MATCH(IFERROR(VALUE(INDIRECT($A$1&amp;"K"&amp;A3954)),0),Relationstabel!$C$1:$K$1,0))</f>
        <v>Naturgas</v>
      </c>
      <c r="J3954" s="1" t="str">
        <f ca="1">INDEX(Anvendelseskode!B:B,MATCH($F3954,Anvendelseskode!$A:$A,0))</f>
        <v>Række-, kæde-, dobbelthus (lodret adskillelse mellem enhederne)</v>
      </c>
      <c r="K3954" s="1" t="str">
        <f ca="1">INDEX(Anvendelseskode!C:C,MATCH($F3954,Anvendelseskode!$A:$A,0))</f>
        <v>Række-, kæde og dobbelthuse</v>
      </c>
      <c r="L3954" s="1" t="str">
        <f ca="1">INDEX(Anvendelseskode!D:D,MATCH($F3954,Anvendelseskode!$A:$A,0))</f>
        <v>Private husholdninger</v>
      </c>
      <c r="M3954" s="1" t="str">
        <f ca="1">IFERROR(INDEX(SBi!$2:$2,MATCH(H3954,SBi!$1:$1,1)),SBi!$K$2)</f>
        <v>Efter 2006</v>
      </c>
      <c r="N3954" s="1">
        <f ca="1">INDEX(SBi!$C$3:$K$28,MATCH(F3954,SBi!$B$3:$B$28,0),MATCH(M3954,SBi!$C$2:$K$2,0))</f>
        <v>66.400000000000006</v>
      </c>
      <c r="O3954" s="16">
        <f t="shared" ca="1" si="801"/>
        <v>7.1712000000000007</v>
      </c>
      <c r="P3954" s="16" t="str">
        <f ca="1">IFERROR(INDEX(VpD!$2:$2,MATCH(H3954,VpD!$1:$1,1)),VpD!$I$2)</f>
        <v>&gt;1998</v>
      </c>
      <c r="Q3954" s="1">
        <f ca="1">INDEX(VpD!$C$3:$I$27,MATCH(F3954,VpD!$B$3:$B$27,0),MATCH(P3954,VpD!$C$2:$I$2,0))</f>
        <v>65</v>
      </c>
      <c r="R3954" s="16">
        <f t="shared" ca="1" si="802"/>
        <v>7.02</v>
      </c>
      <c r="S3954" s="14">
        <f t="shared" ca="1" si="803"/>
        <v>712581.05</v>
      </c>
      <c r="T3954" s="14">
        <f t="shared" ca="1" si="804"/>
        <v>6168871.3600000003</v>
      </c>
      <c r="U3954" s="14" t="str">
        <f t="shared" ca="1" si="805"/>
        <v>4591B5F9-A6CC-0DD9-E044-0003BA298018</v>
      </c>
    </row>
    <row r="3955" spans="1:21" s="14" customFormat="1" x14ac:dyDescent="0.25">
      <c r="A3955" s="14">
        <f t="shared" si="793"/>
        <v>3955</v>
      </c>
      <c r="B3955" s="14" t="str">
        <f t="shared" ca="1" si="794"/>
        <v>BD1470BB-1B37-4D81-9C79-BFE21FA16BAF</v>
      </c>
      <c r="C3955" s="14" t="str">
        <f t="shared" ca="1" si="795"/>
        <v>Strandhaven</v>
      </c>
      <c r="D3955" s="14" t="str">
        <f t="shared" ca="1" si="796"/>
        <v>144</v>
      </c>
      <c r="E3955" s="14" t="str">
        <f t="shared" ca="1" si="797"/>
        <v>5bæ</v>
      </c>
      <c r="F3955" s="1">
        <f t="shared" ca="1" si="798"/>
        <v>130</v>
      </c>
      <c r="G3955" s="1">
        <f t="shared" ca="1" si="799"/>
        <v>108</v>
      </c>
      <c r="H3955" s="1">
        <f t="shared" ca="1" si="800"/>
        <v>2008</v>
      </c>
      <c r="I3955" s="1" t="str">
        <f ca="1">INDEX(Relationstabel!$C$3:$K$10,MATCH(INDIRECT($A$1&amp;"J"&amp;A3955),Relationstabel!$A$3:$A$10,0),MATCH(IFERROR(VALUE(INDIRECT($A$1&amp;"K"&amp;A3955)),0),Relationstabel!$C$1:$K$1,0))</f>
        <v>Naturgas</v>
      </c>
      <c r="J3955" s="1" t="str">
        <f ca="1">INDEX(Anvendelseskode!B:B,MATCH($F3955,Anvendelseskode!$A:$A,0))</f>
        <v>Række-, kæde-, dobbelthus (lodret adskillelse mellem enhederne)</v>
      </c>
      <c r="K3955" s="1" t="str">
        <f ca="1">INDEX(Anvendelseskode!C:C,MATCH($F3955,Anvendelseskode!$A:$A,0))</f>
        <v>Række-, kæde og dobbelthuse</v>
      </c>
      <c r="L3955" s="1" t="str">
        <f ca="1">INDEX(Anvendelseskode!D:D,MATCH($F3955,Anvendelseskode!$A:$A,0))</f>
        <v>Private husholdninger</v>
      </c>
      <c r="M3955" s="1" t="str">
        <f ca="1">IFERROR(INDEX(SBi!$2:$2,MATCH(H3955,SBi!$1:$1,1)),SBi!$K$2)</f>
        <v>Efter 2006</v>
      </c>
      <c r="N3955" s="1">
        <f ca="1">INDEX(SBi!$C$3:$K$28,MATCH(F3955,SBi!$B$3:$B$28,0),MATCH(M3955,SBi!$C$2:$K$2,0))</f>
        <v>66.400000000000006</v>
      </c>
      <c r="O3955" s="16">
        <f t="shared" ca="1" si="801"/>
        <v>7.1712000000000007</v>
      </c>
      <c r="P3955" s="16" t="str">
        <f ca="1">IFERROR(INDEX(VpD!$2:$2,MATCH(H3955,VpD!$1:$1,1)),VpD!$I$2)</f>
        <v>&gt;1998</v>
      </c>
      <c r="Q3955" s="1">
        <f ca="1">INDEX(VpD!$C$3:$I$27,MATCH(F3955,VpD!$B$3:$B$27,0),MATCH(P3955,VpD!$C$2:$I$2,0))</f>
        <v>65</v>
      </c>
      <c r="R3955" s="16">
        <f t="shared" ca="1" si="802"/>
        <v>7.02</v>
      </c>
      <c r="S3955" s="14">
        <f t="shared" ca="1" si="803"/>
        <v>712575.38</v>
      </c>
      <c r="T3955" s="14">
        <f t="shared" ca="1" si="804"/>
        <v>6168831.7300000004</v>
      </c>
      <c r="U3955" s="14" t="str">
        <f t="shared" ca="1" si="805"/>
        <v>4591B5F9-A6DA-0DD9-E044-0003BA298018</v>
      </c>
    </row>
    <row r="3956" spans="1:21" s="14" customFormat="1" x14ac:dyDescent="0.25">
      <c r="A3956" s="14">
        <f t="shared" si="793"/>
        <v>3956</v>
      </c>
      <c r="B3956" s="14" t="str">
        <f t="shared" ca="1" si="794"/>
        <v>43B55811-5DDA-42A6-9F1C-FD4EBEA6AF21</v>
      </c>
      <c r="C3956" s="14" t="str">
        <f t="shared" ca="1" si="795"/>
        <v>Strandhaven</v>
      </c>
      <c r="D3956" s="14" t="str">
        <f t="shared" ca="1" si="796"/>
        <v>168</v>
      </c>
      <c r="E3956" s="14" t="str">
        <f t="shared" ca="1" si="797"/>
        <v>5bp</v>
      </c>
      <c r="F3956" s="1">
        <f t="shared" ca="1" si="798"/>
        <v>130</v>
      </c>
      <c r="G3956" s="1">
        <f t="shared" ca="1" si="799"/>
        <v>127</v>
      </c>
      <c r="H3956" s="1">
        <f t="shared" ca="1" si="800"/>
        <v>2008</v>
      </c>
      <c r="I3956" s="1" t="str">
        <f ca="1">INDEX(Relationstabel!$C$3:$K$10,MATCH(INDIRECT($A$1&amp;"J"&amp;A3956),Relationstabel!$A$3:$A$10,0),MATCH(IFERROR(VALUE(INDIRECT($A$1&amp;"K"&amp;A3956)),0),Relationstabel!$C$1:$K$1,0))</f>
        <v>Naturgas</v>
      </c>
      <c r="J3956" s="1" t="str">
        <f ca="1">INDEX(Anvendelseskode!B:B,MATCH($F3956,Anvendelseskode!$A:$A,0))</f>
        <v>Række-, kæde-, dobbelthus (lodret adskillelse mellem enhederne)</v>
      </c>
      <c r="K3956" s="1" t="str">
        <f ca="1">INDEX(Anvendelseskode!C:C,MATCH($F3956,Anvendelseskode!$A:$A,0))</f>
        <v>Række-, kæde og dobbelthuse</v>
      </c>
      <c r="L3956" s="1" t="str">
        <f ca="1">INDEX(Anvendelseskode!D:D,MATCH($F3956,Anvendelseskode!$A:$A,0))</f>
        <v>Private husholdninger</v>
      </c>
      <c r="M3956" s="1" t="str">
        <f ca="1">IFERROR(INDEX(SBi!$2:$2,MATCH(H3956,SBi!$1:$1,1)),SBi!$K$2)</f>
        <v>Efter 2006</v>
      </c>
      <c r="N3956" s="1">
        <f ca="1">INDEX(SBi!$C$3:$K$28,MATCH(F3956,SBi!$B$3:$B$28,0),MATCH(M3956,SBi!$C$2:$K$2,0))</f>
        <v>66.400000000000006</v>
      </c>
      <c r="O3956" s="16">
        <f t="shared" ca="1" si="801"/>
        <v>8.4328000000000003</v>
      </c>
      <c r="P3956" s="16" t="str">
        <f ca="1">IFERROR(INDEX(VpD!$2:$2,MATCH(H3956,VpD!$1:$1,1)),VpD!$I$2)</f>
        <v>&gt;1998</v>
      </c>
      <c r="Q3956" s="1">
        <f ca="1">INDEX(VpD!$C$3:$I$27,MATCH(F3956,VpD!$B$3:$B$27,0),MATCH(P3956,VpD!$C$2:$I$2,0))</f>
        <v>65</v>
      </c>
      <c r="R3956" s="16">
        <f t="shared" ca="1" si="802"/>
        <v>8.2550000000000008</v>
      </c>
      <c r="S3956" s="14">
        <f t="shared" ca="1" si="803"/>
        <v>712577.69</v>
      </c>
      <c r="T3956" s="14">
        <f t="shared" ca="1" si="804"/>
        <v>6168782.1399999997</v>
      </c>
      <c r="U3956" s="14" t="str">
        <f t="shared" ca="1" si="805"/>
        <v>4591B5F9-A6E4-0DD9-E044-0003BA298018</v>
      </c>
    </row>
    <row r="3957" spans="1:21" s="14" customFormat="1" x14ac:dyDescent="0.25">
      <c r="A3957" s="14">
        <f t="shared" si="793"/>
        <v>3957</v>
      </c>
      <c r="B3957" s="14" t="str">
        <f t="shared" ca="1" si="794"/>
        <v>40685F6C-7C2A-42D0-97BC-BC868A52933A</v>
      </c>
      <c r="C3957" s="14" t="str">
        <f t="shared" ca="1" si="795"/>
        <v>Strandhaven</v>
      </c>
      <c r="D3957" s="14" t="str">
        <f t="shared" ca="1" si="796"/>
        <v>198</v>
      </c>
      <c r="E3957" s="14" t="str">
        <f t="shared" ca="1" si="797"/>
        <v>5ba</v>
      </c>
      <c r="F3957" s="1">
        <f t="shared" ca="1" si="798"/>
        <v>130</v>
      </c>
      <c r="G3957" s="1">
        <f t="shared" ca="1" si="799"/>
        <v>108</v>
      </c>
      <c r="H3957" s="1">
        <f t="shared" ca="1" si="800"/>
        <v>2008</v>
      </c>
      <c r="I3957" s="1" t="str">
        <f ca="1">INDEX(Relationstabel!$C$3:$K$10,MATCH(INDIRECT($A$1&amp;"J"&amp;A3957),Relationstabel!$A$3:$A$10,0),MATCH(IFERROR(VALUE(INDIRECT($A$1&amp;"K"&amp;A3957)),0),Relationstabel!$C$1:$K$1,0))</f>
        <v>Naturgas</v>
      </c>
      <c r="J3957" s="1" t="str">
        <f ca="1">INDEX(Anvendelseskode!B:B,MATCH($F3957,Anvendelseskode!$A:$A,0))</f>
        <v>Række-, kæde-, dobbelthus (lodret adskillelse mellem enhederne)</v>
      </c>
      <c r="K3957" s="1" t="str">
        <f ca="1">INDEX(Anvendelseskode!C:C,MATCH($F3957,Anvendelseskode!$A:$A,0))</f>
        <v>Række-, kæde og dobbelthuse</v>
      </c>
      <c r="L3957" s="1" t="str">
        <f ca="1">INDEX(Anvendelseskode!D:D,MATCH($F3957,Anvendelseskode!$A:$A,0))</f>
        <v>Private husholdninger</v>
      </c>
      <c r="M3957" s="1" t="str">
        <f ca="1">IFERROR(INDEX(SBi!$2:$2,MATCH(H3957,SBi!$1:$1,1)),SBi!$K$2)</f>
        <v>Efter 2006</v>
      </c>
      <c r="N3957" s="1">
        <f ca="1">INDEX(SBi!$C$3:$K$28,MATCH(F3957,SBi!$B$3:$B$28,0),MATCH(M3957,SBi!$C$2:$K$2,0))</f>
        <v>66.400000000000006</v>
      </c>
      <c r="O3957" s="16">
        <f t="shared" ca="1" si="801"/>
        <v>7.1712000000000007</v>
      </c>
      <c r="P3957" s="16" t="str">
        <f ca="1">IFERROR(INDEX(VpD!$2:$2,MATCH(H3957,VpD!$1:$1,1)),VpD!$I$2)</f>
        <v>&gt;1998</v>
      </c>
      <c r="Q3957" s="1">
        <f ca="1">INDEX(VpD!$C$3:$I$27,MATCH(F3957,VpD!$B$3:$B$27,0),MATCH(P3957,VpD!$C$2:$I$2,0))</f>
        <v>65</v>
      </c>
      <c r="R3957" s="16">
        <f t="shared" ca="1" si="802"/>
        <v>7.02</v>
      </c>
      <c r="S3957" s="14">
        <f t="shared" ca="1" si="803"/>
        <v>712528.63</v>
      </c>
      <c r="T3957" s="14">
        <f t="shared" ca="1" si="804"/>
        <v>6168841.75</v>
      </c>
      <c r="U3957" s="14" t="str">
        <f t="shared" ca="1" si="805"/>
        <v>4591B5F9-A6F2-0DD9-E044-0003BA298018</v>
      </c>
    </row>
    <row r="3958" spans="1:21" s="14" customFormat="1" x14ac:dyDescent="0.25">
      <c r="A3958" s="14">
        <f t="shared" si="793"/>
        <v>3958</v>
      </c>
      <c r="B3958" s="14" t="str">
        <f t="shared" ca="1" si="794"/>
        <v>810AFC15-2A46-49BB-B5BD-2DBF836593D4</v>
      </c>
      <c r="C3958" s="14" t="str">
        <f t="shared" ca="1" si="795"/>
        <v>Strandhaven</v>
      </c>
      <c r="D3958" s="14" t="str">
        <f t="shared" ca="1" si="796"/>
        <v>214</v>
      </c>
      <c r="E3958" s="14" t="str">
        <f t="shared" ca="1" si="797"/>
        <v>5au</v>
      </c>
      <c r="F3958" s="1">
        <f t="shared" ca="1" si="798"/>
        <v>130</v>
      </c>
      <c r="G3958" s="1">
        <f t="shared" ca="1" si="799"/>
        <v>108</v>
      </c>
      <c r="H3958" s="1">
        <f t="shared" ca="1" si="800"/>
        <v>2008</v>
      </c>
      <c r="I3958" s="1" t="str">
        <f ca="1">INDEX(Relationstabel!$C$3:$K$10,MATCH(INDIRECT($A$1&amp;"J"&amp;A3958),Relationstabel!$A$3:$A$10,0),MATCH(IFERROR(VALUE(INDIRECT($A$1&amp;"K"&amp;A3958)),0),Relationstabel!$C$1:$K$1,0))</f>
        <v>Naturgas</v>
      </c>
      <c r="J3958" s="1" t="str">
        <f ca="1">INDEX(Anvendelseskode!B:B,MATCH($F3958,Anvendelseskode!$A:$A,0))</f>
        <v>Række-, kæde-, dobbelthus (lodret adskillelse mellem enhederne)</v>
      </c>
      <c r="K3958" s="1" t="str">
        <f ca="1">INDEX(Anvendelseskode!C:C,MATCH($F3958,Anvendelseskode!$A:$A,0))</f>
        <v>Række-, kæde og dobbelthuse</v>
      </c>
      <c r="L3958" s="1" t="str">
        <f ca="1">INDEX(Anvendelseskode!D:D,MATCH($F3958,Anvendelseskode!$A:$A,0))</f>
        <v>Private husholdninger</v>
      </c>
      <c r="M3958" s="1" t="str">
        <f ca="1">IFERROR(INDEX(SBi!$2:$2,MATCH(H3958,SBi!$1:$1,1)),SBi!$K$2)</f>
        <v>Efter 2006</v>
      </c>
      <c r="N3958" s="1">
        <f ca="1">INDEX(SBi!$C$3:$K$28,MATCH(F3958,SBi!$B$3:$B$28,0),MATCH(M3958,SBi!$C$2:$K$2,0))</f>
        <v>66.400000000000006</v>
      </c>
      <c r="O3958" s="16">
        <f t="shared" ca="1" si="801"/>
        <v>7.1712000000000007</v>
      </c>
      <c r="P3958" s="16" t="str">
        <f ca="1">IFERROR(INDEX(VpD!$2:$2,MATCH(H3958,VpD!$1:$1,1)),VpD!$I$2)</f>
        <v>&gt;1998</v>
      </c>
      <c r="Q3958" s="1">
        <f ca="1">INDEX(VpD!$C$3:$I$27,MATCH(F3958,VpD!$B$3:$B$27,0),MATCH(P3958,VpD!$C$2:$I$2,0))</f>
        <v>65</v>
      </c>
      <c r="R3958" s="16">
        <f t="shared" ca="1" si="802"/>
        <v>7.02</v>
      </c>
      <c r="S3958" s="14">
        <f t="shared" ca="1" si="803"/>
        <v>712548.64</v>
      </c>
      <c r="T3958" s="14">
        <f t="shared" ca="1" si="804"/>
        <v>6168771.3600000003</v>
      </c>
      <c r="U3958" s="14" t="str">
        <f t="shared" ca="1" si="805"/>
        <v>4591B5F9-A6F9-0DD9-E044-0003BA298018</v>
      </c>
    </row>
    <row r="3959" spans="1:21" s="14" customFormat="1" x14ac:dyDescent="0.25">
      <c r="A3959" s="14">
        <f t="shared" si="793"/>
        <v>3959</v>
      </c>
      <c r="B3959" s="14" t="str">
        <f t="shared" ca="1" si="794"/>
        <v>7B0BF639-7118-414C-B2C3-31151194C321</v>
      </c>
      <c r="C3959" s="14" t="str">
        <f t="shared" ca="1" si="795"/>
        <v>Strandhaven</v>
      </c>
      <c r="D3959" s="14" t="str">
        <f t="shared" ca="1" si="796"/>
        <v>218</v>
      </c>
      <c r="E3959" s="14" t="str">
        <f t="shared" ca="1" si="797"/>
        <v>5as</v>
      </c>
      <c r="F3959" s="1">
        <f t="shared" ca="1" si="798"/>
        <v>130</v>
      </c>
      <c r="G3959" s="1">
        <f t="shared" ca="1" si="799"/>
        <v>108</v>
      </c>
      <c r="H3959" s="1">
        <f t="shared" ca="1" si="800"/>
        <v>2008</v>
      </c>
      <c r="I3959" s="1" t="str">
        <f ca="1">INDEX(Relationstabel!$C$3:$K$10,MATCH(INDIRECT($A$1&amp;"J"&amp;A3959),Relationstabel!$A$3:$A$10,0),MATCH(IFERROR(VALUE(INDIRECT($A$1&amp;"K"&amp;A3959)),0),Relationstabel!$C$1:$K$1,0))</f>
        <v>Naturgas</v>
      </c>
      <c r="J3959" s="1" t="str">
        <f ca="1">INDEX(Anvendelseskode!B:B,MATCH($F3959,Anvendelseskode!$A:$A,0))</f>
        <v>Række-, kæde-, dobbelthus (lodret adskillelse mellem enhederne)</v>
      </c>
      <c r="K3959" s="1" t="str">
        <f ca="1">INDEX(Anvendelseskode!C:C,MATCH($F3959,Anvendelseskode!$A:$A,0))</f>
        <v>Række-, kæde og dobbelthuse</v>
      </c>
      <c r="L3959" s="1" t="str">
        <f ca="1">INDEX(Anvendelseskode!D:D,MATCH($F3959,Anvendelseskode!$A:$A,0))</f>
        <v>Private husholdninger</v>
      </c>
      <c r="M3959" s="1" t="str">
        <f ca="1">IFERROR(INDEX(SBi!$2:$2,MATCH(H3959,SBi!$1:$1,1)),SBi!$K$2)</f>
        <v>Efter 2006</v>
      </c>
      <c r="N3959" s="1">
        <f ca="1">INDEX(SBi!$C$3:$K$28,MATCH(F3959,SBi!$B$3:$B$28,0),MATCH(M3959,SBi!$C$2:$K$2,0))</f>
        <v>66.400000000000006</v>
      </c>
      <c r="O3959" s="16">
        <f t="shared" ca="1" si="801"/>
        <v>7.1712000000000007</v>
      </c>
      <c r="P3959" s="16" t="str">
        <f ca="1">IFERROR(INDEX(VpD!$2:$2,MATCH(H3959,VpD!$1:$1,1)),VpD!$I$2)</f>
        <v>&gt;1998</v>
      </c>
      <c r="Q3959" s="1">
        <f ca="1">INDEX(VpD!$C$3:$I$27,MATCH(F3959,VpD!$B$3:$B$27,0),MATCH(P3959,VpD!$C$2:$I$2,0))</f>
        <v>65</v>
      </c>
      <c r="R3959" s="16">
        <f t="shared" ca="1" si="802"/>
        <v>7.02</v>
      </c>
      <c r="S3959" s="14">
        <f t="shared" ca="1" si="803"/>
        <v>712541.68</v>
      </c>
      <c r="T3959" s="14">
        <f t="shared" ca="1" si="804"/>
        <v>6168779.4199999999</v>
      </c>
      <c r="U3959" s="14" t="str">
        <f t="shared" ca="1" si="805"/>
        <v>4591B5F9-A6FB-0DD9-E044-0003BA298018</v>
      </c>
    </row>
    <row r="3960" spans="1:21" s="14" customFormat="1" x14ac:dyDescent="0.25">
      <c r="A3960" s="14">
        <f t="shared" si="793"/>
        <v>3960</v>
      </c>
      <c r="B3960" s="14" t="str">
        <f t="shared" ca="1" si="794"/>
        <v>CD572793-BFCE-4860-8E7F-1A00B63E3540</v>
      </c>
      <c r="C3960" s="14" t="str">
        <f t="shared" ca="1" si="795"/>
        <v>Grønkløvervænget</v>
      </c>
      <c r="D3960" s="14" t="str">
        <f t="shared" ca="1" si="796"/>
        <v>20</v>
      </c>
      <c r="E3960" s="14" t="str">
        <f t="shared" ca="1" si="797"/>
        <v>9ut</v>
      </c>
      <c r="F3960" s="1">
        <f t="shared" ca="1" si="798"/>
        <v>130</v>
      </c>
      <c r="G3960" s="1">
        <f t="shared" ca="1" si="799"/>
        <v>130</v>
      </c>
      <c r="H3960" s="1">
        <f t="shared" ca="1" si="800"/>
        <v>2016</v>
      </c>
      <c r="I3960" s="1" t="str">
        <f ca="1">INDEX(Relationstabel!$C$3:$K$10,MATCH(INDIRECT($A$1&amp;"J"&amp;A3960),Relationstabel!$A$3:$A$10,0),MATCH(IFERROR(VALUE(INDIRECT($A$1&amp;"K"&amp;A3960)),0),Relationstabel!$C$1:$K$1,0))</f>
        <v>Fjernvarme/ Blokvarme</v>
      </c>
      <c r="J3960" s="1" t="str">
        <f ca="1">INDEX(Anvendelseskode!B:B,MATCH($F3960,Anvendelseskode!$A:$A,0))</f>
        <v>Række-, kæde-, dobbelthus (lodret adskillelse mellem enhederne)</v>
      </c>
      <c r="K3960" s="1" t="str">
        <f ca="1">INDEX(Anvendelseskode!C:C,MATCH($F3960,Anvendelseskode!$A:$A,0))</f>
        <v>Række-, kæde og dobbelthuse</v>
      </c>
      <c r="L3960" s="1" t="str">
        <f ca="1">INDEX(Anvendelseskode!D:D,MATCH($F3960,Anvendelseskode!$A:$A,0))</f>
        <v>Private husholdninger</v>
      </c>
      <c r="M3960" s="1" t="str">
        <f ca="1">IFERROR(INDEX(SBi!$2:$2,MATCH(H3960,SBi!$1:$1,1)),SBi!$K$2)</f>
        <v>Efter 2006</v>
      </c>
      <c r="N3960" s="1">
        <f ca="1">INDEX(SBi!$C$3:$K$28,MATCH(F3960,SBi!$B$3:$B$28,0),MATCH(M3960,SBi!$C$2:$K$2,0))</f>
        <v>66.400000000000006</v>
      </c>
      <c r="O3960" s="16">
        <f t="shared" ca="1" si="801"/>
        <v>8.6319999999999997</v>
      </c>
      <c r="P3960" s="16" t="str">
        <f ca="1">IFERROR(INDEX(VpD!$2:$2,MATCH(H3960,VpD!$1:$1,1)),VpD!$I$2)</f>
        <v>&gt;1998</v>
      </c>
      <c r="Q3960" s="1">
        <f ca="1">INDEX(VpD!$C$3:$I$27,MATCH(F3960,VpD!$B$3:$B$27,0),MATCH(P3960,VpD!$C$2:$I$2,0))</f>
        <v>65</v>
      </c>
      <c r="R3960" s="16">
        <f t="shared" ca="1" si="802"/>
        <v>8.4499999999999993</v>
      </c>
      <c r="S3960" s="14">
        <f t="shared" ca="1" si="803"/>
        <v>711622.05</v>
      </c>
      <c r="T3960" s="14">
        <f t="shared" ca="1" si="804"/>
        <v>6172798.7800000003</v>
      </c>
      <c r="U3960" s="14" t="str">
        <f t="shared" ca="1" si="805"/>
        <v>88D43488-3DE1-4231-BB84-E07167959D45</v>
      </c>
    </row>
    <row r="3961" spans="1:21" s="14" customFormat="1" x14ac:dyDescent="0.25">
      <c r="A3961" s="14">
        <f t="shared" si="793"/>
        <v>3961</v>
      </c>
      <c r="B3961" s="14" t="str">
        <f t="shared" ca="1" si="794"/>
        <v>FB922082-DF6E-461C-AD2B-5DEF72161A90</v>
      </c>
      <c r="C3961" s="14" t="str">
        <f t="shared" ca="1" si="795"/>
        <v>Hyrdeengen</v>
      </c>
      <c r="D3961" s="14" t="str">
        <f t="shared" ca="1" si="796"/>
        <v>311C</v>
      </c>
      <c r="E3961" s="14" t="str">
        <f t="shared" ca="1" si="797"/>
        <v>21gr</v>
      </c>
      <c r="F3961" s="1">
        <f t="shared" ca="1" si="798"/>
        <v>230</v>
      </c>
      <c r="G3961" s="1">
        <f t="shared" ca="1" si="799"/>
        <v>4</v>
      </c>
      <c r="H3961" s="1">
        <f t="shared" ca="1" si="800"/>
        <v>1974</v>
      </c>
      <c r="I3961" s="1" t="str">
        <f ca="1">INDEX(Relationstabel!$C$3:$K$10,MATCH(INDIRECT($A$1&amp;"J"&amp;A3961),Relationstabel!$A$3:$A$10,0),MATCH(IFERROR(VALUE(INDIRECT($A$1&amp;"K"&amp;A3961)),0),Relationstabel!$C$1:$K$1,0))</f>
        <v>Ingen varmeinstallation</v>
      </c>
      <c r="J3961" s="1" t="str">
        <f ca="1">INDEX(Anvendelseskode!B:B,MATCH($F3961,Anvendelseskode!$A:$A,0))</f>
        <v>El-, gas-, vand- eller varmeværk forbrændingsanstalt m.v..</v>
      </c>
      <c r="K3961" s="1" t="str">
        <f ca="1">INDEX(Anvendelseskode!C:C,MATCH($F3961,Anvendelseskode!$A:$A,0))</f>
        <v>El-, gas-, vand- og varmeværker</v>
      </c>
      <c r="L3961" s="1" t="str">
        <f ca="1">INDEX(Anvendelseskode!D:D,MATCH($F3961,Anvendelseskode!$A:$A,0))</f>
        <v>Industri</v>
      </c>
      <c r="M3961" s="1" t="str">
        <f ca="1">IFERROR(INDEX(SBi!$2:$2,MATCH(H3961,SBi!$1:$1,1)),SBi!$K$2)</f>
        <v>1973-1978</v>
      </c>
      <c r="N3961" s="1">
        <f ca="1">INDEX(SBi!$C$3:$K$28,MATCH(F3961,SBi!$B$3:$B$28,0),MATCH(M3961,SBi!$C$2:$K$2,0))</f>
        <v>97</v>
      </c>
      <c r="O3961" s="16">
        <f t="shared" ca="1" si="801"/>
        <v>0.38800000000000001</v>
      </c>
      <c r="P3961" s="16" t="str">
        <f ca="1">IFERROR(INDEX(VpD!$2:$2,MATCH(H3961,VpD!$1:$1,1)),VpD!$I$2)</f>
        <v>1973-1978</v>
      </c>
      <c r="Q3961" s="1">
        <f ca="1">INDEX(VpD!$C$3:$I$27,MATCH(F3961,VpD!$B$3:$B$27,0),MATCH(P3961,VpD!$C$2:$I$2,0))</f>
        <v>97</v>
      </c>
      <c r="R3961" s="16">
        <f t="shared" ca="1" si="802"/>
        <v>0.38800000000000001</v>
      </c>
      <c r="S3961" s="14">
        <f t="shared" ca="1" si="803"/>
        <v>711628.34</v>
      </c>
      <c r="T3961" s="14">
        <f t="shared" ca="1" si="804"/>
        <v>6172348.2300000004</v>
      </c>
      <c r="U3961" s="14" t="str">
        <f t="shared" ca="1" si="805"/>
        <v>75D4829B-35A0-165E-E044-00144F3EAD67</v>
      </c>
    </row>
    <row r="3962" spans="1:21" s="14" customFormat="1" x14ac:dyDescent="0.25">
      <c r="A3962" s="14">
        <f t="shared" si="793"/>
        <v>3962</v>
      </c>
      <c r="B3962" s="14" t="str">
        <f t="shared" ca="1" si="794"/>
        <v>AAF68761-2791-4DB7-AA6B-7B207DFE0D7A</v>
      </c>
      <c r="C3962" s="14" t="str">
        <f t="shared" ca="1" si="795"/>
        <v>Syvhøjvænge</v>
      </c>
      <c r="D3962" s="14" t="str">
        <f t="shared" ca="1" si="796"/>
        <v>46C</v>
      </c>
      <c r="E3962" s="14" t="str">
        <f t="shared" ca="1" si="797"/>
        <v>12em</v>
      </c>
      <c r="F3962" s="1">
        <f t="shared" ca="1" si="798"/>
        <v>230</v>
      </c>
      <c r="G3962" s="1">
        <f t="shared" ca="1" si="799"/>
        <v>20</v>
      </c>
      <c r="H3962" s="1">
        <f t="shared" ca="1" si="800"/>
        <v>1969</v>
      </c>
      <c r="I3962" s="1" t="str">
        <f ca="1">INDEX(Relationstabel!$C$3:$K$10,MATCH(INDIRECT($A$1&amp;"J"&amp;A3962),Relationstabel!$A$3:$A$10,0),MATCH(IFERROR(VALUE(INDIRECT($A$1&amp;"K"&amp;A3962)),0),Relationstabel!$C$1:$K$1,0))</f>
        <v>Ingen varmeinstallation</v>
      </c>
      <c r="J3962" s="1" t="str">
        <f ca="1">INDEX(Anvendelseskode!B:B,MATCH($F3962,Anvendelseskode!$A:$A,0))</f>
        <v>El-, gas-, vand- eller varmeværk forbrændingsanstalt m.v..</v>
      </c>
      <c r="K3962" s="1" t="str">
        <f ca="1">INDEX(Anvendelseskode!C:C,MATCH($F3962,Anvendelseskode!$A:$A,0))</f>
        <v>El-, gas-, vand- og varmeværker</v>
      </c>
      <c r="L3962" s="1" t="str">
        <f ca="1">INDEX(Anvendelseskode!D:D,MATCH($F3962,Anvendelseskode!$A:$A,0))</f>
        <v>Industri</v>
      </c>
      <c r="M3962" s="1" t="str">
        <f ca="1">IFERROR(INDEX(SBi!$2:$2,MATCH(H3962,SBi!$1:$1,1)),SBi!$K$2)</f>
        <v>1961-1972</v>
      </c>
      <c r="N3962" s="1">
        <f ca="1">INDEX(SBi!$C$3:$K$28,MATCH(F3962,SBi!$B$3:$B$28,0),MATCH(M3962,SBi!$C$2:$K$2,0))</f>
        <v>97</v>
      </c>
      <c r="O3962" s="16">
        <f t="shared" ca="1" si="801"/>
        <v>1.94</v>
      </c>
      <c r="P3962" s="16" t="str">
        <f ca="1">IFERROR(INDEX(VpD!$2:$2,MATCH(H3962,VpD!$1:$1,1)),VpD!$I$2)</f>
        <v>1961-1972</v>
      </c>
      <c r="Q3962" s="1">
        <f ca="1">INDEX(VpD!$C$3:$I$27,MATCH(F3962,VpD!$B$3:$B$27,0),MATCH(P3962,VpD!$C$2:$I$2,0))</f>
        <v>97</v>
      </c>
      <c r="R3962" s="16">
        <f t="shared" ca="1" si="802"/>
        <v>1.94</v>
      </c>
      <c r="S3962" s="14">
        <f t="shared" ca="1" si="803"/>
        <v>711955.53</v>
      </c>
      <c r="T3962" s="14">
        <f t="shared" ca="1" si="804"/>
        <v>6171732.5599999996</v>
      </c>
      <c r="U3962" s="14" t="str">
        <f t="shared" ca="1" si="805"/>
        <v>75D4829B-35B8-165E-E044-00144F3EAD67</v>
      </c>
    </row>
    <row r="3963" spans="1:21" s="14" customFormat="1" x14ac:dyDescent="0.25">
      <c r="A3963" s="14">
        <f t="shared" si="793"/>
        <v>3963</v>
      </c>
      <c r="B3963" s="14" t="str">
        <f t="shared" ca="1" si="794"/>
        <v>DBC97CDD-77F6-4D23-86FB-0736E0191887</v>
      </c>
      <c r="C3963" s="14" t="str">
        <f t="shared" ca="1" si="795"/>
        <v>Kaffehaven</v>
      </c>
      <c r="D3963" s="14" t="str">
        <f t="shared" ca="1" si="796"/>
        <v>16</v>
      </c>
      <c r="E3963" s="14" t="str">
        <f t="shared" ca="1" si="797"/>
        <v>18sk</v>
      </c>
      <c r="F3963" s="1">
        <f t="shared" ca="1" si="798"/>
        <v>130</v>
      </c>
      <c r="G3963" s="1">
        <f t="shared" ca="1" si="799"/>
        <v>121</v>
      </c>
      <c r="H3963" s="1">
        <f t="shared" ca="1" si="800"/>
        <v>2009</v>
      </c>
      <c r="I3963" s="1" t="str">
        <f ca="1">INDEX(Relationstabel!$C$3:$K$10,MATCH(INDIRECT($A$1&amp;"J"&amp;A3963),Relationstabel!$A$3:$A$10,0),MATCH(IFERROR(VALUE(INDIRECT($A$1&amp;"K"&amp;A3963)),0),Relationstabel!$C$1:$K$1,0))</f>
        <v>Naturgas</v>
      </c>
      <c r="J3963" s="1" t="str">
        <f ca="1">INDEX(Anvendelseskode!B:B,MATCH($F3963,Anvendelseskode!$A:$A,0))</f>
        <v>Række-, kæde-, dobbelthus (lodret adskillelse mellem enhederne)</v>
      </c>
      <c r="K3963" s="1" t="str">
        <f ca="1">INDEX(Anvendelseskode!C:C,MATCH($F3963,Anvendelseskode!$A:$A,0))</f>
        <v>Række-, kæde og dobbelthuse</v>
      </c>
      <c r="L3963" s="1" t="str">
        <f ca="1">INDEX(Anvendelseskode!D:D,MATCH($F3963,Anvendelseskode!$A:$A,0))</f>
        <v>Private husholdninger</v>
      </c>
      <c r="M3963" s="1" t="str">
        <f ca="1">IFERROR(INDEX(SBi!$2:$2,MATCH(H3963,SBi!$1:$1,1)),SBi!$K$2)</f>
        <v>Efter 2006</v>
      </c>
      <c r="N3963" s="1">
        <f ca="1">INDEX(SBi!$C$3:$K$28,MATCH(F3963,SBi!$B$3:$B$28,0),MATCH(M3963,SBi!$C$2:$K$2,0))</f>
        <v>66.400000000000006</v>
      </c>
      <c r="O3963" s="16">
        <f t="shared" ca="1" si="801"/>
        <v>8.0343999999999998</v>
      </c>
      <c r="P3963" s="16" t="str">
        <f ca="1">IFERROR(INDEX(VpD!$2:$2,MATCH(H3963,VpD!$1:$1,1)),VpD!$I$2)</f>
        <v>&gt;1998</v>
      </c>
      <c r="Q3963" s="1">
        <f ca="1">INDEX(VpD!$C$3:$I$27,MATCH(F3963,VpD!$B$3:$B$27,0),MATCH(P3963,VpD!$C$2:$I$2,0))</f>
        <v>65</v>
      </c>
      <c r="R3963" s="16">
        <f t="shared" ca="1" si="802"/>
        <v>7.8650000000000002</v>
      </c>
      <c r="S3963" s="14">
        <f t="shared" ca="1" si="803"/>
        <v>712810.92</v>
      </c>
      <c r="T3963" s="14">
        <f t="shared" ca="1" si="804"/>
        <v>6168964.0999999996</v>
      </c>
      <c r="U3963" s="14" t="str">
        <f t="shared" ca="1" si="805"/>
        <v>76EDE3BB-3CBF-1E91-E044-00144F3EAD67</v>
      </c>
    </row>
    <row r="3964" spans="1:21" s="14" customFormat="1" x14ac:dyDescent="0.25">
      <c r="A3964" s="14">
        <f t="shared" si="793"/>
        <v>3964</v>
      </c>
      <c r="B3964" s="14" t="str">
        <f t="shared" ca="1" si="794"/>
        <v>F71CF71E-7273-4E27-8B50-55ED905B33FC</v>
      </c>
      <c r="C3964" s="14" t="str">
        <f t="shared" ca="1" si="795"/>
        <v>Hvidkløvervænget</v>
      </c>
      <c r="D3964" s="14" t="str">
        <f t="shared" ca="1" si="796"/>
        <v>22</v>
      </c>
      <c r="E3964" s="14" t="str">
        <f t="shared" ca="1" si="797"/>
        <v>9qy</v>
      </c>
      <c r="F3964" s="1">
        <f t="shared" ca="1" si="798"/>
        <v>130</v>
      </c>
      <c r="G3964" s="1">
        <f t="shared" ca="1" si="799"/>
        <v>115</v>
      </c>
      <c r="H3964" s="1">
        <f t="shared" ca="1" si="800"/>
        <v>2015</v>
      </c>
      <c r="I3964" s="1" t="str">
        <f ca="1">INDEX(Relationstabel!$C$3:$K$10,MATCH(INDIRECT($A$1&amp;"J"&amp;A3964),Relationstabel!$A$3:$A$10,0),MATCH(IFERROR(VALUE(INDIRECT($A$1&amp;"K"&amp;A3964)),0),Relationstabel!$C$1:$K$1,0))</f>
        <v>Fjernvarme/ Blokvarme</v>
      </c>
      <c r="J3964" s="1" t="str">
        <f ca="1">INDEX(Anvendelseskode!B:B,MATCH($F3964,Anvendelseskode!$A:$A,0))</f>
        <v>Række-, kæde-, dobbelthus (lodret adskillelse mellem enhederne)</v>
      </c>
      <c r="K3964" s="1" t="str">
        <f ca="1">INDEX(Anvendelseskode!C:C,MATCH($F3964,Anvendelseskode!$A:$A,0))</f>
        <v>Række-, kæde og dobbelthuse</v>
      </c>
      <c r="L3964" s="1" t="str">
        <f ca="1">INDEX(Anvendelseskode!D:D,MATCH($F3964,Anvendelseskode!$A:$A,0))</f>
        <v>Private husholdninger</v>
      </c>
      <c r="M3964" s="1" t="str">
        <f ca="1">IFERROR(INDEX(SBi!$2:$2,MATCH(H3964,SBi!$1:$1,1)),SBi!$K$2)</f>
        <v>Efter 2006</v>
      </c>
      <c r="N3964" s="1">
        <f ca="1">INDEX(SBi!$C$3:$K$28,MATCH(F3964,SBi!$B$3:$B$28,0),MATCH(M3964,SBi!$C$2:$K$2,0))</f>
        <v>66.400000000000006</v>
      </c>
      <c r="O3964" s="16">
        <f t="shared" ca="1" si="801"/>
        <v>7.636000000000001</v>
      </c>
      <c r="P3964" s="16" t="str">
        <f ca="1">IFERROR(INDEX(VpD!$2:$2,MATCH(H3964,VpD!$1:$1,1)),VpD!$I$2)</f>
        <v>&gt;1998</v>
      </c>
      <c r="Q3964" s="1">
        <f ca="1">INDEX(VpD!$C$3:$I$27,MATCH(F3964,VpD!$B$3:$B$27,0),MATCH(P3964,VpD!$C$2:$I$2,0))</f>
        <v>65</v>
      </c>
      <c r="R3964" s="16">
        <f t="shared" ca="1" si="802"/>
        <v>7.4749999999999996</v>
      </c>
      <c r="S3964" s="14">
        <f t="shared" ca="1" si="803"/>
        <v>711507.38</v>
      </c>
      <c r="T3964" s="14">
        <f t="shared" ca="1" si="804"/>
        <v>6172760.1699999999</v>
      </c>
      <c r="U3964" s="14" t="str">
        <f t="shared" ca="1" si="805"/>
        <v>23F78268-BA2A-431B-89C7-5A37994F0271</v>
      </c>
    </row>
    <row r="3965" spans="1:21" s="14" customFormat="1" x14ac:dyDescent="0.25">
      <c r="A3965" s="14">
        <f t="shared" si="793"/>
        <v>3965</v>
      </c>
      <c r="B3965" s="14" t="str">
        <f t="shared" ca="1" si="794"/>
        <v>1E16A24C-8266-4571-A132-9F6383A0929A</v>
      </c>
      <c r="C3965" s="14" t="str">
        <f t="shared" ca="1" si="795"/>
        <v>Grønkløvervænget</v>
      </c>
      <c r="D3965" s="14" t="str">
        <f t="shared" ca="1" si="796"/>
        <v>4</v>
      </c>
      <c r="E3965" s="14" t="str">
        <f t="shared" ca="1" si="797"/>
        <v>9um</v>
      </c>
      <c r="F3965" s="1">
        <f t="shared" ca="1" si="798"/>
        <v>130</v>
      </c>
      <c r="G3965" s="1">
        <f t="shared" ca="1" si="799"/>
        <v>130</v>
      </c>
      <c r="H3965" s="1">
        <f t="shared" ca="1" si="800"/>
        <v>2016</v>
      </c>
      <c r="I3965" s="1" t="str">
        <f ca="1">INDEX(Relationstabel!$C$3:$K$10,MATCH(INDIRECT($A$1&amp;"J"&amp;A3965),Relationstabel!$A$3:$A$10,0),MATCH(IFERROR(VALUE(INDIRECT($A$1&amp;"K"&amp;A3965)),0),Relationstabel!$C$1:$K$1,0))</f>
        <v>Fjernvarme/ Blokvarme</v>
      </c>
      <c r="J3965" s="1" t="str">
        <f ca="1">INDEX(Anvendelseskode!B:B,MATCH($F3965,Anvendelseskode!$A:$A,0))</f>
        <v>Række-, kæde-, dobbelthus (lodret adskillelse mellem enhederne)</v>
      </c>
      <c r="K3965" s="1" t="str">
        <f ca="1">INDEX(Anvendelseskode!C:C,MATCH($F3965,Anvendelseskode!$A:$A,0))</f>
        <v>Række-, kæde og dobbelthuse</v>
      </c>
      <c r="L3965" s="1" t="str">
        <f ca="1">INDEX(Anvendelseskode!D:D,MATCH($F3965,Anvendelseskode!$A:$A,0))</f>
        <v>Private husholdninger</v>
      </c>
      <c r="M3965" s="1" t="str">
        <f ca="1">IFERROR(INDEX(SBi!$2:$2,MATCH(H3965,SBi!$1:$1,1)),SBi!$K$2)</f>
        <v>Efter 2006</v>
      </c>
      <c r="N3965" s="1">
        <f ca="1">INDEX(SBi!$C$3:$K$28,MATCH(F3965,SBi!$B$3:$B$28,0),MATCH(M3965,SBi!$C$2:$K$2,0))</f>
        <v>66.400000000000006</v>
      </c>
      <c r="O3965" s="16">
        <f t="shared" ca="1" si="801"/>
        <v>8.6319999999999997</v>
      </c>
      <c r="P3965" s="16" t="str">
        <f ca="1">IFERROR(INDEX(VpD!$2:$2,MATCH(H3965,VpD!$1:$1,1)),VpD!$I$2)</f>
        <v>&gt;1998</v>
      </c>
      <c r="Q3965" s="1">
        <f ca="1">INDEX(VpD!$C$3:$I$27,MATCH(F3965,VpD!$B$3:$B$27,0),MATCH(P3965,VpD!$C$2:$I$2,0))</f>
        <v>65</v>
      </c>
      <c r="R3965" s="16">
        <f t="shared" ca="1" si="802"/>
        <v>8.4499999999999993</v>
      </c>
      <c r="S3965" s="14">
        <f t="shared" ca="1" si="803"/>
        <v>711611.15</v>
      </c>
      <c r="T3965" s="14">
        <f t="shared" ca="1" si="804"/>
        <v>6172841.6100000003</v>
      </c>
      <c r="U3965" s="14" t="str">
        <f t="shared" ca="1" si="805"/>
        <v>00BD4B6F-53A9-4C4C-A390-67EDA2644C25</v>
      </c>
    </row>
    <row r="3966" spans="1:21" s="14" customFormat="1" x14ac:dyDescent="0.25">
      <c r="A3966" s="14">
        <f t="shared" si="793"/>
        <v>3966</v>
      </c>
      <c r="B3966" s="14" t="str">
        <f t="shared" ca="1" si="794"/>
        <v>28DF8D6C-174B-4055-97FF-D5D93D08D9F2</v>
      </c>
      <c r="C3966" s="14" t="str">
        <f t="shared" ca="1" si="795"/>
        <v>Gulkløvervænget</v>
      </c>
      <c r="D3966" s="14" t="str">
        <f t="shared" ca="1" si="796"/>
        <v>4</v>
      </c>
      <c r="E3966" s="14" t="str">
        <f t="shared" ca="1" si="797"/>
        <v>9ua</v>
      </c>
      <c r="F3966" s="1">
        <f t="shared" ca="1" si="798"/>
        <v>130</v>
      </c>
      <c r="G3966" s="1">
        <f t="shared" ca="1" si="799"/>
        <v>130</v>
      </c>
      <c r="H3966" s="1">
        <f t="shared" ca="1" si="800"/>
        <v>2016</v>
      </c>
      <c r="I3966" s="1" t="str">
        <f ca="1">INDEX(Relationstabel!$C$3:$K$10,MATCH(INDIRECT($A$1&amp;"J"&amp;A3966),Relationstabel!$A$3:$A$10,0),MATCH(IFERROR(VALUE(INDIRECT($A$1&amp;"K"&amp;A3966)),0),Relationstabel!$C$1:$K$1,0))</f>
        <v>Fjernvarme/ Blokvarme</v>
      </c>
      <c r="J3966" s="1" t="str">
        <f ca="1">INDEX(Anvendelseskode!B:B,MATCH($F3966,Anvendelseskode!$A:$A,0))</f>
        <v>Række-, kæde-, dobbelthus (lodret adskillelse mellem enhederne)</v>
      </c>
      <c r="K3966" s="1" t="str">
        <f ca="1">INDEX(Anvendelseskode!C:C,MATCH($F3966,Anvendelseskode!$A:$A,0))</f>
        <v>Række-, kæde og dobbelthuse</v>
      </c>
      <c r="L3966" s="1" t="str">
        <f ca="1">INDEX(Anvendelseskode!D:D,MATCH($F3966,Anvendelseskode!$A:$A,0))</f>
        <v>Private husholdninger</v>
      </c>
      <c r="M3966" s="1" t="str">
        <f ca="1">IFERROR(INDEX(SBi!$2:$2,MATCH(H3966,SBi!$1:$1,1)),SBi!$K$2)</f>
        <v>Efter 2006</v>
      </c>
      <c r="N3966" s="1">
        <f ca="1">INDEX(SBi!$C$3:$K$28,MATCH(F3966,SBi!$B$3:$B$28,0),MATCH(M3966,SBi!$C$2:$K$2,0))</f>
        <v>66.400000000000006</v>
      </c>
      <c r="O3966" s="16">
        <f t="shared" ca="1" si="801"/>
        <v>8.6319999999999997</v>
      </c>
      <c r="P3966" s="16" t="str">
        <f ca="1">IFERROR(INDEX(VpD!$2:$2,MATCH(H3966,VpD!$1:$1,1)),VpD!$I$2)</f>
        <v>&gt;1998</v>
      </c>
      <c r="Q3966" s="1">
        <f ca="1">INDEX(VpD!$C$3:$I$27,MATCH(F3966,VpD!$B$3:$B$27,0),MATCH(P3966,VpD!$C$2:$I$2,0))</f>
        <v>65</v>
      </c>
      <c r="R3966" s="16">
        <f t="shared" ca="1" si="802"/>
        <v>8.4499999999999993</v>
      </c>
      <c r="S3966" s="14">
        <f t="shared" ca="1" si="803"/>
        <v>711575.1</v>
      </c>
      <c r="T3966" s="14">
        <f t="shared" ca="1" si="804"/>
        <v>6172832.9900000002</v>
      </c>
      <c r="U3966" s="14" t="str">
        <f t="shared" ca="1" si="805"/>
        <v>0EF41076-0CB2-4ABC-A9BA-78455349BE35</v>
      </c>
    </row>
    <row r="3967" spans="1:21" s="14" customFormat="1" x14ac:dyDescent="0.25">
      <c r="A3967" s="14">
        <f t="shared" si="793"/>
        <v>3967</v>
      </c>
      <c r="B3967" s="14" t="str">
        <f t="shared" ca="1" si="794"/>
        <v>33E6C281-8507-477D-8756-4C18062D26BD</v>
      </c>
      <c r="C3967" s="14" t="str">
        <f t="shared" ca="1" si="795"/>
        <v>Sandvejen</v>
      </c>
      <c r="D3967" s="14" t="str">
        <f t="shared" ca="1" si="796"/>
        <v>2C</v>
      </c>
      <c r="E3967" s="14" t="str">
        <f t="shared" ca="1" si="797"/>
        <v>11cc</v>
      </c>
      <c r="F3967" s="1">
        <f t="shared" ca="1" si="798"/>
        <v>130</v>
      </c>
      <c r="G3967" s="1">
        <f t="shared" ca="1" si="799"/>
        <v>129</v>
      </c>
      <c r="H3967" s="1">
        <f t="shared" ca="1" si="800"/>
        <v>1975</v>
      </c>
      <c r="I3967" s="1" t="str">
        <f ca="1">INDEX(Relationstabel!$C$3:$K$10,MATCH(INDIRECT($A$1&amp;"J"&amp;A3967),Relationstabel!$A$3:$A$10,0),MATCH(IFERROR(VALUE(INDIRECT($A$1&amp;"K"&amp;A3967)),0),Relationstabel!$C$1:$K$1,0))</f>
        <v>Elvarme</v>
      </c>
      <c r="J3967" s="1" t="str">
        <f ca="1">INDEX(Anvendelseskode!B:B,MATCH($F3967,Anvendelseskode!$A:$A,0))</f>
        <v>Række-, kæde-, dobbelthus (lodret adskillelse mellem enhederne)</v>
      </c>
      <c r="K3967" s="1" t="str">
        <f ca="1">INDEX(Anvendelseskode!C:C,MATCH($F3967,Anvendelseskode!$A:$A,0))</f>
        <v>Række-, kæde og dobbelthuse</v>
      </c>
      <c r="L3967" s="1" t="str">
        <f ca="1">INDEX(Anvendelseskode!D:D,MATCH($F3967,Anvendelseskode!$A:$A,0))</f>
        <v>Private husholdninger</v>
      </c>
      <c r="M3967" s="1" t="str">
        <f ca="1">IFERROR(INDEX(SBi!$2:$2,MATCH(H3967,SBi!$1:$1,1)),SBi!$K$2)</f>
        <v>1973-1978</v>
      </c>
      <c r="N3967" s="1">
        <f ca="1">INDEX(SBi!$C$3:$K$28,MATCH(F3967,SBi!$B$3:$B$28,0),MATCH(M3967,SBi!$C$2:$K$2,0))</f>
        <v>112.6</v>
      </c>
      <c r="O3967" s="16">
        <f t="shared" ca="1" si="801"/>
        <v>14.525399999999999</v>
      </c>
      <c r="P3967" s="16" t="str">
        <f ca="1">IFERROR(INDEX(VpD!$2:$2,MATCH(H3967,VpD!$1:$1,1)),VpD!$I$2)</f>
        <v>1973-1978</v>
      </c>
      <c r="Q3967" s="1">
        <f ca="1">INDEX(VpD!$C$3:$I$27,MATCH(F3967,VpD!$B$3:$B$27,0),MATCH(P3967,VpD!$C$2:$I$2,0))</f>
        <v>98</v>
      </c>
      <c r="R3967" s="16">
        <f t="shared" ca="1" si="802"/>
        <v>12.641999999999999</v>
      </c>
      <c r="S3967" s="14">
        <f t="shared" ca="1" si="803"/>
        <v>713031.8</v>
      </c>
      <c r="T3967" s="14">
        <f t="shared" ca="1" si="804"/>
        <v>6168810.3099999996</v>
      </c>
      <c r="U3967" s="14" t="str">
        <f t="shared" ca="1" si="805"/>
        <v>0A3F507E-20EF-32B8-E044-0003BA298018</v>
      </c>
    </row>
    <row r="3968" spans="1:21" s="14" customFormat="1" x14ac:dyDescent="0.25">
      <c r="A3968" s="14">
        <f t="shared" si="793"/>
        <v>3968</v>
      </c>
      <c r="B3968" s="14" t="str">
        <f t="shared" ca="1" si="794"/>
        <v>A4B6C1DC-2B81-469C-9FAC-0C9902A69E54</v>
      </c>
      <c r="C3968" s="14" t="str">
        <f t="shared" ca="1" si="795"/>
        <v>Højstrupparken</v>
      </c>
      <c r="D3968" s="14" t="str">
        <f t="shared" ca="1" si="796"/>
        <v>81</v>
      </c>
      <c r="E3968" s="14" t="str">
        <f t="shared" ca="1" si="797"/>
        <v>108a</v>
      </c>
      <c r="F3968" s="1">
        <f t="shared" ca="1" si="798"/>
        <v>160</v>
      </c>
      <c r="G3968" s="1">
        <f t="shared" ca="1" si="799"/>
        <v>2747</v>
      </c>
      <c r="H3968" s="1">
        <f t="shared" ca="1" si="800"/>
        <v>2009</v>
      </c>
      <c r="I3968" s="1" t="str">
        <f ca="1">INDEX(Relationstabel!$C$3:$K$10,MATCH(INDIRECT($A$1&amp;"J"&amp;A3968),Relationstabel!$A$3:$A$10,0),MATCH(IFERROR(VALUE(INDIRECT($A$1&amp;"K"&amp;A3968)),0),Relationstabel!$C$1:$K$1,0))</f>
        <v>Fjernvarme/ Blokvarme</v>
      </c>
      <c r="J3968" s="1" t="str">
        <f ca="1">INDEX(Anvendelseskode!B:B,MATCH($F3968,Anvendelseskode!$A:$A,0))</f>
        <v>Døgninstitutioner</v>
      </c>
      <c r="K3968" s="1" t="str">
        <f ca="1">INDEX(Anvendelseskode!C:C,MATCH($F3968,Anvendelseskode!$A:$A,0))</f>
        <v>Døgninstitutioner</v>
      </c>
      <c r="L3968" s="1" t="str">
        <f ca="1">INDEX(Anvendelseskode!D:D,MATCH($F3968,Anvendelseskode!$A:$A,0))</f>
        <v>Kommunale og andre offentlige institutioner</v>
      </c>
      <c r="M3968" s="1" t="str">
        <f ca="1">IFERROR(INDEX(SBi!$2:$2,MATCH(H3968,SBi!$1:$1,1)),SBi!$K$2)</f>
        <v>Efter 2006</v>
      </c>
      <c r="N3968" s="1">
        <f ca="1">INDEX(SBi!$C$3:$K$28,MATCH(F3968,SBi!$B$3:$B$28,0),MATCH(M3968,SBi!$C$2:$K$2,0))</f>
        <v>63.3</v>
      </c>
      <c r="O3968" s="16">
        <f t="shared" ca="1" si="801"/>
        <v>173.88509999999999</v>
      </c>
      <c r="P3968" s="16" t="str">
        <f ca="1">IFERROR(INDEX(VpD!$2:$2,MATCH(H3968,VpD!$1:$1,1)),VpD!$I$2)</f>
        <v>&gt;1998</v>
      </c>
      <c r="Q3968" s="1">
        <f ca="1">INDEX(VpD!$C$3:$I$27,MATCH(F3968,VpD!$B$3:$B$27,0),MATCH(P3968,VpD!$C$2:$I$2,0))</f>
        <v>161</v>
      </c>
      <c r="R3968" s="16">
        <f t="shared" ca="1" si="802"/>
        <v>442.267</v>
      </c>
      <c r="S3968" s="14">
        <f t="shared" ca="1" si="803"/>
        <v>713171.56</v>
      </c>
      <c r="T3968" s="14">
        <f t="shared" ca="1" si="804"/>
        <v>6169331.25</v>
      </c>
      <c r="U3968" s="14" t="str">
        <f t="shared" ca="1" si="805"/>
        <v>5DDB979D-C1F7-40D3-E044-0003BA298018</v>
      </c>
    </row>
    <row r="3969" spans="1:21" s="14" customFormat="1" x14ac:dyDescent="0.25">
      <c r="A3969" s="14">
        <f t="shared" si="793"/>
        <v>3969</v>
      </c>
      <c r="B3969" s="14" t="str">
        <f t="shared" ca="1" si="794"/>
        <v>4B0D6563-746F-420B-B47F-2E771279B993</v>
      </c>
      <c r="C3969" s="14" t="str">
        <f t="shared" ca="1" si="795"/>
        <v>Vejlegårdsvej</v>
      </c>
      <c r="D3969" s="14" t="str">
        <f t="shared" ca="1" si="796"/>
        <v>65H</v>
      </c>
      <c r="E3969" s="14" t="str">
        <f t="shared" ca="1" si="797"/>
        <v>3s</v>
      </c>
      <c r="F3969" s="1">
        <f t="shared" ca="1" si="798"/>
        <v>230</v>
      </c>
      <c r="G3969" s="1">
        <f t="shared" ca="1" si="799"/>
        <v>20</v>
      </c>
      <c r="H3969" s="1">
        <f t="shared" ca="1" si="800"/>
        <v>1969</v>
      </c>
      <c r="I3969" s="1" t="str">
        <f ca="1">INDEX(Relationstabel!$C$3:$K$10,MATCH(INDIRECT($A$1&amp;"J"&amp;A3969),Relationstabel!$A$3:$A$10,0),MATCH(IFERROR(VALUE(INDIRECT($A$1&amp;"K"&amp;A3969)),0),Relationstabel!$C$1:$K$1,0))</f>
        <v>Ingen varmeinstallation</v>
      </c>
      <c r="J3969" s="1" t="str">
        <f ca="1">INDEX(Anvendelseskode!B:B,MATCH($F3969,Anvendelseskode!$A:$A,0))</f>
        <v>El-, gas-, vand- eller varmeværk forbrændingsanstalt m.v..</v>
      </c>
      <c r="K3969" s="1" t="str">
        <f ca="1">INDEX(Anvendelseskode!C:C,MATCH($F3969,Anvendelseskode!$A:$A,0))</f>
        <v>El-, gas-, vand- og varmeværker</v>
      </c>
      <c r="L3969" s="1" t="str">
        <f ca="1">INDEX(Anvendelseskode!D:D,MATCH($F3969,Anvendelseskode!$A:$A,0))</f>
        <v>Industri</v>
      </c>
      <c r="M3969" s="1" t="str">
        <f ca="1">IFERROR(INDEX(SBi!$2:$2,MATCH(H3969,SBi!$1:$1,1)),SBi!$K$2)</f>
        <v>1961-1972</v>
      </c>
      <c r="N3969" s="1">
        <f ca="1">INDEX(SBi!$C$3:$K$28,MATCH(F3969,SBi!$B$3:$B$28,0),MATCH(M3969,SBi!$C$2:$K$2,0))</f>
        <v>97</v>
      </c>
      <c r="O3969" s="16">
        <f t="shared" ca="1" si="801"/>
        <v>1.94</v>
      </c>
      <c r="P3969" s="16" t="str">
        <f ca="1">IFERROR(INDEX(VpD!$2:$2,MATCH(H3969,VpD!$1:$1,1)),VpD!$I$2)</f>
        <v>1961-1972</v>
      </c>
      <c r="Q3969" s="1">
        <f ca="1">INDEX(VpD!$C$3:$I$27,MATCH(F3969,VpD!$B$3:$B$27,0),MATCH(P3969,VpD!$C$2:$I$2,0))</f>
        <v>97</v>
      </c>
      <c r="R3969" s="16">
        <f t="shared" ca="1" si="802"/>
        <v>1.94</v>
      </c>
      <c r="S3969" s="14">
        <f t="shared" ca="1" si="803"/>
        <v>712331.5</v>
      </c>
      <c r="T3969" s="14">
        <f t="shared" ca="1" si="804"/>
        <v>6169587.21</v>
      </c>
      <c r="U3969" s="14" t="str">
        <f t="shared" ca="1" si="805"/>
        <v>76D29F28-2777-3856-E044-00144F3EAD67</v>
      </c>
    </row>
    <row r="3970" spans="1:21" s="14" customFormat="1" x14ac:dyDescent="0.25">
      <c r="A3970" s="14">
        <f t="shared" si="793"/>
        <v>3970</v>
      </c>
      <c r="B3970" s="14" t="str">
        <f t="shared" ca="1" si="794"/>
        <v>EC06006A-AEA0-4340-81EA-3DFCF1D67379</v>
      </c>
      <c r="C3970" s="14" t="str">
        <f t="shared" ca="1" si="795"/>
        <v>Vejlegårdsvej</v>
      </c>
      <c r="D3970" s="14" t="str">
        <f t="shared" ca="1" si="796"/>
        <v>65H</v>
      </c>
      <c r="E3970" s="14" t="str">
        <f t="shared" ca="1" si="797"/>
        <v>3s</v>
      </c>
      <c r="F3970" s="1">
        <f t="shared" ca="1" si="798"/>
        <v>230</v>
      </c>
      <c r="G3970" s="1">
        <f t="shared" ca="1" si="799"/>
        <v>20</v>
      </c>
      <c r="H3970" s="1">
        <f t="shared" ca="1" si="800"/>
        <v>1962</v>
      </c>
      <c r="I3970" s="1" t="str">
        <f ca="1">INDEX(Relationstabel!$C$3:$K$10,MATCH(INDIRECT($A$1&amp;"J"&amp;A3970),Relationstabel!$A$3:$A$10,0),MATCH(IFERROR(VALUE(INDIRECT($A$1&amp;"K"&amp;A3970)),0),Relationstabel!$C$1:$K$1,0))</f>
        <v>Ingen varmeinstallation</v>
      </c>
      <c r="J3970" s="1" t="str">
        <f ca="1">INDEX(Anvendelseskode!B:B,MATCH($F3970,Anvendelseskode!$A:$A,0))</f>
        <v>El-, gas-, vand- eller varmeværk forbrændingsanstalt m.v..</v>
      </c>
      <c r="K3970" s="1" t="str">
        <f ca="1">INDEX(Anvendelseskode!C:C,MATCH($F3970,Anvendelseskode!$A:$A,0))</f>
        <v>El-, gas-, vand- og varmeværker</v>
      </c>
      <c r="L3970" s="1" t="str">
        <f ca="1">INDEX(Anvendelseskode!D:D,MATCH($F3970,Anvendelseskode!$A:$A,0))</f>
        <v>Industri</v>
      </c>
      <c r="M3970" s="1" t="str">
        <f ca="1">IFERROR(INDEX(SBi!$2:$2,MATCH(H3970,SBi!$1:$1,1)),SBi!$K$2)</f>
        <v>1961-1972</v>
      </c>
      <c r="N3970" s="1">
        <f ca="1">INDEX(SBi!$C$3:$K$28,MATCH(F3970,SBi!$B$3:$B$28,0),MATCH(M3970,SBi!$C$2:$K$2,0))</f>
        <v>97</v>
      </c>
      <c r="O3970" s="16">
        <f t="shared" ca="1" si="801"/>
        <v>1.94</v>
      </c>
      <c r="P3970" s="16" t="str">
        <f ca="1">IFERROR(INDEX(VpD!$2:$2,MATCH(H3970,VpD!$1:$1,1)),VpD!$I$2)</f>
        <v>1961-1972</v>
      </c>
      <c r="Q3970" s="1">
        <f ca="1">INDEX(VpD!$C$3:$I$27,MATCH(F3970,VpD!$B$3:$B$27,0),MATCH(P3970,VpD!$C$2:$I$2,0))</f>
        <v>97</v>
      </c>
      <c r="R3970" s="16">
        <f t="shared" ca="1" si="802"/>
        <v>1.94</v>
      </c>
      <c r="S3970" s="14">
        <f t="shared" ca="1" si="803"/>
        <v>712331.5</v>
      </c>
      <c r="T3970" s="14">
        <f t="shared" ca="1" si="804"/>
        <v>6169587.21</v>
      </c>
      <c r="U3970" s="14" t="str">
        <f t="shared" ca="1" si="805"/>
        <v>76D29F28-2777-3856-E044-00144F3EAD67</v>
      </c>
    </row>
    <row r="3971" spans="1:21" s="14" customFormat="1" x14ac:dyDescent="0.25">
      <c r="A3971" s="14">
        <f t="shared" ref="A3971:A4034" si="806">ROW(B3971)</f>
        <v>3971</v>
      </c>
      <c r="B3971" s="14" t="str">
        <f t="shared" ref="B3971:B4034" ca="1" si="807">INDIRECT($A$1&amp;"b"&amp;A3971)</f>
        <v>54BE91EF-D02C-4341-8F35-76F1419576C3</v>
      </c>
      <c r="C3971" s="14" t="str">
        <f t="shared" ref="C3971:C4034" ca="1" si="808">INDIRECT($A$1&amp;"V"&amp;A3971)</f>
        <v>Vallensbæk Stationst</v>
      </c>
      <c r="D3971" s="14" t="str">
        <f t="shared" ref="D3971:D4034" ca="1" si="809">INDIRECT($A$1&amp;"W"&amp;A3971)</f>
        <v>62</v>
      </c>
      <c r="E3971" s="14" t="str">
        <f t="shared" ref="E3971:E4034" ca="1" si="810">INDIRECT($A$1&amp;"AB"&amp;A3971)</f>
        <v>102a</v>
      </c>
      <c r="F3971" s="1">
        <f t="shared" ref="F3971:F4034" ca="1" si="811">ROUNDDOWN(INDIRECT($A$1&amp;"C"&amp;A3971),-1)</f>
        <v>320</v>
      </c>
      <c r="G3971" s="1">
        <f t="shared" ref="G3971:G4034" ca="1" si="812">INDIRECT($A$1&amp;"P"&amp;A3971)+INDIRECT($A$1&amp;"Q"&amp;A3971)+INDIRECT($A$1&amp;"R"&amp;A3971)*0.5</f>
        <v>408</v>
      </c>
      <c r="H3971" s="1">
        <f t="shared" ref="H3971:H4034" ca="1" si="813">MAX(INDIRECT($A$1&amp;"E"&amp;A3971),INDIRECT($A$1&amp;"D"&amp;A3971))</f>
        <v>2002</v>
      </c>
      <c r="I3971" s="1" t="str">
        <f ca="1">INDEX(Relationstabel!$C$3:$K$10,MATCH(INDIRECT($A$1&amp;"J"&amp;A3971),Relationstabel!$A$3:$A$10,0),MATCH(IFERROR(VALUE(INDIRECT($A$1&amp;"K"&amp;A3971)),0),Relationstabel!$C$1:$K$1,0))</f>
        <v>Fjernvarme/ Blokvarme</v>
      </c>
      <c r="J3971" s="1" t="str">
        <f ca="1">INDEX(Anvendelseskode!B:B,MATCH($F3971,Anvendelseskode!$A:$A,0))</f>
        <v>Bygning til kontor, handel, lager herunder offentlig administration</v>
      </c>
      <c r="K3971" s="1" t="str">
        <f ca="1">INDEX(Anvendelseskode!C:C,MATCH($F3971,Anvendelseskode!$A:$A,0))</f>
        <v>Kontor, handel, lager, off. adm.</v>
      </c>
      <c r="L3971" s="1" t="str">
        <f ca="1">INDEX(Anvendelseskode!D:D,MATCH($F3971,Anvendelseskode!$A:$A,0))</f>
        <v>Handel og servicevirksomheder</v>
      </c>
      <c r="M3971" s="1" t="str">
        <f ca="1">IFERROR(INDEX(SBi!$2:$2,MATCH(H3971,SBi!$1:$1,1)),SBi!$K$2)</f>
        <v>1999-2006</v>
      </c>
      <c r="N3971" s="1">
        <f ca="1">INDEX(SBi!$C$3:$K$28,MATCH(F3971,SBi!$B$3:$B$28,0),MATCH(M3971,SBi!$C$2:$K$2,0))</f>
        <v>89.6</v>
      </c>
      <c r="O3971" s="16">
        <f t="shared" ref="O3971:O4034" ca="1" si="814">N3971*G3971/1000</f>
        <v>36.556799999999996</v>
      </c>
      <c r="P3971" s="16" t="str">
        <f ca="1">IFERROR(INDEX(VpD!$2:$2,MATCH(H3971,VpD!$1:$1,1)),VpD!$I$2)</f>
        <v>&gt;1998</v>
      </c>
      <c r="Q3971" s="1">
        <f ca="1">INDEX(VpD!$C$3:$I$27,MATCH(F3971,VpD!$B$3:$B$27,0),MATCH(P3971,VpD!$C$2:$I$2,0))</f>
        <v>77</v>
      </c>
      <c r="R3971" s="16">
        <f t="shared" ref="R3971:R4034" ca="1" si="815">Q3971*G3971/1000</f>
        <v>31.416</v>
      </c>
      <c r="S3971" s="14">
        <f t="shared" ref="S3971:S4034" ca="1" si="816">INDIRECT($A$1&amp;"AE"&amp;A3971)</f>
        <v>713348.64</v>
      </c>
      <c r="T3971" s="14">
        <f t="shared" ref="T3971:T4034" ca="1" si="817">INDIRECT($A$1&amp;"AF"&amp;A3971)</f>
        <v>6169356.4299999997</v>
      </c>
      <c r="U3971" s="14" t="str">
        <f t="shared" ref="U3971:U4034" ca="1" si="818">INDIRECT($A$1&amp;"AC"&amp;A3971)</f>
        <v>7096F618-6202-5ED1-E044-00144F3EAD67</v>
      </c>
    </row>
    <row r="3972" spans="1:21" s="14" customFormat="1" x14ac:dyDescent="0.25">
      <c r="A3972" s="14">
        <f t="shared" si="806"/>
        <v>3972</v>
      </c>
      <c r="B3972" s="14" t="str">
        <f t="shared" ca="1" si="807"/>
        <v>1186081C-87BC-4FEC-A1C2-03C9E6A5A16F</v>
      </c>
      <c r="C3972" s="14" t="str">
        <f t="shared" ca="1" si="808"/>
        <v>Hvidkløvervænget</v>
      </c>
      <c r="D3972" s="14" t="str">
        <f t="shared" ca="1" si="809"/>
        <v>3</v>
      </c>
      <c r="E3972" s="14" t="str">
        <f t="shared" ca="1" si="810"/>
        <v>9qy</v>
      </c>
      <c r="F3972" s="1">
        <f t="shared" ca="1" si="811"/>
        <v>130</v>
      </c>
      <c r="G3972" s="1">
        <f t="shared" ca="1" si="812"/>
        <v>115</v>
      </c>
      <c r="H3972" s="1">
        <f t="shared" ca="1" si="813"/>
        <v>2015</v>
      </c>
      <c r="I3972" s="1" t="str">
        <f ca="1">INDEX(Relationstabel!$C$3:$K$10,MATCH(INDIRECT($A$1&amp;"J"&amp;A3972),Relationstabel!$A$3:$A$10,0),MATCH(IFERROR(VALUE(INDIRECT($A$1&amp;"K"&amp;A3972)),0),Relationstabel!$C$1:$K$1,0))</f>
        <v>Fjernvarme/ Blokvarme</v>
      </c>
      <c r="J3972" s="1" t="str">
        <f ca="1">INDEX(Anvendelseskode!B:B,MATCH($F3972,Anvendelseskode!$A:$A,0))</f>
        <v>Række-, kæde-, dobbelthus (lodret adskillelse mellem enhederne)</v>
      </c>
      <c r="K3972" s="1" t="str">
        <f ca="1">INDEX(Anvendelseskode!C:C,MATCH($F3972,Anvendelseskode!$A:$A,0))</f>
        <v>Række-, kæde og dobbelthuse</v>
      </c>
      <c r="L3972" s="1" t="str">
        <f ca="1">INDEX(Anvendelseskode!D:D,MATCH($F3972,Anvendelseskode!$A:$A,0))</f>
        <v>Private husholdninger</v>
      </c>
      <c r="M3972" s="1" t="str">
        <f ca="1">IFERROR(INDEX(SBi!$2:$2,MATCH(H3972,SBi!$1:$1,1)),SBi!$K$2)</f>
        <v>Efter 2006</v>
      </c>
      <c r="N3972" s="1">
        <f ca="1">INDEX(SBi!$C$3:$K$28,MATCH(F3972,SBi!$B$3:$B$28,0),MATCH(M3972,SBi!$C$2:$K$2,0))</f>
        <v>66.400000000000006</v>
      </c>
      <c r="O3972" s="16">
        <f t="shared" ca="1" si="814"/>
        <v>7.636000000000001</v>
      </c>
      <c r="P3972" s="16" t="str">
        <f ca="1">IFERROR(INDEX(VpD!$2:$2,MATCH(H3972,VpD!$1:$1,1)),VpD!$I$2)</f>
        <v>&gt;1998</v>
      </c>
      <c r="Q3972" s="1">
        <f ca="1">INDEX(VpD!$C$3:$I$27,MATCH(F3972,VpD!$B$3:$B$27,0),MATCH(P3972,VpD!$C$2:$I$2,0))</f>
        <v>65</v>
      </c>
      <c r="R3972" s="16">
        <f t="shared" ca="1" si="815"/>
        <v>7.4749999999999996</v>
      </c>
      <c r="S3972" s="14">
        <f t="shared" ca="1" si="816"/>
        <v>711513.46</v>
      </c>
      <c r="T3972" s="14">
        <f t="shared" ca="1" si="817"/>
        <v>6172819.8399999999</v>
      </c>
      <c r="U3972" s="14" t="str">
        <f t="shared" ca="1" si="818"/>
        <v>1CB0893E-6C2A-40EF-BBB1-CE438C725486</v>
      </c>
    </row>
    <row r="3973" spans="1:21" s="14" customFormat="1" x14ac:dyDescent="0.25">
      <c r="A3973" s="14">
        <f t="shared" si="806"/>
        <v>3973</v>
      </c>
      <c r="B3973" s="14" t="str">
        <f t="shared" ca="1" si="807"/>
        <v>62C4D3DD-9BD7-452D-A34A-93DD7BA407FC</v>
      </c>
      <c r="C3973" s="14" t="str">
        <f t="shared" ca="1" si="808"/>
        <v>Kollerupparken</v>
      </c>
      <c r="D3973" s="14" t="str">
        <f t="shared" ca="1" si="809"/>
        <v>1</v>
      </c>
      <c r="E3973" s="14" t="str">
        <f t="shared" ca="1" si="810"/>
        <v>1x</v>
      </c>
      <c r="F3973" s="1">
        <f t="shared" ca="1" si="811"/>
        <v>120</v>
      </c>
      <c r="G3973" s="1">
        <f t="shared" ca="1" si="812"/>
        <v>154</v>
      </c>
      <c r="H3973" s="1">
        <f t="shared" ca="1" si="813"/>
        <v>1967</v>
      </c>
      <c r="I3973" s="1" t="str">
        <f ca="1">INDEX(Relationstabel!$C$3:$K$10,MATCH(INDIRECT($A$1&amp;"J"&amp;A3973),Relationstabel!$A$3:$A$10,0),MATCH(IFERROR(VALUE(INDIRECT($A$1&amp;"K"&amp;A3973)),0),Relationstabel!$C$1:$K$1,0))</f>
        <v>Naturgas</v>
      </c>
      <c r="J3973" s="1" t="str">
        <f ca="1">INDEX(Anvendelseskode!B:B,MATCH($F3973,Anvendelseskode!$A:$A,0))</f>
        <v>Fritliggende enfamilieshus (parcelhus)</v>
      </c>
      <c r="K3973" s="1" t="str">
        <f ca="1">INDEX(Anvendelseskode!C:C,MATCH($F3973,Anvendelseskode!$A:$A,0))</f>
        <v>Parcelhuse</v>
      </c>
      <c r="L3973" s="1" t="str">
        <f ca="1">INDEX(Anvendelseskode!D:D,MATCH($F3973,Anvendelseskode!$A:$A,0))</f>
        <v>Private husholdninger</v>
      </c>
      <c r="M3973" s="1" t="str">
        <f ca="1">IFERROR(INDEX(SBi!$2:$2,MATCH(H3973,SBi!$1:$1,1)),SBi!$K$2)</f>
        <v>1961-1972</v>
      </c>
      <c r="N3973" s="1">
        <f ca="1">INDEX(SBi!$C$3:$K$28,MATCH(F3973,SBi!$B$3:$B$28,0),MATCH(M3973,SBi!$C$2:$K$2,0))</f>
        <v>134.30000000000001</v>
      </c>
      <c r="O3973" s="16">
        <f t="shared" ca="1" si="814"/>
        <v>20.682200000000002</v>
      </c>
      <c r="P3973" s="16" t="str">
        <f ca="1">IFERROR(INDEX(VpD!$2:$2,MATCH(H3973,VpD!$1:$1,1)),VpD!$I$2)</f>
        <v>1961-1972</v>
      </c>
      <c r="Q3973" s="1">
        <f ca="1">INDEX(VpD!$C$3:$I$27,MATCH(F3973,VpD!$B$3:$B$27,0),MATCH(P3973,VpD!$C$2:$I$2,0))</f>
        <v>143</v>
      </c>
      <c r="R3973" s="16">
        <f t="shared" ca="1" si="815"/>
        <v>22.021999999999998</v>
      </c>
      <c r="S3973" s="14">
        <f t="shared" ca="1" si="816"/>
        <v>713629.66</v>
      </c>
      <c r="T3973" s="14">
        <f t="shared" ca="1" si="817"/>
        <v>6169124.9699999997</v>
      </c>
      <c r="U3973" s="14" t="str">
        <f t="shared" ca="1" si="818"/>
        <v>0A3F507E-1BE7-32B8-E044-0003BA298018</v>
      </c>
    </row>
    <row r="3974" spans="1:21" s="14" customFormat="1" x14ac:dyDescent="0.25">
      <c r="A3974" s="14">
        <f t="shared" si="806"/>
        <v>3974</v>
      </c>
      <c r="B3974" s="14" t="str">
        <f t="shared" ca="1" si="807"/>
        <v>87AD8BAA-809B-4E46-9106-AA687EFEF1FE</v>
      </c>
      <c r="C3974" s="14" t="str">
        <f t="shared" ca="1" si="808"/>
        <v>Strandhaven</v>
      </c>
      <c r="D3974" s="14" t="str">
        <f t="shared" ca="1" si="809"/>
        <v>146</v>
      </c>
      <c r="E3974" s="14" t="str">
        <f t="shared" ca="1" si="810"/>
        <v>5bz</v>
      </c>
      <c r="F3974" s="1">
        <f t="shared" ca="1" si="811"/>
        <v>130</v>
      </c>
      <c r="G3974" s="1">
        <f t="shared" ca="1" si="812"/>
        <v>120</v>
      </c>
      <c r="H3974" s="1">
        <f t="shared" ca="1" si="813"/>
        <v>2008</v>
      </c>
      <c r="I3974" s="1" t="str">
        <f ca="1">INDEX(Relationstabel!$C$3:$K$10,MATCH(INDIRECT($A$1&amp;"J"&amp;A3974),Relationstabel!$A$3:$A$10,0),MATCH(IFERROR(VALUE(INDIRECT($A$1&amp;"K"&amp;A3974)),0),Relationstabel!$C$1:$K$1,0))</f>
        <v>Naturgas</v>
      </c>
      <c r="J3974" s="1" t="str">
        <f ca="1">INDEX(Anvendelseskode!B:B,MATCH($F3974,Anvendelseskode!$A:$A,0))</f>
        <v>Række-, kæde-, dobbelthus (lodret adskillelse mellem enhederne)</v>
      </c>
      <c r="K3974" s="1" t="str">
        <f ca="1">INDEX(Anvendelseskode!C:C,MATCH($F3974,Anvendelseskode!$A:$A,0))</f>
        <v>Række-, kæde og dobbelthuse</v>
      </c>
      <c r="L3974" s="1" t="str">
        <f ca="1">INDEX(Anvendelseskode!D:D,MATCH($F3974,Anvendelseskode!$A:$A,0))</f>
        <v>Private husholdninger</v>
      </c>
      <c r="M3974" s="1" t="str">
        <f ca="1">IFERROR(INDEX(SBi!$2:$2,MATCH(H3974,SBi!$1:$1,1)),SBi!$K$2)</f>
        <v>Efter 2006</v>
      </c>
      <c r="N3974" s="1">
        <f ca="1">INDEX(SBi!$C$3:$K$28,MATCH(F3974,SBi!$B$3:$B$28,0),MATCH(M3974,SBi!$C$2:$K$2,0))</f>
        <v>66.400000000000006</v>
      </c>
      <c r="O3974" s="16">
        <f t="shared" ca="1" si="814"/>
        <v>7.9680000000000009</v>
      </c>
      <c r="P3974" s="16" t="str">
        <f ca="1">IFERROR(INDEX(VpD!$2:$2,MATCH(H3974,VpD!$1:$1,1)),VpD!$I$2)</f>
        <v>&gt;1998</v>
      </c>
      <c r="Q3974" s="1">
        <f ca="1">INDEX(VpD!$C$3:$I$27,MATCH(F3974,VpD!$B$3:$B$27,0),MATCH(P3974,VpD!$C$2:$I$2,0))</f>
        <v>65</v>
      </c>
      <c r="R3974" s="16">
        <f t="shared" ca="1" si="815"/>
        <v>7.8</v>
      </c>
      <c r="S3974" s="14">
        <f t="shared" ca="1" si="816"/>
        <v>712571.89</v>
      </c>
      <c r="T3974" s="14">
        <f t="shared" ca="1" si="817"/>
        <v>6168835.7999999998</v>
      </c>
      <c r="U3974" s="14" t="str">
        <f t="shared" ca="1" si="818"/>
        <v>4591B5F9-A6DB-0DD9-E044-0003BA298018</v>
      </c>
    </row>
    <row r="3975" spans="1:21" s="14" customFormat="1" x14ac:dyDescent="0.25">
      <c r="A3975" s="14">
        <f t="shared" si="806"/>
        <v>3975</v>
      </c>
      <c r="B3975" s="14" t="str">
        <f t="shared" ca="1" si="807"/>
        <v>C24B3212-767C-45A1-A50C-A735B9AC6054</v>
      </c>
      <c r="C3975" s="14" t="str">
        <f t="shared" ca="1" si="808"/>
        <v>Strandhaven</v>
      </c>
      <c r="D3975" s="14" t="str">
        <f t="shared" ca="1" si="809"/>
        <v>182</v>
      </c>
      <c r="E3975" s="14" t="str">
        <f t="shared" ca="1" si="810"/>
        <v>5bh</v>
      </c>
      <c r="F3975" s="1">
        <f t="shared" ca="1" si="811"/>
        <v>130</v>
      </c>
      <c r="G3975" s="1">
        <f t="shared" ca="1" si="812"/>
        <v>108</v>
      </c>
      <c r="H3975" s="1">
        <f t="shared" ca="1" si="813"/>
        <v>2008</v>
      </c>
      <c r="I3975" s="1" t="str">
        <f ca="1">INDEX(Relationstabel!$C$3:$K$10,MATCH(INDIRECT($A$1&amp;"J"&amp;A3975),Relationstabel!$A$3:$A$10,0),MATCH(IFERROR(VALUE(INDIRECT($A$1&amp;"K"&amp;A3975)),0),Relationstabel!$C$1:$K$1,0))</f>
        <v>Naturgas</v>
      </c>
      <c r="J3975" s="1" t="str">
        <f ca="1">INDEX(Anvendelseskode!B:B,MATCH($F3975,Anvendelseskode!$A:$A,0))</f>
        <v>Række-, kæde-, dobbelthus (lodret adskillelse mellem enhederne)</v>
      </c>
      <c r="K3975" s="1" t="str">
        <f ca="1">INDEX(Anvendelseskode!C:C,MATCH($F3975,Anvendelseskode!$A:$A,0))</f>
        <v>Række-, kæde og dobbelthuse</v>
      </c>
      <c r="L3975" s="1" t="str">
        <f ca="1">INDEX(Anvendelseskode!D:D,MATCH($F3975,Anvendelseskode!$A:$A,0))</f>
        <v>Private husholdninger</v>
      </c>
      <c r="M3975" s="1" t="str">
        <f ca="1">IFERROR(INDEX(SBi!$2:$2,MATCH(H3975,SBi!$1:$1,1)),SBi!$K$2)</f>
        <v>Efter 2006</v>
      </c>
      <c r="N3975" s="1">
        <f ca="1">INDEX(SBi!$C$3:$K$28,MATCH(F3975,SBi!$B$3:$B$28,0),MATCH(M3975,SBi!$C$2:$K$2,0))</f>
        <v>66.400000000000006</v>
      </c>
      <c r="O3975" s="16">
        <f t="shared" ca="1" si="814"/>
        <v>7.1712000000000007</v>
      </c>
      <c r="P3975" s="16" t="str">
        <f ca="1">IFERROR(INDEX(VpD!$2:$2,MATCH(H3975,VpD!$1:$1,1)),VpD!$I$2)</f>
        <v>&gt;1998</v>
      </c>
      <c r="Q3975" s="1">
        <f ca="1">INDEX(VpD!$C$3:$I$27,MATCH(F3975,VpD!$B$3:$B$27,0),MATCH(P3975,VpD!$C$2:$I$2,0))</f>
        <v>65</v>
      </c>
      <c r="R3975" s="16">
        <f t="shared" ca="1" si="815"/>
        <v>7.02</v>
      </c>
      <c r="S3975" s="14">
        <f t="shared" ca="1" si="816"/>
        <v>712556.12</v>
      </c>
      <c r="T3975" s="14">
        <f t="shared" ca="1" si="817"/>
        <v>6168808.4500000002</v>
      </c>
      <c r="U3975" s="14" t="str">
        <f t="shared" ca="1" si="818"/>
        <v>4591B5F9-A6EB-0DD9-E044-0003BA298018</v>
      </c>
    </row>
    <row r="3976" spans="1:21" s="14" customFormat="1" x14ac:dyDescent="0.25">
      <c r="A3976" s="14">
        <f t="shared" si="806"/>
        <v>3976</v>
      </c>
      <c r="B3976" s="14" t="str">
        <f t="shared" ca="1" si="807"/>
        <v>3677AC7F-53DB-48ED-891C-B91A90B30CBE</v>
      </c>
      <c r="C3976" s="14" t="str">
        <f t="shared" ca="1" si="808"/>
        <v>Strandhaven</v>
      </c>
      <c r="D3976" s="14" t="str">
        <f t="shared" ca="1" si="809"/>
        <v>200</v>
      </c>
      <c r="E3976" s="14" t="str">
        <f t="shared" ca="1" si="810"/>
        <v>5aø</v>
      </c>
      <c r="F3976" s="1">
        <f t="shared" ca="1" si="811"/>
        <v>130</v>
      </c>
      <c r="G3976" s="1">
        <f t="shared" ca="1" si="812"/>
        <v>119</v>
      </c>
      <c r="H3976" s="1">
        <f t="shared" ca="1" si="813"/>
        <v>2008</v>
      </c>
      <c r="I3976" s="1" t="str">
        <f ca="1">INDEX(Relationstabel!$C$3:$K$10,MATCH(INDIRECT($A$1&amp;"J"&amp;A3976),Relationstabel!$A$3:$A$10,0),MATCH(IFERROR(VALUE(INDIRECT($A$1&amp;"K"&amp;A3976)),0),Relationstabel!$C$1:$K$1,0))</f>
        <v>Naturgas</v>
      </c>
      <c r="J3976" s="1" t="str">
        <f ca="1">INDEX(Anvendelseskode!B:B,MATCH($F3976,Anvendelseskode!$A:$A,0))</f>
        <v>Række-, kæde-, dobbelthus (lodret adskillelse mellem enhederne)</v>
      </c>
      <c r="K3976" s="1" t="str">
        <f ca="1">INDEX(Anvendelseskode!C:C,MATCH($F3976,Anvendelseskode!$A:$A,0))</f>
        <v>Række-, kæde og dobbelthuse</v>
      </c>
      <c r="L3976" s="1" t="str">
        <f ca="1">INDEX(Anvendelseskode!D:D,MATCH($F3976,Anvendelseskode!$A:$A,0))</f>
        <v>Private husholdninger</v>
      </c>
      <c r="M3976" s="1" t="str">
        <f ca="1">IFERROR(INDEX(SBi!$2:$2,MATCH(H3976,SBi!$1:$1,1)),SBi!$K$2)</f>
        <v>Efter 2006</v>
      </c>
      <c r="N3976" s="1">
        <f ca="1">INDEX(SBi!$C$3:$K$28,MATCH(F3976,SBi!$B$3:$B$28,0),MATCH(M3976,SBi!$C$2:$K$2,0))</f>
        <v>66.400000000000006</v>
      </c>
      <c r="O3976" s="16">
        <f t="shared" ca="1" si="814"/>
        <v>7.9016000000000002</v>
      </c>
      <c r="P3976" s="16" t="str">
        <f ca="1">IFERROR(INDEX(VpD!$2:$2,MATCH(H3976,VpD!$1:$1,1)),VpD!$I$2)</f>
        <v>&gt;1998</v>
      </c>
      <c r="Q3976" s="1">
        <f ca="1">INDEX(VpD!$C$3:$I$27,MATCH(F3976,VpD!$B$3:$B$27,0),MATCH(P3976,VpD!$C$2:$I$2,0))</f>
        <v>65</v>
      </c>
      <c r="R3976" s="16">
        <f t="shared" ca="1" si="815"/>
        <v>7.7350000000000003</v>
      </c>
      <c r="S3976" s="14">
        <f t="shared" ca="1" si="816"/>
        <v>712524.92</v>
      </c>
      <c r="T3976" s="14">
        <f t="shared" ca="1" si="817"/>
        <v>6168846.6299999999</v>
      </c>
      <c r="U3976" s="14" t="str">
        <f t="shared" ca="1" si="818"/>
        <v>4591B5F9-A6F3-0DD9-E044-0003BA298018</v>
      </c>
    </row>
    <row r="3977" spans="1:21" s="14" customFormat="1" x14ac:dyDescent="0.25">
      <c r="A3977" s="14">
        <f t="shared" si="806"/>
        <v>3977</v>
      </c>
      <c r="B3977" s="14" t="str">
        <f t="shared" ca="1" si="807"/>
        <v>CBCEADE6-6FFE-422C-BEB1-C8F816F77F7C</v>
      </c>
      <c r="C3977" s="14" t="str">
        <f t="shared" ca="1" si="808"/>
        <v>Strandhaven</v>
      </c>
      <c r="D3977" s="14" t="str">
        <f t="shared" ca="1" si="809"/>
        <v>220</v>
      </c>
      <c r="E3977" s="14" t="str">
        <f t="shared" ca="1" si="810"/>
        <v>5ar</v>
      </c>
      <c r="F3977" s="1">
        <f t="shared" ca="1" si="811"/>
        <v>130</v>
      </c>
      <c r="G3977" s="1">
        <f t="shared" ca="1" si="812"/>
        <v>108</v>
      </c>
      <c r="H3977" s="1">
        <f t="shared" ca="1" si="813"/>
        <v>2008</v>
      </c>
      <c r="I3977" s="1" t="str">
        <f ca="1">INDEX(Relationstabel!$C$3:$K$10,MATCH(INDIRECT($A$1&amp;"J"&amp;A3977),Relationstabel!$A$3:$A$10,0),MATCH(IFERROR(VALUE(INDIRECT($A$1&amp;"K"&amp;A3977)),0),Relationstabel!$C$1:$K$1,0))</f>
        <v>Naturgas</v>
      </c>
      <c r="J3977" s="1" t="str">
        <f ca="1">INDEX(Anvendelseskode!B:B,MATCH($F3977,Anvendelseskode!$A:$A,0))</f>
        <v>Række-, kæde-, dobbelthus (lodret adskillelse mellem enhederne)</v>
      </c>
      <c r="K3977" s="1" t="str">
        <f ca="1">INDEX(Anvendelseskode!C:C,MATCH($F3977,Anvendelseskode!$A:$A,0))</f>
        <v>Række-, kæde og dobbelthuse</v>
      </c>
      <c r="L3977" s="1" t="str">
        <f ca="1">INDEX(Anvendelseskode!D:D,MATCH($F3977,Anvendelseskode!$A:$A,0))</f>
        <v>Private husholdninger</v>
      </c>
      <c r="M3977" s="1" t="str">
        <f ca="1">IFERROR(INDEX(SBi!$2:$2,MATCH(H3977,SBi!$1:$1,1)),SBi!$K$2)</f>
        <v>Efter 2006</v>
      </c>
      <c r="N3977" s="1">
        <f ca="1">INDEX(SBi!$C$3:$K$28,MATCH(F3977,SBi!$B$3:$B$28,0),MATCH(M3977,SBi!$C$2:$K$2,0))</f>
        <v>66.400000000000006</v>
      </c>
      <c r="O3977" s="16">
        <f t="shared" ca="1" si="814"/>
        <v>7.1712000000000007</v>
      </c>
      <c r="P3977" s="16" t="str">
        <f ca="1">IFERROR(INDEX(VpD!$2:$2,MATCH(H3977,VpD!$1:$1,1)),VpD!$I$2)</f>
        <v>&gt;1998</v>
      </c>
      <c r="Q3977" s="1">
        <f ca="1">INDEX(VpD!$C$3:$I$27,MATCH(F3977,VpD!$B$3:$B$27,0),MATCH(P3977,VpD!$C$2:$I$2,0))</f>
        <v>65</v>
      </c>
      <c r="R3977" s="16">
        <f t="shared" ca="1" si="815"/>
        <v>7.02</v>
      </c>
      <c r="S3977" s="14">
        <f t="shared" ca="1" si="816"/>
        <v>712538.6</v>
      </c>
      <c r="T3977" s="14">
        <f t="shared" ca="1" si="817"/>
        <v>6168783.6399999997</v>
      </c>
      <c r="U3977" s="14" t="str">
        <f t="shared" ca="1" si="818"/>
        <v>4591B5F9-A6FC-0DD9-E044-0003BA298018</v>
      </c>
    </row>
    <row r="3978" spans="1:21" s="14" customFormat="1" x14ac:dyDescent="0.25">
      <c r="A3978" s="14">
        <f t="shared" si="806"/>
        <v>3978</v>
      </c>
      <c r="B3978" s="14" t="str">
        <f t="shared" ca="1" si="807"/>
        <v>2909DC00-8152-4B5A-8D6F-651FE03E3C7E</v>
      </c>
      <c r="C3978" s="14" t="str">
        <f t="shared" ca="1" si="808"/>
        <v>Strandhaven</v>
      </c>
      <c r="D3978" s="14" t="str">
        <f t="shared" ca="1" si="809"/>
        <v>224</v>
      </c>
      <c r="E3978" s="14" t="str">
        <f t="shared" ca="1" si="810"/>
        <v>5t</v>
      </c>
      <c r="F3978" s="1">
        <f t="shared" ca="1" si="811"/>
        <v>130</v>
      </c>
      <c r="G3978" s="1">
        <f t="shared" ca="1" si="812"/>
        <v>120</v>
      </c>
      <c r="H3978" s="1">
        <f t="shared" ca="1" si="813"/>
        <v>2008</v>
      </c>
      <c r="I3978" s="1" t="str">
        <f ca="1">INDEX(Relationstabel!$C$3:$K$10,MATCH(INDIRECT($A$1&amp;"J"&amp;A3978),Relationstabel!$A$3:$A$10,0),MATCH(IFERROR(VALUE(INDIRECT($A$1&amp;"K"&amp;A3978)),0),Relationstabel!$C$1:$K$1,0))</f>
        <v>Naturgas</v>
      </c>
      <c r="J3978" s="1" t="str">
        <f ca="1">INDEX(Anvendelseskode!B:B,MATCH($F3978,Anvendelseskode!$A:$A,0))</f>
        <v>Række-, kæde-, dobbelthus (lodret adskillelse mellem enhederne)</v>
      </c>
      <c r="K3978" s="1" t="str">
        <f ca="1">INDEX(Anvendelseskode!C:C,MATCH($F3978,Anvendelseskode!$A:$A,0))</f>
        <v>Række-, kæde og dobbelthuse</v>
      </c>
      <c r="L3978" s="1" t="str">
        <f ca="1">INDEX(Anvendelseskode!D:D,MATCH($F3978,Anvendelseskode!$A:$A,0))</f>
        <v>Private husholdninger</v>
      </c>
      <c r="M3978" s="1" t="str">
        <f ca="1">IFERROR(INDEX(SBi!$2:$2,MATCH(H3978,SBi!$1:$1,1)),SBi!$K$2)</f>
        <v>Efter 2006</v>
      </c>
      <c r="N3978" s="1">
        <f ca="1">INDEX(SBi!$C$3:$K$28,MATCH(F3978,SBi!$B$3:$B$28,0),MATCH(M3978,SBi!$C$2:$K$2,0))</f>
        <v>66.400000000000006</v>
      </c>
      <c r="O3978" s="16">
        <f t="shared" ca="1" si="814"/>
        <v>7.9680000000000009</v>
      </c>
      <c r="P3978" s="16" t="str">
        <f ca="1">IFERROR(INDEX(VpD!$2:$2,MATCH(H3978,VpD!$1:$1,1)),VpD!$I$2)</f>
        <v>&gt;1998</v>
      </c>
      <c r="Q3978" s="1">
        <f ca="1">INDEX(VpD!$C$3:$I$27,MATCH(F3978,VpD!$B$3:$B$27,0),MATCH(P3978,VpD!$C$2:$I$2,0))</f>
        <v>65</v>
      </c>
      <c r="R3978" s="16">
        <f t="shared" ca="1" si="815"/>
        <v>7.8</v>
      </c>
      <c r="S3978" s="14">
        <f t="shared" ca="1" si="816"/>
        <v>712531.37</v>
      </c>
      <c r="T3978" s="14">
        <f t="shared" ca="1" si="817"/>
        <v>6168792.4299999997</v>
      </c>
      <c r="U3978" s="14" t="str">
        <f t="shared" ca="1" si="818"/>
        <v>4591B5F9-A6FE-0DD9-E044-0003BA298018</v>
      </c>
    </row>
    <row r="3979" spans="1:21" s="14" customFormat="1" x14ac:dyDescent="0.25">
      <c r="A3979" s="14">
        <f t="shared" si="806"/>
        <v>3979</v>
      </c>
      <c r="B3979" s="14" t="str">
        <f t="shared" ca="1" si="807"/>
        <v>2BC87FE0-B93D-4120-9D6F-2C2387B2F4C0</v>
      </c>
      <c r="C3979" s="14" t="str">
        <f t="shared" ca="1" si="808"/>
        <v>Vejlegårdsparken</v>
      </c>
      <c r="D3979" s="14" t="str">
        <f t="shared" ca="1" si="809"/>
        <v>57</v>
      </c>
      <c r="E3979" s="14" t="str">
        <f t="shared" ca="1" si="810"/>
        <v>18sq</v>
      </c>
      <c r="F3979" s="1">
        <f t="shared" ca="1" si="811"/>
        <v>440</v>
      </c>
      <c r="G3979" s="1">
        <f t="shared" ca="1" si="812"/>
        <v>1240</v>
      </c>
      <c r="H3979" s="1">
        <f t="shared" ca="1" si="813"/>
        <v>2012</v>
      </c>
      <c r="I3979" s="1" t="str">
        <f ca="1">INDEX(Relationstabel!$C$3:$K$10,MATCH(INDIRECT($A$1&amp;"J"&amp;A3979),Relationstabel!$A$3:$A$10,0),MATCH(IFERROR(VALUE(INDIRECT($A$1&amp;"K"&amp;A3979)),0),Relationstabel!$C$1:$K$1,0))</f>
        <v>Fjernvarme/ Blokvarme</v>
      </c>
      <c r="J3979" s="1" t="str">
        <f ca="1">INDEX(Anvendelseskode!B:B,MATCH($F3979,Anvendelseskode!$A:$A,0))</f>
        <v>Daginstitutioner</v>
      </c>
      <c r="K3979" s="1" t="str">
        <f ca="1">INDEX(Anvendelseskode!C:C,MATCH($F3979,Anvendelseskode!$A:$A,0))</f>
        <v>Daginstitutioner</v>
      </c>
      <c r="L3979" s="1" t="str">
        <f ca="1">INDEX(Anvendelseskode!D:D,MATCH($F3979,Anvendelseskode!$A:$A,0))</f>
        <v>Kommunale og andre offentlige institutioner</v>
      </c>
      <c r="M3979" s="1" t="str">
        <f ca="1">IFERROR(INDEX(SBi!$2:$2,MATCH(H3979,SBi!$1:$1,1)),SBi!$K$2)</f>
        <v>Efter 2006</v>
      </c>
      <c r="N3979" s="1">
        <f ca="1">INDEX(SBi!$C$3:$K$28,MATCH(F3979,SBi!$B$3:$B$28,0),MATCH(M3979,SBi!$C$2:$K$2,0))</f>
        <v>115.9</v>
      </c>
      <c r="O3979" s="16">
        <f t="shared" ca="1" si="814"/>
        <v>143.71600000000001</v>
      </c>
      <c r="P3979" s="16" t="str">
        <f ca="1">IFERROR(INDEX(VpD!$2:$2,MATCH(H3979,VpD!$1:$1,1)),VpD!$I$2)</f>
        <v>&gt;1998</v>
      </c>
      <c r="Q3979" s="1">
        <f ca="1">INDEX(VpD!$C$3:$I$27,MATCH(F3979,VpD!$B$3:$B$27,0),MATCH(P3979,VpD!$C$2:$I$2,0))</f>
        <v>129</v>
      </c>
      <c r="R3979" s="16">
        <f t="shared" ca="1" si="815"/>
        <v>159.96</v>
      </c>
      <c r="S3979" s="14">
        <f t="shared" ca="1" si="816"/>
        <v>712746.32</v>
      </c>
      <c r="T3979" s="14">
        <f t="shared" ca="1" si="817"/>
        <v>6169474.0199999996</v>
      </c>
      <c r="U3979" s="14" t="str">
        <f t="shared" ca="1" si="818"/>
        <v>DF1608F7-AE6C-4E14-A403-81A9AD7D280E</v>
      </c>
    </row>
    <row r="3980" spans="1:21" s="14" customFormat="1" x14ac:dyDescent="0.25">
      <c r="A3980" s="14">
        <f t="shared" si="806"/>
        <v>3980</v>
      </c>
      <c r="B3980" s="14" t="str">
        <f t="shared" ca="1" si="807"/>
        <v>B480C190-A744-47F2-AE08-FCCCDA7883C5</v>
      </c>
      <c r="C3980" s="14" t="str">
        <f t="shared" ca="1" si="808"/>
        <v>Gaunøvej</v>
      </c>
      <c r="D3980" s="14" t="str">
        <f t="shared" ca="1" si="809"/>
        <v>19</v>
      </c>
      <c r="E3980" s="14" t="str">
        <f t="shared" ca="1" si="810"/>
        <v>18fu</v>
      </c>
      <c r="F3980" s="1">
        <f t="shared" ca="1" si="811"/>
        <v>120</v>
      </c>
      <c r="G3980" s="1">
        <f t="shared" ca="1" si="812"/>
        <v>172</v>
      </c>
      <c r="H3980" s="1">
        <f t="shared" ca="1" si="813"/>
        <v>1977</v>
      </c>
      <c r="I3980" s="1" t="str">
        <f ca="1">INDEX(Relationstabel!$C$3:$K$10,MATCH(INDIRECT($A$1&amp;"J"&amp;A3980),Relationstabel!$A$3:$A$10,0),MATCH(IFERROR(VALUE(INDIRECT($A$1&amp;"K"&amp;A3980)),0),Relationstabel!$C$1:$K$1,0))</f>
        <v>Naturgas</v>
      </c>
      <c r="J3980" s="1" t="str">
        <f ca="1">INDEX(Anvendelseskode!B:B,MATCH($F3980,Anvendelseskode!$A:$A,0))</f>
        <v>Fritliggende enfamilieshus (parcelhus)</v>
      </c>
      <c r="K3980" s="1" t="str">
        <f ca="1">INDEX(Anvendelseskode!C:C,MATCH($F3980,Anvendelseskode!$A:$A,0))</f>
        <v>Parcelhuse</v>
      </c>
      <c r="L3980" s="1" t="str">
        <f ca="1">INDEX(Anvendelseskode!D:D,MATCH($F3980,Anvendelseskode!$A:$A,0))</f>
        <v>Private husholdninger</v>
      </c>
      <c r="M3980" s="1" t="str">
        <f ca="1">IFERROR(INDEX(SBi!$2:$2,MATCH(H3980,SBi!$1:$1,1)),SBi!$K$2)</f>
        <v>1973-1978</v>
      </c>
      <c r="N3980" s="1">
        <f ca="1">INDEX(SBi!$C$3:$K$28,MATCH(F3980,SBi!$B$3:$B$28,0),MATCH(M3980,SBi!$C$2:$K$2,0))</f>
        <v>119.8</v>
      </c>
      <c r="O3980" s="16">
        <f t="shared" ca="1" si="814"/>
        <v>20.605599999999999</v>
      </c>
      <c r="P3980" s="16" t="str">
        <f ca="1">IFERROR(INDEX(VpD!$2:$2,MATCH(H3980,VpD!$1:$1,1)),VpD!$I$2)</f>
        <v>1973-1978</v>
      </c>
      <c r="Q3980" s="1">
        <f ca="1">INDEX(VpD!$C$3:$I$27,MATCH(F3980,VpD!$B$3:$B$27,0),MATCH(P3980,VpD!$C$2:$I$2,0))</f>
        <v>117</v>
      </c>
      <c r="R3980" s="16">
        <f t="shared" ca="1" si="815"/>
        <v>20.123999999999999</v>
      </c>
      <c r="S3980" s="14">
        <f t="shared" ca="1" si="816"/>
        <v>712469.25</v>
      </c>
      <c r="T3980" s="14">
        <f t="shared" ca="1" si="817"/>
        <v>6169029.79</v>
      </c>
      <c r="U3980" s="14" t="str">
        <f t="shared" ca="1" si="818"/>
        <v>0A3F507E-17F3-32B8-E044-0003BA298018</v>
      </c>
    </row>
    <row r="3981" spans="1:21" s="14" customFormat="1" x14ac:dyDescent="0.25">
      <c r="A3981" s="14">
        <f t="shared" si="806"/>
        <v>3981</v>
      </c>
      <c r="B3981" s="14" t="str">
        <f t="shared" ca="1" si="807"/>
        <v>25CA1D0C-8AB0-40FC-80A3-BF2433EBF025</v>
      </c>
      <c r="C3981" s="14" t="str">
        <f t="shared" ca="1" si="808"/>
        <v>Løkkekrogen</v>
      </c>
      <c r="D3981" s="14" t="str">
        <f t="shared" ca="1" si="809"/>
        <v>33</v>
      </c>
      <c r="E3981" s="14" t="str">
        <f t="shared" ca="1" si="810"/>
        <v>17æ</v>
      </c>
      <c r="F3981" s="1">
        <f t="shared" ca="1" si="811"/>
        <v>230</v>
      </c>
      <c r="G3981" s="1">
        <f t="shared" ca="1" si="812"/>
        <v>20</v>
      </c>
      <c r="H3981" s="1">
        <f t="shared" ca="1" si="813"/>
        <v>1968</v>
      </c>
      <c r="I3981" s="1" t="str">
        <f ca="1">INDEX(Relationstabel!$C$3:$K$10,MATCH(INDIRECT($A$1&amp;"J"&amp;A3981),Relationstabel!$A$3:$A$10,0),MATCH(IFERROR(VALUE(INDIRECT($A$1&amp;"K"&amp;A3981)),0),Relationstabel!$C$1:$K$1,0))</f>
        <v>Ingen varmeinstallation</v>
      </c>
      <c r="J3981" s="1" t="str">
        <f ca="1">INDEX(Anvendelseskode!B:B,MATCH($F3981,Anvendelseskode!$A:$A,0))</f>
        <v>El-, gas-, vand- eller varmeværk forbrændingsanstalt m.v..</v>
      </c>
      <c r="K3981" s="1" t="str">
        <f ca="1">INDEX(Anvendelseskode!C:C,MATCH($F3981,Anvendelseskode!$A:$A,0))</f>
        <v>El-, gas-, vand- og varmeværker</v>
      </c>
      <c r="L3981" s="1" t="str">
        <f ca="1">INDEX(Anvendelseskode!D:D,MATCH($F3981,Anvendelseskode!$A:$A,0))</f>
        <v>Industri</v>
      </c>
      <c r="M3981" s="1" t="str">
        <f ca="1">IFERROR(INDEX(SBi!$2:$2,MATCH(H3981,SBi!$1:$1,1)),SBi!$K$2)</f>
        <v>1961-1972</v>
      </c>
      <c r="N3981" s="1">
        <f ca="1">INDEX(SBi!$C$3:$K$28,MATCH(F3981,SBi!$B$3:$B$28,0),MATCH(M3981,SBi!$C$2:$K$2,0))</f>
        <v>97</v>
      </c>
      <c r="O3981" s="16">
        <f t="shared" ca="1" si="814"/>
        <v>1.94</v>
      </c>
      <c r="P3981" s="16" t="str">
        <f ca="1">IFERROR(INDEX(VpD!$2:$2,MATCH(H3981,VpD!$1:$1,1)),VpD!$I$2)</f>
        <v>1961-1972</v>
      </c>
      <c r="Q3981" s="1">
        <f ca="1">INDEX(VpD!$C$3:$I$27,MATCH(F3981,VpD!$B$3:$B$27,0),MATCH(P3981,VpD!$C$2:$I$2,0))</f>
        <v>97</v>
      </c>
      <c r="R3981" s="16">
        <f t="shared" ca="1" si="815"/>
        <v>1.94</v>
      </c>
      <c r="S3981" s="14">
        <f t="shared" ca="1" si="816"/>
        <v>711128.2</v>
      </c>
      <c r="T3981" s="14">
        <f t="shared" ca="1" si="817"/>
        <v>6172594.6799999997</v>
      </c>
      <c r="U3981" s="14" t="str">
        <f t="shared" ca="1" si="818"/>
        <v>75D4829B-35AA-165E-E044-00144F3EAD67</v>
      </c>
    </row>
    <row r="3982" spans="1:21" s="14" customFormat="1" x14ac:dyDescent="0.25">
      <c r="A3982" s="14">
        <f t="shared" si="806"/>
        <v>3982</v>
      </c>
      <c r="B3982" s="14" t="str">
        <f t="shared" ca="1" si="807"/>
        <v>91A0B01C-6DFC-4C5E-B3CE-DFB08255BAF4</v>
      </c>
      <c r="C3982" s="14" t="str">
        <f t="shared" ca="1" si="808"/>
        <v>Strandhaven</v>
      </c>
      <c r="D3982" s="14" t="str">
        <f t="shared" ca="1" si="809"/>
        <v>6</v>
      </c>
      <c r="E3982" s="14" t="str">
        <f t="shared" ca="1" si="810"/>
        <v>5dn</v>
      </c>
      <c r="F3982" s="1">
        <f t="shared" ca="1" si="811"/>
        <v>220</v>
      </c>
      <c r="G3982" s="1">
        <f t="shared" ca="1" si="812"/>
        <v>204</v>
      </c>
      <c r="H3982" s="1">
        <f t="shared" ca="1" si="813"/>
        <v>1958</v>
      </c>
      <c r="I3982" s="1" t="str">
        <f ca="1">INDEX(Relationstabel!$C$3:$K$10,MATCH(INDIRECT($A$1&amp;"J"&amp;A3982),Relationstabel!$A$3:$A$10,0),MATCH(IFERROR(VALUE(INDIRECT($A$1&amp;"K"&amp;A3982)),0),Relationstabel!$C$1:$K$1,0))</f>
        <v>Naturgas</v>
      </c>
      <c r="J3982" s="1" t="str">
        <f ca="1">INDEX(Anvendelseskode!B:B,MATCH($F3982,Anvendelseskode!$A:$A,0))</f>
        <v>Bygning til erhvervsmæssig produktion vedrørende industri, håndværk m.v. (fabrik, værksted o.lign.)</v>
      </c>
      <c r="K3982" s="1" t="str">
        <f ca="1">INDEX(Anvendelseskode!C:C,MATCH($F3982,Anvendelseskode!$A:$A,0))</f>
        <v>Fabrikker, værksteder o.l.</v>
      </c>
      <c r="L3982" s="1" t="str">
        <f ca="1">INDEX(Anvendelseskode!D:D,MATCH($F3982,Anvendelseskode!$A:$A,0))</f>
        <v>Industri</v>
      </c>
      <c r="M3982" s="1" t="str">
        <f ca="1">IFERROR(INDEX(SBi!$2:$2,MATCH(H3982,SBi!$1:$1,1)),SBi!$K$2)</f>
        <v>1951-1960</v>
      </c>
      <c r="N3982" s="1">
        <f ca="1">INDEX(SBi!$C$3:$K$28,MATCH(F3982,SBi!$B$3:$B$28,0),MATCH(M3982,SBi!$C$2:$K$2,0))</f>
        <v>120</v>
      </c>
      <c r="O3982" s="16">
        <f t="shared" ca="1" si="814"/>
        <v>24.48</v>
      </c>
      <c r="P3982" s="16" t="str">
        <f ca="1">IFERROR(INDEX(VpD!$2:$2,MATCH(H3982,VpD!$1:$1,1)),VpD!$I$2)</f>
        <v>1951-1960</v>
      </c>
      <c r="Q3982" s="1">
        <f ca="1">INDEX(VpD!$C$3:$I$27,MATCH(F3982,VpD!$B$3:$B$27,0),MATCH(P3982,VpD!$C$2:$I$2,0))</f>
        <v>120</v>
      </c>
      <c r="R3982" s="16">
        <f t="shared" ca="1" si="815"/>
        <v>24.48</v>
      </c>
      <c r="S3982" s="14">
        <f t="shared" ca="1" si="816"/>
        <v>712681.97</v>
      </c>
      <c r="T3982" s="14">
        <f t="shared" ca="1" si="817"/>
        <v>6168893.0899999999</v>
      </c>
      <c r="U3982" s="14" t="str">
        <f t="shared" ca="1" si="818"/>
        <v>75D4829B-35B5-165E-E044-00144F3EAD67</v>
      </c>
    </row>
    <row r="3983" spans="1:21" s="14" customFormat="1" x14ac:dyDescent="0.25">
      <c r="A3983" s="14">
        <f t="shared" si="806"/>
        <v>3983</v>
      </c>
      <c r="B3983" s="14" t="str">
        <f t="shared" ca="1" si="807"/>
        <v>A6F7E380-FF10-43F4-99FF-0B041D510B79</v>
      </c>
      <c r="C3983" s="14" t="str">
        <f t="shared" ca="1" si="808"/>
        <v>Vallensbæk Torvevej</v>
      </c>
      <c r="D3983" s="14" t="str">
        <f t="shared" ca="1" si="809"/>
        <v>41</v>
      </c>
      <c r="E3983" s="14" t="str">
        <f t="shared" ca="1" si="810"/>
        <v>15ca</v>
      </c>
      <c r="F3983" s="1">
        <f t="shared" ca="1" si="811"/>
        <v>230</v>
      </c>
      <c r="G3983" s="1">
        <f t="shared" ca="1" si="812"/>
        <v>20</v>
      </c>
      <c r="H3983" s="1">
        <f t="shared" ca="1" si="813"/>
        <v>1977</v>
      </c>
      <c r="I3983" s="1" t="str">
        <f ca="1">INDEX(Relationstabel!$C$3:$K$10,MATCH(INDIRECT($A$1&amp;"J"&amp;A3983),Relationstabel!$A$3:$A$10,0),MATCH(IFERROR(VALUE(INDIRECT($A$1&amp;"K"&amp;A3983)),0),Relationstabel!$C$1:$K$1,0))</f>
        <v>Ingen varmeinstallation</v>
      </c>
      <c r="J3983" s="1" t="str">
        <f ca="1">INDEX(Anvendelseskode!B:B,MATCH($F3983,Anvendelseskode!$A:$A,0))</f>
        <v>El-, gas-, vand- eller varmeværk forbrændingsanstalt m.v..</v>
      </c>
      <c r="K3983" s="1" t="str">
        <f ca="1">INDEX(Anvendelseskode!C:C,MATCH($F3983,Anvendelseskode!$A:$A,0))</f>
        <v>El-, gas-, vand- og varmeværker</v>
      </c>
      <c r="L3983" s="1" t="str">
        <f ca="1">INDEX(Anvendelseskode!D:D,MATCH($F3983,Anvendelseskode!$A:$A,0))</f>
        <v>Industri</v>
      </c>
      <c r="M3983" s="1" t="str">
        <f ca="1">IFERROR(INDEX(SBi!$2:$2,MATCH(H3983,SBi!$1:$1,1)),SBi!$K$2)</f>
        <v>1973-1978</v>
      </c>
      <c r="N3983" s="1">
        <f ca="1">INDEX(SBi!$C$3:$K$28,MATCH(F3983,SBi!$B$3:$B$28,0),MATCH(M3983,SBi!$C$2:$K$2,0))</f>
        <v>97</v>
      </c>
      <c r="O3983" s="16">
        <f t="shared" ca="1" si="814"/>
        <v>1.94</v>
      </c>
      <c r="P3983" s="16" t="str">
        <f ca="1">IFERROR(INDEX(VpD!$2:$2,MATCH(H3983,VpD!$1:$1,1)),VpD!$I$2)</f>
        <v>1973-1978</v>
      </c>
      <c r="Q3983" s="1">
        <f ca="1">INDEX(VpD!$C$3:$I$27,MATCH(F3983,VpD!$B$3:$B$27,0),MATCH(P3983,VpD!$C$2:$I$2,0))</f>
        <v>97</v>
      </c>
      <c r="R3983" s="16">
        <f t="shared" ca="1" si="815"/>
        <v>1.94</v>
      </c>
      <c r="S3983" s="14">
        <f t="shared" ca="1" si="816"/>
        <v>712255.24</v>
      </c>
      <c r="T3983" s="14">
        <f t="shared" ca="1" si="817"/>
        <v>6172069.7999999998</v>
      </c>
      <c r="U3983" s="14" t="str">
        <f t="shared" ca="1" si="818"/>
        <v>75D4829B-35C6-165E-E044-00144F3EAD67</v>
      </c>
    </row>
    <row r="3984" spans="1:21" s="14" customFormat="1" x14ac:dyDescent="0.25">
      <c r="A3984" s="14">
        <f t="shared" si="806"/>
        <v>3984</v>
      </c>
      <c r="B3984" s="14" t="str">
        <f t="shared" ca="1" si="807"/>
        <v>1E942E28-B60C-47DC-9C05-CCBF9A013D64</v>
      </c>
      <c r="C3984" s="14" t="str">
        <f t="shared" ca="1" si="808"/>
        <v>Kaffehaven</v>
      </c>
      <c r="D3984" s="14" t="str">
        <f t="shared" ca="1" si="809"/>
        <v>8</v>
      </c>
      <c r="E3984" s="14" t="str">
        <f t="shared" ca="1" si="810"/>
        <v>18sg</v>
      </c>
      <c r="F3984" s="1">
        <f t="shared" ca="1" si="811"/>
        <v>130</v>
      </c>
      <c r="G3984" s="1">
        <f t="shared" ca="1" si="812"/>
        <v>121</v>
      </c>
      <c r="H3984" s="1">
        <f t="shared" ca="1" si="813"/>
        <v>2009</v>
      </c>
      <c r="I3984" s="1" t="str">
        <f ca="1">INDEX(Relationstabel!$C$3:$K$10,MATCH(INDIRECT($A$1&amp;"J"&amp;A3984),Relationstabel!$A$3:$A$10,0),MATCH(IFERROR(VALUE(INDIRECT($A$1&amp;"K"&amp;A3984)),0),Relationstabel!$C$1:$K$1,0))</f>
        <v>Naturgas</v>
      </c>
      <c r="J3984" s="1" t="str">
        <f ca="1">INDEX(Anvendelseskode!B:B,MATCH($F3984,Anvendelseskode!$A:$A,0))</f>
        <v>Række-, kæde-, dobbelthus (lodret adskillelse mellem enhederne)</v>
      </c>
      <c r="K3984" s="1" t="str">
        <f ca="1">INDEX(Anvendelseskode!C:C,MATCH($F3984,Anvendelseskode!$A:$A,0))</f>
        <v>Række-, kæde og dobbelthuse</v>
      </c>
      <c r="L3984" s="1" t="str">
        <f ca="1">INDEX(Anvendelseskode!D:D,MATCH($F3984,Anvendelseskode!$A:$A,0))</f>
        <v>Private husholdninger</v>
      </c>
      <c r="M3984" s="1" t="str">
        <f ca="1">IFERROR(INDEX(SBi!$2:$2,MATCH(H3984,SBi!$1:$1,1)),SBi!$K$2)</f>
        <v>Efter 2006</v>
      </c>
      <c r="N3984" s="1">
        <f ca="1">INDEX(SBi!$C$3:$K$28,MATCH(F3984,SBi!$B$3:$B$28,0),MATCH(M3984,SBi!$C$2:$K$2,0))</f>
        <v>66.400000000000006</v>
      </c>
      <c r="O3984" s="16">
        <f t="shared" ca="1" si="814"/>
        <v>8.0343999999999998</v>
      </c>
      <c r="P3984" s="16" t="str">
        <f ca="1">IFERROR(INDEX(VpD!$2:$2,MATCH(H3984,VpD!$1:$1,1)),VpD!$I$2)</f>
        <v>&gt;1998</v>
      </c>
      <c r="Q3984" s="1">
        <f ca="1">INDEX(VpD!$C$3:$I$27,MATCH(F3984,VpD!$B$3:$B$27,0),MATCH(P3984,VpD!$C$2:$I$2,0))</f>
        <v>65</v>
      </c>
      <c r="R3984" s="16">
        <f t="shared" ca="1" si="815"/>
        <v>7.8650000000000002</v>
      </c>
      <c r="S3984" s="14">
        <f t="shared" ca="1" si="816"/>
        <v>712805.12</v>
      </c>
      <c r="T3984" s="14">
        <f t="shared" ca="1" si="817"/>
        <v>6168940.9199999999</v>
      </c>
      <c r="U3984" s="14" t="str">
        <f t="shared" ca="1" si="818"/>
        <v>76EDE3BB-3CBC-1E91-E044-00144F3EAD67</v>
      </c>
    </row>
    <row r="3985" spans="1:21" s="14" customFormat="1" x14ac:dyDescent="0.25">
      <c r="A3985" s="14">
        <f t="shared" si="806"/>
        <v>3985</v>
      </c>
      <c r="B3985" s="14" t="str">
        <f t="shared" ca="1" si="807"/>
        <v>5233B317-B2CC-4CE2-9762-79F00937006D</v>
      </c>
      <c r="C3985" s="14" t="str">
        <f t="shared" ca="1" si="808"/>
        <v>Rosenlunden</v>
      </c>
      <c r="D3985" s="14" t="str">
        <f t="shared" ca="1" si="809"/>
        <v>62C</v>
      </c>
      <c r="E3985" s="14" t="str">
        <f t="shared" ca="1" si="810"/>
        <v>27e</v>
      </c>
      <c r="F3985" s="1">
        <f t="shared" ca="1" si="811"/>
        <v>230</v>
      </c>
      <c r="G3985" s="1">
        <f t="shared" ca="1" si="812"/>
        <v>21</v>
      </c>
      <c r="H3985" s="1">
        <f t="shared" ca="1" si="813"/>
        <v>1991</v>
      </c>
      <c r="I3985" s="1" t="str">
        <f ca="1">INDEX(Relationstabel!$C$3:$K$10,MATCH(INDIRECT($A$1&amp;"J"&amp;A3985),Relationstabel!$A$3:$A$10,0),MATCH(IFERROR(VALUE(INDIRECT($A$1&amp;"K"&amp;A3985)),0),Relationstabel!$C$1:$K$1,0))</f>
        <v>Fjernvarme/ Blokvarme</v>
      </c>
      <c r="J3985" s="1" t="str">
        <f ca="1">INDEX(Anvendelseskode!B:B,MATCH($F3985,Anvendelseskode!$A:$A,0))</f>
        <v>El-, gas-, vand- eller varmeværk forbrændingsanstalt m.v..</v>
      </c>
      <c r="K3985" s="1" t="str">
        <f ca="1">INDEX(Anvendelseskode!C:C,MATCH($F3985,Anvendelseskode!$A:$A,0))</f>
        <v>El-, gas-, vand- og varmeværker</v>
      </c>
      <c r="L3985" s="1" t="str">
        <f ca="1">INDEX(Anvendelseskode!D:D,MATCH($F3985,Anvendelseskode!$A:$A,0))</f>
        <v>Industri</v>
      </c>
      <c r="M3985" s="1" t="str">
        <f ca="1">IFERROR(INDEX(SBi!$2:$2,MATCH(H3985,SBi!$1:$1,1)),SBi!$K$2)</f>
        <v>1979-1998</v>
      </c>
      <c r="N3985" s="1">
        <f ca="1">INDEX(SBi!$C$3:$K$28,MATCH(F3985,SBi!$B$3:$B$28,0),MATCH(M3985,SBi!$C$2:$K$2,0))</f>
        <v>66</v>
      </c>
      <c r="O3985" s="16">
        <f t="shared" ca="1" si="814"/>
        <v>1.3859999999999999</v>
      </c>
      <c r="P3985" s="16" t="str">
        <f ca="1">IFERROR(INDEX(VpD!$2:$2,MATCH(H3985,VpD!$1:$1,1)),VpD!$I$2)</f>
        <v>1979-1998</v>
      </c>
      <c r="Q3985" s="1">
        <f ca="1">INDEX(VpD!$C$3:$I$27,MATCH(F3985,VpD!$B$3:$B$27,0),MATCH(P3985,VpD!$C$2:$I$2,0))</f>
        <v>66</v>
      </c>
      <c r="R3985" s="16">
        <f t="shared" ca="1" si="815"/>
        <v>1.3859999999999999</v>
      </c>
      <c r="S3985" s="14">
        <f t="shared" ca="1" si="816"/>
        <v>711466.52</v>
      </c>
      <c r="T3985" s="14">
        <f t="shared" ca="1" si="817"/>
        <v>6172613.6600000001</v>
      </c>
      <c r="U3985" s="14" t="str">
        <f t="shared" ca="1" si="818"/>
        <v>777AB2BB-0E88-00A4-E044-00144F3EAD67</v>
      </c>
    </row>
    <row r="3986" spans="1:21" s="14" customFormat="1" x14ac:dyDescent="0.25">
      <c r="A3986" s="14">
        <f t="shared" si="806"/>
        <v>3986</v>
      </c>
      <c r="B3986" s="14" t="str">
        <f t="shared" ca="1" si="807"/>
        <v>533F31B4-430B-471C-9A12-E84AF26574FA</v>
      </c>
      <c r="C3986" s="14" t="str">
        <f t="shared" ca="1" si="808"/>
        <v>Valløvej</v>
      </c>
      <c r="D3986" s="14" t="str">
        <f t="shared" ca="1" si="809"/>
        <v>18</v>
      </c>
      <c r="E3986" s="14" t="str">
        <f t="shared" ca="1" si="810"/>
        <v>7p</v>
      </c>
      <c r="F3986" s="1">
        <f t="shared" ca="1" si="811"/>
        <v>120</v>
      </c>
      <c r="G3986" s="1">
        <f t="shared" ca="1" si="812"/>
        <v>214</v>
      </c>
      <c r="H3986" s="1">
        <f t="shared" ca="1" si="813"/>
        <v>1989</v>
      </c>
      <c r="I3986" s="1" t="str">
        <f ca="1">INDEX(Relationstabel!$C$3:$K$10,MATCH(INDIRECT($A$1&amp;"J"&amp;A3986),Relationstabel!$A$3:$A$10,0),MATCH(IFERROR(VALUE(INDIRECT($A$1&amp;"K"&amp;A3986)),0),Relationstabel!$C$1:$K$1,0))</f>
        <v>Naturgas</v>
      </c>
      <c r="J3986" s="1" t="str">
        <f ca="1">INDEX(Anvendelseskode!B:B,MATCH($F3986,Anvendelseskode!$A:$A,0))</f>
        <v>Fritliggende enfamilieshus (parcelhus)</v>
      </c>
      <c r="K3986" s="1" t="str">
        <f ca="1">INDEX(Anvendelseskode!C:C,MATCH($F3986,Anvendelseskode!$A:$A,0))</f>
        <v>Parcelhuse</v>
      </c>
      <c r="L3986" s="1" t="str">
        <f ca="1">INDEX(Anvendelseskode!D:D,MATCH($F3986,Anvendelseskode!$A:$A,0))</f>
        <v>Private husholdninger</v>
      </c>
      <c r="M3986" s="1" t="str">
        <f ca="1">IFERROR(INDEX(SBi!$2:$2,MATCH(H3986,SBi!$1:$1,1)),SBi!$K$2)</f>
        <v>1979-1998</v>
      </c>
      <c r="N3986" s="1">
        <f ca="1">INDEX(SBi!$C$3:$K$28,MATCH(F3986,SBi!$B$3:$B$28,0),MATCH(M3986,SBi!$C$2:$K$2,0))</f>
        <v>105.4</v>
      </c>
      <c r="O3986" s="16">
        <f t="shared" ca="1" si="814"/>
        <v>22.555600000000002</v>
      </c>
      <c r="P3986" s="16" t="str">
        <f ca="1">IFERROR(INDEX(VpD!$2:$2,MATCH(H3986,VpD!$1:$1,1)),VpD!$I$2)</f>
        <v>1979-1998</v>
      </c>
      <c r="Q3986" s="1">
        <f ca="1">INDEX(VpD!$C$3:$I$27,MATCH(F3986,VpD!$B$3:$B$27,0),MATCH(P3986,VpD!$C$2:$I$2,0))</f>
        <v>90</v>
      </c>
      <c r="R3986" s="16">
        <f t="shared" ca="1" si="815"/>
        <v>19.260000000000002</v>
      </c>
      <c r="S3986" s="14">
        <f t="shared" ca="1" si="816"/>
        <v>712966.72</v>
      </c>
      <c r="T3986" s="14">
        <f t="shared" ca="1" si="817"/>
        <v>6168403.0999999996</v>
      </c>
      <c r="U3986" s="14" t="str">
        <f t="shared" ca="1" si="818"/>
        <v>0A3F507E-23EF-32B8-E044-0003BA298018</v>
      </c>
    </row>
    <row r="3987" spans="1:21" s="14" customFormat="1" x14ac:dyDescent="0.25">
      <c r="A3987" s="14">
        <f t="shared" si="806"/>
        <v>3987</v>
      </c>
      <c r="B3987" s="14" t="str">
        <f t="shared" ca="1" si="807"/>
        <v>F1762094-021E-4D29-B785-CDBAB1327D35</v>
      </c>
      <c r="C3987" s="14" t="str">
        <f t="shared" ca="1" si="808"/>
        <v>Rosenfeldtvej</v>
      </c>
      <c r="D3987" s="14" t="str">
        <f t="shared" ca="1" si="809"/>
        <v>30</v>
      </c>
      <c r="E3987" s="14" t="str">
        <f t="shared" ca="1" si="810"/>
        <v>3h</v>
      </c>
      <c r="F3987" s="1">
        <f t="shared" ca="1" si="811"/>
        <v>140</v>
      </c>
      <c r="G3987" s="1">
        <f t="shared" ca="1" si="812"/>
        <v>3800</v>
      </c>
      <c r="H3987" s="1">
        <f t="shared" ca="1" si="813"/>
        <v>2010</v>
      </c>
      <c r="I3987" s="1" t="str">
        <f ca="1">INDEX(Relationstabel!$C$3:$K$10,MATCH(INDIRECT($A$1&amp;"J"&amp;A3987),Relationstabel!$A$3:$A$10,0),MATCH(IFERROR(VALUE(INDIRECT($A$1&amp;"K"&amp;A3987)),0),Relationstabel!$C$1:$K$1,0))</f>
        <v>Fjernvarme/ Blokvarme</v>
      </c>
      <c r="J3987" s="1" t="str">
        <f ca="1">INDEX(Anvendelseskode!B:B,MATCH($F3987,Anvendelseskode!$A:$A,0))</f>
        <v>Etageboligbebyggelse</v>
      </c>
      <c r="K3987" s="1" t="str">
        <f ca="1">INDEX(Anvendelseskode!C:C,MATCH($F3987,Anvendelseskode!$A:$A,0))</f>
        <v>Etageboligbebyggelse</v>
      </c>
      <c r="L3987" s="1" t="str">
        <f ca="1">INDEX(Anvendelseskode!D:D,MATCH($F3987,Anvendelseskode!$A:$A,0))</f>
        <v>Private husholdninger</v>
      </c>
      <c r="M3987" s="1" t="str">
        <f ca="1">IFERROR(INDEX(SBi!$2:$2,MATCH(H3987,SBi!$1:$1,1)),SBi!$K$2)</f>
        <v>Efter 2006</v>
      </c>
      <c r="N3987" s="1">
        <f ca="1">INDEX(SBi!$C$3:$K$28,MATCH(F3987,SBi!$B$3:$B$28,0),MATCH(M3987,SBi!$C$2:$K$2,0))</f>
        <v>60.7</v>
      </c>
      <c r="O3987" s="16">
        <f t="shared" ca="1" si="814"/>
        <v>230.66</v>
      </c>
      <c r="P3987" s="16" t="str">
        <f ca="1">IFERROR(INDEX(VpD!$2:$2,MATCH(H3987,VpD!$1:$1,1)),VpD!$I$2)</f>
        <v>&gt;1998</v>
      </c>
      <c r="Q3987" s="1">
        <f ca="1">INDEX(VpD!$C$3:$I$27,MATCH(F3987,VpD!$B$3:$B$27,0),MATCH(P3987,VpD!$C$2:$I$2,0))</f>
        <v>64</v>
      </c>
      <c r="R3987" s="16">
        <f t="shared" ca="1" si="815"/>
        <v>243.2</v>
      </c>
      <c r="S3987" s="14">
        <f t="shared" ca="1" si="816"/>
        <v>712559.46</v>
      </c>
      <c r="T3987" s="14">
        <f t="shared" ca="1" si="817"/>
        <v>6169624.6299999999</v>
      </c>
      <c r="U3987" s="14" t="str">
        <f t="shared" ca="1" si="818"/>
        <v>6BD46A49-E0E9-71A9-E044-00144F3EAD67</v>
      </c>
    </row>
    <row r="3988" spans="1:21" s="14" customFormat="1" x14ac:dyDescent="0.25">
      <c r="A3988" s="14">
        <f t="shared" si="806"/>
        <v>3988</v>
      </c>
      <c r="B3988" s="14" t="str">
        <f t="shared" ca="1" si="807"/>
        <v>F223D7A2-E429-4C54-96B6-DB684553343B</v>
      </c>
      <c r="C3988" s="14" t="str">
        <f t="shared" ca="1" si="808"/>
        <v>Rævebo</v>
      </c>
      <c r="D3988" s="14" t="str">
        <f t="shared" ca="1" si="809"/>
        <v>32C</v>
      </c>
      <c r="E3988" s="14">
        <f t="shared" ca="1" si="810"/>
        <v>0</v>
      </c>
      <c r="F3988" s="1">
        <f t="shared" ca="1" si="811"/>
        <v>230</v>
      </c>
      <c r="G3988" s="1">
        <f t="shared" ca="1" si="812"/>
        <v>4</v>
      </c>
      <c r="H3988" s="1">
        <f t="shared" ca="1" si="813"/>
        <v>1976</v>
      </c>
      <c r="I3988" s="1" t="str">
        <f ca="1">INDEX(Relationstabel!$C$3:$K$10,MATCH(INDIRECT($A$1&amp;"J"&amp;A3988),Relationstabel!$A$3:$A$10,0),MATCH(IFERROR(VALUE(INDIRECT($A$1&amp;"K"&amp;A3988)),0),Relationstabel!$C$1:$K$1,0))</f>
        <v>Ingen varmeinstallation</v>
      </c>
      <c r="J3988" s="1" t="str">
        <f ca="1">INDEX(Anvendelseskode!B:B,MATCH($F3988,Anvendelseskode!$A:$A,0))</f>
        <v>El-, gas-, vand- eller varmeværk forbrændingsanstalt m.v..</v>
      </c>
      <c r="K3988" s="1" t="str">
        <f ca="1">INDEX(Anvendelseskode!C:C,MATCH($F3988,Anvendelseskode!$A:$A,0))</f>
        <v>El-, gas-, vand- og varmeværker</v>
      </c>
      <c r="L3988" s="1" t="str">
        <f ca="1">INDEX(Anvendelseskode!D:D,MATCH($F3988,Anvendelseskode!$A:$A,0))</f>
        <v>Industri</v>
      </c>
      <c r="M3988" s="1" t="str">
        <f ca="1">IFERROR(INDEX(SBi!$2:$2,MATCH(H3988,SBi!$1:$1,1)),SBi!$K$2)</f>
        <v>1973-1978</v>
      </c>
      <c r="N3988" s="1">
        <f ca="1">INDEX(SBi!$C$3:$K$28,MATCH(F3988,SBi!$B$3:$B$28,0),MATCH(M3988,SBi!$C$2:$K$2,0))</f>
        <v>97</v>
      </c>
      <c r="O3988" s="16">
        <f t="shared" ca="1" si="814"/>
        <v>0.38800000000000001</v>
      </c>
      <c r="P3988" s="16" t="str">
        <f ca="1">IFERROR(INDEX(VpD!$2:$2,MATCH(H3988,VpD!$1:$1,1)),VpD!$I$2)</f>
        <v>1973-1978</v>
      </c>
      <c r="Q3988" s="1">
        <f ca="1">INDEX(VpD!$C$3:$I$27,MATCH(F3988,VpD!$B$3:$B$27,0),MATCH(P3988,VpD!$C$2:$I$2,0))</f>
        <v>97</v>
      </c>
      <c r="R3988" s="16">
        <f t="shared" ca="1" si="815"/>
        <v>0.38800000000000001</v>
      </c>
      <c r="S3988" s="14">
        <f t="shared" ca="1" si="816"/>
        <v>713454.77</v>
      </c>
      <c r="T3988" s="14">
        <f t="shared" ca="1" si="817"/>
        <v>6169533.4199999999</v>
      </c>
      <c r="U3988" s="14" t="str">
        <f t="shared" ca="1" si="818"/>
        <v>F4F27700-1ED7-416E-AC11-FC09B673FE93</v>
      </c>
    </row>
    <row r="3989" spans="1:21" s="14" customFormat="1" x14ac:dyDescent="0.25">
      <c r="A3989" s="14">
        <f t="shared" si="806"/>
        <v>3989</v>
      </c>
      <c r="B3989" s="14" t="str">
        <f t="shared" ca="1" si="807"/>
        <v>7DC2E4C5-ACE0-46B2-BA45-D091E4239663</v>
      </c>
      <c r="C3989" s="14" t="str">
        <f t="shared" ca="1" si="808"/>
        <v>Hvidkløvervænget</v>
      </c>
      <c r="D3989" s="14" t="str">
        <f t="shared" ca="1" si="809"/>
        <v>25</v>
      </c>
      <c r="E3989" s="14" t="str">
        <f t="shared" ca="1" si="810"/>
        <v>9tø</v>
      </c>
      <c r="F3989" s="1">
        <f t="shared" ca="1" si="811"/>
        <v>130</v>
      </c>
      <c r="G3989" s="1">
        <f t="shared" ca="1" si="812"/>
        <v>115</v>
      </c>
      <c r="H3989" s="1">
        <f t="shared" ca="1" si="813"/>
        <v>2015</v>
      </c>
      <c r="I3989" s="1" t="str">
        <f ca="1">INDEX(Relationstabel!$C$3:$K$10,MATCH(INDIRECT($A$1&amp;"J"&amp;A3989),Relationstabel!$A$3:$A$10,0),MATCH(IFERROR(VALUE(INDIRECT($A$1&amp;"K"&amp;A3989)),0),Relationstabel!$C$1:$K$1,0))</f>
        <v>Fjernvarme/ Blokvarme</v>
      </c>
      <c r="J3989" s="1" t="str">
        <f ca="1">INDEX(Anvendelseskode!B:B,MATCH($F3989,Anvendelseskode!$A:$A,0))</f>
        <v>Række-, kæde-, dobbelthus (lodret adskillelse mellem enhederne)</v>
      </c>
      <c r="K3989" s="1" t="str">
        <f ca="1">INDEX(Anvendelseskode!C:C,MATCH($F3989,Anvendelseskode!$A:$A,0))</f>
        <v>Række-, kæde og dobbelthuse</v>
      </c>
      <c r="L3989" s="1" t="str">
        <f ca="1">INDEX(Anvendelseskode!D:D,MATCH($F3989,Anvendelseskode!$A:$A,0))</f>
        <v>Private husholdninger</v>
      </c>
      <c r="M3989" s="1" t="str">
        <f ca="1">IFERROR(INDEX(SBi!$2:$2,MATCH(H3989,SBi!$1:$1,1)),SBi!$K$2)</f>
        <v>Efter 2006</v>
      </c>
      <c r="N3989" s="1">
        <f ca="1">INDEX(SBi!$C$3:$K$28,MATCH(F3989,SBi!$B$3:$B$28,0),MATCH(M3989,SBi!$C$2:$K$2,0))</f>
        <v>66.400000000000006</v>
      </c>
      <c r="O3989" s="16">
        <f t="shared" ca="1" si="814"/>
        <v>7.636000000000001</v>
      </c>
      <c r="P3989" s="16" t="str">
        <f ca="1">IFERROR(INDEX(VpD!$2:$2,MATCH(H3989,VpD!$1:$1,1)),VpD!$I$2)</f>
        <v>&gt;1998</v>
      </c>
      <c r="Q3989" s="1">
        <f ca="1">INDEX(VpD!$C$3:$I$27,MATCH(F3989,VpD!$B$3:$B$27,0),MATCH(P3989,VpD!$C$2:$I$2,0))</f>
        <v>65</v>
      </c>
      <c r="R3989" s="16">
        <f t="shared" ca="1" si="815"/>
        <v>7.4749999999999996</v>
      </c>
      <c r="S3989" s="14">
        <f t="shared" ca="1" si="816"/>
        <v>711530.14</v>
      </c>
      <c r="T3989" s="14">
        <f t="shared" ca="1" si="817"/>
        <v>6172759.4699999997</v>
      </c>
      <c r="U3989" s="14" t="str">
        <f t="shared" ca="1" si="818"/>
        <v>258D7117-EBF6-4D97-9C05-18CF8F07D34A</v>
      </c>
    </row>
    <row r="3990" spans="1:21" s="14" customFormat="1" x14ac:dyDescent="0.25">
      <c r="A3990" s="14">
        <f t="shared" si="806"/>
        <v>3990</v>
      </c>
      <c r="B3990" s="14" t="str">
        <f t="shared" ca="1" si="807"/>
        <v>29AAF4DC-B716-449E-9F20-B68E287B3F05</v>
      </c>
      <c r="C3990" s="14" t="str">
        <f t="shared" ca="1" si="808"/>
        <v>Bækkeskovvej</v>
      </c>
      <c r="D3990" s="14" t="str">
        <f t="shared" ca="1" si="809"/>
        <v>5</v>
      </c>
      <c r="E3990" s="14" t="str">
        <f t="shared" ca="1" si="810"/>
        <v>4be</v>
      </c>
      <c r="F3990" s="1">
        <f t="shared" ca="1" si="811"/>
        <v>320</v>
      </c>
      <c r="G3990" s="1">
        <f t="shared" ca="1" si="812"/>
        <v>422</v>
      </c>
      <c r="H3990" s="1">
        <f t="shared" ca="1" si="813"/>
        <v>2011</v>
      </c>
      <c r="I3990" s="1" t="str">
        <f ca="1">INDEX(Relationstabel!$C$3:$K$10,MATCH(INDIRECT($A$1&amp;"J"&amp;A3990),Relationstabel!$A$3:$A$10,0),MATCH(IFERROR(VALUE(INDIRECT($A$1&amp;"K"&amp;A3990)),0),Relationstabel!$C$1:$K$1,0))</f>
        <v>Naturgas</v>
      </c>
      <c r="J3990" s="1" t="str">
        <f ca="1">INDEX(Anvendelseskode!B:B,MATCH($F3990,Anvendelseskode!$A:$A,0))</f>
        <v>Bygning til kontor, handel, lager herunder offentlig administration</v>
      </c>
      <c r="K3990" s="1" t="str">
        <f ca="1">INDEX(Anvendelseskode!C:C,MATCH($F3990,Anvendelseskode!$A:$A,0))</f>
        <v>Kontor, handel, lager, off. adm.</v>
      </c>
      <c r="L3990" s="1" t="str">
        <f ca="1">INDEX(Anvendelseskode!D:D,MATCH($F3990,Anvendelseskode!$A:$A,0))</f>
        <v>Handel og servicevirksomheder</v>
      </c>
      <c r="M3990" s="1" t="str">
        <f ca="1">IFERROR(INDEX(SBi!$2:$2,MATCH(H3990,SBi!$1:$1,1)),SBi!$K$2)</f>
        <v>Efter 2006</v>
      </c>
      <c r="N3990" s="1">
        <f ca="1">INDEX(SBi!$C$3:$K$28,MATCH(F3990,SBi!$B$3:$B$28,0),MATCH(M3990,SBi!$C$2:$K$2,0))</f>
        <v>82.8</v>
      </c>
      <c r="O3990" s="16">
        <f t="shared" ca="1" si="814"/>
        <v>34.941600000000001</v>
      </c>
      <c r="P3990" s="16" t="str">
        <f ca="1">IFERROR(INDEX(VpD!$2:$2,MATCH(H3990,VpD!$1:$1,1)),VpD!$I$2)</f>
        <v>&gt;1998</v>
      </c>
      <c r="Q3990" s="1">
        <f ca="1">INDEX(VpD!$C$3:$I$27,MATCH(F3990,VpD!$B$3:$B$27,0),MATCH(P3990,VpD!$C$2:$I$2,0))</f>
        <v>77</v>
      </c>
      <c r="R3990" s="16">
        <f t="shared" ca="1" si="815"/>
        <v>32.494</v>
      </c>
      <c r="S3990" s="14">
        <f t="shared" ca="1" si="816"/>
        <v>713115.22</v>
      </c>
      <c r="T3990" s="14">
        <f t="shared" ca="1" si="817"/>
        <v>6168808.04</v>
      </c>
      <c r="U3990" s="14" t="str">
        <f t="shared" ca="1" si="818"/>
        <v>B0349CA1-7382-444B-A95E-18F3D855ACAC</v>
      </c>
    </row>
    <row r="3991" spans="1:21" s="14" customFormat="1" x14ac:dyDescent="0.25">
      <c r="A3991" s="14">
        <f t="shared" si="806"/>
        <v>3991</v>
      </c>
      <c r="B3991" s="14" t="str">
        <f t="shared" ca="1" si="807"/>
        <v>EDEC6E46-4AE0-4F8A-8473-C96F4BCEB53D</v>
      </c>
      <c r="C3991" s="14" t="str">
        <f t="shared" ca="1" si="808"/>
        <v>Hvidkløvervænget</v>
      </c>
      <c r="D3991" s="14" t="str">
        <f t="shared" ca="1" si="809"/>
        <v>19</v>
      </c>
      <c r="E3991" s="14" t="str">
        <f t="shared" ca="1" si="810"/>
        <v>9tx</v>
      </c>
      <c r="F3991" s="1">
        <f t="shared" ca="1" si="811"/>
        <v>130</v>
      </c>
      <c r="G3991" s="1">
        <f t="shared" ca="1" si="812"/>
        <v>135</v>
      </c>
      <c r="H3991" s="1">
        <f t="shared" ca="1" si="813"/>
        <v>2015</v>
      </c>
      <c r="I3991" s="1" t="str">
        <f ca="1">INDEX(Relationstabel!$C$3:$K$10,MATCH(INDIRECT($A$1&amp;"J"&amp;A3991),Relationstabel!$A$3:$A$10,0),MATCH(IFERROR(VALUE(INDIRECT($A$1&amp;"K"&amp;A3991)),0),Relationstabel!$C$1:$K$1,0))</f>
        <v>Fjernvarme/ Blokvarme</v>
      </c>
      <c r="J3991" s="1" t="str">
        <f ca="1">INDEX(Anvendelseskode!B:B,MATCH($F3991,Anvendelseskode!$A:$A,0))</f>
        <v>Række-, kæde-, dobbelthus (lodret adskillelse mellem enhederne)</v>
      </c>
      <c r="K3991" s="1" t="str">
        <f ca="1">INDEX(Anvendelseskode!C:C,MATCH($F3991,Anvendelseskode!$A:$A,0))</f>
        <v>Række-, kæde og dobbelthuse</v>
      </c>
      <c r="L3991" s="1" t="str">
        <f ca="1">INDEX(Anvendelseskode!D:D,MATCH($F3991,Anvendelseskode!$A:$A,0))</f>
        <v>Private husholdninger</v>
      </c>
      <c r="M3991" s="1" t="str">
        <f ca="1">IFERROR(INDEX(SBi!$2:$2,MATCH(H3991,SBi!$1:$1,1)),SBi!$K$2)</f>
        <v>Efter 2006</v>
      </c>
      <c r="N3991" s="1">
        <f ca="1">INDEX(SBi!$C$3:$K$28,MATCH(F3991,SBi!$B$3:$B$28,0),MATCH(M3991,SBi!$C$2:$K$2,0))</f>
        <v>66.400000000000006</v>
      </c>
      <c r="O3991" s="16">
        <f t="shared" ca="1" si="814"/>
        <v>8.9640000000000004</v>
      </c>
      <c r="P3991" s="16" t="str">
        <f ca="1">IFERROR(INDEX(VpD!$2:$2,MATCH(H3991,VpD!$1:$1,1)),VpD!$I$2)</f>
        <v>&gt;1998</v>
      </c>
      <c r="Q3991" s="1">
        <f ca="1">INDEX(VpD!$C$3:$I$27,MATCH(F3991,VpD!$B$3:$B$27,0),MATCH(P3991,VpD!$C$2:$I$2,0))</f>
        <v>65</v>
      </c>
      <c r="R3991" s="16">
        <f t="shared" ca="1" si="815"/>
        <v>8.7750000000000004</v>
      </c>
      <c r="S3991" s="14">
        <f t="shared" ca="1" si="816"/>
        <v>711524.63</v>
      </c>
      <c r="T3991" s="14">
        <f t="shared" ca="1" si="817"/>
        <v>6172779.1200000001</v>
      </c>
      <c r="U3991" s="14" t="str">
        <f t="shared" ca="1" si="818"/>
        <v>1C7F652E-9DD7-4E0C-9AD0-D8875D9A644D</v>
      </c>
    </row>
    <row r="3992" spans="1:21" s="14" customFormat="1" x14ac:dyDescent="0.25">
      <c r="A3992" s="14">
        <f t="shared" si="806"/>
        <v>3992</v>
      </c>
      <c r="B3992" s="14" t="str">
        <f t="shared" ca="1" si="807"/>
        <v>E6B7C31C-BA65-4CD7-8B40-EAECB69EBD65</v>
      </c>
      <c r="C3992" s="14" t="str">
        <f t="shared" ca="1" si="808"/>
        <v>Svanholmvej</v>
      </c>
      <c r="D3992" s="14" t="str">
        <f t="shared" ca="1" si="809"/>
        <v>17B</v>
      </c>
      <c r="E3992" s="14" t="str">
        <f t="shared" ca="1" si="810"/>
        <v>18rb</v>
      </c>
      <c r="F3992" s="1">
        <f t="shared" ca="1" si="811"/>
        <v>120</v>
      </c>
      <c r="G3992" s="1">
        <f t="shared" ca="1" si="812"/>
        <v>175</v>
      </c>
      <c r="H3992" s="1">
        <f t="shared" ca="1" si="813"/>
        <v>2004</v>
      </c>
      <c r="I3992" s="1" t="str">
        <f ca="1">INDEX(Relationstabel!$C$3:$K$10,MATCH(INDIRECT($A$1&amp;"J"&amp;A3992),Relationstabel!$A$3:$A$10,0),MATCH(IFERROR(VALUE(INDIRECT($A$1&amp;"K"&amp;A3992)),0),Relationstabel!$C$1:$K$1,0))</f>
        <v>Varmepumpe</v>
      </c>
      <c r="J3992" s="1" t="str">
        <f ca="1">INDEX(Anvendelseskode!B:B,MATCH($F3992,Anvendelseskode!$A:$A,0))</f>
        <v>Fritliggende enfamilieshus (parcelhus)</v>
      </c>
      <c r="K3992" s="1" t="str">
        <f ca="1">INDEX(Anvendelseskode!C:C,MATCH($F3992,Anvendelseskode!$A:$A,0))</f>
        <v>Parcelhuse</v>
      </c>
      <c r="L3992" s="1" t="str">
        <f ca="1">INDEX(Anvendelseskode!D:D,MATCH($F3992,Anvendelseskode!$A:$A,0))</f>
        <v>Private husholdninger</v>
      </c>
      <c r="M3992" s="1" t="str">
        <f ca="1">IFERROR(INDEX(SBi!$2:$2,MATCH(H3992,SBi!$1:$1,1)),SBi!$K$2)</f>
        <v>1999-2006</v>
      </c>
      <c r="N3992" s="1">
        <f ca="1">INDEX(SBi!$C$3:$K$28,MATCH(F3992,SBi!$B$3:$B$28,0),MATCH(M3992,SBi!$C$2:$K$2,0))</f>
        <v>83.9</v>
      </c>
      <c r="O3992" s="16">
        <f t="shared" ca="1" si="814"/>
        <v>14.682500000000001</v>
      </c>
      <c r="P3992" s="16" t="str">
        <f ca="1">IFERROR(INDEX(VpD!$2:$2,MATCH(H3992,VpD!$1:$1,1)),VpD!$I$2)</f>
        <v>&gt;1998</v>
      </c>
      <c r="Q3992" s="1">
        <f ca="1">INDEX(VpD!$C$3:$I$27,MATCH(F3992,VpD!$B$3:$B$27,0),MATCH(P3992,VpD!$C$2:$I$2,0))</f>
        <v>72</v>
      </c>
      <c r="R3992" s="16">
        <f t="shared" ca="1" si="815"/>
        <v>12.6</v>
      </c>
      <c r="S3992" s="14">
        <f t="shared" ca="1" si="816"/>
        <v>713190.75</v>
      </c>
      <c r="T3992" s="14">
        <f t="shared" ca="1" si="817"/>
        <v>6168921.7699999996</v>
      </c>
      <c r="U3992" s="14" t="str">
        <f t="shared" ca="1" si="818"/>
        <v>0A3F507E-21EB-32B8-E044-0003BA298018</v>
      </c>
    </row>
    <row r="3993" spans="1:21" s="14" customFormat="1" x14ac:dyDescent="0.25">
      <c r="A3993" s="14">
        <f t="shared" si="806"/>
        <v>3993</v>
      </c>
      <c r="B3993" s="14" t="str">
        <f t="shared" ca="1" si="807"/>
        <v>8EFDA87A-C297-4ABC-B916-DB828A8DE308</v>
      </c>
      <c r="C3993" s="14" t="str">
        <f t="shared" ca="1" si="808"/>
        <v>Syvhøjvænge</v>
      </c>
      <c r="D3993" s="14" t="str">
        <f t="shared" ca="1" si="809"/>
        <v>183</v>
      </c>
      <c r="E3993" s="14" t="str">
        <f t="shared" ca="1" si="810"/>
        <v>21bø</v>
      </c>
      <c r="F3993" s="1">
        <f t="shared" ca="1" si="811"/>
        <v>130</v>
      </c>
      <c r="G3993" s="1">
        <f t="shared" ca="1" si="812"/>
        <v>170</v>
      </c>
      <c r="H3993" s="1">
        <f t="shared" ca="1" si="813"/>
        <v>1971</v>
      </c>
      <c r="I3993" s="1" t="str">
        <f ca="1">INDEX(Relationstabel!$C$3:$K$10,MATCH(INDIRECT($A$1&amp;"J"&amp;A3993),Relationstabel!$A$3:$A$10,0),MATCH(IFERROR(VALUE(INDIRECT($A$1&amp;"K"&amp;A3993)),0),Relationstabel!$C$1:$K$1,0))</f>
        <v>Fjernvarme/ Blokvarme</v>
      </c>
      <c r="J3993" s="1" t="str">
        <f ca="1">INDEX(Anvendelseskode!B:B,MATCH($F3993,Anvendelseskode!$A:$A,0))</f>
        <v>Række-, kæde-, dobbelthus (lodret adskillelse mellem enhederne)</v>
      </c>
      <c r="K3993" s="1" t="str">
        <f ca="1">INDEX(Anvendelseskode!C:C,MATCH($F3993,Anvendelseskode!$A:$A,0))</f>
        <v>Række-, kæde og dobbelthuse</v>
      </c>
      <c r="L3993" s="1" t="str">
        <f ca="1">INDEX(Anvendelseskode!D:D,MATCH($F3993,Anvendelseskode!$A:$A,0))</f>
        <v>Private husholdninger</v>
      </c>
      <c r="M3993" s="1" t="str">
        <f ca="1">IFERROR(INDEX(SBi!$2:$2,MATCH(H3993,SBi!$1:$1,1)),SBi!$K$2)</f>
        <v>1961-1972</v>
      </c>
      <c r="N3993" s="1">
        <f ca="1">INDEX(SBi!$C$3:$K$28,MATCH(F3993,SBi!$B$3:$B$28,0),MATCH(M3993,SBi!$C$2:$K$2,0))</f>
        <v>119.9</v>
      </c>
      <c r="O3993" s="16">
        <f t="shared" ca="1" si="814"/>
        <v>20.382999999999999</v>
      </c>
      <c r="P3993" s="16" t="str">
        <f ca="1">IFERROR(INDEX(VpD!$2:$2,MATCH(H3993,VpD!$1:$1,1)),VpD!$I$2)</f>
        <v>1961-1972</v>
      </c>
      <c r="Q3993" s="1">
        <f ca="1">INDEX(VpD!$C$3:$I$27,MATCH(F3993,VpD!$B$3:$B$27,0),MATCH(P3993,VpD!$C$2:$I$2,0))</f>
        <v>120</v>
      </c>
      <c r="R3993" s="16">
        <f t="shared" ca="1" si="815"/>
        <v>20.399999999999999</v>
      </c>
      <c r="S3993" s="14">
        <f t="shared" ca="1" si="816"/>
        <v>711837.46</v>
      </c>
      <c r="T3993" s="14">
        <f t="shared" ca="1" si="817"/>
        <v>6172212.9100000001</v>
      </c>
      <c r="U3993" s="14" t="str">
        <f t="shared" ca="1" si="818"/>
        <v>0A3F507E-22EB-32B8-E044-0003BA298018</v>
      </c>
    </row>
    <row r="3994" spans="1:21" s="14" customFormat="1" x14ac:dyDescent="0.25">
      <c r="A3994" s="14">
        <f t="shared" si="806"/>
        <v>3994</v>
      </c>
      <c r="B3994" s="14" t="str">
        <f t="shared" ca="1" si="807"/>
        <v>11473FBF-B83C-4CC9-8DE9-4AE509FA0F60</v>
      </c>
      <c r="C3994" s="14" t="str">
        <f t="shared" ca="1" si="808"/>
        <v>Hyrdeengen</v>
      </c>
      <c r="D3994" s="14" t="str">
        <f t="shared" ca="1" si="809"/>
        <v>325</v>
      </c>
      <c r="E3994" s="14" t="str">
        <f t="shared" ca="1" si="810"/>
        <v>21dø</v>
      </c>
      <c r="F3994" s="1">
        <f t="shared" ca="1" si="811"/>
        <v>130</v>
      </c>
      <c r="G3994" s="1">
        <f t="shared" ca="1" si="812"/>
        <v>125</v>
      </c>
      <c r="H3994" s="1">
        <f t="shared" ca="1" si="813"/>
        <v>1975</v>
      </c>
      <c r="I3994" s="1" t="str">
        <f ca="1">INDEX(Relationstabel!$C$3:$K$10,MATCH(INDIRECT($A$1&amp;"J"&amp;A3994),Relationstabel!$A$3:$A$10,0),MATCH(IFERROR(VALUE(INDIRECT($A$1&amp;"K"&amp;A3994)),0),Relationstabel!$C$1:$K$1,0))</f>
        <v>Elvarme</v>
      </c>
      <c r="J3994" s="1" t="str">
        <f ca="1">INDEX(Anvendelseskode!B:B,MATCH($F3994,Anvendelseskode!$A:$A,0))</f>
        <v>Række-, kæde-, dobbelthus (lodret adskillelse mellem enhederne)</v>
      </c>
      <c r="K3994" s="1" t="str">
        <f ca="1">INDEX(Anvendelseskode!C:C,MATCH($F3994,Anvendelseskode!$A:$A,0))</f>
        <v>Række-, kæde og dobbelthuse</v>
      </c>
      <c r="L3994" s="1" t="str">
        <f ca="1">INDEX(Anvendelseskode!D:D,MATCH($F3994,Anvendelseskode!$A:$A,0))</f>
        <v>Private husholdninger</v>
      </c>
      <c r="M3994" s="1" t="str">
        <f ca="1">IFERROR(INDEX(SBi!$2:$2,MATCH(H3994,SBi!$1:$1,1)),SBi!$K$2)</f>
        <v>1973-1978</v>
      </c>
      <c r="N3994" s="1">
        <f ca="1">INDEX(SBi!$C$3:$K$28,MATCH(F3994,SBi!$B$3:$B$28,0),MATCH(M3994,SBi!$C$2:$K$2,0))</f>
        <v>112.6</v>
      </c>
      <c r="O3994" s="16">
        <f t="shared" ca="1" si="814"/>
        <v>14.074999999999999</v>
      </c>
      <c r="P3994" s="16" t="str">
        <f ca="1">IFERROR(INDEX(VpD!$2:$2,MATCH(H3994,VpD!$1:$1,1)),VpD!$I$2)</f>
        <v>1973-1978</v>
      </c>
      <c r="Q3994" s="1">
        <f ca="1">INDEX(VpD!$C$3:$I$27,MATCH(F3994,VpD!$B$3:$B$27,0),MATCH(P3994,VpD!$C$2:$I$2,0))</f>
        <v>98</v>
      </c>
      <c r="R3994" s="16">
        <f t="shared" ca="1" si="815"/>
        <v>12.25</v>
      </c>
      <c r="S3994" s="14">
        <f t="shared" ca="1" si="816"/>
        <v>711583.01</v>
      </c>
      <c r="T3994" s="14">
        <f t="shared" ca="1" si="817"/>
        <v>6172374.3499999996</v>
      </c>
      <c r="U3994" s="14" t="str">
        <f t="shared" ca="1" si="818"/>
        <v>0A3F507E-19F4-32B8-E044-0003BA298018</v>
      </c>
    </row>
    <row r="3995" spans="1:21" s="14" customFormat="1" x14ac:dyDescent="0.25">
      <c r="A3995" s="14">
        <f t="shared" si="806"/>
        <v>3995</v>
      </c>
      <c r="B3995" s="14" t="str">
        <f t="shared" ca="1" si="807"/>
        <v>FF035140-9F72-4E82-8434-7A2AA99D29ED</v>
      </c>
      <c r="C3995" s="14" t="str">
        <f t="shared" ca="1" si="808"/>
        <v>Hvidkløvervænget</v>
      </c>
      <c r="D3995" s="14" t="str">
        <f t="shared" ca="1" si="809"/>
        <v>7</v>
      </c>
      <c r="E3995" s="14" t="str">
        <f t="shared" ca="1" si="810"/>
        <v>9ts</v>
      </c>
      <c r="F3995" s="1">
        <f t="shared" ca="1" si="811"/>
        <v>130</v>
      </c>
      <c r="G3995" s="1">
        <f t="shared" ca="1" si="812"/>
        <v>115</v>
      </c>
      <c r="H3995" s="1">
        <f t="shared" ca="1" si="813"/>
        <v>2015</v>
      </c>
      <c r="I3995" s="1" t="str">
        <f ca="1">INDEX(Relationstabel!$C$3:$K$10,MATCH(INDIRECT($A$1&amp;"J"&amp;A3995),Relationstabel!$A$3:$A$10,0),MATCH(IFERROR(VALUE(INDIRECT($A$1&amp;"K"&amp;A3995)),0),Relationstabel!$C$1:$K$1,0))</f>
        <v>Fjernvarme/ Blokvarme</v>
      </c>
      <c r="J3995" s="1" t="str">
        <f ca="1">INDEX(Anvendelseskode!B:B,MATCH($F3995,Anvendelseskode!$A:$A,0))</f>
        <v>Række-, kæde-, dobbelthus (lodret adskillelse mellem enhederne)</v>
      </c>
      <c r="K3995" s="1" t="str">
        <f ca="1">INDEX(Anvendelseskode!C:C,MATCH($F3995,Anvendelseskode!$A:$A,0))</f>
        <v>Række-, kæde og dobbelthuse</v>
      </c>
      <c r="L3995" s="1" t="str">
        <f ca="1">INDEX(Anvendelseskode!D:D,MATCH($F3995,Anvendelseskode!$A:$A,0))</f>
        <v>Private husholdninger</v>
      </c>
      <c r="M3995" s="1" t="str">
        <f ca="1">IFERROR(INDEX(SBi!$2:$2,MATCH(H3995,SBi!$1:$1,1)),SBi!$K$2)</f>
        <v>Efter 2006</v>
      </c>
      <c r="N3995" s="1">
        <f ca="1">INDEX(SBi!$C$3:$K$28,MATCH(F3995,SBi!$B$3:$B$28,0),MATCH(M3995,SBi!$C$2:$K$2,0))</f>
        <v>66.400000000000006</v>
      </c>
      <c r="O3995" s="16">
        <f t="shared" ca="1" si="814"/>
        <v>7.636000000000001</v>
      </c>
      <c r="P3995" s="16" t="str">
        <f ca="1">IFERROR(INDEX(VpD!$2:$2,MATCH(H3995,VpD!$1:$1,1)),VpD!$I$2)</f>
        <v>&gt;1998</v>
      </c>
      <c r="Q3995" s="1">
        <f ca="1">INDEX(VpD!$C$3:$I$27,MATCH(F3995,VpD!$B$3:$B$27,0),MATCH(P3995,VpD!$C$2:$I$2,0))</f>
        <v>65</v>
      </c>
      <c r="R3995" s="16">
        <f t="shared" ca="1" si="815"/>
        <v>7.4749999999999996</v>
      </c>
      <c r="S3995" s="14">
        <f t="shared" ca="1" si="816"/>
        <v>711516.71</v>
      </c>
      <c r="T3995" s="14">
        <f t="shared" ca="1" si="817"/>
        <v>6172808.25</v>
      </c>
      <c r="U3995" s="14" t="str">
        <f t="shared" ca="1" si="818"/>
        <v>2A20C578-CF90-46A6-8A8B-0537FD6CFDCB</v>
      </c>
    </row>
    <row r="3996" spans="1:21" s="14" customFormat="1" x14ac:dyDescent="0.25">
      <c r="A3996" s="14">
        <f t="shared" si="806"/>
        <v>3996</v>
      </c>
      <c r="B3996" s="14" t="str">
        <f t="shared" ca="1" si="807"/>
        <v>ECCBF73D-6503-4808-91A2-B92C29370F92</v>
      </c>
      <c r="C3996" s="14" t="str">
        <f t="shared" ca="1" si="808"/>
        <v>Grønkløvervænget</v>
      </c>
      <c r="D3996" s="14" t="str">
        <f t="shared" ca="1" si="809"/>
        <v>8</v>
      </c>
      <c r="E3996" s="14" t="str">
        <f t="shared" ca="1" si="810"/>
        <v>9uo</v>
      </c>
      <c r="F3996" s="1">
        <f t="shared" ca="1" si="811"/>
        <v>130</v>
      </c>
      <c r="G3996" s="1">
        <f t="shared" ca="1" si="812"/>
        <v>130</v>
      </c>
      <c r="H3996" s="1">
        <f t="shared" ca="1" si="813"/>
        <v>2016</v>
      </c>
      <c r="I3996" s="1" t="str">
        <f ca="1">INDEX(Relationstabel!$C$3:$K$10,MATCH(INDIRECT($A$1&amp;"J"&amp;A3996),Relationstabel!$A$3:$A$10,0),MATCH(IFERROR(VALUE(INDIRECT($A$1&amp;"K"&amp;A3996)),0),Relationstabel!$C$1:$K$1,0))</f>
        <v>Fjernvarme/ Blokvarme</v>
      </c>
      <c r="J3996" s="1" t="str">
        <f ca="1">INDEX(Anvendelseskode!B:B,MATCH($F3996,Anvendelseskode!$A:$A,0))</f>
        <v>Række-, kæde-, dobbelthus (lodret adskillelse mellem enhederne)</v>
      </c>
      <c r="K3996" s="1" t="str">
        <f ca="1">INDEX(Anvendelseskode!C:C,MATCH($F3996,Anvendelseskode!$A:$A,0))</f>
        <v>Række-, kæde og dobbelthuse</v>
      </c>
      <c r="L3996" s="1" t="str">
        <f ca="1">INDEX(Anvendelseskode!D:D,MATCH($F3996,Anvendelseskode!$A:$A,0))</f>
        <v>Private husholdninger</v>
      </c>
      <c r="M3996" s="1" t="str">
        <f ca="1">IFERROR(INDEX(SBi!$2:$2,MATCH(H3996,SBi!$1:$1,1)),SBi!$K$2)</f>
        <v>Efter 2006</v>
      </c>
      <c r="N3996" s="1">
        <f ca="1">INDEX(SBi!$C$3:$K$28,MATCH(F3996,SBi!$B$3:$B$28,0),MATCH(M3996,SBi!$C$2:$K$2,0))</f>
        <v>66.400000000000006</v>
      </c>
      <c r="O3996" s="16">
        <f t="shared" ca="1" si="814"/>
        <v>8.6319999999999997</v>
      </c>
      <c r="P3996" s="16" t="str">
        <f ca="1">IFERROR(INDEX(VpD!$2:$2,MATCH(H3996,VpD!$1:$1,1)),VpD!$I$2)</f>
        <v>&gt;1998</v>
      </c>
      <c r="Q3996" s="1">
        <f ca="1">INDEX(VpD!$C$3:$I$27,MATCH(F3996,VpD!$B$3:$B$27,0),MATCH(P3996,VpD!$C$2:$I$2,0))</f>
        <v>65</v>
      </c>
      <c r="R3996" s="16">
        <f t="shared" ca="1" si="815"/>
        <v>8.4499999999999993</v>
      </c>
      <c r="S3996" s="14">
        <f t="shared" ca="1" si="816"/>
        <v>711613.84</v>
      </c>
      <c r="T3996" s="14">
        <f t="shared" ca="1" si="817"/>
        <v>6172829.7300000004</v>
      </c>
      <c r="U3996" s="14" t="str">
        <f t="shared" ca="1" si="818"/>
        <v>901297DA-4B3A-473E-A017-EEE176F54AED</v>
      </c>
    </row>
    <row r="3997" spans="1:21" s="14" customFormat="1" x14ac:dyDescent="0.25">
      <c r="A3997" s="14">
        <f t="shared" si="806"/>
        <v>3997</v>
      </c>
      <c r="B3997" s="14" t="str">
        <f t="shared" ca="1" si="807"/>
        <v>EDF2E01E-5BC5-4308-8C3A-CC0A33279F74</v>
      </c>
      <c r="C3997" s="14" t="str">
        <f t="shared" ca="1" si="808"/>
        <v>Gaunøvej</v>
      </c>
      <c r="D3997" s="14" t="str">
        <f t="shared" ca="1" si="809"/>
        <v>13</v>
      </c>
      <c r="E3997" s="14" t="str">
        <f t="shared" ca="1" si="810"/>
        <v>18ap</v>
      </c>
      <c r="F3997" s="1">
        <f t="shared" ca="1" si="811"/>
        <v>120</v>
      </c>
      <c r="G3997" s="1">
        <f t="shared" ca="1" si="812"/>
        <v>263</v>
      </c>
      <c r="H3997" s="1">
        <f t="shared" ca="1" si="813"/>
        <v>1977</v>
      </c>
      <c r="I3997" s="1" t="str">
        <f ca="1">INDEX(Relationstabel!$C$3:$K$10,MATCH(INDIRECT($A$1&amp;"J"&amp;A3997),Relationstabel!$A$3:$A$10,0),MATCH(IFERROR(VALUE(INDIRECT($A$1&amp;"K"&amp;A3997)),0),Relationstabel!$C$1:$K$1,0))</f>
        <v>Naturgas</v>
      </c>
      <c r="J3997" s="1" t="str">
        <f ca="1">INDEX(Anvendelseskode!B:B,MATCH($F3997,Anvendelseskode!$A:$A,0))</f>
        <v>Fritliggende enfamilieshus (parcelhus)</v>
      </c>
      <c r="K3997" s="1" t="str">
        <f ca="1">INDEX(Anvendelseskode!C:C,MATCH($F3997,Anvendelseskode!$A:$A,0))</f>
        <v>Parcelhuse</v>
      </c>
      <c r="L3997" s="1" t="str">
        <f ca="1">INDEX(Anvendelseskode!D:D,MATCH($F3997,Anvendelseskode!$A:$A,0))</f>
        <v>Private husholdninger</v>
      </c>
      <c r="M3997" s="1" t="str">
        <f ca="1">IFERROR(INDEX(SBi!$2:$2,MATCH(H3997,SBi!$1:$1,1)),SBi!$K$2)</f>
        <v>1973-1978</v>
      </c>
      <c r="N3997" s="1">
        <f ca="1">INDEX(SBi!$C$3:$K$28,MATCH(F3997,SBi!$B$3:$B$28,0),MATCH(M3997,SBi!$C$2:$K$2,0))</f>
        <v>119.8</v>
      </c>
      <c r="O3997" s="16">
        <f t="shared" ca="1" si="814"/>
        <v>31.507399999999997</v>
      </c>
      <c r="P3997" s="16" t="str">
        <f ca="1">IFERROR(INDEX(VpD!$2:$2,MATCH(H3997,VpD!$1:$1,1)),VpD!$I$2)</f>
        <v>1973-1978</v>
      </c>
      <c r="Q3997" s="1">
        <f ca="1">INDEX(VpD!$C$3:$I$27,MATCH(F3997,VpD!$B$3:$B$27,0),MATCH(P3997,VpD!$C$2:$I$2,0))</f>
        <v>117</v>
      </c>
      <c r="R3997" s="16">
        <f t="shared" ca="1" si="815"/>
        <v>30.771000000000001</v>
      </c>
      <c r="S3997" s="14">
        <f t="shared" ca="1" si="816"/>
        <v>712527.17</v>
      </c>
      <c r="T3997" s="14">
        <f t="shared" ca="1" si="817"/>
        <v>6169051.2199999997</v>
      </c>
      <c r="U3997" s="14" t="str">
        <f t="shared" ca="1" si="818"/>
        <v>0A3F507E-17ED-32B8-E044-0003BA298018</v>
      </c>
    </row>
    <row r="3998" spans="1:21" s="14" customFormat="1" x14ac:dyDescent="0.25">
      <c r="A3998" s="14">
        <f t="shared" si="806"/>
        <v>3998</v>
      </c>
      <c r="B3998" s="14" t="str">
        <f t="shared" ca="1" si="807"/>
        <v>78D5FE74-C69F-4E22-A1DD-BFDD88CA857A</v>
      </c>
      <c r="C3998" s="14" t="str">
        <f t="shared" ca="1" si="808"/>
        <v>Kollerupparken</v>
      </c>
      <c r="D3998" s="14" t="str">
        <f t="shared" ca="1" si="809"/>
        <v>7</v>
      </c>
      <c r="E3998" s="14" t="str">
        <f t="shared" ca="1" si="810"/>
        <v>1æ</v>
      </c>
      <c r="F3998" s="1">
        <f t="shared" ca="1" si="811"/>
        <v>120</v>
      </c>
      <c r="G3998" s="1">
        <f t="shared" ca="1" si="812"/>
        <v>116</v>
      </c>
      <c r="H3998" s="1">
        <f t="shared" ca="1" si="813"/>
        <v>1982</v>
      </c>
      <c r="I3998" s="1" t="str">
        <f ca="1">INDEX(Relationstabel!$C$3:$K$10,MATCH(INDIRECT($A$1&amp;"J"&amp;A3998),Relationstabel!$A$3:$A$10,0),MATCH(IFERROR(VALUE(INDIRECT($A$1&amp;"K"&amp;A3998)),0),Relationstabel!$C$1:$K$1,0))</f>
        <v>Olie</v>
      </c>
      <c r="J3998" s="1" t="str">
        <f ca="1">INDEX(Anvendelseskode!B:B,MATCH($F3998,Anvendelseskode!$A:$A,0))</f>
        <v>Fritliggende enfamilieshus (parcelhus)</v>
      </c>
      <c r="K3998" s="1" t="str">
        <f ca="1">INDEX(Anvendelseskode!C:C,MATCH($F3998,Anvendelseskode!$A:$A,0))</f>
        <v>Parcelhuse</v>
      </c>
      <c r="L3998" s="1" t="str">
        <f ca="1">INDEX(Anvendelseskode!D:D,MATCH($F3998,Anvendelseskode!$A:$A,0))</f>
        <v>Private husholdninger</v>
      </c>
      <c r="M3998" s="1" t="str">
        <f ca="1">IFERROR(INDEX(SBi!$2:$2,MATCH(H3998,SBi!$1:$1,1)),SBi!$K$2)</f>
        <v>1979-1998</v>
      </c>
      <c r="N3998" s="1">
        <f ca="1">INDEX(SBi!$C$3:$K$28,MATCH(F3998,SBi!$B$3:$B$28,0),MATCH(M3998,SBi!$C$2:$K$2,0))</f>
        <v>105.4</v>
      </c>
      <c r="O3998" s="16">
        <f t="shared" ca="1" si="814"/>
        <v>12.226400000000002</v>
      </c>
      <c r="P3998" s="16" t="str">
        <f ca="1">IFERROR(INDEX(VpD!$2:$2,MATCH(H3998,VpD!$1:$1,1)),VpD!$I$2)</f>
        <v>1979-1998</v>
      </c>
      <c r="Q3998" s="1">
        <f ca="1">INDEX(VpD!$C$3:$I$27,MATCH(F3998,VpD!$B$3:$B$27,0),MATCH(P3998,VpD!$C$2:$I$2,0))</f>
        <v>90</v>
      </c>
      <c r="R3998" s="16">
        <f t="shared" ca="1" si="815"/>
        <v>10.44</v>
      </c>
      <c r="S3998" s="14">
        <f t="shared" ca="1" si="816"/>
        <v>713555.51</v>
      </c>
      <c r="T3998" s="14">
        <f t="shared" ca="1" si="817"/>
        <v>6169135.4800000004</v>
      </c>
      <c r="U3998" s="14" t="str">
        <f t="shared" ca="1" si="818"/>
        <v>0A3F507E-1BED-32B8-E044-0003BA298018</v>
      </c>
    </row>
    <row r="3999" spans="1:21" s="14" customFormat="1" x14ac:dyDescent="0.25">
      <c r="A3999" s="14">
        <f t="shared" si="806"/>
        <v>3999</v>
      </c>
      <c r="B3999" s="14" t="str">
        <f t="shared" ca="1" si="807"/>
        <v>CE1D58B2-22E5-429E-B45E-0F57B7396C85</v>
      </c>
      <c r="C3999" s="14" t="str">
        <f t="shared" ca="1" si="808"/>
        <v>Ny Mæglergårds Alle</v>
      </c>
      <c r="D3999" s="14" t="str">
        <f t="shared" ca="1" si="809"/>
        <v>71</v>
      </c>
      <c r="E3999" s="14" t="str">
        <f t="shared" ca="1" si="810"/>
        <v>6ec</v>
      </c>
      <c r="F3999" s="1">
        <f t="shared" ca="1" si="811"/>
        <v>120</v>
      </c>
      <c r="G3999" s="1">
        <f t="shared" ca="1" si="812"/>
        <v>146</v>
      </c>
      <c r="H3999" s="1">
        <f t="shared" ca="1" si="813"/>
        <v>2009</v>
      </c>
      <c r="I3999" s="1" t="str">
        <f ca="1">INDEX(Relationstabel!$C$3:$K$10,MATCH(INDIRECT($A$1&amp;"J"&amp;A3999),Relationstabel!$A$3:$A$10,0),MATCH(IFERROR(VALUE(INDIRECT($A$1&amp;"K"&amp;A3999)),0),Relationstabel!$C$1:$K$1,0))</f>
        <v>Naturgas</v>
      </c>
      <c r="J3999" s="1" t="str">
        <f ca="1">INDEX(Anvendelseskode!B:B,MATCH($F3999,Anvendelseskode!$A:$A,0))</f>
        <v>Fritliggende enfamilieshus (parcelhus)</v>
      </c>
      <c r="K3999" s="1" t="str">
        <f ca="1">INDEX(Anvendelseskode!C:C,MATCH($F3999,Anvendelseskode!$A:$A,0))</f>
        <v>Parcelhuse</v>
      </c>
      <c r="L3999" s="1" t="str">
        <f ca="1">INDEX(Anvendelseskode!D:D,MATCH($F3999,Anvendelseskode!$A:$A,0))</f>
        <v>Private husholdninger</v>
      </c>
      <c r="M3999" s="1" t="str">
        <f ca="1">IFERROR(INDEX(SBi!$2:$2,MATCH(H3999,SBi!$1:$1,1)),SBi!$K$2)</f>
        <v>Efter 2006</v>
      </c>
      <c r="N3999" s="1">
        <f ca="1">INDEX(SBi!$C$3:$K$28,MATCH(F3999,SBi!$B$3:$B$28,0),MATCH(M3999,SBi!$C$2:$K$2,0))</f>
        <v>67.3</v>
      </c>
      <c r="O3999" s="16">
        <f t="shared" ca="1" si="814"/>
        <v>9.8257999999999992</v>
      </c>
      <c r="P3999" s="16" t="str">
        <f ca="1">IFERROR(INDEX(VpD!$2:$2,MATCH(H3999,VpD!$1:$1,1)),VpD!$I$2)</f>
        <v>&gt;1998</v>
      </c>
      <c r="Q3999" s="1">
        <f ca="1">INDEX(VpD!$C$3:$I$27,MATCH(F3999,VpD!$B$3:$B$27,0),MATCH(P3999,VpD!$C$2:$I$2,0))</f>
        <v>72</v>
      </c>
      <c r="R3999" s="16">
        <f t="shared" ca="1" si="815"/>
        <v>10.512</v>
      </c>
      <c r="S3999" s="14">
        <f t="shared" ca="1" si="816"/>
        <v>713918.63</v>
      </c>
      <c r="T3999" s="14">
        <f t="shared" ca="1" si="817"/>
        <v>6169364.6699999999</v>
      </c>
      <c r="U3999" s="14" t="str">
        <f t="shared" ca="1" si="818"/>
        <v>0A3F507E-1DED-32B8-E044-0003BA298018</v>
      </c>
    </row>
    <row r="4000" spans="1:21" s="14" customFormat="1" x14ac:dyDescent="0.25">
      <c r="A4000" s="14">
        <f t="shared" si="806"/>
        <v>4000</v>
      </c>
      <c r="B4000" s="14" t="str">
        <f t="shared" ca="1" si="807"/>
        <v>7CBB3DA8-48FA-46D5-AA82-CE8D2EE3899E</v>
      </c>
      <c r="C4000" s="14" t="str">
        <f t="shared" ca="1" si="808"/>
        <v>Nørrebred</v>
      </c>
      <c r="D4000" s="14" t="str">
        <f t="shared" ca="1" si="809"/>
        <v>224</v>
      </c>
      <c r="E4000" s="14" t="str">
        <f t="shared" ca="1" si="810"/>
        <v>21aa</v>
      </c>
      <c r="F4000" s="1">
        <f t="shared" ca="1" si="811"/>
        <v>130</v>
      </c>
      <c r="G4000" s="1">
        <f t="shared" ca="1" si="812"/>
        <v>107</v>
      </c>
      <c r="H4000" s="1">
        <f t="shared" ca="1" si="813"/>
        <v>1983</v>
      </c>
      <c r="I4000" s="1" t="str">
        <f ca="1">INDEX(Relationstabel!$C$3:$K$10,MATCH(INDIRECT($A$1&amp;"J"&amp;A4000),Relationstabel!$A$3:$A$10,0),MATCH(IFERROR(VALUE(INDIRECT($A$1&amp;"K"&amp;A4000)),0),Relationstabel!$C$1:$K$1,0))</f>
        <v>Fjernvarme/ Blokvarme</v>
      </c>
      <c r="J4000" s="1" t="str">
        <f ca="1">INDEX(Anvendelseskode!B:B,MATCH($F4000,Anvendelseskode!$A:$A,0))</f>
        <v>Række-, kæde-, dobbelthus (lodret adskillelse mellem enhederne)</v>
      </c>
      <c r="K4000" s="1" t="str">
        <f ca="1">INDEX(Anvendelseskode!C:C,MATCH($F4000,Anvendelseskode!$A:$A,0))</f>
        <v>Række-, kæde og dobbelthuse</v>
      </c>
      <c r="L4000" s="1" t="str">
        <f ca="1">INDEX(Anvendelseskode!D:D,MATCH($F4000,Anvendelseskode!$A:$A,0))</f>
        <v>Private husholdninger</v>
      </c>
      <c r="M4000" s="1" t="str">
        <f ca="1">IFERROR(INDEX(SBi!$2:$2,MATCH(H4000,SBi!$1:$1,1)),SBi!$K$2)</f>
        <v>1979-1998</v>
      </c>
      <c r="N4000" s="1">
        <f ca="1">INDEX(SBi!$C$3:$K$28,MATCH(F4000,SBi!$B$3:$B$28,0),MATCH(M4000,SBi!$C$2:$K$2,0))</f>
        <v>96.8</v>
      </c>
      <c r="O4000" s="16">
        <f t="shared" ca="1" si="814"/>
        <v>10.3576</v>
      </c>
      <c r="P4000" s="16" t="str">
        <f ca="1">IFERROR(INDEX(VpD!$2:$2,MATCH(H4000,VpD!$1:$1,1)),VpD!$I$2)</f>
        <v>1979-1998</v>
      </c>
      <c r="Q4000" s="1">
        <f ca="1">INDEX(VpD!$C$3:$I$27,MATCH(F4000,VpD!$B$3:$B$27,0),MATCH(P4000,VpD!$C$2:$I$2,0))</f>
        <v>74</v>
      </c>
      <c r="R4000" s="16">
        <f t="shared" ca="1" si="815"/>
        <v>7.9180000000000001</v>
      </c>
      <c r="S4000" s="14">
        <f t="shared" ca="1" si="816"/>
        <v>711702.82</v>
      </c>
      <c r="T4000" s="14">
        <f t="shared" ca="1" si="817"/>
        <v>6172203.1299999999</v>
      </c>
      <c r="U4000" s="14" t="str">
        <f t="shared" ca="1" si="818"/>
        <v>0A3F507E-1EED-32B8-E044-0003BA298018</v>
      </c>
    </row>
    <row r="4001" spans="1:21" s="14" customFormat="1" x14ac:dyDescent="0.25">
      <c r="A4001" s="14">
        <f t="shared" si="806"/>
        <v>4001</v>
      </c>
      <c r="B4001" s="14" t="str">
        <f t="shared" ca="1" si="807"/>
        <v>2CBC89D1-9D5D-4B9A-8260-D4762E277E8D</v>
      </c>
      <c r="C4001" s="14" t="str">
        <f t="shared" ca="1" si="808"/>
        <v>Horsbred</v>
      </c>
      <c r="D4001" s="14" t="str">
        <f t="shared" ca="1" si="809"/>
        <v>138</v>
      </c>
      <c r="E4001" s="14" t="str">
        <f t="shared" ca="1" si="810"/>
        <v>20m</v>
      </c>
      <c r="F4001" s="1">
        <f t="shared" ca="1" si="811"/>
        <v>120</v>
      </c>
      <c r="G4001" s="1">
        <f t="shared" ca="1" si="812"/>
        <v>150</v>
      </c>
      <c r="H4001" s="1">
        <f t="shared" ca="1" si="813"/>
        <v>1971</v>
      </c>
      <c r="I4001" s="1" t="str">
        <f ca="1">INDEX(Relationstabel!$C$3:$K$10,MATCH(INDIRECT($A$1&amp;"J"&amp;A4001),Relationstabel!$A$3:$A$10,0),MATCH(IFERROR(VALUE(INDIRECT($A$1&amp;"K"&amp;A4001)),0),Relationstabel!$C$1:$K$1,0))</f>
        <v>Fjernvarme/ Blokvarme</v>
      </c>
      <c r="J4001" s="1" t="str">
        <f ca="1">INDEX(Anvendelseskode!B:B,MATCH($F4001,Anvendelseskode!$A:$A,0))</f>
        <v>Fritliggende enfamilieshus (parcelhus)</v>
      </c>
      <c r="K4001" s="1" t="str">
        <f ca="1">INDEX(Anvendelseskode!C:C,MATCH($F4001,Anvendelseskode!$A:$A,0))</f>
        <v>Parcelhuse</v>
      </c>
      <c r="L4001" s="1" t="str">
        <f ca="1">INDEX(Anvendelseskode!D:D,MATCH($F4001,Anvendelseskode!$A:$A,0))</f>
        <v>Private husholdninger</v>
      </c>
      <c r="M4001" s="1" t="str">
        <f ca="1">IFERROR(INDEX(SBi!$2:$2,MATCH(H4001,SBi!$1:$1,1)),SBi!$K$2)</f>
        <v>1961-1972</v>
      </c>
      <c r="N4001" s="1">
        <f ca="1">INDEX(SBi!$C$3:$K$28,MATCH(F4001,SBi!$B$3:$B$28,0),MATCH(M4001,SBi!$C$2:$K$2,0))</f>
        <v>134.30000000000001</v>
      </c>
      <c r="O4001" s="16">
        <f t="shared" ca="1" si="814"/>
        <v>20.145</v>
      </c>
      <c r="P4001" s="16" t="str">
        <f ca="1">IFERROR(INDEX(VpD!$2:$2,MATCH(H4001,VpD!$1:$1,1)),VpD!$I$2)</f>
        <v>1961-1972</v>
      </c>
      <c r="Q4001" s="1">
        <f ca="1">INDEX(VpD!$C$3:$I$27,MATCH(F4001,VpD!$B$3:$B$27,0),MATCH(P4001,VpD!$C$2:$I$2,0))</f>
        <v>143</v>
      </c>
      <c r="R4001" s="16">
        <f t="shared" ca="1" si="815"/>
        <v>21.45</v>
      </c>
      <c r="S4001" s="14">
        <f t="shared" ca="1" si="816"/>
        <v>711455.02</v>
      </c>
      <c r="T4001" s="14">
        <f t="shared" ca="1" si="817"/>
        <v>6172036.3099999996</v>
      </c>
      <c r="U4001" s="14" t="str">
        <f t="shared" ca="1" si="818"/>
        <v>0A3F507E-18FE-32B8-E044-0003BA298018</v>
      </c>
    </row>
    <row r="4002" spans="1:21" s="14" customFormat="1" x14ac:dyDescent="0.25">
      <c r="A4002" s="14">
        <f t="shared" si="806"/>
        <v>4002</v>
      </c>
      <c r="B4002" s="14" t="str">
        <f t="shared" ca="1" si="807"/>
        <v>F43012F4-4BAE-4E3E-93E9-49F81F479E51</v>
      </c>
      <c r="C4002" s="14" t="str">
        <f t="shared" ca="1" si="808"/>
        <v>Rendsagervej</v>
      </c>
      <c r="D4002" s="14" t="str">
        <f t="shared" ca="1" si="809"/>
        <v>130</v>
      </c>
      <c r="E4002" s="14" t="str">
        <f t="shared" ca="1" si="810"/>
        <v>9gl</v>
      </c>
      <c r="F4002" s="1">
        <f t="shared" ca="1" si="811"/>
        <v>120</v>
      </c>
      <c r="G4002" s="1">
        <f t="shared" ca="1" si="812"/>
        <v>134</v>
      </c>
      <c r="H4002" s="1">
        <f t="shared" ca="1" si="813"/>
        <v>1972</v>
      </c>
      <c r="I4002" s="1" t="str">
        <f ca="1">INDEX(Relationstabel!$C$3:$K$10,MATCH(INDIRECT($A$1&amp;"J"&amp;A4002),Relationstabel!$A$3:$A$10,0),MATCH(IFERROR(VALUE(INDIRECT($A$1&amp;"K"&amp;A4002)),0),Relationstabel!$C$1:$K$1,0))</f>
        <v>Naturgas</v>
      </c>
      <c r="J4002" s="1" t="str">
        <f ca="1">INDEX(Anvendelseskode!B:B,MATCH($F4002,Anvendelseskode!$A:$A,0))</f>
        <v>Fritliggende enfamilieshus (parcelhus)</v>
      </c>
      <c r="K4002" s="1" t="str">
        <f ca="1">INDEX(Anvendelseskode!C:C,MATCH($F4002,Anvendelseskode!$A:$A,0))</f>
        <v>Parcelhuse</v>
      </c>
      <c r="L4002" s="1" t="str">
        <f ca="1">INDEX(Anvendelseskode!D:D,MATCH($F4002,Anvendelseskode!$A:$A,0))</f>
        <v>Private husholdninger</v>
      </c>
      <c r="M4002" s="1" t="str">
        <f ca="1">IFERROR(INDEX(SBi!$2:$2,MATCH(H4002,SBi!$1:$1,1)),SBi!$K$2)</f>
        <v>1961-1972</v>
      </c>
      <c r="N4002" s="1">
        <f ca="1">INDEX(SBi!$C$3:$K$28,MATCH(F4002,SBi!$B$3:$B$28,0),MATCH(M4002,SBi!$C$2:$K$2,0))</f>
        <v>134.30000000000001</v>
      </c>
      <c r="O4002" s="16">
        <f t="shared" ca="1" si="814"/>
        <v>17.996200000000002</v>
      </c>
      <c r="P4002" s="16" t="str">
        <f ca="1">IFERROR(INDEX(VpD!$2:$2,MATCH(H4002,VpD!$1:$1,1)),VpD!$I$2)</f>
        <v>1961-1972</v>
      </c>
      <c r="Q4002" s="1">
        <f ca="1">INDEX(VpD!$C$3:$I$27,MATCH(F4002,VpD!$B$3:$B$27,0),MATCH(P4002,VpD!$C$2:$I$2,0))</f>
        <v>143</v>
      </c>
      <c r="R4002" s="16">
        <f t="shared" ca="1" si="815"/>
        <v>19.161999999999999</v>
      </c>
      <c r="S4002" s="14">
        <f t="shared" ca="1" si="816"/>
        <v>710943.19</v>
      </c>
      <c r="T4002" s="14">
        <f t="shared" ca="1" si="817"/>
        <v>6171785.8099999996</v>
      </c>
      <c r="U4002" s="14" t="str">
        <f t="shared" ca="1" si="818"/>
        <v>0A3F507E-1FFE-32B8-E044-0003BA298018</v>
      </c>
    </row>
    <row r="4003" spans="1:21" s="14" customFormat="1" x14ac:dyDescent="0.25">
      <c r="A4003" s="14">
        <f t="shared" si="806"/>
        <v>4003</v>
      </c>
      <c r="B4003" s="14" t="str">
        <f t="shared" ca="1" si="807"/>
        <v>99D7B1D5-346A-41E3-A664-0C6EFC8B51FB</v>
      </c>
      <c r="C4003" s="14" t="str">
        <f t="shared" ca="1" si="808"/>
        <v>Valmuebakken</v>
      </c>
      <c r="D4003" s="14" t="str">
        <f t="shared" ca="1" si="809"/>
        <v>14</v>
      </c>
      <c r="E4003" s="14" t="str">
        <f t="shared" ca="1" si="810"/>
        <v>21ig</v>
      </c>
      <c r="F4003" s="1">
        <f t="shared" ca="1" si="811"/>
        <v>130</v>
      </c>
      <c r="G4003" s="1">
        <f t="shared" ca="1" si="812"/>
        <v>76</v>
      </c>
      <c r="H4003" s="1">
        <f t="shared" ca="1" si="813"/>
        <v>1993</v>
      </c>
      <c r="I4003" s="1" t="str">
        <f ca="1">INDEX(Relationstabel!$C$3:$K$10,MATCH(INDIRECT($A$1&amp;"J"&amp;A4003),Relationstabel!$A$3:$A$10,0),MATCH(IFERROR(VALUE(INDIRECT($A$1&amp;"K"&amp;A4003)),0),Relationstabel!$C$1:$K$1,0))</f>
        <v>Fjernvarme/ Blokvarme</v>
      </c>
      <c r="J4003" s="1" t="str">
        <f ca="1">INDEX(Anvendelseskode!B:B,MATCH($F4003,Anvendelseskode!$A:$A,0))</f>
        <v>Række-, kæde-, dobbelthus (lodret adskillelse mellem enhederne)</v>
      </c>
      <c r="K4003" s="1" t="str">
        <f ca="1">INDEX(Anvendelseskode!C:C,MATCH($F4003,Anvendelseskode!$A:$A,0))</f>
        <v>Række-, kæde og dobbelthuse</v>
      </c>
      <c r="L4003" s="1" t="str">
        <f ca="1">INDEX(Anvendelseskode!D:D,MATCH($F4003,Anvendelseskode!$A:$A,0))</f>
        <v>Private husholdninger</v>
      </c>
      <c r="M4003" s="1" t="str">
        <f ca="1">IFERROR(INDEX(SBi!$2:$2,MATCH(H4003,SBi!$1:$1,1)),SBi!$K$2)</f>
        <v>1979-1998</v>
      </c>
      <c r="N4003" s="1">
        <f ca="1">INDEX(SBi!$C$3:$K$28,MATCH(F4003,SBi!$B$3:$B$28,0),MATCH(M4003,SBi!$C$2:$K$2,0))</f>
        <v>96.8</v>
      </c>
      <c r="O4003" s="16">
        <f t="shared" ca="1" si="814"/>
        <v>7.3567999999999998</v>
      </c>
      <c r="P4003" s="16" t="str">
        <f ca="1">IFERROR(INDEX(VpD!$2:$2,MATCH(H4003,VpD!$1:$1,1)),VpD!$I$2)</f>
        <v>1979-1998</v>
      </c>
      <c r="Q4003" s="1">
        <f ca="1">INDEX(VpD!$C$3:$I$27,MATCH(F4003,VpD!$B$3:$B$27,0),MATCH(P4003,VpD!$C$2:$I$2,0))</f>
        <v>74</v>
      </c>
      <c r="R4003" s="16">
        <f t="shared" ca="1" si="815"/>
        <v>5.6239999999999997</v>
      </c>
      <c r="S4003" s="14">
        <f t="shared" ca="1" si="816"/>
        <v>711680.95</v>
      </c>
      <c r="T4003" s="14">
        <f t="shared" ca="1" si="817"/>
        <v>6172543.4500000002</v>
      </c>
      <c r="U4003" s="14" t="str">
        <f t="shared" ca="1" si="818"/>
        <v>0A3F507E-23FE-32B8-E044-0003BA298018</v>
      </c>
    </row>
    <row r="4004" spans="1:21" s="14" customFormat="1" x14ac:dyDescent="0.25">
      <c r="A4004" s="14">
        <f t="shared" si="806"/>
        <v>4004</v>
      </c>
      <c r="B4004" s="14" t="str">
        <f t="shared" ca="1" si="807"/>
        <v>A3972FB0-3BB8-4CF0-9472-7DA2F360153F</v>
      </c>
      <c r="C4004" s="14" t="str">
        <f t="shared" ca="1" si="808"/>
        <v>Strandhaven</v>
      </c>
      <c r="D4004" s="14" t="str">
        <f t="shared" ca="1" si="809"/>
        <v>68</v>
      </c>
      <c r="E4004" s="14" t="str">
        <f t="shared" ca="1" si="810"/>
        <v>5dh</v>
      </c>
      <c r="F4004" s="1">
        <f t="shared" ca="1" si="811"/>
        <v>130</v>
      </c>
      <c r="G4004" s="1">
        <f t="shared" ca="1" si="812"/>
        <v>108</v>
      </c>
      <c r="H4004" s="1">
        <f t="shared" ca="1" si="813"/>
        <v>2008</v>
      </c>
      <c r="I4004" s="1" t="str">
        <f ca="1">INDEX(Relationstabel!$C$3:$K$10,MATCH(INDIRECT($A$1&amp;"J"&amp;A4004),Relationstabel!$A$3:$A$10,0),MATCH(IFERROR(VALUE(INDIRECT($A$1&amp;"K"&amp;A4004)),0),Relationstabel!$C$1:$K$1,0))</f>
        <v>Naturgas</v>
      </c>
      <c r="J4004" s="1" t="str">
        <f ca="1">INDEX(Anvendelseskode!B:B,MATCH($F4004,Anvendelseskode!$A:$A,0))</f>
        <v>Række-, kæde-, dobbelthus (lodret adskillelse mellem enhederne)</v>
      </c>
      <c r="K4004" s="1" t="str">
        <f ca="1">INDEX(Anvendelseskode!C:C,MATCH($F4004,Anvendelseskode!$A:$A,0))</f>
        <v>Række-, kæde og dobbelthuse</v>
      </c>
      <c r="L4004" s="1" t="str">
        <f ca="1">INDEX(Anvendelseskode!D:D,MATCH($F4004,Anvendelseskode!$A:$A,0))</f>
        <v>Private husholdninger</v>
      </c>
      <c r="M4004" s="1" t="str">
        <f ca="1">IFERROR(INDEX(SBi!$2:$2,MATCH(H4004,SBi!$1:$1,1)),SBi!$K$2)</f>
        <v>Efter 2006</v>
      </c>
      <c r="N4004" s="1">
        <f ca="1">INDEX(SBi!$C$3:$K$28,MATCH(F4004,SBi!$B$3:$B$28,0),MATCH(M4004,SBi!$C$2:$K$2,0))</f>
        <v>66.400000000000006</v>
      </c>
      <c r="O4004" s="16">
        <f t="shared" ca="1" si="814"/>
        <v>7.1712000000000007</v>
      </c>
      <c r="P4004" s="16" t="str">
        <f ca="1">IFERROR(INDEX(VpD!$2:$2,MATCH(H4004,VpD!$1:$1,1)),VpD!$I$2)</f>
        <v>&gt;1998</v>
      </c>
      <c r="Q4004" s="1">
        <f ca="1">INDEX(VpD!$C$3:$I$27,MATCH(F4004,VpD!$B$3:$B$27,0),MATCH(P4004,VpD!$C$2:$I$2,0))</f>
        <v>65</v>
      </c>
      <c r="R4004" s="16">
        <f t="shared" ca="1" si="815"/>
        <v>7.02</v>
      </c>
      <c r="S4004" s="14">
        <f t="shared" ca="1" si="816"/>
        <v>712640.62</v>
      </c>
      <c r="T4004" s="14">
        <f t="shared" ca="1" si="817"/>
        <v>6168845.6399999997</v>
      </c>
      <c r="U4004" s="14" t="str">
        <f t="shared" ca="1" si="818"/>
        <v>4591B5F9-A6B7-0DD9-E044-0003BA298018</v>
      </c>
    </row>
    <row r="4005" spans="1:21" s="14" customFormat="1" x14ac:dyDescent="0.25">
      <c r="A4005" s="14">
        <f t="shared" si="806"/>
        <v>4005</v>
      </c>
      <c r="B4005" s="14" t="str">
        <f t="shared" ca="1" si="807"/>
        <v>2E3E494C-979D-46F3-97F6-AAF7428867C1</v>
      </c>
      <c r="C4005" s="14" t="str">
        <f t="shared" ca="1" si="808"/>
        <v>Strandhaven</v>
      </c>
      <c r="D4005" s="14" t="str">
        <f t="shared" ca="1" si="809"/>
        <v>88</v>
      </c>
      <c r="E4005" s="14" t="str">
        <f t="shared" ca="1" si="810"/>
        <v>5cæ</v>
      </c>
      <c r="F4005" s="1">
        <f t="shared" ca="1" si="811"/>
        <v>130</v>
      </c>
      <c r="G4005" s="1">
        <f t="shared" ca="1" si="812"/>
        <v>127</v>
      </c>
      <c r="H4005" s="1">
        <f t="shared" ca="1" si="813"/>
        <v>2008</v>
      </c>
      <c r="I4005" s="1" t="str">
        <f ca="1">INDEX(Relationstabel!$C$3:$K$10,MATCH(INDIRECT($A$1&amp;"J"&amp;A4005),Relationstabel!$A$3:$A$10,0),MATCH(IFERROR(VALUE(INDIRECT($A$1&amp;"K"&amp;A4005)),0),Relationstabel!$C$1:$K$1,0))</f>
        <v>Naturgas</v>
      </c>
      <c r="J4005" s="1" t="str">
        <f ca="1">INDEX(Anvendelseskode!B:B,MATCH($F4005,Anvendelseskode!$A:$A,0))</f>
        <v>Række-, kæde-, dobbelthus (lodret adskillelse mellem enhederne)</v>
      </c>
      <c r="K4005" s="1" t="str">
        <f ca="1">INDEX(Anvendelseskode!C:C,MATCH($F4005,Anvendelseskode!$A:$A,0))</f>
        <v>Række-, kæde og dobbelthuse</v>
      </c>
      <c r="L4005" s="1" t="str">
        <f ca="1">INDEX(Anvendelseskode!D:D,MATCH($F4005,Anvendelseskode!$A:$A,0))</f>
        <v>Private husholdninger</v>
      </c>
      <c r="M4005" s="1" t="str">
        <f ca="1">IFERROR(INDEX(SBi!$2:$2,MATCH(H4005,SBi!$1:$1,1)),SBi!$K$2)</f>
        <v>Efter 2006</v>
      </c>
      <c r="N4005" s="1">
        <f ca="1">INDEX(SBi!$C$3:$K$28,MATCH(F4005,SBi!$B$3:$B$28,0),MATCH(M4005,SBi!$C$2:$K$2,0))</f>
        <v>66.400000000000006</v>
      </c>
      <c r="O4005" s="16">
        <f t="shared" ca="1" si="814"/>
        <v>8.4328000000000003</v>
      </c>
      <c r="P4005" s="16" t="str">
        <f ca="1">IFERROR(INDEX(VpD!$2:$2,MATCH(H4005,VpD!$1:$1,1)),VpD!$I$2)</f>
        <v>&gt;1998</v>
      </c>
      <c r="Q4005" s="1">
        <f ca="1">INDEX(VpD!$C$3:$I$27,MATCH(F4005,VpD!$B$3:$B$27,0),MATCH(P4005,VpD!$C$2:$I$2,0))</f>
        <v>65</v>
      </c>
      <c r="R4005" s="16">
        <f t="shared" ca="1" si="815"/>
        <v>8.2550000000000008</v>
      </c>
      <c r="S4005" s="14">
        <f t="shared" ca="1" si="816"/>
        <v>712623.42</v>
      </c>
      <c r="T4005" s="14">
        <f t="shared" ca="1" si="817"/>
        <v>6168819.8700000001</v>
      </c>
      <c r="U4005" s="14" t="str">
        <f t="shared" ca="1" si="818"/>
        <v>4591B5F9-A6C0-0DD9-E044-0003BA298018</v>
      </c>
    </row>
    <row r="4006" spans="1:21" s="14" customFormat="1" x14ac:dyDescent="0.25">
      <c r="A4006" s="14">
        <f t="shared" si="806"/>
        <v>4006</v>
      </c>
      <c r="B4006" s="14" t="str">
        <f t="shared" ca="1" si="807"/>
        <v>0697D051-ED90-45A5-992A-39CCAD83A55F</v>
      </c>
      <c r="C4006" s="14" t="str">
        <f t="shared" ca="1" si="808"/>
        <v>Strandhaven</v>
      </c>
      <c r="D4006" s="14" t="str">
        <f t="shared" ca="1" si="809"/>
        <v>100</v>
      </c>
      <c r="E4006" s="14" t="str">
        <f t="shared" ca="1" si="810"/>
        <v>5ct</v>
      </c>
      <c r="F4006" s="1">
        <f t="shared" ca="1" si="811"/>
        <v>130</v>
      </c>
      <c r="G4006" s="1">
        <f t="shared" ca="1" si="812"/>
        <v>108</v>
      </c>
      <c r="H4006" s="1">
        <f t="shared" ca="1" si="813"/>
        <v>2008</v>
      </c>
      <c r="I4006" s="1" t="str">
        <f ca="1">INDEX(Relationstabel!$C$3:$K$10,MATCH(INDIRECT($A$1&amp;"J"&amp;A4006),Relationstabel!$A$3:$A$10,0),MATCH(IFERROR(VALUE(INDIRECT($A$1&amp;"K"&amp;A4006)),0),Relationstabel!$C$1:$K$1,0))</f>
        <v>Naturgas</v>
      </c>
      <c r="J4006" s="1" t="str">
        <f ca="1">INDEX(Anvendelseskode!B:B,MATCH($F4006,Anvendelseskode!$A:$A,0))</f>
        <v>Række-, kæde-, dobbelthus (lodret adskillelse mellem enhederne)</v>
      </c>
      <c r="K4006" s="1" t="str">
        <f ca="1">INDEX(Anvendelseskode!C:C,MATCH($F4006,Anvendelseskode!$A:$A,0))</f>
        <v>Række-, kæde og dobbelthuse</v>
      </c>
      <c r="L4006" s="1" t="str">
        <f ca="1">INDEX(Anvendelseskode!D:D,MATCH($F4006,Anvendelseskode!$A:$A,0))</f>
        <v>Private husholdninger</v>
      </c>
      <c r="M4006" s="1" t="str">
        <f ca="1">IFERROR(INDEX(SBi!$2:$2,MATCH(H4006,SBi!$1:$1,1)),SBi!$K$2)</f>
        <v>Efter 2006</v>
      </c>
      <c r="N4006" s="1">
        <f ca="1">INDEX(SBi!$C$3:$K$28,MATCH(F4006,SBi!$B$3:$B$28,0),MATCH(M4006,SBi!$C$2:$K$2,0))</f>
        <v>66.400000000000006</v>
      </c>
      <c r="O4006" s="16">
        <f t="shared" ca="1" si="814"/>
        <v>7.1712000000000007</v>
      </c>
      <c r="P4006" s="16" t="str">
        <f ca="1">IFERROR(INDEX(VpD!$2:$2,MATCH(H4006,VpD!$1:$1,1)),VpD!$I$2)</f>
        <v>&gt;1998</v>
      </c>
      <c r="Q4006" s="1">
        <f ca="1">INDEX(VpD!$C$3:$I$27,MATCH(F4006,VpD!$B$3:$B$27,0),MATCH(P4006,VpD!$C$2:$I$2,0))</f>
        <v>65</v>
      </c>
      <c r="R4006" s="16">
        <f t="shared" ca="1" si="815"/>
        <v>7.02</v>
      </c>
      <c r="S4006" s="14">
        <f t="shared" ca="1" si="816"/>
        <v>712605.08</v>
      </c>
      <c r="T4006" s="14">
        <f t="shared" ca="1" si="817"/>
        <v>6168842.0599999996</v>
      </c>
      <c r="U4006" s="14" t="str">
        <f t="shared" ca="1" si="818"/>
        <v>4591B5F9-A6C6-0DD9-E044-0003BA298018</v>
      </c>
    </row>
    <row r="4007" spans="1:21" s="14" customFormat="1" x14ac:dyDescent="0.25">
      <c r="A4007" s="14">
        <f t="shared" si="806"/>
        <v>4007</v>
      </c>
      <c r="B4007" s="14" t="str">
        <f t="shared" ca="1" si="807"/>
        <v>58D1A7E4-56EC-40A5-BC3B-93BB60910038</v>
      </c>
      <c r="C4007" s="14" t="str">
        <f t="shared" ca="1" si="808"/>
        <v>Strandhaven</v>
      </c>
      <c r="D4007" s="14" t="str">
        <f t="shared" ca="1" si="809"/>
        <v>116</v>
      </c>
      <c r="E4007" s="14" t="str">
        <f t="shared" ca="1" si="810"/>
        <v>5cm</v>
      </c>
      <c r="F4007" s="1">
        <f t="shared" ca="1" si="811"/>
        <v>130</v>
      </c>
      <c r="G4007" s="1">
        <f t="shared" ca="1" si="812"/>
        <v>108</v>
      </c>
      <c r="H4007" s="1">
        <f t="shared" ca="1" si="813"/>
        <v>2008</v>
      </c>
      <c r="I4007" s="1" t="str">
        <f ca="1">INDEX(Relationstabel!$C$3:$K$10,MATCH(INDIRECT($A$1&amp;"J"&amp;A4007),Relationstabel!$A$3:$A$10,0),MATCH(IFERROR(VALUE(INDIRECT($A$1&amp;"K"&amp;A4007)),0),Relationstabel!$C$1:$K$1,0))</f>
        <v>Naturgas</v>
      </c>
      <c r="J4007" s="1" t="str">
        <f ca="1">INDEX(Anvendelseskode!B:B,MATCH($F4007,Anvendelseskode!$A:$A,0))</f>
        <v>Række-, kæde-, dobbelthus (lodret adskillelse mellem enhederne)</v>
      </c>
      <c r="K4007" s="1" t="str">
        <f ca="1">INDEX(Anvendelseskode!C:C,MATCH($F4007,Anvendelseskode!$A:$A,0))</f>
        <v>Række-, kæde og dobbelthuse</v>
      </c>
      <c r="L4007" s="1" t="str">
        <f ca="1">INDEX(Anvendelseskode!D:D,MATCH($F4007,Anvendelseskode!$A:$A,0))</f>
        <v>Private husholdninger</v>
      </c>
      <c r="M4007" s="1" t="str">
        <f ca="1">IFERROR(INDEX(SBi!$2:$2,MATCH(H4007,SBi!$1:$1,1)),SBi!$K$2)</f>
        <v>Efter 2006</v>
      </c>
      <c r="N4007" s="1">
        <f ca="1">INDEX(SBi!$C$3:$K$28,MATCH(F4007,SBi!$B$3:$B$28,0),MATCH(M4007,SBi!$C$2:$K$2,0))</f>
        <v>66.400000000000006</v>
      </c>
      <c r="O4007" s="16">
        <f t="shared" ca="1" si="814"/>
        <v>7.1712000000000007</v>
      </c>
      <c r="P4007" s="16" t="str">
        <f ca="1">IFERROR(INDEX(VpD!$2:$2,MATCH(H4007,VpD!$1:$1,1)),VpD!$I$2)</f>
        <v>&gt;1998</v>
      </c>
      <c r="Q4007" s="1">
        <f ca="1">INDEX(VpD!$C$3:$I$27,MATCH(F4007,VpD!$B$3:$B$27,0),MATCH(P4007,VpD!$C$2:$I$2,0))</f>
        <v>65</v>
      </c>
      <c r="R4007" s="16">
        <f t="shared" ca="1" si="815"/>
        <v>7.02</v>
      </c>
      <c r="S4007" s="14">
        <f t="shared" ca="1" si="816"/>
        <v>712577.49</v>
      </c>
      <c r="T4007" s="14">
        <f t="shared" ca="1" si="817"/>
        <v>6168875.6200000001</v>
      </c>
      <c r="U4007" s="14" t="str">
        <f t="shared" ca="1" si="818"/>
        <v>4591B5F9-A6CD-0DD9-E044-0003BA298018</v>
      </c>
    </row>
    <row r="4008" spans="1:21" s="14" customFormat="1" x14ac:dyDescent="0.25">
      <c r="A4008" s="14">
        <f t="shared" si="806"/>
        <v>4008</v>
      </c>
      <c r="B4008" s="14" t="str">
        <f t="shared" ca="1" si="807"/>
        <v>F556278E-7A70-4D06-A276-BF111A1EAF7A</v>
      </c>
      <c r="C4008" s="14" t="str">
        <f t="shared" ca="1" si="808"/>
        <v>Strandhaven</v>
      </c>
      <c r="D4008" s="14" t="str">
        <f t="shared" ca="1" si="809"/>
        <v>134</v>
      </c>
      <c r="E4008" s="14" t="str">
        <f t="shared" ca="1" si="810"/>
        <v>5cd</v>
      </c>
      <c r="F4008" s="1">
        <f t="shared" ca="1" si="811"/>
        <v>130</v>
      </c>
      <c r="G4008" s="1">
        <f t="shared" ca="1" si="812"/>
        <v>127</v>
      </c>
      <c r="H4008" s="1">
        <f t="shared" ca="1" si="813"/>
        <v>2008</v>
      </c>
      <c r="I4008" s="1" t="str">
        <f ca="1">INDEX(Relationstabel!$C$3:$K$10,MATCH(INDIRECT($A$1&amp;"J"&amp;A4008),Relationstabel!$A$3:$A$10,0),MATCH(IFERROR(VALUE(INDIRECT($A$1&amp;"K"&amp;A4008)),0),Relationstabel!$C$1:$K$1,0))</f>
        <v>Naturgas</v>
      </c>
      <c r="J4008" s="1" t="str">
        <f ca="1">INDEX(Anvendelseskode!B:B,MATCH($F4008,Anvendelseskode!$A:$A,0))</f>
        <v>Række-, kæde-, dobbelthus (lodret adskillelse mellem enhederne)</v>
      </c>
      <c r="K4008" s="1" t="str">
        <f ca="1">INDEX(Anvendelseskode!C:C,MATCH($F4008,Anvendelseskode!$A:$A,0))</f>
        <v>Række-, kæde og dobbelthuse</v>
      </c>
      <c r="L4008" s="1" t="str">
        <f ca="1">INDEX(Anvendelseskode!D:D,MATCH($F4008,Anvendelseskode!$A:$A,0))</f>
        <v>Private husholdninger</v>
      </c>
      <c r="M4008" s="1" t="str">
        <f ca="1">IFERROR(INDEX(SBi!$2:$2,MATCH(H4008,SBi!$1:$1,1)),SBi!$K$2)</f>
        <v>Efter 2006</v>
      </c>
      <c r="N4008" s="1">
        <f ca="1">INDEX(SBi!$C$3:$K$28,MATCH(F4008,SBi!$B$3:$B$28,0),MATCH(M4008,SBi!$C$2:$K$2,0))</f>
        <v>66.400000000000006</v>
      </c>
      <c r="O4008" s="16">
        <f t="shared" ca="1" si="814"/>
        <v>8.4328000000000003</v>
      </c>
      <c r="P4008" s="16" t="str">
        <f ca="1">IFERROR(INDEX(VpD!$2:$2,MATCH(H4008,VpD!$1:$1,1)),VpD!$I$2)</f>
        <v>&gt;1998</v>
      </c>
      <c r="Q4008" s="1">
        <f ca="1">INDEX(VpD!$C$3:$I$27,MATCH(F4008,VpD!$B$3:$B$27,0),MATCH(P4008,VpD!$C$2:$I$2,0))</f>
        <v>65</v>
      </c>
      <c r="R4008" s="16">
        <f t="shared" ca="1" si="815"/>
        <v>8.2550000000000008</v>
      </c>
      <c r="S4008" s="14">
        <f t="shared" ca="1" si="816"/>
        <v>712591.97</v>
      </c>
      <c r="T4008" s="14">
        <f t="shared" ca="1" si="817"/>
        <v>6168811.0499999998</v>
      </c>
      <c r="U4008" s="14" t="str">
        <f t="shared" ca="1" si="818"/>
        <v>4591B5F9-A6D5-0DD9-E044-0003BA298018</v>
      </c>
    </row>
    <row r="4009" spans="1:21" s="14" customFormat="1" x14ac:dyDescent="0.25">
      <c r="A4009" s="14">
        <f t="shared" si="806"/>
        <v>4009</v>
      </c>
      <c r="B4009" s="14" t="str">
        <f t="shared" ca="1" si="807"/>
        <v>A45B6047-4AF9-4092-823D-2AA857816A7B</v>
      </c>
      <c r="C4009" s="14" t="str">
        <f t="shared" ca="1" si="808"/>
        <v>Strandhaven</v>
      </c>
      <c r="D4009" s="14" t="str">
        <f t="shared" ca="1" si="809"/>
        <v>170</v>
      </c>
      <c r="E4009" s="14" t="str">
        <f t="shared" ca="1" si="810"/>
        <v>5bo</v>
      </c>
      <c r="F4009" s="1">
        <f t="shared" ca="1" si="811"/>
        <v>130</v>
      </c>
      <c r="G4009" s="1">
        <f t="shared" ca="1" si="812"/>
        <v>127</v>
      </c>
      <c r="H4009" s="1">
        <f t="shared" ca="1" si="813"/>
        <v>2008</v>
      </c>
      <c r="I4009" s="1" t="str">
        <f ca="1">INDEX(Relationstabel!$C$3:$K$10,MATCH(INDIRECT($A$1&amp;"J"&amp;A4009),Relationstabel!$A$3:$A$10,0),MATCH(IFERROR(VALUE(INDIRECT($A$1&amp;"K"&amp;A4009)),0),Relationstabel!$C$1:$K$1,0))</f>
        <v>Naturgas</v>
      </c>
      <c r="J4009" s="1" t="str">
        <f ca="1">INDEX(Anvendelseskode!B:B,MATCH($F4009,Anvendelseskode!$A:$A,0))</f>
        <v>Række-, kæde-, dobbelthus (lodret adskillelse mellem enhederne)</v>
      </c>
      <c r="K4009" s="1" t="str">
        <f ca="1">INDEX(Anvendelseskode!C:C,MATCH($F4009,Anvendelseskode!$A:$A,0))</f>
        <v>Række-, kæde og dobbelthuse</v>
      </c>
      <c r="L4009" s="1" t="str">
        <f ca="1">INDEX(Anvendelseskode!D:D,MATCH($F4009,Anvendelseskode!$A:$A,0))</f>
        <v>Private husholdninger</v>
      </c>
      <c r="M4009" s="1" t="str">
        <f ca="1">IFERROR(INDEX(SBi!$2:$2,MATCH(H4009,SBi!$1:$1,1)),SBi!$K$2)</f>
        <v>Efter 2006</v>
      </c>
      <c r="N4009" s="1">
        <f ca="1">INDEX(SBi!$C$3:$K$28,MATCH(F4009,SBi!$B$3:$B$28,0),MATCH(M4009,SBi!$C$2:$K$2,0))</f>
        <v>66.400000000000006</v>
      </c>
      <c r="O4009" s="16">
        <f t="shared" ca="1" si="814"/>
        <v>8.4328000000000003</v>
      </c>
      <c r="P4009" s="16" t="str">
        <f ca="1">IFERROR(INDEX(VpD!$2:$2,MATCH(H4009,VpD!$1:$1,1)),VpD!$I$2)</f>
        <v>&gt;1998</v>
      </c>
      <c r="Q4009" s="1">
        <f ca="1">INDEX(VpD!$C$3:$I$27,MATCH(F4009,VpD!$B$3:$B$27,0),MATCH(P4009,VpD!$C$2:$I$2,0))</f>
        <v>65</v>
      </c>
      <c r="R4009" s="16">
        <f t="shared" ca="1" si="815"/>
        <v>8.2550000000000008</v>
      </c>
      <c r="S4009" s="14">
        <f t="shared" ca="1" si="816"/>
        <v>712575.07</v>
      </c>
      <c r="T4009" s="14">
        <f t="shared" ca="1" si="817"/>
        <v>6168785.5099999998</v>
      </c>
      <c r="U4009" s="14" t="str">
        <f t="shared" ca="1" si="818"/>
        <v>4591B5F9-A6E5-0DD9-E044-0003BA298018</v>
      </c>
    </row>
    <row r="4010" spans="1:21" s="14" customFormat="1" x14ac:dyDescent="0.25">
      <c r="A4010" s="14">
        <f t="shared" si="806"/>
        <v>4010</v>
      </c>
      <c r="B4010" s="14" t="str">
        <f t="shared" ca="1" si="807"/>
        <v>DF6B0646-B38C-4F8D-909C-34E810C0B53C</v>
      </c>
      <c r="C4010" s="14" t="str">
        <f t="shared" ca="1" si="808"/>
        <v>Strandhaven</v>
      </c>
      <c r="D4010" s="14" t="str">
        <f t="shared" ca="1" si="809"/>
        <v>174</v>
      </c>
      <c r="E4010" s="14" t="str">
        <f t="shared" ca="1" si="810"/>
        <v>5bm</v>
      </c>
      <c r="F4010" s="1">
        <f t="shared" ca="1" si="811"/>
        <v>130</v>
      </c>
      <c r="G4010" s="1">
        <f t="shared" ca="1" si="812"/>
        <v>127</v>
      </c>
      <c r="H4010" s="1">
        <f t="shared" ca="1" si="813"/>
        <v>2008</v>
      </c>
      <c r="I4010" s="1" t="str">
        <f ca="1">INDEX(Relationstabel!$C$3:$K$10,MATCH(INDIRECT($A$1&amp;"J"&amp;A4010),Relationstabel!$A$3:$A$10,0),MATCH(IFERROR(VALUE(INDIRECT($A$1&amp;"K"&amp;A4010)),0),Relationstabel!$C$1:$K$1,0))</f>
        <v>Naturgas</v>
      </c>
      <c r="J4010" s="1" t="str">
        <f ca="1">INDEX(Anvendelseskode!B:B,MATCH($F4010,Anvendelseskode!$A:$A,0))</f>
        <v>Række-, kæde-, dobbelthus (lodret adskillelse mellem enhederne)</v>
      </c>
      <c r="K4010" s="1" t="str">
        <f ca="1">INDEX(Anvendelseskode!C:C,MATCH($F4010,Anvendelseskode!$A:$A,0))</f>
        <v>Række-, kæde og dobbelthuse</v>
      </c>
      <c r="L4010" s="1" t="str">
        <f ca="1">INDEX(Anvendelseskode!D:D,MATCH($F4010,Anvendelseskode!$A:$A,0))</f>
        <v>Private husholdninger</v>
      </c>
      <c r="M4010" s="1" t="str">
        <f ca="1">IFERROR(INDEX(SBi!$2:$2,MATCH(H4010,SBi!$1:$1,1)),SBi!$K$2)</f>
        <v>Efter 2006</v>
      </c>
      <c r="N4010" s="1">
        <f ca="1">INDEX(SBi!$C$3:$K$28,MATCH(F4010,SBi!$B$3:$B$28,0),MATCH(M4010,SBi!$C$2:$K$2,0))</f>
        <v>66.400000000000006</v>
      </c>
      <c r="O4010" s="16">
        <f t="shared" ca="1" si="814"/>
        <v>8.4328000000000003</v>
      </c>
      <c r="P4010" s="16" t="str">
        <f ca="1">IFERROR(INDEX(VpD!$2:$2,MATCH(H4010,VpD!$1:$1,1)),VpD!$I$2)</f>
        <v>&gt;1998</v>
      </c>
      <c r="Q4010" s="1">
        <f ca="1">INDEX(VpD!$C$3:$I$27,MATCH(F4010,VpD!$B$3:$B$27,0),MATCH(P4010,VpD!$C$2:$I$2,0))</f>
        <v>65</v>
      </c>
      <c r="R4010" s="16">
        <f t="shared" ca="1" si="815"/>
        <v>8.2550000000000008</v>
      </c>
      <c r="S4010" s="14">
        <f t="shared" ca="1" si="816"/>
        <v>712569.58</v>
      </c>
      <c r="T4010" s="14">
        <f t="shared" ca="1" si="817"/>
        <v>6168792.1200000001</v>
      </c>
      <c r="U4010" s="14" t="str">
        <f t="shared" ca="1" si="818"/>
        <v>4591B5F9-A6E7-0DD9-E044-0003BA298018</v>
      </c>
    </row>
    <row r="4011" spans="1:21" s="14" customFormat="1" x14ac:dyDescent="0.25">
      <c r="A4011" s="14">
        <f t="shared" si="806"/>
        <v>4011</v>
      </c>
      <c r="B4011" s="14" t="str">
        <f t="shared" ca="1" si="807"/>
        <v>97634FD6-0DE5-4885-935B-B08E20F6C51B</v>
      </c>
      <c r="C4011" s="14" t="str">
        <f t="shared" ca="1" si="808"/>
        <v>Strandhaven</v>
      </c>
      <c r="D4011" s="14" t="str">
        <f t="shared" ca="1" si="809"/>
        <v>212</v>
      </c>
      <c r="E4011" s="14" t="str">
        <f t="shared" ca="1" si="810"/>
        <v>5av</v>
      </c>
      <c r="F4011" s="1">
        <f t="shared" ca="1" si="811"/>
        <v>130</v>
      </c>
      <c r="G4011" s="1">
        <f t="shared" ca="1" si="812"/>
        <v>108</v>
      </c>
      <c r="H4011" s="1">
        <f t="shared" ca="1" si="813"/>
        <v>2008</v>
      </c>
      <c r="I4011" s="1" t="str">
        <f ca="1">INDEX(Relationstabel!$C$3:$K$10,MATCH(INDIRECT($A$1&amp;"J"&amp;A4011),Relationstabel!$A$3:$A$10,0),MATCH(IFERROR(VALUE(INDIRECT($A$1&amp;"K"&amp;A4011)),0),Relationstabel!$C$1:$K$1,0))</f>
        <v>Naturgas</v>
      </c>
      <c r="J4011" s="1" t="str">
        <f ca="1">INDEX(Anvendelseskode!B:B,MATCH($F4011,Anvendelseskode!$A:$A,0))</f>
        <v>Række-, kæde-, dobbelthus (lodret adskillelse mellem enhederne)</v>
      </c>
      <c r="K4011" s="1" t="str">
        <f ca="1">INDEX(Anvendelseskode!C:C,MATCH($F4011,Anvendelseskode!$A:$A,0))</f>
        <v>Række-, kæde og dobbelthuse</v>
      </c>
      <c r="L4011" s="1" t="str">
        <f ca="1">INDEX(Anvendelseskode!D:D,MATCH($F4011,Anvendelseskode!$A:$A,0))</f>
        <v>Private husholdninger</v>
      </c>
      <c r="M4011" s="1" t="str">
        <f ca="1">IFERROR(INDEX(SBi!$2:$2,MATCH(H4011,SBi!$1:$1,1)),SBi!$K$2)</f>
        <v>Efter 2006</v>
      </c>
      <c r="N4011" s="1">
        <f ca="1">INDEX(SBi!$C$3:$K$28,MATCH(F4011,SBi!$B$3:$B$28,0),MATCH(M4011,SBi!$C$2:$K$2,0))</f>
        <v>66.400000000000006</v>
      </c>
      <c r="O4011" s="16">
        <f t="shared" ca="1" si="814"/>
        <v>7.1712000000000007</v>
      </c>
      <c r="P4011" s="16" t="str">
        <f ca="1">IFERROR(INDEX(VpD!$2:$2,MATCH(H4011,VpD!$1:$1,1)),VpD!$I$2)</f>
        <v>&gt;1998</v>
      </c>
      <c r="Q4011" s="1">
        <f ca="1">INDEX(VpD!$C$3:$I$27,MATCH(F4011,VpD!$B$3:$B$27,0),MATCH(P4011,VpD!$C$2:$I$2,0))</f>
        <v>65</v>
      </c>
      <c r="R4011" s="16">
        <f t="shared" ca="1" si="815"/>
        <v>7.02</v>
      </c>
      <c r="S4011" s="14">
        <f t="shared" ca="1" si="816"/>
        <v>712552.14</v>
      </c>
      <c r="T4011" s="14">
        <f t="shared" ca="1" si="817"/>
        <v>6168767.4299999997</v>
      </c>
      <c r="U4011" s="14" t="str">
        <f t="shared" ca="1" si="818"/>
        <v>4591B5F9-A6F8-0DD9-E044-0003BA298018</v>
      </c>
    </row>
    <row r="4012" spans="1:21" s="14" customFormat="1" x14ac:dyDescent="0.25">
      <c r="A4012" s="14">
        <f t="shared" si="806"/>
        <v>4012</v>
      </c>
      <c r="B4012" s="14" t="str">
        <f t="shared" ca="1" si="807"/>
        <v>26315BCC-9A74-4D53-85DD-F54F424CE222</v>
      </c>
      <c r="C4012" s="14" t="str">
        <f t="shared" ca="1" si="808"/>
        <v>Kollerupparken</v>
      </c>
      <c r="D4012" s="14" t="str">
        <f t="shared" ca="1" si="809"/>
        <v>13</v>
      </c>
      <c r="E4012" s="14" t="str">
        <f t="shared" ca="1" si="810"/>
        <v>1ab</v>
      </c>
      <c r="F4012" s="1">
        <f t="shared" ca="1" si="811"/>
        <v>120</v>
      </c>
      <c r="G4012" s="1">
        <f t="shared" ca="1" si="812"/>
        <v>170</v>
      </c>
      <c r="H4012" s="1">
        <f t="shared" ca="1" si="813"/>
        <v>1988</v>
      </c>
      <c r="I4012" s="1" t="str">
        <f ca="1">INDEX(Relationstabel!$C$3:$K$10,MATCH(INDIRECT($A$1&amp;"J"&amp;A4012),Relationstabel!$A$3:$A$10,0),MATCH(IFERROR(VALUE(INDIRECT($A$1&amp;"K"&amp;A4012)),0),Relationstabel!$C$1:$K$1,0))</f>
        <v>Naturgas</v>
      </c>
      <c r="J4012" s="1" t="str">
        <f ca="1">INDEX(Anvendelseskode!B:B,MATCH($F4012,Anvendelseskode!$A:$A,0))</f>
        <v>Fritliggende enfamilieshus (parcelhus)</v>
      </c>
      <c r="K4012" s="1" t="str">
        <f ca="1">INDEX(Anvendelseskode!C:C,MATCH($F4012,Anvendelseskode!$A:$A,0))</f>
        <v>Parcelhuse</v>
      </c>
      <c r="L4012" s="1" t="str">
        <f ca="1">INDEX(Anvendelseskode!D:D,MATCH($F4012,Anvendelseskode!$A:$A,0))</f>
        <v>Private husholdninger</v>
      </c>
      <c r="M4012" s="1" t="str">
        <f ca="1">IFERROR(INDEX(SBi!$2:$2,MATCH(H4012,SBi!$1:$1,1)),SBi!$K$2)</f>
        <v>1979-1998</v>
      </c>
      <c r="N4012" s="1">
        <f ca="1">INDEX(SBi!$C$3:$K$28,MATCH(F4012,SBi!$B$3:$B$28,0),MATCH(M4012,SBi!$C$2:$K$2,0))</f>
        <v>105.4</v>
      </c>
      <c r="O4012" s="16">
        <f t="shared" ca="1" si="814"/>
        <v>17.917999999999999</v>
      </c>
      <c r="P4012" s="16" t="str">
        <f ca="1">IFERROR(INDEX(VpD!$2:$2,MATCH(H4012,VpD!$1:$1,1)),VpD!$I$2)</f>
        <v>1979-1998</v>
      </c>
      <c r="Q4012" s="1">
        <f ca="1">INDEX(VpD!$C$3:$I$27,MATCH(F4012,VpD!$B$3:$B$27,0),MATCH(P4012,VpD!$C$2:$I$2,0))</f>
        <v>90</v>
      </c>
      <c r="R4012" s="16">
        <f t="shared" ca="1" si="815"/>
        <v>15.3</v>
      </c>
      <c r="S4012" s="14">
        <f t="shared" ca="1" si="816"/>
        <v>713618.06</v>
      </c>
      <c r="T4012" s="14">
        <f t="shared" ca="1" si="817"/>
        <v>6169149.8499999996</v>
      </c>
      <c r="U4012" s="14" t="str">
        <f t="shared" ca="1" si="818"/>
        <v>0A3F507E-1BF3-32B8-E044-0003BA298018</v>
      </c>
    </row>
    <row r="4013" spans="1:21" s="14" customFormat="1" x14ac:dyDescent="0.25">
      <c r="A4013" s="14">
        <f t="shared" si="806"/>
        <v>4013</v>
      </c>
      <c r="B4013" s="14" t="str">
        <f t="shared" ca="1" si="807"/>
        <v>7E63990F-22C6-4666-BD34-0205D60200C3</v>
      </c>
      <c r="C4013" s="14" t="str">
        <f t="shared" ca="1" si="808"/>
        <v>Ny Mæglergårds Alle</v>
      </c>
      <c r="D4013" s="14" t="str">
        <f t="shared" ca="1" si="809"/>
        <v>82</v>
      </c>
      <c r="E4013" s="14" t="str">
        <f t="shared" ca="1" si="810"/>
        <v>6eg</v>
      </c>
      <c r="F4013" s="1">
        <f t="shared" ca="1" si="811"/>
        <v>120</v>
      </c>
      <c r="G4013" s="1">
        <f t="shared" ca="1" si="812"/>
        <v>209</v>
      </c>
      <c r="H4013" s="1">
        <f t="shared" ca="1" si="813"/>
        <v>1976</v>
      </c>
      <c r="I4013" s="1" t="str">
        <f ca="1">INDEX(Relationstabel!$C$3:$K$10,MATCH(INDIRECT($A$1&amp;"J"&amp;A4013),Relationstabel!$A$3:$A$10,0),MATCH(IFERROR(VALUE(INDIRECT($A$1&amp;"K"&amp;A4013)),0),Relationstabel!$C$1:$K$1,0))</f>
        <v>Naturgas</v>
      </c>
      <c r="J4013" s="1" t="str">
        <f ca="1">INDEX(Anvendelseskode!B:B,MATCH($F4013,Anvendelseskode!$A:$A,0))</f>
        <v>Fritliggende enfamilieshus (parcelhus)</v>
      </c>
      <c r="K4013" s="1" t="str">
        <f ca="1">INDEX(Anvendelseskode!C:C,MATCH($F4013,Anvendelseskode!$A:$A,0))</f>
        <v>Parcelhuse</v>
      </c>
      <c r="L4013" s="1" t="str">
        <f ca="1">INDEX(Anvendelseskode!D:D,MATCH($F4013,Anvendelseskode!$A:$A,0))</f>
        <v>Private husholdninger</v>
      </c>
      <c r="M4013" s="1" t="str">
        <f ca="1">IFERROR(INDEX(SBi!$2:$2,MATCH(H4013,SBi!$1:$1,1)),SBi!$K$2)</f>
        <v>1973-1978</v>
      </c>
      <c r="N4013" s="1">
        <f ca="1">INDEX(SBi!$C$3:$K$28,MATCH(F4013,SBi!$B$3:$B$28,0),MATCH(M4013,SBi!$C$2:$K$2,0))</f>
        <v>119.8</v>
      </c>
      <c r="O4013" s="16">
        <f t="shared" ca="1" si="814"/>
        <v>25.0382</v>
      </c>
      <c r="P4013" s="16" t="str">
        <f ca="1">IFERROR(INDEX(VpD!$2:$2,MATCH(H4013,VpD!$1:$1,1)),VpD!$I$2)</f>
        <v>1973-1978</v>
      </c>
      <c r="Q4013" s="1">
        <f ca="1">INDEX(VpD!$C$3:$I$27,MATCH(F4013,VpD!$B$3:$B$27,0),MATCH(P4013,VpD!$C$2:$I$2,0))</f>
        <v>117</v>
      </c>
      <c r="R4013" s="16">
        <f t="shared" ca="1" si="815"/>
        <v>24.452999999999999</v>
      </c>
      <c r="S4013" s="14">
        <f t="shared" ca="1" si="816"/>
        <v>713951.11</v>
      </c>
      <c r="T4013" s="14">
        <f t="shared" ca="1" si="817"/>
        <v>6169399.4400000004</v>
      </c>
      <c r="U4013" s="14" t="str">
        <f t="shared" ca="1" si="818"/>
        <v>0A3F507E-1DF3-32B8-E044-0003BA298018</v>
      </c>
    </row>
    <row r="4014" spans="1:21" s="14" customFormat="1" x14ac:dyDescent="0.25">
      <c r="A4014" s="14">
        <f t="shared" si="806"/>
        <v>4014</v>
      </c>
      <c r="B4014" s="14" t="str">
        <f t="shared" ca="1" si="807"/>
        <v>F1A17D81-04BE-4860-B7DB-58D0DA00B098</v>
      </c>
      <c r="C4014" s="14" t="str">
        <f t="shared" ca="1" si="808"/>
        <v>Nørrebred</v>
      </c>
      <c r="D4014" s="14" t="str">
        <f t="shared" ca="1" si="809"/>
        <v>236</v>
      </c>
      <c r="E4014" s="14" t="str">
        <f t="shared" ca="1" si="810"/>
        <v>21l</v>
      </c>
      <c r="F4014" s="1">
        <f t="shared" ca="1" si="811"/>
        <v>130</v>
      </c>
      <c r="G4014" s="1">
        <f t="shared" ca="1" si="812"/>
        <v>107</v>
      </c>
      <c r="H4014" s="1">
        <f t="shared" ca="1" si="813"/>
        <v>1985</v>
      </c>
      <c r="I4014" s="1" t="str">
        <f ca="1">INDEX(Relationstabel!$C$3:$K$10,MATCH(INDIRECT($A$1&amp;"J"&amp;A4014),Relationstabel!$A$3:$A$10,0),MATCH(IFERROR(VALUE(INDIRECT($A$1&amp;"K"&amp;A4014)),0),Relationstabel!$C$1:$K$1,0))</f>
        <v>Fjernvarme/ Blokvarme</v>
      </c>
      <c r="J4014" s="1" t="str">
        <f ca="1">INDEX(Anvendelseskode!B:B,MATCH($F4014,Anvendelseskode!$A:$A,0))</f>
        <v>Række-, kæde-, dobbelthus (lodret adskillelse mellem enhederne)</v>
      </c>
      <c r="K4014" s="1" t="str">
        <f ca="1">INDEX(Anvendelseskode!C:C,MATCH($F4014,Anvendelseskode!$A:$A,0))</f>
        <v>Række-, kæde og dobbelthuse</v>
      </c>
      <c r="L4014" s="1" t="str">
        <f ca="1">INDEX(Anvendelseskode!D:D,MATCH($F4014,Anvendelseskode!$A:$A,0))</f>
        <v>Private husholdninger</v>
      </c>
      <c r="M4014" s="1" t="str">
        <f ca="1">IFERROR(INDEX(SBi!$2:$2,MATCH(H4014,SBi!$1:$1,1)),SBi!$K$2)</f>
        <v>1979-1998</v>
      </c>
      <c r="N4014" s="1">
        <f ca="1">INDEX(SBi!$C$3:$K$28,MATCH(F4014,SBi!$B$3:$B$28,0),MATCH(M4014,SBi!$C$2:$K$2,0))</f>
        <v>96.8</v>
      </c>
      <c r="O4014" s="16">
        <f t="shared" ca="1" si="814"/>
        <v>10.3576</v>
      </c>
      <c r="P4014" s="16" t="str">
        <f ca="1">IFERROR(INDEX(VpD!$2:$2,MATCH(H4014,VpD!$1:$1,1)),VpD!$I$2)</f>
        <v>1979-1998</v>
      </c>
      <c r="Q4014" s="1">
        <f ca="1">INDEX(VpD!$C$3:$I$27,MATCH(F4014,VpD!$B$3:$B$27,0),MATCH(P4014,VpD!$C$2:$I$2,0))</f>
        <v>74</v>
      </c>
      <c r="R4014" s="16">
        <f t="shared" ca="1" si="815"/>
        <v>7.9180000000000001</v>
      </c>
      <c r="S4014" s="14">
        <f t="shared" ca="1" si="816"/>
        <v>711646.32</v>
      </c>
      <c r="T4014" s="14">
        <f t="shared" ca="1" si="817"/>
        <v>6172207.1600000001</v>
      </c>
      <c r="U4014" s="14" t="str">
        <f t="shared" ca="1" si="818"/>
        <v>0A3F507E-1EF3-32B8-E044-0003BA298018</v>
      </c>
    </row>
    <row r="4015" spans="1:21" s="14" customFormat="1" x14ac:dyDescent="0.25">
      <c r="A4015" s="14">
        <f t="shared" si="806"/>
        <v>4015</v>
      </c>
      <c r="B4015" s="14" t="str">
        <f t="shared" ca="1" si="807"/>
        <v>D578032E-148B-4147-A156-08321A63B6DC</v>
      </c>
      <c r="C4015" s="14" t="str">
        <f t="shared" ca="1" si="808"/>
        <v>Bygaden</v>
      </c>
      <c r="D4015" s="14" t="str">
        <f t="shared" ca="1" si="809"/>
        <v>45</v>
      </c>
      <c r="E4015" s="14" t="str">
        <f t="shared" ca="1" si="810"/>
        <v>43</v>
      </c>
      <c r="F4015" s="1">
        <f t="shared" ca="1" si="811"/>
        <v>120</v>
      </c>
      <c r="G4015" s="1">
        <f t="shared" ca="1" si="812"/>
        <v>113</v>
      </c>
      <c r="H4015" s="1">
        <f t="shared" ca="1" si="813"/>
        <v>1984</v>
      </c>
      <c r="I4015" s="1" t="str">
        <f ca="1">INDEX(Relationstabel!$C$3:$K$10,MATCH(INDIRECT($A$1&amp;"J"&amp;A4015),Relationstabel!$A$3:$A$10,0),MATCH(IFERROR(VALUE(INDIRECT($A$1&amp;"K"&amp;A4015)),0),Relationstabel!$C$1:$K$1,0))</f>
        <v>Naturgas</v>
      </c>
      <c r="J4015" s="1" t="str">
        <f ca="1">INDEX(Anvendelseskode!B:B,MATCH($F4015,Anvendelseskode!$A:$A,0))</f>
        <v>Fritliggende enfamilieshus (parcelhus)</v>
      </c>
      <c r="K4015" s="1" t="str">
        <f ca="1">INDEX(Anvendelseskode!C:C,MATCH($F4015,Anvendelseskode!$A:$A,0))</f>
        <v>Parcelhuse</v>
      </c>
      <c r="L4015" s="1" t="str">
        <f ca="1">INDEX(Anvendelseskode!D:D,MATCH($F4015,Anvendelseskode!$A:$A,0))</f>
        <v>Private husholdninger</v>
      </c>
      <c r="M4015" s="1" t="str">
        <f ca="1">IFERROR(INDEX(SBi!$2:$2,MATCH(H4015,SBi!$1:$1,1)),SBi!$K$2)</f>
        <v>1979-1998</v>
      </c>
      <c r="N4015" s="1">
        <f ca="1">INDEX(SBi!$C$3:$K$28,MATCH(F4015,SBi!$B$3:$B$28,0),MATCH(M4015,SBi!$C$2:$K$2,0))</f>
        <v>105.4</v>
      </c>
      <c r="O4015" s="16">
        <f t="shared" ca="1" si="814"/>
        <v>11.910200000000001</v>
      </c>
      <c r="P4015" s="16" t="str">
        <f ca="1">IFERROR(INDEX(VpD!$2:$2,MATCH(H4015,VpD!$1:$1,1)),VpD!$I$2)</f>
        <v>1979-1998</v>
      </c>
      <c r="Q4015" s="1">
        <f ca="1">INDEX(VpD!$C$3:$I$27,MATCH(F4015,VpD!$B$3:$B$27,0),MATCH(P4015,VpD!$C$2:$I$2,0))</f>
        <v>90</v>
      </c>
      <c r="R4015" s="16">
        <f t="shared" ca="1" si="815"/>
        <v>10.17</v>
      </c>
      <c r="S4015" s="14">
        <f t="shared" ca="1" si="816"/>
        <v>711599.64</v>
      </c>
      <c r="T4015" s="14">
        <f t="shared" ca="1" si="817"/>
        <v>6170686.9500000002</v>
      </c>
      <c r="U4015" s="14" t="str">
        <f t="shared" ca="1" si="818"/>
        <v>0A3F507E-15FD-32B8-E044-0003BA298018</v>
      </c>
    </row>
    <row r="4016" spans="1:21" s="14" customFormat="1" x14ac:dyDescent="0.25">
      <c r="A4016" s="14">
        <f t="shared" si="806"/>
        <v>4016</v>
      </c>
      <c r="B4016" s="14" t="str">
        <f t="shared" ca="1" si="807"/>
        <v>9B51A5C9-2ACC-44C0-A37B-B53907C57135</v>
      </c>
      <c r="C4016" s="14" t="str">
        <f t="shared" ca="1" si="808"/>
        <v>Engvej</v>
      </c>
      <c r="D4016" s="14" t="str">
        <f t="shared" ca="1" si="809"/>
        <v>9B</v>
      </c>
      <c r="E4016" s="14" t="str">
        <f t="shared" ca="1" si="810"/>
        <v>7fe</v>
      </c>
      <c r="F4016" s="1">
        <f t="shared" ca="1" si="811"/>
        <v>120</v>
      </c>
      <c r="G4016" s="1">
        <f t="shared" ca="1" si="812"/>
        <v>150</v>
      </c>
      <c r="H4016" s="1">
        <f t="shared" ca="1" si="813"/>
        <v>1989</v>
      </c>
      <c r="I4016" s="1" t="str">
        <f ca="1">INDEX(Relationstabel!$C$3:$K$10,MATCH(INDIRECT($A$1&amp;"J"&amp;A4016),Relationstabel!$A$3:$A$10,0),MATCH(IFERROR(VALUE(INDIRECT($A$1&amp;"K"&amp;A4016)),0),Relationstabel!$C$1:$K$1,0))</f>
        <v>Elvarme</v>
      </c>
      <c r="J4016" s="1" t="str">
        <f ca="1">INDEX(Anvendelseskode!B:B,MATCH($F4016,Anvendelseskode!$A:$A,0))</f>
        <v>Fritliggende enfamilieshus (parcelhus)</v>
      </c>
      <c r="K4016" s="1" t="str">
        <f ca="1">INDEX(Anvendelseskode!C:C,MATCH($F4016,Anvendelseskode!$A:$A,0))</f>
        <v>Parcelhuse</v>
      </c>
      <c r="L4016" s="1" t="str">
        <f ca="1">INDEX(Anvendelseskode!D:D,MATCH($F4016,Anvendelseskode!$A:$A,0))</f>
        <v>Private husholdninger</v>
      </c>
      <c r="M4016" s="1" t="str">
        <f ca="1">IFERROR(INDEX(SBi!$2:$2,MATCH(H4016,SBi!$1:$1,1)),SBi!$K$2)</f>
        <v>1979-1998</v>
      </c>
      <c r="N4016" s="1">
        <f ca="1">INDEX(SBi!$C$3:$K$28,MATCH(F4016,SBi!$B$3:$B$28,0),MATCH(M4016,SBi!$C$2:$K$2,0))</f>
        <v>105.4</v>
      </c>
      <c r="O4016" s="16">
        <f t="shared" ca="1" si="814"/>
        <v>15.81</v>
      </c>
      <c r="P4016" s="16" t="str">
        <f ca="1">IFERROR(INDEX(VpD!$2:$2,MATCH(H4016,VpD!$1:$1,1)),VpD!$I$2)</f>
        <v>1979-1998</v>
      </c>
      <c r="Q4016" s="1">
        <f ca="1">INDEX(VpD!$C$3:$I$27,MATCH(F4016,VpD!$B$3:$B$27,0),MATCH(P4016,VpD!$C$2:$I$2,0))</f>
        <v>90</v>
      </c>
      <c r="R4016" s="16">
        <f t="shared" ca="1" si="815"/>
        <v>13.5</v>
      </c>
      <c r="S4016" s="14">
        <f t="shared" ca="1" si="816"/>
        <v>711690.99</v>
      </c>
      <c r="T4016" s="14">
        <f t="shared" ca="1" si="817"/>
        <v>6170436.5099999998</v>
      </c>
      <c r="U4016" s="14" t="str">
        <f t="shared" ca="1" si="818"/>
        <v>0A3F507E-16FD-32B8-E044-0003BA298018</v>
      </c>
    </row>
    <row r="4017" spans="1:21" s="14" customFormat="1" x14ac:dyDescent="0.25">
      <c r="A4017" s="14">
        <f t="shared" si="806"/>
        <v>4017</v>
      </c>
      <c r="B4017" s="14" t="str">
        <f t="shared" ca="1" si="807"/>
        <v>0FF6A0D8-D2B9-4998-A564-021343FA34B2</v>
      </c>
      <c r="C4017" s="14" t="str">
        <f t="shared" ca="1" si="808"/>
        <v>Løkketoften</v>
      </c>
      <c r="D4017" s="14" t="str">
        <f t="shared" ca="1" si="809"/>
        <v>26</v>
      </c>
      <c r="E4017" s="14" t="str">
        <f t="shared" ca="1" si="810"/>
        <v>9et</v>
      </c>
      <c r="F4017" s="1">
        <f t="shared" ca="1" si="811"/>
        <v>120</v>
      </c>
      <c r="G4017" s="1">
        <f t="shared" ca="1" si="812"/>
        <v>134</v>
      </c>
      <c r="H4017" s="1">
        <f t="shared" ca="1" si="813"/>
        <v>1985</v>
      </c>
      <c r="I4017" s="1" t="str">
        <f ca="1">INDEX(Relationstabel!$C$3:$K$10,MATCH(INDIRECT($A$1&amp;"J"&amp;A4017),Relationstabel!$A$3:$A$10,0),MATCH(IFERROR(VALUE(INDIRECT($A$1&amp;"K"&amp;A4017)),0),Relationstabel!$C$1:$K$1,0))</f>
        <v>Naturgas</v>
      </c>
      <c r="J4017" s="1" t="str">
        <f ca="1">INDEX(Anvendelseskode!B:B,MATCH($F4017,Anvendelseskode!$A:$A,0))</f>
        <v>Fritliggende enfamilieshus (parcelhus)</v>
      </c>
      <c r="K4017" s="1" t="str">
        <f ca="1">INDEX(Anvendelseskode!C:C,MATCH($F4017,Anvendelseskode!$A:$A,0))</f>
        <v>Parcelhuse</v>
      </c>
      <c r="L4017" s="1" t="str">
        <f ca="1">INDEX(Anvendelseskode!D:D,MATCH($F4017,Anvendelseskode!$A:$A,0))</f>
        <v>Private husholdninger</v>
      </c>
      <c r="M4017" s="1" t="str">
        <f ca="1">IFERROR(INDEX(SBi!$2:$2,MATCH(H4017,SBi!$1:$1,1)),SBi!$K$2)</f>
        <v>1979-1998</v>
      </c>
      <c r="N4017" s="1">
        <f ca="1">INDEX(SBi!$C$3:$K$28,MATCH(F4017,SBi!$B$3:$B$28,0),MATCH(M4017,SBi!$C$2:$K$2,0))</f>
        <v>105.4</v>
      </c>
      <c r="O4017" s="16">
        <f t="shared" ca="1" si="814"/>
        <v>14.1236</v>
      </c>
      <c r="P4017" s="16" t="str">
        <f ca="1">IFERROR(INDEX(VpD!$2:$2,MATCH(H4017,VpD!$1:$1,1)),VpD!$I$2)</f>
        <v>1979-1998</v>
      </c>
      <c r="Q4017" s="1">
        <f ca="1">INDEX(VpD!$C$3:$I$27,MATCH(F4017,VpD!$B$3:$B$27,0),MATCH(P4017,VpD!$C$2:$I$2,0))</f>
        <v>90</v>
      </c>
      <c r="R4017" s="16">
        <f t="shared" ca="1" si="815"/>
        <v>12.06</v>
      </c>
      <c r="S4017" s="14">
        <f t="shared" ca="1" si="816"/>
        <v>711004.64</v>
      </c>
      <c r="T4017" s="14">
        <f t="shared" ca="1" si="817"/>
        <v>6171974.2199999997</v>
      </c>
      <c r="U4017" s="14" t="str">
        <f t="shared" ca="1" si="818"/>
        <v>0A3F507E-1CFD-32B8-E044-0003BA298018</v>
      </c>
    </row>
    <row r="4018" spans="1:21" s="14" customFormat="1" x14ac:dyDescent="0.25">
      <c r="A4018" s="14">
        <f t="shared" si="806"/>
        <v>4018</v>
      </c>
      <c r="B4018" s="14" t="str">
        <f t="shared" ca="1" si="807"/>
        <v>D7B78DF0-2F3F-487B-B632-CE56CA8A76F8</v>
      </c>
      <c r="C4018" s="14" t="str">
        <f t="shared" ca="1" si="808"/>
        <v>Svenstrupvej</v>
      </c>
      <c r="D4018" s="14" t="str">
        <f t="shared" ca="1" si="809"/>
        <v>6A</v>
      </c>
      <c r="E4018" s="14" t="str">
        <f t="shared" ca="1" si="810"/>
        <v>18ml</v>
      </c>
      <c r="F4018" s="1">
        <f t="shared" ca="1" si="811"/>
        <v>130</v>
      </c>
      <c r="G4018" s="1">
        <f t="shared" ca="1" si="812"/>
        <v>94</v>
      </c>
      <c r="H4018" s="1">
        <f t="shared" ca="1" si="813"/>
        <v>1994</v>
      </c>
      <c r="I4018" s="1" t="str">
        <f ca="1">INDEX(Relationstabel!$C$3:$K$10,MATCH(INDIRECT($A$1&amp;"J"&amp;A4018),Relationstabel!$A$3:$A$10,0),MATCH(IFERROR(VALUE(INDIRECT($A$1&amp;"K"&amp;A4018)),0),Relationstabel!$C$1:$K$1,0))</f>
        <v>Naturgas</v>
      </c>
      <c r="J4018" s="1" t="str">
        <f ca="1">INDEX(Anvendelseskode!B:B,MATCH($F4018,Anvendelseskode!$A:$A,0))</f>
        <v>Række-, kæde-, dobbelthus (lodret adskillelse mellem enhederne)</v>
      </c>
      <c r="K4018" s="1" t="str">
        <f ca="1">INDEX(Anvendelseskode!C:C,MATCH($F4018,Anvendelseskode!$A:$A,0))</f>
        <v>Række-, kæde og dobbelthuse</v>
      </c>
      <c r="L4018" s="1" t="str">
        <f ca="1">INDEX(Anvendelseskode!D:D,MATCH($F4018,Anvendelseskode!$A:$A,0))</f>
        <v>Private husholdninger</v>
      </c>
      <c r="M4018" s="1" t="str">
        <f ca="1">IFERROR(INDEX(SBi!$2:$2,MATCH(H4018,SBi!$1:$1,1)),SBi!$K$2)</f>
        <v>1979-1998</v>
      </c>
      <c r="N4018" s="1">
        <f ca="1">INDEX(SBi!$C$3:$K$28,MATCH(F4018,SBi!$B$3:$B$28,0),MATCH(M4018,SBi!$C$2:$K$2,0))</f>
        <v>96.8</v>
      </c>
      <c r="O4018" s="16">
        <f t="shared" ca="1" si="814"/>
        <v>9.0991999999999997</v>
      </c>
      <c r="P4018" s="16" t="str">
        <f ca="1">IFERROR(INDEX(VpD!$2:$2,MATCH(H4018,VpD!$1:$1,1)),VpD!$I$2)</f>
        <v>1979-1998</v>
      </c>
      <c r="Q4018" s="1">
        <f ca="1">INDEX(VpD!$C$3:$I$27,MATCH(F4018,VpD!$B$3:$B$27,0),MATCH(P4018,VpD!$C$2:$I$2,0))</f>
        <v>74</v>
      </c>
      <c r="R4018" s="16">
        <f t="shared" ca="1" si="815"/>
        <v>6.9560000000000004</v>
      </c>
      <c r="S4018" s="14">
        <f t="shared" ca="1" si="816"/>
        <v>712945.08</v>
      </c>
      <c r="T4018" s="14">
        <f t="shared" ca="1" si="817"/>
        <v>6169292.0899999999</v>
      </c>
      <c r="U4018" s="14" t="str">
        <f t="shared" ca="1" si="818"/>
        <v>0A3F507E-21FD-32B8-E044-0003BA298018</v>
      </c>
    </row>
    <row r="4019" spans="1:21" s="14" customFormat="1" x14ac:dyDescent="0.25">
      <c r="A4019" s="14">
        <f t="shared" si="806"/>
        <v>4019</v>
      </c>
      <c r="B4019" s="14" t="str">
        <f t="shared" ca="1" si="807"/>
        <v>B0F873F0-7A90-4347-9CD5-9EBA9B2E96CF</v>
      </c>
      <c r="C4019" s="14" t="str">
        <f t="shared" ca="1" si="808"/>
        <v>Golfsvinget</v>
      </c>
      <c r="D4019" s="14" t="str">
        <f t="shared" ca="1" si="809"/>
        <v>6E</v>
      </c>
      <c r="E4019" s="14" t="str">
        <f t="shared" ca="1" si="810"/>
        <v>6ck</v>
      </c>
      <c r="F4019" s="1">
        <f t="shared" ca="1" si="811"/>
        <v>230</v>
      </c>
      <c r="G4019" s="1">
        <f t="shared" ca="1" si="812"/>
        <v>3</v>
      </c>
      <c r="H4019" s="1">
        <f t="shared" ca="1" si="813"/>
        <v>1970</v>
      </c>
      <c r="I4019" s="1" t="str">
        <f ca="1">INDEX(Relationstabel!$C$3:$K$10,MATCH(INDIRECT($A$1&amp;"J"&amp;A4019),Relationstabel!$A$3:$A$10,0),MATCH(IFERROR(VALUE(INDIRECT($A$1&amp;"K"&amp;A4019)),0),Relationstabel!$C$1:$K$1,0))</f>
        <v>Ingen varmeinstallation</v>
      </c>
      <c r="J4019" s="1" t="str">
        <f ca="1">INDEX(Anvendelseskode!B:B,MATCH($F4019,Anvendelseskode!$A:$A,0))</f>
        <v>El-, gas-, vand- eller varmeværk forbrændingsanstalt m.v..</v>
      </c>
      <c r="K4019" s="1" t="str">
        <f ca="1">INDEX(Anvendelseskode!C:C,MATCH($F4019,Anvendelseskode!$A:$A,0))</f>
        <v>El-, gas-, vand- og varmeværker</v>
      </c>
      <c r="L4019" s="1" t="str">
        <f ca="1">INDEX(Anvendelseskode!D:D,MATCH($F4019,Anvendelseskode!$A:$A,0))</f>
        <v>Industri</v>
      </c>
      <c r="M4019" s="1" t="str">
        <f ca="1">IFERROR(INDEX(SBi!$2:$2,MATCH(H4019,SBi!$1:$1,1)),SBi!$K$2)</f>
        <v>1961-1972</v>
      </c>
      <c r="N4019" s="1">
        <f ca="1">INDEX(SBi!$C$3:$K$28,MATCH(F4019,SBi!$B$3:$B$28,0),MATCH(M4019,SBi!$C$2:$K$2,0))</f>
        <v>97</v>
      </c>
      <c r="O4019" s="16">
        <f t="shared" ca="1" si="814"/>
        <v>0.29099999999999998</v>
      </c>
      <c r="P4019" s="16" t="str">
        <f ca="1">IFERROR(INDEX(VpD!$2:$2,MATCH(H4019,VpD!$1:$1,1)),VpD!$I$2)</f>
        <v>1961-1972</v>
      </c>
      <c r="Q4019" s="1">
        <f ca="1">INDEX(VpD!$C$3:$I$27,MATCH(F4019,VpD!$B$3:$B$27,0),MATCH(P4019,VpD!$C$2:$I$2,0))</f>
        <v>97</v>
      </c>
      <c r="R4019" s="16">
        <f t="shared" ca="1" si="815"/>
        <v>0.29099999999999998</v>
      </c>
      <c r="S4019" s="14">
        <f t="shared" ca="1" si="816"/>
        <v>712734.53</v>
      </c>
      <c r="T4019" s="14">
        <f t="shared" ca="1" si="817"/>
        <v>6170319.3300000001</v>
      </c>
      <c r="U4019" s="14" t="str">
        <f t="shared" ca="1" si="818"/>
        <v>75D4829B-359A-165E-E044-00144F3EAD67</v>
      </c>
    </row>
    <row r="4020" spans="1:21" s="14" customFormat="1" x14ac:dyDescent="0.25">
      <c r="A4020" s="14">
        <f t="shared" si="806"/>
        <v>4020</v>
      </c>
      <c r="B4020" s="14" t="str">
        <f t="shared" ca="1" si="807"/>
        <v>D37FA8C6-A899-4245-9814-362C61149724</v>
      </c>
      <c r="C4020" s="14" t="str">
        <f t="shared" ca="1" si="808"/>
        <v>Vallensbæk Havnevej</v>
      </c>
      <c r="D4020" s="14" t="str">
        <f t="shared" ca="1" si="809"/>
        <v>16</v>
      </c>
      <c r="E4020" s="14" t="str">
        <f t="shared" ca="1" si="810"/>
        <v>96</v>
      </c>
      <c r="F4020" s="1">
        <f t="shared" ca="1" si="811"/>
        <v>590</v>
      </c>
      <c r="G4020" s="1">
        <f t="shared" ca="1" si="812"/>
        <v>83</v>
      </c>
      <c r="H4020" s="1">
        <f t="shared" ca="1" si="813"/>
        <v>1991</v>
      </c>
      <c r="I4020" s="1" t="str">
        <f ca="1">INDEX(Relationstabel!$C$3:$K$10,MATCH(INDIRECT($A$1&amp;"J"&amp;A4020),Relationstabel!$A$3:$A$10,0),MATCH(IFERROR(VALUE(INDIRECT($A$1&amp;"K"&amp;A4020)),0),Relationstabel!$C$1:$K$1,0))</f>
        <v>Elvarme</v>
      </c>
      <c r="J4020" s="1" t="str">
        <f ca="1">INDEX(Anvendelseskode!B:B,MATCH($F4020,Anvendelseskode!$A:$A,0))</f>
        <v>Uspecificeret fritidsformål</v>
      </c>
      <c r="K4020" s="1" t="str">
        <f ca="1">INDEX(Anvendelseskode!C:C,MATCH($F4020,Anvendelseskode!$A:$A,0))</f>
        <v>Anden bygning til fritidsformål</v>
      </c>
      <c r="L4020" s="1" t="str">
        <f ca="1">INDEX(Anvendelseskode!D:D,MATCH($F4020,Anvendelseskode!$A:$A,0))</f>
        <v>Kommunale og andre offentlige institutioner</v>
      </c>
      <c r="M4020" s="1" t="str">
        <f ca="1">IFERROR(INDEX(SBi!$2:$2,MATCH(H4020,SBi!$1:$1,1)),SBi!$K$2)</f>
        <v>1979-1998</v>
      </c>
      <c r="N4020" s="1">
        <f ca="1">INDEX(SBi!$C$3:$K$28,MATCH(F4020,SBi!$B$3:$B$28,0),MATCH(M4020,SBi!$C$2:$K$2,0))</f>
        <v>115</v>
      </c>
      <c r="O4020" s="16">
        <f t="shared" ca="1" si="814"/>
        <v>9.5449999999999999</v>
      </c>
      <c r="P4020" s="16" t="str">
        <f ca="1">IFERROR(INDEX(VpD!$2:$2,MATCH(H4020,VpD!$1:$1,1)),VpD!$I$2)</f>
        <v>1979-1998</v>
      </c>
      <c r="Q4020" s="1">
        <f ca="1">INDEX(VpD!$C$3:$I$27,MATCH(F4020,VpD!$B$3:$B$27,0),MATCH(P4020,VpD!$C$2:$I$2,0))</f>
        <v>26</v>
      </c>
      <c r="R4020" s="16">
        <f t="shared" ca="1" si="815"/>
        <v>2.1579999999999999</v>
      </c>
      <c r="S4020" s="14">
        <f t="shared" ca="1" si="816"/>
        <v>713871</v>
      </c>
      <c r="T4020" s="14">
        <f t="shared" ca="1" si="817"/>
        <v>6168229</v>
      </c>
      <c r="U4020" s="14" t="str">
        <f t="shared" ca="1" si="818"/>
        <v>75D4829B-35BC-165E-E044-00144F3EAD67</v>
      </c>
    </row>
    <row r="4021" spans="1:21" s="14" customFormat="1" x14ac:dyDescent="0.25">
      <c r="A4021" s="14">
        <f t="shared" si="806"/>
        <v>4021</v>
      </c>
      <c r="B4021" s="14" t="str">
        <f t="shared" ca="1" si="807"/>
        <v>C122A65C-F9D9-4BAD-8F3D-1C8671FD8FBD</v>
      </c>
      <c r="C4021" s="14" t="str">
        <f t="shared" ca="1" si="808"/>
        <v>Vallensbæk Havnevej</v>
      </c>
      <c r="D4021" s="14" t="str">
        <f t="shared" ca="1" si="809"/>
        <v>24</v>
      </c>
      <c r="E4021" s="14" t="str">
        <f t="shared" ca="1" si="810"/>
        <v>96</v>
      </c>
      <c r="F4021" s="1">
        <f t="shared" ca="1" si="811"/>
        <v>530</v>
      </c>
      <c r="G4021" s="1">
        <f t="shared" ca="1" si="812"/>
        <v>36</v>
      </c>
      <c r="H4021" s="1">
        <f t="shared" ca="1" si="813"/>
        <v>1992</v>
      </c>
      <c r="I4021" s="1" t="str">
        <f ca="1">INDEX(Relationstabel!$C$3:$K$10,MATCH(INDIRECT($A$1&amp;"J"&amp;A4021),Relationstabel!$A$3:$A$10,0),MATCH(IFERROR(VALUE(INDIRECT($A$1&amp;"K"&amp;A4021)),0),Relationstabel!$C$1:$K$1,0))</f>
        <v>Elvarme</v>
      </c>
      <c r="J4021" s="1" t="str">
        <f ca="1">INDEX(Anvendelseskode!B:B,MATCH($F4021,Anvendelseskode!$A:$A,0))</f>
        <v>Bygning i forbindelse med idrætsudøvelse (klubhus, idrætshal, svømmehal o.lign.).</v>
      </c>
      <c r="K4021" s="1" t="str">
        <f ca="1">INDEX(Anvendelseskode!C:C,MATCH($F4021,Anvendelseskode!$A:$A,0))</f>
        <v>Bygning i forbindelse med idrætsudøvelse (klubhus, idrætshal, svømmehal o.lign.).</v>
      </c>
      <c r="L4021" s="1" t="str">
        <f ca="1">INDEX(Anvendelseskode!D:D,MATCH($F4021,Anvendelseskode!$A:$A,0))</f>
        <v>Kommunale og andre offentlige institutioner</v>
      </c>
      <c r="M4021" s="1" t="str">
        <f ca="1">IFERROR(INDEX(SBi!$2:$2,MATCH(H4021,SBi!$1:$1,1)),SBi!$K$2)</f>
        <v>1979-1998</v>
      </c>
      <c r="N4021" s="1">
        <f ca="1">INDEX(SBi!$C$3:$K$28,MATCH(F4021,SBi!$B$3:$B$28,0),MATCH(M4021,SBi!$C$2:$K$2,0))</f>
        <v>155</v>
      </c>
      <c r="O4021" s="16">
        <f t="shared" ca="1" si="814"/>
        <v>5.58</v>
      </c>
      <c r="P4021" s="16" t="str">
        <f ca="1">IFERROR(INDEX(VpD!$2:$2,MATCH(H4021,VpD!$1:$1,1)),VpD!$I$2)</f>
        <v>1979-1998</v>
      </c>
      <c r="Q4021" s="1">
        <f ca="1">INDEX(VpD!$C$3:$I$27,MATCH(F4021,VpD!$B$3:$B$27,0),MATCH(P4021,VpD!$C$2:$I$2,0))</f>
        <v>72</v>
      </c>
      <c r="R4021" s="16">
        <f t="shared" ca="1" si="815"/>
        <v>2.5920000000000001</v>
      </c>
      <c r="S4021" s="14">
        <f t="shared" ca="1" si="816"/>
        <v>714066.33</v>
      </c>
      <c r="T4021" s="14">
        <f t="shared" ca="1" si="817"/>
        <v>6168103.4500000002</v>
      </c>
      <c r="U4021" s="14" t="str">
        <f t="shared" ca="1" si="818"/>
        <v>75D4829B-35C0-165E-E044-00144F3EAD67</v>
      </c>
    </row>
    <row r="4022" spans="1:21" s="14" customFormat="1" x14ac:dyDescent="0.25">
      <c r="A4022" s="14">
        <f t="shared" si="806"/>
        <v>4022</v>
      </c>
      <c r="B4022" s="14" t="str">
        <f t="shared" ca="1" si="807"/>
        <v>5CD8DAAB-C358-44FF-9E14-EA68941BBA2B</v>
      </c>
      <c r="C4022" s="14" t="str">
        <f t="shared" ca="1" si="808"/>
        <v>Vejlegårdsparken</v>
      </c>
      <c r="D4022" s="14" t="str">
        <f t="shared" ca="1" si="809"/>
        <v>22D</v>
      </c>
      <c r="E4022" s="14" t="str">
        <f t="shared" ca="1" si="810"/>
        <v>3æ</v>
      </c>
      <c r="F4022" s="1">
        <f t="shared" ca="1" si="811"/>
        <v>230</v>
      </c>
      <c r="G4022" s="1">
        <f t="shared" ca="1" si="812"/>
        <v>20</v>
      </c>
      <c r="H4022" s="1">
        <f t="shared" ca="1" si="813"/>
        <v>1969</v>
      </c>
      <c r="I4022" s="1" t="str">
        <f ca="1">INDEX(Relationstabel!$C$3:$K$10,MATCH(INDIRECT($A$1&amp;"J"&amp;A4022),Relationstabel!$A$3:$A$10,0),MATCH(IFERROR(VALUE(INDIRECT($A$1&amp;"K"&amp;A4022)),0),Relationstabel!$C$1:$K$1,0))</f>
        <v>Ingen varmeinstallation</v>
      </c>
      <c r="J4022" s="1" t="str">
        <f ca="1">INDEX(Anvendelseskode!B:B,MATCH($F4022,Anvendelseskode!$A:$A,0))</f>
        <v>El-, gas-, vand- eller varmeværk forbrændingsanstalt m.v..</v>
      </c>
      <c r="K4022" s="1" t="str">
        <f ca="1">INDEX(Anvendelseskode!C:C,MATCH($F4022,Anvendelseskode!$A:$A,0))</f>
        <v>El-, gas-, vand- og varmeværker</v>
      </c>
      <c r="L4022" s="1" t="str">
        <f ca="1">INDEX(Anvendelseskode!D:D,MATCH($F4022,Anvendelseskode!$A:$A,0))</f>
        <v>Industri</v>
      </c>
      <c r="M4022" s="1" t="str">
        <f ca="1">IFERROR(INDEX(SBi!$2:$2,MATCH(H4022,SBi!$1:$1,1)),SBi!$K$2)</f>
        <v>1961-1972</v>
      </c>
      <c r="N4022" s="1">
        <f ca="1">INDEX(SBi!$C$3:$K$28,MATCH(F4022,SBi!$B$3:$B$28,0),MATCH(M4022,SBi!$C$2:$K$2,0))</f>
        <v>97</v>
      </c>
      <c r="O4022" s="16">
        <f t="shared" ca="1" si="814"/>
        <v>1.94</v>
      </c>
      <c r="P4022" s="16" t="str">
        <f ca="1">IFERROR(INDEX(VpD!$2:$2,MATCH(H4022,VpD!$1:$1,1)),VpD!$I$2)</f>
        <v>1961-1972</v>
      </c>
      <c r="Q4022" s="1">
        <f ca="1">INDEX(VpD!$C$3:$I$27,MATCH(F4022,VpD!$B$3:$B$27,0),MATCH(P4022,VpD!$C$2:$I$2,0))</f>
        <v>97</v>
      </c>
      <c r="R4022" s="16">
        <f t="shared" ca="1" si="815"/>
        <v>1.94</v>
      </c>
      <c r="S4022" s="14">
        <f t="shared" ca="1" si="816"/>
        <v>712981.5</v>
      </c>
      <c r="T4022" s="14">
        <f t="shared" ca="1" si="817"/>
        <v>6169495.1200000001</v>
      </c>
      <c r="U4022" s="14" t="str">
        <f t="shared" ca="1" si="818"/>
        <v>75D4829B-35CB-165E-E044-00144F3EAD67</v>
      </c>
    </row>
    <row r="4023" spans="1:21" s="14" customFormat="1" x14ac:dyDescent="0.25">
      <c r="A4023" s="14">
        <f t="shared" si="806"/>
        <v>4023</v>
      </c>
      <c r="B4023" s="14" t="str">
        <f t="shared" ca="1" si="807"/>
        <v>F6B9A226-394A-4E76-9BEF-82D49DF1F681</v>
      </c>
      <c r="C4023" s="14" t="str">
        <f t="shared" ca="1" si="808"/>
        <v>Vejlegårdsvej</v>
      </c>
      <c r="D4023" s="14" t="str">
        <f t="shared" ca="1" si="809"/>
        <v>125</v>
      </c>
      <c r="E4023" s="14" t="str">
        <f t="shared" ca="1" si="810"/>
        <v>9a</v>
      </c>
      <c r="F4023" s="1">
        <f t="shared" ca="1" si="811"/>
        <v>530</v>
      </c>
      <c r="G4023" s="1">
        <f t="shared" ca="1" si="812"/>
        <v>2296</v>
      </c>
      <c r="H4023" s="1">
        <f t="shared" ca="1" si="813"/>
        <v>1991</v>
      </c>
      <c r="I4023" s="1" t="str">
        <f ca="1">INDEX(Relationstabel!$C$3:$K$10,MATCH(INDIRECT($A$1&amp;"J"&amp;A4023),Relationstabel!$A$3:$A$10,0),MATCH(IFERROR(VALUE(INDIRECT($A$1&amp;"K"&amp;A4023)),0),Relationstabel!$C$1:$K$1,0))</f>
        <v>Fjernvarme/ Blokvarme</v>
      </c>
      <c r="J4023" s="1" t="str">
        <f ca="1">INDEX(Anvendelseskode!B:B,MATCH($F4023,Anvendelseskode!$A:$A,0))</f>
        <v>Bygning i forbindelse med idrætsudøvelse (klubhus, idrætshal, svømmehal o.lign.).</v>
      </c>
      <c r="K4023" s="1" t="str">
        <f ca="1">INDEX(Anvendelseskode!C:C,MATCH($F4023,Anvendelseskode!$A:$A,0))</f>
        <v>Bygning i forbindelse med idrætsudøvelse (klubhus, idrætshal, svømmehal o.lign.).</v>
      </c>
      <c r="L4023" s="1" t="str">
        <f ca="1">INDEX(Anvendelseskode!D:D,MATCH($F4023,Anvendelseskode!$A:$A,0))</f>
        <v>Kommunale og andre offentlige institutioner</v>
      </c>
      <c r="M4023" s="1" t="str">
        <f ca="1">IFERROR(INDEX(SBi!$2:$2,MATCH(H4023,SBi!$1:$1,1)),SBi!$K$2)</f>
        <v>1979-1998</v>
      </c>
      <c r="N4023" s="1">
        <f ca="1">INDEX(SBi!$C$3:$K$28,MATCH(F4023,SBi!$B$3:$B$28,0),MATCH(M4023,SBi!$C$2:$K$2,0))</f>
        <v>155</v>
      </c>
      <c r="O4023" s="16">
        <f t="shared" ca="1" si="814"/>
        <v>355.88</v>
      </c>
      <c r="P4023" s="16" t="str">
        <f ca="1">IFERROR(INDEX(VpD!$2:$2,MATCH(H4023,VpD!$1:$1,1)),VpD!$I$2)</f>
        <v>1979-1998</v>
      </c>
      <c r="Q4023" s="1">
        <f ca="1">INDEX(VpD!$C$3:$I$27,MATCH(F4023,VpD!$B$3:$B$27,0),MATCH(P4023,VpD!$C$2:$I$2,0))</f>
        <v>72</v>
      </c>
      <c r="R4023" s="16">
        <f t="shared" ca="1" si="815"/>
        <v>165.31200000000001</v>
      </c>
      <c r="S4023" s="14">
        <f t="shared" ca="1" si="816"/>
        <v>711277.22</v>
      </c>
      <c r="T4023" s="14">
        <f t="shared" ca="1" si="817"/>
        <v>6170970.4199999999</v>
      </c>
      <c r="U4023" s="14" t="str">
        <f t="shared" ca="1" si="818"/>
        <v>75D4829B-35CD-165E-E044-00144F3EAD67</v>
      </c>
    </row>
    <row r="4024" spans="1:21" s="14" customFormat="1" x14ac:dyDescent="0.25">
      <c r="A4024" s="14">
        <f t="shared" si="806"/>
        <v>4024</v>
      </c>
      <c r="B4024" s="14" t="str">
        <f t="shared" ca="1" si="807"/>
        <v>2B3D5A58-7564-4937-9C81-BA47BE28A389</v>
      </c>
      <c r="C4024" s="14" t="str">
        <f t="shared" ca="1" si="808"/>
        <v>Delta Park</v>
      </c>
      <c r="D4024" s="14" t="str">
        <f t="shared" ca="1" si="809"/>
        <v>40</v>
      </c>
      <c r="E4024" s="14" t="str">
        <f t="shared" ca="1" si="810"/>
        <v>7fu</v>
      </c>
      <c r="F4024" s="1">
        <f t="shared" ca="1" si="811"/>
        <v>320</v>
      </c>
      <c r="G4024" s="1">
        <f t="shared" ca="1" si="812"/>
        <v>7026</v>
      </c>
      <c r="H4024" s="1">
        <f t="shared" ca="1" si="813"/>
        <v>2009</v>
      </c>
      <c r="I4024" s="1" t="str">
        <f ca="1">INDEX(Relationstabel!$C$3:$K$10,MATCH(INDIRECT($A$1&amp;"J"&amp;A4024),Relationstabel!$A$3:$A$10,0),MATCH(IFERROR(VALUE(INDIRECT($A$1&amp;"K"&amp;A4024)),0),Relationstabel!$C$1:$K$1,0))</f>
        <v>Fjernvarme/ Blokvarme</v>
      </c>
      <c r="J4024" s="1" t="str">
        <f ca="1">INDEX(Anvendelseskode!B:B,MATCH($F4024,Anvendelseskode!$A:$A,0))</f>
        <v>Bygning til kontor, handel, lager herunder offentlig administration</v>
      </c>
      <c r="K4024" s="1" t="str">
        <f ca="1">INDEX(Anvendelseskode!C:C,MATCH($F4024,Anvendelseskode!$A:$A,0))</f>
        <v>Kontor, handel, lager, off. adm.</v>
      </c>
      <c r="L4024" s="1" t="str">
        <f ca="1">INDEX(Anvendelseskode!D:D,MATCH($F4024,Anvendelseskode!$A:$A,0))</f>
        <v>Handel og servicevirksomheder</v>
      </c>
      <c r="M4024" s="1" t="str">
        <f ca="1">IFERROR(INDEX(SBi!$2:$2,MATCH(H4024,SBi!$1:$1,1)),SBi!$K$2)</f>
        <v>Efter 2006</v>
      </c>
      <c r="N4024" s="1">
        <f ca="1">INDEX(SBi!$C$3:$K$28,MATCH(F4024,SBi!$B$3:$B$28,0),MATCH(M4024,SBi!$C$2:$K$2,0))</f>
        <v>82.8</v>
      </c>
      <c r="O4024" s="16">
        <f t="shared" ca="1" si="814"/>
        <v>581.75279999999998</v>
      </c>
      <c r="P4024" s="16" t="str">
        <f ca="1">IFERROR(INDEX(VpD!$2:$2,MATCH(H4024,VpD!$1:$1,1)),VpD!$I$2)</f>
        <v>&gt;1998</v>
      </c>
      <c r="Q4024" s="1">
        <f ca="1">INDEX(VpD!$C$3:$I$27,MATCH(F4024,VpD!$B$3:$B$27,0),MATCH(P4024,VpD!$C$2:$I$2,0))</f>
        <v>77</v>
      </c>
      <c r="R4024" s="16">
        <f t="shared" ca="1" si="815"/>
        <v>541.00199999999995</v>
      </c>
      <c r="S4024" s="14">
        <f t="shared" ca="1" si="816"/>
        <v>713320.31</v>
      </c>
      <c r="T4024" s="14">
        <f t="shared" ca="1" si="817"/>
        <v>6169894.3300000001</v>
      </c>
      <c r="U4024" s="14" t="str">
        <f t="shared" ca="1" si="818"/>
        <v>777AB2BB-0E56-00A4-E044-00144F3EAD67</v>
      </c>
    </row>
    <row r="4025" spans="1:21" s="14" customFormat="1" x14ac:dyDescent="0.25">
      <c r="A4025" s="14">
        <f t="shared" si="806"/>
        <v>4025</v>
      </c>
      <c r="B4025" s="14" t="str">
        <f t="shared" ca="1" si="807"/>
        <v>0CC5F8C0-7615-411B-8D01-DA5E2D608EE7</v>
      </c>
      <c r="C4025" s="14" t="str">
        <f t="shared" ca="1" si="808"/>
        <v>Ny Mæglergårds Alle</v>
      </c>
      <c r="D4025" s="14" t="str">
        <f t="shared" ca="1" si="809"/>
        <v>75</v>
      </c>
      <c r="E4025" s="14" t="str">
        <f t="shared" ca="1" si="810"/>
        <v>6ea</v>
      </c>
      <c r="F4025" s="1">
        <f t="shared" ca="1" si="811"/>
        <v>120</v>
      </c>
      <c r="G4025" s="1">
        <f t="shared" ca="1" si="812"/>
        <v>119</v>
      </c>
      <c r="H4025" s="1">
        <f t="shared" ca="1" si="813"/>
        <v>1964</v>
      </c>
      <c r="I4025" s="1" t="str">
        <f ca="1">INDEX(Relationstabel!$C$3:$K$10,MATCH(INDIRECT($A$1&amp;"J"&amp;A4025),Relationstabel!$A$3:$A$10,0),MATCH(IFERROR(VALUE(INDIRECT($A$1&amp;"K"&amp;A4025)),0),Relationstabel!$C$1:$K$1,0))</f>
        <v>Naturgas</v>
      </c>
      <c r="J4025" s="1" t="str">
        <f ca="1">INDEX(Anvendelseskode!B:B,MATCH($F4025,Anvendelseskode!$A:$A,0))</f>
        <v>Fritliggende enfamilieshus (parcelhus)</v>
      </c>
      <c r="K4025" s="1" t="str">
        <f ca="1">INDEX(Anvendelseskode!C:C,MATCH($F4025,Anvendelseskode!$A:$A,0))</f>
        <v>Parcelhuse</v>
      </c>
      <c r="L4025" s="1" t="str">
        <f ca="1">INDEX(Anvendelseskode!D:D,MATCH($F4025,Anvendelseskode!$A:$A,0))</f>
        <v>Private husholdninger</v>
      </c>
      <c r="M4025" s="1" t="str">
        <f ca="1">IFERROR(INDEX(SBi!$2:$2,MATCH(H4025,SBi!$1:$1,1)),SBi!$K$2)</f>
        <v>1961-1972</v>
      </c>
      <c r="N4025" s="1">
        <f ca="1">INDEX(SBi!$C$3:$K$28,MATCH(F4025,SBi!$B$3:$B$28,0),MATCH(M4025,SBi!$C$2:$K$2,0))</f>
        <v>134.30000000000001</v>
      </c>
      <c r="O4025" s="16">
        <f t="shared" ca="1" si="814"/>
        <v>15.9817</v>
      </c>
      <c r="P4025" s="16" t="str">
        <f ca="1">IFERROR(INDEX(VpD!$2:$2,MATCH(H4025,VpD!$1:$1,1)),VpD!$I$2)</f>
        <v>1961-1972</v>
      </c>
      <c r="Q4025" s="1">
        <f ca="1">INDEX(VpD!$C$3:$I$27,MATCH(F4025,VpD!$B$3:$B$27,0),MATCH(P4025,VpD!$C$2:$I$2,0))</f>
        <v>143</v>
      </c>
      <c r="R4025" s="16">
        <f t="shared" ca="1" si="815"/>
        <v>17.016999999999999</v>
      </c>
      <c r="S4025" s="14">
        <f t="shared" ca="1" si="816"/>
        <v>713867.36</v>
      </c>
      <c r="T4025" s="14">
        <f t="shared" ca="1" si="817"/>
        <v>6169365.4400000004</v>
      </c>
      <c r="U4025" s="14" t="str">
        <f t="shared" ca="1" si="818"/>
        <v>0A3F507E-1DEF-32B8-E044-0003BA298018</v>
      </c>
    </row>
    <row r="4026" spans="1:21" s="14" customFormat="1" x14ac:dyDescent="0.25">
      <c r="A4026" s="14">
        <f t="shared" si="806"/>
        <v>4026</v>
      </c>
      <c r="B4026" s="14" t="str">
        <f t="shared" ca="1" si="807"/>
        <v>08D07361-F567-4146-8014-563C15C89B7C</v>
      </c>
      <c r="C4026" s="14" t="str">
        <f t="shared" ca="1" si="808"/>
        <v>Nørrebred</v>
      </c>
      <c r="D4026" s="14" t="str">
        <f t="shared" ca="1" si="809"/>
        <v>228</v>
      </c>
      <c r="E4026" s="14" t="str">
        <f t="shared" ca="1" si="810"/>
        <v>21v</v>
      </c>
      <c r="F4026" s="1">
        <f t="shared" ca="1" si="811"/>
        <v>130</v>
      </c>
      <c r="G4026" s="1">
        <f t="shared" ca="1" si="812"/>
        <v>107</v>
      </c>
      <c r="H4026" s="1">
        <f t="shared" ca="1" si="813"/>
        <v>1983</v>
      </c>
      <c r="I4026" s="1" t="str">
        <f ca="1">INDEX(Relationstabel!$C$3:$K$10,MATCH(INDIRECT($A$1&amp;"J"&amp;A4026),Relationstabel!$A$3:$A$10,0),MATCH(IFERROR(VALUE(INDIRECT($A$1&amp;"K"&amp;A4026)),0),Relationstabel!$C$1:$K$1,0))</f>
        <v>Fjernvarme/ Blokvarme</v>
      </c>
      <c r="J4026" s="1" t="str">
        <f ca="1">INDEX(Anvendelseskode!B:B,MATCH($F4026,Anvendelseskode!$A:$A,0))</f>
        <v>Række-, kæde-, dobbelthus (lodret adskillelse mellem enhederne)</v>
      </c>
      <c r="K4026" s="1" t="str">
        <f ca="1">INDEX(Anvendelseskode!C:C,MATCH($F4026,Anvendelseskode!$A:$A,0))</f>
        <v>Række-, kæde og dobbelthuse</v>
      </c>
      <c r="L4026" s="1" t="str">
        <f ca="1">INDEX(Anvendelseskode!D:D,MATCH($F4026,Anvendelseskode!$A:$A,0))</f>
        <v>Private husholdninger</v>
      </c>
      <c r="M4026" s="1" t="str">
        <f ca="1">IFERROR(INDEX(SBi!$2:$2,MATCH(H4026,SBi!$1:$1,1)),SBi!$K$2)</f>
        <v>1979-1998</v>
      </c>
      <c r="N4026" s="1">
        <f ca="1">INDEX(SBi!$C$3:$K$28,MATCH(F4026,SBi!$B$3:$B$28,0),MATCH(M4026,SBi!$C$2:$K$2,0))</f>
        <v>96.8</v>
      </c>
      <c r="O4026" s="16">
        <f t="shared" ca="1" si="814"/>
        <v>10.3576</v>
      </c>
      <c r="P4026" s="16" t="str">
        <f ca="1">IFERROR(INDEX(VpD!$2:$2,MATCH(H4026,VpD!$1:$1,1)),VpD!$I$2)</f>
        <v>1979-1998</v>
      </c>
      <c r="Q4026" s="1">
        <f ca="1">INDEX(VpD!$C$3:$I$27,MATCH(F4026,VpD!$B$3:$B$27,0),MATCH(P4026,VpD!$C$2:$I$2,0))</f>
        <v>74</v>
      </c>
      <c r="R4026" s="16">
        <f t="shared" ca="1" si="815"/>
        <v>7.9180000000000001</v>
      </c>
      <c r="S4026" s="14">
        <f t="shared" ca="1" si="816"/>
        <v>711673.76</v>
      </c>
      <c r="T4026" s="14">
        <f t="shared" ca="1" si="817"/>
        <v>6172187.5499999998</v>
      </c>
      <c r="U4026" s="14" t="str">
        <f t="shared" ca="1" si="818"/>
        <v>0A3F507E-1EEF-32B8-E044-0003BA298018</v>
      </c>
    </row>
    <row r="4027" spans="1:21" s="14" customFormat="1" x14ac:dyDescent="0.25">
      <c r="A4027" s="14">
        <f t="shared" si="806"/>
        <v>4027</v>
      </c>
      <c r="B4027" s="14" t="str">
        <f t="shared" ca="1" si="807"/>
        <v>9E03D548-0B2D-453B-A434-EDBA9FAAFFA6</v>
      </c>
      <c r="C4027" s="14" t="str">
        <f t="shared" ca="1" si="808"/>
        <v>Svanholmvej</v>
      </c>
      <c r="D4027" s="14" t="str">
        <f t="shared" ca="1" si="809"/>
        <v>21</v>
      </c>
      <c r="E4027" s="14" t="str">
        <f t="shared" ca="1" si="810"/>
        <v>18bd</v>
      </c>
      <c r="F4027" s="1">
        <f t="shared" ca="1" si="811"/>
        <v>120</v>
      </c>
      <c r="G4027" s="1">
        <f t="shared" ca="1" si="812"/>
        <v>119</v>
      </c>
      <c r="H4027" s="1">
        <f t="shared" ca="1" si="813"/>
        <v>1999</v>
      </c>
      <c r="I4027" s="1" t="str">
        <f ca="1">INDEX(Relationstabel!$C$3:$K$10,MATCH(INDIRECT($A$1&amp;"J"&amp;A4027),Relationstabel!$A$3:$A$10,0),MATCH(IFERROR(VALUE(INDIRECT($A$1&amp;"K"&amp;A4027)),0),Relationstabel!$C$1:$K$1,0))</f>
        <v>Naturgas</v>
      </c>
      <c r="J4027" s="1" t="str">
        <f ca="1">INDEX(Anvendelseskode!B:B,MATCH($F4027,Anvendelseskode!$A:$A,0))</f>
        <v>Fritliggende enfamilieshus (parcelhus)</v>
      </c>
      <c r="K4027" s="1" t="str">
        <f ca="1">INDEX(Anvendelseskode!C:C,MATCH($F4027,Anvendelseskode!$A:$A,0))</f>
        <v>Parcelhuse</v>
      </c>
      <c r="L4027" s="1" t="str">
        <f ca="1">INDEX(Anvendelseskode!D:D,MATCH($F4027,Anvendelseskode!$A:$A,0))</f>
        <v>Private husholdninger</v>
      </c>
      <c r="M4027" s="1" t="str">
        <f ca="1">IFERROR(INDEX(SBi!$2:$2,MATCH(H4027,SBi!$1:$1,1)),SBi!$K$2)</f>
        <v>1999-2006</v>
      </c>
      <c r="N4027" s="1">
        <f ca="1">INDEX(SBi!$C$3:$K$28,MATCH(F4027,SBi!$B$3:$B$28,0),MATCH(M4027,SBi!$C$2:$K$2,0))</f>
        <v>83.9</v>
      </c>
      <c r="O4027" s="16">
        <f t="shared" ca="1" si="814"/>
        <v>9.9840999999999998</v>
      </c>
      <c r="P4027" s="16" t="str">
        <f ca="1">IFERROR(INDEX(VpD!$2:$2,MATCH(H4027,VpD!$1:$1,1)),VpD!$I$2)</f>
        <v>&gt;1998</v>
      </c>
      <c r="Q4027" s="1">
        <f ca="1">INDEX(VpD!$C$3:$I$27,MATCH(F4027,VpD!$B$3:$B$27,0),MATCH(P4027,VpD!$C$2:$I$2,0))</f>
        <v>72</v>
      </c>
      <c r="R4027" s="16">
        <f t="shared" ca="1" si="815"/>
        <v>8.5679999999999996</v>
      </c>
      <c r="S4027" s="14">
        <f t="shared" ca="1" si="816"/>
        <v>713151.1</v>
      </c>
      <c r="T4027" s="14">
        <f t="shared" ca="1" si="817"/>
        <v>6168956.3300000001</v>
      </c>
      <c r="U4027" s="14" t="str">
        <f t="shared" ca="1" si="818"/>
        <v>0A3F507E-21EF-32B8-E044-0003BA298018</v>
      </c>
    </row>
    <row r="4028" spans="1:21" s="14" customFormat="1" x14ac:dyDescent="0.25">
      <c r="A4028" s="14">
        <f t="shared" si="806"/>
        <v>4028</v>
      </c>
      <c r="B4028" s="14" t="str">
        <f t="shared" ca="1" si="807"/>
        <v>8ABD8D57-DB81-4A34-BFF9-2FAD87627941</v>
      </c>
      <c r="C4028" s="14" t="str">
        <f t="shared" ca="1" si="808"/>
        <v>Idræts Alle</v>
      </c>
      <c r="D4028" s="14" t="str">
        <f t="shared" ca="1" si="809"/>
        <v>16</v>
      </c>
      <c r="E4028" s="14" t="str">
        <f t="shared" ca="1" si="810"/>
        <v>3ac</v>
      </c>
      <c r="F4028" s="1">
        <f t="shared" ca="1" si="811"/>
        <v>530</v>
      </c>
      <c r="G4028" s="1">
        <f t="shared" ca="1" si="812"/>
        <v>55</v>
      </c>
      <c r="H4028" s="1">
        <f t="shared" ca="1" si="813"/>
        <v>2009</v>
      </c>
      <c r="I4028" s="1" t="str">
        <f ca="1">INDEX(Relationstabel!$C$3:$K$10,MATCH(INDIRECT($A$1&amp;"J"&amp;A4028),Relationstabel!$A$3:$A$10,0),MATCH(IFERROR(VALUE(INDIRECT($A$1&amp;"K"&amp;A4028)),0),Relationstabel!$C$1:$K$1,0))</f>
        <v>Varmepumpe</v>
      </c>
      <c r="J4028" s="1" t="str">
        <f ca="1">INDEX(Anvendelseskode!B:B,MATCH($F4028,Anvendelseskode!$A:$A,0))</f>
        <v>Bygning i forbindelse med idrætsudøvelse (klubhus, idrætshal, svømmehal o.lign.).</v>
      </c>
      <c r="K4028" s="1" t="str">
        <f ca="1">INDEX(Anvendelseskode!C:C,MATCH($F4028,Anvendelseskode!$A:$A,0))</f>
        <v>Bygning i forbindelse med idrætsudøvelse (klubhus, idrætshal, svømmehal o.lign.).</v>
      </c>
      <c r="L4028" s="1" t="str">
        <f ca="1">INDEX(Anvendelseskode!D:D,MATCH($F4028,Anvendelseskode!$A:$A,0))</f>
        <v>Kommunale og andre offentlige institutioner</v>
      </c>
      <c r="M4028" s="1" t="str">
        <f ca="1">IFERROR(INDEX(SBi!$2:$2,MATCH(H4028,SBi!$1:$1,1)),SBi!$K$2)</f>
        <v>Efter 2006</v>
      </c>
      <c r="N4028" s="1">
        <f ca="1">INDEX(SBi!$C$3:$K$28,MATCH(F4028,SBi!$B$3:$B$28,0),MATCH(M4028,SBi!$C$2:$K$2,0))</f>
        <v>119.3</v>
      </c>
      <c r="O4028" s="16">
        <f t="shared" ca="1" si="814"/>
        <v>6.5614999999999997</v>
      </c>
      <c r="P4028" s="16" t="str">
        <f ca="1">IFERROR(INDEX(VpD!$2:$2,MATCH(H4028,VpD!$1:$1,1)),VpD!$I$2)</f>
        <v>&gt;1998</v>
      </c>
      <c r="Q4028" s="1">
        <f ca="1">INDEX(VpD!$C$3:$I$27,MATCH(F4028,VpD!$B$3:$B$27,0),MATCH(P4028,VpD!$C$2:$I$2,0))</f>
        <v>72</v>
      </c>
      <c r="R4028" s="16">
        <f t="shared" ca="1" si="815"/>
        <v>3.96</v>
      </c>
      <c r="S4028" s="14">
        <f t="shared" ca="1" si="816"/>
        <v>712556.05</v>
      </c>
      <c r="T4028" s="14">
        <f t="shared" ca="1" si="817"/>
        <v>6170093.96</v>
      </c>
      <c r="U4028" s="14" t="str">
        <f t="shared" ca="1" si="818"/>
        <v>6BD46A49-E0E7-71A9-E044-00144F3EAD67</v>
      </c>
    </row>
    <row r="4029" spans="1:21" s="14" customFormat="1" x14ac:dyDescent="0.25">
      <c r="A4029" s="14">
        <f t="shared" si="806"/>
        <v>4029</v>
      </c>
      <c r="B4029" s="14" t="str">
        <f t="shared" ca="1" si="807"/>
        <v>14F6F3B9-A4FF-46D4-8E09-7551170204BC</v>
      </c>
      <c r="C4029" s="14" t="str">
        <f t="shared" ca="1" si="808"/>
        <v>Horsbred</v>
      </c>
      <c r="D4029" s="14" t="str">
        <f t="shared" ca="1" si="809"/>
        <v>109</v>
      </c>
      <c r="E4029" s="14" t="str">
        <f t="shared" ca="1" si="810"/>
        <v>13cm</v>
      </c>
      <c r="F4029" s="1">
        <f t="shared" ca="1" si="811"/>
        <v>130</v>
      </c>
      <c r="G4029" s="1">
        <f t="shared" ca="1" si="812"/>
        <v>149</v>
      </c>
      <c r="H4029" s="1">
        <f t="shared" ca="1" si="813"/>
        <v>1978</v>
      </c>
      <c r="I4029" s="1" t="str">
        <f ca="1">INDEX(Relationstabel!$C$3:$K$10,MATCH(INDIRECT($A$1&amp;"J"&amp;A4029),Relationstabel!$A$3:$A$10,0),MATCH(IFERROR(VALUE(INDIRECT($A$1&amp;"K"&amp;A4029)),0),Relationstabel!$C$1:$K$1,0))</f>
        <v>Fjernvarme/ Blokvarme</v>
      </c>
      <c r="J4029" s="1" t="str">
        <f ca="1">INDEX(Anvendelseskode!B:B,MATCH($F4029,Anvendelseskode!$A:$A,0))</f>
        <v>Række-, kæde-, dobbelthus (lodret adskillelse mellem enhederne)</v>
      </c>
      <c r="K4029" s="1" t="str">
        <f ca="1">INDEX(Anvendelseskode!C:C,MATCH($F4029,Anvendelseskode!$A:$A,0))</f>
        <v>Række-, kæde og dobbelthuse</v>
      </c>
      <c r="L4029" s="1" t="str">
        <f ca="1">INDEX(Anvendelseskode!D:D,MATCH($F4029,Anvendelseskode!$A:$A,0))</f>
        <v>Private husholdninger</v>
      </c>
      <c r="M4029" s="1" t="str">
        <f ca="1">IFERROR(INDEX(SBi!$2:$2,MATCH(H4029,SBi!$1:$1,1)),SBi!$K$2)</f>
        <v>1973-1978</v>
      </c>
      <c r="N4029" s="1">
        <f ca="1">INDEX(SBi!$C$3:$K$28,MATCH(F4029,SBi!$B$3:$B$28,0),MATCH(M4029,SBi!$C$2:$K$2,0))</f>
        <v>112.6</v>
      </c>
      <c r="O4029" s="16">
        <f t="shared" ca="1" si="814"/>
        <v>16.777399999999997</v>
      </c>
      <c r="P4029" s="16" t="str">
        <f ca="1">IFERROR(INDEX(VpD!$2:$2,MATCH(H4029,VpD!$1:$1,1)),VpD!$I$2)</f>
        <v>1973-1978</v>
      </c>
      <c r="Q4029" s="1">
        <f ca="1">INDEX(VpD!$C$3:$I$27,MATCH(F4029,VpD!$B$3:$B$27,0),MATCH(P4029,VpD!$C$2:$I$2,0))</f>
        <v>98</v>
      </c>
      <c r="R4029" s="16">
        <f t="shared" ca="1" si="815"/>
        <v>14.602</v>
      </c>
      <c r="S4029" s="14">
        <f t="shared" ca="1" si="816"/>
        <v>711312.62</v>
      </c>
      <c r="T4029" s="14">
        <f t="shared" ca="1" si="817"/>
        <v>6171872.3399999999</v>
      </c>
      <c r="U4029" s="14" t="str">
        <f t="shared" ca="1" si="818"/>
        <v>0A3F507E-18E7-32B8-E044-0003BA298018</v>
      </c>
    </row>
    <row r="4030" spans="1:21" s="14" customFormat="1" x14ac:dyDescent="0.25">
      <c r="A4030" s="14">
        <f t="shared" si="806"/>
        <v>4030</v>
      </c>
      <c r="B4030" s="14" t="str">
        <f t="shared" ca="1" si="807"/>
        <v>F85C4D88-426F-4988-BA38-22A4E57DC32E</v>
      </c>
      <c r="C4030" s="14" t="str">
        <f t="shared" ca="1" si="808"/>
        <v>Rendsagervej</v>
      </c>
      <c r="D4030" s="14" t="str">
        <f t="shared" ca="1" si="809"/>
        <v>107</v>
      </c>
      <c r="E4030" s="14" t="str">
        <f t="shared" ca="1" si="810"/>
        <v>9ni</v>
      </c>
      <c r="F4030" s="1">
        <f t="shared" ca="1" si="811"/>
        <v>120</v>
      </c>
      <c r="G4030" s="1">
        <f t="shared" ca="1" si="812"/>
        <v>109</v>
      </c>
      <c r="H4030" s="1">
        <f t="shared" ca="1" si="813"/>
        <v>1973</v>
      </c>
      <c r="I4030" s="1" t="str">
        <f ca="1">INDEX(Relationstabel!$C$3:$K$10,MATCH(INDIRECT($A$1&amp;"J"&amp;A4030),Relationstabel!$A$3:$A$10,0),MATCH(IFERROR(VALUE(INDIRECT($A$1&amp;"K"&amp;A4030)),0),Relationstabel!$C$1:$K$1,0))</f>
        <v>Naturgas</v>
      </c>
      <c r="J4030" s="1" t="str">
        <f ca="1">INDEX(Anvendelseskode!B:B,MATCH($F4030,Anvendelseskode!$A:$A,0))</f>
        <v>Fritliggende enfamilieshus (parcelhus)</v>
      </c>
      <c r="K4030" s="1" t="str">
        <f ca="1">INDEX(Anvendelseskode!C:C,MATCH($F4030,Anvendelseskode!$A:$A,0))</f>
        <v>Parcelhuse</v>
      </c>
      <c r="L4030" s="1" t="str">
        <f ca="1">INDEX(Anvendelseskode!D:D,MATCH($F4030,Anvendelseskode!$A:$A,0))</f>
        <v>Private husholdninger</v>
      </c>
      <c r="M4030" s="1" t="str">
        <f ca="1">IFERROR(INDEX(SBi!$2:$2,MATCH(H4030,SBi!$1:$1,1)),SBi!$K$2)</f>
        <v>1973-1978</v>
      </c>
      <c r="N4030" s="1">
        <f ca="1">INDEX(SBi!$C$3:$K$28,MATCH(F4030,SBi!$B$3:$B$28,0),MATCH(M4030,SBi!$C$2:$K$2,0))</f>
        <v>119.8</v>
      </c>
      <c r="O4030" s="16">
        <f t="shared" ca="1" si="814"/>
        <v>13.058199999999999</v>
      </c>
      <c r="P4030" s="16" t="str">
        <f ca="1">IFERROR(INDEX(VpD!$2:$2,MATCH(H4030,VpD!$1:$1,1)),VpD!$I$2)</f>
        <v>1973-1978</v>
      </c>
      <c r="Q4030" s="1">
        <f ca="1">INDEX(VpD!$C$3:$I$27,MATCH(F4030,VpD!$B$3:$B$27,0),MATCH(P4030,VpD!$C$2:$I$2,0))</f>
        <v>117</v>
      </c>
      <c r="R4030" s="16">
        <f t="shared" ca="1" si="815"/>
        <v>12.753</v>
      </c>
      <c r="S4030" s="14">
        <f t="shared" ca="1" si="816"/>
        <v>710878.36</v>
      </c>
      <c r="T4030" s="14">
        <f t="shared" ca="1" si="817"/>
        <v>6171706.2199999997</v>
      </c>
      <c r="U4030" s="14" t="str">
        <f t="shared" ca="1" si="818"/>
        <v>0A3F507E-1FE7-32B8-E044-0003BA298018</v>
      </c>
    </row>
    <row r="4031" spans="1:21" s="14" customFormat="1" x14ac:dyDescent="0.25">
      <c r="A4031" s="14">
        <f t="shared" si="806"/>
        <v>4031</v>
      </c>
      <c r="B4031" s="14" t="str">
        <f t="shared" ca="1" si="807"/>
        <v>5724C10A-B04E-469B-BC8E-06B979D460DF</v>
      </c>
      <c r="C4031" s="14" t="str">
        <f t="shared" ca="1" si="808"/>
        <v>Bygaden</v>
      </c>
      <c r="D4031" s="14" t="str">
        <f t="shared" ca="1" si="809"/>
        <v>22</v>
      </c>
      <c r="E4031" s="14" t="str">
        <f t="shared" ca="1" si="810"/>
        <v>7ap</v>
      </c>
      <c r="F4031" s="1">
        <f t="shared" ca="1" si="811"/>
        <v>120</v>
      </c>
      <c r="G4031" s="1">
        <f t="shared" ca="1" si="812"/>
        <v>114</v>
      </c>
      <c r="H4031" s="1">
        <f t="shared" ca="1" si="813"/>
        <v>1927</v>
      </c>
      <c r="I4031" s="1" t="str">
        <f ca="1">INDEX(Relationstabel!$C$3:$K$10,MATCH(INDIRECT($A$1&amp;"J"&amp;A4031),Relationstabel!$A$3:$A$10,0),MATCH(IFERROR(VALUE(INDIRECT($A$1&amp;"K"&amp;A4031)),0),Relationstabel!$C$1:$K$1,0))</f>
        <v>Naturgas</v>
      </c>
      <c r="J4031" s="1" t="str">
        <f ca="1">INDEX(Anvendelseskode!B:B,MATCH($F4031,Anvendelseskode!$A:$A,0))</f>
        <v>Fritliggende enfamilieshus (parcelhus)</v>
      </c>
      <c r="K4031" s="1" t="str">
        <f ca="1">INDEX(Anvendelseskode!C:C,MATCH($F4031,Anvendelseskode!$A:$A,0))</f>
        <v>Parcelhuse</v>
      </c>
      <c r="L4031" s="1" t="str">
        <f ca="1">INDEX(Anvendelseskode!D:D,MATCH($F4031,Anvendelseskode!$A:$A,0))</f>
        <v>Private husholdninger</v>
      </c>
      <c r="M4031" s="1" t="str">
        <f ca="1">IFERROR(INDEX(SBi!$2:$2,MATCH(H4031,SBi!$1:$1,1)),SBi!$K$2)</f>
        <v>1890-1930</v>
      </c>
      <c r="N4031" s="1">
        <f ca="1">INDEX(SBi!$C$3:$K$28,MATCH(F4031,SBi!$B$3:$B$28,0),MATCH(M4031,SBi!$C$2:$K$2,0))</f>
        <v>164.7</v>
      </c>
      <c r="O4031" s="16">
        <f t="shared" ca="1" si="814"/>
        <v>18.7758</v>
      </c>
      <c r="P4031" s="16" t="str">
        <f ca="1">IFERROR(INDEX(VpD!$2:$2,MATCH(H4031,VpD!$1:$1,1)),VpD!$I$2)</f>
        <v>&lt;1930</v>
      </c>
      <c r="Q4031" s="1">
        <f ca="1">INDEX(VpD!$C$3:$I$27,MATCH(F4031,VpD!$B$3:$B$27,0),MATCH(P4031,VpD!$C$2:$I$2,0))</f>
        <v>209</v>
      </c>
      <c r="R4031" s="16">
        <f t="shared" ca="1" si="815"/>
        <v>23.826000000000001</v>
      </c>
      <c r="S4031" s="14">
        <f t="shared" ca="1" si="816"/>
        <v>711916.51</v>
      </c>
      <c r="T4031" s="14">
        <f t="shared" ca="1" si="817"/>
        <v>6170511.2199999997</v>
      </c>
      <c r="U4031" s="14" t="str">
        <f t="shared" ca="1" si="818"/>
        <v>0A3F507E-15E9-32B8-E044-0003BA298018</v>
      </c>
    </row>
    <row r="4032" spans="1:21" s="14" customFormat="1" x14ac:dyDescent="0.25">
      <c r="A4032" s="14">
        <f t="shared" si="806"/>
        <v>4032</v>
      </c>
      <c r="B4032" s="14" t="str">
        <f t="shared" ca="1" si="807"/>
        <v>FE6445DB-EB92-4A6F-B342-826C92216702</v>
      </c>
      <c r="C4032" s="14" t="str">
        <f t="shared" ca="1" si="808"/>
        <v>Egholmvej</v>
      </c>
      <c r="D4032" s="14" t="str">
        <f t="shared" ca="1" si="809"/>
        <v>4</v>
      </c>
      <c r="E4032" s="14" t="str">
        <f t="shared" ca="1" si="810"/>
        <v>18dn</v>
      </c>
      <c r="F4032" s="1">
        <f t="shared" ca="1" si="811"/>
        <v>230</v>
      </c>
      <c r="G4032" s="1">
        <f t="shared" ca="1" si="812"/>
        <v>150</v>
      </c>
      <c r="H4032" s="1">
        <f t="shared" ca="1" si="813"/>
        <v>1975</v>
      </c>
      <c r="I4032" s="1" t="str">
        <f ca="1">INDEX(Relationstabel!$C$3:$K$10,MATCH(INDIRECT($A$1&amp;"J"&amp;A4032),Relationstabel!$A$3:$A$10,0),MATCH(IFERROR(VALUE(INDIRECT($A$1&amp;"K"&amp;A4032)),0),Relationstabel!$C$1:$K$1,0))</f>
        <v>Ingen varmeinstallation</v>
      </c>
      <c r="J4032" s="1" t="str">
        <f ca="1">INDEX(Anvendelseskode!B:B,MATCH($F4032,Anvendelseskode!$A:$A,0))</f>
        <v>El-, gas-, vand- eller varmeværk forbrændingsanstalt m.v..</v>
      </c>
      <c r="K4032" s="1" t="str">
        <f ca="1">INDEX(Anvendelseskode!C:C,MATCH($F4032,Anvendelseskode!$A:$A,0))</f>
        <v>El-, gas-, vand- og varmeværker</v>
      </c>
      <c r="L4032" s="1" t="str">
        <f ca="1">INDEX(Anvendelseskode!D:D,MATCH($F4032,Anvendelseskode!$A:$A,0))</f>
        <v>Industri</v>
      </c>
      <c r="M4032" s="1" t="str">
        <f ca="1">IFERROR(INDEX(SBi!$2:$2,MATCH(H4032,SBi!$1:$1,1)),SBi!$K$2)</f>
        <v>1973-1978</v>
      </c>
      <c r="N4032" s="1">
        <f ca="1">INDEX(SBi!$C$3:$K$28,MATCH(F4032,SBi!$B$3:$B$28,0),MATCH(M4032,SBi!$C$2:$K$2,0))</f>
        <v>97</v>
      </c>
      <c r="O4032" s="16">
        <f t="shared" ca="1" si="814"/>
        <v>14.55</v>
      </c>
      <c r="P4032" s="16" t="str">
        <f ca="1">IFERROR(INDEX(VpD!$2:$2,MATCH(H4032,VpD!$1:$1,1)),VpD!$I$2)</f>
        <v>1973-1978</v>
      </c>
      <c r="Q4032" s="1">
        <f ca="1">INDEX(VpD!$C$3:$I$27,MATCH(F4032,VpD!$B$3:$B$27,0),MATCH(P4032,VpD!$C$2:$I$2,0))</f>
        <v>97</v>
      </c>
      <c r="R4032" s="16">
        <f t="shared" ca="1" si="815"/>
        <v>14.55</v>
      </c>
      <c r="S4032" s="14">
        <f t="shared" ca="1" si="816"/>
        <v>713386.39</v>
      </c>
      <c r="T4032" s="14">
        <f t="shared" ca="1" si="817"/>
        <v>6168896.1299999999</v>
      </c>
      <c r="U4032" s="14" t="str">
        <f t="shared" ca="1" si="818"/>
        <v>0A3F507E-16E9-32B8-E044-0003BA298018</v>
      </c>
    </row>
    <row r="4033" spans="1:21" s="14" customFormat="1" x14ac:dyDescent="0.25">
      <c r="A4033" s="14">
        <f t="shared" si="806"/>
        <v>4033</v>
      </c>
      <c r="B4033" s="14" t="str">
        <f t="shared" ca="1" si="807"/>
        <v>A20F4EF0-AC2F-4D16-B1E1-1C7600DA7DDF</v>
      </c>
      <c r="C4033" s="14" t="str">
        <f t="shared" ca="1" si="808"/>
        <v>Egholmvej</v>
      </c>
      <c r="D4033" s="14" t="str">
        <f t="shared" ca="1" si="809"/>
        <v>4</v>
      </c>
      <c r="E4033" s="14" t="str">
        <f t="shared" ca="1" si="810"/>
        <v>18dn</v>
      </c>
      <c r="F4033" s="1">
        <f t="shared" ca="1" si="811"/>
        <v>230</v>
      </c>
      <c r="G4033" s="1">
        <f t="shared" ca="1" si="812"/>
        <v>65</v>
      </c>
      <c r="H4033" s="1">
        <f t="shared" ca="1" si="813"/>
        <v>1947</v>
      </c>
      <c r="I4033" s="1" t="str">
        <f ca="1">INDEX(Relationstabel!$C$3:$K$10,MATCH(INDIRECT($A$1&amp;"J"&amp;A4033),Relationstabel!$A$3:$A$10,0),MATCH(IFERROR(VALUE(INDIRECT($A$1&amp;"K"&amp;A4033)),0),Relationstabel!$C$1:$K$1,0))</f>
        <v>Ingen varmeinstallation</v>
      </c>
      <c r="J4033" s="1" t="str">
        <f ca="1">INDEX(Anvendelseskode!B:B,MATCH($F4033,Anvendelseskode!$A:$A,0))</f>
        <v>El-, gas-, vand- eller varmeværk forbrændingsanstalt m.v..</v>
      </c>
      <c r="K4033" s="1" t="str">
        <f ca="1">INDEX(Anvendelseskode!C:C,MATCH($F4033,Anvendelseskode!$A:$A,0))</f>
        <v>El-, gas-, vand- og varmeværker</v>
      </c>
      <c r="L4033" s="1" t="str">
        <f ca="1">INDEX(Anvendelseskode!D:D,MATCH($F4033,Anvendelseskode!$A:$A,0))</f>
        <v>Industri</v>
      </c>
      <c r="M4033" s="1" t="str">
        <f ca="1">IFERROR(INDEX(SBi!$2:$2,MATCH(H4033,SBi!$1:$1,1)),SBi!$K$2)</f>
        <v>1931-1950</v>
      </c>
      <c r="N4033" s="1">
        <f ca="1">INDEX(SBi!$C$3:$K$28,MATCH(F4033,SBi!$B$3:$B$28,0),MATCH(M4033,SBi!$C$2:$K$2,0))</f>
        <v>120</v>
      </c>
      <c r="O4033" s="16">
        <f t="shared" ca="1" si="814"/>
        <v>7.8</v>
      </c>
      <c r="P4033" s="16" t="str">
        <f ca="1">IFERROR(INDEX(VpD!$2:$2,MATCH(H4033,VpD!$1:$1,1)),VpD!$I$2)</f>
        <v>1931-1950</v>
      </c>
      <c r="Q4033" s="1">
        <f ca="1">INDEX(VpD!$C$3:$I$27,MATCH(F4033,VpD!$B$3:$B$27,0),MATCH(P4033,VpD!$C$2:$I$2,0))</f>
        <v>120</v>
      </c>
      <c r="R4033" s="16">
        <f t="shared" ca="1" si="815"/>
        <v>7.8</v>
      </c>
      <c r="S4033" s="14">
        <f t="shared" ca="1" si="816"/>
        <v>713386.39</v>
      </c>
      <c r="T4033" s="14">
        <f t="shared" ca="1" si="817"/>
        <v>6168896.1299999999</v>
      </c>
      <c r="U4033" s="14" t="str">
        <f t="shared" ca="1" si="818"/>
        <v>0A3F507E-16E9-32B8-E044-0003BA298018</v>
      </c>
    </row>
    <row r="4034" spans="1:21" s="14" customFormat="1" x14ac:dyDescent="0.25">
      <c r="A4034" s="14">
        <f t="shared" si="806"/>
        <v>4034</v>
      </c>
      <c r="B4034" s="14" t="str">
        <f t="shared" ca="1" si="807"/>
        <v>D9B5E735-A0C8-4FAF-825C-AB077969392C</v>
      </c>
      <c r="C4034" s="14" t="str">
        <f t="shared" ca="1" si="808"/>
        <v>Egholmvej</v>
      </c>
      <c r="D4034" s="14" t="str">
        <f t="shared" ca="1" si="809"/>
        <v>4</v>
      </c>
      <c r="E4034" s="14" t="str">
        <f t="shared" ca="1" si="810"/>
        <v>18dn</v>
      </c>
      <c r="F4034" s="1">
        <f t="shared" ca="1" si="811"/>
        <v>230</v>
      </c>
      <c r="G4034" s="1">
        <f t="shared" ca="1" si="812"/>
        <v>260</v>
      </c>
      <c r="H4034" s="1">
        <f t="shared" ca="1" si="813"/>
        <v>1975</v>
      </c>
      <c r="I4034" s="1" t="str">
        <f ca="1">INDEX(Relationstabel!$C$3:$K$10,MATCH(INDIRECT($A$1&amp;"J"&amp;A4034),Relationstabel!$A$3:$A$10,0),MATCH(IFERROR(VALUE(INDIRECT($A$1&amp;"K"&amp;A4034)),0),Relationstabel!$C$1:$K$1,0))</f>
        <v>Ingen varmeinstallation</v>
      </c>
      <c r="J4034" s="1" t="str">
        <f ca="1">INDEX(Anvendelseskode!B:B,MATCH($F4034,Anvendelseskode!$A:$A,0))</f>
        <v>El-, gas-, vand- eller varmeværk forbrændingsanstalt m.v..</v>
      </c>
      <c r="K4034" s="1" t="str">
        <f ca="1">INDEX(Anvendelseskode!C:C,MATCH($F4034,Anvendelseskode!$A:$A,0))</f>
        <v>El-, gas-, vand- og varmeværker</v>
      </c>
      <c r="L4034" s="1" t="str">
        <f ca="1">INDEX(Anvendelseskode!D:D,MATCH($F4034,Anvendelseskode!$A:$A,0))</f>
        <v>Industri</v>
      </c>
      <c r="M4034" s="1" t="str">
        <f ca="1">IFERROR(INDEX(SBi!$2:$2,MATCH(H4034,SBi!$1:$1,1)),SBi!$K$2)</f>
        <v>1973-1978</v>
      </c>
      <c r="N4034" s="1">
        <f ca="1">INDEX(SBi!$C$3:$K$28,MATCH(F4034,SBi!$B$3:$B$28,0),MATCH(M4034,SBi!$C$2:$K$2,0))</f>
        <v>97</v>
      </c>
      <c r="O4034" s="16">
        <f t="shared" ca="1" si="814"/>
        <v>25.22</v>
      </c>
      <c r="P4034" s="16" t="str">
        <f ca="1">IFERROR(INDEX(VpD!$2:$2,MATCH(H4034,VpD!$1:$1,1)),VpD!$I$2)</f>
        <v>1973-1978</v>
      </c>
      <c r="Q4034" s="1">
        <f ca="1">INDEX(VpD!$C$3:$I$27,MATCH(F4034,VpD!$B$3:$B$27,0),MATCH(P4034,VpD!$C$2:$I$2,0))</f>
        <v>97</v>
      </c>
      <c r="R4034" s="16">
        <f t="shared" ca="1" si="815"/>
        <v>25.22</v>
      </c>
      <c r="S4034" s="14">
        <f t="shared" ca="1" si="816"/>
        <v>713386.39</v>
      </c>
      <c r="T4034" s="14">
        <f t="shared" ca="1" si="817"/>
        <v>6168896.1299999999</v>
      </c>
      <c r="U4034" s="14" t="str">
        <f t="shared" ca="1" si="818"/>
        <v>0A3F507E-16E9-32B8-E044-0003BA298018</v>
      </c>
    </row>
    <row r="4035" spans="1:21" s="14" customFormat="1" x14ac:dyDescent="0.25">
      <c r="A4035" s="14">
        <f t="shared" ref="A4035:A4098" si="819">ROW(B4035)</f>
        <v>4035</v>
      </c>
      <c r="B4035" s="14" t="str">
        <f t="shared" ref="B4035:B4098" ca="1" si="820">INDIRECT($A$1&amp;"b"&amp;A4035)</f>
        <v>CDD3120A-5E9A-41CE-8D6A-CB68570DC034</v>
      </c>
      <c r="C4035" s="14" t="str">
        <f t="shared" ref="C4035:C4098" ca="1" si="821">INDIRECT($A$1&amp;"V"&amp;A4035)</f>
        <v>Løkketoften</v>
      </c>
      <c r="D4035" s="14" t="str">
        <f t="shared" ref="D4035:D4098" ca="1" si="822">INDIRECT($A$1&amp;"W"&amp;A4035)</f>
        <v>5</v>
      </c>
      <c r="E4035" s="14" t="str">
        <f t="shared" ref="E4035:E4098" ca="1" si="823">INDIRECT($A$1&amp;"AB"&amp;A4035)</f>
        <v>9ey</v>
      </c>
      <c r="F4035" s="1">
        <f t="shared" ref="F4035:F4098" ca="1" si="824">ROUNDDOWN(INDIRECT($A$1&amp;"C"&amp;A4035),-1)</f>
        <v>120</v>
      </c>
      <c r="G4035" s="1">
        <f t="shared" ref="G4035:G4098" ca="1" si="825">INDIRECT($A$1&amp;"P"&amp;A4035)+INDIRECT($A$1&amp;"Q"&amp;A4035)+INDIRECT($A$1&amp;"R"&amp;A4035)*0.5</f>
        <v>134</v>
      </c>
      <c r="H4035" s="1">
        <f t="shared" ref="H4035:H4098" ca="1" si="826">MAX(INDIRECT($A$1&amp;"E"&amp;A4035),INDIRECT($A$1&amp;"D"&amp;A4035))</f>
        <v>1969</v>
      </c>
      <c r="I4035" s="1" t="str">
        <f ca="1">INDEX(Relationstabel!$C$3:$K$10,MATCH(INDIRECT($A$1&amp;"J"&amp;A4035),Relationstabel!$A$3:$A$10,0),MATCH(IFERROR(VALUE(INDIRECT($A$1&amp;"K"&amp;A4035)),0),Relationstabel!$C$1:$K$1,0))</f>
        <v>Naturgas</v>
      </c>
      <c r="J4035" s="1" t="str">
        <f ca="1">INDEX(Anvendelseskode!B:B,MATCH($F4035,Anvendelseskode!$A:$A,0))</f>
        <v>Fritliggende enfamilieshus (parcelhus)</v>
      </c>
      <c r="K4035" s="1" t="str">
        <f ca="1">INDEX(Anvendelseskode!C:C,MATCH($F4035,Anvendelseskode!$A:$A,0))</f>
        <v>Parcelhuse</v>
      </c>
      <c r="L4035" s="1" t="str">
        <f ca="1">INDEX(Anvendelseskode!D:D,MATCH($F4035,Anvendelseskode!$A:$A,0))</f>
        <v>Private husholdninger</v>
      </c>
      <c r="M4035" s="1" t="str">
        <f ca="1">IFERROR(INDEX(SBi!$2:$2,MATCH(H4035,SBi!$1:$1,1)),SBi!$K$2)</f>
        <v>1961-1972</v>
      </c>
      <c r="N4035" s="1">
        <f ca="1">INDEX(SBi!$C$3:$K$28,MATCH(F4035,SBi!$B$3:$B$28,0),MATCH(M4035,SBi!$C$2:$K$2,0))</f>
        <v>134.30000000000001</v>
      </c>
      <c r="O4035" s="16">
        <f t="shared" ref="O4035:O4098" ca="1" si="827">N4035*G4035/1000</f>
        <v>17.996200000000002</v>
      </c>
      <c r="P4035" s="16" t="str">
        <f ca="1">IFERROR(INDEX(VpD!$2:$2,MATCH(H4035,VpD!$1:$1,1)),VpD!$I$2)</f>
        <v>1961-1972</v>
      </c>
      <c r="Q4035" s="1">
        <f ca="1">INDEX(VpD!$C$3:$I$27,MATCH(F4035,VpD!$B$3:$B$27,0),MATCH(P4035,VpD!$C$2:$I$2,0))</f>
        <v>143</v>
      </c>
      <c r="R4035" s="16">
        <f t="shared" ref="R4035:R4098" ca="1" si="828">Q4035*G4035/1000</f>
        <v>19.161999999999999</v>
      </c>
      <c r="S4035" s="14">
        <f t="shared" ref="S4035:S4098" ca="1" si="829">INDIRECT($A$1&amp;"AE"&amp;A4035)</f>
        <v>710887.67</v>
      </c>
      <c r="T4035" s="14">
        <f t="shared" ref="T4035:T4098" ca="1" si="830">INDIRECT($A$1&amp;"AF"&amp;A4035)</f>
        <v>6171922.7300000004</v>
      </c>
      <c r="U4035" s="14" t="str">
        <f t="shared" ref="U4035:U4098" ca="1" si="831">INDIRECT($A$1&amp;"AC"&amp;A4035)</f>
        <v>0A3F507E-1CE9-32B8-E044-0003BA298018</v>
      </c>
    </row>
    <row r="4036" spans="1:21" s="14" customFormat="1" x14ac:dyDescent="0.25">
      <c r="A4036" s="14">
        <f t="shared" si="819"/>
        <v>4036</v>
      </c>
      <c r="B4036" s="14" t="str">
        <f t="shared" ca="1" si="820"/>
        <v>29F20858-04B3-46D8-9983-B4D10146DEE3</v>
      </c>
      <c r="C4036" s="14" t="str">
        <f t="shared" ca="1" si="821"/>
        <v>Syvhøjvænge</v>
      </c>
      <c r="D4036" s="14" t="str">
        <f t="shared" ca="1" si="822"/>
        <v>181</v>
      </c>
      <c r="E4036" s="14" t="str">
        <f t="shared" ca="1" si="823"/>
        <v>21cp</v>
      </c>
      <c r="F4036" s="1">
        <f t="shared" ca="1" si="824"/>
        <v>130</v>
      </c>
      <c r="G4036" s="1">
        <f t="shared" ca="1" si="825"/>
        <v>170</v>
      </c>
      <c r="H4036" s="1">
        <f t="shared" ca="1" si="826"/>
        <v>1971</v>
      </c>
      <c r="I4036" s="1" t="str">
        <f ca="1">INDEX(Relationstabel!$C$3:$K$10,MATCH(INDIRECT($A$1&amp;"J"&amp;A4036),Relationstabel!$A$3:$A$10,0),MATCH(IFERROR(VALUE(INDIRECT($A$1&amp;"K"&amp;A4036)),0),Relationstabel!$C$1:$K$1,0))</f>
        <v>Fjernvarme/ Blokvarme</v>
      </c>
      <c r="J4036" s="1" t="str">
        <f ca="1">INDEX(Anvendelseskode!B:B,MATCH($F4036,Anvendelseskode!$A:$A,0))</f>
        <v>Række-, kæde-, dobbelthus (lodret adskillelse mellem enhederne)</v>
      </c>
      <c r="K4036" s="1" t="str">
        <f ca="1">INDEX(Anvendelseskode!C:C,MATCH($F4036,Anvendelseskode!$A:$A,0))</f>
        <v>Række-, kæde og dobbelthuse</v>
      </c>
      <c r="L4036" s="1" t="str">
        <f ca="1">INDEX(Anvendelseskode!D:D,MATCH($F4036,Anvendelseskode!$A:$A,0))</f>
        <v>Private husholdninger</v>
      </c>
      <c r="M4036" s="1" t="str">
        <f ca="1">IFERROR(INDEX(SBi!$2:$2,MATCH(H4036,SBi!$1:$1,1)),SBi!$K$2)</f>
        <v>1961-1972</v>
      </c>
      <c r="N4036" s="1">
        <f ca="1">INDEX(SBi!$C$3:$K$28,MATCH(F4036,SBi!$B$3:$B$28,0),MATCH(M4036,SBi!$C$2:$K$2,0))</f>
        <v>119.9</v>
      </c>
      <c r="O4036" s="16">
        <f t="shared" ca="1" si="827"/>
        <v>20.382999999999999</v>
      </c>
      <c r="P4036" s="16" t="str">
        <f ca="1">IFERROR(INDEX(VpD!$2:$2,MATCH(H4036,VpD!$1:$1,1)),VpD!$I$2)</f>
        <v>1961-1972</v>
      </c>
      <c r="Q4036" s="1">
        <f ca="1">INDEX(VpD!$C$3:$I$27,MATCH(F4036,VpD!$B$3:$B$27,0),MATCH(P4036,VpD!$C$2:$I$2,0))</f>
        <v>120</v>
      </c>
      <c r="R4036" s="16">
        <f t="shared" ca="1" si="828"/>
        <v>20.399999999999999</v>
      </c>
      <c r="S4036" s="14">
        <f t="shared" ca="1" si="829"/>
        <v>711762.64</v>
      </c>
      <c r="T4036" s="14">
        <f t="shared" ca="1" si="830"/>
        <v>6172162.71</v>
      </c>
      <c r="U4036" s="14" t="str">
        <f t="shared" ca="1" si="831"/>
        <v>0A3F507E-22E9-32B8-E044-0003BA298018</v>
      </c>
    </row>
    <row r="4037" spans="1:21" s="14" customFormat="1" x14ac:dyDescent="0.25">
      <c r="A4037" s="14">
        <f t="shared" si="819"/>
        <v>4037</v>
      </c>
      <c r="B4037" s="14" t="str">
        <f t="shared" ca="1" si="820"/>
        <v>46A0CE86-FFF0-4BED-92AD-E60153073445</v>
      </c>
      <c r="C4037" s="14" t="str">
        <f t="shared" ca="1" si="821"/>
        <v>Kollerupparken</v>
      </c>
      <c r="D4037" s="14" t="str">
        <f t="shared" ca="1" si="822"/>
        <v>15</v>
      </c>
      <c r="E4037" s="14" t="str">
        <f t="shared" ca="1" si="823"/>
        <v>1ac</v>
      </c>
      <c r="F4037" s="1">
        <f t="shared" ca="1" si="824"/>
        <v>120</v>
      </c>
      <c r="G4037" s="1">
        <f t="shared" ca="1" si="825"/>
        <v>123</v>
      </c>
      <c r="H4037" s="1">
        <f t="shared" ca="1" si="826"/>
        <v>1967</v>
      </c>
      <c r="I4037" s="1" t="str">
        <f ca="1">INDEX(Relationstabel!$C$3:$K$10,MATCH(INDIRECT($A$1&amp;"J"&amp;A4037),Relationstabel!$A$3:$A$10,0),MATCH(IFERROR(VALUE(INDIRECT($A$1&amp;"K"&amp;A4037)),0),Relationstabel!$C$1:$K$1,0))</f>
        <v>Olie</v>
      </c>
      <c r="J4037" s="1" t="str">
        <f ca="1">INDEX(Anvendelseskode!B:B,MATCH($F4037,Anvendelseskode!$A:$A,0))</f>
        <v>Fritliggende enfamilieshus (parcelhus)</v>
      </c>
      <c r="K4037" s="1" t="str">
        <f ca="1">INDEX(Anvendelseskode!C:C,MATCH($F4037,Anvendelseskode!$A:$A,0))</f>
        <v>Parcelhuse</v>
      </c>
      <c r="L4037" s="1" t="str">
        <f ca="1">INDEX(Anvendelseskode!D:D,MATCH($F4037,Anvendelseskode!$A:$A,0))</f>
        <v>Private husholdninger</v>
      </c>
      <c r="M4037" s="1" t="str">
        <f ca="1">IFERROR(INDEX(SBi!$2:$2,MATCH(H4037,SBi!$1:$1,1)),SBi!$K$2)</f>
        <v>1961-1972</v>
      </c>
      <c r="N4037" s="1">
        <f ca="1">INDEX(SBi!$C$3:$K$28,MATCH(F4037,SBi!$B$3:$B$28,0),MATCH(M4037,SBi!$C$2:$K$2,0))</f>
        <v>134.30000000000001</v>
      </c>
      <c r="O4037" s="16">
        <f t="shared" ca="1" si="827"/>
        <v>16.518900000000002</v>
      </c>
      <c r="P4037" s="16" t="str">
        <f ca="1">IFERROR(INDEX(VpD!$2:$2,MATCH(H4037,VpD!$1:$1,1)),VpD!$I$2)</f>
        <v>1961-1972</v>
      </c>
      <c r="Q4037" s="1">
        <f ca="1">INDEX(VpD!$C$3:$I$27,MATCH(F4037,VpD!$B$3:$B$27,0),MATCH(P4037,VpD!$C$2:$I$2,0))</f>
        <v>143</v>
      </c>
      <c r="R4037" s="16">
        <f t="shared" ca="1" si="828"/>
        <v>17.588999999999999</v>
      </c>
      <c r="S4037" s="14">
        <f t="shared" ca="1" si="829"/>
        <v>713590.37</v>
      </c>
      <c r="T4037" s="14">
        <f t="shared" ca="1" si="830"/>
        <v>6169191.4299999997</v>
      </c>
      <c r="U4037" s="14" t="str">
        <f t="shared" ca="1" si="831"/>
        <v>0A3F507E-1BF5-32B8-E044-0003BA298018</v>
      </c>
    </row>
    <row r="4038" spans="1:21" s="14" customFormat="1" x14ac:dyDescent="0.25">
      <c r="A4038" s="14">
        <f t="shared" si="819"/>
        <v>4038</v>
      </c>
      <c r="B4038" s="14" t="str">
        <f t="shared" ca="1" si="820"/>
        <v>284EB805-1AC4-4F76-94B5-976482917525</v>
      </c>
      <c r="C4038" s="14" t="str">
        <f t="shared" ca="1" si="821"/>
        <v>Nørrebred</v>
      </c>
      <c r="D4038" s="14" t="str">
        <f t="shared" ca="1" si="822"/>
        <v>240</v>
      </c>
      <c r="E4038" s="14" t="str">
        <f t="shared" ca="1" si="823"/>
        <v>21o</v>
      </c>
      <c r="F4038" s="1">
        <f t="shared" ca="1" si="824"/>
        <v>130</v>
      </c>
      <c r="G4038" s="1">
        <f t="shared" ca="1" si="825"/>
        <v>107</v>
      </c>
      <c r="H4038" s="1">
        <f t="shared" ca="1" si="826"/>
        <v>1985</v>
      </c>
      <c r="I4038" s="1" t="str">
        <f ca="1">INDEX(Relationstabel!$C$3:$K$10,MATCH(INDIRECT($A$1&amp;"J"&amp;A4038),Relationstabel!$A$3:$A$10,0),MATCH(IFERROR(VALUE(INDIRECT($A$1&amp;"K"&amp;A4038)),0),Relationstabel!$C$1:$K$1,0))</f>
        <v>Fjernvarme/ Blokvarme</v>
      </c>
      <c r="J4038" s="1" t="str">
        <f ca="1">INDEX(Anvendelseskode!B:B,MATCH($F4038,Anvendelseskode!$A:$A,0))</f>
        <v>Række-, kæde-, dobbelthus (lodret adskillelse mellem enhederne)</v>
      </c>
      <c r="K4038" s="1" t="str">
        <f ca="1">INDEX(Anvendelseskode!C:C,MATCH($F4038,Anvendelseskode!$A:$A,0))</f>
        <v>Række-, kæde og dobbelthuse</v>
      </c>
      <c r="L4038" s="1" t="str">
        <f ca="1">INDEX(Anvendelseskode!D:D,MATCH($F4038,Anvendelseskode!$A:$A,0))</f>
        <v>Private husholdninger</v>
      </c>
      <c r="M4038" s="1" t="str">
        <f ca="1">IFERROR(INDEX(SBi!$2:$2,MATCH(H4038,SBi!$1:$1,1)),SBi!$K$2)</f>
        <v>1979-1998</v>
      </c>
      <c r="N4038" s="1">
        <f ca="1">INDEX(SBi!$C$3:$K$28,MATCH(F4038,SBi!$B$3:$B$28,0),MATCH(M4038,SBi!$C$2:$K$2,0))</f>
        <v>96.8</v>
      </c>
      <c r="O4038" s="16">
        <f t="shared" ca="1" si="827"/>
        <v>10.3576</v>
      </c>
      <c r="P4038" s="16" t="str">
        <f ca="1">IFERROR(INDEX(VpD!$2:$2,MATCH(H4038,VpD!$1:$1,1)),VpD!$I$2)</f>
        <v>1979-1998</v>
      </c>
      <c r="Q4038" s="1">
        <f ca="1">INDEX(VpD!$C$3:$I$27,MATCH(F4038,VpD!$B$3:$B$27,0),MATCH(P4038,VpD!$C$2:$I$2,0))</f>
        <v>74</v>
      </c>
      <c r="R4038" s="16">
        <f t="shared" ca="1" si="828"/>
        <v>7.9180000000000001</v>
      </c>
      <c r="S4038" s="14">
        <f t="shared" ca="1" si="829"/>
        <v>711646.2</v>
      </c>
      <c r="T4038" s="14">
        <f t="shared" ca="1" si="830"/>
        <v>6172252.0899999999</v>
      </c>
      <c r="U4038" s="14" t="str">
        <f t="shared" ca="1" si="831"/>
        <v>0A3F507E-1EF5-32B8-E044-0003BA298018</v>
      </c>
    </row>
    <row r="4039" spans="1:21" s="14" customFormat="1" x14ac:dyDescent="0.25">
      <c r="A4039" s="14">
        <f t="shared" si="819"/>
        <v>4039</v>
      </c>
      <c r="B4039" s="14" t="str">
        <f t="shared" ca="1" si="820"/>
        <v>70FA5E8B-EA89-4EB4-B54B-B7D4AF1DB962</v>
      </c>
      <c r="C4039" s="14" t="str">
        <f t="shared" ca="1" si="821"/>
        <v>Valmuebakken</v>
      </c>
      <c r="D4039" s="14" t="str">
        <f t="shared" ca="1" si="822"/>
        <v>12</v>
      </c>
      <c r="E4039" s="14" t="str">
        <f t="shared" ca="1" si="823"/>
        <v>21ii</v>
      </c>
      <c r="F4039" s="1">
        <f t="shared" ca="1" si="824"/>
        <v>130</v>
      </c>
      <c r="G4039" s="1">
        <f t="shared" ca="1" si="825"/>
        <v>104</v>
      </c>
      <c r="H4039" s="1">
        <f t="shared" ca="1" si="826"/>
        <v>1993</v>
      </c>
      <c r="I4039" s="1" t="str">
        <f ca="1">INDEX(Relationstabel!$C$3:$K$10,MATCH(INDIRECT($A$1&amp;"J"&amp;A4039),Relationstabel!$A$3:$A$10,0),MATCH(IFERROR(VALUE(INDIRECT($A$1&amp;"K"&amp;A4039)),0),Relationstabel!$C$1:$K$1,0))</f>
        <v>Fjernvarme/ Blokvarme</v>
      </c>
      <c r="J4039" s="1" t="str">
        <f ca="1">INDEX(Anvendelseskode!B:B,MATCH($F4039,Anvendelseskode!$A:$A,0))</f>
        <v>Række-, kæde-, dobbelthus (lodret adskillelse mellem enhederne)</v>
      </c>
      <c r="K4039" s="1" t="str">
        <f ca="1">INDEX(Anvendelseskode!C:C,MATCH($F4039,Anvendelseskode!$A:$A,0))</f>
        <v>Række-, kæde og dobbelthuse</v>
      </c>
      <c r="L4039" s="1" t="str">
        <f ca="1">INDEX(Anvendelseskode!D:D,MATCH($F4039,Anvendelseskode!$A:$A,0))</f>
        <v>Private husholdninger</v>
      </c>
      <c r="M4039" s="1" t="str">
        <f ca="1">IFERROR(INDEX(SBi!$2:$2,MATCH(H4039,SBi!$1:$1,1)),SBi!$K$2)</f>
        <v>1979-1998</v>
      </c>
      <c r="N4039" s="1">
        <f ca="1">INDEX(SBi!$C$3:$K$28,MATCH(F4039,SBi!$B$3:$B$28,0),MATCH(M4039,SBi!$C$2:$K$2,0))</f>
        <v>96.8</v>
      </c>
      <c r="O4039" s="16">
        <f t="shared" ca="1" si="827"/>
        <v>10.0672</v>
      </c>
      <c r="P4039" s="16" t="str">
        <f ca="1">IFERROR(INDEX(VpD!$2:$2,MATCH(H4039,VpD!$1:$1,1)),VpD!$I$2)</f>
        <v>1979-1998</v>
      </c>
      <c r="Q4039" s="1">
        <f ca="1">INDEX(VpD!$C$3:$I$27,MATCH(F4039,VpD!$B$3:$B$27,0),MATCH(P4039,VpD!$C$2:$I$2,0))</f>
        <v>74</v>
      </c>
      <c r="R4039" s="16">
        <f t="shared" ca="1" si="828"/>
        <v>7.6959999999999997</v>
      </c>
      <c r="S4039" s="14">
        <f t="shared" ca="1" si="829"/>
        <v>711701.26</v>
      </c>
      <c r="T4039" s="14">
        <f t="shared" ca="1" si="830"/>
        <v>6172547.6799999997</v>
      </c>
      <c r="U4039" s="14" t="str">
        <f t="shared" ca="1" si="831"/>
        <v>0A3F507E-23FC-32B8-E044-0003BA298018</v>
      </c>
    </row>
    <row r="4040" spans="1:21" s="14" customFormat="1" x14ac:dyDescent="0.25">
      <c r="A4040" s="14">
        <f t="shared" si="819"/>
        <v>4040</v>
      </c>
      <c r="B4040" s="14" t="str">
        <f t="shared" ca="1" si="820"/>
        <v>881E2CCC-CB2C-412B-B61A-0AC7F53F8643</v>
      </c>
      <c r="C4040" s="14" t="str">
        <f t="shared" ca="1" si="821"/>
        <v>Gulkløvervænget</v>
      </c>
      <c r="D4040" s="14" t="str">
        <f t="shared" ca="1" si="822"/>
        <v>20</v>
      </c>
      <c r="E4040" s="14" t="str">
        <f t="shared" ca="1" si="823"/>
        <v>9uh</v>
      </c>
      <c r="F4040" s="1">
        <f t="shared" ca="1" si="824"/>
        <v>130</v>
      </c>
      <c r="G4040" s="1">
        <f t="shared" ca="1" si="825"/>
        <v>130</v>
      </c>
      <c r="H4040" s="1">
        <f t="shared" ca="1" si="826"/>
        <v>2016</v>
      </c>
      <c r="I4040" s="1" t="str">
        <f ca="1">INDEX(Relationstabel!$C$3:$K$10,MATCH(INDIRECT($A$1&amp;"J"&amp;A4040),Relationstabel!$A$3:$A$10,0),MATCH(IFERROR(VALUE(INDIRECT($A$1&amp;"K"&amp;A4040)),0),Relationstabel!$C$1:$K$1,0))</f>
        <v>Fjernvarme/ Blokvarme</v>
      </c>
      <c r="J4040" s="1" t="str">
        <f ca="1">INDEX(Anvendelseskode!B:B,MATCH($F4040,Anvendelseskode!$A:$A,0))</f>
        <v>Række-, kæde-, dobbelthus (lodret adskillelse mellem enhederne)</v>
      </c>
      <c r="K4040" s="1" t="str">
        <f ca="1">INDEX(Anvendelseskode!C:C,MATCH($F4040,Anvendelseskode!$A:$A,0))</f>
        <v>Række-, kæde og dobbelthuse</v>
      </c>
      <c r="L4040" s="1" t="str">
        <f ca="1">INDEX(Anvendelseskode!D:D,MATCH($F4040,Anvendelseskode!$A:$A,0))</f>
        <v>Private husholdninger</v>
      </c>
      <c r="M4040" s="1" t="str">
        <f ca="1">IFERROR(INDEX(SBi!$2:$2,MATCH(H4040,SBi!$1:$1,1)),SBi!$K$2)</f>
        <v>Efter 2006</v>
      </c>
      <c r="N4040" s="1">
        <f ca="1">INDEX(SBi!$C$3:$K$28,MATCH(F4040,SBi!$B$3:$B$28,0),MATCH(M4040,SBi!$C$2:$K$2,0))</f>
        <v>66.400000000000006</v>
      </c>
      <c r="O4040" s="16">
        <f t="shared" ca="1" si="827"/>
        <v>8.6319999999999997</v>
      </c>
      <c r="P4040" s="16" t="str">
        <f ca="1">IFERROR(INDEX(VpD!$2:$2,MATCH(H4040,VpD!$1:$1,1)),VpD!$I$2)</f>
        <v>&gt;1998</v>
      </c>
      <c r="Q4040" s="1">
        <f ca="1">INDEX(VpD!$C$3:$I$27,MATCH(F4040,VpD!$B$3:$B$27,0),MATCH(P4040,VpD!$C$2:$I$2,0))</f>
        <v>65</v>
      </c>
      <c r="R4040" s="16">
        <f t="shared" ca="1" si="828"/>
        <v>8.4499999999999993</v>
      </c>
      <c r="S4040" s="14">
        <f t="shared" ca="1" si="829"/>
        <v>711585.71</v>
      </c>
      <c r="T4040" s="14">
        <f t="shared" ca="1" si="830"/>
        <v>6172789.7199999997</v>
      </c>
      <c r="U4040" s="14" t="str">
        <f t="shared" ca="1" si="831"/>
        <v>26BB2E9E-C2DD-4B53-85C5-771D55082400</v>
      </c>
    </row>
    <row r="4041" spans="1:21" s="14" customFormat="1" x14ac:dyDescent="0.25">
      <c r="A4041" s="14">
        <f t="shared" si="819"/>
        <v>4041</v>
      </c>
      <c r="B4041" s="14" t="str">
        <f t="shared" ca="1" si="820"/>
        <v>85015364-3B64-490F-916F-9B86FF1C32D3</v>
      </c>
      <c r="C4041" s="14" t="str">
        <f t="shared" ca="1" si="821"/>
        <v>Vallensbæk Stationst</v>
      </c>
      <c r="D4041" s="14" t="str">
        <f t="shared" ca="1" si="822"/>
        <v>80</v>
      </c>
      <c r="E4041" s="14" t="str">
        <f t="shared" ca="1" si="823"/>
        <v>102a</v>
      </c>
      <c r="F4041" s="1">
        <f t="shared" ca="1" si="824"/>
        <v>390</v>
      </c>
      <c r="G4041" s="1">
        <f t="shared" ca="1" si="825"/>
        <v>144</v>
      </c>
      <c r="H4041" s="1">
        <f t="shared" ca="1" si="826"/>
        <v>2002</v>
      </c>
      <c r="I4041" s="1" t="str">
        <f ca="1">INDEX(Relationstabel!$C$3:$K$10,MATCH(INDIRECT($A$1&amp;"J"&amp;A4041),Relationstabel!$A$3:$A$10,0),MATCH(IFERROR(VALUE(INDIRECT($A$1&amp;"K"&amp;A4041)),0),Relationstabel!$C$1:$K$1,0))</f>
        <v>Ingen varmeinstallation</v>
      </c>
      <c r="J4041" s="1" t="str">
        <f ca="1">INDEX(Anvendelseskode!B:B,MATCH($F4041,Anvendelseskode!$A:$A,0))</f>
        <v>Anden bygning til handel transport, handel etc</v>
      </c>
      <c r="K4041" s="1" t="str">
        <f ca="1">INDEX(Anvendelseskode!C:C,MATCH($F4041,Anvendelseskode!$A:$A,0))</f>
        <v>Uspec. transport og handel</v>
      </c>
      <c r="L4041" s="1" t="str">
        <f ca="1">INDEX(Anvendelseskode!D:D,MATCH($F4041,Anvendelseskode!$A:$A,0))</f>
        <v>Industri</v>
      </c>
      <c r="M4041" s="1" t="str">
        <f ca="1">IFERROR(INDEX(SBi!$2:$2,MATCH(H4041,SBi!$1:$1,1)),SBi!$K$2)</f>
        <v>1999-2006</v>
      </c>
      <c r="N4041" s="1">
        <f ca="1">INDEX(SBi!$C$3:$K$28,MATCH(F4041,SBi!$B$3:$B$28,0),MATCH(M4041,SBi!$C$2:$K$2,0))</f>
        <v>102.7</v>
      </c>
      <c r="O4041" s="16">
        <f t="shared" ca="1" si="827"/>
        <v>14.788800000000002</v>
      </c>
      <c r="P4041" s="16" t="str">
        <f ca="1">IFERROR(INDEX(VpD!$2:$2,MATCH(H4041,VpD!$1:$1,1)),VpD!$I$2)</f>
        <v>&gt;1998</v>
      </c>
      <c r="Q4041" s="1">
        <f ca="1">INDEX(VpD!$C$3:$I$27,MATCH(F4041,VpD!$B$3:$B$27,0),MATCH(P4041,VpD!$C$2:$I$2,0))</f>
        <v>63</v>
      </c>
      <c r="R4041" s="16">
        <f t="shared" ca="1" si="828"/>
        <v>9.0719999999999992</v>
      </c>
      <c r="S4041" s="14">
        <f t="shared" ca="1" si="829"/>
        <v>713312.52</v>
      </c>
      <c r="T4041" s="14">
        <f t="shared" ca="1" si="830"/>
        <v>6169322.8200000003</v>
      </c>
      <c r="U4041" s="14" t="str">
        <f t="shared" ca="1" si="831"/>
        <v>7096F618-6205-5ED1-E044-00144F3EAD67</v>
      </c>
    </row>
    <row r="4042" spans="1:21" s="14" customFormat="1" x14ac:dyDescent="0.25">
      <c r="A4042" s="14">
        <f t="shared" si="819"/>
        <v>4042</v>
      </c>
      <c r="B4042" s="14" t="str">
        <f t="shared" ca="1" si="820"/>
        <v>25FDCB0C-99EC-4442-8D72-8C0DF72B25E5</v>
      </c>
      <c r="C4042" s="14" t="str">
        <f t="shared" ca="1" si="821"/>
        <v>Park Alle</v>
      </c>
      <c r="D4042" s="14" t="str">
        <f t="shared" ca="1" si="822"/>
        <v>380</v>
      </c>
      <c r="E4042" s="14" t="str">
        <f t="shared" ca="1" si="823"/>
        <v>16n</v>
      </c>
      <c r="F4042" s="1">
        <f t="shared" ca="1" si="824"/>
        <v>220</v>
      </c>
      <c r="G4042" s="1">
        <f t="shared" ca="1" si="825"/>
        <v>3505</v>
      </c>
      <c r="H4042" s="1">
        <f t="shared" ca="1" si="826"/>
        <v>1986</v>
      </c>
      <c r="I4042" s="1" t="str">
        <f ca="1">INDEX(Relationstabel!$C$3:$K$10,MATCH(INDIRECT($A$1&amp;"J"&amp;A4042),Relationstabel!$A$3:$A$10,0),MATCH(IFERROR(VALUE(INDIRECT($A$1&amp;"K"&amp;A4042)),0),Relationstabel!$C$1:$K$1,0))</f>
        <v>Fjernvarme/ Blokvarme</v>
      </c>
      <c r="J4042" s="1" t="str">
        <f ca="1">INDEX(Anvendelseskode!B:B,MATCH($F4042,Anvendelseskode!$A:$A,0))</f>
        <v>Bygning til erhvervsmæssig produktion vedrørende industri, håndværk m.v. (fabrik, værksted o.lign.)</v>
      </c>
      <c r="K4042" s="1" t="str">
        <f ca="1">INDEX(Anvendelseskode!C:C,MATCH($F4042,Anvendelseskode!$A:$A,0))</f>
        <v>Fabrikker, værksteder o.l.</v>
      </c>
      <c r="L4042" s="1" t="str">
        <f ca="1">INDEX(Anvendelseskode!D:D,MATCH($F4042,Anvendelseskode!$A:$A,0))</f>
        <v>Industri</v>
      </c>
      <c r="M4042" s="1" t="str">
        <f ca="1">IFERROR(INDEX(SBi!$2:$2,MATCH(H4042,SBi!$1:$1,1)),SBi!$K$2)</f>
        <v>1979-1998</v>
      </c>
      <c r="N4042" s="1">
        <f ca="1">INDEX(SBi!$C$3:$K$28,MATCH(F4042,SBi!$B$3:$B$28,0),MATCH(M4042,SBi!$C$2:$K$2,0))</f>
        <v>66</v>
      </c>
      <c r="O4042" s="16">
        <f t="shared" ca="1" si="827"/>
        <v>231.33</v>
      </c>
      <c r="P4042" s="16" t="str">
        <f ca="1">IFERROR(INDEX(VpD!$2:$2,MATCH(H4042,VpD!$1:$1,1)),VpD!$I$2)</f>
        <v>1979-1998</v>
      </c>
      <c r="Q4042" s="1">
        <f ca="1">INDEX(VpD!$C$3:$I$27,MATCH(F4042,VpD!$B$3:$B$27,0),MATCH(P4042,VpD!$C$2:$I$2,0))</f>
        <v>66</v>
      </c>
      <c r="R4042" s="16">
        <f t="shared" ca="1" si="828"/>
        <v>231.33</v>
      </c>
      <c r="S4042" s="14">
        <f t="shared" ca="1" si="829"/>
        <v>712194.92</v>
      </c>
      <c r="T4042" s="14">
        <f t="shared" ca="1" si="830"/>
        <v>6172262.6699999999</v>
      </c>
      <c r="U4042" s="14" t="str">
        <f t="shared" ca="1" si="831"/>
        <v>E2B9B6BA-C8F3-4FAC-A919-625C17252D8F</v>
      </c>
    </row>
    <row r="4043" spans="1:21" s="14" customFormat="1" x14ac:dyDescent="0.25">
      <c r="A4043" s="14">
        <f t="shared" si="819"/>
        <v>4043</v>
      </c>
      <c r="B4043" s="14" t="str">
        <f t="shared" ca="1" si="820"/>
        <v>57E4502E-1345-4456-A520-B659DD5B839C</v>
      </c>
      <c r="C4043" s="14" t="str">
        <f t="shared" ca="1" si="821"/>
        <v>Hvidkløvervænget</v>
      </c>
      <c r="D4043" s="14" t="str">
        <f t="shared" ca="1" si="822"/>
        <v>14</v>
      </c>
      <c r="E4043" s="14" t="str">
        <f t="shared" ca="1" si="823"/>
        <v>9qy</v>
      </c>
      <c r="F4043" s="1">
        <f t="shared" ca="1" si="824"/>
        <v>130</v>
      </c>
      <c r="G4043" s="1">
        <f t="shared" ca="1" si="825"/>
        <v>115</v>
      </c>
      <c r="H4043" s="1">
        <f t="shared" ca="1" si="826"/>
        <v>2015</v>
      </c>
      <c r="I4043" s="1" t="str">
        <f ca="1">INDEX(Relationstabel!$C$3:$K$10,MATCH(INDIRECT($A$1&amp;"J"&amp;A4043),Relationstabel!$A$3:$A$10,0),MATCH(IFERROR(VALUE(INDIRECT($A$1&amp;"K"&amp;A4043)),0),Relationstabel!$C$1:$K$1,0))</f>
        <v>Fjernvarme/ Blokvarme</v>
      </c>
      <c r="J4043" s="1" t="str">
        <f ca="1">INDEX(Anvendelseskode!B:B,MATCH($F4043,Anvendelseskode!$A:$A,0))</f>
        <v>Række-, kæde-, dobbelthus (lodret adskillelse mellem enhederne)</v>
      </c>
      <c r="K4043" s="1" t="str">
        <f ca="1">INDEX(Anvendelseskode!C:C,MATCH($F4043,Anvendelseskode!$A:$A,0))</f>
        <v>Række-, kæde og dobbelthuse</v>
      </c>
      <c r="L4043" s="1" t="str">
        <f ca="1">INDEX(Anvendelseskode!D:D,MATCH($F4043,Anvendelseskode!$A:$A,0))</f>
        <v>Private husholdninger</v>
      </c>
      <c r="M4043" s="1" t="str">
        <f ca="1">IFERROR(INDEX(SBi!$2:$2,MATCH(H4043,SBi!$1:$1,1)),SBi!$K$2)</f>
        <v>Efter 2006</v>
      </c>
      <c r="N4043" s="1">
        <f ca="1">INDEX(SBi!$C$3:$K$28,MATCH(F4043,SBi!$B$3:$B$28,0),MATCH(M4043,SBi!$C$2:$K$2,0))</f>
        <v>66.400000000000006</v>
      </c>
      <c r="O4043" s="16">
        <f t="shared" ca="1" si="827"/>
        <v>7.636000000000001</v>
      </c>
      <c r="P4043" s="16" t="str">
        <f ca="1">IFERROR(INDEX(VpD!$2:$2,MATCH(H4043,VpD!$1:$1,1)),VpD!$I$2)</f>
        <v>&gt;1998</v>
      </c>
      <c r="Q4043" s="1">
        <f ca="1">INDEX(VpD!$C$3:$I$27,MATCH(F4043,VpD!$B$3:$B$27,0),MATCH(P4043,VpD!$C$2:$I$2,0))</f>
        <v>65</v>
      </c>
      <c r="R4043" s="16">
        <f t="shared" ca="1" si="828"/>
        <v>7.4749999999999996</v>
      </c>
      <c r="S4043" s="14">
        <f t="shared" ca="1" si="829"/>
        <v>711501.45</v>
      </c>
      <c r="T4043" s="14">
        <f t="shared" ca="1" si="830"/>
        <v>6172786.0499999998</v>
      </c>
      <c r="U4043" s="14" t="str">
        <f t="shared" ca="1" si="831"/>
        <v>CEFAC3CE-F6AC-4349-B10D-B0AC3C9B4478</v>
      </c>
    </row>
    <row r="4044" spans="1:21" s="14" customFormat="1" x14ac:dyDescent="0.25">
      <c r="A4044" s="14">
        <f t="shared" si="819"/>
        <v>4044</v>
      </c>
      <c r="B4044" s="14" t="str">
        <f t="shared" ca="1" si="820"/>
        <v>523283D4-F505-4419-9056-FCC61762AA9E</v>
      </c>
      <c r="C4044" s="14" t="str">
        <f t="shared" ca="1" si="821"/>
        <v>Valløvej</v>
      </c>
      <c r="D4044" s="14" t="str">
        <f t="shared" ca="1" si="822"/>
        <v>10</v>
      </c>
      <c r="E4044" s="14" t="str">
        <f t="shared" ca="1" si="823"/>
        <v>7l</v>
      </c>
      <c r="F4044" s="1">
        <f t="shared" ca="1" si="824"/>
        <v>120</v>
      </c>
      <c r="G4044" s="1">
        <f t="shared" ca="1" si="825"/>
        <v>114</v>
      </c>
      <c r="H4044" s="1">
        <f t="shared" ca="1" si="826"/>
        <v>1978</v>
      </c>
      <c r="I4044" s="1" t="str">
        <f ca="1">INDEX(Relationstabel!$C$3:$K$10,MATCH(INDIRECT($A$1&amp;"J"&amp;A4044),Relationstabel!$A$3:$A$10,0),MATCH(IFERROR(VALUE(INDIRECT($A$1&amp;"K"&amp;A4044)),0),Relationstabel!$C$1:$K$1,0))</f>
        <v>Elvarme</v>
      </c>
      <c r="J4044" s="1" t="str">
        <f ca="1">INDEX(Anvendelseskode!B:B,MATCH($F4044,Anvendelseskode!$A:$A,0))</f>
        <v>Fritliggende enfamilieshus (parcelhus)</v>
      </c>
      <c r="K4044" s="1" t="str">
        <f ca="1">INDEX(Anvendelseskode!C:C,MATCH($F4044,Anvendelseskode!$A:$A,0))</f>
        <v>Parcelhuse</v>
      </c>
      <c r="L4044" s="1" t="str">
        <f ca="1">INDEX(Anvendelseskode!D:D,MATCH($F4044,Anvendelseskode!$A:$A,0))</f>
        <v>Private husholdninger</v>
      </c>
      <c r="M4044" s="1" t="str">
        <f ca="1">IFERROR(INDEX(SBi!$2:$2,MATCH(H4044,SBi!$1:$1,1)),SBi!$K$2)</f>
        <v>1973-1978</v>
      </c>
      <c r="N4044" s="1">
        <f ca="1">INDEX(SBi!$C$3:$K$28,MATCH(F4044,SBi!$B$3:$B$28,0),MATCH(M4044,SBi!$C$2:$K$2,0))</f>
        <v>119.8</v>
      </c>
      <c r="O4044" s="16">
        <f t="shared" ca="1" si="827"/>
        <v>13.6572</v>
      </c>
      <c r="P4044" s="16" t="str">
        <f ca="1">IFERROR(INDEX(VpD!$2:$2,MATCH(H4044,VpD!$1:$1,1)),VpD!$I$2)</f>
        <v>1973-1978</v>
      </c>
      <c r="Q4044" s="1">
        <f ca="1">INDEX(VpD!$C$3:$I$27,MATCH(F4044,VpD!$B$3:$B$27,0),MATCH(P4044,VpD!$C$2:$I$2,0))</f>
        <v>117</v>
      </c>
      <c r="R4044" s="16">
        <f t="shared" ca="1" si="828"/>
        <v>13.337999999999999</v>
      </c>
      <c r="S4044" s="14">
        <f t="shared" ca="1" si="829"/>
        <v>713046.12</v>
      </c>
      <c r="T4044" s="14">
        <f t="shared" ca="1" si="830"/>
        <v>6168450.3600000003</v>
      </c>
      <c r="U4044" s="14" t="str">
        <f t="shared" ca="1" si="831"/>
        <v>0A3F507E-23E7-32B8-E044-0003BA298018</v>
      </c>
    </row>
    <row r="4045" spans="1:21" s="14" customFormat="1" x14ac:dyDescent="0.25">
      <c r="A4045" s="14">
        <f t="shared" si="819"/>
        <v>4045</v>
      </c>
      <c r="B4045" s="14" t="str">
        <f t="shared" ca="1" si="820"/>
        <v>6CF10ABD-D0D7-4CF4-B4AD-8A9B5B9349CC</v>
      </c>
      <c r="C4045" s="14" t="str">
        <f t="shared" ca="1" si="821"/>
        <v>Hyrdeengen</v>
      </c>
      <c r="D4045" s="14" t="str">
        <f t="shared" ca="1" si="822"/>
        <v>303</v>
      </c>
      <c r="E4045" s="14" t="str">
        <f t="shared" ca="1" si="823"/>
        <v>21el</v>
      </c>
      <c r="F4045" s="1">
        <f t="shared" ca="1" si="824"/>
        <v>130</v>
      </c>
      <c r="G4045" s="1">
        <f t="shared" ca="1" si="825"/>
        <v>113</v>
      </c>
      <c r="H4045" s="1">
        <f t="shared" ca="1" si="826"/>
        <v>1975</v>
      </c>
      <c r="I4045" s="1" t="str">
        <f ca="1">INDEX(Relationstabel!$C$3:$K$10,MATCH(INDIRECT($A$1&amp;"J"&amp;A4045),Relationstabel!$A$3:$A$10,0),MATCH(IFERROR(VALUE(INDIRECT($A$1&amp;"K"&amp;A4045)),0),Relationstabel!$C$1:$K$1,0))</f>
        <v>Fjernvarme/ Blokvarme</v>
      </c>
      <c r="J4045" s="1" t="str">
        <f ca="1">INDEX(Anvendelseskode!B:B,MATCH($F4045,Anvendelseskode!$A:$A,0))</f>
        <v>Række-, kæde-, dobbelthus (lodret adskillelse mellem enhederne)</v>
      </c>
      <c r="K4045" s="1" t="str">
        <f ca="1">INDEX(Anvendelseskode!C:C,MATCH($F4045,Anvendelseskode!$A:$A,0))</f>
        <v>Række-, kæde og dobbelthuse</v>
      </c>
      <c r="L4045" s="1" t="str">
        <f ca="1">INDEX(Anvendelseskode!D:D,MATCH($F4045,Anvendelseskode!$A:$A,0))</f>
        <v>Private husholdninger</v>
      </c>
      <c r="M4045" s="1" t="str">
        <f ca="1">IFERROR(INDEX(SBi!$2:$2,MATCH(H4045,SBi!$1:$1,1)),SBi!$K$2)</f>
        <v>1973-1978</v>
      </c>
      <c r="N4045" s="1">
        <f ca="1">INDEX(SBi!$C$3:$K$28,MATCH(F4045,SBi!$B$3:$B$28,0),MATCH(M4045,SBi!$C$2:$K$2,0))</f>
        <v>112.6</v>
      </c>
      <c r="O4045" s="16">
        <f t="shared" ca="1" si="827"/>
        <v>12.723799999999999</v>
      </c>
      <c r="P4045" s="16" t="str">
        <f ca="1">IFERROR(INDEX(VpD!$2:$2,MATCH(H4045,VpD!$1:$1,1)),VpD!$I$2)</f>
        <v>1973-1978</v>
      </c>
      <c r="Q4045" s="1">
        <f ca="1">INDEX(VpD!$C$3:$I$27,MATCH(F4045,VpD!$B$3:$B$27,0),MATCH(P4045,VpD!$C$2:$I$2,0))</f>
        <v>98</v>
      </c>
      <c r="R4045" s="16">
        <f t="shared" ca="1" si="828"/>
        <v>11.074</v>
      </c>
      <c r="S4045" s="14">
        <f t="shared" ca="1" si="829"/>
        <v>711606.51</v>
      </c>
      <c r="T4045" s="14">
        <f t="shared" ca="1" si="830"/>
        <v>6172301.2300000004</v>
      </c>
      <c r="U4045" s="14" t="str">
        <f t="shared" ca="1" si="831"/>
        <v>0A3F507E-19E9-32B8-E044-0003BA298018</v>
      </c>
    </row>
    <row r="4046" spans="1:21" s="14" customFormat="1" x14ac:dyDescent="0.25">
      <c r="A4046" s="14">
        <f t="shared" si="819"/>
        <v>4046</v>
      </c>
      <c r="B4046" s="14" t="str">
        <f t="shared" ca="1" si="820"/>
        <v>ECEE88E5-151C-4F02-9A52-CD11DF41A178</v>
      </c>
      <c r="C4046" s="14" t="str">
        <f t="shared" ca="1" si="821"/>
        <v>Svenstrupvej</v>
      </c>
      <c r="D4046" s="14" t="str">
        <f t="shared" ca="1" si="822"/>
        <v>1B</v>
      </c>
      <c r="E4046" s="14" t="str">
        <f t="shared" ca="1" si="823"/>
        <v>18mr</v>
      </c>
      <c r="F4046" s="1">
        <f t="shared" ca="1" si="824"/>
        <v>130</v>
      </c>
      <c r="G4046" s="1">
        <f t="shared" ca="1" si="825"/>
        <v>112</v>
      </c>
      <c r="H4046" s="1">
        <f t="shared" ca="1" si="826"/>
        <v>1973</v>
      </c>
      <c r="I4046" s="1" t="str">
        <f ca="1">INDEX(Relationstabel!$C$3:$K$10,MATCH(INDIRECT($A$1&amp;"J"&amp;A4046),Relationstabel!$A$3:$A$10,0),MATCH(IFERROR(VALUE(INDIRECT($A$1&amp;"K"&amp;A4046)),0),Relationstabel!$C$1:$K$1,0))</f>
        <v>Naturgas</v>
      </c>
      <c r="J4046" s="1" t="str">
        <f ca="1">INDEX(Anvendelseskode!B:B,MATCH($F4046,Anvendelseskode!$A:$A,0))</f>
        <v>Række-, kæde-, dobbelthus (lodret adskillelse mellem enhederne)</v>
      </c>
      <c r="K4046" s="1" t="str">
        <f ca="1">INDEX(Anvendelseskode!C:C,MATCH($F4046,Anvendelseskode!$A:$A,0))</f>
        <v>Række-, kæde og dobbelthuse</v>
      </c>
      <c r="L4046" s="1" t="str">
        <f ca="1">INDEX(Anvendelseskode!D:D,MATCH($F4046,Anvendelseskode!$A:$A,0))</f>
        <v>Private husholdninger</v>
      </c>
      <c r="M4046" s="1" t="str">
        <f ca="1">IFERROR(INDEX(SBi!$2:$2,MATCH(H4046,SBi!$1:$1,1)),SBi!$K$2)</f>
        <v>1973-1978</v>
      </c>
      <c r="N4046" s="1">
        <f ca="1">INDEX(SBi!$C$3:$K$28,MATCH(F4046,SBi!$B$3:$B$28,0),MATCH(M4046,SBi!$C$2:$K$2,0))</f>
        <v>112.6</v>
      </c>
      <c r="O4046" s="16">
        <f t="shared" ca="1" si="827"/>
        <v>12.611199999999998</v>
      </c>
      <c r="P4046" s="16" t="str">
        <f ca="1">IFERROR(INDEX(VpD!$2:$2,MATCH(H4046,VpD!$1:$1,1)),VpD!$I$2)</f>
        <v>1973-1978</v>
      </c>
      <c r="Q4046" s="1">
        <f ca="1">INDEX(VpD!$C$3:$I$27,MATCH(F4046,VpD!$B$3:$B$27,0),MATCH(P4046,VpD!$C$2:$I$2,0))</f>
        <v>98</v>
      </c>
      <c r="R4046" s="16">
        <f t="shared" ca="1" si="828"/>
        <v>10.976000000000001</v>
      </c>
      <c r="S4046" s="14">
        <f t="shared" ca="1" si="829"/>
        <v>712949.13</v>
      </c>
      <c r="T4046" s="14">
        <f t="shared" ca="1" si="830"/>
        <v>6169255.5099999998</v>
      </c>
      <c r="U4046" s="14" t="str">
        <f t="shared" ca="1" si="831"/>
        <v>0A3F507E-21F5-32B8-E044-0003BA298018</v>
      </c>
    </row>
    <row r="4047" spans="1:21" s="14" customFormat="1" x14ac:dyDescent="0.25">
      <c r="A4047" s="14">
        <f t="shared" si="819"/>
        <v>4047</v>
      </c>
      <c r="B4047" s="14" t="str">
        <f t="shared" ca="1" si="820"/>
        <v>93534B6C-63D6-4DA5-9D26-58832AEE6EEF</v>
      </c>
      <c r="C4047" s="14" t="str">
        <f t="shared" ca="1" si="821"/>
        <v>Gaunøvej</v>
      </c>
      <c r="D4047" s="14" t="str">
        <f t="shared" ca="1" si="822"/>
        <v>32</v>
      </c>
      <c r="E4047" s="14" t="str">
        <f t="shared" ca="1" si="823"/>
        <v>18fx</v>
      </c>
      <c r="F4047" s="1">
        <f t="shared" ca="1" si="824"/>
        <v>120</v>
      </c>
      <c r="G4047" s="1">
        <f t="shared" ca="1" si="825"/>
        <v>177</v>
      </c>
      <c r="H4047" s="1">
        <f t="shared" ca="1" si="826"/>
        <v>1995</v>
      </c>
      <c r="I4047" s="1" t="str">
        <f ca="1">INDEX(Relationstabel!$C$3:$K$10,MATCH(INDIRECT($A$1&amp;"J"&amp;A4047),Relationstabel!$A$3:$A$10,0),MATCH(IFERROR(VALUE(INDIRECT($A$1&amp;"K"&amp;A4047)),0),Relationstabel!$C$1:$K$1,0))</f>
        <v>Naturgas</v>
      </c>
      <c r="J4047" s="1" t="str">
        <f ca="1">INDEX(Anvendelseskode!B:B,MATCH($F4047,Anvendelseskode!$A:$A,0))</f>
        <v>Fritliggende enfamilieshus (parcelhus)</v>
      </c>
      <c r="K4047" s="1" t="str">
        <f ca="1">INDEX(Anvendelseskode!C:C,MATCH($F4047,Anvendelseskode!$A:$A,0))</f>
        <v>Parcelhuse</v>
      </c>
      <c r="L4047" s="1" t="str">
        <f ca="1">INDEX(Anvendelseskode!D:D,MATCH($F4047,Anvendelseskode!$A:$A,0))</f>
        <v>Private husholdninger</v>
      </c>
      <c r="M4047" s="1" t="str">
        <f ca="1">IFERROR(INDEX(SBi!$2:$2,MATCH(H4047,SBi!$1:$1,1)),SBi!$K$2)</f>
        <v>1979-1998</v>
      </c>
      <c r="N4047" s="1">
        <f ca="1">INDEX(SBi!$C$3:$K$28,MATCH(F4047,SBi!$B$3:$B$28,0),MATCH(M4047,SBi!$C$2:$K$2,0))</f>
        <v>105.4</v>
      </c>
      <c r="O4047" s="16">
        <f t="shared" ca="1" si="827"/>
        <v>18.655799999999999</v>
      </c>
      <c r="P4047" s="16" t="str">
        <f ca="1">IFERROR(INDEX(VpD!$2:$2,MATCH(H4047,VpD!$1:$1,1)),VpD!$I$2)</f>
        <v>1979-1998</v>
      </c>
      <c r="Q4047" s="1">
        <f ca="1">INDEX(VpD!$C$3:$I$27,MATCH(F4047,VpD!$B$3:$B$27,0),MATCH(P4047,VpD!$C$2:$I$2,0))</f>
        <v>90</v>
      </c>
      <c r="R4047" s="16">
        <f t="shared" ca="1" si="828"/>
        <v>15.93</v>
      </c>
      <c r="S4047" s="14">
        <f t="shared" ca="1" si="829"/>
        <v>712383.72</v>
      </c>
      <c r="T4047" s="14">
        <f t="shared" ca="1" si="830"/>
        <v>6169038.9100000001</v>
      </c>
      <c r="U4047" s="14" t="str">
        <f t="shared" ca="1" si="831"/>
        <v>0A3F507E-17FC-32B8-E044-0003BA298018</v>
      </c>
    </row>
    <row r="4048" spans="1:21" s="14" customFormat="1" x14ac:dyDescent="0.25">
      <c r="A4048" s="14">
        <f t="shared" si="819"/>
        <v>4048</v>
      </c>
      <c r="B4048" s="14" t="str">
        <f t="shared" ca="1" si="820"/>
        <v>8C66C819-1D60-4489-BF26-B6FF54A33E3A</v>
      </c>
      <c r="C4048" s="14" t="str">
        <f t="shared" ca="1" si="821"/>
        <v>Kollerupparken</v>
      </c>
      <c r="D4048" s="14" t="str">
        <f t="shared" ca="1" si="822"/>
        <v>22</v>
      </c>
      <c r="E4048" s="14" t="str">
        <f t="shared" ca="1" si="823"/>
        <v>6lb</v>
      </c>
      <c r="F4048" s="1">
        <f t="shared" ca="1" si="824"/>
        <v>130</v>
      </c>
      <c r="G4048" s="1">
        <f t="shared" ca="1" si="825"/>
        <v>110</v>
      </c>
      <c r="H4048" s="1">
        <f t="shared" ca="1" si="826"/>
        <v>1967</v>
      </c>
      <c r="I4048" s="1" t="str">
        <f ca="1">INDEX(Relationstabel!$C$3:$K$10,MATCH(INDIRECT($A$1&amp;"J"&amp;A4048),Relationstabel!$A$3:$A$10,0),MATCH(IFERROR(VALUE(INDIRECT($A$1&amp;"K"&amp;A4048)),0),Relationstabel!$C$1:$K$1,0))</f>
        <v>Fjernvarme/ Blokvarme</v>
      </c>
      <c r="J4048" s="1" t="str">
        <f ca="1">INDEX(Anvendelseskode!B:B,MATCH($F4048,Anvendelseskode!$A:$A,0))</f>
        <v>Række-, kæde-, dobbelthus (lodret adskillelse mellem enhederne)</v>
      </c>
      <c r="K4048" s="1" t="str">
        <f ca="1">INDEX(Anvendelseskode!C:C,MATCH($F4048,Anvendelseskode!$A:$A,0))</f>
        <v>Række-, kæde og dobbelthuse</v>
      </c>
      <c r="L4048" s="1" t="str">
        <f ca="1">INDEX(Anvendelseskode!D:D,MATCH($F4048,Anvendelseskode!$A:$A,0))</f>
        <v>Private husholdninger</v>
      </c>
      <c r="M4048" s="1" t="str">
        <f ca="1">IFERROR(INDEX(SBi!$2:$2,MATCH(H4048,SBi!$1:$1,1)),SBi!$K$2)</f>
        <v>1961-1972</v>
      </c>
      <c r="N4048" s="1">
        <f ca="1">INDEX(SBi!$C$3:$K$28,MATCH(F4048,SBi!$B$3:$B$28,0),MATCH(M4048,SBi!$C$2:$K$2,0))</f>
        <v>119.9</v>
      </c>
      <c r="O4048" s="16">
        <f t="shared" ca="1" si="827"/>
        <v>13.189</v>
      </c>
      <c r="P4048" s="16" t="str">
        <f ca="1">IFERROR(INDEX(VpD!$2:$2,MATCH(H4048,VpD!$1:$1,1)),VpD!$I$2)</f>
        <v>1961-1972</v>
      </c>
      <c r="Q4048" s="1">
        <f ca="1">INDEX(VpD!$C$3:$I$27,MATCH(F4048,VpD!$B$3:$B$27,0),MATCH(P4048,VpD!$C$2:$I$2,0))</f>
        <v>120</v>
      </c>
      <c r="R4048" s="16">
        <f t="shared" ca="1" si="828"/>
        <v>13.2</v>
      </c>
      <c r="S4048" s="14">
        <f t="shared" ca="1" si="829"/>
        <v>713669.01</v>
      </c>
      <c r="T4048" s="14">
        <f t="shared" ca="1" si="830"/>
        <v>6169197.5099999998</v>
      </c>
      <c r="U4048" s="14" t="str">
        <f t="shared" ca="1" si="831"/>
        <v>0A3F507E-1BFC-32B8-E044-0003BA298018</v>
      </c>
    </row>
    <row r="4049" spans="1:21" s="14" customFormat="1" x14ac:dyDescent="0.25">
      <c r="A4049" s="14">
        <f t="shared" si="819"/>
        <v>4049</v>
      </c>
      <c r="B4049" s="14" t="str">
        <f t="shared" ca="1" si="820"/>
        <v>1C4528DF-ADF4-4A3B-BB1B-FBC47F6CC545</v>
      </c>
      <c r="C4049" s="14" t="str">
        <f t="shared" ca="1" si="821"/>
        <v>Ny Mæglergårds Alle</v>
      </c>
      <c r="D4049" s="14" t="str">
        <f t="shared" ca="1" si="822"/>
        <v>96</v>
      </c>
      <c r="E4049" s="14" t="str">
        <f t="shared" ca="1" si="823"/>
        <v>6eo</v>
      </c>
      <c r="F4049" s="1">
        <f t="shared" ca="1" si="824"/>
        <v>120</v>
      </c>
      <c r="G4049" s="1">
        <f t="shared" ca="1" si="825"/>
        <v>130</v>
      </c>
      <c r="H4049" s="1">
        <f t="shared" ca="1" si="826"/>
        <v>1961</v>
      </c>
      <c r="I4049" s="1" t="str">
        <f ca="1">INDEX(Relationstabel!$C$3:$K$10,MATCH(INDIRECT($A$1&amp;"J"&amp;A4049),Relationstabel!$A$3:$A$10,0),MATCH(IFERROR(VALUE(INDIRECT($A$1&amp;"K"&amp;A4049)),0),Relationstabel!$C$1:$K$1,0))</f>
        <v>Olie</v>
      </c>
      <c r="J4049" s="1" t="str">
        <f ca="1">INDEX(Anvendelseskode!B:B,MATCH($F4049,Anvendelseskode!$A:$A,0))</f>
        <v>Fritliggende enfamilieshus (parcelhus)</v>
      </c>
      <c r="K4049" s="1" t="str">
        <f ca="1">INDEX(Anvendelseskode!C:C,MATCH($F4049,Anvendelseskode!$A:$A,0))</f>
        <v>Parcelhuse</v>
      </c>
      <c r="L4049" s="1" t="str">
        <f ca="1">INDEX(Anvendelseskode!D:D,MATCH($F4049,Anvendelseskode!$A:$A,0))</f>
        <v>Private husholdninger</v>
      </c>
      <c r="M4049" s="1" t="str">
        <f ca="1">IFERROR(INDEX(SBi!$2:$2,MATCH(H4049,SBi!$1:$1,1)),SBi!$K$2)</f>
        <v>1961-1972</v>
      </c>
      <c r="N4049" s="1">
        <f ca="1">INDEX(SBi!$C$3:$K$28,MATCH(F4049,SBi!$B$3:$B$28,0),MATCH(M4049,SBi!$C$2:$K$2,0))</f>
        <v>134.30000000000001</v>
      </c>
      <c r="O4049" s="16">
        <f t="shared" ca="1" si="827"/>
        <v>17.459</v>
      </c>
      <c r="P4049" s="16" t="str">
        <f ca="1">IFERROR(INDEX(VpD!$2:$2,MATCH(H4049,VpD!$1:$1,1)),VpD!$I$2)</f>
        <v>1961-1972</v>
      </c>
      <c r="Q4049" s="1">
        <f ca="1">INDEX(VpD!$C$3:$I$27,MATCH(F4049,VpD!$B$3:$B$27,0),MATCH(P4049,VpD!$C$2:$I$2,0))</f>
        <v>143</v>
      </c>
      <c r="R4049" s="16">
        <f t="shared" ca="1" si="828"/>
        <v>18.59</v>
      </c>
      <c r="S4049" s="14">
        <f t="shared" ca="1" si="829"/>
        <v>713827.63</v>
      </c>
      <c r="T4049" s="14">
        <f t="shared" ca="1" si="830"/>
        <v>6169391.0800000001</v>
      </c>
      <c r="U4049" s="14" t="str">
        <f t="shared" ca="1" si="831"/>
        <v>0A3F507E-1DFC-32B8-E044-0003BA298018</v>
      </c>
    </row>
    <row r="4050" spans="1:21" s="14" customFormat="1" x14ac:dyDescent="0.25">
      <c r="A4050" s="14">
        <f t="shared" si="819"/>
        <v>4050</v>
      </c>
      <c r="B4050" s="14" t="str">
        <f t="shared" ca="1" si="820"/>
        <v>65714992-F2B4-432E-967F-2FAF3B051A39</v>
      </c>
      <c r="C4050" s="14" t="str">
        <f t="shared" ca="1" si="821"/>
        <v>Nørrebred</v>
      </c>
      <c r="D4050" s="14" t="str">
        <f t="shared" ca="1" si="822"/>
        <v>254</v>
      </c>
      <c r="E4050" s="14" t="str">
        <f t="shared" ca="1" si="823"/>
        <v>21af</v>
      </c>
      <c r="F4050" s="1">
        <f t="shared" ca="1" si="824"/>
        <v>130</v>
      </c>
      <c r="G4050" s="1">
        <f t="shared" ca="1" si="825"/>
        <v>107</v>
      </c>
      <c r="H4050" s="1">
        <f t="shared" ca="1" si="826"/>
        <v>1969</v>
      </c>
      <c r="I4050" s="1" t="str">
        <f ca="1">INDEX(Relationstabel!$C$3:$K$10,MATCH(INDIRECT($A$1&amp;"J"&amp;A4050),Relationstabel!$A$3:$A$10,0),MATCH(IFERROR(VALUE(INDIRECT($A$1&amp;"K"&amp;A4050)),0),Relationstabel!$C$1:$K$1,0))</f>
        <v>Fjernvarme/ Blokvarme</v>
      </c>
      <c r="J4050" s="1" t="str">
        <f ca="1">INDEX(Anvendelseskode!B:B,MATCH($F4050,Anvendelseskode!$A:$A,0))</f>
        <v>Række-, kæde-, dobbelthus (lodret adskillelse mellem enhederne)</v>
      </c>
      <c r="K4050" s="1" t="str">
        <f ca="1">INDEX(Anvendelseskode!C:C,MATCH($F4050,Anvendelseskode!$A:$A,0))</f>
        <v>Række-, kæde og dobbelthuse</v>
      </c>
      <c r="L4050" s="1" t="str">
        <f ca="1">INDEX(Anvendelseskode!D:D,MATCH($F4050,Anvendelseskode!$A:$A,0))</f>
        <v>Private husholdninger</v>
      </c>
      <c r="M4050" s="1" t="str">
        <f ca="1">IFERROR(INDEX(SBi!$2:$2,MATCH(H4050,SBi!$1:$1,1)),SBi!$K$2)</f>
        <v>1961-1972</v>
      </c>
      <c r="N4050" s="1">
        <f ca="1">INDEX(SBi!$C$3:$K$28,MATCH(F4050,SBi!$B$3:$B$28,0),MATCH(M4050,SBi!$C$2:$K$2,0))</f>
        <v>119.9</v>
      </c>
      <c r="O4050" s="16">
        <f t="shared" ca="1" si="827"/>
        <v>12.829300000000002</v>
      </c>
      <c r="P4050" s="16" t="str">
        <f ca="1">IFERROR(INDEX(VpD!$2:$2,MATCH(H4050,VpD!$1:$1,1)),VpD!$I$2)</f>
        <v>1961-1972</v>
      </c>
      <c r="Q4050" s="1">
        <f ca="1">INDEX(VpD!$C$3:$I$27,MATCH(F4050,VpD!$B$3:$B$27,0),MATCH(P4050,VpD!$C$2:$I$2,0))</f>
        <v>120</v>
      </c>
      <c r="R4050" s="16">
        <f t="shared" ca="1" si="828"/>
        <v>12.84</v>
      </c>
      <c r="S4050" s="14">
        <f t="shared" ca="1" si="829"/>
        <v>711700.84</v>
      </c>
      <c r="T4050" s="14">
        <f t="shared" ca="1" si="830"/>
        <v>6172290.7999999998</v>
      </c>
      <c r="U4050" s="14" t="str">
        <f t="shared" ca="1" si="831"/>
        <v>0A3F507E-1EFC-32B8-E044-0003BA298018</v>
      </c>
    </row>
    <row r="4051" spans="1:21" s="14" customFormat="1" x14ac:dyDescent="0.25">
      <c r="A4051" s="14">
        <f t="shared" si="819"/>
        <v>4051</v>
      </c>
      <c r="B4051" s="14" t="str">
        <f t="shared" ca="1" si="820"/>
        <v>5BB16F74-7965-4FCF-9CA4-471E531EEDC8</v>
      </c>
      <c r="C4051" s="14" t="str">
        <f t="shared" ca="1" si="821"/>
        <v>Kirkebakke Alle</v>
      </c>
      <c r="D4051" s="14" t="str">
        <f t="shared" ca="1" si="822"/>
        <v>11</v>
      </c>
      <c r="E4051" s="14" t="str">
        <f t="shared" ca="1" si="823"/>
        <v>15cd</v>
      </c>
      <c r="F4051" s="1">
        <f t="shared" ca="1" si="824"/>
        <v>410</v>
      </c>
      <c r="G4051" s="1">
        <f t="shared" ca="1" si="825"/>
        <v>666</v>
      </c>
      <c r="H4051" s="1">
        <f t="shared" ca="1" si="826"/>
        <v>2012</v>
      </c>
      <c r="I4051" s="1" t="str">
        <f ca="1">INDEX(Relationstabel!$C$3:$K$10,MATCH(INDIRECT($A$1&amp;"J"&amp;A4051),Relationstabel!$A$3:$A$10,0),MATCH(IFERROR(VALUE(INDIRECT($A$1&amp;"K"&amp;A4051)),0),Relationstabel!$C$1:$K$1,0))</f>
        <v>Biomasse</v>
      </c>
      <c r="J4051" s="1" t="str">
        <f ca="1">INDEX(Anvendelseskode!B:B,MATCH($F4051,Anvendelseskode!$A:$A,0))</f>
        <v>Bygning til biograf, teater, erhvervsmæssig udstilling, bibliotek, museum, kirke o.lign.</v>
      </c>
      <c r="K4051" s="1" t="str">
        <f ca="1">INDEX(Anvendelseskode!C:C,MATCH($F4051,Anvendelseskode!$A:$A,0))</f>
        <v>Bibliotek, kirke, museum o.l.</v>
      </c>
      <c r="L4051" s="1" t="str">
        <f ca="1">INDEX(Anvendelseskode!D:D,MATCH($F4051,Anvendelseskode!$A:$A,0))</f>
        <v>Kommunale og andre offentlige institutioner</v>
      </c>
      <c r="M4051" s="1" t="str">
        <f ca="1">IFERROR(INDEX(SBi!$2:$2,MATCH(H4051,SBi!$1:$1,1)),SBi!$K$2)</f>
        <v>Efter 2006</v>
      </c>
      <c r="N4051" s="1">
        <f ca="1">INDEX(SBi!$C$3:$K$28,MATCH(F4051,SBi!$B$3:$B$28,0),MATCH(M4051,SBi!$C$2:$K$2,0))</f>
        <v>96.6</v>
      </c>
      <c r="O4051" s="16">
        <f t="shared" ca="1" si="827"/>
        <v>64.335599999999999</v>
      </c>
      <c r="P4051" s="16" t="str">
        <f ca="1">IFERROR(INDEX(VpD!$2:$2,MATCH(H4051,VpD!$1:$1,1)),VpD!$I$2)</f>
        <v>&gt;1998</v>
      </c>
      <c r="Q4051" s="1">
        <f ca="1">INDEX(VpD!$C$3:$I$27,MATCH(F4051,VpD!$B$3:$B$27,0),MATCH(P4051,VpD!$C$2:$I$2,0))</f>
        <v>78</v>
      </c>
      <c r="R4051" s="16">
        <f t="shared" ca="1" si="828"/>
        <v>51.948</v>
      </c>
      <c r="S4051" s="14">
        <f t="shared" ca="1" si="829"/>
        <v>711764.66</v>
      </c>
      <c r="T4051" s="14">
        <f t="shared" ca="1" si="830"/>
        <v>6170936.9100000001</v>
      </c>
      <c r="U4051" s="14" t="str">
        <f t="shared" ca="1" si="831"/>
        <v>11F8E864-DE32-4095-9DC9-A9CEDF17C360</v>
      </c>
    </row>
    <row r="4052" spans="1:21" s="14" customFormat="1" x14ac:dyDescent="0.25">
      <c r="A4052" s="14">
        <f t="shared" si="819"/>
        <v>4052</v>
      </c>
      <c r="B4052" s="14" t="str">
        <f t="shared" ca="1" si="820"/>
        <v>6EC0DA22-F284-4D6D-BF38-B18A4D33BC05</v>
      </c>
      <c r="C4052" s="14" t="str">
        <f t="shared" ca="1" si="821"/>
        <v>Vejlesvinget</v>
      </c>
      <c r="D4052" s="14" t="str">
        <f t="shared" ca="1" si="822"/>
        <v>5G</v>
      </c>
      <c r="E4052" s="14" t="str">
        <f t="shared" ca="1" si="823"/>
        <v>18ne</v>
      </c>
      <c r="F4052" s="1">
        <f t="shared" ca="1" si="824"/>
        <v>140</v>
      </c>
      <c r="G4052" s="1">
        <f t="shared" ca="1" si="825"/>
        <v>325</v>
      </c>
      <c r="H4052" s="1">
        <f t="shared" ca="1" si="826"/>
        <v>2013</v>
      </c>
      <c r="I4052" s="1" t="str">
        <f ca="1">INDEX(Relationstabel!$C$3:$K$10,MATCH(INDIRECT($A$1&amp;"J"&amp;A4052),Relationstabel!$A$3:$A$10,0),MATCH(IFERROR(VALUE(INDIRECT($A$1&amp;"K"&amp;A4052)),0),Relationstabel!$C$1:$K$1,0))</f>
        <v>Naturgas</v>
      </c>
      <c r="J4052" s="1" t="str">
        <f ca="1">INDEX(Anvendelseskode!B:B,MATCH($F4052,Anvendelseskode!$A:$A,0))</f>
        <v>Etageboligbebyggelse</v>
      </c>
      <c r="K4052" s="1" t="str">
        <f ca="1">INDEX(Anvendelseskode!C:C,MATCH($F4052,Anvendelseskode!$A:$A,0))</f>
        <v>Etageboligbebyggelse</v>
      </c>
      <c r="L4052" s="1" t="str">
        <f ca="1">INDEX(Anvendelseskode!D:D,MATCH($F4052,Anvendelseskode!$A:$A,0))</f>
        <v>Private husholdninger</v>
      </c>
      <c r="M4052" s="1" t="str">
        <f ca="1">IFERROR(INDEX(SBi!$2:$2,MATCH(H4052,SBi!$1:$1,1)),SBi!$K$2)</f>
        <v>Efter 2006</v>
      </c>
      <c r="N4052" s="1">
        <f ca="1">INDEX(SBi!$C$3:$K$28,MATCH(F4052,SBi!$B$3:$B$28,0),MATCH(M4052,SBi!$C$2:$K$2,0))</f>
        <v>60.7</v>
      </c>
      <c r="O4052" s="16">
        <f t="shared" ca="1" si="827"/>
        <v>19.727499999999999</v>
      </c>
      <c r="P4052" s="16" t="str">
        <f ca="1">IFERROR(INDEX(VpD!$2:$2,MATCH(H4052,VpD!$1:$1,1)),VpD!$I$2)</f>
        <v>&gt;1998</v>
      </c>
      <c r="Q4052" s="1">
        <f ca="1">INDEX(VpD!$C$3:$I$27,MATCH(F4052,VpD!$B$3:$B$27,0),MATCH(P4052,VpD!$C$2:$I$2,0))</f>
        <v>64</v>
      </c>
      <c r="R4052" s="16">
        <f t="shared" ca="1" si="828"/>
        <v>20.8</v>
      </c>
      <c r="S4052" s="14">
        <f t="shared" ca="1" si="829"/>
        <v>712688.6</v>
      </c>
      <c r="T4052" s="14">
        <f t="shared" ca="1" si="830"/>
        <v>6169433.1100000003</v>
      </c>
      <c r="U4052" s="14" t="str">
        <f t="shared" ca="1" si="831"/>
        <v>4A0AEDB5-F8E9-4676-B131-F3B1C997AF58</v>
      </c>
    </row>
    <row r="4053" spans="1:21" s="14" customFormat="1" x14ac:dyDescent="0.25">
      <c r="A4053" s="14">
        <f t="shared" si="819"/>
        <v>4053</v>
      </c>
      <c r="B4053" s="14" t="str">
        <f t="shared" ca="1" si="820"/>
        <v>F82B0C82-8F09-4C33-AB98-C5677A70950F</v>
      </c>
      <c r="C4053" s="14" t="str">
        <f t="shared" ca="1" si="821"/>
        <v>Bygaden</v>
      </c>
      <c r="D4053" s="14" t="str">
        <f t="shared" ca="1" si="822"/>
        <v>36</v>
      </c>
      <c r="E4053" s="14" t="str">
        <f t="shared" ca="1" si="823"/>
        <v>39b</v>
      </c>
      <c r="F4053" s="1">
        <f t="shared" ca="1" si="824"/>
        <v>120</v>
      </c>
      <c r="G4053" s="1">
        <f t="shared" ca="1" si="825"/>
        <v>77</v>
      </c>
      <c r="H4053" s="1">
        <f t="shared" ca="1" si="826"/>
        <v>1887</v>
      </c>
      <c r="I4053" s="1" t="str">
        <f ca="1">INDEX(Relationstabel!$C$3:$K$10,MATCH(INDIRECT($A$1&amp;"J"&amp;A4053),Relationstabel!$A$3:$A$10,0),MATCH(IFERROR(VALUE(INDIRECT($A$1&amp;"K"&amp;A4053)),0),Relationstabel!$C$1:$K$1,0))</f>
        <v>Naturgas</v>
      </c>
      <c r="J4053" s="1" t="str">
        <f ca="1">INDEX(Anvendelseskode!B:B,MATCH($F4053,Anvendelseskode!$A:$A,0))</f>
        <v>Fritliggende enfamilieshus (parcelhus)</v>
      </c>
      <c r="K4053" s="1" t="str">
        <f ca="1">INDEX(Anvendelseskode!C:C,MATCH($F4053,Anvendelseskode!$A:$A,0))</f>
        <v>Parcelhuse</v>
      </c>
      <c r="L4053" s="1" t="str">
        <f ca="1">INDEX(Anvendelseskode!D:D,MATCH($F4053,Anvendelseskode!$A:$A,0))</f>
        <v>Private husholdninger</v>
      </c>
      <c r="M4053" s="1" t="str">
        <f ca="1">IFERROR(INDEX(SBi!$2:$2,MATCH(H4053,SBi!$1:$1,1)),SBi!$K$2)</f>
        <v>Før 1890</v>
      </c>
      <c r="N4053" s="1">
        <f ca="1">INDEX(SBi!$C$3:$K$28,MATCH(F4053,SBi!$B$3:$B$28,0),MATCH(M4053,SBi!$C$2:$K$2,0))</f>
        <v>170.3</v>
      </c>
      <c r="O4053" s="16">
        <f t="shared" ca="1" si="827"/>
        <v>13.113100000000001</v>
      </c>
      <c r="P4053" s="16" t="str">
        <f ca="1">IFERROR(INDEX(VpD!$2:$2,MATCH(H4053,VpD!$1:$1,1)),VpD!$I$2)</f>
        <v>&lt;1930</v>
      </c>
      <c r="Q4053" s="1">
        <f ca="1">INDEX(VpD!$C$3:$I$27,MATCH(F4053,VpD!$B$3:$B$27,0),MATCH(P4053,VpD!$C$2:$I$2,0))</f>
        <v>209</v>
      </c>
      <c r="R4053" s="16">
        <f t="shared" ca="1" si="828"/>
        <v>16.093</v>
      </c>
      <c r="S4053" s="14">
        <f t="shared" ca="1" si="829"/>
        <v>711703.33</v>
      </c>
      <c r="T4053" s="14">
        <f t="shared" ca="1" si="830"/>
        <v>6170777.46</v>
      </c>
      <c r="U4053" s="14" t="str">
        <f t="shared" ca="1" si="831"/>
        <v>0A3F507E-15F5-32B8-E044-0003BA298018</v>
      </c>
    </row>
    <row r="4054" spans="1:21" s="14" customFormat="1" x14ac:dyDescent="0.25">
      <c r="A4054" s="14">
        <f t="shared" si="819"/>
        <v>4054</v>
      </c>
      <c r="B4054" s="14" t="str">
        <f t="shared" ca="1" si="820"/>
        <v>5D6CB313-4E28-458F-A1BD-7ACAECB1C51E</v>
      </c>
      <c r="C4054" s="14" t="str">
        <f t="shared" ca="1" si="821"/>
        <v>Hyrdeengen</v>
      </c>
      <c r="D4054" s="14" t="str">
        <f t="shared" ca="1" si="822"/>
        <v>327</v>
      </c>
      <c r="E4054" s="14" t="str">
        <f t="shared" ca="1" si="823"/>
        <v>21dæ</v>
      </c>
      <c r="F4054" s="1">
        <f t="shared" ca="1" si="824"/>
        <v>130</v>
      </c>
      <c r="G4054" s="1">
        <f t="shared" ca="1" si="825"/>
        <v>125</v>
      </c>
      <c r="H4054" s="1">
        <f t="shared" ca="1" si="826"/>
        <v>1975</v>
      </c>
      <c r="I4054" s="1" t="str">
        <f ca="1">INDEX(Relationstabel!$C$3:$K$10,MATCH(INDIRECT($A$1&amp;"J"&amp;A4054),Relationstabel!$A$3:$A$10,0),MATCH(IFERROR(VALUE(INDIRECT($A$1&amp;"K"&amp;A4054)),0),Relationstabel!$C$1:$K$1,0))</f>
        <v>Elvarme</v>
      </c>
      <c r="J4054" s="1" t="str">
        <f ca="1">INDEX(Anvendelseskode!B:B,MATCH($F4054,Anvendelseskode!$A:$A,0))</f>
        <v>Række-, kæde-, dobbelthus (lodret adskillelse mellem enhederne)</v>
      </c>
      <c r="K4054" s="1" t="str">
        <f ca="1">INDEX(Anvendelseskode!C:C,MATCH($F4054,Anvendelseskode!$A:$A,0))</f>
        <v>Række-, kæde og dobbelthuse</v>
      </c>
      <c r="L4054" s="1" t="str">
        <f ca="1">INDEX(Anvendelseskode!D:D,MATCH($F4054,Anvendelseskode!$A:$A,0))</f>
        <v>Private husholdninger</v>
      </c>
      <c r="M4054" s="1" t="str">
        <f ca="1">IFERROR(INDEX(SBi!$2:$2,MATCH(H4054,SBi!$1:$1,1)),SBi!$K$2)</f>
        <v>1973-1978</v>
      </c>
      <c r="N4054" s="1">
        <f ca="1">INDEX(SBi!$C$3:$K$28,MATCH(F4054,SBi!$B$3:$B$28,0),MATCH(M4054,SBi!$C$2:$K$2,0))</f>
        <v>112.6</v>
      </c>
      <c r="O4054" s="16">
        <f t="shared" ca="1" si="827"/>
        <v>14.074999999999999</v>
      </c>
      <c r="P4054" s="16" t="str">
        <f ca="1">IFERROR(INDEX(VpD!$2:$2,MATCH(H4054,VpD!$1:$1,1)),VpD!$I$2)</f>
        <v>1973-1978</v>
      </c>
      <c r="Q4054" s="1">
        <f ca="1">INDEX(VpD!$C$3:$I$27,MATCH(F4054,VpD!$B$3:$B$27,0),MATCH(P4054,VpD!$C$2:$I$2,0))</f>
        <v>98</v>
      </c>
      <c r="R4054" s="16">
        <f t="shared" ca="1" si="828"/>
        <v>12.25</v>
      </c>
      <c r="S4054" s="14">
        <f t="shared" ca="1" si="829"/>
        <v>711582.01</v>
      </c>
      <c r="T4054" s="14">
        <f t="shared" ca="1" si="830"/>
        <v>6172379.5300000003</v>
      </c>
      <c r="U4054" s="14" t="str">
        <f t="shared" ca="1" si="831"/>
        <v>0A3F507E-19F5-32B8-E044-0003BA298018</v>
      </c>
    </row>
    <row r="4055" spans="1:21" s="14" customFormat="1" x14ac:dyDescent="0.25">
      <c r="A4055" s="14">
        <f t="shared" si="819"/>
        <v>4055</v>
      </c>
      <c r="B4055" s="14" t="str">
        <f t="shared" ca="1" si="820"/>
        <v>AD2F085B-D04D-454E-998C-4066BD118D4F</v>
      </c>
      <c r="C4055" s="14" t="str">
        <f t="shared" ca="1" si="821"/>
        <v>Højstrupparken</v>
      </c>
      <c r="D4055" s="14" t="str">
        <f t="shared" ca="1" si="822"/>
        <v>59</v>
      </c>
      <c r="E4055" s="14" t="str">
        <f t="shared" ca="1" si="823"/>
        <v>18oo</v>
      </c>
      <c r="F4055" s="1">
        <f t="shared" ca="1" si="824"/>
        <v>140</v>
      </c>
      <c r="G4055" s="1">
        <f t="shared" ca="1" si="825"/>
        <v>1636</v>
      </c>
      <c r="H4055" s="1">
        <f t="shared" ca="1" si="826"/>
        <v>1965</v>
      </c>
      <c r="I4055" s="1" t="str">
        <f ca="1">INDEX(Relationstabel!$C$3:$K$10,MATCH(INDIRECT($A$1&amp;"J"&amp;A4055),Relationstabel!$A$3:$A$10,0),MATCH(IFERROR(VALUE(INDIRECT($A$1&amp;"K"&amp;A4055)),0),Relationstabel!$C$1:$K$1,0))</f>
        <v>Fjernvarme/ Blokvarme</v>
      </c>
      <c r="J4055" s="1" t="str">
        <f ca="1">INDEX(Anvendelseskode!B:B,MATCH($F4055,Anvendelseskode!$A:$A,0))</f>
        <v>Etageboligbebyggelse</v>
      </c>
      <c r="K4055" s="1" t="str">
        <f ca="1">INDEX(Anvendelseskode!C:C,MATCH($F4055,Anvendelseskode!$A:$A,0))</f>
        <v>Etageboligbebyggelse</v>
      </c>
      <c r="L4055" s="1" t="str">
        <f ca="1">INDEX(Anvendelseskode!D:D,MATCH($F4055,Anvendelseskode!$A:$A,0))</f>
        <v>Private husholdninger</v>
      </c>
      <c r="M4055" s="1" t="str">
        <f ca="1">IFERROR(INDEX(SBi!$2:$2,MATCH(H4055,SBi!$1:$1,1)),SBi!$K$2)</f>
        <v>1961-1972</v>
      </c>
      <c r="N4055" s="1">
        <f ca="1">INDEX(SBi!$C$3:$K$28,MATCH(F4055,SBi!$B$3:$B$28,0),MATCH(M4055,SBi!$C$2:$K$2,0))</f>
        <v>132.30000000000001</v>
      </c>
      <c r="O4055" s="16">
        <f t="shared" ca="1" si="827"/>
        <v>216.44280000000001</v>
      </c>
      <c r="P4055" s="16" t="str">
        <f ca="1">IFERROR(INDEX(VpD!$2:$2,MATCH(H4055,VpD!$1:$1,1)),VpD!$I$2)</f>
        <v>1961-1972</v>
      </c>
      <c r="Q4055" s="1">
        <f ca="1">INDEX(VpD!$C$3:$I$27,MATCH(F4055,VpD!$B$3:$B$27,0),MATCH(P4055,VpD!$C$2:$I$2,0))</f>
        <v>126</v>
      </c>
      <c r="R4055" s="16">
        <f t="shared" ca="1" si="828"/>
        <v>206.136</v>
      </c>
      <c r="S4055" s="14">
        <f t="shared" ca="1" si="829"/>
        <v>713117.45</v>
      </c>
      <c r="T4055" s="14">
        <f t="shared" ca="1" si="830"/>
        <v>6169274.0300000003</v>
      </c>
      <c r="U4055" s="14" t="str">
        <f t="shared" ca="1" si="831"/>
        <v>0A3F507E-1AF5-32B8-E044-0003BA298018</v>
      </c>
    </row>
    <row r="4056" spans="1:21" s="14" customFormat="1" x14ac:dyDescent="0.25">
      <c r="A4056" s="14">
        <f t="shared" si="819"/>
        <v>4056</v>
      </c>
      <c r="B4056" s="14" t="str">
        <f t="shared" ca="1" si="820"/>
        <v>E5056656-0E2B-4A72-BD5B-377F8917843D</v>
      </c>
      <c r="C4056" s="14" t="str">
        <f t="shared" ca="1" si="821"/>
        <v>Løkketoften</v>
      </c>
      <c r="D4056" s="14" t="str">
        <f t="shared" ca="1" si="822"/>
        <v>17</v>
      </c>
      <c r="E4056" s="14" t="str">
        <f t="shared" ca="1" si="823"/>
        <v>9fp</v>
      </c>
      <c r="F4056" s="1">
        <f t="shared" ca="1" si="824"/>
        <v>120</v>
      </c>
      <c r="G4056" s="1">
        <f t="shared" ca="1" si="825"/>
        <v>134</v>
      </c>
      <c r="H4056" s="1">
        <f t="shared" ca="1" si="826"/>
        <v>1969</v>
      </c>
      <c r="I4056" s="1" t="str">
        <f ca="1">INDEX(Relationstabel!$C$3:$K$10,MATCH(INDIRECT($A$1&amp;"J"&amp;A4056),Relationstabel!$A$3:$A$10,0),MATCH(IFERROR(VALUE(INDIRECT($A$1&amp;"K"&amp;A4056)),0),Relationstabel!$C$1:$K$1,0))</f>
        <v>Naturgas</v>
      </c>
      <c r="J4056" s="1" t="str">
        <f ca="1">INDEX(Anvendelseskode!B:B,MATCH($F4056,Anvendelseskode!$A:$A,0))</f>
        <v>Fritliggende enfamilieshus (parcelhus)</v>
      </c>
      <c r="K4056" s="1" t="str">
        <f ca="1">INDEX(Anvendelseskode!C:C,MATCH($F4056,Anvendelseskode!$A:$A,0))</f>
        <v>Parcelhuse</v>
      </c>
      <c r="L4056" s="1" t="str">
        <f ca="1">INDEX(Anvendelseskode!D:D,MATCH($F4056,Anvendelseskode!$A:$A,0))</f>
        <v>Private husholdninger</v>
      </c>
      <c r="M4056" s="1" t="str">
        <f ca="1">IFERROR(INDEX(SBi!$2:$2,MATCH(H4056,SBi!$1:$1,1)),SBi!$K$2)</f>
        <v>1961-1972</v>
      </c>
      <c r="N4056" s="1">
        <f ca="1">INDEX(SBi!$C$3:$K$28,MATCH(F4056,SBi!$B$3:$B$28,0),MATCH(M4056,SBi!$C$2:$K$2,0))</f>
        <v>134.30000000000001</v>
      </c>
      <c r="O4056" s="16">
        <f t="shared" ca="1" si="827"/>
        <v>17.996200000000002</v>
      </c>
      <c r="P4056" s="16" t="str">
        <f ca="1">IFERROR(INDEX(VpD!$2:$2,MATCH(H4056,VpD!$1:$1,1)),VpD!$I$2)</f>
        <v>1961-1972</v>
      </c>
      <c r="Q4056" s="1">
        <f ca="1">INDEX(VpD!$C$3:$I$27,MATCH(F4056,VpD!$B$3:$B$27,0),MATCH(P4056,VpD!$C$2:$I$2,0))</f>
        <v>143</v>
      </c>
      <c r="R4056" s="16">
        <f t="shared" ca="1" si="828"/>
        <v>19.161999999999999</v>
      </c>
      <c r="S4056" s="14">
        <f t="shared" ca="1" si="829"/>
        <v>710891.05</v>
      </c>
      <c r="T4056" s="14">
        <f t="shared" ca="1" si="830"/>
        <v>6171946.3300000001</v>
      </c>
      <c r="U4056" s="14" t="str">
        <f t="shared" ca="1" si="831"/>
        <v>0A3F507E-1CF5-32B8-E044-0003BA298018</v>
      </c>
    </row>
    <row r="4057" spans="1:21" s="14" customFormat="1" x14ac:dyDescent="0.25">
      <c r="A4057" s="14">
        <f t="shared" si="819"/>
        <v>4057</v>
      </c>
      <c r="B4057" s="14" t="str">
        <f t="shared" ca="1" si="820"/>
        <v>56EDD15C-27EA-4CA7-93B4-129FD1A77C9F</v>
      </c>
      <c r="C4057" s="14" t="str">
        <f t="shared" ca="1" si="821"/>
        <v>Syvhøjvænge</v>
      </c>
      <c r="D4057" s="14" t="str">
        <f t="shared" ca="1" si="822"/>
        <v>193</v>
      </c>
      <c r="E4057" s="14" t="str">
        <f t="shared" ca="1" si="823"/>
        <v>21ce</v>
      </c>
      <c r="F4057" s="1">
        <f t="shared" ca="1" si="824"/>
        <v>130</v>
      </c>
      <c r="G4057" s="1">
        <f t="shared" ca="1" si="825"/>
        <v>170</v>
      </c>
      <c r="H4057" s="1">
        <f t="shared" ca="1" si="826"/>
        <v>1971</v>
      </c>
      <c r="I4057" s="1" t="str">
        <f ca="1">INDEX(Relationstabel!$C$3:$K$10,MATCH(INDIRECT($A$1&amp;"J"&amp;A4057),Relationstabel!$A$3:$A$10,0),MATCH(IFERROR(VALUE(INDIRECT($A$1&amp;"K"&amp;A4057)),0),Relationstabel!$C$1:$K$1,0))</f>
        <v>Fjernvarme/ Blokvarme</v>
      </c>
      <c r="J4057" s="1" t="str">
        <f ca="1">INDEX(Anvendelseskode!B:B,MATCH($F4057,Anvendelseskode!$A:$A,0))</f>
        <v>Række-, kæde-, dobbelthus (lodret adskillelse mellem enhederne)</v>
      </c>
      <c r="K4057" s="1" t="str">
        <f ca="1">INDEX(Anvendelseskode!C:C,MATCH($F4057,Anvendelseskode!$A:$A,0))</f>
        <v>Række-, kæde og dobbelthuse</v>
      </c>
      <c r="L4057" s="1" t="str">
        <f ca="1">INDEX(Anvendelseskode!D:D,MATCH($F4057,Anvendelseskode!$A:$A,0))</f>
        <v>Private husholdninger</v>
      </c>
      <c r="M4057" s="1" t="str">
        <f ca="1">IFERROR(INDEX(SBi!$2:$2,MATCH(H4057,SBi!$1:$1,1)),SBi!$K$2)</f>
        <v>1961-1972</v>
      </c>
      <c r="N4057" s="1">
        <f ca="1">INDEX(SBi!$C$3:$K$28,MATCH(F4057,SBi!$B$3:$B$28,0),MATCH(M4057,SBi!$C$2:$K$2,0))</f>
        <v>119.9</v>
      </c>
      <c r="O4057" s="16">
        <f t="shared" ca="1" si="827"/>
        <v>20.382999999999999</v>
      </c>
      <c r="P4057" s="16" t="str">
        <f ca="1">IFERROR(INDEX(VpD!$2:$2,MATCH(H4057,VpD!$1:$1,1)),VpD!$I$2)</f>
        <v>1961-1972</v>
      </c>
      <c r="Q4057" s="1">
        <f ca="1">INDEX(VpD!$C$3:$I$27,MATCH(F4057,VpD!$B$3:$B$27,0),MATCH(P4057,VpD!$C$2:$I$2,0))</f>
        <v>120</v>
      </c>
      <c r="R4057" s="16">
        <f t="shared" ca="1" si="828"/>
        <v>20.399999999999999</v>
      </c>
      <c r="S4057" s="14">
        <f t="shared" ca="1" si="829"/>
        <v>711780.68</v>
      </c>
      <c r="T4057" s="14">
        <f t="shared" ca="1" si="830"/>
        <v>6172202.1200000001</v>
      </c>
      <c r="U4057" s="14" t="str">
        <f t="shared" ca="1" si="831"/>
        <v>0A3F507E-22F5-32B8-E044-0003BA298018</v>
      </c>
    </row>
    <row r="4058" spans="1:21" s="14" customFormat="1" x14ac:dyDescent="0.25">
      <c r="A4058" s="14">
        <f t="shared" si="819"/>
        <v>4058</v>
      </c>
      <c r="B4058" s="14" t="str">
        <f t="shared" ca="1" si="820"/>
        <v>94855CD0-51CD-43CB-B9C2-B2C93F5E3C9D</v>
      </c>
      <c r="C4058" s="14" t="str">
        <f t="shared" ca="1" si="821"/>
        <v>Bygaden</v>
      </c>
      <c r="D4058" s="14" t="str">
        <f t="shared" ca="1" si="822"/>
        <v>39</v>
      </c>
      <c r="E4058" s="14" t="str">
        <f t="shared" ca="1" si="823"/>
        <v>9cv</v>
      </c>
      <c r="F4058" s="1">
        <f t="shared" ca="1" si="824"/>
        <v>120</v>
      </c>
      <c r="G4058" s="1">
        <f t="shared" ca="1" si="825"/>
        <v>132</v>
      </c>
      <c r="H4058" s="1">
        <f t="shared" ca="1" si="826"/>
        <v>1986</v>
      </c>
      <c r="I4058" s="1" t="str">
        <f ca="1">INDEX(Relationstabel!$C$3:$K$10,MATCH(INDIRECT($A$1&amp;"J"&amp;A4058),Relationstabel!$A$3:$A$10,0),MATCH(IFERROR(VALUE(INDIRECT($A$1&amp;"K"&amp;A4058)),0),Relationstabel!$C$1:$K$1,0))</f>
        <v>Naturgas</v>
      </c>
      <c r="J4058" s="1" t="str">
        <f ca="1">INDEX(Anvendelseskode!B:B,MATCH($F4058,Anvendelseskode!$A:$A,0))</f>
        <v>Fritliggende enfamilieshus (parcelhus)</v>
      </c>
      <c r="K4058" s="1" t="str">
        <f ca="1">INDEX(Anvendelseskode!C:C,MATCH($F4058,Anvendelseskode!$A:$A,0))</f>
        <v>Parcelhuse</v>
      </c>
      <c r="L4058" s="1" t="str">
        <f ca="1">INDEX(Anvendelseskode!D:D,MATCH($F4058,Anvendelseskode!$A:$A,0))</f>
        <v>Private husholdninger</v>
      </c>
      <c r="M4058" s="1" t="str">
        <f ca="1">IFERROR(INDEX(SBi!$2:$2,MATCH(H4058,SBi!$1:$1,1)),SBi!$K$2)</f>
        <v>1979-1998</v>
      </c>
      <c r="N4058" s="1">
        <f ca="1">INDEX(SBi!$C$3:$K$28,MATCH(F4058,SBi!$B$3:$B$28,0),MATCH(M4058,SBi!$C$2:$K$2,0))</f>
        <v>105.4</v>
      </c>
      <c r="O4058" s="16">
        <f t="shared" ca="1" si="827"/>
        <v>13.912800000000001</v>
      </c>
      <c r="P4058" s="16" t="str">
        <f ca="1">IFERROR(INDEX(VpD!$2:$2,MATCH(H4058,VpD!$1:$1,1)),VpD!$I$2)</f>
        <v>1979-1998</v>
      </c>
      <c r="Q4058" s="1">
        <f ca="1">INDEX(VpD!$C$3:$I$27,MATCH(F4058,VpD!$B$3:$B$27,0),MATCH(P4058,VpD!$C$2:$I$2,0))</f>
        <v>90</v>
      </c>
      <c r="R4058" s="16">
        <f t="shared" ca="1" si="828"/>
        <v>11.88</v>
      </c>
      <c r="S4058" s="14">
        <f t="shared" ca="1" si="829"/>
        <v>711662.66</v>
      </c>
      <c r="T4058" s="14">
        <f t="shared" ca="1" si="830"/>
        <v>6170683.9900000002</v>
      </c>
      <c r="U4058" s="14" t="str">
        <f t="shared" ca="1" si="831"/>
        <v>0A3F507E-15F8-32B8-E044-0003BA298018</v>
      </c>
    </row>
    <row r="4059" spans="1:21" s="14" customFormat="1" x14ac:dyDescent="0.25">
      <c r="A4059" s="14">
        <f t="shared" si="819"/>
        <v>4059</v>
      </c>
      <c r="B4059" s="14" t="str">
        <f t="shared" ca="1" si="820"/>
        <v>A25B1BC5-8E14-4F44-A3BA-1FD50D560667</v>
      </c>
      <c r="C4059" s="14" t="str">
        <f t="shared" ca="1" si="821"/>
        <v>Engvej</v>
      </c>
      <c r="D4059" s="14" t="str">
        <f t="shared" ca="1" si="822"/>
        <v>4</v>
      </c>
      <c r="E4059" s="14" t="str">
        <f t="shared" ca="1" si="823"/>
        <v>57</v>
      </c>
      <c r="F4059" s="1">
        <f t="shared" ca="1" si="824"/>
        <v>120</v>
      </c>
      <c r="G4059" s="1">
        <f t="shared" ca="1" si="825"/>
        <v>102</v>
      </c>
      <c r="H4059" s="1">
        <f t="shared" ca="1" si="826"/>
        <v>1786</v>
      </c>
      <c r="I4059" s="1" t="str">
        <f ca="1">INDEX(Relationstabel!$C$3:$K$10,MATCH(INDIRECT($A$1&amp;"J"&amp;A4059),Relationstabel!$A$3:$A$10,0),MATCH(IFERROR(VALUE(INDIRECT($A$1&amp;"K"&amp;A4059)),0),Relationstabel!$C$1:$K$1,0))</f>
        <v>Olie</v>
      </c>
      <c r="J4059" s="1" t="str">
        <f ca="1">INDEX(Anvendelseskode!B:B,MATCH($F4059,Anvendelseskode!$A:$A,0))</f>
        <v>Fritliggende enfamilieshus (parcelhus)</v>
      </c>
      <c r="K4059" s="1" t="str">
        <f ca="1">INDEX(Anvendelseskode!C:C,MATCH($F4059,Anvendelseskode!$A:$A,0))</f>
        <v>Parcelhuse</v>
      </c>
      <c r="L4059" s="1" t="str">
        <f ca="1">INDEX(Anvendelseskode!D:D,MATCH($F4059,Anvendelseskode!$A:$A,0))</f>
        <v>Private husholdninger</v>
      </c>
      <c r="M4059" s="1" t="str">
        <f ca="1">IFERROR(INDEX(SBi!$2:$2,MATCH(H4059,SBi!$1:$1,1)),SBi!$K$2)</f>
        <v>Før 1890</v>
      </c>
      <c r="N4059" s="1">
        <f ca="1">INDEX(SBi!$C$3:$K$28,MATCH(F4059,SBi!$B$3:$B$28,0),MATCH(M4059,SBi!$C$2:$K$2,0))</f>
        <v>170.3</v>
      </c>
      <c r="O4059" s="16">
        <f t="shared" ca="1" si="827"/>
        <v>17.370600000000003</v>
      </c>
      <c r="P4059" s="16" t="str">
        <f ca="1">IFERROR(INDEX(VpD!$2:$2,MATCH(H4059,VpD!$1:$1,1)),VpD!$I$2)</f>
        <v>&lt;1930</v>
      </c>
      <c r="Q4059" s="1">
        <f ca="1">INDEX(VpD!$C$3:$I$27,MATCH(F4059,VpD!$B$3:$B$27,0),MATCH(P4059,VpD!$C$2:$I$2,0))</f>
        <v>209</v>
      </c>
      <c r="R4059" s="16">
        <f t="shared" ca="1" si="828"/>
        <v>21.318000000000001</v>
      </c>
      <c r="S4059" s="14">
        <f t="shared" ca="1" si="829"/>
        <v>711753.95</v>
      </c>
      <c r="T4059" s="14">
        <f t="shared" ca="1" si="830"/>
        <v>6170514.6699999999</v>
      </c>
      <c r="U4059" s="14" t="str">
        <f t="shared" ca="1" si="831"/>
        <v>0A3F507E-16F8-32B8-E044-0003BA298018</v>
      </c>
    </row>
    <row r="4060" spans="1:21" s="14" customFormat="1" x14ac:dyDescent="0.25">
      <c r="A4060" s="14">
        <f t="shared" si="819"/>
        <v>4060</v>
      </c>
      <c r="B4060" s="14" t="str">
        <f t="shared" ca="1" si="820"/>
        <v>190AECCA-FE5E-4789-B27A-D63ED7757A05</v>
      </c>
      <c r="C4060" s="14" t="str">
        <f t="shared" ca="1" si="821"/>
        <v>Svenstrupvej</v>
      </c>
      <c r="D4060" s="14" t="str">
        <f t="shared" ca="1" si="822"/>
        <v>5</v>
      </c>
      <c r="E4060" s="14" t="str">
        <f t="shared" ca="1" si="823"/>
        <v>18ib</v>
      </c>
      <c r="F4060" s="1">
        <f t="shared" ca="1" si="824"/>
        <v>120</v>
      </c>
      <c r="G4060" s="1">
        <f t="shared" ca="1" si="825"/>
        <v>119</v>
      </c>
      <c r="H4060" s="1">
        <f t="shared" ca="1" si="826"/>
        <v>1977</v>
      </c>
      <c r="I4060" s="1" t="str">
        <f ca="1">INDEX(Relationstabel!$C$3:$K$10,MATCH(INDIRECT($A$1&amp;"J"&amp;A4060),Relationstabel!$A$3:$A$10,0),MATCH(IFERROR(VALUE(INDIRECT($A$1&amp;"K"&amp;A4060)),0),Relationstabel!$C$1:$K$1,0))</f>
        <v>Naturgas</v>
      </c>
      <c r="J4060" s="1" t="str">
        <f ca="1">INDEX(Anvendelseskode!B:B,MATCH($F4060,Anvendelseskode!$A:$A,0))</f>
        <v>Fritliggende enfamilieshus (parcelhus)</v>
      </c>
      <c r="K4060" s="1" t="str">
        <f ca="1">INDEX(Anvendelseskode!C:C,MATCH($F4060,Anvendelseskode!$A:$A,0))</f>
        <v>Parcelhuse</v>
      </c>
      <c r="L4060" s="1" t="str">
        <f ca="1">INDEX(Anvendelseskode!D:D,MATCH($F4060,Anvendelseskode!$A:$A,0))</f>
        <v>Private husholdninger</v>
      </c>
      <c r="M4060" s="1" t="str">
        <f ca="1">IFERROR(INDEX(SBi!$2:$2,MATCH(H4060,SBi!$1:$1,1)),SBi!$K$2)</f>
        <v>1973-1978</v>
      </c>
      <c r="N4060" s="1">
        <f ca="1">INDEX(SBi!$C$3:$K$28,MATCH(F4060,SBi!$B$3:$B$28,0),MATCH(M4060,SBi!$C$2:$K$2,0))</f>
        <v>119.8</v>
      </c>
      <c r="O4060" s="16">
        <f t="shared" ca="1" si="827"/>
        <v>14.2562</v>
      </c>
      <c r="P4060" s="16" t="str">
        <f ca="1">IFERROR(INDEX(VpD!$2:$2,MATCH(H4060,VpD!$1:$1,1)),VpD!$I$2)</f>
        <v>1973-1978</v>
      </c>
      <c r="Q4060" s="1">
        <f ca="1">INDEX(VpD!$C$3:$I$27,MATCH(F4060,VpD!$B$3:$B$27,0),MATCH(P4060,VpD!$C$2:$I$2,0))</f>
        <v>117</v>
      </c>
      <c r="R4060" s="16">
        <f t="shared" ca="1" si="828"/>
        <v>13.923</v>
      </c>
      <c r="S4060" s="14">
        <f t="shared" ca="1" si="829"/>
        <v>712840.27</v>
      </c>
      <c r="T4060" s="14">
        <f t="shared" ca="1" si="830"/>
        <v>6169232.54</v>
      </c>
      <c r="U4060" s="14" t="str">
        <f t="shared" ca="1" si="831"/>
        <v>0A3F507E-21FC-32B8-E044-0003BA298018</v>
      </c>
    </row>
    <row r="4061" spans="1:21" s="14" customFormat="1" x14ac:dyDescent="0.25">
      <c r="A4061" s="14">
        <f t="shared" si="819"/>
        <v>4061</v>
      </c>
      <c r="B4061" s="14" t="str">
        <f t="shared" ca="1" si="820"/>
        <v>57BC79C8-D199-435D-A5F8-586AC7EFCB8C</v>
      </c>
      <c r="C4061" s="14" t="str">
        <f t="shared" ca="1" si="821"/>
        <v>Horsbred</v>
      </c>
      <c r="D4061" s="14" t="str">
        <f t="shared" ca="1" si="822"/>
        <v>127</v>
      </c>
      <c r="E4061" s="14" t="str">
        <f t="shared" ca="1" si="823"/>
        <v>76e</v>
      </c>
      <c r="F4061" s="1">
        <f t="shared" ca="1" si="824"/>
        <v>230</v>
      </c>
      <c r="G4061" s="1">
        <f t="shared" ca="1" si="825"/>
        <v>20</v>
      </c>
      <c r="H4061" s="1">
        <f t="shared" ca="1" si="826"/>
        <v>1966</v>
      </c>
      <c r="I4061" s="1" t="str">
        <f ca="1">INDEX(Relationstabel!$C$3:$K$10,MATCH(INDIRECT($A$1&amp;"J"&amp;A4061),Relationstabel!$A$3:$A$10,0),MATCH(IFERROR(VALUE(INDIRECT($A$1&amp;"K"&amp;A4061)),0),Relationstabel!$C$1:$K$1,0))</f>
        <v>Ingen varmeinstallation</v>
      </c>
      <c r="J4061" s="1" t="str">
        <f ca="1">INDEX(Anvendelseskode!B:B,MATCH($F4061,Anvendelseskode!$A:$A,0))</f>
        <v>El-, gas-, vand- eller varmeværk forbrændingsanstalt m.v..</v>
      </c>
      <c r="K4061" s="1" t="str">
        <f ca="1">INDEX(Anvendelseskode!C:C,MATCH($F4061,Anvendelseskode!$A:$A,0))</f>
        <v>El-, gas-, vand- og varmeværker</v>
      </c>
      <c r="L4061" s="1" t="str">
        <f ca="1">INDEX(Anvendelseskode!D:D,MATCH($F4061,Anvendelseskode!$A:$A,0))</f>
        <v>Industri</v>
      </c>
      <c r="M4061" s="1" t="str">
        <f ca="1">IFERROR(INDEX(SBi!$2:$2,MATCH(H4061,SBi!$1:$1,1)),SBi!$K$2)</f>
        <v>1961-1972</v>
      </c>
      <c r="N4061" s="1">
        <f ca="1">INDEX(SBi!$C$3:$K$28,MATCH(F4061,SBi!$B$3:$B$28,0),MATCH(M4061,SBi!$C$2:$K$2,0))</f>
        <v>97</v>
      </c>
      <c r="O4061" s="16">
        <f t="shared" ca="1" si="827"/>
        <v>1.94</v>
      </c>
      <c r="P4061" s="16" t="str">
        <f ca="1">IFERROR(INDEX(VpD!$2:$2,MATCH(H4061,VpD!$1:$1,1)),VpD!$I$2)</f>
        <v>1961-1972</v>
      </c>
      <c r="Q4061" s="1">
        <f ca="1">INDEX(VpD!$C$3:$I$27,MATCH(F4061,VpD!$B$3:$B$27,0),MATCH(P4061,VpD!$C$2:$I$2,0))</f>
        <v>97</v>
      </c>
      <c r="R4061" s="16">
        <f t="shared" ca="1" si="828"/>
        <v>1.94</v>
      </c>
      <c r="S4061" s="14">
        <f t="shared" ca="1" si="829"/>
        <v>711262.25</v>
      </c>
      <c r="T4061" s="14">
        <f t="shared" ca="1" si="830"/>
        <v>6171913.4199999999</v>
      </c>
      <c r="U4061" s="14" t="str">
        <f t="shared" ca="1" si="831"/>
        <v>C6F1937E-9198-440B-83AE-19059EFB76F9</v>
      </c>
    </row>
    <row r="4062" spans="1:21" s="14" customFormat="1" x14ac:dyDescent="0.25">
      <c r="A4062" s="14">
        <f t="shared" si="819"/>
        <v>4062</v>
      </c>
      <c r="B4062" s="14" t="str">
        <f t="shared" ca="1" si="820"/>
        <v>C50B331E-0B32-4F1B-A4E7-549E4AD29BB0</v>
      </c>
      <c r="C4062" s="14" t="str">
        <f t="shared" ca="1" si="821"/>
        <v>Delta Park</v>
      </c>
      <c r="D4062" s="14" t="str">
        <f t="shared" ca="1" si="822"/>
        <v>37</v>
      </c>
      <c r="E4062" s="14" t="str">
        <f t="shared" ca="1" si="823"/>
        <v>7fy</v>
      </c>
      <c r="F4062" s="1">
        <f t="shared" ca="1" si="824"/>
        <v>320</v>
      </c>
      <c r="G4062" s="1">
        <f t="shared" ca="1" si="825"/>
        <v>10538</v>
      </c>
      <c r="H4062" s="1">
        <f t="shared" ca="1" si="826"/>
        <v>2015</v>
      </c>
      <c r="I4062" s="1" t="str">
        <f ca="1">INDEX(Relationstabel!$C$3:$K$10,MATCH(INDIRECT($A$1&amp;"J"&amp;A4062),Relationstabel!$A$3:$A$10,0),MATCH(IFERROR(VALUE(INDIRECT($A$1&amp;"K"&amp;A4062)),0),Relationstabel!$C$1:$K$1,0))</f>
        <v>Fjernvarme/ Blokvarme</v>
      </c>
      <c r="J4062" s="1" t="str">
        <f ca="1">INDEX(Anvendelseskode!B:B,MATCH($F4062,Anvendelseskode!$A:$A,0))</f>
        <v>Bygning til kontor, handel, lager herunder offentlig administration</v>
      </c>
      <c r="K4062" s="1" t="str">
        <f ca="1">INDEX(Anvendelseskode!C:C,MATCH($F4062,Anvendelseskode!$A:$A,0))</f>
        <v>Kontor, handel, lager, off. adm.</v>
      </c>
      <c r="L4062" s="1" t="str">
        <f ca="1">INDEX(Anvendelseskode!D:D,MATCH($F4062,Anvendelseskode!$A:$A,0))</f>
        <v>Handel og servicevirksomheder</v>
      </c>
      <c r="M4062" s="1" t="str">
        <f ca="1">IFERROR(INDEX(SBi!$2:$2,MATCH(H4062,SBi!$1:$1,1)),SBi!$K$2)</f>
        <v>Efter 2006</v>
      </c>
      <c r="N4062" s="1">
        <f ca="1">INDEX(SBi!$C$3:$K$28,MATCH(F4062,SBi!$B$3:$B$28,0),MATCH(M4062,SBi!$C$2:$K$2,0))</f>
        <v>82.8</v>
      </c>
      <c r="O4062" s="16">
        <f t="shared" ca="1" si="827"/>
        <v>872.54640000000006</v>
      </c>
      <c r="P4062" s="16" t="str">
        <f ca="1">IFERROR(INDEX(VpD!$2:$2,MATCH(H4062,VpD!$1:$1,1)),VpD!$I$2)</f>
        <v>&gt;1998</v>
      </c>
      <c r="Q4062" s="1">
        <f ca="1">INDEX(VpD!$C$3:$I$27,MATCH(F4062,VpD!$B$3:$B$27,0),MATCH(P4062,VpD!$C$2:$I$2,0))</f>
        <v>77</v>
      </c>
      <c r="R4062" s="16">
        <f t="shared" ca="1" si="828"/>
        <v>811.42600000000004</v>
      </c>
      <c r="S4062" s="14">
        <f t="shared" ca="1" si="829"/>
        <v>713197.7</v>
      </c>
      <c r="T4062" s="14">
        <f t="shared" ca="1" si="830"/>
        <v>6169884.3200000003</v>
      </c>
      <c r="U4062" s="14" t="str">
        <f t="shared" ca="1" si="831"/>
        <v>7AF6A07A-6D9A-44AC-891A-630C9A485A65</v>
      </c>
    </row>
    <row r="4063" spans="1:21" s="14" customFormat="1" x14ac:dyDescent="0.25">
      <c r="A4063" s="14">
        <f t="shared" si="819"/>
        <v>4063</v>
      </c>
      <c r="B4063" s="14" t="str">
        <f t="shared" ca="1" si="820"/>
        <v>AF12B049-D65C-4B07-AB3B-36F5B32CA97B</v>
      </c>
      <c r="C4063" s="14" t="str">
        <f t="shared" ca="1" si="821"/>
        <v>Vejlegårdsvej</v>
      </c>
      <c r="D4063" s="14" t="str">
        <f t="shared" ca="1" si="822"/>
        <v>125C</v>
      </c>
      <c r="E4063" s="14" t="str">
        <f t="shared" ca="1" si="823"/>
        <v>5d</v>
      </c>
      <c r="F4063" s="1">
        <f t="shared" ca="1" si="824"/>
        <v>210</v>
      </c>
      <c r="G4063" s="1">
        <f t="shared" ca="1" si="825"/>
        <v>252</v>
      </c>
      <c r="H4063" s="1">
        <f t="shared" ca="1" si="826"/>
        <v>2003</v>
      </c>
      <c r="I4063" s="1" t="str">
        <f ca="1">INDEX(Relationstabel!$C$3:$K$10,MATCH(INDIRECT($A$1&amp;"J"&amp;A4063),Relationstabel!$A$3:$A$10,0),MATCH(IFERROR(VALUE(INDIRECT($A$1&amp;"K"&amp;A4063)),0),Relationstabel!$C$1:$K$1,0))</f>
        <v>Ingen varmeinstallation</v>
      </c>
      <c r="J4063" s="1" t="str">
        <f ca="1">INDEX(Anvendelseskode!B:B,MATCH($F4063,Anvendelseskode!$A:$A,0))</f>
        <v>Bygning til erhvervsmæssig produktion vedrørende landbrug, gartneri, råstofudvinding o.lign</v>
      </c>
      <c r="K4063" s="1" t="str">
        <f ca="1">INDEX(Anvendelseskode!C:C,MATCH($F4063,Anvendelseskode!$A:$A,0))</f>
        <v>Avls- og driftsbygning</v>
      </c>
      <c r="L4063" s="1" t="str">
        <f ca="1">INDEX(Anvendelseskode!D:D,MATCH($F4063,Anvendelseskode!$A:$A,0))</f>
        <v>Landbrug og gartneri</v>
      </c>
      <c r="M4063" s="1" t="str">
        <f ca="1">IFERROR(INDEX(SBi!$2:$2,MATCH(H4063,SBi!$1:$1,1)),SBi!$K$2)</f>
        <v>1999-2006</v>
      </c>
      <c r="N4063" s="1">
        <f ca="1">INDEX(SBi!$C$3:$K$28,MATCH(F4063,SBi!$B$3:$B$28,0),MATCH(M4063,SBi!$C$2:$K$2,0))</f>
        <v>22</v>
      </c>
      <c r="O4063" s="16">
        <f t="shared" ca="1" si="827"/>
        <v>5.5439999999999996</v>
      </c>
      <c r="P4063" s="16" t="str">
        <f ca="1">IFERROR(INDEX(VpD!$2:$2,MATCH(H4063,VpD!$1:$1,1)),VpD!$I$2)</f>
        <v>&gt;1998</v>
      </c>
      <c r="Q4063" s="1">
        <f ca="1">INDEX(VpD!$C$3:$I$27,MATCH(F4063,VpD!$B$3:$B$27,0),MATCH(P4063,VpD!$C$2:$I$2,0))</f>
        <v>22</v>
      </c>
      <c r="R4063" s="16">
        <f t="shared" ca="1" si="828"/>
        <v>5.5439999999999996</v>
      </c>
      <c r="S4063" s="14">
        <f t="shared" ca="1" si="829"/>
        <v>711283.83</v>
      </c>
      <c r="T4063" s="14">
        <f t="shared" ca="1" si="830"/>
        <v>6170837.3899999997</v>
      </c>
      <c r="U4063" s="14" t="str">
        <f t="shared" ca="1" si="831"/>
        <v>9F3AB95D-AA47-404A-B851-AE6BF679FE7A</v>
      </c>
    </row>
    <row r="4064" spans="1:21" s="14" customFormat="1" x14ac:dyDescent="0.25">
      <c r="A4064" s="14">
        <f t="shared" si="819"/>
        <v>4064</v>
      </c>
      <c r="B4064" s="14" t="str">
        <f t="shared" ca="1" si="820"/>
        <v>A160914D-0B6D-491A-B104-937485C05737</v>
      </c>
      <c r="C4064" s="14" t="str">
        <f t="shared" ca="1" si="821"/>
        <v>Holmegårdsvej</v>
      </c>
      <c r="D4064" s="14" t="str">
        <f t="shared" ca="1" si="822"/>
        <v>1</v>
      </c>
      <c r="E4064" s="14" t="str">
        <f t="shared" ca="1" si="823"/>
        <v>24gr</v>
      </c>
      <c r="F4064" s="1">
        <f t="shared" ca="1" si="824"/>
        <v>120</v>
      </c>
      <c r="G4064" s="1">
        <f t="shared" ca="1" si="825"/>
        <v>118</v>
      </c>
      <c r="H4064" s="1">
        <f t="shared" ca="1" si="826"/>
        <v>1965</v>
      </c>
      <c r="I4064" s="1" t="str">
        <f ca="1">INDEX(Relationstabel!$C$3:$K$10,MATCH(INDIRECT($A$1&amp;"J"&amp;A4064),Relationstabel!$A$3:$A$10,0),MATCH(IFERROR(VALUE(INDIRECT($A$1&amp;"K"&amp;A4064)),0),Relationstabel!$C$1:$K$1,0))</f>
        <v>Naturgas</v>
      </c>
      <c r="J4064" s="1" t="str">
        <f ca="1">INDEX(Anvendelseskode!B:B,MATCH($F4064,Anvendelseskode!$A:$A,0))</f>
        <v>Fritliggende enfamilieshus (parcelhus)</v>
      </c>
      <c r="K4064" s="1" t="str">
        <f ca="1">INDEX(Anvendelseskode!C:C,MATCH($F4064,Anvendelseskode!$A:$A,0))</f>
        <v>Parcelhuse</v>
      </c>
      <c r="L4064" s="1" t="str">
        <f ca="1">INDEX(Anvendelseskode!D:D,MATCH($F4064,Anvendelseskode!$A:$A,0))</f>
        <v>Private husholdninger</v>
      </c>
      <c r="M4064" s="1" t="str">
        <f ca="1">IFERROR(INDEX(SBi!$2:$2,MATCH(H4064,SBi!$1:$1,1)),SBi!$K$2)</f>
        <v>1961-1972</v>
      </c>
      <c r="N4064" s="1">
        <f ca="1">INDEX(SBi!$C$3:$K$28,MATCH(F4064,SBi!$B$3:$B$28,0),MATCH(M4064,SBi!$C$2:$K$2,0))</f>
        <v>134.30000000000001</v>
      </c>
      <c r="O4064" s="16">
        <f t="shared" ca="1" si="827"/>
        <v>15.847400000000002</v>
      </c>
      <c r="P4064" s="16" t="str">
        <f ca="1">IFERROR(INDEX(VpD!$2:$2,MATCH(H4064,VpD!$1:$1,1)),VpD!$I$2)</f>
        <v>1961-1972</v>
      </c>
      <c r="Q4064" s="1">
        <f ca="1">INDEX(VpD!$C$3:$I$27,MATCH(F4064,VpD!$B$3:$B$27,0),MATCH(P4064,VpD!$C$2:$I$2,0))</f>
        <v>143</v>
      </c>
      <c r="R4064" s="16">
        <f t="shared" ca="1" si="828"/>
        <v>16.873999999999999</v>
      </c>
      <c r="S4064" s="14">
        <f t="shared" ca="1" si="829"/>
        <v>714078.26</v>
      </c>
      <c r="T4064" s="14">
        <f t="shared" ca="1" si="830"/>
        <v>6168821.9299999997</v>
      </c>
      <c r="U4064" s="14" t="str">
        <f t="shared" ca="1" si="831"/>
        <v>698B0DB9-9BCC-46C3-BE2A-A9E5B579C8DF</v>
      </c>
    </row>
    <row r="4065" spans="1:21" s="14" customFormat="1" x14ac:dyDescent="0.25">
      <c r="A4065" s="14">
        <f t="shared" si="819"/>
        <v>4065</v>
      </c>
      <c r="B4065" s="14" t="str">
        <f t="shared" ca="1" si="820"/>
        <v>6F9F024F-4B8F-4131-A47E-B578DB0F708B</v>
      </c>
      <c r="C4065" s="14" t="str">
        <f t="shared" ca="1" si="821"/>
        <v>Nordmarksvænge</v>
      </c>
      <c r="D4065" s="14" t="str">
        <f t="shared" ca="1" si="822"/>
        <v>93</v>
      </c>
      <c r="E4065" s="14" t="str">
        <f t="shared" ca="1" si="823"/>
        <v>15cg</v>
      </c>
      <c r="F4065" s="1">
        <f t="shared" ca="1" si="824"/>
        <v>120</v>
      </c>
      <c r="G4065" s="1">
        <f t="shared" ca="1" si="825"/>
        <v>148</v>
      </c>
      <c r="H4065" s="1">
        <f t="shared" ca="1" si="826"/>
        <v>2000</v>
      </c>
      <c r="I4065" s="1" t="str">
        <f ca="1">INDEX(Relationstabel!$C$3:$K$10,MATCH(INDIRECT($A$1&amp;"J"&amp;A4065),Relationstabel!$A$3:$A$10,0),MATCH(IFERROR(VALUE(INDIRECT($A$1&amp;"K"&amp;A4065)),0),Relationstabel!$C$1:$K$1,0))</f>
        <v>Fjernvarme/ Blokvarme</v>
      </c>
      <c r="J4065" s="1" t="str">
        <f ca="1">INDEX(Anvendelseskode!B:B,MATCH($F4065,Anvendelseskode!$A:$A,0))</f>
        <v>Fritliggende enfamilieshus (parcelhus)</v>
      </c>
      <c r="K4065" s="1" t="str">
        <f ca="1">INDEX(Anvendelseskode!C:C,MATCH($F4065,Anvendelseskode!$A:$A,0))</f>
        <v>Parcelhuse</v>
      </c>
      <c r="L4065" s="1" t="str">
        <f ca="1">INDEX(Anvendelseskode!D:D,MATCH($F4065,Anvendelseskode!$A:$A,0))</f>
        <v>Private husholdninger</v>
      </c>
      <c r="M4065" s="1" t="str">
        <f ca="1">IFERROR(INDEX(SBi!$2:$2,MATCH(H4065,SBi!$1:$1,1)),SBi!$K$2)</f>
        <v>1999-2006</v>
      </c>
      <c r="N4065" s="1">
        <f ca="1">INDEX(SBi!$C$3:$K$28,MATCH(F4065,SBi!$B$3:$B$28,0),MATCH(M4065,SBi!$C$2:$K$2,0))</f>
        <v>83.9</v>
      </c>
      <c r="O4065" s="16">
        <f t="shared" ca="1" si="827"/>
        <v>12.417200000000001</v>
      </c>
      <c r="P4065" s="16" t="str">
        <f ca="1">IFERROR(INDEX(VpD!$2:$2,MATCH(H4065,VpD!$1:$1,1)),VpD!$I$2)</f>
        <v>&gt;1998</v>
      </c>
      <c r="Q4065" s="1">
        <f ca="1">INDEX(VpD!$C$3:$I$27,MATCH(F4065,VpD!$B$3:$B$27,0),MATCH(P4065,VpD!$C$2:$I$2,0))</f>
        <v>72</v>
      </c>
      <c r="R4065" s="16">
        <f t="shared" ca="1" si="828"/>
        <v>10.656000000000001</v>
      </c>
      <c r="S4065" s="14">
        <f t="shared" ca="1" si="829"/>
        <v>712081.62</v>
      </c>
      <c r="T4065" s="14">
        <f t="shared" ca="1" si="830"/>
        <v>6172070.0499999998</v>
      </c>
      <c r="U4065" s="14" t="str">
        <f t="shared" ca="1" si="831"/>
        <v>0A3F507E-1DE7-32B8-E044-0003BA298018</v>
      </c>
    </row>
    <row r="4066" spans="1:21" s="14" customFormat="1" x14ac:dyDescent="0.25">
      <c r="A4066" s="14">
        <f t="shared" si="819"/>
        <v>4066</v>
      </c>
      <c r="B4066" s="14" t="str">
        <f t="shared" ca="1" si="820"/>
        <v>905AB78B-CF64-4E12-A95D-CBD676481FD5</v>
      </c>
      <c r="C4066" s="14" t="str">
        <f t="shared" ca="1" si="821"/>
        <v>Nørrebred</v>
      </c>
      <c r="D4066" s="14" t="str">
        <f t="shared" ca="1" si="822"/>
        <v>212</v>
      </c>
      <c r="E4066" s="14" t="str">
        <f t="shared" ca="1" si="823"/>
        <v>21am</v>
      </c>
      <c r="F4066" s="1">
        <f t="shared" ca="1" si="824"/>
        <v>130</v>
      </c>
      <c r="G4066" s="1">
        <f t="shared" ca="1" si="825"/>
        <v>124</v>
      </c>
      <c r="H4066" s="1">
        <f t="shared" ca="1" si="826"/>
        <v>1983</v>
      </c>
      <c r="I4066" s="1" t="str">
        <f ca="1">INDEX(Relationstabel!$C$3:$K$10,MATCH(INDIRECT($A$1&amp;"J"&amp;A4066),Relationstabel!$A$3:$A$10,0),MATCH(IFERROR(VALUE(INDIRECT($A$1&amp;"K"&amp;A4066)),0),Relationstabel!$C$1:$K$1,0))</f>
        <v>Fjernvarme/ Blokvarme</v>
      </c>
      <c r="J4066" s="1" t="str">
        <f ca="1">INDEX(Anvendelseskode!B:B,MATCH($F4066,Anvendelseskode!$A:$A,0))</f>
        <v>Række-, kæde-, dobbelthus (lodret adskillelse mellem enhederne)</v>
      </c>
      <c r="K4066" s="1" t="str">
        <f ca="1">INDEX(Anvendelseskode!C:C,MATCH($F4066,Anvendelseskode!$A:$A,0))</f>
        <v>Række-, kæde og dobbelthuse</v>
      </c>
      <c r="L4066" s="1" t="str">
        <f ca="1">INDEX(Anvendelseskode!D:D,MATCH($F4066,Anvendelseskode!$A:$A,0))</f>
        <v>Private husholdninger</v>
      </c>
      <c r="M4066" s="1" t="str">
        <f ca="1">IFERROR(INDEX(SBi!$2:$2,MATCH(H4066,SBi!$1:$1,1)),SBi!$K$2)</f>
        <v>1979-1998</v>
      </c>
      <c r="N4066" s="1">
        <f ca="1">INDEX(SBi!$C$3:$K$28,MATCH(F4066,SBi!$B$3:$B$28,0),MATCH(M4066,SBi!$C$2:$K$2,0))</f>
        <v>96.8</v>
      </c>
      <c r="O4066" s="16">
        <f t="shared" ca="1" si="827"/>
        <v>12.0032</v>
      </c>
      <c r="P4066" s="16" t="str">
        <f ca="1">IFERROR(INDEX(VpD!$2:$2,MATCH(H4066,VpD!$1:$1,1)),VpD!$I$2)</f>
        <v>1979-1998</v>
      </c>
      <c r="Q4066" s="1">
        <f ca="1">INDEX(VpD!$C$3:$I$27,MATCH(F4066,VpD!$B$3:$B$27,0),MATCH(P4066,VpD!$C$2:$I$2,0))</f>
        <v>74</v>
      </c>
      <c r="R4066" s="16">
        <f t="shared" ca="1" si="828"/>
        <v>9.1760000000000002</v>
      </c>
      <c r="S4066" s="14">
        <f t="shared" ca="1" si="829"/>
        <v>711731.16</v>
      </c>
      <c r="T4066" s="14">
        <f t="shared" ca="1" si="830"/>
        <v>6172164.2999999998</v>
      </c>
      <c r="U4066" s="14" t="str">
        <f t="shared" ca="1" si="831"/>
        <v>0A3F507E-1EE7-32B8-E044-0003BA298018</v>
      </c>
    </row>
    <row r="4067" spans="1:21" s="14" customFormat="1" x14ac:dyDescent="0.25">
      <c r="A4067" s="14">
        <f t="shared" si="819"/>
        <v>4067</v>
      </c>
      <c r="B4067" s="14" t="str">
        <f t="shared" ca="1" si="820"/>
        <v>5657BE2D-4C52-4E29-AC9B-BF39FF87AAFE</v>
      </c>
      <c r="C4067" s="14" t="str">
        <f t="shared" ca="1" si="821"/>
        <v>Svanholmvej</v>
      </c>
      <c r="D4067" s="14" t="str">
        <f t="shared" ca="1" si="822"/>
        <v>15</v>
      </c>
      <c r="E4067" s="14" t="str">
        <f t="shared" ca="1" si="823"/>
        <v>18cæ</v>
      </c>
      <c r="F4067" s="1">
        <f t="shared" ca="1" si="824"/>
        <v>120</v>
      </c>
      <c r="G4067" s="1">
        <f t="shared" ca="1" si="825"/>
        <v>151</v>
      </c>
      <c r="H4067" s="1">
        <f t="shared" ca="1" si="826"/>
        <v>1975</v>
      </c>
      <c r="I4067" s="1" t="str">
        <f ca="1">INDEX(Relationstabel!$C$3:$K$10,MATCH(INDIRECT($A$1&amp;"J"&amp;A4067),Relationstabel!$A$3:$A$10,0),MATCH(IFERROR(VALUE(INDIRECT($A$1&amp;"K"&amp;A4067)),0),Relationstabel!$C$1:$K$1,0))</f>
        <v>Olie</v>
      </c>
      <c r="J4067" s="1" t="str">
        <f ca="1">INDEX(Anvendelseskode!B:B,MATCH($F4067,Anvendelseskode!$A:$A,0))</f>
        <v>Fritliggende enfamilieshus (parcelhus)</v>
      </c>
      <c r="K4067" s="1" t="str">
        <f ca="1">INDEX(Anvendelseskode!C:C,MATCH($F4067,Anvendelseskode!$A:$A,0))</f>
        <v>Parcelhuse</v>
      </c>
      <c r="L4067" s="1" t="str">
        <f ca="1">INDEX(Anvendelseskode!D:D,MATCH($F4067,Anvendelseskode!$A:$A,0))</f>
        <v>Private husholdninger</v>
      </c>
      <c r="M4067" s="1" t="str">
        <f ca="1">IFERROR(INDEX(SBi!$2:$2,MATCH(H4067,SBi!$1:$1,1)),SBi!$K$2)</f>
        <v>1973-1978</v>
      </c>
      <c r="N4067" s="1">
        <f ca="1">INDEX(SBi!$C$3:$K$28,MATCH(F4067,SBi!$B$3:$B$28,0),MATCH(M4067,SBi!$C$2:$K$2,0))</f>
        <v>119.8</v>
      </c>
      <c r="O4067" s="16">
        <f t="shared" ca="1" si="827"/>
        <v>18.0898</v>
      </c>
      <c r="P4067" s="16" t="str">
        <f ca="1">IFERROR(INDEX(VpD!$2:$2,MATCH(H4067,VpD!$1:$1,1)),VpD!$I$2)</f>
        <v>1973-1978</v>
      </c>
      <c r="Q4067" s="1">
        <f ca="1">INDEX(VpD!$C$3:$I$27,MATCH(F4067,VpD!$B$3:$B$27,0),MATCH(P4067,VpD!$C$2:$I$2,0))</f>
        <v>117</v>
      </c>
      <c r="R4067" s="16">
        <f t="shared" ca="1" si="828"/>
        <v>17.667000000000002</v>
      </c>
      <c r="S4067" s="14">
        <f t="shared" ca="1" si="829"/>
        <v>713211.46</v>
      </c>
      <c r="T4067" s="14">
        <f t="shared" ca="1" si="830"/>
        <v>6168939.5999999996</v>
      </c>
      <c r="U4067" s="14" t="str">
        <f t="shared" ca="1" si="831"/>
        <v>0A3F507E-21E7-32B8-E044-0003BA298018</v>
      </c>
    </row>
    <row r="4068" spans="1:21" s="14" customFormat="1" x14ac:dyDescent="0.25">
      <c r="A4068" s="14">
        <f t="shared" si="819"/>
        <v>4068</v>
      </c>
      <c r="B4068" s="14" t="str">
        <f t="shared" ca="1" si="820"/>
        <v>9B860460-1C9A-4116-B50A-D45FD76CEA0B</v>
      </c>
      <c r="C4068" s="14" t="str">
        <f t="shared" ca="1" si="821"/>
        <v>Syvhøjvænge</v>
      </c>
      <c r="D4068" s="14" t="str">
        <f t="shared" ca="1" si="822"/>
        <v>179</v>
      </c>
      <c r="E4068" s="14" t="str">
        <f t="shared" ca="1" si="823"/>
        <v>21co</v>
      </c>
      <c r="F4068" s="1">
        <f t="shared" ca="1" si="824"/>
        <v>130</v>
      </c>
      <c r="G4068" s="1">
        <f t="shared" ca="1" si="825"/>
        <v>170</v>
      </c>
      <c r="H4068" s="1">
        <f t="shared" ca="1" si="826"/>
        <v>1971</v>
      </c>
      <c r="I4068" s="1" t="str">
        <f ca="1">INDEX(Relationstabel!$C$3:$K$10,MATCH(INDIRECT($A$1&amp;"J"&amp;A4068),Relationstabel!$A$3:$A$10,0),MATCH(IFERROR(VALUE(INDIRECT($A$1&amp;"K"&amp;A4068)),0),Relationstabel!$C$1:$K$1,0))</f>
        <v>Fjernvarme/ Blokvarme</v>
      </c>
      <c r="J4068" s="1" t="str">
        <f ca="1">INDEX(Anvendelseskode!B:B,MATCH($F4068,Anvendelseskode!$A:$A,0))</f>
        <v>Række-, kæde-, dobbelthus (lodret adskillelse mellem enhederne)</v>
      </c>
      <c r="K4068" s="1" t="str">
        <f ca="1">INDEX(Anvendelseskode!C:C,MATCH($F4068,Anvendelseskode!$A:$A,0))</f>
        <v>Række-, kæde og dobbelthuse</v>
      </c>
      <c r="L4068" s="1" t="str">
        <f ca="1">INDEX(Anvendelseskode!D:D,MATCH($F4068,Anvendelseskode!$A:$A,0))</f>
        <v>Private husholdninger</v>
      </c>
      <c r="M4068" s="1" t="str">
        <f ca="1">IFERROR(INDEX(SBi!$2:$2,MATCH(H4068,SBi!$1:$1,1)),SBi!$K$2)</f>
        <v>1961-1972</v>
      </c>
      <c r="N4068" s="1">
        <f ca="1">INDEX(SBi!$C$3:$K$28,MATCH(F4068,SBi!$B$3:$B$28,0),MATCH(M4068,SBi!$C$2:$K$2,0))</f>
        <v>119.9</v>
      </c>
      <c r="O4068" s="16">
        <f t="shared" ca="1" si="827"/>
        <v>20.382999999999999</v>
      </c>
      <c r="P4068" s="16" t="str">
        <f ca="1">IFERROR(INDEX(VpD!$2:$2,MATCH(H4068,VpD!$1:$1,1)),VpD!$I$2)</f>
        <v>1961-1972</v>
      </c>
      <c r="Q4068" s="1">
        <f ca="1">INDEX(VpD!$C$3:$I$27,MATCH(F4068,VpD!$B$3:$B$27,0),MATCH(P4068,VpD!$C$2:$I$2,0))</f>
        <v>120</v>
      </c>
      <c r="R4068" s="16">
        <f t="shared" ca="1" si="828"/>
        <v>20.399999999999999</v>
      </c>
      <c r="S4068" s="14">
        <f t="shared" ca="1" si="829"/>
        <v>711776.98</v>
      </c>
      <c r="T4068" s="14">
        <f t="shared" ca="1" si="830"/>
        <v>6172165.9100000001</v>
      </c>
      <c r="U4068" s="14" t="str">
        <f t="shared" ca="1" si="831"/>
        <v>0A3F507E-22E7-32B8-E044-0003BA298018</v>
      </c>
    </row>
    <row r="4069" spans="1:21" s="14" customFormat="1" x14ac:dyDescent="0.25">
      <c r="A4069" s="14">
        <f t="shared" si="819"/>
        <v>4069</v>
      </c>
      <c r="B4069" s="14" t="str">
        <f t="shared" ca="1" si="820"/>
        <v>DE56A7BE-EDB7-4191-BC36-E325631B2AFF</v>
      </c>
      <c r="C4069" s="14" t="str">
        <f t="shared" ca="1" si="821"/>
        <v>Horsbred</v>
      </c>
      <c r="D4069" s="14" t="str">
        <f t="shared" ca="1" si="822"/>
        <v>111</v>
      </c>
      <c r="E4069" s="14" t="str">
        <f t="shared" ca="1" si="823"/>
        <v>13cn</v>
      </c>
      <c r="F4069" s="1">
        <f t="shared" ca="1" si="824"/>
        <v>130</v>
      </c>
      <c r="G4069" s="1">
        <f t="shared" ca="1" si="825"/>
        <v>148</v>
      </c>
      <c r="H4069" s="1">
        <f t="shared" ca="1" si="826"/>
        <v>1983</v>
      </c>
      <c r="I4069" s="1" t="str">
        <f ca="1">INDEX(Relationstabel!$C$3:$K$10,MATCH(INDIRECT($A$1&amp;"J"&amp;A4069),Relationstabel!$A$3:$A$10,0),MATCH(IFERROR(VALUE(INDIRECT($A$1&amp;"K"&amp;A4069)),0),Relationstabel!$C$1:$K$1,0))</f>
        <v>Fjernvarme/ Blokvarme</v>
      </c>
      <c r="J4069" s="1" t="str">
        <f ca="1">INDEX(Anvendelseskode!B:B,MATCH($F4069,Anvendelseskode!$A:$A,0))</f>
        <v>Række-, kæde-, dobbelthus (lodret adskillelse mellem enhederne)</v>
      </c>
      <c r="K4069" s="1" t="str">
        <f ca="1">INDEX(Anvendelseskode!C:C,MATCH($F4069,Anvendelseskode!$A:$A,0))</f>
        <v>Række-, kæde og dobbelthuse</v>
      </c>
      <c r="L4069" s="1" t="str">
        <f ca="1">INDEX(Anvendelseskode!D:D,MATCH($F4069,Anvendelseskode!$A:$A,0))</f>
        <v>Private husholdninger</v>
      </c>
      <c r="M4069" s="1" t="str">
        <f ca="1">IFERROR(INDEX(SBi!$2:$2,MATCH(H4069,SBi!$1:$1,1)),SBi!$K$2)</f>
        <v>1979-1998</v>
      </c>
      <c r="N4069" s="1">
        <f ca="1">INDEX(SBi!$C$3:$K$28,MATCH(F4069,SBi!$B$3:$B$28,0),MATCH(M4069,SBi!$C$2:$K$2,0))</f>
        <v>96.8</v>
      </c>
      <c r="O4069" s="16">
        <f t="shared" ca="1" si="827"/>
        <v>14.3264</v>
      </c>
      <c r="P4069" s="16" t="str">
        <f ca="1">IFERROR(INDEX(VpD!$2:$2,MATCH(H4069,VpD!$1:$1,1)),VpD!$I$2)</f>
        <v>1979-1998</v>
      </c>
      <c r="Q4069" s="1">
        <f ca="1">INDEX(VpD!$C$3:$I$27,MATCH(F4069,VpD!$B$3:$B$27,0),MATCH(P4069,VpD!$C$2:$I$2,0))</f>
        <v>74</v>
      </c>
      <c r="R4069" s="16">
        <f t="shared" ca="1" si="828"/>
        <v>10.952</v>
      </c>
      <c r="S4069" s="14">
        <f t="shared" ca="1" si="829"/>
        <v>711297.98</v>
      </c>
      <c r="T4069" s="14">
        <f t="shared" ca="1" si="830"/>
        <v>6171870.2199999997</v>
      </c>
      <c r="U4069" s="14" t="str">
        <f t="shared" ca="1" si="831"/>
        <v>0A3F507E-18E9-32B8-E044-0003BA298018</v>
      </c>
    </row>
    <row r="4070" spans="1:21" s="14" customFormat="1" x14ac:dyDescent="0.25">
      <c r="A4070" s="14">
        <f t="shared" si="819"/>
        <v>4070</v>
      </c>
      <c r="B4070" s="14" t="str">
        <f t="shared" ca="1" si="820"/>
        <v>352E64D1-4674-472A-8309-E1D5CA6F9574</v>
      </c>
      <c r="C4070" s="14" t="str">
        <f t="shared" ca="1" si="821"/>
        <v>Rendsagervej</v>
      </c>
      <c r="D4070" s="14" t="str">
        <f t="shared" ca="1" si="822"/>
        <v>109</v>
      </c>
      <c r="E4070" s="14" t="str">
        <f t="shared" ca="1" si="823"/>
        <v>9nh</v>
      </c>
      <c r="F4070" s="1">
        <f t="shared" ca="1" si="824"/>
        <v>120</v>
      </c>
      <c r="G4070" s="1">
        <f t="shared" ca="1" si="825"/>
        <v>109</v>
      </c>
      <c r="H4070" s="1">
        <f t="shared" ca="1" si="826"/>
        <v>1973</v>
      </c>
      <c r="I4070" s="1" t="str">
        <f ca="1">INDEX(Relationstabel!$C$3:$K$10,MATCH(INDIRECT($A$1&amp;"J"&amp;A4070),Relationstabel!$A$3:$A$10,0),MATCH(IFERROR(VALUE(INDIRECT($A$1&amp;"K"&amp;A4070)),0),Relationstabel!$C$1:$K$1,0))</f>
        <v>Naturgas</v>
      </c>
      <c r="J4070" s="1" t="str">
        <f ca="1">INDEX(Anvendelseskode!B:B,MATCH($F4070,Anvendelseskode!$A:$A,0))</f>
        <v>Fritliggende enfamilieshus (parcelhus)</v>
      </c>
      <c r="K4070" s="1" t="str">
        <f ca="1">INDEX(Anvendelseskode!C:C,MATCH($F4070,Anvendelseskode!$A:$A,0))</f>
        <v>Parcelhuse</v>
      </c>
      <c r="L4070" s="1" t="str">
        <f ca="1">INDEX(Anvendelseskode!D:D,MATCH($F4070,Anvendelseskode!$A:$A,0))</f>
        <v>Private husholdninger</v>
      </c>
      <c r="M4070" s="1" t="str">
        <f ca="1">IFERROR(INDEX(SBi!$2:$2,MATCH(H4070,SBi!$1:$1,1)),SBi!$K$2)</f>
        <v>1973-1978</v>
      </c>
      <c r="N4070" s="1">
        <f ca="1">INDEX(SBi!$C$3:$K$28,MATCH(F4070,SBi!$B$3:$B$28,0),MATCH(M4070,SBi!$C$2:$K$2,0))</f>
        <v>119.8</v>
      </c>
      <c r="O4070" s="16">
        <f t="shared" ca="1" si="827"/>
        <v>13.058199999999999</v>
      </c>
      <c r="P4070" s="16" t="str">
        <f ca="1">IFERROR(INDEX(VpD!$2:$2,MATCH(H4070,VpD!$1:$1,1)),VpD!$I$2)</f>
        <v>1973-1978</v>
      </c>
      <c r="Q4070" s="1">
        <f ca="1">INDEX(VpD!$C$3:$I$27,MATCH(F4070,VpD!$B$3:$B$27,0),MATCH(P4070,VpD!$C$2:$I$2,0))</f>
        <v>117</v>
      </c>
      <c r="R4070" s="16">
        <f t="shared" ca="1" si="828"/>
        <v>12.753</v>
      </c>
      <c r="S4070" s="14">
        <f t="shared" ca="1" si="829"/>
        <v>710865.82</v>
      </c>
      <c r="T4070" s="14">
        <f t="shared" ca="1" si="830"/>
        <v>6171697.9400000004</v>
      </c>
      <c r="U4070" s="14" t="str">
        <f t="shared" ca="1" si="831"/>
        <v>0A3F507E-1FE9-32B8-E044-0003BA298018</v>
      </c>
    </row>
    <row r="4071" spans="1:21" s="14" customFormat="1" x14ac:dyDescent="0.25">
      <c r="A4071" s="14">
        <f t="shared" si="819"/>
        <v>4071</v>
      </c>
      <c r="B4071" s="14" t="str">
        <f t="shared" ca="1" si="820"/>
        <v>95086946-CE22-4AA5-9753-73C823D3D343</v>
      </c>
      <c r="C4071" s="14" t="str">
        <f t="shared" ca="1" si="821"/>
        <v>Saltøvej</v>
      </c>
      <c r="D4071" s="14" t="str">
        <f t="shared" ca="1" si="822"/>
        <v>14</v>
      </c>
      <c r="E4071" s="14" t="str">
        <f t="shared" ca="1" si="823"/>
        <v>7y</v>
      </c>
      <c r="F4071" s="1">
        <f t="shared" ca="1" si="824"/>
        <v>120</v>
      </c>
      <c r="G4071" s="1">
        <f t="shared" ca="1" si="825"/>
        <v>161</v>
      </c>
      <c r="H4071" s="1">
        <f t="shared" ca="1" si="826"/>
        <v>1976</v>
      </c>
      <c r="I4071" s="1" t="str">
        <f ca="1">INDEX(Relationstabel!$C$3:$K$10,MATCH(INDIRECT($A$1&amp;"J"&amp;A4071),Relationstabel!$A$3:$A$10,0),MATCH(IFERROR(VALUE(INDIRECT($A$1&amp;"K"&amp;A4071)),0),Relationstabel!$C$1:$K$1,0))</f>
        <v>Elvarme</v>
      </c>
      <c r="J4071" s="1" t="str">
        <f ca="1">INDEX(Anvendelseskode!B:B,MATCH($F4071,Anvendelseskode!$A:$A,0))</f>
        <v>Fritliggende enfamilieshus (parcelhus)</v>
      </c>
      <c r="K4071" s="1" t="str">
        <f ca="1">INDEX(Anvendelseskode!C:C,MATCH($F4071,Anvendelseskode!$A:$A,0))</f>
        <v>Parcelhuse</v>
      </c>
      <c r="L4071" s="1" t="str">
        <f ca="1">INDEX(Anvendelseskode!D:D,MATCH($F4071,Anvendelseskode!$A:$A,0))</f>
        <v>Private husholdninger</v>
      </c>
      <c r="M4071" s="1" t="str">
        <f ca="1">IFERROR(INDEX(SBi!$2:$2,MATCH(H4071,SBi!$1:$1,1)),SBi!$K$2)</f>
        <v>1973-1978</v>
      </c>
      <c r="N4071" s="1">
        <f ca="1">INDEX(SBi!$C$3:$K$28,MATCH(F4071,SBi!$B$3:$B$28,0),MATCH(M4071,SBi!$C$2:$K$2,0))</f>
        <v>119.8</v>
      </c>
      <c r="O4071" s="16">
        <f t="shared" ca="1" si="827"/>
        <v>19.287800000000001</v>
      </c>
      <c r="P4071" s="16" t="str">
        <f ca="1">IFERROR(INDEX(VpD!$2:$2,MATCH(H4071,VpD!$1:$1,1)),VpD!$I$2)</f>
        <v>1973-1978</v>
      </c>
      <c r="Q4071" s="1">
        <f ca="1">INDEX(VpD!$C$3:$I$27,MATCH(F4071,VpD!$B$3:$B$27,0),MATCH(P4071,VpD!$C$2:$I$2,0))</f>
        <v>117</v>
      </c>
      <c r="R4071" s="16">
        <f t="shared" ca="1" si="828"/>
        <v>18.837</v>
      </c>
      <c r="S4071" s="14">
        <f t="shared" ca="1" si="829"/>
        <v>713050.87</v>
      </c>
      <c r="T4071" s="14">
        <f t="shared" ca="1" si="830"/>
        <v>6168329.6600000001</v>
      </c>
      <c r="U4071" s="14" t="str">
        <f t="shared" ca="1" si="831"/>
        <v>0A3F507E-20E9-32B8-E044-0003BA298018</v>
      </c>
    </row>
    <row r="4072" spans="1:21" s="14" customFormat="1" x14ac:dyDescent="0.25">
      <c r="A4072" s="14">
        <f t="shared" si="819"/>
        <v>4072</v>
      </c>
      <c r="B4072" s="14" t="str">
        <f t="shared" ca="1" si="820"/>
        <v>3F66730B-0E84-4B3D-8C31-B6F4AC15F54D</v>
      </c>
      <c r="C4072" s="14" t="str">
        <f t="shared" ca="1" si="821"/>
        <v>Bygaden</v>
      </c>
      <c r="D4072" s="14" t="str">
        <f t="shared" ca="1" si="822"/>
        <v>43</v>
      </c>
      <c r="E4072" s="14" t="str">
        <f t="shared" ca="1" si="823"/>
        <v>9f</v>
      </c>
      <c r="F4072" s="1">
        <f t="shared" ca="1" si="824"/>
        <v>120</v>
      </c>
      <c r="G4072" s="1">
        <f t="shared" ca="1" si="825"/>
        <v>216</v>
      </c>
      <c r="H4072" s="1">
        <f t="shared" ca="1" si="826"/>
        <v>1995</v>
      </c>
      <c r="I4072" s="1" t="str">
        <f ca="1">INDEX(Relationstabel!$C$3:$K$10,MATCH(INDIRECT($A$1&amp;"J"&amp;A4072),Relationstabel!$A$3:$A$10,0),MATCH(IFERROR(VALUE(INDIRECT($A$1&amp;"K"&amp;A4072)),0),Relationstabel!$C$1:$K$1,0))</f>
        <v>Elvarme</v>
      </c>
      <c r="J4072" s="1" t="str">
        <f ca="1">INDEX(Anvendelseskode!B:B,MATCH($F4072,Anvendelseskode!$A:$A,0))</f>
        <v>Fritliggende enfamilieshus (parcelhus)</v>
      </c>
      <c r="K4072" s="1" t="str">
        <f ca="1">INDEX(Anvendelseskode!C:C,MATCH($F4072,Anvendelseskode!$A:$A,0))</f>
        <v>Parcelhuse</v>
      </c>
      <c r="L4072" s="1" t="str">
        <f ca="1">INDEX(Anvendelseskode!D:D,MATCH($F4072,Anvendelseskode!$A:$A,0))</f>
        <v>Private husholdninger</v>
      </c>
      <c r="M4072" s="1" t="str">
        <f ca="1">IFERROR(INDEX(SBi!$2:$2,MATCH(H4072,SBi!$1:$1,1)),SBi!$K$2)</f>
        <v>1979-1998</v>
      </c>
      <c r="N4072" s="1">
        <f ca="1">INDEX(SBi!$C$3:$K$28,MATCH(F4072,SBi!$B$3:$B$28,0),MATCH(M4072,SBi!$C$2:$K$2,0))</f>
        <v>105.4</v>
      </c>
      <c r="O4072" s="16">
        <f t="shared" ca="1" si="827"/>
        <v>22.766400000000001</v>
      </c>
      <c r="P4072" s="16" t="str">
        <f ca="1">IFERROR(INDEX(VpD!$2:$2,MATCH(H4072,VpD!$1:$1,1)),VpD!$I$2)</f>
        <v>1979-1998</v>
      </c>
      <c r="Q4072" s="1">
        <f ca="1">INDEX(VpD!$C$3:$I$27,MATCH(F4072,VpD!$B$3:$B$27,0),MATCH(P4072,VpD!$C$2:$I$2,0))</f>
        <v>90</v>
      </c>
      <c r="R4072" s="16">
        <f t="shared" ca="1" si="828"/>
        <v>19.440000000000001</v>
      </c>
      <c r="S4072" s="14">
        <f t="shared" ca="1" si="829"/>
        <v>711616.81</v>
      </c>
      <c r="T4072" s="14">
        <f t="shared" ca="1" si="830"/>
        <v>6170687.0800000001</v>
      </c>
      <c r="U4072" s="14" t="str">
        <f t="shared" ca="1" si="831"/>
        <v>0A3F507E-15FC-32B8-E044-0003BA298018</v>
      </c>
    </row>
    <row r="4073" spans="1:21" s="14" customFormat="1" x14ac:dyDescent="0.25">
      <c r="A4073" s="14">
        <f t="shared" si="819"/>
        <v>4073</v>
      </c>
      <c r="B4073" s="14" t="str">
        <f t="shared" ca="1" si="820"/>
        <v>C3FA9FCD-595F-44B0-BBEE-0647843228EE</v>
      </c>
      <c r="C4073" s="14" t="str">
        <f t="shared" ca="1" si="821"/>
        <v>Engvej</v>
      </c>
      <c r="D4073" s="14" t="str">
        <f t="shared" ca="1" si="822"/>
        <v>9A</v>
      </c>
      <c r="E4073" s="14" t="str">
        <f t="shared" ca="1" si="823"/>
        <v>3ad</v>
      </c>
      <c r="F4073" s="1">
        <f t="shared" ca="1" si="824"/>
        <v>120</v>
      </c>
      <c r="G4073" s="1">
        <f t="shared" ca="1" si="825"/>
        <v>217</v>
      </c>
      <c r="H4073" s="1">
        <f t="shared" ca="1" si="826"/>
        <v>1862</v>
      </c>
      <c r="I4073" s="1" t="str">
        <f ca="1">INDEX(Relationstabel!$C$3:$K$10,MATCH(INDIRECT($A$1&amp;"J"&amp;A4073),Relationstabel!$A$3:$A$10,0),MATCH(IFERROR(VALUE(INDIRECT($A$1&amp;"K"&amp;A4073)),0),Relationstabel!$C$1:$K$1,0))</f>
        <v>Naturgas</v>
      </c>
      <c r="J4073" s="1" t="str">
        <f ca="1">INDEX(Anvendelseskode!B:B,MATCH($F4073,Anvendelseskode!$A:$A,0))</f>
        <v>Fritliggende enfamilieshus (parcelhus)</v>
      </c>
      <c r="K4073" s="1" t="str">
        <f ca="1">INDEX(Anvendelseskode!C:C,MATCH($F4073,Anvendelseskode!$A:$A,0))</f>
        <v>Parcelhuse</v>
      </c>
      <c r="L4073" s="1" t="str">
        <f ca="1">INDEX(Anvendelseskode!D:D,MATCH($F4073,Anvendelseskode!$A:$A,0))</f>
        <v>Private husholdninger</v>
      </c>
      <c r="M4073" s="1" t="str">
        <f ca="1">IFERROR(INDEX(SBi!$2:$2,MATCH(H4073,SBi!$1:$1,1)),SBi!$K$2)</f>
        <v>Før 1890</v>
      </c>
      <c r="N4073" s="1">
        <f ca="1">INDEX(SBi!$C$3:$K$28,MATCH(F4073,SBi!$B$3:$B$28,0),MATCH(M4073,SBi!$C$2:$K$2,0))</f>
        <v>170.3</v>
      </c>
      <c r="O4073" s="16">
        <f t="shared" ca="1" si="827"/>
        <v>36.955100000000009</v>
      </c>
      <c r="P4073" s="16" t="str">
        <f ca="1">IFERROR(INDEX(VpD!$2:$2,MATCH(H4073,VpD!$1:$1,1)),VpD!$I$2)</f>
        <v>&lt;1930</v>
      </c>
      <c r="Q4073" s="1">
        <f ca="1">INDEX(VpD!$C$3:$I$27,MATCH(F4073,VpD!$B$3:$B$27,0),MATCH(P4073,VpD!$C$2:$I$2,0))</f>
        <v>209</v>
      </c>
      <c r="R4073" s="16">
        <f t="shared" ca="1" si="828"/>
        <v>45.353000000000002</v>
      </c>
      <c r="S4073" s="14">
        <f t="shared" ca="1" si="829"/>
        <v>711727.06</v>
      </c>
      <c r="T4073" s="14">
        <f t="shared" ca="1" si="830"/>
        <v>6170440.4800000004</v>
      </c>
      <c r="U4073" s="14" t="str">
        <f t="shared" ca="1" si="831"/>
        <v>0A3F507E-16FC-32B8-E044-0003BA298018</v>
      </c>
    </row>
    <row r="4074" spans="1:21" s="14" customFormat="1" x14ac:dyDescent="0.25">
      <c r="A4074" s="14">
        <f t="shared" si="819"/>
        <v>4074</v>
      </c>
      <c r="B4074" s="14" t="str">
        <f t="shared" ca="1" si="820"/>
        <v>22D29022-28C2-43EF-8DAB-7301285844E6</v>
      </c>
      <c r="C4074" s="14" t="str">
        <f t="shared" ca="1" si="821"/>
        <v>Syvhøjvænge</v>
      </c>
      <c r="D4074" s="14" t="str">
        <f t="shared" ca="1" si="822"/>
        <v>200</v>
      </c>
      <c r="E4074" s="14" t="str">
        <f t="shared" ca="1" si="823"/>
        <v>14cm</v>
      </c>
      <c r="F4074" s="1">
        <f t="shared" ca="1" si="824"/>
        <v>130</v>
      </c>
      <c r="G4074" s="1">
        <f t="shared" ca="1" si="825"/>
        <v>107</v>
      </c>
      <c r="H4074" s="1">
        <f t="shared" ca="1" si="826"/>
        <v>1988</v>
      </c>
      <c r="I4074" s="1" t="str">
        <f ca="1">INDEX(Relationstabel!$C$3:$K$10,MATCH(INDIRECT($A$1&amp;"J"&amp;A4074),Relationstabel!$A$3:$A$10,0),MATCH(IFERROR(VALUE(INDIRECT($A$1&amp;"K"&amp;A4074)),0),Relationstabel!$C$1:$K$1,0))</f>
        <v>Fjernvarme/ Blokvarme</v>
      </c>
      <c r="J4074" s="1" t="str">
        <f ca="1">INDEX(Anvendelseskode!B:B,MATCH($F4074,Anvendelseskode!$A:$A,0))</f>
        <v>Række-, kæde-, dobbelthus (lodret adskillelse mellem enhederne)</v>
      </c>
      <c r="K4074" s="1" t="str">
        <f ca="1">INDEX(Anvendelseskode!C:C,MATCH($F4074,Anvendelseskode!$A:$A,0))</f>
        <v>Række-, kæde og dobbelthuse</v>
      </c>
      <c r="L4074" s="1" t="str">
        <f ca="1">INDEX(Anvendelseskode!D:D,MATCH($F4074,Anvendelseskode!$A:$A,0))</f>
        <v>Private husholdninger</v>
      </c>
      <c r="M4074" s="1" t="str">
        <f ca="1">IFERROR(INDEX(SBi!$2:$2,MATCH(H4074,SBi!$1:$1,1)),SBi!$K$2)</f>
        <v>1979-1998</v>
      </c>
      <c r="N4074" s="1">
        <f ca="1">INDEX(SBi!$C$3:$K$28,MATCH(F4074,SBi!$B$3:$B$28,0),MATCH(M4074,SBi!$C$2:$K$2,0))</f>
        <v>96.8</v>
      </c>
      <c r="O4074" s="16">
        <f t="shared" ca="1" si="827"/>
        <v>10.3576</v>
      </c>
      <c r="P4074" s="16" t="str">
        <f ca="1">IFERROR(INDEX(VpD!$2:$2,MATCH(H4074,VpD!$1:$1,1)),VpD!$I$2)</f>
        <v>1979-1998</v>
      </c>
      <c r="Q4074" s="1">
        <f ca="1">INDEX(VpD!$C$3:$I$27,MATCH(F4074,VpD!$B$3:$B$27,0),MATCH(P4074,VpD!$C$2:$I$2,0))</f>
        <v>74</v>
      </c>
      <c r="R4074" s="16">
        <f t="shared" ca="1" si="828"/>
        <v>7.9180000000000001</v>
      </c>
      <c r="S4074" s="14">
        <f t="shared" ca="1" si="829"/>
        <v>711980.28</v>
      </c>
      <c r="T4074" s="14">
        <f t="shared" ca="1" si="830"/>
        <v>6172096.4500000002</v>
      </c>
      <c r="U4074" s="14" t="str">
        <f t="shared" ca="1" si="831"/>
        <v>0A3F507E-22FC-32B8-E044-0003BA298018</v>
      </c>
    </row>
    <row r="4075" spans="1:21" s="14" customFormat="1" x14ac:dyDescent="0.25">
      <c r="A4075" s="14">
        <f t="shared" si="819"/>
        <v>4075</v>
      </c>
      <c r="B4075" s="14" t="str">
        <f t="shared" ca="1" si="820"/>
        <v>C52E56C3-F5EC-4852-944C-1E3A424B7D46</v>
      </c>
      <c r="C4075" s="14" t="str">
        <f t="shared" ca="1" si="821"/>
        <v>Højstrupvej</v>
      </c>
      <c r="D4075" s="14" t="str">
        <f t="shared" ca="1" si="822"/>
        <v>7</v>
      </c>
      <c r="E4075" s="14" t="str">
        <f t="shared" ca="1" si="823"/>
        <v>18az</v>
      </c>
      <c r="F4075" s="1">
        <f t="shared" ca="1" si="824"/>
        <v>120</v>
      </c>
      <c r="G4075" s="1">
        <f t="shared" ca="1" si="825"/>
        <v>145</v>
      </c>
      <c r="H4075" s="1">
        <f t="shared" ca="1" si="826"/>
        <v>1983</v>
      </c>
      <c r="I4075" s="1" t="str">
        <f ca="1">INDEX(Relationstabel!$C$3:$K$10,MATCH(INDIRECT($A$1&amp;"J"&amp;A4075),Relationstabel!$A$3:$A$10,0),MATCH(IFERROR(VALUE(INDIRECT($A$1&amp;"K"&amp;A4075)),0),Relationstabel!$C$1:$K$1,0))</f>
        <v>Naturgas</v>
      </c>
      <c r="J4075" s="1" t="str">
        <f ca="1">INDEX(Anvendelseskode!B:B,MATCH($F4075,Anvendelseskode!$A:$A,0))</f>
        <v>Fritliggende enfamilieshus (parcelhus)</v>
      </c>
      <c r="K4075" s="1" t="str">
        <f ca="1">INDEX(Anvendelseskode!C:C,MATCH($F4075,Anvendelseskode!$A:$A,0))</f>
        <v>Parcelhuse</v>
      </c>
      <c r="L4075" s="1" t="str">
        <f ca="1">INDEX(Anvendelseskode!D:D,MATCH($F4075,Anvendelseskode!$A:$A,0))</f>
        <v>Private husholdninger</v>
      </c>
      <c r="M4075" s="1" t="str">
        <f ca="1">IFERROR(INDEX(SBi!$2:$2,MATCH(H4075,SBi!$1:$1,1)),SBi!$K$2)</f>
        <v>1979-1998</v>
      </c>
      <c r="N4075" s="1">
        <f ca="1">INDEX(SBi!$C$3:$K$28,MATCH(F4075,SBi!$B$3:$B$28,0),MATCH(M4075,SBi!$C$2:$K$2,0))</f>
        <v>105.4</v>
      </c>
      <c r="O4075" s="16">
        <f t="shared" ca="1" si="827"/>
        <v>15.282999999999999</v>
      </c>
      <c r="P4075" s="16" t="str">
        <f ca="1">IFERROR(INDEX(VpD!$2:$2,MATCH(H4075,VpD!$1:$1,1)),VpD!$I$2)</f>
        <v>1979-1998</v>
      </c>
      <c r="Q4075" s="1">
        <f ca="1">INDEX(VpD!$C$3:$I$27,MATCH(F4075,VpD!$B$3:$B$27,0),MATCH(P4075,VpD!$C$2:$I$2,0))</f>
        <v>90</v>
      </c>
      <c r="R4075" s="16">
        <f t="shared" ca="1" si="828"/>
        <v>13.05</v>
      </c>
      <c r="S4075" s="14">
        <f t="shared" ca="1" si="829"/>
        <v>713052.5</v>
      </c>
      <c r="T4075" s="14">
        <f t="shared" ca="1" si="830"/>
        <v>6168942.6200000001</v>
      </c>
      <c r="U4075" s="14" t="str">
        <f t="shared" ca="1" si="831"/>
        <v>0A3F507E-1AFE-32B8-E044-0003BA298018</v>
      </c>
    </row>
    <row r="4076" spans="1:21" s="14" customFormat="1" x14ac:dyDescent="0.25">
      <c r="A4076" s="14">
        <f t="shared" si="819"/>
        <v>4076</v>
      </c>
      <c r="B4076" s="14" t="str">
        <f t="shared" ca="1" si="820"/>
        <v>030E8998-A933-43DF-A435-40D26EA8D553</v>
      </c>
      <c r="C4076" s="14" t="str">
        <f t="shared" ca="1" si="821"/>
        <v>Hyrdeengen</v>
      </c>
      <c r="D4076" s="14" t="str">
        <f t="shared" ca="1" si="822"/>
        <v>301</v>
      </c>
      <c r="E4076" s="14" t="str">
        <f t="shared" ca="1" si="823"/>
        <v>21em</v>
      </c>
      <c r="F4076" s="1">
        <f t="shared" ca="1" si="824"/>
        <v>130</v>
      </c>
      <c r="G4076" s="1">
        <f t="shared" ca="1" si="825"/>
        <v>117</v>
      </c>
      <c r="H4076" s="1">
        <f t="shared" ca="1" si="826"/>
        <v>1975</v>
      </c>
      <c r="I4076" s="1" t="str">
        <f ca="1">INDEX(Relationstabel!$C$3:$K$10,MATCH(INDIRECT($A$1&amp;"J"&amp;A4076),Relationstabel!$A$3:$A$10,0),MATCH(IFERROR(VALUE(INDIRECT($A$1&amp;"K"&amp;A4076)),0),Relationstabel!$C$1:$K$1,0))</f>
        <v>Fjernvarme/ Blokvarme</v>
      </c>
      <c r="J4076" s="1" t="str">
        <f ca="1">INDEX(Anvendelseskode!B:B,MATCH($F4076,Anvendelseskode!$A:$A,0))</f>
        <v>Række-, kæde-, dobbelthus (lodret adskillelse mellem enhederne)</v>
      </c>
      <c r="K4076" s="1" t="str">
        <f ca="1">INDEX(Anvendelseskode!C:C,MATCH($F4076,Anvendelseskode!$A:$A,0))</f>
        <v>Række-, kæde og dobbelthuse</v>
      </c>
      <c r="L4076" s="1" t="str">
        <f ca="1">INDEX(Anvendelseskode!D:D,MATCH($F4076,Anvendelseskode!$A:$A,0))</f>
        <v>Private husholdninger</v>
      </c>
      <c r="M4076" s="1" t="str">
        <f ca="1">IFERROR(INDEX(SBi!$2:$2,MATCH(H4076,SBi!$1:$1,1)),SBi!$K$2)</f>
        <v>1973-1978</v>
      </c>
      <c r="N4076" s="1">
        <f ca="1">INDEX(SBi!$C$3:$K$28,MATCH(F4076,SBi!$B$3:$B$28,0),MATCH(M4076,SBi!$C$2:$K$2,0))</f>
        <v>112.6</v>
      </c>
      <c r="O4076" s="16">
        <f t="shared" ca="1" si="827"/>
        <v>13.174199999999999</v>
      </c>
      <c r="P4076" s="16" t="str">
        <f ca="1">IFERROR(INDEX(VpD!$2:$2,MATCH(H4076,VpD!$1:$1,1)),VpD!$I$2)</f>
        <v>1973-1978</v>
      </c>
      <c r="Q4076" s="1">
        <f ca="1">INDEX(VpD!$C$3:$I$27,MATCH(F4076,VpD!$B$3:$B$27,0),MATCH(P4076,VpD!$C$2:$I$2,0))</f>
        <v>98</v>
      </c>
      <c r="R4076" s="16">
        <f t="shared" ca="1" si="828"/>
        <v>11.465999999999999</v>
      </c>
      <c r="S4076" s="14">
        <f t="shared" ca="1" si="829"/>
        <v>711608.11</v>
      </c>
      <c r="T4076" s="14">
        <f t="shared" ca="1" si="830"/>
        <v>6172293.5999999996</v>
      </c>
      <c r="U4076" s="14" t="str">
        <f t="shared" ca="1" si="831"/>
        <v>0A3F507E-19E8-32B8-E044-0003BA298018</v>
      </c>
    </row>
    <row r="4077" spans="1:21" s="14" customFormat="1" x14ac:dyDescent="0.25">
      <c r="A4077" s="14">
        <f t="shared" si="819"/>
        <v>4077</v>
      </c>
      <c r="B4077" s="14" t="str">
        <f t="shared" ca="1" si="820"/>
        <v>A1A3E968-2256-4753-B075-EB7DEF63CA7A</v>
      </c>
      <c r="C4077" s="14" t="str">
        <f t="shared" ca="1" si="821"/>
        <v>Løkketoften</v>
      </c>
      <c r="D4077" s="14" t="str">
        <f t="shared" ca="1" si="822"/>
        <v>4</v>
      </c>
      <c r="E4077" s="14" t="str">
        <f t="shared" ca="1" si="823"/>
        <v>9ee</v>
      </c>
      <c r="F4077" s="1">
        <f t="shared" ca="1" si="824"/>
        <v>120</v>
      </c>
      <c r="G4077" s="1">
        <f t="shared" ca="1" si="825"/>
        <v>171</v>
      </c>
      <c r="H4077" s="1">
        <f t="shared" ca="1" si="826"/>
        <v>1988</v>
      </c>
      <c r="I4077" s="1" t="str">
        <f ca="1">INDEX(Relationstabel!$C$3:$K$10,MATCH(INDIRECT($A$1&amp;"J"&amp;A4077),Relationstabel!$A$3:$A$10,0),MATCH(IFERROR(VALUE(INDIRECT($A$1&amp;"K"&amp;A4077)),0),Relationstabel!$C$1:$K$1,0))</f>
        <v>Naturgas</v>
      </c>
      <c r="J4077" s="1" t="str">
        <f ca="1">INDEX(Anvendelseskode!B:B,MATCH($F4077,Anvendelseskode!$A:$A,0))</f>
        <v>Fritliggende enfamilieshus (parcelhus)</v>
      </c>
      <c r="K4077" s="1" t="str">
        <f ca="1">INDEX(Anvendelseskode!C:C,MATCH($F4077,Anvendelseskode!$A:$A,0))</f>
        <v>Parcelhuse</v>
      </c>
      <c r="L4077" s="1" t="str">
        <f ca="1">INDEX(Anvendelseskode!D:D,MATCH($F4077,Anvendelseskode!$A:$A,0))</f>
        <v>Private husholdninger</v>
      </c>
      <c r="M4077" s="1" t="str">
        <f ca="1">IFERROR(INDEX(SBi!$2:$2,MATCH(H4077,SBi!$1:$1,1)),SBi!$K$2)</f>
        <v>1979-1998</v>
      </c>
      <c r="N4077" s="1">
        <f ca="1">INDEX(SBi!$C$3:$K$28,MATCH(F4077,SBi!$B$3:$B$28,0),MATCH(M4077,SBi!$C$2:$K$2,0))</f>
        <v>105.4</v>
      </c>
      <c r="O4077" s="16">
        <f t="shared" ca="1" si="827"/>
        <v>18.023400000000002</v>
      </c>
      <c r="P4077" s="16" t="str">
        <f ca="1">IFERROR(INDEX(VpD!$2:$2,MATCH(H4077,VpD!$1:$1,1)),VpD!$I$2)</f>
        <v>1979-1998</v>
      </c>
      <c r="Q4077" s="1">
        <f ca="1">INDEX(VpD!$C$3:$I$27,MATCH(F4077,VpD!$B$3:$B$27,0),MATCH(P4077,VpD!$C$2:$I$2,0))</f>
        <v>90</v>
      </c>
      <c r="R4077" s="16">
        <f t="shared" ca="1" si="828"/>
        <v>15.39</v>
      </c>
      <c r="S4077" s="14">
        <f t="shared" ca="1" si="829"/>
        <v>710976.25</v>
      </c>
      <c r="T4077" s="14">
        <f t="shared" ca="1" si="830"/>
        <v>6171944.4500000002</v>
      </c>
      <c r="U4077" s="14" t="str">
        <f t="shared" ca="1" si="831"/>
        <v>0A3F507E-1CE8-32B8-E044-0003BA298018</v>
      </c>
    </row>
    <row r="4078" spans="1:21" s="14" customFormat="1" x14ac:dyDescent="0.25">
      <c r="A4078" s="14">
        <f t="shared" si="819"/>
        <v>4078</v>
      </c>
      <c r="B4078" s="14" t="str">
        <f t="shared" ca="1" si="820"/>
        <v>8292DB7C-9E31-4651-A32E-7498F4D4D19B</v>
      </c>
      <c r="C4078" s="14" t="str">
        <f t="shared" ca="1" si="821"/>
        <v>Egholmvej</v>
      </c>
      <c r="D4078" s="14" t="str">
        <f t="shared" ca="1" si="822"/>
        <v>12</v>
      </c>
      <c r="E4078" s="14" t="str">
        <f t="shared" ca="1" si="823"/>
        <v>18du</v>
      </c>
      <c r="F4078" s="1">
        <f t="shared" ca="1" si="824"/>
        <v>120</v>
      </c>
      <c r="G4078" s="1">
        <f t="shared" ca="1" si="825"/>
        <v>153</v>
      </c>
      <c r="H4078" s="1">
        <f t="shared" ca="1" si="826"/>
        <v>1998</v>
      </c>
      <c r="I4078" s="1" t="str">
        <f ca="1">INDEX(Relationstabel!$C$3:$K$10,MATCH(INDIRECT($A$1&amp;"J"&amp;A4078),Relationstabel!$A$3:$A$10,0),MATCH(IFERROR(VALUE(INDIRECT($A$1&amp;"K"&amp;A4078)),0),Relationstabel!$C$1:$K$1,0))</f>
        <v>Naturgas</v>
      </c>
      <c r="J4078" s="1" t="str">
        <f ca="1">INDEX(Anvendelseskode!B:B,MATCH($F4078,Anvendelseskode!$A:$A,0))</f>
        <v>Fritliggende enfamilieshus (parcelhus)</v>
      </c>
      <c r="K4078" s="1" t="str">
        <f ca="1">INDEX(Anvendelseskode!C:C,MATCH($F4078,Anvendelseskode!$A:$A,0))</f>
        <v>Parcelhuse</v>
      </c>
      <c r="L4078" s="1" t="str">
        <f ca="1">INDEX(Anvendelseskode!D:D,MATCH($F4078,Anvendelseskode!$A:$A,0))</f>
        <v>Private husholdninger</v>
      </c>
      <c r="M4078" s="1" t="str">
        <f ca="1">IFERROR(INDEX(SBi!$2:$2,MATCH(H4078,SBi!$1:$1,1)),SBi!$K$2)</f>
        <v>1979-1998</v>
      </c>
      <c r="N4078" s="1">
        <f ca="1">INDEX(SBi!$C$3:$K$28,MATCH(F4078,SBi!$B$3:$B$28,0),MATCH(M4078,SBi!$C$2:$K$2,0))</f>
        <v>105.4</v>
      </c>
      <c r="O4078" s="16">
        <f t="shared" ca="1" si="827"/>
        <v>16.126200000000001</v>
      </c>
      <c r="P4078" s="16" t="str">
        <f ca="1">IFERROR(INDEX(VpD!$2:$2,MATCH(H4078,VpD!$1:$1,1)),VpD!$I$2)</f>
        <v>1979-1998</v>
      </c>
      <c r="Q4078" s="1">
        <f ca="1">INDEX(VpD!$C$3:$I$27,MATCH(F4078,VpD!$B$3:$B$27,0),MATCH(P4078,VpD!$C$2:$I$2,0))</f>
        <v>90</v>
      </c>
      <c r="R4078" s="16">
        <f t="shared" ca="1" si="828"/>
        <v>13.77</v>
      </c>
      <c r="S4078" s="14">
        <f t="shared" ca="1" si="829"/>
        <v>713406.94</v>
      </c>
      <c r="T4078" s="14">
        <f t="shared" ca="1" si="830"/>
        <v>6168971.0899999999</v>
      </c>
      <c r="U4078" s="14" t="str">
        <f t="shared" ca="1" si="831"/>
        <v>0A3F507E-16F0-32B8-E044-0003BA298018</v>
      </c>
    </row>
    <row r="4079" spans="1:21" s="14" customFormat="1" x14ac:dyDescent="0.25">
      <c r="A4079" s="14">
        <f t="shared" si="819"/>
        <v>4079</v>
      </c>
      <c r="B4079" s="14" t="str">
        <f t="shared" ca="1" si="820"/>
        <v>8280067D-C2C6-4811-BDF4-EAD27869AA94</v>
      </c>
      <c r="C4079" s="14" t="str">
        <f t="shared" ca="1" si="821"/>
        <v>Hyrdeengen</v>
      </c>
      <c r="D4079" s="14" t="str">
        <f t="shared" ca="1" si="822"/>
        <v>317</v>
      </c>
      <c r="E4079" s="14" t="str">
        <f t="shared" ca="1" si="823"/>
        <v>21ed</v>
      </c>
      <c r="F4079" s="1">
        <f t="shared" ca="1" si="824"/>
        <v>130</v>
      </c>
      <c r="G4079" s="1">
        <f t="shared" ca="1" si="825"/>
        <v>125</v>
      </c>
      <c r="H4079" s="1">
        <f t="shared" ca="1" si="826"/>
        <v>1975</v>
      </c>
      <c r="I4079" s="1" t="str">
        <f ca="1">INDEX(Relationstabel!$C$3:$K$10,MATCH(INDIRECT($A$1&amp;"J"&amp;A4079),Relationstabel!$A$3:$A$10,0),MATCH(IFERROR(VALUE(INDIRECT($A$1&amp;"K"&amp;A4079)),0),Relationstabel!$C$1:$K$1,0))</f>
        <v>Elvarme</v>
      </c>
      <c r="J4079" s="1" t="str">
        <f ca="1">INDEX(Anvendelseskode!B:B,MATCH($F4079,Anvendelseskode!$A:$A,0))</f>
        <v>Række-, kæde-, dobbelthus (lodret adskillelse mellem enhederne)</v>
      </c>
      <c r="K4079" s="1" t="str">
        <f ca="1">INDEX(Anvendelseskode!C:C,MATCH($F4079,Anvendelseskode!$A:$A,0))</f>
        <v>Række-, kæde og dobbelthuse</v>
      </c>
      <c r="L4079" s="1" t="str">
        <f ca="1">INDEX(Anvendelseskode!D:D,MATCH($F4079,Anvendelseskode!$A:$A,0))</f>
        <v>Private husholdninger</v>
      </c>
      <c r="M4079" s="1" t="str">
        <f ca="1">IFERROR(INDEX(SBi!$2:$2,MATCH(H4079,SBi!$1:$1,1)),SBi!$K$2)</f>
        <v>1973-1978</v>
      </c>
      <c r="N4079" s="1">
        <f ca="1">INDEX(SBi!$C$3:$K$28,MATCH(F4079,SBi!$B$3:$B$28,0),MATCH(M4079,SBi!$C$2:$K$2,0))</f>
        <v>112.6</v>
      </c>
      <c r="O4079" s="16">
        <f t="shared" ca="1" si="827"/>
        <v>14.074999999999999</v>
      </c>
      <c r="P4079" s="16" t="str">
        <f ca="1">IFERROR(INDEX(VpD!$2:$2,MATCH(H4079,VpD!$1:$1,1)),VpD!$I$2)</f>
        <v>1973-1978</v>
      </c>
      <c r="Q4079" s="1">
        <f ca="1">INDEX(VpD!$C$3:$I$27,MATCH(F4079,VpD!$B$3:$B$27,0),MATCH(P4079,VpD!$C$2:$I$2,0))</f>
        <v>98</v>
      </c>
      <c r="R4079" s="16">
        <f t="shared" ca="1" si="828"/>
        <v>12.25</v>
      </c>
      <c r="S4079" s="14">
        <f t="shared" ca="1" si="829"/>
        <v>711588.87</v>
      </c>
      <c r="T4079" s="14">
        <f t="shared" ca="1" si="830"/>
        <v>6172351.1399999997</v>
      </c>
      <c r="U4079" s="14" t="str">
        <f t="shared" ca="1" si="831"/>
        <v>0A3F507E-19F0-32B8-E044-0003BA298018</v>
      </c>
    </row>
    <row r="4080" spans="1:21" s="14" customFormat="1" x14ac:dyDescent="0.25">
      <c r="A4080" s="14">
        <f t="shared" si="819"/>
        <v>4080</v>
      </c>
      <c r="B4080" s="14" t="str">
        <f t="shared" ca="1" si="820"/>
        <v>A2A23D43-B002-4595-B0E3-D4F937D942E1</v>
      </c>
      <c r="C4080" s="14" t="str">
        <f t="shared" ca="1" si="821"/>
        <v>Højstrupparken</v>
      </c>
      <c r="D4080" s="14" t="str">
        <f t="shared" ca="1" si="822"/>
        <v>53</v>
      </c>
      <c r="E4080" s="14" t="str">
        <f t="shared" ca="1" si="823"/>
        <v>18oo</v>
      </c>
      <c r="F4080" s="1">
        <f t="shared" ca="1" si="824"/>
        <v>140</v>
      </c>
      <c r="G4080" s="1">
        <f t="shared" ca="1" si="825"/>
        <v>1224</v>
      </c>
      <c r="H4080" s="1">
        <f t="shared" ca="1" si="826"/>
        <v>1965</v>
      </c>
      <c r="I4080" s="1" t="str">
        <f ca="1">INDEX(Relationstabel!$C$3:$K$10,MATCH(INDIRECT($A$1&amp;"J"&amp;A4080),Relationstabel!$A$3:$A$10,0),MATCH(IFERROR(VALUE(INDIRECT($A$1&amp;"K"&amp;A4080)),0),Relationstabel!$C$1:$K$1,0))</f>
        <v>Fjernvarme/ Blokvarme</v>
      </c>
      <c r="J4080" s="1" t="str">
        <f ca="1">INDEX(Anvendelseskode!B:B,MATCH($F4080,Anvendelseskode!$A:$A,0))</f>
        <v>Etageboligbebyggelse</v>
      </c>
      <c r="K4080" s="1" t="str">
        <f ca="1">INDEX(Anvendelseskode!C:C,MATCH($F4080,Anvendelseskode!$A:$A,0))</f>
        <v>Etageboligbebyggelse</v>
      </c>
      <c r="L4080" s="1" t="str">
        <f ca="1">INDEX(Anvendelseskode!D:D,MATCH($F4080,Anvendelseskode!$A:$A,0))</f>
        <v>Private husholdninger</v>
      </c>
      <c r="M4080" s="1" t="str">
        <f ca="1">IFERROR(INDEX(SBi!$2:$2,MATCH(H4080,SBi!$1:$1,1)),SBi!$K$2)</f>
        <v>1961-1972</v>
      </c>
      <c r="N4080" s="1">
        <f ca="1">INDEX(SBi!$C$3:$K$28,MATCH(F4080,SBi!$B$3:$B$28,0),MATCH(M4080,SBi!$C$2:$K$2,0))</f>
        <v>132.30000000000001</v>
      </c>
      <c r="O4080" s="16">
        <f t="shared" ca="1" si="827"/>
        <v>161.93520000000001</v>
      </c>
      <c r="P4080" s="16" t="str">
        <f ca="1">IFERROR(INDEX(VpD!$2:$2,MATCH(H4080,VpD!$1:$1,1)),VpD!$I$2)</f>
        <v>1961-1972</v>
      </c>
      <c r="Q4080" s="1">
        <f ca="1">INDEX(VpD!$C$3:$I$27,MATCH(F4080,VpD!$B$3:$B$27,0),MATCH(P4080,VpD!$C$2:$I$2,0))</f>
        <v>126</v>
      </c>
      <c r="R4080" s="16">
        <f t="shared" ca="1" si="828"/>
        <v>154.22399999999999</v>
      </c>
      <c r="S4080" s="14">
        <f t="shared" ca="1" si="829"/>
        <v>713123.16</v>
      </c>
      <c r="T4080" s="14">
        <f t="shared" ca="1" si="830"/>
        <v>6169216.1200000001</v>
      </c>
      <c r="U4080" s="14" t="str">
        <f t="shared" ca="1" si="831"/>
        <v>0A3F507E-1AF0-32B8-E044-0003BA298018</v>
      </c>
    </row>
    <row r="4081" spans="1:21" s="14" customFormat="1" x14ac:dyDescent="0.25">
      <c r="A4081" s="14">
        <f t="shared" si="819"/>
        <v>4081</v>
      </c>
      <c r="B4081" s="14" t="str">
        <f t="shared" ca="1" si="820"/>
        <v>9E4F4DC4-C8D2-493F-AC7A-606D761B0933</v>
      </c>
      <c r="C4081" s="14" t="str">
        <f t="shared" ca="1" si="821"/>
        <v>Svenstrupvej</v>
      </c>
      <c r="D4081" s="14" t="str">
        <f t="shared" ca="1" si="822"/>
        <v>4B</v>
      </c>
      <c r="E4081" s="14" t="str">
        <f t="shared" ca="1" si="823"/>
        <v>18mm</v>
      </c>
      <c r="F4081" s="1">
        <f t="shared" ca="1" si="824"/>
        <v>130</v>
      </c>
      <c r="G4081" s="1">
        <f t="shared" ca="1" si="825"/>
        <v>94</v>
      </c>
      <c r="H4081" s="1">
        <f t="shared" ca="1" si="826"/>
        <v>1959</v>
      </c>
      <c r="I4081" s="1" t="str">
        <f ca="1">INDEX(Relationstabel!$C$3:$K$10,MATCH(INDIRECT($A$1&amp;"J"&amp;A4081),Relationstabel!$A$3:$A$10,0),MATCH(IFERROR(VALUE(INDIRECT($A$1&amp;"K"&amp;A4081)),0),Relationstabel!$C$1:$K$1,0))</f>
        <v>Naturgas</v>
      </c>
      <c r="J4081" s="1" t="str">
        <f ca="1">INDEX(Anvendelseskode!B:B,MATCH($F4081,Anvendelseskode!$A:$A,0))</f>
        <v>Række-, kæde-, dobbelthus (lodret adskillelse mellem enhederne)</v>
      </c>
      <c r="K4081" s="1" t="str">
        <f ca="1">INDEX(Anvendelseskode!C:C,MATCH($F4081,Anvendelseskode!$A:$A,0))</f>
        <v>Række-, kæde og dobbelthuse</v>
      </c>
      <c r="L4081" s="1" t="str">
        <f ca="1">INDEX(Anvendelseskode!D:D,MATCH($F4081,Anvendelseskode!$A:$A,0))</f>
        <v>Private husholdninger</v>
      </c>
      <c r="M4081" s="1" t="str">
        <f ca="1">IFERROR(INDEX(SBi!$2:$2,MATCH(H4081,SBi!$1:$1,1)),SBi!$K$2)</f>
        <v>1951-1960</v>
      </c>
      <c r="N4081" s="1">
        <f ca="1">INDEX(SBi!$C$3:$K$28,MATCH(F4081,SBi!$B$3:$B$28,0),MATCH(M4081,SBi!$C$2:$K$2,0))</f>
        <v>142.80000000000001</v>
      </c>
      <c r="O4081" s="16">
        <f t="shared" ca="1" si="827"/>
        <v>13.423200000000001</v>
      </c>
      <c r="P4081" s="16" t="str">
        <f ca="1">IFERROR(INDEX(VpD!$2:$2,MATCH(H4081,VpD!$1:$1,1)),VpD!$I$2)</f>
        <v>1951-1960</v>
      </c>
      <c r="Q4081" s="1">
        <f ca="1">INDEX(VpD!$C$3:$I$27,MATCH(F4081,VpD!$B$3:$B$27,0),MATCH(P4081,VpD!$C$2:$I$2,0))</f>
        <v>162</v>
      </c>
      <c r="R4081" s="16">
        <f t="shared" ca="1" si="828"/>
        <v>15.228</v>
      </c>
      <c r="S4081" s="14">
        <f t="shared" ca="1" si="829"/>
        <v>712956.08</v>
      </c>
      <c r="T4081" s="14">
        <f t="shared" ca="1" si="830"/>
        <v>6169293.8899999997</v>
      </c>
      <c r="U4081" s="14" t="str">
        <f t="shared" ca="1" si="831"/>
        <v>0A3F507E-21FB-32B8-E044-0003BA298018</v>
      </c>
    </row>
    <row r="4082" spans="1:21" s="14" customFormat="1" x14ac:dyDescent="0.25">
      <c r="A4082" s="14">
        <f t="shared" si="819"/>
        <v>4082</v>
      </c>
      <c r="B4082" s="14" t="str">
        <f t="shared" ca="1" si="820"/>
        <v>3A9E28B0-E01B-4134-8017-DAA48BD068B3</v>
      </c>
      <c r="C4082" s="14" t="str">
        <f t="shared" ca="1" si="821"/>
        <v>Syvhøjvænge</v>
      </c>
      <c r="D4082" s="14" t="str">
        <f t="shared" ca="1" si="822"/>
        <v>199</v>
      </c>
      <c r="E4082" s="14" t="str">
        <f t="shared" ca="1" si="823"/>
        <v>21bt</v>
      </c>
      <c r="F4082" s="1">
        <f t="shared" ca="1" si="824"/>
        <v>130</v>
      </c>
      <c r="G4082" s="1">
        <f t="shared" ca="1" si="825"/>
        <v>126</v>
      </c>
      <c r="H4082" s="1">
        <f t="shared" ca="1" si="826"/>
        <v>1971</v>
      </c>
      <c r="I4082" s="1" t="str">
        <f ca="1">INDEX(Relationstabel!$C$3:$K$10,MATCH(INDIRECT($A$1&amp;"J"&amp;A4082),Relationstabel!$A$3:$A$10,0),MATCH(IFERROR(VALUE(INDIRECT($A$1&amp;"K"&amp;A4082)),0),Relationstabel!$C$1:$K$1,0))</f>
        <v>Fjernvarme/ Blokvarme</v>
      </c>
      <c r="J4082" s="1" t="str">
        <f ca="1">INDEX(Anvendelseskode!B:B,MATCH($F4082,Anvendelseskode!$A:$A,0))</f>
        <v>Række-, kæde-, dobbelthus (lodret adskillelse mellem enhederne)</v>
      </c>
      <c r="K4082" s="1" t="str">
        <f ca="1">INDEX(Anvendelseskode!C:C,MATCH($F4082,Anvendelseskode!$A:$A,0))</f>
        <v>Række-, kæde og dobbelthuse</v>
      </c>
      <c r="L4082" s="1" t="str">
        <f ca="1">INDEX(Anvendelseskode!D:D,MATCH($F4082,Anvendelseskode!$A:$A,0))</f>
        <v>Private husholdninger</v>
      </c>
      <c r="M4082" s="1" t="str">
        <f ca="1">IFERROR(INDEX(SBi!$2:$2,MATCH(H4082,SBi!$1:$1,1)),SBi!$K$2)</f>
        <v>1961-1972</v>
      </c>
      <c r="N4082" s="1">
        <f ca="1">INDEX(SBi!$C$3:$K$28,MATCH(F4082,SBi!$B$3:$B$28,0),MATCH(M4082,SBi!$C$2:$K$2,0))</f>
        <v>119.9</v>
      </c>
      <c r="O4082" s="16">
        <f t="shared" ca="1" si="827"/>
        <v>15.107400000000002</v>
      </c>
      <c r="P4082" s="16" t="str">
        <f ca="1">IFERROR(INDEX(VpD!$2:$2,MATCH(H4082,VpD!$1:$1,1)),VpD!$I$2)</f>
        <v>1961-1972</v>
      </c>
      <c r="Q4082" s="1">
        <f ca="1">INDEX(VpD!$C$3:$I$27,MATCH(F4082,VpD!$B$3:$B$27,0),MATCH(P4082,VpD!$C$2:$I$2,0))</f>
        <v>120</v>
      </c>
      <c r="R4082" s="16">
        <f t="shared" ca="1" si="828"/>
        <v>15.12</v>
      </c>
      <c r="S4082" s="14">
        <f t="shared" ca="1" si="829"/>
        <v>711833.19</v>
      </c>
      <c r="T4082" s="14">
        <f t="shared" ca="1" si="830"/>
        <v>6172249.0800000001</v>
      </c>
      <c r="U4082" s="14" t="str">
        <f t="shared" ca="1" si="831"/>
        <v>0A3F507E-22FB-32B8-E044-0003BA298018</v>
      </c>
    </row>
    <row r="4083" spans="1:21" s="14" customFormat="1" x14ac:dyDescent="0.25">
      <c r="A4083" s="14">
        <f t="shared" si="819"/>
        <v>4083</v>
      </c>
      <c r="B4083" s="14" t="str">
        <f t="shared" ca="1" si="820"/>
        <v>F7943827-A0FD-4030-9A6E-984969AC3DB6</v>
      </c>
      <c r="C4083" s="14" t="str">
        <f t="shared" ca="1" si="821"/>
        <v>Gerdrupvej</v>
      </c>
      <c r="D4083" s="14" t="str">
        <f t="shared" ca="1" si="822"/>
        <v>6</v>
      </c>
      <c r="E4083" s="14" t="str">
        <f t="shared" ca="1" si="823"/>
        <v>9o</v>
      </c>
      <c r="F4083" s="1">
        <f t="shared" ca="1" si="824"/>
        <v>120</v>
      </c>
      <c r="G4083" s="1">
        <f t="shared" ca="1" si="825"/>
        <v>175</v>
      </c>
      <c r="H4083" s="1">
        <f t="shared" ca="1" si="826"/>
        <v>1979</v>
      </c>
      <c r="I4083" s="1" t="str">
        <f ca="1">INDEX(Relationstabel!$C$3:$K$10,MATCH(INDIRECT($A$1&amp;"J"&amp;A4083),Relationstabel!$A$3:$A$10,0),MATCH(IFERROR(VALUE(INDIRECT($A$1&amp;"K"&amp;A4083)),0),Relationstabel!$C$1:$K$1,0))</f>
        <v>Naturgas</v>
      </c>
      <c r="J4083" s="1" t="str">
        <f ca="1">INDEX(Anvendelseskode!B:B,MATCH($F4083,Anvendelseskode!$A:$A,0))</f>
        <v>Fritliggende enfamilieshus (parcelhus)</v>
      </c>
      <c r="K4083" s="1" t="str">
        <f ca="1">INDEX(Anvendelseskode!C:C,MATCH($F4083,Anvendelseskode!$A:$A,0))</f>
        <v>Parcelhuse</v>
      </c>
      <c r="L4083" s="1" t="str">
        <f ca="1">INDEX(Anvendelseskode!D:D,MATCH($F4083,Anvendelseskode!$A:$A,0))</f>
        <v>Private husholdninger</v>
      </c>
      <c r="M4083" s="1" t="str">
        <f ca="1">IFERROR(INDEX(SBi!$2:$2,MATCH(H4083,SBi!$1:$1,1)),SBi!$K$2)</f>
        <v>1979-1998</v>
      </c>
      <c r="N4083" s="1">
        <f ca="1">INDEX(SBi!$C$3:$K$28,MATCH(F4083,SBi!$B$3:$B$28,0),MATCH(M4083,SBi!$C$2:$K$2,0))</f>
        <v>105.4</v>
      </c>
      <c r="O4083" s="16">
        <f t="shared" ca="1" si="827"/>
        <v>18.445</v>
      </c>
      <c r="P4083" s="16" t="str">
        <f ca="1">IFERROR(INDEX(VpD!$2:$2,MATCH(H4083,VpD!$1:$1,1)),VpD!$I$2)</f>
        <v>1979-1998</v>
      </c>
      <c r="Q4083" s="1">
        <f ca="1">INDEX(VpD!$C$3:$I$27,MATCH(F4083,VpD!$B$3:$B$27,0),MATCH(P4083,VpD!$C$2:$I$2,0))</f>
        <v>90</v>
      </c>
      <c r="R4083" s="16">
        <f t="shared" ca="1" si="828"/>
        <v>15.75</v>
      </c>
      <c r="S4083" s="14">
        <f t="shared" ca="1" si="829"/>
        <v>713507.59</v>
      </c>
      <c r="T4083" s="14">
        <f t="shared" ca="1" si="830"/>
        <v>6168689.8300000001</v>
      </c>
      <c r="U4083" s="14" t="str">
        <f t="shared" ca="1" si="831"/>
        <v>0A3F507E-17FF-32B8-E044-0003BA298018</v>
      </c>
    </row>
    <row r="4084" spans="1:21" s="14" customFormat="1" x14ac:dyDescent="0.25">
      <c r="A4084" s="14">
        <f t="shared" si="819"/>
        <v>4084</v>
      </c>
      <c r="B4084" s="14" t="str">
        <f t="shared" ca="1" si="820"/>
        <v>5385AE5D-180C-45A2-86BC-8F9EDE8D7078</v>
      </c>
      <c r="C4084" s="14" t="str">
        <f t="shared" ca="1" si="821"/>
        <v>Ny Mæglergårds Alle</v>
      </c>
      <c r="D4084" s="14" t="str">
        <f t="shared" ca="1" si="822"/>
        <v>102</v>
      </c>
      <c r="E4084" s="14" t="str">
        <f t="shared" ca="1" si="823"/>
        <v>6er</v>
      </c>
      <c r="F4084" s="1">
        <f t="shared" ca="1" si="824"/>
        <v>120</v>
      </c>
      <c r="G4084" s="1">
        <f t="shared" ca="1" si="825"/>
        <v>147</v>
      </c>
      <c r="H4084" s="1">
        <f t="shared" ca="1" si="826"/>
        <v>2007</v>
      </c>
      <c r="I4084" s="1" t="str">
        <f ca="1">INDEX(Relationstabel!$C$3:$K$10,MATCH(INDIRECT($A$1&amp;"J"&amp;A4084),Relationstabel!$A$3:$A$10,0),MATCH(IFERROR(VALUE(INDIRECT($A$1&amp;"K"&amp;A4084)),0),Relationstabel!$C$1:$K$1,0))</f>
        <v>Naturgas</v>
      </c>
      <c r="J4084" s="1" t="str">
        <f ca="1">INDEX(Anvendelseskode!B:B,MATCH($F4084,Anvendelseskode!$A:$A,0))</f>
        <v>Fritliggende enfamilieshus (parcelhus)</v>
      </c>
      <c r="K4084" s="1" t="str">
        <f ca="1">INDEX(Anvendelseskode!C:C,MATCH($F4084,Anvendelseskode!$A:$A,0))</f>
        <v>Parcelhuse</v>
      </c>
      <c r="L4084" s="1" t="str">
        <f ca="1">INDEX(Anvendelseskode!D:D,MATCH($F4084,Anvendelseskode!$A:$A,0))</f>
        <v>Private husholdninger</v>
      </c>
      <c r="M4084" s="1" t="str">
        <f ca="1">IFERROR(INDEX(SBi!$2:$2,MATCH(H4084,SBi!$1:$1,1)),SBi!$K$2)</f>
        <v>Efter 2006</v>
      </c>
      <c r="N4084" s="1">
        <f ca="1">INDEX(SBi!$C$3:$K$28,MATCH(F4084,SBi!$B$3:$B$28,0),MATCH(M4084,SBi!$C$2:$K$2,0))</f>
        <v>67.3</v>
      </c>
      <c r="O4084" s="16">
        <f t="shared" ca="1" si="827"/>
        <v>9.8931000000000004</v>
      </c>
      <c r="P4084" s="16" t="str">
        <f ca="1">IFERROR(INDEX(VpD!$2:$2,MATCH(H4084,VpD!$1:$1,1)),VpD!$I$2)</f>
        <v>&gt;1998</v>
      </c>
      <c r="Q4084" s="1">
        <f ca="1">INDEX(VpD!$C$3:$I$27,MATCH(F4084,VpD!$B$3:$B$27,0),MATCH(P4084,VpD!$C$2:$I$2,0))</f>
        <v>72</v>
      </c>
      <c r="R4084" s="16">
        <f t="shared" ca="1" si="828"/>
        <v>10.584</v>
      </c>
      <c r="S4084" s="14">
        <f t="shared" ca="1" si="829"/>
        <v>713768.52</v>
      </c>
      <c r="T4084" s="14">
        <f t="shared" ca="1" si="830"/>
        <v>6169384.7400000002</v>
      </c>
      <c r="U4084" s="14" t="str">
        <f t="shared" ca="1" si="831"/>
        <v>0A3F507E-1DFF-32B8-E044-0003BA298018</v>
      </c>
    </row>
    <row r="4085" spans="1:21" s="14" customFormat="1" x14ac:dyDescent="0.25">
      <c r="A4085" s="14">
        <f t="shared" si="819"/>
        <v>4085</v>
      </c>
      <c r="B4085" s="14" t="str">
        <f t="shared" ca="1" si="820"/>
        <v>F852BFE4-5687-4500-8128-D34EE8F2CDE8</v>
      </c>
      <c r="C4085" s="14" t="str">
        <f t="shared" ca="1" si="821"/>
        <v>Nørrebred</v>
      </c>
      <c r="D4085" s="14" t="str">
        <f t="shared" ca="1" si="822"/>
        <v>260</v>
      </c>
      <c r="E4085" s="14" t="str">
        <f t="shared" ca="1" si="823"/>
        <v>21p</v>
      </c>
      <c r="F4085" s="1">
        <f t="shared" ca="1" si="824"/>
        <v>130</v>
      </c>
      <c r="G4085" s="1">
        <f t="shared" ca="1" si="825"/>
        <v>107</v>
      </c>
      <c r="H4085" s="1">
        <f t="shared" ca="1" si="826"/>
        <v>1969</v>
      </c>
      <c r="I4085" s="1" t="str">
        <f ca="1">INDEX(Relationstabel!$C$3:$K$10,MATCH(INDIRECT($A$1&amp;"J"&amp;A4085),Relationstabel!$A$3:$A$10,0),MATCH(IFERROR(VALUE(INDIRECT($A$1&amp;"K"&amp;A4085)),0),Relationstabel!$C$1:$K$1,0))</f>
        <v>Fjernvarme/ Blokvarme</v>
      </c>
      <c r="J4085" s="1" t="str">
        <f ca="1">INDEX(Anvendelseskode!B:B,MATCH($F4085,Anvendelseskode!$A:$A,0))</f>
        <v>Række-, kæde-, dobbelthus (lodret adskillelse mellem enhederne)</v>
      </c>
      <c r="K4085" s="1" t="str">
        <f ca="1">INDEX(Anvendelseskode!C:C,MATCH($F4085,Anvendelseskode!$A:$A,0))</f>
        <v>Række-, kæde og dobbelthuse</v>
      </c>
      <c r="L4085" s="1" t="str">
        <f ca="1">INDEX(Anvendelseskode!D:D,MATCH($F4085,Anvendelseskode!$A:$A,0))</f>
        <v>Private husholdninger</v>
      </c>
      <c r="M4085" s="1" t="str">
        <f ca="1">IFERROR(INDEX(SBi!$2:$2,MATCH(H4085,SBi!$1:$1,1)),SBi!$K$2)</f>
        <v>1961-1972</v>
      </c>
      <c r="N4085" s="1">
        <f ca="1">INDEX(SBi!$C$3:$K$28,MATCH(F4085,SBi!$B$3:$B$28,0),MATCH(M4085,SBi!$C$2:$K$2,0))</f>
        <v>119.9</v>
      </c>
      <c r="O4085" s="16">
        <f t="shared" ca="1" si="827"/>
        <v>12.829300000000002</v>
      </c>
      <c r="P4085" s="16" t="str">
        <f ca="1">IFERROR(INDEX(VpD!$2:$2,MATCH(H4085,VpD!$1:$1,1)),VpD!$I$2)</f>
        <v>1961-1972</v>
      </c>
      <c r="Q4085" s="1">
        <f ca="1">INDEX(VpD!$C$3:$I$27,MATCH(F4085,VpD!$B$3:$B$27,0),MATCH(P4085,VpD!$C$2:$I$2,0))</f>
        <v>120</v>
      </c>
      <c r="R4085" s="16">
        <f t="shared" ca="1" si="828"/>
        <v>12.84</v>
      </c>
      <c r="S4085" s="14">
        <f t="shared" ca="1" si="829"/>
        <v>711643.2</v>
      </c>
      <c r="T4085" s="14">
        <f t="shared" ca="1" si="830"/>
        <v>6172274.8700000001</v>
      </c>
      <c r="U4085" s="14" t="str">
        <f t="shared" ca="1" si="831"/>
        <v>0A3F507E-1EFF-32B8-E044-0003BA298018</v>
      </c>
    </row>
    <row r="4086" spans="1:21" s="14" customFormat="1" x14ac:dyDescent="0.25">
      <c r="A4086" s="14">
        <f t="shared" si="819"/>
        <v>4086</v>
      </c>
      <c r="B4086" s="14" t="str">
        <f t="shared" ca="1" si="820"/>
        <v>6CD9B48F-88BA-4F72-9E40-529238DC94D4</v>
      </c>
      <c r="C4086" s="14" t="str">
        <f t="shared" ca="1" si="821"/>
        <v>Hvidkløvervænget</v>
      </c>
      <c r="D4086" s="14" t="str">
        <f t="shared" ca="1" si="822"/>
        <v>8</v>
      </c>
      <c r="E4086" s="14" t="str">
        <f t="shared" ca="1" si="823"/>
        <v>9qy</v>
      </c>
      <c r="F4086" s="1">
        <f t="shared" ca="1" si="824"/>
        <v>130</v>
      </c>
      <c r="G4086" s="1">
        <f t="shared" ca="1" si="825"/>
        <v>135</v>
      </c>
      <c r="H4086" s="1">
        <f t="shared" ca="1" si="826"/>
        <v>2015</v>
      </c>
      <c r="I4086" s="1" t="str">
        <f ca="1">INDEX(Relationstabel!$C$3:$K$10,MATCH(INDIRECT($A$1&amp;"J"&amp;A4086),Relationstabel!$A$3:$A$10,0),MATCH(IFERROR(VALUE(INDIRECT($A$1&amp;"K"&amp;A4086)),0),Relationstabel!$C$1:$K$1,0))</f>
        <v>Fjernvarme/ Blokvarme</v>
      </c>
      <c r="J4086" s="1" t="str">
        <f ca="1">INDEX(Anvendelseskode!B:B,MATCH($F4086,Anvendelseskode!$A:$A,0))</f>
        <v>Række-, kæde-, dobbelthus (lodret adskillelse mellem enhederne)</v>
      </c>
      <c r="K4086" s="1" t="str">
        <f ca="1">INDEX(Anvendelseskode!C:C,MATCH($F4086,Anvendelseskode!$A:$A,0))</f>
        <v>Række-, kæde og dobbelthuse</v>
      </c>
      <c r="L4086" s="1" t="str">
        <f ca="1">INDEX(Anvendelseskode!D:D,MATCH($F4086,Anvendelseskode!$A:$A,0))</f>
        <v>Private husholdninger</v>
      </c>
      <c r="M4086" s="1" t="str">
        <f ca="1">IFERROR(INDEX(SBi!$2:$2,MATCH(H4086,SBi!$1:$1,1)),SBi!$K$2)</f>
        <v>Efter 2006</v>
      </c>
      <c r="N4086" s="1">
        <f ca="1">INDEX(SBi!$C$3:$K$28,MATCH(F4086,SBi!$B$3:$B$28,0),MATCH(M4086,SBi!$C$2:$K$2,0))</f>
        <v>66.400000000000006</v>
      </c>
      <c r="O4086" s="16">
        <f t="shared" ca="1" si="827"/>
        <v>8.9640000000000004</v>
      </c>
      <c r="P4086" s="16" t="str">
        <f ca="1">IFERROR(INDEX(VpD!$2:$2,MATCH(H4086,VpD!$1:$1,1)),VpD!$I$2)</f>
        <v>&gt;1998</v>
      </c>
      <c r="Q4086" s="1">
        <f ca="1">INDEX(VpD!$C$3:$I$27,MATCH(F4086,VpD!$B$3:$B$27,0),MATCH(P4086,VpD!$C$2:$I$2,0))</f>
        <v>65</v>
      </c>
      <c r="R4086" s="16">
        <f t="shared" ca="1" si="828"/>
        <v>8.7750000000000004</v>
      </c>
      <c r="S4086" s="14">
        <f t="shared" ca="1" si="829"/>
        <v>711497.35</v>
      </c>
      <c r="T4086" s="14">
        <f t="shared" ca="1" si="830"/>
        <v>6172803.5800000001</v>
      </c>
      <c r="U4086" s="14" t="str">
        <f t="shared" ca="1" si="831"/>
        <v>46846900-59E3-4B74-B0E1-B6C7ABE926DC</v>
      </c>
    </row>
    <row r="4087" spans="1:21" s="14" customFormat="1" x14ac:dyDescent="0.25">
      <c r="A4087" s="14">
        <f t="shared" si="819"/>
        <v>4087</v>
      </c>
      <c r="B4087" s="14" t="str">
        <f t="shared" ca="1" si="820"/>
        <v>5637F50C-6179-4E02-B918-E02E2B399EC4</v>
      </c>
      <c r="C4087" s="14" t="str">
        <f t="shared" ca="1" si="821"/>
        <v>Hvidkløvervænget</v>
      </c>
      <c r="D4087" s="14" t="str">
        <f t="shared" ca="1" si="822"/>
        <v>20</v>
      </c>
      <c r="E4087" s="14" t="str">
        <f t="shared" ca="1" si="823"/>
        <v>9qy</v>
      </c>
      <c r="F4087" s="1">
        <f t="shared" ca="1" si="824"/>
        <v>130</v>
      </c>
      <c r="G4087" s="1">
        <f t="shared" ca="1" si="825"/>
        <v>135</v>
      </c>
      <c r="H4087" s="1">
        <f t="shared" ca="1" si="826"/>
        <v>2015</v>
      </c>
      <c r="I4087" s="1" t="str">
        <f ca="1">INDEX(Relationstabel!$C$3:$K$10,MATCH(INDIRECT($A$1&amp;"J"&amp;A4087),Relationstabel!$A$3:$A$10,0),MATCH(IFERROR(VALUE(INDIRECT($A$1&amp;"K"&amp;A4087)),0),Relationstabel!$C$1:$K$1,0))</f>
        <v>Fjernvarme/ Blokvarme</v>
      </c>
      <c r="J4087" s="1" t="str">
        <f ca="1">INDEX(Anvendelseskode!B:B,MATCH($F4087,Anvendelseskode!$A:$A,0))</f>
        <v>Række-, kæde-, dobbelthus (lodret adskillelse mellem enhederne)</v>
      </c>
      <c r="K4087" s="1" t="str">
        <f ca="1">INDEX(Anvendelseskode!C:C,MATCH($F4087,Anvendelseskode!$A:$A,0))</f>
        <v>Række-, kæde og dobbelthuse</v>
      </c>
      <c r="L4087" s="1" t="str">
        <f ca="1">INDEX(Anvendelseskode!D:D,MATCH($F4087,Anvendelseskode!$A:$A,0))</f>
        <v>Private husholdninger</v>
      </c>
      <c r="M4087" s="1" t="str">
        <f ca="1">IFERROR(INDEX(SBi!$2:$2,MATCH(H4087,SBi!$1:$1,1)),SBi!$K$2)</f>
        <v>Efter 2006</v>
      </c>
      <c r="N4087" s="1">
        <f ca="1">INDEX(SBi!$C$3:$K$28,MATCH(F4087,SBi!$B$3:$B$28,0),MATCH(M4087,SBi!$C$2:$K$2,0))</f>
        <v>66.400000000000006</v>
      </c>
      <c r="O4087" s="16">
        <f t="shared" ca="1" si="827"/>
        <v>8.9640000000000004</v>
      </c>
      <c r="P4087" s="16" t="str">
        <f ca="1">IFERROR(INDEX(VpD!$2:$2,MATCH(H4087,VpD!$1:$1,1)),VpD!$I$2)</f>
        <v>&gt;1998</v>
      </c>
      <c r="Q4087" s="1">
        <f ca="1">INDEX(VpD!$C$3:$I$27,MATCH(F4087,VpD!$B$3:$B$27,0),MATCH(P4087,VpD!$C$2:$I$2,0))</f>
        <v>65</v>
      </c>
      <c r="R4087" s="16">
        <f t="shared" ca="1" si="828"/>
        <v>8.7750000000000004</v>
      </c>
      <c r="S4087" s="14">
        <f t="shared" ca="1" si="829"/>
        <v>711505.83</v>
      </c>
      <c r="T4087" s="14">
        <f t="shared" ca="1" si="830"/>
        <v>6172766.96</v>
      </c>
      <c r="U4087" s="14" t="str">
        <f t="shared" ca="1" si="831"/>
        <v>7D20CEAA-B3F9-458A-9C88-B6FBB30E73C5</v>
      </c>
    </row>
    <row r="4088" spans="1:21" s="14" customFormat="1" x14ac:dyDescent="0.25">
      <c r="A4088" s="14">
        <f t="shared" si="819"/>
        <v>4088</v>
      </c>
      <c r="B4088" s="14" t="str">
        <f t="shared" ca="1" si="820"/>
        <v>ACFC19B4-F83D-4603-919D-7F7E10DAAB7E</v>
      </c>
      <c r="C4088" s="14" t="str">
        <f t="shared" ca="1" si="821"/>
        <v>Bygaden</v>
      </c>
      <c r="D4088" s="14" t="str">
        <f t="shared" ca="1" si="822"/>
        <v>33</v>
      </c>
      <c r="E4088" s="14" t="str">
        <f t="shared" ca="1" si="823"/>
        <v>70</v>
      </c>
      <c r="F4088" s="1">
        <f t="shared" ca="1" si="824"/>
        <v>120</v>
      </c>
      <c r="G4088" s="1">
        <f t="shared" ca="1" si="825"/>
        <v>154</v>
      </c>
      <c r="H4088" s="1">
        <f t="shared" ca="1" si="826"/>
        <v>1973</v>
      </c>
      <c r="I4088" s="1" t="str">
        <f ca="1">INDEX(Relationstabel!$C$3:$K$10,MATCH(INDIRECT($A$1&amp;"J"&amp;A4088),Relationstabel!$A$3:$A$10,0),MATCH(IFERROR(VALUE(INDIRECT($A$1&amp;"K"&amp;A4088)),0),Relationstabel!$C$1:$K$1,0))</f>
        <v>Naturgas</v>
      </c>
      <c r="J4088" s="1" t="str">
        <f ca="1">INDEX(Anvendelseskode!B:B,MATCH($F4088,Anvendelseskode!$A:$A,0))</f>
        <v>Fritliggende enfamilieshus (parcelhus)</v>
      </c>
      <c r="K4088" s="1" t="str">
        <f ca="1">INDEX(Anvendelseskode!C:C,MATCH($F4088,Anvendelseskode!$A:$A,0))</f>
        <v>Parcelhuse</v>
      </c>
      <c r="L4088" s="1" t="str">
        <f ca="1">INDEX(Anvendelseskode!D:D,MATCH($F4088,Anvendelseskode!$A:$A,0))</f>
        <v>Private husholdninger</v>
      </c>
      <c r="M4088" s="1" t="str">
        <f ca="1">IFERROR(INDEX(SBi!$2:$2,MATCH(H4088,SBi!$1:$1,1)),SBi!$K$2)</f>
        <v>1973-1978</v>
      </c>
      <c r="N4088" s="1">
        <f ca="1">INDEX(SBi!$C$3:$K$28,MATCH(F4088,SBi!$B$3:$B$28,0),MATCH(M4088,SBi!$C$2:$K$2,0))</f>
        <v>119.8</v>
      </c>
      <c r="O4088" s="16">
        <f t="shared" ca="1" si="827"/>
        <v>18.449200000000001</v>
      </c>
      <c r="P4088" s="16" t="str">
        <f ca="1">IFERROR(INDEX(VpD!$2:$2,MATCH(H4088,VpD!$1:$1,1)),VpD!$I$2)</f>
        <v>1973-1978</v>
      </c>
      <c r="Q4088" s="1">
        <f ca="1">INDEX(VpD!$C$3:$I$27,MATCH(F4088,VpD!$B$3:$B$27,0),MATCH(P4088,VpD!$C$2:$I$2,0))</f>
        <v>117</v>
      </c>
      <c r="R4088" s="16">
        <f t="shared" ca="1" si="828"/>
        <v>18.018000000000001</v>
      </c>
      <c r="S4088" s="14">
        <f t="shared" ca="1" si="829"/>
        <v>711746.32</v>
      </c>
      <c r="T4088" s="14">
        <f t="shared" ca="1" si="830"/>
        <v>6170689.7400000002</v>
      </c>
      <c r="U4088" s="14" t="str">
        <f t="shared" ca="1" si="831"/>
        <v>0A3F507E-15F2-32B8-E044-0003BA298018</v>
      </c>
    </row>
    <row r="4089" spans="1:21" s="14" customFormat="1" x14ac:dyDescent="0.25">
      <c r="A4089" s="14">
        <f t="shared" si="819"/>
        <v>4089</v>
      </c>
      <c r="B4089" s="14" t="str">
        <f t="shared" ca="1" si="820"/>
        <v>5F2D5F4F-13EC-4D6F-8D49-A0DEA65EBA68</v>
      </c>
      <c r="C4089" s="14" t="str">
        <f t="shared" ca="1" si="821"/>
        <v>Egholmvej</v>
      </c>
      <c r="D4089" s="14" t="str">
        <f t="shared" ca="1" si="822"/>
        <v>16</v>
      </c>
      <c r="E4089" s="14" t="str">
        <f t="shared" ca="1" si="823"/>
        <v>18fb</v>
      </c>
      <c r="F4089" s="1">
        <f t="shared" ca="1" si="824"/>
        <v>120</v>
      </c>
      <c r="G4089" s="1">
        <f t="shared" ca="1" si="825"/>
        <v>124</v>
      </c>
      <c r="H4089" s="1">
        <f t="shared" ca="1" si="826"/>
        <v>1989</v>
      </c>
      <c r="I4089" s="1" t="str">
        <f ca="1">INDEX(Relationstabel!$C$3:$K$10,MATCH(INDIRECT($A$1&amp;"J"&amp;A4089),Relationstabel!$A$3:$A$10,0),MATCH(IFERROR(VALUE(INDIRECT($A$1&amp;"K"&amp;A4089)),0),Relationstabel!$C$1:$K$1,0))</f>
        <v>Naturgas</v>
      </c>
      <c r="J4089" s="1" t="str">
        <f ca="1">INDEX(Anvendelseskode!B:B,MATCH($F4089,Anvendelseskode!$A:$A,0))</f>
        <v>Fritliggende enfamilieshus (parcelhus)</v>
      </c>
      <c r="K4089" s="1" t="str">
        <f ca="1">INDEX(Anvendelseskode!C:C,MATCH($F4089,Anvendelseskode!$A:$A,0))</f>
        <v>Parcelhuse</v>
      </c>
      <c r="L4089" s="1" t="str">
        <f ca="1">INDEX(Anvendelseskode!D:D,MATCH($F4089,Anvendelseskode!$A:$A,0))</f>
        <v>Private husholdninger</v>
      </c>
      <c r="M4089" s="1" t="str">
        <f ca="1">IFERROR(INDEX(SBi!$2:$2,MATCH(H4089,SBi!$1:$1,1)),SBi!$K$2)</f>
        <v>1979-1998</v>
      </c>
      <c r="N4089" s="1">
        <f ca="1">INDEX(SBi!$C$3:$K$28,MATCH(F4089,SBi!$B$3:$B$28,0),MATCH(M4089,SBi!$C$2:$K$2,0))</f>
        <v>105.4</v>
      </c>
      <c r="O4089" s="16">
        <f t="shared" ca="1" si="827"/>
        <v>13.069600000000001</v>
      </c>
      <c r="P4089" s="16" t="str">
        <f ca="1">IFERROR(INDEX(VpD!$2:$2,MATCH(H4089,VpD!$1:$1,1)),VpD!$I$2)</f>
        <v>1979-1998</v>
      </c>
      <c r="Q4089" s="1">
        <f ca="1">INDEX(VpD!$C$3:$I$27,MATCH(F4089,VpD!$B$3:$B$27,0),MATCH(P4089,VpD!$C$2:$I$2,0))</f>
        <v>90</v>
      </c>
      <c r="R4089" s="16">
        <f t="shared" ca="1" si="828"/>
        <v>11.16</v>
      </c>
      <c r="S4089" s="14">
        <f t="shared" ca="1" si="829"/>
        <v>713394.16</v>
      </c>
      <c r="T4089" s="14">
        <f t="shared" ca="1" si="830"/>
        <v>6169044.7999999998</v>
      </c>
      <c r="U4089" s="14" t="str">
        <f t="shared" ca="1" si="831"/>
        <v>0A3F507E-16F2-32B8-E044-0003BA298018</v>
      </c>
    </row>
    <row r="4090" spans="1:21" s="14" customFormat="1" x14ac:dyDescent="0.25">
      <c r="A4090" s="14">
        <f t="shared" si="819"/>
        <v>4090</v>
      </c>
      <c r="B4090" s="14" t="str">
        <f t="shared" ca="1" si="820"/>
        <v>AC293281-F949-496E-A02A-8AB4C326808A</v>
      </c>
      <c r="C4090" s="14" t="str">
        <f t="shared" ca="1" si="821"/>
        <v>Albertslundvej</v>
      </c>
      <c r="D4090" s="14" t="str">
        <f t="shared" ca="1" si="822"/>
        <v>105</v>
      </c>
      <c r="E4090" s="14" t="str">
        <f t="shared" ca="1" si="823"/>
        <v>17q</v>
      </c>
      <c r="F4090" s="1">
        <f t="shared" ca="1" si="824"/>
        <v>140</v>
      </c>
      <c r="G4090" s="1">
        <f t="shared" ca="1" si="825"/>
        <v>2502</v>
      </c>
      <c r="H4090" s="1">
        <f t="shared" ca="1" si="826"/>
        <v>1965</v>
      </c>
      <c r="I4090" s="1" t="str">
        <f ca="1">INDEX(Relationstabel!$C$3:$K$10,MATCH(INDIRECT($A$1&amp;"J"&amp;A4090),Relationstabel!$A$3:$A$10,0),MATCH(IFERROR(VALUE(INDIRECT($A$1&amp;"K"&amp;A4090)),0),Relationstabel!$C$1:$K$1,0))</f>
        <v>Fjernvarme/ Blokvarme</v>
      </c>
      <c r="J4090" s="1" t="str">
        <f ca="1">INDEX(Anvendelseskode!B:B,MATCH($F4090,Anvendelseskode!$A:$A,0))</f>
        <v>Etageboligbebyggelse</v>
      </c>
      <c r="K4090" s="1" t="str">
        <f ca="1">INDEX(Anvendelseskode!C:C,MATCH($F4090,Anvendelseskode!$A:$A,0))</f>
        <v>Etageboligbebyggelse</v>
      </c>
      <c r="L4090" s="1" t="str">
        <f ca="1">INDEX(Anvendelseskode!D:D,MATCH($F4090,Anvendelseskode!$A:$A,0))</f>
        <v>Private husholdninger</v>
      </c>
      <c r="M4090" s="1" t="str">
        <f ca="1">IFERROR(INDEX(SBi!$2:$2,MATCH(H4090,SBi!$1:$1,1)),SBi!$K$2)</f>
        <v>1961-1972</v>
      </c>
      <c r="N4090" s="1">
        <f ca="1">INDEX(SBi!$C$3:$K$28,MATCH(F4090,SBi!$B$3:$B$28,0),MATCH(M4090,SBi!$C$2:$K$2,0))</f>
        <v>132.30000000000001</v>
      </c>
      <c r="O4090" s="16">
        <f t="shared" ca="1" si="827"/>
        <v>331.01460000000003</v>
      </c>
      <c r="P4090" s="16" t="str">
        <f ca="1">IFERROR(INDEX(VpD!$2:$2,MATCH(H4090,VpD!$1:$1,1)),VpD!$I$2)</f>
        <v>1961-1972</v>
      </c>
      <c r="Q4090" s="1">
        <f ca="1">INDEX(VpD!$C$3:$I$27,MATCH(F4090,VpD!$B$3:$B$27,0),MATCH(P4090,VpD!$C$2:$I$2,0))</f>
        <v>126</v>
      </c>
      <c r="R4090" s="16">
        <f t="shared" ca="1" si="828"/>
        <v>315.25200000000001</v>
      </c>
      <c r="S4090" s="14">
        <f t="shared" ca="1" si="829"/>
        <v>711024.68</v>
      </c>
      <c r="T4090" s="14">
        <f t="shared" ca="1" si="830"/>
        <v>6172465.9900000002</v>
      </c>
      <c r="U4090" s="14" t="str">
        <f t="shared" ca="1" si="831"/>
        <v>0A3F507E-14F7-32B8-E044-0003BA298018</v>
      </c>
    </row>
    <row r="4091" spans="1:21" s="14" customFormat="1" x14ac:dyDescent="0.25">
      <c r="A4091" s="14">
        <f t="shared" si="819"/>
        <v>4091</v>
      </c>
      <c r="B4091" s="14" t="str">
        <f t="shared" ca="1" si="820"/>
        <v>EDE8D71A-8DE5-443B-85AF-6E9772F4026F</v>
      </c>
      <c r="C4091" s="14" t="str">
        <f t="shared" ca="1" si="821"/>
        <v>Gulkløvervænget</v>
      </c>
      <c r="D4091" s="14" t="str">
        <f t="shared" ca="1" si="822"/>
        <v>6</v>
      </c>
      <c r="E4091" s="14" t="str">
        <f t="shared" ca="1" si="823"/>
        <v>9ub</v>
      </c>
      <c r="F4091" s="1">
        <f t="shared" ca="1" si="824"/>
        <v>130</v>
      </c>
      <c r="G4091" s="1">
        <f t="shared" ca="1" si="825"/>
        <v>120</v>
      </c>
      <c r="H4091" s="1">
        <f t="shared" ca="1" si="826"/>
        <v>2016</v>
      </c>
      <c r="I4091" s="1" t="str">
        <f ca="1">INDEX(Relationstabel!$C$3:$K$10,MATCH(INDIRECT($A$1&amp;"J"&amp;A4091),Relationstabel!$A$3:$A$10,0),MATCH(IFERROR(VALUE(INDIRECT($A$1&amp;"K"&amp;A4091)),0),Relationstabel!$C$1:$K$1,0))</f>
        <v>Fjernvarme/ Blokvarme</v>
      </c>
      <c r="J4091" s="1" t="str">
        <f ca="1">INDEX(Anvendelseskode!B:B,MATCH($F4091,Anvendelseskode!$A:$A,0))</f>
        <v>Række-, kæde-, dobbelthus (lodret adskillelse mellem enhederne)</v>
      </c>
      <c r="K4091" s="1" t="str">
        <f ca="1">INDEX(Anvendelseskode!C:C,MATCH($F4091,Anvendelseskode!$A:$A,0))</f>
        <v>Række-, kæde og dobbelthuse</v>
      </c>
      <c r="L4091" s="1" t="str">
        <f ca="1">INDEX(Anvendelseskode!D:D,MATCH($F4091,Anvendelseskode!$A:$A,0))</f>
        <v>Private husholdninger</v>
      </c>
      <c r="M4091" s="1" t="str">
        <f ca="1">IFERROR(INDEX(SBi!$2:$2,MATCH(H4091,SBi!$1:$1,1)),SBi!$K$2)</f>
        <v>Efter 2006</v>
      </c>
      <c r="N4091" s="1">
        <f ca="1">INDEX(SBi!$C$3:$K$28,MATCH(F4091,SBi!$B$3:$B$28,0),MATCH(M4091,SBi!$C$2:$K$2,0))</f>
        <v>66.400000000000006</v>
      </c>
      <c r="O4091" s="16">
        <f t="shared" ca="1" si="827"/>
        <v>7.9680000000000009</v>
      </c>
      <c r="P4091" s="16" t="str">
        <f ca="1">IFERROR(INDEX(VpD!$2:$2,MATCH(H4091,VpD!$1:$1,1)),VpD!$I$2)</f>
        <v>&gt;1998</v>
      </c>
      <c r="Q4091" s="1">
        <f ca="1">INDEX(VpD!$C$3:$I$27,MATCH(F4091,VpD!$B$3:$B$27,0),MATCH(P4091,VpD!$C$2:$I$2,0))</f>
        <v>65</v>
      </c>
      <c r="R4091" s="16">
        <f t="shared" ca="1" si="828"/>
        <v>7.8</v>
      </c>
      <c r="S4091" s="14">
        <f t="shared" ca="1" si="829"/>
        <v>711575.95</v>
      </c>
      <c r="T4091" s="14">
        <f t="shared" ca="1" si="830"/>
        <v>6172826.9100000001</v>
      </c>
      <c r="U4091" s="14" t="str">
        <f t="shared" ca="1" si="831"/>
        <v>A4B49C94-5F67-4008-A953-58D1753E0620</v>
      </c>
    </row>
    <row r="4092" spans="1:21" s="14" customFormat="1" x14ac:dyDescent="0.25">
      <c r="A4092" s="14">
        <f t="shared" si="819"/>
        <v>4092</v>
      </c>
      <c r="B4092" s="14" t="str">
        <f t="shared" ca="1" si="820"/>
        <v>48B0D090-360F-4391-8737-B18F7A52E860</v>
      </c>
      <c r="C4092" s="14" t="str">
        <f t="shared" ca="1" si="821"/>
        <v>Valmuebakken</v>
      </c>
      <c r="D4092" s="14" t="str">
        <f t="shared" ca="1" si="822"/>
        <v>3</v>
      </c>
      <c r="E4092" s="14" t="str">
        <f t="shared" ca="1" si="823"/>
        <v>21ia</v>
      </c>
      <c r="F4092" s="1">
        <f t="shared" ca="1" si="824"/>
        <v>130</v>
      </c>
      <c r="G4092" s="1">
        <f t="shared" ca="1" si="825"/>
        <v>102</v>
      </c>
      <c r="H4092" s="1">
        <f t="shared" ca="1" si="826"/>
        <v>1993</v>
      </c>
      <c r="I4092" s="1" t="str">
        <f ca="1">INDEX(Relationstabel!$C$3:$K$10,MATCH(INDIRECT($A$1&amp;"J"&amp;A4092),Relationstabel!$A$3:$A$10,0),MATCH(IFERROR(VALUE(INDIRECT($A$1&amp;"K"&amp;A4092)),0),Relationstabel!$C$1:$K$1,0))</f>
        <v>Fjernvarme/ Blokvarme</v>
      </c>
      <c r="J4092" s="1" t="str">
        <f ca="1">INDEX(Anvendelseskode!B:B,MATCH($F4092,Anvendelseskode!$A:$A,0))</f>
        <v>Række-, kæde-, dobbelthus (lodret adskillelse mellem enhederne)</v>
      </c>
      <c r="K4092" s="1" t="str">
        <f ca="1">INDEX(Anvendelseskode!C:C,MATCH($F4092,Anvendelseskode!$A:$A,0))</f>
        <v>Række-, kæde og dobbelthuse</v>
      </c>
      <c r="L4092" s="1" t="str">
        <f ca="1">INDEX(Anvendelseskode!D:D,MATCH($F4092,Anvendelseskode!$A:$A,0))</f>
        <v>Private husholdninger</v>
      </c>
      <c r="M4092" s="1" t="str">
        <f ca="1">IFERROR(INDEX(SBi!$2:$2,MATCH(H4092,SBi!$1:$1,1)),SBi!$K$2)</f>
        <v>1979-1998</v>
      </c>
      <c r="N4092" s="1">
        <f ca="1">INDEX(SBi!$C$3:$K$28,MATCH(F4092,SBi!$B$3:$B$28,0),MATCH(M4092,SBi!$C$2:$K$2,0))</f>
        <v>96.8</v>
      </c>
      <c r="O4092" s="16">
        <f t="shared" ca="1" si="827"/>
        <v>9.8735999999999997</v>
      </c>
      <c r="P4092" s="16" t="str">
        <f ca="1">IFERROR(INDEX(VpD!$2:$2,MATCH(H4092,VpD!$1:$1,1)),VpD!$I$2)</f>
        <v>1979-1998</v>
      </c>
      <c r="Q4092" s="1">
        <f ca="1">INDEX(VpD!$C$3:$I$27,MATCH(F4092,VpD!$B$3:$B$27,0),MATCH(P4092,VpD!$C$2:$I$2,0))</f>
        <v>74</v>
      </c>
      <c r="R4092" s="16">
        <f t="shared" ca="1" si="828"/>
        <v>7.548</v>
      </c>
      <c r="S4092" s="14">
        <f t="shared" ca="1" si="829"/>
        <v>711695.29</v>
      </c>
      <c r="T4092" s="14">
        <f t="shared" ca="1" si="830"/>
        <v>6172571.7400000002</v>
      </c>
      <c r="U4092" s="14" t="str">
        <f t="shared" ca="1" si="831"/>
        <v>0A3F507E-23F3-32B8-E044-0003BA298018</v>
      </c>
    </row>
    <row r="4093" spans="1:21" s="14" customFormat="1" x14ac:dyDescent="0.25">
      <c r="A4093" s="14">
        <f t="shared" si="819"/>
        <v>4093</v>
      </c>
      <c r="B4093" s="14" t="str">
        <f t="shared" ca="1" si="820"/>
        <v>E0F581B0-E52A-44FA-A3AD-A8344870EA10</v>
      </c>
      <c r="C4093" s="14" t="str">
        <f t="shared" ca="1" si="821"/>
        <v>Bygaden</v>
      </c>
      <c r="D4093" s="14" t="str">
        <f t="shared" ca="1" si="822"/>
        <v>40</v>
      </c>
      <c r="E4093" s="14" t="str">
        <f t="shared" ca="1" si="823"/>
        <v>12g</v>
      </c>
      <c r="F4093" s="1">
        <f t="shared" ca="1" si="824"/>
        <v>120</v>
      </c>
      <c r="G4093" s="1">
        <f t="shared" ca="1" si="825"/>
        <v>202</v>
      </c>
      <c r="H4093" s="1">
        <f t="shared" ca="1" si="826"/>
        <v>1913</v>
      </c>
      <c r="I4093" s="1" t="str">
        <f ca="1">INDEX(Relationstabel!$C$3:$K$10,MATCH(INDIRECT($A$1&amp;"J"&amp;A4093),Relationstabel!$A$3:$A$10,0),MATCH(IFERROR(VALUE(INDIRECT($A$1&amp;"K"&amp;A4093)),0),Relationstabel!$C$1:$K$1,0))</f>
        <v>Naturgas</v>
      </c>
      <c r="J4093" s="1" t="str">
        <f ca="1">INDEX(Anvendelseskode!B:B,MATCH($F4093,Anvendelseskode!$A:$A,0))</f>
        <v>Fritliggende enfamilieshus (parcelhus)</v>
      </c>
      <c r="K4093" s="1" t="str">
        <f ca="1">INDEX(Anvendelseskode!C:C,MATCH($F4093,Anvendelseskode!$A:$A,0))</f>
        <v>Parcelhuse</v>
      </c>
      <c r="L4093" s="1" t="str">
        <f ca="1">INDEX(Anvendelseskode!D:D,MATCH($F4093,Anvendelseskode!$A:$A,0))</f>
        <v>Private husholdninger</v>
      </c>
      <c r="M4093" s="1" t="str">
        <f ca="1">IFERROR(INDEX(SBi!$2:$2,MATCH(H4093,SBi!$1:$1,1)),SBi!$K$2)</f>
        <v>1890-1930</v>
      </c>
      <c r="N4093" s="1">
        <f ca="1">INDEX(SBi!$C$3:$K$28,MATCH(F4093,SBi!$B$3:$B$28,0),MATCH(M4093,SBi!$C$2:$K$2,0))</f>
        <v>164.7</v>
      </c>
      <c r="O4093" s="16">
        <f t="shared" ca="1" si="827"/>
        <v>33.269399999999997</v>
      </c>
      <c r="P4093" s="16" t="str">
        <f ca="1">IFERROR(INDEX(VpD!$2:$2,MATCH(H4093,VpD!$1:$1,1)),VpD!$I$2)</f>
        <v>&lt;1930</v>
      </c>
      <c r="Q4093" s="1">
        <f ca="1">INDEX(VpD!$C$3:$I$27,MATCH(F4093,VpD!$B$3:$B$27,0),MATCH(P4093,VpD!$C$2:$I$2,0))</f>
        <v>209</v>
      </c>
      <c r="R4093" s="16">
        <f t="shared" ca="1" si="828"/>
        <v>42.218000000000004</v>
      </c>
      <c r="S4093" s="14">
        <f t="shared" ca="1" si="829"/>
        <v>711633.87</v>
      </c>
      <c r="T4093" s="14">
        <f t="shared" ca="1" si="830"/>
        <v>6170730.8600000003</v>
      </c>
      <c r="U4093" s="14" t="str">
        <f t="shared" ca="1" si="831"/>
        <v>0A3F507E-15F9-32B8-E044-0003BA298018</v>
      </c>
    </row>
    <row r="4094" spans="1:21" s="14" customFormat="1" x14ac:dyDescent="0.25">
      <c r="A4094" s="14">
        <f t="shared" si="819"/>
        <v>4094</v>
      </c>
      <c r="B4094" s="14" t="str">
        <f t="shared" ca="1" si="820"/>
        <v>B4216A66-B5F9-40B4-B0A7-6BB86FE26298</v>
      </c>
      <c r="C4094" s="14" t="str">
        <f t="shared" ca="1" si="821"/>
        <v>Rendsagervej</v>
      </c>
      <c r="D4094" s="14" t="str">
        <f t="shared" ca="1" si="822"/>
        <v>124</v>
      </c>
      <c r="E4094" s="14" t="str">
        <f t="shared" ca="1" si="823"/>
        <v>9go</v>
      </c>
      <c r="F4094" s="1">
        <f t="shared" ca="1" si="824"/>
        <v>120</v>
      </c>
      <c r="G4094" s="1">
        <f t="shared" ca="1" si="825"/>
        <v>134</v>
      </c>
      <c r="H4094" s="1">
        <f t="shared" ca="1" si="826"/>
        <v>1972</v>
      </c>
      <c r="I4094" s="1" t="str">
        <f ca="1">INDEX(Relationstabel!$C$3:$K$10,MATCH(INDIRECT($A$1&amp;"J"&amp;A4094),Relationstabel!$A$3:$A$10,0),MATCH(IFERROR(VALUE(INDIRECT($A$1&amp;"K"&amp;A4094)),0),Relationstabel!$C$1:$K$1,0))</f>
        <v>Naturgas</v>
      </c>
      <c r="J4094" s="1" t="str">
        <f ca="1">INDEX(Anvendelseskode!B:B,MATCH($F4094,Anvendelseskode!$A:$A,0))</f>
        <v>Fritliggende enfamilieshus (parcelhus)</v>
      </c>
      <c r="K4094" s="1" t="str">
        <f ca="1">INDEX(Anvendelseskode!C:C,MATCH($F4094,Anvendelseskode!$A:$A,0))</f>
        <v>Parcelhuse</v>
      </c>
      <c r="L4094" s="1" t="str">
        <f ca="1">INDEX(Anvendelseskode!D:D,MATCH($F4094,Anvendelseskode!$A:$A,0))</f>
        <v>Private husholdninger</v>
      </c>
      <c r="M4094" s="1" t="str">
        <f ca="1">IFERROR(INDEX(SBi!$2:$2,MATCH(H4094,SBi!$1:$1,1)),SBi!$K$2)</f>
        <v>1961-1972</v>
      </c>
      <c r="N4094" s="1">
        <f ca="1">INDEX(SBi!$C$3:$K$28,MATCH(F4094,SBi!$B$3:$B$28,0),MATCH(M4094,SBi!$C$2:$K$2,0))</f>
        <v>134.30000000000001</v>
      </c>
      <c r="O4094" s="16">
        <f t="shared" ca="1" si="827"/>
        <v>17.996200000000002</v>
      </c>
      <c r="P4094" s="16" t="str">
        <f ca="1">IFERROR(INDEX(VpD!$2:$2,MATCH(H4094,VpD!$1:$1,1)),VpD!$I$2)</f>
        <v>1961-1972</v>
      </c>
      <c r="Q4094" s="1">
        <f ca="1">INDEX(VpD!$C$3:$I$27,MATCH(F4094,VpD!$B$3:$B$27,0),MATCH(P4094,VpD!$C$2:$I$2,0))</f>
        <v>143</v>
      </c>
      <c r="R4094" s="16">
        <f t="shared" ca="1" si="828"/>
        <v>19.161999999999999</v>
      </c>
      <c r="S4094" s="14">
        <f t="shared" ca="1" si="829"/>
        <v>711016.63</v>
      </c>
      <c r="T4094" s="14">
        <f t="shared" ca="1" si="830"/>
        <v>6171803.7599999998</v>
      </c>
      <c r="U4094" s="14" t="str">
        <f t="shared" ca="1" si="831"/>
        <v>0A3F507E-1FF8-32B8-E044-0003BA298018</v>
      </c>
    </row>
    <row r="4095" spans="1:21" s="14" customFormat="1" x14ac:dyDescent="0.25">
      <c r="A4095" s="14">
        <f t="shared" si="819"/>
        <v>4095</v>
      </c>
      <c r="B4095" s="14" t="str">
        <f t="shared" ca="1" si="820"/>
        <v>BF80A666-E5BA-44BA-B14B-5D58487A87E7</v>
      </c>
      <c r="C4095" s="14" t="str">
        <f t="shared" ca="1" si="821"/>
        <v>Strandhaven</v>
      </c>
      <c r="D4095" s="14" t="str">
        <f t="shared" ca="1" si="822"/>
        <v>12</v>
      </c>
      <c r="E4095" s="14" t="str">
        <f t="shared" ca="1" si="823"/>
        <v>5dn</v>
      </c>
      <c r="F4095" s="1">
        <f t="shared" ca="1" si="824"/>
        <v>220</v>
      </c>
      <c r="G4095" s="1">
        <f t="shared" ca="1" si="825"/>
        <v>2019</v>
      </c>
      <c r="H4095" s="1">
        <f t="shared" ca="1" si="826"/>
        <v>1991</v>
      </c>
      <c r="I4095" s="1" t="str">
        <f ca="1">INDEX(Relationstabel!$C$3:$K$10,MATCH(INDIRECT($A$1&amp;"J"&amp;A4095),Relationstabel!$A$3:$A$10,0),MATCH(IFERROR(VALUE(INDIRECT($A$1&amp;"K"&amp;A4095)),0),Relationstabel!$C$1:$K$1,0))</f>
        <v>Naturgas</v>
      </c>
      <c r="J4095" s="1" t="str">
        <f ca="1">INDEX(Anvendelseskode!B:B,MATCH($F4095,Anvendelseskode!$A:$A,0))</f>
        <v>Bygning til erhvervsmæssig produktion vedrørende industri, håndværk m.v. (fabrik, værksted o.lign.)</v>
      </c>
      <c r="K4095" s="1" t="str">
        <f ca="1">INDEX(Anvendelseskode!C:C,MATCH($F4095,Anvendelseskode!$A:$A,0))</f>
        <v>Fabrikker, værksteder o.l.</v>
      </c>
      <c r="L4095" s="1" t="str">
        <f ca="1">INDEX(Anvendelseskode!D:D,MATCH($F4095,Anvendelseskode!$A:$A,0))</f>
        <v>Industri</v>
      </c>
      <c r="M4095" s="1" t="str">
        <f ca="1">IFERROR(INDEX(SBi!$2:$2,MATCH(H4095,SBi!$1:$1,1)),SBi!$K$2)</f>
        <v>1979-1998</v>
      </c>
      <c r="N4095" s="1">
        <f ca="1">INDEX(SBi!$C$3:$K$28,MATCH(F4095,SBi!$B$3:$B$28,0),MATCH(M4095,SBi!$C$2:$K$2,0))</f>
        <v>66</v>
      </c>
      <c r="O4095" s="16">
        <f t="shared" ca="1" si="827"/>
        <v>133.25399999999999</v>
      </c>
      <c r="P4095" s="16" t="str">
        <f ca="1">IFERROR(INDEX(VpD!$2:$2,MATCH(H4095,VpD!$1:$1,1)),VpD!$I$2)</f>
        <v>1979-1998</v>
      </c>
      <c r="Q4095" s="1">
        <f ca="1">INDEX(VpD!$C$3:$I$27,MATCH(F4095,VpD!$B$3:$B$27,0),MATCH(P4095,VpD!$C$2:$I$2,0))</f>
        <v>66</v>
      </c>
      <c r="R4095" s="16">
        <f t="shared" ca="1" si="828"/>
        <v>133.25399999999999</v>
      </c>
      <c r="S4095" s="14">
        <f t="shared" ca="1" si="829"/>
        <v>712702.35</v>
      </c>
      <c r="T4095" s="14">
        <f t="shared" ca="1" si="830"/>
        <v>6168875.3300000001</v>
      </c>
      <c r="U4095" s="14" t="str">
        <f t="shared" ca="1" si="831"/>
        <v>7096F618-61FE-5ED1-E044-00144F3EAD67</v>
      </c>
    </row>
    <row r="4096" spans="1:21" s="14" customFormat="1" x14ac:dyDescent="0.25">
      <c r="A4096" s="14">
        <f t="shared" si="819"/>
        <v>4096</v>
      </c>
      <c r="B4096" s="14" t="str">
        <f t="shared" ca="1" si="820"/>
        <v>A1B8D642-A336-4323-8A5B-FEC9F7039F48</v>
      </c>
      <c r="C4096" s="14" t="str">
        <f t="shared" ca="1" si="821"/>
        <v>Grønkløvervænget</v>
      </c>
      <c r="D4096" s="14" t="str">
        <f t="shared" ca="1" si="822"/>
        <v>24</v>
      </c>
      <c r="E4096" s="14" t="str">
        <f t="shared" ca="1" si="823"/>
        <v>9uv</v>
      </c>
      <c r="F4096" s="1">
        <f t="shared" ca="1" si="824"/>
        <v>130</v>
      </c>
      <c r="G4096" s="1">
        <f t="shared" ca="1" si="825"/>
        <v>130</v>
      </c>
      <c r="H4096" s="1">
        <f t="shared" ca="1" si="826"/>
        <v>2016</v>
      </c>
      <c r="I4096" s="1" t="str">
        <f ca="1">INDEX(Relationstabel!$C$3:$K$10,MATCH(INDIRECT($A$1&amp;"J"&amp;A4096),Relationstabel!$A$3:$A$10,0),MATCH(IFERROR(VALUE(INDIRECT($A$1&amp;"K"&amp;A4096)),0),Relationstabel!$C$1:$K$1,0))</f>
        <v>Fjernvarme/ Blokvarme</v>
      </c>
      <c r="J4096" s="1" t="str">
        <f ca="1">INDEX(Anvendelseskode!B:B,MATCH($F4096,Anvendelseskode!$A:$A,0))</f>
        <v>Række-, kæde-, dobbelthus (lodret adskillelse mellem enhederne)</v>
      </c>
      <c r="K4096" s="1" t="str">
        <f ca="1">INDEX(Anvendelseskode!C:C,MATCH($F4096,Anvendelseskode!$A:$A,0))</f>
        <v>Række-, kæde og dobbelthuse</v>
      </c>
      <c r="L4096" s="1" t="str">
        <f ca="1">INDEX(Anvendelseskode!D:D,MATCH($F4096,Anvendelseskode!$A:$A,0))</f>
        <v>Private husholdninger</v>
      </c>
      <c r="M4096" s="1" t="str">
        <f ca="1">IFERROR(INDEX(SBi!$2:$2,MATCH(H4096,SBi!$1:$1,1)),SBi!$K$2)</f>
        <v>Efter 2006</v>
      </c>
      <c r="N4096" s="1">
        <f ca="1">INDEX(SBi!$C$3:$K$28,MATCH(F4096,SBi!$B$3:$B$28,0),MATCH(M4096,SBi!$C$2:$K$2,0))</f>
        <v>66.400000000000006</v>
      </c>
      <c r="O4096" s="16">
        <f t="shared" ca="1" si="827"/>
        <v>8.6319999999999997</v>
      </c>
      <c r="P4096" s="16" t="str">
        <f ca="1">IFERROR(INDEX(VpD!$2:$2,MATCH(H4096,VpD!$1:$1,1)),VpD!$I$2)</f>
        <v>&gt;1998</v>
      </c>
      <c r="Q4096" s="1">
        <f ca="1">INDEX(VpD!$C$3:$I$27,MATCH(F4096,VpD!$B$3:$B$27,0),MATCH(P4096,VpD!$C$2:$I$2,0))</f>
        <v>65</v>
      </c>
      <c r="R4096" s="16">
        <f t="shared" ca="1" si="828"/>
        <v>8.4499999999999993</v>
      </c>
      <c r="S4096" s="14">
        <f t="shared" ca="1" si="829"/>
        <v>711624.73</v>
      </c>
      <c r="T4096" s="14">
        <f t="shared" ca="1" si="830"/>
        <v>6172786.9000000004</v>
      </c>
      <c r="U4096" s="14" t="str">
        <f t="shared" ca="1" si="831"/>
        <v>104BB16D-BA4F-4F84-A488-E82B84BCD772</v>
      </c>
    </row>
    <row r="4097" spans="1:21" s="14" customFormat="1" x14ac:dyDescent="0.25">
      <c r="A4097" s="14">
        <f t="shared" si="819"/>
        <v>4097</v>
      </c>
      <c r="B4097" s="14" t="str">
        <f t="shared" ca="1" si="820"/>
        <v>9FFD92AB-9A65-4761-B73F-2C9D44747FD8</v>
      </c>
      <c r="C4097" s="14" t="str">
        <f t="shared" ca="1" si="821"/>
        <v>Løkketoften</v>
      </c>
      <c r="D4097" s="14" t="str">
        <f t="shared" ca="1" si="822"/>
        <v>12</v>
      </c>
      <c r="E4097" s="14" t="str">
        <f t="shared" ca="1" si="823"/>
        <v>9ea</v>
      </c>
      <c r="F4097" s="1">
        <f t="shared" ca="1" si="824"/>
        <v>120</v>
      </c>
      <c r="G4097" s="1">
        <f t="shared" ca="1" si="825"/>
        <v>134</v>
      </c>
      <c r="H4097" s="1">
        <f t="shared" ca="1" si="826"/>
        <v>1969</v>
      </c>
      <c r="I4097" s="1" t="str">
        <f ca="1">INDEX(Relationstabel!$C$3:$K$10,MATCH(INDIRECT($A$1&amp;"J"&amp;A4097),Relationstabel!$A$3:$A$10,0),MATCH(IFERROR(VALUE(INDIRECT($A$1&amp;"K"&amp;A4097)),0),Relationstabel!$C$1:$K$1,0))</f>
        <v>Naturgas</v>
      </c>
      <c r="J4097" s="1" t="str">
        <f ca="1">INDEX(Anvendelseskode!B:B,MATCH($F4097,Anvendelseskode!$A:$A,0))</f>
        <v>Fritliggende enfamilieshus (parcelhus)</v>
      </c>
      <c r="K4097" s="1" t="str">
        <f ca="1">INDEX(Anvendelseskode!C:C,MATCH($F4097,Anvendelseskode!$A:$A,0))</f>
        <v>Parcelhuse</v>
      </c>
      <c r="L4097" s="1" t="str">
        <f ca="1">INDEX(Anvendelseskode!D:D,MATCH($F4097,Anvendelseskode!$A:$A,0))</f>
        <v>Private husholdninger</v>
      </c>
      <c r="M4097" s="1" t="str">
        <f ca="1">IFERROR(INDEX(SBi!$2:$2,MATCH(H4097,SBi!$1:$1,1)),SBi!$K$2)</f>
        <v>1961-1972</v>
      </c>
      <c r="N4097" s="1">
        <f ca="1">INDEX(SBi!$C$3:$K$28,MATCH(F4097,SBi!$B$3:$B$28,0),MATCH(M4097,SBi!$C$2:$K$2,0))</f>
        <v>134.30000000000001</v>
      </c>
      <c r="O4097" s="16">
        <f t="shared" ca="1" si="827"/>
        <v>17.996200000000002</v>
      </c>
      <c r="P4097" s="16" t="str">
        <f ca="1">IFERROR(INDEX(VpD!$2:$2,MATCH(H4097,VpD!$1:$1,1)),VpD!$I$2)</f>
        <v>1961-1972</v>
      </c>
      <c r="Q4097" s="1">
        <f ca="1">INDEX(VpD!$C$3:$I$27,MATCH(F4097,VpD!$B$3:$B$27,0),MATCH(P4097,VpD!$C$2:$I$2,0))</f>
        <v>143</v>
      </c>
      <c r="R4097" s="16">
        <f t="shared" ca="1" si="828"/>
        <v>19.161999999999999</v>
      </c>
      <c r="S4097" s="14">
        <f t="shared" ca="1" si="829"/>
        <v>711063.25</v>
      </c>
      <c r="T4097" s="14">
        <f t="shared" ca="1" si="830"/>
        <v>6171960.9299999997</v>
      </c>
      <c r="U4097" s="14" t="str">
        <f t="shared" ca="1" si="831"/>
        <v>0A3F507E-1CF0-32B8-E044-0003BA298018</v>
      </c>
    </row>
    <row r="4098" spans="1:21" s="14" customFormat="1" x14ac:dyDescent="0.25">
      <c r="A4098" s="14">
        <f t="shared" si="819"/>
        <v>4098</v>
      </c>
      <c r="B4098" s="14" t="str">
        <f t="shared" ca="1" si="820"/>
        <v>32976ED2-DB62-4657-B429-4D3B87EF80F5</v>
      </c>
      <c r="C4098" s="14" t="str">
        <f t="shared" ca="1" si="821"/>
        <v>Svenstrupvej</v>
      </c>
      <c r="D4098" s="14" t="str">
        <f t="shared" ca="1" si="822"/>
        <v>3</v>
      </c>
      <c r="E4098" s="14" t="str">
        <f t="shared" ca="1" si="823"/>
        <v>18ia</v>
      </c>
      <c r="F4098" s="1">
        <f t="shared" ca="1" si="824"/>
        <v>120</v>
      </c>
      <c r="G4098" s="1">
        <f t="shared" ca="1" si="825"/>
        <v>93</v>
      </c>
      <c r="H4098" s="1">
        <f t="shared" ca="1" si="826"/>
        <v>1976</v>
      </c>
      <c r="I4098" s="1" t="str">
        <f ca="1">INDEX(Relationstabel!$C$3:$K$10,MATCH(INDIRECT($A$1&amp;"J"&amp;A4098),Relationstabel!$A$3:$A$10,0),MATCH(IFERROR(VALUE(INDIRECT($A$1&amp;"K"&amp;A4098)),0),Relationstabel!$C$1:$K$1,0))</f>
        <v>Naturgas</v>
      </c>
      <c r="J4098" s="1" t="str">
        <f ca="1">INDEX(Anvendelseskode!B:B,MATCH($F4098,Anvendelseskode!$A:$A,0))</f>
        <v>Fritliggende enfamilieshus (parcelhus)</v>
      </c>
      <c r="K4098" s="1" t="str">
        <f ca="1">INDEX(Anvendelseskode!C:C,MATCH($F4098,Anvendelseskode!$A:$A,0))</f>
        <v>Parcelhuse</v>
      </c>
      <c r="L4098" s="1" t="str">
        <f ca="1">INDEX(Anvendelseskode!D:D,MATCH($F4098,Anvendelseskode!$A:$A,0))</f>
        <v>Private husholdninger</v>
      </c>
      <c r="M4098" s="1" t="str">
        <f ca="1">IFERROR(INDEX(SBi!$2:$2,MATCH(H4098,SBi!$1:$1,1)),SBi!$K$2)</f>
        <v>1973-1978</v>
      </c>
      <c r="N4098" s="1">
        <f ca="1">INDEX(SBi!$C$3:$K$28,MATCH(F4098,SBi!$B$3:$B$28,0),MATCH(M4098,SBi!$C$2:$K$2,0))</f>
        <v>119.8</v>
      </c>
      <c r="O4098" s="16">
        <f t="shared" ca="1" si="827"/>
        <v>11.141399999999999</v>
      </c>
      <c r="P4098" s="16" t="str">
        <f ca="1">IFERROR(INDEX(VpD!$2:$2,MATCH(H4098,VpD!$1:$1,1)),VpD!$I$2)</f>
        <v>1973-1978</v>
      </c>
      <c r="Q4098" s="1">
        <f ca="1">INDEX(VpD!$C$3:$I$27,MATCH(F4098,VpD!$B$3:$B$27,0),MATCH(P4098,VpD!$C$2:$I$2,0))</f>
        <v>117</v>
      </c>
      <c r="R4098" s="16">
        <f t="shared" ca="1" si="828"/>
        <v>10.881</v>
      </c>
      <c r="S4098" s="14">
        <f t="shared" ca="1" si="829"/>
        <v>712877.98</v>
      </c>
      <c r="T4098" s="14">
        <f t="shared" ca="1" si="830"/>
        <v>6169235.5700000003</v>
      </c>
      <c r="U4098" s="14" t="str">
        <f t="shared" ca="1" si="831"/>
        <v>0A3F507E-21F9-32B8-E044-0003BA298018</v>
      </c>
    </row>
    <row r="4099" spans="1:21" s="14" customFormat="1" x14ac:dyDescent="0.25">
      <c r="A4099" s="14">
        <f t="shared" ref="A4099:A4162" si="832">ROW(B4099)</f>
        <v>4099</v>
      </c>
      <c r="B4099" s="14" t="str">
        <f t="shared" ref="B4099:B4162" ca="1" si="833">INDIRECT($A$1&amp;"b"&amp;A4099)</f>
        <v>98488F00-659E-4AF2-8A8C-D18858C4C0E9</v>
      </c>
      <c r="C4099" s="14" t="str">
        <f t="shared" ref="C4099:C4162" ca="1" si="834">INDIRECT($A$1&amp;"V"&amp;A4099)</f>
        <v>Strandhaven</v>
      </c>
      <c r="D4099" s="14" t="str">
        <f t="shared" ref="D4099:D4162" ca="1" si="835">INDIRECT($A$1&amp;"W"&amp;A4099)</f>
        <v>72</v>
      </c>
      <c r="E4099" s="14" t="str">
        <f t="shared" ref="E4099:E4162" ca="1" si="836">INDIRECT($A$1&amp;"AB"&amp;A4099)</f>
        <v>5df</v>
      </c>
      <c r="F4099" s="1">
        <f t="shared" ref="F4099:F4162" ca="1" si="837">ROUNDDOWN(INDIRECT($A$1&amp;"C"&amp;A4099),-1)</f>
        <v>130</v>
      </c>
      <c r="G4099" s="1">
        <f t="shared" ref="G4099:G4162" ca="1" si="838">INDIRECT($A$1&amp;"P"&amp;A4099)+INDIRECT($A$1&amp;"Q"&amp;A4099)+INDIRECT($A$1&amp;"R"&amp;A4099)*0.5</f>
        <v>108</v>
      </c>
      <c r="H4099" s="1">
        <f t="shared" ref="H4099:H4162" ca="1" si="839">MAX(INDIRECT($A$1&amp;"E"&amp;A4099),INDIRECT($A$1&amp;"D"&amp;A4099))</f>
        <v>2008</v>
      </c>
      <c r="I4099" s="1" t="str">
        <f ca="1">INDEX(Relationstabel!$C$3:$K$10,MATCH(INDIRECT($A$1&amp;"J"&amp;A4099),Relationstabel!$A$3:$A$10,0),MATCH(IFERROR(VALUE(INDIRECT($A$1&amp;"K"&amp;A4099)),0),Relationstabel!$C$1:$K$1,0))</f>
        <v>Naturgas</v>
      </c>
      <c r="J4099" s="1" t="str">
        <f ca="1">INDEX(Anvendelseskode!B:B,MATCH($F4099,Anvendelseskode!$A:$A,0))</f>
        <v>Række-, kæde-, dobbelthus (lodret adskillelse mellem enhederne)</v>
      </c>
      <c r="K4099" s="1" t="str">
        <f ca="1">INDEX(Anvendelseskode!C:C,MATCH($F4099,Anvendelseskode!$A:$A,0))</f>
        <v>Række-, kæde og dobbelthuse</v>
      </c>
      <c r="L4099" s="1" t="str">
        <f ca="1">INDEX(Anvendelseskode!D:D,MATCH($F4099,Anvendelseskode!$A:$A,0))</f>
        <v>Private husholdninger</v>
      </c>
      <c r="M4099" s="1" t="str">
        <f ca="1">IFERROR(INDEX(SBi!$2:$2,MATCH(H4099,SBi!$1:$1,1)),SBi!$K$2)</f>
        <v>Efter 2006</v>
      </c>
      <c r="N4099" s="1">
        <f ca="1">INDEX(SBi!$C$3:$K$28,MATCH(F4099,SBi!$B$3:$B$28,0),MATCH(M4099,SBi!$C$2:$K$2,0))</f>
        <v>66.400000000000006</v>
      </c>
      <c r="O4099" s="16">
        <f t="shared" ref="O4099:O4162" ca="1" si="840">N4099*G4099/1000</f>
        <v>7.1712000000000007</v>
      </c>
      <c r="P4099" s="16" t="str">
        <f ca="1">IFERROR(INDEX(VpD!$2:$2,MATCH(H4099,VpD!$1:$1,1)),VpD!$I$2)</f>
        <v>&gt;1998</v>
      </c>
      <c r="Q4099" s="1">
        <f ca="1">INDEX(VpD!$C$3:$I$27,MATCH(F4099,VpD!$B$3:$B$27,0),MATCH(P4099,VpD!$C$2:$I$2,0))</f>
        <v>65</v>
      </c>
      <c r="R4099" s="16">
        <f t="shared" ref="R4099:R4162" ca="1" si="841">Q4099*G4099/1000</f>
        <v>7.02</v>
      </c>
      <c r="S4099" s="14">
        <f t="shared" ref="S4099:S4162" ca="1" si="842">INDIRECT($A$1&amp;"AE"&amp;A4099)</f>
        <v>712634.02</v>
      </c>
      <c r="T4099" s="14">
        <f t="shared" ref="T4099:T4162" ca="1" si="843">INDIRECT($A$1&amp;"AF"&amp;A4099)</f>
        <v>6168853.9699999997</v>
      </c>
      <c r="U4099" s="14" t="str">
        <f t="shared" ref="U4099:U4162" ca="1" si="844">INDIRECT($A$1&amp;"AC"&amp;A4099)</f>
        <v>4591B5F9-A6B9-0DD9-E044-0003BA298018</v>
      </c>
    </row>
    <row r="4100" spans="1:21" s="14" customFormat="1" x14ac:dyDescent="0.25">
      <c r="A4100" s="14">
        <f t="shared" si="832"/>
        <v>4100</v>
      </c>
      <c r="B4100" s="14" t="str">
        <f t="shared" ca="1" si="833"/>
        <v>D1331BEB-5368-4469-8F86-3DA49846865C</v>
      </c>
      <c r="C4100" s="14" t="str">
        <f t="shared" ca="1" si="834"/>
        <v>Strandhaven</v>
      </c>
      <c r="D4100" s="14" t="str">
        <f t="shared" ca="1" si="835"/>
        <v>76</v>
      </c>
      <c r="E4100" s="14" t="str">
        <f t="shared" ca="1" si="836"/>
        <v>5dd</v>
      </c>
      <c r="F4100" s="1">
        <f t="shared" ca="1" si="837"/>
        <v>130</v>
      </c>
      <c r="G4100" s="1">
        <f t="shared" ca="1" si="838"/>
        <v>108</v>
      </c>
      <c r="H4100" s="1">
        <f t="shared" ca="1" si="839"/>
        <v>2008</v>
      </c>
      <c r="I4100" s="1" t="str">
        <f ca="1">INDEX(Relationstabel!$C$3:$K$10,MATCH(INDIRECT($A$1&amp;"J"&amp;A4100),Relationstabel!$A$3:$A$10,0),MATCH(IFERROR(VALUE(INDIRECT($A$1&amp;"K"&amp;A4100)),0),Relationstabel!$C$1:$K$1,0))</f>
        <v>Naturgas</v>
      </c>
      <c r="J4100" s="1" t="str">
        <f ca="1">INDEX(Anvendelseskode!B:B,MATCH($F4100,Anvendelseskode!$A:$A,0))</f>
        <v>Række-, kæde-, dobbelthus (lodret adskillelse mellem enhederne)</v>
      </c>
      <c r="K4100" s="1" t="str">
        <f ca="1">INDEX(Anvendelseskode!C:C,MATCH($F4100,Anvendelseskode!$A:$A,0))</f>
        <v>Række-, kæde og dobbelthuse</v>
      </c>
      <c r="L4100" s="1" t="str">
        <f ca="1">INDEX(Anvendelseskode!D:D,MATCH($F4100,Anvendelseskode!$A:$A,0))</f>
        <v>Private husholdninger</v>
      </c>
      <c r="M4100" s="1" t="str">
        <f ca="1">IFERROR(INDEX(SBi!$2:$2,MATCH(H4100,SBi!$1:$1,1)),SBi!$K$2)</f>
        <v>Efter 2006</v>
      </c>
      <c r="N4100" s="1">
        <f ca="1">INDEX(SBi!$C$3:$K$28,MATCH(F4100,SBi!$B$3:$B$28,0),MATCH(M4100,SBi!$C$2:$K$2,0))</f>
        <v>66.400000000000006</v>
      </c>
      <c r="O4100" s="16">
        <f t="shared" ca="1" si="840"/>
        <v>7.1712000000000007</v>
      </c>
      <c r="P4100" s="16" t="str">
        <f ca="1">IFERROR(INDEX(VpD!$2:$2,MATCH(H4100,VpD!$1:$1,1)),VpD!$I$2)</f>
        <v>&gt;1998</v>
      </c>
      <c r="Q4100" s="1">
        <f ca="1">INDEX(VpD!$C$3:$I$27,MATCH(F4100,VpD!$B$3:$B$27,0),MATCH(P4100,VpD!$C$2:$I$2,0))</f>
        <v>65</v>
      </c>
      <c r="R4100" s="16">
        <f t="shared" ca="1" si="841"/>
        <v>7.02</v>
      </c>
      <c r="S4100" s="14">
        <f t="shared" ca="1" si="842"/>
        <v>712627.35</v>
      </c>
      <c r="T4100" s="14">
        <f t="shared" ca="1" si="843"/>
        <v>6168862.1900000004</v>
      </c>
      <c r="U4100" s="14" t="str">
        <f t="shared" ca="1" si="844"/>
        <v>4591B5F9-A6BB-0DD9-E044-0003BA298018</v>
      </c>
    </row>
    <row r="4101" spans="1:21" s="14" customFormat="1" x14ac:dyDescent="0.25">
      <c r="A4101" s="14">
        <f t="shared" si="832"/>
        <v>4101</v>
      </c>
      <c r="B4101" s="14" t="str">
        <f t="shared" ca="1" si="833"/>
        <v>32C3ED89-2096-44D6-81AA-7C7FF2CECA7E</v>
      </c>
      <c r="C4101" s="14" t="str">
        <f t="shared" ca="1" si="834"/>
        <v>Strandhaven</v>
      </c>
      <c r="D4101" s="14" t="str">
        <f t="shared" ca="1" si="835"/>
        <v>104</v>
      </c>
      <c r="E4101" s="14" t="str">
        <f t="shared" ca="1" si="836"/>
        <v>5cr</v>
      </c>
      <c r="F4101" s="1">
        <f t="shared" ca="1" si="837"/>
        <v>130</v>
      </c>
      <c r="G4101" s="1">
        <f t="shared" ca="1" si="838"/>
        <v>108</v>
      </c>
      <c r="H4101" s="1">
        <f t="shared" ca="1" si="839"/>
        <v>2008</v>
      </c>
      <c r="I4101" s="1" t="str">
        <f ca="1">INDEX(Relationstabel!$C$3:$K$10,MATCH(INDIRECT($A$1&amp;"J"&amp;A4101),Relationstabel!$A$3:$A$10,0),MATCH(IFERROR(VALUE(INDIRECT($A$1&amp;"K"&amp;A4101)),0),Relationstabel!$C$1:$K$1,0))</f>
        <v>Naturgas</v>
      </c>
      <c r="J4101" s="1" t="str">
        <f ca="1">INDEX(Anvendelseskode!B:B,MATCH($F4101,Anvendelseskode!$A:$A,0))</f>
        <v>Række-, kæde-, dobbelthus (lodret adskillelse mellem enhederne)</v>
      </c>
      <c r="K4101" s="1" t="str">
        <f ca="1">INDEX(Anvendelseskode!C:C,MATCH($F4101,Anvendelseskode!$A:$A,0))</f>
        <v>Række-, kæde og dobbelthuse</v>
      </c>
      <c r="L4101" s="1" t="str">
        <f ca="1">INDEX(Anvendelseskode!D:D,MATCH($F4101,Anvendelseskode!$A:$A,0))</f>
        <v>Private husholdninger</v>
      </c>
      <c r="M4101" s="1" t="str">
        <f ca="1">IFERROR(INDEX(SBi!$2:$2,MATCH(H4101,SBi!$1:$1,1)),SBi!$K$2)</f>
        <v>Efter 2006</v>
      </c>
      <c r="N4101" s="1">
        <f ca="1">INDEX(SBi!$C$3:$K$28,MATCH(F4101,SBi!$B$3:$B$28,0),MATCH(M4101,SBi!$C$2:$K$2,0))</f>
        <v>66.400000000000006</v>
      </c>
      <c r="O4101" s="16">
        <f t="shared" ca="1" si="840"/>
        <v>7.1712000000000007</v>
      </c>
      <c r="P4101" s="16" t="str">
        <f ca="1">IFERROR(INDEX(VpD!$2:$2,MATCH(H4101,VpD!$1:$1,1)),VpD!$I$2)</f>
        <v>&gt;1998</v>
      </c>
      <c r="Q4101" s="1">
        <f ca="1">INDEX(VpD!$C$3:$I$27,MATCH(F4101,VpD!$B$3:$B$27,0),MATCH(P4101,VpD!$C$2:$I$2,0))</f>
        <v>65</v>
      </c>
      <c r="R4101" s="16">
        <f t="shared" ca="1" si="841"/>
        <v>7.02</v>
      </c>
      <c r="S4101" s="14">
        <f t="shared" ca="1" si="842"/>
        <v>712598.21</v>
      </c>
      <c r="T4101" s="14">
        <f t="shared" ca="1" si="843"/>
        <v>6168850.2599999998</v>
      </c>
      <c r="U4101" s="14" t="str">
        <f t="shared" ca="1" si="844"/>
        <v>4591B5F9-A6C8-0DD9-E044-0003BA298018</v>
      </c>
    </row>
    <row r="4102" spans="1:21" s="14" customFormat="1" x14ac:dyDescent="0.25">
      <c r="A4102" s="14">
        <f t="shared" si="832"/>
        <v>4102</v>
      </c>
      <c r="B4102" s="14" t="str">
        <f t="shared" ca="1" si="833"/>
        <v>505FDFD1-52E5-43B9-B885-473CB12401B3</v>
      </c>
      <c r="C4102" s="14" t="str">
        <f t="shared" ca="1" si="834"/>
        <v>Strandhaven</v>
      </c>
      <c r="D4102" s="14" t="str">
        <f t="shared" ca="1" si="835"/>
        <v>110</v>
      </c>
      <c r="E4102" s="14" t="str">
        <f t="shared" ca="1" si="836"/>
        <v>5cp</v>
      </c>
      <c r="F4102" s="1">
        <f t="shared" ca="1" si="837"/>
        <v>130</v>
      </c>
      <c r="G4102" s="1">
        <f t="shared" ca="1" si="838"/>
        <v>119</v>
      </c>
      <c r="H4102" s="1">
        <f t="shared" ca="1" si="839"/>
        <v>2008</v>
      </c>
      <c r="I4102" s="1" t="str">
        <f ca="1">INDEX(Relationstabel!$C$3:$K$10,MATCH(INDIRECT($A$1&amp;"J"&amp;A4102),Relationstabel!$A$3:$A$10,0),MATCH(IFERROR(VALUE(INDIRECT($A$1&amp;"K"&amp;A4102)),0),Relationstabel!$C$1:$K$1,0))</f>
        <v>Naturgas</v>
      </c>
      <c r="J4102" s="1" t="str">
        <f ca="1">INDEX(Anvendelseskode!B:B,MATCH($F4102,Anvendelseskode!$A:$A,0))</f>
        <v>Række-, kæde-, dobbelthus (lodret adskillelse mellem enhederne)</v>
      </c>
      <c r="K4102" s="1" t="str">
        <f ca="1">INDEX(Anvendelseskode!C:C,MATCH($F4102,Anvendelseskode!$A:$A,0))</f>
        <v>Række-, kæde og dobbelthuse</v>
      </c>
      <c r="L4102" s="1" t="str">
        <f ca="1">INDEX(Anvendelseskode!D:D,MATCH($F4102,Anvendelseskode!$A:$A,0))</f>
        <v>Private husholdninger</v>
      </c>
      <c r="M4102" s="1" t="str">
        <f ca="1">IFERROR(INDEX(SBi!$2:$2,MATCH(H4102,SBi!$1:$1,1)),SBi!$K$2)</f>
        <v>Efter 2006</v>
      </c>
      <c r="N4102" s="1">
        <f ca="1">INDEX(SBi!$C$3:$K$28,MATCH(F4102,SBi!$B$3:$B$28,0),MATCH(M4102,SBi!$C$2:$K$2,0))</f>
        <v>66.400000000000006</v>
      </c>
      <c r="O4102" s="16">
        <f t="shared" ca="1" si="840"/>
        <v>7.9016000000000002</v>
      </c>
      <c r="P4102" s="16" t="str">
        <f ca="1">IFERROR(INDEX(VpD!$2:$2,MATCH(H4102,VpD!$1:$1,1)),VpD!$I$2)</f>
        <v>&gt;1998</v>
      </c>
      <c r="Q4102" s="1">
        <f ca="1">INDEX(VpD!$C$3:$I$27,MATCH(F4102,VpD!$B$3:$B$27,0),MATCH(P4102,VpD!$C$2:$I$2,0))</f>
        <v>65</v>
      </c>
      <c r="R4102" s="16">
        <f t="shared" ca="1" si="841"/>
        <v>7.7350000000000003</v>
      </c>
      <c r="S4102" s="14">
        <f t="shared" ca="1" si="842"/>
        <v>712587.93</v>
      </c>
      <c r="T4102" s="14">
        <f t="shared" ca="1" si="843"/>
        <v>6168862.8300000001</v>
      </c>
      <c r="U4102" s="14" t="str">
        <f t="shared" ca="1" si="844"/>
        <v>4591B5F9-A6CA-0DD9-E044-0003BA298018</v>
      </c>
    </row>
    <row r="4103" spans="1:21" s="14" customFormat="1" x14ac:dyDescent="0.25">
      <c r="A4103" s="14">
        <f t="shared" si="832"/>
        <v>4103</v>
      </c>
      <c r="B4103" s="14" t="str">
        <f t="shared" ca="1" si="833"/>
        <v>EC4DFA93-625F-4FDC-B429-9DC170E46A6E</v>
      </c>
      <c r="C4103" s="14" t="str">
        <f t="shared" ca="1" si="834"/>
        <v>Idræts Alle</v>
      </c>
      <c r="D4103" s="14" t="str">
        <f t="shared" ca="1" si="835"/>
        <v>15C</v>
      </c>
      <c r="E4103" s="14" t="str">
        <f t="shared" ca="1" si="836"/>
        <v>7z</v>
      </c>
      <c r="F4103" s="1">
        <f t="shared" ca="1" si="837"/>
        <v>230</v>
      </c>
      <c r="G4103" s="1">
        <f t="shared" ca="1" si="838"/>
        <v>3</v>
      </c>
      <c r="H4103" s="1">
        <f t="shared" ca="1" si="839"/>
        <v>1971</v>
      </c>
      <c r="I4103" s="1" t="str">
        <f ca="1">INDEX(Relationstabel!$C$3:$K$10,MATCH(INDIRECT($A$1&amp;"J"&amp;A4103),Relationstabel!$A$3:$A$10,0),MATCH(IFERROR(VALUE(INDIRECT($A$1&amp;"K"&amp;A4103)),0),Relationstabel!$C$1:$K$1,0))</f>
        <v>Ingen varmeinstallation</v>
      </c>
      <c r="J4103" s="1" t="str">
        <f ca="1">INDEX(Anvendelseskode!B:B,MATCH($F4103,Anvendelseskode!$A:$A,0))</f>
        <v>El-, gas-, vand- eller varmeværk forbrændingsanstalt m.v..</v>
      </c>
      <c r="K4103" s="1" t="str">
        <f ca="1">INDEX(Anvendelseskode!C:C,MATCH($F4103,Anvendelseskode!$A:$A,0))</f>
        <v>El-, gas-, vand- og varmeværker</v>
      </c>
      <c r="L4103" s="1" t="str">
        <f ca="1">INDEX(Anvendelseskode!D:D,MATCH($F4103,Anvendelseskode!$A:$A,0))</f>
        <v>Industri</v>
      </c>
      <c r="M4103" s="1" t="str">
        <f ca="1">IFERROR(INDEX(SBi!$2:$2,MATCH(H4103,SBi!$1:$1,1)),SBi!$K$2)</f>
        <v>1961-1972</v>
      </c>
      <c r="N4103" s="1">
        <f ca="1">INDEX(SBi!$C$3:$K$28,MATCH(F4103,SBi!$B$3:$B$28,0),MATCH(M4103,SBi!$C$2:$K$2,0))</f>
        <v>97</v>
      </c>
      <c r="O4103" s="16">
        <f t="shared" ca="1" si="840"/>
        <v>0.29099999999999998</v>
      </c>
      <c r="P4103" s="16" t="str">
        <f ca="1">IFERROR(INDEX(VpD!$2:$2,MATCH(H4103,VpD!$1:$1,1)),VpD!$I$2)</f>
        <v>1961-1972</v>
      </c>
      <c r="Q4103" s="1">
        <f ca="1">INDEX(VpD!$C$3:$I$27,MATCH(F4103,VpD!$B$3:$B$27,0),MATCH(P4103,VpD!$C$2:$I$2,0))</f>
        <v>97</v>
      </c>
      <c r="R4103" s="16">
        <f t="shared" ca="1" si="841"/>
        <v>0.29099999999999998</v>
      </c>
      <c r="S4103" s="14">
        <f t="shared" ca="1" si="842"/>
        <v>712040.95</v>
      </c>
      <c r="T4103" s="14">
        <f t="shared" ca="1" si="843"/>
        <v>6170371.9199999999</v>
      </c>
      <c r="U4103" s="14" t="str">
        <f t="shared" ca="1" si="844"/>
        <v>75D4829B-35A1-165E-E044-00144F3EAD67</v>
      </c>
    </row>
    <row r="4104" spans="1:21" s="14" customFormat="1" x14ac:dyDescent="0.25">
      <c r="A4104" s="14">
        <f t="shared" si="832"/>
        <v>4104</v>
      </c>
      <c r="B4104" s="14" t="str">
        <f t="shared" ca="1" si="833"/>
        <v>2FB95A48-38C3-4119-B120-7338003FD5FC</v>
      </c>
      <c r="C4104" s="14" t="str">
        <f t="shared" ca="1" si="834"/>
        <v>Strandhaven</v>
      </c>
      <c r="D4104" s="14" t="str">
        <f t="shared" ca="1" si="835"/>
        <v>14</v>
      </c>
      <c r="E4104" s="14" t="str">
        <f t="shared" ca="1" si="836"/>
        <v>5dn</v>
      </c>
      <c r="F4104" s="1">
        <f t="shared" ca="1" si="837"/>
        <v>220</v>
      </c>
      <c r="G4104" s="1">
        <f t="shared" ca="1" si="838"/>
        <v>665</v>
      </c>
      <c r="H4104" s="1">
        <f t="shared" ca="1" si="839"/>
        <v>1975</v>
      </c>
      <c r="I4104" s="1" t="str">
        <f ca="1">INDEX(Relationstabel!$C$3:$K$10,MATCH(INDIRECT($A$1&amp;"J"&amp;A4104),Relationstabel!$A$3:$A$10,0),MATCH(IFERROR(VALUE(INDIRECT($A$1&amp;"K"&amp;A4104)),0),Relationstabel!$C$1:$K$1,0))</f>
        <v>Naturgas</v>
      </c>
      <c r="J4104" s="1" t="str">
        <f ca="1">INDEX(Anvendelseskode!B:B,MATCH($F4104,Anvendelseskode!$A:$A,0))</f>
        <v>Bygning til erhvervsmæssig produktion vedrørende industri, håndværk m.v. (fabrik, værksted o.lign.)</v>
      </c>
      <c r="K4104" s="1" t="str">
        <f ca="1">INDEX(Anvendelseskode!C:C,MATCH($F4104,Anvendelseskode!$A:$A,0))</f>
        <v>Fabrikker, værksteder o.l.</v>
      </c>
      <c r="L4104" s="1" t="str">
        <f ca="1">INDEX(Anvendelseskode!D:D,MATCH($F4104,Anvendelseskode!$A:$A,0))</f>
        <v>Industri</v>
      </c>
      <c r="M4104" s="1" t="str">
        <f ca="1">IFERROR(INDEX(SBi!$2:$2,MATCH(H4104,SBi!$1:$1,1)),SBi!$K$2)</f>
        <v>1973-1978</v>
      </c>
      <c r="N4104" s="1">
        <f ca="1">INDEX(SBi!$C$3:$K$28,MATCH(F4104,SBi!$B$3:$B$28,0),MATCH(M4104,SBi!$C$2:$K$2,0))</f>
        <v>97</v>
      </c>
      <c r="O4104" s="16">
        <f t="shared" ca="1" si="840"/>
        <v>64.504999999999995</v>
      </c>
      <c r="P4104" s="16" t="str">
        <f ca="1">IFERROR(INDEX(VpD!$2:$2,MATCH(H4104,VpD!$1:$1,1)),VpD!$I$2)</f>
        <v>1973-1978</v>
      </c>
      <c r="Q4104" s="1">
        <f ca="1">INDEX(VpD!$C$3:$I$27,MATCH(F4104,VpD!$B$3:$B$27,0),MATCH(P4104,VpD!$C$2:$I$2,0))</f>
        <v>97</v>
      </c>
      <c r="R4104" s="16">
        <f t="shared" ca="1" si="841"/>
        <v>64.504999999999995</v>
      </c>
      <c r="S4104" s="14">
        <f t="shared" ca="1" si="842"/>
        <v>712681.97</v>
      </c>
      <c r="T4104" s="14">
        <f t="shared" ca="1" si="843"/>
        <v>6168893.0899999999</v>
      </c>
      <c r="U4104" s="14" t="str">
        <f t="shared" ca="1" si="844"/>
        <v>75D4829B-35B7-165E-E044-00144F3EAD67</v>
      </c>
    </row>
    <row r="4105" spans="1:21" s="14" customFormat="1" x14ac:dyDescent="0.25">
      <c r="A4105" s="14">
        <f t="shared" si="832"/>
        <v>4105</v>
      </c>
      <c r="B4105" s="14" t="str">
        <f t="shared" ca="1" si="833"/>
        <v>224A7A9D-4DA9-48C8-8845-11DEB3529C4D</v>
      </c>
      <c r="C4105" s="14" t="str">
        <f t="shared" ca="1" si="834"/>
        <v>Syvhøjvænge</v>
      </c>
      <c r="D4105" s="14" t="str">
        <f t="shared" ca="1" si="835"/>
        <v>199B</v>
      </c>
      <c r="E4105" s="14" t="str">
        <f t="shared" ca="1" si="836"/>
        <v>21kv</v>
      </c>
      <c r="F4105" s="1">
        <f t="shared" ca="1" si="837"/>
        <v>230</v>
      </c>
      <c r="G4105" s="1">
        <f t="shared" ca="1" si="838"/>
        <v>20</v>
      </c>
      <c r="H4105" s="1">
        <f t="shared" ca="1" si="839"/>
        <v>1969</v>
      </c>
      <c r="I4105" s="1" t="str">
        <f ca="1">INDEX(Relationstabel!$C$3:$K$10,MATCH(INDIRECT($A$1&amp;"J"&amp;A4105),Relationstabel!$A$3:$A$10,0),MATCH(IFERROR(VALUE(INDIRECT($A$1&amp;"K"&amp;A4105)),0),Relationstabel!$C$1:$K$1,0))</f>
        <v>Ingen varmeinstallation</v>
      </c>
      <c r="J4105" s="1" t="str">
        <f ca="1">INDEX(Anvendelseskode!B:B,MATCH($F4105,Anvendelseskode!$A:$A,0))</f>
        <v>El-, gas-, vand- eller varmeværk forbrændingsanstalt m.v..</v>
      </c>
      <c r="K4105" s="1" t="str">
        <f ca="1">INDEX(Anvendelseskode!C:C,MATCH($F4105,Anvendelseskode!$A:$A,0))</f>
        <v>El-, gas-, vand- og varmeværker</v>
      </c>
      <c r="L4105" s="1" t="str">
        <f ca="1">INDEX(Anvendelseskode!D:D,MATCH($F4105,Anvendelseskode!$A:$A,0))</f>
        <v>Industri</v>
      </c>
      <c r="M4105" s="1" t="str">
        <f ca="1">IFERROR(INDEX(SBi!$2:$2,MATCH(H4105,SBi!$1:$1,1)),SBi!$K$2)</f>
        <v>1961-1972</v>
      </c>
      <c r="N4105" s="1">
        <f ca="1">INDEX(SBi!$C$3:$K$28,MATCH(F4105,SBi!$B$3:$B$28,0),MATCH(M4105,SBi!$C$2:$K$2,0))</f>
        <v>97</v>
      </c>
      <c r="O4105" s="16">
        <f t="shared" ca="1" si="840"/>
        <v>1.94</v>
      </c>
      <c r="P4105" s="16" t="str">
        <f ca="1">IFERROR(INDEX(VpD!$2:$2,MATCH(H4105,VpD!$1:$1,1)),VpD!$I$2)</f>
        <v>1961-1972</v>
      </c>
      <c r="Q4105" s="1">
        <f ca="1">INDEX(VpD!$C$3:$I$27,MATCH(F4105,VpD!$B$3:$B$27,0),MATCH(P4105,VpD!$C$2:$I$2,0))</f>
        <v>97</v>
      </c>
      <c r="R4105" s="16">
        <f t="shared" ca="1" si="841"/>
        <v>1.94</v>
      </c>
      <c r="S4105" s="14">
        <f t="shared" ca="1" si="842"/>
        <v>711846.73</v>
      </c>
      <c r="T4105" s="14">
        <f t="shared" ca="1" si="843"/>
        <v>6172251.3799999999</v>
      </c>
      <c r="U4105" s="14" t="str">
        <f t="shared" ca="1" si="844"/>
        <v>75D4829B-35B9-165E-E044-00144F3EAD67</v>
      </c>
    </row>
    <row r="4106" spans="1:21" s="14" customFormat="1" x14ac:dyDescent="0.25">
      <c r="A4106" s="14">
        <f t="shared" si="832"/>
        <v>4106</v>
      </c>
      <c r="B4106" s="14" t="str">
        <f t="shared" ca="1" si="833"/>
        <v>8FD104FE-F48D-43F7-A6E5-E6CA3749FA6C</v>
      </c>
      <c r="C4106" s="14" t="str">
        <f t="shared" ca="1" si="834"/>
        <v>Kaffehaven</v>
      </c>
      <c r="D4106" s="14" t="str">
        <f t="shared" ca="1" si="835"/>
        <v>14</v>
      </c>
      <c r="E4106" s="14" t="str">
        <f t="shared" ca="1" si="836"/>
        <v>18si</v>
      </c>
      <c r="F4106" s="1">
        <f t="shared" ca="1" si="837"/>
        <v>130</v>
      </c>
      <c r="G4106" s="1">
        <f t="shared" ca="1" si="838"/>
        <v>125</v>
      </c>
      <c r="H4106" s="1">
        <f t="shared" ca="1" si="839"/>
        <v>2009</v>
      </c>
      <c r="I4106" s="1" t="str">
        <f ca="1">INDEX(Relationstabel!$C$3:$K$10,MATCH(INDIRECT($A$1&amp;"J"&amp;A4106),Relationstabel!$A$3:$A$10,0),MATCH(IFERROR(VALUE(INDIRECT($A$1&amp;"K"&amp;A4106)),0),Relationstabel!$C$1:$K$1,0))</f>
        <v>Naturgas</v>
      </c>
      <c r="J4106" s="1" t="str">
        <f ca="1">INDEX(Anvendelseskode!B:B,MATCH($F4106,Anvendelseskode!$A:$A,0))</f>
        <v>Række-, kæde-, dobbelthus (lodret adskillelse mellem enhederne)</v>
      </c>
      <c r="K4106" s="1" t="str">
        <f ca="1">INDEX(Anvendelseskode!C:C,MATCH($F4106,Anvendelseskode!$A:$A,0))</f>
        <v>Række-, kæde og dobbelthuse</v>
      </c>
      <c r="L4106" s="1" t="str">
        <f ca="1">INDEX(Anvendelseskode!D:D,MATCH($F4106,Anvendelseskode!$A:$A,0))</f>
        <v>Private husholdninger</v>
      </c>
      <c r="M4106" s="1" t="str">
        <f ca="1">IFERROR(INDEX(SBi!$2:$2,MATCH(H4106,SBi!$1:$1,1)),SBi!$K$2)</f>
        <v>Efter 2006</v>
      </c>
      <c r="N4106" s="1">
        <f ca="1">INDEX(SBi!$C$3:$K$28,MATCH(F4106,SBi!$B$3:$B$28,0),MATCH(M4106,SBi!$C$2:$K$2,0))</f>
        <v>66.400000000000006</v>
      </c>
      <c r="O4106" s="16">
        <f t="shared" ca="1" si="840"/>
        <v>8.3000000000000007</v>
      </c>
      <c r="P4106" s="16" t="str">
        <f ca="1">IFERROR(INDEX(VpD!$2:$2,MATCH(H4106,VpD!$1:$1,1)),VpD!$I$2)</f>
        <v>&gt;1998</v>
      </c>
      <c r="Q4106" s="1">
        <f ca="1">INDEX(VpD!$C$3:$I$27,MATCH(F4106,VpD!$B$3:$B$27,0),MATCH(P4106,VpD!$C$2:$I$2,0))</f>
        <v>65</v>
      </c>
      <c r="R4106" s="16">
        <f t="shared" ca="1" si="841"/>
        <v>8.125</v>
      </c>
      <c r="S4106" s="14">
        <f t="shared" ca="1" si="842"/>
        <v>712805.68</v>
      </c>
      <c r="T4106" s="14">
        <f t="shared" ca="1" si="843"/>
        <v>6168966.6799999997</v>
      </c>
      <c r="U4106" s="14" t="str">
        <f t="shared" ca="1" si="844"/>
        <v>76EDE3BB-3CBE-1E91-E044-00144F3EAD67</v>
      </c>
    </row>
    <row r="4107" spans="1:21" s="14" customFormat="1" x14ac:dyDescent="0.25">
      <c r="A4107" s="14">
        <f t="shared" si="832"/>
        <v>4107</v>
      </c>
      <c r="B4107" s="14" t="str">
        <f t="shared" ca="1" si="833"/>
        <v>706443C4-8226-4699-9111-75CB08CFC632</v>
      </c>
      <c r="C4107" s="14" t="str">
        <f t="shared" ca="1" si="834"/>
        <v>Kaffehaven</v>
      </c>
      <c r="D4107" s="14" t="str">
        <f t="shared" ca="1" si="835"/>
        <v>20</v>
      </c>
      <c r="E4107" s="14" t="str">
        <f t="shared" ca="1" si="836"/>
        <v>18sm</v>
      </c>
      <c r="F4107" s="1">
        <f t="shared" ca="1" si="837"/>
        <v>130</v>
      </c>
      <c r="G4107" s="1">
        <f t="shared" ca="1" si="838"/>
        <v>125</v>
      </c>
      <c r="H4107" s="1">
        <f t="shared" ca="1" si="839"/>
        <v>2009</v>
      </c>
      <c r="I4107" s="1" t="str">
        <f ca="1">INDEX(Relationstabel!$C$3:$K$10,MATCH(INDIRECT($A$1&amp;"J"&amp;A4107),Relationstabel!$A$3:$A$10,0),MATCH(IFERROR(VALUE(INDIRECT($A$1&amp;"K"&amp;A4107)),0),Relationstabel!$C$1:$K$1,0))</f>
        <v>Naturgas</v>
      </c>
      <c r="J4107" s="1" t="str">
        <f ca="1">INDEX(Anvendelseskode!B:B,MATCH($F4107,Anvendelseskode!$A:$A,0))</f>
        <v>Række-, kæde-, dobbelthus (lodret adskillelse mellem enhederne)</v>
      </c>
      <c r="K4107" s="1" t="str">
        <f ca="1">INDEX(Anvendelseskode!C:C,MATCH($F4107,Anvendelseskode!$A:$A,0))</f>
        <v>Række-, kæde og dobbelthuse</v>
      </c>
      <c r="L4107" s="1" t="str">
        <f ca="1">INDEX(Anvendelseskode!D:D,MATCH($F4107,Anvendelseskode!$A:$A,0))</f>
        <v>Private husholdninger</v>
      </c>
      <c r="M4107" s="1" t="str">
        <f ca="1">IFERROR(INDEX(SBi!$2:$2,MATCH(H4107,SBi!$1:$1,1)),SBi!$K$2)</f>
        <v>Efter 2006</v>
      </c>
      <c r="N4107" s="1">
        <f ca="1">INDEX(SBi!$C$3:$K$28,MATCH(F4107,SBi!$B$3:$B$28,0),MATCH(M4107,SBi!$C$2:$K$2,0))</f>
        <v>66.400000000000006</v>
      </c>
      <c r="O4107" s="16">
        <f t="shared" ca="1" si="840"/>
        <v>8.3000000000000007</v>
      </c>
      <c r="P4107" s="16" t="str">
        <f ca="1">IFERROR(INDEX(VpD!$2:$2,MATCH(H4107,VpD!$1:$1,1)),VpD!$I$2)</f>
        <v>&gt;1998</v>
      </c>
      <c r="Q4107" s="1">
        <f ca="1">INDEX(VpD!$C$3:$I$27,MATCH(F4107,VpD!$B$3:$B$27,0),MATCH(P4107,VpD!$C$2:$I$2,0))</f>
        <v>65</v>
      </c>
      <c r="R4107" s="16">
        <f t="shared" ca="1" si="841"/>
        <v>8.125</v>
      </c>
      <c r="S4107" s="14">
        <f t="shared" ca="1" si="842"/>
        <v>712821.26</v>
      </c>
      <c r="T4107" s="14">
        <f t="shared" ca="1" si="843"/>
        <v>6168959.1100000003</v>
      </c>
      <c r="U4107" s="14" t="str">
        <f t="shared" ca="1" si="844"/>
        <v>76EDE3BB-3CC1-1E91-E044-00144F3EAD67</v>
      </c>
    </row>
    <row r="4108" spans="1:21" s="14" customFormat="1" x14ac:dyDescent="0.25">
      <c r="A4108" s="14">
        <f t="shared" si="832"/>
        <v>4108</v>
      </c>
      <c r="B4108" s="14" t="str">
        <f t="shared" ca="1" si="833"/>
        <v>AEDC16E8-EEA8-495C-B49F-6393F563FD56</v>
      </c>
      <c r="C4108" s="14" t="str">
        <f t="shared" ca="1" si="834"/>
        <v>Hvidkløvervænget</v>
      </c>
      <c r="D4108" s="14" t="str">
        <f t="shared" ca="1" si="835"/>
        <v>6</v>
      </c>
      <c r="E4108" s="14" t="str">
        <f t="shared" ca="1" si="836"/>
        <v>9qy</v>
      </c>
      <c r="F4108" s="1">
        <f t="shared" ca="1" si="837"/>
        <v>130</v>
      </c>
      <c r="G4108" s="1">
        <f t="shared" ca="1" si="838"/>
        <v>115</v>
      </c>
      <c r="H4108" s="1">
        <f t="shared" ca="1" si="839"/>
        <v>2015</v>
      </c>
      <c r="I4108" s="1" t="str">
        <f ca="1">INDEX(Relationstabel!$C$3:$K$10,MATCH(INDIRECT($A$1&amp;"J"&amp;A4108),Relationstabel!$A$3:$A$10,0),MATCH(IFERROR(VALUE(INDIRECT($A$1&amp;"K"&amp;A4108)),0),Relationstabel!$C$1:$K$1,0))</f>
        <v>Fjernvarme/ Blokvarme</v>
      </c>
      <c r="J4108" s="1" t="str">
        <f ca="1">INDEX(Anvendelseskode!B:B,MATCH($F4108,Anvendelseskode!$A:$A,0))</f>
        <v>Række-, kæde-, dobbelthus (lodret adskillelse mellem enhederne)</v>
      </c>
      <c r="K4108" s="1" t="str">
        <f ca="1">INDEX(Anvendelseskode!C:C,MATCH($F4108,Anvendelseskode!$A:$A,0))</f>
        <v>Række-, kæde og dobbelthuse</v>
      </c>
      <c r="L4108" s="1" t="str">
        <f ca="1">INDEX(Anvendelseskode!D:D,MATCH($F4108,Anvendelseskode!$A:$A,0))</f>
        <v>Private husholdninger</v>
      </c>
      <c r="M4108" s="1" t="str">
        <f ca="1">IFERROR(INDEX(SBi!$2:$2,MATCH(H4108,SBi!$1:$1,1)),SBi!$K$2)</f>
        <v>Efter 2006</v>
      </c>
      <c r="N4108" s="1">
        <f ca="1">INDEX(SBi!$C$3:$K$28,MATCH(F4108,SBi!$B$3:$B$28,0),MATCH(M4108,SBi!$C$2:$K$2,0))</f>
        <v>66.400000000000006</v>
      </c>
      <c r="O4108" s="16">
        <f t="shared" ca="1" si="840"/>
        <v>7.636000000000001</v>
      </c>
      <c r="P4108" s="16" t="str">
        <f ca="1">IFERROR(INDEX(VpD!$2:$2,MATCH(H4108,VpD!$1:$1,1)),VpD!$I$2)</f>
        <v>&gt;1998</v>
      </c>
      <c r="Q4108" s="1">
        <f ca="1">INDEX(VpD!$C$3:$I$27,MATCH(F4108,VpD!$B$3:$B$27,0),MATCH(P4108,VpD!$C$2:$I$2,0))</f>
        <v>65</v>
      </c>
      <c r="R4108" s="16">
        <f t="shared" ca="1" si="841"/>
        <v>7.4749999999999996</v>
      </c>
      <c r="S4108" s="14">
        <f t="shared" ca="1" si="842"/>
        <v>711495.98</v>
      </c>
      <c r="T4108" s="14">
        <f t="shared" ca="1" si="843"/>
        <v>6172808.4100000001</v>
      </c>
      <c r="U4108" s="14" t="str">
        <f t="shared" ca="1" si="844"/>
        <v>2B5C727D-F90A-4233-8017-D507414D6A1C</v>
      </c>
    </row>
    <row r="4109" spans="1:21" s="14" customFormat="1" x14ac:dyDescent="0.25">
      <c r="A4109" s="14">
        <f t="shared" si="832"/>
        <v>4109</v>
      </c>
      <c r="B4109" s="14" t="str">
        <f t="shared" ca="1" si="833"/>
        <v>2EFE1AEA-4C91-4988-A9AB-5874F285D4E4</v>
      </c>
      <c r="C4109" s="14" t="str">
        <f t="shared" ca="1" si="834"/>
        <v>Valløvej</v>
      </c>
      <c r="D4109" s="14" t="str">
        <f t="shared" ca="1" si="835"/>
        <v>16</v>
      </c>
      <c r="E4109" s="14" t="str">
        <f t="shared" ca="1" si="836"/>
        <v>7o</v>
      </c>
      <c r="F4109" s="1">
        <f t="shared" ca="1" si="837"/>
        <v>120</v>
      </c>
      <c r="G4109" s="1">
        <f t="shared" ca="1" si="838"/>
        <v>202</v>
      </c>
      <c r="H4109" s="1">
        <f t="shared" ca="1" si="839"/>
        <v>1979</v>
      </c>
      <c r="I4109" s="1" t="str">
        <f ca="1">INDEX(Relationstabel!$C$3:$K$10,MATCH(INDIRECT($A$1&amp;"J"&amp;A4109),Relationstabel!$A$3:$A$10,0),MATCH(IFERROR(VALUE(INDIRECT($A$1&amp;"K"&amp;A4109)),0),Relationstabel!$C$1:$K$1,0))</f>
        <v>Naturgas</v>
      </c>
      <c r="J4109" s="1" t="str">
        <f ca="1">INDEX(Anvendelseskode!B:B,MATCH($F4109,Anvendelseskode!$A:$A,0))</f>
        <v>Fritliggende enfamilieshus (parcelhus)</v>
      </c>
      <c r="K4109" s="1" t="str">
        <f ca="1">INDEX(Anvendelseskode!C:C,MATCH($F4109,Anvendelseskode!$A:$A,0))</f>
        <v>Parcelhuse</v>
      </c>
      <c r="L4109" s="1" t="str">
        <f ca="1">INDEX(Anvendelseskode!D:D,MATCH($F4109,Anvendelseskode!$A:$A,0))</f>
        <v>Private husholdninger</v>
      </c>
      <c r="M4109" s="1" t="str">
        <f ca="1">IFERROR(INDEX(SBi!$2:$2,MATCH(H4109,SBi!$1:$1,1)),SBi!$K$2)</f>
        <v>1979-1998</v>
      </c>
      <c r="N4109" s="1">
        <f ca="1">INDEX(SBi!$C$3:$K$28,MATCH(F4109,SBi!$B$3:$B$28,0),MATCH(M4109,SBi!$C$2:$K$2,0))</f>
        <v>105.4</v>
      </c>
      <c r="O4109" s="16">
        <f t="shared" ca="1" si="840"/>
        <v>21.290800000000004</v>
      </c>
      <c r="P4109" s="16" t="str">
        <f ca="1">IFERROR(INDEX(VpD!$2:$2,MATCH(H4109,VpD!$1:$1,1)),VpD!$I$2)</f>
        <v>1979-1998</v>
      </c>
      <c r="Q4109" s="1">
        <f ca="1">INDEX(VpD!$C$3:$I$27,MATCH(F4109,VpD!$B$3:$B$27,0),MATCH(P4109,VpD!$C$2:$I$2,0))</f>
        <v>90</v>
      </c>
      <c r="R4109" s="16">
        <f t="shared" ca="1" si="841"/>
        <v>18.18</v>
      </c>
      <c r="S4109" s="14">
        <f t="shared" ca="1" si="842"/>
        <v>712992.74</v>
      </c>
      <c r="T4109" s="14">
        <f t="shared" ca="1" si="843"/>
        <v>6168411.1699999999</v>
      </c>
      <c r="U4109" s="14" t="str">
        <f t="shared" ca="1" si="844"/>
        <v>0A3F507E-23ED-32B8-E044-0003BA298018</v>
      </c>
    </row>
    <row r="4110" spans="1:21" s="14" customFormat="1" x14ac:dyDescent="0.25">
      <c r="A4110" s="14">
        <f t="shared" si="832"/>
        <v>4110</v>
      </c>
      <c r="B4110" s="14" t="str">
        <f t="shared" ca="1" si="833"/>
        <v>B27F044F-6DB3-4345-969E-70BE95771241</v>
      </c>
      <c r="C4110" s="14" t="str">
        <f t="shared" ca="1" si="834"/>
        <v>Gaunøvej</v>
      </c>
      <c r="D4110" s="14" t="str">
        <f t="shared" ca="1" si="835"/>
        <v>15</v>
      </c>
      <c r="E4110" s="14" t="str">
        <f t="shared" ca="1" si="836"/>
        <v>18aø</v>
      </c>
      <c r="F4110" s="1">
        <f t="shared" ca="1" si="837"/>
        <v>120</v>
      </c>
      <c r="G4110" s="1">
        <f t="shared" ca="1" si="838"/>
        <v>191</v>
      </c>
      <c r="H4110" s="1">
        <f t="shared" ca="1" si="839"/>
        <v>2007</v>
      </c>
      <c r="I4110" s="1" t="str">
        <f ca="1">INDEX(Relationstabel!$C$3:$K$10,MATCH(INDIRECT($A$1&amp;"J"&amp;A4110),Relationstabel!$A$3:$A$10,0),MATCH(IFERROR(VALUE(INDIRECT($A$1&amp;"K"&amp;A4110)),0),Relationstabel!$C$1:$K$1,0))</f>
        <v>Naturgas</v>
      </c>
      <c r="J4110" s="1" t="str">
        <f ca="1">INDEX(Anvendelseskode!B:B,MATCH($F4110,Anvendelseskode!$A:$A,0))</f>
        <v>Fritliggende enfamilieshus (parcelhus)</v>
      </c>
      <c r="K4110" s="1" t="str">
        <f ca="1">INDEX(Anvendelseskode!C:C,MATCH($F4110,Anvendelseskode!$A:$A,0))</f>
        <v>Parcelhuse</v>
      </c>
      <c r="L4110" s="1" t="str">
        <f ca="1">INDEX(Anvendelseskode!D:D,MATCH($F4110,Anvendelseskode!$A:$A,0))</f>
        <v>Private husholdninger</v>
      </c>
      <c r="M4110" s="1" t="str">
        <f ca="1">IFERROR(INDEX(SBi!$2:$2,MATCH(H4110,SBi!$1:$1,1)),SBi!$K$2)</f>
        <v>Efter 2006</v>
      </c>
      <c r="N4110" s="1">
        <f ca="1">INDEX(SBi!$C$3:$K$28,MATCH(F4110,SBi!$B$3:$B$28,0),MATCH(M4110,SBi!$C$2:$K$2,0))</f>
        <v>67.3</v>
      </c>
      <c r="O4110" s="16">
        <f t="shared" ca="1" si="840"/>
        <v>12.854299999999999</v>
      </c>
      <c r="P4110" s="16" t="str">
        <f ca="1">IFERROR(INDEX(VpD!$2:$2,MATCH(H4110,VpD!$1:$1,1)),VpD!$I$2)</f>
        <v>&gt;1998</v>
      </c>
      <c r="Q4110" s="1">
        <f ca="1">INDEX(VpD!$C$3:$I$27,MATCH(F4110,VpD!$B$3:$B$27,0),MATCH(P4110,VpD!$C$2:$I$2,0))</f>
        <v>72</v>
      </c>
      <c r="R4110" s="16">
        <f t="shared" ca="1" si="841"/>
        <v>13.752000000000001</v>
      </c>
      <c r="S4110" s="14">
        <f t="shared" ca="1" si="842"/>
        <v>712507.26</v>
      </c>
      <c r="T4110" s="14">
        <f t="shared" ca="1" si="843"/>
        <v>6169044.9800000004</v>
      </c>
      <c r="U4110" s="14" t="str">
        <f t="shared" ca="1" si="844"/>
        <v>0A3F507E-17EF-32B8-E044-0003BA298018</v>
      </c>
    </row>
    <row r="4111" spans="1:21" s="14" customFormat="1" x14ac:dyDescent="0.25">
      <c r="A4111" s="14">
        <f t="shared" si="832"/>
        <v>4111</v>
      </c>
      <c r="B4111" s="14" t="str">
        <f t="shared" ca="1" si="833"/>
        <v>A04DD226-C6C9-4626-A57E-7A087AD03141</v>
      </c>
      <c r="C4111" s="14" t="str">
        <f t="shared" ca="1" si="834"/>
        <v>Bygaden</v>
      </c>
      <c r="D4111" s="14" t="str">
        <f t="shared" ca="1" si="835"/>
        <v>37</v>
      </c>
      <c r="E4111" s="14" t="str">
        <f t="shared" ca="1" si="836"/>
        <v>13c</v>
      </c>
      <c r="F4111" s="1">
        <f t="shared" ca="1" si="837"/>
        <v>120</v>
      </c>
      <c r="G4111" s="1">
        <f t="shared" ca="1" si="838"/>
        <v>176</v>
      </c>
      <c r="H4111" s="1">
        <f t="shared" ca="1" si="839"/>
        <v>1992</v>
      </c>
      <c r="I4111" s="1" t="str">
        <f ca="1">INDEX(Relationstabel!$C$3:$K$10,MATCH(INDIRECT($A$1&amp;"J"&amp;A4111),Relationstabel!$A$3:$A$10,0),MATCH(IFERROR(VALUE(INDIRECT($A$1&amp;"K"&amp;A4111)),0),Relationstabel!$C$1:$K$1,0))</f>
        <v>Naturgas</v>
      </c>
      <c r="J4111" s="1" t="str">
        <f ca="1">INDEX(Anvendelseskode!B:B,MATCH($F4111,Anvendelseskode!$A:$A,0))</f>
        <v>Fritliggende enfamilieshus (parcelhus)</v>
      </c>
      <c r="K4111" s="1" t="str">
        <f ca="1">INDEX(Anvendelseskode!C:C,MATCH($F4111,Anvendelseskode!$A:$A,0))</f>
        <v>Parcelhuse</v>
      </c>
      <c r="L4111" s="1" t="str">
        <f ca="1">INDEX(Anvendelseskode!D:D,MATCH($F4111,Anvendelseskode!$A:$A,0))</f>
        <v>Private husholdninger</v>
      </c>
      <c r="M4111" s="1" t="str">
        <f ca="1">IFERROR(INDEX(SBi!$2:$2,MATCH(H4111,SBi!$1:$1,1)),SBi!$K$2)</f>
        <v>1979-1998</v>
      </c>
      <c r="N4111" s="1">
        <f ca="1">INDEX(SBi!$C$3:$K$28,MATCH(F4111,SBi!$B$3:$B$28,0),MATCH(M4111,SBi!$C$2:$K$2,0))</f>
        <v>105.4</v>
      </c>
      <c r="O4111" s="16">
        <f t="shared" ca="1" si="840"/>
        <v>18.5504</v>
      </c>
      <c r="P4111" s="16" t="str">
        <f ca="1">IFERROR(INDEX(VpD!$2:$2,MATCH(H4111,VpD!$1:$1,1)),VpD!$I$2)</f>
        <v>1979-1998</v>
      </c>
      <c r="Q4111" s="1">
        <f ca="1">INDEX(VpD!$C$3:$I$27,MATCH(F4111,VpD!$B$3:$B$27,0),MATCH(P4111,VpD!$C$2:$I$2,0))</f>
        <v>90</v>
      </c>
      <c r="R4111" s="16">
        <f t="shared" ca="1" si="841"/>
        <v>15.84</v>
      </c>
      <c r="S4111" s="14">
        <f t="shared" ca="1" si="842"/>
        <v>711684.83</v>
      </c>
      <c r="T4111" s="14">
        <f t="shared" ca="1" si="843"/>
        <v>6170707.4000000004</v>
      </c>
      <c r="U4111" s="14" t="str">
        <f t="shared" ca="1" si="844"/>
        <v>0A3F507E-15F6-32B8-E044-0003BA298018</v>
      </c>
    </row>
    <row r="4112" spans="1:21" s="14" customFormat="1" x14ac:dyDescent="0.25">
      <c r="A4112" s="14">
        <f t="shared" si="832"/>
        <v>4112</v>
      </c>
      <c r="B4112" s="14" t="str">
        <f t="shared" ca="1" si="833"/>
        <v>63899AC3-BBDB-4DCD-88B7-8E4C270A29EB</v>
      </c>
      <c r="C4112" s="14" t="str">
        <f t="shared" ca="1" si="834"/>
        <v>Engvej</v>
      </c>
      <c r="D4112" s="14" t="str">
        <f t="shared" ca="1" si="835"/>
        <v>2</v>
      </c>
      <c r="E4112" s="14" t="str">
        <f t="shared" ca="1" si="836"/>
        <v>58</v>
      </c>
      <c r="F4112" s="1">
        <f t="shared" ca="1" si="837"/>
        <v>120</v>
      </c>
      <c r="G4112" s="1">
        <f t="shared" ca="1" si="838"/>
        <v>171</v>
      </c>
      <c r="H4112" s="1">
        <f t="shared" ca="1" si="839"/>
        <v>1828</v>
      </c>
      <c r="I4112" s="1" t="str">
        <f ca="1">INDEX(Relationstabel!$C$3:$K$10,MATCH(INDIRECT($A$1&amp;"J"&amp;A4112),Relationstabel!$A$3:$A$10,0),MATCH(IFERROR(VALUE(INDIRECT($A$1&amp;"K"&amp;A4112)),0),Relationstabel!$C$1:$K$1,0))</f>
        <v>Naturgas</v>
      </c>
      <c r="J4112" s="1" t="str">
        <f ca="1">INDEX(Anvendelseskode!B:B,MATCH($F4112,Anvendelseskode!$A:$A,0))</f>
        <v>Fritliggende enfamilieshus (parcelhus)</v>
      </c>
      <c r="K4112" s="1" t="str">
        <f ca="1">INDEX(Anvendelseskode!C:C,MATCH($F4112,Anvendelseskode!$A:$A,0))</f>
        <v>Parcelhuse</v>
      </c>
      <c r="L4112" s="1" t="str">
        <f ca="1">INDEX(Anvendelseskode!D:D,MATCH($F4112,Anvendelseskode!$A:$A,0))</f>
        <v>Private husholdninger</v>
      </c>
      <c r="M4112" s="1" t="str">
        <f ca="1">IFERROR(INDEX(SBi!$2:$2,MATCH(H4112,SBi!$1:$1,1)),SBi!$K$2)</f>
        <v>Før 1890</v>
      </c>
      <c r="N4112" s="1">
        <f ca="1">INDEX(SBi!$C$3:$K$28,MATCH(F4112,SBi!$B$3:$B$28,0),MATCH(M4112,SBi!$C$2:$K$2,0))</f>
        <v>170.3</v>
      </c>
      <c r="O4112" s="16">
        <f t="shared" ca="1" si="840"/>
        <v>29.121300000000002</v>
      </c>
      <c r="P4112" s="16" t="str">
        <f ca="1">IFERROR(INDEX(VpD!$2:$2,MATCH(H4112,VpD!$1:$1,1)),VpD!$I$2)</f>
        <v>&lt;1930</v>
      </c>
      <c r="Q4112" s="1">
        <f ca="1">INDEX(VpD!$C$3:$I$27,MATCH(F4112,VpD!$B$3:$B$27,0),MATCH(P4112,VpD!$C$2:$I$2,0))</f>
        <v>209</v>
      </c>
      <c r="R4112" s="16">
        <f t="shared" ca="1" si="841"/>
        <v>35.738999999999997</v>
      </c>
      <c r="S4112" s="14">
        <f t="shared" ca="1" si="842"/>
        <v>711771.07</v>
      </c>
      <c r="T4112" s="14">
        <f t="shared" ca="1" si="843"/>
        <v>6170530.8300000001</v>
      </c>
      <c r="U4112" s="14" t="str">
        <f t="shared" ca="1" si="844"/>
        <v>0A3F507E-16F6-32B8-E044-0003BA298018</v>
      </c>
    </row>
    <row r="4113" spans="1:21" s="14" customFormat="1" x14ac:dyDescent="0.25">
      <c r="A4113" s="14">
        <f t="shared" si="832"/>
        <v>4113</v>
      </c>
      <c r="B4113" s="14" t="str">
        <f t="shared" ca="1" si="833"/>
        <v>98422A8B-36C3-4FE7-BD41-E651A84100C2</v>
      </c>
      <c r="C4113" s="14" t="str">
        <f t="shared" ca="1" si="834"/>
        <v>Hyrdeengen</v>
      </c>
      <c r="D4113" s="14" t="str">
        <f t="shared" ca="1" si="835"/>
        <v>329</v>
      </c>
      <c r="E4113" s="14" t="str">
        <f t="shared" ca="1" si="836"/>
        <v>21dz</v>
      </c>
      <c r="F4113" s="1">
        <f t="shared" ca="1" si="837"/>
        <v>130</v>
      </c>
      <c r="G4113" s="1">
        <f t="shared" ca="1" si="838"/>
        <v>125</v>
      </c>
      <c r="H4113" s="1">
        <f t="shared" ca="1" si="839"/>
        <v>1975</v>
      </c>
      <c r="I4113" s="1" t="str">
        <f ca="1">INDEX(Relationstabel!$C$3:$K$10,MATCH(INDIRECT($A$1&amp;"J"&amp;A4113),Relationstabel!$A$3:$A$10,0),MATCH(IFERROR(VALUE(INDIRECT($A$1&amp;"K"&amp;A4113)),0),Relationstabel!$C$1:$K$1,0))</f>
        <v>Elvarme</v>
      </c>
      <c r="J4113" s="1" t="str">
        <f ca="1">INDEX(Anvendelseskode!B:B,MATCH($F4113,Anvendelseskode!$A:$A,0))</f>
        <v>Række-, kæde-, dobbelthus (lodret adskillelse mellem enhederne)</v>
      </c>
      <c r="K4113" s="1" t="str">
        <f ca="1">INDEX(Anvendelseskode!C:C,MATCH($F4113,Anvendelseskode!$A:$A,0))</f>
        <v>Række-, kæde og dobbelthuse</v>
      </c>
      <c r="L4113" s="1" t="str">
        <f ca="1">INDEX(Anvendelseskode!D:D,MATCH($F4113,Anvendelseskode!$A:$A,0))</f>
        <v>Private husholdninger</v>
      </c>
      <c r="M4113" s="1" t="str">
        <f ca="1">IFERROR(INDEX(SBi!$2:$2,MATCH(H4113,SBi!$1:$1,1)),SBi!$K$2)</f>
        <v>1973-1978</v>
      </c>
      <c r="N4113" s="1">
        <f ca="1">INDEX(SBi!$C$3:$K$28,MATCH(F4113,SBi!$B$3:$B$28,0),MATCH(M4113,SBi!$C$2:$K$2,0))</f>
        <v>112.6</v>
      </c>
      <c r="O4113" s="16">
        <f t="shared" ca="1" si="840"/>
        <v>14.074999999999999</v>
      </c>
      <c r="P4113" s="16" t="str">
        <f ca="1">IFERROR(INDEX(VpD!$2:$2,MATCH(H4113,VpD!$1:$1,1)),VpD!$I$2)</f>
        <v>1973-1978</v>
      </c>
      <c r="Q4113" s="1">
        <f ca="1">INDEX(VpD!$C$3:$I$27,MATCH(F4113,VpD!$B$3:$B$27,0),MATCH(P4113,VpD!$C$2:$I$2,0))</f>
        <v>98</v>
      </c>
      <c r="R4113" s="16">
        <f t="shared" ca="1" si="841"/>
        <v>12.25</v>
      </c>
      <c r="S4113" s="14">
        <f t="shared" ca="1" si="842"/>
        <v>711580.61</v>
      </c>
      <c r="T4113" s="14">
        <f t="shared" ca="1" si="843"/>
        <v>6172384.3099999996</v>
      </c>
      <c r="U4113" s="14" t="str">
        <f t="shared" ca="1" si="844"/>
        <v>0A3F507E-19F6-32B8-E044-0003BA298018</v>
      </c>
    </row>
    <row r="4114" spans="1:21" s="14" customFormat="1" x14ac:dyDescent="0.25">
      <c r="A4114" s="14">
        <f t="shared" si="832"/>
        <v>4114</v>
      </c>
      <c r="B4114" s="14" t="str">
        <f t="shared" ca="1" si="833"/>
        <v>E39E5B6C-47DF-4DFF-A50C-B808029F17BE</v>
      </c>
      <c r="C4114" s="14" t="str">
        <f t="shared" ca="1" si="834"/>
        <v>Løkketoften</v>
      </c>
      <c r="D4114" s="14" t="str">
        <f t="shared" ca="1" si="835"/>
        <v>18</v>
      </c>
      <c r="E4114" s="14" t="str">
        <f t="shared" ca="1" si="836"/>
        <v>9dz</v>
      </c>
      <c r="F4114" s="1">
        <f t="shared" ca="1" si="837"/>
        <v>120</v>
      </c>
      <c r="G4114" s="1">
        <f t="shared" ca="1" si="838"/>
        <v>134</v>
      </c>
      <c r="H4114" s="1">
        <f t="shared" ca="1" si="839"/>
        <v>1984</v>
      </c>
      <c r="I4114" s="1" t="str">
        <f ca="1">INDEX(Relationstabel!$C$3:$K$10,MATCH(INDIRECT($A$1&amp;"J"&amp;A4114),Relationstabel!$A$3:$A$10,0),MATCH(IFERROR(VALUE(INDIRECT($A$1&amp;"K"&amp;A4114)),0),Relationstabel!$C$1:$K$1,0))</f>
        <v>Naturgas</v>
      </c>
      <c r="J4114" s="1" t="str">
        <f ca="1">INDEX(Anvendelseskode!B:B,MATCH($F4114,Anvendelseskode!$A:$A,0))</f>
        <v>Fritliggende enfamilieshus (parcelhus)</v>
      </c>
      <c r="K4114" s="1" t="str">
        <f ca="1">INDEX(Anvendelseskode!C:C,MATCH($F4114,Anvendelseskode!$A:$A,0))</f>
        <v>Parcelhuse</v>
      </c>
      <c r="L4114" s="1" t="str">
        <f ca="1">INDEX(Anvendelseskode!D:D,MATCH($F4114,Anvendelseskode!$A:$A,0))</f>
        <v>Private husholdninger</v>
      </c>
      <c r="M4114" s="1" t="str">
        <f ca="1">IFERROR(INDEX(SBi!$2:$2,MATCH(H4114,SBi!$1:$1,1)),SBi!$K$2)</f>
        <v>1979-1998</v>
      </c>
      <c r="N4114" s="1">
        <f ca="1">INDEX(SBi!$C$3:$K$28,MATCH(F4114,SBi!$B$3:$B$28,0),MATCH(M4114,SBi!$C$2:$K$2,0))</f>
        <v>105.4</v>
      </c>
      <c r="O4114" s="16">
        <f t="shared" ca="1" si="840"/>
        <v>14.1236</v>
      </c>
      <c r="P4114" s="16" t="str">
        <f ca="1">IFERROR(INDEX(VpD!$2:$2,MATCH(H4114,VpD!$1:$1,1)),VpD!$I$2)</f>
        <v>1979-1998</v>
      </c>
      <c r="Q4114" s="1">
        <f ca="1">INDEX(VpD!$C$3:$I$27,MATCH(F4114,VpD!$B$3:$B$27,0),MATCH(P4114,VpD!$C$2:$I$2,0))</f>
        <v>90</v>
      </c>
      <c r="R4114" s="16">
        <f t="shared" ca="1" si="841"/>
        <v>12.06</v>
      </c>
      <c r="S4114" s="14">
        <f t="shared" ca="1" si="842"/>
        <v>711043.15</v>
      </c>
      <c r="T4114" s="14">
        <f t="shared" ca="1" si="843"/>
        <v>6172018.3200000003</v>
      </c>
      <c r="U4114" s="14" t="str">
        <f t="shared" ca="1" si="844"/>
        <v>0A3F507E-1CF6-32B8-E044-0003BA298018</v>
      </c>
    </row>
    <row r="4115" spans="1:21" s="14" customFormat="1" x14ac:dyDescent="0.25">
      <c r="A4115" s="14">
        <f t="shared" si="832"/>
        <v>4115</v>
      </c>
      <c r="B4115" s="14" t="str">
        <f t="shared" ca="1" si="833"/>
        <v>150A127B-851E-4304-BC21-4267977D5E9C</v>
      </c>
      <c r="C4115" s="14" t="str">
        <f t="shared" ca="1" si="834"/>
        <v>Sandvejen</v>
      </c>
      <c r="D4115" s="14" t="str">
        <f t="shared" ca="1" si="835"/>
        <v>12</v>
      </c>
      <c r="E4115" s="14" t="str">
        <f t="shared" ca="1" si="836"/>
        <v>11bo</v>
      </c>
      <c r="F4115" s="1">
        <f t="shared" ca="1" si="837"/>
        <v>120</v>
      </c>
      <c r="G4115" s="1">
        <f t="shared" ca="1" si="838"/>
        <v>155</v>
      </c>
      <c r="H4115" s="1">
        <f t="shared" ca="1" si="839"/>
        <v>2007</v>
      </c>
      <c r="I4115" s="1" t="str">
        <f ca="1">INDEX(Relationstabel!$C$3:$K$10,MATCH(INDIRECT($A$1&amp;"J"&amp;A4115),Relationstabel!$A$3:$A$10,0),MATCH(IFERROR(VALUE(INDIRECT($A$1&amp;"K"&amp;A4115)),0),Relationstabel!$C$1:$K$1,0))</f>
        <v>Naturgas</v>
      </c>
      <c r="J4115" s="1" t="str">
        <f ca="1">INDEX(Anvendelseskode!B:B,MATCH($F4115,Anvendelseskode!$A:$A,0))</f>
        <v>Fritliggende enfamilieshus (parcelhus)</v>
      </c>
      <c r="K4115" s="1" t="str">
        <f ca="1">INDEX(Anvendelseskode!C:C,MATCH($F4115,Anvendelseskode!$A:$A,0))</f>
        <v>Parcelhuse</v>
      </c>
      <c r="L4115" s="1" t="str">
        <f ca="1">INDEX(Anvendelseskode!D:D,MATCH($F4115,Anvendelseskode!$A:$A,0))</f>
        <v>Private husholdninger</v>
      </c>
      <c r="M4115" s="1" t="str">
        <f ca="1">IFERROR(INDEX(SBi!$2:$2,MATCH(H4115,SBi!$1:$1,1)),SBi!$K$2)</f>
        <v>Efter 2006</v>
      </c>
      <c r="N4115" s="1">
        <f ca="1">INDEX(SBi!$C$3:$K$28,MATCH(F4115,SBi!$B$3:$B$28,0),MATCH(M4115,SBi!$C$2:$K$2,0))</f>
        <v>67.3</v>
      </c>
      <c r="O4115" s="16">
        <f t="shared" ca="1" si="840"/>
        <v>10.4315</v>
      </c>
      <c r="P4115" s="16" t="str">
        <f ca="1">IFERROR(INDEX(VpD!$2:$2,MATCH(H4115,VpD!$1:$1,1)),VpD!$I$2)</f>
        <v>&gt;1998</v>
      </c>
      <c r="Q4115" s="1">
        <f ca="1">INDEX(VpD!$C$3:$I$27,MATCH(F4115,VpD!$B$3:$B$27,0),MATCH(P4115,VpD!$C$2:$I$2,0))</f>
        <v>72</v>
      </c>
      <c r="R4115" s="16">
        <f t="shared" ca="1" si="841"/>
        <v>11.16</v>
      </c>
      <c r="S4115" s="14">
        <f t="shared" ca="1" si="842"/>
        <v>713045.38</v>
      </c>
      <c r="T4115" s="14">
        <f t="shared" ca="1" si="843"/>
        <v>6168654.2800000003</v>
      </c>
      <c r="U4115" s="14" t="str">
        <f t="shared" ca="1" si="844"/>
        <v>0A3F507E-20F6-32B8-E044-0003BA298018</v>
      </c>
    </row>
    <row r="4116" spans="1:21" s="14" customFormat="1" x14ac:dyDescent="0.25">
      <c r="A4116" s="14">
        <f t="shared" si="832"/>
        <v>4116</v>
      </c>
      <c r="B4116" s="14" t="str">
        <f t="shared" ca="1" si="833"/>
        <v>9EC16D40-5665-4EC8-AAF7-5FC2BCC7836F</v>
      </c>
      <c r="C4116" s="14" t="str">
        <f t="shared" ca="1" si="834"/>
        <v>Vallensbæk Stationst</v>
      </c>
      <c r="D4116" s="14" t="str">
        <f t="shared" ca="1" si="835"/>
        <v>76</v>
      </c>
      <c r="E4116" s="14" t="str">
        <f t="shared" ca="1" si="836"/>
        <v>102a</v>
      </c>
      <c r="F4116" s="1">
        <f t="shared" ca="1" si="837"/>
        <v>320</v>
      </c>
      <c r="G4116" s="1">
        <f t="shared" ca="1" si="838"/>
        <v>7045</v>
      </c>
      <c r="H4116" s="1">
        <f t="shared" ca="1" si="839"/>
        <v>2002</v>
      </c>
      <c r="I4116" s="1" t="str">
        <f ca="1">INDEX(Relationstabel!$C$3:$K$10,MATCH(INDIRECT($A$1&amp;"J"&amp;A4116),Relationstabel!$A$3:$A$10,0),MATCH(IFERROR(VALUE(INDIRECT($A$1&amp;"K"&amp;A4116)),0),Relationstabel!$C$1:$K$1,0))</f>
        <v>Fjernvarme/ Blokvarme</v>
      </c>
      <c r="J4116" s="1" t="str">
        <f ca="1">INDEX(Anvendelseskode!B:B,MATCH($F4116,Anvendelseskode!$A:$A,0))</f>
        <v>Bygning til kontor, handel, lager herunder offentlig administration</v>
      </c>
      <c r="K4116" s="1" t="str">
        <f ca="1">INDEX(Anvendelseskode!C:C,MATCH($F4116,Anvendelseskode!$A:$A,0))</f>
        <v>Kontor, handel, lager, off. adm.</v>
      </c>
      <c r="L4116" s="1" t="str">
        <f ca="1">INDEX(Anvendelseskode!D:D,MATCH($F4116,Anvendelseskode!$A:$A,0))</f>
        <v>Handel og servicevirksomheder</v>
      </c>
      <c r="M4116" s="1" t="str">
        <f ca="1">IFERROR(INDEX(SBi!$2:$2,MATCH(H4116,SBi!$1:$1,1)),SBi!$K$2)</f>
        <v>1999-2006</v>
      </c>
      <c r="N4116" s="1">
        <f ca="1">INDEX(SBi!$C$3:$K$28,MATCH(F4116,SBi!$B$3:$B$28,0),MATCH(M4116,SBi!$C$2:$K$2,0))</f>
        <v>89.6</v>
      </c>
      <c r="O4116" s="16">
        <f t="shared" ca="1" si="840"/>
        <v>631.23199999999997</v>
      </c>
      <c r="P4116" s="16" t="str">
        <f ca="1">IFERROR(INDEX(VpD!$2:$2,MATCH(H4116,VpD!$1:$1,1)),VpD!$I$2)</f>
        <v>&gt;1998</v>
      </c>
      <c r="Q4116" s="1">
        <f ca="1">INDEX(VpD!$C$3:$I$27,MATCH(F4116,VpD!$B$3:$B$27,0),MATCH(P4116,VpD!$C$2:$I$2,0))</f>
        <v>77</v>
      </c>
      <c r="R4116" s="16">
        <f t="shared" ca="1" si="841"/>
        <v>542.46500000000003</v>
      </c>
      <c r="S4116" s="14">
        <f t="shared" ca="1" si="842"/>
        <v>713290.43</v>
      </c>
      <c r="T4116" s="14">
        <f t="shared" ca="1" si="843"/>
        <v>6169341.7800000003</v>
      </c>
      <c r="U4116" s="14" t="str">
        <f t="shared" ca="1" si="844"/>
        <v>7096F618-6203-5ED1-E044-00144F3EAD67</v>
      </c>
    </row>
    <row r="4117" spans="1:21" s="14" customFormat="1" x14ac:dyDescent="0.25">
      <c r="A4117" s="14">
        <f t="shared" si="832"/>
        <v>4117</v>
      </c>
      <c r="B4117" s="14" t="str">
        <f t="shared" ca="1" si="833"/>
        <v>42D0884B-682B-4539-8E8E-7C9028C91274</v>
      </c>
      <c r="C4117" s="14" t="str">
        <f t="shared" ca="1" si="834"/>
        <v>Gaunøvej</v>
      </c>
      <c r="D4117" s="14" t="str">
        <f t="shared" ca="1" si="835"/>
        <v>21</v>
      </c>
      <c r="E4117" s="14" t="str">
        <f t="shared" ca="1" si="836"/>
        <v>18ed</v>
      </c>
      <c r="F4117" s="1">
        <f t="shared" ca="1" si="837"/>
        <v>120</v>
      </c>
      <c r="G4117" s="1">
        <f t="shared" ca="1" si="838"/>
        <v>186</v>
      </c>
      <c r="H4117" s="1">
        <f t="shared" ca="1" si="839"/>
        <v>2010</v>
      </c>
      <c r="I4117" s="1" t="str">
        <f ca="1">INDEX(Relationstabel!$C$3:$K$10,MATCH(INDIRECT($A$1&amp;"J"&amp;A4117),Relationstabel!$A$3:$A$10,0),MATCH(IFERROR(VALUE(INDIRECT($A$1&amp;"K"&amp;A4117)),0),Relationstabel!$C$1:$K$1,0))</f>
        <v>Naturgas</v>
      </c>
      <c r="J4117" s="1" t="str">
        <f ca="1">INDEX(Anvendelseskode!B:B,MATCH($F4117,Anvendelseskode!$A:$A,0))</f>
        <v>Fritliggende enfamilieshus (parcelhus)</v>
      </c>
      <c r="K4117" s="1" t="str">
        <f ca="1">INDEX(Anvendelseskode!C:C,MATCH($F4117,Anvendelseskode!$A:$A,0))</f>
        <v>Parcelhuse</v>
      </c>
      <c r="L4117" s="1" t="str">
        <f ca="1">INDEX(Anvendelseskode!D:D,MATCH($F4117,Anvendelseskode!$A:$A,0))</f>
        <v>Private husholdninger</v>
      </c>
      <c r="M4117" s="1" t="str">
        <f ca="1">IFERROR(INDEX(SBi!$2:$2,MATCH(H4117,SBi!$1:$1,1)),SBi!$K$2)</f>
        <v>Efter 2006</v>
      </c>
      <c r="N4117" s="1">
        <f ca="1">INDEX(SBi!$C$3:$K$28,MATCH(F4117,SBi!$B$3:$B$28,0),MATCH(M4117,SBi!$C$2:$K$2,0))</f>
        <v>67.3</v>
      </c>
      <c r="O4117" s="16">
        <f t="shared" ca="1" si="840"/>
        <v>12.517799999999999</v>
      </c>
      <c r="P4117" s="16" t="str">
        <f ca="1">IFERROR(INDEX(VpD!$2:$2,MATCH(H4117,VpD!$1:$1,1)),VpD!$I$2)</f>
        <v>&gt;1998</v>
      </c>
      <c r="Q4117" s="1">
        <f ca="1">INDEX(VpD!$C$3:$I$27,MATCH(F4117,VpD!$B$3:$B$27,0),MATCH(P4117,VpD!$C$2:$I$2,0))</f>
        <v>72</v>
      </c>
      <c r="R4117" s="16">
        <f t="shared" ca="1" si="841"/>
        <v>13.391999999999999</v>
      </c>
      <c r="S4117" s="14">
        <f t="shared" ca="1" si="842"/>
        <v>712445.77</v>
      </c>
      <c r="T4117" s="14">
        <f t="shared" ca="1" si="843"/>
        <v>6169026.0599999996</v>
      </c>
      <c r="U4117" s="14" t="str">
        <f t="shared" ca="1" si="844"/>
        <v>0A3F507E-17F5-32B8-E044-0003BA298018</v>
      </c>
    </row>
    <row r="4118" spans="1:21" s="14" customFormat="1" x14ac:dyDescent="0.25">
      <c r="A4118" s="14">
        <f t="shared" si="832"/>
        <v>4118</v>
      </c>
      <c r="B4118" s="14" t="str">
        <f t="shared" ca="1" si="833"/>
        <v>29A11CCD-5898-46D0-9D85-6B4B7514D1B9</v>
      </c>
      <c r="C4118" s="14" t="str">
        <f t="shared" ca="1" si="834"/>
        <v>Ny Mæglergårds Alle</v>
      </c>
      <c r="D4118" s="14" t="str">
        <f t="shared" ca="1" si="835"/>
        <v>84</v>
      </c>
      <c r="E4118" s="14" t="str">
        <f t="shared" ca="1" si="836"/>
        <v>6eh</v>
      </c>
      <c r="F4118" s="1">
        <f t="shared" ca="1" si="837"/>
        <v>120</v>
      </c>
      <c r="G4118" s="1">
        <f t="shared" ca="1" si="838"/>
        <v>93</v>
      </c>
      <c r="H4118" s="1">
        <f t="shared" ca="1" si="839"/>
        <v>1978</v>
      </c>
      <c r="I4118" s="1" t="str">
        <f ca="1">INDEX(Relationstabel!$C$3:$K$10,MATCH(INDIRECT($A$1&amp;"J"&amp;A4118),Relationstabel!$A$3:$A$10,0),MATCH(IFERROR(VALUE(INDIRECT($A$1&amp;"K"&amp;A4118)),0),Relationstabel!$C$1:$K$1,0))</f>
        <v>Naturgas</v>
      </c>
      <c r="J4118" s="1" t="str">
        <f ca="1">INDEX(Anvendelseskode!B:B,MATCH($F4118,Anvendelseskode!$A:$A,0))</f>
        <v>Fritliggende enfamilieshus (parcelhus)</v>
      </c>
      <c r="K4118" s="1" t="str">
        <f ca="1">INDEX(Anvendelseskode!C:C,MATCH($F4118,Anvendelseskode!$A:$A,0))</f>
        <v>Parcelhuse</v>
      </c>
      <c r="L4118" s="1" t="str">
        <f ca="1">INDEX(Anvendelseskode!D:D,MATCH($F4118,Anvendelseskode!$A:$A,0))</f>
        <v>Private husholdninger</v>
      </c>
      <c r="M4118" s="1" t="str">
        <f ca="1">IFERROR(INDEX(SBi!$2:$2,MATCH(H4118,SBi!$1:$1,1)),SBi!$K$2)</f>
        <v>1973-1978</v>
      </c>
      <c r="N4118" s="1">
        <f ca="1">INDEX(SBi!$C$3:$K$28,MATCH(F4118,SBi!$B$3:$B$28,0),MATCH(M4118,SBi!$C$2:$K$2,0))</f>
        <v>119.8</v>
      </c>
      <c r="O4118" s="16">
        <f t="shared" ca="1" si="840"/>
        <v>11.141399999999999</v>
      </c>
      <c r="P4118" s="16" t="str">
        <f ca="1">IFERROR(INDEX(VpD!$2:$2,MATCH(H4118,VpD!$1:$1,1)),VpD!$I$2)</f>
        <v>1973-1978</v>
      </c>
      <c r="Q4118" s="1">
        <f ca="1">INDEX(VpD!$C$3:$I$27,MATCH(F4118,VpD!$B$3:$B$27,0),MATCH(P4118,VpD!$C$2:$I$2,0))</f>
        <v>117</v>
      </c>
      <c r="R4118" s="16">
        <f t="shared" ca="1" si="841"/>
        <v>10.881</v>
      </c>
      <c r="S4118" s="14">
        <f t="shared" ca="1" si="842"/>
        <v>713933.03</v>
      </c>
      <c r="T4118" s="14">
        <f t="shared" ca="1" si="843"/>
        <v>6169403.1200000001</v>
      </c>
      <c r="U4118" s="14" t="str">
        <f t="shared" ca="1" si="844"/>
        <v>0A3F507E-1DF5-32B8-E044-0003BA298018</v>
      </c>
    </row>
    <row r="4119" spans="1:21" s="14" customFormat="1" x14ac:dyDescent="0.25">
      <c r="A4119" s="14">
        <f t="shared" si="832"/>
        <v>4119</v>
      </c>
      <c r="B4119" s="14" t="str">
        <f t="shared" ca="1" si="833"/>
        <v>76A5502F-BB7F-4ADF-A287-AB9670EE9BD5</v>
      </c>
      <c r="C4119" s="14" t="str">
        <f t="shared" ca="1" si="834"/>
        <v>Valmuebakken</v>
      </c>
      <c r="D4119" s="14" t="str">
        <f t="shared" ca="1" si="835"/>
        <v>5</v>
      </c>
      <c r="E4119" s="14" t="str">
        <f t="shared" ca="1" si="836"/>
        <v>21hæ</v>
      </c>
      <c r="F4119" s="1">
        <f t="shared" ca="1" si="837"/>
        <v>130</v>
      </c>
      <c r="G4119" s="1">
        <f t="shared" ca="1" si="838"/>
        <v>90</v>
      </c>
      <c r="H4119" s="1">
        <f t="shared" ca="1" si="839"/>
        <v>1993</v>
      </c>
      <c r="I4119" s="1" t="str">
        <f ca="1">INDEX(Relationstabel!$C$3:$K$10,MATCH(INDIRECT($A$1&amp;"J"&amp;A4119),Relationstabel!$A$3:$A$10,0),MATCH(IFERROR(VALUE(INDIRECT($A$1&amp;"K"&amp;A4119)),0),Relationstabel!$C$1:$K$1,0))</f>
        <v>Fjernvarme/ Blokvarme</v>
      </c>
      <c r="J4119" s="1" t="str">
        <f ca="1">INDEX(Anvendelseskode!B:B,MATCH($F4119,Anvendelseskode!$A:$A,0))</f>
        <v>Række-, kæde-, dobbelthus (lodret adskillelse mellem enhederne)</v>
      </c>
      <c r="K4119" s="1" t="str">
        <f ca="1">INDEX(Anvendelseskode!C:C,MATCH($F4119,Anvendelseskode!$A:$A,0))</f>
        <v>Række-, kæde og dobbelthuse</v>
      </c>
      <c r="L4119" s="1" t="str">
        <f ca="1">INDEX(Anvendelseskode!D:D,MATCH($F4119,Anvendelseskode!$A:$A,0))</f>
        <v>Private husholdninger</v>
      </c>
      <c r="M4119" s="1" t="str">
        <f ca="1">IFERROR(INDEX(SBi!$2:$2,MATCH(H4119,SBi!$1:$1,1)),SBi!$K$2)</f>
        <v>1979-1998</v>
      </c>
      <c r="N4119" s="1">
        <f ca="1">INDEX(SBi!$C$3:$K$28,MATCH(F4119,SBi!$B$3:$B$28,0),MATCH(M4119,SBi!$C$2:$K$2,0))</f>
        <v>96.8</v>
      </c>
      <c r="O4119" s="16">
        <f t="shared" ca="1" si="840"/>
        <v>8.7119999999999997</v>
      </c>
      <c r="P4119" s="16" t="str">
        <f ca="1">IFERROR(INDEX(VpD!$2:$2,MATCH(H4119,VpD!$1:$1,1)),VpD!$I$2)</f>
        <v>1979-1998</v>
      </c>
      <c r="Q4119" s="1">
        <f ca="1">INDEX(VpD!$C$3:$I$27,MATCH(F4119,VpD!$B$3:$B$27,0),MATCH(P4119,VpD!$C$2:$I$2,0))</f>
        <v>74</v>
      </c>
      <c r="R4119" s="16">
        <f t="shared" ca="1" si="841"/>
        <v>6.66</v>
      </c>
      <c r="S4119" s="14">
        <f t="shared" ca="1" si="842"/>
        <v>711676.71</v>
      </c>
      <c r="T4119" s="14">
        <f t="shared" ca="1" si="843"/>
        <v>6172567.4900000002</v>
      </c>
      <c r="U4119" s="14" t="str">
        <f t="shared" ca="1" si="844"/>
        <v>0A3F507E-23F5-32B8-E044-0003BA298018</v>
      </c>
    </row>
    <row r="4120" spans="1:21" s="14" customFormat="1" x14ac:dyDescent="0.25">
      <c r="A4120" s="14">
        <f t="shared" si="832"/>
        <v>4120</v>
      </c>
      <c r="B4120" s="14" t="str">
        <f t="shared" ca="1" si="833"/>
        <v>70210818-E4C1-4D94-9D60-0C627D134353</v>
      </c>
      <c r="C4120" s="14" t="str">
        <f t="shared" ca="1" si="834"/>
        <v>Gaunøvej</v>
      </c>
      <c r="D4120" s="14" t="str">
        <f t="shared" ca="1" si="835"/>
        <v>24</v>
      </c>
      <c r="E4120" s="14" t="str">
        <f t="shared" ca="1" si="836"/>
        <v>18fø</v>
      </c>
      <c r="F4120" s="1">
        <f t="shared" ca="1" si="837"/>
        <v>120</v>
      </c>
      <c r="G4120" s="1">
        <f t="shared" ca="1" si="838"/>
        <v>116</v>
      </c>
      <c r="H4120" s="1">
        <f t="shared" ca="1" si="839"/>
        <v>1961</v>
      </c>
      <c r="I4120" s="1" t="str">
        <f ca="1">INDEX(Relationstabel!$C$3:$K$10,MATCH(INDIRECT($A$1&amp;"J"&amp;A4120),Relationstabel!$A$3:$A$10,0),MATCH(IFERROR(VALUE(INDIRECT($A$1&amp;"K"&amp;A4120)),0),Relationstabel!$C$1:$K$1,0))</f>
        <v>Naturgas</v>
      </c>
      <c r="J4120" s="1" t="str">
        <f ca="1">INDEX(Anvendelseskode!B:B,MATCH($F4120,Anvendelseskode!$A:$A,0))</f>
        <v>Fritliggende enfamilieshus (parcelhus)</v>
      </c>
      <c r="K4120" s="1" t="str">
        <f ca="1">INDEX(Anvendelseskode!C:C,MATCH($F4120,Anvendelseskode!$A:$A,0))</f>
        <v>Parcelhuse</v>
      </c>
      <c r="L4120" s="1" t="str">
        <f ca="1">INDEX(Anvendelseskode!D:D,MATCH($F4120,Anvendelseskode!$A:$A,0))</f>
        <v>Private husholdninger</v>
      </c>
      <c r="M4120" s="1" t="str">
        <f ca="1">IFERROR(INDEX(SBi!$2:$2,MATCH(H4120,SBi!$1:$1,1)),SBi!$K$2)</f>
        <v>1961-1972</v>
      </c>
      <c r="N4120" s="1">
        <f ca="1">INDEX(SBi!$C$3:$K$28,MATCH(F4120,SBi!$B$3:$B$28,0),MATCH(M4120,SBi!$C$2:$K$2,0))</f>
        <v>134.30000000000001</v>
      </c>
      <c r="O4120" s="16">
        <f t="shared" ca="1" si="840"/>
        <v>15.578800000000001</v>
      </c>
      <c r="P4120" s="16" t="str">
        <f ca="1">IFERROR(INDEX(VpD!$2:$2,MATCH(H4120,VpD!$1:$1,1)),VpD!$I$2)</f>
        <v>1961-1972</v>
      </c>
      <c r="Q4120" s="1">
        <f ca="1">INDEX(VpD!$C$3:$I$27,MATCH(F4120,VpD!$B$3:$B$27,0),MATCH(P4120,VpD!$C$2:$I$2,0))</f>
        <v>143</v>
      </c>
      <c r="R4120" s="16">
        <f t="shared" ca="1" si="841"/>
        <v>16.588000000000001</v>
      </c>
      <c r="S4120" s="14">
        <f t="shared" ca="1" si="842"/>
        <v>712447.48</v>
      </c>
      <c r="T4120" s="14">
        <f t="shared" ca="1" si="843"/>
        <v>6169064.3899999997</v>
      </c>
      <c r="U4120" s="14" t="str">
        <f t="shared" ca="1" si="844"/>
        <v>0A3F507E-17F8-32B8-E044-0003BA298018</v>
      </c>
    </row>
    <row r="4121" spans="1:21" s="14" customFormat="1" x14ac:dyDescent="0.25">
      <c r="A4121" s="14">
        <f t="shared" si="832"/>
        <v>4121</v>
      </c>
      <c r="B4121" s="14" t="str">
        <f t="shared" ca="1" si="833"/>
        <v>7FDBC039-B396-43AF-94A9-A2B3255FCE67</v>
      </c>
      <c r="C4121" s="14" t="str">
        <f t="shared" ca="1" si="834"/>
        <v>Horsbred</v>
      </c>
      <c r="D4121" s="14" t="str">
        <f t="shared" ca="1" si="835"/>
        <v>136</v>
      </c>
      <c r="E4121" s="14" t="str">
        <f t="shared" ca="1" si="836"/>
        <v>20n</v>
      </c>
      <c r="F4121" s="1">
        <f t="shared" ca="1" si="837"/>
        <v>120</v>
      </c>
      <c r="G4121" s="1">
        <f t="shared" ca="1" si="838"/>
        <v>159</v>
      </c>
      <c r="H4121" s="1">
        <f t="shared" ca="1" si="839"/>
        <v>1969</v>
      </c>
      <c r="I4121" s="1" t="str">
        <f ca="1">INDEX(Relationstabel!$C$3:$K$10,MATCH(INDIRECT($A$1&amp;"J"&amp;A4121),Relationstabel!$A$3:$A$10,0),MATCH(IFERROR(VALUE(INDIRECT($A$1&amp;"K"&amp;A4121)),0),Relationstabel!$C$1:$K$1,0))</f>
        <v>Fjernvarme/ Blokvarme</v>
      </c>
      <c r="J4121" s="1" t="str">
        <f ca="1">INDEX(Anvendelseskode!B:B,MATCH($F4121,Anvendelseskode!$A:$A,0))</f>
        <v>Fritliggende enfamilieshus (parcelhus)</v>
      </c>
      <c r="K4121" s="1" t="str">
        <f ca="1">INDEX(Anvendelseskode!C:C,MATCH($F4121,Anvendelseskode!$A:$A,0))</f>
        <v>Parcelhuse</v>
      </c>
      <c r="L4121" s="1" t="str">
        <f ca="1">INDEX(Anvendelseskode!D:D,MATCH($F4121,Anvendelseskode!$A:$A,0))</f>
        <v>Private husholdninger</v>
      </c>
      <c r="M4121" s="1" t="str">
        <f ca="1">IFERROR(INDEX(SBi!$2:$2,MATCH(H4121,SBi!$1:$1,1)),SBi!$K$2)</f>
        <v>1961-1972</v>
      </c>
      <c r="N4121" s="1">
        <f ca="1">INDEX(SBi!$C$3:$K$28,MATCH(F4121,SBi!$B$3:$B$28,0),MATCH(M4121,SBi!$C$2:$K$2,0))</f>
        <v>134.30000000000001</v>
      </c>
      <c r="O4121" s="16">
        <f t="shared" ca="1" si="840"/>
        <v>21.3537</v>
      </c>
      <c r="P4121" s="16" t="str">
        <f ca="1">IFERROR(INDEX(VpD!$2:$2,MATCH(H4121,VpD!$1:$1,1)),VpD!$I$2)</f>
        <v>1961-1972</v>
      </c>
      <c r="Q4121" s="1">
        <f ca="1">INDEX(VpD!$C$3:$I$27,MATCH(F4121,VpD!$B$3:$B$27,0),MATCH(P4121,VpD!$C$2:$I$2,0))</f>
        <v>143</v>
      </c>
      <c r="R4121" s="16">
        <f t="shared" ca="1" si="841"/>
        <v>22.736999999999998</v>
      </c>
      <c r="S4121" s="14">
        <f t="shared" ca="1" si="842"/>
        <v>711457.32</v>
      </c>
      <c r="T4121" s="14">
        <f t="shared" ca="1" si="843"/>
        <v>6172014.1900000004</v>
      </c>
      <c r="U4121" s="14" t="str">
        <f t="shared" ca="1" si="844"/>
        <v>0A3F507E-18FC-32B8-E044-0003BA298018</v>
      </c>
    </row>
    <row r="4122" spans="1:21" s="14" customFormat="1" x14ac:dyDescent="0.25">
      <c r="A4122" s="14">
        <f t="shared" si="832"/>
        <v>4122</v>
      </c>
      <c r="B4122" s="14" t="str">
        <f t="shared" ca="1" si="833"/>
        <v>6EAC5194-F3D4-4A6D-BA8A-9BDBD822DD47</v>
      </c>
      <c r="C4122" s="14" t="str">
        <f t="shared" ca="1" si="834"/>
        <v>Strandhaven</v>
      </c>
      <c r="D4122" s="14" t="str">
        <f t="shared" ca="1" si="835"/>
        <v>124</v>
      </c>
      <c r="E4122" s="14" t="str">
        <f t="shared" ca="1" si="836"/>
        <v>5ci</v>
      </c>
      <c r="F4122" s="1">
        <f t="shared" ca="1" si="837"/>
        <v>130</v>
      </c>
      <c r="G4122" s="1">
        <f t="shared" ca="1" si="838"/>
        <v>138</v>
      </c>
      <c r="H4122" s="1">
        <f t="shared" ca="1" si="839"/>
        <v>2008</v>
      </c>
      <c r="I4122" s="1" t="str">
        <f ca="1">INDEX(Relationstabel!$C$3:$K$10,MATCH(INDIRECT($A$1&amp;"J"&amp;A4122),Relationstabel!$A$3:$A$10,0),MATCH(IFERROR(VALUE(INDIRECT($A$1&amp;"K"&amp;A4122)),0),Relationstabel!$C$1:$K$1,0))</f>
        <v>Naturgas</v>
      </c>
      <c r="J4122" s="1" t="str">
        <f ca="1">INDEX(Anvendelseskode!B:B,MATCH($F4122,Anvendelseskode!$A:$A,0))</f>
        <v>Række-, kæde-, dobbelthus (lodret adskillelse mellem enhederne)</v>
      </c>
      <c r="K4122" s="1" t="str">
        <f ca="1">INDEX(Anvendelseskode!C:C,MATCH($F4122,Anvendelseskode!$A:$A,0))</f>
        <v>Række-, kæde og dobbelthuse</v>
      </c>
      <c r="L4122" s="1" t="str">
        <f ca="1">INDEX(Anvendelseskode!D:D,MATCH($F4122,Anvendelseskode!$A:$A,0))</f>
        <v>Private husholdninger</v>
      </c>
      <c r="M4122" s="1" t="str">
        <f ca="1">IFERROR(INDEX(SBi!$2:$2,MATCH(H4122,SBi!$1:$1,1)),SBi!$K$2)</f>
        <v>Efter 2006</v>
      </c>
      <c r="N4122" s="1">
        <f ca="1">INDEX(SBi!$C$3:$K$28,MATCH(F4122,SBi!$B$3:$B$28,0),MATCH(M4122,SBi!$C$2:$K$2,0))</f>
        <v>66.400000000000006</v>
      </c>
      <c r="O4122" s="16">
        <f t="shared" ca="1" si="840"/>
        <v>9.1632000000000016</v>
      </c>
      <c r="P4122" s="16" t="str">
        <f ca="1">IFERROR(INDEX(VpD!$2:$2,MATCH(H4122,VpD!$1:$1,1)),VpD!$I$2)</f>
        <v>&gt;1998</v>
      </c>
      <c r="Q4122" s="1">
        <f ca="1">INDEX(VpD!$C$3:$I$27,MATCH(F4122,VpD!$B$3:$B$27,0),MATCH(P4122,VpD!$C$2:$I$2,0))</f>
        <v>65</v>
      </c>
      <c r="R4122" s="16">
        <f t="shared" ca="1" si="841"/>
        <v>8.9700000000000006</v>
      </c>
      <c r="S4122" s="14">
        <f t="shared" ca="1" si="842"/>
        <v>712606.31</v>
      </c>
      <c r="T4122" s="14">
        <f t="shared" ca="1" si="843"/>
        <v>6168794.2699999996</v>
      </c>
      <c r="U4122" s="14" t="str">
        <f t="shared" ca="1" si="844"/>
        <v>4591B5F9-A6D0-0DD9-E044-0003BA298018</v>
      </c>
    </row>
    <row r="4123" spans="1:21" s="14" customFormat="1" x14ac:dyDescent="0.25">
      <c r="A4123" s="14">
        <f t="shared" si="832"/>
        <v>4123</v>
      </c>
      <c r="B4123" s="14" t="str">
        <f t="shared" ca="1" si="833"/>
        <v>E7D0399A-99CF-4E0D-B231-31799CC18759</v>
      </c>
      <c r="C4123" s="14" t="str">
        <f t="shared" ca="1" si="834"/>
        <v>Strandhaven</v>
      </c>
      <c r="D4123" s="14" t="str">
        <f t="shared" ca="1" si="835"/>
        <v>156</v>
      </c>
      <c r="E4123" s="14" t="str">
        <f t="shared" ca="1" si="836"/>
        <v>5bu</v>
      </c>
      <c r="F4123" s="1">
        <f t="shared" ca="1" si="837"/>
        <v>130</v>
      </c>
      <c r="G4123" s="1">
        <f t="shared" ca="1" si="838"/>
        <v>108</v>
      </c>
      <c r="H4123" s="1">
        <f t="shared" ca="1" si="839"/>
        <v>2008</v>
      </c>
      <c r="I4123" s="1" t="str">
        <f ca="1">INDEX(Relationstabel!$C$3:$K$10,MATCH(INDIRECT($A$1&amp;"J"&amp;A4123),Relationstabel!$A$3:$A$10,0),MATCH(IFERROR(VALUE(INDIRECT($A$1&amp;"K"&amp;A4123)),0),Relationstabel!$C$1:$K$1,0))</f>
        <v>Naturgas</v>
      </c>
      <c r="J4123" s="1" t="str">
        <f ca="1">INDEX(Anvendelseskode!B:B,MATCH($F4123,Anvendelseskode!$A:$A,0))</f>
        <v>Række-, kæde-, dobbelthus (lodret adskillelse mellem enhederne)</v>
      </c>
      <c r="K4123" s="1" t="str">
        <f ca="1">INDEX(Anvendelseskode!C:C,MATCH($F4123,Anvendelseskode!$A:$A,0))</f>
        <v>Række-, kæde og dobbelthuse</v>
      </c>
      <c r="L4123" s="1" t="str">
        <f ca="1">INDEX(Anvendelseskode!D:D,MATCH($F4123,Anvendelseskode!$A:$A,0))</f>
        <v>Private husholdninger</v>
      </c>
      <c r="M4123" s="1" t="str">
        <f ca="1">IFERROR(INDEX(SBi!$2:$2,MATCH(H4123,SBi!$1:$1,1)),SBi!$K$2)</f>
        <v>Efter 2006</v>
      </c>
      <c r="N4123" s="1">
        <f ca="1">INDEX(SBi!$C$3:$K$28,MATCH(F4123,SBi!$B$3:$B$28,0),MATCH(M4123,SBi!$C$2:$K$2,0))</f>
        <v>66.400000000000006</v>
      </c>
      <c r="O4123" s="16">
        <f t="shared" ca="1" si="840"/>
        <v>7.1712000000000007</v>
      </c>
      <c r="P4123" s="16" t="str">
        <f ca="1">IFERROR(INDEX(VpD!$2:$2,MATCH(H4123,VpD!$1:$1,1)),VpD!$I$2)</f>
        <v>&gt;1998</v>
      </c>
      <c r="Q4123" s="1">
        <f ca="1">INDEX(VpD!$C$3:$I$27,MATCH(F4123,VpD!$B$3:$B$27,0),MATCH(P4123,VpD!$C$2:$I$2,0))</f>
        <v>65</v>
      </c>
      <c r="R4123" s="16">
        <f t="shared" ca="1" si="841"/>
        <v>7.02</v>
      </c>
      <c r="S4123" s="14">
        <f t="shared" ca="1" si="842"/>
        <v>712554.9</v>
      </c>
      <c r="T4123" s="14">
        <f t="shared" ca="1" si="843"/>
        <v>6168856.4699999997</v>
      </c>
      <c r="U4123" s="14" t="str">
        <f t="shared" ca="1" si="844"/>
        <v>4591B5F9-A6DF-0DD9-E044-0003BA298018</v>
      </c>
    </row>
    <row r="4124" spans="1:21" s="14" customFormat="1" x14ac:dyDescent="0.25">
      <c r="A4124" s="14">
        <f t="shared" si="832"/>
        <v>4124</v>
      </c>
      <c r="B4124" s="14" t="str">
        <f t="shared" ca="1" si="833"/>
        <v>7695EA34-2304-4E8D-92CF-3D06CD0447D2</v>
      </c>
      <c r="C4124" s="14" t="str">
        <f t="shared" ca="1" si="834"/>
        <v>Strandhaven</v>
      </c>
      <c r="D4124" s="14" t="str">
        <f t="shared" ca="1" si="835"/>
        <v>164</v>
      </c>
      <c r="E4124" s="14" t="str">
        <f t="shared" ca="1" si="836"/>
        <v>5br</v>
      </c>
      <c r="F4124" s="1">
        <f t="shared" ca="1" si="837"/>
        <v>130</v>
      </c>
      <c r="G4124" s="1">
        <f t="shared" ca="1" si="838"/>
        <v>138</v>
      </c>
      <c r="H4124" s="1">
        <f t="shared" ca="1" si="839"/>
        <v>2008</v>
      </c>
      <c r="I4124" s="1" t="str">
        <f ca="1">INDEX(Relationstabel!$C$3:$K$10,MATCH(INDIRECT($A$1&amp;"J"&amp;A4124),Relationstabel!$A$3:$A$10,0),MATCH(IFERROR(VALUE(INDIRECT($A$1&amp;"K"&amp;A4124)),0),Relationstabel!$C$1:$K$1,0))</f>
        <v>Naturgas</v>
      </c>
      <c r="J4124" s="1" t="str">
        <f ca="1">INDEX(Anvendelseskode!B:B,MATCH($F4124,Anvendelseskode!$A:$A,0))</f>
        <v>Række-, kæde-, dobbelthus (lodret adskillelse mellem enhederne)</v>
      </c>
      <c r="K4124" s="1" t="str">
        <f ca="1">INDEX(Anvendelseskode!C:C,MATCH($F4124,Anvendelseskode!$A:$A,0))</f>
        <v>Række-, kæde og dobbelthuse</v>
      </c>
      <c r="L4124" s="1" t="str">
        <f ca="1">INDEX(Anvendelseskode!D:D,MATCH($F4124,Anvendelseskode!$A:$A,0))</f>
        <v>Private husholdninger</v>
      </c>
      <c r="M4124" s="1" t="str">
        <f ca="1">IFERROR(INDEX(SBi!$2:$2,MATCH(H4124,SBi!$1:$1,1)),SBi!$K$2)</f>
        <v>Efter 2006</v>
      </c>
      <c r="N4124" s="1">
        <f ca="1">INDEX(SBi!$C$3:$K$28,MATCH(F4124,SBi!$B$3:$B$28,0),MATCH(M4124,SBi!$C$2:$K$2,0))</f>
        <v>66.400000000000006</v>
      </c>
      <c r="O4124" s="16">
        <f t="shared" ca="1" si="840"/>
        <v>9.1632000000000016</v>
      </c>
      <c r="P4124" s="16" t="str">
        <f ca="1">IFERROR(INDEX(VpD!$2:$2,MATCH(H4124,VpD!$1:$1,1)),VpD!$I$2)</f>
        <v>&gt;1998</v>
      </c>
      <c r="Q4124" s="1">
        <f ca="1">INDEX(VpD!$C$3:$I$27,MATCH(F4124,VpD!$B$3:$B$27,0),MATCH(P4124,VpD!$C$2:$I$2,0))</f>
        <v>65</v>
      </c>
      <c r="R4124" s="16">
        <f t="shared" ca="1" si="841"/>
        <v>8.9700000000000006</v>
      </c>
      <c r="S4124" s="14">
        <f t="shared" ca="1" si="842"/>
        <v>712583.36</v>
      </c>
      <c r="T4124" s="14">
        <f t="shared" ca="1" si="843"/>
        <v>6168775.4100000001</v>
      </c>
      <c r="U4124" s="14" t="str">
        <f t="shared" ca="1" si="844"/>
        <v>4591B5F9-A6E2-0DD9-E044-0003BA298018</v>
      </c>
    </row>
    <row r="4125" spans="1:21" s="14" customFormat="1" x14ac:dyDescent="0.25">
      <c r="A4125" s="14">
        <f t="shared" si="832"/>
        <v>4125</v>
      </c>
      <c r="B4125" s="14" t="str">
        <f t="shared" ca="1" si="833"/>
        <v>7C6597F8-5994-49BB-98E7-4300B6064A9B</v>
      </c>
      <c r="C4125" s="14" t="str">
        <f t="shared" ca="1" si="834"/>
        <v>Strandhaven</v>
      </c>
      <c r="D4125" s="14" t="str">
        <f t="shared" ca="1" si="835"/>
        <v>178</v>
      </c>
      <c r="E4125" s="14" t="str">
        <f t="shared" ca="1" si="836"/>
        <v>5bk</v>
      </c>
      <c r="F4125" s="1">
        <f t="shared" ca="1" si="837"/>
        <v>130</v>
      </c>
      <c r="G4125" s="1">
        <f t="shared" ca="1" si="838"/>
        <v>108</v>
      </c>
      <c r="H4125" s="1">
        <f t="shared" ca="1" si="839"/>
        <v>2008</v>
      </c>
      <c r="I4125" s="1" t="str">
        <f ca="1">INDEX(Relationstabel!$C$3:$K$10,MATCH(INDIRECT($A$1&amp;"J"&amp;A4125),Relationstabel!$A$3:$A$10,0),MATCH(IFERROR(VALUE(INDIRECT($A$1&amp;"K"&amp;A4125)),0),Relationstabel!$C$1:$K$1,0))</f>
        <v>Naturgas</v>
      </c>
      <c r="J4125" s="1" t="str">
        <f ca="1">INDEX(Anvendelseskode!B:B,MATCH($F4125,Anvendelseskode!$A:$A,0))</f>
        <v>Række-, kæde-, dobbelthus (lodret adskillelse mellem enhederne)</v>
      </c>
      <c r="K4125" s="1" t="str">
        <f ca="1">INDEX(Anvendelseskode!C:C,MATCH($F4125,Anvendelseskode!$A:$A,0))</f>
        <v>Række-, kæde og dobbelthuse</v>
      </c>
      <c r="L4125" s="1" t="str">
        <f ca="1">INDEX(Anvendelseskode!D:D,MATCH($F4125,Anvendelseskode!$A:$A,0))</f>
        <v>Private husholdninger</v>
      </c>
      <c r="M4125" s="1" t="str">
        <f ca="1">IFERROR(INDEX(SBi!$2:$2,MATCH(H4125,SBi!$1:$1,1)),SBi!$K$2)</f>
        <v>Efter 2006</v>
      </c>
      <c r="N4125" s="1">
        <f ca="1">INDEX(SBi!$C$3:$K$28,MATCH(F4125,SBi!$B$3:$B$28,0),MATCH(M4125,SBi!$C$2:$K$2,0))</f>
        <v>66.400000000000006</v>
      </c>
      <c r="O4125" s="16">
        <f t="shared" ca="1" si="840"/>
        <v>7.1712000000000007</v>
      </c>
      <c r="P4125" s="16" t="str">
        <f ca="1">IFERROR(INDEX(VpD!$2:$2,MATCH(H4125,VpD!$1:$1,1)),VpD!$I$2)</f>
        <v>&gt;1998</v>
      </c>
      <c r="Q4125" s="1">
        <f ca="1">INDEX(VpD!$C$3:$I$27,MATCH(F4125,VpD!$B$3:$B$27,0),MATCH(P4125,VpD!$C$2:$I$2,0))</f>
        <v>65</v>
      </c>
      <c r="R4125" s="16">
        <f t="shared" ca="1" si="841"/>
        <v>7.02</v>
      </c>
      <c r="S4125" s="14">
        <f t="shared" ca="1" si="842"/>
        <v>712562.87</v>
      </c>
      <c r="T4125" s="14">
        <f t="shared" ca="1" si="843"/>
        <v>6168800.0199999996</v>
      </c>
      <c r="U4125" s="14" t="str">
        <f t="shared" ca="1" si="844"/>
        <v>4591B5F9-A6E9-0DD9-E044-0003BA298018</v>
      </c>
    </row>
    <row r="4126" spans="1:21" s="14" customFormat="1" x14ac:dyDescent="0.25">
      <c r="A4126" s="14">
        <f t="shared" si="832"/>
        <v>4126</v>
      </c>
      <c r="B4126" s="14" t="str">
        <f t="shared" ca="1" si="833"/>
        <v>B5051FAC-52E4-42D5-BAA0-9B3541B4452A</v>
      </c>
      <c r="C4126" s="14" t="str">
        <f t="shared" ca="1" si="834"/>
        <v>Strandhaven</v>
      </c>
      <c r="D4126" s="14" t="str">
        <f t="shared" ca="1" si="835"/>
        <v>196</v>
      </c>
      <c r="E4126" s="14" t="str">
        <f t="shared" ca="1" si="836"/>
        <v>5bb</v>
      </c>
      <c r="F4126" s="1">
        <f t="shared" ca="1" si="837"/>
        <v>130</v>
      </c>
      <c r="G4126" s="1">
        <f t="shared" ca="1" si="838"/>
        <v>108</v>
      </c>
      <c r="H4126" s="1">
        <f t="shared" ca="1" si="839"/>
        <v>2008</v>
      </c>
      <c r="I4126" s="1" t="str">
        <f ca="1">INDEX(Relationstabel!$C$3:$K$10,MATCH(INDIRECT($A$1&amp;"J"&amp;A4126),Relationstabel!$A$3:$A$10,0),MATCH(IFERROR(VALUE(INDIRECT($A$1&amp;"K"&amp;A4126)),0),Relationstabel!$C$1:$K$1,0))</f>
        <v>Naturgas</v>
      </c>
      <c r="J4126" s="1" t="str">
        <f ca="1">INDEX(Anvendelseskode!B:B,MATCH($F4126,Anvendelseskode!$A:$A,0))</f>
        <v>Række-, kæde-, dobbelthus (lodret adskillelse mellem enhederne)</v>
      </c>
      <c r="K4126" s="1" t="str">
        <f ca="1">INDEX(Anvendelseskode!C:C,MATCH($F4126,Anvendelseskode!$A:$A,0))</f>
        <v>Række-, kæde og dobbelthuse</v>
      </c>
      <c r="L4126" s="1" t="str">
        <f ca="1">INDEX(Anvendelseskode!D:D,MATCH($F4126,Anvendelseskode!$A:$A,0))</f>
        <v>Private husholdninger</v>
      </c>
      <c r="M4126" s="1" t="str">
        <f ca="1">IFERROR(INDEX(SBi!$2:$2,MATCH(H4126,SBi!$1:$1,1)),SBi!$K$2)</f>
        <v>Efter 2006</v>
      </c>
      <c r="N4126" s="1">
        <f ca="1">INDEX(SBi!$C$3:$K$28,MATCH(F4126,SBi!$B$3:$B$28,0),MATCH(M4126,SBi!$C$2:$K$2,0))</f>
        <v>66.400000000000006</v>
      </c>
      <c r="O4126" s="16">
        <f t="shared" ca="1" si="840"/>
        <v>7.1712000000000007</v>
      </c>
      <c r="P4126" s="16" t="str">
        <f ca="1">IFERROR(INDEX(VpD!$2:$2,MATCH(H4126,VpD!$1:$1,1)),VpD!$I$2)</f>
        <v>&gt;1998</v>
      </c>
      <c r="Q4126" s="1">
        <f ca="1">INDEX(VpD!$C$3:$I$27,MATCH(F4126,VpD!$B$3:$B$27,0),MATCH(P4126,VpD!$C$2:$I$2,0))</f>
        <v>65</v>
      </c>
      <c r="R4126" s="16">
        <f t="shared" ca="1" si="841"/>
        <v>7.02</v>
      </c>
      <c r="S4126" s="14">
        <f t="shared" ca="1" si="842"/>
        <v>712531.98</v>
      </c>
      <c r="T4126" s="14">
        <f t="shared" ca="1" si="843"/>
        <v>6168837.6299999999</v>
      </c>
      <c r="U4126" s="14" t="str">
        <f t="shared" ca="1" si="844"/>
        <v>4591B5F9-A6F1-0DD9-E044-0003BA298018</v>
      </c>
    </row>
    <row r="4127" spans="1:21" s="14" customFormat="1" x14ac:dyDescent="0.25">
      <c r="A4127" s="14">
        <f t="shared" si="832"/>
        <v>4127</v>
      </c>
      <c r="B4127" s="14" t="str">
        <f t="shared" ca="1" si="833"/>
        <v>B4F8FD19-4C2E-4EC5-826D-7D3CA2176E2B</v>
      </c>
      <c r="C4127" s="14" t="str">
        <f t="shared" ca="1" si="834"/>
        <v>Strandhaven</v>
      </c>
      <c r="D4127" s="14" t="str">
        <f t="shared" ca="1" si="835"/>
        <v>210</v>
      </c>
      <c r="E4127" s="14" t="str">
        <f t="shared" ca="1" si="836"/>
        <v>5ax</v>
      </c>
      <c r="F4127" s="1">
        <f t="shared" ca="1" si="837"/>
        <v>130</v>
      </c>
      <c r="G4127" s="1">
        <f t="shared" ca="1" si="838"/>
        <v>108</v>
      </c>
      <c r="H4127" s="1">
        <f t="shared" ca="1" si="839"/>
        <v>2008</v>
      </c>
      <c r="I4127" s="1" t="str">
        <f ca="1">INDEX(Relationstabel!$C$3:$K$10,MATCH(INDIRECT($A$1&amp;"J"&amp;A4127),Relationstabel!$A$3:$A$10,0),MATCH(IFERROR(VALUE(INDIRECT($A$1&amp;"K"&amp;A4127)),0),Relationstabel!$C$1:$K$1,0))</f>
        <v>Naturgas</v>
      </c>
      <c r="J4127" s="1" t="str">
        <f ca="1">INDEX(Anvendelseskode!B:B,MATCH($F4127,Anvendelseskode!$A:$A,0))</f>
        <v>Række-, kæde-, dobbelthus (lodret adskillelse mellem enhederne)</v>
      </c>
      <c r="K4127" s="1" t="str">
        <f ca="1">INDEX(Anvendelseskode!C:C,MATCH($F4127,Anvendelseskode!$A:$A,0))</f>
        <v>Række-, kæde og dobbelthuse</v>
      </c>
      <c r="L4127" s="1" t="str">
        <f ca="1">INDEX(Anvendelseskode!D:D,MATCH($F4127,Anvendelseskode!$A:$A,0))</f>
        <v>Private husholdninger</v>
      </c>
      <c r="M4127" s="1" t="str">
        <f ca="1">IFERROR(INDEX(SBi!$2:$2,MATCH(H4127,SBi!$1:$1,1)),SBi!$K$2)</f>
        <v>Efter 2006</v>
      </c>
      <c r="N4127" s="1">
        <f ca="1">INDEX(SBi!$C$3:$K$28,MATCH(F4127,SBi!$B$3:$B$28,0),MATCH(M4127,SBi!$C$2:$K$2,0))</f>
        <v>66.400000000000006</v>
      </c>
      <c r="O4127" s="16">
        <f t="shared" ca="1" si="840"/>
        <v>7.1712000000000007</v>
      </c>
      <c r="P4127" s="16" t="str">
        <f ca="1">IFERROR(INDEX(VpD!$2:$2,MATCH(H4127,VpD!$1:$1,1)),VpD!$I$2)</f>
        <v>&gt;1998</v>
      </c>
      <c r="Q4127" s="1">
        <f ca="1">INDEX(VpD!$C$3:$I$27,MATCH(F4127,VpD!$B$3:$B$27,0),MATCH(P4127,VpD!$C$2:$I$2,0))</f>
        <v>65</v>
      </c>
      <c r="R4127" s="16">
        <f t="shared" ca="1" si="841"/>
        <v>7.02</v>
      </c>
      <c r="S4127" s="14">
        <f t="shared" ca="1" si="842"/>
        <v>712555.42</v>
      </c>
      <c r="T4127" s="14">
        <f t="shared" ca="1" si="843"/>
        <v>6168762.9699999997</v>
      </c>
      <c r="U4127" s="14" t="str">
        <f t="shared" ca="1" si="844"/>
        <v>4591B5F9-A6F7-0DD9-E044-0003BA298018</v>
      </c>
    </row>
    <row r="4128" spans="1:21" s="14" customFormat="1" x14ac:dyDescent="0.25">
      <c r="A4128" s="14">
        <f t="shared" si="832"/>
        <v>4128</v>
      </c>
      <c r="B4128" s="14" t="str">
        <f t="shared" ca="1" si="833"/>
        <v>150CBE5F-C123-4E28-9F9D-D879B3D7943C</v>
      </c>
      <c r="C4128" s="14" t="str">
        <f t="shared" ca="1" si="834"/>
        <v>Hvidkløvervænget</v>
      </c>
      <c r="D4128" s="14" t="str">
        <f t="shared" ca="1" si="835"/>
        <v>12</v>
      </c>
      <c r="E4128" s="14" t="str">
        <f t="shared" ca="1" si="836"/>
        <v>9qy</v>
      </c>
      <c r="F4128" s="1">
        <f t="shared" ca="1" si="837"/>
        <v>130</v>
      </c>
      <c r="G4128" s="1">
        <f t="shared" ca="1" si="838"/>
        <v>135</v>
      </c>
      <c r="H4128" s="1">
        <f t="shared" ca="1" si="839"/>
        <v>2015</v>
      </c>
      <c r="I4128" s="1" t="str">
        <f ca="1">INDEX(Relationstabel!$C$3:$K$10,MATCH(INDIRECT($A$1&amp;"J"&amp;A4128),Relationstabel!$A$3:$A$10,0),MATCH(IFERROR(VALUE(INDIRECT($A$1&amp;"K"&amp;A4128)),0),Relationstabel!$C$1:$K$1,0))</f>
        <v>Fjernvarme/ Blokvarme</v>
      </c>
      <c r="J4128" s="1" t="str">
        <f ca="1">INDEX(Anvendelseskode!B:B,MATCH($F4128,Anvendelseskode!$A:$A,0))</f>
        <v>Række-, kæde-, dobbelthus (lodret adskillelse mellem enhederne)</v>
      </c>
      <c r="K4128" s="1" t="str">
        <f ca="1">INDEX(Anvendelseskode!C:C,MATCH($F4128,Anvendelseskode!$A:$A,0))</f>
        <v>Række-, kæde og dobbelthuse</v>
      </c>
      <c r="L4128" s="1" t="str">
        <f ca="1">INDEX(Anvendelseskode!D:D,MATCH($F4128,Anvendelseskode!$A:$A,0))</f>
        <v>Private husholdninger</v>
      </c>
      <c r="M4128" s="1" t="str">
        <f ca="1">IFERROR(INDEX(SBi!$2:$2,MATCH(H4128,SBi!$1:$1,1)),SBi!$K$2)</f>
        <v>Efter 2006</v>
      </c>
      <c r="N4128" s="1">
        <f ca="1">INDEX(SBi!$C$3:$K$28,MATCH(F4128,SBi!$B$3:$B$28,0),MATCH(M4128,SBi!$C$2:$K$2,0))</f>
        <v>66.400000000000006</v>
      </c>
      <c r="O4128" s="16">
        <f t="shared" ca="1" si="840"/>
        <v>8.9640000000000004</v>
      </c>
      <c r="P4128" s="16" t="str">
        <f ca="1">IFERROR(INDEX(VpD!$2:$2,MATCH(H4128,VpD!$1:$1,1)),VpD!$I$2)</f>
        <v>&gt;1998</v>
      </c>
      <c r="Q4128" s="1">
        <f ca="1">INDEX(VpD!$C$3:$I$27,MATCH(F4128,VpD!$B$3:$B$27,0),MATCH(P4128,VpD!$C$2:$I$2,0))</f>
        <v>65</v>
      </c>
      <c r="R4128" s="16">
        <f t="shared" ca="1" si="841"/>
        <v>8.7750000000000004</v>
      </c>
      <c r="S4128" s="14">
        <f t="shared" ca="1" si="842"/>
        <v>711499.88</v>
      </c>
      <c r="T4128" s="14">
        <f t="shared" ca="1" si="843"/>
        <v>6172792.6900000004</v>
      </c>
      <c r="U4128" s="14" t="str">
        <f t="shared" ca="1" si="844"/>
        <v>7441DBF2-5C08-471B-BAA6-62F9B9D3F127</v>
      </c>
    </row>
    <row r="4129" spans="1:21" s="14" customFormat="1" x14ac:dyDescent="0.25">
      <c r="A4129" s="14">
        <f t="shared" si="832"/>
        <v>4129</v>
      </c>
      <c r="B4129" s="14" t="str">
        <f t="shared" ca="1" si="833"/>
        <v>7815BA5E-C7A3-4BDC-BAB2-8AB5C59222B6</v>
      </c>
      <c r="C4129" s="14" t="str">
        <f t="shared" ca="1" si="834"/>
        <v>Bygaden</v>
      </c>
      <c r="D4129" s="14" t="str">
        <f t="shared" ca="1" si="835"/>
        <v>23</v>
      </c>
      <c r="E4129" s="14" t="str">
        <f t="shared" ca="1" si="836"/>
        <v>66g</v>
      </c>
      <c r="F4129" s="1">
        <f t="shared" ca="1" si="837"/>
        <v>120</v>
      </c>
      <c r="G4129" s="1">
        <f t="shared" ca="1" si="838"/>
        <v>155</v>
      </c>
      <c r="H4129" s="1">
        <f t="shared" ca="1" si="839"/>
        <v>1954</v>
      </c>
      <c r="I4129" s="1" t="str">
        <f ca="1">INDEX(Relationstabel!$C$3:$K$10,MATCH(INDIRECT($A$1&amp;"J"&amp;A4129),Relationstabel!$A$3:$A$10,0),MATCH(IFERROR(VALUE(INDIRECT($A$1&amp;"K"&amp;A4129)),0),Relationstabel!$C$1:$K$1,0))</f>
        <v>Naturgas</v>
      </c>
      <c r="J4129" s="1" t="str">
        <f ca="1">INDEX(Anvendelseskode!B:B,MATCH($F4129,Anvendelseskode!$A:$A,0))</f>
        <v>Fritliggende enfamilieshus (parcelhus)</v>
      </c>
      <c r="K4129" s="1" t="str">
        <f ca="1">INDEX(Anvendelseskode!C:C,MATCH($F4129,Anvendelseskode!$A:$A,0))</f>
        <v>Parcelhuse</v>
      </c>
      <c r="L4129" s="1" t="str">
        <f ca="1">INDEX(Anvendelseskode!D:D,MATCH($F4129,Anvendelseskode!$A:$A,0))</f>
        <v>Private husholdninger</v>
      </c>
      <c r="M4129" s="1" t="str">
        <f ca="1">IFERROR(INDEX(SBi!$2:$2,MATCH(H4129,SBi!$1:$1,1)),SBi!$K$2)</f>
        <v>1951-1960</v>
      </c>
      <c r="N4129" s="1">
        <f ca="1">INDEX(SBi!$C$3:$K$28,MATCH(F4129,SBi!$B$3:$B$28,0),MATCH(M4129,SBi!$C$2:$K$2,0))</f>
        <v>154.9</v>
      </c>
      <c r="O4129" s="16">
        <f t="shared" ca="1" si="840"/>
        <v>24.009499999999999</v>
      </c>
      <c r="P4129" s="16" t="str">
        <f ca="1">IFERROR(INDEX(VpD!$2:$2,MATCH(H4129,VpD!$1:$1,1)),VpD!$I$2)</f>
        <v>1951-1960</v>
      </c>
      <c r="Q4129" s="1">
        <f ca="1">INDEX(VpD!$C$3:$I$27,MATCH(F4129,VpD!$B$3:$B$27,0),MATCH(P4129,VpD!$C$2:$I$2,0))</f>
        <v>204</v>
      </c>
      <c r="R4129" s="16">
        <f t="shared" ca="1" si="841"/>
        <v>31.62</v>
      </c>
      <c r="S4129" s="14">
        <f t="shared" ca="1" si="842"/>
        <v>711728.7</v>
      </c>
      <c r="T4129" s="14">
        <f t="shared" ca="1" si="843"/>
        <v>6170611.0099999998</v>
      </c>
      <c r="U4129" s="14" t="str">
        <f t="shared" ca="1" si="844"/>
        <v>0A3F507E-15EA-32B8-E044-0003BA298018</v>
      </c>
    </row>
    <row r="4130" spans="1:21" s="14" customFormat="1" x14ac:dyDescent="0.25">
      <c r="A4130" s="14">
        <f t="shared" si="832"/>
        <v>4130</v>
      </c>
      <c r="B4130" s="14" t="str">
        <f t="shared" ca="1" si="833"/>
        <v>F6E9DC1F-78F6-4600-991D-47D031C42DCA</v>
      </c>
      <c r="C4130" s="14" t="str">
        <f t="shared" ca="1" si="834"/>
        <v>Egholmvej</v>
      </c>
      <c r="D4130" s="14" t="str">
        <f t="shared" ca="1" si="835"/>
        <v>5</v>
      </c>
      <c r="E4130" s="14" t="str">
        <f t="shared" ca="1" si="836"/>
        <v>18bz</v>
      </c>
      <c r="F4130" s="1">
        <f t="shared" ca="1" si="837"/>
        <v>120</v>
      </c>
      <c r="G4130" s="1">
        <f t="shared" ca="1" si="838"/>
        <v>170</v>
      </c>
      <c r="H4130" s="1">
        <f t="shared" ca="1" si="839"/>
        <v>2012</v>
      </c>
      <c r="I4130" s="1" t="str">
        <f ca="1">INDEX(Relationstabel!$C$3:$K$10,MATCH(INDIRECT($A$1&amp;"J"&amp;A4130),Relationstabel!$A$3:$A$10,0),MATCH(IFERROR(VALUE(INDIRECT($A$1&amp;"K"&amp;A4130)),0),Relationstabel!$C$1:$K$1,0))</f>
        <v>Naturgas</v>
      </c>
      <c r="J4130" s="1" t="str">
        <f ca="1">INDEX(Anvendelseskode!B:B,MATCH($F4130,Anvendelseskode!$A:$A,0))</f>
        <v>Fritliggende enfamilieshus (parcelhus)</v>
      </c>
      <c r="K4130" s="1" t="str">
        <f ca="1">INDEX(Anvendelseskode!C:C,MATCH($F4130,Anvendelseskode!$A:$A,0))</f>
        <v>Parcelhuse</v>
      </c>
      <c r="L4130" s="1" t="str">
        <f ca="1">INDEX(Anvendelseskode!D:D,MATCH($F4130,Anvendelseskode!$A:$A,0))</f>
        <v>Private husholdninger</v>
      </c>
      <c r="M4130" s="1" t="str">
        <f ca="1">IFERROR(INDEX(SBi!$2:$2,MATCH(H4130,SBi!$1:$1,1)),SBi!$K$2)</f>
        <v>Efter 2006</v>
      </c>
      <c r="N4130" s="1">
        <f ca="1">INDEX(SBi!$C$3:$K$28,MATCH(F4130,SBi!$B$3:$B$28,0),MATCH(M4130,SBi!$C$2:$K$2,0))</f>
        <v>67.3</v>
      </c>
      <c r="O4130" s="16">
        <f t="shared" ca="1" si="840"/>
        <v>11.441000000000001</v>
      </c>
      <c r="P4130" s="16" t="str">
        <f ca="1">IFERROR(INDEX(VpD!$2:$2,MATCH(H4130,VpD!$1:$1,1)),VpD!$I$2)</f>
        <v>&gt;1998</v>
      </c>
      <c r="Q4130" s="1">
        <f ca="1">INDEX(VpD!$C$3:$I$27,MATCH(F4130,VpD!$B$3:$B$27,0),MATCH(P4130,VpD!$C$2:$I$2,0))</f>
        <v>72</v>
      </c>
      <c r="R4130" s="16">
        <f t="shared" ca="1" si="841"/>
        <v>12.24</v>
      </c>
      <c r="S4130" s="14">
        <f t="shared" ca="1" si="842"/>
        <v>713356.2</v>
      </c>
      <c r="T4130" s="14">
        <f t="shared" ca="1" si="843"/>
        <v>6168920.9900000002</v>
      </c>
      <c r="U4130" s="14" t="str">
        <f t="shared" ca="1" si="844"/>
        <v>0A3F507E-16EA-32B8-E044-0003BA298018</v>
      </c>
    </row>
    <row r="4131" spans="1:21" s="14" customFormat="1" x14ac:dyDescent="0.25">
      <c r="A4131" s="14">
        <f t="shared" si="832"/>
        <v>4131</v>
      </c>
      <c r="B4131" s="14" t="str">
        <f t="shared" ca="1" si="833"/>
        <v>8D002FF5-B0F4-4EE5-89E9-069EADB9BB1B</v>
      </c>
      <c r="C4131" s="14" t="str">
        <f t="shared" ca="1" si="834"/>
        <v>Løkketoften</v>
      </c>
      <c r="D4131" s="14" t="str">
        <f t="shared" ca="1" si="835"/>
        <v>6</v>
      </c>
      <c r="E4131" s="14" t="str">
        <f t="shared" ca="1" si="836"/>
        <v>9ed</v>
      </c>
      <c r="F4131" s="1">
        <f t="shared" ca="1" si="837"/>
        <v>120</v>
      </c>
      <c r="G4131" s="1">
        <f t="shared" ca="1" si="838"/>
        <v>172</v>
      </c>
      <c r="H4131" s="1">
        <f t="shared" ca="1" si="839"/>
        <v>1999</v>
      </c>
      <c r="I4131" s="1" t="str">
        <f ca="1">INDEX(Relationstabel!$C$3:$K$10,MATCH(INDIRECT($A$1&amp;"J"&amp;A4131),Relationstabel!$A$3:$A$10,0),MATCH(IFERROR(VALUE(INDIRECT($A$1&amp;"K"&amp;A4131)),0),Relationstabel!$C$1:$K$1,0))</f>
        <v>Naturgas</v>
      </c>
      <c r="J4131" s="1" t="str">
        <f ca="1">INDEX(Anvendelseskode!B:B,MATCH($F4131,Anvendelseskode!$A:$A,0))</f>
        <v>Fritliggende enfamilieshus (parcelhus)</v>
      </c>
      <c r="K4131" s="1" t="str">
        <f ca="1">INDEX(Anvendelseskode!C:C,MATCH($F4131,Anvendelseskode!$A:$A,0))</f>
        <v>Parcelhuse</v>
      </c>
      <c r="L4131" s="1" t="str">
        <f ca="1">INDEX(Anvendelseskode!D:D,MATCH($F4131,Anvendelseskode!$A:$A,0))</f>
        <v>Private husholdninger</v>
      </c>
      <c r="M4131" s="1" t="str">
        <f ca="1">IFERROR(INDEX(SBi!$2:$2,MATCH(H4131,SBi!$1:$1,1)),SBi!$K$2)</f>
        <v>1999-2006</v>
      </c>
      <c r="N4131" s="1">
        <f ca="1">INDEX(SBi!$C$3:$K$28,MATCH(F4131,SBi!$B$3:$B$28,0),MATCH(M4131,SBi!$C$2:$K$2,0))</f>
        <v>83.9</v>
      </c>
      <c r="O4131" s="16">
        <f t="shared" ca="1" si="840"/>
        <v>14.430800000000001</v>
      </c>
      <c r="P4131" s="16" t="str">
        <f ca="1">IFERROR(INDEX(VpD!$2:$2,MATCH(H4131,VpD!$1:$1,1)),VpD!$I$2)</f>
        <v>&gt;1998</v>
      </c>
      <c r="Q4131" s="1">
        <f ca="1">INDEX(VpD!$C$3:$I$27,MATCH(F4131,VpD!$B$3:$B$27,0),MATCH(P4131,VpD!$C$2:$I$2,0))</f>
        <v>72</v>
      </c>
      <c r="R4131" s="16">
        <f t="shared" ca="1" si="841"/>
        <v>12.384</v>
      </c>
      <c r="S4131" s="14">
        <f t="shared" ca="1" si="842"/>
        <v>710998.66</v>
      </c>
      <c r="T4131" s="14">
        <f t="shared" ca="1" si="843"/>
        <v>6171950.04</v>
      </c>
      <c r="U4131" s="14" t="str">
        <f t="shared" ca="1" si="844"/>
        <v>0A3F507E-1CEA-32B8-E044-0003BA298018</v>
      </c>
    </row>
    <row r="4132" spans="1:21" s="14" customFormat="1" x14ac:dyDescent="0.25">
      <c r="A4132" s="14">
        <f t="shared" si="832"/>
        <v>4132</v>
      </c>
      <c r="B4132" s="14" t="str">
        <f t="shared" ca="1" si="833"/>
        <v>5F03F4F8-10BD-4114-A4D5-FB95EA786510</v>
      </c>
      <c r="C4132" s="14" t="str">
        <f t="shared" ca="1" si="834"/>
        <v>Kollerupparken</v>
      </c>
      <c r="D4132" s="14" t="str">
        <f t="shared" ca="1" si="835"/>
        <v>23</v>
      </c>
      <c r="E4132" s="14" t="str">
        <f t="shared" ca="1" si="836"/>
        <v>1t</v>
      </c>
      <c r="F4132" s="1">
        <f t="shared" ca="1" si="837"/>
        <v>120</v>
      </c>
      <c r="G4132" s="1">
        <f t="shared" ca="1" si="838"/>
        <v>160</v>
      </c>
      <c r="H4132" s="1">
        <f t="shared" ca="1" si="839"/>
        <v>1972</v>
      </c>
      <c r="I4132" s="1" t="str">
        <f ca="1">INDEX(Relationstabel!$C$3:$K$10,MATCH(INDIRECT($A$1&amp;"J"&amp;A4132),Relationstabel!$A$3:$A$10,0),MATCH(IFERROR(VALUE(INDIRECT($A$1&amp;"K"&amp;A4132)),0),Relationstabel!$C$1:$K$1,0))</f>
        <v>Olie</v>
      </c>
      <c r="J4132" s="1" t="str">
        <f ca="1">INDEX(Anvendelseskode!B:B,MATCH($F4132,Anvendelseskode!$A:$A,0))</f>
        <v>Fritliggende enfamilieshus (parcelhus)</v>
      </c>
      <c r="K4132" s="1" t="str">
        <f ca="1">INDEX(Anvendelseskode!C:C,MATCH($F4132,Anvendelseskode!$A:$A,0))</f>
        <v>Parcelhuse</v>
      </c>
      <c r="L4132" s="1" t="str">
        <f ca="1">INDEX(Anvendelseskode!D:D,MATCH($F4132,Anvendelseskode!$A:$A,0))</f>
        <v>Private husholdninger</v>
      </c>
      <c r="M4132" s="1" t="str">
        <f ca="1">IFERROR(INDEX(SBi!$2:$2,MATCH(H4132,SBi!$1:$1,1)),SBi!$K$2)</f>
        <v>1961-1972</v>
      </c>
      <c r="N4132" s="1">
        <f ca="1">INDEX(SBi!$C$3:$K$28,MATCH(F4132,SBi!$B$3:$B$28,0),MATCH(M4132,SBi!$C$2:$K$2,0))</f>
        <v>134.30000000000001</v>
      </c>
      <c r="O4132" s="16">
        <f t="shared" ca="1" si="840"/>
        <v>21.488</v>
      </c>
      <c r="P4132" s="16" t="str">
        <f ca="1">IFERROR(INDEX(VpD!$2:$2,MATCH(H4132,VpD!$1:$1,1)),VpD!$I$2)</f>
        <v>1961-1972</v>
      </c>
      <c r="Q4132" s="1">
        <f ca="1">INDEX(VpD!$C$3:$I$27,MATCH(F4132,VpD!$B$3:$B$27,0),MATCH(P4132,VpD!$C$2:$I$2,0))</f>
        <v>143</v>
      </c>
      <c r="R4132" s="16">
        <f t="shared" ca="1" si="841"/>
        <v>22.88</v>
      </c>
      <c r="S4132" s="14">
        <f t="shared" ca="1" si="842"/>
        <v>713507.85</v>
      </c>
      <c r="T4132" s="14">
        <f t="shared" ca="1" si="843"/>
        <v>6169189.4199999999</v>
      </c>
      <c r="U4132" s="14" t="str">
        <f t="shared" ca="1" si="844"/>
        <v>0A3F507E-1BFD-32B8-E044-0003BA298018</v>
      </c>
    </row>
    <row r="4133" spans="1:21" s="14" customFormat="1" x14ac:dyDescent="0.25">
      <c r="A4133" s="14">
        <f t="shared" si="832"/>
        <v>4133</v>
      </c>
      <c r="B4133" s="14" t="str">
        <f t="shared" ca="1" si="833"/>
        <v>BDFB426A-8B41-4EE6-9ECD-A96CAA0B68C7</v>
      </c>
      <c r="C4133" s="14" t="str">
        <f t="shared" ca="1" si="834"/>
        <v>Ny Mæglergårds Alle</v>
      </c>
      <c r="D4133" s="14" t="str">
        <f t="shared" ca="1" si="835"/>
        <v>98</v>
      </c>
      <c r="E4133" s="14" t="str">
        <f t="shared" ca="1" si="836"/>
        <v>6ep</v>
      </c>
      <c r="F4133" s="1">
        <f t="shared" ca="1" si="837"/>
        <v>120</v>
      </c>
      <c r="G4133" s="1">
        <f t="shared" ca="1" si="838"/>
        <v>146</v>
      </c>
      <c r="H4133" s="1">
        <f t="shared" ca="1" si="839"/>
        <v>1978</v>
      </c>
      <c r="I4133" s="1" t="str">
        <f ca="1">INDEX(Relationstabel!$C$3:$K$10,MATCH(INDIRECT($A$1&amp;"J"&amp;A4133),Relationstabel!$A$3:$A$10,0),MATCH(IFERROR(VALUE(INDIRECT($A$1&amp;"K"&amp;A4133)),0),Relationstabel!$C$1:$K$1,0))</f>
        <v>Naturgas</v>
      </c>
      <c r="J4133" s="1" t="str">
        <f ca="1">INDEX(Anvendelseskode!B:B,MATCH($F4133,Anvendelseskode!$A:$A,0))</f>
        <v>Fritliggende enfamilieshus (parcelhus)</v>
      </c>
      <c r="K4133" s="1" t="str">
        <f ca="1">INDEX(Anvendelseskode!C:C,MATCH($F4133,Anvendelseskode!$A:$A,0))</f>
        <v>Parcelhuse</v>
      </c>
      <c r="L4133" s="1" t="str">
        <f ca="1">INDEX(Anvendelseskode!D:D,MATCH($F4133,Anvendelseskode!$A:$A,0))</f>
        <v>Private husholdninger</v>
      </c>
      <c r="M4133" s="1" t="str">
        <f ca="1">IFERROR(INDEX(SBi!$2:$2,MATCH(H4133,SBi!$1:$1,1)),SBi!$K$2)</f>
        <v>1973-1978</v>
      </c>
      <c r="N4133" s="1">
        <f ca="1">INDEX(SBi!$C$3:$K$28,MATCH(F4133,SBi!$B$3:$B$28,0),MATCH(M4133,SBi!$C$2:$K$2,0))</f>
        <v>119.8</v>
      </c>
      <c r="O4133" s="16">
        <f t="shared" ca="1" si="840"/>
        <v>17.4908</v>
      </c>
      <c r="P4133" s="16" t="str">
        <f ca="1">IFERROR(INDEX(VpD!$2:$2,MATCH(H4133,VpD!$1:$1,1)),VpD!$I$2)</f>
        <v>1973-1978</v>
      </c>
      <c r="Q4133" s="1">
        <f ca="1">INDEX(VpD!$C$3:$I$27,MATCH(F4133,VpD!$B$3:$B$27,0),MATCH(P4133,VpD!$C$2:$I$2,0))</f>
        <v>117</v>
      </c>
      <c r="R4133" s="16">
        <f t="shared" ca="1" si="841"/>
        <v>17.082000000000001</v>
      </c>
      <c r="S4133" s="14">
        <f t="shared" ca="1" si="842"/>
        <v>713803.48</v>
      </c>
      <c r="T4133" s="14">
        <f t="shared" ca="1" si="843"/>
        <v>6169391.4299999997</v>
      </c>
      <c r="U4133" s="14" t="str">
        <f t="shared" ca="1" si="844"/>
        <v>0A3F507E-1DFD-32B8-E044-0003BA298018</v>
      </c>
    </row>
    <row r="4134" spans="1:21" s="14" customFormat="1" x14ac:dyDescent="0.25">
      <c r="A4134" s="14">
        <f t="shared" si="832"/>
        <v>4134</v>
      </c>
      <c r="B4134" s="14" t="str">
        <f t="shared" ca="1" si="833"/>
        <v>012AACC7-E822-43BC-8384-326FF5341980</v>
      </c>
      <c r="C4134" s="14" t="str">
        <f t="shared" ca="1" si="834"/>
        <v>Nørrebred</v>
      </c>
      <c r="D4134" s="14" t="str">
        <f t="shared" ca="1" si="835"/>
        <v>256</v>
      </c>
      <c r="E4134" s="14" t="str">
        <f t="shared" ca="1" si="836"/>
        <v>21ae</v>
      </c>
      <c r="F4134" s="1">
        <f t="shared" ca="1" si="837"/>
        <v>130</v>
      </c>
      <c r="G4134" s="1">
        <f t="shared" ca="1" si="838"/>
        <v>107</v>
      </c>
      <c r="H4134" s="1">
        <f t="shared" ca="1" si="839"/>
        <v>1969</v>
      </c>
      <c r="I4134" s="1" t="str">
        <f ca="1">INDEX(Relationstabel!$C$3:$K$10,MATCH(INDIRECT($A$1&amp;"J"&amp;A4134),Relationstabel!$A$3:$A$10,0),MATCH(IFERROR(VALUE(INDIRECT($A$1&amp;"K"&amp;A4134)),0),Relationstabel!$C$1:$K$1,0))</f>
        <v>Fjernvarme/ Blokvarme</v>
      </c>
      <c r="J4134" s="1" t="str">
        <f ca="1">INDEX(Anvendelseskode!B:B,MATCH($F4134,Anvendelseskode!$A:$A,0))</f>
        <v>Række-, kæde-, dobbelthus (lodret adskillelse mellem enhederne)</v>
      </c>
      <c r="K4134" s="1" t="str">
        <f ca="1">INDEX(Anvendelseskode!C:C,MATCH($F4134,Anvendelseskode!$A:$A,0))</f>
        <v>Række-, kæde og dobbelthuse</v>
      </c>
      <c r="L4134" s="1" t="str">
        <f ca="1">INDEX(Anvendelseskode!D:D,MATCH($F4134,Anvendelseskode!$A:$A,0))</f>
        <v>Private husholdninger</v>
      </c>
      <c r="M4134" s="1" t="str">
        <f ca="1">IFERROR(INDEX(SBi!$2:$2,MATCH(H4134,SBi!$1:$1,1)),SBi!$K$2)</f>
        <v>1961-1972</v>
      </c>
      <c r="N4134" s="1">
        <f ca="1">INDEX(SBi!$C$3:$K$28,MATCH(F4134,SBi!$B$3:$B$28,0),MATCH(M4134,SBi!$C$2:$K$2,0))</f>
        <v>119.9</v>
      </c>
      <c r="O4134" s="16">
        <f t="shared" ca="1" si="840"/>
        <v>12.829300000000002</v>
      </c>
      <c r="P4134" s="16" t="str">
        <f ca="1">IFERROR(INDEX(VpD!$2:$2,MATCH(H4134,VpD!$1:$1,1)),VpD!$I$2)</f>
        <v>1961-1972</v>
      </c>
      <c r="Q4134" s="1">
        <f ca="1">INDEX(VpD!$C$3:$I$27,MATCH(F4134,VpD!$B$3:$B$27,0),MATCH(P4134,VpD!$C$2:$I$2,0))</f>
        <v>120</v>
      </c>
      <c r="R4134" s="16">
        <f t="shared" ca="1" si="841"/>
        <v>12.84</v>
      </c>
      <c r="S4134" s="14">
        <f t="shared" ca="1" si="842"/>
        <v>711701</v>
      </c>
      <c r="T4134" s="14">
        <f t="shared" ca="1" si="843"/>
        <v>6172278.0700000003</v>
      </c>
      <c r="U4134" s="14" t="str">
        <f t="shared" ca="1" si="844"/>
        <v>0A3F507E-1EFD-32B8-E044-0003BA298018</v>
      </c>
    </row>
    <row r="4135" spans="1:21" s="14" customFormat="1" x14ac:dyDescent="0.25">
      <c r="A4135" s="14">
        <f t="shared" si="832"/>
        <v>4135</v>
      </c>
      <c r="B4135" s="14" t="str">
        <f t="shared" ca="1" si="833"/>
        <v>3D2EE58A-3BAF-48FA-987D-42EC8041AB51</v>
      </c>
      <c r="C4135" s="14" t="str">
        <f t="shared" ca="1" si="834"/>
        <v>Vallensbæk Havnevej</v>
      </c>
      <c r="D4135" s="14" t="str">
        <f t="shared" ca="1" si="835"/>
        <v>18</v>
      </c>
      <c r="E4135" s="14" t="str">
        <f t="shared" ca="1" si="836"/>
        <v>96</v>
      </c>
      <c r="F4135" s="1">
        <f t="shared" ca="1" si="837"/>
        <v>530</v>
      </c>
      <c r="G4135" s="1">
        <f t="shared" ca="1" si="838"/>
        <v>575</v>
      </c>
      <c r="H4135" s="1">
        <f t="shared" ca="1" si="839"/>
        <v>1989</v>
      </c>
      <c r="I4135" s="1" t="str">
        <f ca="1">INDEX(Relationstabel!$C$3:$K$10,MATCH(INDIRECT($A$1&amp;"J"&amp;A4135),Relationstabel!$A$3:$A$10,0),MATCH(IFERROR(VALUE(INDIRECT($A$1&amp;"K"&amp;A4135)),0),Relationstabel!$C$1:$K$1,0))</f>
        <v>Elvarme</v>
      </c>
      <c r="J4135" s="1" t="str">
        <f ca="1">INDEX(Anvendelseskode!B:B,MATCH($F4135,Anvendelseskode!$A:$A,0))</f>
        <v>Bygning i forbindelse med idrætsudøvelse (klubhus, idrætshal, svømmehal o.lign.).</v>
      </c>
      <c r="K4135" s="1" t="str">
        <f ca="1">INDEX(Anvendelseskode!C:C,MATCH($F4135,Anvendelseskode!$A:$A,0))</f>
        <v>Bygning i forbindelse med idrætsudøvelse (klubhus, idrætshal, svømmehal o.lign.).</v>
      </c>
      <c r="L4135" s="1" t="str">
        <f ca="1">INDEX(Anvendelseskode!D:D,MATCH($F4135,Anvendelseskode!$A:$A,0))</f>
        <v>Kommunale og andre offentlige institutioner</v>
      </c>
      <c r="M4135" s="1" t="str">
        <f ca="1">IFERROR(INDEX(SBi!$2:$2,MATCH(H4135,SBi!$1:$1,1)),SBi!$K$2)</f>
        <v>1979-1998</v>
      </c>
      <c r="N4135" s="1">
        <f ca="1">INDEX(SBi!$C$3:$K$28,MATCH(F4135,SBi!$B$3:$B$28,0),MATCH(M4135,SBi!$C$2:$K$2,0))</f>
        <v>155</v>
      </c>
      <c r="O4135" s="16">
        <f t="shared" ca="1" si="840"/>
        <v>89.125</v>
      </c>
      <c r="P4135" s="16" t="str">
        <f ca="1">IFERROR(INDEX(VpD!$2:$2,MATCH(H4135,VpD!$1:$1,1)),VpD!$I$2)</f>
        <v>1979-1998</v>
      </c>
      <c r="Q4135" s="1">
        <f ca="1">INDEX(VpD!$C$3:$I$27,MATCH(F4135,VpD!$B$3:$B$27,0),MATCH(P4135,VpD!$C$2:$I$2,0))</f>
        <v>72</v>
      </c>
      <c r="R4135" s="16">
        <f t="shared" ca="1" si="841"/>
        <v>41.4</v>
      </c>
      <c r="S4135" s="14">
        <f t="shared" ca="1" si="842"/>
        <v>713923.25</v>
      </c>
      <c r="T4135" s="14">
        <f t="shared" ca="1" si="843"/>
        <v>6168236.7000000002</v>
      </c>
      <c r="U4135" s="14" t="str">
        <f t="shared" ca="1" si="844"/>
        <v>75D4829B-35BD-165E-E044-00144F3EAD67</v>
      </c>
    </row>
    <row r="4136" spans="1:21" s="14" customFormat="1" x14ac:dyDescent="0.25">
      <c r="A4136" s="14">
        <f t="shared" si="832"/>
        <v>4136</v>
      </c>
      <c r="B4136" s="14" t="str">
        <f t="shared" ca="1" si="833"/>
        <v>71CF5819-D1A1-4EAD-83DB-AD4CCE1872B4</v>
      </c>
      <c r="C4136" s="14" t="str">
        <f t="shared" ca="1" si="834"/>
        <v>Vallensbæk Havnevej</v>
      </c>
      <c r="D4136" s="14" t="str">
        <f t="shared" ca="1" si="835"/>
        <v>31</v>
      </c>
      <c r="E4136" s="14" t="str">
        <f t="shared" ca="1" si="836"/>
        <v>95</v>
      </c>
      <c r="F4136" s="1">
        <f t="shared" ca="1" si="837"/>
        <v>590</v>
      </c>
      <c r="G4136" s="1">
        <f t="shared" ca="1" si="838"/>
        <v>67</v>
      </c>
      <c r="H4136" s="1">
        <f t="shared" ca="1" si="839"/>
        <v>1982</v>
      </c>
      <c r="I4136" s="1" t="str">
        <f ca="1">INDEX(Relationstabel!$C$3:$K$10,MATCH(INDIRECT($A$1&amp;"J"&amp;A4136),Relationstabel!$A$3:$A$10,0),MATCH(IFERROR(VALUE(INDIRECT($A$1&amp;"K"&amp;A4136)),0),Relationstabel!$C$1:$K$1,0))</f>
        <v>Ingen varmeinstallation</v>
      </c>
      <c r="J4136" s="1" t="str">
        <f ca="1">INDEX(Anvendelseskode!B:B,MATCH($F4136,Anvendelseskode!$A:$A,0))</f>
        <v>Uspecificeret fritidsformål</v>
      </c>
      <c r="K4136" s="1" t="str">
        <f ca="1">INDEX(Anvendelseskode!C:C,MATCH($F4136,Anvendelseskode!$A:$A,0))</f>
        <v>Anden bygning til fritidsformål</v>
      </c>
      <c r="L4136" s="1" t="str">
        <f ca="1">INDEX(Anvendelseskode!D:D,MATCH($F4136,Anvendelseskode!$A:$A,0))</f>
        <v>Kommunale og andre offentlige institutioner</v>
      </c>
      <c r="M4136" s="1" t="str">
        <f ca="1">IFERROR(INDEX(SBi!$2:$2,MATCH(H4136,SBi!$1:$1,1)),SBi!$K$2)</f>
        <v>1979-1998</v>
      </c>
      <c r="N4136" s="1">
        <f ca="1">INDEX(SBi!$C$3:$K$28,MATCH(F4136,SBi!$B$3:$B$28,0),MATCH(M4136,SBi!$C$2:$K$2,0))</f>
        <v>115</v>
      </c>
      <c r="O4136" s="16">
        <f t="shared" ca="1" si="840"/>
        <v>7.7050000000000001</v>
      </c>
      <c r="P4136" s="16" t="str">
        <f ca="1">IFERROR(INDEX(VpD!$2:$2,MATCH(H4136,VpD!$1:$1,1)),VpD!$I$2)</f>
        <v>1979-1998</v>
      </c>
      <c r="Q4136" s="1">
        <f ca="1">INDEX(VpD!$C$3:$I$27,MATCH(F4136,VpD!$B$3:$B$27,0),MATCH(P4136,VpD!$C$2:$I$2,0))</f>
        <v>26</v>
      </c>
      <c r="R4136" s="16">
        <f t="shared" ca="1" si="841"/>
        <v>1.742</v>
      </c>
      <c r="S4136" s="14">
        <f t="shared" ca="1" si="842"/>
        <v>714192.99</v>
      </c>
      <c r="T4136" s="14">
        <f t="shared" ca="1" si="843"/>
        <v>6168308.0800000001</v>
      </c>
      <c r="U4136" s="14" t="str">
        <f t="shared" ca="1" si="844"/>
        <v>75D4829B-35C3-165E-E044-00144F3EAD67</v>
      </c>
    </row>
    <row r="4137" spans="1:21" s="14" customFormat="1" x14ac:dyDescent="0.25">
      <c r="A4137" s="14">
        <f t="shared" si="832"/>
        <v>4137</v>
      </c>
      <c r="B4137" s="14" t="str">
        <f t="shared" ca="1" si="833"/>
        <v>36C81C57-34A1-477E-85B1-D2300E25CDE2</v>
      </c>
      <c r="C4137" s="14" t="str">
        <f t="shared" ca="1" si="834"/>
        <v>Kaffehaven</v>
      </c>
      <c r="D4137" s="14" t="str">
        <f t="shared" ca="1" si="835"/>
        <v>4</v>
      </c>
      <c r="E4137" s="14" t="str">
        <f t="shared" ca="1" si="836"/>
        <v>18se</v>
      </c>
      <c r="F4137" s="1">
        <f t="shared" ca="1" si="837"/>
        <v>130</v>
      </c>
      <c r="G4137" s="1">
        <f t="shared" ca="1" si="838"/>
        <v>105</v>
      </c>
      <c r="H4137" s="1">
        <f t="shared" ca="1" si="839"/>
        <v>2009</v>
      </c>
      <c r="I4137" s="1" t="str">
        <f ca="1">INDEX(Relationstabel!$C$3:$K$10,MATCH(INDIRECT($A$1&amp;"J"&amp;A4137),Relationstabel!$A$3:$A$10,0),MATCH(IFERROR(VALUE(INDIRECT($A$1&amp;"K"&amp;A4137)),0),Relationstabel!$C$1:$K$1,0))</f>
        <v>Naturgas</v>
      </c>
      <c r="J4137" s="1" t="str">
        <f ca="1">INDEX(Anvendelseskode!B:B,MATCH($F4137,Anvendelseskode!$A:$A,0))</f>
        <v>Række-, kæde-, dobbelthus (lodret adskillelse mellem enhederne)</v>
      </c>
      <c r="K4137" s="1" t="str">
        <f ca="1">INDEX(Anvendelseskode!C:C,MATCH($F4137,Anvendelseskode!$A:$A,0))</f>
        <v>Række-, kæde og dobbelthuse</v>
      </c>
      <c r="L4137" s="1" t="str">
        <f ca="1">INDEX(Anvendelseskode!D:D,MATCH($F4137,Anvendelseskode!$A:$A,0))</f>
        <v>Private husholdninger</v>
      </c>
      <c r="M4137" s="1" t="str">
        <f ca="1">IFERROR(INDEX(SBi!$2:$2,MATCH(H4137,SBi!$1:$1,1)),SBi!$K$2)</f>
        <v>Efter 2006</v>
      </c>
      <c r="N4137" s="1">
        <f ca="1">INDEX(SBi!$C$3:$K$28,MATCH(F4137,SBi!$B$3:$B$28,0),MATCH(M4137,SBi!$C$2:$K$2,0))</f>
        <v>66.400000000000006</v>
      </c>
      <c r="O4137" s="16">
        <f t="shared" ca="1" si="840"/>
        <v>6.9720000000000013</v>
      </c>
      <c r="P4137" s="16" t="str">
        <f ca="1">IFERROR(INDEX(VpD!$2:$2,MATCH(H4137,VpD!$1:$1,1)),VpD!$I$2)</f>
        <v>&gt;1998</v>
      </c>
      <c r="Q4137" s="1">
        <f ca="1">INDEX(VpD!$C$3:$I$27,MATCH(F4137,VpD!$B$3:$B$27,0),MATCH(P4137,VpD!$C$2:$I$2,0))</f>
        <v>65</v>
      </c>
      <c r="R4137" s="16">
        <f t="shared" ca="1" si="841"/>
        <v>6.8250000000000002</v>
      </c>
      <c r="S4137" s="14">
        <f t="shared" ca="1" si="842"/>
        <v>712795.25</v>
      </c>
      <c r="T4137" s="14">
        <f t="shared" ca="1" si="843"/>
        <v>6168945.6600000001</v>
      </c>
      <c r="U4137" s="14" t="str">
        <f t="shared" ca="1" si="844"/>
        <v>76EDE3BB-3CBA-1E91-E044-00144F3EAD67</v>
      </c>
    </row>
    <row r="4138" spans="1:21" s="14" customFormat="1" x14ac:dyDescent="0.25">
      <c r="A4138" s="14">
        <f t="shared" si="832"/>
        <v>4138</v>
      </c>
      <c r="B4138" s="14" t="str">
        <f t="shared" ca="1" si="833"/>
        <v>33191433-A9A8-4DD3-B46E-CE5E9CC754BF</v>
      </c>
      <c r="C4138" s="14" t="str">
        <f t="shared" ca="1" si="834"/>
        <v>Gammelgårds Alle</v>
      </c>
      <c r="D4138" s="14" t="str">
        <f t="shared" ca="1" si="835"/>
        <v>9D</v>
      </c>
      <c r="E4138" s="14" t="str">
        <f t="shared" ca="1" si="836"/>
        <v>3am</v>
      </c>
      <c r="F4138" s="1">
        <f t="shared" ca="1" si="837"/>
        <v>230</v>
      </c>
      <c r="G4138" s="1">
        <f t="shared" ca="1" si="838"/>
        <v>20</v>
      </c>
      <c r="H4138" s="1">
        <f t="shared" ca="1" si="839"/>
        <v>1967</v>
      </c>
      <c r="I4138" s="1" t="str">
        <f ca="1">INDEX(Relationstabel!$C$3:$K$10,MATCH(INDIRECT($A$1&amp;"J"&amp;A4138),Relationstabel!$A$3:$A$10,0),MATCH(IFERROR(VALUE(INDIRECT($A$1&amp;"K"&amp;A4138)),0),Relationstabel!$C$1:$K$1,0))</f>
        <v>Ingen varmeinstallation</v>
      </c>
      <c r="J4138" s="1" t="str">
        <f ca="1">INDEX(Anvendelseskode!B:B,MATCH($F4138,Anvendelseskode!$A:$A,0))</f>
        <v>El-, gas-, vand- eller varmeværk forbrændingsanstalt m.v..</v>
      </c>
      <c r="K4138" s="1" t="str">
        <f ca="1">INDEX(Anvendelseskode!C:C,MATCH($F4138,Anvendelseskode!$A:$A,0))</f>
        <v>El-, gas-, vand- og varmeværker</v>
      </c>
      <c r="L4138" s="1" t="str">
        <f ca="1">INDEX(Anvendelseskode!D:D,MATCH($F4138,Anvendelseskode!$A:$A,0))</f>
        <v>Industri</v>
      </c>
      <c r="M4138" s="1" t="str">
        <f ca="1">IFERROR(INDEX(SBi!$2:$2,MATCH(H4138,SBi!$1:$1,1)),SBi!$K$2)</f>
        <v>1961-1972</v>
      </c>
      <c r="N4138" s="1">
        <f ca="1">INDEX(SBi!$C$3:$K$28,MATCH(F4138,SBi!$B$3:$B$28,0),MATCH(M4138,SBi!$C$2:$K$2,0))</f>
        <v>97</v>
      </c>
      <c r="O4138" s="16">
        <f t="shared" ca="1" si="840"/>
        <v>1.94</v>
      </c>
      <c r="P4138" s="16" t="str">
        <f ca="1">IFERROR(INDEX(VpD!$2:$2,MATCH(H4138,VpD!$1:$1,1)),VpD!$I$2)</f>
        <v>1961-1972</v>
      </c>
      <c r="Q4138" s="1">
        <f ca="1">INDEX(VpD!$C$3:$I$27,MATCH(F4138,VpD!$B$3:$B$27,0),MATCH(P4138,VpD!$C$2:$I$2,0))</f>
        <v>97</v>
      </c>
      <c r="R4138" s="16">
        <f t="shared" ca="1" si="841"/>
        <v>1.94</v>
      </c>
      <c r="S4138" s="14">
        <f t="shared" ca="1" si="842"/>
        <v>713037.28</v>
      </c>
      <c r="T4138" s="14">
        <f t="shared" ca="1" si="843"/>
        <v>6169660.3499999996</v>
      </c>
      <c r="U4138" s="14" t="str">
        <f t="shared" ca="1" si="844"/>
        <v>777AB2BB-0E6D-00A4-E044-00144F3EAD67</v>
      </c>
    </row>
    <row r="4139" spans="1:21" s="14" customFormat="1" x14ac:dyDescent="0.25">
      <c r="A4139" s="14">
        <f t="shared" si="832"/>
        <v>4139</v>
      </c>
      <c r="B4139" s="14" t="str">
        <f t="shared" ca="1" si="833"/>
        <v>DEE15F3C-7FB7-4B17-852C-66FCA05B89A6</v>
      </c>
      <c r="C4139" s="14" t="str">
        <f t="shared" ca="1" si="834"/>
        <v>Horsbred</v>
      </c>
      <c r="D4139" s="14" t="str">
        <f t="shared" ca="1" si="835"/>
        <v>117</v>
      </c>
      <c r="E4139" s="14" t="str">
        <f t="shared" ca="1" si="836"/>
        <v>13cd</v>
      </c>
      <c r="F4139" s="1">
        <f t="shared" ca="1" si="837"/>
        <v>130</v>
      </c>
      <c r="G4139" s="1">
        <f t="shared" ca="1" si="838"/>
        <v>107</v>
      </c>
      <c r="H4139" s="1">
        <f t="shared" ca="1" si="839"/>
        <v>1988</v>
      </c>
      <c r="I4139" s="1" t="str">
        <f ca="1">INDEX(Relationstabel!$C$3:$K$10,MATCH(INDIRECT($A$1&amp;"J"&amp;A4139),Relationstabel!$A$3:$A$10,0),MATCH(IFERROR(VALUE(INDIRECT($A$1&amp;"K"&amp;A4139)),0),Relationstabel!$C$1:$K$1,0))</f>
        <v>Fjernvarme/ Blokvarme</v>
      </c>
      <c r="J4139" s="1" t="str">
        <f ca="1">INDEX(Anvendelseskode!B:B,MATCH($F4139,Anvendelseskode!$A:$A,0))</f>
        <v>Række-, kæde-, dobbelthus (lodret adskillelse mellem enhederne)</v>
      </c>
      <c r="K4139" s="1" t="str">
        <f ca="1">INDEX(Anvendelseskode!C:C,MATCH($F4139,Anvendelseskode!$A:$A,0))</f>
        <v>Række-, kæde og dobbelthuse</v>
      </c>
      <c r="L4139" s="1" t="str">
        <f ca="1">INDEX(Anvendelseskode!D:D,MATCH($F4139,Anvendelseskode!$A:$A,0))</f>
        <v>Private husholdninger</v>
      </c>
      <c r="M4139" s="1" t="str">
        <f ca="1">IFERROR(INDEX(SBi!$2:$2,MATCH(H4139,SBi!$1:$1,1)),SBi!$K$2)</f>
        <v>1979-1998</v>
      </c>
      <c r="N4139" s="1">
        <f ca="1">INDEX(SBi!$C$3:$K$28,MATCH(F4139,SBi!$B$3:$B$28,0),MATCH(M4139,SBi!$C$2:$K$2,0))</f>
        <v>96.8</v>
      </c>
      <c r="O4139" s="16">
        <f t="shared" ca="1" si="840"/>
        <v>10.3576</v>
      </c>
      <c r="P4139" s="16" t="str">
        <f ca="1">IFERROR(INDEX(VpD!$2:$2,MATCH(H4139,VpD!$1:$1,1)),VpD!$I$2)</f>
        <v>1979-1998</v>
      </c>
      <c r="Q4139" s="1">
        <f ca="1">INDEX(VpD!$C$3:$I$27,MATCH(F4139,VpD!$B$3:$B$27,0),MATCH(P4139,VpD!$C$2:$I$2,0))</f>
        <v>74</v>
      </c>
      <c r="R4139" s="16">
        <f t="shared" ca="1" si="841"/>
        <v>7.9180000000000001</v>
      </c>
      <c r="S4139" s="14">
        <f t="shared" ca="1" si="842"/>
        <v>711340.15</v>
      </c>
      <c r="T4139" s="14">
        <f t="shared" ca="1" si="843"/>
        <v>6171907.04</v>
      </c>
      <c r="U4139" s="14" t="str">
        <f t="shared" ca="1" si="844"/>
        <v>0A3F507E-18EF-32B8-E044-0003BA298018</v>
      </c>
    </row>
    <row r="4140" spans="1:21" s="14" customFormat="1" x14ac:dyDescent="0.25">
      <c r="A4140" s="14">
        <f t="shared" si="832"/>
        <v>4140</v>
      </c>
      <c r="B4140" s="14" t="str">
        <f t="shared" ca="1" si="833"/>
        <v>BC99CF9E-DBD0-44E9-A84A-8A033136DBD5</v>
      </c>
      <c r="C4140" s="14" t="str">
        <f t="shared" ca="1" si="834"/>
        <v>Rendsagervej</v>
      </c>
      <c r="D4140" s="14" t="str">
        <f t="shared" ca="1" si="835"/>
        <v>115</v>
      </c>
      <c r="E4140" s="14" t="str">
        <f t="shared" ca="1" si="836"/>
        <v>9nf</v>
      </c>
      <c r="F4140" s="1">
        <f t="shared" ca="1" si="837"/>
        <v>120</v>
      </c>
      <c r="G4140" s="1">
        <f t="shared" ca="1" si="838"/>
        <v>109</v>
      </c>
      <c r="H4140" s="1">
        <f t="shared" ca="1" si="839"/>
        <v>1973</v>
      </c>
      <c r="I4140" s="1" t="str">
        <f ca="1">INDEX(Relationstabel!$C$3:$K$10,MATCH(INDIRECT($A$1&amp;"J"&amp;A4140),Relationstabel!$A$3:$A$10,0),MATCH(IFERROR(VALUE(INDIRECT($A$1&amp;"K"&amp;A4140)),0),Relationstabel!$C$1:$K$1,0))</f>
        <v>Varmepumpe</v>
      </c>
      <c r="J4140" s="1" t="str">
        <f ca="1">INDEX(Anvendelseskode!B:B,MATCH($F4140,Anvendelseskode!$A:$A,0))</f>
        <v>Fritliggende enfamilieshus (parcelhus)</v>
      </c>
      <c r="K4140" s="1" t="str">
        <f ca="1">INDEX(Anvendelseskode!C:C,MATCH($F4140,Anvendelseskode!$A:$A,0))</f>
        <v>Parcelhuse</v>
      </c>
      <c r="L4140" s="1" t="str">
        <f ca="1">INDEX(Anvendelseskode!D:D,MATCH($F4140,Anvendelseskode!$A:$A,0))</f>
        <v>Private husholdninger</v>
      </c>
      <c r="M4140" s="1" t="str">
        <f ca="1">IFERROR(INDEX(SBi!$2:$2,MATCH(H4140,SBi!$1:$1,1)),SBi!$K$2)</f>
        <v>1973-1978</v>
      </c>
      <c r="N4140" s="1">
        <f ca="1">INDEX(SBi!$C$3:$K$28,MATCH(F4140,SBi!$B$3:$B$28,0),MATCH(M4140,SBi!$C$2:$K$2,0))</f>
        <v>119.8</v>
      </c>
      <c r="O4140" s="16">
        <f t="shared" ca="1" si="840"/>
        <v>13.058199999999999</v>
      </c>
      <c r="P4140" s="16" t="str">
        <f ca="1">IFERROR(INDEX(VpD!$2:$2,MATCH(H4140,VpD!$1:$1,1)),VpD!$I$2)</f>
        <v>1973-1978</v>
      </c>
      <c r="Q4140" s="1">
        <f ca="1">INDEX(VpD!$C$3:$I$27,MATCH(F4140,VpD!$B$3:$B$27,0),MATCH(P4140,VpD!$C$2:$I$2,0))</f>
        <v>117</v>
      </c>
      <c r="R4140" s="16">
        <f t="shared" ca="1" si="841"/>
        <v>12.753</v>
      </c>
      <c r="S4140" s="14">
        <f t="shared" ca="1" si="842"/>
        <v>710852.27</v>
      </c>
      <c r="T4140" s="14">
        <f t="shared" ca="1" si="843"/>
        <v>6171718.5499999998</v>
      </c>
      <c r="U4140" s="14" t="str">
        <f t="shared" ca="1" si="844"/>
        <v>0A3F507E-1FEF-32B8-E044-0003BA298018</v>
      </c>
    </row>
    <row r="4141" spans="1:21" s="14" customFormat="1" x14ac:dyDescent="0.25">
      <c r="A4141" s="14">
        <f t="shared" si="832"/>
        <v>4141</v>
      </c>
      <c r="B4141" s="14" t="str">
        <f t="shared" ca="1" si="833"/>
        <v>2E7E220B-1FD4-4F0F-9999-D4D47396E5A0</v>
      </c>
      <c r="C4141" s="14" t="str">
        <f t="shared" ca="1" si="834"/>
        <v>Kollerupparken</v>
      </c>
      <c r="D4141" s="14" t="str">
        <f t="shared" ca="1" si="835"/>
        <v>16</v>
      </c>
      <c r="E4141" s="14" t="str">
        <f t="shared" ca="1" si="836"/>
        <v>6kæ</v>
      </c>
      <c r="F4141" s="1">
        <f t="shared" ca="1" si="837"/>
        <v>130</v>
      </c>
      <c r="G4141" s="1">
        <f t="shared" ca="1" si="838"/>
        <v>136</v>
      </c>
      <c r="H4141" s="1">
        <f t="shared" ca="1" si="839"/>
        <v>1978</v>
      </c>
      <c r="I4141" s="1" t="str">
        <f ca="1">INDEX(Relationstabel!$C$3:$K$10,MATCH(INDIRECT($A$1&amp;"J"&amp;A4141),Relationstabel!$A$3:$A$10,0),MATCH(IFERROR(VALUE(INDIRECT($A$1&amp;"K"&amp;A4141)),0),Relationstabel!$C$1:$K$1,0))</f>
        <v>Fjernvarme/ Blokvarme</v>
      </c>
      <c r="J4141" s="1" t="str">
        <f ca="1">INDEX(Anvendelseskode!B:B,MATCH($F4141,Anvendelseskode!$A:$A,0))</f>
        <v>Række-, kæde-, dobbelthus (lodret adskillelse mellem enhederne)</v>
      </c>
      <c r="K4141" s="1" t="str">
        <f ca="1">INDEX(Anvendelseskode!C:C,MATCH($F4141,Anvendelseskode!$A:$A,0))</f>
        <v>Række-, kæde og dobbelthuse</v>
      </c>
      <c r="L4141" s="1" t="str">
        <f ca="1">INDEX(Anvendelseskode!D:D,MATCH($F4141,Anvendelseskode!$A:$A,0))</f>
        <v>Private husholdninger</v>
      </c>
      <c r="M4141" s="1" t="str">
        <f ca="1">IFERROR(INDEX(SBi!$2:$2,MATCH(H4141,SBi!$1:$1,1)),SBi!$K$2)</f>
        <v>1973-1978</v>
      </c>
      <c r="N4141" s="1">
        <f ca="1">INDEX(SBi!$C$3:$K$28,MATCH(F4141,SBi!$B$3:$B$28,0),MATCH(M4141,SBi!$C$2:$K$2,0))</f>
        <v>112.6</v>
      </c>
      <c r="O4141" s="16">
        <f t="shared" ca="1" si="840"/>
        <v>15.313599999999999</v>
      </c>
      <c r="P4141" s="16" t="str">
        <f ca="1">IFERROR(INDEX(VpD!$2:$2,MATCH(H4141,VpD!$1:$1,1)),VpD!$I$2)</f>
        <v>1973-1978</v>
      </c>
      <c r="Q4141" s="1">
        <f ca="1">INDEX(VpD!$C$3:$I$27,MATCH(F4141,VpD!$B$3:$B$27,0),MATCH(P4141,VpD!$C$2:$I$2,0))</f>
        <v>98</v>
      </c>
      <c r="R4141" s="16">
        <f t="shared" ca="1" si="841"/>
        <v>13.327999999999999</v>
      </c>
      <c r="S4141" s="14">
        <f t="shared" ca="1" si="842"/>
        <v>713659.51</v>
      </c>
      <c r="T4141" s="14">
        <f t="shared" ca="1" si="843"/>
        <v>6169151.46</v>
      </c>
      <c r="U4141" s="14" t="str">
        <f t="shared" ca="1" si="844"/>
        <v>0A3F507E-1BF6-32B8-E044-0003BA298018</v>
      </c>
    </row>
    <row r="4142" spans="1:21" s="14" customFormat="1" x14ac:dyDescent="0.25">
      <c r="A4142" s="14">
        <f t="shared" si="832"/>
        <v>4142</v>
      </c>
      <c r="B4142" s="14" t="str">
        <f t="shared" ca="1" si="833"/>
        <v>38D9DD09-F437-47C6-BA5C-B44CAABE10F6</v>
      </c>
      <c r="C4142" s="14" t="str">
        <f t="shared" ca="1" si="834"/>
        <v>Nørrebred</v>
      </c>
      <c r="D4142" s="14" t="str">
        <f t="shared" ca="1" si="835"/>
        <v>242</v>
      </c>
      <c r="E4142" s="14" t="str">
        <f t="shared" ca="1" si="836"/>
        <v>21n</v>
      </c>
      <c r="F4142" s="1">
        <f t="shared" ca="1" si="837"/>
        <v>130</v>
      </c>
      <c r="G4142" s="1">
        <f t="shared" ca="1" si="838"/>
        <v>147</v>
      </c>
      <c r="H4142" s="1">
        <f t="shared" ca="1" si="839"/>
        <v>1988</v>
      </c>
      <c r="I4142" s="1" t="str">
        <f ca="1">INDEX(Relationstabel!$C$3:$K$10,MATCH(INDIRECT($A$1&amp;"J"&amp;A4142),Relationstabel!$A$3:$A$10,0),MATCH(IFERROR(VALUE(INDIRECT($A$1&amp;"K"&amp;A4142)),0),Relationstabel!$C$1:$K$1,0))</f>
        <v>Fjernvarme/ Blokvarme</v>
      </c>
      <c r="J4142" s="1" t="str">
        <f ca="1">INDEX(Anvendelseskode!B:B,MATCH($F4142,Anvendelseskode!$A:$A,0))</f>
        <v>Række-, kæde-, dobbelthus (lodret adskillelse mellem enhederne)</v>
      </c>
      <c r="K4142" s="1" t="str">
        <f ca="1">INDEX(Anvendelseskode!C:C,MATCH($F4142,Anvendelseskode!$A:$A,0))</f>
        <v>Række-, kæde og dobbelthuse</v>
      </c>
      <c r="L4142" s="1" t="str">
        <f ca="1">INDEX(Anvendelseskode!D:D,MATCH($F4142,Anvendelseskode!$A:$A,0))</f>
        <v>Private husholdninger</v>
      </c>
      <c r="M4142" s="1" t="str">
        <f ca="1">IFERROR(INDEX(SBi!$2:$2,MATCH(H4142,SBi!$1:$1,1)),SBi!$K$2)</f>
        <v>1979-1998</v>
      </c>
      <c r="N4142" s="1">
        <f ca="1">INDEX(SBi!$C$3:$K$28,MATCH(F4142,SBi!$B$3:$B$28,0),MATCH(M4142,SBi!$C$2:$K$2,0))</f>
        <v>96.8</v>
      </c>
      <c r="O4142" s="16">
        <f t="shared" ca="1" si="840"/>
        <v>14.2296</v>
      </c>
      <c r="P4142" s="16" t="str">
        <f ca="1">IFERROR(INDEX(VpD!$2:$2,MATCH(H4142,VpD!$1:$1,1)),VpD!$I$2)</f>
        <v>1979-1998</v>
      </c>
      <c r="Q4142" s="1">
        <f ca="1">INDEX(VpD!$C$3:$I$27,MATCH(F4142,VpD!$B$3:$B$27,0),MATCH(P4142,VpD!$C$2:$I$2,0))</f>
        <v>74</v>
      </c>
      <c r="R4142" s="16">
        <f t="shared" ca="1" si="841"/>
        <v>10.878</v>
      </c>
      <c r="S4142" s="14">
        <f t="shared" ca="1" si="842"/>
        <v>711646.45</v>
      </c>
      <c r="T4142" s="14">
        <f t="shared" ca="1" si="843"/>
        <v>6172237.0899999999</v>
      </c>
      <c r="U4142" s="14" t="str">
        <f t="shared" ca="1" si="844"/>
        <v>0A3F507E-1EF6-32B8-E044-0003BA298018</v>
      </c>
    </row>
    <row r="4143" spans="1:21" s="14" customFormat="1" x14ac:dyDescent="0.25">
      <c r="A4143" s="14">
        <f t="shared" si="832"/>
        <v>4143</v>
      </c>
      <c r="B4143" s="14" t="str">
        <f t="shared" ca="1" si="833"/>
        <v>670EC610-DA98-4621-8D8B-CC82E73B00AB</v>
      </c>
      <c r="C4143" s="14" t="str">
        <f t="shared" ca="1" si="834"/>
        <v>Syvhøjvænge</v>
      </c>
      <c r="D4143" s="14" t="str">
        <f t="shared" ca="1" si="835"/>
        <v>194</v>
      </c>
      <c r="E4143" s="14" t="str">
        <f t="shared" ca="1" si="836"/>
        <v>14by</v>
      </c>
      <c r="F4143" s="1">
        <f t="shared" ca="1" si="837"/>
        <v>130</v>
      </c>
      <c r="G4143" s="1">
        <f t="shared" ca="1" si="838"/>
        <v>107</v>
      </c>
      <c r="H4143" s="1">
        <f t="shared" ca="1" si="839"/>
        <v>1983</v>
      </c>
      <c r="I4143" s="1" t="str">
        <f ca="1">INDEX(Relationstabel!$C$3:$K$10,MATCH(INDIRECT($A$1&amp;"J"&amp;A4143),Relationstabel!$A$3:$A$10,0),MATCH(IFERROR(VALUE(INDIRECT($A$1&amp;"K"&amp;A4143)),0),Relationstabel!$C$1:$K$1,0))</f>
        <v>Fjernvarme/ Blokvarme</v>
      </c>
      <c r="J4143" s="1" t="str">
        <f ca="1">INDEX(Anvendelseskode!B:B,MATCH($F4143,Anvendelseskode!$A:$A,0))</f>
        <v>Række-, kæde-, dobbelthus (lodret adskillelse mellem enhederne)</v>
      </c>
      <c r="K4143" s="1" t="str">
        <f ca="1">INDEX(Anvendelseskode!C:C,MATCH($F4143,Anvendelseskode!$A:$A,0))</f>
        <v>Række-, kæde og dobbelthuse</v>
      </c>
      <c r="L4143" s="1" t="str">
        <f ca="1">INDEX(Anvendelseskode!D:D,MATCH($F4143,Anvendelseskode!$A:$A,0))</f>
        <v>Private husholdninger</v>
      </c>
      <c r="M4143" s="1" t="str">
        <f ca="1">IFERROR(INDEX(SBi!$2:$2,MATCH(H4143,SBi!$1:$1,1)),SBi!$K$2)</f>
        <v>1979-1998</v>
      </c>
      <c r="N4143" s="1">
        <f ca="1">INDEX(SBi!$C$3:$K$28,MATCH(F4143,SBi!$B$3:$B$28,0),MATCH(M4143,SBi!$C$2:$K$2,0))</f>
        <v>96.8</v>
      </c>
      <c r="O4143" s="16">
        <f t="shared" ca="1" si="840"/>
        <v>10.3576</v>
      </c>
      <c r="P4143" s="16" t="str">
        <f ca="1">IFERROR(INDEX(VpD!$2:$2,MATCH(H4143,VpD!$1:$1,1)),VpD!$I$2)</f>
        <v>1979-1998</v>
      </c>
      <c r="Q4143" s="1">
        <f ca="1">INDEX(VpD!$C$3:$I$27,MATCH(F4143,VpD!$B$3:$B$27,0),MATCH(P4143,VpD!$C$2:$I$2,0))</f>
        <v>74</v>
      </c>
      <c r="R4143" s="16">
        <f t="shared" ca="1" si="841"/>
        <v>7.9180000000000001</v>
      </c>
      <c r="S4143" s="14">
        <f t="shared" ca="1" si="842"/>
        <v>711946.19</v>
      </c>
      <c r="T4143" s="14">
        <f t="shared" ca="1" si="843"/>
        <v>6172087.1699999999</v>
      </c>
      <c r="U4143" s="14" t="str">
        <f t="shared" ca="1" si="844"/>
        <v>0A3F507E-22F6-32B8-E044-0003BA298018</v>
      </c>
    </row>
    <row r="4144" spans="1:21" s="14" customFormat="1" x14ac:dyDescent="0.25">
      <c r="A4144" s="14">
        <f t="shared" si="832"/>
        <v>4144</v>
      </c>
      <c r="B4144" s="14" t="str">
        <f t="shared" ca="1" si="833"/>
        <v>0B3CC269-7E9E-45E8-90A0-1FF0A186E083</v>
      </c>
      <c r="C4144" s="14" t="str">
        <f t="shared" ca="1" si="834"/>
        <v>Albertslundvej</v>
      </c>
      <c r="D4144" s="14" t="str">
        <f t="shared" ca="1" si="835"/>
        <v>111</v>
      </c>
      <c r="E4144" s="14" t="str">
        <f t="shared" ca="1" si="836"/>
        <v>17r</v>
      </c>
      <c r="F4144" s="1">
        <f t="shared" ca="1" si="837"/>
        <v>140</v>
      </c>
      <c r="G4144" s="1">
        <f t="shared" ca="1" si="838"/>
        <v>2502</v>
      </c>
      <c r="H4144" s="1">
        <f t="shared" ca="1" si="839"/>
        <v>1964</v>
      </c>
      <c r="I4144" s="1" t="str">
        <f ca="1">INDEX(Relationstabel!$C$3:$K$10,MATCH(INDIRECT($A$1&amp;"J"&amp;A4144),Relationstabel!$A$3:$A$10,0),MATCH(IFERROR(VALUE(INDIRECT($A$1&amp;"K"&amp;A4144)),0),Relationstabel!$C$1:$K$1,0))</f>
        <v>Fjernvarme/ Blokvarme</v>
      </c>
      <c r="J4144" s="1" t="str">
        <f ca="1">INDEX(Anvendelseskode!B:B,MATCH($F4144,Anvendelseskode!$A:$A,0))</f>
        <v>Etageboligbebyggelse</v>
      </c>
      <c r="K4144" s="1" t="str">
        <f ca="1">INDEX(Anvendelseskode!C:C,MATCH($F4144,Anvendelseskode!$A:$A,0))</f>
        <v>Etageboligbebyggelse</v>
      </c>
      <c r="L4144" s="1" t="str">
        <f ca="1">INDEX(Anvendelseskode!D:D,MATCH($F4144,Anvendelseskode!$A:$A,0))</f>
        <v>Private husholdninger</v>
      </c>
      <c r="M4144" s="1" t="str">
        <f ca="1">IFERROR(INDEX(SBi!$2:$2,MATCH(H4144,SBi!$1:$1,1)),SBi!$K$2)</f>
        <v>1961-1972</v>
      </c>
      <c r="N4144" s="1">
        <f ca="1">INDEX(SBi!$C$3:$K$28,MATCH(F4144,SBi!$B$3:$B$28,0),MATCH(M4144,SBi!$C$2:$K$2,0))</f>
        <v>132.30000000000001</v>
      </c>
      <c r="O4144" s="16">
        <f t="shared" ca="1" si="840"/>
        <v>331.01460000000003</v>
      </c>
      <c r="P4144" s="16" t="str">
        <f ca="1">IFERROR(INDEX(VpD!$2:$2,MATCH(H4144,VpD!$1:$1,1)),VpD!$I$2)</f>
        <v>1961-1972</v>
      </c>
      <c r="Q4144" s="1">
        <f ca="1">INDEX(VpD!$C$3:$I$27,MATCH(F4144,VpD!$B$3:$B$27,0),MATCH(P4144,VpD!$C$2:$I$2,0))</f>
        <v>126</v>
      </c>
      <c r="R4144" s="16">
        <f t="shared" ca="1" si="841"/>
        <v>315.25200000000001</v>
      </c>
      <c r="S4144" s="14">
        <f t="shared" ca="1" si="842"/>
        <v>711087.22</v>
      </c>
      <c r="T4144" s="14">
        <f t="shared" ca="1" si="843"/>
        <v>6172482.8499999996</v>
      </c>
      <c r="U4144" s="14" t="str">
        <f t="shared" ca="1" si="844"/>
        <v>0A3F507E-14FA-32B8-E044-0003BA298018</v>
      </c>
    </row>
    <row r="4145" spans="1:21" s="14" customFormat="1" x14ac:dyDescent="0.25">
      <c r="A4145" s="14">
        <f t="shared" si="832"/>
        <v>4145</v>
      </c>
      <c r="B4145" s="14" t="str">
        <f t="shared" ca="1" si="833"/>
        <v>0EFDEBDE-3295-4DA3-906B-1791FDDBD532</v>
      </c>
      <c r="C4145" s="14" t="str">
        <f t="shared" ca="1" si="834"/>
        <v>Hvidkløvervænget</v>
      </c>
      <c r="D4145" s="14" t="str">
        <f t="shared" ca="1" si="835"/>
        <v>11</v>
      </c>
      <c r="E4145" s="14" t="str">
        <f t="shared" ca="1" si="836"/>
        <v>9tu</v>
      </c>
      <c r="F4145" s="1">
        <f t="shared" ca="1" si="837"/>
        <v>130</v>
      </c>
      <c r="G4145" s="1">
        <f t="shared" ca="1" si="838"/>
        <v>115</v>
      </c>
      <c r="H4145" s="1">
        <f t="shared" ca="1" si="839"/>
        <v>2015</v>
      </c>
      <c r="I4145" s="1" t="str">
        <f ca="1">INDEX(Relationstabel!$C$3:$K$10,MATCH(INDIRECT($A$1&amp;"J"&amp;A4145),Relationstabel!$A$3:$A$10,0),MATCH(IFERROR(VALUE(INDIRECT($A$1&amp;"K"&amp;A4145)),0),Relationstabel!$C$1:$K$1,0))</f>
        <v>Fjernvarme/ Blokvarme</v>
      </c>
      <c r="J4145" s="1" t="str">
        <f ca="1">INDEX(Anvendelseskode!B:B,MATCH($F4145,Anvendelseskode!$A:$A,0))</f>
        <v>Række-, kæde-, dobbelthus (lodret adskillelse mellem enhederne)</v>
      </c>
      <c r="K4145" s="1" t="str">
        <f ca="1">INDEX(Anvendelseskode!C:C,MATCH($F4145,Anvendelseskode!$A:$A,0))</f>
        <v>Række-, kæde og dobbelthuse</v>
      </c>
      <c r="L4145" s="1" t="str">
        <f ca="1">INDEX(Anvendelseskode!D:D,MATCH($F4145,Anvendelseskode!$A:$A,0))</f>
        <v>Private husholdninger</v>
      </c>
      <c r="M4145" s="1" t="str">
        <f ca="1">IFERROR(INDEX(SBi!$2:$2,MATCH(H4145,SBi!$1:$1,1)),SBi!$K$2)</f>
        <v>Efter 2006</v>
      </c>
      <c r="N4145" s="1">
        <f ca="1">INDEX(SBi!$C$3:$K$28,MATCH(F4145,SBi!$B$3:$B$28,0),MATCH(M4145,SBi!$C$2:$K$2,0))</f>
        <v>66.400000000000006</v>
      </c>
      <c r="O4145" s="16">
        <f t="shared" ca="1" si="840"/>
        <v>7.636000000000001</v>
      </c>
      <c r="P4145" s="16" t="str">
        <f ca="1">IFERROR(INDEX(VpD!$2:$2,MATCH(H4145,VpD!$1:$1,1)),VpD!$I$2)</f>
        <v>&gt;1998</v>
      </c>
      <c r="Q4145" s="1">
        <f ca="1">INDEX(VpD!$C$3:$I$27,MATCH(F4145,VpD!$B$3:$B$27,0),MATCH(P4145,VpD!$C$2:$I$2,0))</f>
        <v>65</v>
      </c>
      <c r="R4145" s="16">
        <f t="shared" ca="1" si="841"/>
        <v>7.4749999999999996</v>
      </c>
      <c r="S4145" s="14">
        <f t="shared" ca="1" si="842"/>
        <v>711519.68</v>
      </c>
      <c r="T4145" s="14">
        <f t="shared" ca="1" si="843"/>
        <v>6172797.0800000001</v>
      </c>
      <c r="U4145" s="14" t="str">
        <f t="shared" ca="1" si="844"/>
        <v>0E434E0F-794D-42B4-A2CE-B4DFC802A52D</v>
      </c>
    </row>
    <row r="4146" spans="1:21" s="14" customFormat="1" x14ac:dyDescent="0.25">
      <c r="A4146" s="14">
        <f t="shared" si="832"/>
        <v>4146</v>
      </c>
      <c r="B4146" s="14" t="str">
        <f t="shared" ca="1" si="833"/>
        <v>E191906A-D74C-4AE1-814B-A87D07BDC326</v>
      </c>
      <c r="C4146" s="14" t="str">
        <f t="shared" ca="1" si="834"/>
        <v>Hvidkløvervænget</v>
      </c>
      <c r="D4146" s="14" t="str">
        <f t="shared" ca="1" si="835"/>
        <v>4</v>
      </c>
      <c r="E4146" s="14" t="str">
        <f t="shared" ca="1" si="836"/>
        <v>9qy</v>
      </c>
      <c r="F4146" s="1">
        <f t="shared" ca="1" si="837"/>
        <v>130</v>
      </c>
      <c r="G4146" s="1">
        <f t="shared" ca="1" si="838"/>
        <v>135</v>
      </c>
      <c r="H4146" s="1">
        <f t="shared" ca="1" si="839"/>
        <v>2015</v>
      </c>
      <c r="I4146" s="1" t="str">
        <f ca="1">INDEX(Relationstabel!$C$3:$K$10,MATCH(INDIRECT($A$1&amp;"J"&amp;A4146),Relationstabel!$A$3:$A$10,0),MATCH(IFERROR(VALUE(INDIRECT($A$1&amp;"K"&amp;A4146)),0),Relationstabel!$C$1:$K$1,0))</f>
        <v>Fjernvarme/ Blokvarme</v>
      </c>
      <c r="J4146" s="1" t="str">
        <f ca="1">INDEX(Anvendelseskode!B:B,MATCH($F4146,Anvendelseskode!$A:$A,0))</f>
        <v>Række-, kæde-, dobbelthus (lodret adskillelse mellem enhederne)</v>
      </c>
      <c r="K4146" s="1" t="str">
        <f ca="1">INDEX(Anvendelseskode!C:C,MATCH($F4146,Anvendelseskode!$A:$A,0))</f>
        <v>Række-, kæde og dobbelthuse</v>
      </c>
      <c r="L4146" s="1" t="str">
        <f ca="1">INDEX(Anvendelseskode!D:D,MATCH($F4146,Anvendelseskode!$A:$A,0))</f>
        <v>Private husholdninger</v>
      </c>
      <c r="M4146" s="1" t="str">
        <f ca="1">IFERROR(INDEX(SBi!$2:$2,MATCH(H4146,SBi!$1:$1,1)),SBi!$K$2)</f>
        <v>Efter 2006</v>
      </c>
      <c r="N4146" s="1">
        <f ca="1">INDEX(SBi!$C$3:$K$28,MATCH(F4146,SBi!$B$3:$B$28,0),MATCH(M4146,SBi!$C$2:$K$2,0))</f>
        <v>66.400000000000006</v>
      </c>
      <c r="O4146" s="16">
        <f t="shared" ca="1" si="840"/>
        <v>8.9640000000000004</v>
      </c>
      <c r="P4146" s="16" t="str">
        <f ca="1">IFERROR(INDEX(VpD!$2:$2,MATCH(H4146,VpD!$1:$1,1)),VpD!$I$2)</f>
        <v>&gt;1998</v>
      </c>
      <c r="Q4146" s="1">
        <f ca="1">INDEX(VpD!$C$3:$I$27,MATCH(F4146,VpD!$B$3:$B$27,0),MATCH(P4146,VpD!$C$2:$I$2,0))</f>
        <v>65</v>
      </c>
      <c r="R4146" s="16">
        <f t="shared" ca="1" si="841"/>
        <v>8.7750000000000004</v>
      </c>
      <c r="S4146" s="14">
        <f t="shared" ca="1" si="842"/>
        <v>711494.84</v>
      </c>
      <c r="T4146" s="14">
        <f t="shared" ca="1" si="843"/>
        <v>6172814.5899999999</v>
      </c>
      <c r="U4146" s="14" t="str">
        <f t="shared" ca="1" si="844"/>
        <v>23360249-60EB-498E-B865-CDB726010A70</v>
      </c>
    </row>
    <row r="4147" spans="1:21" s="14" customFormat="1" x14ac:dyDescent="0.25">
      <c r="A4147" s="14">
        <f t="shared" si="832"/>
        <v>4147</v>
      </c>
      <c r="B4147" s="14" t="str">
        <f t="shared" ca="1" si="833"/>
        <v>4FB93FF2-1EFA-4BCC-9824-5CB44F3DA8E7</v>
      </c>
      <c r="C4147" s="14" t="str">
        <f t="shared" ca="1" si="834"/>
        <v>Bygaden</v>
      </c>
      <c r="D4147" s="14" t="str">
        <f t="shared" ca="1" si="835"/>
        <v>20</v>
      </c>
      <c r="E4147" s="14" t="str">
        <f t="shared" ca="1" si="836"/>
        <v>7ao</v>
      </c>
      <c r="F4147" s="1">
        <f t="shared" ca="1" si="837"/>
        <v>120</v>
      </c>
      <c r="G4147" s="1">
        <f t="shared" ca="1" si="838"/>
        <v>252</v>
      </c>
      <c r="H4147" s="1">
        <f t="shared" ca="1" si="839"/>
        <v>1983</v>
      </c>
      <c r="I4147" s="1" t="str">
        <f ca="1">INDEX(Relationstabel!$C$3:$K$10,MATCH(INDIRECT($A$1&amp;"J"&amp;A4147),Relationstabel!$A$3:$A$10,0),MATCH(IFERROR(VALUE(INDIRECT($A$1&amp;"K"&amp;A4147)),0),Relationstabel!$C$1:$K$1,0))</f>
        <v>Naturgas</v>
      </c>
      <c r="J4147" s="1" t="str">
        <f ca="1">INDEX(Anvendelseskode!B:B,MATCH($F4147,Anvendelseskode!$A:$A,0))</f>
        <v>Fritliggende enfamilieshus (parcelhus)</v>
      </c>
      <c r="K4147" s="1" t="str">
        <f ca="1">INDEX(Anvendelseskode!C:C,MATCH($F4147,Anvendelseskode!$A:$A,0))</f>
        <v>Parcelhuse</v>
      </c>
      <c r="L4147" s="1" t="str">
        <f ca="1">INDEX(Anvendelseskode!D:D,MATCH($F4147,Anvendelseskode!$A:$A,0))</f>
        <v>Private husholdninger</v>
      </c>
      <c r="M4147" s="1" t="str">
        <f ca="1">IFERROR(INDEX(SBi!$2:$2,MATCH(H4147,SBi!$1:$1,1)),SBi!$K$2)</f>
        <v>1979-1998</v>
      </c>
      <c r="N4147" s="1">
        <f ca="1">INDEX(SBi!$C$3:$K$28,MATCH(F4147,SBi!$B$3:$B$28,0),MATCH(M4147,SBi!$C$2:$K$2,0))</f>
        <v>105.4</v>
      </c>
      <c r="O4147" s="16">
        <f t="shared" ca="1" si="840"/>
        <v>26.560800000000004</v>
      </c>
      <c r="P4147" s="16" t="str">
        <f ca="1">IFERROR(INDEX(VpD!$2:$2,MATCH(H4147,VpD!$1:$1,1)),VpD!$I$2)</f>
        <v>1979-1998</v>
      </c>
      <c r="Q4147" s="1">
        <f ca="1">INDEX(VpD!$C$3:$I$27,MATCH(F4147,VpD!$B$3:$B$27,0),MATCH(P4147,VpD!$C$2:$I$2,0))</f>
        <v>90</v>
      </c>
      <c r="R4147" s="16">
        <f t="shared" ca="1" si="841"/>
        <v>22.68</v>
      </c>
      <c r="S4147" s="14">
        <f t="shared" ca="1" si="842"/>
        <v>711929.47</v>
      </c>
      <c r="T4147" s="14">
        <f t="shared" ca="1" si="843"/>
        <v>6170485.3700000001</v>
      </c>
      <c r="U4147" s="14" t="str">
        <f t="shared" ca="1" si="844"/>
        <v>0A3F507E-15E7-32B8-E044-0003BA298018</v>
      </c>
    </row>
    <row r="4148" spans="1:21" s="14" customFormat="1" x14ac:dyDescent="0.25">
      <c r="A4148" s="14">
        <f t="shared" si="832"/>
        <v>4148</v>
      </c>
      <c r="B4148" s="14" t="str">
        <f t="shared" ca="1" si="833"/>
        <v>D30195E2-E316-4D69-BC7A-01B4FF17B217</v>
      </c>
      <c r="C4148" s="14" t="str">
        <f t="shared" ca="1" si="834"/>
        <v>Egholmvej</v>
      </c>
      <c r="D4148" s="14" t="str">
        <f t="shared" ca="1" si="835"/>
        <v>2</v>
      </c>
      <c r="E4148" s="14" t="str">
        <f t="shared" ca="1" si="836"/>
        <v>18ag</v>
      </c>
      <c r="F4148" s="1">
        <f t="shared" ca="1" si="837"/>
        <v>430</v>
      </c>
      <c r="G4148" s="1">
        <f t="shared" ca="1" si="838"/>
        <v>341</v>
      </c>
      <c r="H4148" s="1">
        <f t="shared" ca="1" si="839"/>
        <v>1984</v>
      </c>
      <c r="I4148" s="1" t="str">
        <f ca="1">INDEX(Relationstabel!$C$3:$K$10,MATCH(INDIRECT($A$1&amp;"J"&amp;A4148),Relationstabel!$A$3:$A$10,0),MATCH(IFERROR(VALUE(INDIRECT($A$1&amp;"K"&amp;A4148)),0),Relationstabel!$C$1:$K$1,0))</f>
        <v>Naturgas</v>
      </c>
      <c r="J4148" s="1" t="str">
        <f ca="1">INDEX(Anvendelseskode!B:B,MATCH($F4148,Anvendelseskode!$A:$A,0))</f>
        <v>Bygning til hospital, sygehjem, fødeklinik o.lign.</v>
      </c>
      <c r="K4148" s="1" t="str">
        <f ca="1">INDEX(Anvendelseskode!C:C,MATCH($F4148,Anvendelseskode!$A:$A,0))</f>
        <v>Hospital, sygehus o.l.</v>
      </c>
      <c r="L4148" s="1" t="str">
        <f ca="1">INDEX(Anvendelseskode!D:D,MATCH($F4148,Anvendelseskode!$A:$A,0))</f>
        <v>Kommunale og andre offentlige institutioner</v>
      </c>
      <c r="M4148" s="1" t="str">
        <f ca="1">IFERROR(INDEX(SBi!$2:$2,MATCH(H4148,SBi!$1:$1,1)),SBi!$K$2)</f>
        <v>1979-1998</v>
      </c>
      <c r="N4148" s="1">
        <f ca="1">INDEX(SBi!$C$3:$K$28,MATCH(F4148,SBi!$B$3:$B$28,0),MATCH(M4148,SBi!$C$2:$K$2,0))</f>
        <v>149.6</v>
      </c>
      <c r="O4148" s="16">
        <f t="shared" ca="1" si="840"/>
        <v>51.013599999999997</v>
      </c>
      <c r="P4148" s="16" t="str">
        <f ca="1">IFERROR(INDEX(VpD!$2:$2,MATCH(H4148,VpD!$1:$1,1)),VpD!$I$2)</f>
        <v>1979-1998</v>
      </c>
      <c r="Q4148" s="1">
        <f ca="1">INDEX(VpD!$C$3:$I$27,MATCH(F4148,VpD!$B$3:$B$27,0),MATCH(P4148,VpD!$C$2:$I$2,0))</f>
        <v>120</v>
      </c>
      <c r="R4148" s="16">
        <f t="shared" ca="1" si="841"/>
        <v>40.92</v>
      </c>
      <c r="S4148" s="14">
        <f t="shared" ca="1" si="842"/>
        <v>713382.07</v>
      </c>
      <c r="T4148" s="14">
        <f t="shared" ca="1" si="843"/>
        <v>6168874.0599999996</v>
      </c>
      <c r="U4148" s="14" t="str">
        <f t="shared" ca="1" si="844"/>
        <v>0A3F507E-16E7-32B8-E044-0003BA298018</v>
      </c>
    </row>
    <row r="4149" spans="1:21" s="14" customFormat="1" x14ac:dyDescent="0.25">
      <c r="A4149" s="14">
        <f t="shared" si="832"/>
        <v>4149</v>
      </c>
      <c r="B4149" s="14" t="str">
        <f t="shared" ca="1" si="833"/>
        <v>15249CDF-91B0-470B-A075-AC8E5FA97C36</v>
      </c>
      <c r="C4149" s="14" t="str">
        <f t="shared" ca="1" si="834"/>
        <v>Hyrdeengen</v>
      </c>
      <c r="D4149" s="14" t="str">
        <f t="shared" ca="1" si="835"/>
        <v>299</v>
      </c>
      <c r="E4149" s="14" t="str">
        <f t="shared" ca="1" si="836"/>
        <v>21en</v>
      </c>
      <c r="F4149" s="1">
        <f t="shared" ca="1" si="837"/>
        <v>130</v>
      </c>
      <c r="G4149" s="1">
        <f t="shared" ca="1" si="838"/>
        <v>130</v>
      </c>
      <c r="H4149" s="1">
        <f t="shared" ca="1" si="839"/>
        <v>1975</v>
      </c>
      <c r="I4149" s="1" t="str">
        <f ca="1">INDEX(Relationstabel!$C$3:$K$10,MATCH(INDIRECT($A$1&amp;"J"&amp;A4149),Relationstabel!$A$3:$A$10,0),MATCH(IFERROR(VALUE(INDIRECT($A$1&amp;"K"&amp;A4149)),0),Relationstabel!$C$1:$K$1,0))</f>
        <v>Elvarme</v>
      </c>
      <c r="J4149" s="1" t="str">
        <f ca="1">INDEX(Anvendelseskode!B:B,MATCH($F4149,Anvendelseskode!$A:$A,0))</f>
        <v>Række-, kæde-, dobbelthus (lodret adskillelse mellem enhederne)</v>
      </c>
      <c r="K4149" s="1" t="str">
        <f ca="1">INDEX(Anvendelseskode!C:C,MATCH($F4149,Anvendelseskode!$A:$A,0))</f>
        <v>Række-, kæde og dobbelthuse</v>
      </c>
      <c r="L4149" s="1" t="str">
        <f ca="1">INDEX(Anvendelseskode!D:D,MATCH($F4149,Anvendelseskode!$A:$A,0))</f>
        <v>Private husholdninger</v>
      </c>
      <c r="M4149" s="1" t="str">
        <f ca="1">IFERROR(INDEX(SBi!$2:$2,MATCH(H4149,SBi!$1:$1,1)),SBi!$K$2)</f>
        <v>1973-1978</v>
      </c>
      <c r="N4149" s="1">
        <f ca="1">INDEX(SBi!$C$3:$K$28,MATCH(F4149,SBi!$B$3:$B$28,0),MATCH(M4149,SBi!$C$2:$K$2,0))</f>
        <v>112.6</v>
      </c>
      <c r="O4149" s="16">
        <f t="shared" ca="1" si="840"/>
        <v>14.638</v>
      </c>
      <c r="P4149" s="16" t="str">
        <f ca="1">IFERROR(INDEX(VpD!$2:$2,MATCH(H4149,VpD!$1:$1,1)),VpD!$I$2)</f>
        <v>1973-1978</v>
      </c>
      <c r="Q4149" s="1">
        <f ca="1">INDEX(VpD!$C$3:$I$27,MATCH(F4149,VpD!$B$3:$B$27,0),MATCH(P4149,VpD!$C$2:$I$2,0))</f>
        <v>98</v>
      </c>
      <c r="R4149" s="16">
        <f t="shared" ca="1" si="841"/>
        <v>12.74</v>
      </c>
      <c r="S4149" s="14">
        <f t="shared" ca="1" si="842"/>
        <v>711624.46</v>
      </c>
      <c r="T4149" s="14">
        <f t="shared" ca="1" si="843"/>
        <v>6172311.7199999997</v>
      </c>
      <c r="U4149" s="14" t="str">
        <f t="shared" ca="1" si="844"/>
        <v>0A3F507E-19E7-32B8-E044-0003BA298018</v>
      </c>
    </row>
    <row r="4150" spans="1:21" s="14" customFormat="1" x14ac:dyDescent="0.25">
      <c r="A4150" s="14">
        <f t="shared" si="832"/>
        <v>4150</v>
      </c>
      <c r="B4150" s="14" t="str">
        <f t="shared" ca="1" si="833"/>
        <v>5BD44340-EFB2-44D2-804B-CAED4BBF1E5B</v>
      </c>
      <c r="C4150" s="14" t="str">
        <f t="shared" ca="1" si="834"/>
        <v>Løkketoften</v>
      </c>
      <c r="D4150" s="14" t="str">
        <f t="shared" ca="1" si="835"/>
        <v>3</v>
      </c>
      <c r="E4150" s="14" t="str">
        <f t="shared" ca="1" si="836"/>
        <v>9ex</v>
      </c>
      <c r="F4150" s="1">
        <f t="shared" ca="1" si="837"/>
        <v>120</v>
      </c>
      <c r="G4150" s="1">
        <f t="shared" ca="1" si="838"/>
        <v>170</v>
      </c>
      <c r="H4150" s="1">
        <f t="shared" ca="1" si="839"/>
        <v>1969</v>
      </c>
      <c r="I4150" s="1" t="str">
        <f ca="1">INDEX(Relationstabel!$C$3:$K$10,MATCH(INDIRECT($A$1&amp;"J"&amp;A4150),Relationstabel!$A$3:$A$10,0),MATCH(IFERROR(VALUE(INDIRECT($A$1&amp;"K"&amp;A4150)),0),Relationstabel!$C$1:$K$1,0))</f>
        <v>Naturgas</v>
      </c>
      <c r="J4150" s="1" t="str">
        <f ca="1">INDEX(Anvendelseskode!B:B,MATCH($F4150,Anvendelseskode!$A:$A,0))</f>
        <v>Fritliggende enfamilieshus (parcelhus)</v>
      </c>
      <c r="K4150" s="1" t="str">
        <f ca="1">INDEX(Anvendelseskode!C:C,MATCH($F4150,Anvendelseskode!$A:$A,0))</f>
        <v>Parcelhuse</v>
      </c>
      <c r="L4150" s="1" t="str">
        <f ca="1">INDEX(Anvendelseskode!D:D,MATCH($F4150,Anvendelseskode!$A:$A,0))</f>
        <v>Private husholdninger</v>
      </c>
      <c r="M4150" s="1" t="str">
        <f ca="1">IFERROR(INDEX(SBi!$2:$2,MATCH(H4150,SBi!$1:$1,1)),SBi!$K$2)</f>
        <v>1961-1972</v>
      </c>
      <c r="N4150" s="1">
        <f ca="1">INDEX(SBi!$C$3:$K$28,MATCH(F4150,SBi!$B$3:$B$28,0),MATCH(M4150,SBi!$C$2:$K$2,0))</f>
        <v>134.30000000000001</v>
      </c>
      <c r="O4150" s="16">
        <f t="shared" ca="1" si="840"/>
        <v>22.831000000000003</v>
      </c>
      <c r="P4150" s="16" t="str">
        <f ca="1">IFERROR(INDEX(VpD!$2:$2,MATCH(H4150,VpD!$1:$1,1)),VpD!$I$2)</f>
        <v>1961-1972</v>
      </c>
      <c r="Q4150" s="1">
        <f ca="1">INDEX(VpD!$C$3:$I$27,MATCH(F4150,VpD!$B$3:$B$27,0),MATCH(P4150,VpD!$C$2:$I$2,0))</f>
        <v>143</v>
      </c>
      <c r="R4150" s="16">
        <f t="shared" ca="1" si="841"/>
        <v>24.31</v>
      </c>
      <c r="S4150" s="14">
        <f t="shared" ca="1" si="842"/>
        <v>710907.17</v>
      </c>
      <c r="T4150" s="14">
        <f t="shared" ca="1" si="843"/>
        <v>6171927.5800000001</v>
      </c>
      <c r="U4150" s="14" t="str">
        <f t="shared" ca="1" si="844"/>
        <v>0A3F507E-1CE7-32B8-E044-0003BA298018</v>
      </c>
    </row>
    <row r="4151" spans="1:21" s="14" customFormat="1" x14ac:dyDescent="0.25">
      <c r="A4151" s="14">
        <f t="shared" si="832"/>
        <v>4151</v>
      </c>
      <c r="B4151" s="14" t="str">
        <f t="shared" ca="1" si="833"/>
        <v>ED0C9DF3-4004-49A7-8B20-21C084481FEB</v>
      </c>
      <c r="C4151" s="14" t="str">
        <f t="shared" ca="1" si="834"/>
        <v>Gaunøvej</v>
      </c>
      <c r="D4151" s="14" t="str">
        <f t="shared" ca="1" si="835"/>
        <v>9</v>
      </c>
      <c r="E4151" s="14" t="str">
        <f t="shared" ca="1" si="836"/>
        <v>18di</v>
      </c>
      <c r="F4151" s="1">
        <f t="shared" ca="1" si="837"/>
        <v>120</v>
      </c>
      <c r="G4151" s="1">
        <f t="shared" ca="1" si="838"/>
        <v>161</v>
      </c>
      <c r="H4151" s="1">
        <f t="shared" ca="1" si="839"/>
        <v>2004</v>
      </c>
      <c r="I4151" s="1" t="str">
        <f ca="1">INDEX(Relationstabel!$C$3:$K$10,MATCH(INDIRECT($A$1&amp;"J"&amp;A4151),Relationstabel!$A$3:$A$10,0),MATCH(IFERROR(VALUE(INDIRECT($A$1&amp;"K"&amp;A4151)),0),Relationstabel!$C$1:$K$1,0))</f>
        <v>Naturgas</v>
      </c>
      <c r="J4151" s="1" t="str">
        <f ca="1">INDEX(Anvendelseskode!B:B,MATCH($F4151,Anvendelseskode!$A:$A,0))</f>
        <v>Fritliggende enfamilieshus (parcelhus)</v>
      </c>
      <c r="K4151" s="1" t="str">
        <f ca="1">INDEX(Anvendelseskode!C:C,MATCH($F4151,Anvendelseskode!$A:$A,0))</f>
        <v>Parcelhuse</v>
      </c>
      <c r="L4151" s="1" t="str">
        <f ca="1">INDEX(Anvendelseskode!D:D,MATCH($F4151,Anvendelseskode!$A:$A,0))</f>
        <v>Private husholdninger</v>
      </c>
      <c r="M4151" s="1" t="str">
        <f ca="1">IFERROR(INDEX(SBi!$2:$2,MATCH(H4151,SBi!$1:$1,1)),SBi!$K$2)</f>
        <v>1999-2006</v>
      </c>
      <c r="N4151" s="1">
        <f ca="1">INDEX(SBi!$C$3:$K$28,MATCH(F4151,SBi!$B$3:$B$28,0),MATCH(M4151,SBi!$C$2:$K$2,0))</f>
        <v>83.9</v>
      </c>
      <c r="O4151" s="16">
        <f t="shared" ca="1" si="840"/>
        <v>13.507900000000001</v>
      </c>
      <c r="P4151" s="16" t="str">
        <f ca="1">IFERROR(INDEX(VpD!$2:$2,MATCH(H4151,VpD!$1:$1,1)),VpD!$I$2)</f>
        <v>&gt;1998</v>
      </c>
      <c r="Q4151" s="1">
        <f ca="1">INDEX(VpD!$C$3:$I$27,MATCH(F4151,VpD!$B$3:$B$27,0),MATCH(P4151,VpD!$C$2:$I$2,0))</f>
        <v>72</v>
      </c>
      <c r="R4151" s="16">
        <f t="shared" ca="1" si="841"/>
        <v>11.592000000000001</v>
      </c>
      <c r="S4151" s="14">
        <f t="shared" ca="1" si="842"/>
        <v>712571.05</v>
      </c>
      <c r="T4151" s="14">
        <f t="shared" ca="1" si="843"/>
        <v>6169059.9299999997</v>
      </c>
      <c r="U4151" s="14" t="str">
        <f t="shared" ca="1" si="844"/>
        <v>0A3F507E-17E9-32B8-E044-0003BA298018</v>
      </c>
    </row>
    <row r="4152" spans="1:21" s="14" customFormat="1" x14ac:dyDescent="0.25">
      <c r="A4152" s="14">
        <f t="shared" si="832"/>
        <v>4152</v>
      </c>
      <c r="B4152" s="14" t="str">
        <f t="shared" ca="1" si="833"/>
        <v>62C69EB9-5E47-44DE-AFFB-96F254049F8E</v>
      </c>
      <c r="C4152" s="14" t="str">
        <f t="shared" ca="1" si="834"/>
        <v>Valløvej</v>
      </c>
      <c r="D4152" s="14" t="str">
        <f t="shared" ca="1" si="835"/>
        <v>12</v>
      </c>
      <c r="E4152" s="14" t="str">
        <f t="shared" ca="1" si="836"/>
        <v>7m</v>
      </c>
      <c r="F4152" s="1">
        <f t="shared" ca="1" si="837"/>
        <v>120</v>
      </c>
      <c r="G4152" s="1">
        <f t="shared" ca="1" si="838"/>
        <v>202</v>
      </c>
      <c r="H4152" s="1">
        <f t="shared" ca="1" si="839"/>
        <v>1987</v>
      </c>
      <c r="I4152" s="1" t="str">
        <f ca="1">INDEX(Relationstabel!$C$3:$K$10,MATCH(INDIRECT($A$1&amp;"J"&amp;A4152),Relationstabel!$A$3:$A$10,0),MATCH(IFERROR(VALUE(INDIRECT($A$1&amp;"K"&amp;A4152)),0),Relationstabel!$C$1:$K$1,0))</f>
        <v>Naturgas</v>
      </c>
      <c r="J4152" s="1" t="str">
        <f ca="1">INDEX(Anvendelseskode!B:B,MATCH($F4152,Anvendelseskode!$A:$A,0))</f>
        <v>Fritliggende enfamilieshus (parcelhus)</v>
      </c>
      <c r="K4152" s="1" t="str">
        <f ca="1">INDEX(Anvendelseskode!C:C,MATCH($F4152,Anvendelseskode!$A:$A,0))</f>
        <v>Parcelhuse</v>
      </c>
      <c r="L4152" s="1" t="str">
        <f ca="1">INDEX(Anvendelseskode!D:D,MATCH($F4152,Anvendelseskode!$A:$A,0))</f>
        <v>Private husholdninger</v>
      </c>
      <c r="M4152" s="1" t="str">
        <f ca="1">IFERROR(INDEX(SBi!$2:$2,MATCH(H4152,SBi!$1:$1,1)),SBi!$K$2)</f>
        <v>1979-1998</v>
      </c>
      <c r="N4152" s="1">
        <f ca="1">INDEX(SBi!$C$3:$K$28,MATCH(F4152,SBi!$B$3:$B$28,0),MATCH(M4152,SBi!$C$2:$K$2,0))</f>
        <v>105.4</v>
      </c>
      <c r="O4152" s="16">
        <f t="shared" ca="1" si="840"/>
        <v>21.290800000000004</v>
      </c>
      <c r="P4152" s="16" t="str">
        <f ca="1">IFERROR(INDEX(VpD!$2:$2,MATCH(H4152,VpD!$1:$1,1)),VpD!$I$2)</f>
        <v>1979-1998</v>
      </c>
      <c r="Q4152" s="1">
        <f ca="1">INDEX(VpD!$C$3:$I$27,MATCH(F4152,VpD!$B$3:$B$27,0),MATCH(P4152,VpD!$C$2:$I$2,0))</f>
        <v>90</v>
      </c>
      <c r="R4152" s="16">
        <f t="shared" ca="1" si="841"/>
        <v>18.18</v>
      </c>
      <c r="S4152" s="14">
        <f t="shared" ca="1" si="842"/>
        <v>713027.21</v>
      </c>
      <c r="T4152" s="14">
        <f t="shared" ca="1" si="843"/>
        <v>6168433.6799999997</v>
      </c>
      <c r="U4152" s="14" t="str">
        <f t="shared" ca="1" si="844"/>
        <v>0A3F507E-23E9-32B8-E044-0003BA298018</v>
      </c>
    </row>
    <row r="4153" spans="1:21" s="14" customFormat="1" x14ac:dyDescent="0.25">
      <c r="A4153" s="14">
        <f t="shared" si="832"/>
        <v>4153</v>
      </c>
      <c r="B4153" s="14" t="str">
        <f t="shared" ca="1" si="833"/>
        <v>F3F9B4C8-8148-4EAE-9A07-4C85D6645ADD</v>
      </c>
      <c r="C4153" s="14" t="str">
        <f t="shared" ca="1" si="834"/>
        <v>Horsbred</v>
      </c>
      <c r="D4153" s="14" t="str">
        <f t="shared" ca="1" si="835"/>
        <v>123</v>
      </c>
      <c r="E4153" s="14" t="str">
        <f t="shared" ca="1" si="836"/>
        <v>13cg</v>
      </c>
      <c r="F4153" s="1">
        <f t="shared" ca="1" si="837"/>
        <v>130</v>
      </c>
      <c r="G4153" s="1">
        <f t="shared" ca="1" si="838"/>
        <v>147</v>
      </c>
      <c r="H4153" s="1">
        <f t="shared" ca="1" si="839"/>
        <v>1983</v>
      </c>
      <c r="I4153" s="1" t="str">
        <f ca="1">INDEX(Relationstabel!$C$3:$K$10,MATCH(INDIRECT($A$1&amp;"J"&amp;A4153),Relationstabel!$A$3:$A$10,0),MATCH(IFERROR(VALUE(INDIRECT($A$1&amp;"K"&amp;A4153)),0),Relationstabel!$C$1:$K$1,0))</f>
        <v>Fjernvarme/ Blokvarme</v>
      </c>
      <c r="J4153" s="1" t="str">
        <f ca="1">INDEX(Anvendelseskode!B:B,MATCH($F4153,Anvendelseskode!$A:$A,0))</f>
        <v>Række-, kæde-, dobbelthus (lodret adskillelse mellem enhederne)</v>
      </c>
      <c r="K4153" s="1" t="str">
        <f ca="1">INDEX(Anvendelseskode!C:C,MATCH($F4153,Anvendelseskode!$A:$A,0))</f>
        <v>Række-, kæde og dobbelthuse</v>
      </c>
      <c r="L4153" s="1" t="str">
        <f ca="1">INDEX(Anvendelseskode!D:D,MATCH($F4153,Anvendelseskode!$A:$A,0))</f>
        <v>Private husholdninger</v>
      </c>
      <c r="M4153" s="1" t="str">
        <f ca="1">IFERROR(INDEX(SBi!$2:$2,MATCH(H4153,SBi!$1:$1,1)),SBi!$K$2)</f>
        <v>1979-1998</v>
      </c>
      <c r="N4153" s="1">
        <f ca="1">INDEX(SBi!$C$3:$K$28,MATCH(F4153,SBi!$B$3:$B$28,0),MATCH(M4153,SBi!$C$2:$K$2,0))</f>
        <v>96.8</v>
      </c>
      <c r="O4153" s="16">
        <f t="shared" ca="1" si="840"/>
        <v>14.2296</v>
      </c>
      <c r="P4153" s="16" t="str">
        <f ca="1">IFERROR(INDEX(VpD!$2:$2,MATCH(H4153,VpD!$1:$1,1)),VpD!$I$2)</f>
        <v>1979-1998</v>
      </c>
      <c r="Q4153" s="1">
        <f ca="1">INDEX(VpD!$C$3:$I$27,MATCH(F4153,VpD!$B$3:$B$27,0),MATCH(P4153,VpD!$C$2:$I$2,0))</f>
        <v>74</v>
      </c>
      <c r="R4153" s="16">
        <f t="shared" ca="1" si="841"/>
        <v>10.878</v>
      </c>
      <c r="S4153" s="14">
        <f t="shared" ca="1" si="842"/>
        <v>711294.55</v>
      </c>
      <c r="T4153" s="14">
        <f t="shared" ca="1" si="843"/>
        <v>6171900.3799999999</v>
      </c>
      <c r="U4153" s="14" t="str">
        <f t="shared" ca="1" si="844"/>
        <v>0A3F507E-18F5-32B8-E044-0003BA298018</v>
      </c>
    </row>
    <row r="4154" spans="1:21" s="14" customFormat="1" x14ac:dyDescent="0.25">
      <c r="A4154" s="14">
        <f t="shared" si="832"/>
        <v>4154</v>
      </c>
      <c r="B4154" s="14" t="str">
        <f t="shared" ca="1" si="833"/>
        <v>0D853FEA-4997-4589-A484-7112E93B405E</v>
      </c>
      <c r="C4154" s="14" t="str">
        <f t="shared" ca="1" si="834"/>
        <v>Rendsagervej</v>
      </c>
      <c r="D4154" s="14" t="str">
        <f t="shared" ca="1" si="835"/>
        <v>121</v>
      </c>
      <c r="E4154" s="14" t="str">
        <f t="shared" ca="1" si="836"/>
        <v>9nc</v>
      </c>
      <c r="F4154" s="1">
        <f t="shared" ca="1" si="837"/>
        <v>120</v>
      </c>
      <c r="G4154" s="1">
        <f t="shared" ca="1" si="838"/>
        <v>109</v>
      </c>
      <c r="H4154" s="1">
        <f t="shared" ca="1" si="839"/>
        <v>1973</v>
      </c>
      <c r="I4154" s="1" t="str">
        <f ca="1">INDEX(Relationstabel!$C$3:$K$10,MATCH(INDIRECT($A$1&amp;"J"&amp;A4154),Relationstabel!$A$3:$A$10,0),MATCH(IFERROR(VALUE(INDIRECT($A$1&amp;"K"&amp;A4154)),0),Relationstabel!$C$1:$K$1,0))</f>
        <v>Naturgas</v>
      </c>
      <c r="J4154" s="1" t="str">
        <f ca="1">INDEX(Anvendelseskode!B:B,MATCH($F4154,Anvendelseskode!$A:$A,0))</f>
        <v>Fritliggende enfamilieshus (parcelhus)</v>
      </c>
      <c r="K4154" s="1" t="str">
        <f ca="1">INDEX(Anvendelseskode!C:C,MATCH($F4154,Anvendelseskode!$A:$A,0))</f>
        <v>Parcelhuse</v>
      </c>
      <c r="L4154" s="1" t="str">
        <f ca="1">INDEX(Anvendelseskode!D:D,MATCH($F4154,Anvendelseskode!$A:$A,0))</f>
        <v>Private husholdninger</v>
      </c>
      <c r="M4154" s="1" t="str">
        <f ca="1">IFERROR(INDEX(SBi!$2:$2,MATCH(H4154,SBi!$1:$1,1)),SBi!$K$2)</f>
        <v>1973-1978</v>
      </c>
      <c r="N4154" s="1">
        <f ca="1">INDEX(SBi!$C$3:$K$28,MATCH(F4154,SBi!$B$3:$B$28,0),MATCH(M4154,SBi!$C$2:$K$2,0))</f>
        <v>119.8</v>
      </c>
      <c r="O4154" s="16">
        <f t="shared" ca="1" si="840"/>
        <v>13.058199999999999</v>
      </c>
      <c r="P4154" s="16" t="str">
        <f ca="1">IFERROR(INDEX(VpD!$2:$2,MATCH(H4154,VpD!$1:$1,1)),VpD!$I$2)</f>
        <v>1973-1978</v>
      </c>
      <c r="Q4154" s="1">
        <f ca="1">INDEX(VpD!$C$3:$I$27,MATCH(F4154,VpD!$B$3:$B$27,0),MATCH(P4154,VpD!$C$2:$I$2,0))</f>
        <v>117</v>
      </c>
      <c r="R4154" s="16">
        <f t="shared" ca="1" si="841"/>
        <v>12.753</v>
      </c>
      <c r="S4154" s="14">
        <f t="shared" ca="1" si="842"/>
        <v>710887.85</v>
      </c>
      <c r="T4154" s="14">
        <f t="shared" ca="1" si="843"/>
        <v>6171747.8200000003</v>
      </c>
      <c r="U4154" s="14" t="str">
        <f t="shared" ca="1" si="844"/>
        <v>0A3F507E-1FF5-32B8-E044-0003BA298018</v>
      </c>
    </row>
    <row r="4155" spans="1:21" s="14" customFormat="1" x14ac:dyDescent="0.25">
      <c r="A4155" s="14">
        <f t="shared" si="832"/>
        <v>4155</v>
      </c>
      <c r="B4155" s="14" t="str">
        <f t="shared" ca="1" si="833"/>
        <v>F53AE68F-DAF9-4EC3-B381-D90E8A6D8DEB</v>
      </c>
      <c r="C4155" s="14" t="str">
        <f t="shared" ca="1" si="834"/>
        <v>Horsbred</v>
      </c>
      <c r="D4155" s="14" t="str">
        <f t="shared" ca="1" si="835"/>
        <v>128</v>
      </c>
      <c r="E4155" s="14" t="str">
        <f t="shared" ca="1" si="836"/>
        <v>20z</v>
      </c>
      <c r="F4155" s="1">
        <f t="shared" ca="1" si="837"/>
        <v>120</v>
      </c>
      <c r="G4155" s="1">
        <f t="shared" ca="1" si="838"/>
        <v>137</v>
      </c>
      <c r="H4155" s="1">
        <f t="shared" ca="1" si="839"/>
        <v>1969</v>
      </c>
      <c r="I4155" s="1" t="str">
        <f ca="1">INDEX(Relationstabel!$C$3:$K$10,MATCH(INDIRECT($A$1&amp;"J"&amp;A4155),Relationstabel!$A$3:$A$10,0),MATCH(IFERROR(VALUE(INDIRECT($A$1&amp;"K"&amp;A4155)),0),Relationstabel!$C$1:$K$1,0))</f>
        <v>Fjernvarme/ Blokvarme</v>
      </c>
      <c r="J4155" s="1" t="str">
        <f ca="1">INDEX(Anvendelseskode!B:B,MATCH($F4155,Anvendelseskode!$A:$A,0))</f>
        <v>Fritliggende enfamilieshus (parcelhus)</v>
      </c>
      <c r="K4155" s="1" t="str">
        <f ca="1">INDEX(Anvendelseskode!C:C,MATCH($F4155,Anvendelseskode!$A:$A,0))</f>
        <v>Parcelhuse</v>
      </c>
      <c r="L4155" s="1" t="str">
        <f ca="1">INDEX(Anvendelseskode!D:D,MATCH($F4155,Anvendelseskode!$A:$A,0))</f>
        <v>Private husholdninger</v>
      </c>
      <c r="M4155" s="1" t="str">
        <f ca="1">IFERROR(INDEX(SBi!$2:$2,MATCH(H4155,SBi!$1:$1,1)),SBi!$K$2)</f>
        <v>1961-1972</v>
      </c>
      <c r="N4155" s="1">
        <f ca="1">INDEX(SBi!$C$3:$K$28,MATCH(F4155,SBi!$B$3:$B$28,0),MATCH(M4155,SBi!$C$2:$K$2,0))</f>
        <v>134.30000000000001</v>
      </c>
      <c r="O4155" s="16">
        <f t="shared" ca="1" si="840"/>
        <v>18.399100000000001</v>
      </c>
      <c r="P4155" s="16" t="str">
        <f ca="1">IFERROR(INDEX(VpD!$2:$2,MATCH(H4155,VpD!$1:$1,1)),VpD!$I$2)</f>
        <v>1961-1972</v>
      </c>
      <c r="Q4155" s="1">
        <f ca="1">INDEX(VpD!$C$3:$I$27,MATCH(F4155,VpD!$B$3:$B$27,0),MATCH(P4155,VpD!$C$2:$I$2,0))</f>
        <v>143</v>
      </c>
      <c r="R4155" s="16">
        <f t="shared" ca="1" si="841"/>
        <v>19.591000000000001</v>
      </c>
      <c r="S4155" s="14">
        <f t="shared" ca="1" si="842"/>
        <v>711418.36</v>
      </c>
      <c r="T4155" s="14">
        <f t="shared" ca="1" si="843"/>
        <v>6172027.5700000003</v>
      </c>
      <c r="U4155" s="14" t="str">
        <f t="shared" ca="1" si="844"/>
        <v>0A3F507E-18F8-32B8-E044-0003BA298018</v>
      </c>
    </row>
    <row r="4156" spans="1:21" s="14" customFormat="1" x14ac:dyDescent="0.25">
      <c r="A4156" s="14">
        <f t="shared" si="832"/>
        <v>4156</v>
      </c>
      <c r="B4156" s="14" t="str">
        <f t="shared" ca="1" si="833"/>
        <v>A711DBD8-84E6-41EA-A58E-FE5E22FB7346</v>
      </c>
      <c r="C4156" s="14" t="str">
        <f t="shared" ca="1" si="834"/>
        <v>Sandvejen</v>
      </c>
      <c r="D4156" s="14" t="str">
        <f t="shared" ca="1" si="835"/>
        <v>17</v>
      </c>
      <c r="E4156" s="14" t="str">
        <f t="shared" ca="1" si="836"/>
        <v>4an</v>
      </c>
      <c r="F4156" s="1">
        <f t="shared" ca="1" si="837"/>
        <v>120</v>
      </c>
      <c r="G4156" s="1">
        <f t="shared" ca="1" si="838"/>
        <v>130</v>
      </c>
      <c r="H4156" s="1">
        <f t="shared" ca="1" si="839"/>
        <v>1982</v>
      </c>
      <c r="I4156" s="1" t="str">
        <f ca="1">INDEX(Relationstabel!$C$3:$K$10,MATCH(INDIRECT($A$1&amp;"J"&amp;A4156),Relationstabel!$A$3:$A$10,0),MATCH(IFERROR(VALUE(INDIRECT($A$1&amp;"K"&amp;A4156)),0),Relationstabel!$C$1:$K$1,0))</f>
        <v>Naturgas</v>
      </c>
      <c r="J4156" s="1" t="str">
        <f ca="1">INDEX(Anvendelseskode!B:B,MATCH($F4156,Anvendelseskode!$A:$A,0))</f>
        <v>Fritliggende enfamilieshus (parcelhus)</v>
      </c>
      <c r="K4156" s="1" t="str">
        <f ca="1">INDEX(Anvendelseskode!C:C,MATCH($F4156,Anvendelseskode!$A:$A,0))</f>
        <v>Parcelhuse</v>
      </c>
      <c r="L4156" s="1" t="str">
        <f ca="1">INDEX(Anvendelseskode!D:D,MATCH($F4156,Anvendelseskode!$A:$A,0))</f>
        <v>Private husholdninger</v>
      </c>
      <c r="M4156" s="1" t="str">
        <f ca="1">IFERROR(INDEX(SBi!$2:$2,MATCH(H4156,SBi!$1:$1,1)),SBi!$K$2)</f>
        <v>1979-1998</v>
      </c>
      <c r="N4156" s="1">
        <f ca="1">INDEX(SBi!$C$3:$K$28,MATCH(F4156,SBi!$B$3:$B$28,0),MATCH(M4156,SBi!$C$2:$K$2,0))</f>
        <v>105.4</v>
      </c>
      <c r="O4156" s="16">
        <f t="shared" ca="1" si="840"/>
        <v>13.702</v>
      </c>
      <c r="P4156" s="16" t="str">
        <f ca="1">IFERROR(INDEX(VpD!$2:$2,MATCH(H4156,VpD!$1:$1,1)),VpD!$I$2)</f>
        <v>1979-1998</v>
      </c>
      <c r="Q4156" s="1">
        <f ca="1">INDEX(VpD!$C$3:$I$27,MATCH(F4156,VpD!$B$3:$B$27,0),MATCH(P4156,VpD!$C$2:$I$2,0))</f>
        <v>90</v>
      </c>
      <c r="R4156" s="16">
        <f t="shared" ca="1" si="841"/>
        <v>11.7</v>
      </c>
      <c r="S4156" s="14">
        <f t="shared" ca="1" si="842"/>
        <v>713121.79</v>
      </c>
      <c r="T4156" s="14">
        <f t="shared" ca="1" si="843"/>
        <v>6168587.6900000004</v>
      </c>
      <c r="U4156" s="14" t="str">
        <f t="shared" ca="1" si="844"/>
        <v>0A3F507E-20FC-32B8-E044-0003BA298018</v>
      </c>
    </row>
    <row r="4157" spans="1:21" s="14" customFormat="1" x14ac:dyDescent="0.25">
      <c r="A4157" s="14">
        <f t="shared" si="832"/>
        <v>4157</v>
      </c>
      <c r="B4157" s="14" t="str">
        <f t="shared" ca="1" si="833"/>
        <v>594468E3-9277-4FBE-A49D-E9FCBC78E836</v>
      </c>
      <c r="C4157" s="14" t="str">
        <f t="shared" ca="1" si="834"/>
        <v>Rendsagervej</v>
      </c>
      <c r="D4157" s="14" t="str">
        <f t="shared" ca="1" si="835"/>
        <v>119</v>
      </c>
      <c r="E4157" s="14" t="str">
        <f t="shared" ca="1" si="836"/>
        <v>9nd</v>
      </c>
      <c r="F4157" s="1">
        <f t="shared" ca="1" si="837"/>
        <v>120</v>
      </c>
      <c r="G4157" s="1">
        <f t="shared" ca="1" si="838"/>
        <v>109</v>
      </c>
      <c r="H4157" s="1">
        <f t="shared" ca="1" si="839"/>
        <v>1973</v>
      </c>
      <c r="I4157" s="1" t="str">
        <f ca="1">INDEX(Relationstabel!$C$3:$K$10,MATCH(INDIRECT($A$1&amp;"J"&amp;A4157),Relationstabel!$A$3:$A$10,0),MATCH(IFERROR(VALUE(INDIRECT($A$1&amp;"K"&amp;A4157)),0),Relationstabel!$C$1:$K$1,0))</f>
        <v>Naturgas</v>
      </c>
      <c r="J4157" s="1" t="str">
        <f ca="1">INDEX(Anvendelseskode!B:B,MATCH($F4157,Anvendelseskode!$A:$A,0))</f>
        <v>Fritliggende enfamilieshus (parcelhus)</v>
      </c>
      <c r="K4157" s="1" t="str">
        <f ca="1">INDEX(Anvendelseskode!C:C,MATCH($F4157,Anvendelseskode!$A:$A,0))</f>
        <v>Parcelhuse</v>
      </c>
      <c r="L4157" s="1" t="str">
        <f ca="1">INDEX(Anvendelseskode!D:D,MATCH($F4157,Anvendelseskode!$A:$A,0))</f>
        <v>Private husholdninger</v>
      </c>
      <c r="M4157" s="1" t="str">
        <f ca="1">IFERROR(INDEX(SBi!$2:$2,MATCH(H4157,SBi!$1:$1,1)),SBi!$K$2)</f>
        <v>1973-1978</v>
      </c>
      <c r="N4157" s="1">
        <f ca="1">INDEX(SBi!$C$3:$K$28,MATCH(F4157,SBi!$B$3:$B$28,0),MATCH(M4157,SBi!$C$2:$K$2,0))</f>
        <v>119.8</v>
      </c>
      <c r="O4157" s="16">
        <f t="shared" ca="1" si="840"/>
        <v>13.058199999999999</v>
      </c>
      <c r="P4157" s="16" t="str">
        <f ca="1">IFERROR(INDEX(VpD!$2:$2,MATCH(H4157,VpD!$1:$1,1)),VpD!$I$2)</f>
        <v>1973-1978</v>
      </c>
      <c r="Q4157" s="1">
        <f ca="1">INDEX(VpD!$C$3:$I$27,MATCH(F4157,VpD!$B$3:$B$27,0),MATCH(P4157,VpD!$C$2:$I$2,0))</f>
        <v>117</v>
      </c>
      <c r="R4157" s="16">
        <f t="shared" ca="1" si="841"/>
        <v>12.753</v>
      </c>
      <c r="S4157" s="14">
        <f t="shared" ca="1" si="842"/>
        <v>710874.59</v>
      </c>
      <c r="T4157" s="14">
        <f t="shared" ca="1" si="843"/>
        <v>6171739.1500000004</v>
      </c>
      <c r="U4157" s="14" t="str">
        <f t="shared" ca="1" si="844"/>
        <v>0A3F507E-1FF3-32B8-E044-0003BA298018</v>
      </c>
    </row>
    <row r="4158" spans="1:21" s="14" customFormat="1" x14ac:dyDescent="0.25">
      <c r="A4158" s="14">
        <f t="shared" si="832"/>
        <v>4158</v>
      </c>
      <c r="B4158" s="14" t="str">
        <f t="shared" ca="1" si="833"/>
        <v>99B615AC-6B80-44F7-9D0A-E6D85540922A</v>
      </c>
      <c r="C4158" s="14" t="str">
        <f t="shared" ca="1" si="834"/>
        <v>Gerdrupvej</v>
      </c>
      <c r="D4158" s="14" t="str">
        <f t="shared" ca="1" si="835"/>
        <v>2</v>
      </c>
      <c r="E4158" s="14" t="str">
        <f t="shared" ca="1" si="836"/>
        <v>9by</v>
      </c>
      <c r="F4158" s="1">
        <f t="shared" ca="1" si="837"/>
        <v>120</v>
      </c>
      <c r="G4158" s="1">
        <f t="shared" ca="1" si="838"/>
        <v>143</v>
      </c>
      <c r="H4158" s="1">
        <f t="shared" ca="1" si="839"/>
        <v>1986</v>
      </c>
      <c r="I4158" s="1" t="str">
        <f ca="1">INDEX(Relationstabel!$C$3:$K$10,MATCH(INDIRECT($A$1&amp;"J"&amp;A4158),Relationstabel!$A$3:$A$10,0),MATCH(IFERROR(VALUE(INDIRECT($A$1&amp;"K"&amp;A4158)),0),Relationstabel!$C$1:$K$1,0))</f>
        <v>Elvarme</v>
      </c>
      <c r="J4158" s="1" t="str">
        <f ca="1">INDEX(Anvendelseskode!B:B,MATCH($F4158,Anvendelseskode!$A:$A,0))</f>
        <v>Fritliggende enfamilieshus (parcelhus)</v>
      </c>
      <c r="K4158" s="1" t="str">
        <f ca="1">INDEX(Anvendelseskode!C:C,MATCH($F4158,Anvendelseskode!$A:$A,0))</f>
        <v>Parcelhuse</v>
      </c>
      <c r="L4158" s="1" t="str">
        <f ca="1">INDEX(Anvendelseskode!D:D,MATCH($F4158,Anvendelseskode!$A:$A,0))</f>
        <v>Private husholdninger</v>
      </c>
      <c r="M4158" s="1" t="str">
        <f ca="1">IFERROR(INDEX(SBi!$2:$2,MATCH(H4158,SBi!$1:$1,1)),SBi!$K$2)</f>
        <v>1979-1998</v>
      </c>
      <c r="N4158" s="1">
        <f ca="1">INDEX(SBi!$C$3:$K$28,MATCH(F4158,SBi!$B$3:$B$28,0),MATCH(M4158,SBi!$C$2:$K$2,0))</f>
        <v>105.4</v>
      </c>
      <c r="O4158" s="16">
        <f t="shared" ca="1" si="840"/>
        <v>15.0722</v>
      </c>
      <c r="P4158" s="16" t="str">
        <f ca="1">IFERROR(INDEX(VpD!$2:$2,MATCH(H4158,VpD!$1:$1,1)),VpD!$I$2)</f>
        <v>1979-1998</v>
      </c>
      <c r="Q4158" s="1">
        <f ca="1">INDEX(VpD!$C$3:$I$27,MATCH(F4158,VpD!$B$3:$B$27,0),MATCH(P4158,VpD!$C$2:$I$2,0))</f>
        <v>90</v>
      </c>
      <c r="R4158" s="16">
        <f t="shared" ca="1" si="841"/>
        <v>12.87</v>
      </c>
      <c r="S4158" s="14">
        <f t="shared" ca="1" si="842"/>
        <v>713486.28</v>
      </c>
      <c r="T4158" s="14">
        <f t="shared" ca="1" si="843"/>
        <v>6168783.8200000003</v>
      </c>
      <c r="U4158" s="14" t="str">
        <f t="shared" ca="1" si="844"/>
        <v>0A3F507E-17FD-32B8-E044-0003BA298018</v>
      </c>
    </row>
    <row r="4159" spans="1:21" s="14" customFormat="1" x14ac:dyDescent="0.25">
      <c r="A4159" s="14">
        <f t="shared" si="832"/>
        <v>4159</v>
      </c>
      <c r="B4159" s="14" t="str">
        <f t="shared" ca="1" si="833"/>
        <v>83CCAA30-CA3E-42AF-942C-19737F09C8FA</v>
      </c>
      <c r="C4159" s="14" t="str">
        <f t="shared" ca="1" si="834"/>
        <v>Valmuebakken</v>
      </c>
      <c r="D4159" s="14" t="str">
        <f t="shared" ca="1" si="835"/>
        <v>13</v>
      </c>
      <c r="E4159" s="14" t="str">
        <f t="shared" ca="1" si="836"/>
        <v>21ih</v>
      </c>
      <c r="F4159" s="1">
        <f t="shared" ca="1" si="837"/>
        <v>130</v>
      </c>
      <c r="G4159" s="1">
        <f t="shared" ca="1" si="838"/>
        <v>88</v>
      </c>
      <c r="H4159" s="1">
        <f t="shared" ca="1" si="839"/>
        <v>1993</v>
      </c>
      <c r="I4159" s="1" t="str">
        <f ca="1">INDEX(Relationstabel!$C$3:$K$10,MATCH(INDIRECT($A$1&amp;"J"&amp;A4159),Relationstabel!$A$3:$A$10,0),MATCH(IFERROR(VALUE(INDIRECT($A$1&amp;"K"&amp;A4159)),0),Relationstabel!$C$1:$K$1,0))</f>
        <v>Fjernvarme/ Blokvarme</v>
      </c>
      <c r="J4159" s="1" t="str">
        <f ca="1">INDEX(Anvendelseskode!B:B,MATCH($F4159,Anvendelseskode!$A:$A,0))</f>
        <v>Række-, kæde-, dobbelthus (lodret adskillelse mellem enhederne)</v>
      </c>
      <c r="K4159" s="1" t="str">
        <f ca="1">INDEX(Anvendelseskode!C:C,MATCH($F4159,Anvendelseskode!$A:$A,0))</f>
        <v>Række-, kæde og dobbelthuse</v>
      </c>
      <c r="L4159" s="1" t="str">
        <f ca="1">INDEX(Anvendelseskode!D:D,MATCH($F4159,Anvendelseskode!$A:$A,0))</f>
        <v>Private husholdninger</v>
      </c>
      <c r="M4159" s="1" t="str">
        <f ca="1">IFERROR(INDEX(SBi!$2:$2,MATCH(H4159,SBi!$1:$1,1)),SBi!$K$2)</f>
        <v>1979-1998</v>
      </c>
      <c r="N4159" s="1">
        <f ca="1">INDEX(SBi!$C$3:$K$28,MATCH(F4159,SBi!$B$3:$B$28,0),MATCH(M4159,SBi!$C$2:$K$2,0))</f>
        <v>96.8</v>
      </c>
      <c r="O4159" s="16">
        <f t="shared" ca="1" si="840"/>
        <v>8.5183999999999997</v>
      </c>
      <c r="P4159" s="16" t="str">
        <f ca="1">IFERROR(INDEX(VpD!$2:$2,MATCH(H4159,VpD!$1:$1,1)),VpD!$I$2)</f>
        <v>1979-1998</v>
      </c>
      <c r="Q4159" s="1">
        <f ca="1">INDEX(VpD!$C$3:$I$27,MATCH(F4159,VpD!$B$3:$B$27,0),MATCH(P4159,VpD!$C$2:$I$2,0))</f>
        <v>74</v>
      </c>
      <c r="R4159" s="16">
        <f t="shared" ca="1" si="841"/>
        <v>6.5119999999999996</v>
      </c>
      <c r="S4159" s="14">
        <f t="shared" ca="1" si="842"/>
        <v>711691.1</v>
      </c>
      <c r="T4159" s="14">
        <f t="shared" ca="1" si="843"/>
        <v>6172545.1500000004</v>
      </c>
      <c r="U4159" s="14" t="str">
        <f t="shared" ca="1" si="844"/>
        <v>0A3F507E-23FD-32B8-E044-0003BA298018</v>
      </c>
    </row>
    <row r="4160" spans="1:21" s="14" customFormat="1" x14ac:dyDescent="0.25">
      <c r="A4160" s="14">
        <f t="shared" si="832"/>
        <v>4160</v>
      </c>
      <c r="B4160" s="14" t="str">
        <f t="shared" ca="1" si="833"/>
        <v>AB29414C-AF7B-46B2-B9DC-84D80F321669</v>
      </c>
      <c r="C4160" s="14" t="str">
        <f t="shared" ca="1" si="834"/>
        <v>Hyrdeengen</v>
      </c>
      <c r="D4160" s="14" t="str">
        <f t="shared" ca="1" si="835"/>
        <v>143C</v>
      </c>
      <c r="E4160" s="14" t="str">
        <f t="shared" ca="1" si="836"/>
        <v>21gr</v>
      </c>
      <c r="F4160" s="1">
        <f t="shared" ca="1" si="837"/>
        <v>230</v>
      </c>
      <c r="G4160" s="1">
        <f t="shared" ca="1" si="838"/>
        <v>4</v>
      </c>
      <c r="H4160" s="1">
        <f t="shared" ca="1" si="839"/>
        <v>1976</v>
      </c>
      <c r="I4160" s="1" t="str">
        <f ca="1">INDEX(Relationstabel!$C$3:$K$10,MATCH(INDIRECT($A$1&amp;"J"&amp;A4160),Relationstabel!$A$3:$A$10,0),MATCH(IFERROR(VALUE(INDIRECT($A$1&amp;"K"&amp;A4160)),0),Relationstabel!$C$1:$K$1,0))</f>
        <v>Ingen varmeinstallation</v>
      </c>
      <c r="J4160" s="1" t="str">
        <f ca="1">INDEX(Anvendelseskode!B:B,MATCH($F4160,Anvendelseskode!$A:$A,0))</f>
        <v>El-, gas-, vand- eller varmeværk forbrændingsanstalt m.v..</v>
      </c>
      <c r="K4160" s="1" t="str">
        <f ca="1">INDEX(Anvendelseskode!C:C,MATCH($F4160,Anvendelseskode!$A:$A,0))</f>
        <v>El-, gas-, vand- og varmeværker</v>
      </c>
      <c r="L4160" s="1" t="str">
        <f ca="1">INDEX(Anvendelseskode!D:D,MATCH($F4160,Anvendelseskode!$A:$A,0))</f>
        <v>Industri</v>
      </c>
      <c r="M4160" s="1" t="str">
        <f ca="1">IFERROR(INDEX(SBi!$2:$2,MATCH(H4160,SBi!$1:$1,1)),SBi!$K$2)</f>
        <v>1973-1978</v>
      </c>
      <c r="N4160" s="1">
        <f ca="1">INDEX(SBi!$C$3:$K$28,MATCH(F4160,SBi!$B$3:$B$28,0),MATCH(M4160,SBi!$C$2:$K$2,0))</f>
        <v>97</v>
      </c>
      <c r="O4160" s="16">
        <f t="shared" ca="1" si="840"/>
        <v>0.38800000000000001</v>
      </c>
      <c r="P4160" s="16" t="str">
        <f ca="1">IFERROR(INDEX(VpD!$2:$2,MATCH(H4160,VpD!$1:$1,1)),VpD!$I$2)</f>
        <v>1973-1978</v>
      </c>
      <c r="Q4160" s="1">
        <f ca="1">INDEX(VpD!$C$3:$I$27,MATCH(F4160,VpD!$B$3:$B$27,0),MATCH(P4160,VpD!$C$2:$I$2,0))</f>
        <v>97</v>
      </c>
      <c r="R4160" s="16">
        <f t="shared" ca="1" si="841"/>
        <v>0.38800000000000001</v>
      </c>
      <c r="S4160" s="14">
        <f t="shared" ca="1" si="842"/>
        <v>711782.37</v>
      </c>
      <c r="T4160" s="14">
        <f t="shared" ca="1" si="843"/>
        <v>6172385.7400000002</v>
      </c>
      <c r="U4160" s="14" t="str">
        <f t="shared" ca="1" si="844"/>
        <v>75D4829B-359E-165E-E044-00144F3EAD67</v>
      </c>
    </row>
    <row r="4161" spans="1:21" s="14" customFormat="1" x14ac:dyDescent="0.25">
      <c r="A4161" s="14">
        <f t="shared" si="832"/>
        <v>4161</v>
      </c>
      <c r="B4161" s="14" t="str">
        <f t="shared" ca="1" si="833"/>
        <v>BEEF1993-F48F-4712-B460-FE2EA3D4C881</v>
      </c>
      <c r="C4161" s="14" t="str">
        <f t="shared" ca="1" si="834"/>
        <v>Nørrebred</v>
      </c>
      <c r="D4161" s="14" t="str">
        <f t="shared" ca="1" si="835"/>
        <v>124C</v>
      </c>
      <c r="E4161" s="14" t="str">
        <f t="shared" ca="1" si="836"/>
        <v>13a</v>
      </c>
      <c r="F4161" s="1">
        <f t="shared" ca="1" si="837"/>
        <v>230</v>
      </c>
      <c r="G4161" s="1">
        <f t="shared" ca="1" si="838"/>
        <v>20</v>
      </c>
      <c r="H4161" s="1">
        <f t="shared" ca="1" si="839"/>
        <v>1972</v>
      </c>
      <c r="I4161" s="1" t="str">
        <f ca="1">INDEX(Relationstabel!$C$3:$K$10,MATCH(INDIRECT($A$1&amp;"J"&amp;A4161),Relationstabel!$A$3:$A$10,0),MATCH(IFERROR(VALUE(INDIRECT($A$1&amp;"K"&amp;A4161)),0),Relationstabel!$C$1:$K$1,0))</f>
        <v>Ingen varmeinstallation</v>
      </c>
      <c r="J4161" s="1" t="str">
        <f ca="1">INDEX(Anvendelseskode!B:B,MATCH($F4161,Anvendelseskode!$A:$A,0))</f>
        <v>El-, gas-, vand- eller varmeværk forbrændingsanstalt m.v..</v>
      </c>
      <c r="K4161" s="1" t="str">
        <f ca="1">INDEX(Anvendelseskode!C:C,MATCH($F4161,Anvendelseskode!$A:$A,0))</f>
        <v>El-, gas-, vand- og varmeværker</v>
      </c>
      <c r="L4161" s="1" t="str">
        <f ca="1">INDEX(Anvendelseskode!D:D,MATCH($F4161,Anvendelseskode!$A:$A,0))</f>
        <v>Industri</v>
      </c>
      <c r="M4161" s="1" t="str">
        <f ca="1">IFERROR(INDEX(SBi!$2:$2,MATCH(H4161,SBi!$1:$1,1)),SBi!$K$2)</f>
        <v>1961-1972</v>
      </c>
      <c r="N4161" s="1">
        <f ca="1">INDEX(SBi!$C$3:$K$28,MATCH(F4161,SBi!$B$3:$B$28,0),MATCH(M4161,SBi!$C$2:$K$2,0))</f>
        <v>97</v>
      </c>
      <c r="O4161" s="16">
        <f t="shared" ca="1" si="840"/>
        <v>1.94</v>
      </c>
      <c r="P4161" s="16" t="str">
        <f ca="1">IFERROR(INDEX(VpD!$2:$2,MATCH(H4161,VpD!$1:$1,1)),VpD!$I$2)</f>
        <v>1961-1972</v>
      </c>
      <c r="Q4161" s="1">
        <f ca="1">INDEX(VpD!$C$3:$I$27,MATCH(F4161,VpD!$B$3:$B$27,0),MATCH(P4161,VpD!$C$2:$I$2,0))</f>
        <v>97</v>
      </c>
      <c r="R4161" s="16">
        <f t="shared" ca="1" si="841"/>
        <v>1.94</v>
      </c>
      <c r="S4161" s="14">
        <f t="shared" ca="1" si="842"/>
        <v>711653.01</v>
      </c>
      <c r="T4161" s="14">
        <f t="shared" ca="1" si="843"/>
        <v>6171906.21</v>
      </c>
      <c r="U4161" s="14" t="str">
        <f t="shared" ca="1" si="844"/>
        <v>75D4829B-35AE-165E-E044-00144F3EAD67</v>
      </c>
    </row>
    <row r="4162" spans="1:21" s="14" customFormat="1" x14ac:dyDescent="0.25">
      <c r="A4162" s="14">
        <f t="shared" si="832"/>
        <v>4162</v>
      </c>
      <c r="B4162" s="14" t="str">
        <f t="shared" ca="1" si="833"/>
        <v>9AE1A8D8-D03F-457A-8FE1-CC23A3CA68AF</v>
      </c>
      <c r="C4162" s="14" t="str">
        <f t="shared" ca="1" si="834"/>
        <v>Rendsagervej</v>
      </c>
      <c r="D4162" s="14" t="str">
        <f t="shared" ca="1" si="835"/>
        <v>7</v>
      </c>
      <c r="E4162" s="14" t="str">
        <f t="shared" ca="1" si="836"/>
        <v>9bø</v>
      </c>
      <c r="F4162" s="1">
        <f t="shared" ca="1" si="837"/>
        <v>530</v>
      </c>
      <c r="G4162" s="1">
        <f t="shared" ca="1" si="838"/>
        <v>64</v>
      </c>
      <c r="H4162" s="1">
        <f t="shared" ca="1" si="839"/>
        <v>2005</v>
      </c>
      <c r="I4162" s="1" t="str">
        <f ca="1">INDEX(Relationstabel!$C$3:$K$10,MATCH(INDIRECT($A$1&amp;"J"&amp;A4162),Relationstabel!$A$3:$A$10,0),MATCH(IFERROR(VALUE(INDIRECT($A$1&amp;"K"&amp;A4162)),0),Relationstabel!$C$1:$K$1,0))</f>
        <v>Ingen varmeinstallation</v>
      </c>
      <c r="J4162" s="1" t="str">
        <f ca="1">INDEX(Anvendelseskode!B:B,MATCH($F4162,Anvendelseskode!$A:$A,0))</f>
        <v>Bygning i forbindelse med idrætsudøvelse (klubhus, idrætshal, svømmehal o.lign.).</v>
      </c>
      <c r="K4162" s="1" t="str">
        <f ca="1">INDEX(Anvendelseskode!C:C,MATCH($F4162,Anvendelseskode!$A:$A,0))</f>
        <v>Bygning i forbindelse med idrætsudøvelse (klubhus, idrætshal, svømmehal o.lign.).</v>
      </c>
      <c r="L4162" s="1" t="str">
        <f ca="1">INDEX(Anvendelseskode!D:D,MATCH($F4162,Anvendelseskode!$A:$A,0))</f>
        <v>Kommunale og andre offentlige institutioner</v>
      </c>
      <c r="M4162" s="1" t="str">
        <f ca="1">IFERROR(INDEX(SBi!$2:$2,MATCH(H4162,SBi!$1:$1,1)),SBi!$K$2)</f>
        <v>1999-2006</v>
      </c>
      <c r="N4162" s="1">
        <f ca="1">INDEX(SBi!$C$3:$K$28,MATCH(F4162,SBi!$B$3:$B$28,0),MATCH(M4162,SBi!$C$2:$K$2,0))</f>
        <v>138.30000000000001</v>
      </c>
      <c r="O4162" s="16">
        <f t="shared" ca="1" si="840"/>
        <v>8.8512000000000004</v>
      </c>
      <c r="P4162" s="16" t="str">
        <f ca="1">IFERROR(INDEX(VpD!$2:$2,MATCH(H4162,VpD!$1:$1,1)),VpD!$I$2)</f>
        <v>&gt;1998</v>
      </c>
      <c r="Q4162" s="1">
        <f ca="1">INDEX(VpD!$C$3:$I$27,MATCH(F4162,VpD!$B$3:$B$27,0),MATCH(P4162,VpD!$C$2:$I$2,0))</f>
        <v>72</v>
      </c>
      <c r="R4162" s="16">
        <f t="shared" ca="1" si="841"/>
        <v>4.6079999999999997</v>
      </c>
      <c r="S4162" s="14">
        <f t="shared" ca="1" si="842"/>
        <v>710973.81</v>
      </c>
      <c r="T4162" s="14">
        <f t="shared" ca="1" si="843"/>
        <v>6171498.75</v>
      </c>
      <c r="U4162" s="14" t="str">
        <f t="shared" ca="1" si="844"/>
        <v>75D4829B-35B0-165E-E044-00144F3EAD67</v>
      </c>
    </row>
    <row r="4163" spans="1:21" s="14" customFormat="1" x14ac:dyDescent="0.25">
      <c r="A4163" s="14">
        <f t="shared" ref="A4163:A4173" si="845">ROW(B4163)</f>
        <v>4163</v>
      </c>
      <c r="B4163" s="14" t="str">
        <f t="shared" ref="B4163:B4173" ca="1" si="846">INDIRECT($A$1&amp;"b"&amp;A4163)</f>
        <v>657F1AD3-D09B-48F5-954C-D7D6EE91D558</v>
      </c>
      <c r="C4163" s="14" t="str">
        <f t="shared" ref="C4163:C4173" ca="1" si="847">INDIRECT($A$1&amp;"V"&amp;A4163)</f>
        <v>Vallensbæk Havnevej</v>
      </c>
      <c r="D4163" s="14" t="str">
        <f t="shared" ref="D4163:D4173" ca="1" si="848">INDIRECT($A$1&amp;"W"&amp;A4163)</f>
        <v>26</v>
      </c>
      <c r="E4163" s="14" t="str">
        <f t="shared" ref="E4163:E4173" ca="1" si="849">INDIRECT($A$1&amp;"AB"&amp;A4163)</f>
        <v>96</v>
      </c>
      <c r="F4163" s="1">
        <f t="shared" ref="F4163:F4173" ca="1" si="850">ROUNDDOWN(INDIRECT($A$1&amp;"C"&amp;A4163),-1)</f>
        <v>530</v>
      </c>
      <c r="G4163" s="1">
        <f t="shared" ref="G4163:G4173" ca="1" si="851">INDIRECT($A$1&amp;"P"&amp;A4163)+INDIRECT($A$1&amp;"Q"&amp;A4163)+INDIRECT($A$1&amp;"R"&amp;A4163)*0.5</f>
        <v>530</v>
      </c>
      <c r="H4163" s="1">
        <f t="shared" ref="H4163:H4173" ca="1" si="852">MAX(INDIRECT($A$1&amp;"E"&amp;A4163),INDIRECT($A$1&amp;"D"&amp;A4163))</f>
        <v>2009</v>
      </c>
      <c r="I4163" s="1" t="str">
        <f ca="1">INDEX(Relationstabel!$C$3:$K$10,MATCH(INDIRECT($A$1&amp;"J"&amp;A4163),Relationstabel!$A$3:$A$10,0),MATCH(IFERROR(VALUE(INDIRECT($A$1&amp;"K"&amp;A4163)),0),Relationstabel!$C$1:$K$1,0))</f>
        <v>Olie</v>
      </c>
      <c r="J4163" s="1" t="str">
        <f ca="1">INDEX(Anvendelseskode!B:B,MATCH($F4163,Anvendelseskode!$A:$A,0))</f>
        <v>Bygning i forbindelse med idrætsudøvelse (klubhus, idrætshal, svømmehal o.lign.).</v>
      </c>
      <c r="K4163" s="1" t="str">
        <f ca="1">INDEX(Anvendelseskode!C:C,MATCH($F4163,Anvendelseskode!$A:$A,0))</f>
        <v>Bygning i forbindelse med idrætsudøvelse (klubhus, idrætshal, svømmehal o.lign.).</v>
      </c>
      <c r="L4163" s="1" t="str">
        <f ca="1">INDEX(Anvendelseskode!D:D,MATCH($F4163,Anvendelseskode!$A:$A,0))</f>
        <v>Kommunale og andre offentlige institutioner</v>
      </c>
      <c r="M4163" s="1" t="str">
        <f ca="1">IFERROR(INDEX(SBi!$2:$2,MATCH(H4163,SBi!$1:$1,1)),SBi!$K$2)</f>
        <v>Efter 2006</v>
      </c>
      <c r="N4163" s="1">
        <f ca="1">INDEX(SBi!$C$3:$K$28,MATCH(F4163,SBi!$B$3:$B$28,0),MATCH(M4163,SBi!$C$2:$K$2,0))</f>
        <v>119.3</v>
      </c>
      <c r="O4163" s="16">
        <f t="shared" ref="O4163:O4173" ca="1" si="853">N4163*G4163/1000</f>
        <v>63.228999999999999</v>
      </c>
      <c r="P4163" s="16" t="str">
        <f ca="1">IFERROR(INDEX(VpD!$2:$2,MATCH(H4163,VpD!$1:$1,1)),VpD!$I$2)</f>
        <v>&gt;1998</v>
      </c>
      <c r="Q4163" s="1">
        <f ca="1">INDEX(VpD!$C$3:$I$27,MATCH(F4163,VpD!$B$3:$B$27,0),MATCH(P4163,VpD!$C$2:$I$2,0))</f>
        <v>72</v>
      </c>
      <c r="R4163" s="16">
        <f t="shared" ref="R4163:R4173" ca="1" si="854">Q4163*G4163/1000</f>
        <v>38.159999999999997</v>
      </c>
      <c r="S4163" s="14">
        <f t="shared" ref="S4163:S4173" ca="1" si="855">INDIRECT($A$1&amp;"AE"&amp;A4163)</f>
        <v>713991.99</v>
      </c>
      <c r="T4163" s="14">
        <f t="shared" ref="T4163:T4173" ca="1" si="856">INDIRECT($A$1&amp;"AF"&amp;A4163)</f>
        <v>6168136.7400000002</v>
      </c>
      <c r="U4163" s="14" t="str">
        <f t="shared" ref="U4163:U4173" ca="1" si="857">INDIRECT($A$1&amp;"AC"&amp;A4163)</f>
        <v>75D4829B-35C1-165E-E044-00144F3EAD67</v>
      </c>
    </row>
    <row r="4164" spans="1:21" s="14" customFormat="1" x14ac:dyDescent="0.25">
      <c r="A4164" s="14">
        <f t="shared" si="845"/>
        <v>4164</v>
      </c>
      <c r="B4164" s="14" t="str">
        <f t="shared" ca="1" si="846"/>
        <v>2A8DFE00-0AFC-4204-8B18-670001726C9E</v>
      </c>
      <c r="C4164" s="14" t="str">
        <f t="shared" ca="1" si="847"/>
        <v>Vallensbæk Havnevej</v>
      </c>
      <c r="D4164" s="14" t="str">
        <f t="shared" ca="1" si="848"/>
        <v>26</v>
      </c>
      <c r="E4164" s="14" t="str">
        <f t="shared" ca="1" si="849"/>
        <v>96</v>
      </c>
      <c r="F4164" s="1">
        <f t="shared" ca="1" si="850"/>
        <v>530</v>
      </c>
      <c r="G4164" s="1">
        <f t="shared" ca="1" si="851"/>
        <v>118</v>
      </c>
      <c r="H4164" s="1">
        <f t="shared" ca="1" si="852"/>
        <v>1997</v>
      </c>
      <c r="I4164" s="1" t="str">
        <f ca="1">INDEX(Relationstabel!$C$3:$K$10,MATCH(INDIRECT($A$1&amp;"J"&amp;A4164),Relationstabel!$A$3:$A$10,0),MATCH(IFERROR(VALUE(INDIRECT($A$1&amp;"K"&amp;A4164)),0),Relationstabel!$C$1:$K$1,0))</f>
        <v>Elvarme</v>
      </c>
      <c r="J4164" s="1" t="str">
        <f ca="1">INDEX(Anvendelseskode!B:B,MATCH($F4164,Anvendelseskode!$A:$A,0))</f>
        <v>Bygning i forbindelse med idrætsudøvelse (klubhus, idrætshal, svømmehal o.lign.).</v>
      </c>
      <c r="K4164" s="1" t="str">
        <f ca="1">INDEX(Anvendelseskode!C:C,MATCH($F4164,Anvendelseskode!$A:$A,0))</f>
        <v>Bygning i forbindelse med idrætsudøvelse (klubhus, idrætshal, svømmehal o.lign.).</v>
      </c>
      <c r="L4164" s="1" t="str">
        <f ca="1">INDEX(Anvendelseskode!D:D,MATCH($F4164,Anvendelseskode!$A:$A,0))</f>
        <v>Kommunale og andre offentlige institutioner</v>
      </c>
      <c r="M4164" s="1" t="str">
        <f ca="1">IFERROR(INDEX(SBi!$2:$2,MATCH(H4164,SBi!$1:$1,1)),SBi!$K$2)</f>
        <v>1979-1998</v>
      </c>
      <c r="N4164" s="1">
        <f ca="1">INDEX(SBi!$C$3:$K$28,MATCH(F4164,SBi!$B$3:$B$28,0),MATCH(M4164,SBi!$C$2:$K$2,0))</f>
        <v>155</v>
      </c>
      <c r="O4164" s="16">
        <f t="shared" ca="1" si="853"/>
        <v>18.29</v>
      </c>
      <c r="P4164" s="16" t="str">
        <f ca="1">IFERROR(INDEX(VpD!$2:$2,MATCH(H4164,VpD!$1:$1,1)),VpD!$I$2)</f>
        <v>1979-1998</v>
      </c>
      <c r="Q4164" s="1">
        <f ca="1">INDEX(VpD!$C$3:$I$27,MATCH(F4164,VpD!$B$3:$B$27,0),MATCH(P4164,VpD!$C$2:$I$2,0))</f>
        <v>72</v>
      </c>
      <c r="R4164" s="16">
        <f t="shared" ca="1" si="854"/>
        <v>8.4960000000000004</v>
      </c>
      <c r="S4164" s="14">
        <f t="shared" ca="1" si="855"/>
        <v>713991.99</v>
      </c>
      <c r="T4164" s="14">
        <f t="shared" ca="1" si="856"/>
        <v>6168136.7400000002</v>
      </c>
      <c r="U4164" s="14" t="str">
        <f t="shared" ca="1" si="857"/>
        <v>75D4829B-35C1-165E-E044-00144F3EAD67</v>
      </c>
    </row>
    <row r="4165" spans="1:21" s="14" customFormat="1" x14ac:dyDescent="0.25">
      <c r="A4165" s="14">
        <f t="shared" si="845"/>
        <v>4165</v>
      </c>
      <c r="B4165" s="14" t="str">
        <f t="shared" ca="1" si="846"/>
        <v>C3DD5846-677B-44F1-B013-550837979262</v>
      </c>
      <c r="C4165" s="14" t="str">
        <f t="shared" ca="1" si="847"/>
        <v>Vejlegårdsparken</v>
      </c>
      <c r="D4165" s="14" t="str">
        <f t="shared" ca="1" si="848"/>
        <v>42D</v>
      </c>
      <c r="E4165" s="14" t="str">
        <f t="shared" ca="1" si="849"/>
        <v>3æ</v>
      </c>
      <c r="F4165" s="1">
        <f t="shared" ca="1" si="850"/>
        <v>230</v>
      </c>
      <c r="G4165" s="1">
        <f t="shared" ca="1" si="851"/>
        <v>20</v>
      </c>
      <c r="H4165" s="1">
        <f t="shared" ca="1" si="852"/>
        <v>1968</v>
      </c>
      <c r="I4165" s="1" t="str">
        <f ca="1">INDEX(Relationstabel!$C$3:$K$10,MATCH(INDIRECT($A$1&amp;"J"&amp;A4165),Relationstabel!$A$3:$A$10,0),MATCH(IFERROR(VALUE(INDIRECT($A$1&amp;"K"&amp;A4165)),0),Relationstabel!$C$1:$K$1,0))</f>
        <v>Ingen varmeinstallation</v>
      </c>
      <c r="J4165" s="1" t="str">
        <f ca="1">INDEX(Anvendelseskode!B:B,MATCH($F4165,Anvendelseskode!$A:$A,0))</f>
        <v>El-, gas-, vand- eller varmeværk forbrændingsanstalt m.v..</v>
      </c>
      <c r="K4165" s="1" t="str">
        <f ca="1">INDEX(Anvendelseskode!C:C,MATCH($F4165,Anvendelseskode!$A:$A,0))</f>
        <v>El-, gas-, vand- og varmeværker</v>
      </c>
      <c r="L4165" s="1" t="str">
        <f ca="1">INDEX(Anvendelseskode!D:D,MATCH($F4165,Anvendelseskode!$A:$A,0))</f>
        <v>Industri</v>
      </c>
      <c r="M4165" s="1" t="str">
        <f ca="1">IFERROR(INDEX(SBi!$2:$2,MATCH(H4165,SBi!$1:$1,1)),SBi!$K$2)</f>
        <v>1961-1972</v>
      </c>
      <c r="N4165" s="1">
        <f ca="1">INDEX(SBi!$C$3:$K$28,MATCH(F4165,SBi!$B$3:$B$28,0),MATCH(M4165,SBi!$C$2:$K$2,0))</f>
        <v>97</v>
      </c>
      <c r="O4165" s="16">
        <f t="shared" ca="1" si="853"/>
        <v>1.94</v>
      </c>
      <c r="P4165" s="16" t="str">
        <f ca="1">IFERROR(INDEX(VpD!$2:$2,MATCH(H4165,VpD!$1:$1,1)),VpD!$I$2)</f>
        <v>1961-1972</v>
      </c>
      <c r="Q4165" s="1">
        <f ca="1">INDEX(VpD!$C$3:$I$27,MATCH(F4165,VpD!$B$3:$B$27,0),MATCH(P4165,VpD!$C$2:$I$2,0))</f>
        <v>97</v>
      </c>
      <c r="R4165" s="16">
        <f t="shared" ca="1" si="854"/>
        <v>1.94</v>
      </c>
      <c r="S4165" s="14">
        <f t="shared" ca="1" si="855"/>
        <v>712891.65</v>
      </c>
      <c r="T4165" s="14">
        <f t="shared" ca="1" si="856"/>
        <v>6169456.5</v>
      </c>
      <c r="U4165" s="14" t="str">
        <f t="shared" ca="1" si="857"/>
        <v>75D4829B-35CC-165E-E044-00144F3EAD67</v>
      </c>
    </row>
    <row r="4166" spans="1:21" s="14" customFormat="1" x14ac:dyDescent="0.25">
      <c r="A4166" s="14">
        <f t="shared" si="845"/>
        <v>4166</v>
      </c>
      <c r="B4166" s="14" t="str">
        <f t="shared" ca="1" si="846"/>
        <v>1A63DEAE-D755-426A-A66D-095AF5CB4C7F</v>
      </c>
      <c r="C4166" s="14" t="str">
        <f t="shared" ca="1" si="847"/>
        <v>Hyttevænget</v>
      </c>
      <c r="D4166" s="14" t="str">
        <f t="shared" ca="1" si="848"/>
        <v>49C</v>
      </c>
      <c r="E4166" s="14" t="str">
        <f t="shared" ca="1" si="849"/>
        <v>6ls</v>
      </c>
      <c r="F4166" s="1">
        <f t="shared" ca="1" si="850"/>
        <v>230</v>
      </c>
      <c r="G4166" s="1">
        <f t="shared" ca="1" si="851"/>
        <v>20</v>
      </c>
      <c r="H4166" s="1">
        <f t="shared" ca="1" si="852"/>
        <v>1965</v>
      </c>
      <c r="I4166" s="1" t="str">
        <f ca="1">INDEX(Relationstabel!$C$3:$K$10,MATCH(INDIRECT($A$1&amp;"J"&amp;A4166),Relationstabel!$A$3:$A$10,0),MATCH(IFERROR(VALUE(INDIRECT($A$1&amp;"K"&amp;A4166)),0),Relationstabel!$C$1:$K$1,0))</f>
        <v>Ingen varmeinstallation</v>
      </c>
      <c r="J4166" s="1" t="str">
        <f ca="1">INDEX(Anvendelseskode!B:B,MATCH($F4166,Anvendelseskode!$A:$A,0))</f>
        <v>El-, gas-, vand- eller varmeværk forbrændingsanstalt m.v..</v>
      </c>
      <c r="K4166" s="1" t="str">
        <f ca="1">INDEX(Anvendelseskode!C:C,MATCH($F4166,Anvendelseskode!$A:$A,0))</f>
        <v>El-, gas-, vand- og varmeværker</v>
      </c>
      <c r="L4166" s="1" t="str">
        <f ca="1">INDEX(Anvendelseskode!D:D,MATCH($F4166,Anvendelseskode!$A:$A,0))</f>
        <v>Industri</v>
      </c>
      <c r="M4166" s="1" t="str">
        <f ca="1">IFERROR(INDEX(SBi!$2:$2,MATCH(H4166,SBi!$1:$1,1)),SBi!$K$2)</f>
        <v>1961-1972</v>
      </c>
      <c r="N4166" s="1">
        <f ca="1">INDEX(SBi!$C$3:$K$28,MATCH(F4166,SBi!$B$3:$B$28,0),MATCH(M4166,SBi!$C$2:$K$2,0))</f>
        <v>97</v>
      </c>
      <c r="O4166" s="16">
        <f t="shared" ca="1" si="853"/>
        <v>1.94</v>
      </c>
      <c r="P4166" s="16" t="str">
        <f ca="1">IFERROR(INDEX(VpD!$2:$2,MATCH(H4166,VpD!$1:$1,1)),VpD!$I$2)</f>
        <v>1961-1972</v>
      </c>
      <c r="Q4166" s="1">
        <f ca="1">INDEX(VpD!$C$3:$I$27,MATCH(F4166,VpD!$B$3:$B$27,0),MATCH(P4166,VpD!$C$2:$I$2,0))</f>
        <v>97</v>
      </c>
      <c r="R4166" s="16">
        <f t="shared" ca="1" si="854"/>
        <v>1.94</v>
      </c>
      <c r="S4166" s="14">
        <f t="shared" ca="1" si="855"/>
        <v>713698.56</v>
      </c>
      <c r="T4166" s="14">
        <f t="shared" ca="1" si="856"/>
        <v>6169220.3300000001</v>
      </c>
      <c r="U4166" s="14" t="str">
        <f t="shared" ca="1" si="857"/>
        <v>777AB2BB-0E57-00A4-E044-00144F3EAD67</v>
      </c>
    </row>
    <row r="4167" spans="1:21" s="14" customFormat="1" x14ac:dyDescent="0.25">
      <c r="A4167" s="14">
        <f t="shared" si="845"/>
        <v>4167</v>
      </c>
      <c r="B4167" s="14" t="str">
        <f t="shared" ca="1" si="846"/>
        <v>59C6616C-7DE3-4F49-9054-393BC2831289</v>
      </c>
      <c r="C4167" s="14" t="str">
        <f t="shared" ca="1" si="847"/>
        <v>Vejlesvinget</v>
      </c>
      <c r="D4167" s="14" t="str">
        <f t="shared" ca="1" si="848"/>
        <v>2A</v>
      </c>
      <c r="E4167" s="14" t="str">
        <f t="shared" ca="1" si="849"/>
        <v>18nc</v>
      </c>
      <c r="F4167" s="1">
        <f t="shared" ca="1" si="850"/>
        <v>320</v>
      </c>
      <c r="G4167" s="1">
        <f t="shared" ca="1" si="851"/>
        <v>110</v>
      </c>
      <c r="H4167" s="1">
        <f t="shared" ca="1" si="852"/>
        <v>1964</v>
      </c>
      <c r="I4167" s="1" t="str">
        <f ca="1">INDEX(Relationstabel!$C$3:$K$10,MATCH(INDIRECT($A$1&amp;"J"&amp;A4167),Relationstabel!$A$3:$A$10,0),MATCH(IFERROR(VALUE(INDIRECT($A$1&amp;"K"&amp;A4167)),0),Relationstabel!$C$1:$K$1,0))</f>
        <v>Naturgas</v>
      </c>
      <c r="J4167" s="1" t="str">
        <f ca="1">INDEX(Anvendelseskode!B:B,MATCH($F4167,Anvendelseskode!$A:$A,0))</f>
        <v>Bygning til kontor, handel, lager herunder offentlig administration</v>
      </c>
      <c r="K4167" s="1" t="str">
        <f ca="1">INDEX(Anvendelseskode!C:C,MATCH($F4167,Anvendelseskode!$A:$A,0))</f>
        <v>Kontor, handel, lager, off. adm.</v>
      </c>
      <c r="L4167" s="1" t="str">
        <f ca="1">INDEX(Anvendelseskode!D:D,MATCH($F4167,Anvendelseskode!$A:$A,0))</f>
        <v>Handel og servicevirksomheder</v>
      </c>
      <c r="M4167" s="1" t="str">
        <f ca="1">IFERROR(INDEX(SBi!$2:$2,MATCH(H4167,SBi!$1:$1,1)),SBi!$K$2)</f>
        <v>1961-1972</v>
      </c>
      <c r="N4167" s="1">
        <f ca="1">INDEX(SBi!$C$3:$K$28,MATCH(F4167,SBi!$B$3:$B$28,0),MATCH(M4167,SBi!$C$2:$K$2,0))</f>
        <v>117.5</v>
      </c>
      <c r="O4167" s="16">
        <f t="shared" ca="1" si="853"/>
        <v>12.925000000000001</v>
      </c>
      <c r="P4167" s="16" t="str">
        <f ca="1">IFERROR(INDEX(VpD!$2:$2,MATCH(H4167,VpD!$1:$1,1)),VpD!$I$2)</f>
        <v>1961-1972</v>
      </c>
      <c r="Q4167" s="1">
        <f ca="1">INDEX(VpD!$C$3:$I$27,MATCH(F4167,VpD!$B$3:$B$27,0),MATCH(P4167,VpD!$C$2:$I$2,0))</f>
        <v>105</v>
      </c>
      <c r="R4167" s="16">
        <f t="shared" ca="1" si="854"/>
        <v>11.55</v>
      </c>
      <c r="S4167" s="14">
        <f t="shared" ca="1" si="855"/>
        <v>712562.45</v>
      </c>
      <c r="T4167" s="14">
        <f t="shared" ca="1" si="856"/>
        <v>6169322.29</v>
      </c>
      <c r="U4167" s="14" t="str">
        <f t="shared" ca="1" si="857"/>
        <v>86CD9050-50C0-44AA-B90A-5B0E860ED77C</v>
      </c>
    </row>
    <row r="4168" spans="1:21" s="14" customFormat="1" x14ac:dyDescent="0.25">
      <c r="A4168" s="14">
        <f t="shared" si="845"/>
        <v>4168</v>
      </c>
      <c r="B4168" s="14" t="str">
        <f t="shared" ca="1" si="846"/>
        <v>B9BBF38A-74A7-4E09-81C3-0434AD4D5243</v>
      </c>
      <c r="C4168" s="14" t="str">
        <f t="shared" ca="1" si="847"/>
        <v>Sandvejen</v>
      </c>
      <c r="D4168" s="14" t="str">
        <f t="shared" ca="1" si="848"/>
        <v>11</v>
      </c>
      <c r="E4168" s="14" t="str">
        <f t="shared" ca="1" si="849"/>
        <v>4ak</v>
      </c>
      <c r="F4168" s="1">
        <f t="shared" ca="1" si="850"/>
        <v>120</v>
      </c>
      <c r="G4168" s="1">
        <f t="shared" ca="1" si="851"/>
        <v>130</v>
      </c>
      <c r="H4168" s="1">
        <f t="shared" ca="1" si="852"/>
        <v>2014</v>
      </c>
      <c r="I4168" s="1" t="str">
        <f ca="1">INDEX(Relationstabel!$C$3:$K$10,MATCH(INDIRECT($A$1&amp;"J"&amp;A4168),Relationstabel!$A$3:$A$10,0),MATCH(IFERROR(VALUE(INDIRECT($A$1&amp;"K"&amp;A4168)),0),Relationstabel!$C$1:$K$1,0))</f>
        <v>Naturgas</v>
      </c>
      <c r="J4168" s="1" t="str">
        <f ca="1">INDEX(Anvendelseskode!B:B,MATCH($F4168,Anvendelseskode!$A:$A,0))</f>
        <v>Fritliggende enfamilieshus (parcelhus)</v>
      </c>
      <c r="K4168" s="1" t="str">
        <f ca="1">INDEX(Anvendelseskode!C:C,MATCH($F4168,Anvendelseskode!$A:$A,0))</f>
        <v>Parcelhuse</v>
      </c>
      <c r="L4168" s="1" t="str">
        <f ca="1">INDEX(Anvendelseskode!D:D,MATCH($F4168,Anvendelseskode!$A:$A,0))</f>
        <v>Private husholdninger</v>
      </c>
      <c r="M4168" s="1" t="str">
        <f ca="1">IFERROR(INDEX(SBi!$2:$2,MATCH(H4168,SBi!$1:$1,1)),SBi!$K$2)</f>
        <v>Efter 2006</v>
      </c>
      <c r="N4168" s="1">
        <f ca="1">INDEX(SBi!$C$3:$K$28,MATCH(F4168,SBi!$B$3:$B$28,0),MATCH(M4168,SBi!$C$2:$K$2,0))</f>
        <v>67.3</v>
      </c>
      <c r="O4168" s="16">
        <f t="shared" ca="1" si="853"/>
        <v>8.7490000000000006</v>
      </c>
      <c r="P4168" s="16" t="str">
        <f ca="1">IFERROR(INDEX(VpD!$2:$2,MATCH(H4168,VpD!$1:$1,1)),VpD!$I$2)</f>
        <v>&gt;1998</v>
      </c>
      <c r="Q4168" s="1">
        <f ca="1">INDEX(VpD!$C$3:$I$27,MATCH(F4168,VpD!$B$3:$B$27,0),MATCH(P4168,VpD!$C$2:$I$2,0))</f>
        <v>72</v>
      </c>
      <c r="R4168" s="16">
        <f t="shared" ca="1" si="854"/>
        <v>9.36</v>
      </c>
      <c r="S4168" s="14">
        <f t="shared" ca="1" si="855"/>
        <v>713120.38</v>
      </c>
      <c r="T4168" s="14">
        <f t="shared" ca="1" si="856"/>
        <v>6168642.0499999998</v>
      </c>
      <c r="U4168" s="14" t="str">
        <f t="shared" ca="1" si="857"/>
        <v>0A3F507E-20F5-32B8-E044-0003BA298018</v>
      </c>
    </row>
    <row r="4169" spans="1:21" s="14" customFormat="1" x14ac:dyDescent="0.25">
      <c r="A4169" s="14">
        <f t="shared" si="845"/>
        <v>4169</v>
      </c>
      <c r="B4169" s="14" t="str">
        <f t="shared" ca="1" si="846"/>
        <v>C8AC6A2F-EE8C-4E51-AC75-6AA81070CC0F</v>
      </c>
      <c r="C4169" s="14" t="str">
        <f t="shared" ca="1" si="847"/>
        <v>Hyrdeengen</v>
      </c>
      <c r="D4169" s="14" t="str">
        <f t="shared" ca="1" si="848"/>
        <v>341</v>
      </c>
      <c r="E4169" s="14" t="str">
        <f t="shared" ca="1" si="849"/>
        <v>21dt</v>
      </c>
      <c r="F4169" s="1">
        <f t="shared" ca="1" si="850"/>
        <v>130</v>
      </c>
      <c r="G4169" s="1">
        <f t="shared" ca="1" si="851"/>
        <v>126</v>
      </c>
      <c r="H4169" s="1">
        <f t="shared" ca="1" si="852"/>
        <v>1975</v>
      </c>
      <c r="I4169" s="1" t="str">
        <f ca="1">INDEX(Relationstabel!$C$3:$K$10,MATCH(INDIRECT($A$1&amp;"J"&amp;A4169),Relationstabel!$A$3:$A$10,0),MATCH(IFERROR(VALUE(INDIRECT($A$1&amp;"K"&amp;A4169)),0),Relationstabel!$C$1:$K$1,0))</f>
        <v>Fjernvarme/ Blokvarme</v>
      </c>
      <c r="J4169" s="1" t="str">
        <f ca="1">INDEX(Anvendelseskode!B:B,MATCH($F4169,Anvendelseskode!$A:$A,0))</f>
        <v>Række-, kæde-, dobbelthus (lodret adskillelse mellem enhederne)</v>
      </c>
      <c r="K4169" s="1" t="str">
        <f ca="1">INDEX(Anvendelseskode!C:C,MATCH($F4169,Anvendelseskode!$A:$A,0))</f>
        <v>Række-, kæde og dobbelthuse</v>
      </c>
      <c r="L4169" s="1" t="str">
        <f ca="1">INDEX(Anvendelseskode!D:D,MATCH($F4169,Anvendelseskode!$A:$A,0))</f>
        <v>Private husholdninger</v>
      </c>
      <c r="M4169" s="1" t="str">
        <f ca="1">IFERROR(INDEX(SBi!$2:$2,MATCH(H4169,SBi!$1:$1,1)),SBi!$K$2)</f>
        <v>1973-1978</v>
      </c>
      <c r="N4169" s="1">
        <f ca="1">INDEX(SBi!$C$3:$K$28,MATCH(F4169,SBi!$B$3:$B$28,0),MATCH(M4169,SBi!$C$2:$K$2,0))</f>
        <v>112.6</v>
      </c>
      <c r="O4169" s="16">
        <f t="shared" ca="1" si="853"/>
        <v>14.187599999999998</v>
      </c>
      <c r="P4169" s="16" t="str">
        <f ca="1">IFERROR(INDEX(VpD!$2:$2,MATCH(H4169,VpD!$1:$1,1)),VpD!$I$2)</f>
        <v>1973-1978</v>
      </c>
      <c r="Q4169" s="1">
        <f ca="1">INDEX(VpD!$C$3:$I$27,MATCH(F4169,VpD!$B$3:$B$27,0),MATCH(P4169,VpD!$C$2:$I$2,0))</f>
        <v>98</v>
      </c>
      <c r="R4169" s="16">
        <f t="shared" ca="1" si="854"/>
        <v>12.348000000000001</v>
      </c>
      <c r="S4169" s="14">
        <f t="shared" ca="1" si="855"/>
        <v>711542.41</v>
      </c>
      <c r="T4169" s="14">
        <f t="shared" ca="1" si="856"/>
        <v>6172371.9500000002</v>
      </c>
      <c r="U4169" s="14" t="str">
        <f t="shared" ca="1" si="857"/>
        <v>0A3F507E-19FC-32B8-E044-0003BA298018</v>
      </c>
    </row>
    <row r="4170" spans="1:21" s="14" customFormat="1" x14ac:dyDescent="0.25">
      <c r="A4170" s="14">
        <f t="shared" si="845"/>
        <v>4170</v>
      </c>
      <c r="B4170" s="14" t="str">
        <f t="shared" ca="1" si="846"/>
        <v>36A055C0-1F8C-462D-805B-B6D39BCB1FA0</v>
      </c>
      <c r="C4170" s="14" t="str">
        <f t="shared" ca="1" si="847"/>
        <v>Højstrupvej</v>
      </c>
      <c r="D4170" s="14" t="str">
        <f t="shared" ca="1" si="848"/>
        <v>4</v>
      </c>
      <c r="E4170" s="14" t="str">
        <f t="shared" ca="1" si="849"/>
        <v>18cc</v>
      </c>
      <c r="F4170" s="1">
        <f t="shared" ca="1" si="850"/>
        <v>120</v>
      </c>
      <c r="G4170" s="1">
        <f t="shared" ca="1" si="851"/>
        <v>158</v>
      </c>
      <c r="H4170" s="1">
        <f t="shared" ca="1" si="852"/>
        <v>1984</v>
      </c>
      <c r="I4170" s="1" t="str">
        <f ca="1">INDEX(Relationstabel!$C$3:$K$10,MATCH(INDIRECT($A$1&amp;"J"&amp;A4170),Relationstabel!$A$3:$A$10,0),MATCH(IFERROR(VALUE(INDIRECT($A$1&amp;"K"&amp;A4170)),0),Relationstabel!$C$1:$K$1,0))</f>
        <v>Naturgas</v>
      </c>
      <c r="J4170" s="1" t="str">
        <f ca="1">INDEX(Anvendelseskode!B:B,MATCH($F4170,Anvendelseskode!$A:$A,0))</f>
        <v>Fritliggende enfamilieshus (parcelhus)</v>
      </c>
      <c r="K4170" s="1" t="str">
        <f ca="1">INDEX(Anvendelseskode!C:C,MATCH($F4170,Anvendelseskode!$A:$A,0))</f>
        <v>Parcelhuse</v>
      </c>
      <c r="L4170" s="1" t="str">
        <f ca="1">INDEX(Anvendelseskode!D:D,MATCH($F4170,Anvendelseskode!$A:$A,0))</f>
        <v>Private husholdninger</v>
      </c>
      <c r="M4170" s="1" t="str">
        <f ca="1">IFERROR(INDEX(SBi!$2:$2,MATCH(H4170,SBi!$1:$1,1)),SBi!$K$2)</f>
        <v>1979-1998</v>
      </c>
      <c r="N4170" s="1">
        <f ca="1">INDEX(SBi!$C$3:$K$28,MATCH(F4170,SBi!$B$3:$B$28,0),MATCH(M4170,SBi!$C$2:$K$2,0))</f>
        <v>105.4</v>
      </c>
      <c r="O4170" s="16">
        <f t="shared" ca="1" si="853"/>
        <v>16.653200000000002</v>
      </c>
      <c r="P4170" s="16" t="str">
        <f ca="1">IFERROR(INDEX(VpD!$2:$2,MATCH(H4170,VpD!$1:$1,1)),VpD!$I$2)</f>
        <v>1979-1998</v>
      </c>
      <c r="Q4170" s="1">
        <f ca="1">INDEX(VpD!$C$3:$I$27,MATCH(F4170,VpD!$B$3:$B$27,0),MATCH(P4170,VpD!$C$2:$I$2,0))</f>
        <v>90</v>
      </c>
      <c r="R4170" s="16">
        <f t="shared" ca="1" si="854"/>
        <v>14.22</v>
      </c>
      <c r="S4170" s="14">
        <f t="shared" ca="1" si="855"/>
        <v>713099.72</v>
      </c>
      <c r="T4170" s="14">
        <f t="shared" ca="1" si="856"/>
        <v>6168879.1200000001</v>
      </c>
      <c r="U4170" s="14" t="str">
        <f t="shared" ca="1" si="857"/>
        <v>0A3F507E-1AFC-32B8-E044-0003BA298018</v>
      </c>
    </row>
    <row r="4171" spans="1:21" s="14" customFormat="1" x14ac:dyDescent="0.25">
      <c r="A4171" s="14">
        <f t="shared" si="845"/>
        <v>4171</v>
      </c>
      <c r="B4171" s="14" t="str">
        <f t="shared" ca="1" si="846"/>
        <v>838E2A83-609D-4497-91B7-9A0C77B2FC95</v>
      </c>
      <c r="C4171" s="14" t="str">
        <f t="shared" ca="1" si="847"/>
        <v>Løkketoften</v>
      </c>
      <c r="D4171" s="14" t="str">
        <f t="shared" ca="1" si="848"/>
        <v>25</v>
      </c>
      <c r="E4171" s="14" t="str">
        <f t="shared" ca="1" si="849"/>
        <v>9fl</v>
      </c>
      <c r="F4171" s="1">
        <f t="shared" ca="1" si="850"/>
        <v>120</v>
      </c>
      <c r="G4171" s="1">
        <f t="shared" ca="1" si="851"/>
        <v>134</v>
      </c>
      <c r="H4171" s="1">
        <f t="shared" ca="1" si="852"/>
        <v>1969</v>
      </c>
      <c r="I4171" s="1" t="str">
        <f ca="1">INDEX(Relationstabel!$C$3:$K$10,MATCH(INDIRECT($A$1&amp;"J"&amp;A4171),Relationstabel!$A$3:$A$10,0),MATCH(IFERROR(VALUE(INDIRECT($A$1&amp;"K"&amp;A4171)),0),Relationstabel!$C$1:$K$1,0))</f>
        <v>Naturgas</v>
      </c>
      <c r="J4171" s="1" t="str">
        <f ca="1">INDEX(Anvendelseskode!B:B,MATCH($F4171,Anvendelseskode!$A:$A,0))</f>
        <v>Fritliggende enfamilieshus (parcelhus)</v>
      </c>
      <c r="K4171" s="1" t="str">
        <f ca="1">INDEX(Anvendelseskode!C:C,MATCH($F4171,Anvendelseskode!$A:$A,0))</f>
        <v>Parcelhuse</v>
      </c>
      <c r="L4171" s="1" t="str">
        <f ca="1">INDEX(Anvendelseskode!D:D,MATCH($F4171,Anvendelseskode!$A:$A,0))</f>
        <v>Private husholdninger</v>
      </c>
      <c r="M4171" s="1" t="str">
        <f ca="1">IFERROR(INDEX(SBi!$2:$2,MATCH(H4171,SBi!$1:$1,1)),SBi!$K$2)</f>
        <v>1961-1972</v>
      </c>
      <c r="N4171" s="1">
        <f ca="1">INDEX(SBi!$C$3:$K$28,MATCH(F4171,SBi!$B$3:$B$28,0),MATCH(M4171,SBi!$C$2:$K$2,0))</f>
        <v>134.30000000000001</v>
      </c>
      <c r="O4171" s="16">
        <f t="shared" ca="1" si="853"/>
        <v>17.996200000000002</v>
      </c>
      <c r="P4171" s="16" t="str">
        <f ca="1">IFERROR(INDEX(VpD!$2:$2,MATCH(H4171,VpD!$1:$1,1)),VpD!$I$2)</f>
        <v>1961-1972</v>
      </c>
      <c r="Q4171" s="1">
        <f ca="1">INDEX(VpD!$C$3:$I$27,MATCH(F4171,VpD!$B$3:$B$27,0),MATCH(P4171,VpD!$C$2:$I$2,0))</f>
        <v>143</v>
      </c>
      <c r="R4171" s="16">
        <f t="shared" ca="1" si="854"/>
        <v>19.161999999999999</v>
      </c>
      <c r="S4171" s="14">
        <f t="shared" ca="1" si="855"/>
        <v>710906.88</v>
      </c>
      <c r="T4171" s="14">
        <f t="shared" ca="1" si="856"/>
        <v>6172017.4199999999</v>
      </c>
      <c r="U4171" s="14" t="str">
        <f t="shared" ca="1" si="857"/>
        <v>0A3F507E-1CFC-32B8-E044-0003BA298018</v>
      </c>
    </row>
    <row r="4172" spans="1:21" s="14" customFormat="1" x14ac:dyDescent="0.25">
      <c r="A4172" s="14">
        <f t="shared" si="845"/>
        <v>4172</v>
      </c>
      <c r="B4172" s="14" t="str">
        <f t="shared" ca="1" si="846"/>
        <v>A10FC4B1-F397-402D-B4D0-5BB76710A94F</v>
      </c>
      <c r="C4172" s="14" t="str">
        <f t="shared" ca="1" si="847"/>
        <v>Gulkløvervænget</v>
      </c>
      <c r="D4172" s="14" t="str">
        <f t="shared" ca="1" si="848"/>
        <v>18</v>
      </c>
      <c r="E4172" s="14" t="str">
        <f t="shared" ca="1" si="849"/>
        <v>9ug</v>
      </c>
      <c r="F4172" s="1">
        <f t="shared" ca="1" si="850"/>
        <v>130</v>
      </c>
      <c r="G4172" s="1">
        <f t="shared" ca="1" si="851"/>
        <v>120</v>
      </c>
      <c r="H4172" s="1">
        <f t="shared" ca="1" si="852"/>
        <v>2016</v>
      </c>
      <c r="I4172" s="1" t="str">
        <f ca="1">INDEX(Relationstabel!$C$3:$K$10,MATCH(INDIRECT($A$1&amp;"J"&amp;A4172),Relationstabel!$A$3:$A$10,0),MATCH(IFERROR(VALUE(INDIRECT($A$1&amp;"K"&amp;A4172)),0),Relationstabel!$C$1:$K$1,0))</f>
        <v>Fjernvarme/ Blokvarme</v>
      </c>
      <c r="J4172" s="1" t="str">
        <f ca="1">INDEX(Anvendelseskode!B:B,MATCH($F4172,Anvendelseskode!$A:$A,0))</f>
        <v>Række-, kæde-, dobbelthus (lodret adskillelse mellem enhederne)</v>
      </c>
      <c r="K4172" s="1" t="str">
        <f ca="1">INDEX(Anvendelseskode!C:C,MATCH($F4172,Anvendelseskode!$A:$A,0))</f>
        <v>Række-, kæde og dobbelthuse</v>
      </c>
      <c r="L4172" s="1" t="str">
        <f ca="1">INDEX(Anvendelseskode!D:D,MATCH($F4172,Anvendelseskode!$A:$A,0))</f>
        <v>Private husholdninger</v>
      </c>
      <c r="M4172" s="1" t="str">
        <f ca="1">IFERROR(INDEX(SBi!$2:$2,MATCH(H4172,SBi!$1:$1,1)),SBi!$K$2)</f>
        <v>Efter 2006</v>
      </c>
      <c r="N4172" s="1">
        <f ca="1">INDEX(SBi!$C$3:$K$28,MATCH(F4172,SBi!$B$3:$B$28,0),MATCH(M4172,SBi!$C$2:$K$2,0))</f>
        <v>66.400000000000006</v>
      </c>
      <c r="O4172" s="16">
        <f t="shared" ca="1" si="853"/>
        <v>7.9680000000000009</v>
      </c>
      <c r="P4172" s="16" t="str">
        <f ca="1">IFERROR(INDEX(VpD!$2:$2,MATCH(H4172,VpD!$1:$1,1)),VpD!$I$2)</f>
        <v>&gt;1998</v>
      </c>
      <c r="Q4172" s="1">
        <f ca="1">INDEX(VpD!$C$3:$I$27,MATCH(F4172,VpD!$B$3:$B$27,0),MATCH(P4172,VpD!$C$2:$I$2,0))</f>
        <v>65</v>
      </c>
      <c r="R4172" s="16">
        <f t="shared" ca="1" si="854"/>
        <v>7.8</v>
      </c>
      <c r="S4172" s="14">
        <f t="shared" ca="1" si="855"/>
        <v>711584.01</v>
      </c>
      <c r="T4172" s="14">
        <f t="shared" ca="1" si="856"/>
        <v>6172795.0899999999</v>
      </c>
      <c r="U4172" s="14" t="str">
        <f t="shared" ca="1" si="857"/>
        <v>F4C54359-5F3F-4D9A-A550-BF0DC01226B2</v>
      </c>
    </row>
    <row r="4173" spans="1:21" s="14" customFormat="1" x14ac:dyDescent="0.25">
      <c r="A4173" s="14">
        <f t="shared" si="845"/>
        <v>4173</v>
      </c>
      <c r="B4173" s="14" t="str">
        <f t="shared" ca="1" si="846"/>
        <v>5E2EDF6C-3AF3-4EA5-8FAB-E59C4E3CE52F</v>
      </c>
      <c r="C4173" s="14" t="str">
        <f t="shared" ca="1" si="847"/>
        <v>Gulkløvervænget</v>
      </c>
      <c r="D4173" s="14" t="str">
        <f t="shared" ca="1" si="848"/>
        <v>10</v>
      </c>
      <c r="E4173" s="14" t="str">
        <f t="shared" ca="1" si="849"/>
        <v>9ud</v>
      </c>
      <c r="F4173" s="1">
        <f t="shared" ca="1" si="850"/>
        <v>130</v>
      </c>
      <c r="G4173" s="1">
        <f t="shared" ca="1" si="851"/>
        <v>120</v>
      </c>
      <c r="H4173" s="1">
        <f t="shared" ca="1" si="852"/>
        <v>2016</v>
      </c>
      <c r="I4173" s="1" t="str">
        <f ca="1">INDEX(Relationstabel!$C$3:$K$10,MATCH(INDIRECT($A$1&amp;"J"&amp;A4173),Relationstabel!$A$3:$A$10,0),MATCH(IFERROR(VALUE(INDIRECT($A$1&amp;"K"&amp;A4173)),0),Relationstabel!$C$1:$K$1,0))</f>
        <v>Fjernvarme/ Blokvarme</v>
      </c>
      <c r="J4173" s="1" t="str">
        <f ca="1">INDEX(Anvendelseskode!B:B,MATCH($F4173,Anvendelseskode!$A:$A,0))</f>
        <v>Række-, kæde-, dobbelthus (lodret adskillelse mellem enhederne)</v>
      </c>
      <c r="K4173" s="1" t="str">
        <f ca="1">INDEX(Anvendelseskode!C:C,MATCH($F4173,Anvendelseskode!$A:$A,0))</f>
        <v>Række-, kæde og dobbelthuse</v>
      </c>
      <c r="L4173" s="1" t="str">
        <f ca="1">INDEX(Anvendelseskode!D:D,MATCH($F4173,Anvendelseskode!$A:$A,0))</f>
        <v>Private husholdninger</v>
      </c>
      <c r="M4173" s="1" t="str">
        <f ca="1">IFERROR(INDEX(SBi!$2:$2,MATCH(H4173,SBi!$1:$1,1)),SBi!$K$2)</f>
        <v>Efter 2006</v>
      </c>
      <c r="N4173" s="1">
        <f ca="1">INDEX(SBi!$C$3:$K$28,MATCH(F4173,SBi!$B$3:$B$28,0),MATCH(M4173,SBi!$C$2:$K$2,0))</f>
        <v>66.400000000000006</v>
      </c>
      <c r="O4173" s="16">
        <f t="shared" ca="1" si="853"/>
        <v>7.9680000000000009</v>
      </c>
      <c r="P4173" s="16" t="str">
        <f ca="1">IFERROR(INDEX(VpD!$2:$2,MATCH(H4173,VpD!$1:$1,1)),VpD!$I$2)</f>
        <v>&gt;1998</v>
      </c>
      <c r="Q4173" s="1">
        <f ca="1">INDEX(VpD!$C$3:$I$27,MATCH(F4173,VpD!$B$3:$B$27,0),MATCH(P4173,VpD!$C$2:$I$2,0))</f>
        <v>65</v>
      </c>
      <c r="R4173" s="16">
        <f t="shared" ca="1" si="854"/>
        <v>7.8</v>
      </c>
      <c r="S4173" s="14">
        <f t="shared" ca="1" si="855"/>
        <v>711578.78</v>
      </c>
      <c r="T4173" s="14">
        <f t="shared" ca="1" si="856"/>
        <v>6172815.1699999999</v>
      </c>
      <c r="U4173" s="14" t="str">
        <f t="shared" ca="1" si="857"/>
        <v>2002223E-975E-4309-9603-BF13569524D4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9"/>
  <sheetViews>
    <sheetView workbookViewId="0">
      <selection activeCell="P8" sqref="P8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8.85546875" style="5" customWidth="1"/>
  </cols>
  <sheetData>
    <row r="1" spans="2:11" ht="15.75" customHeight="1" thickBot="1" x14ac:dyDescent="0.3"/>
    <row r="2" spans="2:11" x14ac:dyDescent="0.25">
      <c r="B2" s="6" t="s">
        <v>19</v>
      </c>
      <c r="C2" s="7" t="s">
        <v>20</v>
      </c>
      <c r="D2" s="7" t="s">
        <v>21</v>
      </c>
      <c r="E2" s="7" t="s">
        <v>22</v>
      </c>
      <c r="F2" s="7" t="s">
        <v>23</v>
      </c>
      <c r="G2" s="7" t="s">
        <v>24</v>
      </c>
      <c r="H2" s="7" t="s">
        <v>25</v>
      </c>
      <c r="I2" s="7" t="s">
        <v>26</v>
      </c>
      <c r="J2" s="8" t="s">
        <v>27</v>
      </c>
      <c r="K2" s="9" t="s">
        <v>28</v>
      </c>
    </row>
    <row r="3" spans="2:11" x14ac:dyDescent="0.25">
      <c r="B3" s="10" t="s">
        <v>29</v>
      </c>
      <c r="C3" s="17">
        <f ca="1">SUMIFS(Energi!$O:$O,Energi!$L:$L,$B3,Energi!$I:$I,C$2)</f>
        <v>26851.433800000006</v>
      </c>
      <c r="D3" s="18">
        <f ca="1">SUMIFS(Energi!$O:$O,Energi!$L:$L,$B3,Energi!$I:$I,D$2)</f>
        <v>38180.087699999589</v>
      </c>
      <c r="E3" s="18">
        <f ca="1">SUMIFS(Energi!$O:$O,Energi!$L:$L,$B3,Energi!$I:$I,E$2)</f>
        <v>0</v>
      </c>
      <c r="F3" s="18">
        <f ca="1">SUMIFS(Energi!$O:$O,Energi!$L:$L,$B3,Energi!$I:$I,F$2)</f>
        <v>695.06330000000003</v>
      </c>
      <c r="G3" s="18">
        <f ca="1">SUMIFS(Energi!$O:$O,Energi!$L:$L,$B3,Energi!$I:$I,G$2)</f>
        <v>4233.3615999999975</v>
      </c>
      <c r="H3" s="18">
        <f ca="1">SUMIFS(Energi!$O:$O,Energi!$L:$L,$B3,Energi!$I:$I,H$2)</f>
        <v>4801.7232999999969</v>
      </c>
      <c r="I3" s="18">
        <f ca="1">SUMIFS(Energi!$O:$O,Energi!$L:$L,$B3,Energi!$I:$I,I$2)</f>
        <v>143.4298</v>
      </c>
      <c r="J3" s="19">
        <f ca="1">SUMIFS(Energi!$O:$O,Energi!$L:$L,$B3)-SUM(C3:I3)</f>
        <v>-1.8917489796876907E-10</v>
      </c>
      <c r="K3" s="20">
        <f t="shared" ref="K3:K9" ca="1" si="0">SUM(C3:J3)</f>
        <v>74905.0994999994</v>
      </c>
    </row>
    <row r="4" spans="2:11" x14ac:dyDescent="0.25">
      <c r="B4" s="10" t="s">
        <v>30</v>
      </c>
      <c r="C4" s="21">
        <f ca="1">SUMIFS(Energi!$O:$O,Energi!$L:$L,$B4,Energi!$I:$I,C$2)</f>
        <v>789.83499999999992</v>
      </c>
      <c r="D4" s="22">
        <f ca="1">SUMIFS(Energi!$O:$O,Energi!$L:$L,$B4,Energi!$I:$I,D$2)</f>
        <v>9868.067100000002</v>
      </c>
      <c r="E4" s="22">
        <f ca="1">SUMIFS(Energi!$O:$O,Energi!$L:$L,$B4,Energi!$I:$I,E$2)</f>
        <v>564.73759999999982</v>
      </c>
      <c r="F4" s="22">
        <f ca="1">SUMIFS(Energi!$O:$O,Energi!$L:$L,$B4,Energi!$I:$I,F$2)</f>
        <v>31.826499999999999</v>
      </c>
      <c r="G4" s="22">
        <f ca="1">SUMIFS(Energi!$O:$O,Energi!$L:$L,$B4,Energi!$I:$I,G$2)</f>
        <v>143.84440000000001</v>
      </c>
      <c r="H4" s="22">
        <f ca="1">SUMIFS(Energi!$O:$O,Energi!$L:$L,$B4,Energi!$I:$I,H$2)</f>
        <v>462.62700000000007</v>
      </c>
      <c r="I4" s="22">
        <f ca="1">SUMIFS(Energi!$O:$O,Energi!$L:$L,$B4,Energi!$I:$I,I$2)</f>
        <v>64.335599999999999</v>
      </c>
      <c r="J4" s="23">
        <f ca="1">SUMIFS(Energi!$O:$O,Energi!$L:$L,$B4)-SUM(C4:I4)</f>
        <v>0</v>
      </c>
      <c r="K4" s="20">
        <f t="shared" ca="1" si="0"/>
        <v>11925.273200000001</v>
      </c>
    </row>
    <row r="5" spans="2:11" x14ac:dyDescent="0.25">
      <c r="B5" s="10" t="s">
        <v>31</v>
      </c>
      <c r="C5" s="21">
        <f ca="1">SUMIFS(Energi!$O:$O,Energi!$L:$L,$B5,Energi!$I:$I,C$2)</f>
        <v>7.0949999999999998</v>
      </c>
      <c r="D5" s="22">
        <f ca="1">SUMIFS(Energi!$O:$O,Energi!$L:$L,$B5,Energi!$I:$I,D$2)</f>
        <v>0</v>
      </c>
      <c r="E5" s="22">
        <f ca="1">SUMIFS(Energi!$O:$O,Energi!$L:$L,$B5,Energi!$I:$I,E$2)</f>
        <v>235.01799999999994</v>
      </c>
      <c r="F5" s="22">
        <f ca="1">SUMIFS(Energi!$O:$O,Energi!$L:$L,$B5,Energi!$I:$I,F$2)</f>
        <v>2.7</v>
      </c>
      <c r="G5" s="22">
        <f ca="1">SUMIFS(Energi!$O:$O,Energi!$L:$L,$B5,Energi!$I:$I,G$2)</f>
        <v>57.216000000000001</v>
      </c>
      <c r="H5" s="22">
        <f ca="1">SUMIFS(Energi!$O:$O,Energi!$L:$L,$B5,Energi!$I:$I,H$2)</f>
        <v>0.82499999999999996</v>
      </c>
      <c r="I5" s="22">
        <f ca="1">SUMIFS(Energi!$O:$O,Energi!$L:$L,$B5,Energi!$I:$I,I$2)</f>
        <v>18.989999999999998</v>
      </c>
      <c r="J5" s="23">
        <f ca="1">SUMIFS(Energi!$O:$O,Energi!$L:$L,$B5)-SUM(C5:I5)</f>
        <v>0</v>
      </c>
      <c r="K5" s="20">
        <f t="shared" ca="1" si="0"/>
        <v>321.84399999999994</v>
      </c>
    </row>
    <row r="6" spans="2:11" x14ac:dyDescent="0.25">
      <c r="B6" s="10" t="s">
        <v>32</v>
      </c>
      <c r="C6" s="21">
        <f ca="1">SUMIFS(Energi!$O:$O,Energi!$L:$L,$B6,Energi!$I:$I,C$2)</f>
        <v>1540.5625999999997</v>
      </c>
      <c r="D6" s="22">
        <f ca="1">SUMIFS(Energi!$O:$O,Energi!$L:$L,$B6,Energi!$I:$I,D$2)</f>
        <v>1349.2781999999997</v>
      </c>
      <c r="E6" s="22">
        <f ca="1">SUMIFS(Energi!$O:$O,Energi!$L:$L,$B6,Energi!$I:$I,E$2)</f>
        <v>677.26160000000095</v>
      </c>
      <c r="F6" s="22">
        <f ca="1">SUMIFS(Energi!$O:$O,Energi!$L:$L,$B6,Energi!$I:$I,F$2)</f>
        <v>52.08</v>
      </c>
      <c r="G6" s="22">
        <f ca="1">SUMIFS(Energi!$O:$O,Energi!$L:$L,$B6,Energi!$I:$I,G$2)</f>
        <v>953.53500000000008</v>
      </c>
      <c r="H6" s="22">
        <f ca="1">SUMIFS(Energi!$O:$O,Energi!$L:$L,$B6,Energi!$I:$I,H$2)</f>
        <v>52.826000000000008</v>
      </c>
      <c r="I6" s="22">
        <f ca="1">SUMIFS(Energi!$O:$O,Energi!$L:$L,$B6,Energi!$I:$I,I$2)</f>
        <v>0</v>
      </c>
      <c r="J6" s="23">
        <f ca="1">SUMIFS(Energi!$O:$O,Energi!$L:$L,$B6)-SUM(C6:I6)</f>
        <v>0.46199999999862484</v>
      </c>
      <c r="K6" s="20">
        <f t="shared" ca="1" si="0"/>
        <v>4626.0053999999991</v>
      </c>
    </row>
    <row r="7" spans="2:11" x14ac:dyDescent="0.25">
      <c r="B7" s="10" t="s">
        <v>33</v>
      </c>
      <c r="C7" s="24">
        <f ca="1">SUMIFS(Energi!$O:$O,Energi!$L:$L,$B7,Energi!$I:$I,C$2)</f>
        <v>2891.2612000000004</v>
      </c>
      <c r="D7" s="25">
        <f ca="1">SUMIFS(Energi!$O:$O,Energi!$L:$L,$B7,Energi!$I:$I,D$2)</f>
        <v>7457.4661000000006</v>
      </c>
      <c r="E7" s="25">
        <f ca="1">SUMIFS(Energi!$O:$O,Energi!$L:$L,$B7,Energi!$I:$I,E$2)</f>
        <v>727.49139999999989</v>
      </c>
      <c r="F7" s="25">
        <f ca="1">SUMIFS(Energi!$O:$O,Energi!$L:$L,$B7,Energi!$I:$I,F$2)</f>
        <v>125.3913</v>
      </c>
      <c r="G7" s="25">
        <f ca="1">SUMIFS(Energi!$O:$O,Energi!$L:$L,$B7,Energi!$I:$I,G$2)</f>
        <v>1303.1954000000005</v>
      </c>
      <c r="H7" s="25">
        <f ca="1">SUMIFS(Energi!$O:$O,Energi!$L:$L,$B7,Energi!$I:$I,H$2)</f>
        <v>57.931299999999993</v>
      </c>
      <c r="I7" s="25">
        <f ca="1">SUMIFS(Energi!$O:$O,Energi!$L:$L,$B7,Energi!$I:$I,I$2)</f>
        <v>0</v>
      </c>
      <c r="J7" s="26">
        <f ca="1">SUMIFS(Energi!$O:$O,Energi!$L:$L,$B7)-SUM(C7:I7)</f>
        <v>0</v>
      </c>
      <c r="K7" s="20">
        <f t="shared" ca="1" si="0"/>
        <v>12562.736700000001</v>
      </c>
    </row>
    <row r="8" spans="2:11" x14ac:dyDescent="0.25">
      <c r="B8" s="11" t="s">
        <v>27</v>
      </c>
      <c r="C8" s="25">
        <f ca="1">SUMIFS(Energi!$O:$O,Energi!$I:$I,C$2)-SUM(C3:C7)</f>
        <v>0</v>
      </c>
      <c r="D8" s="25">
        <f ca="1">SUMIFS(Energi!$O:$O,Energi!$I:$I,D$2)-SUM(D3:D7)</f>
        <v>1.0913936421275139E-10</v>
      </c>
      <c r="E8" s="25">
        <f ca="1">SUMIFS(Energi!$O:$O,Energi!$I:$I,E$2)-SUM(E3:E7)</f>
        <v>0</v>
      </c>
      <c r="F8" s="25">
        <f ca="1">SUMIFS(Energi!$O:$O,Energi!$I:$I,F$2)-SUM(F3:F7)</f>
        <v>0</v>
      </c>
      <c r="G8" s="25">
        <f ca="1">SUMIFS(Energi!$O:$O,Energi!$I:$I,G$2)-SUM(G3:G7)</f>
        <v>0</v>
      </c>
      <c r="H8" s="25">
        <f ca="1">SUMIFS(Energi!$O:$O,Energi!$I:$I,H$2)-SUM(H3:H7)</f>
        <v>0</v>
      </c>
      <c r="I8" s="25">
        <f ca="1">SUMIFS(Energi!$O:$O,Energi!$I:$I,I$2)-SUM(I3:I7)</f>
        <v>0</v>
      </c>
      <c r="J8" s="27"/>
      <c r="K8" s="28">
        <f t="shared" ca="1" si="0"/>
        <v>1.0913936421275139E-10</v>
      </c>
    </row>
    <row r="9" spans="2:11" ht="15.75" customHeight="1" thickBot="1" x14ac:dyDescent="0.3">
      <c r="B9" s="12" t="s">
        <v>28</v>
      </c>
      <c r="C9" s="29">
        <f t="shared" ref="C9:J9" ca="1" si="1">SUM(C3:C7)</f>
        <v>32080.187600000008</v>
      </c>
      <c r="D9" s="29">
        <f t="shared" ca="1" si="1"/>
        <v>56854.899099999588</v>
      </c>
      <c r="E9" s="29">
        <f t="shared" ca="1" si="1"/>
        <v>2204.5086000000006</v>
      </c>
      <c r="F9" s="29">
        <f t="shared" ca="1" si="1"/>
        <v>907.06110000000012</v>
      </c>
      <c r="G9" s="29">
        <f t="shared" ca="1" si="1"/>
        <v>6691.1523999999981</v>
      </c>
      <c r="H9" s="29">
        <f t="shared" ca="1" si="1"/>
        <v>5375.9325999999974</v>
      </c>
      <c r="I9" s="29">
        <f t="shared" ca="1" si="1"/>
        <v>226.75540000000001</v>
      </c>
      <c r="J9" s="30">
        <f t="shared" ca="1" si="1"/>
        <v>0.46199999980944995</v>
      </c>
      <c r="K9" s="31">
        <f t="shared" ca="1" si="0"/>
        <v>104340.9587999994</v>
      </c>
    </row>
    <row r="10" spans="2:11" x14ac:dyDescent="0.25">
      <c r="C10" s="32"/>
      <c r="D10" s="32"/>
      <c r="E10" s="32"/>
      <c r="F10" s="32"/>
      <c r="G10" s="32"/>
      <c r="H10" s="32"/>
      <c r="I10" s="32"/>
    </row>
    <row r="11" spans="2:11" ht="15.75" customHeight="1" thickBot="1" x14ac:dyDescent="0.3">
      <c r="C11" s="32"/>
      <c r="D11" s="32"/>
      <c r="E11" s="32"/>
      <c r="F11" s="32"/>
      <c r="G11" s="32"/>
      <c r="H11" s="32"/>
      <c r="I11" s="32"/>
    </row>
    <row r="12" spans="2:11" x14ac:dyDescent="0.25">
      <c r="B12" s="6" t="s">
        <v>34</v>
      </c>
      <c r="C12" s="33" t="str">
        <f t="shared" ref="C12:K12" si="2">C2</f>
        <v>Naturgas</v>
      </c>
      <c r="D12" s="34" t="str">
        <f t="shared" si="2"/>
        <v>Fjernvarme/ Blokvarme</v>
      </c>
      <c r="E12" s="34" t="str">
        <f t="shared" si="2"/>
        <v>Ingen varmeinstallation</v>
      </c>
      <c r="F12" s="34" t="str">
        <f t="shared" si="2"/>
        <v>Varmepumpe</v>
      </c>
      <c r="G12" s="34" t="str">
        <f t="shared" si="2"/>
        <v>Olie</v>
      </c>
      <c r="H12" s="34" t="str">
        <f t="shared" si="2"/>
        <v>Elvarme</v>
      </c>
      <c r="I12" s="34" t="str">
        <f t="shared" si="2"/>
        <v>Biomasse</v>
      </c>
      <c r="J12" s="35" t="str">
        <f t="shared" si="2"/>
        <v>Andet</v>
      </c>
      <c r="K12" s="36" t="str">
        <f t="shared" si="2"/>
        <v>Sum</v>
      </c>
    </row>
    <row r="13" spans="2:11" x14ac:dyDescent="0.25">
      <c r="B13" s="13" t="s">
        <v>35</v>
      </c>
      <c r="C13" s="17">
        <f ca="1">SUMIFS(Energi!$O:$O,Energi!$K:$K,$B13,Energi!$I:$I,C$12)</f>
        <v>34.965600000000002</v>
      </c>
      <c r="D13" s="18">
        <f ca="1">SUMIFS(Energi!$O:$O,Energi!$K:$K,$B13,Energi!$I:$I,D$12)</f>
        <v>0</v>
      </c>
      <c r="E13" s="18">
        <f ca="1">SUMIFS(Energi!$O:$O,Energi!$K:$K,$B13,Energi!$I:$I,E$12)</f>
        <v>0</v>
      </c>
      <c r="F13" s="18">
        <f ca="1">SUMIFS(Energi!$O:$O,Energi!$K:$K,$B13,Energi!$I:$I,F$12)</f>
        <v>17.992799999999999</v>
      </c>
      <c r="G13" s="18">
        <f ca="1">SUMIFS(Energi!$O:$O,Energi!$K:$K,$B13,Energi!$I:$I,G$12)</f>
        <v>44.086600000000004</v>
      </c>
      <c r="H13" s="18">
        <f ca="1">SUMIFS(Energi!$O:$O,Energi!$K:$K,$B13,Energi!$I:$I,H$12)</f>
        <v>0</v>
      </c>
      <c r="I13" s="18">
        <f ca="1">SUMIFS(Energi!$O:$O,Energi!$K:$K,$B13,Energi!$I:$I,I$12)</f>
        <v>0</v>
      </c>
      <c r="J13" s="19">
        <f ca="1">SUMIFS(Energi!$O:$O,Energi!$K:$K,$B13)-SUM(C13:I13)</f>
        <v>0</v>
      </c>
      <c r="K13" s="37">
        <f t="shared" ref="K13:K39" ca="1" si="3">SUM(C13:J13)</f>
        <v>97.045000000000002</v>
      </c>
    </row>
    <row r="14" spans="2:11" x14ac:dyDescent="0.25">
      <c r="B14" s="10" t="s">
        <v>36</v>
      </c>
      <c r="C14" s="21">
        <f ca="1">SUMIFS(Energi!$O:$O,Energi!$K:$K,$B14,Energi!$I:$I,C$12)</f>
        <v>23247.165300000019</v>
      </c>
      <c r="D14" s="22">
        <f ca="1">SUMIFS(Energi!$O:$O,Energi!$K:$K,$B14,Energi!$I:$I,D$12)</f>
        <v>3709.2425999999987</v>
      </c>
      <c r="E14" s="22">
        <f ca="1">SUMIFS(Energi!$O:$O,Energi!$K:$K,$B14,Energi!$I:$I,E$12)</f>
        <v>0</v>
      </c>
      <c r="F14" s="22">
        <f ca="1">SUMIFS(Energi!$O:$O,Energi!$K:$K,$B14,Energi!$I:$I,F$12)</f>
        <v>648.4701</v>
      </c>
      <c r="G14" s="22">
        <f ca="1">SUMIFS(Energi!$O:$O,Energi!$K:$K,$B14,Energi!$I:$I,G$12)</f>
        <v>3778.0706999999993</v>
      </c>
      <c r="H14" s="22">
        <f ca="1">SUMIFS(Energi!$O:$O,Energi!$K:$K,$B14,Energi!$I:$I,H$12)</f>
        <v>3074.8552</v>
      </c>
      <c r="I14" s="22">
        <f ca="1">SUMIFS(Energi!$O:$O,Energi!$K:$K,$B14,Energi!$I:$I,I$12)</f>
        <v>132.5189</v>
      </c>
      <c r="J14" s="23">
        <f ca="1">SUMIFS(Energi!$O:$O,Energi!$K:$K,$B14)-SUM(C14:I14)</f>
        <v>8.0035533756017685E-11</v>
      </c>
      <c r="K14" s="20">
        <f t="shared" ca="1" si="3"/>
        <v>34590.322800000096</v>
      </c>
    </row>
    <row r="15" spans="2:11" x14ac:dyDescent="0.25">
      <c r="B15" s="10" t="s">
        <v>37</v>
      </c>
      <c r="C15" s="21">
        <f ca="1">SUMIFS(Energi!$O:$O,Energi!$K:$K,$B15,Energi!$I:$I,C$12)</f>
        <v>2645.0150000000126</v>
      </c>
      <c r="D15" s="22">
        <f ca="1">SUMIFS(Energi!$O:$O,Energi!$K:$K,$B15,Energi!$I:$I,D$12)</f>
        <v>14069.897599999964</v>
      </c>
      <c r="E15" s="22">
        <f ca="1">SUMIFS(Energi!$O:$O,Energi!$K:$K,$B15,Energi!$I:$I,E$12)</f>
        <v>0</v>
      </c>
      <c r="F15" s="22">
        <f ca="1">SUMIFS(Energi!$O:$O,Energi!$K:$K,$B15,Energi!$I:$I,F$12)</f>
        <v>28.6004</v>
      </c>
      <c r="G15" s="22">
        <f ca="1">SUMIFS(Energi!$O:$O,Energi!$K:$K,$B15,Energi!$I:$I,G$12)</f>
        <v>344.27119999999991</v>
      </c>
      <c r="H15" s="22">
        <f ca="1">SUMIFS(Energi!$O:$O,Energi!$K:$K,$B15,Energi!$I:$I,H$12)</f>
        <v>1693.6995000000011</v>
      </c>
      <c r="I15" s="22">
        <f ca="1">SUMIFS(Energi!$O:$O,Energi!$K:$K,$B15,Energi!$I:$I,I$12)</f>
        <v>10.9109</v>
      </c>
      <c r="J15" s="23">
        <f ca="1">SUMIFS(Energi!$O:$O,Energi!$K:$K,$B15)-SUM(C15:I15)</f>
        <v>0</v>
      </c>
      <c r="K15" s="20">
        <f t="shared" ca="1" si="3"/>
        <v>18792.394599999978</v>
      </c>
    </row>
    <row r="16" spans="2:11" x14ac:dyDescent="0.25">
      <c r="B16" s="10" t="s">
        <v>38</v>
      </c>
      <c r="C16" s="21">
        <f ca="1">SUMIFS(Energi!$O:$O,Energi!$K:$K,$B16,Energi!$I:$I,C$12)</f>
        <v>913.77510000000007</v>
      </c>
      <c r="D16" s="22">
        <f ca="1">SUMIFS(Energi!$O:$O,Energi!$K:$K,$B16,Energi!$I:$I,D$12)</f>
        <v>20356.608499999984</v>
      </c>
      <c r="E16" s="22">
        <f ca="1">SUMIFS(Energi!$O:$O,Energi!$K:$K,$B16,Energi!$I:$I,E$12)</f>
        <v>0</v>
      </c>
      <c r="F16" s="22">
        <f ca="1">SUMIFS(Energi!$O:$O,Energi!$K:$K,$B16,Energi!$I:$I,F$12)</f>
        <v>0</v>
      </c>
      <c r="G16" s="22">
        <f ca="1">SUMIFS(Energi!$O:$O,Energi!$K:$K,$B16,Energi!$I:$I,G$12)</f>
        <v>35.372</v>
      </c>
      <c r="H16" s="22">
        <f ca="1">SUMIFS(Energi!$O:$O,Energi!$K:$K,$B16,Energi!$I:$I,H$12)</f>
        <v>0</v>
      </c>
      <c r="I16" s="22">
        <f ca="1">SUMIFS(Energi!$O:$O,Energi!$K:$K,$B16,Energi!$I:$I,I$12)</f>
        <v>0</v>
      </c>
      <c r="J16" s="23">
        <f ca="1">SUMIFS(Energi!$O:$O,Energi!$K:$K,$B16)-SUM(C16:I16)</f>
        <v>0</v>
      </c>
      <c r="K16" s="20">
        <f t="shared" ca="1" si="3"/>
        <v>21305.755599999982</v>
      </c>
    </row>
    <row r="17" spans="2:11" x14ac:dyDescent="0.25">
      <c r="B17" s="10" t="s">
        <v>39</v>
      </c>
      <c r="C17" s="21">
        <f ca="1">SUMIFS(Energi!$O:$O,Energi!$K:$K,$B17,Energi!$I:$I,C$12)</f>
        <v>0</v>
      </c>
      <c r="D17" s="22">
        <f ca="1">SUMIFS(Energi!$O:$O,Energi!$K:$K,$B17,Energi!$I:$I,D$12)</f>
        <v>0</v>
      </c>
      <c r="E17" s="22">
        <f ca="1">SUMIFS(Energi!$O:$O,Energi!$K:$K,$B17,Energi!$I:$I,E$12)</f>
        <v>0</v>
      </c>
      <c r="F17" s="22">
        <f ca="1">SUMIFS(Energi!$O:$O,Energi!$K:$K,$B17,Energi!$I:$I,F$12)</f>
        <v>0</v>
      </c>
      <c r="G17" s="22">
        <f ca="1">SUMIFS(Energi!$O:$O,Energi!$K:$K,$B17,Energi!$I:$I,G$12)</f>
        <v>0</v>
      </c>
      <c r="H17" s="22">
        <f ca="1">SUMIFS(Energi!$O:$O,Energi!$K:$K,$B17,Energi!$I:$I,H$12)</f>
        <v>0</v>
      </c>
      <c r="I17" s="22">
        <f ca="1">SUMIFS(Energi!$O:$O,Energi!$K:$K,$B17,Energi!$I:$I,I$12)</f>
        <v>0</v>
      </c>
      <c r="J17" s="23">
        <f ca="1">SUMIFS(Energi!$O:$O,Energi!$K:$K,$B17)-SUM(C17:I17)</f>
        <v>0</v>
      </c>
      <c r="K17" s="20">
        <f t="shared" ca="1" si="3"/>
        <v>0</v>
      </c>
    </row>
    <row r="18" spans="2:11" x14ac:dyDescent="0.25">
      <c r="B18" s="10" t="s">
        <v>40</v>
      </c>
      <c r="C18" s="21">
        <f ca="1">SUMIFS(Energi!$O:$O,Energi!$K:$K,$B18,Energi!$I:$I,C$12)</f>
        <v>0</v>
      </c>
      <c r="D18" s="22">
        <f ca="1">SUMIFS(Energi!$O:$O,Energi!$K:$K,$B18,Energi!$I:$I,D$12)</f>
        <v>1782.0781999999997</v>
      </c>
      <c r="E18" s="22">
        <f ca="1">SUMIFS(Energi!$O:$O,Energi!$K:$K,$B18,Energi!$I:$I,E$12)</f>
        <v>0</v>
      </c>
      <c r="F18" s="22">
        <f ca="1">SUMIFS(Energi!$O:$O,Energi!$K:$K,$B18,Energi!$I:$I,F$12)</f>
        <v>0</v>
      </c>
      <c r="G18" s="22">
        <f ca="1">SUMIFS(Energi!$O:$O,Energi!$K:$K,$B18,Energi!$I:$I,G$12)</f>
        <v>0</v>
      </c>
      <c r="H18" s="22">
        <f ca="1">SUMIFS(Energi!$O:$O,Energi!$K:$K,$B18,Energi!$I:$I,H$12)</f>
        <v>0</v>
      </c>
      <c r="I18" s="22">
        <f ca="1">SUMIFS(Energi!$O:$O,Energi!$K:$K,$B18,Energi!$I:$I,I$12)</f>
        <v>0</v>
      </c>
      <c r="J18" s="23">
        <f ca="1">SUMIFS(Energi!$O:$O,Energi!$K:$K,$B18)-SUM(C18:I18)</f>
        <v>0</v>
      </c>
      <c r="K18" s="20">
        <f t="shared" ca="1" si="3"/>
        <v>1782.0781999999997</v>
      </c>
    </row>
    <row r="19" spans="2:11" x14ac:dyDescent="0.25">
      <c r="B19" s="10" t="s">
        <v>41</v>
      </c>
      <c r="C19" s="21">
        <f ca="1">SUMIFS(Energi!$O:$O,Energi!$K:$K,$B19,Energi!$I:$I,C$12)</f>
        <v>0</v>
      </c>
      <c r="D19" s="22">
        <f ca="1">SUMIFS(Energi!$O:$O,Energi!$K:$K,$B19,Energi!$I:$I,D$12)</f>
        <v>44.338999999999999</v>
      </c>
      <c r="E19" s="22">
        <f ca="1">SUMIFS(Energi!$O:$O,Energi!$K:$K,$B19,Energi!$I:$I,E$12)</f>
        <v>0</v>
      </c>
      <c r="F19" s="22">
        <f ca="1">SUMIFS(Energi!$O:$O,Energi!$K:$K,$B19,Energi!$I:$I,F$12)</f>
        <v>0</v>
      </c>
      <c r="G19" s="22">
        <f ca="1">SUMIFS(Energi!$O:$O,Energi!$K:$K,$B19,Energi!$I:$I,G$12)</f>
        <v>0</v>
      </c>
      <c r="H19" s="22">
        <f ca="1">SUMIFS(Energi!$O:$O,Energi!$K:$K,$B19,Energi!$I:$I,H$12)</f>
        <v>11.7216</v>
      </c>
      <c r="I19" s="22">
        <f ca="1">SUMIFS(Energi!$O:$O,Energi!$K:$K,$B19,Energi!$I:$I,I$12)</f>
        <v>0</v>
      </c>
      <c r="J19" s="23">
        <f ca="1">SUMIFS(Energi!$O:$O,Energi!$K:$K,$B19)-SUM(C19:I19)</f>
        <v>0</v>
      </c>
      <c r="K19" s="20">
        <f t="shared" ca="1" si="3"/>
        <v>56.060600000000001</v>
      </c>
    </row>
    <row r="20" spans="2:11" x14ac:dyDescent="0.25">
      <c r="B20" s="10" t="s">
        <v>42</v>
      </c>
      <c r="C20" s="21">
        <f ca="1">SUMIFS(Energi!$O:$O,Energi!$K:$K,$B20,Energi!$I:$I,C$12)</f>
        <v>7.0949999999999998</v>
      </c>
      <c r="D20" s="22">
        <f ca="1">SUMIFS(Energi!$O:$O,Energi!$K:$K,$B20,Energi!$I:$I,D$12)</f>
        <v>0</v>
      </c>
      <c r="E20" s="22">
        <f ca="1">SUMIFS(Energi!$O:$O,Energi!$K:$K,$B20,Energi!$I:$I,E$12)</f>
        <v>235.01799999999994</v>
      </c>
      <c r="F20" s="22">
        <f ca="1">SUMIFS(Energi!$O:$O,Energi!$K:$K,$B20,Energi!$I:$I,F$12)</f>
        <v>2.7</v>
      </c>
      <c r="G20" s="22">
        <f ca="1">SUMIFS(Energi!$O:$O,Energi!$K:$K,$B20,Energi!$I:$I,G$12)</f>
        <v>57.216000000000001</v>
      </c>
      <c r="H20" s="22">
        <f ca="1">SUMIFS(Energi!$O:$O,Energi!$K:$K,$B20,Energi!$I:$I,H$12)</f>
        <v>0.82499999999999996</v>
      </c>
      <c r="I20" s="22">
        <f ca="1">SUMIFS(Energi!$O:$O,Energi!$K:$K,$B20,Energi!$I:$I,I$12)</f>
        <v>18.989999999999998</v>
      </c>
      <c r="J20" s="23">
        <f ca="1">SUMIFS(Energi!$O:$O,Energi!$K:$K,$B20)-SUM(C20:I20)</f>
        <v>0</v>
      </c>
      <c r="K20" s="20">
        <f t="shared" ca="1" si="3"/>
        <v>321.84399999999994</v>
      </c>
    </row>
    <row r="21" spans="2:11" x14ac:dyDescent="0.25">
      <c r="B21" s="10" t="s">
        <v>43</v>
      </c>
      <c r="C21" s="21">
        <f ca="1">SUMIFS(Energi!$O:$O,Energi!$K:$K,$B21,Energi!$I:$I,C$12)</f>
        <v>1448.991</v>
      </c>
      <c r="D21" s="22">
        <f ca="1">SUMIFS(Energi!$O:$O,Energi!$K:$K,$B21,Energi!$I:$I,D$12)</f>
        <v>1155.7259999999999</v>
      </c>
      <c r="E21" s="22">
        <f ca="1">SUMIFS(Energi!$O:$O,Energi!$K:$K,$B21,Energi!$I:$I,E$12)</f>
        <v>493.42799999999994</v>
      </c>
      <c r="F21" s="22">
        <f ca="1">SUMIFS(Energi!$O:$O,Energi!$K:$K,$B21,Energi!$I:$I,F$12)</f>
        <v>31.44</v>
      </c>
      <c r="G21" s="22">
        <f ca="1">SUMIFS(Energi!$O:$O,Energi!$K:$K,$B21,Energi!$I:$I,G$12)</f>
        <v>953.53500000000008</v>
      </c>
      <c r="H21" s="22">
        <f ca="1">SUMIFS(Energi!$O:$O,Energi!$K:$K,$B21,Energi!$I:$I,H$12)</f>
        <v>23.959</v>
      </c>
      <c r="I21" s="22">
        <f ca="1">SUMIFS(Energi!$O:$O,Energi!$K:$K,$B21,Energi!$I:$I,I$12)</f>
        <v>0</v>
      </c>
      <c r="J21" s="23">
        <f ca="1">SUMIFS(Energi!$O:$O,Energi!$K:$K,$B21)-SUM(C21:I21)</f>
        <v>0</v>
      </c>
      <c r="K21" s="20">
        <f t="shared" ca="1" si="3"/>
        <v>4107.0789999999997</v>
      </c>
    </row>
    <row r="22" spans="2:11" x14ac:dyDescent="0.25">
      <c r="B22" s="10" t="s">
        <v>44</v>
      </c>
      <c r="C22" s="21">
        <f ca="1">SUMIFS(Energi!$O:$O,Energi!$K:$K,$B22,Energi!$I:$I,C$12)</f>
        <v>37.442</v>
      </c>
      <c r="D22" s="22">
        <f ca="1">SUMIFS(Energi!$O:$O,Energi!$K:$K,$B22,Energi!$I:$I,D$12)</f>
        <v>125.03099999999999</v>
      </c>
      <c r="E22" s="22">
        <f ca="1">SUMIFS(Energi!$O:$O,Energi!$K:$K,$B22,Energi!$I:$I,E$12)</f>
        <v>100.18599999999998</v>
      </c>
      <c r="F22" s="22">
        <f ca="1">SUMIFS(Energi!$O:$O,Energi!$K:$K,$B22,Energi!$I:$I,F$12)</f>
        <v>0</v>
      </c>
      <c r="G22" s="22">
        <f ca="1">SUMIFS(Energi!$O:$O,Energi!$K:$K,$B22,Energi!$I:$I,G$12)</f>
        <v>0</v>
      </c>
      <c r="H22" s="22">
        <f ca="1">SUMIFS(Energi!$O:$O,Energi!$K:$K,$B22,Energi!$I:$I,H$12)</f>
        <v>22.795000000000002</v>
      </c>
      <c r="I22" s="22">
        <f ca="1">SUMIFS(Energi!$O:$O,Energi!$K:$K,$B22,Energi!$I:$I,I$12)</f>
        <v>0</v>
      </c>
      <c r="J22" s="23">
        <f ca="1">SUMIFS(Energi!$O:$O,Energi!$K:$K,$B22)-SUM(C22:I22)</f>
        <v>0.46199999999998909</v>
      </c>
      <c r="K22" s="20">
        <f t="shared" ca="1" si="3"/>
        <v>285.916</v>
      </c>
    </row>
    <row r="23" spans="2:11" x14ac:dyDescent="0.25">
      <c r="B23" s="10" t="s">
        <v>45</v>
      </c>
      <c r="C23" s="21">
        <f ca="1">SUMIFS(Energi!$O:$O,Energi!$K:$K,$B23,Energi!$I:$I,C$12)</f>
        <v>0</v>
      </c>
      <c r="D23" s="22">
        <f ca="1">SUMIFS(Energi!$O:$O,Energi!$K:$K,$B23,Energi!$I:$I,D$12)</f>
        <v>0.66</v>
      </c>
      <c r="E23" s="22">
        <f ca="1">SUMIFS(Energi!$O:$O,Energi!$K:$K,$B23,Energi!$I:$I,E$12)</f>
        <v>35.826000000000001</v>
      </c>
      <c r="F23" s="22">
        <f ca="1">SUMIFS(Energi!$O:$O,Energi!$K:$K,$B23,Energi!$I:$I,F$12)</f>
        <v>0</v>
      </c>
      <c r="G23" s="22">
        <f ca="1">SUMIFS(Energi!$O:$O,Energi!$K:$K,$B23,Energi!$I:$I,G$12)</f>
        <v>0</v>
      </c>
      <c r="H23" s="22">
        <f ca="1">SUMIFS(Energi!$O:$O,Energi!$K:$K,$B23,Energi!$I:$I,H$12)</f>
        <v>6.0720000000000001</v>
      </c>
      <c r="I23" s="22">
        <f ca="1">SUMIFS(Energi!$O:$O,Energi!$K:$K,$B23,Energi!$I:$I,I$12)</f>
        <v>0</v>
      </c>
      <c r="J23" s="23">
        <f ca="1">SUMIFS(Energi!$O:$O,Energi!$K:$K,$B23)-SUM(C23:I23)</f>
        <v>0</v>
      </c>
      <c r="K23" s="20">
        <f t="shared" ca="1" si="3"/>
        <v>42.558</v>
      </c>
    </row>
    <row r="24" spans="2:11" x14ac:dyDescent="0.25">
      <c r="B24" s="10" t="s">
        <v>46</v>
      </c>
      <c r="C24" s="21">
        <f ca="1">SUMIFS(Energi!$O:$O,Energi!$K:$K,$B24,Energi!$I:$I,C$12)</f>
        <v>0</v>
      </c>
      <c r="D24" s="22">
        <f ca="1">SUMIFS(Energi!$O:$O,Energi!$K:$K,$B24,Energi!$I:$I,D$12)</f>
        <v>23.731999999999999</v>
      </c>
      <c r="E24" s="22">
        <f ca="1">SUMIFS(Energi!$O:$O,Energi!$K:$K,$B24,Energi!$I:$I,E$12)</f>
        <v>94.795999999999992</v>
      </c>
      <c r="F24" s="22">
        <f ca="1">SUMIFS(Energi!$O:$O,Energi!$K:$K,$B24,Energi!$I:$I,F$12)</f>
        <v>0</v>
      </c>
      <c r="G24" s="22">
        <f ca="1">SUMIFS(Energi!$O:$O,Energi!$K:$K,$B24,Energi!$I:$I,G$12)</f>
        <v>39.436</v>
      </c>
      <c r="H24" s="22">
        <f ca="1">SUMIFS(Energi!$O:$O,Energi!$K:$K,$B24,Energi!$I:$I,H$12)</f>
        <v>0</v>
      </c>
      <c r="I24" s="22">
        <f ca="1">SUMIFS(Energi!$O:$O,Energi!$K:$K,$B24,Energi!$I:$I,I$12)</f>
        <v>0</v>
      </c>
      <c r="J24" s="23">
        <f ca="1">SUMIFS(Energi!$O:$O,Energi!$K:$K,$B24)-SUM(C24:I24)</f>
        <v>0</v>
      </c>
      <c r="K24" s="20">
        <f t="shared" ca="1" si="3"/>
        <v>157.964</v>
      </c>
    </row>
    <row r="25" spans="2:11" x14ac:dyDescent="0.25">
      <c r="B25" s="10" t="s">
        <v>47</v>
      </c>
      <c r="C25" s="21">
        <f ca="1">SUMIFS(Energi!$O:$O,Energi!$K:$K,$B25,Energi!$I:$I,C$12)</f>
        <v>2886.4327000000003</v>
      </c>
      <c r="D25" s="22">
        <f ca="1">SUMIFS(Energi!$O:$O,Energi!$K:$K,$B25,Energi!$I:$I,D$12)</f>
        <v>7338.7067000000006</v>
      </c>
      <c r="E25" s="22">
        <f ca="1">SUMIFS(Energi!$O:$O,Energi!$K:$K,$B25,Energi!$I:$I,E$12)</f>
        <v>610.64319999999998</v>
      </c>
      <c r="F25" s="22">
        <f ca="1">SUMIFS(Energi!$O:$O,Energi!$K:$K,$B25,Energi!$I:$I,F$12)</f>
        <v>24.757199999999997</v>
      </c>
      <c r="G25" s="22">
        <f ca="1">SUMIFS(Energi!$O:$O,Energi!$K:$K,$B25,Energi!$I:$I,G$12)</f>
        <v>1190.6614000000002</v>
      </c>
      <c r="H25" s="22">
        <f ca="1">SUMIFS(Energi!$O:$O,Energi!$K:$K,$B25,Energi!$I:$I,H$12)</f>
        <v>55.509299999999996</v>
      </c>
      <c r="I25" s="22">
        <f ca="1">SUMIFS(Energi!$O:$O,Energi!$K:$K,$B25,Energi!$I:$I,I$12)</f>
        <v>0</v>
      </c>
      <c r="J25" s="23">
        <f ca="1">SUMIFS(Energi!$O:$O,Energi!$K:$K,$B25)-SUM(C25:I25)</f>
        <v>0</v>
      </c>
      <c r="K25" s="20">
        <f t="shared" ca="1" si="3"/>
        <v>12106.710500000001</v>
      </c>
    </row>
    <row r="26" spans="2:11" x14ac:dyDescent="0.25">
      <c r="B26" s="10" t="s">
        <v>48</v>
      </c>
      <c r="C26" s="21">
        <f ca="1">SUMIFS(Energi!$O:$O,Energi!$K:$K,$B26,Energi!$I:$I,C$12)</f>
        <v>4.8285</v>
      </c>
      <c r="D26" s="22">
        <f ca="1">SUMIFS(Energi!$O:$O,Energi!$K:$K,$B26,Energi!$I:$I,D$12)</f>
        <v>95.0274</v>
      </c>
      <c r="E26" s="22">
        <f ca="1">SUMIFS(Energi!$O:$O,Energi!$K:$K,$B26,Energi!$I:$I,E$12)</f>
        <v>22.052199999999999</v>
      </c>
      <c r="F26" s="22">
        <f ca="1">SUMIFS(Energi!$O:$O,Energi!$K:$K,$B26,Energi!$I:$I,F$12)</f>
        <v>100.63409999999999</v>
      </c>
      <c r="G26" s="22">
        <f ca="1">SUMIFS(Energi!$O:$O,Energi!$K:$K,$B26,Energi!$I:$I,G$12)</f>
        <v>73.097999999999985</v>
      </c>
      <c r="H26" s="22">
        <f ca="1">SUMIFS(Energi!$O:$O,Energi!$K:$K,$B26,Energi!$I:$I,H$12)</f>
        <v>2.4220000000000002</v>
      </c>
      <c r="I26" s="22">
        <f ca="1">SUMIFS(Energi!$O:$O,Energi!$K:$K,$B26,Energi!$I:$I,I$12)</f>
        <v>0</v>
      </c>
      <c r="J26" s="23">
        <f ca="1">SUMIFS(Energi!$O:$O,Energi!$K:$K,$B26)-SUM(C26:I26)</f>
        <v>0</v>
      </c>
      <c r="K26" s="20">
        <f t="shared" ca="1" si="3"/>
        <v>298.06219999999996</v>
      </c>
    </row>
    <row r="27" spans="2:11" x14ac:dyDescent="0.25">
      <c r="B27" s="10" t="s">
        <v>49</v>
      </c>
      <c r="C27" s="21">
        <f ca="1">SUMIFS(Energi!$O:$O,Energi!$K:$K,$B27,Energi!$I:$I,C$12)</f>
        <v>54.129600000000003</v>
      </c>
      <c r="D27" s="22">
        <f ca="1">SUMIFS(Energi!$O:$O,Energi!$K:$K,$B27,Energi!$I:$I,D$12)</f>
        <v>67.861199999999997</v>
      </c>
      <c r="E27" s="22">
        <f ca="1">SUMIFS(Energi!$O:$O,Energi!$K:$K,$B27,Energi!$I:$I,E$12)</f>
        <v>47.821600000000004</v>
      </c>
      <c r="F27" s="22">
        <f ca="1">SUMIFS(Energi!$O:$O,Energi!$K:$K,$B27,Energi!$I:$I,F$12)</f>
        <v>20.64</v>
      </c>
      <c r="G27" s="22">
        <f ca="1">SUMIFS(Energi!$O:$O,Energi!$K:$K,$B27,Energi!$I:$I,G$12)</f>
        <v>0</v>
      </c>
      <c r="H27" s="22">
        <f ca="1">SUMIFS(Energi!$O:$O,Energi!$K:$K,$B27,Energi!$I:$I,H$12)</f>
        <v>0</v>
      </c>
      <c r="I27" s="22">
        <f ca="1">SUMIFS(Energi!$O:$O,Energi!$K:$K,$B27,Energi!$I:$I,I$12)</f>
        <v>0</v>
      </c>
      <c r="J27" s="23">
        <f ca="1">SUMIFS(Energi!$O:$O,Energi!$K:$K,$B27)-SUM(C27:I27)</f>
        <v>0</v>
      </c>
      <c r="K27" s="20">
        <f t="shared" ca="1" si="3"/>
        <v>190.45240000000001</v>
      </c>
    </row>
    <row r="28" spans="2:11" x14ac:dyDescent="0.25">
      <c r="B28" s="10" t="s">
        <v>50</v>
      </c>
      <c r="C28" s="21">
        <f ca="1">SUMIFS(Energi!$O:$O,Energi!$K:$K,$B28,Energi!$I:$I,C$12)</f>
        <v>165.05119999999999</v>
      </c>
      <c r="D28" s="22">
        <f ca="1">SUMIFS(Energi!$O:$O,Energi!$K:$K,$B28,Energi!$I:$I,D$12)</f>
        <v>221.5968</v>
      </c>
      <c r="E28" s="22">
        <f ca="1">SUMIFS(Energi!$O:$O,Energi!$K:$K,$B28,Energi!$I:$I,E$12)</f>
        <v>3.6520000000000001</v>
      </c>
      <c r="F28" s="22">
        <f ca="1">SUMIFS(Energi!$O:$O,Energi!$K:$K,$B28,Energi!$I:$I,F$12)</f>
        <v>0</v>
      </c>
      <c r="G28" s="22">
        <f ca="1">SUMIFS(Energi!$O:$O,Energi!$K:$K,$B28,Energi!$I:$I,G$12)</f>
        <v>0</v>
      </c>
      <c r="H28" s="22">
        <f ca="1">SUMIFS(Energi!$O:$O,Energi!$K:$K,$B28,Energi!$I:$I,H$12)</f>
        <v>32.3127</v>
      </c>
      <c r="I28" s="22">
        <f ca="1">SUMIFS(Energi!$O:$O,Energi!$K:$K,$B28,Energi!$I:$I,I$12)</f>
        <v>64.335599999999999</v>
      </c>
      <c r="J28" s="23">
        <f ca="1">SUMIFS(Energi!$O:$O,Energi!$K:$K,$B28)-SUM(C28:I28)</f>
        <v>0</v>
      </c>
      <c r="K28" s="20">
        <f t="shared" ca="1" si="3"/>
        <v>486.94830000000002</v>
      </c>
    </row>
    <row r="29" spans="2:11" x14ac:dyDescent="0.25">
      <c r="B29" s="10" t="s">
        <v>51</v>
      </c>
      <c r="C29" s="21">
        <f ca="1">SUMIFS(Energi!$O:$O,Energi!$K:$K,$B29,Energi!$I:$I,C$12)</f>
        <v>146.4</v>
      </c>
      <c r="D29" s="22">
        <f ca="1">SUMIFS(Energi!$O:$O,Energi!$K:$K,$B29,Energi!$I:$I,D$12)</f>
        <v>4912.904700000001</v>
      </c>
      <c r="E29" s="22">
        <f ca="1">SUMIFS(Energi!$O:$O,Energi!$K:$K,$B29,Energi!$I:$I,E$12)</f>
        <v>0</v>
      </c>
      <c r="F29" s="22">
        <f ca="1">SUMIFS(Energi!$O:$O,Energi!$K:$K,$B29,Energi!$I:$I,F$12)</f>
        <v>0</v>
      </c>
      <c r="G29" s="22">
        <f ca="1">SUMIFS(Energi!$O:$O,Energi!$K:$K,$B29,Energi!$I:$I,G$12)</f>
        <v>67.375799999999998</v>
      </c>
      <c r="H29" s="22">
        <f ca="1">SUMIFS(Energi!$O:$O,Energi!$K:$K,$B29,Energi!$I:$I,H$12)</f>
        <v>0</v>
      </c>
      <c r="I29" s="22">
        <f ca="1">SUMIFS(Energi!$O:$O,Energi!$K:$K,$B29,Energi!$I:$I,I$12)</f>
        <v>0</v>
      </c>
      <c r="J29" s="23">
        <f ca="1">SUMIFS(Energi!$O:$O,Energi!$K:$K,$B29)-SUM(C29:I29)</f>
        <v>0</v>
      </c>
      <c r="K29" s="20">
        <f t="shared" ca="1" si="3"/>
        <v>5126.6805000000004</v>
      </c>
    </row>
    <row r="30" spans="2:11" x14ac:dyDescent="0.25">
      <c r="B30" s="10" t="s">
        <v>52</v>
      </c>
      <c r="C30" s="21">
        <f ca="1">SUMIFS(Energi!$O:$O,Energi!$K:$K,$B30,Energi!$I:$I,C$12)</f>
        <v>51.013599999999997</v>
      </c>
      <c r="D30" s="22">
        <f ca="1">SUMIFS(Energi!$O:$O,Energi!$K:$K,$B30,Energi!$I:$I,D$12)</f>
        <v>65.417000000000002</v>
      </c>
      <c r="E30" s="22">
        <f ca="1">SUMIFS(Energi!$O:$O,Energi!$K:$K,$B30,Energi!$I:$I,E$12)</f>
        <v>0</v>
      </c>
      <c r="F30" s="22">
        <f ca="1">SUMIFS(Energi!$O:$O,Energi!$K:$K,$B30,Energi!$I:$I,F$12)</f>
        <v>0</v>
      </c>
      <c r="G30" s="22">
        <f ca="1">SUMIFS(Energi!$O:$O,Energi!$K:$K,$B30,Energi!$I:$I,G$12)</f>
        <v>0</v>
      </c>
      <c r="H30" s="22">
        <f ca="1">SUMIFS(Energi!$O:$O,Energi!$K:$K,$B30,Energi!$I:$I,H$12)</f>
        <v>0</v>
      </c>
      <c r="I30" s="22">
        <f ca="1">SUMIFS(Energi!$O:$O,Energi!$K:$K,$B30,Energi!$I:$I,I$12)</f>
        <v>0</v>
      </c>
      <c r="J30" s="23">
        <f ca="1">SUMIFS(Energi!$O:$O,Energi!$K:$K,$B30)-SUM(C30:I30)</f>
        <v>0</v>
      </c>
      <c r="K30" s="20">
        <f t="shared" ca="1" si="3"/>
        <v>116.4306</v>
      </c>
    </row>
    <row r="31" spans="2:11" x14ac:dyDescent="0.25">
      <c r="B31" s="10" t="s">
        <v>53</v>
      </c>
      <c r="C31" s="21">
        <f ca="1">SUMIFS(Energi!$O:$O,Energi!$K:$K,$B31,Energi!$I:$I,C$12)</f>
        <v>231.7525</v>
      </c>
      <c r="D31" s="22">
        <f ca="1">SUMIFS(Energi!$O:$O,Energi!$K:$K,$B31,Energi!$I:$I,D$12)</f>
        <v>1369.8130000000001</v>
      </c>
      <c r="E31" s="22">
        <f ca="1">SUMIFS(Energi!$O:$O,Energi!$K:$K,$B31,Energi!$I:$I,E$12)</f>
        <v>33.833100000000002</v>
      </c>
      <c r="F31" s="22">
        <f ca="1">SUMIFS(Energi!$O:$O,Energi!$K:$K,$B31,Energi!$I:$I,F$12)</f>
        <v>0</v>
      </c>
      <c r="G31" s="22">
        <f ca="1">SUMIFS(Energi!$O:$O,Energi!$K:$K,$B31,Energi!$I:$I,G$12)</f>
        <v>0</v>
      </c>
      <c r="H31" s="22">
        <f ca="1">SUMIFS(Energi!$O:$O,Energi!$K:$K,$B31,Energi!$I:$I,H$12)</f>
        <v>0</v>
      </c>
      <c r="I31" s="22">
        <f ca="1">SUMIFS(Energi!$O:$O,Energi!$K:$K,$B31,Energi!$I:$I,I$12)</f>
        <v>0</v>
      </c>
      <c r="J31" s="23">
        <f ca="1">SUMIFS(Energi!$O:$O,Energi!$K:$K,$B31)-SUM(C31:I31)</f>
        <v>0</v>
      </c>
      <c r="K31" s="20">
        <f t="shared" ca="1" si="3"/>
        <v>1635.3986000000002</v>
      </c>
    </row>
    <row r="32" spans="2:11" x14ac:dyDescent="0.25">
      <c r="B32" s="10" t="s">
        <v>54</v>
      </c>
      <c r="C32" s="21">
        <f ca="1">SUMIFS(Energi!$O:$O,Energi!$K:$K,$B32,Energi!$I:$I,C$12)</f>
        <v>104.4806</v>
      </c>
      <c r="D32" s="22">
        <f ca="1">SUMIFS(Energi!$O:$O,Energi!$K:$K,$B32,Energi!$I:$I,D$12)</f>
        <v>0</v>
      </c>
      <c r="E32" s="22">
        <f ca="1">SUMIFS(Energi!$O:$O,Energi!$K:$K,$B32,Energi!$I:$I,E$12)</f>
        <v>4.8215999999999992</v>
      </c>
      <c r="F32" s="22">
        <f ca="1">SUMIFS(Energi!$O:$O,Energi!$K:$K,$B32,Energi!$I:$I,F$12)</f>
        <v>0</v>
      </c>
      <c r="G32" s="22">
        <f ca="1">SUMIFS(Energi!$O:$O,Energi!$K:$K,$B32,Energi!$I:$I,G$12)</f>
        <v>0</v>
      </c>
      <c r="H32" s="22">
        <f ca="1">SUMIFS(Energi!$O:$O,Energi!$K:$K,$B32,Energi!$I:$I,H$12)</f>
        <v>0</v>
      </c>
      <c r="I32" s="22">
        <f ca="1">SUMIFS(Energi!$O:$O,Energi!$K:$K,$B32,Energi!$I:$I,I$12)</f>
        <v>0</v>
      </c>
      <c r="J32" s="23">
        <f ca="1">SUMIFS(Energi!$O:$O,Energi!$K:$K,$B32)-SUM(C32:I32)</f>
        <v>0</v>
      </c>
      <c r="K32" s="20">
        <f t="shared" ca="1" si="3"/>
        <v>109.3022</v>
      </c>
    </row>
    <row r="33" spans="2:11" x14ac:dyDescent="0.25">
      <c r="B33" s="10" t="s">
        <v>55</v>
      </c>
      <c r="C33" s="21">
        <f ca="1">SUMIFS(Energi!$O:$O,Energi!$K:$K,$B33,Energi!$I:$I,C$12)</f>
        <v>10.512799999999999</v>
      </c>
      <c r="D33" s="22">
        <f ca="1">SUMIFS(Energi!$O:$O,Energi!$K:$K,$B33,Energi!$I:$I,D$12)</f>
        <v>0</v>
      </c>
      <c r="E33" s="22">
        <f ca="1">SUMIFS(Energi!$O:$O,Energi!$K:$K,$B33,Energi!$I:$I,E$12)</f>
        <v>0</v>
      </c>
      <c r="F33" s="22">
        <f ca="1">SUMIFS(Energi!$O:$O,Energi!$K:$K,$B33,Energi!$I:$I,F$12)</f>
        <v>0</v>
      </c>
      <c r="G33" s="22">
        <f ca="1">SUMIFS(Energi!$O:$O,Energi!$K:$K,$B33,Energi!$I:$I,G$12)</f>
        <v>31.5611</v>
      </c>
      <c r="H33" s="22">
        <f ca="1">SUMIFS(Energi!$O:$O,Energi!$K:$K,$B33,Energi!$I:$I,H$12)</f>
        <v>21.446999999999999</v>
      </c>
      <c r="I33" s="22">
        <f ca="1">SUMIFS(Energi!$O:$O,Energi!$K:$K,$B33,Energi!$I:$I,I$12)</f>
        <v>0</v>
      </c>
      <c r="J33" s="23">
        <f ca="1">SUMIFS(Energi!$O:$O,Energi!$K:$K,$B33)-SUM(C33:I33)</f>
        <v>0</v>
      </c>
      <c r="K33" s="20">
        <f t="shared" ca="1" si="3"/>
        <v>63.520899999999997</v>
      </c>
    </row>
    <row r="34" spans="2:11" x14ac:dyDescent="0.25">
      <c r="B34" s="10" t="s">
        <v>56</v>
      </c>
      <c r="C34" s="21">
        <f ca="1">SUMIFS(Energi!$O:$O,Energi!$K:$K,$B34,Energi!$I:$I,C$12)</f>
        <v>31.964300000000001</v>
      </c>
      <c r="D34" s="22">
        <f ca="1">SUMIFS(Energi!$O:$O,Energi!$K:$K,$B34,Energi!$I:$I,D$12)</f>
        <v>0</v>
      </c>
      <c r="E34" s="22">
        <f ca="1">SUMIFS(Energi!$O:$O,Energi!$K:$K,$B34,Energi!$I:$I,E$12)</f>
        <v>0</v>
      </c>
      <c r="F34" s="22">
        <f ca="1">SUMIFS(Energi!$O:$O,Energi!$K:$K,$B34,Energi!$I:$I,F$12)</f>
        <v>0</v>
      </c>
      <c r="G34" s="22">
        <f ca="1">SUMIFS(Energi!$O:$O,Energi!$K:$K,$B34,Energi!$I:$I,G$12)</f>
        <v>0</v>
      </c>
      <c r="H34" s="22">
        <f ca="1">SUMIFS(Energi!$O:$O,Energi!$K:$K,$B34,Energi!$I:$I,H$12)</f>
        <v>0</v>
      </c>
      <c r="I34" s="22">
        <f ca="1">SUMIFS(Energi!$O:$O,Energi!$K:$K,$B34,Energi!$I:$I,I$12)</f>
        <v>0</v>
      </c>
      <c r="J34" s="23">
        <f ca="1">SUMIFS(Energi!$O:$O,Energi!$K:$K,$B34)-SUM(C34:I34)</f>
        <v>0</v>
      </c>
      <c r="K34" s="20">
        <f t="shared" ca="1" si="3"/>
        <v>31.964300000000001</v>
      </c>
    </row>
    <row r="35" spans="2:11" x14ac:dyDescent="0.25">
      <c r="B35" s="10" t="s">
        <v>57</v>
      </c>
      <c r="C35" s="21">
        <f ca="1">SUMIFS(Energi!$O:$O,Energi!$K:$K,$B35,Energi!$I:$I,C$12)</f>
        <v>59.172799999999995</v>
      </c>
      <c r="D35" s="22">
        <f ca="1">SUMIFS(Energi!$O:$O,Energi!$K:$K,$B35,Energi!$I:$I,D$12)</f>
        <v>1485.3649999999998</v>
      </c>
      <c r="E35" s="22">
        <f ca="1">SUMIFS(Energi!$O:$O,Energi!$K:$K,$B35,Energi!$I:$I,E$12)</f>
        <v>473.43409999999994</v>
      </c>
      <c r="F35" s="22">
        <f ca="1">SUMIFS(Energi!$O:$O,Energi!$K:$K,$B35,Energi!$I:$I,F$12)</f>
        <v>31.826499999999999</v>
      </c>
      <c r="G35" s="22">
        <f ca="1">SUMIFS(Energi!$O:$O,Energi!$K:$K,$B35,Energi!$I:$I,G$12)</f>
        <v>63.228999999999999</v>
      </c>
      <c r="H35" s="22">
        <f ca="1">SUMIFS(Energi!$O:$O,Energi!$K:$K,$B35,Energi!$I:$I,H$12)</f>
        <v>379.35930000000002</v>
      </c>
      <c r="I35" s="22">
        <f ca="1">SUMIFS(Energi!$O:$O,Energi!$K:$K,$B35,Energi!$I:$I,I$12)</f>
        <v>0</v>
      </c>
      <c r="J35" s="23">
        <f ca="1">SUMIFS(Energi!$O:$O,Energi!$K:$K,$B35)-SUM(C35:I35)</f>
        <v>0</v>
      </c>
      <c r="K35" s="20">
        <f t="shared" ca="1" si="3"/>
        <v>2492.3866999999996</v>
      </c>
    </row>
    <row r="36" spans="2:11" x14ac:dyDescent="0.25">
      <c r="B36" s="10" t="s">
        <v>58</v>
      </c>
      <c r="C36" s="21">
        <f ca="1">SUMIFS(Energi!$O:$O,Energi!$K:$K,$B36,Energi!$I:$I,C$12)</f>
        <v>0</v>
      </c>
      <c r="D36" s="22">
        <f ca="1">SUMIFS(Energi!$O:$O,Energi!$K:$K,$B36,Energi!$I:$I,D$12)</f>
        <v>0</v>
      </c>
      <c r="E36" s="22">
        <f ca="1">SUMIFS(Energi!$O:$O,Energi!$K:$K,$B36,Energi!$I:$I,E$12)</f>
        <v>0</v>
      </c>
      <c r="F36" s="22">
        <f ca="1">SUMIFS(Energi!$O:$O,Energi!$K:$K,$B36,Energi!$I:$I,F$12)</f>
        <v>0</v>
      </c>
      <c r="G36" s="22">
        <f ca="1">SUMIFS(Energi!$O:$O,Energi!$K:$K,$B36,Energi!$I:$I,G$12)</f>
        <v>0</v>
      </c>
      <c r="H36" s="22">
        <f ca="1">SUMIFS(Energi!$O:$O,Energi!$K:$K,$B36,Energi!$I:$I,H$12)</f>
        <v>0</v>
      </c>
      <c r="I36" s="22">
        <f ca="1">SUMIFS(Energi!$O:$O,Energi!$K:$K,$B36,Energi!$I:$I,I$12)</f>
        <v>0</v>
      </c>
      <c r="J36" s="23">
        <f ca="1">SUMIFS(Energi!$O:$O,Energi!$K:$K,$B36)-SUM(C36:I36)</f>
        <v>0</v>
      </c>
      <c r="K36" s="20">
        <f t="shared" ca="1" si="3"/>
        <v>0</v>
      </c>
    </row>
    <row r="37" spans="2:11" x14ac:dyDescent="0.25">
      <c r="B37" s="10" t="s">
        <v>59</v>
      </c>
      <c r="C37" s="24">
        <f ca="1">SUMIFS(Energi!$O:$O,Energi!$K:$K,$B37,Energi!$I:$I,C$12)</f>
        <v>0</v>
      </c>
      <c r="D37" s="25">
        <f ca="1">SUMIFS(Energi!$O:$O,Energi!$K:$K,$B37,Energi!$I:$I,D$12)</f>
        <v>30.892400000000002</v>
      </c>
      <c r="E37" s="25">
        <f ca="1">SUMIFS(Energi!$O:$O,Energi!$K:$K,$B37,Energi!$I:$I,E$12)</f>
        <v>48.9968</v>
      </c>
      <c r="F37" s="25">
        <f ca="1">SUMIFS(Energi!$O:$O,Energi!$K:$K,$B37,Energi!$I:$I,F$12)</f>
        <v>0</v>
      </c>
      <c r="G37" s="25">
        <f ca="1">SUMIFS(Energi!$O:$O,Energi!$K:$K,$B37,Energi!$I:$I,G$12)</f>
        <v>13.239600000000001</v>
      </c>
      <c r="H37" s="25">
        <f ca="1">SUMIFS(Energi!$O:$O,Energi!$K:$K,$B37,Energi!$I:$I,H$12)</f>
        <v>50.954999999999998</v>
      </c>
      <c r="I37" s="25">
        <f ca="1">SUMIFS(Energi!$O:$O,Energi!$K:$K,$B37,Energi!$I:$I,I$12)</f>
        <v>0</v>
      </c>
      <c r="J37" s="26">
        <f ca="1">SUMIFS(Energi!$O:$O,Energi!$K:$K,$B37)-SUM(C37:I37)</f>
        <v>0</v>
      </c>
      <c r="K37" s="20">
        <f t="shared" ca="1" si="3"/>
        <v>144.0838</v>
      </c>
    </row>
    <row r="38" spans="2:11" x14ac:dyDescent="0.25">
      <c r="B38" s="11" t="s">
        <v>27</v>
      </c>
      <c r="C38" s="38">
        <f ca="1">SUMIFS(Energi!$O:$O,Energi!$I:$I,C$12)-SUM(C13:C37)</f>
        <v>-3.2741809263825417E-11</v>
      </c>
      <c r="D38" s="38">
        <f ca="1">SUMIFS(Energi!$O:$O,Energi!$I:$I,D$12)-SUM(D13:D37)</f>
        <v>-2.5465851649641991E-10</v>
      </c>
      <c r="E38" s="38">
        <f ca="1">SUMIFS(Energi!$O:$O,Energi!$I:$I,E$12)-SUM(E13:E37)</f>
        <v>0</v>
      </c>
      <c r="F38" s="38">
        <f ca="1">SUMIFS(Energi!$O:$O,Energi!$I:$I,F$12)-SUM(F13:F37)</f>
        <v>0</v>
      </c>
      <c r="G38" s="38">
        <f ca="1">SUMIFS(Energi!$O:$O,Energi!$I:$I,G$12)-SUM(G13:G37)</f>
        <v>0</v>
      </c>
      <c r="H38" s="38">
        <f ca="1">SUMIFS(Energi!$O:$O,Energi!$I:$I,H$12)-SUM(H13:H37)</f>
        <v>0</v>
      </c>
      <c r="I38" s="38">
        <f ca="1">SUMIFS(Energi!$O:$O,Energi!$I:$I,I$12)-SUM(I13:I37)</f>
        <v>0</v>
      </c>
      <c r="J38" s="39"/>
      <c r="K38" s="28">
        <f t="shared" ca="1" si="3"/>
        <v>-2.8740032576024532E-10</v>
      </c>
    </row>
    <row r="39" spans="2:11" ht="15.75" customHeight="1" thickBot="1" x14ac:dyDescent="0.3">
      <c r="B39" s="12" t="s">
        <v>28</v>
      </c>
      <c r="C39" s="29">
        <f t="shared" ref="C39:J39" ca="1" si="4">SUM(C13:C37)</f>
        <v>32080.187600000034</v>
      </c>
      <c r="D39" s="29">
        <f t="shared" ca="1" si="4"/>
        <v>56854.899099999951</v>
      </c>
      <c r="E39" s="29">
        <f t="shared" ca="1" si="4"/>
        <v>2204.5086000000001</v>
      </c>
      <c r="F39" s="29">
        <f t="shared" ca="1" si="4"/>
        <v>907.06110000000012</v>
      </c>
      <c r="G39" s="29">
        <f t="shared" ca="1" si="4"/>
        <v>6691.152399999999</v>
      </c>
      <c r="H39" s="29">
        <f t="shared" ca="1" si="4"/>
        <v>5375.9326000000001</v>
      </c>
      <c r="I39" s="29">
        <f t="shared" ca="1" si="4"/>
        <v>226.75540000000001</v>
      </c>
      <c r="J39" s="30">
        <f t="shared" ca="1" si="4"/>
        <v>0.46200000008002462</v>
      </c>
      <c r="K39" s="31">
        <f t="shared" ca="1" si="3"/>
        <v>104340.95880000008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8"/>
  <sheetViews>
    <sheetView workbookViewId="0">
      <selection activeCell="O11" sqref="O11"/>
    </sheetView>
  </sheetViews>
  <sheetFormatPr defaultRowHeight="15" x14ac:dyDescent="0.25"/>
  <cols>
    <col min="1" max="1" width="29.28515625" style="14" bestFit="1" customWidth="1"/>
    <col min="2" max="2" width="9.85546875" style="14" bestFit="1" customWidth="1"/>
    <col min="3" max="3" width="8.28515625" style="14" bestFit="1" customWidth="1"/>
    <col min="4" max="11" width="9.7109375" style="14" bestFit="1" customWidth="1"/>
  </cols>
  <sheetData>
    <row r="1" spans="1:11" x14ac:dyDescent="0.25">
      <c r="A1" t="s">
        <v>60</v>
      </c>
      <c r="B1" s="15" t="s">
        <v>61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62</v>
      </c>
      <c r="B2" t="s">
        <v>63</v>
      </c>
      <c r="C2" t="s">
        <v>64</v>
      </c>
      <c r="D2" t="s">
        <v>65</v>
      </c>
      <c r="E2" t="s">
        <v>66</v>
      </c>
      <c r="F2" t="s">
        <v>67</v>
      </c>
      <c r="G2" t="s">
        <v>68</v>
      </c>
      <c r="H2" t="s">
        <v>69</v>
      </c>
      <c r="I2" t="s">
        <v>70</v>
      </c>
      <c r="J2" t="s">
        <v>71</v>
      </c>
      <c r="K2" t="s">
        <v>72</v>
      </c>
    </row>
    <row r="3" spans="1:11" x14ac:dyDescent="0.25">
      <c r="A3" t="s">
        <v>73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74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75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76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77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78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79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80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81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82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83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84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85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86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87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88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89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90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91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92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93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42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43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44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45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46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2:C235"/>
  <sheetViews>
    <sheetView workbookViewId="0">
      <selection activeCell="C19" sqref="C19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I27"/>
  <sheetViews>
    <sheetView workbookViewId="0">
      <selection activeCell="K36" sqref="K36"/>
    </sheetView>
  </sheetViews>
  <sheetFormatPr defaultRowHeight="15" x14ac:dyDescent="0.25"/>
  <cols>
    <col min="1" max="1" width="29.85546875" style="14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63</v>
      </c>
      <c r="C2" t="s">
        <v>94</v>
      </c>
      <c r="D2" t="s">
        <v>66</v>
      </c>
      <c r="E2" t="s">
        <v>67</v>
      </c>
      <c r="F2" t="s">
        <v>68</v>
      </c>
      <c r="G2" t="s">
        <v>69</v>
      </c>
      <c r="H2" t="s">
        <v>70</v>
      </c>
      <c r="I2" t="s">
        <v>95</v>
      </c>
    </row>
    <row r="3" spans="1:9" x14ac:dyDescent="0.25">
      <c r="A3" t="s">
        <v>96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97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98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99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100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101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102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103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104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105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106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107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108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109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110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111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112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113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114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115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116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117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118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119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120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8"/>
  <sheetViews>
    <sheetView workbookViewId="0"/>
  </sheetViews>
  <sheetFormatPr defaultRowHeight="15" x14ac:dyDescent="0.25"/>
  <cols>
    <col min="1" max="1" width="2" style="14" bestFit="1" customWidth="1"/>
    <col min="2" max="2" width="58.85546875" style="14" bestFit="1" customWidth="1"/>
  </cols>
  <sheetData>
    <row r="1" spans="1:2" x14ac:dyDescent="0.25">
      <c r="A1">
        <v>1</v>
      </c>
      <c r="B1" t="s">
        <v>121</v>
      </c>
    </row>
    <row r="2" spans="1:2" x14ac:dyDescent="0.25">
      <c r="A2">
        <v>2</v>
      </c>
      <c r="B2" t="s">
        <v>122</v>
      </c>
    </row>
    <row r="3" spans="1:2" x14ac:dyDescent="0.25">
      <c r="A3">
        <v>3</v>
      </c>
      <c r="B3" t="s">
        <v>123</v>
      </c>
    </row>
    <row r="4" spans="1:2" x14ac:dyDescent="0.25">
      <c r="A4">
        <v>4</v>
      </c>
      <c r="B4" t="s">
        <v>124</v>
      </c>
    </row>
    <row r="5" spans="1:2" x14ac:dyDescent="0.25">
      <c r="A5">
        <v>6</v>
      </c>
      <c r="B5" t="s">
        <v>125</v>
      </c>
    </row>
    <row r="6" spans="1:2" x14ac:dyDescent="0.25">
      <c r="A6">
        <v>7</v>
      </c>
      <c r="B6" t="s">
        <v>20</v>
      </c>
    </row>
    <row r="7" spans="1:2" x14ac:dyDescent="0.25">
      <c r="A7">
        <v>9</v>
      </c>
      <c r="B7" t="s">
        <v>126</v>
      </c>
    </row>
    <row r="8" spans="1:2" x14ac:dyDescent="0.25">
      <c r="B8" t="s">
        <v>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D92"/>
  <sheetViews>
    <sheetView workbookViewId="0"/>
  </sheetViews>
  <sheetFormatPr defaultRowHeight="15" x14ac:dyDescent="0.25"/>
  <cols>
    <col min="1" max="1" width="9.85546875" style="14" bestFit="1" customWidth="1"/>
    <col min="2" max="2" width="127.140625" style="14" bestFit="1" customWidth="1"/>
    <col min="3" max="3" width="78" style="14" bestFit="1" customWidth="1"/>
    <col min="4" max="4" width="41.7109375" style="14" bestFit="1" customWidth="1"/>
  </cols>
  <sheetData>
    <row r="1" spans="1:4" x14ac:dyDescent="0.25">
      <c r="A1" t="s">
        <v>63</v>
      </c>
      <c r="B1" t="s">
        <v>128</v>
      </c>
      <c r="C1" t="s">
        <v>34</v>
      </c>
      <c r="D1" t="s">
        <v>19</v>
      </c>
    </row>
    <row r="2" spans="1:4" x14ac:dyDescent="0.25">
      <c r="A2">
        <v>110</v>
      </c>
      <c r="B2" t="s">
        <v>35</v>
      </c>
      <c r="C2" t="s">
        <v>35</v>
      </c>
      <c r="D2" t="s">
        <v>29</v>
      </c>
    </row>
    <row r="3" spans="1:4" x14ac:dyDescent="0.25">
      <c r="A3">
        <v>120</v>
      </c>
      <c r="B3" t="s">
        <v>129</v>
      </c>
      <c r="C3" t="s">
        <v>36</v>
      </c>
      <c r="D3" t="s">
        <v>29</v>
      </c>
    </row>
    <row r="4" spans="1:4" x14ac:dyDescent="0.25">
      <c r="A4">
        <v>130</v>
      </c>
      <c r="B4" t="s">
        <v>130</v>
      </c>
      <c r="C4" t="s">
        <v>37</v>
      </c>
      <c r="D4" t="s">
        <v>29</v>
      </c>
    </row>
    <row r="5" spans="1:4" x14ac:dyDescent="0.25">
      <c r="A5">
        <v>131</v>
      </c>
      <c r="B5" t="s">
        <v>131</v>
      </c>
      <c r="C5" t="s">
        <v>37</v>
      </c>
      <c r="D5" t="s">
        <v>29</v>
      </c>
    </row>
    <row r="6" spans="1:4" x14ac:dyDescent="0.25">
      <c r="A6">
        <v>132</v>
      </c>
      <c r="B6" t="s">
        <v>132</v>
      </c>
      <c r="C6" t="s">
        <v>37</v>
      </c>
      <c r="D6" t="s">
        <v>29</v>
      </c>
    </row>
    <row r="7" spans="1:4" x14ac:dyDescent="0.25">
      <c r="A7">
        <v>140</v>
      </c>
      <c r="B7" t="s">
        <v>38</v>
      </c>
      <c r="C7" t="s">
        <v>38</v>
      </c>
      <c r="D7" t="s">
        <v>29</v>
      </c>
    </row>
    <row r="8" spans="1:4" x14ac:dyDescent="0.25">
      <c r="A8">
        <v>150</v>
      </c>
      <c r="B8" t="s">
        <v>39</v>
      </c>
      <c r="C8" t="s">
        <v>39</v>
      </c>
      <c r="D8" t="s">
        <v>29</v>
      </c>
    </row>
    <row r="9" spans="1:4" x14ac:dyDescent="0.25">
      <c r="A9">
        <v>160</v>
      </c>
      <c r="B9" t="s">
        <v>40</v>
      </c>
      <c r="C9" t="s">
        <v>40</v>
      </c>
      <c r="D9" t="s">
        <v>30</v>
      </c>
    </row>
    <row r="10" spans="1:4" x14ac:dyDescent="0.25">
      <c r="A10">
        <v>185</v>
      </c>
      <c r="B10" t="s">
        <v>133</v>
      </c>
      <c r="C10" t="s">
        <v>36</v>
      </c>
      <c r="D10" t="s">
        <v>29</v>
      </c>
    </row>
    <row r="11" spans="1:4" x14ac:dyDescent="0.25">
      <c r="A11">
        <v>190</v>
      </c>
      <c r="B11" t="s">
        <v>41</v>
      </c>
      <c r="C11" t="s">
        <v>41</v>
      </c>
      <c r="D11" t="s">
        <v>29</v>
      </c>
    </row>
    <row r="12" spans="1:4" x14ac:dyDescent="0.25">
      <c r="A12">
        <v>210</v>
      </c>
      <c r="B12" t="s">
        <v>134</v>
      </c>
      <c r="C12" t="s">
        <v>42</v>
      </c>
      <c r="D12" t="s">
        <v>31</v>
      </c>
    </row>
    <row r="13" spans="1:4" x14ac:dyDescent="0.25">
      <c r="A13">
        <v>211</v>
      </c>
      <c r="B13" t="s">
        <v>135</v>
      </c>
      <c r="C13" t="s">
        <v>42</v>
      </c>
      <c r="D13" t="s">
        <v>31</v>
      </c>
    </row>
    <row r="14" spans="1:4" x14ac:dyDescent="0.25">
      <c r="A14">
        <v>212</v>
      </c>
      <c r="B14" t="s">
        <v>136</v>
      </c>
      <c r="C14" t="s">
        <v>42</v>
      </c>
      <c r="D14" t="s">
        <v>31</v>
      </c>
    </row>
    <row r="15" spans="1:4" x14ac:dyDescent="0.25">
      <c r="A15">
        <v>213</v>
      </c>
      <c r="B15" t="s">
        <v>137</v>
      </c>
      <c r="C15" t="s">
        <v>42</v>
      </c>
      <c r="D15" t="s">
        <v>31</v>
      </c>
    </row>
    <row r="16" spans="1:4" x14ac:dyDescent="0.25">
      <c r="A16">
        <v>214</v>
      </c>
      <c r="B16" t="s">
        <v>138</v>
      </c>
      <c r="C16" t="s">
        <v>42</v>
      </c>
      <c r="D16" t="s">
        <v>31</v>
      </c>
    </row>
    <row r="17" spans="1:4" x14ac:dyDescent="0.25">
      <c r="A17">
        <v>215</v>
      </c>
      <c r="B17" t="s">
        <v>139</v>
      </c>
      <c r="C17" t="s">
        <v>42</v>
      </c>
      <c r="D17" t="s">
        <v>31</v>
      </c>
    </row>
    <row r="18" spans="1:4" x14ac:dyDescent="0.25">
      <c r="A18">
        <v>216</v>
      </c>
      <c r="B18" t="s">
        <v>140</v>
      </c>
      <c r="C18" t="s">
        <v>42</v>
      </c>
      <c r="D18" t="s">
        <v>31</v>
      </c>
    </row>
    <row r="19" spans="1:4" x14ac:dyDescent="0.25">
      <c r="A19">
        <v>217</v>
      </c>
      <c r="B19" t="s">
        <v>141</v>
      </c>
      <c r="C19" t="s">
        <v>42</v>
      </c>
      <c r="D19" t="s">
        <v>31</v>
      </c>
    </row>
    <row r="20" spans="1:4" x14ac:dyDescent="0.25">
      <c r="A20">
        <v>218</v>
      </c>
      <c r="B20" t="s">
        <v>142</v>
      </c>
      <c r="C20" t="s">
        <v>42</v>
      </c>
      <c r="D20" t="s">
        <v>31</v>
      </c>
    </row>
    <row r="21" spans="1:4" x14ac:dyDescent="0.25">
      <c r="A21">
        <v>219</v>
      </c>
      <c r="B21" t="s">
        <v>143</v>
      </c>
      <c r="C21" t="s">
        <v>42</v>
      </c>
      <c r="D21" t="s">
        <v>31</v>
      </c>
    </row>
    <row r="22" spans="1:4" x14ac:dyDescent="0.25">
      <c r="A22">
        <v>220</v>
      </c>
      <c r="B22" t="s">
        <v>144</v>
      </c>
      <c r="C22" t="s">
        <v>43</v>
      </c>
      <c r="D22" t="s">
        <v>32</v>
      </c>
    </row>
    <row r="23" spans="1:4" x14ac:dyDescent="0.25">
      <c r="A23">
        <v>222</v>
      </c>
      <c r="B23" t="s">
        <v>145</v>
      </c>
      <c r="C23" t="s">
        <v>43</v>
      </c>
      <c r="D23" t="s">
        <v>32</v>
      </c>
    </row>
    <row r="24" spans="1:4" x14ac:dyDescent="0.25">
      <c r="A24">
        <v>223</v>
      </c>
      <c r="B24" t="s">
        <v>146</v>
      </c>
      <c r="C24" t="s">
        <v>43</v>
      </c>
      <c r="D24" t="s">
        <v>32</v>
      </c>
    </row>
    <row r="25" spans="1:4" x14ac:dyDescent="0.25">
      <c r="A25">
        <v>229</v>
      </c>
      <c r="B25" t="s">
        <v>147</v>
      </c>
      <c r="C25" t="s">
        <v>43</v>
      </c>
      <c r="D25" t="s">
        <v>32</v>
      </c>
    </row>
    <row r="26" spans="1:4" x14ac:dyDescent="0.25">
      <c r="A26">
        <v>230</v>
      </c>
      <c r="B26" t="s">
        <v>148</v>
      </c>
      <c r="C26" t="s">
        <v>44</v>
      </c>
      <c r="D26" t="s">
        <v>32</v>
      </c>
    </row>
    <row r="27" spans="1:4" x14ac:dyDescent="0.25">
      <c r="A27">
        <v>231</v>
      </c>
      <c r="B27" t="s">
        <v>149</v>
      </c>
      <c r="C27" t="s">
        <v>44</v>
      </c>
      <c r="D27" t="s">
        <v>32</v>
      </c>
    </row>
    <row r="28" spans="1:4" x14ac:dyDescent="0.25">
      <c r="A28">
        <v>232</v>
      </c>
      <c r="B28" t="s">
        <v>150</v>
      </c>
      <c r="C28" t="s">
        <v>44</v>
      </c>
      <c r="D28" t="s">
        <v>32</v>
      </c>
    </row>
    <row r="29" spans="1:4" x14ac:dyDescent="0.25">
      <c r="A29">
        <v>233</v>
      </c>
      <c r="B29" t="s">
        <v>151</v>
      </c>
      <c r="C29" t="s">
        <v>44</v>
      </c>
      <c r="D29" t="s">
        <v>32</v>
      </c>
    </row>
    <row r="30" spans="1:4" x14ac:dyDescent="0.25">
      <c r="A30">
        <v>234</v>
      </c>
      <c r="B30" t="s">
        <v>152</v>
      </c>
      <c r="C30" t="s">
        <v>44</v>
      </c>
      <c r="D30" t="s">
        <v>32</v>
      </c>
    </row>
    <row r="31" spans="1:4" x14ac:dyDescent="0.25">
      <c r="A31">
        <v>239</v>
      </c>
      <c r="B31" t="s">
        <v>153</v>
      </c>
      <c r="C31" t="s">
        <v>44</v>
      </c>
      <c r="D31" t="s">
        <v>32</v>
      </c>
    </row>
    <row r="32" spans="1:4" x14ac:dyDescent="0.25">
      <c r="A32">
        <v>290</v>
      </c>
      <c r="B32" t="s">
        <v>154</v>
      </c>
      <c r="C32" t="s">
        <v>45</v>
      </c>
      <c r="D32" t="s">
        <v>32</v>
      </c>
    </row>
    <row r="33" spans="1:4" x14ac:dyDescent="0.25">
      <c r="A33">
        <v>310</v>
      </c>
      <c r="B33" t="s">
        <v>155</v>
      </c>
      <c r="C33" t="s">
        <v>46</v>
      </c>
      <c r="D33" t="s">
        <v>33</v>
      </c>
    </row>
    <row r="34" spans="1:4" x14ac:dyDescent="0.25">
      <c r="A34">
        <v>311</v>
      </c>
      <c r="B34" t="s">
        <v>156</v>
      </c>
      <c r="C34" t="s">
        <v>46</v>
      </c>
      <c r="D34" t="s">
        <v>33</v>
      </c>
    </row>
    <row r="35" spans="1:4" x14ac:dyDescent="0.25">
      <c r="A35">
        <v>312</v>
      </c>
      <c r="B35" t="s">
        <v>157</v>
      </c>
      <c r="C35" t="s">
        <v>46</v>
      </c>
      <c r="D35" t="s">
        <v>33</v>
      </c>
    </row>
    <row r="36" spans="1:4" x14ac:dyDescent="0.25">
      <c r="A36">
        <v>313</v>
      </c>
      <c r="B36" t="s">
        <v>158</v>
      </c>
      <c r="C36" t="s">
        <v>46</v>
      </c>
      <c r="D36" t="s">
        <v>33</v>
      </c>
    </row>
    <row r="37" spans="1:4" x14ac:dyDescent="0.25">
      <c r="A37">
        <v>314</v>
      </c>
      <c r="B37" t="s">
        <v>159</v>
      </c>
      <c r="C37" t="s">
        <v>46</v>
      </c>
      <c r="D37" t="s">
        <v>33</v>
      </c>
    </row>
    <row r="38" spans="1:4" x14ac:dyDescent="0.25">
      <c r="A38">
        <v>315</v>
      </c>
      <c r="B38" t="s">
        <v>160</v>
      </c>
      <c r="C38" t="s">
        <v>46</v>
      </c>
      <c r="D38" t="s">
        <v>33</v>
      </c>
    </row>
    <row r="39" spans="1:4" x14ac:dyDescent="0.25">
      <c r="A39">
        <v>319</v>
      </c>
      <c r="B39" t="s">
        <v>161</v>
      </c>
      <c r="C39" t="s">
        <v>46</v>
      </c>
      <c r="D39" t="s">
        <v>33</v>
      </c>
    </row>
    <row r="40" spans="1:4" x14ac:dyDescent="0.25">
      <c r="A40">
        <v>320</v>
      </c>
      <c r="B40" t="s">
        <v>162</v>
      </c>
      <c r="C40" t="s">
        <v>47</v>
      </c>
      <c r="D40" t="s">
        <v>33</v>
      </c>
    </row>
    <row r="41" spans="1:4" x14ac:dyDescent="0.25">
      <c r="A41">
        <v>321</v>
      </c>
      <c r="B41" t="s">
        <v>163</v>
      </c>
      <c r="C41" t="s">
        <v>47</v>
      </c>
      <c r="D41" t="s">
        <v>33</v>
      </c>
    </row>
    <row r="42" spans="1:4" x14ac:dyDescent="0.25">
      <c r="A42">
        <v>322</v>
      </c>
      <c r="B42" t="s">
        <v>164</v>
      </c>
      <c r="C42" t="s">
        <v>47</v>
      </c>
      <c r="D42" t="s">
        <v>33</v>
      </c>
    </row>
    <row r="43" spans="1:4" x14ac:dyDescent="0.25">
      <c r="A43">
        <v>323</v>
      </c>
      <c r="B43" t="s">
        <v>165</v>
      </c>
      <c r="C43" t="s">
        <v>47</v>
      </c>
      <c r="D43" t="s">
        <v>33</v>
      </c>
    </row>
    <row r="44" spans="1:4" x14ac:dyDescent="0.25">
      <c r="A44">
        <v>324</v>
      </c>
      <c r="B44" t="s">
        <v>166</v>
      </c>
      <c r="C44" t="s">
        <v>47</v>
      </c>
      <c r="D44" t="s">
        <v>33</v>
      </c>
    </row>
    <row r="45" spans="1:4" x14ac:dyDescent="0.25">
      <c r="A45">
        <v>325</v>
      </c>
      <c r="B45" t="s">
        <v>167</v>
      </c>
      <c r="C45" t="s">
        <v>47</v>
      </c>
      <c r="D45" t="s">
        <v>33</v>
      </c>
    </row>
    <row r="46" spans="1:4" x14ac:dyDescent="0.25">
      <c r="A46">
        <v>329</v>
      </c>
      <c r="B46" t="s">
        <v>168</v>
      </c>
      <c r="C46" t="s">
        <v>47</v>
      </c>
      <c r="D46" t="s">
        <v>33</v>
      </c>
    </row>
    <row r="47" spans="1:4" x14ac:dyDescent="0.25">
      <c r="A47">
        <v>330</v>
      </c>
      <c r="B47" t="s">
        <v>169</v>
      </c>
      <c r="C47" t="s">
        <v>48</v>
      </c>
      <c r="D47" t="s">
        <v>33</v>
      </c>
    </row>
    <row r="48" spans="1:4" x14ac:dyDescent="0.25">
      <c r="A48">
        <v>331</v>
      </c>
      <c r="B48" t="s">
        <v>170</v>
      </c>
      <c r="C48" t="s">
        <v>48</v>
      </c>
      <c r="D48" t="s">
        <v>33</v>
      </c>
    </row>
    <row r="49" spans="1:4" x14ac:dyDescent="0.25">
      <c r="A49">
        <v>332</v>
      </c>
      <c r="B49" t="s">
        <v>171</v>
      </c>
      <c r="C49" t="s">
        <v>48</v>
      </c>
      <c r="D49" t="s">
        <v>33</v>
      </c>
    </row>
    <row r="50" spans="1:4" x14ac:dyDescent="0.25">
      <c r="A50">
        <v>333</v>
      </c>
      <c r="B50" t="s">
        <v>172</v>
      </c>
      <c r="C50" t="s">
        <v>48</v>
      </c>
      <c r="D50" t="s">
        <v>33</v>
      </c>
    </row>
    <row r="51" spans="1:4" x14ac:dyDescent="0.25">
      <c r="A51">
        <v>334</v>
      </c>
      <c r="B51" t="s">
        <v>173</v>
      </c>
      <c r="C51" t="s">
        <v>48</v>
      </c>
      <c r="D51" t="s">
        <v>33</v>
      </c>
    </row>
    <row r="52" spans="1:4" x14ac:dyDescent="0.25">
      <c r="A52">
        <v>339</v>
      </c>
      <c r="B52" t="s">
        <v>174</v>
      </c>
      <c r="C52" t="s">
        <v>48</v>
      </c>
      <c r="D52" t="s">
        <v>33</v>
      </c>
    </row>
    <row r="53" spans="1:4" x14ac:dyDescent="0.25">
      <c r="A53">
        <v>390</v>
      </c>
      <c r="B53" t="s">
        <v>175</v>
      </c>
      <c r="C53" t="s">
        <v>49</v>
      </c>
      <c r="D53" t="s">
        <v>32</v>
      </c>
    </row>
    <row r="54" spans="1:4" x14ac:dyDescent="0.25">
      <c r="A54">
        <v>410</v>
      </c>
      <c r="B54" t="s">
        <v>176</v>
      </c>
      <c r="C54" t="s">
        <v>50</v>
      </c>
      <c r="D54" t="s">
        <v>30</v>
      </c>
    </row>
    <row r="55" spans="1:4" x14ac:dyDescent="0.25">
      <c r="A55">
        <v>411</v>
      </c>
      <c r="B55" t="s">
        <v>177</v>
      </c>
      <c r="C55" t="s">
        <v>50</v>
      </c>
      <c r="D55" t="s">
        <v>30</v>
      </c>
    </row>
    <row r="56" spans="1:4" x14ac:dyDescent="0.25">
      <c r="A56">
        <v>412</v>
      </c>
      <c r="B56" t="s">
        <v>178</v>
      </c>
      <c r="C56" t="s">
        <v>50</v>
      </c>
      <c r="D56" t="s">
        <v>30</v>
      </c>
    </row>
    <row r="57" spans="1:4" x14ac:dyDescent="0.25">
      <c r="A57">
        <v>413</v>
      </c>
      <c r="B57" t="s">
        <v>179</v>
      </c>
      <c r="C57" t="s">
        <v>50</v>
      </c>
      <c r="D57" t="s">
        <v>30</v>
      </c>
    </row>
    <row r="58" spans="1:4" x14ac:dyDescent="0.25">
      <c r="A58">
        <v>414</v>
      </c>
      <c r="B58" t="s">
        <v>180</v>
      </c>
      <c r="C58" t="s">
        <v>50</v>
      </c>
      <c r="D58" t="s">
        <v>30</v>
      </c>
    </row>
    <row r="59" spans="1:4" x14ac:dyDescent="0.25">
      <c r="A59">
        <v>415</v>
      </c>
      <c r="B59" t="s">
        <v>181</v>
      </c>
      <c r="C59" t="s">
        <v>50</v>
      </c>
      <c r="D59" t="s">
        <v>30</v>
      </c>
    </row>
    <row r="60" spans="1:4" x14ac:dyDescent="0.25">
      <c r="A60">
        <v>416</v>
      </c>
      <c r="B60" t="s">
        <v>182</v>
      </c>
      <c r="C60" t="s">
        <v>50</v>
      </c>
      <c r="D60" t="s">
        <v>30</v>
      </c>
    </row>
    <row r="61" spans="1:4" x14ac:dyDescent="0.25">
      <c r="A61">
        <v>419</v>
      </c>
      <c r="B61" t="s">
        <v>183</v>
      </c>
      <c r="C61" t="s">
        <v>50</v>
      </c>
      <c r="D61" t="s">
        <v>30</v>
      </c>
    </row>
    <row r="62" spans="1:4" x14ac:dyDescent="0.25">
      <c r="A62">
        <v>420</v>
      </c>
      <c r="B62" t="s">
        <v>184</v>
      </c>
      <c r="C62" t="s">
        <v>51</v>
      </c>
      <c r="D62" t="s">
        <v>30</v>
      </c>
    </row>
    <row r="63" spans="1:4" x14ac:dyDescent="0.25">
      <c r="A63">
        <v>421</v>
      </c>
      <c r="B63" t="s">
        <v>185</v>
      </c>
      <c r="C63" t="s">
        <v>51</v>
      </c>
      <c r="D63" t="s">
        <v>30</v>
      </c>
    </row>
    <row r="64" spans="1:4" x14ac:dyDescent="0.25">
      <c r="A64">
        <v>422</v>
      </c>
      <c r="B64" t="s">
        <v>186</v>
      </c>
      <c r="C64" t="s">
        <v>51</v>
      </c>
      <c r="D64" t="s">
        <v>30</v>
      </c>
    </row>
    <row r="65" spans="1:4" x14ac:dyDescent="0.25">
      <c r="A65">
        <v>429</v>
      </c>
      <c r="B65" t="s">
        <v>187</v>
      </c>
      <c r="C65" t="s">
        <v>51</v>
      </c>
      <c r="D65" t="s">
        <v>30</v>
      </c>
    </row>
    <row r="66" spans="1:4" x14ac:dyDescent="0.25">
      <c r="A66">
        <v>430</v>
      </c>
      <c r="B66" t="s">
        <v>188</v>
      </c>
      <c r="C66" t="s">
        <v>52</v>
      </c>
      <c r="D66" t="s">
        <v>30</v>
      </c>
    </row>
    <row r="67" spans="1:4" x14ac:dyDescent="0.25">
      <c r="A67">
        <v>431</v>
      </c>
      <c r="B67" t="s">
        <v>189</v>
      </c>
      <c r="C67" t="s">
        <v>52</v>
      </c>
      <c r="D67" t="s">
        <v>30</v>
      </c>
    </row>
    <row r="68" spans="1:4" x14ac:dyDescent="0.25">
      <c r="A68">
        <v>432</v>
      </c>
      <c r="B68" t="s">
        <v>190</v>
      </c>
      <c r="C68" t="s">
        <v>52</v>
      </c>
      <c r="D68" t="s">
        <v>30</v>
      </c>
    </row>
    <row r="69" spans="1:4" x14ac:dyDescent="0.25">
      <c r="A69">
        <v>433</v>
      </c>
      <c r="B69" t="s">
        <v>191</v>
      </c>
      <c r="C69" t="s">
        <v>52</v>
      </c>
      <c r="D69" t="s">
        <v>30</v>
      </c>
    </row>
    <row r="70" spans="1:4" x14ac:dyDescent="0.25">
      <c r="A70">
        <v>439</v>
      </c>
      <c r="B70" t="s">
        <v>192</v>
      </c>
      <c r="C70" t="s">
        <v>52</v>
      </c>
      <c r="D70" t="s">
        <v>30</v>
      </c>
    </row>
    <row r="71" spans="1:4" x14ac:dyDescent="0.25">
      <c r="A71">
        <v>440</v>
      </c>
      <c r="B71" t="s">
        <v>53</v>
      </c>
      <c r="C71" t="s">
        <v>53</v>
      </c>
      <c r="D71" t="s">
        <v>30</v>
      </c>
    </row>
    <row r="72" spans="1:4" x14ac:dyDescent="0.25">
      <c r="A72">
        <v>441</v>
      </c>
      <c r="B72" t="s">
        <v>86</v>
      </c>
      <c r="C72" t="s">
        <v>53</v>
      </c>
      <c r="D72" t="s">
        <v>30</v>
      </c>
    </row>
    <row r="73" spans="1:4" x14ac:dyDescent="0.25">
      <c r="A73">
        <v>442</v>
      </c>
      <c r="B73" t="s">
        <v>193</v>
      </c>
      <c r="C73" t="s">
        <v>53</v>
      </c>
      <c r="D73" t="s">
        <v>30</v>
      </c>
    </row>
    <row r="74" spans="1:4" x14ac:dyDescent="0.25">
      <c r="A74">
        <v>443</v>
      </c>
      <c r="B74" t="s">
        <v>194</v>
      </c>
      <c r="C74" t="s">
        <v>53</v>
      </c>
      <c r="D74" t="s">
        <v>30</v>
      </c>
    </row>
    <row r="75" spans="1:4" x14ac:dyDescent="0.25">
      <c r="A75">
        <v>444</v>
      </c>
      <c r="B75" t="s">
        <v>195</v>
      </c>
      <c r="C75" t="s">
        <v>53</v>
      </c>
      <c r="D75" t="s">
        <v>30</v>
      </c>
    </row>
    <row r="76" spans="1:4" x14ac:dyDescent="0.25">
      <c r="A76">
        <v>449</v>
      </c>
      <c r="B76" t="s">
        <v>196</v>
      </c>
      <c r="C76" t="s">
        <v>53</v>
      </c>
      <c r="D76" t="s">
        <v>30</v>
      </c>
    </row>
    <row r="77" spans="1:4" x14ac:dyDescent="0.25">
      <c r="A77">
        <v>490</v>
      </c>
      <c r="B77" t="s">
        <v>54</v>
      </c>
      <c r="C77" t="s">
        <v>54</v>
      </c>
      <c r="D77" t="s">
        <v>30</v>
      </c>
    </row>
    <row r="78" spans="1:4" x14ac:dyDescent="0.25">
      <c r="A78">
        <v>510</v>
      </c>
      <c r="B78" t="s">
        <v>55</v>
      </c>
      <c r="C78" t="s">
        <v>55</v>
      </c>
      <c r="D78" t="s">
        <v>29</v>
      </c>
    </row>
    <row r="79" spans="1:4" x14ac:dyDescent="0.25">
      <c r="A79">
        <v>520</v>
      </c>
      <c r="B79" t="s">
        <v>56</v>
      </c>
      <c r="C79" t="s">
        <v>56</v>
      </c>
      <c r="D79" t="s">
        <v>30</v>
      </c>
    </row>
    <row r="80" spans="1:4" x14ac:dyDescent="0.25">
      <c r="A80">
        <v>521</v>
      </c>
      <c r="B80" t="s">
        <v>197</v>
      </c>
      <c r="C80" t="s">
        <v>56</v>
      </c>
      <c r="D80" t="s">
        <v>33</v>
      </c>
    </row>
    <row r="81" spans="1:4" x14ac:dyDescent="0.25">
      <c r="A81">
        <v>522</v>
      </c>
      <c r="B81" t="s">
        <v>198</v>
      </c>
      <c r="C81" t="s">
        <v>56</v>
      </c>
      <c r="D81" t="s">
        <v>29</v>
      </c>
    </row>
    <row r="82" spans="1:4" x14ac:dyDescent="0.25">
      <c r="A82">
        <v>529</v>
      </c>
      <c r="B82" t="s">
        <v>199</v>
      </c>
      <c r="C82" t="s">
        <v>56</v>
      </c>
      <c r="D82" t="s">
        <v>30</v>
      </c>
    </row>
    <row r="83" spans="1:4" x14ac:dyDescent="0.25">
      <c r="A83">
        <v>530</v>
      </c>
      <c r="B83" t="s">
        <v>57</v>
      </c>
      <c r="C83" t="s">
        <v>57</v>
      </c>
      <c r="D83" t="s">
        <v>30</v>
      </c>
    </row>
    <row r="84" spans="1:4" x14ac:dyDescent="0.25">
      <c r="A84">
        <v>531</v>
      </c>
      <c r="B84" t="s">
        <v>200</v>
      </c>
      <c r="C84" t="s">
        <v>57</v>
      </c>
      <c r="D84" t="s">
        <v>30</v>
      </c>
    </row>
    <row r="85" spans="1:4" x14ac:dyDescent="0.25">
      <c r="A85">
        <v>532</v>
      </c>
      <c r="B85" t="s">
        <v>201</v>
      </c>
      <c r="C85" t="s">
        <v>57</v>
      </c>
      <c r="D85" t="s">
        <v>30</v>
      </c>
    </row>
    <row r="86" spans="1:4" x14ac:dyDescent="0.25">
      <c r="A86">
        <v>533</v>
      </c>
      <c r="B86" t="s">
        <v>202</v>
      </c>
      <c r="C86" t="s">
        <v>57</v>
      </c>
      <c r="D86" t="s">
        <v>30</v>
      </c>
    </row>
    <row r="87" spans="1:4" x14ac:dyDescent="0.25">
      <c r="A87">
        <v>534</v>
      </c>
      <c r="B87" t="s">
        <v>203</v>
      </c>
      <c r="C87" t="s">
        <v>57</v>
      </c>
      <c r="D87" t="s">
        <v>30</v>
      </c>
    </row>
    <row r="88" spans="1:4" x14ac:dyDescent="0.25">
      <c r="A88">
        <v>535</v>
      </c>
      <c r="B88" t="s">
        <v>204</v>
      </c>
      <c r="C88" t="s">
        <v>57</v>
      </c>
      <c r="D88" t="s">
        <v>30</v>
      </c>
    </row>
    <row r="89" spans="1:4" x14ac:dyDescent="0.25">
      <c r="A89">
        <v>539</v>
      </c>
      <c r="B89" t="s">
        <v>205</v>
      </c>
      <c r="C89" t="s">
        <v>57</v>
      </c>
      <c r="D89" t="s">
        <v>30</v>
      </c>
    </row>
    <row r="90" spans="1:4" x14ac:dyDescent="0.25">
      <c r="A90">
        <v>540</v>
      </c>
      <c r="B90" t="s">
        <v>91</v>
      </c>
      <c r="C90" t="s">
        <v>58</v>
      </c>
      <c r="D90" t="s">
        <v>29</v>
      </c>
    </row>
    <row r="91" spans="1:4" x14ac:dyDescent="0.25">
      <c r="A91">
        <v>585</v>
      </c>
      <c r="B91" t="s">
        <v>206</v>
      </c>
      <c r="C91" t="s">
        <v>58</v>
      </c>
      <c r="D91" t="s">
        <v>29</v>
      </c>
    </row>
    <row r="92" spans="1:4" x14ac:dyDescent="0.25">
      <c r="A92">
        <v>590</v>
      </c>
      <c r="B92" t="s">
        <v>120</v>
      </c>
      <c r="C92" t="s">
        <v>59</v>
      </c>
      <c r="D92" t="s">
        <v>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8"/>
  <sheetViews>
    <sheetView workbookViewId="0"/>
  </sheetViews>
  <sheetFormatPr defaultRowHeight="15" x14ac:dyDescent="0.25"/>
  <cols>
    <col min="2" max="2" width="66" style="14" bestFit="1" customWidth="1"/>
  </cols>
  <sheetData>
    <row r="1" spans="1:2" x14ac:dyDescent="0.25">
      <c r="A1">
        <v>1</v>
      </c>
      <c r="B1" t="s">
        <v>207</v>
      </c>
    </row>
    <row r="2" spans="1:2" x14ac:dyDescent="0.25">
      <c r="A2">
        <v>2</v>
      </c>
      <c r="B2" t="s">
        <v>208</v>
      </c>
    </row>
    <row r="3" spans="1:2" x14ac:dyDescent="0.25">
      <c r="A3">
        <v>3</v>
      </c>
      <c r="B3" t="s">
        <v>209</v>
      </c>
    </row>
    <row r="4" spans="1:2" x14ac:dyDescent="0.25">
      <c r="A4">
        <v>5</v>
      </c>
      <c r="B4" t="s">
        <v>23</v>
      </c>
    </row>
    <row r="5" spans="1:2" x14ac:dyDescent="0.25">
      <c r="A5">
        <v>6</v>
      </c>
      <c r="B5" t="s">
        <v>210</v>
      </c>
    </row>
    <row r="6" spans="1:2" x14ac:dyDescent="0.25">
      <c r="A6">
        <v>7</v>
      </c>
      <c r="B6" t="s">
        <v>211</v>
      </c>
    </row>
    <row r="7" spans="1:2" x14ac:dyDescent="0.25">
      <c r="A7">
        <v>8</v>
      </c>
      <c r="B7" t="s">
        <v>212</v>
      </c>
    </row>
    <row r="8" spans="1:2" x14ac:dyDescent="0.25">
      <c r="A8">
        <v>9</v>
      </c>
      <c r="B8" t="s">
        <v>213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K11"/>
  <sheetViews>
    <sheetView workbookViewId="0">
      <selection activeCell="E24" sqref="E24"/>
    </sheetView>
  </sheetViews>
  <sheetFormatPr defaultRowHeight="15" x14ac:dyDescent="0.25"/>
  <cols>
    <col min="1" max="1" width="3" style="14" bestFit="1" customWidth="1"/>
    <col min="2" max="2" width="66" style="14" bestFit="1" customWidth="1"/>
    <col min="3" max="5" width="22.42578125" style="14" bestFit="1" customWidth="1"/>
    <col min="6" max="6" width="49.28515625" style="14" bestFit="1" customWidth="1"/>
    <col min="7" max="7" width="36.85546875" style="14" bestFit="1" customWidth="1"/>
    <col min="8" max="9" width="22.42578125" style="14" bestFit="1" customWidth="1"/>
    <col min="10" max="10" width="58.85546875" style="14" bestFit="1" customWidth="1"/>
    <col min="11" max="11" width="22.42578125" style="14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20</v>
      </c>
      <c r="J2" t="s">
        <v>126</v>
      </c>
      <c r="K2" t="s">
        <v>127</v>
      </c>
    </row>
    <row r="3" spans="1:11" x14ac:dyDescent="0.25">
      <c r="A3">
        <v>1</v>
      </c>
      <c r="B3" t="s">
        <v>207</v>
      </c>
      <c r="C3" t="s">
        <v>21</v>
      </c>
      <c r="D3" t="s">
        <v>21</v>
      </c>
      <c r="E3" t="s">
        <v>21</v>
      </c>
      <c r="F3" t="s">
        <v>21</v>
      </c>
      <c r="G3" t="s">
        <v>21</v>
      </c>
      <c r="H3" t="s">
        <v>21</v>
      </c>
      <c r="I3" t="s">
        <v>21</v>
      </c>
      <c r="J3" t="s">
        <v>21</v>
      </c>
      <c r="K3" t="s">
        <v>21</v>
      </c>
    </row>
    <row r="4" spans="1:11" x14ac:dyDescent="0.25">
      <c r="A4">
        <v>2</v>
      </c>
      <c r="B4" t="s">
        <v>208</v>
      </c>
      <c r="C4" t="s">
        <v>24</v>
      </c>
      <c r="D4" t="s">
        <v>24</v>
      </c>
      <c r="E4" t="s">
        <v>20</v>
      </c>
      <c r="F4" t="s">
        <v>24</v>
      </c>
      <c r="G4" t="s">
        <v>26</v>
      </c>
      <c r="H4" t="s">
        <v>26</v>
      </c>
      <c r="I4" t="s">
        <v>20</v>
      </c>
      <c r="J4" t="s">
        <v>26</v>
      </c>
      <c r="K4" t="s">
        <v>24</v>
      </c>
    </row>
    <row r="5" spans="1:11" x14ac:dyDescent="0.25">
      <c r="A5">
        <v>3</v>
      </c>
      <c r="B5" t="s">
        <v>209</v>
      </c>
      <c r="C5" t="s">
        <v>26</v>
      </c>
      <c r="D5" t="s">
        <v>26</v>
      </c>
      <c r="E5" t="s">
        <v>20</v>
      </c>
      <c r="F5" t="s">
        <v>24</v>
      </c>
      <c r="G5" t="s">
        <v>26</v>
      </c>
      <c r="H5" t="s">
        <v>26</v>
      </c>
      <c r="I5" t="s">
        <v>20</v>
      </c>
      <c r="J5" t="s">
        <v>26</v>
      </c>
      <c r="K5" t="s">
        <v>26</v>
      </c>
    </row>
    <row r="6" spans="1:11" x14ac:dyDescent="0.25">
      <c r="A6">
        <v>5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</row>
    <row r="7" spans="1:11" x14ac:dyDescent="0.25">
      <c r="A7">
        <v>6</v>
      </c>
      <c r="B7" t="s">
        <v>210</v>
      </c>
      <c r="C7" t="s">
        <v>24</v>
      </c>
      <c r="D7" t="s">
        <v>24</v>
      </c>
      <c r="E7" t="s">
        <v>20</v>
      </c>
      <c r="F7" t="s">
        <v>24</v>
      </c>
      <c r="G7" t="s">
        <v>26</v>
      </c>
      <c r="H7" t="s">
        <v>26</v>
      </c>
      <c r="I7" t="s">
        <v>20</v>
      </c>
      <c r="J7" t="s">
        <v>26</v>
      </c>
      <c r="K7" t="s">
        <v>24</v>
      </c>
    </row>
    <row r="8" spans="1:11" x14ac:dyDescent="0.25">
      <c r="A8">
        <v>7</v>
      </c>
      <c r="B8" t="s">
        <v>211</v>
      </c>
      <c r="C8" t="s">
        <v>25</v>
      </c>
      <c r="D8" t="s">
        <v>25</v>
      </c>
      <c r="E8" t="s">
        <v>20</v>
      </c>
      <c r="F8" t="s">
        <v>24</v>
      </c>
      <c r="G8" t="s">
        <v>26</v>
      </c>
      <c r="H8" t="s">
        <v>26</v>
      </c>
      <c r="I8" t="s">
        <v>20</v>
      </c>
      <c r="J8" t="s">
        <v>25</v>
      </c>
      <c r="K8" t="s">
        <v>25</v>
      </c>
    </row>
    <row r="9" spans="1:11" x14ac:dyDescent="0.25">
      <c r="A9">
        <v>8</v>
      </c>
      <c r="B9" t="s">
        <v>212</v>
      </c>
      <c r="C9" t="s">
        <v>20</v>
      </c>
      <c r="D9" t="s">
        <v>20</v>
      </c>
      <c r="E9" t="s">
        <v>20</v>
      </c>
      <c r="F9" t="s">
        <v>20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</row>
    <row r="10" spans="1:11" x14ac:dyDescent="0.25">
      <c r="A10">
        <v>9</v>
      </c>
      <c r="B10" t="s">
        <v>213</v>
      </c>
      <c r="C10" t="s">
        <v>22</v>
      </c>
      <c r="D10" t="s">
        <v>22</v>
      </c>
      <c r="E10" t="s">
        <v>22</v>
      </c>
      <c r="F10" t="s">
        <v>22</v>
      </c>
      <c r="G10" t="s">
        <v>22</v>
      </c>
      <c r="H10" t="s">
        <v>22</v>
      </c>
      <c r="I10" t="s">
        <v>22</v>
      </c>
      <c r="J10" t="s">
        <v>22</v>
      </c>
      <c r="K10" t="s">
        <v>22</v>
      </c>
    </row>
    <row r="11" spans="1:11" x14ac:dyDescent="0.25">
      <c r="A11">
        <v>99</v>
      </c>
      <c r="B11" t="s">
        <v>214</v>
      </c>
      <c r="C11" t="s">
        <v>27</v>
      </c>
      <c r="D11" t="s">
        <v>23</v>
      </c>
      <c r="E11" t="s">
        <v>20</v>
      </c>
      <c r="F11" t="s">
        <v>24</v>
      </c>
      <c r="G11" t="s">
        <v>26</v>
      </c>
      <c r="H11" t="s">
        <v>26</v>
      </c>
      <c r="I11" t="s">
        <v>20</v>
      </c>
      <c r="J11" t="s">
        <v>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F4173"/>
  <sheetViews>
    <sheetView workbookViewId="0"/>
  </sheetViews>
  <sheetFormatPr defaultRowHeight="15" x14ac:dyDescent="0.25"/>
  <sheetData>
    <row r="1" spans="1:32" x14ac:dyDescent="0.25">
      <c r="B1" s="40" t="s">
        <v>215</v>
      </c>
      <c r="C1" s="40" t="s">
        <v>62</v>
      </c>
      <c r="D1" s="40" t="s">
        <v>216</v>
      </c>
      <c r="E1" s="40" t="s">
        <v>217</v>
      </c>
      <c r="F1" s="40" t="s">
        <v>218</v>
      </c>
      <c r="G1" s="40" t="s">
        <v>219</v>
      </c>
      <c r="H1" s="40" t="s">
        <v>220</v>
      </c>
      <c r="I1" s="40" t="s">
        <v>221</v>
      </c>
      <c r="J1" s="40" t="s">
        <v>222</v>
      </c>
      <c r="K1" s="40" t="s">
        <v>223</v>
      </c>
      <c r="L1" s="40" t="s">
        <v>224</v>
      </c>
      <c r="M1" s="40" t="s">
        <v>225</v>
      </c>
      <c r="N1" s="40" t="s">
        <v>226</v>
      </c>
      <c r="O1" s="40" t="s">
        <v>227</v>
      </c>
      <c r="P1" s="40" t="s">
        <v>228</v>
      </c>
      <c r="Q1" s="40" t="s">
        <v>229</v>
      </c>
      <c r="R1" s="40" t="s">
        <v>230</v>
      </c>
      <c r="S1" s="40" t="s">
        <v>231</v>
      </c>
      <c r="T1" s="40" t="s">
        <v>232</v>
      </c>
      <c r="U1" s="40" t="s">
        <v>2</v>
      </c>
      <c r="V1" s="40" t="s">
        <v>233</v>
      </c>
      <c r="W1" s="40" t="s">
        <v>3</v>
      </c>
      <c r="X1" s="40" t="s">
        <v>234</v>
      </c>
      <c r="Y1" s="40" t="s">
        <v>235</v>
      </c>
      <c r="Z1" s="40" t="s">
        <v>236</v>
      </c>
      <c r="AA1" s="40" t="s">
        <v>237</v>
      </c>
      <c r="AB1" s="40" t="s">
        <v>4</v>
      </c>
      <c r="AC1" s="40" t="s">
        <v>17</v>
      </c>
      <c r="AD1" s="40" t="s">
        <v>238</v>
      </c>
      <c r="AE1" s="40" t="s">
        <v>15</v>
      </c>
      <c r="AF1" s="40" t="s">
        <v>16</v>
      </c>
    </row>
    <row r="2" spans="1:32" x14ac:dyDescent="0.25">
      <c r="A2" s="40">
        <v>0</v>
      </c>
      <c r="B2" t="s">
        <v>239</v>
      </c>
      <c r="C2">
        <v>140</v>
      </c>
      <c r="D2">
        <v>1964</v>
      </c>
      <c r="E2">
        <v>0</v>
      </c>
      <c r="F2">
        <v>1</v>
      </c>
      <c r="H2">
        <v>1</v>
      </c>
      <c r="J2">
        <v>1</v>
      </c>
      <c r="K2" t="s">
        <v>240</v>
      </c>
      <c r="M2">
        <v>3</v>
      </c>
      <c r="N2">
        <v>558</v>
      </c>
      <c r="O2">
        <v>1674</v>
      </c>
      <c r="P2">
        <v>1674</v>
      </c>
      <c r="Q2">
        <v>0</v>
      </c>
      <c r="R2">
        <v>0</v>
      </c>
      <c r="S2" t="s">
        <v>241</v>
      </c>
      <c r="T2">
        <v>106</v>
      </c>
      <c r="U2" t="s">
        <v>242</v>
      </c>
      <c r="V2" t="s">
        <v>242</v>
      </c>
      <c r="W2" t="s">
        <v>243</v>
      </c>
      <c r="X2">
        <v>2625</v>
      </c>
      <c r="Y2" t="s">
        <v>244</v>
      </c>
      <c r="AA2">
        <v>187</v>
      </c>
      <c r="AB2" t="s">
        <v>245</v>
      </c>
      <c r="AC2" t="s">
        <v>241</v>
      </c>
      <c r="AD2">
        <v>5</v>
      </c>
      <c r="AE2">
        <v>711106.7</v>
      </c>
      <c r="AF2">
        <v>6172403.1200000001</v>
      </c>
    </row>
    <row r="3" spans="1:32" x14ac:dyDescent="0.25">
      <c r="A3" s="40">
        <v>1</v>
      </c>
      <c r="B3" t="s">
        <v>246</v>
      </c>
      <c r="C3">
        <v>120</v>
      </c>
      <c r="D3">
        <v>1977</v>
      </c>
      <c r="E3">
        <v>1993</v>
      </c>
      <c r="F3">
        <v>4</v>
      </c>
      <c r="H3">
        <v>1</v>
      </c>
      <c r="J3">
        <v>6</v>
      </c>
      <c r="K3" t="s">
        <v>247</v>
      </c>
      <c r="L3">
        <v>2</v>
      </c>
      <c r="M3">
        <v>1</v>
      </c>
      <c r="N3">
        <v>149</v>
      </c>
      <c r="O3">
        <v>149</v>
      </c>
      <c r="P3">
        <v>212</v>
      </c>
      <c r="Q3">
        <v>0</v>
      </c>
      <c r="R3">
        <v>0</v>
      </c>
      <c r="S3" t="s">
        <v>248</v>
      </c>
      <c r="T3">
        <v>852</v>
      </c>
      <c r="U3" t="s">
        <v>249</v>
      </c>
      <c r="V3" t="s">
        <v>249</v>
      </c>
      <c r="W3" t="s">
        <v>250</v>
      </c>
      <c r="X3">
        <v>2625</v>
      </c>
      <c r="Y3" t="s">
        <v>244</v>
      </c>
      <c r="AA3">
        <v>187</v>
      </c>
      <c r="AB3" t="s">
        <v>251</v>
      </c>
      <c r="AC3" t="s">
        <v>248</v>
      </c>
      <c r="AD3">
        <v>5</v>
      </c>
      <c r="AE3">
        <v>711548.32</v>
      </c>
      <c r="AF3">
        <v>6170657.5599999996</v>
      </c>
    </row>
    <row r="4" spans="1:32" x14ac:dyDescent="0.25">
      <c r="A4" s="40">
        <v>2</v>
      </c>
      <c r="B4" t="s">
        <v>252</v>
      </c>
      <c r="C4">
        <v>120</v>
      </c>
      <c r="D4">
        <v>1981</v>
      </c>
      <c r="E4">
        <v>0</v>
      </c>
      <c r="F4">
        <v>4</v>
      </c>
      <c r="H4">
        <v>2</v>
      </c>
      <c r="J4">
        <v>7</v>
      </c>
      <c r="K4" t="s">
        <v>253</v>
      </c>
      <c r="M4">
        <v>1</v>
      </c>
      <c r="N4">
        <v>97</v>
      </c>
      <c r="O4">
        <v>97</v>
      </c>
      <c r="P4">
        <v>164</v>
      </c>
      <c r="Q4">
        <v>0</v>
      </c>
      <c r="R4">
        <v>0</v>
      </c>
      <c r="S4" t="s">
        <v>254</v>
      </c>
      <c r="T4">
        <v>7136</v>
      </c>
      <c r="U4" t="s">
        <v>255</v>
      </c>
      <c r="V4" t="s">
        <v>255</v>
      </c>
      <c r="W4" t="s">
        <v>256</v>
      </c>
      <c r="X4">
        <v>2665</v>
      </c>
      <c r="Y4" t="s">
        <v>257</v>
      </c>
      <c r="AA4">
        <v>187</v>
      </c>
      <c r="AB4" t="s">
        <v>258</v>
      </c>
      <c r="AC4" t="s">
        <v>254</v>
      </c>
      <c r="AD4">
        <v>5</v>
      </c>
      <c r="AE4">
        <v>713110.28</v>
      </c>
      <c r="AF4">
        <v>6168519.6500000004</v>
      </c>
    </row>
    <row r="5" spans="1:32" x14ac:dyDescent="0.25">
      <c r="A5" s="40">
        <v>3</v>
      </c>
      <c r="B5" t="s">
        <v>259</v>
      </c>
      <c r="C5">
        <v>130</v>
      </c>
      <c r="D5">
        <v>1959</v>
      </c>
      <c r="E5">
        <v>0</v>
      </c>
      <c r="F5">
        <v>3</v>
      </c>
      <c r="H5">
        <v>1</v>
      </c>
      <c r="J5">
        <v>2</v>
      </c>
      <c r="K5" t="s">
        <v>260</v>
      </c>
      <c r="M5">
        <v>1</v>
      </c>
      <c r="N5">
        <v>142</v>
      </c>
      <c r="O5">
        <v>142</v>
      </c>
      <c r="P5">
        <v>94</v>
      </c>
      <c r="Q5">
        <v>0</v>
      </c>
      <c r="R5">
        <v>0</v>
      </c>
      <c r="S5" t="s">
        <v>261</v>
      </c>
      <c r="T5">
        <v>7775</v>
      </c>
      <c r="U5" t="s">
        <v>262</v>
      </c>
      <c r="V5" t="s">
        <v>262</v>
      </c>
      <c r="W5" t="s">
        <v>263</v>
      </c>
      <c r="X5">
        <v>2665</v>
      </c>
      <c r="Y5" t="s">
        <v>257</v>
      </c>
      <c r="AA5">
        <v>187</v>
      </c>
      <c r="AB5" t="s">
        <v>264</v>
      </c>
      <c r="AC5" t="s">
        <v>261</v>
      </c>
      <c r="AD5">
        <v>5</v>
      </c>
      <c r="AE5">
        <v>712911.98</v>
      </c>
      <c r="AF5">
        <v>6169286.3700000001</v>
      </c>
    </row>
    <row r="6" spans="1:32" x14ac:dyDescent="0.25">
      <c r="A6" s="40">
        <v>4</v>
      </c>
      <c r="B6" t="s">
        <v>265</v>
      </c>
      <c r="C6">
        <v>130</v>
      </c>
      <c r="D6">
        <v>1993</v>
      </c>
      <c r="E6">
        <v>0</v>
      </c>
      <c r="F6">
        <v>4</v>
      </c>
      <c r="H6">
        <v>2</v>
      </c>
      <c r="J6">
        <v>1</v>
      </c>
      <c r="K6" t="s">
        <v>240</v>
      </c>
      <c r="M6">
        <v>1</v>
      </c>
      <c r="N6">
        <v>88</v>
      </c>
      <c r="O6">
        <v>88</v>
      </c>
      <c r="P6">
        <v>88</v>
      </c>
      <c r="Q6">
        <v>0</v>
      </c>
      <c r="R6">
        <v>0</v>
      </c>
      <c r="S6" t="s">
        <v>266</v>
      </c>
      <c r="T6">
        <v>9100</v>
      </c>
      <c r="U6" t="s">
        <v>267</v>
      </c>
      <c r="V6" t="s">
        <v>267</v>
      </c>
      <c r="W6" t="s">
        <v>268</v>
      </c>
      <c r="X6">
        <v>2625</v>
      </c>
      <c r="Y6" t="s">
        <v>244</v>
      </c>
      <c r="AA6">
        <v>187</v>
      </c>
      <c r="AB6" t="s">
        <v>269</v>
      </c>
      <c r="AC6" t="s">
        <v>266</v>
      </c>
      <c r="AD6">
        <v>5</v>
      </c>
      <c r="AE6">
        <v>711637.98</v>
      </c>
      <c r="AF6">
        <v>6172532.3700000001</v>
      </c>
    </row>
    <row r="7" spans="1:32" x14ac:dyDescent="0.25">
      <c r="A7" s="40">
        <v>5</v>
      </c>
      <c r="B7" t="s">
        <v>270</v>
      </c>
      <c r="C7">
        <v>120</v>
      </c>
      <c r="D7">
        <v>1978</v>
      </c>
      <c r="E7">
        <v>0</v>
      </c>
      <c r="F7">
        <v>4</v>
      </c>
      <c r="H7">
        <v>1</v>
      </c>
      <c r="J7">
        <v>2</v>
      </c>
      <c r="K7" t="s">
        <v>247</v>
      </c>
      <c r="M7">
        <v>1</v>
      </c>
      <c r="N7">
        <v>86</v>
      </c>
      <c r="O7">
        <v>86</v>
      </c>
      <c r="P7">
        <v>150</v>
      </c>
      <c r="Q7">
        <v>0</v>
      </c>
      <c r="R7">
        <v>0</v>
      </c>
      <c r="S7" t="s">
        <v>271</v>
      </c>
      <c r="T7">
        <v>7136</v>
      </c>
      <c r="U7" t="s">
        <v>255</v>
      </c>
      <c r="V7" t="s">
        <v>255</v>
      </c>
      <c r="W7" t="s">
        <v>272</v>
      </c>
      <c r="X7">
        <v>2665</v>
      </c>
      <c r="Y7" t="s">
        <v>257</v>
      </c>
      <c r="AA7">
        <v>187</v>
      </c>
      <c r="AB7" t="s">
        <v>273</v>
      </c>
      <c r="AC7" t="s">
        <v>271</v>
      </c>
      <c r="AD7">
        <v>5</v>
      </c>
      <c r="AE7">
        <v>713114.45</v>
      </c>
      <c r="AF7">
        <v>6168498.9699999997</v>
      </c>
    </row>
    <row r="8" spans="1:32" x14ac:dyDescent="0.25">
      <c r="A8" s="40">
        <v>6</v>
      </c>
      <c r="B8" t="s">
        <v>274</v>
      </c>
      <c r="C8">
        <v>130</v>
      </c>
      <c r="D8">
        <v>1959</v>
      </c>
      <c r="E8">
        <v>0</v>
      </c>
      <c r="F8">
        <v>3</v>
      </c>
      <c r="H8">
        <v>1</v>
      </c>
      <c r="J8">
        <v>2</v>
      </c>
      <c r="K8" t="s">
        <v>260</v>
      </c>
      <c r="M8">
        <v>1</v>
      </c>
      <c r="N8">
        <v>94</v>
      </c>
      <c r="O8">
        <v>94</v>
      </c>
      <c r="P8">
        <v>94</v>
      </c>
      <c r="Q8">
        <v>0</v>
      </c>
      <c r="R8">
        <v>0</v>
      </c>
      <c r="S8" t="s">
        <v>275</v>
      </c>
      <c r="T8">
        <v>7775</v>
      </c>
      <c r="U8" t="s">
        <v>262</v>
      </c>
      <c r="V8" t="s">
        <v>262</v>
      </c>
      <c r="W8" t="s">
        <v>276</v>
      </c>
      <c r="X8">
        <v>2665</v>
      </c>
      <c r="Y8" t="s">
        <v>257</v>
      </c>
      <c r="AA8">
        <v>187</v>
      </c>
      <c r="AB8" t="s">
        <v>277</v>
      </c>
      <c r="AC8" t="s">
        <v>275</v>
      </c>
      <c r="AD8">
        <v>5</v>
      </c>
      <c r="AE8">
        <v>712900.9</v>
      </c>
      <c r="AF8">
        <v>6169284.4800000004</v>
      </c>
    </row>
    <row r="9" spans="1:32" x14ac:dyDescent="0.25">
      <c r="A9" s="40">
        <v>7</v>
      </c>
      <c r="B9" t="s">
        <v>278</v>
      </c>
      <c r="C9">
        <v>120</v>
      </c>
      <c r="D9">
        <v>1877</v>
      </c>
      <c r="E9">
        <v>1972</v>
      </c>
      <c r="F9">
        <v>5</v>
      </c>
      <c r="H9">
        <v>1</v>
      </c>
      <c r="J9">
        <v>2</v>
      </c>
      <c r="K9" t="s">
        <v>260</v>
      </c>
      <c r="M9">
        <v>1</v>
      </c>
      <c r="N9">
        <v>94</v>
      </c>
      <c r="O9">
        <v>94</v>
      </c>
      <c r="P9">
        <v>158</v>
      </c>
      <c r="Q9">
        <v>0</v>
      </c>
      <c r="R9">
        <v>0</v>
      </c>
      <c r="S9" t="s">
        <v>279</v>
      </c>
      <c r="T9">
        <v>1491</v>
      </c>
      <c r="U9" t="s">
        <v>280</v>
      </c>
      <c r="V9" t="s">
        <v>280</v>
      </c>
      <c r="W9" t="s">
        <v>281</v>
      </c>
      <c r="X9">
        <v>2625</v>
      </c>
      <c r="Y9" t="s">
        <v>244</v>
      </c>
      <c r="AA9">
        <v>187</v>
      </c>
      <c r="AB9" t="s">
        <v>282</v>
      </c>
      <c r="AC9" t="s">
        <v>279</v>
      </c>
      <c r="AD9">
        <v>5</v>
      </c>
      <c r="AE9">
        <v>711702.03</v>
      </c>
      <c r="AF9">
        <v>6170509.0700000003</v>
      </c>
    </row>
    <row r="10" spans="1:32" x14ac:dyDescent="0.25">
      <c r="A10" s="40">
        <v>8</v>
      </c>
      <c r="B10" t="s">
        <v>283</v>
      </c>
      <c r="C10">
        <v>120</v>
      </c>
      <c r="D10">
        <v>1953</v>
      </c>
      <c r="E10">
        <v>0</v>
      </c>
      <c r="F10">
        <v>5</v>
      </c>
      <c r="H10">
        <v>1</v>
      </c>
      <c r="J10">
        <v>2</v>
      </c>
      <c r="K10" t="s">
        <v>247</v>
      </c>
      <c r="L10">
        <v>2</v>
      </c>
      <c r="M10">
        <v>1</v>
      </c>
      <c r="N10">
        <v>83</v>
      </c>
      <c r="O10">
        <v>83</v>
      </c>
      <c r="P10">
        <v>113</v>
      </c>
      <c r="Q10">
        <v>0</v>
      </c>
      <c r="R10">
        <v>0</v>
      </c>
      <c r="S10" t="s">
        <v>284</v>
      </c>
      <c r="T10">
        <v>3408</v>
      </c>
      <c r="U10" t="s">
        <v>285</v>
      </c>
      <c r="V10" t="s">
        <v>285</v>
      </c>
      <c r="W10" t="s">
        <v>281</v>
      </c>
      <c r="X10">
        <v>2665</v>
      </c>
      <c r="Y10" t="s">
        <v>257</v>
      </c>
      <c r="AA10">
        <v>187</v>
      </c>
      <c r="AB10" t="s">
        <v>286</v>
      </c>
      <c r="AC10" t="s">
        <v>284</v>
      </c>
      <c r="AD10">
        <v>5</v>
      </c>
      <c r="AE10">
        <v>713070.98</v>
      </c>
      <c r="AF10">
        <v>6169040</v>
      </c>
    </row>
    <row r="11" spans="1:32" x14ac:dyDescent="0.25">
      <c r="A11" s="40">
        <v>9</v>
      </c>
      <c r="B11" t="s">
        <v>287</v>
      </c>
      <c r="C11">
        <v>120</v>
      </c>
      <c r="D11">
        <v>1969</v>
      </c>
      <c r="E11">
        <v>1985</v>
      </c>
      <c r="F11">
        <v>3</v>
      </c>
      <c r="H11">
        <v>1</v>
      </c>
      <c r="J11">
        <v>2</v>
      </c>
      <c r="K11" t="s">
        <v>260</v>
      </c>
      <c r="M11">
        <v>1</v>
      </c>
      <c r="N11">
        <v>163</v>
      </c>
      <c r="O11">
        <v>163</v>
      </c>
      <c r="P11">
        <v>134</v>
      </c>
      <c r="Q11">
        <v>0</v>
      </c>
      <c r="R11">
        <v>0</v>
      </c>
      <c r="S11" t="s">
        <v>288</v>
      </c>
      <c r="T11">
        <v>5326</v>
      </c>
      <c r="U11" t="s">
        <v>289</v>
      </c>
      <c r="V11" t="s">
        <v>289</v>
      </c>
      <c r="W11" t="s">
        <v>290</v>
      </c>
      <c r="X11">
        <v>2625</v>
      </c>
      <c r="Y11" t="s">
        <v>244</v>
      </c>
      <c r="AA11">
        <v>187</v>
      </c>
      <c r="AB11" t="s">
        <v>291</v>
      </c>
      <c r="AC11" t="s">
        <v>288</v>
      </c>
      <c r="AD11">
        <v>5</v>
      </c>
      <c r="AE11">
        <v>710833.97</v>
      </c>
      <c r="AF11">
        <v>6172040.7400000002</v>
      </c>
    </row>
    <row r="12" spans="1:32" x14ac:dyDescent="0.25">
      <c r="A12" s="40">
        <v>10</v>
      </c>
      <c r="B12" t="s">
        <v>292</v>
      </c>
      <c r="C12">
        <v>120</v>
      </c>
      <c r="D12">
        <v>1995</v>
      </c>
      <c r="E12">
        <v>0</v>
      </c>
      <c r="F12">
        <v>4</v>
      </c>
      <c r="H12">
        <v>1</v>
      </c>
      <c r="J12">
        <v>2</v>
      </c>
      <c r="K12" t="s">
        <v>260</v>
      </c>
      <c r="L12">
        <v>2</v>
      </c>
      <c r="M12">
        <v>1</v>
      </c>
      <c r="N12">
        <v>144</v>
      </c>
      <c r="O12">
        <v>144</v>
      </c>
      <c r="P12">
        <v>144</v>
      </c>
      <c r="Q12">
        <v>0</v>
      </c>
      <c r="R12">
        <v>0</v>
      </c>
      <c r="S12" t="s">
        <v>293</v>
      </c>
      <c r="T12">
        <v>5858</v>
      </c>
      <c r="U12" t="s">
        <v>294</v>
      </c>
      <c r="V12" t="s">
        <v>294</v>
      </c>
      <c r="W12" t="s">
        <v>295</v>
      </c>
      <c r="X12">
        <v>2665</v>
      </c>
      <c r="Y12" t="s">
        <v>257</v>
      </c>
      <c r="AA12">
        <v>187</v>
      </c>
      <c r="AB12" t="s">
        <v>296</v>
      </c>
      <c r="AC12" t="s">
        <v>293</v>
      </c>
      <c r="AD12">
        <v>5</v>
      </c>
      <c r="AE12">
        <v>712158.57</v>
      </c>
      <c r="AF12">
        <v>6169214.3700000001</v>
      </c>
    </row>
    <row r="13" spans="1:32" x14ac:dyDescent="0.25">
      <c r="A13" s="40">
        <v>11</v>
      </c>
      <c r="B13" t="s">
        <v>297</v>
      </c>
      <c r="C13">
        <v>130</v>
      </c>
      <c r="D13">
        <v>1993</v>
      </c>
      <c r="E13">
        <v>0</v>
      </c>
      <c r="F13">
        <v>4</v>
      </c>
      <c r="H13">
        <v>2</v>
      </c>
      <c r="J13">
        <v>1</v>
      </c>
      <c r="K13" t="s">
        <v>240</v>
      </c>
      <c r="M13">
        <v>1</v>
      </c>
      <c r="N13">
        <v>62</v>
      </c>
      <c r="O13">
        <v>62</v>
      </c>
      <c r="P13">
        <v>123</v>
      </c>
      <c r="Q13">
        <v>0</v>
      </c>
      <c r="R13">
        <v>0</v>
      </c>
      <c r="S13" t="s">
        <v>298</v>
      </c>
      <c r="T13">
        <v>9100</v>
      </c>
      <c r="U13" t="s">
        <v>267</v>
      </c>
      <c r="V13" t="s">
        <v>267</v>
      </c>
      <c r="W13" t="s">
        <v>299</v>
      </c>
      <c r="X13">
        <v>2625</v>
      </c>
      <c r="Y13" t="s">
        <v>244</v>
      </c>
      <c r="AA13">
        <v>187</v>
      </c>
      <c r="AB13" t="s">
        <v>300</v>
      </c>
      <c r="AC13" t="s">
        <v>298</v>
      </c>
      <c r="AD13">
        <v>5</v>
      </c>
      <c r="AE13">
        <v>711606.13</v>
      </c>
      <c r="AF13">
        <v>6172501.71</v>
      </c>
    </row>
    <row r="14" spans="1:32" x14ac:dyDescent="0.25">
      <c r="A14" s="40">
        <v>12</v>
      </c>
      <c r="B14" t="s">
        <v>301</v>
      </c>
      <c r="C14">
        <v>130</v>
      </c>
      <c r="D14">
        <v>1993</v>
      </c>
      <c r="E14">
        <v>0</v>
      </c>
      <c r="F14">
        <v>4</v>
      </c>
      <c r="H14">
        <v>2</v>
      </c>
      <c r="J14">
        <v>1</v>
      </c>
      <c r="K14" t="s">
        <v>240</v>
      </c>
      <c r="M14">
        <v>1</v>
      </c>
      <c r="N14">
        <v>60</v>
      </c>
      <c r="O14">
        <v>60</v>
      </c>
      <c r="P14">
        <v>120</v>
      </c>
      <c r="Q14">
        <v>0</v>
      </c>
      <c r="R14">
        <v>0</v>
      </c>
      <c r="S14" t="s">
        <v>302</v>
      </c>
      <c r="T14">
        <v>250</v>
      </c>
      <c r="U14" t="s">
        <v>303</v>
      </c>
      <c r="V14" t="s">
        <v>303</v>
      </c>
      <c r="W14" t="s">
        <v>260</v>
      </c>
      <c r="X14">
        <v>2625</v>
      </c>
      <c r="Y14" t="s">
        <v>244</v>
      </c>
      <c r="AA14">
        <v>187</v>
      </c>
      <c r="AB14" t="s">
        <v>304</v>
      </c>
      <c r="AC14" t="s">
        <v>302</v>
      </c>
      <c r="AD14">
        <v>5</v>
      </c>
      <c r="AE14">
        <v>711505.8</v>
      </c>
      <c r="AF14">
        <v>6172526.6799999997</v>
      </c>
    </row>
    <row r="15" spans="1:32" x14ac:dyDescent="0.25">
      <c r="A15" s="40">
        <v>13</v>
      </c>
      <c r="B15" t="s">
        <v>305</v>
      </c>
      <c r="C15">
        <v>120</v>
      </c>
      <c r="D15">
        <v>1985</v>
      </c>
      <c r="E15">
        <v>0</v>
      </c>
      <c r="F15">
        <v>4</v>
      </c>
      <c r="H15">
        <v>1</v>
      </c>
      <c r="J15">
        <v>5</v>
      </c>
      <c r="K15" t="s">
        <v>253</v>
      </c>
      <c r="M15">
        <v>1</v>
      </c>
      <c r="N15">
        <v>148</v>
      </c>
      <c r="O15">
        <v>148</v>
      </c>
      <c r="P15">
        <v>148</v>
      </c>
      <c r="Q15">
        <v>0</v>
      </c>
      <c r="R15">
        <v>0</v>
      </c>
      <c r="S15" t="s">
        <v>306</v>
      </c>
      <c r="T15">
        <v>900</v>
      </c>
      <c r="U15" t="s">
        <v>307</v>
      </c>
      <c r="V15" t="s">
        <v>307</v>
      </c>
      <c r="W15" t="s">
        <v>308</v>
      </c>
      <c r="X15">
        <v>2625</v>
      </c>
      <c r="Y15" t="s">
        <v>244</v>
      </c>
      <c r="AA15">
        <v>187</v>
      </c>
      <c r="AB15" t="s">
        <v>309</v>
      </c>
      <c r="AC15" t="s">
        <v>306</v>
      </c>
      <c r="AD15">
        <v>5</v>
      </c>
      <c r="AE15">
        <v>711574.6</v>
      </c>
      <c r="AF15">
        <v>6170891.9800000004</v>
      </c>
    </row>
    <row r="16" spans="1:32" x14ac:dyDescent="0.25">
      <c r="A16" s="40">
        <v>14</v>
      </c>
      <c r="B16" t="s">
        <v>310</v>
      </c>
      <c r="C16">
        <v>120</v>
      </c>
      <c r="D16">
        <v>1969</v>
      </c>
      <c r="E16">
        <v>0</v>
      </c>
      <c r="F16">
        <v>3</v>
      </c>
      <c r="H16">
        <v>1</v>
      </c>
      <c r="J16">
        <v>1</v>
      </c>
      <c r="K16" t="s">
        <v>240</v>
      </c>
      <c r="L16">
        <v>2</v>
      </c>
      <c r="M16">
        <v>1</v>
      </c>
      <c r="N16">
        <v>141</v>
      </c>
      <c r="O16">
        <v>141</v>
      </c>
      <c r="P16">
        <v>141</v>
      </c>
      <c r="Q16">
        <v>0</v>
      </c>
      <c r="R16">
        <v>0</v>
      </c>
      <c r="S16" t="s">
        <v>311</v>
      </c>
      <c r="T16">
        <v>2449</v>
      </c>
      <c r="U16" t="s">
        <v>312</v>
      </c>
      <c r="V16" t="s">
        <v>312</v>
      </c>
      <c r="W16" t="s">
        <v>313</v>
      </c>
      <c r="X16">
        <v>2625</v>
      </c>
      <c r="Y16" t="s">
        <v>244</v>
      </c>
      <c r="AA16">
        <v>187</v>
      </c>
      <c r="AB16" t="s">
        <v>314</v>
      </c>
      <c r="AC16" t="s">
        <v>311</v>
      </c>
      <c r="AD16">
        <v>5</v>
      </c>
      <c r="AE16">
        <v>711285.98</v>
      </c>
      <c r="AF16">
        <v>6172022.1200000001</v>
      </c>
    </row>
    <row r="17" spans="1:32" x14ac:dyDescent="0.25">
      <c r="A17" s="40">
        <v>15</v>
      </c>
      <c r="B17" t="s">
        <v>315</v>
      </c>
      <c r="C17">
        <v>130</v>
      </c>
      <c r="D17">
        <v>1975</v>
      </c>
      <c r="E17">
        <v>0</v>
      </c>
      <c r="F17">
        <v>1</v>
      </c>
      <c r="H17">
        <v>5</v>
      </c>
      <c r="J17">
        <v>7</v>
      </c>
      <c r="K17" t="s">
        <v>253</v>
      </c>
      <c r="M17">
        <v>1</v>
      </c>
      <c r="N17">
        <v>75</v>
      </c>
      <c r="O17">
        <v>75</v>
      </c>
      <c r="P17">
        <v>125</v>
      </c>
      <c r="Q17">
        <v>0</v>
      </c>
      <c r="R17">
        <v>0</v>
      </c>
      <c r="S17" t="s">
        <v>316</v>
      </c>
      <c r="T17">
        <v>2556</v>
      </c>
      <c r="U17" t="s">
        <v>317</v>
      </c>
      <c r="V17" t="s">
        <v>317</v>
      </c>
      <c r="W17" t="s">
        <v>318</v>
      </c>
      <c r="X17">
        <v>2625</v>
      </c>
      <c r="Y17" t="s">
        <v>244</v>
      </c>
      <c r="AA17">
        <v>187</v>
      </c>
      <c r="AB17" t="s">
        <v>319</v>
      </c>
      <c r="AC17" t="s">
        <v>316</v>
      </c>
      <c r="AD17">
        <v>5</v>
      </c>
      <c r="AE17">
        <v>711509.81</v>
      </c>
      <c r="AF17">
        <v>6172333.0300000003</v>
      </c>
    </row>
    <row r="18" spans="1:32" x14ac:dyDescent="0.25">
      <c r="A18" s="40">
        <v>16</v>
      </c>
      <c r="B18" t="s">
        <v>320</v>
      </c>
      <c r="C18">
        <v>120</v>
      </c>
      <c r="D18">
        <v>1971</v>
      </c>
      <c r="E18">
        <v>1994</v>
      </c>
      <c r="F18">
        <v>3</v>
      </c>
      <c r="H18">
        <v>1</v>
      </c>
      <c r="J18">
        <v>2</v>
      </c>
      <c r="K18" t="s">
        <v>247</v>
      </c>
      <c r="L18">
        <v>2</v>
      </c>
      <c r="M18">
        <v>1</v>
      </c>
      <c r="N18">
        <v>129</v>
      </c>
      <c r="O18">
        <v>129</v>
      </c>
      <c r="P18">
        <v>129</v>
      </c>
      <c r="Q18">
        <v>0</v>
      </c>
      <c r="R18">
        <v>0</v>
      </c>
      <c r="S18" t="s">
        <v>321</v>
      </c>
      <c r="T18">
        <v>4154</v>
      </c>
      <c r="U18" t="s">
        <v>322</v>
      </c>
      <c r="V18" t="s">
        <v>322</v>
      </c>
      <c r="W18" t="s">
        <v>323</v>
      </c>
      <c r="X18">
        <v>2665</v>
      </c>
      <c r="Y18" t="s">
        <v>257</v>
      </c>
      <c r="AA18">
        <v>187</v>
      </c>
      <c r="AB18" t="s">
        <v>324</v>
      </c>
      <c r="AC18" t="s">
        <v>321</v>
      </c>
      <c r="AD18">
        <v>5</v>
      </c>
      <c r="AE18">
        <v>713492.89</v>
      </c>
      <c r="AF18">
        <v>6169258.9900000002</v>
      </c>
    </row>
    <row r="19" spans="1:32" x14ac:dyDescent="0.25">
      <c r="A19" s="40">
        <v>17</v>
      </c>
      <c r="B19" t="s">
        <v>325</v>
      </c>
      <c r="C19">
        <v>120</v>
      </c>
      <c r="D19">
        <v>1973</v>
      </c>
      <c r="E19">
        <v>0</v>
      </c>
      <c r="F19">
        <v>3</v>
      </c>
      <c r="H19">
        <v>1</v>
      </c>
      <c r="J19">
        <v>2</v>
      </c>
      <c r="K19" t="s">
        <v>260</v>
      </c>
      <c r="M19">
        <v>1</v>
      </c>
      <c r="N19">
        <v>109</v>
      </c>
      <c r="O19">
        <v>109</v>
      </c>
      <c r="P19">
        <v>109</v>
      </c>
      <c r="Q19">
        <v>0</v>
      </c>
      <c r="R19">
        <v>0</v>
      </c>
      <c r="S19" t="s">
        <v>326</v>
      </c>
      <c r="T19">
        <v>6710</v>
      </c>
      <c r="U19" t="s">
        <v>327</v>
      </c>
      <c r="V19" t="s">
        <v>327</v>
      </c>
      <c r="W19" t="s">
        <v>328</v>
      </c>
      <c r="X19">
        <v>2625</v>
      </c>
      <c r="Y19" t="s">
        <v>244</v>
      </c>
      <c r="AA19">
        <v>187</v>
      </c>
      <c r="AB19" t="s">
        <v>329</v>
      </c>
      <c r="AC19" t="s">
        <v>326</v>
      </c>
      <c r="AD19">
        <v>5</v>
      </c>
      <c r="AE19">
        <v>710823.89</v>
      </c>
      <c r="AF19">
        <v>6171793.0599999996</v>
      </c>
    </row>
    <row r="20" spans="1:32" x14ac:dyDescent="0.25">
      <c r="A20" s="40">
        <v>18</v>
      </c>
      <c r="B20" t="s">
        <v>330</v>
      </c>
      <c r="C20">
        <v>130</v>
      </c>
      <c r="D20">
        <v>2008</v>
      </c>
      <c r="E20">
        <v>0</v>
      </c>
      <c r="F20">
        <v>2</v>
      </c>
      <c r="H20">
        <v>1</v>
      </c>
      <c r="J20">
        <v>2</v>
      </c>
      <c r="K20" t="s">
        <v>260</v>
      </c>
      <c r="L20">
        <v>90</v>
      </c>
      <c r="M20">
        <v>1</v>
      </c>
      <c r="N20">
        <v>56</v>
      </c>
      <c r="O20">
        <v>56</v>
      </c>
      <c r="P20">
        <v>108</v>
      </c>
      <c r="Q20">
        <v>0</v>
      </c>
      <c r="R20">
        <v>0</v>
      </c>
      <c r="S20" t="s">
        <v>331</v>
      </c>
      <c r="T20">
        <v>7450</v>
      </c>
      <c r="U20" t="s">
        <v>332</v>
      </c>
      <c r="V20" t="s">
        <v>332</v>
      </c>
      <c r="W20" t="s">
        <v>328</v>
      </c>
      <c r="X20">
        <v>2665</v>
      </c>
      <c r="Y20" t="s">
        <v>257</v>
      </c>
      <c r="AA20">
        <v>187</v>
      </c>
      <c r="AB20" t="s">
        <v>333</v>
      </c>
      <c r="AC20" t="s">
        <v>331</v>
      </c>
      <c r="AD20">
        <v>5</v>
      </c>
      <c r="AE20">
        <v>712647.19</v>
      </c>
      <c r="AF20">
        <v>6168715.6200000001</v>
      </c>
    </row>
    <row r="21" spans="1:32" x14ac:dyDescent="0.25">
      <c r="A21" s="40">
        <v>19</v>
      </c>
      <c r="B21" t="s">
        <v>334</v>
      </c>
      <c r="C21">
        <v>130</v>
      </c>
      <c r="D21">
        <v>2008</v>
      </c>
      <c r="E21">
        <v>0</v>
      </c>
      <c r="F21">
        <v>2</v>
      </c>
      <c r="H21">
        <v>1</v>
      </c>
      <c r="J21">
        <v>1</v>
      </c>
      <c r="K21" t="s">
        <v>240</v>
      </c>
      <c r="L21">
        <v>90</v>
      </c>
      <c r="M21">
        <v>1</v>
      </c>
      <c r="N21">
        <v>58</v>
      </c>
      <c r="O21">
        <v>58</v>
      </c>
      <c r="P21">
        <v>111</v>
      </c>
      <c r="Q21">
        <v>0</v>
      </c>
      <c r="R21">
        <v>0</v>
      </c>
      <c r="S21" t="s">
        <v>335</v>
      </c>
      <c r="T21">
        <v>6510</v>
      </c>
      <c r="U21" t="s">
        <v>336</v>
      </c>
      <c r="V21" t="s">
        <v>336</v>
      </c>
      <c r="W21" t="s">
        <v>337</v>
      </c>
      <c r="X21">
        <v>2625</v>
      </c>
      <c r="Y21" t="s">
        <v>244</v>
      </c>
      <c r="AA21">
        <v>187</v>
      </c>
      <c r="AB21" t="s">
        <v>338</v>
      </c>
      <c r="AC21" t="s">
        <v>335</v>
      </c>
      <c r="AD21">
        <v>5</v>
      </c>
      <c r="AE21">
        <v>711741.8</v>
      </c>
      <c r="AF21">
        <v>6172619.6799999997</v>
      </c>
    </row>
    <row r="22" spans="1:32" x14ac:dyDescent="0.25">
      <c r="A22" s="40">
        <v>20</v>
      </c>
      <c r="B22" t="s">
        <v>339</v>
      </c>
      <c r="C22">
        <v>510</v>
      </c>
      <c r="D22">
        <v>1965</v>
      </c>
      <c r="E22">
        <v>0</v>
      </c>
      <c r="F22">
        <v>3</v>
      </c>
      <c r="H22">
        <v>2</v>
      </c>
      <c r="J22">
        <v>2</v>
      </c>
      <c r="K22" t="s">
        <v>247</v>
      </c>
      <c r="M22">
        <v>1</v>
      </c>
      <c r="N22">
        <v>80</v>
      </c>
      <c r="O22">
        <v>80</v>
      </c>
      <c r="P22">
        <v>80</v>
      </c>
      <c r="Q22">
        <v>0</v>
      </c>
      <c r="R22">
        <v>0</v>
      </c>
      <c r="S22" t="s">
        <v>340</v>
      </c>
      <c r="T22">
        <v>5858</v>
      </c>
      <c r="U22" t="s">
        <v>294</v>
      </c>
      <c r="V22" t="s">
        <v>294</v>
      </c>
      <c r="W22" t="s">
        <v>341</v>
      </c>
      <c r="X22">
        <v>2665</v>
      </c>
      <c r="Y22" t="s">
        <v>257</v>
      </c>
      <c r="AA22">
        <v>187</v>
      </c>
      <c r="AB22" t="s">
        <v>342</v>
      </c>
      <c r="AC22" t="s">
        <v>340</v>
      </c>
      <c r="AD22">
        <v>5</v>
      </c>
      <c r="AE22">
        <v>712171.6</v>
      </c>
      <c r="AF22">
        <v>6169175.9800000004</v>
      </c>
    </row>
    <row r="23" spans="1:32" x14ac:dyDescent="0.25">
      <c r="A23" s="40">
        <v>21</v>
      </c>
      <c r="B23" t="s">
        <v>343</v>
      </c>
      <c r="C23">
        <v>120</v>
      </c>
      <c r="D23">
        <v>1982</v>
      </c>
      <c r="E23">
        <v>0</v>
      </c>
      <c r="F23">
        <v>4</v>
      </c>
      <c r="H23">
        <v>1</v>
      </c>
      <c r="J23">
        <v>7</v>
      </c>
      <c r="K23" t="s">
        <v>253</v>
      </c>
      <c r="L23">
        <v>2</v>
      </c>
      <c r="M23">
        <v>1</v>
      </c>
      <c r="N23">
        <v>168</v>
      </c>
      <c r="O23">
        <v>168</v>
      </c>
      <c r="P23">
        <v>168</v>
      </c>
      <c r="Q23">
        <v>0</v>
      </c>
      <c r="R23">
        <v>0</v>
      </c>
      <c r="S23" t="s">
        <v>344</v>
      </c>
      <c r="T23">
        <v>3408</v>
      </c>
      <c r="U23" t="s">
        <v>285</v>
      </c>
      <c r="V23" t="s">
        <v>285</v>
      </c>
      <c r="W23" t="s">
        <v>337</v>
      </c>
      <c r="X23">
        <v>2665</v>
      </c>
      <c r="Y23" t="s">
        <v>257</v>
      </c>
      <c r="AA23">
        <v>187</v>
      </c>
      <c r="AB23" t="s">
        <v>345</v>
      </c>
      <c r="AC23" t="s">
        <v>344</v>
      </c>
      <c r="AD23">
        <v>5</v>
      </c>
      <c r="AE23">
        <v>713114.97</v>
      </c>
      <c r="AF23">
        <v>6169011.6600000001</v>
      </c>
    </row>
    <row r="24" spans="1:32" x14ac:dyDescent="0.25">
      <c r="A24" s="40">
        <v>22</v>
      </c>
      <c r="B24" t="s">
        <v>346</v>
      </c>
      <c r="C24">
        <v>130</v>
      </c>
      <c r="D24">
        <v>1975</v>
      </c>
      <c r="E24">
        <v>0</v>
      </c>
      <c r="F24">
        <v>1</v>
      </c>
      <c r="H24">
        <v>5</v>
      </c>
      <c r="J24">
        <v>1</v>
      </c>
      <c r="K24" t="s">
        <v>240</v>
      </c>
      <c r="L24">
        <v>2</v>
      </c>
      <c r="M24">
        <v>1</v>
      </c>
      <c r="N24">
        <v>79</v>
      </c>
      <c r="O24">
        <v>79</v>
      </c>
      <c r="P24">
        <v>130</v>
      </c>
      <c r="Q24">
        <v>0</v>
      </c>
      <c r="R24">
        <v>0</v>
      </c>
      <c r="S24" t="s">
        <v>347</v>
      </c>
      <c r="T24">
        <v>2556</v>
      </c>
      <c r="U24" t="s">
        <v>317</v>
      </c>
      <c r="V24" t="s">
        <v>317</v>
      </c>
      <c r="W24" t="s">
        <v>348</v>
      </c>
      <c r="X24">
        <v>2625</v>
      </c>
      <c r="Y24" t="s">
        <v>244</v>
      </c>
      <c r="AA24">
        <v>187</v>
      </c>
      <c r="AB24" t="s">
        <v>349</v>
      </c>
      <c r="AC24" t="s">
        <v>347</v>
      </c>
      <c r="AD24">
        <v>5</v>
      </c>
      <c r="AE24">
        <v>711525.8</v>
      </c>
      <c r="AF24">
        <v>6172287.1399999997</v>
      </c>
    </row>
    <row r="25" spans="1:32" x14ac:dyDescent="0.25">
      <c r="A25" s="40">
        <v>23</v>
      </c>
      <c r="B25" t="s">
        <v>350</v>
      </c>
      <c r="C25">
        <v>120</v>
      </c>
      <c r="D25">
        <v>1969</v>
      </c>
      <c r="E25">
        <v>1982</v>
      </c>
      <c r="F25">
        <v>3</v>
      </c>
      <c r="H25">
        <v>1</v>
      </c>
      <c r="J25">
        <v>2</v>
      </c>
      <c r="K25" t="s">
        <v>260</v>
      </c>
      <c r="M25">
        <v>1</v>
      </c>
      <c r="N25">
        <v>170</v>
      </c>
      <c r="O25">
        <v>170</v>
      </c>
      <c r="P25">
        <v>170</v>
      </c>
      <c r="Q25">
        <v>0</v>
      </c>
      <c r="R25">
        <v>0</v>
      </c>
      <c r="S25" t="s">
        <v>351</v>
      </c>
      <c r="T25">
        <v>5326</v>
      </c>
      <c r="U25" t="s">
        <v>289</v>
      </c>
      <c r="V25" t="s">
        <v>289</v>
      </c>
      <c r="W25" t="s">
        <v>352</v>
      </c>
      <c r="X25">
        <v>2625</v>
      </c>
      <c r="Y25" t="s">
        <v>244</v>
      </c>
      <c r="AA25">
        <v>187</v>
      </c>
      <c r="AB25" t="s">
        <v>353</v>
      </c>
      <c r="AC25" t="s">
        <v>351</v>
      </c>
      <c r="AD25">
        <v>5</v>
      </c>
      <c r="AE25">
        <v>710931.22</v>
      </c>
      <c r="AF25">
        <v>6172023.4299999997</v>
      </c>
    </row>
    <row r="26" spans="1:32" x14ac:dyDescent="0.25">
      <c r="A26" s="40">
        <v>24</v>
      </c>
      <c r="B26" t="s">
        <v>354</v>
      </c>
      <c r="C26">
        <v>120</v>
      </c>
      <c r="D26">
        <v>1968</v>
      </c>
      <c r="E26">
        <v>1990</v>
      </c>
      <c r="F26">
        <v>3</v>
      </c>
      <c r="H26">
        <v>1</v>
      </c>
      <c r="J26">
        <v>2</v>
      </c>
      <c r="K26" t="s">
        <v>247</v>
      </c>
      <c r="L26">
        <v>2</v>
      </c>
      <c r="M26">
        <v>1</v>
      </c>
      <c r="N26">
        <v>136</v>
      </c>
      <c r="O26">
        <v>136</v>
      </c>
      <c r="P26">
        <v>111</v>
      </c>
      <c r="Q26">
        <v>0</v>
      </c>
      <c r="R26">
        <v>0</v>
      </c>
      <c r="S26" t="s">
        <v>355</v>
      </c>
      <c r="T26">
        <v>5858</v>
      </c>
      <c r="U26" t="s">
        <v>294</v>
      </c>
      <c r="V26" t="s">
        <v>294</v>
      </c>
      <c r="W26" t="s">
        <v>356</v>
      </c>
      <c r="X26">
        <v>2665</v>
      </c>
      <c r="Y26" t="s">
        <v>257</v>
      </c>
      <c r="AA26">
        <v>187</v>
      </c>
      <c r="AB26" t="s">
        <v>357</v>
      </c>
      <c r="AC26" t="s">
        <v>355</v>
      </c>
      <c r="AD26">
        <v>5</v>
      </c>
      <c r="AE26">
        <v>712112.59</v>
      </c>
      <c r="AF26">
        <v>6169329.2300000004</v>
      </c>
    </row>
    <row r="27" spans="1:32" x14ac:dyDescent="0.25">
      <c r="A27" s="40">
        <v>25</v>
      </c>
      <c r="B27" t="s">
        <v>358</v>
      </c>
      <c r="C27">
        <v>120</v>
      </c>
      <c r="D27">
        <v>1969</v>
      </c>
      <c r="E27">
        <v>0</v>
      </c>
      <c r="F27">
        <v>3</v>
      </c>
      <c r="H27">
        <v>1</v>
      </c>
      <c r="J27">
        <v>1</v>
      </c>
      <c r="K27" t="s">
        <v>240</v>
      </c>
      <c r="M27">
        <v>1</v>
      </c>
      <c r="N27">
        <v>134</v>
      </c>
      <c r="O27">
        <v>134</v>
      </c>
      <c r="P27">
        <v>121</v>
      </c>
      <c r="Q27">
        <v>0</v>
      </c>
      <c r="R27">
        <v>0</v>
      </c>
      <c r="S27" t="s">
        <v>359</v>
      </c>
      <c r="T27">
        <v>2449</v>
      </c>
      <c r="U27" t="s">
        <v>312</v>
      </c>
      <c r="V27" t="s">
        <v>312</v>
      </c>
      <c r="W27" t="s">
        <v>360</v>
      </c>
      <c r="X27">
        <v>2625</v>
      </c>
      <c r="Y27" t="s">
        <v>244</v>
      </c>
      <c r="AA27">
        <v>187</v>
      </c>
      <c r="AB27" t="s">
        <v>361</v>
      </c>
      <c r="AC27" t="s">
        <v>359</v>
      </c>
      <c r="AD27">
        <v>5</v>
      </c>
      <c r="AE27">
        <v>711259.45</v>
      </c>
      <c r="AF27">
        <v>6172037.6900000004</v>
      </c>
    </row>
    <row r="28" spans="1:32" x14ac:dyDescent="0.25">
      <c r="A28" s="40">
        <v>26</v>
      </c>
      <c r="B28" t="s">
        <v>362</v>
      </c>
      <c r="C28">
        <v>130</v>
      </c>
      <c r="D28">
        <v>1975</v>
      </c>
      <c r="E28">
        <v>0</v>
      </c>
      <c r="F28">
        <v>1</v>
      </c>
      <c r="H28">
        <v>5</v>
      </c>
      <c r="J28">
        <v>1</v>
      </c>
      <c r="K28" t="s">
        <v>240</v>
      </c>
      <c r="L28">
        <v>0</v>
      </c>
      <c r="M28">
        <v>1</v>
      </c>
      <c r="N28">
        <v>75</v>
      </c>
      <c r="O28">
        <v>75</v>
      </c>
      <c r="P28">
        <v>125</v>
      </c>
      <c r="Q28">
        <v>0</v>
      </c>
      <c r="R28">
        <v>0</v>
      </c>
      <c r="S28" t="s">
        <v>363</v>
      </c>
      <c r="T28">
        <v>2556</v>
      </c>
      <c r="U28" t="s">
        <v>317</v>
      </c>
      <c r="V28" t="s">
        <v>317</v>
      </c>
      <c r="W28" t="s">
        <v>364</v>
      </c>
      <c r="X28">
        <v>2625</v>
      </c>
      <c r="Y28" t="s">
        <v>244</v>
      </c>
      <c r="AA28">
        <v>187</v>
      </c>
      <c r="AB28" t="s">
        <v>365</v>
      </c>
      <c r="AC28" t="s">
        <v>363</v>
      </c>
      <c r="AD28">
        <v>5</v>
      </c>
      <c r="AE28">
        <v>711501.69</v>
      </c>
      <c r="AF28">
        <v>6172366.1699999999</v>
      </c>
    </row>
    <row r="29" spans="1:32" x14ac:dyDescent="0.25">
      <c r="A29" s="40">
        <v>27</v>
      </c>
      <c r="B29" t="s">
        <v>366</v>
      </c>
      <c r="C29">
        <v>130</v>
      </c>
      <c r="D29">
        <v>1967</v>
      </c>
      <c r="E29">
        <v>0</v>
      </c>
      <c r="F29">
        <v>1</v>
      </c>
      <c r="H29">
        <v>1</v>
      </c>
      <c r="J29">
        <v>1</v>
      </c>
      <c r="K29" t="s">
        <v>240</v>
      </c>
      <c r="M29">
        <v>1</v>
      </c>
      <c r="N29">
        <v>110</v>
      </c>
      <c r="O29">
        <v>110</v>
      </c>
      <c r="P29">
        <v>110</v>
      </c>
      <c r="Q29">
        <v>0</v>
      </c>
      <c r="R29">
        <v>0</v>
      </c>
      <c r="S29" t="s">
        <v>367</v>
      </c>
      <c r="T29">
        <v>4154</v>
      </c>
      <c r="U29" t="s">
        <v>322</v>
      </c>
      <c r="V29" t="s">
        <v>322</v>
      </c>
      <c r="W29" t="s">
        <v>368</v>
      </c>
      <c r="X29">
        <v>2665</v>
      </c>
      <c r="Y29" t="s">
        <v>257</v>
      </c>
      <c r="AA29">
        <v>187</v>
      </c>
      <c r="AB29" t="s">
        <v>369</v>
      </c>
      <c r="AC29" t="s">
        <v>367</v>
      </c>
      <c r="AD29">
        <v>5</v>
      </c>
      <c r="AE29">
        <v>713607.37</v>
      </c>
      <c r="AF29">
        <v>6169300.4800000004</v>
      </c>
    </row>
    <row r="30" spans="1:32" x14ac:dyDescent="0.25">
      <c r="A30" s="40">
        <v>28</v>
      </c>
      <c r="B30" t="s">
        <v>370</v>
      </c>
      <c r="C30">
        <v>130</v>
      </c>
      <c r="D30">
        <v>1971</v>
      </c>
      <c r="E30">
        <v>0</v>
      </c>
      <c r="F30">
        <v>3</v>
      </c>
      <c r="H30">
        <v>5</v>
      </c>
      <c r="J30">
        <v>1</v>
      </c>
      <c r="K30" t="s">
        <v>240</v>
      </c>
      <c r="M30">
        <v>1</v>
      </c>
      <c r="N30">
        <v>126</v>
      </c>
      <c r="O30">
        <v>126</v>
      </c>
      <c r="P30">
        <v>170</v>
      </c>
      <c r="Q30">
        <v>0</v>
      </c>
      <c r="R30">
        <v>0</v>
      </c>
      <c r="S30" t="s">
        <v>371</v>
      </c>
      <c r="T30">
        <v>7882</v>
      </c>
      <c r="U30" t="s">
        <v>372</v>
      </c>
      <c r="V30" t="s">
        <v>372</v>
      </c>
      <c r="W30" t="s">
        <v>373</v>
      </c>
      <c r="X30">
        <v>2625</v>
      </c>
      <c r="Y30" t="s">
        <v>244</v>
      </c>
      <c r="AA30">
        <v>187</v>
      </c>
      <c r="AB30" t="s">
        <v>374</v>
      </c>
      <c r="AC30" t="s">
        <v>371</v>
      </c>
      <c r="AD30">
        <v>5</v>
      </c>
      <c r="AE30">
        <v>711775.48</v>
      </c>
      <c r="AF30">
        <v>6172302.0599999996</v>
      </c>
    </row>
    <row r="31" spans="1:32" x14ac:dyDescent="0.25">
      <c r="A31" s="40">
        <v>29</v>
      </c>
      <c r="B31" t="s">
        <v>375</v>
      </c>
      <c r="C31">
        <v>130</v>
      </c>
      <c r="D31">
        <v>2008</v>
      </c>
      <c r="E31">
        <v>0</v>
      </c>
      <c r="F31">
        <v>2</v>
      </c>
      <c r="H31">
        <v>1</v>
      </c>
      <c r="J31">
        <v>2</v>
      </c>
      <c r="K31" t="s">
        <v>260</v>
      </c>
      <c r="L31">
        <v>90</v>
      </c>
      <c r="M31">
        <v>1</v>
      </c>
      <c r="N31">
        <v>56</v>
      </c>
      <c r="O31">
        <v>56</v>
      </c>
      <c r="P31">
        <v>108</v>
      </c>
      <c r="Q31">
        <v>0</v>
      </c>
      <c r="R31">
        <v>0</v>
      </c>
      <c r="S31" t="s">
        <v>376</v>
      </c>
      <c r="T31">
        <v>7450</v>
      </c>
      <c r="U31" t="s">
        <v>332</v>
      </c>
      <c r="V31" t="s">
        <v>332</v>
      </c>
      <c r="W31" t="s">
        <v>377</v>
      </c>
      <c r="X31">
        <v>2665</v>
      </c>
      <c r="Y31" t="s">
        <v>257</v>
      </c>
      <c r="AA31">
        <v>187</v>
      </c>
      <c r="AB31" t="s">
        <v>378</v>
      </c>
      <c r="AC31" t="s">
        <v>376</v>
      </c>
      <c r="AD31">
        <v>5</v>
      </c>
      <c r="AE31">
        <v>712633.68</v>
      </c>
      <c r="AF31">
        <v>6168732.1100000003</v>
      </c>
    </row>
    <row r="32" spans="1:32" x14ac:dyDescent="0.25">
      <c r="A32" s="40">
        <v>30</v>
      </c>
      <c r="B32" t="s">
        <v>379</v>
      </c>
      <c r="C32">
        <v>130</v>
      </c>
      <c r="D32">
        <v>2008</v>
      </c>
      <c r="E32">
        <v>0</v>
      </c>
      <c r="F32">
        <v>2</v>
      </c>
      <c r="H32">
        <v>1</v>
      </c>
      <c r="J32">
        <v>2</v>
      </c>
      <c r="K32" t="s">
        <v>260</v>
      </c>
      <c r="L32">
        <v>90</v>
      </c>
      <c r="M32">
        <v>1</v>
      </c>
      <c r="N32">
        <v>56</v>
      </c>
      <c r="O32">
        <v>56</v>
      </c>
      <c r="P32">
        <v>108</v>
      </c>
      <c r="Q32">
        <v>0</v>
      </c>
      <c r="R32">
        <v>0</v>
      </c>
      <c r="S32" t="s">
        <v>380</v>
      </c>
      <c r="T32">
        <v>7450</v>
      </c>
      <c r="U32" t="s">
        <v>332</v>
      </c>
      <c r="V32" t="s">
        <v>332</v>
      </c>
      <c r="W32" t="s">
        <v>381</v>
      </c>
      <c r="X32">
        <v>2665</v>
      </c>
      <c r="Y32" t="s">
        <v>257</v>
      </c>
      <c r="AA32">
        <v>187</v>
      </c>
      <c r="AB32" t="s">
        <v>382</v>
      </c>
      <c r="AC32" t="s">
        <v>380</v>
      </c>
      <c r="AD32">
        <v>5</v>
      </c>
      <c r="AE32">
        <v>712640.41</v>
      </c>
      <c r="AF32">
        <v>6168724.4000000004</v>
      </c>
    </row>
    <row r="33" spans="1:32" x14ac:dyDescent="0.25">
      <c r="A33" s="40">
        <v>31</v>
      </c>
      <c r="B33" t="s">
        <v>383</v>
      </c>
      <c r="C33">
        <v>130</v>
      </c>
      <c r="D33">
        <v>2008</v>
      </c>
      <c r="E33">
        <v>0</v>
      </c>
      <c r="F33">
        <v>2</v>
      </c>
      <c r="H33">
        <v>1</v>
      </c>
      <c r="J33">
        <v>1</v>
      </c>
      <c r="K33" t="s">
        <v>240</v>
      </c>
      <c r="L33">
        <v>90</v>
      </c>
      <c r="M33">
        <v>1</v>
      </c>
      <c r="N33">
        <v>61</v>
      </c>
      <c r="O33">
        <v>61</v>
      </c>
      <c r="P33">
        <v>118</v>
      </c>
      <c r="Q33">
        <v>0</v>
      </c>
      <c r="R33">
        <v>0</v>
      </c>
      <c r="S33" t="s">
        <v>384</v>
      </c>
      <c r="T33">
        <v>6510</v>
      </c>
      <c r="U33" t="s">
        <v>336</v>
      </c>
      <c r="V33" t="s">
        <v>336</v>
      </c>
      <c r="W33" t="s">
        <v>385</v>
      </c>
      <c r="X33">
        <v>2625</v>
      </c>
      <c r="Y33" t="s">
        <v>244</v>
      </c>
      <c r="AA33">
        <v>187</v>
      </c>
      <c r="AB33" t="s">
        <v>386</v>
      </c>
      <c r="AC33" t="s">
        <v>384</v>
      </c>
      <c r="AD33">
        <v>5</v>
      </c>
      <c r="AE33">
        <v>711752.35</v>
      </c>
      <c r="AF33">
        <v>6172622.2300000004</v>
      </c>
    </row>
    <row r="34" spans="1:32" x14ac:dyDescent="0.25">
      <c r="A34" s="40">
        <v>32</v>
      </c>
      <c r="B34" t="s">
        <v>387</v>
      </c>
      <c r="C34">
        <v>130</v>
      </c>
      <c r="D34">
        <v>1971</v>
      </c>
      <c r="E34">
        <v>0</v>
      </c>
      <c r="F34">
        <v>3</v>
      </c>
      <c r="H34">
        <v>5</v>
      </c>
      <c r="J34">
        <v>1</v>
      </c>
      <c r="K34" t="s">
        <v>240</v>
      </c>
      <c r="M34">
        <v>1</v>
      </c>
      <c r="N34">
        <v>126</v>
      </c>
      <c r="O34">
        <v>126</v>
      </c>
      <c r="P34">
        <v>141</v>
      </c>
      <c r="Q34">
        <v>0</v>
      </c>
      <c r="R34">
        <v>0</v>
      </c>
      <c r="S34" t="s">
        <v>388</v>
      </c>
      <c r="T34">
        <v>7882</v>
      </c>
      <c r="U34" t="s">
        <v>372</v>
      </c>
      <c r="V34" t="s">
        <v>372</v>
      </c>
      <c r="W34" t="s">
        <v>389</v>
      </c>
      <c r="X34">
        <v>2625</v>
      </c>
      <c r="Y34" t="s">
        <v>244</v>
      </c>
      <c r="AA34">
        <v>187</v>
      </c>
      <c r="AB34" t="s">
        <v>390</v>
      </c>
      <c r="AC34" t="s">
        <v>388</v>
      </c>
      <c r="AD34">
        <v>5</v>
      </c>
      <c r="AE34">
        <v>711775.75</v>
      </c>
      <c r="AF34">
        <v>6172237.2300000004</v>
      </c>
    </row>
    <row r="35" spans="1:32" x14ac:dyDescent="0.25">
      <c r="A35" s="40">
        <v>33</v>
      </c>
      <c r="B35" t="s">
        <v>391</v>
      </c>
      <c r="C35">
        <v>120</v>
      </c>
      <c r="D35">
        <v>1836</v>
      </c>
      <c r="E35">
        <v>1975</v>
      </c>
      <c r="F35">
        <v>5</v>
      </c>
      <c r="H35">
        <v>2</v>
      </c>
      <c r="J35">
        <v>2</v>
      </c>
      <c r="K35" t="s">
        <v>260</v>
      </c>
      <c r="L35">
        <v>80</v>
      </c>
      <c r="M35">
        <v>1</v>
      </c>
      <c r="N35">
        <v>126</v>
      </c>
      <c r="O35">
        <v>126</v>
      </c>
      <c r="P35">
        <v>180</v>
      </c>
      <c r="Q35">
        <v>0</v>
      </c>
      <c r="R35">
        <v>0</v>
      </c>
      <c r="S35" t="s">
        <v>392</v>
      </c>
      <c r="T35">
        <v>1491</v>
      </c>
      <c r="U35" t="s">
        <v>280</v>
      </c>
      <c r="V35" t="s">
        <v>280</v>
      </c>
      <c r="W35" t="s">
        <v>393</v>
      </c>
      <c r="X35">
        <v>2625</v>
      </c>
      <c r="Y35" t="s">
        <v>244</v>
      </c>
      <c r="AA35">
        <v>187</v>
      </c>
      <c r="AB35" t="s">
        <v>394</v>
      </c>
      <c r="AC35" t="s">
        <v>392</v>
      </c>
      <c r="AD35">
        <v>5</v>
      </c>
      <c r="AE35">
        <v>711663.04</v>
      </c>
      <c r="AF35">
        <v>6170481.71</v>
      </c>
    </row>
    <row r="36" spans="1:32" x14ac:dyDescent="0.25">
      <c r="A36" s="40">
        <v>34</v>
      </c>
      <c r="B36" t="s">
        <v>395</v>
      </c>
      <c r="C36">
        <v>120</v>
      </c>
      <c r="D36">
        <v>1920</v>
      </c>
      <c r="E36">
        <v>0</v>
      </c>
      <c r="F36">
        <v>5</v>
      </c>
      <c r="H36">
        <v>1</v>
      </c>
      <c r="J36">
        <v>2</v>
      </c>
      <c r="K36" t="s">
        <v>260</v>
      </c>
      <c r="M36">
        <v>1</v>
      </c>
      <c r="N36">
        <v>210</v>
      </c>
      <c r="O36">
        <v>210</v>
      </c>
      <c r="P36">
        <v>360</v>
      </c>
      <c r="Q36">
        <v>0</v>
      </c>
      <c r="R36">
        <v>0</v>
      </c>
      <c r="S36" t="s">
        <v>396</v>
      </c>
      <c r="T36">
        <v>900</v>
      </c>
      <c r="U36" t="s">
        <v>307</v>
      </c>
      <c r="V36" t="s">
        <v>307</v>
      </c>
      <c r="W36" t="s">
        <v>397</v>
      </c>
      <c r="X36">
        <v>2625</v>
      </c>
      <c r="Y36" t="s">
        <v>244</v>
      </c>
      <c r="AA36">
        <v>187</v>
      </c>
      <c r="AB36" t="s">
        <v>398</v>
      </c>
      <c r="AC36" t="s">
        <v>396</v>
      </c>
      <c r="AD36">
        <v>5</v>
      </c>
      <c r="AE36">
        <v>711594.05</v>
      </c>
      <c r="AF36">
        <v>6170750.8399999999</v>
      </c>
    </row>
    <row r="37" spans="1:32" x14ac:dyDescent="0.25">
      <c r="A37" s="40">
        <v>35</v>
      </c>
      <c r="B37" t="s">
        <v>399</v>
      </c>
      <c r="C37">
        <v>120</v>
      </c>
      <c r="D37">
        <v>1972</v>
      </c>
      <c r="E37">
        <v>2000</v>
      </c>
      <c r="F37">
        <v>3</v>
      </c>
      <c r="H37">
        <v>1</v>
      </c>
      <c r="J37">
        <v>1</v>
      </c>
      <c r="K37" t="s">
        <v>240</v>
      </c>
      <c r="M37">
        <v>1</v>
      </c>
      <c r="N37">
        <v>192</v>
      </c>
      <c r="O37">
        <v>192</v>
      </c>
      <c r="P37">
        <v>192</v>
      </c>
      <c r="Q37">
        <v>0</v>
      </c>
      <c r="R37">
        <v>0</v>
      </c>
      <c r="S37" t="s">
        <v>400</v>
      </c>
      <c r="T37">
        <v>2449</v>
      </c>
      <c r="U37" t="s">
        <v>312</v>
      </c>
      <c r="V37" t="s">
        <v>312</v>
      </c>
      <c r="W37" t="s">
        <v>401</v>
      </c>
      <c r="X37">
        <v>2625</v>
      </c>
      <c r="Y37" t="s">
        <v>244</v>
      </c>
      <c r="AA37">
        <v>187</v>
      </c>
      <c r="AB37" t="s">
        <v>402</v>
      </c>
      <c r="AC37" t="s">
        <v>400</v>
      </c>
      <c r="AD37">
        <v>5</v>
      </c>
      <c r="AE37">
        <v>711437.83</v>
      </c>
      <c r="AF37">
        <v>6172114.5199999996</v>
      </c>
    </row>
    <row r="38" spans="1:32" x14ac:dyDescent="0.25">
      <c r="A38" s="40">
        <v>36</v>
      </c>
      <c r="B38" t="s">
        <v>403</v>
      </c>
      <c r="C38">
        <v>130</v>
      </c>
      <c r="D38">
        <v>1967</v>
      </c>
      <c r="E38">
        <v>1985</v>
      </c>
      <c r="F38">
        <v>1</v>
      </c>
      <c r="H38">
        <v>1</v>
      </c>
      <c r="J38">
        <v>1</v>
      </c>
      <c r="K38" t="s">
        <v>240</v>
      </c>
      <c r="M38">
        <v>1</v>
      </c>
      <c r="N38">
        <v>110</v>
      </c>
      <c r="O38">
        <v>110</v>
      </c>
      <c r="P38">
        <v>110</v>
      </c>
      <c r="Q38">
        <v>0</v>
      </c>
      <c r="R38">
        <v>0</v>
      </c>
      <c r="S38" t="s">
        <v>404</v>
      </c>
      <c r="T38">
        <v>4154</v>
      </c>
      <c r="U38" t="s">
        <v>322</v>
      </c>
      <c r="V38" t="s">
        <v>322</v>
      </c>
      <c r="W38" t="s">
        <v>356</v>
      </c>
      <c r="X38">
        <v>2665</v>
      </c>
      <c r="Y38" t="s">
        <v>257</v>
      </c>
      <c r="AA38">
        <v>187</v>
      </c>
      <c r="AB38" t="s">
        <v>405</v>
      </c>
      <c r="AC38" t="s">
        <v>404</v>
      </c>
      <c r="AD38">
        <v>5</v>
      </c>
      <c r="AE38">
        <v>713619.88</v>
      </c>
      <c r="AF38">
        <v>6169208.0700000003</v>
      </c>
    </row>
    <row r="39" spans="1:32" x14ac:dyDescent="0.25">
      <c r="A39" s="40">
        <v>37</v>
      </c>
      <c r="B39" t="s">
        <v>406</v>
      </c>
      <c r="C39">
        <v>130</v>
      </c>
      <c r="D39">
        <v>1993</v>
      </c>
      <c r="E39">
        <v>0</v>
      </c>
      <c r="F39">
        <v>4</v>
      </c>
      <c r="H39">
        <v>2</v>
      </c>
      <c r="J39">
        <v>1</v>
      </c>
      <c r="K39" t="s">
        <v>240</v>
      </c>
      <c r="M39">
        <v>1</v>
      </c>
      <c r="N39">
        <v>104</v>
      </c>
      <c r="O39">
        <v>104</v>
      </c>
      <c r="P39">
        <v>104</v>
      </c>
      <c r="Q39">
        <v>0</v>
      </c>
      <c r="R39">
        <v>0</v>
      </c>
      <c r="S39" t="s">
        <v>407</v>
      </c>
      <c r="T39">
        <v>250</v>
      </c>
      <c r="U39" t="s">
        <v>303</v>
      </c>
      <c r="V39" t="s">
        <v>303</v>
      </c>
      <c r="W39" t="s">
        <v>408</v>
      </c>
      <c r="X39">
        <v>2625</v>
      </c>
      <c r="Y39" t="s">
        <v>244</v>
      </c>
      <c r="AA39">
        <v>187</v>
      </c>
      <c r="AB39" t="s">
        <v>409</v>
      </c>
      <c r="AC39" t="s">
        <v>407</v>
      </c>
      <c r="AD39">
        <v>5</v>
      </c>
      <c r="AE39">
        <v>711466.75</v>
      </c>
      <c r="AF39">
        <v>6172512.8600000003</v>
      </c>
    </row>
    <row r="40" spans="1:32" x14ac:dyDescent="0.25">
      <c r="A40" s="40">
        <v>38</v>
      </c>
      <c r="B40" t="s">
        <v>410</v>
      </c>
      <c r="C40">
        <v>320</v>
      </c>
      <c r="D40">
        <v>1967</v>
      </c>
      <c r="E40">
        <v>0</v>
      </c>
      <c r="F40">
        <v>3</v>
      </c>
      <c r="H40">
        <v>1</v>
      </c>
      <c r="J40">
        <v>2</v>
      </c>
      <c r="K40" t="s">
        <v>260</v>
      </c>
      <c r="M40">
        <v>1</v>
      </c>
      <c r="N40">
        <v>622</v>
      </c>
      <c r="O40">
        <v>622</v>
      </c>
      <c r="P40">
        <v>0</v>
      </c>
      <c r="Q40">
        <v>622</v>
      </c>
      <c r="R40">
        <v>0</v>
      </c>
      <c r="S40" t="s">
        <v>411</v>
      </c>
      <c r="T40">
        <v>958</v>
      </c>
      <c r="U40" t="s">
        <v>412</v>
      </c>
      <c r="V40" t="s">
        <v>412</v>
      </c>
      <c r="W40" t="s">
        <v>413</v>
      </c>
      <c r="X40">
        <v>2665</v>
      </c>
      <c r="Y40" t="s">
        <v>257</v>
      </c>
      <c r="AA40">
        <v>187</v>
      </c>
      <c r="AB40" t="s">
        <v>414</v>
      </c>
      <c r="AC40" t="s">
        <v>411</v>
      </c>
      <c r="AD40">
        <v>5</v>
      </c>
      <c r="AE40">
        <v>713204.4</v>
      </c>
      <c r="AF40">
        <v>6168839.25</v>
      </c>
    </row>
    <row r="41" spans="1:32" x14ac:dyDescent="0.25">
      <c r="A41" s="40">
        <v>39</v>
      </c>
      <c r="B41" t="s">
        <v>415</v>
      </c>
      <c r="C41">
        <v>120</v>
      </c>
      <c r="D41">
        <v>1965</v>
      </c>
      <c r="E41">
        <v>0</v>
      </c>
      <c r="F41">
        <v>3</v>
      </c>
      <c r="H41">
        <v>1</v>
      </c>
      <c r="J41">
        <v>2</v>
      </c>
      <c r="K41" t="s">
        <v>260</v>
      </c>
      <c r="L41">
        <v>80</v>
      </c>
      <c r="M41">
        <v>1</v>
      </c>
      <c r="N41">
        <v>130</v>
      </c>
      <c r="O41">
        <v>130</v>
      </c>
      <c r="P41">
        <v>130</v>
      </c>
      <c r="Q41">
        <v>0</v>
      </c>
      <c r="R41">
        <v>0</v>
      </c>
      <c r="S41" t="s">
        <v>416</v>
      </c>
      <c r="T41">
        <v>7243</v>
      </c>
      <c r="U41" t="s">
        <v>417</v>
      </c>
      <c r="V41" t="s">
        <v>417</v>
      </c>
      <c r="W41" t="s">
        <v>337</v>
      </c>
      <c r="X41">
        <v>2665</v>
      </c>
      <c r="Y41" t="s">
        <v>257</v>
      </c>
      <c r="AA41">
        <v>187</v>
      </c>
      <c r="AB41" t="s">
        <v>418</v>
      </c>
      <c r="AC41" t="s">
        <v>416</v>
      </c>
      <c r="AD41">
        <v>5</v>
      </c>
      <c r="AE41">
        <v>713464</v>
      </c>
      <c r="AF41">
        <v>6169037.3300000001</v>
      </c>
    </row>
    <row r="42" spans="1:32" x14ac:dyDescent="0.25">
      <c r="A42" s="40">
        <v>40</v>
      </c>
      <c r="B42" t="s">
        <v>419</v>
      </c>
      <c r="C42">
        <v>120</v>
      </c>
      <c r="D42">
        <v>1956</v>
      </c>
      <c r="E42">
        <v>1997</v>
      </c>
      <c r="F42">
        <v>5</v>
      </c>
      <c r="H42">
        <v>1</v>
      </c>
      <c r="J42">
        <v>2</v>
      </c>
      <c r="K42" t="s">
        <v>260</v>
      </c>
      <c r="L42">
        <v>2</v>
      </c>
      <c r="M42">
        <v>1</v>
      </c>
      <c r="N42">
        <v>89</v>
      </c>
      <c r="O42">
        <v>89</v>
      </c>
      <c r="P42">
        <v>136</v>
      </c>
      <c r="Q42">
        <v>0</v>
      </c>
      <c r="R42">
        <v>0</v>
      </c>
      <c r="S42" t="s">
        <v>420</v>
      </c>
      <c r="T42">
        <v>7775</v>
      </c>
      <c r="U42" t="s">
        <v>262</v>
      </c>
      <c r="V42" t="s">
        <v>262</v>
      </c>
      <c r="W42" t="s">
        <v>421</v>
      </c>
      <c r="X42">
        <v>2665</v>
      </c>
      <c r="Y42" t="s">
        <v>257</v>
      </c>
      <c r="AA42">
        <v>187</v>
      </c>
      <c r="AB42" t="s">
        <v>422</v>
      </c>
      <c r="AC42" t="s">
        <v>420</v>
      </c>
      <c r="AD42">
        <v>5</v>
      </c>
      <c r="AE42">
        <v>712725.48</v>
      </c>
      <c r="AF42">
        <v>6169247.5700000003</v>
      </c>
    </row>
    <row r="43" spans="1:32" x14ac:dyDescent="0.25">
      <c r="A43" s="40">
        <v>41</v>
      </c>
      <c r="B43" t="s">
        <v>423</v>
      </c>
      <c r="C43">
        <v>130</v>
      </c>
      <c r="D43">
        <v>1993</v>
      </c>
      <c r="E43">
        <v>0</v>
      </c>
      <c r="F43">
        <v>4</v>
      </c>
      <c r="H43">
        <v>2</v>
      </c>
      <c r="J43">
        <v>1</v>
      </c>
      <c r="K43" t="s">
        <v>240</v>
      </c>
      <c r="M43">
        <v>1</v>
      </c>
      <c r="N43">
        <v>88</v>
      </c>
      <c r="O43">
        <v>88</v>
      </c>
      <c r="P43">
        <v>88</v>
      </c>
      <c r="Q43">
        <v>0</v>
      </c>
      <c r="R43">
        <v>0</v>
      </c>
      <c r="S43" t="s">
        <v>424</v>
      </c>
      <c r="T43">
        <v>9100</v>
      </c>
      <c r="U43" t="s">
        <v>267</v>
      </c>
      <c r="V43" t="s">
        <v>267</v>
      </c>
      <c r="W43" t="s">
        <v>290</v>
      </c>
      <c r="X43">
        <v>2625</v>
      </c>
      <c r="Y43" t="s">
        <v>244</v>
      </c>
      <c r="AA43">
        <v>187</v>
      </c>
      <c r="AB43" t="s">
        <v>425</v>
      </c>
      <c r="AC43" t="s">
        <v>424</v>
      </c>
      <c r="AD43">
        <v>5</v>
      </c>
      <c r="AE43">
        <v>711649.06</v>
      </c>
      <c r="AF43">
        <v>6172452.3600000003</v>
      </c>
    </row>
    <row r="44" spans="1:32" x14ac:dyDescent="0.25">
      <c r="A44" s="40">
        <v>42</v>
      </c>
      <c r="B44" t="s">
        <v>426</v>
      </c>
      <c r="C44">
        <v>120</v>
      </c>
      <c r="D44">
        <v>1961</v>
      </c>
      <c r="E44">
        <v>0</v>
      </c>
      <c r="F44">
        <v>3</v>
      </c>
      <c r="H44">
        <v>1</v>
      </c>
      <c r="J44">
        <v>2</v>
      </c>
      <c r="K44" t="s">
        <v>260</v>
      </c>
      <c r="L44">
        <v>2</v>
      </c>
      <c r="M44">
        <v>1</v>
      </c>
      <c r="N44">
        <v>141</v>
      </c>
      <c r="O44">
        <v>141</v>
      </c>
      <c r="P44">
        <v>141</v>
      </c>
      <c r="Q44">
        <v>0</v>
      </c>
      <c r="R44">
        <v>0</v>
      </c>
      <c r="S44" t="s">
        <v>427</v>
      </c>
      <c r="T44">
        <v>3408</v>
      </c>
      <c r="U44" t="s">
        <v>285</v>
      </c>
      <c r="V44" t="s">
        <v>285</v>
      </c>
      <c r="W44" t="s">
        <v>408</v>
      </c>
      <c r="X44">
        <v>2665</v>
      </c>
      <c r="Y44" t="s">
        <v>257</v>
      </c>
      <c r="AA44">
        <v>187</v>
      </c>
      <c r="AB44" t="s">
        <v>428</v>
      </c>
      <c r="AC44" t="s">
        <v>427</v>
      </c>
      <c r="AD44">
        <v>5</v>
      </c>
      <c r="AE44">
        <v>713074.29</v>
      </c>
      <c r="AF44">
        <v>6168989.7599999998</v>
      </c>
    </row>
    <row r="45" spans="1:32" x14ac:dyDescent="0.25">
      <c r="A45" s="40">
        <v>43</v>
      </c>
      <c r="B45" t="s">
        <v>429</v>
      </c>
      <c r="C45">
        <v>120</v>
      </c>
      <c r="D45">
        <v>1969</v>
      </c>
      <c r="E45">
        <v>1979</v>
      </c>
      <c r="F45">
        <v>3</v>
      </c>
      <c r="H45">
        <v>1</v>
      </c>
      <c r="J45">
        <v>2</v>
      </c>
      <c r="K45" t="s">
        <v>260</v>
      </c>
      <c r="M45">
        <v>1</v>
      </c>
      <c r="N45">
        <v>170</v>
      </c>
      <c r="O45">
        <v>170</v>
      </c>
      <c r="P45">
        <v>170</v>
      </c>
      <c r="Q45">
        <v>0</v>
      </c>
      <c r="R45">
        <v>0</v>
      </c>
      <c r="S45" t="s">
        <v>430</v>
      </c>
      <c r="T45">
        <v>5326</v>
      </c>
      <c r="U45" t="s">
        <v>289</v>
      </c>
      <c r="V45" t="s">
        <v>289</v>
      </c>
      <c r="W45" t="s">
        <v>356</v>
      </c>
      <c r="X45">
        <v>2625</v>
      </c>
      <c r="Y45" t="s">
        <v>244</v>
      </c>
      <c r="AA45">
        <v>187</v>
      </c>
      <c r="AB45" t="s">
        <v>431</v>
      </c>
      <c r="AC45" t="s">
        <v>430</v>
      </c>
      <c r="AD45">
        <v>5</v>
      </c>
      <c r="AE45">
        <v>710940.07</v>
      </c>
      <c r="AF45">
        <v>6171985.1799999997</v>
      </c>
    </row>
    <row r="46" spans="1:32" x14ac:dyDescent="0.25">
      <c r="A46" s="40">
        <v>44</v>
      </c>
      <c r="B46" t="s">
        <v>432</v>
      </c>
      <c r="C46">
        <v>120</v>
      </c>
      <c r="D46">
        <v>1961</v>
      </c>
      <c r="E46">
        <v>2002</v>
      </c>
      <c r="F46">
        <v>3</v>
      </c>
      <c r="H46">
        <v>2</v>
      </c>
      <c r="J46">
        <v>2</v>
      </c>
      <c r="K46" t="s">
        <v>260</v>
      </c>
      <c r="L46">
        <v>2</v>
      </c>
      <c r="M46">
        <v>1</v>
      </c>
      <c r="N46">
        <v>160</v>
      </c>
      <c r="O46">
        <v>160</v>
      </c>
      <c r="P46">
        <v>160</v>
      </c>
      <c r="Q46">
        <v>0</v>
      </c>
      <c r="R46">
        <v>0</v>
      </c>
      <c r="S46" t="s">
        <v>433</v>
      </c>
      <c r="T46">
        <v>5858</v>
      </c>
      <c r="U46" t="s">
        <v>294</v>
      </c>
      <c r="V46" t="s">
        <v>294</v>
      </c>
      <c r="W46" t="s">
        <v>299</v>
      </c>
      <c r="X46">
        <v>2665</v>
      </c>
      <c r="Y46" t="s">
        <v>257</v>
      </c>
      <c r="AA46">
        <v>187</v>
      </c>
      <c r="AB46" t="s">
        <v>434</v>
      </c>
      <c r="AC46" t="s">
        <v>433</v>
      </c>
      <c r="AD46">
        <v>5</v>
      </c>
      <c r="AE46">
        <v>712176.3</v>
      </c>
      <c r="AF46">
        <v>6169259.9000000004</v>
      </c>
    </row>
    <row r="47" spans="1:32" x14ac:dyDescent="0.25">
      <c r="A47" s="40">
        <v>45</v>
      </c>
      <c r="B47" t="s">
        <v>435</v>
      </c>
      <c r="C47">
        <v>130</v>
      </c>
      <c r="D47">
        <v>1993</v>
      </c>
      <c r="E47">
        <v>0</v>
      </c>
      <c r="F47">
        <v>4</v>
      </c>
      <c r="H47">
        <v>2</v>
      </c>
      <c r="J47">
        <v>1</v>
      </c>
      <c r="K47" t="s">
        <v>240</v>
      </c>
      <c r="M47">
        <v>1</v>
      </c>
      <c r="N47">
        <v>63</v>
      </c>
      <c r="O47">
        <v>63</v>
      </c>
      <c r="P47">
        <v>124</v>
      </c>
      <c r="Q47">
        <v>0</v>
      </c>
      <c r="R47">
        <v>0</v>
      </c>
      <c r="S47" t="s">
        <v>436</v>
      </c>
      <c r="T47">
        <v>9100</v>
      </c>
      <c r="U47" t="s">
        <v>267</v>
      </c>
      <c r="V47" t="s">
        <v>267</v>
      </c>
      <c r="W47" t="s">
        <v>281</v>
      </c>
      <c r="X47">
        <v>2625</v>
      </c>
      <c r="Y47" t="s">
        <v>244</v>
      </c>
      <c r="AA47">
        <v>187</v>
      </c>
      <c r="AB47" t="s">
        <v>437</v>
      </c>
      <c r="AC47" t="s">
        <v>436</v>
      </c>
      <c r="AD47">
        <v>5</v>
      </c>
      <c r="AE47">
        <v>711610.97</v>
      </c>
      <c r="AF47">
        <v>6172543.96</v>
      </c>
    </row>
    <row r="48" spans="1:32" x14ac:dyDescent="0.25">
      <c r="A48" s="40">
        <v>46</v>
      </c>
      <c r="B48" t="s">
        <v>438</v>
      </c>
      <c r="C48">
        <v>120</v>
      </c>
      <c r="D48">
        <v>1976</v>
      </c>
      <c r="E48">
        <v>1987</v>
      </c>
      <c r="F48">
        <v>5</v>
      </c>
      <c r="H48">
        <v>1</v>
      </c>
      <c r="J48">
        <v>7</v>
      </c>
      <c r="K48" t="s">
        <v>253</v>
      </c>
      <c r="L48">
        <v>2</v>
      </c>
      <c r="M48">
        <v>1</v>
      </c>
      <c r="N48">
        <v>112</v>
      </c>
      <c r="O48">
        <v>112</v>
      </c>
      <c r="P48">
        <v>169</v>
      </c>
      <c r="Q48">
        <v>0</v>
      </c>
      <c r="R48">
        <v>0</v>
      </c>
      <c r="S48" t="s">
        <v>439</v>
      </c>
      <c r="T48">
        <v>213</v>
      </c>
      <c r="U48" t="s">
        <v>440</v>
      </c>
      <c r="V48" t="s">
        <v>440</v>
      </c>
      <c r="W48" t="s">
        <v>441</v>
      </c>
      <c r="X48">
        <v>2665</v>
      </c>
      <c r="Y48" t="s">
        <v>257</v>
      </c>
      <c r="AA48">
        <v>187</v>
      </c>
      <c r="AB48" t="s">
        <v>442</v>
      </c>
      <c r="AC48" t="s">
        <v>439</v>
      </c>
      <c r="AD48">
        <v>5</v>
      </c>
      <c r="AE48">
        <v>713027.94</v>
      </c>
      <c r="AF48">
        <v>6168635.5099999998</v>
      </c>
    </row>
    <row r="49" spans="1:32" x14ac:dyDescent="0.25">
      <c r="A49" s="40">
        <v>47</v>
      </c>
      <c r="B49" t="s">
        <v>443</v>
      </c>
      <c r="C49">
        <v>210</v>
      </c>
      <c r="D49">
        <v>1952</v>
      </c>
      <c r="E49">
        <v>0</v>
      </c>
      <c r="F49">
        <v>3</v>
      </c>
      <c r="H49">
        <v>1</v>
      </c>
      <c r="J49">
        <v>2</v>
      </c>
      <c r="K49" t="s">
        <v>413</v>
      </c>
      <c r="M49">
        <v>1</v>
      </c>
      <c r="N49">
        <v>377</v>
      </c>
      <c r="O49">
        <v>377</v>
      </c>
      <c r="P49">
        <v>0</v>
      </c>
      <c r="Q49">
        <v>377</v>
      </c>
      <c r="R49">
        <v>0</v>
      </c>
      <c r="S49" t="s">
        <v>444</v>
      </c>
      <c r="T49">
        <v>1491</v>
      </c>
      <c r="U49" t="s">
        <v>280</v>
      </c>
      <c r="V49" t="s">
        <v>280</v>
      </c>
      <c r="W49" t="s">
        <v>385</v>
      </c>
      <c r="X49">
        <v>2625</v>
      </c>
      <c r="Y49" t="s">
        <v>244</v>
      </c>
      <c r="AA49">
        <v>187</v>
      </c>
      <c r="AB49" t="s">
        <v>445</v>
      </c>
      <c r="AC49" t="s">
        <v>444</v>
      </c>
      <c r="AD49">
        <v>5</v>
      </c>
      <c r="AE49">
        <v>711649.66</v>
      </c>
      <c r="AF49">
        <v>6170531.8300000001</v>
      </c>
    </row>
    <row r="50" spans="1:32" x14ac:dyDescent="0.25">
      <c r="A50" s="40">
        <v>48</v>
      </c>
      <c r="B50" t="s">
        <v>446</v>
      </c>
      <c r="C50">
        <v>210</v>
      </c>
      <c r="D50">
        <v>1960</v>
      </c>
      <c r="E50">
        <v>0</v>
      </c>
      <c r="F50">
        <v>3</v>
      </c>
      <c r="H50">
        <v>1</v>
      </c>
      <c r="J50">
        <v>2</v>
      </c>
      <c r="K50" t="s">
        <v>413</v>
      </c>
      <c r="M50">
        <v>1</v>
      </c>
      <c r="N50">
        <v>45</v>
      </c>
      <c r="O50">
        <v>45</v>
      </c>
      <c r="P50">
        <v>0</v>
      </c>
      <c r="Q50">
        <v>45</v>
      </c>
      <c r="R50">
        <v>0</v>
      </c>
      <c r="S50" t="s">
        <v>444</v>
      </c>
      <c r="T50">
        <v>1491</v>
      </c>
      <c r="U50" t="s">
        <v>280</v>
      </c>
      <c r="V50" t="s">
        <v>280</v>
      </c>
      <c r="W50" t="s">
        <v>385</v>
      </c>
      <c r="X50">
        <v>2625</v>
      </c>
      <c r="Y50" t="s">
        <v>244</v>
      </c>
      <c r="AA50">
        <v>187</v>
      </c>
      <c r="AB50" t="s">
        <v>445</v>
      </c>
      <c r="AC50" t="s">
        <v>444</v>
      </c>
      <c r="AD50">
        <v>5</v>
      </c>
      <c r="AE50">
        <v>711649.66</v>
      </c>
      <c r="AF50">
        <v>6170531.8300000001</v>
      </c>
    </row>
    <row r="51" spans="1:32" x14ac:dyDescent="0.25">
      <c r="A51" s="40">
        <v>49</v>
      </c>
      <c r="B51" t="s">
        <v>447</v>
      </c>
      <c r="C51">
        <v>130</v>
      </c>
      <c r="D51">
        <v>1965</v>
      </c>
      <c r="E51">
        <v>0</v>
      </c>
      <c r="F51">
        <v>3</v>
      </c>
      <c r="H51">
        <v>1</v>
      </c>
      <c r="J51">
        <v>2</v>
      </c>
      <c r="K51" t="s">
        <v>260</v>
      </c>
      <c r="M51">
        <v>1</v>
      </c>
      <c r="N51">
        <v>172</v>
      </c>
      <c r="O51">
        <v>172</v>
      </c>
      <c r="P51">
        <v>172</v>
      </c>
      <c r="Q51">
        <v>0</v>
      </c>
      <c r="R51">
        <v>0</v>
      </c>
      <c r="S51" t="s">
        <v>448</v>
      </c>
      <c r="T51">
        <v>2023</v>
      </c>
      <c r="U51" t="s">
        <v>449</v>
      </c>
      <c r="V51" t="s">
        <v>449</v>
      </c>
      <c r="W51" t="s">
        <v>450</v>
      </c>
      <c r="X51">
        <v>2665</v>
      </c>
      <c r="Y51" t="s">
        <v>257</v>
      </c>
      <c r="AA51">
        <v>187</v>
      </c>
      <c r="AB51" t="s">
        <v>451</v>
      </c>
      <c r="AC51" t="s">
        <v>448</v>
      </c>
      <c r="AD51">
        <v>5</v>
      </c>
      <c r="AE51">
        <v>712134.62</v>
      </c>
      <c r="AF51">
        <v>6169523</v>
      </c>
    </row>
    <row r="52" spans="1:32" x14ac:dyDescent="0.25">
      <c r="A52" s="40">
        <v>50</v>
      </c>
      <c r="B52" t="s">
        <v>452</v>
      </c>
      <c r="C52">
        <v>120</v>
      </c>
      <c r="D52">
        <v>1985</v>
      </c>
      <c r="E52">
        <v>0</v>
      </c>
      <c r="F52">
        <v>4</v>
      </c>
      <c r="H52">
        <v>1</v>
      </c>
      <c r="J52">
        <v>7</v>
      </c>
      <c r="K52" t="s">
        <v>253</v>
      </c>
      <c r="L52">
        <v>1</v>
      </c>
      <c r="M52">
        <v>1</v>
      </c>
      <c r="N52">
        <v>142</v>
      </c>
      <c r="O52">
        <v>142</v>
      </c>
      <c r="P52">
        <v>142</v>
      </c>
      <c r="Q52">
        <v>0</v>
      </c>
      <c r="R52">
        <v>0</v>
      </c>
      <c r="S52" t="s">
        <v>453</v>
      </c>
      <c r="T52">
        <v>900</v>
      </c>
      <c r="U52" t="s">
        <v>307</v>
      </c>
      <c r="V52" t="s">
        <v>307</v>
      </c>
      <c r="W52" t="s">
        <v>454</v>
      </c>
      <c r="X52">
        <v>2625</v>
      </c>
      <c r="Y52" t="s">
        <v>244</v>
      </c>
      <c r="AA52">
        <v>187</v>
      </c>
      <c r="AB52" t="s">
        <v>455</v>
      </c>
      <c r="AC52" t="s">
        <v>453</v>
      </c>
      <c r="AD52">
        <v>5</v>
      </c>
      <c r="AE52">
        <v>711524.63</v>
      </c>
      <c r="AF52">
        <v>6170882.4699999997</v>
      </c>
    </row>
    <row r="53" spans="1:32" x14ac:dyDescent="0.25">
      <c r="A53" s="40">
        <v>51</v>
      </c>
      <c r="B53" t="s">
        <v>456</v>
      </c>
      <c r="C53">
        <v>120</v>
      </c>
      <c r="D53">
        <v>1970</v>
      </c>
      <c r="E53">
        <v>1977</v>
      </c>
      <c r="F53">
        <v>3</v>
      </c>
      <c r="H53">
        <v>1</v>
      </c>
      <c r="J53">
        <v>1</v>
      </c>
      <c r="K53" t="s">
        <v>240</v>
      </c>
      <c r="M53">
        <v>1</v>
      </c>
      <c r="N53">
        <v>142</v>
      </c>
      <c r="O53">
        <v>142</v>
      </c>
      <c r="P53">
        <v>142</v>
      </c>
      <c r="Q53">
        <v>0</v>
      </c>
      <c r="R53">
        <v>0</v>
      </c>
      <c r="S53" t="s">
        <v>457</v>
      </c>
      <c r="T53">
        <v>2449</v>
      </c>
      <c r="U53" t="s">
        <v>312</v>
      </c>
      <c r="V53" t="s">
        <v>312</v>
      </c>
      <c r="W53" t="s">
        <v>458</v>
      </c>
      <c r="X53">
        <v>2625</v>
      </c>
      <c r="Y53" t="s">
        <v>244</v>
      </c>
      <c r="AA53">
        <v>187</v>
      </c>
      <c r="AB53" t="s">
        <v>459</v>
      </c>
      <c r="AC53" t="s">
        <v>457</v>
      </c>
      <c r="AD53">
        <v>5</v>
      </c>
      <c r="AE53">
        <v>711248.44</v>
      </c>
      <c r="AF53">
        <v>6172017.5499999998</v>
      </c>
    </row>
    <row r="54" spans="1:32" x14ac:dyDescent="0.25">
      <c r="A54" s="40">
        <v>52</v>
      </c>
      <c r="B54" t="s">
        <v>460</v>
      </c>
      <c r="C54">
        <v>130</v>
      </c>
      <c r="D54">
        <v>1975</v>
      </c>
      <c r="E54">
        <v>0</v>
      </c>
      <c r="F54">
        <v>1</v>
      </c>
      <c r="H54">
        <v>5</v>
      </c>
      <c r="J54">
        <v>1</v>
      </c>
      <c r="K54" t="s">
        <v>240</v>
      </c>
      <c r="M54">
        <v>1</v>
      </c>
      <c r="N54">
        <v>75</v>
      </c>
      <c r="O54">
        <v>75</v>
      </c>
      <c r="P54">
        <v>125</v>
      </c>
      <c r="Q54">
        <v>0</v>
      </c>
      <c r="R54">
        <v>0</v>
      </c>
      <c r="S54" t="s">
        <v>461</v>
      </c>
      <c r="T54">
        <v>2556</v>
      </c>
      <c r="U54" t="s">
        <v>317</v>
      </c>
      <c r="V54" t="s">
        <v>317</v>
      </c>
      <c r="W54" t="s">
        <v>462</v>
      </c>
      <c r="X54">
        <v>2625</v>
      </c>
      <c r="Y54" t="s">
        <v>244</v>
      </c>
      <c r="AA54">
        <v>187</v>
      </c>
      <c r="AB54" t="s">
        <v>463</v>
      </c>
      <c r="AC54" t="s">
        <v>461</v>
      </c>
      <c r="AD54">
        <v>5</v>
      </c>
      <c r="AE54">
        <v>711504.37</v>
      </c>
      <c r="AF54">
        <v>6172355.1500000004</v>
      </c>
    </row>
    <row r="55" spans="1:32" x14ac:dyDescent="0.25">
      <c r="A55" s="40">
        <v>53</v>
      </c>
      <c r="B55" t="s">
        <v>464</v>
      </c>
      <c r="C55">
        <v>120</v>
      </c>
      <c r="D55">
        <v>1972</v>
      </c>
      <c r="E55">
        <v>0</v>
      </c>
      <c r="F55">
        <v>3</v>
      </c>
      <c r="H55">
        <v>1</v>
      </c>
      <c r="J55">
        <v>2</v>
      </c>
      <c r="K55" t="s">
        <v>260</v>
      </c>
      <c r="L55">
        <v>2</v>
      </c>
      <c r="M55">
        <v>1</v>
      </c>
      <c r="N55">
        <v>151</v>
      </c>
      <c r="O55">
        <v>151</v>
      </c>
      <c r="P55">
        <v>151</v>
      </c>
      <c r="Q55">
        <v>0</v>
      </c>
      <c r="R55">
        <v>0</v>
      </c>
      <c r="S55" t="s">
        <v>465</v>
      </c>
      <c r="T55">
        <v>4154</v>
      </c>
      <c r="U55" t="s">
        <v>322</v>
      </c>
      <c r="V55" t="s">
        <v>322</v>
      </c>
      <c r="W55" t="s">
        <v>466</v>
      </c>
      <c r="X55">
        <v>2665</v>
      </c>
      <c r="Y55" t="s">
        <v>257</v>
      </c>
      <c r="AA55">
        <v>187</v>
      </c>
      <c r="AB55" t="s">
        <v>467</v>
      </c>
      <c r="AC55" t="s">
        <v>465</v>
      </c>
      <c r="AD55">
        <v>5</v>
      </c>
      <c r="AE55">
        <v>713540.17</v>
      </c>
      <c r="AF55">
        <v>6169268.7000000002</v>
      </c>
    </row>
    <row r="56" spans="1:32" x14ac:dyDescent="0.25">
      <c r="A56" s="40">
        <v>54</v>
      </c>
      <c r="B56" t="s">
        <v>468</v>
      </c>
      <c r="C56">
        <v>130</v>
      </c>
      <c r="D56">
        <v>2008</v>
      </c>
      <c r="E56">
        <v>0</v>
      </c>
      <c r="F56">
        <v>2</v>
      </c>
      <c r="H56">
        <v>1</v>
      </c>
      <c r="J56">
        <v>2</v>
      </c>
      <c r="K56" t="s">
        <v>260</v>
      </c>
      <c r="L56">
        <v>90</v>
      </c>
      <c r="M56">
        <v>1</v>
      </c>
      <c r="N56">
        <v>62</v>
      </c>
      <c r="O56">
        <v>62</v>
      </c>
      <c r="P56">
        <v>120</v>
      </c>
      <c r="Q56">
        <v>0</v>
      </c>
      <c r="R56">
        <v>0</v>
      </c>
      <c r="S56" t="s">
        <v>469</v>
      </c>
      <c r="T56">
        <v>7450</v>
      </c>
      <c r="U56" t="s">
        <v>332</v>
      </c>
      <c r="V56" t="s">
        <v>332</v>
      </c>
      <c r="W56" t="s">
        <v>408</v>
      </c>
      <c r="X56">
        <v>2665</v>
      </c>
      <c r="Y56" t="s">
        <v>257</v>
      </c>
      <c r="AA56">
        <v>187</v>
      </c>
      <c r="AB56" t="s">
        <v>470</v>
      </c>
      <c r="AC56" t="s">
        <v>469</v>
      </c>
      <c r="AD56">
        <v>5</v>
      </c>
      <c r="AE56">
        <v>712737.52</v>
      </c>
      <c r="AF56">
        <v>6168838.9900000002</v>
      </c>
    </row>
    <row r="57" spans="1:32" x14ac:dyDescent="0.25">
      <c r="A57" s="40">
        <v>55</v>
      </c>
      <c r="B57" t="s">
        <v>471</v>
      </c>
      <c r="C57">
        <v>130</v>
      </c>
      <c r="D57">
        <v>2008</v>
      </c>
      <c r="E57">
        <v>0</v>
      </c>
      <c r="F57">
        <v>2</v>
      </c>
      <c r="H57">
        <v>1</v>
      </c>
      <c r="J57">
        <v>2</v>
      </c>
      <c r="K57" t="s">
        <v>260</v>
      </c>
      <c r="L57">
        <v>90</v>
      </c>
      <c r="M57">
        <v>1</v>
      </c>
      <c r="N57">
        <v>56</v>
      </c>
      <c r="O57">
        <v>56</v>
      </c>
      <c r="P57">
        <v>108</v>
      </c>
      <c r="Q57">
        <v>0</v>
      </c>
      <c r="R57">
        <v>0</v>
      </c>
      <c r="S57" t="s">
        <v>472</v>
      </c>
      <c r="T57">
        <v>7450</v>
      </c>
      <c r="U57" t="s">
        <v>332</v>
      </c>
      <c r="V57" t="s">
        <v>332</v>
      </c>
      <c r="W57" t="s">
        <v>473</v>
      </c>
      <c r="X57">
        <v>2665</v>
      </c>
      <c r="Y57" t="s">
        <v>257</v>
      </c>
      <c r="AA57">
        <v>187</v>
      </c>
      <c r="AB57" t="s">
        <v>474</v>
      </c>
      <c r="AC57" t="s">
        <v>472</v>
      </c>
      <c r="AD57">
        <v>5</v>
      </c>
      <c r="AE57">
        <v>712717.83</v>
      </c>
      <c r="AF57">
        <v>6168816.2599999998</v>
      </c>
    </row>
    <row r="58" spans="1:32" x14ac:dyDescent="0.25">
      <c r="A58" s="40">
        <v>56</v>
      </c>
      <c r="B58" t="s">
        <v>475</v>
      </c>
      <c r="C58">
        <v>130</v>
      </c>
      <c r="D58">
        <v>2008</v>
      </c>
      <c r="E58">
        <v>0</v>
      </c>
      <c r="F58">
        <v>2</v>
      </c>
      <c r="H58">
        <v>1</v>
      </c>
      <c r="J58">
        <v>2</v>
      </c>
      <c r="K58" t="s">
        <v>260</v>
      </c>
      <c r="L58">
        <v>90</v>
      </c>
      <c r="M58">
        <v>1</v>
      </c>
      <c r="N58">
        <v>56</v>
      </c>
      <c r="O58">
        <v>56</v>
      </c>
      <c r="P58">
        <v>108</v>
      </c>
      <c r="Q58">
        <v>0</v>
      </c>
      <c r="R58">
        <v>0</v>
      </c>
      <c r="S58" t="s">
        <v>476</v>
      </c>
      <c r="T58">
        <v>7450</v>
      </c>
      <c r="U58" t="s">
        <v>332</v>
      </c>
      <c r="V58" t="s">
        <v>332</v>
      </c>
      <c r="W58" t="s">
        <v>250</v>
      </c>
      <c r="X58">
        <v>2665</v>
      </c>
      <c r="Y58" t="s">
        <v>257</v>
      </c>
      <c r="AA58">
        <v>187</v>
      </c>
      <c r="AB58" t="s">
        <v>477</v>
      </c>
      <c r="AC58" t="s">
        <v>476</v>
      </c>
      <c r="AD58">
        <v>5</v>
      </c>
      <c r="AE58">
        <v>712701.15</v>
      </c>
      <c r="AF58">
        <v>6168790.1600000001</v>
      </c>
    </row>
    <row r="59" spans="1:32" x14ac:dyDescent="0.25">
      <c r="A59" s="40">
        <v>57</v>
      </c>
      <c r="B59" t="s">
        <v>478</v>
      </c>
      <c r="C59">
        <v>120</v>
      </c>
      <c r="D59">
        <v>1907</v>
      </c>
      <c r="E59">
        <v>1977</v>
      </c>
      <c r="F59">
        <v>5</v>
      </c>
      <c r="H59">
        <v>1</v>
      </c>
      <c r="J59">
        <v>2</v>
      </c>
      <c r="K59" t="s">
        <v>247</v>
      </c>
      <c r="M59">
        <v>1</v>
      </c>
      <c r="N59">
        <v>66</v>
      </c>
      <c r="O59">
        <v>66</v>
      </c>
      <c r="P59">
        <v>110</v>
      </c>
      <c r="Q59">
        <v>0</v>
      </c>
      <c r="R59">
        <v>0</v>
      </c>
      <c r="S59" t="s">
        <v>479</v>
      </c>
      <c r="T59">
        <v>1491</v>
      </c>
      <c r="U59" t="s">
        <v>280</v>
      </c>
      <c r="V59" t="s">
        <v>280</v>
      </c>
      <c r="W59" t="s">
        <v>480</v>
      </c>
      <c r="X59">
        <v>2625</v>
      </c>
      <c r="Y59" t="s">
        <v>244</v>
      </c>
      <c r="AA59">
        <v>187</v>
      </c>
      <c r="AB59" t="s">
        <v>481</v>
      </c>
      <c r="AC59" t="s">
        <v>479</v>
      </c>
      <c r="AD59">
        <v>5</v>
      </c>
      <c r="AE59">
        <v>711695.21</v>
      </c>
      <c r="AF59">
        <v>6170482.8899999997</v>
      </c>
    </row>
    <row r="60" spans="1:32" x14ac:dyDescent="0.25">
      <c r="A60" s="40">
        <v>58</v>
      </c>
      <c r="B60" t="s">
        <v>482</v>
      </c>
      <c r="C60">
        <v>120</v>
      </c>
      <c r="D60">
        <v>1963</v>
      </c>
      <c r="E60">
        <v>0</v>
      </c>
      <c r="F60">
        <v>1</v>
      </c>
      <c r="H60">
        <v>1</v>
      </c>
      <c r="J60">
        <v>2</v>
      </c>
      <c r="K60" t="s">
        <v>260</v>
      </c>
      <c r="M60">
        <v>1</v>
      </c>
      <c r="N60">
        <v>104</v>
      </c>
      <c r="O60">
        <v>104</v>
      </c>
      <c r="P60">
        <v>104</v>
      </c>
      <c r="Q60">
        <v>0</v>
      </c>
      <c r="R60">
        <v>0</v>
      </c>
      <c r="S60" t="s">
        <v>483</v>
      </c>
      <c r="T60">
        <v>3408</v>
      </c>
      <c r="U60" t="s">
        <v>285</v>
      </c>
      <c r="V60" t="s">
        <v>285</v>
      </c>
      <c r="W60" t="s">
        <v>308</v>
      </c>
      <c r="X60">
        <v>2665</v>
      </c>
      <c r="Y60" t="s">
        <v>257</v>
      </c>
      <c r="AA60">
        <v>187</v>
      </c>
      <c r="AB60" t="s">
        <v>484</v>
      </c>
      <c r="AC60" t="s">
        <v>483</v>
      </c>
      <c r="AD60">
        <v>5</v>
      </c>
      <c r="AE60">
        <v>713095</v>
      </c>
      <c r="AF60">
        <v>6168940.8300000001</v>
      </c>
    </row>
    <row r="61" spans="1:32" x14ac:dyDescent="0.25">
      <c r="A61" s="40">
        <v>59</v>
      </c>
      <c r="B61" t="s">
        <v>485</v>
      </c>
      <c r="C61">
        <v>120</v>
      </c>
      <c r="D61">
        <v>1969</v>
      </c>
      <c r="E61">
        <v>0</v>
      </c>
      <c r="F61">
        <v>90</v>
      </c>
      <c r="H61">
        <v>1</v>
      </c>
      <c r="J61">
        <v>2</v>
      </c>
      <c r="K61" t="s">
        <v>260</v>
      </c>
      <c r="M61">
        <v>1</v>
      </c>
      <c r="N61">
        <v>134</v>
      </c>
      <c r="O61">
        <v>134</v>
      </c>
      <c r="P61">
        <v>134</v>
      </c>
      <c r="Q61">
        <v>0</v>
      </c>
      <c r="R61">
        <v>0</v>
      </c>
      <c r="S61" t="s">
        <v>486</v>
      </c>
      <c r="T61">
        <v>5326</v>
      </c>
      <c r="U61" t="s">
        <v>289</v>
      </c>
      <c r="V61" t="s">
        <v>289</v>
      </c>
      <c r="W61" t="s">
        <v>487</v>
      </c>
      <c r="X61">
        <v>2625</v>
      </c>
      <c r="Y61" t="s">
        <v>244</v>
      </c>
      <c r="AA61">
        <v>187</v>
      </c>
      <c r="AB61" t="s">
        <v>488</v>
      </c>
      <c r="AC61" t="s">
        <v>486</v>
      </c>
      <c r="AD61">
        <v>5</v>
      </c>
      <c r="AE61">
        <v>710945.56</v>
      </c>
      <c r="AF61">
        <v>6171965.0800000001</v>
      </c>
    </row>
    <row r="62" spans="1:32" x14ac:dyDescent="0.25">
      <c r="A62" s="40">
        <v>60</v>
      </c>
      <c r="B62" t="s">
        <v>489</v>
      </c>
      <c r="C62">
        <v>120</v>
      </c>
      <c r="D62">
        <v>1966</v>
      </c>
      <c r="E62">
        <v>0</v>
      </c>
      <c r="F62">
        <v>3</v>
      </c>
      <c r="H62">
        <v>1</v>
      </c>
      <c r="J62">
        <v>2</v>
      </c>
      <c r="K62" t="s">
        <v>260</v>
      </c>
      <c r="M62">
        <v>1</v>
      </c>
      <c r="N62">
        <v>113</v>
      </c>
      <c r="O62">
        <v>113</v>
      </c>
      <c r="P62">
        <v>113</v>
      </c>
      <c r="Q62">
        <v>0</v>
      </c>
      <c r="R62">
        <v>0</v>
      </c>
      <c r="S62" t="s">
        <v>490</v>
      </c>
      <c r="T62">
        <v>5858</v>
      </c>
      <c r="U62" t="s">
        <v>294</v>
      </c>
      <c r="V62" t="s">
        <v>294</v>
      </c>
      <c r="W62" t="s">
        <v>272</v>
      </c>
      <c r="X62">
        <v>2665</v>
      </c>
      <c r="Y62" t="s">
        <v>257</v>
      </c>
      <c r="AA62">
        <v>187</v>
      </c>
      <c r="AB62" t="s">
        <v>491</v>
      </c>
      <c r="AC62" t="s">
        <v>490</v>
      </c>
      <c r="AD62">
        <v>5</v>
      </c>
      <c r="AE62">
        <v>712198.54</v>
      </c>
      <c r="AF62">
        <v>6169244.9299999997</v>
      </c>
    </row>
    <row r="63" spans="1:32" x14ac:dyDescent="0.25">
      <c r="A63" s="40">
        <v>61</v>
      </c>
      <c r="B63" t="s">
        <v>492</v>
      </c>
      <c r="C63">
        <v>130</v>
      </c>
      <c r="D63">
        <v>1971</v>
      </c>
      <c r="E63">
        <v>0</v>
      </c>
      <c r="F63">
        <v>3</v>
      </c>
      <c r="H63">
        <v>5</v>
      </c>
      <c r="J63">
        <v>1</v>
      </c>
      <c r="K63" t="s">
        <v>240</v>
      </c>
      <c r="M63">
        <v>1</v>
      </c>
      <c r="N63">
        <v>126</v>
      </c>
      <c r="O63">
        <v>126</v>
      </c>
      <c r="P63">
        <v>170</v>
      </c>
      <c r="Q63">
        <v>0</v>
      </c>
      <c r="R63">
        <v>0</v>
      </c>
      <c r="S63" t="s">
        <v>493</v>
      </c>
      <c r="T63">
        <v>7882</v>
      </c>
      <c r="U63" t="s">
        <v>372</v>
      </c>
      <c r="V63" t="s">
        <v>372</v>
      </c>
      <c r="W63" t="s">
        <v>494</v>
      </c>
      <c r="X63">
        <v>2625</v>
      </c>
      <c r="Y63" t="s">
        <v>244</v>
      </c>
      <c r="AA63">
        <v>187</v>
      </c>
      <c r="AB63" t="s">
        <v>495</v>
      </c>
      <c r="AC63" t="s">
        <v>493</v>
      </c>
      <c r="AD63">
        <v>5</v>
      </c>
      <c r="AE63">
        <v>711798.24</v>
      </c>
      <c r="AF63">
        <v>6172241.8899999997</v>
      </c>
    </row>
    <row r="64" spans="1:32" x14ac:dyDescent="0.25">
      <c r="A64" s="40">
        <v>62</v>
      </c>
      <c r="B64" t="s">
        <v>496</v>
      </c>
      <c r="C64">
        <v>120</v>
      </c>
      <c r="D64">
        <v>1820</v>
      </c>
      <c r="E64">
        <v>1981</v>
      </c>
      <c r="F64">
        <v>5</v>
      </c>
      <c r="H64">
        <v>1</v>
      </c>
      <c r="J64">
        <v>2</v>
      </c>
      <c r="K64" t="s">
        <v>260</v>
      </c>
      <c r="L64">
        <v>7</v>
      </c>
      <c r="M64">
        <v>1</v>
      </c>
      <c r="N64">
        <v>141</v>
      </c>
      <c r="O64">
        <v>141</v>
      </c>
      <c r="P64">
        <v>141</v>
      </c>
      <c r="Q64">
        <v>0</v>
      </c>
      <c r="R64">
        <v>0</v>
      </c>
      <c r="S64" t="s">
        <v>497</v>
      </c>
      <c r="T64">
        <v>1491</v>
      </c>
      <c r="U64" t="s">
        <v>280</v>
      </c>
      <c r="V64" t="s">
        <v>280</v>
      </c>
      <c r="W64" t="s">
        <v>408</v>
      </c>
      <c r="X64">
        <v>2625</v>
      </c>
      <c r="Y64" t="s">
        <v>244</v>
      </c>
      <c r="AA64">
        <v>187</v>
      </c>
      <c r="AB64" t="s">
        <v>498</v>
      </c>
      <c r="AC64" t="s">
        <v>497</v>
      </c>
      <c r="AD64">
        <v>5</v>
      </c>
      <c r="AE64">
        <v>711687.43</v>
      </c>
      <c r="AF64">
        <v>6170477.21</v>
      </c>
    </row>
    <row r="65" spans="1:32" x14ac:dyDescent="0.25">
      <c r="A65" s="40">
        <v>63</v>
      </c>
      <c r="B65" t="s">
        <v>499</v>
      </c>
      <c r="C65">
        <v>120</v>
      </c>
      <c r="D65">
        <v>1982</v>
      </c>
      <c r="E65">
        <v>0</v>
      </c>
      <c r="F65">
        <v>4</v>
      </c>
      <c r="H65">
        <v>1</v>
      </c>
      <c r="J65">
        <v>7</v>
      </c>
      <c r="K65" t="s">
        <v>253</v>
      </c>
      <c r="M65">
        <v>1</v>
      </c>
      <c r="N65">
        <v>137</v>
      </c>
      <c r="O65">
        <v>137</v>
      </c>
      <c r="P65">
        <v>137</v>
      </c>
      <c r="Q65">
        <v>0</v>
      </c>
      <c r="R65">
        <v>0</v>
      </c>
      <c r="S65" t="s">
        <v>500</v>
      </c>
      <c r="T65">
        <v>2023</v>
      </c>
      <c r="U65" t="s">
        <v>449</v>
      </c>
      <c r="V65" t="s">
        <v>449</v>
      </c>
      <c r="W65" t="s">
        <v>260</v>
      </c>
      <c r="X65">
        <v>2665</v>
      </c>
      <c r="Y65" t="s">
        <v>257</v>
      </c>
      <c r="AA65">
        <v>187</v>
      </c>
      <c r="AB65" t="s">
        <v>501</v>
      </c>
      <c r="AC65" t="s">
        <v>500</v>
      </c>
      <c r="AD65">
        <v>5</v>
      </c>
      <c r="AE65">
        <v>712156.32</v>
      </c>
      <c r="AF65">
        <v>6169494.0899999999</v>
      </c>
    </row>
    <row r="66" spans="1:32" x14ac:dyDescent="0.25">
      <c r="A66" s="40">
        <v>64</v>
      </c>
      <c r="B66" t="s">
        <v>502</v>
      </c>
      <c r="C66">
        <v>130</v>
      </c>
      <c r="D66">
        <v>1971</v>
      </c>
      <c r="E66">
        <v>0</v>
      </c>
      <c r="F66">
        <v>10</v>
      </c>
      <c r="H66">
        <v>6</v>
      </c>
      <c r="J66">
        <v>1</v>
      </c>
      <c r="K66" t="s">
        <v>240</v>
      </c>
      <c r="L66">
        <v>2</v>
      </c>
      <c r="M66">
        <v>1</v>
      </c>
      <c r="N66">
        <v>107</v>
      </c>
      <c r="O66">
        <v>107</v>
      </c>
      <c r="P66">
        <v>107</v>
      </c>
      <c r="Q66">
        <v>0</v>
      </c>
      <c r="R66">
        <v>0</v>
      </c>
      <c r="S66" t="s">
        <v>503</v>
      </c>
      <c r="T66">
        <v>7882</v>
      </c>
      <c r="U66" t="s">
        <v>372</v>
      </c>
      <c r="V66" t="s">
        <v>372</v>
      </c>
      <c r="W66" t="s">
        <v>504</v>
      </c>
      <c r="X66">
        <v>2625</v>
      </c>
      <c r="Y66" t="s">
        <v>244</v>
      </c>
      <c r="AA66">
        <v>187</v>
      </c>
      <c r="AB66" t="s">
        <v>505</v>
      </c>
      <c r="AC66" t="s">
        <v>503</v>
      </c>
      <c r="AD66">
        <v>5</v>
      </c>
      <c r="AE66">
        <v>711969.67</v>
      </c>
      <c r="AF66">
        <v>6172156.2599999998</v>
      </c>
    </row>
    <row r="67" spans="1:32" x14ac:dyDescent="0.25">
      <c r="A67" s="40">
        <v>65</v>
      </c>
      <c r="B67" t="s">
        <v>506</v>
      </c>
      <c r="C67">
        <v>120</v>
      </c>
      <c r="D67">
        <v>1956</v>
      </c>
      <c r="E67">
        <v>1976</v>
      </c>
      <c r="F67">
        <v>3</v>
      </c>
      <c r="H67">
        <v>1</v>
      </c>
      <c r="J67">
        <v>2</v>
      </c>
      <c r="K67" t="s">
        <v>260</v>
      </c>
      <c r="M67">
        <v>1</v>
      </c>
      <c r="N67">
        <v>116</v>
      </c>
      <c r="O67">
        <v>116</v>
      </c>
      <c r="P67">
        <v>116</v>
      </c>
      <c r="Q67">
        <v>0</v>
      </c>
      <c r="R67">
        <v>0</v>
      </c>
      <c r="S67" t="s">
        <v>507</v>
      </c>
      <c r="T67">
        <v>3408</v>
      </c>
      <c r="U67" t="s">
        <v>285</v>
      </c>
      <c r="V67" t="s">
        <v>285</v>
      </c>
      <c r="W67" t="s">
        <v>473</v>
      </c>
      <c r="X67">
        <v>2665</v>
      </c>
      <c r="Y67" t="s">
        <v>257</v>
      </c>
      <c r="AA67">
        <v>187</v>
      </c>
      <c r="AB67" t="s">
        <v>508</v>
      </c>
      <c r="AC67" t="s">
        <v>507</v>
      </c>
      <c r="AD67">
        <v>5</v>
      </c>
      <c r="AE67">
        <v>713102.5</v>
      </c>
      <c r="AF67">
        <v>6169128.29</v>
      </c>
    </row>
    <row r="68" spans="1:32" x14ac:dyDescent="0.25">
      <c r="A68" s="40">
        <v>66</v>
      </c>
      <c r="B68" t="s">
        <v>509</v>
      </c>
      <c r="C68">
        <v>120</v>
      </c>
      <c r="D68">
        <v>1971</v>
      </c>
      <c r="E68">
        <v>2012</v>
      </c>
      <c r="F68">
        <v>3</v>
      </c>
      <c r="H68">
        <v>1</v>
      </c>
      <c r="J68">
        <v>2</v>
      </c>
      <c r="K68" t="s">
        <v>260</v>
      </c>
      <c r="L68">
        <v>5</v>
      </c>
      <c r="M68">
        <v>1</v>
      </c>
      <c r="N68">
        <v>195</v>
      </c>
      <c r="O68">
        <v>195</v>
      </c>
      <c r="P68">
        <v>171</v>
      </c>
      <c r="Q68">
        <v>0</v>
      </c>
      <c r="R68">
        <v>0</v>
      </c>
      <c r="S68" t="s">
        <v>510</v>
      </c>
      <c r="T68">
        <v>5858</v>
      </c>
      <c r="U68" t="s">
        <v>294</v>
      </c>
      <c r="V68" t="s">
        <v>294</v>
      </c>
      <c r="W68" t="s">
        <v>511</v>
      </c>
      <c r="X68">
        <v>2665</v>
      </c>
      <c r="Y68" t="s">
        <v>257</v>
      </c>
      <c r="AA68">
        <v>187</v>
      </c>
      <c r="AB68" t="s">
        <v>512</v>
      </c>
      <c r="AC68" t="s">
        <v>510</v>
      </c>
      <c r="AD68">
        <v>5</v>
      </c>
      <c r="AE68">
        <v>712029.34</v>
      </c>
      <c r="AF68">
        <v>6169442.2199999997</v>
      </c>
    </row>
    <row r="69" spans="1:32" x14ac:dyDescent="0.25">
      <c r="A69" s="40">
        <v>67</v>
      </c>
      <c r="B69" t="s">
        <v>513</v>
      </c>
      <c r="C69">
        <v>120</v>
      </c>
      <c r="D69">
        <v>1958</v>
      </c>
      <c r="E69">
        <v>1998</v>
      </c>
      <c r="F69">
        <v>3</v>
      </c>
      <c r="H69">
        <v>2</v>
      </c>
      <c r="J69">
        <v>2</v>
      </c>
      <c r="K69" t="s">
        <v>260</v>
      </c>
      <c r="M69">
        <v>1</v>
      </c>
      <c r="N69">
        <v>174</v>
      </c>
      <c r="O69">
        <v>174</v>
      </c>
      <c r="P69">
        <v>174</v>
      </c>
      <c r="Q69">
        <v>0</v>
      </c>
      <c r="R69">
        <v>0</v>
      </c>
      <c r="S69" t="s">
        <v>514</v>
      </c>
      <c r="T69">
        <v>7243</v>
      </c>
      <c r="U69" t="s">
        <v>417</v>
      </c>
      <c r="V69" t="s">
        <v>417</v>
      </c>
      <c r="W69" t="s">
        <v>515</v>
      </c>
      <c r="X69">
        <v>2665</v>
      </c>
      <c r="Y69" t="s">
        <v>257</v>
      </c>
      <c r="AA69">
        <v>187</v>
      </c>
      <c r="AB69" t="s">
        <v>516</v>
      </c>
      <c r="AC69" t="s">
        <v>514</v>
      </c>
      <c r="AD69">
        <v>5</v>
      </c>
      <c r="AE69">
        <v>713544.78</v>
      </c>
      <c r="AF69">
        <v>6169003.2599999998</v>
      </c>
    </row>
    <row r="70" spans="1:32" x14ac:dyDescent="0.25">
      <c r="A70" s="40">
        <v>68</v>
      </c>
      <c r="B70" t="s">
        <v>517</v>
      </c>
      <c r="C70">
        <v>120</v>
      </c>
      <c r="D70">
        <v>1954</v>
      </c>
      <c r="E70">
        <v>0</v>
      </c>
      <c r="F70">
        <v>3</v>
      </c>
      <c r="H70">
        <v>1</v>
      </c>
      <c r="J70">
        <v>2</v>
      </c>
      <c r="K70" t="s">
        <v>260</v>
      </c>
      <c r="M70">
        <v>1</v>
      </c>
      <c r="N70">
        <v>77</v>
      </c>
      <c r="O70">
        <v>77</v>
      </c>
      <c r="P70">
        <v>77</v>
      </c>
      <c r="Q70">
        <v>0</v>
      </c>
      <c r="R70">
        <v>0</v>
      </c>
      <c r="S70" t="s">
        <v>518</v>
      </c>
      <c r="T70">
        <v>7775</v>
      </c>
      <c r="U70" t="s">
        <v>262</v>
      </c>
      <c r="V70" t="s">
        <v>262</v>
      </c>
      <c r="W70" t="s">
        <v>519</v>
      </c>
      <c r="X70">
        <v>2665</v>
      </c>
      <c r="Y70" t="s">
        <v>257</v>
      </c>
      <c r="AA70">
        <v>187</v>
      </c>
      <c r="AB70" t="s">
        <v>520</v>
      </c>
      <c r="AC70" t="s">
        <v>518</v>
      </c>
      <c r="AD70">
        <v>5</v>
      </c>
      <c r="AE70">
        <v>712688.96</v>
      </c>
      <c r="AF70">
        <v>6169209.7999999998</v>
      </c>
    </row>
    <row r="71" spans="1:32" x14ac:dyDescent="0.25">
      <c r="A71" s="40">
        <v>69</v>
      </c>
      <c r="B71" t="s">
        <v>521</v>
      </c>
      <c r="C71">
        <v>130</v>
      </c>
      <c r="D71">
        <v>1993</v>
      </c>
      <c r="E71">
        <v>0</v>
      </c>
      <c r="F71">
        <v>4</v>
      </c>
      <c r="H71">
        <v>2</v>
      </c>
      <c r="J71">
        <v>1</v>
      </c>
      <c r="K71" t="s">
        <v>240</v>
      </c>
      <c r="M71">
        <v>1</v>
      </c>
      <c r="N71">
        <v>90</v>
      </c>
      <c r="O71">
        <v>90</v>
      </c>
      <c r="P71">
        <v>90</v>
      </c>
      <c r="Q71">
        <v>0</v>
      </c>
      <c r="R71">
        <v>0</v>
      </c>
      <c r="S71" t="s">
        <v>522</v>
      </c>
      <c r="T71">
        <v>9100</v>
      </c>
      <c r="U71" t="s">
        <v>267</v>
      </c>
      <c r="V71" t="s">
        <v>267</v>
      </c>
      <c r="W71" t="s">
        <v>394</v>
      </c>
      <c r="X71">
        <v>2625</v>
      </c>
      <c r="Y71" t="s">
        <v>244</v>
      </c>
      <c r="AA71">
        <v>187</v>
      </c>
      <c r="AB71" t="s">
        <v>523</v>
      </c>
      <c r="AC71" t="s">
        <v>522</v>
      </c>
      <c r="AD71">
        <v>5</v>
      </c>
      <c r="AE71">
        <v>711614.18</v>
      </c>
      <c r="AF71">
        <v>6172473.9299999997</v>
      </c>
    </row>
    <row r="72" spans="1:32" x14ac:dyDescent="0.25">
      <c r="A72" s="40">
        <v>70</v>
      </c>
      <c r="B72" t="s">
        <v>524</v>
      </c>
      <c r="C72">
        <v>130</v>
      </c>
      <c r="D72">
        <v>1993</v>
      </c>
      <c r="E72">
        <v>0</v>
      </c>
      <c r="F72">
        <v>4</v>
      </c>
      <c r="H72">
        <v>2</v>
      </c>
      <c r="J72">
        <v>1</v>
      </c>
      <c r="K72" t="s">
        <v>240</v>
      </c>
      <c r="M72">
        <v>1</v>
      </c>
      <c r="N72">
        <v>74</v>
      </c>
      <c r="O72">
        <v>74</v>
      </c>
      <c r="P72">
        <v>74</v>
      </c>
      <c r="Q72">
        <v>0</v>
      </c>
      <c r="R72">
        <v>0</v>
      </c>
      <c r="S72" t="s">
        <v>525</v>
      </c>
      <c r="T72">
        <v>250</v>
      </c>
      <c r="U72" t="s">
        <v>303</v>
      </c>
      <c r="V72" t="s">
        <v>303</v>
      </c>
      <c r="W72" t="s">
        <v>480</v>
      </c>
      <c r="X72">
        <v>2625</v>
      </c>
      <c r="Y72" t="s">
        <v>244</v>
      </c>
      <c r="AA72">
        <v>187</v>
      </c>
      <c r="AB72" t="s">
        <v>526</v>
      </c>
      <c r="AC72" t="s">
        <v>525</v>
      </c>
      <c r="AD72">
        <v>5</v>
      </c>
      <c r="AE72">
        <v>711516.98</v>
      </c>
      <c r="AF72">
        <v>6172503.6900000004</v>
      </c>
    </row>
    <row r="73" spans="1:32" x14ac:dyDescent="0.25">
      <c r="A73" s="40">
        <v>71</v>
      </c>
      <c r="B73" t="s">
        <v>527</v>
      </c>
      <c r="C73">
        <v>130</v>
      </c>
      <c r="D73">
        <v>2008</v>
      </c>
      <c r="E73">
        <v>0</v>
      </c>
      <c r="F73">
        <v>2</v>
      </c>
      <c r="H73">
        <v>1</v>
      </c>
      <c r="J73">
        <v>2</v>
      </c>
      <c r="K73" t="s">
        <v>260</v>
      </c>
      <c r="L73">
        <v>90</v>
      </c>
      <c r="M73">
        <v>1</v>
      </c>
      <c r="N73">
        <v>56</v>
      </c>
      <c r="O73">
        <v>56</v>
      </c>
      <c r="P73">
        <v>108</v>
      </c>
      <c r="Q73">
        <v>0</v>
      </c>
      <c r="R73">
        <v>0</v>
      </c>
      <c r="S73" t="s">
        <v>528</v>
      </c>
      <c r="T73">
        <v>7450</v>
      </c>
      <c r="U73" t="s">
        <v>332</v>
      </c>
      <c r="V73" t="s">
        <v>332</v>
      </c>
      <c r="W73" t="s">
        <v>529</v>
      </c>
      <c r="X73">
        <v>2665</v>
      </c>
      <c r="Y73" t="s">
        <v>257</v>
      </c>
      <c r="AA73">
        <v>187</v>
      </c>
      <c r="AB73" t="s">
        <v>530</v>
      </c>
      <c r="AC73" t="s">
        <v>528</v>
      </c>
      <c r="AD73">
        <v>5</v>
      </c>
      <c r="AE73">
        <v>712626.73</v>
      </c>
      <c r="AF73">
        <v>6168740.6299999999</v>
      </c>
    </row>
    <row r="74" spans="1:32" x14ac:dyDescent="0.25">
      <c r="A74" s="40">
        <v>72</v>
      </c>
      <c r="B74" t="s">
        <v>531</v>
      </c>
      <c r="C74">
        <v>130</v>
      </c>
      <c r="D74">
        <v>2008</v>
      </c>
      <c r="E74">
        <v>0</v>
      </c>
      <c r="F74">
        <v>2</v>
      </c>
      <c r="H74">
        <v>1</v>
      </c>
      <c r="J74">
        <v>1</v>
      </c>
      <c r="K74" t="s">
        <v>240</v>
      </c>
      <c r="L74">
        <v>90</v>
      </c>
      <c r="M74">
        <v>1</v>
      </c>
      <c r="N74">
        <v>61</v>
      </c>
      <c r="O74">
        <v>61</v>
      </c>
      <c r="P74">
        <v>118</v>
      </c>
      <c r="Q74">
        <v>0</v>
      </c>
      <c r="R74">
        <v>0</v>
      </c>
      <c r="S74" t="s">
        <v>532</v>
      </c>
      <c r="T74">
        <v>6510</v>
      </c>
      <c r="U74" t="s">
        <v>336</v>
      </c>
      <c r="V74" t="s">
        <v>336</v>
      </c>
      <c r="W74" t="s">
        <v>413</v>
      </c>
      <c r="X74">
        <v>2625</v>
      </c>
      <c r="Y74" t="s">
        <v>244</v>
      </c>
      <c r="AA74">
        <v>187</v>
      </c>
      <c r="AB74" t="s">
        <v>533</v>
      </c>
      <c r="AC74" t="s">
        <v>532</v>
      </c>
      <c r="AD74">
        <v>5</v>
      </c>
      <c r="AE74">
        <v>711711.36</v>
      </c>
      <c r="AF74">
        <v>6172612.7199999997</v>
      </c>
    </row>
    <row r="75" spans="1:32" x14ac:dyDescent="0.25">
      <c r="A75" s="40">
        <v>73</v>
      </c>
      <c r="B75" t="s">
        <v>534</v>
      </c>
      <c r="C75">
        <v>130</v>
      </c>
      <c r="D75">
        <v>2008</v>
      </c>
      <c r="E75">
        <v>0</v>
      </c>
      <c r="F75">
        <v>2</v>
      </c>
      <c r="H75">
        <v>1</v>
      </c>
      <c r="J75">
        <v>1</v>
      </c>
      <c r="K75" t="s">
        <v>240</v>
      </c>
      <c r="L75">
        <v>90</v>
      </c>
      <c r="M75">
        <v>1</v>
      </c>
      <c r="N75">
        <v>60</v>
      </c>
      <c r="O75">
        <v>60</v>
      </c>
      <c r="P75">
        <v>119</v>
      </c>
      <c r="Q75">
        <v>0</v>
      </c>
      <c r="R75">
        <v>0</v>
      </c>
      <c r="S75" t="s">
        <v>535</v>
      </c>
      <c r="T75">
        <v>6510</v>
      </c>
      <c r="U75" t="s">
        <v>336</v>
      </c>
      <c r="V75" t="s">
        <v>336</v>
      </c>
      <c r="W75" t="s">
        <v>299</v>
      </c>
      <c r="X75">
        <v>2625</v>
      </c>
      <c r="Y75" t="s">
        <v>244</v>
      </c>
      <c r="AA75">
        <v>187</v>
      </c>
      <c r="AB75" t="s">
        <v>536</v>
      </c>
      <c r="AC75" t="s">
        <v>535</v>
      </c>
      <c r="AD75">
        <v>5</v>
      </c>
      <c r="AE75">
        <v>711772.12</v>
      </c>
      <c r="AF75">
        <v>6172625.04</v>
      </c>
    </row>
    <row r="76" spans="1:32" x14ac:dyDescent="0.25">
      <c r="A76" s="40">
        <v>74</v>
      </c>
      <c r="B76" t="s">
        <v>537</v>
      </c>
      <c r="C76">
        <v>120</v>
      </c>
      <c r="D76">
        <v>1967</v>
      </c>
      <c r="E76">
        <v>1981</v>
      </c>
      <c r="F76">
        <v>3</v>
      </c>
      <c r="H76">
        <v>1</v>
      </c>
      <c r="J76">
        <v>1</v>
      </c>
      <c r="K76" t="s">
        <v>240</v>
      </c>
      <c r="M76">
        <v>1</v>
      </c>
      <c r="N76">
        <v>152</v>
      </c>
      <c r="O76">
        <v>152</v>
      </c>
      <c r="P76">
        <v>152</v>
      </c>
      <c r="Q76">
        <v>0</v>
      </c>
      <c r="R76">
        <v>0</v>
      </c>
      <c r="S76" t="s">
        <v>538</v>
      </c>
      <c r="T76">
        <v>6391</v>
      </c>
      <c r="U76" t="s">
        <v>539</v>
      </c>
      <c r="V76" t="s">
        <v>539</v>
      </c>
      <c r="W76" t="s">
        <v>247</v>
      </c>
      <c r="X76">
        <v>2625</v>
      </c>
      <c r="Y76" t="s">
        <v>244</v>
      </c>
      <c r="AA76">
        <v>187</v>
      </c>
      <c r="AB76" t="s">
        <v>540</v>
      </c>
      <c r="AC76" t="s">
        <v>538</v>
      </c>
      <c r="AD76">
        <v>5</v>
      </c>
      <c r="AE76">
        <v>711131.41</v>
      </c>
      <c r="AF76">
        <v>6171999.9699999997</v>
      </c>
    </row>
    <row r="77" spans="1:32" x14ac:dyDescent="0.25">
      <c r="A77" s="40">
        <v>75</v>
      </c>
      <c r="B77" t="s">
        <v>541</v>
      </c>
      <c r="C77">
        <v>130</v>
      </c>
      <c r="D77">
        <v>1971</v>
      </c>
      <c r="E77">
        <v>0</v>
      </c>
      <c r="F77">
        <v>3</v>
      </c>
      <c r="H77">
        <v>5</v>
      </c>
      <c r="J77">
        <v>1</v>
      </c>
      <c r="K77" t="s">
        <v>240</v>
      </c>
      <c r="M77">
        <v>1</v>
      </c>
      <c r="N77">
        <v>126</v>
      </c>
      <c r="O77">
        <v>126</v>
      </c>
      <c r="P77">
        <v>170</v>
      </c>
      <c r="Q77">
        <v>0</v>
      </c>
      <c r="R77">
        <v>0</v>
      </c>
      <c r="S77" t="s">
        <v>542</v>
      </c>
      <c r="T77">
        <v>7882</v>
      </c>
      <c r="U77" t="s">
        <v>372</v>
      </c>
      <c r="V77" t="s">
        <v>372</v>
      </c>
      <c r="W77" t="s">
        <v>543</v>
      </c>
      <c r="X77">
        <v>2625</v>
      </c>
      <c r="Y77" t="s">
        <v>244</v>
      </c>
      <c r="AA77">
        <v>187</v>
      </c>
      <c r="AB77" t="s">
        <v>544</v>
      </c>
      <c r="AC77" t="s">
        <v>542</v>
      </c>
      <c r="AD77">
        <v>5</v>
      </c>
      <c r="AE77">
        <v>711763.96</v>
      </c>
      <c r="AF77">
        <v>6172234.7000000002</v>
      </c>
    </row>
    <row r="78" spans="1:32" x14ac:dyDescent="0.25">
      <c r="A78" s="40">
        <v>76</v>
      </c>
      <c r="B78" t="s">
        <v>545</v>
      </c>
      <c r="C78">
        <v>120</v>
      </c>
      <c r="D78">
        <v>1986</v>
      </c>
      <c r="E78">
        <v>1995</v>
      </c>
      <c r="F78">
        <v>4</v>
      </c>
      <c r="H78">
        <v>1</v>
      </c>
      <c r="J78">
        <v>7</v>
      </c>
      <c r="K78" t="s">
        <v>253</v>
      </c>
      <c r="L78">
        <v>2</v>
      </c>
      <c r="M78">
        <v>1</v>
      </c>
      <c r="N78">
        <v>92</v>
      </c>
      <c r="O78">
        <v>92</v>
      </c>
      <c r="P78">
        <v>128</v>
      </c>
      <c r="Q78">
        <v>0</v>
      </c>
      <c r="R78">
        <v>0</v>
      </c>
      <c r="S78" t="s">
        <v>546</v>
      </c>
      <c r="T78">
        <v>900</v>
      </c>
      <c r="U78" t="s">
        <v>307</v>
      </c>
      <c r="V78" t="s">
        <v>307</v>
      </c>
      <c r="W78" t="s">
        <v>413</v>
      </c>
      <c r="X78">
        <v>2625</v>
      </c>
      <c r="Y78" t="s">
        <v>244</v>
      </c>
      <c r="AA78">
        <v>187</v>
      </c>
      <c r="AB78" t="s">
        <v>547</v>
      </c>
      <c r="AC78" t="s">
        <v>546</v>
      </c>
      <c r="AD78">
        <v>5</v>
      </c>
      <c r="AE78">
        <v>711577.3</v>
      </c>
      <c r="AF78">
        <v>6170816.4000000004</v>
      </c>
    </row>
    <row r="79" spans="1:32" x14ac:dyDescent="0.25">
      <c r="A79" s="40">
        <v>77</v>
      </c>
      <c r="B79" t="s">
        <v>548</v>
      </c>
      <c r="C79">
        <v>120</v>
      </c>
      <c r="D79">
        <v>1969</v>
      </c>
      <c r="E79">
        <v>0</v>
      </c>
      <c r="F79">
        <v>3</v>
      </c>
      <c r="H79">
        <v>1</v>
      </c>
      <c r="J79">
        <v>1</v>
      </c>
      <c r="K79" t="s">
        <v>240</v>
      </c>
      <c r="M79">
        <v>1</v>
      </c>
      <c r="N79">
        <v>154</v>
      </c>
      <c r="O79">
        <v>154</v>
      </c>
      <c r="P79">
        <v>154</v>
      </c>
      <c r="Q79">
        <v>0</v>
      </c>
      <c r="R79">
        <v>0</v>
      </c>
      <c r="S79" t="s">
        <v>549</v>
      </c>
      <c r="T79">
        <v>2449</v>
      </c>
      <c r="U79" t="s">
        <v>312</v>
      </c>
      <c r="V79" t="s">
        <v>312</v>
      </c>
      <c r="W79" t="s">
        <v>550</v>
      </c>
      <c r="X79">
        <v>2625</v>
      </c>
      <c r="Y79" t="s">
        <v>244</v>
      </c>
      <c r="AA79">
        <v>187</v>
      </c>
      <c r="AB79" t="s">
        <v>551</v>
      </c>
      <c r="AC79" t="s">
        <v>549</v>
      </c>
      <c r="AD79">
        <v>5</v>
      </c>
      <c r="AE79">
        <v>711358.65</v>
      </c>
      <c r="AF79">
        <v>6172038.3300000001</v>
      </c>
    </row>
    <row r="80" spans="1:32" x14ac:dyDescent="0.25">
      <c r="A80" s="40">
        <v>78</v>
      </c>
      <c r="B80" t="s">
        <v>552</v>
      </c>
      <c r="C80">
        <v>130</v>
      </c>
      <c r="D80">
        <v>1975</v>
      </c>
      <c r="E80">
        <v>0</v>
      </c>
      <c r="F80">
        <v>1</v>
      </c>
      <c r="H80">
        <v>5</v>
      </c>
      <c r="J80">
        <v>1</v>
      </c>
      <c r="K80" t="s">
        <v>240</v>
      </c>
      <c r="L80">
        <v>2</v>
      </c>
      <c r="M80">
        <v>1</v>
      </c>
      <c r="N80">
        <v>113</v>
      </c>
      <c r="O80">
        <v>113</v>
      </c>
      <c r="P80">
        <v>113</v>
      </c>
      <c r="Q80">
        <v>0</v>
      </c>
      <c r="R80">
        <v>0</v>
      </c>
      <c r="S80" t="s">
        <v>553</v>
      </c>
      <c r="T80">
        <v>2556</v>
      </c>
      <c r="U80" t="s">
        <v>317</v>
      </c>
      <c r="V80" t="s">
        <v>317</v>
      </c>
      <c r="W80" t="s">
        <v>554</v>
      </c>
      <c r="X80">
        <v>2625</v>
      </c>
      <c r="Y80" t="s">
        <v>244</v>
      </c>
      <c r="AA80">
        <v>187</v>
      </c>
      <c r="AB80" t="s">
        <v>555</v>
      </c>
      <c r="AC80" t="s">
        <v>553</v>
      </c>
      <c r="AD80">
        <v>5</v>
      </c>
      <c r="AE80">
        <v>711507.6</v>
      </c>
      <c r="AF80">
        <v>6172286.1600000001</v>
      </c>
    </row>
    <row r="81" spans="1:32" x14ac:dyDescent="0.25">
      <c r="A81" s="40">
        <v>79</v>
      </c>
      <c r="B81" t="s">
        <v>556</v>
      </c>
      <c r="C81">
        <v>120</v>
      </c>
      <c r="D81">
        <v>1968</v>
      </c>
      <c r="E81">
        <v>0</v>
      </c>
      <c r="F81">
        <v>3</v>
      </c>
      <c r="H81">
        <v>1</v>
      </c>
      <c r="J81">
        <v>2</v>
      </c>
      <c r="K81" t="s">
        <v>260</v>
      </c>
      <c r="M81">
        <v>1</v>
      </c>
      <c r="N81">
        <v>125</v>
      </c>
      <c r="O81">
        <v>125</v>
      </c>
      <c r="P81">
        <v>125</v>
      </c>
      <c r="Q81">
        <v>0</v>
      </c>
      <c r="R81">
        <v>0</v>
      </c>
      <c r="S81" t="s">
        <v>557</v>
      </c>
      <c r="T81">
        <v>4154</v>
      </c>
      <c r="U81" t="s">
        <v>322</v>
      </c>
      <c r="V81" t="s">
        <v>322</v>
      </c>
      <c r="W81" t="s">
        <v>558</v>
      </c>
      <c r="X81">
        <v>2665</v>
      </c>
      <c r="Y81" t="s">
        <v>257</v>
      </c>
      <c r="AA81">
        <v>187</v>
      </c>
      <c r="AB81" t="s">
        <v>559</v>
      </c>
      <c r="AC81" t="s">
        <v>557</v>
      </c>
      <c r="AD81">
        <v>5</v>
      </c>
      <c r="AE81">
        <v>713506.54</v>
      </c>
      <c r="AF81">
        <v>6169233.3799999999</v>
      </c>
    </row>
    <row r="82" spans="1:32" x14ac:dyDescent="0.25">
      <c r="A82" s="40">
        <v>80</v>
      </c>
      <c r="B82" t="s">
        <v>560</v>
      </c>
      <c r="C82">
        <v>120</v>
      </c>
      <c r="D82">
        <v>1953</v>
      </c>
      <c r="E82">
        <v>1988</v>
      </c>
      <c r="F82">
        <v>5</v>
      </c>
      <c r="H82">
        <v>1</v>
      </c>
      <c r="J82">
        <v>2</v>
      </c>
      <c r="K82" t="s">
        <v>260</v>
      </c>
      <c r="M82">
        <v>1</v>
      </c>
      <c r="N82">
        <v>89</v>
      </c>
      <c r="O82">
        <v>89</v>
      </c>
      <c r="P82">
        <v>123</v>
      </c>
      <c r="Q82">
        <v>0</v>
      </c>
      <c r="R82">
        <v>0</v>
      </c>
      <c r="S82" t="s">
        <v>561</v>
      </c>
      <c r="T82">
        <v>7775</v>
      </c>
      <c r="U82" t="s">
        <v>262</v>
      </c>
      <c r="V82" t="s">
        <v>262</v>
      </c>
      <c r="W82" t="s">
        <v>393</v>
      </c>
      <c r="X82">
        <v>2665</v>
      </c>
      <c r="Y82" t="s">
        <v>257</v>
      </c>
      <c r="AA82">
        <v>187</v>
      </c>
      <c r="AB82" t="s">
        <v>562</v>
      </c>
      <c r="AC82" t="s">
        <v>561</v>
      </c>
      <c r="AD82">
        <v>5</v>
      </c>
      <c r="AE82">
        <v>712749.01</v>
      </c>
      <c r="AF82">
        <v>6169221.5199999996</v>
      </c>
    </row>
    <row r="83" spans="1:32" x14ac:dyDescent="0.25">
      <c r="A83" s="40">
        <v>81</v>
      </c>
      <c r="B83" t="s">
        <v>563</v>
      </c>
      <c r="C83">
        <v>120</v>
      </c>
      <c r="D83">
        <v>1973</v>
      </c>
      <c r="E83">
        <v>0</v>
      </c>
      <c r="F83">
        <v>3</v>
      </c>
      <c r="H83">
        <v>1</v>
      </c>
      <c r="J83">
        <v>2</v>
      </c>
      <c r="K83" t="s">
        <v>260</v>
      </c>
      <c r="M83">
        <v>1</v>
      </c>
      <c r="N83">
        <v>145</v>
      </c>
      <c r="O83">
        <v>145</v>
      </c>
      <c r="P83">
        <v>145</v>
      </c>
      <c r="Q83">
        <v>0</v>
      </c>
      <c r="R83">
        <v>0</v>
      </c>
      <c r="S83" t="s">
        <v>564</v>
      </c>
      <c r="T83">
        <v>4154</v>
      </c>
      <c r="U83" t="s">
        <v>322</v>
      </c>
      <c r="V83" t="s">
        <v>322</v>
      </c>
      <c r="W83" t="s">
        <v>565</v>
      </c>
      <c r="X83">
        <v>2665</v>
      </c>
      <c r="Y83" t="s">
        <v>257</v>
      </c>
      <c r="AA83">
        <v>187</v>
      </c>
      <c r="AB83" t="s">
        <v>566</v>
      </c>
      <c r="AC83" t="s">
        <v>564</v>
      </c>
      <c r="AD83">
        <v>5</v>
      </c>
      <c r="AE83">
        <v>713516.41</v>
      </c>
      <c r="AF83">
        <v>6169262.4199999999</v>
      </c>
    </row>
    <row r="84" spans="1:32" x14ac:dyDescent="0.25">
      <c r="A84" s="40">
        <v>82</v>
      </c>
      <c r="B84" t="s">
        <v>567</v>
      </c>
      <c r="C84">
        <v>120</v>
      </c>
      <c r="D84">
        <v>1965</v>
      </c>
      <c r="E84">
        <v>0</v>
      </c>
      <c r="F84">
        <v>3</v>
      </c>
      <c r="H84">
        <v>6</v>
      </c>
      <c r="J84">
        <v>2</v>
      </c>
      <c r="K84" t="s">
        <v>260</v>
      </c>
      <c r="M84">
        <v>1</v>
      </c>
      <c r="N84">
        <v>109</v>
      </c>
      <c r="O84">
        <v>147</v>
      </c>
      <c r="P84">
        <v>147</v>
      </c>
      <c r="Q84">
        <v>0</v>
      </c>
      <c r="R84">
        <v>0</v>
      </c>
      <c r="S84" t="s">
        <v>568</v>
      </c>
      <c r="T84">
        <v>7243</v>
      </c>
      <c r="U84" t="s">
        <v>417</v>
      </c>
      <c r="V84" t="s">
        <v>417</v>
      </c>
      <c r="W84" t="s">
        <v>569</v>
      </c>
      <c r="X84">
        <v>2665</v>
      </c>
      <c r="Y84" t="s">
        <v>257</v>
      </c>
      <c r="AA84">
        <v>187</v>
      </c>
      <c r="AB84" t="s">
        <v>570</v>
      </c>
      <c r="AC84" t="s">
        <v>568</v>
      </c>
      <c r="AD84">
        <v>5</v>
      </c>
      <c r="AE84">
        <v>713509.73</v>
      </c>
      <c r="AF84">
        <v>6169032.8799999999</v>
      </c>
    </row>
    <row r="85" spans="1:32" x14ac:dyDescent="0.25">
      <c r="A85" s="40">
        <v>83</v>
      </c>
      <c r="B85" t="s">
        <v>571</v>
      </c>
      <c r="C85">
        <v>120</v>
      </c>
      <c r="D85">
        <v>1951</v>
      </c>
      <c r="E85">
        <v>0</v>
      </c>
      <c r="F85">
        <v>5</v>
      </c>
      <c r="H85">
        <v>1</v>
      </c>
      <c r="J85">
        <v>2</v>
      </c>
      <c r="K85" t="s">
        <v>260</v>
      </c>
      <c r="L85">
        <v>2</v>
      </c>
      <c r="M85">
        <v>1</v>
      </c>
      <c r="N85">
        <v>121</v>
      </c>
      <c r="O85">
        <v>121</v>
      </c>
      <c r="P85">
        <v>172</v>
      </c>
      <c r="Q85">
        <v>0</v>
      </c>
      <c r="R85">
        <v>0</v>
      </c>
      <c r="S85" t="s">
        <v>572</v>
      </c>
      <c r="T85">
        <v>7775</v>
      </c>
      <c r="U85" t="s">
        <v>262</v>
      </c>
      <c r="V85" t="s">
        <v>262</v>
      </c>
      <c r="W85" t="s">
        <v>573</v>
      </c>
      <c r="X85">
        <v>2665</v>
      </c>
      <c r="Y85" t="s">
        <v>257</v>
      </c>
      <c r="AA85">
        <v>187</v>
      </c>
      <c r="AB85" t="s">
        <v>574</v>
      </c>
      <c r="AC85" t="s">
        <v>572</v>
      </c>
      <c r="AD85">
        <v>5</v>
      </c>
      <c r="AE85">
        <v>712656.07</v>
      </c>
      <c r="AF85">
        <v>6169201.5099999998</v>
      </c>
    </row>
    <row r="86" spans="1:32" x14ac:dyDescent="0.25">
      <c r="A86" s="40">
        <v>84</v>
      </c>
      <c r="B86" t="s">
        <v>575</v>
      </c>
      <c r="C86">
        <v>130</v>
      </c>
      <c r="D86">
        <v>1993</v>
      </c>
      <c r="E86">
        <v>0</v>
      </c>
      <c r="F86">
        <v>4</v>
      </c>
      <c r="H86">
        <v>2</v>
      </c>
      <c r="J86">
        <v>1</v>
      </c>
      <c r="K86" t="s">
        <v>240</v>
      </c>
      <c r="M86">
        <v>1</v>
      </c>
      <c r="N86">
        <v>74</v>
      </c>
      <c r="O86">
        <v>74</v>
      </c>
      <c r="P86">
        <v>74</v>
      </c>
      <c r="Q86">
        <v>0</v>
      </c>
      <c r="R86">
        <v>0</v>
      </c>
      <c r="S86" t="s">
        <v>576</v>
      </c>
      <c r="T86">
        <v>9100</v>
      </c>
      <c r="U86" t="s">
        <v>267</v>
      </c>
      <c r="V86" t="s">
        <v>267</v>
      </c>
      <c r="W86" t="s">
        <v>295</v>
      </c>
      <c r="X86">
        <v>2625</v>
      </c>
      <c r="Y86" t="s">
        <v>244</v>
      </c>
      <c r="AA86">
        <v>187</v>
      </c>
      <c r="AB86" t="s">
        <v>577</v>
      </c>
      <c r="AC86" t="s">
        <v>576</v>
      </c>
      <c r="AD86">
        <v>5</v>
      </c>
      <c r="AE86">
        <v>711618.43</v>
      </c>
      <c r="AF86">
        <v>6172456.3499999996</v>
      </c>
    </row>
    <row r="87" spans="1:32" x14ac:dyDescent="0.25">
      <c r="A87" s="40">
        <v>85</v>
      </c>
      <c r="B87" t="s">
        <v>578</v>
      </c>
      <c r="C87">
        <v>120</v>
      </c>
      <c r="D87">
        <v>1973</v>
      </c>
      <c r="E87">
        <v>1977</v>
      </c>
      <c r="F87">
        <v>3</v>
      </c>
      <c r="H87">
        <v>1</v>
      </c>
      <c r="J87">
        <v>2</v>
      </c>
      <c r="K87" t="s">
        <v>260</v>
      </c>
      <c r="M87">
        <v>1</v>
      </c>
      <c r="N87">
        <v>141</v>
      </c>
      <c r="O87">
        <v>141</v>
      </c>
      <c r="P87">
        <v>109</v>
      </c>
      <c r="Q87">
        <v>0</v>
      </c>
      <c r="R87">
        <v>0</v>
      </c>
      <c r="S87" t="s">
        <v>579</v>
      </c>
      <c r="T87">
        <v>6710</v>
      </c>
      <c r="U87" t="s">
        <v>327</v>
      </c>
      <c r="V87" t="s">
        <v>327</v>
      </c>
      <c r="W87" t="s">
        <v>580</v>
      </c>
      <c r="X87">
        <v>2625</v>
      </c>
      <c r="Y87" t="s">
        <v>244</v>
      </c>
      <c r="AA87">
        <v>187</v>
      </c>
      <c r="AB87" t="s">
        <v>581</v>
      </c>
      <c r="AC87" t="s">
        <v>579</v>
      </c>
      <c r="AD87">
        <v>5</v>
      </c>
      <c r="AE87">
        <v>710868.37</v>
      </c>
      <c r="AF87">
        <v>6171780.9100000001</v>
      </c>
    </row>
    <row r="88" spans="1:32" x14ac:dyDescent="0.25">
      <c r="A88" s="40">
        <v>86</v>
      </c>
      <c r="B88" t="s">
        <v>582</v>
      </c>
      <c r="C88">
        <v>120</v>
      </c>
      <c r="D88">
        <v>1987</v>
      </c>
      <c r="E88">
        <v>1989</v>
      </c>
      <c r="F88">
        <v>4</v>
      </c>
      <c r="H88">
        <v>1</v>
      </c>
      <c r="J88">
        <v>7</v>
      </c>
      <c r="K88" t="s">
        <v>253</v>
      </c>
      <c r="L88">
        <v>2</v>
      </c>
      <c r="M88">
        <v>1</v>
      </c>
      <c r="N88">
        <v>119</v>
      </c>
      <c r="O88">
        <v>119</v>
      </c>
      <c r="P88">
        <v>152</v>
      </c>
      <c r="Q88">
        <v>0</v>
      </c>
      <c r="R88">
        <v>0</v>
      </c>
      <c r="S88" t="s">
        <v>583</v>
      </c>
      <c r="T88">
        <v>900</v>
      </c>
      <c r="U88" t="s">
        <v>307</v>
      </c>
      <c r="V88" t="s">
        <v>307</v>
      </c>
      <c r="W88" t="s">
        <v>584</v>
      </c>
      <c r="X88">
        <v>2625</v>
      </c>
      <c r="Y88" t="s">
        <v>244</v>
      </c>
      <c r="AA88">
        <v>187</v>
      </c>
      <c r="AB88" t="s">
        <v>585</v>
      </c>
      <c r="AC88" t="s">
        <v>583</v>
      </c>
      <c r="AD88">
        <v>5</v>
      </c>
      <c r="AE88">
        <v>711580.64</v>
      </c>
      <c r="AF88">
        <v>6170788.6600000001</v>
      </c>
    </row>
    <row r="89" spans="1:32" x14ac:dyDescent="0.25">
      <c r="A89" s="40">
        <v>87</v>
      </c>
      <c r="B89" t="s">
        <v>586</v>
      </c>
      <c r="C89">
        <v>120</v>
      </c>
      <c r="D89">
        <v>1970</v>
      </c>
      <c r="E89">
        <v>1992</v>
      </c>
      <c r="F89">
        <v>3</v>
      </c>
      <c r="H89">
        <v>1</v>
      </c>
      <c r="J89">
        <v>1</v>
      </c>
      <c r="K89" t="s">
        <v>240</v>
      </c>
      <c r="M89">
        <v>1</v>
      </c>
      <c r="N89">
        <v>162</v>
      </c>
      <c r="O89">
        <v>162</v>
      </c>
      <c r="P89">
        <v>133</v>
      </c>
      <c r="Q89">
        <v>0</v>
      </c>
      <c r="R89">
        <v>0</v>
      </c>
      <c r="S89" t="s">
        <v>587</v>
      </c>
      <c r="T89">
        <v>2449</v>
      </c>
      <c r="U89" t="s">
        <v>312</v>
      </c>
      <c r="V89" t="s">
        <v>312</v>
      </c>
      <c r="W89" t="s">
        <v>588</v>
      </c>
      <c r="X89">
        <v>2625</v>
      </c>
      <c r="Y89" t="s">
        <v>244</v>
      </c>
      <c r="AA89">
        <v>187</v>
      </c>
      <c r="AB89" t="s">
        <v>589</v>
      </c>
      <c r="AC89" t="s">
        <v>587</v>
      </c>
      <c r="AD89">
        <v>5</v>
      </c>
      <c r="AE89">
        <v>711433.33</v>
      </c>
      <c r="AF89">
        <v>6172129.9500000002</v>
      </c>
    </row>
    <row r="90" spans="1:32" x14ac:dyDescent="0.25">
      <c r="A90" s="40">
        <v>88</v>
      </c>
      <c r="B90" t="s">
        <v>590</v>
      </c>
      <c r="C90">
        <v>130</v>
      </c>
      <c r="D90">
        <v>1975</v>
      </c>
      <c r="E90">
        <v>0</v>
      </c>
      <c r="F90">
        <v>1</v>
      </c>
      <c r="H90">
        <v>5</v>
      </c>
      <c r="J90">
        <v>1</v>
      </c>
      <c r="K90" t="s">
        <v>240</v>
      </c>
      <c r="M90">
        <v>1</v>
      </c>
      <c r="N90">
        <v>113</v>
      </c>
      <c r="O90">
        <v>113</v>
      </c>
      <c r="P90">
        <v>113</v>
      </c>
      <c r="Q90">
        <v>0</v>
      </c>
      <c r="R90">
        <v>0</v>
      </c>
      <c r="S90" t="s">
        <v>591</v>
      </c>
      <c r="T90">
        <v>2556</v>
      </c>
      <c r="U90" t="s">
        <v>317</v>
      </c>
      <c r="V90" t="s">
        <v>317</v>
      </c>
      <c r="W90" t="s">
        <v>592</v>
      </c>
      <c r="X90">
        <v>2625</v>
      </c>
      <c r="Y90" t="s">
        <v>244</v>
      </c>
      <c r="AA90">
        <v>187</v>
      </c>
      <c r="AB90" t="s">
        <v>593</v>
      </c>
      <c r="AC90" t="s">
        <v>591</v>
      </c>
      <c r="AD90">
        <v>5</v>
      </c>
      <c r="AE90">
        <v>711509.7</v>
      </c>
      <c r="AF90">
        <v>6172277.6799999997</v>
      </c>
    </row>
    <row r="91" spans="1:32" x14ac:dyDescent="0.25">
      <c r="A91" s="40">
        <v>89</v>
      </c>
      <c r="B91" t="s">
        <v>594</v>
      </c>
      <c r="C91">
        <v>130</v>
      </c>
      <c r="D91">
        <v>1993</v>
      </c>
      <c r="E91">
        <v>0</v>
      </c>
      <c r="F91">
        <v>4</v>
      </c>
      <c r="H91">
        <v>2</v>
      </c>
      <c r="J91">
        <v>1</v>
      </c>
      <c r="K91" t="s">
        <v>240</v>
      </c>
      <c r="M91">
        <v>1</v>
      </c>
      <c r="N91">
        <v>60</v>
      </c>
      <c r="O91">
        <v>60</v>
      </c>
      <c r="P91">
        <v>120</v>
      </c>
      <c r="Q91">
        <v>0</v>
      </c>
      <c r="R91">
        <v>0</v>
      </c>
      <c r="S91" t="s">
        <v>595</v>
      </c>
      <c r="T91">
        <v>250</v>
      </c>
      <c r="U91" t="s">
        <v>303</v>
      </c>
      <c r="V91" t="s">
        <v>303</v>
      </c>
      <c r="W91" t="s">
        <v>413</v>
      </c>
      <c r="X91">
        <v>2625</v>
      </c>
      <c r="Y91" t="s">
        <v>244</v>
      </c>
      <c r="AA91">
        <v>187</v>
      </c>
      <c r="AB91" t="s">
        <v>596</v>
      </c>
      <c r="AC91" t="s">
        <v>595</v>
      </c>
      <c r="AD91">
        <v>5</v>
      </c>
      <c r="AE91">
        <v>711524.94</v>
      </c>
      <c r="AF91">
        <v>6172531.7199999997</v>
      </c>
    </row>
    <row r="92" spans="1:32" x14ac:dyDescent="0.25">
      <c r="A92" s="40">
        <v>90</v>
      </c>
      <c r="B92" t="s">
        <v>597</v>
      </c>
      <c r="C92">
        <v>120</v>
      </c>
      <c r="D92">
        <v>1985</v>
      </c>
      <c r="E92">
        <v>0</v>
      </c>
      <c r="F92">
        <v>4</v>
      </c>
      <c r="H92">
        <v>1</v>
      </c>
      <c r="J92">
        <v>2</v>
      </c>
      <c r="K92" t="s">
        <v>260</v>
      </c>
      <c r="M92">
        <v>1</v>
      </c>
      <c r="N92">
        <v>113</v>
      </c>
      <c r="O92">
        <v>113</v>
      </c>
      <c r="P92">
        <v>188</v>
      </c>
      <c r="Q92">
        <v>0</v>
      </c>
      <c r="R92">
        <v>0</v>
      </c>
      <c r="S92" t="s">
        <v>598</v>
      </c>
      <c r="T92">
        <v>900</v>
      </c>
      <c r="U92" t="s">
        <v>307</v>
      </c>
      <c r="V92" t="s">
        <v>307</v>
      </c>
      <c r="W92" t="s">
        <v>260</v>
      </c>
      <c r="X92">
        <v>2625</v>
      </c>
      <c r="Y92" t="s">
        <v>244</v>
      </c>
      <c r="AA92">
        <v>187</v>
      </c>
      <c r="AB92" t="s">
        <v>599</v>
      </c>
      <c r="AC92" t="s">
        <v>598</v>
      </c>
      <c r="AD92">
        <v>5</v>
      </c>
      <c r="AE92">
        <v>711493.7</v>
      </c>
      <c r="AF92">
        <v>6170815.1799999997</v>
      </c>
    </row>
    <row r="93" spans="1:32" x14ac:dyDescent="0.25">
      <c r="A93" s="40">
        <v>91</v>
      </c>
      <c r="B93" t="s">
        <v>600</v>
      </c>
      <c r="C93">
        <v>220</v>
      </c>
      <c r="D93">
        <v>1987</v>
      </c>
      <c r="E93">
        <v>0</v>
      </c>
      <c r="F93">
        <v>1</v>
      </c>
      <c r="H93">
        <v>6</v>
      </c>
      <c r="J93">
        <v>2</v>
      </c>
      <c r="K93" t="s">
        <v>260</v>
      </c>
      <c r="M93">
        <v>1</v>
      </c>
      <c r="N93">
        <v>813</v>
      </c>
      <c r="O93">
        <v>813</v>
      </c>
      <c r="P93">
        <v>0</v>
      </c>
      <c r="Q93">
        <v>978</v>
      </c>
      <c r="R93">
        <v>0</v>
      </c>
      <c r="S93" t="s">
        <v>601</v>
      </c>
      <c r="T93">
        <v>2023</v>
      </c>
      <c r="U93" t="s">
        <v>449</v>
      </c>
      <c r="V93" t="s">
        <v>449</v>
      </c>
      <c r="W93" t="s">
        <v>454</v>
      </c>
      <c r="X93">
        <v>2665</v>
      </c>
      <c r="Y93" t="s">
        <v>257</v>
      </c>
      <c r="AA93">
        <v>187</v>
      </c>
      <c r="AB93" t="s">
        <v>602</v>
      </c>
      <c r="AC93" t="s">
        <v>601</v>
      </c>
      <c r="AD93">
        <v>5</v>
      </c>
      <c r="AE93">
        <v>712146.22</v>
      </c>
      <c r="AF93">
        <v>6169603.5999999996</v>
      </c>
    </row>
    <row r="94" spans="1:32" x14ac:dyDescent="0.25">
      <c r="A94" s="40">
        <v>92</v>
      </c>
      <c r="B94" t="s">
        <v>603</v>
      </c>
      <c r="C94">
        <v>120</v>
      </c>
      <c r="D94">
        <v>1966</v>
      </c>
      <c r="E94">
        <v>0</v>
      </c>
      <c r="F94">
        <v>4</v>
      </c>
      <c r="H94">
        <v>1</v>
      </c>
      <c r="J94">
        <v>1</v>
      </c>
      <c r="K94" t="s">
        <v>240</v>
      </c>
      <c r="M94">
        <v>1</v>
      </c>
      <c r="N94">
        <v>137</v>
      </c>
      <c r="O94">
        <v>137</v>
      </c>
      <c r="P94">
        <v>137</v>
      </c>
      <c r="Q94">
        <v>0</v>
      </c>
      <c r="R94">
        <v>0</v>
      </c>
      <c r="S94" t="s">
        <v>604</v>
      </c>
      <c r="T94">
        <v>6391</v>
      </c>
      <c r="U94" t="s">
        <v>539</v>
      </c>
      <c r="V94" t="s">
        <v>539</v>
      </c>
      <c r="W94" t="s">
        <v>480</v>
      </c>
      <c r="X94">
        <v>2625</v>
      </c>
      <c r="Y94" t="s">
        <v>244</v>
      </c>
      <c r="AA94">
        <v>187</v>
      </c>
      <c r="AB94" t="s">
        <v>605</v>
      </c>
      <c r="AC94" t="s">
        <v>604</v>
      </c>
      <c r="AD94">
        <v>5</v>
      </c>
      <c r="AE94">
        <v>711110.54</v>
      </c>
      <c r="AF94">
        <v>6172079.4900000002</v>
      </c>
    </row>
    <row r="95" spans="1:32" x14ac:dyDescent="0.25">
      <c r="A95" s="40">
        <v>93</v>
      </c>
      <c r="B95" t="s">
        <v>606</v>
      </c>
      <c r="C95">
        <v>130</v>
      </c>
      <c r="D95">
        <v>2008</v>
      </c>
      <c r="E95">
        <v>0</v>
      </c>
      <c r="F95">
        <v>2</v>
      </c>
      <c r="H95">
        <v>1</v>
      </c>
      <c r="J95">
        <v>2</v>
      </c>
      <c r="K95" t="s">
        <v>260</v>
      </c>
      <c r="L95">
        <v>90</v>
      </c>
      <c r="M95">
        <v>1</v>
      </c>
      <c r="N95">
        <v>56</v>
      </c>
      <c r="O95">
        <v>56</v>
      </c>
      <c r="P95">
        <v>108</v>
      </c>
      <c r="Q95">
        <v>0</v>
      </c>
      <c r="R95">
        <v>0</v>
      </c>
      <c r="S95" t="s">
        <v>607</v>
      </c>
      <c r="T95">
        <v>7450</v>
      </c>
      <c r="U95" t="s">
        <v>332</v>
      </c>
      <c r="V95" t="s">
        <v>332</v>
      </c>
      <c r="W95" t="s">
        <v>608</v>
      </c>
      <c r="X95">
        <v>2665</v>
      </c>
      <c r="Y95" t="s">
        <v>257</v>
      </c>
      <c r="AA95">
        <v>187</v>
      </c>
      <c r="AB95" t="s">
        <v>609</v>
      </c>
      <c r="AC95" t="s">
        <v>607</v>
      </c>
      <c r="AD95">
        <v>5</v>
      </c>
      <c r="AE95">
        <v>712629.92</v>
      </c>
      <c r="AF95">
        <v>6168736.4100000001</v>
      </c>
    </row>
    <row r="96" spans="1:32" x14ac:dyDescent="0.25">
      <c r="A96" s="40">
        <v>94</v>
      </c>
      <c r="B96" t="s">
        <v>610</v>
      </c>
      <c r="C96">
        <v>130</v>
      </c>
      <c r="D96">
        <v>1975</v>
      </c>
      <c r="E96">
        <v>0</v>
      </c>
      <c r="F96">
        <v>1</v>
      </c>
      <c r="H96">
        <v>5</v>
      </c>
      <c r="J96">
        <v>1</v>
      </c>
      <c r="K96" t="s">
        <v>240</v>
      </c>
      <c r="L96">
        <v>0</v>
      </c>
      <c r="M96">
        <v>1</v>
      </c>
      <c r="N96">
        <v>75</v>
      </c>
      <c r="O96">
        <v>75</v>
      </c>
      <c r="P96">
        <v>124</v>
      </c>
      <c r="Q96">
        <v>0</v>
      </c>
      <c r="R96">
        <v>0</v>
      </c>
      <c r="S96" t="s">
        <v>611</v>
      </c>
      <c r="T96">
        <v>2556</v>
      </c>
      <c r="U96" t="s">
        <v>317</v>
      </c>
      <c r="V96" t="s">
        <v>317</v>
      </c>
      <c r="W96" t="s">
        <v>612</v>
      </c>
      <c r="X96">
        <v>2625</v>
      </c>
      <c r="Y96" t="s">
        <v>244</v>
      </c>
      <c r="AA96">
        <v>187</v>
      </c>
      <c r="AB96" t="s">
        <v>613</v>
      </c>
      <c r="AC96" t="s">
        <v>611</v>
      </c>
      <c r="AD96">
        <v>5</v>
      </c>
      <c r="AE96">
        <v>711530.56</v>
      </c>
      <c r="AF96">
        <v>6172288.5099999998</v>
      </c>
    </row>
    <row r="97" spans="1:32" x14ac:dyDescent="0.25">
      <c r="A97" s="40">
        <v>95</v>
      </c>
      <c r="B97" t="s">
        <v>614</v>
      </c>
      <c r="C97">
        <v>120</v>
      </c>
      <c r="D97">
        <v>1969</v>
      </c>
      <c r="E97">
        <v>0</v>
      </c>
      <c r="F97">
        <v>3</v>
      </c>
      <c r="H97">
        <v>1</v>
      </c>
      <c r="J97">
        <v>1</v>
      </c>
      <c r="K97" t="s">
        <v>240</v>
      </c>
      <c r="M97">
        <v>1</v>
      </c>
      <c r="N97">
        <v>136</v>
      </c>
      <c r="O97">
        <v>136</v>
      </c>
      <c r="P97">
        <v>136</v>
      </c>
      <c r="Q97">
        <v>0</v>
      </c>
      <c r="R97">
        <v>0</v>
      </c>
      <c r="S97" t="s">
        <v>615</v>
      </c>
      <c r="T97">
        <v>2449</v>
      </c>
      <c r="U97" t="s">
        <v>312</v>
      </c>
      <c r="V97" t="s">
        <v>312</v>
      </c>
      <c r="W97" t="s">
        <v>381</v>
      </c>
      <c r="X97">
        <v>2625</v>
      </c>
      <c r="Y97" t="s">
        <v>244</v>
      </c>
      <c r="AA97">
        <v>187</v>
      </c>
      <c r="AB97" t="s">
        <v>616</v>
      </c>
      <c r="AC97" t="s">
        <v>615</v>
      </c>
      <c r="AD97">
        <v>5</v>
      </c>
      <c r="AE97">
        <v>711343.82</v>
      </c>
      <c r="AF97">
        <v>6172055.2699999996</v>
      </c>
    </row>
    <row r="98" spans="1:32" x14ac:dyDescent="0.25">
      <c r="A98" s="40">
        <v>96</v>
      </c>
      <c r="B98" t="s">
        <v>617</v>
      </c>
      <c r="C98">
        <v>130</v>
      </c>
      <c r="D98">
        <v>1975</v>
      </c>
      <c r="E98">
        <v>0</v>
      </c>
      <c r="F98">
        <v>1</v>
      </c>
      <c r="H98">
        <v>5</v>
      </c>
      <c r="J98">
        <v>7</v>
      </c>
      <c r="K98" t="s">
        <v>253</v>
      </c>
      <c r="M98">
        <v>1</v>
      </c>
      <c r="N98">
        <v>117</v>
      </c>
      <c r="O98">
        <v>117</v>
      </c>
      <c r="P98">
        <v>117</v>
      </c>
      <c r="Q98">
        <v>0</v>
      </c>
      <c r="R98">
        <v>0</v>
      </c>
      <c r="S98" t="s">
        <v>618</v>
      </c>
      <c r="T98">
        <v>2556</v>
      </c>
      <c r="U98" t="s">
        <v>317</v>
      </c>
      <c r="V98" t="s">
        <v>317</v>
      </c>
      <c r="W98" t="s">
        <v>619</v>
      </c>
      <c r="X98">
        <v>2625</v>
      </c>
      <c r="Y98" t="s">
        <v>244</v>
      </c>
      <c r="AA98">
        <v>187</v>
      </c>
      <c r="AB98" t="s">
        <v>620</v>
      </c>
      <c r="AC98" t="s">
        <v>618</v>
      </c>
      <c r="AD98">
        <v>5</v>
      </c>
      <c r="AE98">
        <v>711511.53</v>
      </c>
      <c r="AF98">
        <v>6172270.2300000004</v>
      </c>
    </row>
    <row r="99" spans="1:32" x14ac:dyDescent="0.25">
      <c r="A99" s="40">
        <v>97</v>
      </c>
      <c r="B99" t="s">
        <v>621</v>
      </c>
      <c r="C99">
        <v>120</v>
      </c>
      <c r="D99">
        <v>1969</v>
      </c>
      <c r="E99">
        <v>1998</v>
      </c>
      <c r="F99">
        <v>1</v>
      </c>
      <c r="H99">
        <v>2</v>
      </c>
      <c r="J99">
        <v>5</v>
      </c>
      <c r="K99" t="s">
        <v>253</v>
      </c>
      <c r="L99">
        <v>80</v>
      </c>
      <c r="M99">
        <v>1</v>
      </c>
      <c r="N99">
        <v>167</v>
      </c>
      <c r="O99">
        <v>167</v>
      </c>
      <c r="P99">
        <v>135</v>
      </c>
      <c r="Q99">
        <v>0</v>
      </c>
      <c r="R99">
        <v>0</v>
      </c>
      <c r="S99" t="s">
        <v>622</v>
      </c>
      <c r="T99">
        <v>4154</v>
      </c>
      <c r="U99" t="s">
        <v>322</v>
      </c>
      <c r="V99" t="s">
        <v>322</v>
      </c>
      <c r="W99" t="s">
        <v>295</v>
      </c>
      <c r="X99">
        <v>2665</v>
      </c>
      <c r="Y99" t="s">
        <v>257</v>
      </c>
      <c r="AA99">
        <v>187</v>
      </c>
      <c r="AB99" t="s">
        <v>623</v>
      </c>
      <c r="AC99" t="s">
        <v>622</v>
      </c>
      <c r="AD99">
        <v>5</v>
      </c>
      <c r="AE99">
        <v>713530.76</v>
      </c>
      <c r="AF99">
        <v>6169240.7999999998</v>
      </c>
    </row>
    <row r="100" spans="1:32" x14ac:dyDescent="0.25">
      <c r="A100" s="40">
        <v>98</v>
      </c>
      <c r="B100" t="s">
        <v>624</v>
      </c>
      <c r="C100">
        <v>120</v>
      </c>
      <c r="D100">
        <v>1962</v>
      </c>
      <c r="E100">
        <v>0</v>
      </c>
      <c r="F100">
        <v>3</v>
      </c>
      <c r="H100">
        <v>1</v>
      </c>
      <c r="J100">
        <v>2</v>
      </c>
      <c r="K100" t="s">
        <v>260</v>
      </c>
      <c r="L100">
        <v>2</v>
      </c>
      <c r="M100">
        <v>1</v>
      </c>
      <c r="N100">
        <v>114</v>
      </c>
      <c r="O100">
        <v>114</v>
      </c>
      <c r="P100">
        <v>98</v>
      </c>
      <c r="Q100">
        <v>0</v>
      </c>
      <c r="R100">
        <v>0</v>
      </c>
      <c r="S100" t="s">
        <v>625</v>
      </c>
      <c r="T100">
        <v>2130</v>
      </c>
      <c r="U100" t="s">
        <v>626</v>
      </c>
      <c r="V100" t="s">
        <v>626</v>
      </c>
      <c r="W100" t="s">
        <v>413</v>
      </c>
      <c r="X100">
        <v>2665</v>
      </c>
      <c r="Y100" t="s">
        <v>257</v>
      </c>
      <c r="AA100">
        <v>187</v>
      </c>
      <c r="AB100" t="s">
        <v>627</v>
      </c>
      <c r="AC100" t="s">
        <v>625</v>
      </c>
      <c r="AD100">
        <v>5</v>
      </c>
      <c r="AE100">
        <v>712136.19</v>
      </c>
      <c r="AF100">
        <v>6169428.75</v>
      </c>
    </row>
    <row r="101" spans="1:32" x14ac:dyDescent="0.25">
      <c r="A101" s="40">
        <v>99</v>
      </c>
      <c r="B101" t="s">
        <v>628</v>
      </c>
      <c r="C101">
        <v>130</v>
      </c>
      <c r="D101">
        <v>2008</v>
      </c>
      <c r="E101">
        <v>0</v>
      </c>
      <c r="F101">
        <v>2</v>
      </c>
      <c r="H101">
        <v>1</v>
      </c>
      <c r="J101">
        <v>1</v>
      </c>
      <c r="K101" t="s">
        <v>240</v>
      </c>
      <c r="L101">
        <v>90</v>
      </c>
      <c r="M101">
        <v>1</v>
      </c>
      <c r="N101">
        <v>60</v>
      </c>
      <c r="O101">
        <v>60</v>
      </c>
      <c r="P101">
        <v>119</v>
      </c>
      <c r="Q101">
        <v>0</v>
      </c>
      <c r="R101">
        <v>0</v>
      </c>
      <c r="S101" t="s">
        <v>629</v>
      </c>
      <c r="T101">
        <v>6510</v>
      </c>
      <c r="U101" t="s">
        <v>336</v>
      </c>
      <c r="V101" t="s">
        <v>336</v>
      </c>
      <c r="W101" t="s">
        <v>511</v>
      </c>
      <c r="X101">
        <v>2625</v>
      </c>
      <c r="Y101" t="s">
        <v>244</v>
      </c>
      <c r="AA101">
        <v>187</v>
      </c>
      <c r="AB101" t="s">
        <v>630</v>
      </c>
      <c r="AC101" t="s">
        <v>629</v>
      </c>
      <c r="AD101">
        <v>5</v>
      </c>
      <c r="AE101">
        <v>711783.12</v>
      </c>
      <c r="AF101">
        <v>6172665.5599999996</v>
      </c>
    </row>
    <row r="102" spans="1:32" x14ac:dyDescent="0.25">
      <c r="A102" s="40">
        <v>100</v>
      </c>
      <c r="B102" t="s">
        <v>631</v>
      </c>
      <c r="C102">
        <v>130</v>
      </c>
      <c r="D102">
        <v>2008</v>
      </c>
      <c r="E102">
        <v>0</v>
      </c>
      <c r="F102">
        <v>2</v>
      </c>
      <c r="H102">
        <v>1</v>
      </c>
      <c r="J102">
        <v>1</v>
      </c>
      <c r="K102" t="s">
        <v>240</v>
      </c>
      <c r="L102">
        <v>90</v>
      </c>
      <c r="M102">
        <v>1</v>
      </c>
      <c r="N102">
        <v>60</v>
      </c>
      <c r="O102">
        <v>60</v>
      </c>
      <c r="P102">
        <v>119</v>
      </c>
      <c r="Q102">
        <v>0</v>
      </c>
      <c r="R102">
        <v>0</v>
      </c>
      <c r="S102" t="s">
        <v>632</v>
      </c>
      <c r="T102">
        <v>6510</v>
      </c>
      <c r="U102" t="s">
        <v>336</v>
      </c>
      <c r="V102" t="s">
        <v>336</v>
      </c>
      <c r="W102" t="s">
        <v>481</v>
      </c>
      <c r="X102">
        <v>2625</v>
      </c>
      <c r="Y102" t="s">
        <v>244</v>
      </c>
      <c r="AA102">
        <v>187</v>
      </c>
      <c r="AB102" t="s">
        <v>633</v>
      </c>
      <c r="AC102" t="s">
        <v>632</v>
      </c>
      <c r="AD102">
        <v>5</v>
      </c>
      <c r="AE102">
        <v>711749.64</v>
      </c>
      <c r="AF102">
        <v>6172652.0800000001</v>
      </c>
    </row>
    <row r="103" spans="1:32" x14ac:dyDescent="0.25">
      <c r="A103" s="40">
        <v>101</v>
      </c>
      <c r="B103" t="s">
        <v>634</v>
      </c>
      <c r="C103">
        <v>130</v>
      </c>
      <c r="D103">
        <v>2008</v>
      </c>
      <c r="E103">
        <v>0</v>
      </c>
      <c r="F103">
        <v>2</v>
      </c>
      <c r="H103">
        <v>1</v>
      </c>
      <c r="J103">
        <v>1</v>
      </c>
      <c r="K103" t="s">
        <v>240</v>
      </c>
      <c r="L103">
        <v>90</v>
      </c>
      <c r="M103">
        <v>1</v>
      </c>
      <c r="N103">
        <v>62</v>
      </c>
      <c r="O103">
        <v>62</v>
      </c>
      <c r="P103">
        <v>124</v>
      </c>
      <c r="Q103">
        <v>0</v>
      </c>
      <c r="R103">
        <v>0</v>
      </c>
      <c r="S103" t="s">
        <v>635</v>
      </c>
      <c r="T103">
        <v>6510</v>
      </c>
      <c r="U103" t="s">
        <v>336</v>
      </c>
      <c r="V103" t="s">
        <v>336</v>
      </c>
      <c r="W103" t="s">
        <v>636</v>
      </c>
      <c r="X103">
        <v>2625</v>
      </c>
      <c r="Y103" t="s">
        <v>244</v>
      </c>
      <c r="AA103">
        <v>187</v>
      </c>
      <c r="AB103" t="s">
        <v>637</v>
      </c>
      <c r="AC103" t="s">
        <v>635</v>
      </c>
      <c r="AD103">
        <v>5</v>
      </c>
      <c r="AE103">
        <v>711736.7</v>
      </c>
      <c r="AF103">
        <v>6172649.4699999997</v>
      </c>
    </row>
    <row r="104" spans="1:32" x14ac:dyDescent="0.25">
      <c r="A104" s="40">
        <v>102</v>
      </c>
      <c r="B104" t="s">
        <v>638</v>
      </c>
      <c r="C104">
        <v>130</v>
      </c>
      <c r="D104">
        <v>2008</v>
      </c>
      <c r="E104">
        <v>0</v>
      </c>
      <c r="F104">
        <v>2</v>
      </c>
      <c r="H104">
        <v>1</v>
      </c>
      <c r="J104">
        <v>1</v>
      </c>
      <c r="K104" t="s">
        <v>240</v>
      </c>
      <c r="L104">
        <v>90</v>
      </c>
      <c r="M104">
        <v>1</v>
      </c>
      <c r="N104">
        <v>61</v>
      </c>
      <c r="O104">
        <v>61</v>
      </c>
      <c r="P104">
        <v>118</v>
      </c>
      <c r="Q104">
        <v>0</v>
      </c>
      <c r="R104">
        <v>0</v>
      </c>
      <c r="S104" t="s">
        <v>639</v>
      </c>
      <c r="T104">
        <v>6510</v>
      </c>
      <c r="U104" t="s">
        <v>336</v>
      </c>
      <c r="V104" t="s">
        <v>336</v>
      </c>
      <c r="W104" t="s">
        <v>640</v>
      </c>
      <c r="X104">
        <v>2625</v>
      </c>
      <c r="Y104" t="s">
        <v>244</v>
      </c>
      <c r="AA104">
        <v>187</v>
      </c>
      <c r="AB104" t="s">
        <v>641</v>
      </c>
      <c r="AC104" t="s">
        <v>639</v>
      </c>
      <c r="AD104">
        <v>5</v>
      </c>
      <c r="AE104">
        <v>711692.26</v>
      </c>
      <c r="AF104">
        <v>6172679.9199999999</v>
      </c>
    </row>
    <row r="105" spans="1:32" x14ac:dyDescent="0.25">
      <c r="A105" s="40">
        <v>103</v>
      </c>
      <c r="B105" t="s">
        <v>642</v>
      </c>
      <c r="C105">
        <v>130</v>
      </c>
      <c r="D105">
        <v>2008</v>
      </c>
      <c r="E105">
        <v>0</v>
      </c>
      <c r="F105">
        <v>2</v>
      </c>
      <c r="H105">
        <v>1</v>
      </c>
      <c r="J105">
        <v>1</v>
      </c>
      <c r="K105" t="s">
        <v>240</v>
      </c>
      <c r="L105">
        <v>90</v>
      </c>
      <c r="M105">
        <v>1</v>
      </c>
      <c r="N105">
        <v>58</v>
      </c>
      <c r="O105">
        <v>58</v>
      </c>
      <c r="P105">
        <v>111</v>
      </c>
      <c r="Q105">
        <v>0</v>
      </c>
      <c r="R105">
        <v>0</v>
      </c>
      <c r="S105" t="s">
        <v>643</v>
      </c>
      <c r="T105">
        <v>6510</v>
      </c>
      <c r="U105" t="s">
        <v>336</v>
      </c>
      <c r="V105" t="s">
        <v>336</v>
      </c>
      <c r="W105" t="s">
        <v>644</v>
      </c>
      <c r="X105">
        <v>2625</v>
      </c>
      <c r="Y105" t="s">
        <v>244</v>
      </c>
      <c r="AA105">
        <v>187</v>
      </c>
      <c r="AB105" t="s">
        <v>645</v>
      </c>
      <c r="AC105" t="s">
        <v>643</v>
      </c>
      <c r="AD105">
        <v>5</v>
      </c>
      <c r="AE105">
        <v>711718.46</v>
      </c>
      <c r="AF105">
        <v>6172686.4199999999</v>
      </c>
    </row>
    <row r="106" spans="1:32" x14ac:dyDescent="0.25">
      <c r="A106" s="40">
        <v>104</v>
      </c>
      <c r="B106" t="s">
        <v>646</v>
      </c>
      <c r="C106">
        <v>130</v>
      </c>
      <c r="D106">
        <v>2008</v>
      </c>
      <c r="E106">
        <v>0</v>
      </c>
      <c r="F106">
        <v>2</v>
      </c>
      <c r="H106">
        <v>1</v>
      </c>
      <c r="J106">
        <v>1</v>
      </c>
      <c r="K106" t="s">
        <v>240</v>
      </c>
      <c r="L106">
        <v>90</v>
      </c>
      <c r="M106">
        <v>1</v>
      </c>
      <c r="N106">
        <v>63</v>
      </c>
      <c r="O106">
        <v>63</v>
      </c>
      <c r="P106">
        <v>125</v>
      </c>
      <c r="Q106">
        <v>0</v>
      </c>
      <c r="R106">
        <v>0</v>
      </c>
      <c r="S106" t="s">
        <v>647</v>
      </c>
      <c r="T106">
        <v>6510</v>
      </c>
      <c r="U106" t="s">
        <v>336</v>
      </c>
      <c r="V106" t="s">
        <v>336</v>
      </c>
      <c r="W106" t="s">
        <v>648</v>
      </c>
      <c r="X106">
        <v>2625</v>
      </c>
      <c r="Y106" t="s">
        <v>244</v>
      </c>
      <c r="AA106">
        <v>187</v>
      </c>
      <c r="AB106" t="s">
        <v>649</v>
      </c>
      <c r="AC106" t="s">
        <v>647</v>
      </c>
      <c r="AD106">
        <v>5</v>
      </c>
      <c r="AE106">
        <v>711689.35</v>
      </c>
      <c r="AF106">
        <v>6172787.1399999997</v>
      </c>
    </row>
    <row r="107" spans="1:32" x14ac:dyDescent="0.25">
      <c r="A107" s="40">
        <v>105</v>
      </c>
      <c r="B107" t="s">
        <v>650</v>
      </c>
      <c r="C107">
        <v>120</v>
      </c>
      <c r="D107">
        <v>1985</v>
      </c>
      <c r="E107">
        <v>0</v>
      </c>
      <c r="F107">
        <v>4</v>
      </c>
      <c r="H107">
        <v>1</v>
      </c>
      <c r="J107">
        <v>7</v>
      </c>
      <c r="K107" t="s">
        <v>253</v>
      </c>
      <c r="M107">
        <v>1</v>
      </c>
      <c r="N107">
        <v>119</v>
      </c>
      <c r="O107">
        <v>119</v>
      </c>
      <c r="P107">
        <v>119</v>
      </c>
      <c r="Q107">
        <v>0</v>
      </c>
      <c r="R107">
        <v>0</v>
      </c>
      <c r="S107" t="s">
        <v>651</v>
      </c>
      <c r="T107">
        <v>900</v>
      </c>
      <c r="U107" t="s">
        <v>307</v>
      </c>
      <c r="V107" t="s">
        <v>307</v>
      </c>
      <c r="W107" t="s">
        <v>441</v>
      </c>
      <c r="X107">
        <v>2625</v>
      </c>
      <c r="Y107" t="s">
        <v>244</v>
      </c>
      <c r="AA107">
        <v>187</v>
      </c>
      <c r="AB107" t="s">
        <v>652</v>
      </c>
      <c r="AC107" t="s">
        <v>651</v>
      </c>
      <c r="AD107">
        <v>5</v>
      </c>
      <c r="AE107">
        <v>711521.21</v>
      </c>
      <c r="AF107">
        <v>6170823.5800000001</v>
      </c>
    </row>
    <row r="108" spans="1:32" x14ac:dyDescent="0.25">
      <c r="A108" s="40">
        <v>106</v>
      </c>
      <c r="B108" t="s">
        <v>653</v>
      </c>
      <c r="C108">
        <v>120</v>
      </c>
      <c r="D108">
        <v>1970</v>
      </c>
      <c r="E108">
        <v>0</v>
      </c>
      <c r="F108">
        <v>3</v>
      </c>
      <c r="H108">
        <v>1</v>
      </c>
      <c r="J108">
        <v>1</v>
      </c>
      <c r="K108" t="s">
        <v>240</v>
      </c>
      <c r="L108">
        <v>2</v>
      </c>
      <c r="M108">
        <v>1</v>
      </c>
      <c r="N108">
        <v>160</v>
      </c>
      <c r="O108">
        <v>160</v>
      </c>
      <c r="P108">
        <v>160</v>
      </c>
      <c r="Q108">
        <v>0</v>
      </c>
      <c r="R108">
        <v>0</v>
      </c>
      <c r="S108" t="s">
        <v>654</v>
      </c>
      <c r="T108">
        <v>2449</v>
      </c>
      <c r="U108" t="s">
        <v>312</v>
      </c>
      <c r="V108" t="s">
        <v>312</v>
      </c>
      <c r="W108" t="s">
        <v>655</v>
      </c>
      <c r="X108">
        <v>2625</v>
      </c>
      <c r="Y108" t="s">
        <v>244</v>
      </c>
      <c r="AA108">
        <v>187</v>
      </c>
      <c r="AB108" t="s">
        <v>656</v>
      </c>
      <c r="AC108" t="s">
        <v>654</v>
      </c>
      <c r="AD108">
        <v>5</v>
      </c>
      <c r="AE108">
        <v>711446.96</v>
      </c>
      <c r="AF108">
        <v>6172156.54</v>
      </c>
    </row>
    <row r="109" spans="1:32" x14ac:dyDescent="0.25">
      <c r="A109" s="40">
        <v>107</v>
      </c>
      <c r="B109" t="s">
        <v>657</v>
      </c>
      <c r="C109">
        <v>130</v>
      </c>
      <c r="D109">
        <v>1975</v>
      </c>
      <c r="E109">
        <v>0</v>
      </c>
      <c r="F109">
        <v>1</v>
      </c>
      <c r="H109">
        <v>5</v>
      </c>
      <c r="J109">
        <v>1</v>
      </c>
      <c r="K109" t="s">
        <v>240</v>
      </c>
      <c r="L109">
        <v>0</v>
      </c>
      <c r="M109">
        <v>1</v>
      </c>
      <c r="N109">
        <v>113</v>
      </c>
      <c r="O109">
        <v>113</v>
      </c>
      <c r="P109">
        <v>113</v>
      </c>
      <c r="Q109">
        <v>0</v>
      </c>
      <c r="R109">
        <v>0</v>
      </c>
      <c r="S109" t="s">
        <v>658</v>
      </c>
      <c r="T109">
        <v>2556</v>
      </c>
      <c r="U109" t="s">
        <v>317</v>
      </c>
      <c r="V109" t="s">
        <v>317</v>
      </c>
      <c r="W109" t="s">
        <v>659</v>
      </c>
      <c r="X109">
        <v>2625</v>
      </c>
      <c r="Y109" t="s">
        <v>244</v>
      </c>
      <c r="AA109">
        <v>187</v>
      </c>
      <c r="AB109" t="s">
        <v>660</v>
      </c>
      <c r="AC109" t="s">
        <v>658</v>
      </c>
      <c r="AD109">
        <v>5</v>
      </c>
      <c r="AE109">
        <v>711505.66</v>
      </c>
      <c r="AF109">
        <v>6172294.1900000004</v>
      </c>
    </row>
    <row r="110" spans="1:32" x14ac:dyDescent="0.25">
      <c r="A110" s="40">
        <v>108</v>
      </c>
      <c r="B110" t="s">
        <v>661</v>
      </c>
      <c r="C110">
        <v>130</v>
      </c>
      <c r="D110">
        <v>1967</v>
      </c>
      <c r="E110">
        <v>1979</v>
      </c>
      <c r="F110">
        <v>1</v>
      </c>
      <c r="H110">
        <v>1</v>
      </c>
      <c r="J110">
        <v>1</v>
      </c>
      <c r="K110" t="s">
        <v>240</v>
      </c>
      <c r="M110">
        <v>1</v>
      </c>
      <c r="N110">
        <v>150</v>
      </c>
      <c r="O110">
        <v>150</v>
      </c>
      <c r="P110">
        <v>150</v>
      </c>
      <c r="Q110">
        <v>0</v>
      </c>
      <c r="R110">
        <v>0</v>
      </c>
      <c r="S110" t="s">
        <v>662</v>
      </c>
      <c r="T110">
        <v>4154</v>
      </c>
      <c r="U110" t="s">
        <v>322</v>
      </c>
      <c r="V110" t="s">
        <v>322</v>
      </c>
      <c r="W110" t="s">
        <v>352</v>
      </c>
      <c r="X110">
        <v>2665</v>
      </c>
      <c r="Y110" t="s">
        <v>257</v>
      </c>
      <c r="AA110">
        <v>187</v>
      </c>
      <c r="AB110" t="s">
        <v>663</v>
      </c>
      <c r="AC110" t="s">
        <v>662</v>
      </c>
      <c r="AD110">
        <v>5</v>
      </c>
      <c r="AE110">
        <v>713596.89</v>
      </c>
      <c r="AF110">
        <v>6169263.3499999996</v>
      </c>
    </row>
    <row r="111" spans="1:32" x14ac:dyDescent="0.25">
      <c r="A111" s="40">
        <v>109</v>
      </c>
      <c r="B111" t="s">
        <v>664</v>
      </c>
      <c r="C111">
        <v>120</v>
      </c>
      <c r="D111">
        <v>1971</v>
      </c>
      <c r="E111">
        <v>1989</v>
      </c>
      <c r="F111">
        <v>3</v>
      </c>
      <c r="H111">
        <v>1</v>
      </c>
      <c r="J111">
        <v>2</v>
      </c>
      <c r="K111" t="s">
        <v>260</v>
      </c>
      <c r="L111">
        <v>2</v>
      </c>
      <c r="M111">
        <v>1</v>
      </c>
      <c r="N111">
        <v>162</v>
      </c>
      <c r="O111">
        <v>162</v>
      </c>
      <c r="P111">
        <v>134</v>
      </c>
      <c r="Q111">
        <v>0</v>
      </c>
      <c r="R111">
        <v>0</v>
      </c>
      <c r="S111" t="s">
        <v>665</v>
      </c>
      <c r="T111">
        <v>6710</v>
      </c>
      <c r="U111" t="s">
        <v>327</v>
      </c>
      <c r="V111" t="s">
        <v>327</v>
      </c>
      <c r="W111" t="s">
        <v>666</v>
      </c>
      <c r="X111">
        <v>2625</v>
      </c>
      <c r="Y111" t="s">
        <v>244</v>
      </c>
      <c r="AA111">
        <v>187</v>
      </c>
      <c r="AB111" t="s">
        <v>667</v>
      </c>
      <c r="AC111" t="s">
        <v>665</v>
      </c>
      <c r="AD111">
        <v>5</v>
      </c>
      <c r="AE111">
        <v>711026.18</v>
      </c>
      <c r="AF111">
        <v>6171866.0800000001</v>
      </c>
    </row>
    <row r="112" spans="1:32" x14ac:dyDescent="0.25">
      <c r="A112" s="40">
        <v>110</v>
      </c>
      <c r="B112" t="s">
        <v>668</v>
      </c>
      <c r="C112">
        <v>130</v>
      </c>
      <c r="D112">
        <v>1971</v>
      </c>
      <c r="E112">
        <v>0</v>
      </c>
      <c r="F112">
        <v>3</v>
      </c>
      <c r="H112">
        <v>5</v>
      </c>
      <c r="J112">
        <v>1</v>
      </c>
      <c r="K112" t="s">
        <v>240</v>
      </c>
      <c r="M112">
        <v>1</v>
      </c>
      <c r="N112">
        <v>126</v>
      </c>
      <c r="O112">
        <v>126</v>
      </c>
      <c r="P112">
        <v>170</v>
      </c>
      <c r="Q112">
        <v>0</v>
      </c>
      <c r="R112">
        <v>0</v>
      </c>
      <c r="S112" t="s">
        <v>669</v>
      </c>
      <c r="T112">
        <v>7882</v>
      </c>
      <c r="U112" t="s">
        <v>372</v>
      </c>
      <c r="V112" t="s">
        <v>372</v>
      </c>
      <c r="W112" t="s">
        <v>670</v>
      </c>
      <c r="X112">
        <v>2625</v>
      </c>
      <c r="Y112" t="s">
        <v>244</v>
      </c>
      <c r="AA112">
        <v>187</v>
      </c>
      <c r="AB112" t="s">
        <v>671</v>
      </c>
      <c r="AC112" t="s">
        <v>669</v>
      </c>
      <c r="AD112">
        <v>5</v>
      </c>
      <c r="AE112">
        <v>711771.71</v>
      </c>
      <c r="AF112">
        <v>6172271.79</v>
      </c>
    </row>
    <row r="113" spans="1:32" x14ac:dyDescent="0.25">
      <c r="A113" s="40">
        <v>111</v>
      </c>
      <c r="B113" t="s">
        <v>672</v>
      </c>
      <c r="C113">
        <v>130</v>
      </c>
      <c r="D113">
        <v>1993</v>
      </c>
      <c r="E113">
        <v>0</v>
      </c>
      <c r="F113">
        <v>4</v>
      </c>
      <c r="H113">
        <v>2</v>
      </c>
      <c r="J113">
        <v>1</v>
      </c>
      <c r="K113" t="s">
        <v>240</v>
      </c>
      <c r="M113">
        <v>1</v>
      </c>
      <c r="N113">
        <v>103</v>
      </c>
      <c r="O113">
        <v>103</v>
      </c>
      <c r="P113">
        <v>103</v>
      </c>
      <c r="Q113">
        <v>0</v>
      </c>
      <c r="R113">
        <v>0</v>
      </c>
      <c r="S113" t="s">
        <v>673</v>
      </c>
      <c r="T113">
        <v>250</v>
      </c>
      <c r="U113" t="s">
        <v>303</v>
      </c>
      <c r="V113" t="s">
        <v>303</v>
      </c>
      <c r="W113" t="s">
        <v>268</v>
      </c>
      <c r="X113">
        <v>2625</v>
      </c>
      <c r="Y113" t="s">
        <v>244</v>
      </c>
      <c r="AA113">
        <v>187</v>
      </c>
      <c r="AB113" t="s">
        <v>674</v>
      </c>
      <c r="AC113" t="s">
        <v>673</v>
      </c>
      <c r="AD113">
        <v>5</v>
      </c>
      <c r="AE113">
        <v>711480.72</v>
      </c>
      <c r="AF113">
        <v>6172467.96</v>
      </c>
    </row>
    <row r="114" spans="1:32" x14ac:dyDescent="0.25">
      <c r="A114" s="40">
        <v>112</v>
      </c>
      <c r="B114" t="s">
        <v>675</v>
      </c>
      <c r="C114">
        <v>120</v>
      </c>
      <c r="D114">
        <v>2012</v>
      </c>
      <c r="E114">
        <v>0</v>
      </c>
      <c r="F114">
        <v>4</v>
      </c>
      <c r="H114">
        <v>1</v>
      </c>
      <c r="J114">
        <v>2</v>
      </c>
      <c r="K114" t="s">
        <v>260</v>
      </c>
      <c r="M114">
        <v>1</v>
      </c>
      <c r="N114">
        <v>230</v>
      </c>
      <c r="O114">
        <v>230</v>
      </c>
      <c r="P114">
        <v>170</v>
      </c>
      <c r="Q114">
        <v>0</v>
      </c>
      <c r="R114">
        <v>0</v>
      </c>
      <c r="S114" t="s">
        <v>676</v>
      </c>
      <c r="T114">
        <v>7243</v>
      </c>
      <c r="U114" t="s">
        <v>417</v>
      </c>
      <c r="V114" t="s">
        <v>417</v>
      </c>
      <c r="W114" t="s">
        <v>385</v>
      </c>
      <c r="X114">
        <v>2665</v>
      </c>
      <c r="Y114" t="s">
        <v>257</v>
      </c>
      <c r="AA114">
        <v>187</v>
      </c>
      <c r="AB114" t="s">
        <v>677</v>
      </c>
      <c r="AC114" t="s">
        <v>676</v>
      </c>
      <c r="AD114">
        <v>5</v>
      </c>
      <c r="AE114">
        <v>713416</v>
      </c>
      <c r="AF114">
        <v>6169045.3300000001</v>
      </c>
    </row>
    <row r="115" spans="1:32" x14ac:dyDescent="0.25">
      <c r="A115" s="40">
        <v>113</v>
      </c>
      <c r="B115" t="s">
        <v>678</v>
      </c>
      <c r="C115">
        <v>120</v>
      </c>
      <c r="D115">
        <v>1954</v>
      </c>
      <c r="E115">
        <v>1980</v>
      </c>
      <c r="F115">
        <v>5</v>
      </c>
      <c r="H115">
        <v>1</v>
      </c>
      <c r="J115">
        <v>2</v>
      </c>
      <c r="K115" t="s">
        <v>260</v>
      </c>
      <c r="L115">
        <v>2</v>
      </c>
      <c r="M115">
        <v>1</v>
      </c>
      <c r="N115">
        <v>107</v>
      </c>
      <c r="O115">
        <v>107</v>
      </c>
      <c r="P115">
        <v>184</v>
      </c>
      <c r="Q115">
        <v>0</v>
      </c>
      <c r="R115">
        <v>0</v>
      </c>
      <c r="S115" t="s">
        <v>679</v>
      </c>
      <c r="T115">
        <v>7775</v>
      </c>
      <c r="U115" t="s">
        <v>262</v>
      </c>
      <c r="V115" t="s">
        <v>262</v>
      </c>
      <c r="W115" t="s">
        <v>356</v>
      </c>
      <c r="X115">
        <v>2665</v>
      </c>
      <c r="Y115" t="s">
        <v>257</v>
      </c>
      <c r="AA115">
        <v>187</v>
      </c>
      <c r="AB115" t="s">
        <v>680</v>
      </c>
      <c r="AC115" t="s">
        <v>679</v>
      </c>
      <c r="AD115">
        <v>5</v>
      </c>
      <c r="AE115">
        <v>712687.67</v>
      </c>
      <c r="AF115">
        <v>6169238.7599999998</v>
      </c>
    </row>
    <row r="116" spans="1:32" x14ac:dyDescent="0.25">
      <c r="A116" s="40">
        <v>114</v>
      </c>
      <c r="B116" t="s">
        <v>681</v>
      </c>
      <c r="C116">
        <v>120</v>
      </c>
      <c r="D116">
        <v>1977</v>
      </c>
      <c r="E116">
        <v>0</v>
      </c>
      <c r="F116">
        <v>4</v>
      </c>
      <c r="H116">
        <v>1</v>
      </c>
      <c r="J116">
        <v>2</v>
      </c>
      <c r="K116" t="s">
        <v>260</v>
      </c>
      <c r="L116">
        <v>2</v>
      </c>
      <c r="M116">
        <v>1</v>
      </c>
      <c r="N116">
        <v>114</v>
      </c>
      <c r="O116">
        <v>114</v>
      </c>
      <c r="P116">
        <v>189</v>
      </c>
      <c r="Q116">
        <v>0</v>
      </c>
      <c r="R116">
        <v>0</v>
      </c>
      <c r="S116" t="s">
        <v>682</v>
      </c>
      <c r="T116">
        <v>1917</v>
      </c>
      <c r="U116" t="s">
        <v>683</v>
      </c>
      <c r="V116" t="s">
        <v>683</v>
      </c>
      <c r="W116" t="s">
        <v>308</v>
      </c>
      <c r="X116">
        <v>2665</v>
      </c>
      <c r="Y116" t="s">
        <v>257</v>
      </c>
      <c r="AA116">
        <v>187</v>
      </c>
      <c r="AB116" t="s">
        <v>684</v>
      </c>
      <c r="AC116" t="s">
        <v>682</v>
      </c>
      <c r="AD116">
        <v>5</v>
      </c>
      <c r="AE116">
        <v>713528.31</v>
      </c>
      <c r="AF116">
        <v>6168601.4299999997</v>
      </c>
    </row>
    <row r="117" spans="1:32" x14ac:dyDescent="0.25">
      <c r="A117" s="40">
        <v>115</v>
      </c>
      <c r="B117" t="s">
        <v>685</v>
      </c>
      <c r="C117">
        <v>320</v>
      </c>
      <c r="D117">
        <v>1976</v>
      </c>
      <c r="E117">
        <v>0</v>
      </c>
      <c r="F117">
        <v>2</v>
      </c>
      <c r="H117">
        <v>6</v>
      </c>
      <c r="J117">
        <v>2</v>
      </c>
      <c r="K117" t="s">
        <v>260</v>
      </c>
      <c r="M117">
        <v>2</v>
      </c>
      <c r="N117">
        <v>3024</v>
      </c>
      <c r="O117">
        <v>4390</v>
      </c>
      <c r="P117">
        <v>0</v>
      </c>
      <c r="Q117">
        <v>4725</v>
      </c>
      <c r="R117">
        <v>0</v>
      </c>
      <c r="S117" t="s">
        <v>686</v>
      </c>
      <c r="T117">
        <v>6284</v>
      </c>
      <c r="U117" t="s">
        <v>687</v>
      </c>
      <c r="V117" t="s">
        <v>687</v>
      </c>
      <c r="W117" t="s">
        <v>688</v>
      </c>
      <c r="X117">
        <v>2625</v>
      </c>
      <c r="Y117" t="s">
        <v>244</v>
      </c>
      <c r="AA117">
        <v>187</v>
      </c>
      <c r="AB117" t="s">
        <v>689</v>
      </c>
      <c r="AC117" t="s">
        <v>686</v>
      </c>
      <c r="AD117">
        <v>5</v>
      </c>
      <c r="AE117">
        <v>712262.29</v>
      </c>
      <c r="AF117">
        <v>6172164.4900000002</v>
      </c>
    </row>
    <row r="118" spans="1:32" x14ac:dyDescent="0.25">
      <c r="A118" s="40">
        <v>116</v>
      </c>
      <c r="B118" t="s">
        <v>690</v>
      </c>
      <c r="C118">
        <v>320</v>
      </c>
      <c r="D118">
        <v>1976</v>
      </c>
      <c r="E118">
        <v>0</v>
      </c>
      <c r="F118">
        <v>2</v>
      </c>
      <c r="H118">
        <v>90</v>
      </c>
      <c r="J118">
        <v>9</v>
      </c>
      <c r="K118" t="s">
        <v>240</v>
      </c>
      <c r="M118">
        <v>1</v>
      </c>
      <c r="N118">
        <v>653</v>
      </c>
      <c r="O118">
        <v>653</v>
      </c>
      <c r="P118">
        <v>0</v>
      </c>
      <c r="Q118">
        <v>653</v>
      </c>
      <c r="R118">
        <v>0</v>
      </c>
      <c r="S118" t="s">
        <v>686</v>
      </c>
      <c r="T118">
        <v>6284</v>
      </c>
      <c r="U118" t="s">
        <v>687</v>
      </c>
      <c r="V118" t="s">
        <v>687</v>
      </c>
      <c r="W118" t="s">
        <v>688</v>
      </c>
      <c r="X118">
        <v>2625</v>
      </c>
      <c r="Y118" t="s">
        <v>244</v>
      </c>
      <c r="AA118">
        <v>187</v>
      </c>
      <c r="AB118" t="s">
        <v>689</v>
      </c>
      <c r="AC118" t="s">
        <v>686</v>
      </c>
      <c r="AD118">
        <v>5</v>
      </c>
      <c r="AE118">
        <v>712262.29</v>
      </c>
      <c r="AF118">
        <v>6172164.4900000002</v>
      </c>
    </row>
    <row r="119" spans="1:32" x14ac:dyDescent="0.25">
      <c r="A119" s="40">
        <v>117</v>
      </c>
      <c r="B119" t="s">
        <v>691</v>
      </c>
      <c r="C119">
        <v>320</v>
      </c>
      <c r="D119">
        <v>1976</v>
      </c>
      <c r="E119">
        <v>0</v>
      </c>
      <c r="F119">
        <v>2</v>
      </c>
      <c r="H119">
        <v>90</v>
      </c>
      <c r="J119">
        <v>9</v>
      </c>
      <c r="K119" t="s">
        <v>240</v>
      </c>
      <c r="M119">
        <v>1</v>
      </c>
      <c r="N119">
        <v>340</v>
      </c>
      <c r="O119">
        <v>340</v>
      </c>
      <c r="P119">
        <v>0</v>
      </c>
      <c r="Q119">
        <v>340</v>
      </c>
      <c r="R119">
        <v>0</v>
      </c>
      <c r="S119" t="s">
        <v>686</v>
      </c>
      <c r="T119">
        <v>6284</v>
      </c>
      <c r="U119" t="s">
        <v>687</v>
      </c>
      <c r="V119" t="s">
        <v>687</v>
      </c>
      <c r="W119" t="s">
        <v>688</v>
      </c>
      <c r="X119">
        <v>2625</v>
      </c>
      <c r="Y119" t="s">
        <v>244</v>
      </c>
      <c r="AA119">
        <v>187</v>
      </c>
      <c r="AB119" t="s">
        <v>689</v>
      </c>
      <c r="AC119" t="s">
        <v>686</v>
      </c>
      <c r="AD119">
        <v>5</v>
      </c>
      <c r="AE119">
        <v>712262.29</v>
      </c>
      <c r="AF119">
        <v>6172164.4900000002</v>
      </c>
    </row>
    <row r="120" spans="1:32" x14ac:dyDescent="0.25">
      <c r="A120" s="40">
        <v>118</v>
      </c>
      <c r="B120" t="s">
        <v>692</v>
      </c>
      <c r="C120">
        <v>320</v>
      </c>
      <c r="D120">
        <v>1976</v>
      </c>
      <c r="E120">
        <v>0</v>
      </c>
      <c r="F120">
        <v>2</v>
      </c>
      <c r="H120">
        <v>90</v>
      </c>
      <c r="J120">
        <v>9</v>
      </c>
      <c r="K120" t="s">
        <v>240</v>
      </c>
      <c r="M120">
        <v>1</v>
      </c>
      <c r="N120">
        <v>304</v>
      </c>
      <c r="O120">
        <v>304</v>
      </c>
      <c r="P120">
        <v>0</v>
      </c>
      <c r="Q120">
        <v>304</v>
      </c>
      <c r="R120">
        <v>0</v>
      </c>
      <c r="S120" t="s">
        <v>686</v>
      </c>
      <c r="T120">
        <v>6284</v>
      </c>
      <c r="U120" t="s">
        <v>687</v>
      </c>
      <c r="V120" t="s">
        <v>687</v>
      </c>
      <c r="W120" t="s">
        <v>688</v>
      </c>
      <c r="X120">
        <v>2625</v>
      </c>
      <c r="Y120" t="s">
        <v>244</v>
      </c>
      <c r="AA120">
        <v>187</v>
      </c>
      <c r="AB120" t="s">
        <v>689</v>
      </c>
      <c r="AC120" t="s">
        <v>686</v>
      </c>
      <c r="AD120">
        <v>5</v>
      </c>
      <c r="AE120">
        <v>712262.29</v>
      </c>
      <c r="AF120">
        <v>6172164.4900000002</v>
      </c>
    </row>
    <row r="121" spans="1:32" x14ac:dyDescent="0.25">
      <c r="A121" s="40">
        <v>119</v>
      </c>
      <c r="B121" t="s">
        <v>693</v>
      </c>
      <c r="C121">
        <v>320</v>
      </c>
      <c r="D121">
        <v>1976</v>
      </c>
      <c r="E121">
        <v>1988</v>
      </c>
      <c r="F121">
        <v>2</v>
      </c>
      <c r="H121">
        <v>6</v>
      </c>
      <c r="J121">
        <v>2</v>
      </c>
      <c r="K121" t="s">
        <v>247</v>
      </c>
      <c r="M121">
        <v>1</v>
      </c>
      <c r="N121">
        <v>6060</v>
      </c>
      <c r="O121">
        <v>6060</v>
      </c>
      <c r="P121">
        <v>0</v>
      </c>
      <c r="Q121">
        <v>6060</v>
      </c>
      <c r="R121">
        <v>0</v>
      </c>
      <c r="S121" t="s">
        <v>686</v>
      </c>
      <c r="T121">
        <v>6284</v>
      </c>
      <c r="U121" t="s">
        <v>687</v>
      </c>
      <c r="V121" t="s">
        <v>687</v>
      </c>
      <c r="W121" t="s">
        <v>688</v>
      </c>
      <c r="X121">
        <v>2625</v>
      </c>
      <c r="Y121" t="s">
        <v>244</v>
      </c>
      <c r="AA121">
        <v>187</v>
      </c>
      <c r="AB121" t="s">
        <v>689</v>
      </c>
      <c r="AC121" t="s">
        <v>686</v>
      </c>
      <c r="AD121">
        <v>5</v>
      </c>
      <c r="AE121">
        <v>712262.29</v>
      </c>
      <c r="AF121">
        <v>6172164.4900000002</v>
      </c>
    </row>
    <row r="122" spans="1:32" x14ac:dyDescent="0.25">
      <c r="A122" s="40">
        <v>120</v>
      </c>
      <c r="B122" t="s">
        <v>694</v>
      </c>
      <c r="C122">
        <v>120</v>
      </c>
      <c r="D122">
        <v>1963</v>
      </c>
      <c r="E122">
        <v>0</v>
      </c>
      <c r="F122">
        <v>90</v>
      </c>
      <c r="H122">
        <v>1</v>
      </c>
      <c r="J122">
        <v>2</v>
      </c>
      <c r="K122" t="s">
        <v>247</v>
      </c>
      <c r="M122">
        <v>1</v>
      </c>
      <c r="N122">
        <v>136</v>
      </c>
      <c r="O122">
        <v>136</v>
      </c>
      <c r="P122">
        <v>112</v>
      </c>
      <c r="Q122">
        <v>0</v>
      </c>
      <c r="R122">
        <v>0</v>
      </c>
      <c r="S122" t="s">
        <v>695</v>
      </c>
      <c r="T122">
        <v>2023</v>
      </c>
      <c r="U122" t="s">
        <v>449</v>
      </c>
      <c r="V122" t="s">
        <v>449</v>
      </c>
      <c r="W122" t="s">
        <v>247</v>
      </c>
      <c r="X122">
        <v>2665</v>
      </c>
      <c r="Y122" t="s">
        <v>257</v>
      </c>
      <c r="AA122">
        <v>187</v>
      </c>
      <c r="AB122" t="s">
        <v>696</v>
      </c>
      <c r="AC122" t="s">
        <v>695</v>
      </c>
      <c r="AD122">
        <v>5</v>
      </c>
      <c r="AE122">
        <v>712175.48</v>
      </c>
      <c r="AF122">
        <v>6169460.0499999998</v>
      </c>
    </row>
    <row r="123" spans="1:32" x14ac:dyDescent="0.25">
      <c r="A123" s="40">
        <v>121</v>
      </c>
      <c r="B123" t="s">
        <v>697</v>
      </c>
      <c r="C123">
        <v>120</v>
      </c>
      <c r="D123">
        <v>1971</v>
      </c>
      <c r="E123">
        <v>0</v>
      </c>
      <c r="F123">
        <v>3</v>
      </c>
      <c r="H123">
        <v>1</v>
      </c>
      <c r="J123">
        <v>2</v>
      </c>
      <c r="K123" t="s">
        <v>260</v>
      </c>
      <c r="L123">
        <v>90</v>
      </c>
      <c r="M123">
        <v>1</v>
      </c>
      <c r="N123">
        <v>134</v>
      </c>
      <c r="O123">
        <v>134</v>
      </c>
      <c r="P123">
        <v>134</v>
      </c>
      <c r="Q123">
        <v>0</v>
      </c>
      <c r="R123">
        <v>0</v>
      </c>
      <c r="S123" t="s">
        <v>698</v>
      </c>
      <c r="T123">
        <v>6710</v>
      </c>
      <c r="U123" t="s">
        <v>327</v>
      </c>
      <c r="V123" t="s">
        <v>327</v>
      </c>
      <c r="W123" t="s">
        <v>699</v>
      </c>
      <c r="X123">
        <v>2625</v>
      </c>
      <c r="Y123" t="s">
        <v>244</v>
      </c>
      <c r="AA123">
        <v>187</v>
      </c>
      <c r="AB123" t="s">
        <v>700</v>
      </c>
      <c r="AC123" t="s">
        <v>698</v>
      </c>
      <c r="AD123">
        <v>5</v>
      </c>
      <c r="AE123">
        <v>711001.88</v>
      </c>
      <c r="AF123">
        <v>6171860.1200000001</v>
      </c>
    </row>
    <row r="124" spans="1:32" x14ac:dyDescent="0.25">
      <c r="A124" s="40">
        <v>122</v>
      </c>
      <c r="B124" t="s">
        <v>701</v>
      </c>
      <c r="C124">
        <v>130</v>
      </c>
      <c r="D124">
        <v>1971</v>
      </c>
      <c r="E124">
        <v>0</v>
      </c>
      <c r="F124">
        <v>10</v>
      </c>
      <c r="H124">
        <v>5</v>
      </c>
      <c r="J124">
        <v>1</v>
      </c>
      <c r="K124" t="s">
        <v>240</v>
      </c>
      <c r="L124">
        <v>90</v>
      </c>
      <c r="M124">
        <v>1</v>
      </c>
      <c r="N124">
        <v>126</v>
      </c>
      <c r="O124">
        <v>126</v>
      </c>
      <c r="P124">
        <v>170</v>
      </c>
      <c r="Q124">
        <v>0</v>
      </c>
      <c r="R124">
        <v>0</v>
      </c>
      <c r="S124" t="s">
        <v>702</v>
      </c>
      <c r="T124">
        <v>7882</v>
      </c>
      <c r="U124" t="s">
        <v>372</v>
      </c>
      <c r="V124" t="s">
        <v>372</v>
      </c>
      <c r="W124" t="s">
        <v>703</v>
      </c>
      <c r="X124">
        <v>2625</v>
      </c>
      <c r="Y124" t="s">
        <v>244</v>
      </c>
      <c r="AA124">
        <v>187</v>
      </c>
      <c r="AB124" t="s">
        <v>704</v>
      </c>
      <c r="AC124" t="s">
        <v>702</v>
      </c>
      <c r="AD124">
        <v>5</v>
      </c>
      <c r="AE124">
        <v>711794.41</v>
      </c>
      <c r="AF124">
        <v>6172277.21</v>
      </c>
    </row>
    <row r="125" spans="1:32" x14ac:dyDescent="0.25">
      <c r="A125" s="40">
        <v>123</v>
      </c>
      <c r="B125" t="s">
        <v>705</v>
      </c>
      <c r="C125">
        <v>120</v>
      </c>
      <c r="D125">
        <v>1962</v>
      </c>
      <c r="E125">
        <v>0</v>
      </c>
      <c r="F125">
        <v>3</v>
      </c>
      <c r="H125">
        <v>1</v>
      </c>
      <c r="J125">
        <v>2</v>
      </c>
      <c r="K125" t="s">
        <v>260</v>
      </c>
      <c r="M125">
        <v>1</v>
      </c>
      <c r="N125">
        <v>102</v>
      </c>
      <c r="O125">
        <v>102</v>
      </c>
      <c r="P125">
        <v>102</v>
      </c>
      <c r="Q125">
        <v>0</v>
      </c>
      <c r="R125">
        <v>0</v>
      </c>
      <c r="S125" t="s">
        <v>706</v>
      </c>
      <c r="T125">
        <v>1491</v>
      </c>
      <c r="U125" t="s">
        <v>280</v>
      </c>
      <c r="V125" t="s">
        <v>280</v>
      </c>
      <c r="W125" t="s">
        <v>707</v>
      </c>
      <c r="X125">
        <v>2625</v>
      </c>
      <c r="Y125" t="s">
        <v>244</v>
      </c>
      <c r="AA125">
        <v>187</v>
      </c>
      <c r="AB125" t="s">
        <v>708</v>
      </c>
      <c r="AC125" t="s">
        <v>706</v>
      </c>
      <c r="AD125">
        <v>5</v>
      </c>
      <c r="AE125">
        <v>711574.59</v>
      </c>
      <c r="AF125">
        <v>6170553.75</v>
      </c>
    </row>
    <row r="126" spans="1:32" x14ac:dyDescent="0.25">
      <c r="A126" s="40">
        <v>124</v>
      </c>
      <c r="B126" t="s">
        <v>709</v>
      </c>
      <c r="C126">
        <v>120</v>
      </c>
      <c r="D126">
        <v>1969</v>
      </c>
      <c r="E126">
        <v>0</v>
      </c>
      <c r="F126">
        <v>3</v>
      </c>
      <c r="H126">
        <v>1</v>
      </c>
      <c r="J126">
        <v>2</v>
      </c>
      <c r="K126" t="s">
        <v>247</v>
      </c>
      <c r="L126">
        <v>2</v>
      </c>
      <c r="M126">
        <v>1</v>
      </c>
      <c r="N126">
        <v>134</v>
      </c>
      <c r="O126">
        <v>134</v>
      </c>
      <c r="P126">
        <v>134</v>
      </c>
      <c r="Q126">
        <v>0</v>
      </c>
      <c r="R126">
        <v>0</v>
      </c>
      <c r="S126" t="s">
        <v>710</v>
      </c>
      <c r="T126">
        <v>5326</v>
      </c>
      <c r="U126" t="s">
        <v>289</v>
      </c>
      <c r="V126" t="s">
        <v>289</v>
      </c>
      <c r="W126" t="s">
        <v>368</v>
      </c>
      <c r="X126">
        <v>2625</v>
      </c>
      <c r="Y126" t="s">
        <v>244</v>
      </c>
      <c r="AA126">
        <v>187</v>
      </c>
      <c r="AB126" t="s">
        <v>711</v>
      </c>
      <c r="AC126" t="s">
        <v>710</v>
      </c>
      <c r="AD126">
        <v>5</v>
      </c>
      <c r="AE126">
        <v>711016.02</v>
      </c>
      <c r="AF126">
        <v>6172051.5800000001</v>
      </c>
    </row>
    <row r="127" spans="1:32" x14ac:dyDescent="0.25">
      <c r="A127" s="40">
        <v>125</v>
      </c>
      <c r="B127" t="s">
        <v>712</v>
      </c>
      <c r="C127">
        <v>120</v>
      </c>
      <c r="D127">
        <v>1981</v>
      </c>
      <c r="E127">
        <v>0</v>
      </c>
      <c r="F127">
        <v>4</v>
      </c>
      <c r="H127">
        <v>1</v>
      </c>
      <c r="J127">
        <v>2</v>
      </c>
      <c r="K127" t="s">
        <v>260</v>
      </c>
      <c r="M127">
        <v>1</v>
      </c>
      <c r="N127">
        <v>110</v>
      </c>
      <c r="O127">
        <v>110</v>
      </c>
      <c r="P127">
        <v>110</v>
      </c>
      <c r="Q127">
        <v>0</v>
      </c>
      <c r="R127">
        <v>0</v>
      </c>
      <c r="S127" t="s">
        <v>713</v>
      </c>
      <c r="T127">
        <v>5858</v>
      </c>
      <c r="U127" t="s">
        <v>294</v>
      </c>
      <c r="V127" t="s">
        <v>294</v>
      </c>
      <c r="W127" t="s">
        <v>714</v>
      </c>
      <c r="X127">
        <v>2665</v>
      </c>
      <c r="Y127" t="s">
        <v>257</v>
      </c>
      <c r="AA127">
        <v>187</v>
      </c>
      <c r="AB127" t="s">
        <v>715</v>
      </c>
      <c r="AC127" t="s">
        <v>713</v>
      </c>
      <c r="AD127">
        <v>5</v>
      </c>
      <c r="AE127">
        <v>711997.35</v>
      </c>
      <c r="AF127">
        <v>6169465.6799999997</v>
      </c>
    </row>
    <row r="128" spans="1:32" x14ac:dyDescent="0.25">
      <c r="A128" s="40">
        <v>126</v>
      </c>
      <c r="B128" t="s">
        <v>716</v>
      </c>
      <c r="C128">
        <v>130</v>
      </c>
      <c r="D128">
        <v>1993</v>
      </c>
      <c r="E128">
        <v>0</v>
      </c>
      <c r="F128">
        <v>4</v>
      </c>
      <c r="H128">
        <v>2</v>
      </c>
      <c r="J128">
        <v>1</v>
      </c>
      <c r="K128" t="s">
        <v>240</v>
      </c>
      <c r="M128">
        <v>1</v>
      </c>
      <c r="N128">
        <v>74</v>
      </c>
      <c r="O128">
        <v>74</v>
      </c>
      <c r="P128">
        <v>74</v>
      </c>
      <c r="Q128">
        <v>0</v>
      </c>
      <c r="R128">
        <v>0</v>
      </c>
      <c r="S128" t="s">
        <v>717</v>
      </c>
      <c r="T128">
        <v>250</v>
      </c>
      <c r="U128" t="s">
        <v>303</v>
      </c>
      <c r="V128" t="s">
        <v>303</v>
      </c>
      <c r="W128" t="s">
        <v>454</v>
      </c>
      <c r="X128">
        <v>2625</v>
      </c>
      <c r="Y128" t="s">
        <v>244</v>
      </c>
      <c r="AA128">
        <v>187</v>
      </c>
      <c r="AB128" t="s">
        <v>718</v>
      </c>
      <c r="AC128" t="s">
        <v>717</v>
      </c>
      <c r="AD128">
        <v>5</v>
      </c>
      <c r="AE128">
        <v>711468.71</v>
      </c>
      <c r="AF128">
        <v>6172503.0700000003</v>
      </c>
    </row>
    <row r="129" spans="1:32" x14ac:dyDescent="0.25">
      <c r="A129" s="40">
        <v>127</v>
      </c>
      <c r="B129" t="s">
        <v>719</v>
      </c>
      <c r="C129">
        <v>120</v>
      </c>
      <c r="D129">
        <v>1923</v>
      </c>
      <c r="E129">
        <v>1990</v>
      </c>
      <c r="F129">
        <v>5</v>
      </c>
      <c r="H129">
        <v>1</v>
      </c>
      <c r="J129">
        <v>2</v>
      </c>
      <c r="K129" t="s">
        <v>260</v>
      </c>
      <c r="L129">
        <v>2</v>
      </c>
      <c r="M129">
        <v>1</v>
      </c>
      <c r="N129">
        <v>144</v>
      </c>
      <c r="O129">
        <v>144</v>
      </c>
      <c r="P129">
        <v>144</v>
      </c>
      <c r="Q129">
        <v>106</v>
      </c>
      <c r="R129">
        <v>0</v>
      </c>
      <c r="S129" t="s">
        <v>720</v>
      </c>
      <c r="T129">
        <v>958</v>
      </c>
      <c r="U129" t="s">
        <v>412</v>
      </c>
      <c r="V129" t="s">
        <v>412</v>
      </c>
      <c r="W129" t="s">
        <v>721</v>
      </c>
      <c r="X129">
        <v>2665</v>
      </c>
      <c r="Y129" t="s">
        <v>257</v>
      </c>
      <c r="AA129">
        <v>187</v>
      </c>
      <c r="AB129" t="s">
        <v>722</v>
      </c>
      <c r="AC129" t="s">
        <v>720</v>
      </c>
      <c r="AD129">
        <v>5</v>
      </c>
      <c r="AE129">
        <v>713186.25</v>
      </c>
      <c r="AF129">
        <v>6168841.2999999998</v>
      </c>
    </row>
    <row r="130" spans="1:32" x14ac:dyDescent="0.25">
      <c r="A130" s="40">
        <v>128</v>
      </c>
      <c r="B130" t="s">
        <v>723</v>
      </c>
      <c r="C130">
        <v>130</v>
      </c>
      <c r="D130">
        <v>2008</v>
      </c>
      <c r="E130">
        <v>0</v>
      </c>
      <c r="F130">
        <v>2</v>
      </c>
      <c r="H130">
        <v>1</v>
      </c>
      <c r="J130">
        <v>2</v>
      </c>
      <c r="K130" t="s">
        <v>260</v>
      </c>
      <c r="L130">
        <v>90</v>
      </c>
      <c r="M130">
        <v>1</v>
      </c>
      <c r="N130">
        <v>56</v>
      </c>
      <c r="O130">
        <v>56</v>
      </c>
      <c r="P130">
        <v>108</v>
      </c>
      <c r="Q130">
        <v>0</v>
      </c>
      <c r="R130">
        <v>0</v>
      </c>
      <c r="S130" t="s">
        <v>724</v>
      </c>
      <c r="T130">
        <v>7450</v>
      </c>
      <c r="U130" t="s">
        <v>332</v>
      </c>
      <c r="V130" t="s">
        <v>332</v>
      </c>
      <c r="W130" t="s">
        <v>725</v>
      </c>
      <c r="X130">
        <v>2665</v>
      </c>
      <c r="Y130" t="s">
        <v>257</v>
      </c>
      <c r="AA130">
        <v>187</v>
      </c>
      <c r="AB130" t="s">
        <v>726</v>
      </c>
      <c r="AC130" t="s">
        <v>724</v>
      </c>
      <c r="AD130">
        <v>5</v>
      </c>
      <c r="AE130">
        <v>712637.38</v>
      </c>
      <c r="AF130">
        <v>6168728.0499999998</v>
      </c>
    </row>
    <row r="131" spans="1:32" x14ac:dyDescent="0.25">
      <c r="A131" s="40">
        <v>129</v>
      </c>
      <c r="B131" t="s">
        <v>727</v>
      </c>
      <c r="C131">
        <v>130</v>
      </c>
      <c r="D131">
        <v>2008</v>
      </c>
      <c r="E131">
        <v>0</v>
      </c>
      <c r="F131">
        <v>2</v>
      </c>
      <c r="H131">
        <v>1</v>
      </c>
      <c r="J131">
        <v>2</v>
      </c>
      <c r="K131" t="s">
        <v>260</v>
      </c>
      <c r="L131">
        <v>90</v>
      </c>
      <c r="M131">
        <v>1</v>
      </c>
      <c r="N131">
        <v>56</v>
      </c>
      <c r="O131">
        <v>56</v>
      </c>
      <c r="P131">
        <v>108</v>
      </c>
      <c r="Q131">
        <v>0</v>
      </c>
      <c r="R131">
        <v>0</v>
      </c>
      <c r="S131" t="s">
        <v>728</v>
      </c>
      <c r="T131">
        <v>7450</v>
      </c>
      <c r="U131" t="s">
        <v>332</v>
      </c>
      <c r="V131" t="s">
        <v>332</v>
      </c>
      <c r="W131" t="s">
        <v>550</v>
      </c>
      <c r="X131">
        <v>2665</v>
      </c>
      <c r="Y131" t="s">
        <v>257</v>
      </c>
      <c r="AA131">
        <v>187</v>
      </c>
      <c r="AB131" t="s">
        <v>729</v>
      </c>
      <c r="AC131" t="s">
        <v>728</v>
      </c>
      <c r="AD131">
        <v>5</v>
      </c>
      <c r="AE131">
        <v>712643.8</v>
      </c>
      <c r="AF131">
        <v>6168720.21</v>
      </c>
    </row>
    <row r="132" spans="1:32" x14ac:dyDescent="0.25">
      <c r="A132" s="40">
        <v>130</v>
      </c>
      <c r="B132" t="s">
        <v>730</v>
      </c>
      <c r="C132">
        <v>130</v>
      </c>
      <c r="D132">
        <v>2008</v>
      </c>
      <c r="E132">
        <v>0</v>
      </c>
      <c r="F132">
        <v>2</v>
      </c>
      <c r="H132">
        <v>1</v>
      </c>
      <c r="J132">
        <v>1</v>
      </c>
      <c r="K132" t="s">
        <v>240</v>
      </c>
      <c r="L132">
        <v>90</v>
      </c>
      <c r="M132">
        <v>1</v>
      </c>
      <c r="N132">
        <v>58</v>
      </c>
      <c r="O132">
        <v>58</v>
      </c>
      <c r="P132">
        <v>111</v>
      </c>
      <c r="Q132">
        <v>0</v>
      </c>
      <c r="R132">
        <v>0</v>
      </c>
      <c r="S132" t="s">
        <v>731</v>
      </c>
      <c r="T132">
        <v>6510</v>
      </c>
      <c r="U132" t="s">
        <v>336</v>
      </c>
      <c r="V132" t="s">
        <v>336</v>
      </c>
      <c r="W132" t="s">
        <v>732</v>
      </c>
      <c r="X132">
        <v>2625</v>
      </c>
      <c r="Y132" t="s">
        <v>244</v>
      </c>
      <c r="AA132">
        <v>187</v>
      </c>
      <c r="AB132" t="s">
        <v>733</v>
      </c>
      <c r="AC132" t="s">
        <v>731</v>
      </c>
      <c r="AD132">
        <v>5</v>
      </c>
      <c r="AE132">
        <v>711746.95</v>
      </c>
      <c r="AF132">
        <v>6172620.7400000002</v>
      </c>
    </row>
    <row r="133" spans="1:32" x14ac:dyDescent="0.25">
      <c r="A133" s="40">
        <v>131</v>
      </c>
      <c r="B133" t="s">
        <v>734</v>
      </c>
      <c r="C133">
        <v>120</v>
      </c>
      <c r="D133">
        <v>1973</v>
      </c>
      <c r="E133">
        <v>0</v>
      </c>
      <c r="F133">
        <v>3</v>
      </c>
      <c r="H133">
        <v>1</v>
      </c>
      <c r="J133">
        <v>2</v>
      </c>
      <c r="K133" t="s">
        <v>260</v>
      </c>
      <c r="L133">
        <v>2</v>
      </c>
      <c r="M133">
        <v>1</v>
      </c>
      <c r="N133">
        <v>109</v>
      </c>
      <c r="O133">
        <v>109</v>
      </c>
      <c r="P133">
        <v>109</v>
      </c>
      <c r="Q133">
        <v>0</v>
      </c>
      <c r="R133">
        <v>0</v>
      </c>
      <c r="S133" t="s">
        <v>735</v>
      </c>
      <c r="T133">
        <v>6710</v>
      </c>
      <c r="U133" t="s">
        <v>327</v>
      </c>
      <c r="V133" t="s">
        <v>327</v>
      </c>
      <c r="W133" t="s">
        <v>736</v>
      </c>
      <c r="X133">
        <v>2625</v>
      </c>
      <c r="Y133" t="s">
        <v>244</v>
      </c>
      <c r="AA133">
        <v>187</v>
      </c>
      <c r="AB133" t="s">
        <v>737</v>
      </c>
      <c r="AC133" t="s">
        <v>735</v>
      </c>
      <c r="AD133">
        <v>5</v>
      </c>
      <c r="AE133">
        <v>710839.83</v>
      </c>
      <c r="AF133">
        <v>6171768.0499999998</v>
      </c>
    </row>
    <row r="134" spans="1:32" x14ac:dyDescent="0.25">
      <c r="A134" s="40">
        <v>132</v>
      </c>
      <c r="B134" t="s">
        <v>738</v>
      </c>
      <c r="C134">
        <v>120</v>
      </c>
      <c r="D134">
        <v>1780</v>
      </c>
      <c r="E134">
        <v>1926</v>
      </c>
      <c r="F134">
        <v>7</v>
      </c>
      <c r="H134">
        <v>1</v>
      </c>
      <c r="J134">
        <v>2</v>
      </c>
      <c r="K134" t="s">
        <v>260</v>
      </c>
      <c r="L134">
        <v>90</v>
      </c>
      <c r="M134">
        <v>1</v>
      </c>
      <c r="N134">
        <v>72</v>
      </c>
      <c r="O134">
        <v>72</v>
      </c>
      <c r="P134">
        <v>101</v>
      </c>
      <c r="Q134">
        <v>0</v>
      </c>
      <c r="R134">
        <v>0</v>
      </c>
      <c r="S134" t="s">
        <v>739</v>
      </c>
      <c r="T134">
        <v>1491</v>
      </c>
      <c r="U134" t="s">
        <v>280</v>
      </c>
      <c r="V134" t="s">
        <v>280</v>
      </c>
      <c r="W134" t="s">
        <v>268</v>
      </c>
      <c r="X134">
        <v>2625</v>
      </c>
      <c r="Y134" t="s">
        <v>244</v>
      </c>
      <c r="AA134">
        <v>187</v>
      </c>
      <c r="AB134" t="s">
        <v>356</v>
      </c>
      <c r="AC134" t="s">
        <v>739</v>
      </c>
      <c r="AD134">
        <v>5</v>
      </c>
      <c r="AE134">
        <v>711686.29</v>
      </c>
      <c r="AF134">
        <v>6170496.6900000004</v>
      </c>
    </row>
    <row r="135" spans="1:32" x14ac:dyDescent="0.25">
      <c r="A135" s="40">
        <v>133</v>
      </c>
      <c r="B135" t="s">
        <v>740</v>
      </c>
      <c r="C135">
        <v>120</v>
      </c>
      <c r="D135">
        <v>1973</v>
      </c>
      <c r="E135">
        <v>0</v>
      </c>
      <c r="F135">
        <v>3</v>
      </c>
      <c r="H135">
        <v>1</v>
      </c>
      <c r="J135">
        <v>2</v>
      </c>
      <c r="K135" t="s">
        <v>260</v>
      </c>
      <c r="M135">
        <v>1</v>
      </c>
      <c r="N135">
        <v>109</v>
      </c>
      <c r="O135">
        <v>109</v>
      </c>
      <c r="P135">
        <v>109</v>
      </c>
      <c r="Q135">
        <v>0</v>
      </c>
      <c r="R135">
        <v>0</v>
      </c>
      <c r="S135" t="s">
        <v>741</v>
      </c>
      <c r="T135">
        <v>6710</v>
      </c>
      <c r="U135" t="s">
        <v>327</v>
      </c>
      <c r="V135" t="s">
        <v>327</v>
      </c>
      <c r="W135" t="s">
        <v>529</v>
      </c>
      <c r="X135">
        <v>2625</v>
      </c>
      <c r="Y135" t="s">
        <v>244</v>
      </c>
      <c r="AA135">
        <v>187</v>
      </c>
      <c r="AB135" t="s">
        <v>742</v>
      </c>
      <c r="AC135" t="s">
        <v>741</v>
      </c>
      <c r="AD135">
        <v>5</v>
      </c>
      <c r="AE135">
        <v>710828.62</v>
      </c>
      <c r="AF135">
        <v>6171760.5999999996</v>
      </c>
    </row>
    <row r="136" spans="1:32" x14ac:dyDescent="0.25">
      <c r="A136" s="40">
        <v>134</v>
      </c>
      <c r="B136" t="s">
        <v>743</v>
      </c>
      <c r="C136">
        <v>120</v>
      </c>
      <c r="D136">
        <v>1970</v>
      </c>
      <c r="E136">
        <v>1996</v>
      </c>
      <c r="F136">
        <v>5</v>
      </c>
      <c r="H136">
        <v>1</v>
      </c>
      <c r="J136">
        <v>1</v>
      </c>
      <c r="K136" t="s">
        <v>240</v>
      </c>
      <c r="M136">
        <v>1</v>
      </c>
      <c r="N136">
        <v>166</v>
      </c>
      <c r="O136">
        <v>166</v>
      </c>
      <c r="P136">
        <v>166</v>
      </c>
      <c r="Q136">
        <v>0</v>
      </c>
      <c r="R136">
        <v>0</v>
      </c>
      <c r="S136" t="s">
        <v>744</v>
      </c>
      <c r="T136">
        <v>2449</v>
      </c>
      <c r="U136" t="s">
        <v>312</v>
      </c>
      <c r="V136" t="s">
        <v>312</v>
      </c>
      <c r="W136" t="s">
        <v>745</v>
      </c>
      <c r="X136">
        <v>2625</v>
      </c>
      <c r="Y136" t="s">
        <v>244</v>
      </c>
      <c r="AA136">
        <v>187</v>
      </c>
      <c r="AB136" t="s">
        <v>746</v>
      </c>
      <c r="AC136" t="s">
        <v>744</v>
      </c>
      <c r="AD136">
        <v>5</v>
      </c>
      <c r="AE136">
        <v>711244.76</v>
      </c>
      <c r="AF136">
        <v>6172098.2300000004</v>
      </c>
    </row>
    <row r="137" spans="1:32" x14ac:dyDescent="0.25">
      <c r="A137" s="40">
        <v>135</v>
      </c>
      <c r="B137" t="s">
        <v>747</v>
      </c>
      <c r="C137">
        <v>120</v>
      </c>
      <c r="D137">
        <v>1969</v>
      </c>
      <c r="E137">
        <v>0</v>
      </c>
      <c r="F137">
        <v>3</v>
      </c>
      <c r="H137">
        <v>1</v>
      </c>
      <c r="J137">
        <v>2</v>
      </c>
      <c r="K137" t="s">
        <v>247</v>
      </c>
      <c r="M137">
        <v>1</v>
      </c>
      <c r="N137">
        <v>134</v>
      </c>
      <c r="O137">
        <v>134</v>
      </c>
      <c r="P137">
        <v>134</v>
      </c>
      <c r="Q137">
        <v>0</v>
      </c>
      <c r="R137">
        <v>0</v>
      </c>
      <c r="S137" t="s">
        <v>748</v>
      </c>
      <c r="T137">
        <v>3408</v>
      </c>
      <c r="U137" t="s">
        <v>285</v>
      </c>
      <c r="V137" t="s">
        <v>285</v>
      </c>
      <c r="W137" t="s">
        <v>385</v>
      </c>
      <c r="X137">
        <v>2665</v>
      </c>
      <c r="Y137" t="s">
        <v>257</v>
      </c>
      <c r="AA137">
        <v>187</v>
      </c>
      <c r="AB137" t="s">
        <v>749</v>
      </c>
      <c r="AC137" t="s">
        <v>748</v>
      </c>
      <c r="AD137">
        <v>5</v>
      </c>
      <c r="AE137">
        <v>713124.39</v>
      </c>
      <c r="AF137">
        <v>6169048.6399999997</v>
      </c>
    </row>
    <row r="138" spans="1:32" x14ac:dyDescent="0.25">
      <c r="A138" s="40">
        <v>136</v>
      </c>
      <c r="B138" t="s">
        <v>750</v>
      </c>
      <c r="C138">
        <v>120</v>
      </c>
      <c r="D138">
        <v>1963</v>
      </c>
      <c r="E138">
        <v>2000</v>
      </c>
      <c r="F138">
        <v>90</v>
      </c>
      <c r="H138">
        <v>2</v>
      </c>
      <c r="J138">
        <v>2</v>
      </c>
      <c r="K138" t="s">
        <v>260</v>
      </c>
      <c r="M138">
        <v>1</v>
      </c>
      <c r="N138">
        <v>112</v>
      </c>
      <c r="O138">
        <v>112</v>
      </c>
      <c r="P138">
        <v>112</v>
      </c>
      <c r="Q138">
        <v>0</v>
      </c>
      <c r="R138">
        <v>0</v>
      </c>
      <c r="S138" t="s">
        <v>751</v>
      </c>
      <c r="T138">
        <v>5858</v>
      </c>
      <c r="U138" t="s">
        <v>294</v>
      </c>
      <c r="V138" t="s">
        <v>294</v>
      </c>
      <c r="W138" t="s">
        <v>707</v>
      </c>
      <c r="X138">
        <v>2665</v>
      </c>
      <c r="Y138" t="s">
        <v>257</v>
      </c>
      <c r="AA138">
        <v>187</v>
      </c>
      <c r="AB138" t="s">
        <v>752</v>
      </c>
      <c r="AC138" t="s">
        <v>751</v>
      </c>
      <c r="AD138">
        <v>5</v>
      </c>
      <c r="AE138">
        <v>712088.76</v>
      </c>
      <c r="AF138">
        <v>6169348.4699999997</v>
      </c>
    </row>
    <row r="139" spans="1:32" x14ac:dyDescent="0.25">
      <c r="A139" s="40">
        <v>137</v>
      </c>
      <c r="B139" t="s">
        <v>753</v>
      </c>
      <c r="C139">
        <v>120</v>
      </c>
      <c r="D139">
        <v>1969</v>
      </c>
      <c r="E139">
        <v>2010</v>
      </c>
      <c r="F139">
        <v>4</v>
      </c>
      <c r="H139">
        <v>1</v>
      </c>
      <c r="J139">
        <v>1</v>
      </c>
      <c r="K139" t="s">
        <v>240</v>
      </c>
      <c r="L139">
        <v>2</v>
      </c>
      <c r="M139">
        <v>1</v>
      </c>
      <c r="N139">
        <v>195</v>
      </c>
      <c r="O139">
        <v>195</v>
      </c>
      <c r="P139">
        <v>195</v>
      </c>
      <c r="Q139">
        <v>0</v>
      </c>
      <c r="R139">
        <v>0</v>
      </c>
      <c r="S139" t="s">
        <v>754</v>
      </c>
      <c r="T139">
        <v>2449</v>
      </c>
      <c r="U139" t="s">
        <v>312</v>
      </c>
      <c r="V139" t="s">
        <v>312</v>
      </c>
      <c r="W139" t="s">
        <v>755</v>
      </c>
      <c r="X139">
        <v>2625</v>
      </c>
      <c r="Y139" t="s">
        <v>244</v>
      </c>
      <c r="AA139">
        <v>187</v>
      </c>
      <c r="AB139" t="s">
        <v>756</v>
      </c>
      <c r="AC139" t="s">
        <v>754</v>
      </c>
      <c r="AD139">
        <v>5</v>
      </c>
      <c r="AE139">
        <v>711433.82</v>
      </c>
      <c r="AF139">
        <v>6172176.0499999998</v>
      </c>
    </row>
    <row r="140" spans="1:32" x14ac:dyDescent="0.25">
      <c r="A140" s="40">
        <v>138</v>
      </c>
      <c r="B140" t="s">
        <v>757</v>
      </c>
      <c r="C140">
        <v>130</v>
      </c>
      <c r="D140">
        <v>1975</v>
      </c>
      <c r="E140">
        <v>0</v>
      </c>
      <c r="F140">
        <v>1</v>
      </c>
      <c r="H140">
        <v>5</v>
      </c>
      <c r="J140">
        <v>1</v>
      </c>
      <c r="K140" t="s">
        <v>240</v>
      </c>
      <c r="L140">
        <v>0</v>
      </c>
      <c r="M140">
        <v>1</v>
      </c>
      <c r="N140">
        <v>79</v>
      </c>
      <c r="O140">
        <v>79</v>
      </c>
      <c r="P140">
        <v>131</v>
      </c>
      <c r="Q140">
        <v>0</v>
      </c>
      <c r="R140">
        <v>0</v>
      </c>
      <c r="S140" t="s">
        <v>758</v>
      </c>
      <c r="T140">
        <v>2556</v>
      </c>
      <c r="U140" t="s">
        <v>317</v>
      </c>
      <c r="V140" t="s">
        <v>317</v>
      </c>
      <c r="W140" t="s">
        <v>759</v>
      </c>
      <c r="X140">
        <v>2625</v>
      </c>
      <c r="Y140" t="s">
        <v>244</v>
      </c>
      <c r="AA140">
        <v>187</v>
      </c>
      <c r="AB140" t="s">
        <v>760</v>
      </c>
      <c r="AC140" t="s">
        <v>758</v>
      </c>
      <c r="AD140">
        <v>5</v>
      </c>
      <c r="AE140">
        <v>711513.84</v>
      </c>
      <c r="AF140">
        <v>6172316.29</v>
      </c>
    </row>
    <row r="141" spans="1:32" x14ac:dyDescent="0.25">
      <c r="A141" s="40">
        <v>139</v>
      </c>
      <c r="B141" t="s">
        <v>761</v>
      </c>
      <c r="C141">
        <v>130</v>
      </c>
      <c r="D141">
        <v>1966</v>
      </c>
      <c r="E141">
        <v>0</v>
      </c>
      <c r="F141">
        <v>1</v>
      </c>
      <c r="H141">
        <v>1</v>
      </c>
      <c r="J141">
        <v>1</v>
      </c>
      <c r="K141" t="s">
        <v>240</v>
      </c>
      <c r="L141">
        <v>2</v>
      </c>
      <c r="M141">
        <v>1</v>
      </c>
      <c r="N141">
        <v>110</v>
      </c>
      <c r="O141">
        <v>110</v>
      </c>
      <c r="P141">
        <v>110</v>
      </c>
      <c r="Q141">
        <v>0</v>
      </c>
      <c r="R141">
        <v>0</v>
      </c>
      <c r="S141" t="s">
        <v>762</v>
      </c>
      <c r="T141">
        <v>4154</v>
      </c>
      <c r="U141" t="s">
        <v>322</v>
      </c>
      <c r="V141" t="s">
        <v>322</v>
      </c>
      <c r="W141" t="s">
        <v>763</v>
      </c>
      <c r="X141">
        <v>2665</v>
      </c>
      <c r="Y141" t="s">
        <v>257</v>
      </c>
      <c r="AA141">
        <v>187</v>
      </c>
      <c r="AB141" t="s">
        <v>764</v>
      </c>
      <c r="AC141" t="s">
        <v>762</v>
      </c>
      <c r="AD141">
        <v>5</v>
      </c>
      <c r="AE141">
        <v>713617.83</v>
      </c>
      <c r="AF141">
        <v>6169270.4900000002</v>
      </c>
    </row>
    <row r="142" spans="1:32" x14ac:dyDescent="0.25">
      <c r="A142" s="40">
        <v>140</v>
      </c>
      <c r="B142" t="s">
        <v>765</v>
      </c>
      <c r="C142">
        <v>120</v>
      </c>
      <c r="D142">
        <v>1969</v>
      </c>
      <c r="E142">
        <v>1981</v>
      </c>
      <c r="F142">
        <v>3</v>
      </c>
      <c r="H142">
        <v>1</v>
      </c>
      <c r="J142">
        <v>2</v>
      </c>
      <c r="K142" t="s">
        <v>260</v>
      </c>
      <c r="L142">
        <v>2</v>
      </c>
      <c r="M142">
        <v>1</v>
      </c>
      <c r="N142">
        <v>170</v>
      </c>
      <c r="O142">
        <v>170</v>
      </c>
      <c r="P142">
        <v>170</v>
      </c>
      <c r="Q142">
        <v>0</v>
      </c>
      <c r="R142">
        <v>0</v>
      </c>
      <c r="S142" t="s">
        <v>766</v>
      </c>
      <c r="T142">
        <v>5326</v>
      </c>
      <c r="U142" t="s">
        <v>289</v>
      </c>
      <c r="V142" t="s">
        <v>289</v>
      </c>
      <c r="W142" t="s">
        <v>714</v>
      </c>
      <c r="X142">
        <v>2625</v>
      </c>
      <c r="Y142" t="s">
        <v>244</v>
      </c>
      <c r="AA142">
        <v>187</v>
      </c>
      <c r="AB142" t="s">
        <v>767</v>
      </c>
      <c r="AC142" t="s">
        <v>766</v>
      </c>
      <c r="AD142">
        <v>5</v>
      </c>
      <c r="AE142">
        <v>710997.77</v>
      </c>
      <c r="AF142">
        <v>6172080.9299999997</v>
      </c>
    </row>
    <row r="143" spans="1:32" x14ac:dyDescent="0.25">
      <c r="A143" s="40">
        <v>141</v>
      </c>
      <c r="B143" t="s">
        <v>768</v>
      </c>
      <c r="C143">
        <v>120</v>
      </c>
      <c r="D143">
        <v>1973</v>
      </c>
      <c r="E143">
        <v>0</v>
      </c>
      <c r="F143">
        <v>3</v>
      </c>
      <c r="H143">
        <v>1</v>
      </c>
      <c r="J143">
        <v>2</v>
      </c>
      <c r="K143" t="s">
        <v>260</v>
      </c>
      <c r="L143">
        <v>2</v>
      </c>
      <c r="M143">
        <v>1</v>
      </c>
      <c r="N143">
        <v>121</v>
      </c>
      <c r="O143">
        <v>121</v>
      </c>
      <c r="P143">
        <v>121</v>
      </c>
      <c r="Q143">
        <v>0</v>
      </c>
      <c r="R143">
        <v>0</v>
      </c>
      <c r="S143" t="s">
        <v>769</v>
      </c>
      <c r="T143">
        <v>5858</v>
      </c>
      <c r="U143" t="s">
        <v>294</v>
      </c>
      <c r="V143" t="s">
        <v>294</v>
      </c>
      <c r="W143" t="s">
        <v>770</v>
      </c>
      <c r="X143">
        <v>2665</v>
      </c>
      <c r="Y143" t="s">
        <v>257</v>
      </c>
      <c r="AA143">
        <v>187</v>
      </c>
      <c r="AB143" t="s">
        <v>771</v>
      </c>
      <c r="AC143" t="s">
        <v>769</v>
      </c>
      <c r="AD143">
        <v>5</v>
      </c>
      <c r="AE143">
        <v>712007.18</v>
      </c>
      <c r="AF143">
        <v>6169450.7699999996</v>
      </c>
    </row>
    <row r="144" spans="1:32" x14ac:dyDescent="0.25">
      <c r="A144" s="40">
        <v>142</v>
      </c>
      <c r="B144" t="s">
        <v>772</v>
      </c>
      <c r="C144">
        <v>120</v>
      </c>
      <c r="D144">
        <v>1956</v>
      </c>
      <c r="E144">
        <v>1981</v>
      </c>
      <c r="F144">
        <v>3</v>
      </c>
      <c r="H144">
        <v>2</v>
      </c>
      <c r="J144">
        <v>7</v>
      </c>
      <c r="K144" t="s">
        <v>253</v>
      </c>
      <c r="L144">
        <v>2</v>
      </c>
      <c r="M144">
        <v>1</v>
      </c>
      <c r="N144">
        <v>169</v>
      </c>
      <c r="O144">
        <v>169</v>
      </c>
      <c r="P144">
        <v>131</v>
      </c>
      <c r="Q144">
        <v>0</v>
      </c>
      <c r="R144">
        <v>0</v>
      </c>
      <c r="S144" t="s">
        <v>773</v>
      </c>
      <c r="T144">
        <v>7775</v>
      </c>
      <c r="U144" t="s">
        <v>262</v>
      </c>
      <c r="V144" t="s">
        <v>262</v>
      </c>
      <c r="W144" t="s">
        <v>774</v>
      </c>
      <c r="X144">
        <v>2665</v>
      </c>
      <c r="Y144" t="s">
        <v>257</v>
      </c>
      <c r="AA144">
        <v>187</v>
      </c>
      <c r="AB144" t="s">
        <v>775</v>
      </c>
      <c r="AC144" t="s">
        <v>773</v>
      </c>
      <c r="AD144">
        <v>5</v>
      </c>
      <c r="AE144">
        <v>712460.61</v>
      </c>
      <c r="AF144">
        <v>6169140.6799999997</v>
      </c>
    </row>
    <row r="145" spans="1:32" x14ac:dyDescent="0.25">
      <c r="A145" s="40">
        <v>143</v>
      </c>
      <c r="B145" t="s">
        <v>776</v>
      </c>
      <c r="C145">
        <v>320</v>
      </c>
      <c r="D145">
        <v>1998</v>
      </c>
      <c r="E145">
        <v>2000</v>
      </c>
      <c r="F145">
        <v>1</v>
      </c>
      <c r="H145">
        <v>6</v>
      </c>
      <c r="J145">
        <v>2</v>
      </c>
      <c r="K145" t="s">
        <v>260</v>
      </c>
      <c r="M145">
        <v>2</v>
      </c>
      <c r="N145">
        <v>307</v>
      </c>
      <c r="O145">
        <v>620</v>
      </c>
      <c r="P145">
        <v>0</v>
      </c>
      <c r="Q145">
        <v>620</v>
      </c>
      <c r="R145">
        <v>0</v>
      </c>
      <c r="S145" t="s">
        <v>777</v>
      </c>
      <c r="T145">
        <v>3515</v>
      </c>
      <c r="U145" t="s">
        <v>778</v>
      </c>
      <c r="V145" t="s">
        <v>778</v>
      </c>
      <c r="W145" t="s">
        <v>413</v>
      </c>
      <c r="X145">
        <v>2625</v>
      </c>
      <c r="Y145" t="s">
        <v>244</v>
      </c>
      <c r="AA145">
        <v>187</v>
      </c>
      <c r="AB145" t="s">
        <v>779</v>
      </c>
      <c r="AC145" t="s">
        <v>777</v>
      </c>
      <c r="AD145">
        <v>5</v>
      </c>
      <c r="AE145">
        <v>712452.07</v>
      </c>
      <c r="AF145">
        <v>6171775.5199999996</v>
      </c>
    </row>
    <row r="146" spans="1:32" x14ac:dyDescent="0.25">
      <c r="A146" s="40">
        <v>144</v>
      </c>
      <c r="B146" t="s">
        <v>780</v>
      </c>
      <c r="C146">
        <v>220</v>
      </c>
      <c r="D146">
        <v>1998</v>
      </c>
      <c r="E146">
        <v>0</v>
      </c>
      <c r="F146">
        <v>2</v>
      </c>
      <c r="H146">
        <v>6</v>
      </c>
      <c r="J146">
        <v>9</v>
      </c>
      <c r="K146" t="s">
        <v>240</v>
      </c>
      <c r="M146">
        <v>1</v>
      </c>
      <c r="N146">
        <v>6288</v>
      </c>
      <c r="O146">
        <v>6792</v>
      </c>
      <c r="P146">
        <v>0</v>
      </c>
      <c r="Q146">
        <v>6792</v>
      </c>
      <c r="R146">
        <v>0</v>
      </c>
      <c r="S146" t="s">
        <v>777</v>
      </c>
      <c r="T146">
        <v>3515</v>
      </c>
      <c r="U146" t="s">
        <v>778</v>
      </c>
      <c r="V146" t="s">
        <v>778</v>
      </c>
      <c r="W146" t="s">
        <v>413</v>
      </c>
      <c r="X146">
        <v>2625</v>
      </c>
      <c r="Y146" t="s">
        <v>244</v>
      </c>
      <c r="AA146">
        <v>187</v>
      </c>
      <c r="AB146" t="s">
        <v>779</v>
      </c>
      <c r="AC146" t="s">
        <v>777</v>
      </c>
      <c r="AD146">
        <v>5</v>
      </c>
      <c r="AE146">
        <v>712452.07</v>
      </c>
      <c r="AF146">
        <v>6171775.5199999996</v>
      </c>
    </row>
    <row r="147" spans="1:32" x14ac:dyDescent="0.25">
      <c r="A147" s="40">
        <v>145</v>
      </c>
      <c r="B147" t="s">
        <v>781</v>
      </c>
      <c r="C147">
        <v>130</v>
      </c>
      <c r="D147">
        <v>2008</v>
      </c>
      <c r="E147">
        <v>0</v>
      </c>
      <c r="F147">
        <v>2</v>
      </c>
      <c r="H147">
        <v>1</v>
      </c>
      <c r="J147">
        <v>1</v>
      </c>
      <c r="K147" t="s">
        <v>240</v>
      </c>
      <c r="L147">
        <v>90</v>
      </c>
      <c r="M147">
        <v>1</v>
      </c>
      <c r="N147">
        <v>63</v>
      </c>
      <c r="O147">
        <v>63</v>
      </c>
      <c r="P147">
        <v>125</v>
      </c>
      <c r="Q147">
        <v>0</v>
      </c>
      <c r="R147">
        <v>0</v>
      </c>
      <c r="S147" t="s">
        <v>782</v>
      </c>
      <c r="T147">
        <v>6510</v>
      </c>
      <c r="U147" t="s">
        <v>336</v>
      </c>
      <c r="V147" t="s">
        <v>336</v>
      </c>
      <c r="W147" t="s">
        <v>783</v>
      </c>
      <c r="X147">
        <v>2625</v>
      </c>
      <c r="Y147" t="s">
        <v>244</v>
      </c>
      <c r="AA147">
        <v>187</v>
      </c>
      <c r="AB147" t="s">
        <v>784</v>
      </c>
      <c r="AC147" t="s">
        <v>782</v>
      </c>
      <c r="AD147">
        <v>5</v>
      </c>
      <c r="AE147">
        <v>711727.37</v>
      </c>
      <c r="AF147">
        <v>6172646.4800000004</v>
      </c>
    </row>
    <row r="148" spans="1:32" x14ac:dyDescent="0.25">
      <c r="A148" s="40">
        <v>146</v>
      </c>
      <c r="B148" t="s">
        <v>785</v>
      </c>
      <c r="C148">
        <v>130</v>
      </c>
      <c r="D148">
        <v>2008</v>
      </c>
      <c r="E148">
        <v>0</v>
      </c>
      <c r="F148">
        <v>2</v>
      </c>
      <c r="H148">
        <v>1</v>
      </c>
      <c r="J148">
        <v>1</v>
      </c>
      <c r="K148" t="s">
        <v>240</v>
      </c>
      <c r="L148">
        <v>90</v>
      </c>
      <c r="M148">
        <v>1</v>
      </c>
      <c r="N148">
        <v>58</v>
      </c>
      <c r="O148">
        <v>58</v>
      </c>
      <c r="P148">
        <v>111</v>
      </c>
      <c r="Q148">
        <v>0</v>
      </c>
      <c r="R148">
        <v>0</v>
      </c>
      <c r="S148" t="s">
        <v>786</v>
      </c>
      <c r="T148">
        <v>6510</v>
      </c>
      <c r="U148" t="s">
        <v>336</v>
      </c>
      <c r="V148" t="s">
        <v>336</v>
      </c>
      <c r="W148" t="s">
        <v>787</v>
      </c>
      <c r="X148">
        <v>2625</v>
      </c>
      <c r="Y148" t="s">
        <v>244</v>
      </c>
      <c r="AA148">
        <v>187</v>
      </c>
      <c r="AB148" t="s">
        <v>788</v>
      </c>
      <c r="AC148" t="s">
        <v>786</v>
      </c>
      <c r="AD148">
        <v>5</v>
      </c>
      <c r="AE148">
        <v>711708.22</v>
      </c>
      <c r="AF148">
        <v>6172683.8399999999</v>
      </c>
    </row>
    <row r="149" spans="1:32" x14ac:dyDescent="0.25">
      <c r="A149" s="40">
        <v>147</v>
      </c>
      <c r="B149" t="s">
        <v>789</v>
      </c>
      <c r="C149">
        <v>130</v>
      </c>
      <c r="D149">
        <v>2008</v>
      </c>
      <c r="E149">
        <v>0</v>
      </c>
      <c r="F149">
        <v>2</v>
      </c>
      <c r="H149">
        <v>1</v>
      </c>
      <c r="J149">
        <v>1</v>
      </c>
      <c r="K149" t="s">
        <v>240</v>
      </c>
      <c r="L149">
        <v>90</v>
      </c>
      <c r="M149">
        <v>1</v>
      </c>
      <c r="N149">
        <v>58</v>
      </c>
      <c r="O149">
        <v>58</v>
      </c>
      <c r="P149">
        <v>111</v>
      </c>
      <c r="Q149">
        <v>0</v>
      </c>
      <c r="R149">
        <v>0</v>
      </c>
      <c r="S149" t="s">
        <v>790</v>
      </c>
      <c r="T149">
        <v>6510</v>
      </c>
      <c r="U149" t="s">
        <v>336</v>
      </c>
      <c r="V149" t="s">
        <v>336</v>
      </c>
      <c r="W149" t="s">
        <v>791</v>
      </c>
      <c r="X149">
        <v>2625</v>
      </c>
      <c r="Y149" t="s">
        <v>244</v>
      </c>
      <c r="AA149">
        <v>187</v>
      </c>
      <c r="AB149" t="s">
        <v>792</v>
      </c>
      <c r="AC149" t="s">
        <v>790</v>
      </c>
      <c r="AD149">
        <v>5</v>
      </c>
      <c r="AE149">
        <v>711723.86</v>
      </c>
      <c r="AF149">
        <v>6172687.6299999999</v>
      </c>
    </row>
    <row r="150" spans="1:32" x14ac:dyDescent="0.25">
      <c r="A150" s="40">
        <v>148</v>
      </c>
      <c r="B150" t="s">
        <v>793</v>
      </c>
      <c r="C150">
        <v>130</v>
      </c>
      <c r="D150">
        <v>2008</v>
      </c>
      <c r="E150">
        <v>0</v>
      </c>
      <c r="F150">
        <v>2</v>
      </c>
      <c r="H150">
        <v>1</v>
      </c>
      <c r="J150">
        <v>1</v>
      </c>
      <c r="K150" t="s">
        <v>240</v>
      </c>
      <c r="L150">
        <v>90</v>
      </c>
      <c r="M150">
        <v>1</v>
      </c>
      <c r="N150">
        <v>63</v>
      </c>
      <c r="O150">
        <v>63</v>
      </c>
      <c r="P150">
        <v>125</v>
      </c>
      <c r="Q150">
        <v>0</v>
      </c>
      <c r="R150">
        <v>0</v>
      </c>
      <c r="S150" t="s">
        <v>794</v>
      </c>
      <c r="T150">
        <v>6510</v>
      </c>
      <c r="U150" t="s">
        <v>336</v>
      </c>
      <c r="V150" t="s">
        <v>336</v>
      </c>
      <c r="W150" t="s">
        <v>795</v>
      </c>
      <c r="X150">
        <v>2625</v>
      </c>
      <c r="Y150" t="s">
        <v>244</v>
      </c>
      <c r="AA150">
        <v>187</v>
      </c>
      <c r="AB150" t="s">
        <v>796</v>
      </c>
      <c r="AC150" t="s">
        <v>794</v>
      </c>
      <c r="AD150">
        <v>5</v>
      </c>
      <c r="AE150">
        <v>711741.26</v>
      </c>
      <c r="AF150">
        <v>6172686.5599999996</v>
      </c>
    </row>
    <row r="151" spans="1:32" x14ac:dyDescent="0.25">
      <c r="A151" s="40">
        <v>149</v>
      </c>
      <c r="B151" t="s">
        <v>797</v>
      </c>
      <c r="C151">
        <v>130</v>
      </c>
      <c r="D151">
        <v>2008</v>
      </c>
      <c r="E151">
        <v>0</v>
      </c>
      <c r="F151">
        <v>2</v>
      </c>
      <c r="H151">
        <v>1</v>
      </c>
      <c r="J151">
        <v>1</v>
      </c>
      <c r="K151" t="s">
        <v>240</v>
      </c>
      <c r="L151">
        <v>90</v>
      </c>
      <c r="M151">
        <v>1</v>
      </c>
      <c r="N151">
        <v>60</v>
      </c>
      <c r="O151">
        <v>60</v>
      </c>
      <c r="P151">
        <v>119</v>
      </c>
      <c r="Q151">
        <v>0</v>
      </c>
      <c r="R151">
        <v>0</v>
      </c>
      <c r="S151" t="s">
        <v>798</v>
      </c>
      <c r="T151">
        <v>6510</v>
      </c>
      <c r="U151" t="s">
        <v>336</v>
      </c>
      <c r="V151" t="s">
        <v>336</v>
      </c>
      <c r="W151" t="s">
        <v>799</v>
      </c>
      <c r="X151">
        <v>2625</v>
      </c>
      <c r="Y151" t="s">
        <v>244</v>
      </c>
      <c r="AA151">
        <v>187</v>
      </c>
      <c r="AB151" t="s">
        <v>800</v>
      </c>
      <c r="AC151" t="s">
        <v>798</v>
      </c>
      <c r="AD151">
        <v>5</v>
      </c>
      <c r="AE151">
        <v>711715.27</v>
      </c>
      <c r="AF151">
        <v>6172716.4400000004</v>
      </c>
    </row>
    <row r="152" spans="1:32" x14ac:dyDescent="0.25">
      <c r="A152" s="40">
        <v>150</v>
      </c>
      <c r="B152" t="s">
        <v>801</v>
      </c>
      <c r="C152">
        <v>120</v>
      </c>
      <c r="D152">
        <v>1962</v>
      </c>
      <c r="E152">
        <v>0</v>
      </c>
      <c r="F152">
        <v>3</v>
      </c>
      <c r="H152">
        <v>1</v>
      </c>
      <c r="J152">
        <v>2</v>
      </c>
      <c r="K152" t="s">
        <v>247</v>
      </c>
      <c r="L152">
        <v>2</v>
      </c>
      <c r="M152">
        <v>1</v>
      </c>
      <c r="N152">
        <v>107</v>
      </c>
      <c r="O152">
        <v>107</v>
      </c>
      <c r="P152">
        <v>107</v>
      </c>
      <c r="Q152">
        <v>0</v>
      </c>
      <c r="R152">
        <v>0</v>
      </c>
      <c r="S152" t="s">
        <v>802</v>
      </c>
      <c r="T152">
        <v>2023</v>
      </c>
      <c r="U152" t="s">
        <v>449</v>
      </c>
      <c r="V152" t="s">
        <v>449</v>
      </c>
      <c r="W152" t="s">
        <v>308</v>
      </c>
      <c r="X152">
        <v>2665</v>
      </c>
      <c r="Y152" t="s">
        <v>257</v>
      </c>
      <c r="AA152">
        <v>187</v>
      </c>
      <c r="AB152" t="s">
        <v>803</v>
      </c>
      <c r="AC152" t="s">
        <v>802</v>
      </c>
      <c r="AD152">
        <v>5</v>
      </c>
      <c r="AE152">
        <v>712175.38</v>
      </c>
      <c r="AF152">
        <v>6169525.7400000002</v>
      </c>
    </row>
    <row r="153" spans="1:32" x14ac:dyDescent="0.25">
      <c r="A153" s="40">
        <v>151</v>
      </c>
      <c r="B153" t="s">
        <v>804</v>
      </c>
      <c r="C153">
        <v>220</v>
      </c>
      <c r="D153">
        <v>1962</v>
      </c>
      <c r="E153">
        <v>0</v>
      </c>
      <c r="F153">
        <v>3</v>
      </c>
      <c r="H153">
        <v>1</v>
      </c>
      <c r="J153">
        <v>2</v>
      </c>
      <c r="K153" t="s">
        <v>247</v>
      </c>
      <c r="M153">
        <v>1</v>
      </c>
      <c r="N153">
        <v>262</v>
      </c>
      <c r="O153">
        <v>262</v>
      </c>
      <c r="P153">
        <v>0</v>
      </c>
      <c r="Q153">
        <v>262</v>
      </c>
      <c r="R153">
        <v>0</v>
      </c>
      <c r="S153" t="s">
        <v>802</v>
      </c>
      <c r="T153">
        <v>2023</v>
      </c>
      <c r="U153" t="s">
        <v>449</v>
      </c>
      <c r="V153" t="s">
        <v>449</v>
      </c>
      <c r="W153" t="s">
        <v>308</v>
      </c>
      <c r="X153">
        <v>2665</v>
      </c>
      <c r="Y153" t="s">
        <v>257</v>
      </c>
      <c r="AA153">
        <v>187</v>
      </c>
      <c r="AB153" t="s">
        <v>803</v>
      </c>
      <c r="AC153" t="s">
        <v>802</v>
      </c>
      <c r="AD153">
        <v>5</v>
      </c>
      <c r="AE153">
        <v>712175.38</v>
      </c>
      <c r="AF153">
        <v>6169525.7400000002</v>
      </c>
    </row>
    <row r="154" spans="1:32" x14ac:dyDescent="0.25">
      <c r="A154" s="40">
        <v>152</v>
      </c>
      <c r="B154" t="s">
        <v>805</v>
      </c>
      <c r="C154">
        <v>320</v>
      </c>
      <c r="D154">
        <v>1964</v>
      </c>
      <c r="E154">
        <v>1978</v>
      </c>
      <c r="F154">
        <v>3</v>
      </c>
      <c r="H154">
        <v>3</v>
      </c>
      <c r="J154">
        <v>9</v>
      </c>
      <c r="K154" t="s">
        <v>240</v>
      </c>
      <c r="M154">
        <v>1</v>
      </c>
      <c r="N154">
        <v>321</v>
      </c>
      <c r="O154">
        <v>321</v>
      </c>
      <c r="P154">
        <v>0</v>
      </c>
      <c r="Q154">
        <v>321</v>
      </c>
      <c r="R154">
        <v>0</v>
      </c>
      <c r="S154" t="s">
        <v>802</v>
      </c>
      <c r="T154">
        <v>2023</v>
      </c>
      <c r="U154" t="s">
        <v>449</v>
      </c>
      <c r="V154" t="s">
        <v>449</v>
      </c>
      <c r="W154" t="s">
        <v>308</v>
      </c>
      <c r="X154">
        <v>2665</v>
      </c>
      <c r="Y154" t="s">
        <v>257</v>
      </c>
      <c r="AA154">
        <v>187</v>
      </c>
      <c r="AB154" t="s">
        <v>803</v>
      </c>
      <c r="AC154" t="s">
        <v>802</v>
      </c>
      <c r="AD154">
        <v>5</v>
      </c>
      <c r="AE154">
        <v>712175.38</v>
      </c>
      <c r="AF154">
        <v>6169525.7400000002</v>
      </c>
    </row>
    <row r="155" spans="1:32" x14ac:dyDescent="0.25">
      <c r="A155" s="40">
        <v>153</v>
      </c>
      <c r="B155" t="s">
        <v>806</v>
      </c>
      <c r="C155">
        <v>120</v>
      </c>
      <c r="D155">
        <v>1967</v>
      </c>
      <c r="E155">
        <v>1977</v>
      </c>
      <c r="F155">
        <v>3</v>
      </c>
      <c r="H155">
        <v>1</v>
      </c>
      <c r="J155">
        <v>1</v>
      </c>
      <c r="K155" t="s">
        <v>240</v>
      </c>
      <c r="M155">
        <v>1</v>
      </c>
      <c r="N155">
        <v>102</v>
      </c>
      <c r="O155">
        <v>102</v>
      </c>
      <c r="P155">
        <v>182</v>
      </c>
      <c r="Q155">
        <v>0</v>
      </c>
      <c r="R155">
        <v>0</v>
      </c>
      <c r="S155" t="s">
        <v>807</v>
      </c>
      <c r="T155">
        <v>6391</v>
      </c>
      <c r="U155" t="s">
        <v>539</v>
      </c>
      <c r="V155" t="s">
        <v>539</v>
      </c>
      <c r="W155" t="s">
        <v>721</v>
      </c>
      <c r="X155">
        <v>2625</v>
      </c>
      <c r="Y155" t="s">
        <v>244</v>
      </c>
      <c r="AA155">
        <v>187</v>
      </c>
      <c r="AB155" t="s">
        <v>808</v>
      </c>
      <c r="AC155" t="s">
        <v>807</v>
      </c>
      <c r="AD155">
        <v>5</v>
      </c>
      <c r="AE155">
        <v>711156.2</v>
      </c>
      <c r="AF155">
        <v>6171892.6900000004</v>
      </c>
    </row>
    <row r="156" spans="1:32" x14ac:dyDescent="0.25">
      <c r="A156" s="40">
        <v>154</v>
      </c>
      <c r="B156" t="s">
        <v>809</v>
      </c>
      <c r="C156">
        <v>120</v>
      </c>
      <c r="D156">
        <v>1964</v>
      </c>
      <c r="E156">
        <v>1981</v>
      </c>
      <c r="F156">
        <v>3</v>
      </c>
      <c r="H156">
        <v>1</v>
      </c>
      <c r="J156">
        <v>2</v>
      </c>
      <c r="K156" t="s">
        <v>260</v>
      </c>
      <c r="M156">
        <v>1</v>
      </c>
      <c r="N156">
        <v>130</v>
      </c>
      <c r="O156">
        <v>130</v>
      </c>
      <c r="P156">
        <v>130</v>
      </c>
      <c r="Q156">
        <v>0</v>
      </c>
      <c r="R156">
        <v>0</v>
      </c>
      <c r="S156" t="s">
        <v>810</v>
      </c>
      <c r="T156">
        <v>2130</v>
      </c>
      <c r="U156" t="s">
        <v>626</v>
      </c>
      <c r="V156" t="s">
        <v>626</v>
      </c>
      <c r="W156" t="s">
        <v>811</v>
      </c>
      <c r="X156">
        <v>2665</v>
      </c>
      <c r="Y156" t="s">
        <v>257</v>
      </c>
      <c r="AA156">
        <v>187</v>
      </c>
      <c r="AB156" t="s">
        <v>812</v>
      </c>
      <c r="AC156" t="s">
        <v>810</v>
      </c>
      <c r="AD156">
        <v>5</v>
      </c>
      <c r="AE156">
        <v>712109.64</v>
      </c>
      <c r="AF156">
        <v>6169469.0700000003</v>
      </c>
    </row>
    <row r="157" spans="1:32" x14ac:dyDescent="0.25">
      <c r="A157" s="40">
        <v>155</v>
      </c>
      <c r="B157" t="s">
        <v>813</v>
      </c>
      <c r="C157">
        <v>120</v>
      </c>
      <c r="D157">
        <v>1969</v>
      </c>
      <c r="E157">
        <v>1980</v>
      </c>
      <c r="F157">
        <v>3</v>
      </c>
      <c r="H157">
        <v>1</v>
      </c>
      <c r="J157">
        <v>1</v>
      </c>
      <c r="K157" t="s">
        <v>240</v>
      </c>
      <c r="L157">
        <v>2</v>
      </c>
      <c r="M157">
        <v>1</v>
      </c>
      <c r="N157">
        <v>124</v>
      </c>
      <c r="O157">
        <v>124</v>
      </c>
      <c r="P157">
        <v>124</v>
      </c>
      <c r="Q157">
        <v>0</v>
      </c>
      <c r="R157">
        <v>0</v>
      </c>
      <c r="S157" t="s">
        <v>814</v>
      </c>
      <c r="T157">
        <v>6391</v>
      </c>
      <c r="U157" t="s">
        <v>539</v>
      </c>
      <c r="V157" t="s">
        <v>539</v>
      </c>
      <c r="W157" t="s">
        <v>519</v>
      </c>
      <c r="X157">
        <v>2625</v>
      </c>
      <c r="Y157" t="s">
        <v>244</v>
      </c>
      <c r="AA157">
        <v>187</v>
      </c>
      <c r="AB157" t="s">
        <v>815</v>
      </c>
      <c r="AC157" t="s">
        <v>814</v>
      </c>
      <c r="AD157">
        <v>5</v>
      </c>
      <c r="AE157">
        <v>711083.11</v>
      </c>
      <c r="AF157">
        <v>6172189</v>
      </c>
    </row>
    <row r="158" spans="1:32" x14ac:dyDescent="0.25">
      <c r="A158" s="40">
        <v>156</v>
      </c>
      <c r="B158" t="s">
        <v>816</v>
      </c>
      <c r="C158">
        <v>120</v>
      </c>
      <c r="D158">
        <v>1973</v>
      </c>
      <c r="E158">
        <v>0</v>
      </c>
      <c r="F158">
        <v>3</v>
      </c>
      <c r="H158">
        <v>1</v>
      </c>
      <c r="J158">
        <v>2</v>
      </c>
      <c r="K158" t="s">
        <v>260</v>
      </c>
      <c r="M158">
        <v>1</v>
      </c>
      <c r="N158">
        <v>109</v>
      </c>
      <c r="O158">
        <v>109</v>
      </c>
      <c r="P158">
        <v>109</v>
      </c>
      <c r="Q158">
        <v>0</v>
      </c>
      <c r="R158">
        <v>0</v>
      </c>
      <c r="S158" t="s">
        <v>817</v>
      </c>
      <c r="T158">
        <v>6710</v>
      </c>
      <c r="U158" t="s">
        <v>327</v>
      </c>
      <c r="V158" t="s">
        <v>327</v>
      </c>
      <c r="W158" t="s">
        <v>818</v>
      </c>
      <c r="X158">
        <v>2625</v>
      </c>
      <c r="Y158" t="s">
        <v>244</v>
      </c>
      <c r="AA158">
        <v>187</v>
      </c>
      <c r="AB158" t="s">
        <v>819</v>
      </c>
      <c r="AC158" t="s">
        <v>817</v>
      </c>
      <c r="AD158">
        <v>5</v>
      </c>
      <c r="AE158">
        <v>710862.57</v>
      </c>
      <c r="AF158">
        <v>6171816.1699999999</v>
      </c>
    </row>
    <row r="159" spans="1:32" x14ac:dyDescent="0.25">
      <c r="A159" s="40">
        <v>157</v>
      </c>
      <c r="B159" t="s">
        <v>820</v>
      </c>
      <c r="C159">
        <v>120</v>
      </c>
      <c r="D159">
        <v>1960</v>
      </c>
      <c r="E159">
        <v>1970</v>
      </c>
      <c r="F159">
        <v>3</v>
      </c>
      <c r="H159">
        <v>1</v>
      </c>
      <c r="J159">
        <v>2</v>
      </c>
      <c r="K159" t="s">
        <v>260</v>
      </c>
      <c r="L159">
        <v>80</v>
      </c>
      <c r="M159">
        <v>1</v>
      </c>
      <c r="N159">
        <v>163</v>
      </c>
      <c r="O159">
        <v>163</v>
      </c>
      <c r="P159">
        <v>163</v>
      </c>
      <c r="Q159">
        <v>0</v>
      </c>
      <c r="R159">
        <v>0</v>
      </c>
      <c r="S159" t="s">
        <v>821</v>
      </c>
      <c r="T159">
        <v>1597</v>
      </c>
      <c r="U159" t="s">
        <v>822</v>
      </c>
      <c r="V159" t="s">
        <v>822</v>
      </c>
      <c r="W159" t="s">
        <v>413</v>
      </c>
      <c r="X159">
        <v>2665</v>
      </c>
      <c r="Y159" t="s">
        <v>257</v>
      </c>
      <c r="AA159">
        <v>187</v>
      </c>
      <c r="AB159" t="s">
        <v>823</v>
      </c>
      <c r="AC159" t="s">
        <v>821</v>
      </c>
      <c r="AD159">
        <v>5</v>
      </c>
      <c r="AE159">
        <v>712909.51</v>
      </c>
      <c r="AF159">
        <v>6168914.2699999996</v>
      </c>
    </row>
    <row r="160" spans="1:32" x14ac:dyDescent="0.25">
      <c r="A160" s="40">
        <v>158</v>
      </c>
      <c r="B160" t="s">
        <v>824</v>
      </c>
      <c r="C160">
        <v>320</v>
      </c>
      <c r="D160">
        <v>1993</v>
      </c>
      <c r="E160">
        <v>0</v>
      </c>
      <c r="F160">
        <v>90</v>
      </c>
      <c r="H160">
        <v>6</v>
      </c>
      <c r="J160">
        <v>2</v>
      </c>
      <c r="K160" t="s">
        <v>260</v>
      </c>
      <c r="M160">
        <v>1</v>
      </c>
      <c r="N160">
        <v>600</v>
      </c>
      <c r="O160">
        <v>600</v>
      </c>
      <c r="P160">
        <v>0</v>
      </c>
      <c r="Q160">
        <v>649</v>
      </c>
      <c r="R160">
        <v>0</v>
      </c>
      <c r="S160" t="s">
        <v>825</v>
      </c>
      <c r="T160">
        <v>3515</v>
      </c>
      <c r="U160" t="s">
        <v>778</v>
      </c>
      <c r="V160" t="s">
        <v>778</v>
      </c>
      <c r="W160" t="s">
        <v>811</v>
      </c>
      <c r="X160">
        <v>2625</v>
      </c>
      <c r="Y160" t="s">
        <v>244</v>
      </c>
      <c r="AA160">
        <v>187</v>
      </c>
      <c r="AB160" t="s">
        <v>826</v>
      </c>
      <c r="AC160" t="s">
        <v>825</v>
      </c>
      <c r="AD160">
        <v>5</v>
      </c>
      <c r="AE160">
        <v>712390.24</v>
      </c>
      <c r="AF160">
        <v>6171749.7599999998</v>
      </c>
    </row>
    <row r="161" spans="1:32" x14ac:dyDescent="0.25">
      <c r="A161" s="40">
        <v>159</v>
      </c>
      <c r="B161" t="s">
        <v>827</v>
      </c>
      <c r="C161">
        <v>320</v>
      </c>
      <c r="D161">
        <v>1993</v>
      </c>
      <c r="E161">
        <v>0</v>
      </c>
      <c r="F161">
        <v>90</v>
      </c>
      <c r="H161">
        <v>8</v>
      </c>
      <c r="J161">
        <v>2</v>
      </c>
      <c r="K161" t="s">
        <v>260</v>
      </c>
      <c r="M161">
        <v>2</v>
      </c>
      <c r="N161">
        <v>268</v>
      </c>
      <c r="O161">
        <v>268</v>
      </c>
      <c r="P161">
        <v>0</v>
      </c>
      <c r="Q161">
        <v>513</v>
      </c>
      <c r="R161">
        <v>0</v>
      </c>
      <c r="S161" t="s">
        <v>825</v>
      </c>
      <c r="T161">
        <v>3515</v>
      </c>
      <c r="U161" t="s">
        <v>778</v>
      </c>
      <c r="V161" t="s">
        <v>778</v>
      </c>
      <c r="W161" t="s">
        <v>811</v>
      </c>
      <c r="X161">
        <v>2625</v>
      </c>
      <c r="Y161" t="s">
        <v>244</v>
      </c>
      <c r="AA161">
        <v>187</v>
      </c>
      <c r="AB161" t="s">
        <v>826</v>
      </c>
      <c r="AC161" t="s">
        <v>825</v>
      </c>
      <c r="AD161">
        <v>5</v>
      </c>
      <c r="AE161">
        <v>712390.24</v>
      </c>
      <c r="AF161">
        <v>6171749.7599999998</v>
      </c>
    </row>
    <row r="162" spans="1:32" x14ac:dyDescent="0.25">
      <c r="A162" s="40">
        <v>160</v>
      </c>
      <c r="B162" t="s">
        <v>828</v>
      </c>
      <c r="C162">
        <v>120</v>
      </c>
      <c r="D162">
        <v>1969</v>
      </c>
      <c r="E162">
        <v>1977</v>
      </c>
      <c r="F162">
        <v>3</v>
      </c>
      <c r="H162">
        <v>1</v>
      </c>
      <c r="J162">
        <v>2</v>
      </c>
      <c r="K162" t="s">
        <v>260</v>
      </c>
      <c r="M162">
        <v>1</v>
      </c>
      <c r="N162">
        <v>162</v>
      </c>
      <c r="O162">
        <v>162</v>
      </c>
      <c r="P162">
        <v>162</v>
      </c>
      <c r="Q162">
        <v>0</v>
      </c>
      <c r="R162">
        <v>0</v>
      </c>
      <c r="S162" t="s">
        <v>829</v>
      </c>
      <c r="T162">
        <v>5326</v>
      </c>
      <c r="U162" t="s">
        <v>289</v>
      </c>
      <c r="V162" t="s">
        <v>289</v>
      </c>
      <c r="W162" t="s">
        <v>830</v>
      </c>
      <c r="X162">
        <v>2625</v>
      </c>
      <c r="Y162" t="s">
        <v>244</v>
      </c>
      <c r="AA162">
        <v>187</v>
      </c>
      <c r="AB162" t="s">
        <v>831</v>
      </c>
      <c r="AC162" t="s">
        <v>829</v>
      </c>
      <c r="AD162">
        <v>5</v>
      </c>
      <c r="AE162">
        <v>710899.31</v>
      </c>
      <c r="AF162">
        <v>6172079.5</v>
      </c>
    </row>
    <row r="163" spans="1:32" x14ac:dyDescent="0.25">
      <c r="A163" s="40">
        <v>161</v>
      </c>
      <c r="B163" t="s">
        <v>832</v>
      </c>
      <c r="C163">
        <v>120</v>
      </c>
      <c r="D163">
        <v>1970</v>
      </c>
      <c r="E163">
        <v>0</v>
      </c>
      <c r="F163">
        <v>3</v>
      </c>
      <c r="H163">
        <v>1</v>
      </c>
      <c r="J163">
        <v>2</v>
      </c>
      <c r="K163" t="s">
        <v>260</v>
      </c>
      <c r="M163">
        <v>1</v>
      </c>
      <c r="N163">
        <v>128</v>
      </c>
      <c r="O163">
        <v>128</v>
      </c>
      <c r="P163">
        <v>199</v>
      </c>
      <c r="Q163">
        <v>0</v>
      </c>
      <c r="R163">
        <v>0</v>
      </c>
      <c r="S163" t="s">
        <v>833</v>
      </c>
      <c r="T163">
        <v>5858</v>
      </c>
      <c r="U163" t="s">
        <v>294</v>
      </c>
      <c r="V163" t="s">
        <v>294</v>
      </c>
      <c r="W163" t="s">
        <v>498</v>
      </c>
      <c r="X163">
        <v>2665</v>
      </c>
      <c r="Y163" t="s">
        <v>257</v>
      </c>
      <c r="AA163">
        <v>187</v>
      </c>
      <c r="AB163" t="s">
        <v>834</v>
      </c>
      <c r="AC163" t="s">
        <v>833</v>
      </c>
      <c r="AD163">
        <v>5</v>
      </c>
      <c r="AE163">
        <v>711977.36</v>
      </c>
      <c r="AF163">
        <v>6169448.9400000004</v>
      </c>
    </row>
    <row r="164" spans="1:32" x14ac:dyDescent="0.25">
      <c r="A164" s="40">
        <v>162</v>
      </c>
      <c r="B164" t="s">
        <v>835</v>
      </c>
      <c r="C164">
        <v>120</v>
      </c>
      <c r="D164">
        <v>1968</v>
      </c>
      <c r="E164">
        <v>0</v>
      </c>
      <c r="F164">
        <v>3</v>
      </c>
      <c r="H164">
        <v>1</v>
      </c>
      <c r="J164">
        <v>2</v>
      </c>
      <c r="K164" t="s">
        <v>260</v>
      </c>
      <c r="M164">
        <v>1</v>
      </c>
      <c r="N164">
        <v>142</v>
      </c>
      <c r="O164">
        <v>142</v>
      </c>
      <c r="P164">
        <v>142</v>
      </c>
      <c r="Q164">
        <v>0</v>
      </c>
      <c r="R164">
        <v>0</v>
      </c>
      <c r="S164" t="s">
        <v>836</v>
      </c>
      <c r="T164">
        <v>7243</v>
      </c>
      <c r="U164" t="s">
        <v>417</v>
      </c>
      <c r="V164" t="s">
        <v>417</v>
      </c>
      <c r="W164" t="s">
        <v>519</v>
      </c>
      <c r="X164">
        <v>2665</v>
      </c>
      <c r="Y164" t="s">
        <v>257</v>
      </c>
      <c r="AA164">
        <v>187</v>
      </c>
      <c r="AB164" t="s">
        <v>837</v>
      </c>
      <c r="AC164" t="s">
        <v>836</v>
      </c>
      <c r="AD164">
        <v>5</v>
      </c>
      <c r="AE164">
        <v>713422.68</v>
      </c>
      <c r="AF164">
        <v>6169004.6299999999</v>
      </c>
    </row>
    <row r="165" spans="1:32" x14ac:dyDescent="0.25">
      <c r="A165" s="40">
        <v>163</v>
      </c>
      <c r="B165" t="s">
        <v>838</v>
      </c>
      <c r="C165">
        <v>120</v>
      </c>
      <c r="D165">
        <v>1956</v>
      </c>
      <c r="E165">
        <v>1980</v>
      </c>
      <c r="F165">
        <v>3</v>
      </c>
      <c r="H165">
        <v>2</v>
      </c>
      <c r="J165">
        <v>2</v>
      </c>
      <c r="K165" t="s">
        <v>260</v>
      </c>
      <c r="L165">
        <v>2</v>
      </c>
      <c r="M165">
        <v>1</v>
      </c>
      <c r="N165">
        <v>145</v>
      </c>
      <c r="O165">
        <v>145</v>
      </c>
      <c r="P165">
        <v>129</v>
      </c>
      <c r="Q165">
        <v>0</v>
      </c>
      <c r="R165">
        <v>0</v>
      </c>
      <c r="S165" t="s">
        <v>839</v>
      </c>
      <c r="T165">
        <v>7775</v>
      </c>
      <c r="U165" t="s">
        <v>262</v>
      </c>
      <c r="V165" t="s">
        <v>262</v>
      </c>
      <c r="W165" t="s">
        <v>295</v>
      </c>
      <c r="X165">
        <v>2665</v>
      </c>
      <c r="Y165" t="s">
        <v>257</v>
      </c>
      <c r="AA165">
        <v>187</v>
      </c>
      <c r="AB165" t="s">
        <v>840</v>
      </c>
      <c r="AC165" t="s">
        <v>839</v>
      </c>
      <c r="AD165">
        <v>5</v>
      </c>
      <c r="AE165">
        <v>712514.19</v>
      </c>
      <c r="AF165">
        <v>6169155.3700000001</v>
      </c>
    </row>
    <row r="166" spans="1:32" x14ac:dyDescent="0.25">
      <c r="A166" s="40">
        <v>164</v>
      </c>
      <c r="B166" t="s">
        <v>841</v>
      </c>
      <c r="C166">
        <v>130</v>
      </c>
      <c r="D166">
        <v>1993</v>
      </c>
      <c r="E166">
        <v>0</v>
      </c>
      <c r="F166">
        <v>4</v>
      </c>
      <c r="H166">
        <v>2</v>
      </c>
      <c r="J166">
        <v>1</v>
      </c>
      <c r="K166" t="s">
        <v>240</v>
      </c>
      <c r="M166">
        <v>1</v>
      </c>
      <c r="N166">
        <v>62</v>
      </c>
      <c r="O166">
        <v>62</v>
      </c>
      <c r="P166">
        <v>62</v>
      </c>
      <c r="Q166">
        <v>0</v>
      </c>
      <c r="R166">
        <v>0</v>
      </c>
      <c r="S166" t="s">
        <v>842</v>
      </c>
      <c r="T166">
        <v>9100</v>
      </c>
      <c r="U166" t="s">
        <v>267</v>
      </c>
      <c r="V166" t="s">
        <v>267</v>
      </c>
      <c r="W166" t="s">
        <v>511</v>
      </c>
      <c r="X166">
        <v>2625</v>
      </c>
      <c r="Y166" t="s">
        <v>244</v>
      </c>
      <c r="AA166">
        <v>187</v>
      </c>
      <c r="AB166" t="s">
        <v>843</v>
      </c>
      <c r="AC166" t="s">
        <v>842</v>
      </c>
      <c r="AD166">
        <v>5</v>
      </c>
      <c r="AE166">
        <v>711725.58</v>
      </c>
      <c r="AF166">
        <v>6172471.7300000004</v>
      </c>
    </row>
    <row r="167" spans="1:32" x14ac:dyDescent="0.25">
      <c r="A167" s="40">
        <v>165</v>
      </c>
      <c r="B167" t="s">
        <v>844</v>
      </c>
      <c r="C167">
        <v>220</v>
      </c>
      <c r="D167">
        <v>1971</v>
      </c>
      <c r="E167">
        <v>0</v>
      </c>
      <c r="F167">
        <v>3</v>
      </c>
      <c r="H167">
        <v>1</v>
      </c>
      <c r="J167">
        <v>2</v>
      </c>
      <c r="K167" t="s">
        <v>247</v>
      </c>
      <c r="M167">
        <v>1</v>
      </c>
      <c r="N167">
        <v>100</v>
      </c>
      <c r="O167">
        <v>100</v>
      </c>
      <c r="P167">
        <v>0</v>
      </c>
      <c r="Q167">
        <v>100</v>
      </c>
      <c r="R167">
        <v>0</v>
      </c>
      <c r="S167" t="s">
        <v>845</v>
      </c>
      <c r="T167">
        <v>958</v>
      </c>
      <c r="U167" t="s">
        <v>412</v>
      </c>
      <c r="V167" t="s">
        <v>412</v>
      </c>
      <c r="W167" t="s">
        <v>519</v>
      </c>
      <c r="X167">
        <v>2665</v>
      </c>
      <c r="Y167" t="s">
        <v>257</v>
      </c>
      <c r="AA167">
        <v>187</v>
      </c>
      <c r="AB167" t="s">
        <v>846</v>
      </c>
      <c r="AC167" t="s">
        <v>845</v>
      </c>
      <c r="AD167">
        <v>5</v>
      </c>
      <c r="AE167">
        <v>712929.11</v>
      </c>
      <c r="AF167">
        <v>6168851.7300000004</v>
      </c>
    </row>
    <row r="168" spans="1:32" x14ac:dyDescent="0.25">
      <c r="A168" s="40">
        <v>166</v>
      </c>
      <c r="B168" t="s">
        <v>847</v>
      </c>
      <c r="C168">
        <v>120</v>
      </c>
      <c r="D168">
        <v>1900</v>
      </c>
      <c r="E168">
        <v>0</v>
      </c>
      <c r="F168">
        <v>3</v>
      </c>
      <c r="H168">
        <v>90</v>
      </c>
      <c r="J168">
        <v>2</v>
      </c>
      <c r="K168" t="s">
        <v>260</v>
      </c>
      <c r="L168">
        <v>2</v>
      </c>
      <c r="M168">
        <v>1</v>
      </c>
      <c r="N168">
        <v>92</v>
      </c>
      <c r="O168">
        <v>92</v>
      </c>
      <c r="P168">
        <v>164</v>
      </c>
      <c r="Q168">
        <v>0</v>
      </c>
      <c r="R168">
        <v>0</v>
      </c>
      <c r="S168" t="s">
        <v>845</v>
      </c>
      <c r="T168">
        <v>958</v>
      </c>
      <c r="U168" t="s">
        <v>412</v>
      </c>
      <c r="V168" t="s">
        <v>412</v>
      </c>
      <c r="W168" t="s">
        <v>519</v>
      </c>
      <c r="X168">
        <v>2665</v>
      </c>
      <c r="Y168" t="s">
        <v>257</v>
      </c>
      <c r="AA168">
        <v>187</v>
      </c>
      <c r="AB168" t="s">
        <v>846</v>
      </c>
      <c r="AC168" t="s">
        <v>845</v>
      </c>
      <c r="AD168">
        <v>5</v>
      </c>
      <c r="AE168">
        <v>712929.11</v>
      </c>
      <c r="AF168">
        <v>6168851.7300000004</v>
      </c>
    </row>
    <row r="169" spans="1:32" x14ac:dyDescent="0.25">
      <c r="A169" s="40">
        <v>167</v>
      </c>
      <c r="B169" t="s">
        <v>848</v>
      </c>
      <c r="C169">
        <v>220</v>
      </c>
      <c r="D169">
        <v>1900</v>
      </c>
      <c r="E169">
        <v>0</v>
      </c>
      <c r="F169">
        <v>3</v>
      </c>
      <c r="H169">
        <v>2</v>
      </c>
      <c r="J169">
        <v>2</v>
      </c>
      <c r="K169" t="s">
        <v>247</v>
      </c>
      <c r="M169">
        <v>1</v>
      </c>
      <c r="N169">
        <v>43</v>
      </c>
      <c r="O169">
        <v>43</v>
      </c>
      <c r="P169">
        <v>0</v>
      </c>
      <c r="Q169">
        <v>43</v>
      </c>
      <c r="R169">
        <v>0</v>
      </c>
      <c r="S169" t="s">
        <v>845</v>
      </c>
      <c r="T169">
        <v>958</v>
      </c>
      <c r="U169" t="s">
        <v>412</v>
      </c>
      <c r="V169" t="s">
        <v>412</v>
      </c>
      <c r="W169" t="s">
        <v>519</v>
      </c>
      <c r="X169">
        <v>2665</v>
      </c>
      <c r="Y169" t="s">
        <v>257</v>
      </c>
      <c r="AA169">
        <v>187</v>
      </c>
      <c r="AB169" t="s">
        <v>846</v>
      </c>
      <c r="AC169" t="s">
        <v>845</v>
      </c>
      <c r="AD169">
        <v>5</v>
      </c>
      <c r="AE169">
        <v>712929.11</v>
      </c>
      <c r="AF169">
        <v>6168851.7300000004</v>
      </c>
    </row>
    <row r="170" spans="1:32" x14ac:dyDescent="0.25">
      <c r="A170" s="40">
        <v>168</v>
      </c>
      <c r="B170" t="s">
        <v>849</v>
      </c>
      <c r="C170">
        <v>120</v>
      </c>
      <c r="D170">
        <v>1962</v>
      </c>
      <c r="E170">
        <v>1989</v>
      </c>
      <c r="F170">
        <v>3</v>
      </c>
      <c r="H170">
        <v>1</v>
      </c>
      <c r="J170">
        <v>2</v>
      </c>
      <c r="K170" t="s">
        <v>260</v>
      </c>
      <c r="L170">
        <v>2</v>
      </c>
      <c r="M170">
        <v>1</v>
      </c>
      <c r="N170">
        <v>120</v>
      </c>
      <c r="O170">
        <v>120</v>
      </c>
      <c r="P170">
        <v>98</v>
      </c>
      <c r="Q170">
        <v>0</v>
      </c>
      <c r="R170">
        <v>0</v>
      </c>
      <c r="S170" t="s">
        <v>850</v>
      </c>
      <c r="T170">
        <v>4260</v>
      </c>
      <c r="U170" t="s">
        <v>851</v>
      </c>
      <c r="V170" t="s">
        <v>851</v>
      </c>
      <c r="W170" t="s">
        <v>408</v>
      </c>
      <c r="X170">
        <v>2665</v>
      </c>
      <c r="Y170" t="s">
        <v>257</v>
      </c>
      <c r="AA170">
        <v>187</v>
      </c>
      <c r="AB170" t="s">
        <v>852</v>
      </c>
      <c r="AC170" t="s">
        <v>850</v>
      </c>
      <c r="AD170">
        <v>5</v>
      </c>
      <c r="AE170">
        <v>713930.52</v>
      </c>
      <c r="AF170">
        <v>6169233.7000000002</v>
      </c>
    </row>
    <row r="171" spans="1:32" x14ac:dyDescent="0.25">
      <c r="A171" s="40">
        <v>169</v>
      </c>
      <c r="B171" t="s">
        <v>853</v>
      </c>
      <c r="C171">
        <v>320</v>
      </c>
      <c r="D171">
        <v>1967</v>
      </c>
      <c r="E171">
        <v>0</v>
      </c>
      <c r="F171">
        <v>3</v>
      </c>
      <c r="H171">
        <v>1</v>
      </c>
      <c r="J171">
        <v>2</v>
      </c>
      <c r="K171" t="s">
        <v>260</v>
      </c>
      <c r="M171">
        <v>2</v>
      </c>
      <c r="N171">
        <v>132</v>
      </c>
      <c r="O171">
        <v>336</v>
      </c>
      <c r="P171">
        <v>138</v>
      </c>
      <c r="Q171">
        <v>198</v>
      </c>
      <c r="R171">
        <v>0</v>
      </c>
      <c r="S171" t="s">
        <v>854</v>
      </c>
      <c r="T171">
        <v>958</v>
      </c>
      <c r="U171" t="s">
        <v>412</v>
      </c>
      <c r="V171" t="s">
        <v>412</v>
      </c>
      <c r="W171" t="s">
        <v>276</v>
      </c>
      <c r="X171">
        <v>2665</v>
      </c>
      <c r="Y171" t="s">
        <v>257</v>
      </c>
      <c r="AA171">
        <v>187</v>
      </c>
      <c r="AB171" t="s">
        <v>855</v>
      </c>
      <c r="AC171" t="s">
        <v>854</v>
      </c>
      <c r="AD171">
        <v>5</v>
      </c>
      <c r="AE171">
        <v>713142.53</v>
      </c>
      <c r="AF171">
        <v>6168840.8700000001</v>
      </c>
    </row>
    <row r="172" spans="1:32" x14ac:dyDescent="0.25">
      <c r="A172" s="40">
        <v>170</v>
      </c>
      <c r="B172" t="s">
        <v>856</v>
      </c>
      <c r="C172">
        <v>120</v>
      </c>
      <c r="D172">
        <v>1970</v>
      </c>
      <c r="E172">
        <v>1987</v>
      </c>
      <c r="F172">
        <v>3</v>
      </c>
      <c r="H172">
        <v>1</v>
      </c>
      <c r="J172">
        <v>1</v>
      </c>
      <c r="K172" t="s">
        <v>240</v>
      </c>
      <c r="L172">
        <v>2</v>
      </c>
      <c r="M172">
        <v>1</v>
      </c>
      <c r="N172">
        <v>163</v>
      </c>
      <c r="O172">
        <v>163</v>
      </c>
      <c r="P172">
        <v>163</v>
      </c>
      <c r="Q172">
        <v>0</v>
      </c>
      <c r="R172">
        <v>0</v>
      </c>
      <c r="S172" t="s">
        <v>857</v>
      </c>
      <c r="T172">
        <v>2449</v>
      </c>
      <c r="U172" t="s">
        <v>312</v>
      </c>
      <c r="V172" t="s">
        <v>312</v>
      </c>
      <c r="W172" t="s">
        <v>666</v>
      </c>
      <c r="X172">
        <v>2625</v>
      </c>
      <c r="Y172" t="s">
        <v>244</v>
      </c>
      <c r="AA172">
        <v>187</v>
      </c>
      <c r="AB172" t="s">
        <v>858</v>
      </c>
      <c r="AC172" t="s">
        <v>857</v>
      </c>
      <c r="AD172">
        <v>5</v>
      </c>
      <c r="AE172">
        <v>711449.36</v>
      </c>
      <c r="AF172">
        <v>6172076.0499999998</v>
      </c>
    </row>
    <row r="173" spans="1:32" x14ac:dyDescent="0.25">
      <c r="A173" s="40">
        <v>171</v>
      </c>
      <c r="B173" t="s">
        <v>859</v>
      </c>
      <c r="C173">
        <v>420</v>
      </c>
      <c r="D173">
        <v>2002</v>
      </c>
      <c r="E173">
        <v>0</v>
      </c>
      <c r="F173">
        <v>5</v>
      </c>
      <c r="H173">
        <v>1</v>
      </c>
      <c r="J173">
        <v>1</v>
      </c>
      <c r="K173" t="s">
        <v>240</v>
      </c>
      <c r="M173">
        <v>1</v>
      </c>
      <c r="N173">
        <v>2883</v>
      </c>
      <c r="O173">
        <v>2883</v>
      </c>
      <c r="P173">
        <v>0</v>
      </c>
      <c r="Q173">
        <v>2883</v>
      </c>
      <c r="R173">
        <v>0</v>
      </c>
      <c r="S173" t="s">
        <v>860</v>
      </c>
      <c r="T173">
        <v>3900</v>
      </c>
      <c r="U173" t="s">
        <v>861</v>
      </c>
      <c r="V173" t="s">
        <v>861</v>
      </c>
      <c r="W173" t="s">
        <v>250</v>
      </c>
      <c r="X173">
        <v>2625</v>
      </c>
      <c r="Y173" t="s">
        <v>244</v>
      </c>
      <c r="AA173">
        <v>187</v>
      </c>
      <c r="AB173" t="s">
        <v>862</v>
      </c>
      <c r="AC173" t="s">
        <v>860</v>
      </c>
      <c r="AD173">
        <v>5</v>
      </c>
      <c r="AE173">
        <v>711420.96</v>
      </c>
      <c r="AF173">
        <v>6172776.7400000002</v>
      </c>
    </row>
    <row r="174" spans="1:32" x14ac:dyDescent="0.25">
      <c r="A174" s="40">
        <v>172</v>
      </c>
      <c r="B174" t="s">
        <v>863</v>
      </c>
      <c r="C174">
        <v>120</v>
      </c>
      <c r="D174">
        <v>1964</v>
      </c>
      <c r="E174">
        <v>0</v>
      </c>
      <c r="F174">
        <v>10</v>
      </c>
      <c r="H174">
        <v>1</v>
      </c>
      <c r="J174">
        <v>2</v>
      </c>
      <c r="K174" t="s">
        <v>260</v>
      </c>
      <c r="M174">
        <v>1</v>
      </c>
      <c r="N174">
        <v>111</v>
      </c>
      <c r="O174">
        <v>111</v>
      </c>
      <c r="P174">
        <v>111</v>
      </c>
      <c r="Q174">
        <v>0</v>
      </c>
      <c r="R174">
        <v>0</v>
      </c>
      <c r="S174" t="s">
        <v>864</v>
      </c>
      <c r="T174">
        <v>1491</v>
      </c>
      <c r="U174" t="s">
        <v>280</v>
      </c>
      <c r="V174" t="s">
        <v>280</v>
      </c>
      <c r="W174" t="s">
        <v>421</v>
      </c>
      <c r="X174">
        <v>2625</v>
      </c>
      <c r="Y174" t="s">
        <v>244</v>
      </c>
      <c r="AA174">
        <v>187</v>
      </c>
      <c r="AB174" t="s">
        <v>865</v>
      </c>
      <c r="AC174" t="s">
        <v>864</v>
      </c>
      <c r="AD174">
        <v>5</v>
      </c>
      <c r="AE174">
        <v>711590.82</v>
      </c>
      <c r="AF174">
        <v>6170600.6699999999</v>
      </c>
    </row>
    <row r="175" spans="1:32" x14ac:dyDescent="0.25">
      <c r="A175" s="40">
        <v>173</v>
      </c>
      <c r="B175" t="s">
        <v>866</v>
      </c>
      <c r="C175">
        <v>530</v>
      </c>
      <c r="D175">
        <v>1979</v>
      </c>
      <c r="E175">
        <v>0</v>
      </c>
      <c r="F175">
        <v>4</v>
      </c>
      <c r="H175">
        <v>1</v>
      </c>
      <c r="J175">
        <v>1</v>
      </c>
      <c r="K175" t="s">
        <v>240</v>
      </c>
      <c r="M175">
        <v>2</v>
      </c>
      <c r="N175">
        <v>3993</v>
      </c>
      <c r="O175">
        <v>5083</v>
      </c>
      <c r="P175">
        <v>0</v>
      </c>
      <c r="Q175">
        <v>5696</v>
      </c>
      <c r="R175">
        <v>0</v>
      </c>
      <c r="S175" t="s">
        <v>867</v>
      </c>
      <c r="T175">
        <v>3470</v>
      </c>
      <c r="U175" t="s">
        <v>868</v>
      </c>
      <c r="V175" t="s">
        <v>868</v>
      </c>
      <c r="W175" t="s">
        <v>869</v>
      </c>
      <c r="X175">
        <v>2625</v>
      </c>
      <c r="Y175" t="s">
        <v>244</v>
      </c>
      <c r="AA175">
        <v>187</v>
      </c>
      <c r="AB175" t="s">
        <v>870</v>
      </c>
      <c r="AC175" t="s">
        <v>867</v>
      </c>
      <c r="AD175">
        <v>5</v>
      </c>
      <c r="AE175">
        <v>712264.55</v>
      </c>
      <c r="AF175">
        <v>6170038.2999999998</v>
      </c>
    </row>
    <row r="176" spans="1:32" x14ac:dyDescent="0.25">
      <c r="A176" s="40">
        <v>174</v>
      </c>
      <c r="B176" t="s">
        <v>871</v>
      </c>
      <c r="C176">
        <v>120</v>
      </c>
      <c r="D176">
        <v>1970</v>
      </c>
      <c r="E176">
        <v>1982</v>
      </c>
      <c r="F176">
        <v>3</v>
      </c>
      <c r="H176">
        <v>1</v>
      </c>
      <c r="J176">
        <v>2</v>
      </c>
      <c r="K176" t="s">
        <v>260</v>
      </c>
      <c r="L176">
        <v>90</v>
      </c>
      <c r="M176">
        <v>1</v>
      </c>
      <c r="N176">
        <v>165</v>
      </c>
      <c r="O176">
        <v>165</v>
      </c>
      <c r="P176">
        <v>134</v>
      </c>
      <c r="Q176">
        <v>0</v>
      </c>
      <c r="R176">
        <v>0</v>
      </c>
      <c r="S176" t="s">
        <v>872</v>
      </c>
      <c r="T176">
        <v>5326</v>
      </c>
      <c r="U176" t="s">
        <v>289</v>
      </c>
      <c r="V176" t="s">
        <v>289</v>
      </c>
      <c r="W176" t="s">
        <v>466</v>
      </c>
      <c r="X176">
        <v>2625</v>
      </c>
      <c r="Y176" t="s">
        <v>244</v>
      </c>
      <c r="AA176">
        <v>187</v>
      </c>
      <c r="AB176" t="s">
        <v>873</v>
      </c>
      <c r="AC176" t="s">
        <v>872</v>
      </c>
      <c r="AD176">
        <v>5</v>
      </c>
      <c r="AE176">
        <v>710803.44</v>
      </c>
      <c r="AF176">
        <v>6172056.04</v>
      </c>
    </row>
    <row r="177" spans="1:32" x14ac:dyDescent="0.25">
      <c r="A177" s="40">
        <v>175</v>
      </c>
      <c r="B177" t="s">
        <v>874</v>
      </c>
      <c r="C177">
        <v>120</v>
      </c>
      <c r="D177">
        <v>1975</v>
      </c>
      <c r="E177">
        <v>0</v>
      </c>
      <c r="F177">
        <v>3</v>
      </c>
      <c r="H177">
        <v>1</v>
      </c>
      <c r="J177">
        <v>7</v>
      </c>
      <c r="K177" t="s">
        <v>253</v>
      </c>
      <c r="M177">
        <v>1</v>
      </c>
      <c r="N177">
        <v>135</v>
      </c>
      <c r="O177">
        <v>135</v>
      </c>
      <c r="P177">
        <v>135</v>
      </c>
      <c r="Q177">
        <v>0</v>
      </c>
      <c r="R177">
        <v>0</v>
      </c>
      <c r="S177" t="s">
        <v>875</v>
      </c>
      <c r="T177">
        <v>5858</v>
      </c>
      <c r="U177" t="s">
        <v>294</v>
      </c>
      <c r="V177" t="s">
        <v>294</v>
      </c>
      <c r="W177" t="s">
        <v>565</v>
      </c>
      <c r="X177">
        <v>2665</v>
      </c>
      <c r="Y177" t="s">
        <v>257</v>
      </c>
      <c r="AA177">
        <v>187</v>
      </c>
      <c r="AB177" t="s">
        <v>876</v>
      </c>
      <c r="AC177" t="s">
        <v>875</v>
      </c>
      <c r="AD177">
        <v>5</v>
      </c>
      <c r="AE177">
        <v>712096.74</v>
      </c>
      <c r="AF177">
        <v>6169292.96</v>
      </c>
    </row>
    <row r="178" spans="1:32" x14ac:dyDescent="0.25">
      <c r="A178" s="40">
        <v>176</v>
      </c>
      <c r="B178" t="s">
        <v>877</v>
      </c>
      <c r="C178">
        <v>120</v>
      </c>
      <c r="D178">
        <v>1999</v>
      </c>
      <c r="E178">
        <v>0</v>
      </c>
      <c r="F178">
        <v>4</v>
      </c>
      <c r="H178">
        <v>1</v>
      </c>
      <c r="J178">
        <v>2</v>
      </c>
      <c r="K178" t="s">
        <v>260</v>
      </c>
      <c r="L178">
        <v>90</v>
      </c>
      <c r="M178">
        <v>1</v>
      </c>
      <c r="N178">
        <v>87</v>
      </c>
      <c r="O178">
        <v>87</v>
      </c>
      <c r="P178">
        <v>156</v>
      </c>
      <c r="Q178">
        <v>0</v>
      </c>
      <c r="R178">
        <v>0</v>
      </c>
      <c r="S178" t="s">
        <v>878</v>
      </c>
      <c r="T178">
        <v>1491</v>
      </c>
      <c r="U178" t="s">
        <v>280</v>
      </c>
      <c r="V178" t="s">
        <v>280</v>
      </c>
      <c r="W178" t="s">
        <v>356</v>
      </c>
      <c r="X178">
        <v>2625</v>
      </c>
      <c r="Y178" t="s">
        <v>244</v>
      </c>
      <c r="AA178">
        <v>187</v>
      </c>
      <c r="AB178" t="s">
        <v>879</v>
      </c>
      <c r="AC178" t="s">
        <v>878</v>
      </c>
      <c r="AD178">
        <v>5</v>
      </c>
      <c r="AE178">
        <v>711552.06</v>
      </c>
      <c r="AF178">
        <v>6170583.9900000002</v>
      </c>
    </row>
    <row r="179" spans="1:32" x14ac:dyDescent="0.25">
      <c r="A179" s="40">
        <v>177</v>
      </c>
      <c r="B179" t="s">
        <v>880</v>
      </c>
      <c r="C179">
        <v>120</v>
      </c>
      <c r="D179">
        <v>1973</v>
      </c>
      <c r="E179">
        <v>0</v>
      </c>
      <c r="F179">
        <v>3</v>
      </c>
      <c r="H179">
        <v>1</v>
      </c>
      <c r="J179">
        <v>2</v>
      </c>
      <c r="K179" t="s">
        <v>260</v>
      </c>
      <c r="M179">
        <v>1</v>
      </c>
      <c r="N179">
        <v>109</v>
      </c>
      <c r="O179">
        <v>109</v>
      </c>
      <c r="P179">
        <v>109</v>
      </c>
      <c r="Q179">
        <v>0</v>
      </c>
      <c r="R179">
        <v>0</v>
      </c>
      <c r="S179" t="s">
        <v>881</v>
      </c>
      <c r="T179">
        <v>6710</v>
      </c>
      <c r="U179" t="s">
        <v>327</v>
      </c>
      <c r="V179" t="s">
        <v>327</v>
      </c>
      <c r="W179" t="s">
        <v>608</v>
      </c>
      <c r="X179">
        <v>2625</v>
      </c>
      <c r="Y179" t="s">
        <v>244</v>
      </c>
      <c r="AA179">
        <v>187</v>
      </c>
      <c r="AB179" t="s">
        <v>882</v>
      </c>
      <c r="AC179" t="s">
        <v>881</v>
      </c>
      <c r="AD179">
        <v>5</v>
      </c>
      <c r="AE179">
        <v>710812.12</v>
      </c>
      <c r="AF179">
        <v>6171755.6500000004</v>
      </c>
    </row>
    <row r="180" spans="1:32" x14ac:dyDescent="0.25">
      <c r="A180" s="40">
        <v>178</v>
      </c>
      <c r="B180" t="s">
        <v>883</v>
      </c>
      <c r="C180">
        <v>130</v>
      </c>
      <c r="D180">
        <v>1971</v>
      </c>
      <c r="E180">
        <v>0</v>
      </c>
      <c r="F180">
        <v>1</v>
      </c>
      <c r="H180">
        <v>6</v>
      </c>
      <c r="J180">
        <v>1</v>
      </c>
      <c r="K180" t="s">
        <v>240</v>
      </c>
      <c r="M180">
        <v>1</v>
      </c>
      <c r="N180">
        <v>107</v>
      </c>
      <c r="O180">
        <v>107</v>
      </c>
      <c r="P180">
        <v>107</v>
      </c>
      <c r="Q180">
        <v>0</v>
      </c>
      <c r="R180">
        <v>0</v>
      </c>
      <c r="S180" t="s">
        <v>884</v>
      </c>
      <c r="T180">
        <v>7882</v>
      </c>
      <c r="U180" t="s">
        <v>372</v>
      </c>
      <c r="V180" t="s">
        <v>372</v>
      </c>
      <c r="W180" t="s">
        <v>885</v>
      </c>
      <c r="X180">
        <v>2625</v>
      </c>
      <c r="Y180" t="s">
        <v>244</v>
      </c>
      <c r="AA180">
        <v>187</v>
      </c>
      <c r="AB180" t="s">
        <v>886</v>
      </c>
      <c r="AC180" t="s">
        <v>884</v>
      </c>
      <c r="AD180">
        <v>5</v>
      </c>
      <c r="AE180">
        <v>711938.43</v>
      </c>
      <c r="AF180">
        <v>6172148.3799999999</v>
      </c>
    </row>
    <row r="181" spans="1:32" x14ac:dyDescent="0.25">
      <c r="A181" s="40">
        <v>179</v>
      </c>
      <c r="B181" t="s">
        <v>887</v>
      </c>
      <c r="C181">
        <v>120</v>
      </c>
      <c r="D181">
        <v>1973</v>
      </c>
      <c r="E181">
        <v>0</v>
      </c>
      <c r="F181">
        <v>3</v>
      </c>
      <c r="H181">
        <v>1</v>
      </c>
      <c r="J181">
        <v>2</v>
      </c>
      <c r="K181" t="s">
        <v>260</v>
      </c>
      <c r="M181">
        <v>1</v>
      </c>
      <c r="N181">
        <v>109</v>
      </c>
      <c r="O181">
        <v>109</v>
      </c>
      <c r="P181">
        <v>109</v>
      </c>
      <c r="Q181">
        <v>0</v>
      </c>
      <c r="R181">
        <v>0</v>
      </c>
      <c r="S181" t="s">
        <v>888</v>
      </c>
      <c r="T181">
        <v>6710</v>
      </c>
      <c r="U181" t="s">
        <v>327</v>
      </c>
      <c r="V181" t="s">
        <v>327</v>
      </c>
      <c r="W181" t="s">
        <v>550</v>
      </c>
      <c r="X181">
        <v>2625</v>
      </c>
      <c r="Y181" t="s">
        <v>244</v>
      </c>
      <c r="AA181">
        <v>187</v>
      </c>
      <c r="AB181" t="s">
        <v>889</v>
      </c>
      <c r="AC181" t="s">
        <v>888</v>
      </c>
      <c r="AD181">
        <v>5</v>
      </c>
      <c r="AE181">
        <v>710812.06</v>
      </c>
      <c r="AF181">
        <v>6171784.5099999998</v>
      </c>
    </row>
    <row r="182" spans="1:32" x14ac:dyDescent="0.25">
      <c r="A182" s="40">
        <v>180</v>
      </c>
      <c r="B182" t="s">
        <v>890</v>
      </c>
      <c r="C182">
        <v>140</v>
      </c>
      <c r="D182">
        <v>1964</v>
      </c>
      <c r="E182">
        <v>0</v>
      </c>
      <c r="F182">
        <v>3</v>
      </c>
      <c r="H182">
        <v>1</v>
      </c>
      <c r="J182">
        <v>2</v>
      </c>
      <c r="K182" t="s">
        <v>260</v>
      </c>
      <c r="M182">
        <v>2</v>
      </c>
      <c r="N182">
        <v>185</v>
      </c>
      <c r="O182">
        <v>370</v>
      </c>
      <c r="P182">
        <v>186</v>
      </c>
      <c r="Q182">
        <v>184</v>
      </c>
      <c r="R182">
        <v>0</v>
      </c>
      <c r="S182" t="s">
        <v>891</v>
      </c>
      <c r="T182">
        <v>958</v>
      </c>
      <c r="U182" t="s">
        <v>412</v>
      </c>
      <c r="V182" t="s">
        <v>412</v>
      </c>
      <c r="W182" t="s">
        <v>515</v>
      </c>
      <c r="X182">
        <v>2665</v>
      </c>
      <c r="Y182" t="s">
        <v>257</v>
      </c>
      <c r="AA182">
        <v>187</v>
      </c>
      <c r="AB182" t="s">
        <v>892</v>
      </c>
      <c r="AC182" t="s">
        <v>891</v>
      </c>
      <c r="AD182">
        <v>5</v>
      </c>
      <c r="AE182">
        <v>713077.55</v>
      </c>
      <c r="AF182">
        <v>6168815.1699999999</v>
      </c>
    </row>
    <row r="183" spans="1:32" x14ac:dyDescent="0.25">
      <c r="A183" s="40">
        <v>181</v>
      </c>
      <c r="B183" t="s">
        <v>893</v>
      </c>
      <c r="C183">
        <v>120</v>
      </c>
      <c r="D183">
        <v>1969</v>
      </c>
      <c r="E183">
        <v>0</v>
      </c>
      <c r="F183">
        <v>3</v>
      </c>
      <c r="H183">
        <v>1</v>
      </c>
      <c r="J183">
        <v>1</v>
      </c>
      <c r="K183" t="s">
        <v>240</v>
      </c>
      <c r="M183">
        <v>1</v>
      </c>
      <c r="N183">
        <v>138</v>
      </c>
      <c r="O183">
        <v>138</v>
      </c>
      <c r="P183">
        <v>138</v>
      </c>
      <c r="Q183">
        <v>0</v>
      </c>
      <c r="R183">
        <v>0</v>
      </c>
      <c r="S183" t="s">
        <v>894</v>
      </c>
      <c r="T183">
        <v>2449</v>
      </c>
      <c r="U183" t="s">
        <v>312</v>
      </c>
      <c r="V183" t="s">
        <v>312</v>
      </c>
      <c r="W183" t="s">
        <v>895</v>
      </c>
      <c r="X183">
        <v>2625</v>
      </c>
      <c r="Y183" t="s">
        <v>244</v>
      </c>
      <c r="AA183">
        <v>187</v>
      </c>
      <c r="AB183" t="s">
        <v>896</v>
      </c>
      <c r="AC183" t="s">
        <v>894</v>
      </c>
      <c r="AD183">
        <v>5</v>
      </c>
      <c r="AE183">
        <v>711403.35</v>
      </c>
      <c r="AF183">
        <v>6172178.0199999996</v>
      </c>
    </row>
    <row r="184" spans="1:32" x14ac:dyDescent="0.25">
      <c r="A184" s="40">
        <v>182</v>
      </c>
      <c r="B184" t="s">
        <v>897</v>
      </c>
      <c r="C184">
        <v>130</v>
      </c>
      <c r="D184">
        <v>1975</v>
      </c>
      <c r="E184">
        <v>0</v>
      </c>
      <c r="F184">
        <v>1</v>
      </c>
      <c r="H184">
        <v>5</v>
      </c>
      <c r="J184">
        <v>1</v>
      </c>
      <c r="K184" t="s">
        <v>240</v>
      </c>
      <c r="M184">
        <v>1</v>
      </c>
      <c r="N184">
        <v>79</v>
      </c>
      <c r="O184">
        <v>79</v>
      </c>
      <c r="P184">
        <v>131</v>
      </c>
      <c r="Q184">
        <v>0</v>
      </c>
      <c r="R184">
        <v>0</v>
      </c>
      <c r="S184" t="s">
        <v>898</v>
      </c>
      <c r="T184">
        <v>2556</v>
      </c>
      <c r="U184" t="s">
        <v>317</v>
      </c>
      <c r="V184" t="s">
        <v>317</v>
      </c>
      <c r="W184" t="s">
        <v>899</v>
      </c>
      <c r="X184">
        <v>2625</v>
      </c>
      <c r="Y184" t="s">
        <v>244</v>
      </c>
      <c r="AA184">
        <v>187</v>
      </c>
      <c r="AB184" t="s">
        <v>900</v>
      </c>
      <c r="AC184" t="s">
        <v>898</v>
      </c>
      <c r="AD184">
        <v>5</v>
      </c>
      <c r="AE184">
        <v>711497.61</v>
      </c>
      <c r="AF184">
        <v>6172382.8600000003</v>
      </c>
    </row>
    <row r="185" spans="1:32" x14ac:dyDescent="0.25">
      <c r="A185" s="40">
        <v>183</v>
      </c>
      <c r="B185" t="s">
        <v>901</v>
      </c>
      <c r="C185">
        <v>120</v>
      </c>
      <c r="D185">
        <v>1963</v>
      </c>
      <c r="E185">
        <v>1977</v>
      </c>
      <c r="F185">
        <v>5</v>
      </c>
      <c r="H185">
        <v>2</v>
      </c>
      <c r="J185">
        <v>2</v>
      </c>
      <c r="K185" t="s">
        <v>260</v>
      </c>
      <c r="L185">
        <v>2</v>
      </c>
      <c r="M185">
        <v>1</v>
      </c>
      <c r="N185">
        <v>145</v>
      </c>
      <c r="O185">
        <v>145</v>
      </c>
      <c r="P185">
        <v>189</v>
      </c>
      <c r="Q185">
        <v>0</v>
      </c>
      <c r="R185">
        <v>0</v>
      </c>
      <c r="S185" t="s">
        <v>902</v>
      </c>
      <c r="T185">
        <v>4260</v>
      </c>
      <c r="U185" t="s">
        <v>851</v>
      </c>
      <c r="V185" t="s">
        <v>851</v>
      </c>
      <c r="W185" t="s">
        <v>253</v>
      </c>
      <c r="X185">
        <v>2665</v>
      </c>
      <c r="Y185" t="s">
        <v>257</v>
      </c>
      <c r="AA185">
        <v>187</v>
      </c>
      <c r="AB185" t="s">
        <v>903</v>
      </c>
      <c r="AC185" t="s">
        <v>902</v>
      </c>
      <c r="AD185">
        <v>5</v>
      </c>
      <c r="AE185">
        <v>714023.53</v>
      </c>
      <c r="AF185">
        <v>6169294.0999999996</v>
      </c>
    </row>
    <row r="186" spans="1:32" x14ac:dyDescent="0.25">
      <c r="A186" s="40">
        <v>184</v>
      </c>
      <c r="B186" t="s">
        <v>904</v>
      </c>
      <c r="C186">
        <v>120</v>
      </c>
      <c r="D186">
        <v>1975</v>
      </c>
      <c r="E186">
        <v>1985</v>
      </c>
      <c r="F186">
        <v>3</v>
      </c>
      <c r="H186">
        <v>1</v>
      </c>
      <c r="J186">
        <v>1</v>
      </c>
      <c r="K186" t="s">
        <v>240</v>
      </c>
      <c r="M186">
        <v>1</v>
      </c>
      <c r="N186">
        <v>129</v>
      </c>
      <c r="O186">
        <v>129</v>
      </c>
      <c r="P186">
        <v>172</v>
      </c>
      <c r="Q186">
        <v>0</v>
      </c>
      <c r="R186">
        <v>0</v>
      </c>
      <c r="S186" t="s">
        <v>905</v>
      </c>
      <c r="T186">
        <v>6391</v>
      </c>
      <c r="U186" t="s">
        <v>539</v>
      </c>
      <c r="V186" t="s">
        <v>539</v>
      </c>
      <c r="W186" t="s">
        <v>341</v>
      </c>
      <c r="X186">
        <v>2625</v>
      </c>
      <c r="Y186" t="s">
        <v>244</v>
      </c>
      <c r="AA186">
        <v>187</v>
      </c>
      <c r="AB186" t="s">
        <v>906</v>
      </c>
      <c r="AC186" t="s">
        <v>905</v>
      </c>
      <c r="AD186">
        <v>5</v>
      </c>
      <c r="AE186">
        <v>711049.42</v>
      </c>
      <c r="AF186">
        <v>6172273.7000000002</v>
      </c>
    </row>
    <row r="187" spans="1:32" x14ac:dyDescent="0.25">
      <c r="A187" s="40">
        <v>185</v>
      </c>
      <c r="B187" t="s">
        <v>907</v>
      </c>
      <c r="C187">
        <v>120</v>
      </c>
      <c r="D187">
        <v>1973</v>
      </c>
      <c r="E187">
        <v>0</v>
      </c>
      <c r="F187">
        <v>3</v>
      </c>
      <c r="H187">
        <v>1</v>
      </c>
      <c r="J187">
        <v>2</v>
      </c>
      <c r="K187" t="s">
        <v>260</v>
      </c>
      <c r="L187">
        <v>2</v>
      </c>
      <c r="M187">
        <v>1</v>
      </c>
      <c r="N187">
        <v>109</v>
      </c>
      <c r="O187">
        <v>109</v>
      </c>
      <c r="P187">
        <v>109</v>
      </c>
      <c r="Q187">
        <v>0</v>
      </c>
      <c r="R187">
        <v>0</v>
      </c>
      <c r="S187" t="s">
        <v>908</v>
      </c>
      <c r="T187">
        <v>6710</v>
      </c>
      <c r="U187" t="s">
        <v>327</v>
      </c>
      <c r="V187" t="s">
        <v>327</v>
      </c>
      <c r="W187" t="s">
        <v>909</v>
      </c>
      <c r="X187">
        <v>2625</v>
      </c>
      <c r="Y187" t="s">
        <v>244</v>
      </c>
      <c r="AA187">
        <v>187</v>
      </c>
      <c r="AB187" t="s">
        <v>910</v>
      </c>
      <c r="AC187" t="s">
        <v>908</v>
      </c>
      <c r="AD187">
        <v>5</v>
      </c>
      <c r="AE187">
        <v>710823.33</v>
      </c>
      <c r="AF187">
        <v>6171848.2800000003</v>
      </c>
    </row>
    <row r="188" spans="1:32" x14ac:dyDescent="0.25">
      <c r="A188" s="40">
        <v>186</v>
      </c>
      <c r="B188" t="s">
        <v>911</v>
      </c>
      <c r="C188">
        <v>120</v>
      </c>
      <c r="D188">
        <v>1986</v>
      </c>
      <c r="E188">
        <v>0</v>
      </c>
      <c r="F188">
        <v>4</v>
      </c>
      <c r="H188">
        <v>1</v>
      </c>
      <c r="J188">
        <v>7</v>
      </c>
      <c r="K188" t="s">
        <v>253</v>
      </c>
      <c r="L188">
        <v>2</v>
      </c>
      <c r="M188">
        <v>1</v>
      </c>
      <c r="N188">
        <v>123</v>
      </c>
      <c r="O188">
        <v>123</v>
      </c>
      <c r="P188">
        <v>123</v>
      </c>
      <c r="Q188">
        <v>0</v>
      </c>
      <c r="R188">
        <v>0</v>
      </c>
      <c r="S188" t="s">
        <v>912</v>
      </c>
      <c r="T188">
        <v>5432</v>
      </c>
      <c r="U188" t="s">
        <v>913</v>
      </c>
      <c r="V188" t="s">
        <v>913</v>
      </c>
      <c r="W188" t="s">
        <v>253</v>
      </c>
      <c r="X188">
        <v>2665</v>
      </c>
      <c r="Y188" t="s">
        <v>257</v>
      </c>
      <c r="AA188">
        <v>187</v>
      </c>
      <c r="AB188" t="s">
        <v>914</v>
      </c>
      <c r="AC188" t="s">
        <v>912</v>
      </c>
      <c r="AD188">
        <v>5</v>
      </c>
      <c r="AE188">
        <v>714129.81</v>
      </c>
      <c r="AF188">
        <v>6168817.4000000004</v>
      </c>
    </row>
    <row r="189" spans="1:32" x14ac:dyDescent="0.25">
      <c r="A189" s="40">
        <v>187</v>
      </c>
      <c r="B189" t="s">
        <v>915</v>
      </c>
      <c r="C189">
        <v>120</v>
      </c>
      <c r="D189">
        <v>1966</v>
      </c>
      <c r="E189">
        <v>2000</v>
      </c>
      <c r="F189">
        <v>3</v>
      </c>
      <c r="H189">
        <v>1</v>
      </c>
      <c r="J189">
        <v>2</v>
      </c>
      <c r="K189" t="s">
        <v>260</v>
      </c>
      <c r="L189">
        <v>90</v>
      </c>
      <c r="M189">
        <v>1</v>
      </c>
      <c r="N189">
        <v>139</v>
      </c>
      <c r="O189">
        <v>139</v>
      </c>
      <c r="P189">
        <v>211</v>
      </c>
      <c r="Q189">
        <v>0</v>
      </c>
      <c r="R189">
        <v>0</v>
      </c>
      <c r="S189" t="s">
        <v>916</v>
      </c>
      <c r="T189">
        <v>5965</v>
      </c>
      <c r="U189" t="s">
        <v>917</v>
      </c>
      <c r="V189" t="s">
        <v>917</v>
      </c>
      <c r="W189" t="s">
        <v>253</v>
      </c>
      <c r="X189">
        <v>2665</v>
      </c>
      <c r="Y189" t="s">
        <v>257</v>
      </c>
      <c r="AA189">
        <v>187</v>
      </c>
      <c r="AB189" t="s">
        <v>918</v>
      </c>
      <c r="AC189" t="s">
        <v>916</v>
      </c>
      <c r="AD189">
        <v>5</v>
      </c>
      <c r="AE189">
        <v>713410.63</v>
      </c>
      <c r="AF189">
        <v>6168749.6900000004</v>
      </c>
    </row>
    <row r="190" spans="1:32" x14ac:dyDescent="0.25">
      <c r="A190" s="40">
        <v>188</v>
      </c>
      <c r="B190" t="s">
        <v>919</v>
      </c>
      <c r="C190">
        <v>120</v>
      </c>
      <c r="D190">
        <v>1961</v>
      </c>
      <c r="E190">
        <v>0</v>
      </c>
      <c r="F190">
        <v>3</v>
      </c>
      <c r="H190">
        <v>1</v>
      </c>
      <c r="J190">
        <v>2</v>
      </c>
      <c r="K190" t="s">
        <v>260</v>
      </c>
      <c r="L190">
        <v>2</v>
      </c>
      <c r="M190">
        <v>1</v>
      </c>
      <c r="N190">
        <v>127</v>
      </c>
      <c r="O190">
        <v>127</v>
      </c>
      <c r="P190">
        <v>109</v>
      </c>
      <c r="Q190">
        <v>0</v>
      </c>
      <c r="R190">
        <v>0</v>
      </c>
      <c r="S190" t="s">
        <v>920</v>
      </c>
      <c r="T190">
        <v>7243</v>
      </c>
      <c r="U190" t="s">
        <v>417</v>
      </c>
      <c r="V190" t="s">
        <v>417</v>
      </c>
      <c r="W190" t="s">
        <v>394</v>
      </c>
      <c r="X190">
        <v>2665</v>
      </c>
      <c r="Y190" t="s">
        <v>257</v>
      </c>
      <c r="AA190">
        <v>187</v>
      </c>
      <c r="AB190" t="s">
        <v>921</v>
      </c>
      <c r="AC190" t="s">
        <v>920</v>
      </c>
      <c r="AD190">
        <v>5</v>
      </c>
      <c r="AE190">
        <v>713295.53</v>
      </c>
      <c r="AF190">
        <v>6169029.1799999997</v>
      </c>
    </row>
    <row r="191" spans="1:32" x14ac:dyDescent="0.25">
      <c r="A191" s="40">
        <v>189</v>
      </c>
      <c r="B191" t="s">
        <v>922</v>
      </c>
      <c r="C191">
        <v>120</v>
      </c>
      <c r="D191">
        <v>1965</v>
      </c>
      <c r="E191">
        <v>1994</v>
      </c>
      <c r="F191">
        <v>3</v>
      </c>
      <c r="H191">
        <v>1</v>
      </c>
      <c r="J191">
        <v>2</v>
      </c>
      <c r="K191" t="s">
        <v>247</v>
      </c>
      <c r="M191">
        <v>1</v>
      </c>
      <c r="N191">
        <v>126</v>
      </c>
      <c r="O191">
        <v>126</v>
      </c>
      <c r="P191">
        <v>108</v>
      </c>
      <c r="Q191">
        <v>0</v>
      </c>
      <c r="R191">
        <v>0</v>
      </c>
      <c r="S191" t="s">
        <v>923</v>
      </c>
      <c r="T191">
        <v>7775</v>
      </c>
      <c r="U191" t="s">
        <v>262</v>
      </c>
      <c r="V191" t="s">
        <v>262</v>
      </c>
      <c r="W191" t="s">
        <v>511</v>
      </c>
      <c r="X191">
        <v>2665</v>
      </c>
      <c r="Y191" t="s">
        <v>257</v>
      </c>
      <c r="AA191">
        <v>187</v>
      </c>
      <c r="AB191" t="s">
        <v>924</v>
      </c>
      <c r="AC191" t="s">
        <v>923</v>
      </c>
      <c r="AD191">
        <v>5</v>
      </c>
      <c r="AE191">
        <v>712525.37</v>
      </c>
      <c r="AF191">
        <v>6169200.9699999997</v>
      </c>
    </row>
    <row r="192" spans="1:32" x14ac:dyDescent="0.25">
      <c r="A192" s="40">
        <v>190</v>
      </c>
      <c r="B192" t="s">
        <v>925</v>
      </c>
      <c r="C192">
        <v>130</v>
      </c>
      <c r="D192">
        <v>1993</v>
      </c>
      <c r="E192">
        <v>0</v>
      </c>
      <c r="F192">
        <v>4</v>
      </c>
      <c r="H192">
        <v>2</v>
      </c>
      <c r="J192">
        <v>1</v>
      </c>
      <c r="K192" t="s">
        <v>240</v>
      </c>
      <c r="M192">
        <v>1</v>
      </c>
      <c r="N192">
        <v>88</v>
      </c>
      <c r="O192">
        <v>88</v>
      </c>
      <c r="P192">
        <v>88</v>
      </c>
      <c r="Q192">
        <v>0</v>
      </c>
      <c r="R192">
        <v>0</v>
      </c>
      <c r="S192" t="s">
        <v>926</v>
      </c>
      <c r="T192">
        <v>9100</v>
      </c>
      <c r="U192" t="s">
        <v>267</v>
      </c>
      <c r="V192" t="s">
        <v>267</v>
      </c>
      <c r="W192" t="s">
        <v>927</v>
      </c>
      <c r="X192">
        <v>2625</v>
      </c>
      <c r="Y192" t="s">
        <v>244</v>
      </c>
      <c r="AA192">
        <v>187</v>
      </c>
      <c r="AB192" t="s">
        <v>928</v>
      </c>
      <c r="AC192" t="s">
        <v>926</v>
      </c>
      <c r="AD192">
        <v>5</v>
      </c>
      <c r="AE192">
        <v>711702.25</v>
      </c>
      <c r="AF192">
        <v>6172492.7800000003</v>
      </c>
    </row>
    <row r="193" spans="1:32" x14ac:dyDescent="0.25">
      <c r="A193" s="40">
        <v>191</v>
      </c>
      <c r="B193" t="s">
        <v>929</v>
      </c>
      <c r="C193">
        <v>120</v>
      </c>
      <c r="D193">
        <v>2007</v>
      </c>
      <c r="E193">
        <v>0</v>
      </c>
      <c r="F193">
        <v>4</v>
      </c>
      <c r="H193">
        <v>1</v>
      </c>
      <c r="J193">
        <v>2</v>
      </c>
      <c r="K193" t="s">
        <v>260</v>
      </c>
      <c r="L193">
        <v>90</v>
      </c>
      <c r="M193">
        <v>1</v>
      </c>
      <c r="N193">
        <v>101</v>
      </c>
      <c r="O193">
        <v>101</v>
      </c>
      <c r="P193">
        <v>174</v>
      </c>
      <c r="Q193">
        <v>0</v>
      </c>
      <c r="R193">
        <v>0</v>
      </c>
      <c r="S193" t="s">
        <v>930</v>
      </c>
      <c r="T193">
        <v>1491</v>
      </c>
      <c r="U193" t="s">
        <v>280</v>
      </c>
      <c r="V193" t="s">
        <v>280</v>
      </c>
      <c r="W193" t="s">
        <v>931</v>
      </c>
      <c r="X193">
        <v>2625</v>
      </c>
      <c r="Y193" t="s">
        <v>244</v>
      </c>
      <c r="AA193">
        <v>187</v>
      </c>
      <c r="AB193" t="s">
        <v>932</v>
      </c>
      <c r="AC193" t="s">
        <v>930</v>
      </c>
      <c r="AD193">
        <v>5</v>
      </c>
      <c r="AE193">
        <v>711789.41</v>
      </c>
      <c r="AF193">
        <v>6170473.3899999997</v>
      </c>
    </row>
    <row r="194" spans="1:32" x14ac:dyDescent="0.25">
      <c r="A194" s="40">
        <v>192</v>
      </c>
      <c r="B194" t="s">
        <v>933</v>
      </c>
      <c r="C194">
        <v>230</v>
      </c>
      <c r="D194">
        <v>2007</v>
      </c>
      <c r="E194">
        <v>0</v>
      </c>
      <c r="F194">
        <v>6</v>
      </c>
      <c r="H194">
        <v>6</v>
      </c>
      <c r="K194" t="s">
        <v>240</v>
      </c>
      <c r="M194">
        <v>1</v>
      </c>
      <c r="N194">
        <v>7</v>
      </c>
      <c r="O194">
        <v>7</v>
      </c>
      <c r="P194">
        <v>0</v>
      </c>
      <c r="Q194">
        <v>7</v>
      </c>
      <c r="R194">
        <v>0</v>
      </c>
      <c r="S194" t="s">
        <v>934</v>
      </c>
      <c r="T194">
        <v>3900</v>
      </c>
      <c r="U194" t="s">
        <v>861</v>
      </c>
      <c r="V194" t="s">
        <v>861</v>
      </c>
      <c r="W194" t="s">
        <v>935</v>
      </c>
      <c r="X194">
        <v>2625</v>
      </c>
      <c r="Y194" t="s">
        <v>244</v>
      </c>
      <c r="AA194">
        <v>187</v>
      </c>
      <c r="AB194" t="s">
        <v>862</v>
      </c>
      <c r="AC194" t="s">
        <v>934</v>
      </c>
      <c r="AD194">
        <v>5</v>
      </c>
      <c r="AE194">
        <v>711421.51</v>
      </c>
      <c r="AF194">
        <v>6172705.4699999997</v>
      </c>
    </row>
    <row r="195" spans="1:32" x14ac:dyDescent="0.25">
      <c r="A195" s="40">
        <v>193</v>
      </c>
      <c r="B195" t="s">
        <v>936</v>
      </c>
      <c r="C195">
        <v>130</v>
      </c>
      <c r="D195">
        <v>2008</v>
      </c>
      <c r="E195">
        <v>0</v>
      </c>
      <c r="F195">
        <v>2</v>
      </c>
      <c r="H195">
        <v>1</v>
      </c>
      <c r="J195">
        <v>1</v>
      </c>
      <c r="K195" t="s">
        <v>240</v>
      </c>
      <c r="L195">
        <v>90</v>
      </c>
      <c r="M195">
        <v>1</v>
      </c>
      <c r="N195">
        <v>63</v>
      </c>
      <c r="O195">
        <v>63</v>
      </c>
      <c r="P195">
        <v>125</v>
      </c>
      <c r="Q195">
        <v>0</v>
      </c>
      <c r="R195">
        <v>0</v>
      </c>
      <c r="S195" t="s">
        <v>937</v>
      </c>
      <c r="T195">
        <v>6510</v>
      </c>
      <c r="U195" t="s">
        <v>336</v>
      </c>
      <c r="V195" t="s">
        <v>336</v>
      </c>
      <c r="W195" t="s">
        <v>938</v>
      </c>
      <c r="X195">
        <v>2625</v>
      </c>
      <c r="Y195" t="s">
        <v>244</v>
      </c>
      <c r="AA195">
        <v>187</v>
      </c>
      <c r="AB195" t="s">
        <v>939</v>
      </c>
      <c r="AC195" t="s">
        <v>937</v>
      </c>
      <c r="AD195">
        <v>5</v>
      </c>
      <c r="AE195">
        <v>711788.68</v>
      </c>
      <c r="AF195">
        <v>6172668.1900000004</v>
      </c>
    </row>
    <row r="196" spans="1:32" x14ac:dyDescent="0.25">
      <c r="A196" s="40">
        <v>194</v>
      </c>
      <c r="B196" t="s">
        <v>940</v>
      </c>
      <c r="C196">
        <v>130</v>
      </c>
      <c r="D196">
        <v>2008</v>
      </c>
      <c r="E196">
        <v>0</v>
      </c>
      <c r="F196">
        <v>2</v>
      </c>
      <c r="H196">
        <v>1</v>
      </c>
      <c r="J196">
        <v>1</v>
      </c>
      <c r="K196" t="s">
        <v>240</v>
      </c>
      <c r="L196">
        <v>90</v>
      </c>
      <c r="M196">
        <v>1</v>
      </c>
      <c r="N196">
        <v>60</v>
      </c>
      <c r="O196">
        <v>60</v>
      </c>
      <c r="P196">
        <v>119</v>
      </c>
      <c r="Q196">
        <v>0</v>
      </c>
      <c r="R196">
        <v>0</v>
      </c>
      <c r="S196" t="s">
        <v>941</v>
      </c>
      <c r="T196">
        <v>6510</v>
      </c>
      <c r="U196" t="s">
        <v>336</v>
      </c>
      <c r="V196" t="s">
        <v>336</v>
      </c>
      <c r="W196" t="s">
        <v>714</v>
      </c>
      <c r="X196">
        <v>2625</v>
      </c>
      <c r="Y196" t="s">
        <v>244</v>
      </c>
      <c r="AA196">
        <v>187</v>
      </c>
      <c r="AB196" t="s">
        <v>942</v>
      </c>
      <c r="AC196" t="s">
        <v>941</v>
      </c>
      <c r="AD196">
        <v>5</v>
      </c>
      <c r="AE196">
        <v>711772.37</v>
      </c>
      <c r="AF196">
        <v>6172659.0300000003</v>
      </c>
    </row>
    <row r="197" spans="1:32" x14ac:dyDescent="0.25">
      <c r="A197" s="40">
        <v>195</v>
      </c>
      <c r="B197" t="s">
        <v>943</v>
      </c>
      <c r="C197">
        <v>130</v>
      </c>
      <c r="D197">
        <v>2008</v>
      </c>
      <c r="E197">
        <v>0</v>
      </c>
      <c r="F197">
        <v>2</v>
      </c>
      <c r="H197">
        <v>1</v>
      </c>
      <c r="J197">
        <v>1</v>
      </c>
      <c r="K197" t="s">
        <v>240</v>
      </c>
      <c r="L197">
        <v>90</v>
      </c>
      <c r="M197">
        <v>1</v>
      </c>
      <c r="N197">
        <v>62</v>
      </c>
      <c r="O197">
        <v>62</v>
      </c>
      <c r="P197">
        <v>124</v>
      </c>
      <c r="Q197">
        <v>0</v>
      </c>
      <c r="R197">
        <v>0</v>
      </c>
      <c r="S197" t="s">
        <v>944</v>
      </c>
      <c r="T197">
        <v>6510</v>
      </c>
      <c r="U197" t="s">
        <v>336</v>
      </c>
      <c r="V197" t="s">
        <v>336</v>
      </c>
      <c r="W197" t="s">
        <v>945</v>
      </c>
      <c r="X197">
        <v>2625</v>
      </c>
      <c r="Y197" t="s">
        <v>244</v>
      </c>
      <c r="AA197">
        <v>187</v>
      </c>
      <c r="AB197" t="s">
        <v>946</v>
      </c>
      <c r="AC197" t="s">
        <v>944</v>
      </c>
      <c r="AD197">
        <v>5</v>
      </c>
      <c r="AE197">
        <v>711755.79</v>
      </c>
      <c r="AF197">
        <v>6172653.4199999999</v>
      </c>
    </row>
    <row r="198" spans="1:32" x14ac:dyDescent="0.25">
      <c r="A198" s="40">
        <v>196</v>
      </c>
      <c r="B198" t="s">
        <v>947</v>
      </c>
      <c r="C198">
        <v>130</v>
      </c>
      <c r="D198">
        <v>2008</v>
      </c>
      <c r="E198">
        <v>0</v>
      </c>
      <c r="F198">
        <v>2</v>
      </c>
      <c r="H198">
        <v>1</v>
      </c>
      <c r="J198">
        <v>1</v>
      </c>
      <c r="K198" t="s">
        <v>240</v>
      </c>
      <c r="L198">
        <v>90</v>
      </c>
      <c r="M198">
        <v>1</v>
      </c>
      <c r="N198">
        <v>60</v>
      </c>
      <c r="O198">
        <v>60</v>
      </c>
      <c r="P198">
        <v>119</v>
      </c>
      <c r="Q198">
        <v>0</v>
      </c>
      <c r="R198">
        <v>0</v>
      </c>
      <c r="S198" t="s">
        <v>948</v>
      </c>
      <c r="T198">
        <v>6510</v>
      </c>
      <c r="U198" t="s">
        <v>336</v>
      </c>
      <c r="V198" t="s">
        <v>336</v>
      </c>
      <c r="W198" t="s">
        <v>949</v>
      </c>
      <c r="X198">
        <v>2625</v>
      </c>
      <c r="Y198" t="s">
        <v>244</v>
      </c>
      <c r="AA198">
        <v>187</v>
      </c>
      <c r="AB198" t="s">
        <v>950</v>
      </c>
      <c r="AC198" t="s">
        <v>948</v>
      </c>
      <c r="AD198">
        <v>5</v>
      </c>
      <c r="AE198">
        <v>711714.99</v>
      </c>
      <c r="AF198">
        <v>6172643.6699999999</v>
      </c>
    </row>
    <row r="199" spans="1:32" x14ac:dyDescent="0.25">
      <c r="A199" s="40">
        <v>197</v>
      </c>
      <c r="B199" t="s">
        <v>951</v>
      </c>
      <c r="C199">
        <v>130</v>
      </c>
      <c r="D199">
        <v>2008</v>
      </c>
      <c r="E199">
        <v>0</v>
      </c>
      <c r="F199">
        <v>2</v>
      </c>
      <c r="H199">
        <v>1</v>
      </c>
      <c r="J199">
        <v>1</v>
      </c>
      <c r="K199" t="s">
        <v>240</v>
      </c>
      <c r="L199">
        <v>90</v>
      </c>
      <c r="M199">
        <v>1</v>
      </c>
      <c r="N199">
        <v>61</v>
      </c>
      <c r="O199">
        <v>61</v>
      </c>
      <c r="P199">
        <v>118</v>
      </c>
      <c r="Q199">
        <v>0</v>
      </c>
      <c r="R199">
        <v>0</v>
      </c>
      <c r="S199" t="s">
        <v>952</v>
      </c>
      <c r="T199">
        <v>6510</v>
      </c>
      <c r="U199" t="s">
        <v>336</v>
      </c>
      <c r="V199" t="s">
        <v>336</v>
      </c>
      <c r="W199" t="s">
        <v>953</v>
      </c>
      <c r="X199">
        <v>2625</v>
      </c>
      <c r="Y199" t="s">
        <v>244</v>
      </c>
      <c r="AA199">
        <v>187</v>
      </c>
      <c r="AB199" t="s">
        <v>954</v>
      </c>
      <c r="AC199" t="s">
        <v>952</v>
      </c>
      <c r="AD199">
        <v>5</v>
      </c>
      <c r="AE199">
        <v>711675.58</v>
      </c>
      <c r="AF199">
        <v>6172753.3099999996</v>
      </c>
    </row>
    <row r="200" spans="1:32" x14ac:dyDescent="0.25">
      <c r="A200" s="40">
        <v>198</v>
      </c>
      <c r="B200" t="s">
        <v>955</v>
      </c>
      <c r="C200">
        <v>130</v>
      </c>
      <c r="D200">
        <v>2008</v>
      </c>
      <c r="E200">
        <v>0</v>
      </c>
      <c r="F200">
        <v>2</v>
      </c>
      <c r="H200">
        <v>1</v>
      </c>
      <c r="J200">
        <v>1</v>
      </c>
      <c r="K200" t="s">
        <v>240</v>
      </c>
      <c r="L200">
        <v>90</v>
      </c>
      <c r="M200">
        <v>1</v>
      </c>
      <c r="N200">
        <v>58</v>
      </c>
      <c r="O200">
        <v>58</v>
      </c>
      <c r="P200">
        <v>111</v>
      </c>
      <c r="Q200">
        <v>0</v>
      </c>
      <c r="R200">
        <v>0</v>
      </c>
      <c r="S200" t="s">
        <v>956</v>
      </c>
      <c r="T200">
        <v>6510</v>
      </c>
      <c r="U200" t="s">
        <v>336</v>
      </c>
      <c r="V200" t="s">
        <v>336</v>
      </c>
      <c r="W200" t="s">
        <v>957</v>
      </c>
      <c r="X200">
        <v>2625</v>
      </c>
      <c r="Y200" t="s">
        <v>244</v>
      </c>
      <c r="AA200">
        <v>187</v>
      </c>
      <c r="AB200" t="s">
        <v>958</v>
      </c>
      <c r="AC200" t="s">
        <v>956</v>
      </c>
      <c r="AD200">
        <v>5</v>
      </c>
      <c r="AE200">
        <v>711701.66</v>
      </c>
      <c r="AF200">
        <v>6172759.7400000002</v>
      </c>
    </row>
    <row r="201" spans="1:32" x14ac:dyDescent="0.25">
      <c r="A201" s="40">
        <v>199</v>
      </c>
      <c r="B201" t="s">
        <v>959</v>
      </c>
      <c r="C201">
        <v>130</v>
      </c>
      <c r="D201">
        <v>2008</v>
      </c>
      <c r="E201">
        <v>0</v>
      </c>
      <c r="F201">
        <v>2</v>
      </c>
      <c r="H201">
        <v>1</v>
      </c>
      <c r="J201">
        <v>1</v>
      </c>
      <c r="K201" t="s">
        <v>240</v>
      </c>
      <c r="L201">
        <v>90</v>
      </c>
      <c r="M201">
        <v>1</v>
      </c>
      <c r="N201">
        <v>61</v>
      </c>
      <c r="O201">
        <v>61</v>
      </c>
      <c r="P201">
        <v>118</v>
      </c>
      <c r="Q201">
        <v>0</v>
      </c>
      <c r="R201">
        <v>0</v>
      </c>
      <c r="S201" t="s">
        <v>960</v>
      </c>
      <c r="T201">
        <v>6510</v>
      </c>
      <c r="U201" t="s">
        <v>336</v>
      </c>
      <c r="V201" t="s">
        <v>336</v>
      </c>
      <c r="W201" t="s">
        <v>961</v>
      </c>
      <c r="X201">
        <v>2625</v>
      </c>
      <c r="Y201" t="s">
        <v>244</v>
      </c>
      <c r="AA201">
        <v>187</v>
      </c>
      <c r="AB201" t="s">
        <v>962</v>
      </c>
      <c r="AC201" t="s">
        <v>960</v>
      </c>
      <c r="AD201">
        <v>5</v>
      </c>
      <c r="AE201">
        <v>711712.38</v>
      </c>
      <c r="AF201">
        <v>6172762.29</v>
      </c>
    </row>
    <row r="202" spans="1:32" x14ac:dyDescent="0.25">
      <c r="A202" s="40">
        <v>200</v>
      </c>
      <c r="B202" t="s">
        <v>963</v>
      </c>
      <c r="C202">
        <v>130</v>
      </c>
      <c r="D202">
        <v>1971</v>
      </c>
      <c r="E202">
        <v>0</v>
      </c>
      <c r="F202">
        <v>10</v>
      </c>
      <c r="H202">
        <v>5</v>
      </c>
      <c r="J202">
        <v>1</v>
      </c>
      <c r="K202" t="s">
        <v>240</v>
      </c>
      <c r="M202">
        <v>1</v>
      </c>
      <c r="N202">
        <v>126</v>
      </c>
      <c r="O202">
        <v>126</v>
      </c>
      <c r="P202">
        <v>170</v>
      </c>
      <c r="Q202">
        <v>0</v>
      </c>
      <c r="R202">
        <v>0</v>
      </c>
      <c r="S202" t="s">
        <v>964</v>
      </c>
      <c r="T202">
        <v>7882</v>
      </c>
      <c r="U202" t="s">
        <v>372</v>
      </c>
      <c r="V202" t="s">
        <v>372</v>
      </c>
      <c r="W202" t="s">
        <v>965</v>
      </c>
      <c r="X202">
        <v>2625</v>
      </c>
      <c r="Y202" t="s">
        <v>244</v>
      </c>
      <c r="AA202">
        <v>187</v>
      </c>
      <c r="AB202" t="s">
        <v>966</v>
      </c>
      <c r="AC202" t="s">
        <v>964</v>
      </c>
      <c r="AD202">
        <v>5</v>
      </c>
      <c r="AE202">
        <v>711786.63</v>
      </c>
      <c r="AF202">
        <v>6172239.5099999998</v>
      </c>
    </row>
    <row r="203" spans="1:32" x14ac:dyDescent="0.25">
      <c r="A203" s="40">
        <v>201</v>
      </c>
      <c r="B203" t="s">
        <v>967</v>
      </c>
      <c r="C203">
        <v>220</v>
      </c>
      <c r="D203">
        <v>1962</v>
      </c>
      <c r="E203">
        <v>0</v>
      </c>
      <c r="F203">
        <v>3</v>
      </c>
      <c r="H203">
        <v>1</v>
      </c>
      <c r="J203">
        <v>2</v>
      </c>
      <c r="K203" t="s">
        <v>247</v>
      </c>
      <c r="M203">
        <v>2</v>
      </c>
      <c r="N203">
        <v>646</v>
      </c>
      <c r="O203">
        <v>780</v>
      </c>
      <c r="P203">
        <v>0</v>
      </c>
      <c r="Q203">
        <v>780</v>
      </c>
      <c r="R203">
        <v>0</v>
      </c>
      <c r="S203" t="s">
        <v>968</v>
      </c>
      <c r="T203">
        <v>2023</v>
      </c>
      <c r="U203" t="s">
        <v>449</v>
      </c>
      <c r="V203" t="s">
        <v>449</v>
      </c>
      <c r="W203" t="s">
        <v>811</v>
      </c>
      <c r="X203">
        <v>2665</v>
      </c>
      <c r="Y203" t="s">
        <v>257</v>
      </c>
      <c r="AA203">
        <v>187</v>
      </c>
      <c r="AB203" t="s">
        <v>969</v>
      </c>
      <c r="AC203" t="s">
        <v>968</v>
      </c>
      <c r="AD203">
        <v>5</v>
      </c>
      <c r="AE203">
        <v>712191.03</v>
      </c>
      <c r="AF203">
        <v>6169504.2599999998</v>
      </c>
    </row>
    <row r="204" spans="1:32" x14ac:dyDescent="0.25">
      <c r="A204" s="40">
        <v>202</v>
      </c>
      <c r="B204" t="s">
        <v>970</v>
      </c>
      <c r="C204">
        <v>120</v>
      </c>
      <c r="D204">
        <v>1967</v>
      </c>
      <c r="E204">
        <v>1993</v>
      </c>
      <c r="F204">
        <v>3</v>
      </c>
      <c r="H204">
        <v>1</v>
      </c>
      <c r="J204">
        <v>1</v>
      </c>
      <c r="K204" t="s">
        <v>240</v>
      </c>
      <c r="M204">
        <v>1</v>
      </c>
      <c r="N204">
        <v>132</v>
      </c>
      <c r="O204">
        <v>132</v>
      </c>
      <c r="P204">
        <v>102</v>
      </c>
      <c r="Q204">
        <v>0</v>
      </c>
      <c r="R204">
        <v>0</v>
      </c>
      <c r="S204" t="s">
        <v>971</v>
      </c>
      <c r="T204">
        <v>6391</v>
      </c>
      <c r="U204" t="s">
        <v>539</v>
      </c>
      <c r="V204" t="s">
        <v>539</v>
      </c>
      <c r="W204" t="s">
        <v>413</v>
      </c>
      <c r="X204">
        <v>2625</v>
      </c>
      <c r="Y204" t="s">
        <v>244</v>
      </c>
      <c r="AA204">
        <v>187</v>
      </c>
      <c r="AB204" t="s">
        <v>972</v>
      </c>
      <c r="AC204" t="s">
        <v>971</v>
      </c>
      <c r="AD204">
        <v>5</v>
      </c>
      <c r="AE204">
        <v>711151.52</v>
      </c>
      <c r="AF204">
        <v>6171913.3899999997</v>
      </c>
    </row>
    <row r="205" spans="1:32" x14ac:dyDescent="0.25">
      <c r="A205" s="40">
        <v>203</v>
      </c>
      <c r="B205" t="s">
        <v>973</v>
      </c>
      <c r="C205">
        <v>120</v>
      </c>
      <c r="D205">
        <v>1978</v>
      </c>
      <c r="E205">
        <v>1984</v>
      </c>
      <c r="F205">
        <v>4</v>
      </c>
      <c r="H205">
        <v>1</v>
      </c>
      <c r="J205">
        <v>7</v>
      </c>
      <c r="K205" t="s">
        <v>253</v>
      </c>
      <c r="L205">
        <v>2</v>
      </c>
      <c r="M205">
        <v>1</v>
      </c>
      <c r="N205">
        <v>134</v>
      </c>
      <c r="O205">
        <v>134</v>
      </c>
      <c r="P205">
        <v>252</v>
      </c>
      <c r="Q205">
        <v>0</v>
      </c>
      <c r="R205">
        <v>0</v>
      </c>
      <c r="S205" t="s">
        <v>974</v>
      </c>
      <c r="T205">
        <v>1491</v>
      </c>
      <c r="U205" t="s">
        <v>280</v>
      </c>
      <c r="V205" t="s">
        <v>280</v>
      </c>
      <c r="W205" t="s">
        <v>473</v>
      </c>
      <c r="X205">
        <v>2625</v>
      </c>
      <c r="Y205" t="s">
        <v>244</v>
      </c>
      <c r="AA205">
        <v>187</v>
      </c>
      <c r="AB205" t="s">
        <v>975</v>
      </c>
      <c r="AC205" t="s">
        <v>974</v>
      </c>
      <c r="AD205">
        <v>5</v>
      </c>
      <c r="AE205">
        <v>711642.1</v>
      </c>
      <c r="AF205">
        <v>6170476.6699999999</v>
      </c>
    </row>
    <row r="206" spans="1:32" x14ac:dyDescent="0.25">
      <c r="A206" s="40">
        <v>204</v>
      </c>
      <c r="B206" t="s">
        <v>976</v>
      </c>
      <c r="C206">
        <v>120</v>
      </c>
      <c r="D206">
        <v>1969</v>
      </c>
      <c r="E206">
        <v>0</v>
      </c>
      <c r="F206">
        <v>3</v>
      </c>
      <c r="H206">
        <v>1</v>
      </c>
      <c r="J206">
        <v>2</v>
      </c>
      <c r="K206" t="s">
        <v>247</v>
      </c>
      <c r="M206">
        <v>1</v>
      </c>
      <c r="N206">
        <v>134</v>
      </c>
      <c r="O206">
        <v>134</v>
      </c>
      <c r="P206">
        <v>134</v>
      </c>
      <c r="Q206">
        <v>0</v>
      </c>
      <c r="R206">
        <v>0</v>
      </c>
      <c r="S206" t="s">
        <v>977</v>
      </c>
      <c r="T206">
        <v>5326</v>
      </c>
      <c r="U206" t="s">
        <v>289</v>
      </c>
      <c r="V206" t="s">
        <v>289</v>
      </c>
      <c r="W206" t="s">
        <v>770</v>
      </c>
      <c r="X206">
        <v>2625</v>
      </c>
      <c r="Y206" t="s">
        <v>244</v>
      </c>
      <c r="AA206">
        <v>187</v>
      </c>
      <c r="AB206" t="s">
        <v>978</v>
      </c>
      <c r="AC206" t="s">
        <v>977</v>
      </c>
      <c r="AD206">
        <v>5</v>
      </c>
      <c r="AE206">
        <v>710979.61</v>
      </c>
      <c r="AF206">
        <v>6172076.54</v>
      </c>
    </row>
    <row r="207" spans="1:32" x14ac:dyDescent="0.25">
      <c r="A207" s="40">
        <v>205</v>
      </c>
      <c r="B207" t="s">
        <v>979</v>
      </c>
      <c r="C207">
        <v>120</v>
      </c>
      <c r="D207">
        <v>1972</v>
      </c>
      <c r="E207">
        <v>0</v>
      </c>
      <c r="F207">
        <v>3</v>
      </c>
      <c r="H207">
        <v>1</v>
      </c>
      <c r="J207">
        <v>2</v>
      </c>
      <c r="K207" t="s">
        <v>260</v>
      </c>
      <c r="L207">
        <v>2</v>
      </c>
      <c r="M207">
        <v>1</v>
      </c>
      <c r="N207">
        <v>180</v>
      </c>
      <c r="O207">
        <v>180</v>
      </c>
      <c r="P207">
        <v>180</v>
      </c>
      <c r="Q207">
        <v>0</v>
      </c>
      <c r="R207">
        <v>0</v>
      </c>
      <c r="S207" t="s">
        <v>980</v>
      </c>
      <c r="T207">
        <v>7243</v>
      </c>
      <c r="U207" t="s">
        <v>417</v>
      </c>
      <c r="V207" t="s">
        <v>417</v>
      </c>
      <c r="W207" t="s">
        <v>454</v>
      </c>
      <c r="X207">
        <v>2665</v>
      </c>
      <c r="Y207" t="s">
        <v>257</v>
      </c>
      <c r="AA207">
        <v>187</v>
      </c>
      <c r="AB207" t="s">
        <v>981</v>
      </c>
      <c r="AC207" t="s">
        <v>980</v>
      </c>
      <c r="AD207">
        <v>5</v>
      </c>
      <c r="AE207">
        <v>713488.29</v>
      </c>
      <c r="AF207">
        <v>6169041.6200000001</v>
      </c>
    </row>
    <row r="208" spans="1:32" x14ac:dyDescent="0.25">
      <c r="A208" s="40">
        <v>206</v>
      </c>
      <c r="B208" t="s">
        <v>982</v>
      </c>
      <c r="C208">
        <v>120</v>
      </c>
      <c r="D208">
        <v>1956</v>
      </c>
      <c r="E208">
        <v>0</v>
      </c>
      <c r="F208">
        <v>5</v>
      </c>
      <c r="H208">
        <v>1</v>
      </c>
      <c r="J208">
        <v>2</v>
      </c>
      <c r="K208" t="s">
        <v>260</v>
      </c>
      <c r="M208">
        <v>1</v>
      </c>
      <c r="N208">
        <v>67</v>
      </c>
      <c r="O208">
        <v>67</v>
      </c>
      <c r="P208">
        <v>113</v>
      </c>
      <c r="Q208">
        <v>0</v>
      </c>
      <c r="R208">
        <v>0</v>
      </c>
      <c r="S208" t="s">
        <v>983</v>
      </c>
      <c r="T208">
        <v>7775</v>
      </c>
      <c r="U208" t="s">
        <v>262</v>
      </c>
      <c r="V208" t="s">
        <v>262</v>
      </c>
      <c r="W208" t="s">
        <v>299</v>
      </c>
      <c r="X208">
        <v>2665</v>
      </c>
      <c r="Y208" t="s">
        <v>257</v>
      </c>
      <c r="AA208">
        <v>187</v>
      </c>
      <c r="AB208" t="s">
        <v>984</v>
      </c>
      <c r="AC208" t="s">
        <v>983</v>
      </c>
      <c r="AD208">
        <v>5</v>
      </c>
      <c r="AE208">
        <v>712743.67</v>
      </c>
      <c r="AF208">
        <v>6169250.46</v>
      </c>
    </row>
    <row r="209" spans="1:32" x14ac:dyDescent="0.25">
      <c r="A209" s="40">
        <v>207</v>
      </c>
      <c r="B209" t="s">
        <v>985</v>
      </c>
      <c r="C209">
        <v>130</v>
      </c>
      <c r="D209">
        <v>2008</v>
      </c>
      <c r="E209">
        <v>0</v>
      </c>
      <c r="F209">
        <v>2</v>
      </c>
      <c r="H209">
        <v>1</v>
      </c>
      <c r="J209">
        <v>2</v>
      </c>
      <c r="K209" t="s">
        <v>260</v>
      </c>
      <c r="L209">
        <v>90</v>
      </c>
      <c r="M209">
        <v>1</v>
      </c>
      <c r="N209">
        <v>56</v>
      </c>
      <c r="O209">
        <v>56</v>
      </c>
      <c r="P209">
        <v>108</v>
      </c>
      <c r="Q209">
        <v>0</v>
      </c>
      <c r="R209">
        <v>0</v>
      </c>
      <c r="S209" t="s">
        <v>986</v>
      </c>
      <c r="T209">
        <v>7450</v>
      </c>
      <c r="U209" t="s">
        <v>332</v>
      </c>
      <c r="V209" t="s">
        <v>332</v>
      </c>
      <c r="W209" t="s">
        <v>987</v>
      </c>
      <c r="X209">
        <v>2665</v>
      </c>
      <c r="Y209" t="s">
        <v>257</v>
      </c>
      <c r="AA209">
        <v>187</v>
      </c>
      <c r="AB209" t="s">
        <v>988</v>
      </c>
      <c r="AC209" t="s">
        <v>986</v>
      </c>
      <c r="AD209">
        <v>5</v>
      </c>
      <c r="AE209">
        <v>712620.15</v>
      </c>
      <c r="AF209">
        <v>6168748.7599999998</v>
      </c>
    </row>
    <row r="210" spans="1:32" x14ac:dyDescent="0.25">
      <c r="A210" s="40">
        <v>208</v>
      </c>
      <c r="B210" t="s">
        <v>989</v>
      </c>
      <c r="C210">
        <v>130</v>
      </c>
      <c r="D210">
        <v>2008</v>
      </c>
      <c r="E210">
        <v>0</v>
      </c>
      <c r="F210">
        <v>2</v>
      </c>
      <c r="H210">
        <v>1</v>
      </c>
      <c r="J210">
        <v>2</v>
      </c>
      <c r="K210" t="s">
        <v>260</v>
      </c>
      <c r="L210">
        <v>90</v>
      </c>
      <c r="M210">
        <v>1</v>
      </c>
      <c r="N210">
        <v>56</v>
      </c>
      <c r="O210">
        <v>56</v>
      </c>
      <c r="P210">
        <v>108</v>
      </c>
      <c r="Q210">
        <v>0</v>
      </c>
      <c r="R210">
        <v>0</v>
      </c>
      <c r="S210" t="s">
        <v>990</v>
      </c>
      <c r="T210">
        <v>7450</v>
      </c>
      <c r="U210" t="s">
        <v>332</v>
      </c>
      <c r="V210" t="s">
        <v>332</v>
      </c>
      <c r="W210" t="s">
        <v>991</v>
      </c>
      <c r="X210">
        <v>2665</v>
      </c>
      <c r="Y210" t="s">
        <v>257</v>
      </c>
      <c r="AA210">
        <v>187</v>
      </c>
      <c r="AB210" t="s">
        <v>992</v>
      </c>
      <c r="AC210" t="s">
        <v>990</v>
      </c>
      <c r="AD210">
        <v>5</v>
      </c>
      <c r="AE210">
        <v>712651.24</v>
      </c>
      <c r="AF210">
        <v>6168711.3200000003</v>
      </c>
    </row>
    <row r="211" spans="1:32" x14ac:dyDescent="0.25">
      <c r="A211" s="40">
        <v>209</v>
      </c>
      <c r="B211" t="s">
        <v>993</v>
      </c>
      <c r="C211">
        <v>140</v>
      </c>
      <c r="D211">
        <v>2008</v>
      </c>
      <c r="E211">
        <v>0</v>
      </c>
      <c r="F211">
        <v>2</v>
      </c>
      <c r="H211">
        <v>6</v>
      </c>
      <c r="J211">
        <v>1</v>
      </c>
      <c r="K211" t="s">
        <v>240</v>
      </c>
      <c r="L211">
        <v>90</v>
      </c>
      <c r="M211">
        <v>6</v>
      </c>
      <c r="N211">
        <v>411</v>
      </c>
      <c r="O211">
        <v>2466</v>
      </c>
      <c r="P211">
        <v>2466</v>
      </c>
      <c r="Q211">
        <v>0</v>
      </c>
      <c r="R211">
        <v>0</v>
      </c>
      <c r="S211" t="s">
        <v>994</v>
      </c>
      <c r="T211">
        <v>180</v>
      </c>
      <c r="U211" t="s">
        <v>995</v>
      </c>
      <c r="V211" t="s">
        <v>995</v>
      </c>
      <c r="W211" t="s">
        <v>879</v>
      </c>
      <c r="X211">
        <v>2665</v>
      </c>
      <c r="Y211" t="s">
        <v>257</v>
      </c>
      <c r="AA211">
        <v>187</v>
      </c>
      <c r="AB211" t="s">
        <v>996</v>
      </c>
      <c r="AC211" t="s">
        <v>994</v>
      </c>
      <c r="AD211">
        <v>5</v>
      </c>
      <c r="AE211">
        <v>712484.71</v>
      </c>
      <c r="AF211">
        <v>6169498.25</v>
      </c>
    </row>
    <row r="212" spans="1:32" x14ac:dyDescent="0.25">
      <c r="A212" s="40">
        <v>210</v>
      </c>
      <c r="B212" t="s">
        <v>997</v>
      </c>
      <c r="C212">
        <v>140</v>
      </c>
      <c r="D212">
        <v>2009</v>
      </c>
      <c r="E212">
        <v>0</v>
      </c>
      <c r="F212">
        <v>2</v>
      </c>
      <c r="H212">
        <v>6</v>
      </c>
      <c r="J212">
        <v>1</v>
      </c>
      <c r="K212" t="s">
        <v>240</v>
      </c>
      <c r="L212">
        <v>90</v>
      </c>
      <c r="M212">
        <v>6</v>
      </c>
      <c r="N212">
        <v>411</v>
      </c>
      <c r="O212">
        <v>2466</v>
      </c>
      <c r="P212">
        <v>2466</v>
      </c>
      <c r="Q212">
        <v>0</v>
      </c>
      <c r="R212">
        <v>0</v>
      </c>
      <c r="S212" t="s">
        <v>998</v>
      </c>
      <c r="T212">
        <v>5450</v>
      </c>
      <c r="U212" t="s">
        <v>999</v>
      </c>
      <c r="V212" t="s">
        <v>999</v>
      </c>
      <c r="W212" t="s">
        <v>721</v>
      </c>
      <c r="X212">
        <v>2665</v>
      </c>
      <c r="Y212" t="s">
        <v>257</v>
      </c>
      <c r="AA212">
        <v>187</v>
      </c>
      <c r="AB212" t="s">
        <v>1000</v>
      </c>
      <c r="AC212" t="s">
        <v>998</v>
      </c>
      <c r="AD212">
        <v>5</v>
      </c>
      <c r="AE212">
        <v>712568.75</v>
      </c>
      <c r="AF212">
        <v>6169437.7199999997</v>
      </c>
    </row>
    <row r="213" spans="1:32" x14ac:dyDescent="0.25">
      <c r="A213" s="40">
        <v>211</v>
      </c>
      <c r="B213" t="s">
        <v>1001</v>
      </c>
      <c r="C213">
        <v>140</v>
      </c>
      <c r="D213">
        <v>2009</v>
      </c>
      <c r="E213">
        <v>0</v>
      </c>
      <c r="F213">
        <v>2</v>
      </c>
      <c r="H213">
        <v>6</v>
      </c>
      <c r="J213">
        <v>1</v>
      </c>
      <c r="K213" t="s">
        <v>240</v>
      </c>
      <c r="L213">
        <v>90</v>
      </c>
      <c r="M213">
        <v>6</v>
      </c>
      <c r="N213">
        <v>411</v>
      </c>
      <c r="O213">
        <v>2466</v>
      </c>
      <c r="P213">
        <v>2466</v>
      </c>
      <c r="Q213">
        <v>0</v>
      </c>
      <c r="R213">
        <v>0</v>
      </c>
      <c r="S213" t="s">
        <v>1002</v>
      </c>
      <c r="T213">
        <v>5450</v>
      </c>
      <c r="U213" t="s">
        <v>999</v>
      </c>
      <c r="V213" t="s">
        <v>999</v>
      </c>
      <c r="W213" t="s">
        <v>569</v>
      </c>
      <c r="X213">
        <v>2665</v>
      </c>
      <c r="Y213" t="s">
        <v>257</v>
      </c>
      <c r="AA213">
        <v>187</v>
      </c>
      <c r="AB213" t="s">
        <v>1003</v>
      </c>
      <c r="AC213" t="s">
        <v>1002</v>
      </c>
      <c r="AD213">
        <v>5</v>
      </c>
      <c r="AE213">
        <v>712509.38</v>
      </c>
      <c r="AF213">
        <v>6169433.5599999996</v>
      </c>
    </row>
    <row r="214" spans="1:32" x14ac:dyDescent="0.25">
      <c r="A214" s="40">
        <v>212</v>
      </c>
      <c r="B214" t="s">
        <v>1004</v>
      </c>
      <c r="C214">
        <v>130</v>
      </c>
      <c r="D214">
        <v>2008</v>
      </c>
      <c r="E214">
        <v>0</v>
      </c>
      <c r="F214">
        <v>2</v>
      </c>
      <c r="H214">
        <v>1</v>
      </c>
      <c r="J214">
        <v>1</v>
      </c>
      <c r="K214" t="s">
        <v>240</v>
      </c>
      <c r="L214">
        <v>90</v>
      </c>
      <c r="M214">
        <v>1</v>
      </c>
      <c r="N214">
        <v>58</v>
      </c>
      <c r="O214">
        <v>58</v>
      </c>
      <c r="P214">
        <v>111</v>
      </c>
      <c r="Q214">
        <v>0</v>
      </c>
      <c r="R214">
        <v>0</v>
      </c>
      <c r="S214" t="s">
        <v>1005</v>
      </c>
      <c r="T214">
        <v>6510</v>
      </c>
      <c r="U214" t="s">
        <v>336</v>
      </c>
      <c r="V214" t="s">
        <v>336</v>
      </c>
      <c r="W214" t="s">
        <v>811</v>
      </c>
      <c r="X214">
        <v>2625</v>
      </c>
      <c r="Y214" t="s">
        <v>244</v>
      </c>
      <c r="AA214">
        <v>187</v>
      </c>
      <c r="AB214" t="s">
        <v>1006</v>
      </c>
      <c r="AC214" t="s">
        <v>1005</v>
      </c>
      <c r="AD214">
        <v>5</v>
      </c>
      <c r="AE214">
        <v>711722.01</v>
      </c>
      <c r="AF214">
        <v>6172614.79</v>
      </c>
    </row>
    <row r="215" spans="1:32" x14ac:dyDescent="0.25">
      <c r="A215" s="40">
        <v>213</v>
      </c>
      <c r="B215" t="s">
        <v>1007</v>
      </c>
      <c r="C215">
        <v>130</v>
      </c>
      <c r="D215">
        <v>2008</v>
      </c>
      <c r="E215">
        <v>0</v>
      </c>
      <c r="F215">
        <v>2</v>
      </c>
      <c r="H215">
        <v>1</v>
      </c>
      <c r="J215">
        <v>1</v>
      </c>
      <c r="K215" t="s">
        <v>240</v>
      </c>
      <c r="L215">
        <v>90</v>
      </c>
      <c r="M215">
        <v>1</v>
      </c>
      <c r="N215">
        <v>61</v>
      </c>
      <c r="O215">
        <v>61</v>
      </c>
      <c r="P215">
        <v>118</v>
      </c>
      <c r="Q215">
        <v>0</v>
      </c>
      <c r="R215">
        <v>0</v>
      </c>
      <c r="S215" t="s">
        <v>1008</v>
      </c>
      <c r="T215">
        <v>6510</v>
      </c>
      <c r="U215" t="s">
        <v>336</v>
      </c>
      <c r="V215" t="s">
        <v>336</v>
      </c>
      <c r="W215" t="s">
        <v>454</v>
      </c>
      <c r="X215">
        <v>2625</v>
      </c>
      <c r="Y215" t="s">
        <v>244</v>
      </c>
      <c r="AA215">
        <v>187</v>
      </c>
      <c r="AB215" t="s">
        <v>1009</v>
      </c>
      <c r="AC215" t="s">
        <v>1008</v>
      </c>
      <c r="AD215">
        <v>5</v>
      </c>
      <c r="AE215">
        <v>711736.18</v>
      </c>
      <c r="AF215">
        <v>6172618.5300000003</v>
      </c>
    </row>
    <row r="216" spans="1:32" x14ac:dyDescent="0.25">
      <c r="A216" s="40">
        <v>214</v>
      </c>
      <c r="B216" t="s">
        <v>1010</v>
      </c>
      <c r="C216">
        <v>120</v>
      </c>
      <c r="D216">
        <v>1967</v>
      </c>
      <c r="E216">
        <v>1989</v>
      </c>
      <c r="F216">
        <v>3</v>
      </c>
      <c r="H216">
        <v>1</v>
      </c>
      <c r="J216">
        <v>1</v>
      </c>
      <c r="K216" t="s">
        <v>240</v>
      </c>
      <c r="M216">
        <v>1</v>
      </c>
      <c r="N216">
        <v>125</v>
      </c>
      <c r="O216">
        <v>125</v>
      </c>
      <c r="P216">
        <v>108</v>
      </c>
      <c r="Q216">
        <v>0</v>
      </c>
      <c r="R216">
        <v>0</v>
      </c>
      <c r="S216" t="s">
        <v>1011</v>
      </c>
      <c r="T216">
        <v>6391</v>
      </c>
      <c r="U216" t="s">
        <v>539</v>
      </c>
      <c r="V216" t="s">
        <v>539</v>
      </c>
      <c r="W216" t="s">
        <v>253</v>
      </c>
      <c r="X216">
        <v>2625</v>
      </c>
      <c r="Y216" t="s">
        <v>244</v>
      </c>
      <c r="AA216">
        <v>187</v>
      </c>
      <c r="AB216" t="s">
        <v>1012</v>
      </c>
      <c r="AC216" t="s">
        <v>1011</v>
      </c>
      <c r="AD216">
        <v>5</v>
      </c>
      <c r="AE216">
        <v>711136.39</v>
      </c>
      <c r="AF216">
        <v>6171974.7699999996</v>
      </c>
    </row>
    <row r="217" spans="1:32" x14ac:dyDescent="0.25">
      <c r="A217" s="40">
        <v>215</v>
      </c>
      <c r="B217" t="s">
        <v>1013</v>
      </c>
      <c r="C217">
        <v>120</v>
      </c>
      <c r="D217">
        <v>1981</v>
      </c>
      <c r="E217">
        <v>0</v>
      </c>
      <c r="F217">
        <v>4</v>
      </c>
      <c r="H217">
        <v>1</v>
      </c>
      <c r="J217">
        <v>7</v>
      </c>
      <c r="K217" t="s">
        <v>253</v>
      </c>
      <c r="M217">
        <v>1</v>
      </c>
      <c r="N217">
        <v>111</v>
      </c>
      <c r="O217">
        <v>111</v>
      </c>
      <c r="P217">
        <v>111</v>
      </c>
      <c r="Q217">
        <v>0</v>
      </c>
      <c r="R217">
        <v>0</v>
      </c>
      <c r="S217" t="s">
        <v>1014</v>
      </c>
      <c r="T217">
        <v>2023</v>
      </c>
      <c r="U217" t="s">
        <v>449</v>
      </c>
      <c r="V217" t="s">
        <v>449</v>
      </c>
      <c r="W217" t="s">
        <v>441</v>
      </c>
      <c r="X217">
        <v>2665</v>
      </c>
      <c r="Y217" t="s">
        <v>257</v>
      </c>
      <c r="AA217">
        <v>187</v>
      </c>
      <c r="AB217" t="s">
        <v>1015</v>
      </c>
      <c r="AC217" t="s">
        <v>1014</v>
      </c>
      <c r="AD217">
        <v>5</v>
      </c>
      <c r="AE217">
        <v>712167.22</v>
      </c>
      <c r="AF217">
        <v>6169478.54</v>
      </c>
    </row>
    <row r="218" spans="1:32" x14ac:dyDescent="0.25">
      <c r="A218" s="40">
        <v>216</v>
      </c>
      <c r="B218" t="s">
        <v>1016</v>
      </c>
      <c r="C218">
        <v>120</v>
      </c>
      <c r="D218">
        <v>1955</v>
      </c>
      <c r="E218">
        <v>1994</v>
      </c>
      <c r="F218">
        <v>5</v>
      </c>
      <c r="H218">
        <v>1</v>
      </c>
      <c r="J218">
        <v>2</v>
      </c>
      <c r="K218" t="s">
        <v>260</v>
      </c>
      <c r="L218">
        <v>2</v>
      </c>
      <c r="M218">
        <v>1</v>
      </c>
      <c r="N218">
        <v>125</v>
      </c>
      <c r="O218">
        <v>125</v>
      </c>
      <c r="P218">
        <v>125</v>
      </c>
      <c r="Q218">
        <v>0</v>
      </c>
      <c r="R218">
        <v>0</v>
      </c>
      <c r="S218" t="s">
        <v>1017</v>
      </c>
      <c r="T218">
        <v>3408</v>
      </c>
      <c r="U218" t="s">
        <v>285</v>
      </c>
      <c r="V218" t="s">
        <v>285</v>
      </c>
      <c r="W218" t="s">
        <v>268</v>
      </c>
      <c r="X218">
        <v>2665</v>
      </c>
      <c r="Y218" t="s">
        <v>257</v>
      </c>
      <c r="AA218">
        <v>187</v>
      </c>
      <c r="AB218" t="s">
        <v>1018</v>
      </c>
      <c r="AC218" t="s">
        <v>1017</v>
      </c>
      <c r="AD218">
        <v>5</v>
      </c>
      <c r="AE218">
        <v>713073.7</v>
      </c>
      <c r="AF218">
        <v>6169026.3600000003</v>
      </c>
    </row>
    <row r="219" spans="1:32" x14ac:dyDescent="0.25">
      <c r="A219" s="40">
        <v>217</v>
      </c>
      <c r="B219" t="s">
        <v>1019</v>
      </c>
      <c r="C219">
        <v>120</v>
      </c>
      <c r="D219">
        <v>1969</v>
      </c>
      <c r="E219">
        <v>0</v>
      </c>
      <c r="F219">
        <v>3</v>
      </c>
      <c r="H219">
        <v>1</v>
      </c>
      <c r="J219">
        <v>2</v>
      </c>
      <c r="K219" t="s">
        <v>260</v>
      </c>
      <c r="M219">
        <v>1</v>
      </c>
      <c r="N219">
        <v>134</v>
      </c>
      <c r="O219">
        <v>134</v>
      </c>
      <c r="P219">
        <v>134</v>
      </c>
      <c r="Q219">
        <v>0</v>
      </c>
      <c r="R219">
        <v>0</v>
      </c>
      <c r="S219" t="s">
        <v>1020</v>
      </c>
      <c r="T219">
        <v>5326</v>
      </c>
      <c r="U219" t="s">
        <v>289</v>
      </c>
      <c r="V219" t="s">
        <v>289</v>
      </c>
      <c r="W219" t="s">
        <v>558</v>
      </c>
      <c r="X219">
        <v>2625</v>
      </c>
      <c r="Y219" t="s">
        <v>244</v>
      </c>
      <c r="AA219">
        <v>187</v>
      </c>
      <c r="AB219" t="s">
        <v>1021</v>
      </c>
      <c r="AC219" t="s">
        <v>1020</v>
      </c>
      <c r="AD219">
        <v>5</v>
      </c>
      <c r="AE219">
        <v>710818.97</v>
      </c>
      <c r="AF219">
        <v>6172003.25</v>
      </c>
    </row>
    <row r="220" spans="1:32" x14ac:dyDescent="0.25">
      <c r="A220" s="40">
        <v>218</v>
      </c>
      <c r="B220" t="s">
        <v>1022</v>
      </c>
      <c r="C220">
        <v>120</v>
      </c>
      <c r="D220">
        <v>1970</v>
      </c>
      <c r="E220">
        <v>0</v>
      </c>
      <c r="F220">
        <v>3</v>
      </c>
      <c r="H220">
        <v>1</v>
      </c>
      <c r="J220">
        <v>2</v>
      </c>
      <c r="K220" t="s">
        <v>260</v>
      </c>
      <c r="M220">
        <v>1</v>
      </c>
      <c r="N220">
        <v>136</v>
      </c>
      <c r="O220">
        <v>136</v>
      </c>
      <c r="P220">
        <v>136</v>
      </c>
      <c r="Q220">
        <v>0</v>
      </c>
      <c r="R220">
        <v>0</v>
      </c>
      <c r="S220" t="s">
        <v>1023</v>
      </c>
      <c r="T220">
        <v>5858</v>
      </c>
      <c r="U220" t="s">
        <v>294</v>
      </c>
      <c r="V220" t="s">
        <v>294</v>
      </c>
      <c r="W220" t="s">
        <v>394</v>
      </c>
      <c r="X220">
        <v>2665</v>
      </c>
      <c r="Y220" t="s">
        <v>257</v>
      </c>
      <c r="AA220">
        <v>187</v>
      </c>
      <c r="AB220" t="s">
        <v>1024</v>
      </c>
      <c r="AC220" t="s">
        <v>1023</v>
      </c>
      <c r="AD220">
        <v>5</v>
      </c>
      <c r="AE220">
        <v>712179.48</v>
      </c>
      <c r="AF220">
        <v>6169203.5300000003</v>
      </c>
    </row>
    <row r="221" spans="1:32" x14ac:dyDescent="0.25">
      <c r="A221" s="40">
        <v>219</v>
      </c>
      <c r="B221" t="s">
        <v>1025</v>
      </c>
      <c r="C221">
        <v>120</v>
      </c>
      <c r="D221">
        <v>1956</v>
      </c>
      <c r="E221">
        <v>1988</v>
      </c>
      <c r="F221">
        <v>3</v>
      </c>
      <c r="H221">
        <v>1</v>
      </c>
      <c r="J221">
        <v>2</v>
      </c>
      <c r="K221" t="s">
        <v>260</v>
      </c>
      <c r="L221">
        <v>2</v>
      </c>
      <c r="M221">
        <v>1</v>
      </c>
      <c r="N221">
        <v>138</v>
      </c>
      <c r="O221">
        <v>138</v>
      </c>
      <c r="P221">
        <v>118</v>
      </c>
      <c r="Q221">
        <v>0</v>
      </c>
      <c r="R221">
        <v>0</v>
      </c>
      <c r="S221" t="s">
        <v>1026</v>
      </c>
      <c r="T221">
        <v>1491</v>
      </c>
      <c r="U221" t="s">
        <v>280</v>
      </c>
      <c r="V221" t="s">
        <v>280</v>
      </c>
      <c r="W221" t="s">
        <v>763</v>
      </c>
      <c r="X221">
        <v>2625</v>
      </c>
      <c r="Y221" t="s">
        <v>244</v>
      </c>
      <c r="AA221">
        <v>187</v>
      </c>
      <c r="AB221" t="s">
        <v>1027</v>
      </c>
      <c r="AC221" t="s">
        <v>1026</v>
      </c>
      <c r="AD221">
        <v>5</v>
      </c>
      <c r="AE221">
        <v>711605.86</v>
      </c>
      <c r="AF221">
        <v>6170513.0700000003</v>
      </c>
    </row>
    <row r="222" spans="1:32" x14ac:dyDescent="0.25">
      <c r="A222" s="40">
        <v>220</v>
      </c>
      <c r="B222" t="s">
        <v>1028</v>
      </c>
      <c r="C222">
        <v>120</v>
      </c>
      <c r="D222">
        <v>1969</v>
      </c>
      <c r="E222">
        <v>1980</v>
      </c>
      <c r="F222">
        <v>90</v>
      </c>
      <c r="H222">
        <v>1</v>
      </c>
      <c r="J222">
        <v>2</v>
      </c>
      <c r="K222" t="s">
        <v>260</v>
      </c>
      <c r="M222">
        <v>1</v>
      </c>
      <c r="N222">
        <v>194</v>
      </c>
      <c r="O222">
        <v>194</v>
      </c>
      <c r="P222">
        <v>170</v>
      </c>
      <c r="Q222">
        <v>0</v>
      </c>
      <c r="R222">
        <v>0</v>
      </c>
      <c r="S222" t="s">
        <v>1029</v>
      </c>
      <c r="T222">
        <v>5326</v>
      </c>
      <c r="U222" t="s">
        <v>289</v>
      </c>
      <c r="V222" t="s">
        <v>289</v>
      </c>
      <c r="W222" t="s">
        <v>927</v>
      </c>
      <c r="X222">
        <v>2625</v>
      </c>
      <c r="Y222" t="s">
        <v>244</v>
      </c>
      <c r="AA222">
        <v>187</v>
      </c>
      <c r="AB222" t="s">
        <v>1030</v>
      </c>
      <c r="AC222" t="s">
        <v>1029</v>
      </c>
      <c r="AD222">
        <v>5</v>
      </c>
      <c r="AE222">
        <v>711039.31</v>
      </c>
      <c r="AF222">
        <v>6172041.9400000004</v>
      </c>
    </row>
    <row r="223" spans="1:32" x14ac:dyDescent="0.25">
      <c r="A223" s="40">
        <v>221</v>
      </c>
      <c r="B223" t="s">
        <v>1031</v>
      </c>
      <c r="C223">
        <v>120</v>
      </c>
      <c r="D223">
        <v>1963</v>
      </c>
      <c r="E223">
        <v>1970</v>
      </c>
      <c r="F223">
        <v>5</v>
      </c>
      <c r="H223">
        <v>2</v>
      </c>
      <c r="I223">
        <v>1</v>
      </c>
      <c r="J223">
        <v>2</v>
      </c>
      <c r="K223" t="s">
        <v>260</v>
      </c>
      <c r="L223">
        <v>2</v>
      </c>
      <c r="M223">
        <v>1</v>
      </c>
      <c r="N223">
        <v>103</v>
      </c>
      <c r="O223">
        <v>103</v>
      </c>
      <c r="P223">
        <v>180</v>
      </c>
      <c r="Q223">
        <v>0</v>
      </c>
      <c r="R223">
        <v>0</v>
      </c>
      <c r="S223" t="s">
        <v>1032</v>
      </c>
      <c r="T223">
        <v>5858</v>
      </c>
      <c r="U223" t="s">
        <v>294</v>
      </c>
      <c r="V223" t="s">
        <v>294</v>
      </c>
      <c r="W223" t="s">
        <v>368</v>
      </c>
      <c r="X223">
        <v>2665</v>
      </c>
      <c r="Y223" t="s">
        <v>257</v>
      </c>
      <c r="AA223">
        <v>187</v>
      </c>
      <c r="AB223" t="s">
        <v>1033</v>
      </c>
      <c r="AC223" t="s">
        <v>1032</v>
      </c>
      <c r="AD223">
        <v>5</v>
      </c>
      <c r="AE223">
        <v>711988.37</v>
      </c>
      <c r="AF223">
        <v>6169484.2000000002</v>
      </c>
    </row>
    <row r="224" spans="1:32" x14ac:dyDescent="0.25">
      <c r="A224" s="40">
        <v>222</v>
      </c>
      <c r="B224" t="s">
        <v>1034</v>
      </c>
      <c r="C224">
        <v>130</v>
      </c>
      <c r="D224">
        <v>1971</v>
      </c>
      <c r="E224">
        <v>0</v>
      </c>
      <c r="F224">
        <v>3</v>
      </c>
      <c r="H224">
        <v>5</v>
      </c>
      <c r="J224">
        <v>1</v>
      </c>
      <c r="K224" t="s">
        <v>240</v>
      </c>
      <c r="M224">
        <v>1</v>
      </c>
      <c r="N224">
        <v>126</v>
      </c>
      <c r="O224">
        <v>126</v>
      </c>
      <c r="P224">
        <v>126</v>
      </c>
      <c r="Q224">
        <v>0</v>
      </c>
      <c r="R224">
        <v>0</v>
      </c>
      <c r="S224" t="s">
        <v>1035</v>
      </c>
      <c r="T224">
        <v>7882</v>
      </c>
      <c r="U224" t="s">
        <v>372</v>
      </c>
      <c r="V224" t="s">
        <v>372</v>
      </c>
      <c r="W224" t="s">
        <v>1036</v>
      </c>
      <c r="X224">
        <v>2625</v>
      </c>
      <c r="Y224" t="s">
        <v>244</v>
      </c>
      <c r="AA224">
        <v>187</v>
      </c>
      <c r="AB224" t="s">
        <v>1037</v>
      </c>
      <c r="AC224" t="s">
        <v>1035</v>
      </c>
      <c r="AD224">
        <v>5</v>
      </c>
      <c r="AE224">
        <v>711760.11</v>
      </c>
      <c r="AF224">
        <v>6172269.0599999996</v>
      </c>
    </row>
    <row r="225" spans="1:32" x14ac:dyDescent="0.25">
      <c r="A225" s="40">
        <v>223</v>
      </c>
      <c r="B225" t="s">
        <v>1038</v>
      </c>
      <c r="C225">
        <v>230</v>
      </c>
      <c r="D225">
        <v>1979</v>
      </c>
      <c r="E225">
        <v>2011</v>
      </c>
      <c r="F225">
        <v>5</v>
      </c>
      <c r="H225">
        <v>1</v>
      </c>
      <c r="J225">
        <v>1</v>
      </c>
      <c r="K225" t="s">
        <v>240</v>
      </c>
      <c r="M225">
        <v>1</v>
      </c>
      <c r="N225">
        <v>123</v>
      </c>
      <c r="O225">
        <v>123</v>
      </c>
      <c r="P225">
        <v>0</v>
      </c>
      <c r="Q225">
        <v>123</v>
      </c>
      <c r="R225">
        <v>0</v>
      </c>
      <c r="S225" t="s">
        <v>1039</v>
      </c>
      <c r="T225">
        <v>3470</v>
      </c>
      <c r="U225" t="s">
        <v>868</v>
      </c>
      <c r="V225" t="s">
        <v>868</v>
      </c>
      <c r="W225" t="s">
        <v>721</v>
      </c>
      <c r="X225">
        <v>2625</v>
      </c>
      <c r="Y225" t="s">
        <v>244</v>
      </c>
      <c r="AA225">
        <v>187</v>
      </c>
      <c r="AB225" t="s">
        <v>1040</v>
      </c>
      <c r="AC225" t="s">
        <v>1039</v>
      </c>
      <c r="AD225">
        <v>5</v>
      </c>
      <c r="AE225">
        <v>712437.34</v>
      </c>
      <c r="AF225">
        <v>6170134.9500000002</v>
      </c>
    </row>
    <row r="226" spans="1:32" x14ac:dyDescent="0.25">
      <c r="A226" s="40">
        <v>224</v>
      </c>
      <c r="B226" t="s">
        <v>1041</v>
      </c>
      <c r="C226">
        <v>130</v>
      </c>
      <c r="D226">
        <v>2008</v>
      </c>
      <c r="E226">
        <v>0</v>
      </c>
      <c r="F226">
        <v>2</v>
      </c>
      <c r="H226">
        <v>1</v>
      </c>
      <c r="J226">
        <v>1</v>
      </c>
      <c r="K226" t="s">
        <v>240</v>
      </c>
      <c r="L226">
        <v>90</v>
      </c>
      <c r="M226">
        <v>1</v>
      </c>
      <c r="N226">
        <v>60</v>
      </c>
      <c r="O226">
        <v>60</v>
      </c>
      <c r="P226">
        <v>119</v>
      </c>
      <c r="Q226">
        <v>0</v>
      </c>
      <c r="R226">
        <v>0</v>
      </c>
      <c r="S226" t="s">
        <v>1042</v>
      </c>
      <c r="T226">
        <v>6510</v>
      </c>
      <c r="U226" t="s">
        <v>336</v>
      </c>
      <c r="V226" t="s">
        <v>336</v>
      </c>
      <c r="W226" t="s">
        <v>487</v>
      </c>
      <c r="X226">
        <v>2625</v>
      </c>
      <c r="Y226" t="s">
        <v>244</v>
      </c>
      <c r="AA226">
        <v>187</v>
      </c>
      <c r="AB226" t="s">
        <v>1043</v>
      </c>
      <c r="AC226" t="s">
        <v>1042</v>
      </c>
      <c r="AD226">
        <v>5</v>
      </c>
      <c r="AE226">
        <v>711784.16</v>
      </c>
      <c r="AF226">
        <v>6172627.9199999999</v>
      </c>
    </row>
    <row r="227" spans="1:32" x14ac:dyDescent="0.25">
      <c r="A227" s="40">
        <v>225</v>
      </c>
      <c r="B227" t="s">
        <v>1044</v>
      </c>
      <c r="C227">
        <v>130</v>
      </c>
      <c r="D227">
        <v>2008</v>
      </c>
      <c r="E227">
        <v>0</v>
      </c>
      <c r="F227">
        <v>2</v>
      </c>
      <c r="H227">
        <v>1</v>
      </c>
      <c r="J227">
        <v>1</v>
      </c>
      <c r="K227" t="s">
        <v>240</v>
      </c>
      <c r="L227">
        <v>90</v>
      </c>
      <c r="M227">
        <v>1</v>
      </c>
      <c r="N227">
        <v>60</v>
      </c>
      <c r="O227">
        <v>60</v>
      </c>
      <c r="P227">
        <v>119</v>
      </c>
      <c r="Q227">
        <v>0</v>
      </c>
      <c r="R227">
        <v>0</v>
      </c>
      <c r="S227" t="s">
        <v>1045</v>
      </c>
      <c r="T227">
        <v>6510</v>
      </c>
      <c r="U227" t="s">
        <v>336</v>
      </c>
      <c r="V227" t="s">
        <v>336</v>
      </c>
      <c r="W227" t="s">
        <v>770</v>
      </c>
      <c r="X227">
        <v>2625</v>
      </c>
      <c r="Y227" t="s">
        <v>244</v>
      </c>
      <c r="AA227">
        <v>187</v>
      </c>
      <c r="AB227" t="s">
        <v>1046</v>
      </c>
      <c r="AC227" t="s">
        <v>1045</v>
      </c>
      <c r="AD227">
        <v>5</v>
      </c>
      <c r="AE227">
        <v>711777.72</v>
      </c>
      <c r="AF227">
        <v>6172662.1100000003</v>
      </c>
    </row>
    <row r="228" spans="1:32" x14ac:dyDescent="0.25">
      <c r="A228" s="40">
        <v>226</v>
      </c>
      <c r="B228" t="s">
        <v>1047</v>
      </c>
      <c r="C228">
        <v>130</v>
      </c>
      <c r="D228">
        <v>2008</v>
      </c>
      <c r="E228">
        <v>0</v>
      </c>
      <c r="F228">
        <v>2</v>
      </c>
      <c r="H228">
        <v>1</v>
      </c>
      <c r="J228">
        <v>1</v>
      </c>
      <c r="K228" t="s">
        <v>240</v>
      </c>
      <c r="L228">
        <v>90</v>
      </c>
      <c r="M228">
        <v>1</v>
      </c>
      <c r="N228">
        <v>60</v>
      </c>
      <c r="O228">
        <v>60</v>
      </c>
      <c r="P228">
        <v>119</v>
      </c>
      <c r="Q228">
        <v>0</v>
      </c>
      <c r="R228">
        <v>0</v>
      </c>
      <c r="S228" t="s">
        <v>1048</v>
      </c>
      <c r="T228">
        <v>6510</v>
      </c>
      <c r="U228" t="s">
        <v>336</v>
      </c>
      <c r="V228" t="s">
        <v>336</v>
      </c>
      <c r="W228" t="s">
        <v>1049</v>
      </c>
      <c r="X228">
        <v>2625</v>
      </c>
      <c r="Y228" t="s">
        <v>244</v>
      </c>
      <c r="AA228">
        <v>187</v>
      </c>
      <c r="AB228" t="s">
        <v>1050</v>
      </c>
      <c r="AC228" t="s">
        <v>1048</v>
      </c>
      <c r="AD228">
        <v>5</v>
      </c>
      <c r="AE228">
        <v>711753.47</v>
      </c>
      <c r="AF228">
        <v>6172689.6900000004</v>
      </c>
    </row>
    <row r="229" spans="1:32" x14ac:dyDescent="0.25">
      <c r="A229" s="40">
        <v>227</v>
      </c>
      <c r="B229" t="s">
        <v>1051</v>
      </c>
      <c r="C229">
        <v>130</v>
      </c>
      <c r="D229">
        <v>2008</v>
      </c>
      <c r="E229">
        <v>0</v>
      </c>
      <c r="F229">
        <v>2</v>
      </c>
      <c r="H229">
        <v>1</v>
      </c>
      <c r="J229">
        <v>1</v>
      </c>
      <c r="K229" t="s">
        <v>240</v>
      </c>
      <c r="L229">
        <v>90</v>
      </c>
      <c r="M229">
        <v>1</v>
      </c>
      <c r="N229">
        <v>60</v>
      </c>
      <c r="O229">
        <v>60</v>
      </c>
      <c r="P229">
        <v>119</v>
      </c>
      <c r="Q229">
        <v>0</v>
      </c>
      <c r="R229">
        <v>0</v>
      </c>
      <c r="S229" t="s">
        <v>1052</v>
      </c>
      <c r="T229">
        <v>6510</v>
      </c>
      <c r="U229" t="s">
        <v>336</v>
      </c>
      <c r="V229" t="s">
        <v>336</v>
      </c>
      <c r="W229" t="s">
        <v>1053</v>
      </c>
      <c r="X229">
        <v>2625</v>
      </c>
      <c r="Y229" t="s">
        <v>244</v>
      </c>
      <c r="AA229">
        <v>187</v>
      </c>
      <c r="AB229" t="s">
        <v>1054</v>
      </c>
      <c r="AC229" t="s">
        <v>1052</v>
      </c>
      <c r="AD229">
        <v>5</v>
      </c>
      <c r="AE229">
        <v>711703.26</v>
      </c>
      <c r="AF229">
        <v>6172713.6500000004</v>
      </c>
    </row>
    <row r="230" spans="1:32" x14ac:dyDescent="0.25">
      <c r="A230" s="40">
        <v>228</v>
      </c>
      <c r="B230" t="s">
        <v>1055</v>
      </c>
      <c r="C230">
        <v>130</v>
      </c>
      <c r="D230">
        <v>2008</v>
      </c>
      <c r="E230">
        <v>0</v>
      </c>
      <c r="F230">
        <v>2</v>
      </c>
      <c r="H230">
        <v>1</v>
      </c>
      <c r="J230">
        <v>2</v>
      </c>
      <c r="K230" t="s">
        <v>260</v>
      </c>
      <c r="L230">
        <v>90</v>
      </c>
      <c r="M230">
        <v>2</v>
      </c>
      <c r="N230">
        <v>56</v>
      </c>
      <c r="O230">
        <v>56</v>
      </c>
      <c r="P230">
        <v>160</v>
      </c>
      <c r="Q230">
        <v>0</v>
      </c>
      <c r="R230">
        <v>0</v>
      </c>
      <c r="S230" t="s">
        <v>1056</v>
      </c>
      <c r="T230">
        <v>7450</v>
      </c>
      <c r="U230" t="s">
        <v>332</v>
      </c>
      <c r="V230" t="s">
        <v>332</v>
      </c>
      <c r="W230" t="s">
        <v>1057</v>
      </c>
      <c r="X230">
        <v>2665</v>
      </c>
      <c r="Y230" t="s">
        <v>257</v>
      </c>
      <c r="AA230">
        <v>187</v>
      </c>
      <c r="AB230" t="s">
        <v>1058</v>
      </c>
      <c r="AC230" t="s">
        <v>1056</v>
      </c>
      <c r="AD230">
        <v>5</v>
      </c>
      <c r="AE230">
        <v>712665.35</v>
      </c>
      <c r="AF230">
        <v>6168786.7999999998</v>
      </c>
    </row>
    <row r="231" spans="1:32" x14ac:dyDescent="0.25">
      <c r="A231" s="40">
        <v>229</v>
      </c>
      <c r="B231" t="s">
        <v>1059</v>
      </c>
      <c r="C231">
        <v>130</v>
      </c>
      <c r="D231">
        <v>2008</v>
      </c>
      <c r="E231">
        <v>0</v>
      </c>
      <c r="F231">
        <v>2</v>
      </c>
      <c r="H231">
        <v>1</v>
      </c>
      <c r="J231">
        <v>2</v>
      </c>
      <c r="K231" t="s">
        <v>260</v>
      </c>
      <c r="L231">
        <v>90</v>
      </c>
      <c r="M231">
        <v>2</v>
      </c>
      <c r="N231">
        <v>62</v>
      </c>
      <c r="O231">
        <v>62</v>
      </c>
      <c r="P231">
        <v>178</v>
      </c>
      <c r="Q231">
        <v>0</v>
      </c>
      <c r="R231">
        <v>0</v>
      </c>
      <c r="S231" t="s">
        <v>1060</v>
      </c>
      <c r="T231">
        <v>7450</v>
      </c>
      <c r="U231" t="s">
        <v>332</v>
      </c>
      <c r="V231" t="s">
        <v>332</v>
      </c>
      <c r="W231" t="s">
        <v>1061</v>
      </c>
      <c r="X231">
        <v>2665</v>
      </c>
      <c r="Y231" t="s">
        <v>257</v>
      </c>
      <c r="AA231">
        <v>187</v>
      </c>
      <c r="AB231" t="s">
        <v>1062</v>
      </c>
      <c r="AC231" t="s">
        <v>1060</v>
      </c>
      <c r="AD231">
        <v>5</v>
      </c>
      <c r="AE231">
        <v>712632.19</v>
      </c>
      <c r="AF231">
        <v>6168780.7999999998</v>
      </c>
    </row>
    <row r="232" spans="1:32" x14ac:dyDescent="0.25">
      <c r="A232" s="40">
        <v>230</v>
      </c>
      <c r="B232" t="s">
        <v>1063</v>
      </c>
      <c r="C232">
        <v>130</v>
      </c>
      <c r="D232">
        <v>2008</v>
      </c>
      <c r="E232">
        <v>0</v>
      </c>
      <c r="F232">
        <v>2</v>
      </c>
      <c r="H232">
        <v>1</v>
      </c>
      <c r="J232">
        <v>2</v>
      </c>
      <c r="K232" t="s">
        <v>260</v>
      </c>
      <c r="L232">
        <v>90</v>
      </c>
      <c r="M232">
        <v>1</v>
      </c>
      <c r="N232">
        <v>56</v>
      </c>
      <c r="O232">
        <v>56</v>
      </c>
      <c r="P232">
        <v>108</v>
      </c>
      <c r="Q232">
        <v>0</v>
      </c>
      <c r="R232">
        <v>0</v>
      </c>
      <c r="S232" t="s">
        <v>1064</v>
      </c>
      <c r="T232">
        <v>7450</v>
      </c>
      <c r="U232" t="s">
        <v>332</v>
      </c>
      <c r="V232" t="s">
        <v>332</v>
      </c>
      <c r="W232" t="s">
        <v>1065</v>
      </c>
      <c r="X232">
        <v>2665</v>
      </c>
      <c r="Y232" t="s">
        <v>257</v>
      </c>
      <c r="AA232">
        <v>187</v>
      </c>
      <c r="AB232" t="s">
        <v>1066</v>
      </c>
      <c r="AC232" t="s">
        <v>1064</v>
      </c>
      <c r="AD232">
        <v>5</v>
      </c>
      <c r="AE232">
        <v>712652.99</v>
      </c>
      <c r="AF232">
        <v>6168755.4400000004</v>
      </c>
    </row>
    <row r="233" spans="1:32" x14ac:dyDescent="0.25">
      <c r="A233" s="40">
        <v>231</v>
      </c>
      <c r="B233" t="s">
        <v>1067</v>
      </c>
      <c r="C233">
        <v>130</v>
      </c>
      <c r="D233">
        <v>2008</v>
      </c>
      <c r="E233">
        <v>0</v>
      </c>
      <c r="F233">
        <v>2</v>
      </c>
      <c r="H233">
        <v>1</v>
      </c>
      <c r="J233">
        <v>2</v>
      </c>
      <c r="K233" t="s">
        <v>260</v>
      </c>
      <c r="L233">
        <v>90</v>
      </c>
      <c r="M233">
        <v>1</v>
      </c>
      <c r="N233">
        <v>45</v>
      </c>
      <c r="O233">
        <v>45</v>
      </c>
      <c r="P233">
        <v>86</v>
      </c>
      <c r="Q233">
        <v>0</v>
      </c>
      <c r="R233">
        <v>0</v>
      </c>
      <c r="S233" t="s">
        <v>1068</v>
      </c>
      <c r="T233">
        <v>7450</v>
      </c>
      <c r="U233" t="s">
        <v>332</v>
      </c>
      <c r="V233" t="s">
        <v>332</v>
      </c>
      <c r="W233" t="s">
        <v>1069</v>
      </c>
      <c r="X233">
        <v>2665</v>
      </c>
      <c r="Y233" t="s">
        <v>257</v>
      </c>
      <c r="AA233">
        <v>187</v>
      </c>
      <c r="AB233" t="s">
        <v>1070</v>
      </c>
      <c r="AC233" t="s">
        <v>1068</v>
      </c>
      <c r="AD233">
        <v>5</v>
      </c>
      <c r="AE233">
        <v>712675.99</v>
      </c>
      <c r="AF233">
        <v>6168727.4199999999</v>
      </c>
    </row>
    <row r="234" spans="1:32" x14ac:dyDescent="0.25">
      <c r="A234" s="40">
        <v>232</v>
      </c>
      <c r="B234" t="s">
        <v>1071</v>
      </c>
      <c r="C234">
        <v>130</v>
      </c>
      <c r="D234">
        <v>2008</v>
      </c>
      <c r="E234">
        <v>0</v>
      </c>
      <c r="F234">
        <v>2</v>
      </c>
      <c r="H234">
        <v>1</v>
      </c>
      <c r="J234">
        <v>2</v>
      </c>
      <c r="K234" t="s">
        <v>260</v>
      </c>
      <c r="L234">
        <v>90</v>
      </c>
      <c r="M234">
        <v>1</v>
      </c>
      <c r="N234">
        <v>45</v>
      </c>
      <c r="O234">
        <v>45</v>
      </c>
      <c r="P234">
        <v>86</v>
      </c>
      <c r="Q234">
        <v>0</v>
      </c>
      <c r="R234">
        <v>0</v>
      </c>
      <c r="S234" t="s">
        <v>1072</v>
      </c>
      <c r="T234">
        <v>7450</v>
      </c>
      <c r="U234" t="s">
        <v>332</v>
      </c>
      <c r="V234" t="s">
        <v>332</v>
      </c>
      <c r="W234" t="s">
        <v>1073</v>
      </c>
      <c r="X234">
        <v>2665</v>
      </c>
      <c r="Y234" t="s">
        <v>257</v>
      </c>
      <c r="AA234">
        <v>187</v>
      </c>
      <c r="AB234" t="s">
        <v>1074</v>
      </c>
      <c r="AC234" t="s">
        <v>1072</v>
      </c>
      <c r="AD234">
        <v>5</v>
      </c>
      <c r="AE234">
        <v>712681.84</v>
      </c>
      <c r="AF234">
        <v>6168720.8300000001</v>
      </c>
    </row>
    <row r="235" spans="1:32" x14ac:dyDescent="0.25">
      <c r="A235" s="40">
        <v>233</v>
      </c>
      <c r="B235" t="s">
        <v>1075</v>
      </c>
      <c r="C235">
        <v>140</v>
      </c>
      <c r="D235">
        <v>2008</v>
      </c>
      <c r="E235">
        <v>0</v>
      </c>
      <c r="F235">
        <v>2</v>
      </c>
      <c r="H235">
        <v>6</v>
      </c>
      <c r="J235">
        <v>1</v>
      </c>
      <c r="K235" t="s">
        <v>240</v>
      </c>
      <c r="L235">
        <v>90</v>
      </c>
      <c r="M235">
        <v>3</v>
      </c>
      <c r="N235">
        <v>382</v>
      </c>
      <c r="O235">
        <v>1668</v>
      </c>
      <c r="P235">
        <v>1668</v>
      </c>
      <c r="Q235">
        <v>0</v>
      </c>
      <c r="R235">
        <v>0</v>
      </c>
      <c r="S235" t="s">
        <v>1076</v>
      </c>
      <c r="T235">
        <v>1580</v>
      </c>
      <c r="U235" t="s">
        <v>1077</v>
      </c>
      <c r="V235" t="s">
        <v>1077</v>
      </c>
      <c r="W235" t="s">
        <v>253</v>
      </c>
      <c r="X235">
        <v>2625</v>
      </c>
      <c r="Y235" t="s">
        <v>244</v>
      </c>
      <c r="AA235">
        <v>187</v>
      </c>
      <c r="AB235" t="s">
        <v>1078</v>
      </c>
      <c r="AC235" t="s">
        <v>1076</v>
      </c>
      <c r="AD235">
        <v>5</v>
      </c>
      <c r="AE235">
        <v>711749.6</v>
      </c>
      <c r="AF235">
        <v>6172737.7300000004</v>
      </c>
    </row>
    <row r="236" spans="1:32" x14ac:dyDescent="0.25">
      <c r="A236" s="40">
        <v>234</v>
      </c>
      <c r="B236" t="s">
        <v>1079</v>
      </c>
      <c r="C236">
        <v>120</v>
      </c>
      <c r="D236">
        <v>1971</v>
      </c>
      <c r="E236">
        <v>1985</v>
      </c>
      <c r="F236">
        <v>3</v>
      </c>
      <c r="H236">
        <v>1</v>
      </c>
      <c r="J236">
        <v>2</v>
      </c>
      <c r="K236" t="s">
        <v>260</v>
      </c>
      <c r="L236">
        <v>2</v>
      </c>
      <c r="M236">
        <v>1</v>
      </c>
      <c r="N236">
        <v>153</v>
      </c>
      <c r="O236">
        <v>153</v>
      </c>
      <c r="P236">
        <v>134</v>
      </c>
      <c r="Q236">
        <v>0</v>
      </c>
      <c r="R236">
        <v>0</v>
      </c>
      <c r="S236" t="s">
        <v>1080</v>
      </c>
      <c r="T236">
        <v>6710</v>
      </c>
      <c r="U236" t="s">
        <v>327</v>
      </c>
      <c r="V236" t="s">
        <v>327</v>
      </c>
      <c r="W236" t="s">
        <v>961</v>
      </c>
      <c r="X236">
        <v>2625</v>
      </c>
      <c r="Y236" t="s">
        <v>244</v>
      </c>
      <c r="AA236">
        <v>187</v>
      </c>
      <c r="AB236" t="s">
        <v>1081</v>
      </c>
      <c r="AC236" t="s">
        <v>1080</v>
      </c>
      <c r="AD236">
        <v>5</v>
      </c>
      <c r="AE236">
        <v>710975.73</v>
      </c>
      <c r="AF236">
        <v>6171853.7199999997</v>
      </c>
    </row>
    <row r="237" spans="1:32" x14ac:dyDescent="0.25">
      <c r="A237" s="40">
        <v>235</v>
      </c>
      <c r="B237" t="s">
        <v>1082</v>
      </c>
      <c r="C237">
        <v>130</v>
      </c>
      <c r="D237">
        <v>1971</v>
      </c>
      <c r="E237">
        <v>1983</v>
      </c>
      <c r="F237">
        <v>3</v>
      </c>
      <c r="H237">
        <v>6</v>
      </c>
      <c r="J237">
        <v>1</v>
      </c>
      <c r="K237" t="s">
        <v>240</v>
      </c>
      <c r="L237">
        <v>2</v>
      </c>
      <c r="M237">
        <v>1</v>
      </c>
      <c r="N237">
        <v>107</v>
      </c>
      <c r="O237">
        <v>107</v>
      </c>
      <c r="P237">
        <v>107</v>
      </c>
      <c r="Q237">
        <v>0</v>
      </c>
      <c r="R237">
        <v>0</v>
      </c>
      <c r="S237" t="s">
        <v>1083</v>
      </c>
      <c r="T237">
        <v>7882</v>
      </c>
      <c r="U237" t="s">
        <v>372</v>
      </c>
      <c r="V237" t="s">
        <v>372</v>
      </c>
      <c r="W237" t="s">
        <v>1084</v>
      </c>
      <c r="X237">
        <v>2625</v>
      </c>
      <c r="Y237" t="s">
        <v>244</v>
      </c>
      <c r="AA237">
        <v>187</v>
      </c>
      <c r="AB237" t="s">
        <v>1085</v>
      </c>
      <c r="AC237" t="s">
        <v>1083</v>
      </c>
      <c r="AD237">
        <v>5</v>
      </c>
      <c r="AE237">
        <v>711966.11</v>
      </c>
      <c r="AF237">
        <v>6172170.7199999997</v>
      </c>
    </row>
    <row r="238" spans="1:32" x14ac:dyDescent="0.25">
      <c r="A238" s="40">
        <v>236</v>
      </c>
      <c r="B238" t="s">
        <v>1086</v>
      </c>
      <c r="C238">
        <v>120</v>
      </c>
      <c r="D238">
        <v>1969</v>
      </c>
      <c r="E238">
        <v>1976</v>
      </c>
      <c r="F238">
        <v>3</v>
      </c>
      <c r="H238">
        <v>1</v>
      </c>
      <c r="J238">
        <v>1</v>
      </c>
      <c r="K238" t="s">
        <v>240</v>
      </c>
      <c r="L238">
        <v>2</v>
      </c>
      <c r="M238">
        <v>1</v>
      </c>
      <c r="N238">
        <v>180</v>
      </c>
      <c r="O238">
        <v>180</v>
      </c>
      <c r="P238">
        <v>180</v>
      </c>
      <c r="Q238">
        <v>0</v>
      </c>
      <c r="R238">
        <v>0</v>
      </c>
      <c r="S238" t="s">
        <v>1087</v>
      </c>
      <c r="T238">
        <v>2449</v>
      </c>
      <c r="U238" t="s">
        <v>312</v>
      </c>
      <c r="V238" t="s">
        <v>312</v>
      </c>
      <c r="W238" t="s">
        <v>328</v>
      </c>
      <c r="X238">
        <v>2625</v>
      </c>
      <c r="Y238" t="s">
        <v>244</v>
      </c>
      <c r="AA238">
        <v>187</v>
      </c>
      <c r="AB238" t="s">
        <v>1088</v>
      </c>
      <c r="AC238" t="s">
        <v>1087</v>
      </c>
      <c r="AD238">
        <v>5</v>
      </c>
      <c r="AE238">
        <v>711333.43</v>
      </c>
      <c r="AF238">
        <v>6172033.0899999999</v>
      </c>
    </row>
    <row r="239" spans="1:32" x14ac:dyDescent="0.25">
      <c r="A239" s="40">
        <v>237</v>
      </c>
      <c r="B239" t="s">
        <v>1089</v>
      </c>
      <c r="C239">
        <v>130</v>
      </c>
      <c r="D239">
        <v>1975</v>
      </c>
      <c r="E239">
        <v>0</v>
      </c>
      <c r="F239">
        <v>1</v>
      </c>
      <c r="H239">
        <v>5</v>
      </c>
      <c r="J239">
        <v>7</v>
      </c>
      <c r="K239" t="s">
        <v>253</v>
      </c>
      <c r="M239">
        <v>1</v>
      </c>
      <c r="N239">
        <v>117</v>
      </c>
      <c r="O239">
        <v>117</v>
      </c>
      <c r="P239">
        <v>117</v>
      </c>
      <c r="Q239">
        <v>0</v>
      </c>
      <c r="R239">
        <v>0</v>
      </c>
      <c r="S239" t="s">
        <v>1090</v>
      </c>
      <c r="T239">
        <v>2556</v>
      </c>
      <c r="U239" t="s">
        <v>317</v>
      </c>
      <c r="V239" t="s">
        <v>317</v>
      </c>
      <c r="W239" t="s">
        <v>1091</v>
      </c>
      <c r="X239">
        <v>2625</v>
      </c>
      <c r="Y239" t="s">
        <v>244</v>
      </c>
      <c r="AA239">
        <v>187</v>
      </c>
      <c r="AB239" t="s">
        <v>1092</v>
      </c>
      <c r="AC239" t="s">
        <v>1090</v>
      </c>
      <c r="AD239">
        <v>5</v>
      </c>
      <c r="AE239">
        <v>711503.68</v>
      </c>
      <c r="AF239">
        <v>6172302.3399999999</v>
      </c>
    </row>
    <row r="240" spans="1:32" x14ac:dyDescent="0.25">
      <c r="A240" s="40">
        <v>238</v>
      </c>
      <c r="B240" t="s">
        <v>1093</v>
      </c>
      <c r="C240">
        <v>120</v>
      </c>
      <c r="D240">
        <v>1969</v>
      </c>
      <c r="E240">
        <v>0</v>
      </c>
      <c r="F240">
        <v>5</v>
      </c>
      <c r="H240">
        <v>1</v>
      </c>
      <c r="J240">
        <v>2</v>
      </c>
      <c r="K240" t="s">
        <v>260</v>
      </c>
      <c r="M240">
        <v>1</v>
      </c>
      <c r="N240">
        <v>206</v>
      </c>
      <c r="O240">
        <v>206</v>
      </c>
      <c r="P240">
        <v>159</v>
      </c>
      <c r="Q240">
        <v>25</v>
      </c>
      <c r="R240">
        <v>0</v>
      </c>
      <c r="S240" t="s">
        <v>1094</v>
      </c>
      <c r="T240">
        <v>4154</v>
      </c>
      <c r="U240" t="s">
        <v>322</v>
      </c>
      <c r="V240" t="s">
        <v>322</v>
      </c>
      <c r="W240" t="s">
        <v>290</v>
      </c>
      <c r="X240">
        <v>2665</v>
      </c>
      <c r="Y240" t="s">
        <v>257</v>
      </c>
      <c r="AA240">
        <v>187</v>
      </c>
      <c r="AB240" t="s">
        <v>1095</v>
      </c>
      <c r="AC240" t="s">
        <v>1094</v>
      </c>
      <c r="AD240">
        <v>5</v>
      </c>
      <c r="AE240">
        <v>713489.52</v>
      </c>
      <c r="AF240">
        <v>6169225.6600000001</v>
      </c>
    </row>
    <row r="241" spans="1:32" x14ac:dyDescent="0.25">
      <c r="A241" s="40">
        <v>239</v>
      </c>
      <c r="B241" t="s">
        <v>1096</v>
      </c>
      <c r="C241">
        <v>120</v>
      </c>
      <c r="D241">
        <v>1954</v>
      </c>
      <c r="E241">
        <v>0</v>
      </c>
      <c r="F241">
        <v>5</v>
      </c>
      <c r="H241">
        <v>1</v>
      </c>
      <c r="J241">
        <v>2</v>
      </c>
      <c r="K241" t="s">
        <v>260</v>
      </c>
      <c r="L241">
        <v>2</v>
      </c>
      <c r="M241">
        <v>1</v>
      </c>
      <c r="N241">
        <v>69</v>
      </c>
      <c r="O241">
        <v>69</v>
      </c>
      <c r="P241">
        <v>116</v>
      </c>
      <c r="Q241">
        <v>0</v>
      </c>
      <c r="R241">
        <v>0</v>
      </c>
      <c r="S241" t="s">
        <v>1097</v>
      </c>
      <c r="T241">
        <v>7775</v>
      </c>
      <c r="U241" t="s">
        <v>262</v>
      </c>
      <c r="V241" t="s">
        <v>262</v>
      </c>
      <c r="W241" t="s">
        <v>487</v>
      </c>
      <c r="X241">
        <v>2665</v>
      </c>
      <c r="Y241" t="s">
        <v>257</v>
      </c>
      <c r="AA241">
        <v>187</v>
      </c>
      <c r="AB241" t="s">
        <v>1098</v>
      </c>
      <c r="AC241" t="s">
        <v>1097</v>
      </c>
      <c r="AD241">
        <v>5</v>
      </c>
      <c r="AE241">
        <v>712706.65</v>
      </c>
      <c r="AF241">
        <v>6169243.0099999998</v>
      </c>
    </row>
    <row r="242" spans="1:32" x14ac:dyDescent="0.25">
      <c r="A242" s="40">
        <v>240</v>
      </c>
      <c r="B242" t="s">
        <v>1099</v>
      </c>
      <c r="C242">
        <v>130</v>
      </c>
      <c r="D242">
        <v>2008</v>
      </c>
      <c r="E242">
        <v>0</v>
      </c>
      <c r="F242">
        <v>2</v>
      </c>
      <c r="H242">
        <v>1</v>
      </c>
      <c r="J242">
        <v>1</v>
      </c>
      <c r="K242" t="s">
        <v>240</v>
      </c>
      <c r="L242">
        <v>90</v>
      </c>
      <c r="M242">
        <v>1</v>
      </c>
      <c r="N242">
        <v>60</v>
      </c>
      <c r="O242">
        <v>60</v>
      </c>
      <c r="P242">
        <v>119</v>
      </c>
      <c r="Q242">
        <v>0</v>
      </c>
      <c r="R242">
        <v>0</v>
      </c>
      <c r="S242" t="s">
        <v>1100</v>
      </c>
      <c r="T242">
        <v>6510</v>
      </c>
      <c r="U242" t="s">
        <v>336</v>
      </c>
      <c r="V242" t="s">
        <v>336</v>
      </c>
      <c r="W242" t="s">
        <v>1101</v>
      </c>
      <c r="X242">
        <v>2625</v>
      </c>
      <c r="Y242" t="s">
        <v>244</v>
      </c>
      <c r="AA242">
        <v>187</v>
      </c>
      <c r="AB242" t="s">
        <v>1102</v>
      </c>
      <c r="AC242" t="s">
        <v>1100</v>
      </c>
      <c r="AD242">
        <v>5</v>
      </c>
      <c r="AE242">
        <v>711743.73</v>
      </c>
      <c r="AF242">
        <v>6172650.54</v>
      </c>
    </row>
    <row r="243" spans="1:32" x14ac:dyDescent="0.25">
      <c r="A243" s="40">
        <v>241</v>
      </c>
      <c r="B243" t="s">
        <v>1103</v>
      </c>
      <c r="C243">
        <v>130</v>
      </c>
      <c r="D243">
        <v>2008</v>
      </c>
      <c r="E243">
        <v>0</v>
      </c>
      <c r="F243">
        <v>2</v>
      </c>
      <c r="H243">
        <v>1</v>
      </c>
      <c r="J243">
        <v>1</v>
      </c>
      <c r="K243" t="s">
        <v>240</v>
      </c>
      <c r="L243">
        <v>90</v>
      </c>
      <c r="M243">
        <v>1</v>
      </c>
      <c r="N243">
        <v>63</v>
      </c>
      <c r="O243">
        <v>63</v>
      </c>
      <c r="P243">
        <v>125</v>
      </c>
      <c r="Q243">
        <v>0</v>
      </c>
      <c r="R243">
        <v>0</v>
      </c>
      <c r="S243" t="s">
        <v>1104</v>
      </c>
      <c r="T243">
        <v>6510</v>
      </c>
      <c r="U243" t="s">
        <v>336</v>
      </c>
      <c r="V243" t="s">
        <v>336</v>
      </c>
      <c r="W243" t="s">
        <v>1105</v>
      </c>
      <c r="X243">
        <v>2625</v>
      </c>
      <c r="Y243" t="s">
        <v>244</v>
      </c>
      <c r="AA243">
        <v>187</v>
      </c>
      <c r="AB243" t="s">
        <v>1106</v>
      </c>
      <c r="AC243" t="s">
        <v>1104</v>
      </c>
      <c r="AD243">
        <v>5</v>
      </c>
      <c r="AE243">
        <v>711702.09</v>
      </c>
      <c r="AF243">
        <v>6172641.3799999999</v>
      </c>
    </row>
    <row r="244" spans="1:32" x14ac:dyDescent="0.25">
      <c r="A244" s="40">
        <v>242</v>
      </c>
      <c r="B244" t="s">
        <v>1107</v>
      </c>
      <c r="C244">
        <v>130</v>
      </c>
      <c r="D244">
        <v>2008</v>
      </c>
      <c r="E244">
        <v>0</v>
      </c>
      <c r="F244">
        <v>2</v>
      </c>
      <c r="H244">
        <v>1</v>
      </c>
      <c r="J244">
        <v>1</v>
      </c>
      <c r="K244" t="s">
        <v>240</v>
      </c>
      <c r="L244">
        <v>90</v>
      </c>
      <c r="M244">
        <v>1</v>
      </c>
      <c r="N244">
        <v>58</v>
      </c>
      <c r="O244">
        <v>58</v>
      </c>
      <c r="P244">
        <v>111</v>
      </c>
      <c r="Q244">
        <v>0</v>
      </c>
      <c r="R244">
        <v>0</v>
      </c>
      <c r="S244" t="s">
        <v>1108</v>
      </c>
      <c r="T244">
        <v>6510</v>
      </c>
      <c r="U244" t="s">
        <v>336</v>
      </c>
      <c r="V244" t="s">
        <v>336</v>
      </c>
      <c r="W244" t="s">
        <v>1109</v>
      </c>
      <c r="X244">
        <v>2625</v>
      </c>
      <c r="Y244" t="s">
        <v>244</v>
      </c>
      <c r="AA244">
        <v>187</v>
      </c>
      <c r="AB244" t="s">
        <v>1110</v>
      </c>
      <c r="AC244" t="s">
        <v>1108</v>
      </c>
      <c r="AD244">
        <v>5</v>
      </c>
      <c r="AE244">
        <v>711697.58</v>
      </c>
      <c r="AF244">
        <v>6172681.4100000001</v>
      </c>
    </row>
    <row r="245" spans="1:32" x14ac:dyDescent="0.25">
      <c r="A245" s="40">
        <v>243</v>
      </c>
      <c r="B245" t="s">
        <v>1111</v>
      </c>
      <c r="C245">
        <v>130</v>
      </c>
      <c r="D245">
        <v>2008</v>
      </c>
      <c r="E245">
        <v>0</v>
      </c>
      <c r="F245">
        <v>2</v>
      </c>
      <c r="H245">
        <v>1</v>
      </c>
      <c r="J245">
        <v>1</v>
      </c>
      <c r="K245" t="s">
        <v>240</v>
      </c>
      <c r="L245">
        <v>90</v>
      </c>
      <c r="M245">
        <v>1</v>
      </c>
      <c r="N245">
        <v>58</v>
      </c>
      <c r="O245">
        <v>58</v>
      </c>
      <c r="P245">
        <v>111</v>
      </c>
      <c r="Q245">
        <v>0</v>
      </c>
      <c r="R245">
        <v>0</v>
      </c>
      <c r="S245" t="s">
        <v>1112</v>
      </c>
      <c r="T245">
        <v>6510</v>
      </c>
      <c r="U245" t="s">
        <v>336</v>
      </c>
      <c r="V245" t="s">
        <v>336</v>
      </c>
      <c r="W245" t="s">
        <v>1113</v>
      </c>
      <c r="X245">
        <v>2625</v>
      </c>
      <c r="Y245" t="s">
        <v>244</v>
      </c>
      <c r="AA245">
        <v>187</v>
      </c>
      <c r="AB245" t="s">
        <v>1114</v>
      </c>
      <c r="AC245" t="s">
        <v>1112</v>
      </c>
      <c r="AD245">
        <v>5</v>
      </c>
      <c r="AE245">
        <v>711713.23</v>
      </c>
      <c r="AF245">
        <v>6172685.04</v>
      </c>
    </row>
    <row r="246" spans="1:32" x14ac:dyDescent="0.25">
      <c r="A246" s="40">
        <v>244</v>
      </c>
      <c r="B246" t="s">
        <v>1115</v>
      </c>
      <c r="C246">
        <v>130</v>
      </c>
      <c r="D246">
        <v>2008</v>
      </c>
      <c r="E246">
        <v>0</v>
      </c>
      <c r="F246">
        <v>2</v>
      </c>
      <c r="H246">
        <v>1</v>
      </c>
      <c r="J246">
        <v>1</v>
      </c>
      <c r="K246" t="s">
        <v>240</v>
      </c>
      <c r="L246">
        <v>90</v>
      </c>
      <c r="M246">
        <v>1</v>
      </c>
      <c r="N246">
        <v>63</v>
      </c>
      <c r="O246">
        <v>63</v>
      </c>
      <c r="P246">
        <v>125</v>
      </c>
      <c r="Q246">
        <v>0</v>
      </c>
      <c r="R246">
        <v>0</v>
      </c>
      <c r="S246" t="s">
        <v>1116</v>
      </c>
      <c r="T246">
        <v>6510</v>
      </c>
      <c r="U246" t="s">
        <v>336</v>
      </c>
      <c r="V246" t="s">
        <v>336</v>
      </c>
      <c r="W246" t="s">
        <v>1117</v>
      </c>
      <c r="X246">
        <v>2625</v>
      </c>
      <c r="Y246" t="s">
        <v>244</v>
      </c>
      <c r="AA246">
        <v>187</v>
      </c>
      <c r="AB246" t="s">
        <v>1118</v>
      </c>
      <c r="AC246" t="s">
        <v>1116</v>
      </c>
      <c r="AD246">
        <v>5</v>
      </c>
      <c r="AE246">
        <v>711765.79</v>
      </c>
      <c r="AF246">
        <v>6172693.2999999998</v>
      </c>
    </row>
    <row r="247" spans="1:32" x14ac:dyDescent="0.25">
      <c r="A247" s="40">
        <v>245</v>
      </c>
      <c r="B247" t="s">
        <v>1119</v>
      </c>
      <c r="C247">
        <v>120</v>
      </c>
      <c r="D247">
        <v>1973</v>
      </c>
      <c r="E247">
        <v>0</v>
      </c>
      <c r="F247">
        <v>3</v>
      </c>
      <c r="H247">
        <v>1</v>
      </c>
      <c r="J247">
        <v>2</v>
      </c>
      <c r="K247" t="s">
        <v>260</v>
      </c>
      <c r="M247">
        <v>1</v>
      </c>
      <c r="N247">
        <v>109</v>
      </c>
      <c r="O247">
        <v>109</v>
      </c>
      <c r="P247">
        <v>109</v>
      </c>
      <c r="Q247">
        <v>0</v>
      </c>
      <c r="R247">
        <v>0</v>
      </c>
      <c r="S247" t="s">
        <v>1120</v>
      </c>
      <c r="T247">
        <v>6710</v>
      </c>
      <c r="U247" t="s">
        <v>327</v>
      </c>
      <c r="V247" t="s">
        <v>327</v>
      </c>
      <c r="W247" t="s">
        <v>377</v>
      </c>
      <c r="X247">
        <v>2625</v>
      </c>
      <c r="Y247" t="s">
        <v>244</v>
      </c>
      <c r="AA247">
        <v>187</v>
      </c>
      <c r="AB247" t="s">
        <v>1121</v>
      </c>
      <c r="AC247" t="s">
        <v>1120</v>
      </c>
      <c r="AD247">
        <v>5</v>
      </c>
      <c r="AE247">
        <v>710799.07</v>
      </c>
      <c r="AF247">
        <v>6171748.1900000004</v>
      </c>
    </row>
    <row r="248" spans="1:32" x14ac:dyDescent="0.25">
      <c r="A248" s="40">
        <v>246</v>
      </c>
      <c r="B248" t="s">
        <v>1122</v>
      </c>
      <c r="C248">
        <v>120</v>
      </c>
      <c r="D248">
        <v>1970</v>
      </c>
      <c r="E248">
        <v>0</v>
      </c>
      <c r="F248">
        <v>4</v>
      </c>
      <c r="H248">
        <v>1</v>
      </c>
      <c r="J248">
        <v>2</v>
      </c>
      <c r="K248" t="s">
        <v>260</v>
      </c>
      <c r="L248">
        <v>2</v>
      </c>
      <c r="M248">
        <v>1</v>
      </c>
      <c r="N248">
        <v>180</v>
      </c>
      <c r="O248">
        <v>180</v>
      </c>
      <c r="P248">
        <v>180</v>
      </c>
      <c r="Q248">
        <v>0</v>
      </c>
      <c r="R248">
        <v>0</v>
      </c>
      <c r="S248" t="s">
        <v>1123</v>
      </c>
      <c r="T248">
        <v>2023</v>
      </c>
      <c r="U248" t="s">
        <v>449</v>
      </c>
      <c r="V248" t="s">
        <v>449</v>
      </c>
      <c r="W248" t="s">
        <v>408</v>
      </c>
      <c r="X248">
        <v>2665</v>
      </c>
      <c r="Y248" t="s">
        <v>257</v>
      </c>
      <c r="AA248">
        <v>187</v>
      </c>
      <c r="AB248" t="s">
        <v>1124</v>
      </c>
      <c r="AC248" t="s">
        <v>1123</v>
      </c>
      <c r="AD248">
        <v>5</v>
      </c>
      <c r="AE248">
        <v>712117.44</v>
      </c>
      <c r="AF248">
        <v>6169562.1900000004</v>
      </c>
    </row>
    <row r="249" spans="1:32" x14ac:dyDescent="0.25">
      <c r="A249" s="40">
        <v>247</v>
      </c>
      <c r="B249" t="s">
        <v>1125</v>
      </c>
      <c r="C249">
        <v>120</v>
      </c>
      <c r="D249">
        <v>1972</v>
      </c>
      <c r="E249">
        <v>1979</v>
      </c>
      <c r="F249">
        <v>3</v>
      </c>
      <c r="H249">
        <v>1</v>
      </c>
      <c r="J249">
        <v>1</v>
      </c>
      <c r="K249" t="s">
        <v>240</v>
      </c>
      <c r="L249">
        <v>5</v>
      </c>
      <c r="M249">
        <v>1</v>
      </c>
      <c r="N249">
        <v>149</v>
      </c>
      <c r="O249">
        <v>149</v>
      </c>
      <c r="P249">
        <v>149</v>
      </c>
      <c r="Q249">
        <v>0</v>
      </c>
      <c r="R249">
        <v>0</v>
      </c>
      <c r="S249" t="s">
        <v>1126</v>
      </c>
      <c r="T249">
        <v>6391</v>
      </c>
      <c r="U249" t="s">
        <v>539</v>
      </c>
      <c r="V249" t="s">
        <v>539</v>
      </c>
      <c r="W249" t="s">
        <v>308</v>
      </c>
      <c r="X249">
        <v>2625</v>
      </c>
      <c r="Y249" t="s">
        <v>244</v>
      </c>
      <c r="AA249">
        <v>187</v>
      </c>
      <c r="AB249" t="s">
        <v>1127</v>
      </c>
      <c r="AC249" t="s">
        <v>1126</v>
      </c>
      <c r="AD249">
        <v>5</v>
      </c>
      <c r="AE249">
        <v>711167.34</v>
      </c>
      <c r="AF249">
        <v>6171853.0899999999</v>
      </c>
    </row>
    <row r="250" spans="1:32" x14ac:dyDescent="0.25">
      <c r="A250" s="40">
        <v>248</v>
      </c>
      <c r="B250" t="s">
        <v>1128</v>
      </c>
      <c r="C250">
        <v>130</v>
      </c>
      <c r="D250">
        <v>1971</v>
      </c>
      <c r="E250">
        <v>1983</v>
      </c>
      <c r="F250">
        <v>3</v>
      </c>
      <c r="H250">
        <v>6</v>
      </c>
      <c r="J250">
        <v>1</v>
      </c>
      <c r="K250" t="s">
        <v>240</v>
      </c>
      <c r="M250">
        <v>1</v>
      </c>
      <c r="N250">
        <v>107</v>
      </c>
      <c r="O250">
        <v>107</v>
      </c>
      <c r="P250">
        <v>107</v>
      </c>
      <c r="Q250">
        <v>0</v>
      </c>
      <c r="R250">
        <v>0</v>
      </c>
      <c r="S250" t="s">
        <v>1129</v>
      </c>
      <c r="T250">
        <v>7882</v>
      </c>
      <c r="U250" t="s">
        <v>372</v>
      </c>
      <c r="V250" t="s">
        <v>372</v>
      </c>
      <c r="W250" t="s">
        <v>1130</v>
      </c>
      <c r="X250">
        <v>2625</v>
      </c>
      <c r="Y250" t="s">
        <v>244</v>
      </c>
      <c r="AA250">
        <v>187</v>
      </c>
      <c r="AB250" t="s">
        <v>1131</v>
      </c>
      <c r="AC250" t="s">
        <v>1129</v>
      </c>
      <c r="AD250">
        <v>5</v>
      </c>
      <c r="AE250">
        <v>711934.03</v>
      </c>
      <c r="AF250">
        <v>6172164.4000000004</v>
      </c>
    </row>
    <row r="251" spans="1:32" x14ac:dyDescent="0.25">
      <c r="A251" s="40">
        <v>249</v>
      </c>
      <c r="B251" t="s">
        <v>1132</v>
      </c>
      <c r="C251">
        <v>120</v>
      </c>
      <c r="D251">
        <v>1969</v>
      </c>
      <c r="E251">
        <v>0</v>
      </c>
      <c r="F251">
        <v>3</v>
      </c>
      <c r="H251">
        <v>1</v>
      </c>
      <c r="J251">
        <v>1</v>
      </c>
      <c r="K251" t="s">
        <v>240</v>
      </c>
      <c r="M251">
        <v>1</v>
      </c>
      <c r="N251">
        <v>189</v>
      </c>
      <c r="O251">
        <v>189</v>
      </c>
      <c r="P251">
        <v>159</v>
      </c>
      <c r="Q251">
        <v>0</v>
      </c>
      <c r="R251">
        <v>0</v>
      </c>
      <c r="S251" t="s">
        <v>1133</v>
      </c>
      <c r="T251">
        <v>2449</v>
      </c>
      <c r="U251" t="s">
        <v>312</v>
      </c>
      <c r="V251" t="s">
        <v>312</v>
      </c>
      <c r="W251" t="s">
        <v>1134</v>
      </c>
      <c r="X251">
        <v>2625</v>
      </c>
      <c r="Y251" t="s">
        <v>244</v>
      </c>
      <c r="AA251">
        <v>187</v>
      </c>
      <c r="AB251" t="s">
        <v>1135</v>
      </c>
      <c r="AC251" t="s">
        <v>1133</v>
      </c>
      <c r="AD251">
        <v>5</v>
      </c>
      <c r="AE251">
        <v>711259.34</v>
      </c>
      <c r="AF251">
        <v>6172172.2599999998</v>
      </c>
    </row>
    <row r="252" spans="1:32" x14ac:dyDescent="0.25">
      <c r="A252" s="40">
        <v>250</v>
      </c>
      <c r="B252" t="s">
        <v>1136</v>
      </c>
      <c r="C252">
        <v>120</v>
      </c>
      <c r="D252">
        <v>1974</v>
      </c>
      <c r="E252">
        <v>1976</v>
      </c>
      <c r="F252">
        <v>3</v>
      </c>
      <c r="H252">
        <v>1</v>
      </c>
      <c r="J252">
        <v>7</v>
      </c>
      <c r="K252" t="s">
        <v>253</v>
      </c>
      <c r="L252">
        <v>2</v>
      </c>
      <c r="M252">
        <v>1</v>
      </c>
      <c r="N252">
        <v>180</v>
      </c>
      <c r="O252">
        <v>180</v>
      </c>
      <c r="P252">
        <v>180</v>
      </c>
      <c r="Q252">
        <v>0</v>
      </c>
      <c r="R252">
        <v>0</v>
      </c>
      <c r="S252" t="s">
        <v>1137</v>
      </c>
      <c r="T252">
        <v>2769</v>
      </c>
      <c r="U252" t="s">
        <v>1138</v>
      </c>
      <c r="V252" t="s">
        <v>1138</v>
      </c>
      <c r="W252" t="s">
        <v>356</v>
      </c>
      <c r="X252">
        <v>2665</v>
      </c>
      <c r="Y252" t="s">
        <v>257</v>
      </c>
      <c r="AA252">
        <v>187</v>
      </c>
      <c r="AB252" t="s">
        <v>1139</v>
      </c>
      <c r="AC252" t="s">
        <v>1137</v>
      </c>
      <c r="AD252">
        <v>5</v>
      </c>
      <c r="AE252">
        <v>714024.28</v>
      </c>
      <c r="AF252">
        <v>6169216.4000000004</v>
      </c>
    </row>
    <row r="253" spans="1:32" x14ac:dyDescent="0.25">
      <c r="A253" s="40">
        <v>251</v>
      </c>
      <c r="B253" t="s">
        <v>1140</v>
      </c>
      <c r="C253">
        <v>120</v>
      </c>
      <c r="D253">
        <v>1973</v>
      </c>
      <c r="E253">
        <v>1992</v>
      </c>
      <c r="F253">
        <v>3</v>
      </c>
      <c r="H253">
        <v>1</v>
      </c>
      <c r="J253">
        <v>2</v>
      </c>
      <c r="K253" t="s">
        <v>260</v>
      </c>
      <c r="L253">
        <v>2</v>
      </c>
      <c r="M253">
        <v>1</v>
      </c>
      <c r="N253">
        <v>131</v>
      </c>
      <c r="O253">
        <v>131</v>
      </c>
      <c r="P253">
        <v>109</v>
      </c>
      <c r="Q253">
        <v>0</v>
      </c>
      <c r="R253">
        <v>0</v>
      </c>
      <c r="S253" t="s">
        <v>1141</v>
      </c>
      <c r="T253">
        <v>6710</v>
      </c>
      <c r="U253" t="s">
        <v>327</v>
      </c>
      <c r="V253" t="s">
        <v>327</v>
      </c>
      <c r="W253" t="s">
        <v>745</v>
      </c>
      <c r="X253">
        <v>2625</v>
      </c>
      <c r="Y253" t="s">
        <v>244</v>
      </c>
      <c r="AA253">
        <v>187</v>
      </c>
      <c r="AB253" t="s">
        <v>1142</v>
      </c>
      <c r="AC253" t="s">
        <v>1141</v>
      </c>
      <c r="AD253">
        <v>5</v>
      </c>
      <c r="AE253">
        <v>710810</v>
      </c>
      <c r="AF253">
        <v>6171841.2999999998</v>
      </c>
    </row>
    <row r="254" spans="1:32" x14ac:dyDescent="0.25">
      <c r="A254" s="40">
        <v>252</v>
      </c>
      <c r="B254" t="s">
        <v>1143</v>
      </c>
      <c r="C254">
        <v>120</v>
      </c>
      <c r="D254">
        <v>1974</v>
      </c>
      <c r="E254">
        <v>1997</v>
      </c>
      <c r="F254">
        <v>90</v>
      </c>
      <c r="H254">
        <v>1</v>
      </c>
      <c r="J254">
        <v>1</v>
      </c>
      <c r="K254" t="s">
        <v>240</v>
      </c>
      <c r="L254">
        <v>2</v>
      </c>
      <c r="M254">
        <v>1</v>
      </c>
      <c r="N254">
        <v>156</v>
      </c>
      <c r="O254">
        <v>156</v>
      </c>
      <c r="P254">
        <v>156</v>
      </c>
      <c r="Q254">
        <v>0</v>
      </c>
      <c r="R254">
        <v>0</v>
      </c>
      <c r="S254" t="s">
        <v>1144</v>
      </c>
      <c r="T254">
        <v>6391</v>
      </c>
      <c r="U254" t="s">
        <v>539</v>
      </c>
      <c r="V254" t="s">
        <v>539</v>
      </c>
      <c r="W254" t="s">
        <v>811</v>
      </c>
      <c r="X254">
        <v>2625</v>
      </c>
      <c r="Y254" t="s">
        <v>244</v>
      </c>
      <c r="AA254">
        <v>187</v>
      </c>
      <c r="AB254" t="s">
        <v>1145</v>
      </c>
      <c r="AC254" t="s">
        <v>1144</v>
      </c>
      <c r="AD254">
        <v>5</v>
      </c>
      <c r="AE254">
        <v>711161.86</v>
      </c>
      <c r="AF254">
        <v>6171869.4900000002</v>
      </c>
    </row>
    <row r="255" spans="1:32" x14ac:dyDescent="0.25">
      <c r="A255" s="40">
        <v>253</v>
      </c>
      <c r="B255" t="s">
        <v>1146</v>
      </c>
      <c r="C255">
        <v>120</v>
      </c>
      <c r="D255">
        <v>1969</v>
      </c>
      <c r="E255">
        <v>0</v>
      </c>
      <c r="F255">
        <v>3</v>
      </c>
      <c r="H255">
        <v>1</v>
      </c>
      <c r="J255">
        <v>1</v>
      </c>
      <c r="K255" t="s">
        <v>240</v>
      </c>
      <c r="M255">
        <v>1</v>
      </c>
      <c r="N255">
        <v>121</v>
      </c>
      <c r="O255">
        <v>121</v>
      </c>
      <c r="P255">
        <v>121</v>
      </c>
      <c r="Q255">
        <v>0</v>
      </c>
      <c r="R255">
        <v>0</v>
      </c>
      <c r="S255" t="s">
        <v>1147</v>
      </c>
      <c r="T255">
        <v>2449</v>
      </c>
      <c r="U255" t="s">
        <v>312</v>
      </c>
      <c r="V255" t="s">
        <v>312</v>
      </c>
      <c r="W255" t="s">
        <v>818</v>
      </c>
      <c r="X255">
        <v>2625</v>
      </c>
      <c r="Y255" t="s">
        <v>244</v>
      </c>
      <c r="AA255">
        <v>187</v>
      </c>
      <c r="AB255" t="s">
        <v>1148</v>
      </c>
      <c r="AC255" t="s">
        <v>1147</v>
      </c>
      <c r="AD255">
        <v>5</v>
      </c>
      <c r="AE255">
        <v>711270.16</v>
      </c>
      <c r="AF255">
        <v>6172018.2800000003</v>
      </c>
    </row>
    <row r="256" spans="1:32" x14ac:dyDescent="0.25">
      <c r="A256" s="40">
        <v>254</v>
      </c>
      <c r="B256" t="s">
        <v>1149</v>
      </c>
      <c r="C256">
        <v>130</v>
      </c>
      <c r="D256">
        <v>1975</v>
      </c>
      <c r="E256">
        <v>0</v>
      </c>
      <c r="F256">
        <v>1</v>
      </c>
      <c r="H256">
        <v>5</v>
      </c>
      <c r="J256">
        <v>1</v>
      </c>
      <c r="K256" t="s">
        <v>240</v>
      </c>
      <c r="M256">
        <v>1</v>
      </c>
      <c r="N256">
        <v>75</v>
      </c>
      <c r="O256">
        <v>75</v>
      </c>
      <c r="P256">
        <v>125</v>
      </c>
      <c r="Q256">
        <v>0</v>
      </c>
      <c r="R256">
        <v>0</v>
      </c>
      <c r="S256" t="s">
        <v>1150</v>
      </c>
      <c r="T256">
        <v>2556</v>
      </c>
      <c r="U256" t="s">
        <v>317</v>
      </c>
      <c r="V256" t="s">
        <v>317</v>
      </c>
      <c r="W256" t="s">
        <v>1151</v>
      </c>
      <c r="X256">
        <v>2625</v>
      </c>
      <c r="Y256" t="s">
        <v>244</v>
      </c>
      <c r="AA256">
        <v>187</v>
      </c>
      <c r="AB256" t="s">
        <v>1152</v>
      </c>
      <c r="AC256" t="s">
        <v>1150</v>
      </c>
      <c r="AD256">
        <v>5</v>
      </c>
      <c r="AE256">
        <v>711507.09</v>
      </c>
      <c r="AF256">
        <v>6172343.9500000002</v>
      </c>
    </row>
    <row r="257" spans="1:32" x14ac:dyDescent="0.25">
      <c r="A257" s="40">
        <v>255</v>
      </c>
      <c r="B257" t="s">
        <v>1153</v>
      </c>
      <c r="C257">
        <v>130</v>
      </c>
      <c r="D257">
        <v>1993</v>
      </c>
      <c r="E257">
        <v>0</v>
      </c>
      <c r="F257">
        <v>4</v>
      </c>
      <c r="H257">
        <v>2</v>
      </c>
      <c r="J257">
        <v>1</v>
      </c>
      <c r="K257" t="s">
        <v>240</v>
      </c>
      <c r="M257">
        <v>1</v>
      </c>
      <c r="N257">
        <v>104</v>
      </c>
      <c r="O257">
        <v>104</v>
      </c>
      <c r="P257">
        <v>104</v>
      </c>
      <c r="Q257">
        <v>0</v>
      </c>
      <c r="R257">
        <v>0</v>
      </c>
      <c r="S257" t="s">
        <v>1154</v>
      </c>
      <c r="T257">
        <v>250</v>
      </c>
      <c r="U257" t="s">
        <v>303</v>
      </c>
      <c r="V257" t="s">
        <v>303</v>
      </c>
      <c r="W257" t="s">
        <v>337</v>
      </c>
      <c r="X257">
        <v>2625</v>
      </c>
      <c r="Y257" t="s">
        <v>244</v>
      </c>
      <c r="AA257">
        <v>187</v>
      </c>
      <c r="AB257" t="s">
        <v>1155</v>
      </c>
      <c r="AC257" t="s">
        <v>1154</v>
      </c>
      <c r="AD257">
        <v>5</v>
      </c>
      <c r="AE257">
        <v>711478</v>
      </c>
      <c r="AF257">
        <v>6172479.0300000003</v>
      </c>
    </row>
    <row r="258" spans="1:32" x14ac:dyDescent="0.25">
      <c r="A258" s="40">
        <v>256</v>
      </c>
      <c r="B258" t="s">
        <v>1156</v>
      </c>
      <c r="C258">
        <v>130</v>
      </c>
      <c r="D258">
        <v>2008</v>
      </c>
      <c r="E258">
        <v>0</v>
      </c>
      <c r="F258">
        <v>2</v>
      </c>
      <c r="H258">
        <v>1</v>
      </c>
      <c r="J258">
        <v>2</v>
      </c>
      <c r="K258" t="s">
        <v>260</v>
      </c>
      <c r="L258">
        <v>90</v>
      </c>
      <c r="M258">
        <v>1</v>
      </c>
      <c r="N258">
        <v>56</v>
      </c>
      <c r="O258">
        <v>56</v>
      </c>
      <c r="P258">
        <v>108</v>
      </c>
      <c r="Q258">
        <v>0</v>
      </c>
      <c r="R258">
        <v>0</v>
      </c>
      <c r="S258" t="s">
        <v>1157</v>
      </c>
      <c r="T258">
        <v>7450</v>
      </c>
      <c r="U258" t="s">
        <v>332</v>
      </c>
      <c r="V258" t="s">
        <v>332</v>
      </c>
      <c r="W258" t="s">
        <v>580</v>
      </c>
      <c r="X258">
        <v>2665</v>
      </c>
      <c r="Y258" t="s">
        <v>257</v>
      </c>
      <c r="AA258">
        <v>187</v>
      </c>
      <c r="AB258" t="s">
        <v>1158</v>
      </c>
      <c r="AC258" t="s">
        <v>1157</v>
      </c>
      <c r="AD258">
        <v>5</v>
      </c>
      <c r="AE258">
        <v>712616.7</v>
      </c>
      <c r="AF258">
        <v>6168753.0800000001</v>
      </c>
    </row>
    <row r="259" spans="1:32" x14ac:dyDescent="0.25">
      <c r="A259" s="40">
        <v>257</v>
      </c>
      <c r="B259" t="s">
        <v>1159</v>
      </c>
      <c r="C259">
        <v>130</v>
      </c>
      <c r="D259">
        <v>2008</v>
      </c>
      <c r="E259">
        <v>0</v>
      </c>
      <c r="F259">
        <v>2</v>
      </c>
      <c r="H259">
        <v>1</v>
      </c>
      <c r="J259">
        <v>2</v>
      </c>
      <c r="K259" t="s">
        <v>260</v>
      </c>
      <c r="L259">
        <v>90</v>
      </c>
      <c r="M259">
        <v>1</v>
      </c>
      <c r="N259">
        <v>56</v>
      </c>
      <c r="O259">
        <v>56</v>
      </c>
      <c r="P259">
        <v>108</v>
      </c>
      <c r="Q259">
        <v>0</v>
      </c>
      <c r="R259">
        <v>0</v>
      </c>
      <c r="S259" t="s">
        <v>1160</v>
      </c>
      <c r="T259">
        <v>7450</v>
      </c>
      <c r="U259" t="s">
        <v>332</v>
      </c>
      <c r="V259" t="s">
        <v>332</v>
      </c>
      <c r="W259" t="s">
        <v>736</v>
      </c>
      <c r="X259">
        <v>2665</v>
      </c>
      <c r="Y259" t="s">
        <v>257</v>
      </c>
      <c r="AA259">
        <v>187</v>
      </c>
      <c r="AB259" t="s">
        <v>1161</v>
      </c>
      <c r="AC259" t="s">
        <v>1160</v>
      </c>
      <c r="AD259">
        <v>5</v>
      </c>
      <c r="AE259">
        <v>712623.35</v>
      </c>
      <c r="AF259">
        <v>6168744.9000000004</v>
      </c>
    </row>
    <row r="260" spans="1:32" x14ac:dyDescent="0.25">
      <c r="A260" s="40">
        <v>258</v>
      </c>
      <c r="B260" t="s">
        <v>1162</v>
      </c>
      <c r="C260">
        <v>140</v>
      </c>
      <c r="D260">
        <v>2012</v>
      </c>
      <c r="E260">
        <v>0</v>
      </c>
      <c r="F260">
        <v>2</v>
      </c>
      <c r="H260">
        <v>6</v>
      </c>
      <c r="J260">
        <v>1</v>
      </c>
      <c r="K260" t="s">
        <v>240</v>
      </c>
      <c r="L260">
        <v>90</v>
      </c>
      <c r="M260">
        <v>6</v>
      </c>
      <c r="N260">
        <v>440</v>
      </c>
      <c r="O260">
        <v>2650</v>
      </c>
      <c r="P260">
        <v>2650</v>
      </c>
      <c r="Q260">
        <v>0</v>
      </c>
      <c r="R260">
        <v>0</v>
      </c>
      <c r="S260" t="s">
        <v>1163</v>
      </c>
      <c r="T260">
        <v>5450</v>
      </c>
      <c r="U260" t="s">
        <v>999</v>
      </c>
      <c r="V260" t="s">
        <v>999</v>
      </c>
      <c r="W260" t="s">
        <v>247</v>
      </c>
      <c r="X260">
        <v>2665</v>
      </c>
      <c r="Y260" t="s">
        <v>257</v>
      </c>
      <c r="AA260">
        <v>187</v>
      </c>
      <c r="AB260" t="s">
        <v>1164</v>
      </c>
      <c r="AC260" t="s">
        <v>1163</v>
      </c>
      <c r="AD260">
        <v>5</v>
      </c>
      <c r="AE260">
        <v>712639.26</v>
      </c>
      <c r="AF260">
        <v>6169391.3200000003</v>
      </c>
    </row>
    <row r="261" spans="1:32" x14ac:dyDescent="0.25">
      <c r="A261" s="40">
        <v>259</v>
      </c>
      <c r="B261" t="s">
        <v>1165</v>
      </c>
      <c r="C261">
        <v>130</v>
      </c>
      <c r="D261">
        <v>2008</v>
      </c>
      <c r="E261">
        <v>0</v>
      </c>
      <c r="F261">
        <v>2</v>
      </c>
      <c r="H261">
        <v>1</v>
      </c>
      <c r="J261">
        <v>1</v>
      </c>
      <c r="K261" t="s">
        <v>240</v>
      </c>
      <c r="L261">
        <v>90</v>
      </c>
      <c r="M261">
        <v>1</v>
      </c>
      <c r="N261">
        <v>58</v>
      </c>
      <c r="O261">
        <v>58</v>
      </c>
      <c r="P261">
        <v>111</v>
      </c>
      <c r="Q261">
        <v>0</v>
      </c>
      <c r="R261">
        <v>0</v>
      </c>
      <c r="S261" t="s">
        <v>1166</v>
      </c>
      <c r="T261">
        <v>6510</v>
      </c>
      <c r="U261" t="s">
        <v>336</v>
      </c>
      <c r="V261" t="s">
        <v>336</v>
      </c>
      <c r="W261" t="s">
        <v>721</v>
      </c>
      <c r="X261">
        <v>2625</v>
      </c>
      <c r="Y261" t="s">
        <v>244</v>
      </c>
      <c r="AA261">
        <v>187</v>
      </c>
      <c r="AB261" t="s">
        <v>1167</v>
      </c>
      <c r="AC261" t="s">
        <v>1166</v>
      </c>
      <c r="AD261">
        <v>5</v>
      </c>
      <c r="AE261">
        <v>711716.95</v>
      </c>
      <c r="AF261">
        <v>6172613.75</v>
      </c>
    </row>
    <row r="262" spans="1:32" x14ac:dyDescent="0.25">
      <c r="A262" s="40">
        <v>260</v>
      </c>
      <c r="B262" t="s">
        <v>1168</v>
      </c>
      <c r="C262">
        <v>130</v>
      </c>
      <c r="D262">
        <v>2008</v>
      </c>
      <c r="E262">
        <v>0</v>
      </c>
      <c r="F262">
        <v>2</v>
      </c>
      <c r="H262">
        <v>1</v>
      </c>
      <c r="J262">
        <v>1</v>
      </c>
      <c r="K262" t="s">
        <v>240</v>
      </c>
      <c r="L262">
        <v>90</v>
      </c>
      <c r="M262">
        <v>1</v>
      </c>
      <c r="N262">
        <v>63</v>
      </c>
      <c r="O262">
        <v>63</v>
      </c>
      <c r="P262">
        <v>125</v>
      </c>
      <c r="Q262">
        <v>0</v>
      </c>
      <c r="R262">
        <v>0</v>
      </c>
      <c r="S262" t="s">
        <v>1169</v>
      </c>
      <c r="T262">
        <v>6510</v>
      </c>
      <c r="U262" t="s">
        <v>336</v>
      </c>
      <c r="V262" t="s">
        <v>336</v>
      </c>
      <c r="W262" t="s">
        <v>272</v>
      </c>
      <c r="X262">
        <v>2625</v>
      </c>
      <c r="Y262" t="s">
        <v>244</v>
      </c>
      <c r="AA262">
        <v>187</v>
      </c>
      <c r="AB262" t="s">
        <v>1170</v>
      </c>
      <c r="AC262" t="s">
        <v>1169</v>
      </c>
      <c r="AD262">
        <v>5</v>
      </c>
      <c r="AE262">
        <v>711765.86</v>
      </c>
      <c r="AF262">
        <v>6172623.5700000003</v>
      </c>
    </row>
    <row r="263" spans="1:32" x14ac:dyDescent="0.25">
      <c r="A263" s="40">
        <v>261</v>
      </c>
      <c r="B263" t="s">
        <v>1171</v>
      </c>
      <c r="C263">
        <v>120</v>
      </c>
      <c r="D263">
        <v>1976</v>
      </c>
      <c r="E263">
        <v>2000</v>
      </c>
      <c r="F263">
        <v>3</v>
      </c>
      <c r="H263">
        <v>1</v>
      </c>
      <c r="J263">
        <v>2</v>
      </c>
      <c r="K263" t="s">
        <v>260</v>
      </c>
      <c r="L263">
        <v>2</v>
      </c>
      <c r="M263">
        <v>1</v>
      </c>
      <c r="N263">
        <v>147</v>
      </c>
      <c r="O263">
        <v>147</v>
      </c>
      <c r="P263">
        <v>130</v>
      </c>
      <c r="Q263">
        <v>0</v>
      </c>
      <c r="R263">
        <v>0</v>
      </c>
      <c r="S263" t="s">
        <v>1172</v>
      </c>
      <c r="T263">
        <v>7136</v>
      </c>
      <c r="U263" t="s">
        <v>255</v>
      </c>
      <c r="V263" t="s">
        <v>255</v>
      </c>
      <c r="W263" t="s">
        <v>473</v>
      </c>
      <c r="X263">
        <v>2665</v>
      </c>
      <c r="Y263" t="s">
        <v>257</v>
      </c>
      <c r="AA263">
        <v>187</v>
      </c>
      <c r="AB263" t="s">
        <v>1173</v>
      </c>
      <c r="AC263" t="s">
        <v>1172</v>
      </c>
      <c r="AD263">
        <v>5</v>
      </c>
      <c r="AE263">
        <v>713150.34</v>
      </c>
      <c r="AF263">
        <v>6168480.04</v>
      </c>
    </row>
    <row r="264" spans="1:32" x14ac:dyDescent="0.25">
      <c r="A264" s="40">
        <v>262</v>
      </c>
      <c r="B264" t="s">
        <v>1174</v>
      </c>
      <c r="C264">
        <v>120</v>
      </c>
      <c r="D264">
        <v>1952</v>
      </c>
      <c r="E264">
        <v>1980</v>
      </c>
      <c r="F264">
        <v>5</v>
      </c>
      <c r="H264">
        <v>1</v>
      </c>
      <c r="J264">
        <v>2</v>
      </c>
      <c r="K264" t="s">
        <v>260</v>
      </c>
      <c r="M264">
        <v>1</v>
      </c>
      <c r="N264">
        <v>102</v>
      </c>
      <c r="O264">
        <v>102</v>
      </c>
      <c r="P264">
        <v>132</v>
      </c>
      <c r="Q264">
        <v>0</v>
      </c>
      <c r="R264">
        <v>0</v>
      </c>
      <c r="S264" t="s">
        <v>1175</v>
      </c>
      <c r="T264">
        <v>7775</v>
      </c>
      <c r="U264" t="s">
        <v>262</v>
      </c>
      <c r="V264" t="s">
        <v>262</v>
      </c>
      <c r="W264" t="s">
        <v>480</v>
      </c>
      <c r="X264">
        <v>2665</v>
      </c>
      <c r="Y264" t="s">
        <v>257</v>
      </c>
      <c r="AA264">
        <v>187</v>
      </c>
      <c r="AB264" t="s">
        <v>1176</v>
      </c>
      <c r="AC264" t="s">
        <v>1175</v>
      </c>
      <c r="AD264">
        <v>5</v>
      </c>
      <c r="AE264">
        <v>712786.36</v>
      </c>
      <c r="AF264">
        <v>6169227.1200000001</v>
      </c>
    </row>
    <row r="265" spans="1:32" x14ac:dyDescent="0.25">
      <c r="A265" s="40">
        <v>263</v>
      </c>
      <c r="B265" t="s">
        <v>1177</v>
      </c>
      <c r="C265">
        <v>120</v>
      </c>
      <c r="D265">
        <v>1970</v>
      </c>
      <c r="E265">
        <v>0</v>
      </c>
      <c r="F265">
        <v>3</v>
      </c>
      <c r="H265">
        <v>1</v>
      </c>
      <c r="J265">
        <v>2</v>
      </c>
      <c r="K265" t="s">
        <v>260</v>
      </c>
      <c r="L265">
        <v>2</v>
      </c>
      <c r="M265">
        <v>1</v>
      </c>
      <c r="N265">
        <v>151</v>
      </c>
      <c r="O265">
        <v>151</v>
      </c>
      <c r="P265">
        <v>151</v>
      </c>
      <c r="Q265">
        <v>0</v>
      </c>
      <c r="R265">
        <v>0</v>
      </c>
      <c r="S265" t="s">
        <v>1178</v>
      </c>
      <c r="T265">
        <v>213</v>
      </c>
      <c r="U265" t="s">
        <v>440</v>
      </c>
      <c r="V265" t="s">
        <v>440</v>
      </c>
      <c r="W265" t="s">
        <v>413</v>
      </c>
      <c r="X265">
        <v>2665</v>
      </c>
      <c r="Y265" t="s">
        <v>257</v>
      </c>
      <c r="AA265">
        <v>187</v>
      </c>
      <c r="AB265" t="s">
        <v>1179</v>
      </c>
      <c r="AC265" t="s">
        <v>1178</v>
      </c>
      <c r="AD265">
        <v>5</v>
      </c>
      <c r="AE265">
        <v>712989.78</v>
      </c>
      <c r="AF265">
        <v>6168665.8899999997</v>
      </c>
    </row>
    <row r="266" spans="1:32" x14ac:dyDescent="0.25">
      <c r="A266" s="40">
        <v>264</v>
      </c>
      <c r="B266" t="s">
        <v>1180</v>
      </c>
      <c r="C266">
        <v>120</v>
      </c>
      <c r="D266">
        <v>1985</v>
      </c>
      <c r="E266">
        <v>0</v>
      </c>
      <c r="F266">
        <v>4</v>
      </c>
      <c r="H266">
        <v>1</v>
      </c>
      <c r="J266">
        <v>7</v>
      </c>
      <c r="K266" t="s">
        <v>253</v>
      </c>
      <c r="L266">
        <v>1</v>
      </c>
      <c r="M266">
        <v>1</v>
      </c>
      <c r="N266">
        <v>133</v>
      </c>
      <c r="O266">
        <v>133</v>
      </c>
      <c r="P266">
        <v>133</v>
      </c>
      <c r="Q266">
        <v>0</v>
      </c>
      <c r="R266">
        <v>0</v>
      </c>
      <c r="S266" t="s">
        <v>1181</v>
      </c>
      <c r="T266">
        <v>900</v>
      </c>
      <c r="U266" t="s">
        <v>307</v>
      </c>
      <c r="V266" t="s">
        <v>307</v>
      </c>
      <c r="W266" t="s">
        <v>253</v>
      </c>
      <c r="X266">
        <v>2625</v>
      </c>
      <c r="Y266" t="s">
        <v>244</v>
      </c>
      <c r="AA266">
        <v>187</v>
      </c>
      <c r="AB266" t="s">
        <v>1182</v>
      </c>
      <c r="AC266" t="s">
        <v>1181</v>
      </c>
      <c r="AD266">
        <v>5</v>
      </c>
      <c r="AE266">
        <v>711553.54</v>
      </c>
      <c r="AF266">
        <v>6170775.6699999999</v>
      </c>
    </row>
    <row r="267" spans="1:32" x14ac:dyDescent="0.25">
      <c r="A267" s="40">
        <v>265</v>
      </c>
      <c r="B267" t="s">
        <v>1183</v>
      </c>
      <c r="C267">
        <v>120</v>
      </c>
      <c r="D267">
        <v>1969</v>
      </c>
      <c r="E267">
        <v>0</v>
      </c>
      <c r="F267">
        <v>3</v>
      </c>
      <c r="H267">
        <v>1</v>
      </c>
      <c r="J267">
        <v>1</v>
      </c>
      <c r="K267" t="s">
        <v>240</v>
      </c>
      <c r="L267">
        <v>80</v>
      </c>
      <c r="M267">
        <v>1</v>
      </c>
      <c r="N267">
        <v>161</v>
      </c>
      <c r="O267">
        <v>161</v>
      </c>
      <c r="P267">
        <v>161</v>
      </c>
      <c r="Q267">
        <v>0</v>
      </c>
      <c r="R267">
        <v>0</v>
      </c>
      <c r="S267" t="s">
        <v>1184</v>
      </c>
      <c r="T267">
        <v>2449</v>
      </c>
      <c r="U267" t="s">
        <v>312</v>
      </c>
      <c r="V267" t="s">
        <v>312</v>
      </c>
      <c r="W267" t="s">
        <v>725</v>
      </c>
      <c r="X267">
        <v>2625</v>
      </c>
      <c r="Y267" t="s">
        <v>244</v>
      </c>
      <c r="AA267">
        <v>187</v>
      </c>
      <c r="AB267" t="s">
        <v>1185</v>
      </c>
      <c r="AC267" t="s">
        <v>1184</v>
      </c>
      <c r="AD267">
        <v>5</v>
      </c>
      <c r="AE267">
        <v>711294.62</v>
      </c>
      <c r="AF267">
        <v>6172050.6699999999</v>
      </c>
    </row>
    <row r="268" spans="1:32" x14ac:dyDescent="0.25">
      <c r="A268" s="40">
        <v>266</v>
      </c>
      <c r="B268" t="s">
        <v>1186</v>
      </c>
      <c r="C268">
        <v>120</v>
      </c>
      <c r="D268">
        <v>1972</v>
      </c>
      <c r="E268">
        <v>0</v>
      </c>
      <c r="F268">
        <v>3</v>
      </c>
      <c r="H268">
        <v>1</v>
      </c>
      <c r="J268">
        <v>2</v>
      </c>
      <c r="K268" t="s">
        <v>260</v>
      </c>
      <c r="L268">
        <v>2</v>
      </c>
      <c r="M268">
        <v>1</v>
      </c>
      <c r="N268">
        <v>147</v>
      </c>
      <c r="O268">
        <v>147</v>
      </c>
      <c r="P268">
        <v>147</v>
      </c>
      <c r="Q268">
        <v>0</v>
      </c>
      <c r="R268">
        <v>0</v>
      </c>
      <c r="S268" t="s">
        <v>1187</v>
      </c>
      <c r="T268">
        <v>4154</v>
      </c>
      <c r="U268" t="s">
        <v>322</v>
      </c>
      <c r="V268" t="s">
        <v>322</v>
      </c>
      <c r="W268" t="s">
        <v>394</v>
      </c>
      <c r="X268">
        <v>2665</v>
      </c>
      <c r="Y268" t="s">
        <v>257</v>
      </c>
      <c r="AA268">
        <v>187</v>
      </c>
      <c r="AB268" t="s">
        <v>1188</v>
      </c>
      <c r="AC268" t="s">
        <v>1187</v>
      </c>
      <c r="AD268">
        <v>5</v>
      </c>
      <c r="AE268">
        <v>713551.44</v>
      </c>
      <c r="AF268">
        <v>6169248.9800000004</v>
      </c>
    </row>
    <row r="269" spans="1:32" x14ac:dyDescent="0.25">
      <c r="A269" s="40">
        <v>267</v>
      </c>
      <c r="B269" t="s">
        <v>1189</v>
      </c>
      <c r="C269">
        <v>220</v>
      </c>
      <c r="D269">
        <v>1962</v>
      </c>
      <c r="E269">
        <v>0</v>
      </c>
      <c r="F269">
        <v>3</v>
      </c>
      <c r="H269">
        <v>1</v>
      </c>
      <c r="J269">
        <v>2</v>
      </c>
      <c r="K269" t="s">
        <v>247</v>
      </c>
      <c r="M269">
        <v>2</v>
      </c>
      <c r="N269">
        <v>646</v>
      </c>
      <c r="O269">
        <v>780</v>
      </c>
      <c r="P269">
        <v>104</v>
      </c>
      <c r="Q269">
        <v>676</v>
      </c>
      <c r="R269">
        <v>0</v>
      </c>
      <c r="S269" t="s">
        <v>1190</v>
      </c>
      <c r="T269">
        <v>2023</v>
      </c>
      <c r="U269" t="s">
        <v>449</v>
      </c>
      <c r="V269" t="s">
        <v>449</v>
      </c>
      <c r="W269" t="s">
        <v>721</v>
      </c>
      <c r="X269">
        <v>2665</v>
      </c>
      <c r="Y269" t="s">
        <v>257</v>
      </c>
      <c r="AA269">
        <v>187</v>
      </c>
      <c r="AB269" t="s">
        <v>1191</v>
      </c>
      <c r="AC269" t="s">
        <v>1190</v>
      </c>
      <c r="AD269">
        <v>5</v>
      </c>
      <c r="AE269">
        <v>712205.18</v>
      </c>
      <c r="AF269">
        <v>6169482.5800000001</v>
      </c>
    </row>
    <row r="270" spans="1:32" x14ac:dyDescent="0.25">
      <c r="A270" s="40">
        <v>268</v>
      </c>
      <c r="B270" t="s">
        <v>1192</v>
      </c>
      <c r="C270">
        <v>120</v>
      </c>
      <c r="D270">
        <v>1966</v>
      </c>
      <c r="E270">
        <v>0</v>
      </c>
      <c r="F270">
        <v>3</v>
      </c>
      <c r="H270">
        <v>1</v>
      </c>
      <c r="J270">
        <v>1</v>
      </c>
      <c r="K270" t="s">
        <v>240</v>
      </c>
      <c r="M270">
        <v>1</v>
      </c>
      <c r="N270">
        <v>114</v>
      </c>
      <c r="O270">
        <v>114</v>
      </c>
      <c r="P270">
        <v>114</v>
      </c>
      <c r="Q270">
        <v>0</v>
      </c>
      <c r="R270">
        <v>0</v>
      </c>
      <c r="S270" t="s">
        <v>1193</v>
      </c>
      <c r="T270">
        <v>6391</v>
      </c>
      <c r="U270" t="s">
        <v>539</v>
      </c>
      <c r="V270" t="s">
        <v>539</v>
      </c>
      <c r="W270" t="s">
        <v>869</v>
      </c>
      <c r="X270">
        <v>2625</v>
      </c>
      <c r="Y270" t="s">
        <v>244</v>
      </c>
      <c r="AA270">
        <v>187</v>
      </c>
      <c r="AB270" t="s">
        <v>1194</v>
      </c>
      <c r="AC270" t="s">
        <v>1193</v>
      </c>
      <c r="AD270">
        <v>5</v>
      </c>
      <c r="AE270">
        <v>711145.82</v>
      </c>
      <c r="AF270">
        <v>6171930.8600000003</v>
      </c>
    </row>
    <row r="271" spans="1:32" x14ac:dyDescent="0.25">
      <c r="A271" s="40">
        <v>269</v>
      </c>
      <c r="B271" t="s">
        <v>1195</v>
      </c>
      <c r="C271">
        <v>120</v>
      </c>
      <c r="D271">
        <v>1969</v>
      </c>
      <c r="E271">
        <v>0</v>
      </c>
      <c r="F271">
        <v>3</v>
      </c>
      <c r="H271">
        <v>1</v>
      </c>
      <c r="J271">
        <v>1</v>
      </c>
      <c r="K271" t="s">
        <v>240</v>
      </c>
      <c r="M271">
        <v>1</v>
      </c>
      <c r="N271">
        <v>129</v>
      </c>
      <c r="O271">
        <v>129</v>
      </c>
      <c r="P271">
        <v>129</v>
      </c>
      <c r="Q271">
        <v>0</v>
      </c>
      <c r="R271">
        <v>0</v>
      </c>
      <c r="S271" t="s">
        <v>1196</v>
      </c>
      <c r="T271">
        <v>6391</v>
      </c>
      <c r="U271" t="s">
        <v>539</v>
      </c>
      <c r="V271" t="s">
        <v>539</v>
      </c>
      <c r="W271" t="s">
        <v>268</v>
      </c>
      <c r="X271">
        <v>2625</v>
      </c>
      <c r="Y271" t="s">
        <v>244</v>
      </c>
      <c r="AA271">
        <v>187</v>
      </c>
      <c r="AB271" t="s">
        <v>1197</v>
      </c>
      <c r="AC271" t="s">
        <v>1196</v>
      </c>
      <c r="AD271">
        <v>5</v>
      </c>
      <c r="AE271">
        <v>711096.62</v>
      </c>
      <c r="AF271">
        <v>6172140.7300000004</v>
      </c>
    </row>
    <row r="272" spans="1:32" x14ac:dyDescent="0.25">
      <c r="A272" s="40">
        <v>270</v>
      </c>
      <c r="B272" t="s">
        <v>1198</v>
      </c>
      <c r="C272">
        <v>120</v>
      </c>
      <c r="D272">
        <v>1973</v>
      </c>
      <c r="E272">
        <v>1985</v>
      </c>
      <c r="F272">
        <v>3</v>
      </c>
      <c r="H272">
        <v>1</v>
      </c>
      <c r="J272">
        <v>2</v>
      </c>
      <c r="K272" t="s">
        <v>247</v>
      </c>
      <c r="M272">
        <v>1</v>
      </c>
      <c r="N272">
        <v>109</v>
      </c>
      <c r="O272">
        <v>109</v>
      </c>
      <c r="P272">
        <v>109</v>
      </c>
      <c r="Q272">
        <v>0</v>
      </c>
      <c r="R272">
        <v>0</v>
      </c>
      <c r="S272" t="s">
        <v>1199</v>
      </c>
      <c r="T272">
        <v>6710</v>
      </c>
      <c r="U272" t="s">
        <v>327</v>
      </c>
      <c r="V272" t="s">
        <v>327</v>
      </c>
      <c r="W272" t="s">
        <v>991</v>
      </c>
      <c r="X272">
        <v>2625</v>
      </c>
      <c r="Y272" t="s">
        <v>244</v>
      </c>
      <c r="AA272">
        <v>187</v>
      </c>
      <c r="AB272" t="s">
        <v>1200</v>
      </c>
      <c r="AC272" t="s">
        <v>1199</v>
      </c>
      <c r="AD272">
        <v>5</v>
      </c>
      <c r="AE272">
        <v>710837.53</v>
      </c>
      <c r="AF272">
        <v>6171799.6600000001</v>
      </c>
    </row>
    <row r="273" spans="1:32" x14ac:dyDescent="0.25">
      <c r="A273" s="40">
        <v>271</v>
      </c>
      <c r="B273" t="s">
        <v>1201</v>
      </c>
      <c r="C273">
        <v>120</v>
      </c>
      <c r="D273">
        <v>1969</v>
      </c>
      <c r="E273">
        <v>0</v>
      </c>
      <c r="F273">
        <v>3</v>
      </c>
      <c r="H273">
        <v>1</v>
      </c>
      <c r="J273">
        <v>1</v>
      </c>
      <c r="K273" t="s">
        <v>240</v>
      </c>
      <c r="M273">
        <v>1</v>
      </c>
      <c r="N273">
        <v>144</v>
      </c>
      <c r="O273">
        <v>144</v>
      </c>
      <c r="P273">
        <v>144</v>
      </c>
      <c r="Q273">
        <v>0</v>
      </c>
      <c r="R273">
        <v>0</v>
      </c>
      <c r="S273" t="s">
        <v>1202</v>
      </c>
      <c r="T273">
        <v>2449</v>
      </c>
      <c r="U273" t="s">
        <v>312</v>
      </c>
      <c r="V273" t="s">
        <v>312</v>
      </c>
      <c r="W273" t="s">
        <v>377</v>
      </c>
      <c r="X273">
        <v>2625</v>
      </c>
      <c r="Y273" t="s">
        <v>244</v>
      </c>
      <c r="AA273">
        <v>187</v>
      </c>
      <c r="AB273" t="s">
        <v>1203</v>
      </c>
      <c r="AC273" t="s">
        <v>1202</v>
      </c>
      <c r="AD273">
        <v>5</v>
      </c>
      <c r="AE273">
        <v>711286.33</v>
      </c>
      <c r="AF273">
        <v>6172082.8399999999</v>
      </c>
    </row>
    <row r="274" spans="1:32" x14ac:dyDescent="0.25">
      <c r="A274" s="40">
        <v>272</v>
      </c>
      <c r="B274" t="s">
        <v>1204</v>
      </c>
      <c r="C274">
        <v>130</v>
      </c>
      <c r="D274">
        <v>1975</v>
      </c>
      <c r="E274">
        <v>0</v>
      </c>
      <c r="F274">
        <v>1</v>
      </c>
      <c r="H274">
        <v>5</v>
      </c>
      <c r="J274">
        <v>1</v>
      </c>
      <c r="K274" t="s">
        <v>240</v>
      </c>
      <c r="L274">
        <v>2</v>
      </c>
      <c r="M274">
        <v>1</v>
      </c>
      <c r="N274">
        <v>75</v>
      </c>
      <c r="O274">
        <v>75</v>
      </c>
      <c r="P274">
        <v>124</v>
      </c>
      <c r="Q274">
        <v>0</v>
      </c>
      <c r="R274">
        <v>0</v>
      </c>
      <c r="S274" t="s">
        <v>1205</v>
      </c>
      <c r="T274">
        <v>2556</v>
      </c>
      <c r="U274" t="s">
        <v>317</v>
      </c>
      <c r="V274" t="s">
        <v>317</v>
      </c>
      <c r="W274" t="s">
        <v>1206</v>
      </c>
      <c r="X274">
        <v>2625</v>
      </c>
      <c r="Y274" t="s">
        <v>244</v>
      </c>
      <c r="AA274">
        <v>187</v>
      </c>
      <c r="AB274" t="s">
        <v>1207</v>
      </c>
      <c r="AC274" t="s">
        <v>1205</v>
      </c>
      <c r="AD274">
        <v>5</v>
      </c>
      <c r="AE274">
        <v>711541.65</v>
      </c>
      <c r="AF274">
        <v>6172291.2199999997</v>
      </c>
    </row>
    <row r="275" spans="1:32" x14ac:dyDescent="0.25">
      <c r="A275" s="40">
        <v>273</v>
      </c>
      <c r="B275" t="s">
        <v>1208</v>
      </c>
      <c r="C275">
        <v>120</v>
      </c>
      <c r="D275">
        <v>1971</v>
      </c>
      <c r="E275">
        <v>0</v>
      </c>
      <c r="F275">
        <v>3</v>
      </c>
      <c r="H275">
        <v>1</v>
      </c>
      <c r="J275">
        <v>2</v>
      </c>
      <c r="K275" t="s">
        <v>260</v>
      </c>
      <c r="L275">
        <v>2</v>
      </c>
      <c r="M275">
        <v>1</v>
      </c>
      <c r="N275">
        <v>130</v>
      </c>
      <c r="O275">
        <v>130</v>
      </c>
      <c r="P275">
        <v>130</v>
      </c>
      <c r="Q275">
        <v>0</v>
      </c>
      <c r="R275">
        <v>0</v>
      </c>
      <c r="S275" t="s">
        <v>1209</v>
      </c>
      <c r="T275">
        <v>4154</v>
      </c>
      <c r="U275" t="s">
        <v>322</v>
      </c>
      <c r="V275" t="s">
        <v>322</v>
      </c>
      <c r="W275" t="s">
        <v>341</v>
      </c>
      <c r="X275">
        <v>2665</v>
      </c>
      <c r="Y275" t="s">
        <v>257</v>
      </c>
      <c r="AA275">
        <v>187</v>
      </c>
      <c r="AB275" t="s">
        <v>1210</v>
      </c>
      <c r="AC275" t="s">
        <v>1209</v>
      </c>
      <c r="AD275">
        <v>5</v>
      </c>
      <c r="AE275">
        <v>713574</v>
      </c>
      <c r="AF275">
        <v>6169214.0099999998</v>
      </c>
    </row>
    <row r="276" spans="1:32" x14ac:dyDescent="0.25">
      <c r="A276" s="40">
        <v>274</v>
      </c>
      <c r="B276" t="s">
        <v>1211</v>
      </c>
      <c r="C276">
        <v>120</v>
      </c>
      <c r="D276">
        <v>1973</v>
      </c>
      <c r="E276">
        <v>0</v>
      </c>
      <c r="F276">
        <v>3</v>
      </c>
      <c r="H276">
        <v>1</v>
      </c>
      <c r="J276">
        <v>2</v>
      </c>
      <c r="K276" t="s">
        <v>260</v>
      </c>
      <c r="L276">
        <v>2</v>
      </c>
      <c r="M276">
        <v>1</v>
      </c>
      <c r="N276">
        <v>109</v>
      </c>
      <c r="O276">
        <v>109</v>
      </c>
      <c r="P276">
        <v>109</v>
      </c>
      <c r="Q276">
        <v>0</v>
      </c>
      <c r="R276">
        <v>0</v>
      </c>
      <c r="S276" t="s">
        <v>1212</v>
      </c>
      <c r="T276">
        <v>6710</v>
      </c>
      <c r="U276" t="s">
        <v>327</v>
      </c>
      <c r="V276" t="s">
        <v>327</v>
      </c>
      <c r="W276" t="s">
        <v>987</v>
      </c>
      <c r="X276">
        <v>2625</v>
      </c>
      <c r="Y276" t="s">
        <v>244</v>
      </c>
      <c r="AA276">
        <v>187</v>
      </c>
      <c r="AB276" t="s">
        <v>1213</v>
      </c>
      <c r="AC276" t="s">
        <v>1212</v>
      </c>
      <c r="AD276">
        <v>5</v>
      </c>
      <c r="AE276">
        <v>710855.1</v>
      </c>
      <c r="AF276">
        <v>6171772.2300000004</v>
      </c>
    </row>
    <row r="277" spans="1:32" x14ac:dyDescent="0.25">
      <c r="A277" s="40">
        <v>275</v>
      </c>
      <c r="B277" t="s">
        <v>1214</v>
      </c>
      <c r="C277">
        <v>120</v>
      </c>
      <c r="D277">
        <v>2002</v>
      </c>
      <c r="E277">
        <v>0</v>
      </c>
      <c r="F277">
        <v>5</v>
      </c>
      <c r="H277">
        <v>1</v>
      </c>
      <c r="J277">
        <v>2</v>
      </c>
      <c r="K277" t="s">
        <v>260</v>
      </c>
      <c r="M277">
        <v>1</v>
      </c>
      <c r="N277">
        <v>192</v>
      </c>
      <c r="O277">
        <v>192</v>
      </c>
      <c r="P277">
        <v>290</v>
      </c>
      <c r="Q277">
        <v>0</v>
      </c>
      <c r="R277">
        <v>0</v>
      </c>
      <c r="S277" t="s">
        <v>1215</v>
      </c>
      <c r="T277">
        <v>213</v>
      </c>
      <c r="U277" t="s">
        <v>440</v>
      </c>
      <c r="V277" t="s">
        <v>440</v>
      </c>
      <c r="W277" t="s">
        <v>721</v>
      </c>
      <c r="X277">
        <v>2665</v>
      </c>
      <c r="Y277" t="s">
        <v>257</v>
      </c>
      <c r="AA277">
        <v>187</v>
      </c>
      <c r="AB277" t="s">
        <v>1216</v>
      </c>
      <c r="AC277" t="s">
        <v>1215</v>
      </c>
      <c r="AD277">
        <v>5</v>
      </c>
      <c r="AE277">
        <v>712996.28</v>
      </c>
      <c r="AF277">
        <v>6168641.79</v>
      </c>
    </row>
    <row r="278" spans="1:32" x14ac:dyDescent="0.25">
      <c r="A278" s="40">
        <v>276</v>
      </c>
      <c r="B278" t="s">
        <v>1217</v>
      </c>
      <c r="C278">
        <v>120</v>
      </c>
      <c r="D278">
        <v>1940</v>
      </c>
      <c r="E278">
        <v>0</v>
      </c>
      <c r="F278">
        <v>6</v>
      </c>
      <c r="H278">
        <v>1</v>
      </c>
      <c r="J278">
        <v>2</v>
      </c>
      <c r="K278" t="s">
        <v>260</v>
      </c>
      <c r="L278">
        <v>90</v>
      </c>
      <c r="M278">
        <v>1</v>
      </c>
      <c r="N278">
        <v>215</v>
      </c>
      <c r="O278">
        <v>215</v>
      </c>
      <c r="P278">
        <v>215</v>
      </c>
      <c r="Q278">
        <v>0</v>
      </c>
      <c r="R278">
        <v>0</v>
      </c>
      <c r="S278" t="s">
        <v>1218</v>
      </c>
      <c r="T278">
        <v>213</v>
      </c>
      <c r="U278" t="s">
        <v>440</v>
      </c>
      <c r="V278" t="s">
        <v>440</v>
      </c>
      <c r="W278" t="s">
        <v>811</v>
      </c>
      <c r="X278">
        <v>2665</v>
      </c>
      <c r="Y278" t="s">
        <v>257</v>
      </c>
      <c r="AA278">
        <v>187</v>
      </c>
      <c r="AB278" t="s">
        <v>1219</v>
      </c>
      <c r="AC278" t="s">
        <v>1218</v>
      </c>
      <c r="AD278">
        <v>5</v>
      </c>
      <c r="AE278">
        <v>713004.56</v>
      </c>
      <c r="AF278">
        <v>6168624.5700000003</v>
      </c>
    </row>
    <row r="279" spans="1:32" x14ac:dyDescent="0.25">
      <c r="A279" s="40">
        <v>277</v>
      </c>
      <c r="B279" t="s">
        <v>1220</v>
      </c>
      <c r="C279">
        <v>120</v>
      </c>
      <c r="D279">
        <v>1989</v>
      </c>
      <c r="E279">
        <v>0</v>
      </c>
      <c r="F279">
        <v>4</v>
      </c>
      <c r="H279">
        <v>1</v>
      </c>
      <c r="J279">
        <v>2</v>
      </c>
      <c r="K279" t="s">
        <v>260</v>
      </c>
      <c r="L279">
        <v>2</v>
      </c>
      <c r="M279">
        <v>1</v>
      </c>
      <c r="N279">
        <v>119</v>
      </c>
      <c r="O279">
        <v>119</v>
      </c>
      <c r="P279">
        <v>198</v>
      </c>
      <c r="Q279">
        <v>0</v>
      </c>
      <c r="R279">
        <v>0</v>
      </c>
      <c r="S279" t="s">
        <v>1221</v>
      </c>
      <c r="T279">
        <v>900</v>
      </c>
      <c r="U279" t="s">
        <v>307</v>
      </c>
      <c r="V279" t="s">
        <v>307</v>
      </c>
      <c r="W279" t="s">
        <v>247</v>
      </c>
      <c r="X279">
        <v>2625</v>
      </c>
      <c r="Y279" t="s">
        <v>244</v>
      </c>
      <c r="AA279">
        <v>187</v>
      </c>
      <c r="AB279" t="s">
        <v>1222</v>
      </c>
      <c r="AC279" t="s">
        <v>1221</v>
      </c>
      <c r="AD279">
        <v>5</v>
      </c>
      <c r="AE279">
        <v>711546.99</v>
      </c>
      <c r="AF279">
        <v>6170803.3499999996</v>
      </c>
    </row>
    <row r="280" spans="1:32" x14ac:dyDescent="0.25">
      <c r="A280" s="40">
        <v>278</v>
      </c>
      <c r="B280" t="s">
        <v>1223</v>
      </c>
      <c r="C280">
        <v>130</v>
      </c>
      <c r="D280">
        <v>1967</v>
      </c>
      <c r="E280">
        <v>0</v>
      </c>
      <c r="F280">
        <v>1</v>
      </c>
      <c r="H280">
        <v>1</v>
      </c>
      <c r="J280">
        <v>1</v>
      </c>
      <c r="K280" t="s">
        <v>240</v>
      </c>
      <c r="M280">
        <v>1</v>
      </c>
      <c r="N280">
        <v>153</v>
      </c>
      <c r="O280">
        <v>153</v>
      </c>
      <c r="P280">
        <v>153</v>
      </c>
      <c r="Q280">
        <v>0</v>
      </c>
      <c r="R280">
        <v>0</v>
      </c>
      <c r="S280" t="s">
        <v>1224</v>
      </c>
      <c r="T280">
        <v>4154</v>
      </c>
      <c r="U280" t="s">
        <v>322</v>
      </c>
      <c r="V280" t="s">
        <v>322</v>
      </c>
      <c r="W280" t="s">
        <v>707</v>
      </c>
      <c r="X280">
        <v>2665</v>
      </c>
      <c r="Y280" t="s">
        <v>257</v>
      </c>
      <c r="AA280">
        <v>187</v>
      </c>
      <c r="AB280" t="s">
        <v>1225</v>
      </c>
      <c r="AC280" t="s">
        <v>1224</v>
      </c>
      <c r="AD280">
        <v>5</v>
      </c>
      <c r="AE280">
        <v>713579.28</v>
      </c>
      <c r="AF280">
        <v>6169263.2199999997</v>
      </c>
    </row>
    <row r="281" spans="1:32" x14ac:dyDescent="0.25">
      <c r="A281" s="40">
        <v>279</v>
      </c>
      <c r="B281" t="s">
        <v>1226</v>
      </c>
      <c r="C281">
        <v>120</v>
      </c>
      <c r="D281">
        <v>1963</v>
      </c>
      <c r="E281">
        <v>1969</v>
      </c>
      <c r="F281">
        <v>3</v>
      </c>
      <c r="H281">
        <v>1</v>
      </c>
      <c r="J281">
        <v>2</v>
      </c>
      <c r="K281" t="s">
        <v>247</v>
      </c>
      <c r="M281">
        <v>1</v>
      </c>
      <c r="N281">
        <v>211</v>
      </c>
      <c r="O281">
        <v>211</v>
      </c>
      <c r="P281">
        <v>166</v>
      </c>
      <c r="Q281">
        <v>0</v>
      </c>
      <c r="R281">
        <v>0</v>
      </c>
      <c r="S281" t="s">
        <v>1227</v>
      </c>
      <c r="T281">
        <v>2130</v>
      </c>
      <c r="U281" t="s">
        <v>626</v>
      </c>
      <c r="V281" t="s">
        <v>626</v>
      </c>
      <c r="W281" t="s">
        <v>253</v>
      </c>
      <c r="X281">
        <v>2665</v>
      </c>
      <c r="Y281" t="s">
        <v>257</v>
      </c>
      <c r="AA281">
        <v>187</v>
      </c>
      <c r="AB281" t="s">
        <v>1228</v>
      </c>
      <c r="AC281" t="s">
        <v>1227</v>
      </c>
      <c r="AD281">
        <v>5</v>
      </c>
      <c r="AE281">
        <v>712105.34</v>
      </c>
      <c r="AF281">
        <v>6169406.5499999998</v>
      </c>
    </row>
    <row r="282" spans="1:32" x14ac:dyDescent="0.25">
      <c r="A282" s="40">
        <v>280</v>
      </c>
      <c r="B282" t="s">
        <v>1229</v>
      </c>
      <c r="C282">
        <v>120</v>
      </c>
      <c r="D282">
        <v>1971</v>
      </c>
      <c r="E282">
        <v>0</v>
      </c>
      <c r="F282">
        <v>3</v>
      </c>
      <c r="H282">
        <v>1</v>
      </c>
      <c r="J282">
        <v>1</v>
      </c>
      <c r="K282" t="s">
        <v>240</v>
      </c>
      <c r="M282">
        <v>1</v>
      </c>
      <c r="N282">
        <v>159</v>
      </c>
      <c r="O282">
        <v>159</v>
      </c>
      <c r="P282">
        <v>159</v>
      </c>
      <c r="Q282">
        <v>0</v>
      </c>
      <c r="R282">
        <v>0</v>
      </c>
      <c r="S282" t="s">
        <v>1230</v>
      </c>
      <c r="T282">
        <v>6391</v>
      </c>
      <c r="U282" t="s">
        <v>539</v>
      </c>
      <c r="V282" t="s">
        <v>539</v>
      </c>
      <c r="W282" t="s">
        <v>393</v>
      </c>
      <c r="X282">
        <v>2625</v>
      </c>
      <c r="Y282" t="s">
        <v>244</v>
      </c>
      <c r="AA282">
        <v>187</v>
      </c>
      <c r="AB282" t="s">
        <v>1231</v>
      </c>
      <c r="AC282" t="s">
        <v>1230</v>
      </c>
      <c r="AD282">
        <v>5</v>
      </c>
      <c r="AE282">
        <v>711102.49</v>
      </c>
      <c r="AF282">
        <v>6172123.7199999997</v>
      </c>
    </row>
    <row r="283" spans="1:32" x14ac:dyDescent="0.25">
      <c r="A283" s="40">
        <v>281</v>
      </c>
      <c r="B283" t="s">
        <v>1232</v>
      </c>
      <c r="C283">
        <v>120</v>
      </c>
      <c r="D283">
        <v>2007</v>
      </c>
      <c r="E283">
        <v>0</v>
      </c>
      <c r="F283">
        <v>5</v>
      </c>
      <c r="H283">
        <v>1</v>
      </c>
      <c r="J283">
        <v>2</v>
      </c>
      <c r="K283" t="s">
        <v>260</v>
      </c>
      <c r="L283">
        <v>90</v>
      </c>
      <c r="M283">
        <v>1</v>
      </c>
      <c r="N283">
        <v>100</v>
      </c>
      <c r="O283">
        <v>100</v>
      </c>
      <c r="P283">
        <v>162</v>
      </c>
      <c r="Q283">
        <v>13</v>
      </c>
      <c r="R283">
        <v>0</v>
      </c>
      <c r="S283" t="s">
        <v>1233</v>
      </c>
      <c r="T283">
        <v>1491</v>
      </c>
      <c r="U283" t="s">
        <v>280</v>
      </c>
      <c r="V283" t="s">
        <v>280</v>
      </c>
      <c r="W283" t="s">
        <v>938</v>
      </c>
      <c r="X283">
        <v>2625</v>
      </c>
      <c r="Y283" t="s">
        <v>244</v>
      </c>
      <c r="AA283">
        <v>187</v>
      </c>
      <c r="AB283" t="s">
        <v>1234</v>
      </c>
      <c r="AC283" t="s">
        <v>1233</v>
      </c>
      <c r="AD283">
        <v>5</v>
      </c>
      <c r="AE283">
        <v>711607.53</v>
      </c>
      <c r="AF283">
        <v>6170489.0599999996</v>
      </c>
    </row>
    <row r="284" spans="1:32" x14ac:dyDescent="0.25">
      <c r="A284" s="40">
        <v>282</v>
      </c>
      <c r="B284" t="s">
        <v>1235</v>
      </c>
      <c r="C284">
        <v>120</v>
      </c>
      <c r="D284">
        <v>1967</v>
      </c>
      <c r="E284">
        <v>0</v>
      </c>
      <c r="F284">
        <v>3</v>
      </c>
      <c r="H284">
        <v>1</v>
      </c>
      <c r="J284">
        <v>2</v>
      </c>
      <c r="K284" t="s">
        <v>260</v>
      </c>
      <c r="M284">
        <v>1</v>
      </c>
      <c r="N284">
        <v>130</v>
      </c>
      <c r="O284">
        <v>130</v>
      </c>
      <c r="P284">
        <v>130</v>
      </c>
      <c r="Q284">
        <v>0</v>
      </c>
      <c r="R284">
        <v>0</v>
      </c>
      <c r="S284" t="s">
        <v>1236</v>
      </c>
      <c r="T284">
        <v>7243</v>
      </c>
      <c r="U284" t="s">
        <v>417</v>
      </c>
      <c r="V284" t="s">
        <v>417</v>
      </c>
      <c r="W284" t="s">
        <v>247</v>
      </c>
      <c r="X284">
        <v>2665</v>
      </c>
      <c r="Y284" t="s">
        <v>257</v>
      </c>
      <c r="AA284">
        <v>187</v>
      </c>
      <c r="AB284" t="s">
        <v>1237</v>
      </c>
      <c r="AC284" t="s">
        <v>1236</v>
      </c>
      <c r="AD284">
        <v>5</v>
      </c>
      <c r="AE284">
        <v>713562.24</v>
      </c>
      <c r="AF284">
        <v>6168999.0999999996</v>
      </c>
    </row>
    <row r="285" spans="1:32" x14ac:dyDescent="0.25">
      <c r="A285" s="40">
        <v>283</v>
      </c>
      <c r="B285" t="s">
        <v>1238</v>
      </c>
      <c r="C285">
        <v>130</v>
      </c>
      <c r="D285">
        <v>1993</v>
      </c>
      <c r="E285">
        <v>0</v>
      </c>
      <c r="F285">
        <v>4</v>
      </c>
      <c r="H285">
        <v>2</v>
      </c>
      <c r="J285">
        <v>1</v>
      </c>
      <c r="K285" t="s">
        <v>240</v>
      </c>
      <c r="M285">
        <v>1</v>
      </c>
      <c r="N285">
        <v>88</v>
      </c>
      <c r="O285">
        <v>88</v>
      </c>
      <c r="P285">
        <v>88</v>
      </c>
      <c r="Q285">
        <v>0</v>
      </c>
      <c r="R285">
        <v>0</v>
      </c>
      <c r="S285" t="s">
        <v>1239</v>
      </c>
      <c r="T285">
        <v>9100</v>
      </c>
      <c r="U285" t="s">
        <v>267</v>
      </c>
      <c r="V285" t="s">
        <v>267</v>
      </c>
      <c r="W285" t="s">
        <v>421</v>
      </c>
      <c r="X285">
        <v>2625</v>
      </c>
      <c r="Y285" t="s">
        <v>244</v>
      </c>
      <c r="AA285">
        <v>187</v>
      </c>
      <c r="AB285" t="s">
        <v>1240</v>
      </c>
      <c r="AC285" t="s">
        <v>1239</v>
      </c>
      <c r="AD285">
        <v>5</v>
      </c>
      <c r="AE285">
        <v>711647.88</v>
      </c>
      <c r="AF285">
        <v>6172479.4400000004</v>
      </c>
    </row>
    <row r="286" spans="1:32" x14ac:dyDescent="0.25">
      <c r="A286" s="40">
        <v>284</v>
      </c>
      <c r="B286" t="s">
        <v>1241</v>
      </c>
      <c r="C286">
        <v>130</v>
      </c>
      <c r="D286">
        <v>1993</v>
      </c>
      <c r="E286">
        <v>0</v>
      </c>
      <c r="F286">
        <v>4</v>
      </c>
      <c r="H286">
        <v>1</v>
      </c>
      <c r="J286">
        <v>1</v>
      </c>
      <c r="K286" t="s">
        <v>240</v>
      </c>
      <c r="M286">
        <v>1</v>
      </c>
      <c r="N286">
        <v>104</v>
      </c>
      <c r="O286">
        <v>104</v>
      </c>
      <c r="P286">
        <v>104</v>
      </c>
      <c r="Q286">
        <v>0</v>
      </c>
      <c r="R286">
        <v>0</v>
      </c>
      <c r="S286" t="s">
        <v>1242</v>
      </c>
      <c r="T286">
        <v>9100</v>
      </c>
      <c r="U286" t="s">
        <v>267</v>
      </c>
      <c r="V286" t="s">
        <v>267</v>
      </c>
      <c r="W286" t="s">
        <v>323</v>
      </c>
      <c r="X286">
        <v>2625</v>
      </c>
      <c r="Y286" t="s">
        <v>244</v>
      </c>
      <c r="AA286">
        <v>187</v>
      </c>
      <c r="AB286" t="s">
        <v>1243</v>
      </c>
      <c r="AC286" t="s">
        <v>1242</v>
      </c>
      <c r="AD286">
        <v>5</v>
      </c>
      <c r="AE286">
        <v>711711.91</v>
      </c>
      <c r="AF286">
        <v>6172468.96</v>
      </c>
    </row>
    <row r="287" spans="1:32" x14ac:dyDescent="0.25">
      <c r="A287" s="40">
        <v>285</v>
      </c>
      <c r="B287" t="s">
        <v>1244</v>
      </c>
      <c r="C287">
        <v>120</v>
      </c>
      <c r="D287">
        <v>1972</v>
      </c>
      <c r="E287">
        <v>0</v>
      </c>
      <c r="F287">
        <v>3</v>
      </c>
      <c r="H287">
        <v>1</v>
      </c>
      <c r="J287">
        <v>1</v>
      </c>
      <c r="K287" t="s">
        <v>240</v>
      </c>
      <c r="M287">
        <v>1</v>
      </c>
      <c r="N287">
        <v>155</v>
      </c>
      <c r="O287">
        <v>155</v>
      </c>
      <c r="P287">
        <v>155</v>
      </c>
      <c r="Q287">
        <v>0</v>
      </c>
      <c r="R287">
        <v>0</v>
      </c>
      <c r="S287" t="s">
        <v>1245</v>
      </c>
      <c r="T287">
        <v>6391</v>
      </c>
      <c r="U287" t="s">
        <v>539</v>
      </c>
      <c r="V287" t="s">
        <v>539</v>
      </c>
      <c r="W287" t="s">
        <v>256</v>
      </c>
      <c r="X287">
        <v>2625</v>
      </c>
      <c r="Y287" t="s">
        <v>244</v>
      </c>
      <c r="AA287">
        <v>187</v>
      </c>
      <c r="AB287" t="s">
        <v>1246</v>
      </c>
      <c r="AC287" t="s">
        <v>1245</v>
      </c>
      <c r="AD287">
        <v>5</v>
      </c>
      <c r="AE287">
        <v>711197.78</v>
      </c>
      <c r="AF287">
        <v>6171734.8899999997</v>
      </c>
    </row>
    <row r="288" spans="1:32" x14ac:dyDescent="0.25">
      <c r="A288" s="40">
        <v>286</v>
      </c>
      <c r="B288" t="s">
        <v>1247</v>
      </c>
      <c r="C288">
        <v>120</v>
      </c>
      <c r="D288">
        <v>1970</v>
      </c>
      <c r="E288">
        <v>0</v>
      </c>
      <c r="F288">
        <v>1</v>
      </c>
      <c r="H288">
        <v>1</v>
      </c>
      <c r="J288">
        <v>2</v>
      </c>
      <c r="K288" t="s">
        <v>260</v>
      </c>
      <c r="M288">
        <v>1</v>
      </c>
      <c r="N288">
        <v>199</v>
      </c>
      <c r="O288">
        <v>199</v>
      </c>
      <c r="P288">
        <v>199</v>
      </c>
      <c r="Q288">
        <v>0</v>
      </c>
      <c r="R288">
        <v>0</v>
      </c>
      <c r="S288" t="s">
        <v>1248</v>
      </c>
      <c r="T288">
        <v>7882</v>
      </c>
      <c r="U288" t="s">
        <v>372</v>
      </c>
      <c r="V288" t="s">
        <v>372</v>
      </c>
      <c r="W288" t="s">
        <v>1249</v>
      </c>
      <c r="X288">
        <v>2625</v>
      </c>
      <c r="Y288" t="s">
        <v>244</v>
      </c>
      <c r="AA288">
        <v>187</v>
      </c>
      <c r="AB288" t="s">
        <v>1250</v>
      </c>
      <c r="AC288" t="s">
        <v>1248</v>
      </c>
      <c r="AD288">
        <v>5</v>
      </c>
      <c r="AE288">
        <v>711954.14</v>
      </c>
      <c r="AF288">
        <v>6172205.7800000003</v>
      </c>
    </row>
    <row r="289" spans="1:32" x14ac:dyDescent="0.25">
      <c r="A289" s="40">
        <v>287</v>
      </c>
      <c r="B289" t="s">
        <v>1251</v>
      </c>
      <c r="C289">
        <v>120</v>
      </c>
      <c r="D289">
        <v>1926</v>
      </c>
      <c r="E289">
        <v>1988</v>
      </c>
      <c r="F289">
        <v>5</v>
      </c>
      <c r="H289">
        <v>1</v>
      </c>
      <c r="J289">
        <v>2</v>
      </c>
      <c r="K289" t="s">
        <v>260</v>
      </c>
      <c r="L289">
        <v>2</v>
      </c>
      <c r="M289">
        <v>1</v>
      </c>
      <c r="N289">
        <v>96</v>
      </c>
      <c r="O289">
        <v>96</v>
      </c>
      <c r="P289">
        <v>161</v>
      </c>
      <c r="Q289">
        <v>0</v>
      </c>
      <c r="R289">
        <v>0</v>
      </c>
      <c r="S289" t="s">
        <v>1252</v>
      </c>
      <c r="T289">
        <v>6923</v>
      </c>
      <c r="U289" t="s">
        <v>1253</v>
      </c>
      <c r="V289" t="s">
        <v>1253</v>
      </c>
      <c r="W289" t="s">
        <v>253</v>
      </c>
      <c r="X289">
        <v>2665</v>
      </c>
      <c r="Y289" t="s">
        <v>257</v>
      </c>
      <c r="AA289">
        <v>187</v>
      </c>
      <c r="AB289" t="s">
        <v>1254</v>
      </c>
      <c r="AC289" t="s">
        <v>1252</v>
      </c>
      <c r="AD289">
        <v>5</v>
      </c>
      <c r="AE289">
        <v>714266.27</v>
      </c>
      <c r="AF289">
        <v>6168816.2400000002</v>
      </c>
    </row>
    <row r="290" spans="1:32" x14ac:dyDescent="0.25">
      <c r="A290" s="40">
        <v>288</v>
      </c>
      <c r="B290" t="s">
        <v>1255</v>
      </c>
      <c r="C290">
        <v>140</v>
      </c>
      <c r="D290">
        <v>2007</v>
      </c>
      <c r="E290">
        <v>0</v>
      </c>
      <c r="F290">
        <v>2</v>
      </c>
      <c r="H290">
        <v>6</v>
      </c>
      <c r="J290">
        <v>1</v>
      </c>
      <c r="K290" t="s">
        <v>240</v>
      </c>
      <c r="L290">
        <v>90</v>
      </c>
      <c r="M290">
        <v>12</v>
      </c>
      <c r="N290">
        <v>395</v>
      </c>
      <c r="O290">
        <v>5388</v>
      </c>
      <c r="P290">
        <v>4740</v>
      </c>
      <c r="Q290">
        <v>0</v>
      </c>
      <c r="R290">
        <v>0</v>
      </c>
      <c r="S290" t="s">
        <v>1256</v>
      </c>
      <c r="T290">
        <v>1055</v>
      </c>
      <c r="U290" t="s">
        <v>1257</v>
      </c>
      <c r="V290" t="s">
        <v>1257</v>
      </c>
      <c r="W290" t="s">
        <v>385</v>
      </c>
      <c r="X290">
        <v>2665</v>
      </c>
      <c r="Y290" t="s">
        <v>257</v>
      </c>
      <c r="AA290">
        <v>187</v>
      </c>
      <c r="AB290" t="s">
        <v>1258</v>
      </c>
      <c r="AC290" t="s">
        <v>1256</v>
      </c>
      <c r="AD290">
        <v>5</v>
      </c>
      <c r="AE290">
        <v>713295.42</v>
      </c>
      <c r="AF290">
        <v>6169796.4400000004</v>
      </c>
    </row>
    <row r="291" spans="1:32" x14ac:dyDescent="0.25">
      <c r="A291" s="40">
        <v>289</v>
      </c>
      <c r="B291" t="s">
        <v>1259</v>
      </c>
      <c r="C291">
        <v>130</v>
      </c>
      <c r="D291">
        <v>1786</v>
      </c>
      <c r="E291">
        <v>0</v>
      </c>
      <c r="F291">
        <v>7</v>
      </c>
      <c r="H291">
        <v>2</v>
      </c>
      <c r="J291">
        <v>2</v>
      </c>
      <c r="K291" t="s">
        <v>247</v>
      </c>
      <c r="M291">
        <v>1</v>
      </c>
      <c r="N291">
        <v>81</v>
      </c>
      <c r="O291">
        <v>81</v>
      </c>
      <c r="P291">
        <v>89</v>
      </c>
      <c r="Q291">
        <v>0</v>
      </c>
      <c r="R291">
        <v>0</v>
      </c>
      <c r="S291" t="s">
        <v>1260</v>
      </c>
      <c r="T291">
        <v>1491</v>
      </c>
      <c r="U291" t="s">
        <v>280</v>
      </c>
      <c r="V291" t="s">
        <v>280</v>
      </c>
      <c r="W291" t="s">
        <v>569</v>
      </c>
      <c r="X291">
        <v>2625</v>
      </c>
      <c r="Y291" t="s">
        <v>244</v>
      </c>
      <c r="AA291">
        <v>187</v>
      </c>
      <c r="AB291" t="s">
        <v>1261</v>
      </c>
      <c r="AC291" t="s">
        <v>1260</v>
      </c>
      <c r="AD291">
        <v>5</v>
      </c>
      <c r="AE291">
        <v>711724.26</v>
      </c>
      <c r="AF291">
        <v>6170567.0199999996</v>
      </c>
    </row>
    <row r="292" spans="1:32" x14ac:dyDescent="0.25">
      <c r="A292" s="40">
        <v>290</v>
      </c>
      <c r="B292" t="s">
        <v>1262</v>
      </c>
      <c r="C292">
        <v>120</v>
      </c>
      <c r="D292">
        <v>1965</v>
      </c>
      <c r="E292">
        <v>1977</v>
      </c>
      <c r="F292">
        <v>3</v>
      </c>
      <c r="H292">
        <v>2</v>
      </c>
      <c r="J292">
        <v>2</v>
      </c>
      <c r="K292" t="s">
        <v>260</v>
      </c>
      <c r="L292">
        <v>90</v>
      </c>
      <c r="M292">
        <v>1</v>
      </c>
      <c r="N292">
        <v>150</v>
      </c>
      <c r="O292">
        <v>150</v>
      </c>
      <c r="P292">
        <v>150</v>
      </c>
      <c r="Q292">
        <v>0</v>
      </c>
      <c r="R292">
        <v>0</v>
      </c>
      <c r="S292" t="s">
        <v>1263</v>
      </c>
      <c r="T292">
        <v>3408</v>
      </c>
      <c r="U292" t="s">
        <v>285</v>
      </c>
      <c r="V292" t="s">
        <v>285</v>
      </c>
      <c r="W292" t="s">
        <v>480</v>
      </c>
      <c r="X292">
        <v>2665</v>
      </c>
      <c r="Y292" t="s">
        <v>257</v>
      </c>
      <c r="AA292">
        <v>187</v>
      </c>
      <c r="AB292" t="s">
        <v>1264</v>
      </c>
      <c r="AC292" t="s">
        <v>1263</v>
      </c>
      <c r="AD292">
        <v>5</v>
      </c>
      <c r="AE292">
        <v>713066</v>
      </c>
      <c r="AF292">
        <v>6168973.3300000001</v>
      </c>
    </row>
    <row r="293" spans="1:32" x14ac:dyDescent="0.25">
      <c r="A293" s="40">
        <v>291</v>
      </c>
      <c r="B293" t="s">
        <v>1265</v>
      </c>
      <c r="C293">
        <v>120</v>
      </c>
      <c r="D293">
        <v>1969</v>
      </c>
      <c r="E293">
        <v>0</v>
      </c>
      <c r="F293">
        <v>3</v>
      </c>
      <c r="H293">
        <v>1</v>
      </c>
      <c r="J293">
        <v>2</v>
      </c>
      <c r="K293" t="s">
        <v>260</v>
      </c>
      <c r="M293">
        <v>1</v>
      </c>
      <c r="N293">
        <v>134</v>
      </c>
      <c r="O293">
        <v>134</v>
      </c>
      <c r="P293">
        <v>134</v>
      </c>
      <c r="Q293">
        <v>0</v>
      </c>
      <c r="R293">
        <v>0</v>
      </c>
      <c r="S293" t="s">
        <v>1266</v>
      </c>
      <c r="T293">
        <v>5326</v>
      </c>
      <c r="U293" t="s">
        <v>289</v>
      </c>
      <c r="V293" t="s">
        <v>289</v>
      </c>
      <c r="W293" t="s">
        <v>394</v>
      </c>
      <c r="X293">
        <v>2625</v>
      </c>
      <c r="Y293" t="s">
        <v>244</v>
      </c>
      <c r="AA293">
        <v>187</v>
      </c>
      <c r="AB293" t="s">
        <v>1267</v>
      </c>
      <c r="AC293" t="s">
        <v>1266</v>
      </c>
      <c r="AD293">
        <v>5</v>
      </c>
      <c r="AE293">
        <v>710866.02</v>
      </c>
      <c r="AF293">
        <v>6172048.6100000003</v>
      </c>
    </row>
    <row r="294" spans="1:32" x14ac:dyDescent="0.25">
      <c r="A294" s="40">
        <v>292</v>
      </c>
      <c r="B294" t="s">
        <v>1268</v>
      </c>
      <c r="C294">
        <v>120</v>
      </c>
      <c r="D294">
        <v>1981</v>
      </c>
      <c r="E294">
        <v>0</v>
      </c>
      <c r="F294">
        <v>4</v>
      </c>
      <c r="H294">
        <v>1</v>
      </c>
      <c r="J294">
        <v>7</v>
      </c>
      <c r="K294" t="s">
        <v>253</v>
      </c>
      <c r="M294">
        <v>1</v>
      </c>
      <c r="N294">
        <v>133</v>
      </c>
      <c r="O294">
        <v>133</v>
      </c>
      <c r="P294">
        <v>133</v>
      </c>
      <c r="Q294">
        <v>0</v>
      </c>
      <c r="R294">
        <v>0</v>
      </c>
      <c r="S294" t="s">
        <v>1269</v>
      </c>
      <c r="T294">
        <v>5858</v>
      </c>
      <c r="U294" t="s">
        <v>294</v>
      </c>
      <c r="V294" t="s">
        <v>294</v>
      </c>
      <c r="W294" t="s">
        <v>1270</v>
      </c>
      <c r="X294">
        <v>2665</v>
      </c>
      <c r="Y294" t="s">
        <v>257</v>
      </c>
      <c r="AA294">
        <v>187</v>
      </c>
      <c r="AB294" t="s">
        <v>1271</v>
      </c>
      <c r="AC294" t="s">
        <v>1269</v>
      </c>
      <c r="AD294">
        <v>5</v>
      </c>
      <c r="AE294">
        <v>712216.28</v>
      </c>
      <c r="AF294">
        <v>6169163</v>
      </c>
    </row>
    <row r="295" spans="1:32" x14ac:dyDescent="0.25">
      <c r="A295" s="40">
        <v>293</v>
      </c>
      <c r="B295" t="s">
        <v>1272</v>
      </c>
      <c r="C295">
        <v>120</v>
      </c>
      <c r="D295">
        <v>1980</v>
      </c>
      <c r="E295">
        <v>0</v>
      </c>
      <c r="F295">
        <v>3</v>
      </c>
      <c r="H295">
        <v>1</v>
      </c>
      <c r="J295">
        <v>7</v>
      </c>
      <c r="K295" t="s">
        <v>253</v>
      </c>
      <c r="L295">
        <v>4</v>
      </c>
      <c r="M295">
        <v>1</v>
      </c>
      <c r="N295">
        <v>128</v>
      </c>
      <c r="O295">
        <v>128</v>
      </c>
      <c r="P295">
        <v>128</v>
      </c>
      <c r="Q295">
        <v>0</v>
      </c>
      <c r="R295">
        <v>0</v>
      </c>
      <c r="S295" t="s">
        <v>1273</v>
      </c>
      <c r="T295">
        <v>7136</v>
      </c>
      <c r="U295" t="s">
        <v>255</v>
      </c>
      <c r="V295" t="s">
        <v>255</v>
      </c>
      <c r="W295" t="s">
        <v>573</v>
      </c>
      <c r="X295">
        <v>2665</v>
      </c>
      <c r="Y295" t="s">
        <v>257</v>
      </c>
      <c r="AA295">
        <v>187</v>
      </c>
      <c r="AB295" t="s">
        <v>1274</v>
      </c>
      <c r="AC295" t="s">
        <v>1273</v>
      </c>
      <c r="AD295">
        <v>5</v>
      </c>
      <c r="AE295">
        <v>713139.56</v>
      </c>
      <c r="AF295">
        <v>6168516.8600000003</v>
      </c>
    </row>
    <row r="296" spans="1:32" x14ac:dyDescent="0.25">
      <c r="A296" s="40">
        <v>294</v>
      </c>
      <c r="B296" t="s">
        <v>1275</v>
      </c>
      <c r="C296">
        <v>120</v>
      </c>
      <c r="D296">
        <v>1969</v>
      </c>
      <c r="E296">
        <v>0</v>
      </c>
      <c r="F296">
        <v>5</v>
      </c>
      <c r="H296">
        <v>1</v>
      </c>
      <c r="J296">
        <v>1</v>
      </c>
      <c r="K296" t="s">
        <v>240</v>
      </c>
      <c r="M296">
        <v>1</v>
      </c>
      <c r="N296">
        <v>154</v>
      </c>
      <c r="O296">
        <v>154</v>
      </c>
      <c r="P296">
        <v>154</v>
      </c>
      <c r="Q296">
        <v>0</v>
      </c>
      <c r="R296">
        <v>0</v>
      </c>
      <c r="S296" t="s">
        <v>1276</v>
      </c>
      <c r="T296">
        <v>2449</v>
      </c>
      <c r="U296" t="s">
        <v>312</v>
      </c>
      <c r="V296" t="s">
        <v>312</v>
      </c>
      <c r="W296" t="s">
        <v>1277</v>
      </c>
      <c r="X296">
        <v>2625</v>
      </c>
      <c r="Y296" t="s">
        <v>244</v>
      </c>
      <c r="AA296">
        <v>187</v>
      </c>
      <c r="AB296" t="s">
        <v>1278</v>
      </c>
      <c r="AC296" t="s">
        <v>1276</v>
      </c>
      <c r="AD296">
        <v>5</v>
      </c>
      <c r="AE296">
        <v>711456.1</v>
      </c>
      <c r="AF296">
        <v>6172220.8200000003</v>
      </c>
    </row>
    <row r="297" spans="1:32" x14ac:dyDescent="0.25">
      <c r="A297" s="40">
        <v>295</v>
      </c>
      <c r="B297" t="s">
        <v>1279</v>
      </c>
      <c r="C297">
        <v>130</v>
      </c>
      <c r="D297">
        <v>1975</v>
      </c>
      <c r="E297">
        <v>0</v>
      </c>
      <c r="F297">
        <v>1</v>
      </c>
      <c r="H297">
        <v>5</v>
      </c>
      <c r="J297">
        <v>1</v>
      </c>
      <c r="K297" t="s">
        <v>240</v>
      </c>
      <c r="L297">
        <v>0</v>
      </c>
      <c r="M297">
        <v>1</v>
      </c>
      <c r="N297">
        <v>75</v>
      </c>
      <c r="O297">
        <v>75</v>
      </c>
      <c r="P297">
        <v>125</v>
      </c>
      <c r="Q297">
        <v>0</v>
      </c>
      <c r="R297">
        <v>0</v>
      </c>
      <c r="S297" t="s">
        <v>1280</v>
      </c>
      <c r="T297">
        <v>2556</v>
      </c>
      <c r="U297" t="s">
        <v>317</v>
      </c>
      <c r="V297" t="s">
        <v>317</v>
      </c>
      <c r="W297" t="s">
        <v>688</v>
      </c>
      <c r="X297">
        <v>2625</v>
      </c>
      <c r="Y297" t="s">
        <v>244</v>
      </c>
      <c r="AA297">
        <v>187</v>
      </c>
      <c r="AB297" t="s">
        <v>1281</v>
      </c>
      <c r="AC297" t="s">
        <v>1280</v>
      </c>
      <c r="AD297">
        <v>5</v>
      </c>
      <c r="AE297">
        <v>711508.45</v>
      </c>
      <c r="AF297">
        <v>6172338.4800000004</v>
      </c>
    </row>
    <row r="298" spans="1:32" x14ac:dyDescent="0.25">
      <c r="A298" s="40">
        <v>296</v>
      </c>
      <c r="B298" t="s">
        <v>1282</v>
      </c>
      <c r="C298">
        <v>130</v>
      </c>
      <c r="D298">
        <v>1967</v>
      </c>
      <c r="E298">
        <v>0</v>
      </c>
      <c r="F298">
        <v>1</v>
      </c>
      <c r="H298">
        <v>1</v>
      </c>
      <c r="J298">
        <v>1</v>
      </c>
      <c r="K298" t="s">
        <v>240</v>
      </c>
      <c r="L298">
        <v>2</v>
      </c>
      <c r="M298">
        <v>1</v>
      </c>
      <c r="N298">
        <v>110</v>
      </c>
      <c r="O298">
        <v>110</v>
      </c>
      <c r="P298">
        <v>110</v>
      </c>
      <c r="Q298">
        <v>0</v>
      </c>
      <c r="R298">
        <v>0</v>
      </c>
      <c r="S298" t="s">
        <v>1283</v>
      </c>
      <c r="T298">
        <v>4154</v>
      </c>
      <c r="U298" t="s">
        <v>322</v>
      </c>
      <c r="V298" t="s">
        <v>322</v>
      </c>
      <c r="W298" t="s">
        <v>511</v>
      </c>
      <c r="X298">
        <v>2665</v>
      </c>
      <c r="Y298" t="s">
        <v>257</v>
      </c>
      <c r="AA298">
        <v>187</v>
      </c>
      <c r="AB298" t="s">
        <v>1284</v>
      </c>
      <c r="AC298" t="s">
        <v>1283</v>
      </c>
      <c r="AD298">
        <v>5</v>
      </c>
      <c r="AE298">
        <v>713651.17</v>
      </c>
      <c r="AF298">
        <v>6169291.2999999998</v>
      </c>
    </row>
    <row r="299" spans="1:32" x14ac:dyDescent="0.25">
      <c r="A299" s="40">
        <v>297</v>
      </c>
      <c r="B299" t="s">
        <v>1285</v>
      </c>
      <c r="C299">
        <v>130</v>
      </c>
      <c r="D299">
        <v>1993</v>
      </c>
      <c r="E299">
        <v>0</v>
      </c>
      <c r="F299">
        <v>4</v>
      </c>
      <c r="H299">
        <v>2</v>
      </c>
      <c r="J299">
        <v>1</v>
      </c>
      <c r="K299" t="s">
        <v>240</v>
      </c>
      <c r="M299">
        <v>1</v>
      </c>
      <c r="N299">
        <v>90</v>
      </c>
      <c r="O299">
        <v>90</v>
      </c>
      <c r="P299">
        <v>90</v>
      </c>
      <c r="Q299">
        <v>0</v>
      </c>
      <c r="R299">
        <v>0</v>
      </c>
      <c r="S299" t="s">
        <v>1286</v>
      </c>
      <c r="T299">
        <v>250</v>
      </c>
      <c r="U299" t="s">
        <v>303</v>
      </c>
      <c r="V299" t="s">
        <v>303</v>
      </c>
      <c r="W299" t="s">
        <v>308</v>
      </c>
      <c r="X299">
        <v>2625</v>
      </c>
      <c r="Y299" t="s">
        <v>244</v>
      </c>
      <c r="AA299">
        <v>187</v>
      </c>
      <c r="AB299" t="s">
        <v>1287</v>
      </c>
      <c r="AC299" t="s">
        <v>1286</v>
      </c>
      <c r="AD299">
        <v>5</v>
      </c>
      <c r="AE299">
        <v>711526.72</v>
      </c>
      <c r="AF299">
        <v>6172506.3399999999</v>
      </c>
    </row>
    <row r="300" spans="1:32" x14ac:dyDescent="0.25">
      <c r="A300" s="40">
        <v>298</v>
      </c>
      <c r="B300" t="s">
        <v>1288</v>
      </c>
      <c r="C300">
        <v>120</v>
      </c>
      <c r="D300">
        <v>1985</v>
      </c>
      <c r="E300">
        <v>0</v>
      </c>
      <c r="F300">
        <v>4</v>
      </c>
      <c r="H300">
        <v>1</v>
      </c>
      <c r="J300">
        <v>2</v>
      </c>
      <c r="K300" t="s">
        <v>260</v>
      </c>
      <c r="L300">
        <v>2</v>
      </c>
      <c r="M300">
        <v>1</v>
      </c>
      <c r="N300">
        <v>134</v>
      </c>
      <c r="O300">
        <v>134</v>
      </c>
      <c r="P300">
        <v>134</v>
      </c>
      <c r="Q300">
        <v>0</v>
      </c>
      <c r="R300">
        <v>0</v>
      </c>
      <c r="S300" t="s">
        <v>1289</v>
      </c>
      <c r="T300">
        <v>900</v>
      </c>
      <c r="U300" t="s">
        <v>307</v>
      </c>
      <c r="V300" t="s">
        <v>307</v>
      </c>
      <c r="W300" t="s">
        <v>408</v>
      </c>
      <c r="X300">
        <v>2625</v>
      </c>
      <c r="Y300" t="s">
        <v>244</v>
      </c>
      <c r="AA300">
        <v>187</v>
      </c>
      <c r="AB300" t="s">
        <v>1290</v>
      </c>
      <c r="AC300" t="s">
        <v>1289</v>
      </c>
      <c r="AD300">
        <v>5</v>
      </c>
      <c r="AE300">
        <v>711496.22</v>
      </c>
      <c r="AF300">
        <v>6170877.7300000004</v>
      </c>
    </row>
    <row r="301" spans="1:32" x14ac:dyDescent="0.25">
      <c r="A301" s="40">
        <v>299</v>
      </c>
      <c r="B301" t="s">
        <v>1291</v>
      </c>
      <c r="C301">
        <v>130</v>
      </c>
      <c r="D301">
        <v>1966</v>
      </c>
      <c r="E301">
        <v>0</v>
      </c>
      <c r="F301">
        <v>1</v>
      </c>
      <c r="H301">
        <v>1</v>
      </c>
      <c r="J301">
        <v>1</v>
      </c>
      <c r="K301" t="s">
        <v>240</v>
      </c>
      <c r="M301">
        <v>1</v>
      </c>
      <c r="N301">
        <v>110</v>
      </c>
      <c r="O301">
        <v>110</v>
      </c>
      <c r="P301">
        <v>110</v>
      </c>
      <c r="Q301">
        <v>0</v>
      </c>
      <c r="R301">
        <v>0</v>
      </c>
      <c r="S301" t="s">
        <v>1292</v>
      </c>
      <c r="T301">
        <v>4154</v>
      </c>
      <c r="U301" t="s">
        <v>322</v>
      </c>
      <c r="V301" t="s">
        <v>322</v>
      </c>
      <c r="W301" t="s">
        <v>770</v>
      </c>
      <c r="X301">
        <v>2665</v>
      </c>
      <c r="Y301" t="s">
        <v>257</v>
      </c>
      <c r="AA301">
        <v>187</v>
      </c>
      <c r="AB301" t="s">
        <v>1293</v>
      </c>
      <c r="AC301" t="s">
        <v>1292</v>
      </c>
      <c r="AD301">
        <v>5</v>
      </c>
      <c r="AE301">
        <v>713644.17</v>
      </c>
      <c r="AF301">
        <v>6169302.4299999997</v>
      </c>
    </row>
    <row r="302" spans="1:32" x14ac:dyDescent="0.25">
      <c r="A302" s="40">
        <v>300</v>
      </c>
      <c r="B302" t="s">
        <v>1294</v>
      </c>
      <c r="C302">
        <v>120</v>
      </c>
      <c r="D302">
        <v>1971</v>
      </c>
      <c r="E302">
        <v>0</v>
      </c>
      <c r="F302">
        <v>3</v>
      </c>
      <c r="H302">
        <v>1</v>
      </c>
      <c r="J302">
        <v>2</v>
      </c>
      <c r="K302" t="s">
        <v>247</v>
      </c>
      <c r="L302">
        <v>2</v>
      </c>
      <c r="M302">
        <v>1</v>
      </c>
      <c r="N302">
        <v>134</v>
      </c>
      <c r="O302">
        <v>134</v>
      </c>
      <c r="P302">
        <v>134</v>
      </c>
      <c r="Q302">
        <v>0</v>
      </c>
      <c r="R302">
        <v>0</v>
      </c>
      <c r="S302" t="s">
        <v>1295</v>
      </c>
      <c r="T302">
        <v>6710</v>
      </c>
      <c r="U302" t="s">
        <v>327</v>
      </c>
      <c r="V302" t="s">
        <v>327</v>
      </c>
      <c r="W302" t="s">
        <v>655</v>
      </c>
      <c r="X302">
        <v>2625</v>
      </c>
      <c r="Y302" t="s">
        <v>244</v>
      </c>
      <c r="AA302">
        <v>187</v>
      </c>
      <c r="AB302" t="s">
        <v>1296</v>
      </c>
      <c r="AC302" t="s">
        <v>1295</v>
      </c>
      <c r="AD302">
        <v>5</v>
      </c>
      <c r="AE302">
        <v>711072.98</v>
      </c>
      <c r="AF302">
        <v>6171892.6600000001</v>
      </c>
    </row>
    <row r="303" spans="1:32" x14ac:dyDescent="0.25">
      <c r="A303" s="40">
        <v>301</v>
      </c>
      <c r="B303" t="s">
        <v>1297</v>
      </c>
      <c r="C303">
        <v>120</v>
      </c>
      <c r="D303">
        <v>1877</v>
      </c>
      <c r="E303">
        <v>1981</v>
      </c>
      <c r="F303">
        <v>7</v>
      </c>
      <c r="H303">
        <v>1</v>
      </c>
      <c r="J303">
        <v>2</v>
      </c>
      <c r="K303" t="s">
        <v>247</v>
      </c>
      <c r="M303">
        <v>1</v>
      </c>
      <c r="N303">
        <v>93</v>
      </c>
      <c r="O303">
        <v>93</v>
      </c>
      <c r="P303">
        <v>93</v>
      </c>
      <c r="Q303">
        <v>0</v>
      </c>
      <c r="R303">
        <v>0</v>
      </c>
      <c r="S303" t="s">
        <v>1298</v>
      </c>
      <c r="T303">
        <v>1491</v>
      </c>
      <c r="U303" t="s">
        <v>280</v>
      </c>
      <c r="V303" t="s">
        <v>280</v>
      </c>
      <c r="W303" t="s">
        <v>519</v>
      </c>
      <c r="X303">
        <v>2625</v>
      </c>
      <c r="Y303" t="s">
        <v>244</v>
      </c>
      <c r="AA303">
        <v>187</v>
      </c>
      <c r="AB303" t="s">
        <v>1299</v>
      </c>
      <c r="AC303" t="s">
        <v>1298</v>
      </c>
      <c r="AD303">
        <v>5</v>
      </c>
      <c r="AE303">
        <v>711694.54</v>
      </c>
      <c r="AF303">
        <v>6170517.8600000003</v>
      </c>
    </row>
    <row r="304" spans="1:32" x14ac:dyDescent="0.25">
      <c r="A304" s="40">
        <v>302</v>
      </c>
      <c r="B304" t="s">
        <v>1300</v>
      </c>
      <c r="C304">
        <v>120</v>
      </c>
      <c r="D304">
        <v>1969</v>
      </c>
      <c r="E304">
        <v>0</v>
      </c>
      <c r="F304">
        <v>3</v>
      </c>
      <c r="H304">
        <v>1</v>
      </c>
      <c r="J304">
        <v>2</v>
      </c>
      <c r="K304" t="s">
        <v>260</v>
      </c>
      <c r="M304">
        <v>1</v>
      </c>
      <c r="N304">
        <v>134</v>
      </c>
      <c r="O304">
        <v>134</v>
      </c>
      <c r="P304">
        <v>134</v>
      </c>
      <c r="Q304">
        <v>0</v>
      </c>
      <c r="R304">
        <v>0</v>
      </c>
      <c r="S304" t="s">
        <v>1301</v>
      </c>
      <c r="T304">
        <v>5326</v>
      </c>
      <c r="U304" t="s">
        <v>289</v>
      </c>
      <c r="V304" t="s">
        <v>289</v>
      </c>
      <c r="W304" t="s">
        <v>763</v>
      </c>
      <c r="X304">
        <v>2625</v>
      </c>
      <c r="Y304" t="s">
        <v>244</v>
      </c>
      <c r="AA304">
        <v>187</v>
      </c>
      <c r="AB304" t="s">
        <v>1302</v>
      </c>
      <c r="AC304" t="s">
        <v>1301</v>
      </c>
      <c r="AD304">
        <v>5</v>
      </c>
      <c r="AE304">
        <v>710926.5</v>
      </c>
      <c r="AF304">
        <v>6172042.8399999999</v>
      </c>
    </row>
    <row r="305" spans="1:32" x14ac:dyDescent="0.25">
      <c r="A305" s="40">
        <v>303</v>
      </c>
      <c r="B305" t="s">
        <v>1303</v>
      </c>
      <c r="C305">
        <v>130</v>
      </c>
      <c r="D305">
        <v>1971</v>
      </c>
      <c r="E305">
        <v>0</v>
      </c>
      <c r="F305">
        <v>3</v>
      </c>
      <c r="H305">
        <v>5</v>
      </c>
      <c r="J305">
        <v>1</v>
      </c>
      <c r="K305" t="s">
        <v>240</v>
      </c>
      <c r="M305">
        <v>1</v>
      </c>
      <c r="N305">
        <v>126</v>
      </c>
      <c r="O305">
        <v>126</v>
      </c>
      <c r="P305">
        <v>170</v>
      </c>
      <c r="Q305">
        <v>0</v>
      </c>
      <c r="R305">
        <v>0</v>
      </c>
      <c r="S305" t="s">
        <v>1304</v>
      </c>
      <c r="T305">
        <v>7882</v>
      </c>
      <c r="U305" t="s">
        <v>372</v>
      </c>
      <c r="V305" t="s">
        <v>372</v>
      </c>
      <c r="W305" t="s">
        <v>1305</v>
      </c>
      <c r="X305">
        <v>2625</v>
      </c>
      <c r="Y305" t="s">
        <v>244</v>
      </c>
      <c r="AA305">
        <v>187</v>
      </c>
      <c r="AB305" t="s">
        <v>1306</v>
      </c>
      <c r="AC305" t="s">
        <v>1304</v>
      </c>
      <c r="AD305">
        <v>5</v>
      </c>
      <c r="AE305">
        <v>711826.84</v>
      </c>
      <c r="AF305">
        <v>6172285.2300000004</v>
      </c>
    </row>
    <row r="306" spans="1:32" x14ac:dyDescent="0.25">
      <c r="A306" s="40">
        <v>304</v>
      </c>
      <c r="B306" t="s">
        <v>1307</v>
      </c>
      <c r="C306">
        <v>120</v>
      </c>
      <c r="D306">
        <v>1954</v>
      </c>
      <c r="E306">
        <v>1983</v>
      </c>
      <c r="F306">
        <v>5</v>
      </c>
      <c r="H306">
        <v>1</v>
      </c>
      <c r="J306">
        <v>2</v>
      </c>
      <c r="K306" t="s">
        <v>260</v>
      </c>
      <c r="L306">
        <v>2</v>
      </c>
      <c r="M306">
        <v>1</v>
      </c>
      <c r="N306">
        <v>85</v>
      </c>
      <c r="O306">
        <v>85</v>
      </c>
      <c r="P306">
        <v>132</v>
      </c>
      <c r="Q306">
        <v>0</v>
      </c>
      <c r="R306">
        <v>0</v>
      </c>
      <c r="S306" t="s">
        <v>1308</v>
      </c>
      <c r="T306">
        <v>7775</v>
      </c>
      <c r="U306" t="s">
        <v>262</v>
      </c>
      <c r="V306" t="s">
        <v>262</v>
      </c>
      <c r="W306" t="s">
        <v>732</v>
      </c>
      <c r="X306">
        <v>2665</v>
      </c>
      <c r="Y306" t="s">
        <v>257</v>
      </c>
      <c r="AA306">
        <v>187</v>
      </c>
      <c r="AB306" t="s">
        <v>1309</v>
      </c>
      <c r="AC306" t="s">
        <v>1308</v>
      </c>
      <c r="AD306">
        <v>5</v>
      </c>
      <c r="AE306">
        <v>712822.66</v>
      </c>
      <c r="AF306">
        <v>6169260.6500000004</v>
      </c>
    </row>
    <row r="307" spans="1:32" x14ac:dyDescent="0.25">
      <c r="A307" s="40">
        <v>305</v>
      </c>
      <c r="B307" t="s">
        <v>1310</v>
      </c>
      <c r="C307">
        <v>130</v>
      </c>
      <c r="D307">
        <v>1971</v>
      </c>
      <c r="E307">
        <v>0</v>
      </c>
      <c r="F307">
        <v>3</v>
      </c>
      <c r="H307">
        <v>5</v>
      </c>
      <c r="J307">
        <v>1</v>
      </c>
      <c r="K307" t="s">
        <v>240</v>
      </c>
      <c r="M307">
        <v>1</v>
      </c>
      <c r="N307">
        <v>126</v>
      </c>
      <c r="O307">
        <v>126</v>
      </c>
      <c r="P307">
        <v>170</v>
      </c>
      <c r="Q307">
        <v>0</v>
      </c>
      <c r="R307">
        <v>0</v>
      </c>
      <c r="S307" t="s">
        <v>1311</v>
      </c>
      <c r="T307">
        <v>7882</v>
      </c>
      <c r="U307" t="s">
        <v>372</v>
      </c>
      <c r="V307" t="s">
        <v>372</v>
      </c>
      <c r="W307" t="s">
        <v>1312</v>
      </c>
      <c r="X307">
        <v>2625</v>
      </c>
      <c r="Y307" t="s">
        <v>244</v>
      </c>
      <c r="AA307">
        <v>187</v>
      </c>
      <c r="AB307" t="s">
        <v>1313</v>
      </c>
      <c r="AC307" t="s">
        <v>1311</v>
      </c>
      <c r="AD307">
        <v>5</v>
      </c>
      <c r="AE307">
        <v>711782.2</v>
      </c>
      <c r="AF307">
        <v>6172274.4299999997</v>
      </c>
    </row>
    <row r="308" spans="1:32" x14ac:dyDescent="0.25">
      <c r="A308" s="40">
        <v>306</v>
      </c>
      <c r="B308" t="s">
        <v>1314</v>
      </c>
      <c r="C308">
        <v>120</v>
      </c>
      <c r="D308">
        <v>1965</v>
      </c>
      <c r="E308">
        <v>1976</v>
      </c>
      <c r="F308">
        <v>90</v>
      </c>
      <c r="H308">
        <v>1</v>
      </c>
      <c r="J308">
        <v>2</v>
      </c>
      <c r="K308" t="s">
        <v>247</v>
      </c>
      <c r="M308">
        <v>1</v>
      </c>
      <c r="N308">
        <v>144</v>
      </c>
      <c r="O308">
        <v>144</v>
      </c>
      <c r="P308">
        <v>144</v>
      </c>
      <c r="Q308">
        <v>0</v>
      </c>
      <c r="R308">
        <v>0</v>
      </c>
      <c r="S308" t="s">
        <v>1315</v>
      </c>
      <c r="T308">
        <v>2130</v>
      </c>
      <c r="U308" t="s">
        <v>626</v>
      </c>
      <c r="V308" t="s">
        <v>626</v>
      </c>
      <c r="W308" t="s">
        <v>260</v>
      </c>
      <c r="X308">
        <v>2665</v>
      </c>
      <c r="Y308" t="s">
        <v>257</v>
      </c>
      <c r="AA308">
        <v>187</v>
      </c>
      <c r="AB308" t="s">
        <v>1316</v>
      </c>
      <c r="AC308" t="s">
        <v>1315</v>
      </c>
      <c r="AD308">
        <v>5</v>
      </c>
      <c r="AE308">
        <v>712070.26</v>
      </c>
      <c r="AF308">
        <v>6169464.0899999999</v>
      </c>
    </row>
    <row r="309" spans="1:32" x14ac:dyDescent="0.25">
      <c r="A309" s="40">
        <v>307</v>
      </c>
      <c r="B309" t="s">
        <v>1317</v>
      </c>
      <c r="C309">
        <v>120</v>
      </c>
      <c r="D309">
        <v>1967</v>
      </c>
      <c r="E309">
        <v>0</v>
      </c>
      <c r="F309">
        <v>3</v>
      </c>
      <c r="H309">
        <v>1</v>
      </c>
      <c r="J309">
        <v>2</v>
      </c>
      <c r="K309" t="s">
        <v>260</v>
      </c>
      <c r="L309">
        <v>2</v>
      </c>
      <c r="M309">
        <v>1</v>
      </c>
      <c r="N309">
        <v>137</v>
      </c>
      <c r="O309">
        <v>137</v>
      </c>
      <c r="P309">
        <v>137</v>
      </c>
      <c r="Q309">
        <v>0</v>
      </c>
      <c r="R309">
        <v>0</v>
      </c>
      <c r="S309" t="s">
        <v>1318</v>
      </c>
      <c r="T309">
        <v>1597</v>
      </c>
      <c r="U309" t="s">
        <v>822</v>
      </c>
      <c r="V309" t="s">
        <v>822</v>
      </c>
      <c r="W309" t="s">
        <v>480</v>
      </c>
      <c r="X309">
        <v>2665</v>
      </c>
      <c r="Y309" t="s">
        <v>257</v>
      </c>
      <c r="AA309">
        <v>187</v>
      </c>
      <c r="AB309" t="s">
        <v>1319</v>
      </c>
      <c r="AC309" t="s">
        <v>1318</v>
      </c>
      <c r="AD309">
        <v>5</v>
      </c>
      <c r="AE309">
        <v>712911.8</v>
      </c>
      <c r="AF309">
        <v>6169007.75</v>
      </c>
    </row>
    <row r="310" spans="1:32" x14ac:dyDescent="0.25">
      <c r="A310" s="40">
        <v>308</v>
      </c>
      <c r="B310" t="s">
        <v>1320</v>
      </c>
      <c r="C310">
        <v>120</v>
      </c>
      <c r="D310">
        <v>1977</v>
      </c>
      <c r="E310">
        <v>0</v>
      </c>
      <c r="F310">
        <v>4</v>
      </c>
      <c r="H310">
        <v>1</v>
      </c>
      <c r="J310">
        <v>2</v>
      </c>
      <c r="K310" t="s">
        <v>260</v>
      </c>
      <c r="M310">
        <v>1</v>
      </c>
      <c r="N310">
        <v>80</v>
      </c>
      <c r="O310">
        <v>80</v>
      </c>
      <c r="P310">
        <v>143</v>
      </c>
      <c r="Q310">
        <v>0</v>
      </c>
      <c r="R310">
        <v>0</v>
      </c>
      <c r="S310" t="s">
        <v>1321</v>
      </c>
      <c r="T310">
        <v>3621</v>
      </c>
      <c r="U310" t="s">
        <v>1322</v>
      </c>
      <c r="V310" t="s">
        <v>1322</v>
      </c>
      <c r="W310" t="s">
        <v>441</v>
      </c>
      <c r="X310">
        <v>2665</v>
      </c>
      <c r="Y310" t="s">
        <v>257</v>
      </c>
      <c r="AA310">
        <v>187</v>
      </c>
      <c r="AB310" t="s">
        <v>1323</v>
      </c>
      <c r="AC310" t="s">
        <v>1321</v>
      </c>
      <c r="AD310">
        <v>5</v>
      </c>
      <c r="AE310">
        <v>713067.71</v>
      </c>
      <c r="AF310">
        <v>6168527.6399999997</v>
      </c>
    </row>
    <row r="311" spans="1:32" x14ac:dyDescent="0.25">
      <c r="A311" s="40">
        <v>309</v>
      </c>
      <c r="B311" t="s">
        <v>1324</v>
      </c>
      <c r="C311">
        <v>120</v>
      </c>
      <c r="D311">
        <v>1969</v>
      </c>
      <c r="E311">
        <v>0</v>
      </c>
      <c r="F311">
        <v>3</v>
      </c>
      <c r="H311">
        <v>1</v>
      </c>
      <c r="J311">
        <v>2</v>
      </c>
      <c r="K311" t="s">
        <v>260</v>
      </c>
      <c r="M311">
        <v>1</v>
      </c>
      <c r="N311">
        <v>134</v>
      </c>
      <c r="O311">
        <v>134</v>
      </c>
      <c r="P311">
        <v>134</v>
      </c>
      <c r="Q311">
        <v>0</v>
      </c>
      <c r="R311">
        <v>0</v>
      </c>
      <c r="S311" t="s">
        <v>1325</v>
      </c>
      <c r="T311">
        <v>5326</v>
      </c>
      <c r="U311" t="s">
        <v>289</v>
      </c>
      <c r="V311" t="s">
        <v>289</v>
      </c>
      <c r="W311" t="s">
        <v>1326</v>
      </c>
      <c r="X311">
        <v>2625</v>
      </c>
      <c r="Y311" t="s">
        <v>244</v>
      </c>
      <c r="AA311">
        <v>187</v>
      </c>
      <c r="AB311" t="s">
        <v>1327</v>
      </c>
      <c r="AC311" t="s">
        <v>1325</v>
      </c>
      <c r="AD311">
        <v>5</v>
      </c>
      <c r="AE311">
        <v>710921.2</v>
      </c>
      <c r="AF311">
        <v>6172084.8899999997</v>
      </c>
    </row>
    <row r="312" spans="1:32" x14ac:dyDescent="0.25">
      <c r="A312" s="40">
        <v>310</v>
      </c>
      <c r="B312" t="s">
        <v>1328</v>
      </c>
      <c r="C312">
        <v>120</v>
      </c>
      <c r="D312">
        <v>1971</v>
      </c>
      <c r="E312">
        <v>1985</v>
      </c>
      <c r="F312">
        <v>3</v>
      </c>
      <c r="H312">
        <v>1</v>
      </c>
      <c r="J312">
        <v>2</v>
      </c>
      <c r="K312" t="s">
        <v>260</v>
      </c>
      <c r="M312">
        <v>1</v>
      </c>
      <c r="N312">
        <v>154</v>
      </c>
      <c r="O312">
        <v>154</v>
      </c>
      <c r="P312">
        <v>134</v>
      </c>
      <c r="Q312">
        <v>0</v>
      </c>
      <c r="R312">
        <v>0</v>
      </c>
      <c r="S312" t="s">
        <v>1329</v>
      </c>
      <c r="T312">
        <v>6710</v>
      </c>
      <c r="U312" t="s">
        <v>327</v>
      </c>
      <c r="V312" t="s">
        <v>327</v>
      </c>
      <c r="W312" t="s">
        <v>1330</v>
      </c>
      <c r="X312">
        <v>2625</v>
      </c>
      <c r="Y312" t="s">
        <v>244</v>
      </c>
      <c r="AA312">
        <v>187</v>
      </c>
      <c r="AB312" t="s">
        <v>1331</v>
      </c>
      <c r="AC312" t="s">
        <v>1329</v>
      </c>
      <c r="AD312">
        <v>5</v>
      </c>
      <c r="AE312">
        <v>710937.12</v>
      </c>
      <c r="AF312">
        <v>6171866.9900000002</v>
      </c>
    </row>
    <row r="313" spans="1:32" x14ac:dyDescent="0.25">
      <c r="A313" s="40">
        <v>311</v>
      </c>
      <c r="B313" t="s">
        <v>1332</v>
      </c>
      <c r="C313">
        <v>130</v>
      </c>
      <c r="D313">
        <v>2008</v>
      </c>
      <c r="E313">
        <v>0</v>
      </c>
      <c r="F313">
        <v>2</v>
      </c>
      <c r="H313">
        <v>1</v>
      </c>
      <c r="J313">
        <v>2</v>
      </c>
      <c r="K313" t="s">
        <v>260</v>
      </c>
      <c r="L313">
        <v>90</v>
      </c>
      <c r="M313">
        <v>1</v>
      </c>
      <c r="N313">
        <v>56</v>
      </c>
      <c r="O313">
        <v>56</v>
      </c>
      <c r="P313">
        <v>108</v>
      </c>
      <c r="Q313">
        <v>0</v>
      </c>
      <c r="R313">
        <v>0</v>
      </c>
      <c r="S313" t="s">
        <v>1333</v>
      </c>
      <c r="T313">
        <v>7450</v>
      </c>
      <c r="U313" t="s">
        <v>332</v>
      </c>
      <c r="V313" t="s">
        <v>332</v>
      </c>
      <c r="W313" t="s">
        <v>1270</v>
      </c>
      <c r="X313">
        <v>2665</v>
      </c>
      <c r="Y313" t="s">
        <v>257</v>
      </c>
      <c r="AA313">
        <v>187</v>
      </c>
      <c r="AB313" t="s">
        <v>1334</v>
      </c>
      <c r="AC313" t="s">
        <v>1333</v>
      </c>
      <c r="AD313">
        <v>5</v>
      </c>
      <c r="AE313">
        <v>712714.46</v>
      </c>
      <c r="AF313">
        <v>6168820.4000000004</v>
      </c>
    </row>
    <row r="314" spans="1:32" x14ac:dyDescent="0.25">
      <c r="A314" s="40">
        <v>312</v>
      </c>
      <c r="B314" t="s">
        <v>1335</v>
      </c>
      <c r="C314">
        <v>130</v>
      </c>
      <c r="D314">
        <v>2008</v>
      </c>
      <c r="E314">
        <v>0</v>
      </c>
      <c r="F314">
        <v>2</v>
      </c>
      <c r="H314">
        <v>1</v>
      </c>
      <c r="J314">
        <v>2</v>
      </c>
      <c r="K314" t="s">
        <v>260</v>
      </c>
      <c r="L314">
        <v>90</v>
      </c>
      <c r="M314">
        <v>1</v>
      </c>
      <c r="N314">
        <v>62</v>
      </c>
      <c r="O314">
        <v>62</v>
      </c>
      <c r="P314">
        <v>120</v>
      </c>
      <c r="Q314">
        <v>0</v>
      </c>
      <c r="R314">
        <v>0</v>
      </c>
      <c r="S314" t="s">
        <v>1336</v>
      </c>
      <c r="T314">
        <v>7450</v>
      </c>
      <c r="U314" t="s">
        <v>332</v>
      </c>
      <c r="V314" t="s">
        <v>332</v>
      </c>
      <c r="W314" t="s">
        <v>441</v>
      </c>
      <c r="X314">
        <v>2665</v>
      </c>
      <c r="Y314" t="s">
        <v>257</v>
      </c>
      <c r="AA314">
        <v>187</v>
      </c>
      <c r="AB314" t="s">
        <v>1337</v>
      </c>
      <c r="AC314" t="s">
        <v>1336</v>
      </c>
      <c r="AD314">
        <v>5</v>
      </c>
      <c r="AE314">
        <v>712723.05</v>
      </c>
      <c r="AF314">
        <v>6168856.4000000004</v>
      </c>
    </row>
    <row r="315" spans="1:32" x14ac:dyDescent="0.25">
      <c r="A315" s="40">
        <v>313</v>
      </c>
      <c r="B315" t="s">
        <v>1338</v>
      </c>
      <c r="C315">
        <v>120</v>
      </c>
      <c r="D315">
        <v>1970</v>
      </c>
      <c r="E315">
        <v>2010</v>
      </c>
      <c r="F315">
        <v>4</v>
      </c>
      <c r="G315">
        <v>11</v>
      </c>
      <c r="H315">
        <v>1</v>
      </c>
      <c r="I315">
        <v>12</v>
      </c>
      <c r="J315">
        <v>1</v>
      </c>
      <c r="K315" t="s">
        <v>240</v>
      </c>
      <c r="L315">
        <v>80</v>
      </c>
      <c r="M315">
        <v>1</v>
      </c>
      <c r="N315">
        <v>182</v>
      </c>
      <c r="O315">
        <v>182</v>
      </c>
      <c r="P315">
        <v>144</v>
      </c>
      <c r="Q315">
        <v>0</v>
      </c>
      <c r="R315">
        <v>0</v>
      </c>
      <c r="S315" t="s">
        <v>1339</v>
      </c>
      <c r="T315">
        <v>2449</v>
      </c>
      <c r="U315" t="s">
        <v>312</v>
      </c>
      <c r="V315" t="s">
        <v>312</v>
      </c>
      <c r="W315" t="s">
        <v>608</v>
      </c>
      <c r="X315">
        <v>2625</v>
      </c>
      <c r="Y315" t="s">
        <v>244</v>
      </c>
      <c r="AA315">
        <v>187</v>
      </c>
      <c r="AB315" t="s">
        <v>1340</v>
      </c>
      <c r="AC315" t="s">
        <v>1339</v>
      </c>
      <c r="AD315">
        <v>5</v>
      </c>
      <c r="AE315">
        <v>711308.59</v>
      </c>
      <c r="AF315">
        <v>6172088.5899999999</v>
      </c>
    </row>
    <row r="316" spans="1:32" x14ac:dyDescent="0.25">
      <c r="A316" s="40">
        <v>314</v>
      </c>
      <c r="B316" t="s">
        <v>1341</v>
      </c>
      <c r="C316">
        <v>130</v>
      </c>
      <c r="D316">
        <v>1975</v>
      </c>
      <c r="E316">
        <v>0</v>
      </c>
      <c r="F316">
        <v>1</v>
      </c>
      <c r="H316">
        <v>5</v>
      </c>
      <c r="J316">
        <v>1</v>
      </c>
      <c r="K316" t="s">
        <v>240</v>
      </c>
      <c r="L316">
        <v>0</v>
      </c>
      <c r="M316">
        <v>1</v>
      </c>
      <c r="N316">
        <v>75</v>
      </c>
      <c r="O316">
        <v>75</v>
      </c>
      <c r="P316">
        <v>124</v>
      </c>
      <c r="Q316">
        <v>0</v>
      </c>
      <c r="R316">
        <v>0</v>
      </c>
      <c r="S316" t="s">
        <v>1342</v>
      </c>
      <c r="T316">
        <v>2556</v>
      </c>
      <c r="U316" t="s">
        <v>317</v>
      </c>
      <c r="V316" t="s">
        <v>317</v>
      </c>
      <c r="W316" t="s">
        <v>1343</v>
      </c>
      <c r="X316">
        <v>2625</v>
      </c>
      <c r="Y316" t="s">
        <v>244</v>
      </c>
      <c r="AA316">
        <v>187</v>
      </c>
      <c r="AB316" t="s">
        <v>1344</v>
      </c>
      <c r="AC316" t="s">
        <v>1342</v>
      </c>
      <c r="AD316">
        <v>5</v>
      </c>
      <c r="AE316">
        <v>711552.71</v>
      </c>
      <c r="AF316">
        <v>6172293.9500000002</v>
      </c>
    </row>
    <row r="317" spans="1:32" x14ac:dyDescent="0.25">
      <c r="A317" s="40">
        <v>315</v>
      </c>
      <c r="B317" t="s">
        <v>1345</v>
      </c>
      <c r="C317">
        <v>120</v>
      </c>
      <c r="D317">
        <v>1968</v>
      </c>
      <c r="E317">
        <v>0</v>
      </c>
      <c r="F317">
        <v>3</v>
      </c>
      <c r="H317">
        <v>1</v>
      </c>
      <c r="J317">
        <v>2</v>
      </c>
      <c r="K317" t="s">
        <v>260</v>
      </c>
      <c r="M317">
        <v>1</v>
      </c>
      <c r="N317">
        <v>162</v>
      </c>
      <c r="O317">
        <v>162</v>
      </c>
      <c r="P317">
        <v>162</v>
      </c>
      <c r="Q317">
        <v>0</v>
      </c>
      <c r="R317">
        <v>0</v>
      </c>
      <c r="S317" t="s">
        <v>1346</v>
      </c>
      <c r="T317">
        <v>4154</v>
      </c>
      <c r="U317" t="s">
        <v>322</v>
      </c>
      <c r="V317" t="s">
        <v>322</v>
      </c>
      <c r="W317" t="s">
        <v>473</v>
      </c>
      <c r="X317">
        <v>2665</v>
      </c>
      <c r="Y317" t="s">
        <v>257</v>
      </c>
      <c r="AA317">
        <v>187</v>
      </c>
      <c r="AB317" t="s">
        <v>1347</v>
      </c>
      <c r="AC317" t="s">
        <v>1346</v>
      </c>
      <c r="AD317">
        <v>5</v>
      </c>
      <c r="AE317">
        <v>713552.62</v>
      </c>
      <c r="AF317">
        <v>6169206.3700000001</v>
      </c>
    </row>
    <row r="318" spans="1:32" x14ac:dyDescent="0.25">
      <c r="A318" s="40">
        <v>316</v>
      </c>
      <c r="B318" t="s">
        <v>1348</v>
      </c>
      <c r="C318">
        <v>120</v>
      </c>
      <c r="D318">
        <v>1950</v>
      </c>
      <c r="E318">
        <v>0</v>
      </c>
      <c r="F318">
        <v>5</v>
      </c>
      <c r="G318">
        <v>12</v>
      </c>
      <c r="H318">
        <v>1</v>
      </c>
      <c r="I318">
        <v>12</v>
      </c>
      <c r="J318">
        <v>2</v>
      </c>
      <c r="K318" t="s">
        <v>260</v>
      </c>
      <c r="L318">
        <v>5</v>
      </c>
      <c r="M318">
        <v>1</v>
      </c>
      <c r="N318">
        <v>138</v>
      </c>
      <c r="O318">
        <v>138</v>
      </c>
      <c r="P318">
        <v>184</v>
      </c>
      <c r="Q318">
        <v>0</v>
      </c>
      <c r="R318">
        <v>0</v>
      </c>
      <c r="S318" t="s">
        <v>1349</v>
      </c>
      <c r="T318">
        <v>213</v>
      </c>
      <c r="U318" t="s">
        <v>440</v>
      </c>
      <c r="V318" t="s">
        <v>440</v>
      </c>
      <c r="W318" t="s">
        <v>253</v>
      </c>
      <c r="X318">
        <v>2665</v>
      </c>
      <c r="Y318" t="s">
        <v>257</v>
      </c>
      <c r="AA318">
        <v>187</v>
      </c>
      <c r="AB318" t="s">
        <v>1350</v>
      </c>
      <c r="AC318" t="s">
        <v>1349</v>
      </c>
      <c r="AD318">
        <v>5</v>
      </c>
      <c r="AE318">
        <v>713004.05</v>
      </c>
      <c r="AF318">
        <v>6168709.1900000004</v>
      </c>
    </row>
    <row r="319" spans="1:32" x14ac:dyDescent="0.25">
      <c r="A319" s="40">
        <v>317</v>
      </c>
      <c r="B319" t="s">
        <v>1351</v>
      </c>
      <c r="C319">
        <v>120</v>
      </c>
      <c r="D319">
        <v>1976</v>
      </c>
      <c r="E319">
        <v>0</v>
      </c>
      <c r="F319">
        <v>5</v>
      </c>
      <c r="H319">
        <v>1</v>
      </c>
      <c r="J319">
        <v>6</v>
      </c>
      <c r="K319" t="s">
        <v>260</v>
      </c>
      <c r="L319">
        <v>5</v>
      </c>
      <c r="M319">
        <v>1</v>
      </c>
      <c r="N319">
        <v>158</v>
      </c>
      <c r="O319">
        <v>158</v>
      </c>
      <c r="P319">
        <v>267</v>
      </c>
      <c r="Q319">
        <v>0</v>
      </c>
      <c r="R319">
        <v>0</v>
      </c>
      <c r="S319" t="s">
        <v>1352</v>
      </c>
      <c r="T319">
        <v>852</v>
      </c>
      <c r="U319" t="s">
        <v>249</v>
      </c>
      <c r="V319" t="s">
        <v>249</v>
      </c>
      <c r="W319" t="s">
        <v>830</v>
      </c>
      <c r="X319">
        <v>2625</v>
      </c>
      <c r="Y319" t="s">
        <v>244</v>
      </c>
      <c r="AA319">
        <v>187</v>
      </c>
      <c r="AB319" t="s">
        <v>1353</v>
      </c>
      <c r="AC319" t="s">
        <v>1352</v>
      </c>
      <c r="AD319">
        <v>5</v>
      </c>
      <c r="AE319">
        <v>711562.33</v>
      </c>
      <c r="AF319">
        <v>6170698.9000000004</v>
      </c>
    </row>
    <row r="320" spans="1:32" x14ac:dyDescent="0.25">
      <c r="A320" s="40">
        <v>318</v>
      </c>
      <c r="B320" t="s">
        <v>1354</v>
      </c>
      <c r="C320">
        <v>120</v>
      </c>
      <c r="D320">
        <v>1920</v>
      </c>
      <c r="E320">
        <v>0</v>
      </c>
      <c r="F320">
        <v>3</v>
      </c>
      <c r="H320">
        <v>1</v>
      </c>
      <c r="J320">
        <v>2</v>
      </c>
      <c r="K320" t="s">
        <v>260</v>
      </c>
      <c r="M320">
        <v>1</v>
      </c>
      <c r="N320">
        <v>83</v>
      </c>
      <c r="O320">
        <v>83</v>
      </c>
      <c r="P320">
        <v>74</v>
      </c>
      <c r="Q320">
        <v>0</v>
      </c>
      <c r="R320">
        <v>0</v>
      </c>
      <c r="S320" t="s">
        <v>1355</v>
      </c>
      <c r="T320">
        <v>1491</v>
      </c>
      <c r="U320" t="s">
        <v>280</v>
      </c>
      <c r="V320" t="s">
        <v>280</v>
      </c>
      <c r="W320" t="s">
        <v>272</v>
      </c>
      <c r="X320">
        <v>2625</v>
      </c>
      <c r="Y320" t="s">
        <v>244</v>
      </c>
      <c r="AA320">
        <v>187</v>
      </c>
      <c r="AB320" t="s">
        <v>1356</v>
      </c>
      <c r="AC320" t="s">
        <v>1355</v>
      </c>
      <c r="AD320">
        <v>5</v>
      </c>
      <c r="AE320">
        <v>711618.76</v>
      </c>
      <c r="AF320">
        <v>6170578.8799999999</v>
      </c>
    </row>
    <row r="321" spans="1:32" x14ac:dyDescent="0.25">
      <c r="A321" s="40">
        <v>319</v>
      </c>
      <c r="B321" t="s">
        <v>1357</v>
      </c>
      <c r="C321">
        <v>120</v>
      </c>
      <c r="D321">
        <v>1973</v>
      </c>
      <c r="E321">
        <v>0</v>
      </c>
      <c r="F321">
        <v>3</v>
      </c>
      <c r="H321">
        <v>1</v>
      </c>
      <c r="J321">
        <v>2</v>
      </c>
      <c r="K321" t="s">
        <v>260</v>
      </c>
      <c r="L321">
        <v>2</v>
      </c>
      <c r="M321">
        <v>1</v>
      </c>
      <c r="N321">
        <v>109</v>
      </c>
      <c r="O321">
        <v>109</v>
      </c>
      <c r="P321">
        <v>109</v>
      </c>
      <c r="Q321">
        <v>0</v>
      </c>
      <c r="R321">
        <v>0</v>
      </c>
      <c r="S321" t="s">
        <v>1358</v>
      </c>
      <c r="T321">
        <v>6710</v>
      </c>
      <c r="U321" t="s">
        <v>327</v>
      </c>
      <c r="V321" t="s">
        <v>327</v>
      </c>
      <c r="W321" t="s">
        <v>381</v>
      </c>
      <c r="X321">
        <v>2625</v>
      </c>
      <c r="Y321" t="s">
        <v>244</v>
      </c>
      <c r="AA321">
        <v>187</v>
      </c>
      <c r="AB321" t="s">
        <v>1359</v>
      </c>
      <c r="AC321" t="s">
        <v>1358</v>
      </c>
      <c r="AD321">
        <v>5</v>
      </c>
      <c r="AE321">
        <v>710798.89</v>
      </c>
      <c r="AF321">
        <v>6171776.54</v>
      </c>
    </row>
    <row r="322" spans="1:32" x14ac:dyDescent="0.25">
      <c r="A322" s="40">
        <v>320</v>
      </c>
      <c r="B322" t="s">
        <v>1360</v>
      </c>
      <c r="C322">
        <v>130</v>
      </c>
      <c r="D322">
        <v>2008</v>
      </c>
      <c r="E322">
        <v>0</v>
      </c>
      <c r="F322">
        <v>2</v>
      </c>
      <c r="H322">
        <v>1</v>
      </c>
      <c r="J322">
        <v>2</v>
      </c>
      <c r="K322" t="s">
        <v>260</v>
      </c>
      <c r="L322">
        <v>90</v>
      </c>
      <c r="M322">
        <v>1</v>
      </c>
      <c r="N322">
        <v>62</v>
      </c>
      <c r="O322">
        <v>62</v>
      </c>
      <c r="P322">
        <v>120</v>
      </c>
      <c r="Q322">
        <v>0</v>
      </c>
      <c r="R322">
        <v>0</v>
      </c>
      <c r="S322" t="s">
        <v>1361</v>
      </c>
      <c r="T322">
        <v>7450</v>
      </c>
      <c r="U322" t="s">
        <v>332</v>
      </c>
      <c r="V322" t="s">
        <v>332</v>
      </c>
      <c r="W322" t="s">
        <v>313</v>
      </c>
      <c r="X322">
        <v>2665</v>
      </c>
      <c r="Y322" t="s">
        <v>257</v>
      </c>
      <c r="AA322">
        <v>187</v>
      </c>
      <c r="AB322" t="s">
        <v>1362</v>
      </c>
      <c r="AC322" t="s">
        <v>1361</v>
      </c>
      <c r="AD322">
        <v>5</v>
      </c>
      <c r="AE322">
        <v>712654.66</v>
      </c>
      <c r="AF322">
        <v>6168707.1600000001</v>
      </c>
    </row>
    <row r="323" spans="1:32" x14ac:dyDescent="0.25">
      <c r="A323" s="40">
        <v>321</v>
      </c>
      <c r="B323" t="s">
        <v>1363</v>
      </c>
      <c r="C323">
        <v>140</v>
      </c>
      <c r="D323">
        <v>2013</v>
      </c>
      <c r="E323">
        <v>0</v>
      </c>
      <c r="F323">
        <v>2</v>
      </c>
      <c r="H323">
        <v>6</v>
      </c>
      <c r="J323">
        <v>1</v>
      </c>
      <c r="K323" t="s">
        <v>240</v>
      </c>
      <c r="L323">
        <v>90</v>
      </c>
      <c r="M323">
        <v>6</v>
      </c>
      <c r="N323">
        <v>442</v>
      </c>
      <c r="O323">
        <v>2652</v>
      </c>
      <c r="P323">
        <v>2652</v>
      </c>
      <c r="Q323">
        <v>0</v>
      </c>
      <c r="R323">
        <v>0</v>
      </c>
      <c r="S323" t="s">
        <v>1364</v>
      </c>
      <c r="T323">
        <v>5450</v>
      </c>
      <c r="U323" t="s">
        <v>999</v>
      </c>
      <c r="V323" t="s">
        <v>999</v>
      </c>
      <c r="W323" t="s">
        <v>515</v>
      </c>
      <c r="X323">
        <v>2665</v>
      </c>
      <c r="Y323" t="s">
        <v>257</v>
      </c>
      <c r="AA323">
        <v>187</v>
      </c>
      <c r="AB323" t="s">
        <v>1365</v>
      </c>
      <c r="AC323" t="s">
        <v>1364</v>
      </c>
      <c r="AD323">
        <v>5</v>
      </c>
      <c r="AE323">
        <v>712590.11</v>
      </c>
      <c r="AF323">
        <v>6169387.9900000002</v>
      </c>
    </row>
    <row r="324" spans="1:32" x14ac:dyDescent="0.25">
      <c r="A324" s="40">
        <v>322</v>
      </c>
      <c r="B324" t="s">
        <v>1366</v>
      </c>
      <c r="C324">
        <v>130</v>
      </c>
      <c r="D324">
        <v>2008</v>
      </c>
      <c r="E324">
        <v>0</v>
      </c>
      <c r="F324">
        <v>2</v>
      </c>
      <c r="H324">
        <v>1</v>
      </c>
      <c r="J324">
        <v>1</v>
      </c>
      <c r="K324" t="s">
        <v>240</v>
      </c>
      <c r="L324">
        <v>90</v>
      </c>
      <c r="M324">
        <v>1</v>
      </c>
      <c r="N324">
        <v>61</v>
      </c>
      <c r="O324">
        <v>61</v>
      </c>
      <c r="P324">
        <v>118</v>
      </c>
      <c r="Q324">
        <v>0</v>
      </c>
      <c r="R324">
        <v>0</v>
      </c>
      <c r="S324" t="s">
        <v>1367</v>
      </c>
      <c r="T324">
        <v>6510</v>
      </c>
      <c r="U324" t="s">
        <v>336</v>
      </c>
      <c r="V324" t="s">
        <v>336</v>
      </c>
      <c r="W324" t="s">
        <v>308</v>
      </c>
      <c r="X324">
        <v>2625</v>
      </c>
      <c r="Y324" t="s">
        <v>244</v>
      </c>
      <c r="AA324">
        <v>187</v>
      </c>
      <c r="AB324" t="s">
        <v>1368</v>
      </c>
      <c r="AC324" t="s">
        <v>1367</v>
      </c>
      <c r="AD324">
        <v>5</v>
      </c>
      <c r="AE324">
        <v>711727.42</v>
      </c>
      <c r="AF324">
        <v>6172616.0999999996</v>
      </c>
    </row>
    <row r="325" spans="1:32" x14ac:dyDescent="0.25">
      <c r="A325" s="40">
        <v>323</v>
      </c>
      <c r="B325" t="s">
        <v>1369</v>
      </c>
      <c r="C325">
        <v>130</v>
      </c>
      <c r="D325">
        <v>1993</v>
      </c>
      <c r="E325">
        <v>0</v>
      </c>
      <c r="F325">
        <v>4</v>
      </c>
      <c r="H325">
        <v>2</v>
      </c>
      <c r="J325">
        <v>1</v>
      </c>
      <c r="K325" t="s">
        <v>240</v>
      </c>
      <c r="M325">
        <v>1</v>
      </c>
      <c r="N325">
        <v>60</v>
      </c>
      <c r="O325">
        <v>60</v>
      </c>
      <c r="P325">
        <v>119</v>
      </c>
      <c r="Q325">
        <v>0</v>
      </c>
      <c r="R325">
        <v>0</v>
      </c>
      <c r="S325" t="s">
        <v>1370</v>
      </c>
      <c r="T325">
        <v>9100</v>
      </c>
      <c r="U325" t="s">
        <v>267</v>
      </c>
      <c r="V325" t="s">
        <v>267</v>
      </c>
      <c r="W325" t="s">
        <v>519</v>
      </c>
      <c r="X325">
        <v>2625</v>
      </c>
      <c r="Y325" t="s">
        <v>244</v>
      </c>
      <c r="AA325">
        <v>187</v>
      </c>
      <c r="AB325" t="s">
        <v>1371</v>
      </c>
      <c r="AC325" t="s">
        <v>1370</v>
      </c>
      <c r="AD325">
        <v>5</v>
      </c>
      <c r="AE325">
        <v>711603.18</v>
      </c>
      <c r="AF325">
        <v>6172531.5300000003</v>
      </c>
    </row>
    <row r="326" spans="1:32" x14ac:dyDescent="0.25">
      <c r="A326" s="40">
        <v>324</v>
      </c>
      <c r="B326" t="s">
        <v>1372</v>
      </c>
      <c r="C326">
        <v>120</v>
      </c>
      <c r="D326">
        <v>1965</v>
      </c>
      <c r="E326">
        <v>0</v>
      </c>
      <c r="F326">
        <v>3</v>
      </c>
      <c r="H326">
        <v>1</v>
      </c>
      <c r="J326">
        <v>2</v>
      </c>
      <c r="K326" t="s">
        <v>260</v>
      </c>
      <c r="L326">
        <v>2</v>
      </c>
      <c r="M326">
        <v>1</v>
      </c>
      <c r="N326">
        <v>116</v>
      </c>
      <c r="O326">
        <v>116</v>
      </c>
      <c r="P326">
        <v>116</v>
      </c>
      <c r="Q326">
        <v>0</v>
      </c>
      <c r="R326">
        <v>0</v>
      </c>
      <c r="S326" t="s">
        <v>1373</v>
      </c>
      <c r="T326">
        <v>3408</v>
      </c>
      <c r="U326" t="s">
        <v>285</v>
      </c>
      <c r="V326" t="s">
        <v>285</v>
      </c>
      <c r="W326" t="s">
        <v>732</v>
      </c>
      <c r="X326">
        <v>2665</v>
      </c>
      <c r="Y326" t="s">
        <v>257</v>
      </c>
      <c r="AA326">
        <v>187</v>
      </c>
      <c r="AB326" t="s">
        <v>1374</v>
      </c>
      <c r="AC326" t="s">
        <v>1373</v>
      </c>
      <c r="AD326">
        <v>5</v>
      </c>
      <c r="AE326">
        <v>713111.94</v>
      </c>
      <c r="AF326">
        <v>6169031.1900000004</v>
      </c>
    </row>
    <row r="327" spans="1:32" x14ac:dyDescent="0.25">
      <c r="A327" s="40">
        <v>325</v>
      </c>
      <c r="B327" t="s">
        <v>1375</v>
      </c>
      <c r="C327">
        <v>120</v>
      </c>
      <c r="D327">
        <v>1988</v>
      </c>
      <c r="E327">
        <v>1991</v>
      </c>
      <c r="F327">
        <v>90</v>
      </c>
      <c r="H327">
        <v>1</v>
      </c>
      <c r="J327">
        <v>7</v>
      </c>
      <c r="K327" t="s">
        <v>253</v>
      </c>
      <c r="M327">
        <v>1</v>
      </c>
      <c r="N327">
        <v>129</v>
      </c>
      <c r="O327">
        <v>129</v>
      </c>
      <c r="P327">
        <v>108</v>
      </c>
      <c r="Q327">
        <v>0</v>
      </c>
      <c r="R327">
        <v>0</v>
      </c>
      <c r="S327" t="s">
        <v>1376</v>
      </c>
      <c r="T327">
        <v>7136</v>
      </c>
      <c r="U327" t="s">
        <v>255</v>
      </c>
      <c r="V327" t="s">
        <v>255</v>
      </c>
      <c r="W327" t="s">
        <v>341</v>
      </c>
      <c r="X327">
        <v>2665</v>
      </c>
      <c r="Y327" t="s">
        <v>257</v>
      </c>
      <c r="AA327">
        <v>187</v>
      </c>
      <c r="AB327" t="s">
        <v>1377</v>
      </c>
      <c r="AC327" t="s">
        <v>1376</v>
      </c>
      <c r="AD327">
        <v>5</v>
      </c>
      <c r="AE327">
        <v>713153.3</v>
      </c>
      <c r="AF327">
        <v>6168464.6100000003</v>
      </c>
    </row>
    <row r="328" spans="1:32" x14ac:dyDescent="0.25">
      <c r="A328" s="40">
        <v>326</v>
      </c>
      <c r="B328" t="s">
        <v>1378</v>
      </c>
      <c r="C328">
        <v>120</v>
      </c>
      <c r="D328">
        <v>1952</v>
      </c>
      <c r="E328">
        <v>0</v>
      </c>
      <c r="F328">
        <v>5</v>
      </c>
      <c r="H328">
        <v>1</v>
      </c>
      <c r="J328">
        <v>2</v>
      </c>
      <c r="K328" t="s">
        <v>260</v>
      </c>
      <c r="M328">
        <v>1</v>
      </c>
      <c r="N328">
        <v>88</v>
      </c>
      <c r="O328">
        <v>88</v>
      </c>
      <c r="P328">
        <v>118</v>
      </c>
      <c r="Q328">
        <v>0</v>
      </c>
      <c r="R328">
        <v>0</v>
      </c>
      <c r="S328" t="s">
        <v>1379</v>
      </c>
      <c r="T328">
        <v>7775</v>
      </c>
      <c r="U328" t="s">
        <v>262</v>
      </c>
      <c r="V328" t="s">
        <v>262</v>
      </c>
      <c r="W328" t="s">
        <v>408</v>
      </c>
      <c r="X328">
        <v>2665</v>
      </c>
      <c r="Y328" t="s">
        <v>257</v>
      </c>
      <c r="AA328">
        <v>187</v>
      </c>
      <c r="AB328" t="s">
        <v>1380</v>
      </c>
      <c r="AC328" t="s">
        <v>1379</v>
      </c>
      <c r="AD328">
        <v>5</v>
      </c>
      <c r="AE328">
        <v>712767.86</v>
      </c>
      <c r="AF328">
        <v>6169224.7300000004</v>
      </c>
    </row>
    <row r="329" spans="1:32" x14ac:dyDescent="0.25">
      <c r="A329" s="40">
        <v>327</v>
      </c>
      <c r="B329" t="s">
        <v>1381</v>
      </c>
      <c r="C329">
        <v>130</v>
      </c>
      <c r="D329">
        <v>1993</v>
      </c>
      <c r="E329">
        <v>0</v>
      </c>
      <c r="F329">
        <v>4</v>
      </c>
      <c r="H329">
        <v>2</v>
      </c>
      <c r="J329">
        <v>1</v>
      </c>
      <c r="K329" t="s">
        <v>240</v>
      </c>
      <c r="M329">
        <v>1</v>
      </c>
      <c r="N329">
        <v>60</v>
      </c>
      <c r="O329">
        <v>60</v>
      </c>
      <c r="P329">
        <v>119</v>
      </c>
      <c r="Q329">
        <v>0</v>
      </c>
      <c r="R329">
        <v>0</v>
      </c>
      <c r="S329" t="s">
        <v>1382</v>
      </c>
      <c r="T329">
        <v>9100</v>
      </c>
      <c r="U329" t="s">
        <v>267</v>
      </c>
      <c r="V329" t="s">
        <v>267</v>
      </c>
      <c r="W329" t="s">
        <v>573</v>
      </c>
      <c r="X329">
        <v>2625</v>
      </c>
      <c r="Y329" t="s">
        <v>244</v>
      </c>
      <c r="AA329">
        <v>187</v>
      </c>
      <c r="AB329" t="s">
        <v>1383</v>
      </c>
      <c r="AC329" t="s">
        <v>1382</v>
      </c>
      <c r="AD329">
        <v>5</v>
      </c>
      <c r="AE329">
        <v>711601.22</v>
      </c>
      <c r="AF329">
        <v>6172521.1799999997</v>
      </c>
    </row>
    <row r="330" spans="1:32" x14ac:dyDescent="0.25">
      <c r="A330" s="40">
        <v>328</v>
      </c>
      <c r="B330" t="s">
        <v>1384</v>
      </c>
      <c r="C330">
        <v>120</v>
      </c>
      <c r="D330">
        <v>1961</v>
      </c>
      <c r="E330">
        <v>0</v>
      </c>
      <c r="F330">
        <v>3</v>
      </c>
      <c r="H330">
        <v>1</v>
      </c>
      <c r="J330">
        <v>2</v>
      </c>
      <c r="K330" t="s">
        <v>260</v>
      </c>
      <c r="L330">
        <v>2</v>
      </c>
      <c r="M330">
        <v>1</v>
      </c>
      <c r="N330">
        <v>81</v>
      </c>
      <c r="O330">
        <v>81</v>
      </c>
      <c r="P330">
        <v>81</v>
      </c>
      <c r="Q330">
        <v>0</v>
      </c>
      <c r="R330">
        <v>0</v>
      </c>
      <c r="S330" t="s">
        <v>1385</v>
      </c>
      <c r="T330">
        <v>1597</v>
      </c>
      <c r="U330" t="s">
        <v>822</v>
      </c>
      <c r="V330" t="s">
        <v>822</v>
      </c>
      <c r="W330" t="s">
        <v>441</v>
      </c>
      <c r="X330">
        <v>2665</v>
      </c>
      <c r="Y330" t="s">
        <v>257</v>
      </c>
      <c r="AA330">
        <v>187</v>
      </c>
      <c r="AB330" t="s">
        <v>1386</v>
      </c>
      <c r="AC330" t="s">
        <v>1385</v>
      </c>
      <c r="AD330">
        <v>5</v>
      </c>
      <c r="AE330">
        <v>712892.86</v>
      </c>
      <c r="AF330">
        <v>6168950.46</v>
      </c>
    </row>
    <row r="331" spans="1:32" x14ac:dyDescent="0.25">
      <c r="A331" s="40">
        <v>329</v>
      </c>
      <c r="B331" t="s">
        <v>1387</v>
      </c>
      <c r="C331">
        <v>120</v>
      </c>
      <c r="D331">
        <v>1971</v>
      </c>
      <c r="E331">
        <v>0</v>
      </c>
      <c r="F331">
        <v>3</v>
      </c>
      <c r="H331">
        <v>1</v>
      </c>
      <c r="J331">
        <v>2</v>
      </c>
      <c r="K331" t="s">
        <v>260</v>
      </c>
      <c r="M331">
        <v>1</v>
      </c>
      <c r="N331">
        <v>164</v>
      </c>
      <c r="O331">
        <v>164</v>
      </c>
      <c r="P331">
        <v>164</v>
      </c>
      <c r="Q331">
        <v>0</v>
      </c>
      <c r="R331">
        <v>0</v>
      </c>
      <c r="S331" t="s">
        <v>1388</v>
      </c>
      <c r="T331">
        <v>2023</v>
      </c>
      <c r="U331" t="s">
        <v>449</v>
      </c>
      <c r="V331" t="s">
        <v>449</v>
      </c>
      <c r="W331" t="s">
        <v>515</v>
      </c>
      <c r="X331">
        <v>2665</v>
      </c>
      <c r="Y331" t="s">
        <v>257</v>
      </c>
      <c r="AA331">
        <v>187</v>
      </c>
      <c r="AB331" t="s">
        <v>1389</v>
      </c>
      <c r="AC331" t="s">
        <v>1388</v>
      </c>
      <c r="AD331">
        <v>5</v>
      </c>
      <c r="AE331">
        <v>712149.11</v>
      </c>
      <c r="AF331">
        <v>6169510.9800000004</v>
      </c>
    </row>
    <row r="332" spans="1:32" x14ac:dyDescent="0.25">
      <c r="A332" s="40">
        <v>330</v>
      </c>
      <c r="B332" t="s">
        <v>1390</v>
      </c>
      <c r="C332">
        <v>120</v>
      </c>
      <c r="D332">
        <v>1968</v>
      </c>
      <c r="E332">
        <v>0</v>
      </c>
      <c r="F332">
        <v>1</v>
      </c>
      <c r="H332">
        <v>1</v>
      </c>
      <c r="J332">
        <v>1</v>
      </c>
      <c r="K332" t="s">
        <v>240</v>
      </c>
      <c r="M332">
        <v>1</v>
      </c>
      <c r="N332">
        <v>117</v>
      </c>
      <c r="O332">
        <v>117</v>
      </c>
      <c r="P332">
        <v>117</v>
      </c>
      <c r="Q332">
        <v>0</v>
      </c>
      <c r="R332">
        <v>0</v>
      </c>
      <c r="S332" t="s">
        <v>1391</v>
      </c>
      <c r="T332">
        <v>6391</v>
      </c>
      <c r="U332" t="s">
        <v>539</v>
      </c>
      <c r="V332" t="s">
        <v>539</v>
      </c>
      <c r="W332" t="s">
        <v>441</v>
      </c>
      <c r="X332">
        <v>2625</v>
      </c>
      <c r="Y332" t="s">
        <v>244</v>
      </c>
      <c r="AA332">
        <v>187</v>
      </c>
      <c r="AB332" t="s">
        <v>1392</v>
      </c>
      <c r="AC332" t="s">
        <v>1391</v>
      </c>
      <c r="AD332">
        <v>5</v>
      </c>
      <c r="AE332">
        <v>711126.98</v>
      </c>
      <c r="AF332">
        <v>6172017.4500000002</v>
      </c>
    </row>
    <row r="333" spans="1:32" x14ac:dyDescent="0.25">
      <c r="A333" s="40">
        <v>331</v>
      </c>
      <c r="B333" t="s">
        <v>1393</v>
      </c>
      <c r="C333">
        <v>120</v>
      </c>
      <c r="D333">
        <v>1966</v>
      </c>
      <c r="E333">
        <v>1987</v>
      </c>
      <c r="F333">
        <v>90</v>
      </c>
      <c r="H333">
        <v>1</v>
      </c>
      <c r="J333">
        <v>2</v>
      </c>
      <c r="K333" t="s">
        <v>260</v>
      </c>
      <c r="L333">
        <v>2</v>
      </c>
      <c r="M333">
        <v>1</v>
      </c>
      <c r="N333">
        <v>107</v>
      </c>
      <c r="O333">
        <v>107</v>
      </c>
      <c r="P333">
        <v>107</v>
      </c>
      <c r="Q333">
        <v>0</v>
      </c>
      <c r="R333">
        <v>0</v>
      </c>
      <c r="S333" t="s">
        <v>1394</v>
      </c>
      <c r="T333">
        <v>3408</v>
      </c>
      <c r="U333" t="s">
        <v>285</v>
      </c>
      <c r="V333" t="s">
        <v>285</v>
      </c>
      <c r="W333" t="s">
        <v>573</v>
      </c>
      <c r="X333">
        <v>2665</v>
      </c>
      <c r="Y333" t="s">
        <v>257</v>
      </c>
      <c r="AA333">
        <v>187</v>
      </c>
      <c r="AB333" t="s">
        <v>1395</v>
      </c>
      <c r="AC333" t="s">
        <v>1394</v>
      </c>
      <c r="AD333">
        <v>5</v>
      </c>
      <c r="AE333">
        <v>713086.44</v>
      </c>
      <c r="AF333">
        <v>6169076.2999999998</v>
      </c>
    </row>
    <row r="334" spans="1:32" x14ac:dyDescent="0.25">
      <c r="A334" s="40">
        <v>332</v>
      </c>
      <c r="B334" t="s">
        <v>1396</v>
      </c>
      <c r="C334">
        <v>120</v>
      </c>
      <c r="D334">
        <v>1970</v>
      </c>
      <c r="E334">
        <v>1976</v>
      </c>
      <c r="F334">
        <v>3</v>
      </c>
      <c r="H334">
        <v>1</v>
      </c>
      <c r="J334">
        <v>2</v>
      </c>
      <c r="K334" t="s">
        <v>260</v>
      </c>
      <c r="L334">
        <v>2</v>
      </c>
      <c r="M334">
        <v>1</v>
      </c>
      <c r="N334">
        <v>170</v>
      </c>
      <c r="O334">
        <v>170</v>
      </c>
      <c r="P334">
        <v>170</v>
      </c>
      <c r="Q334">
        <v>0</v>
      </c>
      <c r="R334">
        <v>0</v>
      </c>
      <c r="S334" t="s">
        <v>1397</v>
      </c>
      <c r="T334">
        <v>5326</v>
      </c>
      <c r="U334" t="s">
        <v>289</v>
      </c>
      <c r="V334" t="s">
        <v>289</v>
      </c>
      <c r="W334" t="s">
        <v>323</v>
      </c>
      <c r="X334">
        <v>2625</v>
      </c>
      <c r="Y334" t="s">
        <v>244</v>
      </c>
      <c r="AA334">
        <v>187</v>
      </c>
      <c r="AB334" t="s">
        <v>1398</v>
      </c>
      <c r="AC334" t="s">
        <v>1397</v>
      </c>
      <c r="AD334">
        <v>5</v>
      </c>
      <c r="AE334">
        <v>710792.96</v>
      </c>
      <c r="AF334">
        <v>6172030.7199999997</v>
      </c>
    </row>
    <row r="335" spans="1:32" x14ac:dyDescent="0.25">
      <c r="A335" s="40">
        <v>333</v>
      </c>
      <c r="B335" t="s">
        <v>1399</v>
      </c>
      <c r="C335">
        <v>120</v>
      </c>
      <c r="D335">
        <v>1965</v>
      </c>
      <c r="E335">
        <v>1998</v>
      </c>
      <c r="F335">
        <v>3</v>
      </c>
      <c r="H335">
        <v>2</v>
      </c>
      <c r="J335">
        <v>2</v>
      </c>
      <c r="K335" t="s">
        <v>260</v>
      </c>
      <c r="L335">
        <v>2</v>
      </c>
      <c r="M335">
        <v>1</v>
      </c>
      <c r="N335">
        <v>136</v>
      </c>
      <c r="O335">
        <v>136</v>
      </c>
      <c r="P335">
        <v>111</v>
      </c>
      <c r="Q335">
        <v>0</v>
      </c>
      <c r="R335">
        <v>0</v>
      </c>
      <c r="S335" t="s">
        <v>1400</v>
      </c>
      <c r="T335">
        <v>5858</v>
      </c>
      <c r="U335" t="s">
        <v>294</v>
      </c>
      <c r="V335" t="s">
        <v>294</v>
      </c>
      <c r="W335" t="s">
        <v>774</v>
      </c>
      <c r="X335">
        <v>2665</v>
      </c>
      <c r="Y335" t="s">
        <v>257</v>
      </c>
      <c r="AA335">
        <v>187</v>
      </c>
      <c r="AB335" t="s">
        <v>1401</v>
      </c>
      <c r="AC335" t="s">
        <v>1400</v>
      </c>
      <c r="AD335">
        <v>5</v>
      </c>
      <c r="AE335">
        <v>712127.3</v>
      </c>
      <c r="AF335">
        <v>6169259.7199999997</v>
      </c>
    </row>
    <row r="336" spans="1:32" x14ac:dyDescent="0.25">
      <c r="A336" s="40">
        <v>334</v>
      </c>
      <c r="B336" t="s">
        <v>1402</v>
      </c>
      <c r="C336">
        <v>120</v>
      </c>
      <c r="D336">
        <v>1970</v>
      </c>
      <c r="E336">
        <v>0</v>
      </c>
      <c r="F336">
        <v>3</v>
      </c>
      <c r="H336">
        <v>1</v>
      </c>
      <c r="J336">
        <v>1</v>
      </c>
      <c r="K336" t="s">
        <v>240</v>
      </c>
      <c r="M336">
        <v>1</v>
      </c>
      <c r="N336">
        <v>123</v>
      </c>
      <c r="O336">
        <v>123</v>
      </c>
      <c r="P336">
        <v>123</v>
      </c>
      <c r="Q336">
        <v>0</v>
      </c>
      <c r="R336">
        <v>0</v>
      </c>
      <c r="S336" t="s">
        <v>1403</v>
      </c>
      <c r="T336">
        <v>6391</v>
      </c>
      <c r="U336" t="s">
        <v>539</v>
      </c>
      <c r="V336" t="s">
        <v>539</v>
      </c>
      <c r="W336" t="s">
        <v>408</v>
      </c>
      <c r="X336">
        <v>2625</v>
      </c>
      <c r="Y336" t="s">
        <v>244</v>
      </c>
      <c r="AA336">
        <v>187</v>
      </c>
      <c r="AB336" t="s">
        <v>1404</v>
      </c>
      <c r="AC336" t="s">
        <v>1403</v>
      </c>
      <c r="AD336">
        <v>5</v>
      </c>
      <c r="AE336">
        <v>711105.45</v>
      </c>
      <c r="AF336">
        <v>6172100.7000000002</v>
      </c>
    </row>
    <row r="337" spans="1:32" x14ac:dyDescent="0.25">
      <c r="A337" s="40">
        <v>335</v>
      </c>
      <c r="B337" t="s">
        <v>1405</v>
      </c>
      <c r="C337">
        <v>130</v>
      </c>
      <c r="D337">
        <v>1993</v>
      </c>
      <c r="E337">
        <v>0</v>
      </c>
      <c r="F337">
        <v>4</v>
      </c>
      <c r="H337">
        <v>2</v>
      </c>
      <c r="J337">
        <v>1</v>
      </c>
      <c r="K337" t="s">
        <v>240</v>
      </c>
      <c r="M337">
        <v>1</v>
      </c>
      <c r="N337">
        <v>74</v>
      </c>
      <c r="O337">
        <v>74</v>
      </c>
      <c r="P337">
        <v>74</v>
      </c>
      <c r="Q337">
        <v>0</v>
      </c>
      <c r="R337">
        <v>0</v>
      </c>
      <c r="S337" t="s">
        <v>1406</v>
      </c>
      <c r="T337">
        <v>250</v>
      </c>
      <c r="U337" t="s">
        <v>303</v>
      </c>
      <c r="V337" t="s">
        <v>303</v>
      </c>
      <c r="W337" t="s">
        <v>385</v>
      </c>
      <c r="X337">
        <v>2625</v>
      </c>
      <c r="Y337" t="s">
        <v>244</v>
      </c>
      <c r="AA337">
        <v>187</v>
      </c>
      <c r="AB337" t="s">
        <v>1407</v>
      </c>
      <c r="AC337" t="s">
        <v>1406</v>
      </c>
      <c r="AD337">
        <v>5</v>
      </c>
      <c r="AE337">
        <v>711488.89</v>
      </c>
      <c r="AF337">
        <v>6172434.4100000001</v>
      </c>
    </row>
    <row r="338" spans="1:32" x14ac:dyDescent="0.25">
      <c r="A338" s="40">
        <v>336</v>
      </c>
      <c r="B338" t="s">
        <v>1408</v>
      </c>
      <c r="C338">
        <v>120</v>
      </c>
      <c r="D338">
        <v>1965</v>
      </c>
      <c r="E338">
        <v>1993</v>
      </c>
      <c r="F338">
        <v>3</v>
      </c>
      <c r="H338">
        <v>1</v>
      </c>
      <c r="J338">
        <v>2</v>
      </c>
      <c r="K338" t="s">
        <v>260</v>
      </c>
      <c r="M338">
        <v>1</v>
      </c>
      <c r="N338">
        <v>107</v>
      </c>
      <c r="O338">
        <v>107</v>
      </c>
      <c r="P338">
        <v>107</v>
      </c>
      <c r="Q338">
        <v>0</v>
      </c>
      <c r="R338">
        <v>0</v>
      </c>
      <c r="S338" t="s">
        <v>1409</v>
      </c>
      <c r="T338">
        <v>2130</v>
      </c>
      <c r="U338" t="s">
        <v>626</v>
      </c>
      <c r="V338" t="s">
        <v>626</v>
      </c>
      <c r="W338" t="s">
        <v>337</v>
      </c>
      <c r="X338">
        <v>2665</v>
      </c>
      <c r="Y338" t="s">
        <v>257</v>
      </c>
      <c r="AA338">
        <v>187</v>
      </c>
      <c r="AB338" t="s">
        <v>1410</v>
      </c>
      <c r="AC338" t="s">
        <v>1409</v>
      </c>
      <c r="AD338">
        <v>5</v>
      </c>
      <c r="AE338">
        <v>712067.34</v>
      </c>
      <c r="AF338">
        <v>6169528.96</v>
      </c>
    </row>
    <row r="339" spans="1:32" x14ac:dyDescent="0.25">
      <c r="A339" s="40">
        <v>337</v>
      </c>
      <c r="B339" t="s">
        <v>1411</v>
      </c>
      <c r="C339">
        <v>120</v>
      </c>
      <c r="D339">
        <v>1946</v>
      </c>
      <c r="E339">
        <v>0</v>
      </c>
      <c r="F339">
        <v>5</v>
      </c>
      <c r="H339">
        <v>1</v>
      </c>
      <c r="J339">
        <v>2</v>
      </c>
      <c r="K339" t="s">
        <v>260</v>
      </c>
      <c r="M339">
        <v>1</v>
      </c>
      <c r="N339">
        <v>102</v>
      </c>
      <c r="O339">
        <v>102</v>
      </c>
      <c r="P339">
        <v>148</v>
      </c>
      <c r="Q339">
        <v>0</v>
      </c>
      <c r="R339">
        <v>0</v>
      </c>
      <c r="S339" t="s">
        <v>1412</v>
      </c>
      <c r="T339">
        <v>958</v>
      </c>
      <c r="U339" t="s">
        <v>412</v>
      </c>
      <c r="V339" t="s">
        <v>412</v>
      </c>
      <c r="W339" t="s">
        <v>1413</v>
      </c>
      <c r="X339">
        <v>2665</v>
      </c>
      <c r="Y339" t="s">
        <v>257</v>
      </c>
      <c r="AA339">
        <v>187</v>
      </c>
      <c r="AB339" t="s">
        <v>855</v>
      </c>
      <c r="AC339" t="s">
        <v>1412</v>
      </c>
      <c r="AD339">
        <v>5</v>
      </c>
      <c r="AE339">
        <v>713144.61</v>
      </c>
      <c r="AF339">
        <v>6168869.7300000004</v>
      </c>
    </row>
    <row r="340" spans="1:32" x14ac:dyDescent="0.25">
      <c r="A340" s="40">
        <v>338</v>
      </c>
      <c r="B340" t="s">
        <v>1414</v>
      </c>
      <c r="C340">
        <v>230</v>
      </c>
      <c r="D340">
        <v>1970</v>
      </c>
      <c r="E340">
        <v>0</v>
      </c>
      <c r="F340">
        <v>1</v>
      </c>
      <c r="H340">
        <v>5</v>
      </c>
      <c r="J340">
        <v>9</v>
      </c>
      <c r="K340" t="s">
        <v>240</v>
      </c>
      <c r="L340">
        <v>90</v>
      </c>
      <c r="M340">
        <v>1</v>
      </c>
      <c r="N340">
        <v>26</v>
      </c>
      <c r="O340">
        <v>26</v>
      </c>
      <c r="P340">
        <v>0</v>
      </c>
      <c r="Q340">
        <v>26</v>
      </c>
      <c r="R340">
        <v>0</v>
      </c>
      <c r="S340" t="s">
        <v>1415</v>
      </c>
      <c r="T340">
        <v>1055</v>
      </c>
      <c r="U340" t="s">
        <v>1257</v>
      </c>
      <c r="V340" t="s">
        <v>1257</v>
      </c>
      <c r="W340" t="s">
        <v>408</v>
      </c>
      <c r="X340">
        <v>2665</v>
      </c>
      <c r="Y340" t="s">
        <v>257</v>
      </c>
      <c r="AA340">
        <v>187</v>
      </c>
      <c r="AB340" t="s">
        <v>1416</v>
      </c>
      <c r="AC340" t="s">
        <v>1415</v>
      </c>
      <c r="AD340">
        <v>5</v>
      </c>
      <c r="AE340">
        <v>713228.29</v>
      </c>
      <c r="AF340">
        <v>6169799.3600000003</v>
      </c>
    </row>
    <row r="341" spans="1:32" x14ac:dyDescent="0.25">
      <c r="A341" s="40">
        <v>339</v>
      </c>
      <c r="B341" t="s">
        <v>1417</v>
      </c>
      <c r="C341">
        <v>140</v>
      </c>
      <c r="D341">
        <v>2008</v>
      </c>
      <c r="E341">
        <v>0</v>
      </c>
      <c r="F341">
        <v>2</v>
      </c>
      <c r="H341">
        <v>1</v>
      </c>
      <c r="J341">
        <v>2</v>
      </c>
      <c r="K341" t="s">
        <v>260</v>
      </c>
      <c r="L341">
        <v>90</v>
      </c>
      <c r="M341">
        <v>3</v>
      </c>
      <c r="N341">
        <v>2194</v>
      </c>
      <c r="O341">
        <v>8648</v>
      </c>
      <c r="P341">
        <v>8648</v>
      </c>
      <c r="Q341">
        <v>0</v>
      </c>
      <c r="R341">
        <v>0</v>
      </c>
      <c r="S341" t="s">
        <v>1418</v>
      </c>
      <c r="T341">
        <v>9820</v>
      </c>
      <c r="U341" t="s">
        <v>1419</v>
      </c>
      <c r="V341" t="s">
        <v>1419</v>
      </c>
      <c r="W341" t="s">
        <v>413</v>
      </c>
      <c r="X341">
        <v>2665</v>
      </c>
      <c r="Y341" t="s">
        <v>257</v>
      </c>
      <c r="AA341">
        <v>187</v>
      </c>
      <c r="AB341" t="s">
        <v>1420</v>
      </c>
      <c r="AC341" t="s">
        <v>1418</v>
      </c>
      <c r="AD341">
        <v>5</v>
      </c>
      <c r="AE341">
        <v>712759.5</v>
      </c>
      <c r="AF341">
        <v>6168876.3899999997</v>
      </c>
    </row>
    <row r="342" spans="1:32" x14ac:dyDescent="0.25">
      <c r="A342" s="40">
        <v>340</v>
      </c>
      <c r="B342" t="s">
        <v>1421</v>
      </c>
      <c r="C342">
        <v>130</v>
      </c>
      <c r="D342">
        <v>1975</v>
      </c>
      <c r="E342">
        <v>0</v>
      </c>
      <c r="F342">
        <v>1</v>
      </c>
      <c r="H342">
        <v>5</v>
      </c>
      <c r="J342">
        <v>1</v>
      </c>
      <c r="K342" t="s">
        <v>240</v>
      </c>
      <c r="L342">
        <v>90</v>
      </c>
      <c r="M342">
        <v>1</v>
      </c>
      <c r="N342">
        <v>75</v>
      </c>
      <c r="O342">
        <v>75</v>
      </c>
      <c r="P342">
        <v>124</v>
      </c>
      <c r="Q342">
        <v>0</v>
      </c>
      <c r="R342">
        <v>0</v>
      </c>
      <c r="S342" t="s">
        <v>1422</v>
      </c>
      <c r="T342">
        <v>2556</v>
      </c>
      <c r="U342" t="s">
        <v>317</v>
      </c>
      <c r="V342" t="s">
        <v>317</v>
      </c>
      <c r="W342" t="s">
        <v>1423</v>
      </c>
      <c r="X342">
        <v>2625</v>
      </c>
      <c r="Y342" t="s">
        <v>244</v>
      </c>
      <c r="AA342">
        <v>187</v>
      </c>
      <c r="AB342" t="s">
        <v>1424</v>
      </c>
      <c r="AC342" t="s">
        <v>1422</v>
      </c>
      <c r="AD342">
        <v>5</v>
      </c>
      <c r="AE342">
        <v>711547.19</v>
      </c>
      <c r="AF342">
        <v>6172292.5899999999</v>
      </c>
    </row>
    <row r="343" spans="1:32" x14ac:dyDescent="0.25">
      <c r="A343" s="40">
        <v>341</v>
      </c>
      <c r="B343" t="s">
        <v>1425</v>
      </c>
      <c r="C343">
        <v>130</v>
      </c>
      <c r="D343">
        <v>1967</v>
      </c>
      <c r="E343">
        <v>1979</v>
      </c>
      <c r="F343">
        <v>1</v>
      </c>
      <c r="H343">
        <v>1</v>
      </c>
      <c r="J343">
        <v>1</v>
      </c>
      <c r="K343" t="s">
        <v>240</v>
      </c>
      <c r="M343">
        <v>1</v>
      </c>
      <c r="N343">
        <v>149</v>
      </c>
      <c r="O343">
        <v>149</v>
      </c>
      <c r="P343">
        <v>149</v>
      </c>
      <c r="Q343">
        <v>0</v>
      </c>
      <c r="R343">
        <v>0</v>
      </c>
      <c r="S343" t="s">
        <v>1426</v>
      </c>
      <c r="T343">
        <v>4154</v>
      </c>
      <c r="U343" t="s">
        <v>322</v>
      </c>
      <c r="V343" t="s">
        <v>322</v>
      </c>
      <c r="W343" t="s">
        <v>421</v>
      </c>
      <c r="X343">
        <v>2665</v>
      </c>
      <c r="Y343" t="s">
        <v>257</v>
      </c>
      <c r="AA343">
        <v>187</v>
      </c>
      <c r="AB343" t="s">
        <v>1427</v>
      </c>
      <c r="AC343" t="s">
        <v>1426</v>
      </c>
      <c r="AD343">
        <v>5</v>
      </c>
      <c r="AE343">
        <v>713657.21</v>
      </c>
      <c r="AF343">
        <v>6169221.75</v>
      </c>
    </row>
    <row r="344" spans="1:32" x14ac:dyDescent="0.25">
      <c r="A344" s="40">
        <v>342</v>
      </c>
      <c r="B344" t="s">
        <v>1428</v>
      </c>
      <c r="C344">
        <v>120</v>
      </c>
      <c r="D344">
        <v>1971</v>
      </c>
      <c r="E344">
        <v>1979</v>
      </c>
      <c r="F344">
        <v>3</v>
      </c>
      <c r="H344">
        <v>1</v>
      </c>
      <c r="J344">
        <v>2</v>
      </c>
      <c r="K344" t="s">
        <v>260</v>
      </c>
      <c r="L344">
        <v>2</v>
      </c>
      <c r="M344">
        <v>1</v>
      </c>
      <c r="N344">
        <v>171</v>
      </c>
      <c r="O344">
        <v>171</v>
      </c>
      <c r="P344">
        <v>171</v>
      </c>
      <c r="Q344">
        <v>0</v>
      </c>
      <c r="R344">
        <v>0</v>
      </c>
      <c r="S344" t="s">
        <v>1429</v>
      </c>
      <c r="T344">
        <v>6710</v>
      </c>
      <c r="U344" t="s">
        <v>327</v>
      </c>
      <c r="V344" t="s">
        <v>327</v>
      </c>
      <c r="W344" t="s">
        <v>957</v>
      </c>
      <c r="X344">
        <v>2625</v>
      </c>
      <c r="Y344" t="s">
        <v>244</v>
      </c>
      <c r="AA344">
        <v>187</v>
      </c>
      <c r="AB344" t="s">
        <v>1430</v>
      </c>
      <c r="AC344" t="s">
        <v>1429</v>
      </c>
      <c r="AD344">
        <v>5</v>
      </c>
      <c r="AE344">
        <v>710932.22</v>
      </c>
      <c r="AF344">
        <v>6171843.04</v>
      </c>
    </row>
    <row r="345" spans="1:32" x14ac:dyDescent="0.25">
      <c r="A345" s="40">
        <v>343</v>
      </c>
      <c r="B345" t="s">
        <v>1431</v>
      </c>
      <c r="C345">
        <v>120</v>
      </c>
      <c r="D345">
        <v>1974</v>
      </c>
      <c r="E345">
        <v>0</v>
      </c>
      <c r="F345">
        <v>3</v>
      </c>
      <c r="H345">
        <v>5</v>
      </c>
      <c r="J345">
        <v>2</v>
      </c>
      <c r="K345" t="s">
        <v>260</v>
      </c>
      <c r="L345">
        <v>90</v>
      </c>
      <c r="M345">
        <v>1</v>
      </c>
      <c r="N345">
        <v>121</v>
      </c>
      <c r="O345">
        <v>121</v>
      </c>
      <c r="P345">
        <v>95</v>
      </c>
      <c r="Q345">
        <v>0</v>
      </c>
      <c r="R345">
        <v>0</v>
      </c>
      <c r="S345" t="s">
        <v>1432</v>
      </c>
      <c r="T345">
        <v>2023</v>
      </c>
      <c r="U345" t="s">
        <v>449</v>
      </c>
      <c r="V345" t="s">
        <v>449</v>
      </c>
      <c r="W345" t="s">
        <v>393</v>
      </c>
      <c r="X345">
        <v>2665</v>
      </c>
      <c r="Y345" t="s">
        <v>257</v>
      </c>
      <c r="AA345">
        <v>187</v>
      </c>
      <c r="AB345" t="s">
        <v>1433</v>
      </c>
      <c r="AC345" t="s">
        <v>1432</v>
      </c>
      <c r="AD345">
        <v>5</v>
      </c>
      <c r="AE345">
        <v>712094.21</v>
      </c>
      <c r="AF345">
        <v>6169575.0300000003</v>
      </c>
    </row>
    <row r="346" spans="1:32" x14ac:dyDescent="0.25">
      <c r="A346" s="40">
        <v>344</v>
      </c>
      <c r="B346" t="s">
        <v>1434</v>
      </c>
      <c r="C346">
        <v>120</v>
      </c>
      <c r="D346">
        <v>1972</v>
      </c>
      <c r="E346">
        <v>0</v>
      </c>
      <c r="F346">
        <v>3</v>
      </c>
      <c r="H346">
        <v>2</v>
      </c>
      <c r="J346">
        <v>7</v>
      </c>
      <c r="K346" t="s">
        <v>253</v>
      </c>
      <c r="L346">
        <v>2</v>
      </c>
      <c r="M346">
        <v>1</v>
      </c>
      <c r="N346">
        <v>160</v>
      </c>
      <c r="O346">
        <v>160</v>
      </c>
      <c r="P346">
        <v>160</v>
      </c>
      <c r="Q346">
        <v>0</v>
      </c>
      <c r="R346">
        <v>0</v>
      </c>
      <c r="S346" t="s">
        <v>1435</v>
      </c>
      <c r="T346">
        <v>2023</v>
      </c>
      <c r="U346" t="s">
        <v>449</v>
      </c>
      <c r="V346" t="s">
        <v>449</v>
      </c>
      <c r="W346" t="s">
        <v>268</v>
      </c>
      <c r="X346">
        <v>2665</v>
      </c>
      <c r="Y346" t="s">
        <v>257</v>
      </c>
      <c r="AA346">
        <v>187</v>
      </c>
      <c r="AB346" t="s">
        <v>1436</v>
      </c>
      <c r="AC346" t="s">
        <v>1435</v>
      </c>
      <c r="AD346">
        <v>5</v>
      </c>
      <c r="AE346">
        <v>712059.92</v>
      </c>
      <c r="AF346">
        <v>6169571.25</v>
      </c>
    </row>
    <row r="347" spans="1:32" x14ac:dyDescent="0.25">
      <c r="A347" s="40">
        <v>345</v>
      </c>
      <c r="B347" t="s">
        <v>1437</v>
      </c>
      <c r="C347">
        <v>120</v>
      </c>
      <c r="D347">
        <v>1968</v>
      </c>
      <c r="E347">
        <v>1981</v>
      </c>
      <c r="F347">
        <v>3</v>
      </c>
      <c r="H347">
        <v>1</v>
      </c>
      <c r="J347">
        <v>1</v>
      </c>
      <c r="K347" t="s">
        <v>240</v>
      </c>
      <c r="M347">
        <v>1</v>
      </c>
      <c r="N347">
        <v>148</v>
      </c>
      <c r="O347">
        <v>148</v>
      </c>
      <c r="P347">
        <v>130</v>
      </c>
      <c r="Q347">
        <v>0</v>
      </c>
      <c r="R347">
        <v>0</v>
      </c>
      <c r="S347" t="s">
        <v>1438</v>
      </c>
      <c r="T347">
        <v>6391</v>
      </c>
      <c r="U347" t="s">
        <v>539</v>
      </c>
      <c r="V347" t="s">
        <v>539</v>
      </c>
      <c r="W347" t="s">
        <v>454</v>
      </c>
      <c r="X347">
        <v>2625</v>
      </c>
      <c r="Y347" t="s">
        <v>244</v>
      </c>
      <c r="AA347">
        <v>187</v>
      </c>
      <c r="AB347" t="s">
        <v>1439</v>
      </c>
      <c r="AC347" t="s">
        <v>1438</v>
      </c>
      <c r="AD347">
        <v>5</v>
      </c>
      <c r="AE347">
        <v>711175.38</v>
      </c>
      <c r="AF347">
        <v>6171815.4000000004</v>
      </c>
    </row>
    <row r="348" spans="1:32" x14ac:dyDescent="0.25">
      <c r="A348" s="40">
        <v>346</v>
      </c>
      <c r="B348" t="s">
        <v>1440</v>
      </c>
      <c r="C348">
        <v>130</v>
      </c>
      <c r="D348">
        <v>1971</v>
      </c>
      <c r="E348">
        <v>1983</v>
      </c>
      <c r="F348">
        <v>3</v>
      </c>
      <c r="H348">
        <v>6</v>
      </c>
      <c r="J348">
        <v>1</v>
      </c>
      <c r="K348" t="s">
        <v>240</v>
      </c>
      <c r="M348">
        <v>1</v>
      </c>
      <c r="N348">
        <v>107</v>
      </c>
      <c r="O348">
        <v>107</v>
      </c>
      <c r="P348">
        <v>107</v>
      </c>
      <c r="Q348">
        <v>0</v>
      </c>
      <c r="R348">
        <v>0</v>
      </c>
      <c r="S348" t="s">
        <v>1441</v>
      </c>
      <c r="T348">
        <v>7882</v>
      </c>
      <c r="U348" t="s">
        <v>372</v>
      </c>
      <c r="V348" t="s">
        <v>372</v>
      </c>
      <c r="W348" t="s">
        <v>1442</v>
      </c>
      <c r="X348">
        <v>2625</v>
      </c>
      <c r="Y348" t="s">
        <v>244</v>
      </c>
      <c r="AA348">
        <v>187</v>
      </c>
      <c r="AB348" t="s">
        <v>1443</v>
      </c>
      <c r="AC348" t="s">
        <v>1441</v>
      </c>
      <c r="AD348">
        <v>5</v>
      </c>
      <c r="AE348">
        <v>711910.85</v>
      </c>
      <c r="AF348">
        <v>6172145.6299999999</v>
      </c>
    </row>
    <row r="349" spans="1:32" x14ac:dyDescent="0.25">
      <c r="A349" s="40">
        <v>347</v>
      </c>
      <c r="B349" t="s">
        <v>1444</v>
      </c>
      <c r="C349">
        <v>130</v>
      </c>
      <c r="D349">
        <v>2008</v>
      </c>
      <c r="E349">
        <v>0</v>
      </c>
      <c r="F349">
        <v>2</v>
      </c>
      <c r="H349">
        <v>1</v>
      </c>
      <c r="J349">
        <v>2</v>
      </c>
      <c r="K349" t="s">
        <v>260</v>
      </c>
      <c r="L349">
        <v>90</v>
      </c>
      <c r="M349">
        <v>1</v>
      </c>
      <c r="N349">
        <v>56</v>
      </c>
      <c r="O349">
        <v>56</v>
      </c>
      <c r="P349">
        <v>108</v>
      </c>
      <c r="Q349">
        <v>0</v>
      </c>
      <c r="R349">
        <v>0</v>
      </c>
      <c r="S349" t="s">
        <v>1445</v>
      </c>
      <c r="T349">
        <v>7450</v>
      </c>
      <c r="U349" t="s">
        <v>332</v>
      </c>
      <c r="V349" t="s">
        <v>332</v>
      </c>
      <c r="W349" t="s">
        <v>281</v>
      </c>
      <c r="X349">
        <v>2665</v>
      </c>
      <c r="Y349" t="s">
        <v>257</v>
      </c>
      <c r="AA349">
        <v>187</v>
      </c>
      <c r="AB349" t="s">
        <v>1446</v>
      </c>
      <c r="AC349" t="s">
        <v>1445</v>
      </c>
      <c r="AD349">
        <v>5</v>
      </c>
      <c r="AE349">
        <v>712703.81</v>
      </c>
      <c r="AF349">
        <v>6168832.8399999999</v>
      </c>
    </row>
    <row r="350" spans="1:32" x14ac:dyDescent="0.25">
      <c r="A350" s="40">
        <v>348</v>
      </c>
      <c r="B350" t="s">
        <v>1447</v>
      </c>
      <c r="C350">
        <v>130</v>
      </c>
      <c r="D350">
        <v>2008</v>
      </c>
      <c r="E350">
        <v>0</v>
      </c>
      <c r="F350">
        <v>2</v>
      </c>
      <c r="H350">
        <v>1</v>
      </c>
      <c r="J350">
        <v>2</v>
      </c>
      <c r="K350" t="s">
        <v>260</v>
      </c>
      <c r="L350">
        <v>90</v>
      </c>
      <c r="M350">
        <v>1</v>
      </c>
      <c r="N350">
        <v>45</v>
      </c>
      <c r="O350">
        <v>45</v>
      </c>
      <c r="P350">
        <v>86</v>
      </c>
      <c r="Q350">
        <v>0</v>
      </c>
      <c r="R350">
        <v>0</v>
      </c>
      <c r="S350" t="s">
        <v>1448</v>
      </c>
      <c r="T350">
        <v>7450</v>
      </c>
      <c r="U350" t="s">
        <v>332</v>
      </c>
      <c r="V350" t="s">
        <v>332</v>
      </c>
      <c r="W350" t="s">
        <v>774</v>
      </c>
      <c r="X350">
        <v>2665</v>
      </c>
      <c r="Y350" t="s">
        <v>257</v>
      </c>
      <c r="AA350">
        <v>187</v>
      </c>
      <c r="AB350" t="s">
        <v>1449</v>
      </c>
      <c r="AC350" t="s">
        <v>1448</v>
      </c>
      <c r="AD350">
        <v>5</v>
      </c>
      <c r="AE350">
        <v>712682.9</v>
      </c>
      <c r="AF350">
        <v>6168812.0899999999</v>
      </c>
    </row>
    <row r="351" spans="1:32" x14ac:dyDescent="0.25">
      <c r="A351" s="40">
        <v>349</v>
      </c>
      <c r="B351" t="s">
        <v>1450</v>
      </c>
      <c r="C351">
        <v>130</v>
      </c>
      <c r="D351">
        <v>2008</v>
      </c>
      <c r="E351">
        <v>0</v>
      </c>
      <c r="F351">
        <v>2</v>
      </c>
      <c r="H351">
        <v>1</v>
      </c>
      <c r="J351">
        <v>2</v>
      </c>
      <c r="K351" t="s">
        <v>260</v>
      </c>
      <c r="L351">
        <v>90</v>
      </c>
      <c r="M351">
        <v>1</v>
      </c>
      <c r="N351">
        <v>45</v>
      </c>
      <c r="O351">
        <v>45</v>
      </c>
      <c r="P351">
        <v>86</v>
      </c>
      <c r="Q351">
        <v>0</v>
      </c>
      <c r="R351">
        <v>0</v>
      </c>
      <c r="S351" t="s">
        <v>1451</v>
      </c>
      <c r="T351">
        <v>7450</v>
      </c>
      <c r="U351" t="s">
        <v>332</v>
      </c>
      <c r="V351" t="s">
        <v>332</v>
      </c>
      <c r="W351" t="s">
        <v>565</v>
      </c>
      <c r="X351">
        <v>2665</v>
      </c>
      <c r="Y351" t="s">
        <v>257</v>
      </c>
      <c r="AA351">
        <v>187</v>
      </c>
      <c r="AB351" t="s">
        <v>1452</v>
      </c>
      <c r="AC351" t="s">
        <v>1451</v>
      </c>
      <c r="AD351">
        <v>5</v>
      </c>
      <c r="AE351">
        <v>712688.55</v>
      </c>
      <c r="AF351">
        <v>6168805.2800000003</v>
      </c>
    </row>
    <row r="352" spans="1:32" x14ac:dyDescent="0.25">
      <c r="A352" s="40">
        <v>350</v>
      </c>
      <c r="B352" t="s">
        <v>1453</v>
      </c>
      <c r="C352">
        <v>130</v>
      </c>
      <c r="D352">
        <v>2008</v>
      </c>
      <c r="E352">
        <v>0</v>
      </c>
      <c r="F352">
        <v>2</v>
      </c>
      <c r="H352">
        <v>1</v>
      </c>
      <c r="J352">
        <v>2</v>
      </c>
      <c r="K352" t="s">
        <v>260</v>
      </c>
      <c r="L352">
        <v>90</v>
      </c>
      <c r="M352">
        <v>1</v>
      </c>
      <c r="N352">
        <v>62</v>
      </c>
      <c r="O352">
        <v>62</v>
      </c>
      <c r="P352">
        <v>120</v>
      </c>
      <c r="Q352">
        <v>0</v>
      </c>
      <c r="R352">
        <v>0</v>
      </c>
      <c r="S352" t="s">
        <v>1454</v>
      </c>
      <c r="T352">
        <v>7450</v>
      </c>
      <c r="U352" t="s">
        <v>332</v>
      </c>
      <c r="V352" t="s">
        <v>332</v>
      </c>
      <c r="W352" t="s">
        <v>935</v>
      </c>
      <c r="X352">
        <v>2665</v>
      </c>
      <c r="Y352" t="s">
        <v>257</v>
      </c>
      <c r="AA352">
        <v>187</v>
      </c>
      <c r="AB352" t="s">
        <v>1455</v>
      </c>
      <c r="AC352" t="s">
        <v>1454</v>
      </c>
      <c r="AD352">
        <v>5</v>
      </c>
      <c r="AE352">
        <v>712712.01</v>
      </c>
      <c r="AF352">
        <v>6168776.96</v>
      </c>
    </row>
    <row r="353" spans="1:32" x14ac:dyDescent="0.25">
      <c r="A353" s="40">
        <v>351</v>
      </c>
      <c r="B353" t="s">
        <v>1456</v>
      </c>
      <c r="C353">
        <v>130</v>
      </c>
      <c r="D353">
        <v>2008</v>
      </c>
      <c r="E353">
        <v>0</v>
      </c>
      <c r="F353">
        <v>2</v>
      </c>
      <c r="H353">
        <v>1</v>
      </c>
      <c r="J353">
        <v>2</v>
      </c>
      <c r="K353" t="s">
        <v>260</v>
      </c>
      <c r="L353">
        <v>90</v>
      </c>
      <c r="M353">
        <v>1</v>
      </c>
      <c r="N353">
        <v>56</v>
      </c>
      <c r="O353">
        <v>56</v>
      </c>
      <c r="P353">
        <v>108</v>
      </c>
      <c r="Q353">
        <v>0</v>
      </c>
      <c r="R353">
        <v>0</v>
      </c>
      <c r="S353" t="s">
        <v>1457</v>
      </c>
      <c r="T353">
        <v>7450</v>
      </c>
      <c r="U353" t="s">
        <v>332</v>
      </c>
      <c r="V353" t="s">
        <v>332</v>
      </c>
      <c r="W353" t="s">
        <v>1458</v>
      </c>
      <c r="X353">
        <v>2665</v>
      </c>
      <c r="Y353" t="s">
        <v>257</v>
      </c>
      <c r="AA353">
        <v>187</v>
      </c>
      <c r="AB353" t="s">
        <v>1459</v>
      </c>
      <c r="AC353" t="s">
        <v>1457</v>
      </c>
      <c r="AD353">
        <v>5</v>
      </c>
      <c r="AE353">
        <v>712672.15</v>
      </c>
      <c r="AF353">
        <v>6168778.5</v>
      </c>
    </row>
    <row r="354" spans="1:32" x14ac:dyDescent="0.25">
      <c r="A354" s="40">
        <v>352</v>
      </c>
      <c r="B354" t="s">
        <v>1460</v>
      </c>
      <c r="C354">
        <v>130</v>
      </c>
      <c r="D354">
        <v>2008</v>
      </c>
      <c r="E354">
        <v>0</v>
      </c>
      <c r="F354">
        <v>2</v>
      </c>
      <c r="H354">
        <v>1</v>
      </c>
      <c r="J354">
        <v>2</v>
      </c>
      <c r="K354" t="s">
        <v>260</v>
      </c>
      <c r="L354">
        <v>90</v>
      </c>
      <c r="M354">
        <v>2</v>
      </c>
      <c r="N354">
        <v>56</v>
      </c>
      <c r="O354">
        <v>56</v>
      </c>
      <c r="P354">
        <v>160</v>
      </c>
      <c r="Q354">
        <v>0</v>
      </c>
      <c r="R354">
        <v>0</v>
      </c>
      <c r="S354" t="s">
        <v>1461</v>
      </c>
      <c r="T354">
        <v>7450</v>
      </c>
      <c r="U354" t="s">
        <v>332</v>
      </c>
      <c r="V354" t="s">
        <v>332</v>
      </c>
      <c r="W354" t="s">
        <v>1462</v>
      </c>
      <c r="X354">
        <v>2665</v>
      </c>
      <c r="Y354" t="s">
        <v>257</v>
      </c>
      <c r="AA354">
        <v>187</v>
      </c>
      <c r="AB354" t="s">
        <v>1463</v>
      </c>
      <c r="AC354" t="s">
        <v>1461</v>
      </c>
      <c r="AD354">
        <v>5</v>
      </c>
      <c r="AE354">
        <v>712639.5</v>
      </c>
      <c r="AF354">
        <v>6168772.1600000001</v>
      </c>
    </row>
    <row r="355" spans="1:32" x14ac:dyDescent="0.25">
      <c r="A355" s="40">
        <v>353</v>
      </c>
      <c r="B355" t="s">
        <v>1464</v>
      </c>
      <c r="C355">
        <v>130</v>
      </c>
      <c r="D355">
        <v>2008</v>
      </c>
      <c r="E355">
        <v>0</v>
      </c>
      <c r="F355">
        <v>2</v>
      </c>
      <c r="H355">
        <v>1</v>
      </c>
      <c r="J355">
        <v>2</v>
      </c>
      <c r="K355" t="s">
        <v>260</v>
      </c>
      <c r="L355">
        <v>90</v>
      </c>
      <c r="M355">
        <v>1</v>
      </c>
      <c r="N355">
        <v>56</v>
      </c>
      <c r="O355">
        <v>56</v>
      </c>
      <c r="P355">
        <v>108</v>
      </c>
      <c r="Q355">
        <v>0</v>
      </c>
      <c r="R355">
        <v>0</v>
      </c>
      <c r="S355" t="s">
        <v>1465</v>
      </c>
      <c r="T355">
        <v>7450</v>
      </c>
      <c r="U355" t="s">
        <v>332</v>
      </c>
      <c r="V355" t="s">
        <v>332</v>
      </c>
      <c r="W355" t="s">
        <v>1466</v>
      </c>
      <c r="X355">
        <v>2665</v>
      </c>
      <c r="Y355" t="s">
        <v>257</v>
      </c>
      <c r="AA355">
        <v>187</v>
      </c>
      <c r="AB355" t="s">
        <v>1467</v>
      </c>
      <c r="AC355" t="s">
        <v>1465</v>
      </c>
      <c r="AD355">
        <v>5</v>
      </c>
      <c r="AE355">
        <v>712663.18</v>
      </c>
      <c r="AF355">
        <v>6168743.0599999996</v>
      </c>
    </row>
    <row r="356" spans="1:32" x14ac:dyDescent="0.25">
      <c r="A356" s="40">
        <v>354</v>
      </c>
      <c r="B356" t="s">
        <v>1468</v>
      </c>
      <c r="C356">
        <v>130</v>
      </c>
      <c r="D356">
        <v>1993</v>
      </c>
      <c r="E356">
        <v>0</v>
      </c>
      <c r="F356">
        <v>4</v>
      </c>
      <c r="H356">
        <v>2</v>
      </c>
      <c r="J356">
        <v>1</v>
      </c>
      <c r="K356" t="s">
        <v>240</v>
      </c>
      <c r="M356">
        <v>1</v>
      </c>
      <c r="N356">
        <v>60</v>
      </c>
      <c r="O356">
        <v>60</v>
      </c>
      <c r="P356">
        <v>120</v>
      </c>
      <c r="Q356">
        <v>0</v>
      </c>
      <c r="R356">
        <v>0</v>
      </c>
      <c r="S356" t="s">
        <v>1469</v>
      </c>
      <c r="T356">
        <v>250</v>
      </c>
      <c r="U356" t="s">
        <v>303</v>
      </c>
      <c r="V356" t="s">
        <v>303</v>
      </c>
      <c r="W356" t="s">
        <v>247</v>
      </c>
      <c r="X356">
        <v>2625</v>
      </c>
      <c r="Y356" t="s">
        <v>244</v>
      </c>
      <c r="AA356">
        <v>187</v>
      </c>
      <c r="AB356" t="s">
        <v>1470</v>
      </c>
      <c r="AC356" t="s">
        <v>1469</v>
      </c>
      <c r="AD356">
        <v>5</v>
      </c>
      <c r="AE356">
        <v>711531.59</v>
      </c>
      <c r="AF356">
        <v>6172533.0999999996</v>
      </c>
    </row>
    <row r="357" spans="1:32" x14ac:dyDescent="0.25">
      <c r="A357" s="40">
        <v>355</v>
      </c>
      <c r="B357" t="s">
        <v>1471</v>
      </c>
      <c r="C357">
        <v>120</v>
      </c>
      <c r="D357">
        <v>1986</v>
      </c>
      <c r="E357">
        <v>0</v>
      </c>
      <c r="F357">
        <v>4</v>
      </c>
      <c r="H357">
        <v>1</v>
      </c>
      <c r="J357">
        <v>7</v>
      </c>
      <c r="K357" t="s">
        <v>253</v>
      </c>
      <c r="L357">
        <v>2</v>
      </c>
      <c r="M357">
        <v>1</v>
      </c>
      <c r="N357">
        <v>69</v>
      </c>
      <c r="O357">
        <v>69</v>
      </c>
      <c r="P357">
        <v>127</v>
      </c>
      <c r="Q357">
        <v>0</v>
      </c>
      <c r="R357">
        <v>0</v>
      </c>
      <c r="S357" t="s">
        <v>1472</v>
      </c>
      <c r="T357">
        <v>900</v>
      </c>
      <c r="U357" t="s">
        <v>307</v>
      </c>
      <c r="V357" t="s">
        <v>307</v>
      </c>
      <c r="W357" t="s">
        <v>721</v>
      </c>
      <c r="X357">
        <v>2625</v>
      </c>
      <c r="Y357" t="s">
        <v>244</v>
      </c>
      <c r="AA357">
        <v>187</v>
      </c>
      <c r="AB357" t="s">
        <v>1473</v>
      </c>
      <c r="AC357" t="s">
        <v>1472</v>
      </c>
      <c r="AD357">
        <v>5</v>
      </c>
      <c r="AE357">
        <v>711564.32</v>
      </c>
      <c r="AF357">
        <v>6170835.0099999998</v>
      </c>
    </row>
    <row r="358" spans="1:32" x14ac:dyDescent="0.25">
      <c r="A358" s="40">
        <v>356</v>
      </c>
      <c r="B358" t="s">
        <v>1474</v>
      </c>
      <c r="C358">
        <v>130</v>
      </c>
      <c r="D358">
        <v>1993</v>
      </c>
      <c r="E358">
        <v>0</v>
      </c>
      <c r="F358">
        <v>4</v>
      </c>
      <c r="H358">
        <v>2</v>
      </c>
      <c r="J358">
        <v>1</v>
      </c>
      <c r="K358" t="s">
        <v>240</v>
      </c>
      <c r="M358">
        <v>1</v>
      </c>
      <c r="N358">
        <v>62</v>
      </c>
      <c r="O358">
        <v>62</v>
      </c>
      <c r="P358">
        <v>123</v>
      </c>
      <c r="Q358">
        <v>0</v>
      </c>
      <c r="R358">
        <v>0</v>
      </c>
      <c r="S358" t="s">
        <v>1475</v>
      </c>
      <c r="T358">
        <v>250</v>
      </c>
      <c r="U358" t="s">
        <v>303</v>
      </c>
      <c r="V358" t="s">
        <v>303</v>
      </c>
      <c r="W358" t="s">
        <v>515</v>
      </c>
      <c r="X358">
        <v>2625</v>
      </c>
      <c r="Y358" t="s">
        <v>244</v>
      </c>
      <c r="AA358">
        <v>187</v>
      </c>
      <c r="AB358" t="s">
        <v>1476</v>
      </c>
      <c r="AC358" t="s">
        <v>1475</v>
      </c>
      <c r="AD358">
        <v>5</v>
      </c>
      <c r="AE358">
        <v>711551.97</v>
      </c>
      <c r="AF358">
        <v>6172532.46</v>
      </c>
    </row>
    <row r="359" spans="1:32" x14ac:dyDescent="0.25">
      <c r="A359" s="40">
        <v>357</v>
      </c>
      <c r="B359" t="s">
        <v>1477</v>
      </c>
      <c r="C359">
        <v>120</v>
      </c>
      <c r="D359">
        <v>1984</v>
      </c>
      <c r="E359">
        <v>2004</v>
      </c>
      <c r="F359">
        <v>4</v>
      </c>
      <c r="H359">
        <v>1</v>
      </c>
      <c r="J359">
        <v>2</v>
      </c>
      <c r="K359" t="s">
        <v>260</v>
      </c>
      <c r="L359">
        <v>2</v>
      </c>
      <c r="M359">
        <v>1</v>
      </c>
      <c r="N359">
        <v>167</v>
      </c>
      <c r="O359">
        <v>167</v>
      </c>
      <c r="P359">
        <v>167</v>
      </c>
      <c r="Q359">
        <v>0</v>
      </c>
      <c r="R359">
        <v>0</v>
      </c>
      <c r="S359" t="s">
        <v>1478</v>
      </c>
      <c r="T359">
        <v>900</v>
      </c>
      <c r="U359" t="s">
        <v>307</v>
      </c>
      <c r="V359" t="s">
        <v>307</v>
      </c>
      <c r="W359" t="s">
        <v>569</v>
      </c>
      <c r="X359">
        <v>2625</v>
      </c>
      <c r="Y359" t="s">
        <v>244</v>
      </c>
      <c r="AA359">
        <v>187</v>
      </c>
      <c r="AB359" t="s">
        <v>1479</v>
      </c>
      <c r="AC359" t="s">
        <v>1478</v>
      </c>
      <c r="AD359">
        <v>5</v>
      </c>
      <c r="AE359">
        <v>711550.14</v>
      </c>
      <c r="AF359">
        <v>6170884.6399999997</v>
      </c>
    </row>
    <row r="360" spans="1:32" x14ac:dyDescent="0.25">
      <c r="A360" s="40">
        <v>358</v>
      </c>
      <c r="B360" t="s">
        <v>1480</v>
      </c>
      <c r="C360">
        <v>120</v>
      </c>
      <c r="D360">
        <v>1969</v>
      </c>
      <c r="E360">
        <v>0</v>
      </c>
      <c r="F360">
        <v>3</v>
      </c>
      <c r="H360">
        <v>1</v>
      </c>
      <c r="J360">
        <v>2</v>
      </c>
      <c r="K360" t="s">
        <v>260</v>
      </c>
      <c r="L360">
        <v>2</v>
      </c>
      <c r="M360">
        <v>1</v>
      </c>
      <c r="N360">
        <v>134</v>
      </c>
      <c r="O360">
        <v>134</v>
      </c>
      <c r="P360">
        <v>134</v>
      </c>
      <c r="Q360">
        <v>0</v>
      </c>
      <c r="R360">
        <v>0</v>
      </c>
      <c r="S360" t="s">
        <v>1481</v>
      </c>
      <c r="T360">
        <v>5326</v>
      </c>
      <c r="U360" t="s">
        <v>289</v>
      </c>
      <c r="V360" t="s">
        <v>289</v>
      </c>
      <c r="W360" t="s">
        <v>945</v>
      </c>
      <c r="X360">
        <v>2625</v>
      </c>
      <c r="Y360" t="s">
        <v>244</v>
      </c>
      <c r="AA360">
        <v>187</v>
      </c>
      <c r="AB360" t="s">
        <v>1482</v>
      </c>
      <c r="AC360" t="s">
        <v>1481</v>
      </c>
      <c r="AD360">
        <v>5</v>
      </c>
      <c r="AE360">
        <v>711032.31</v>
      </c>
      <c r="AF360">
        <v>6172060.5</v>
      </c>
    </row>
    <row r="361" spans="1:32" x14ac:dyDescent="0.25">
      <c r="A361" s="40">
        <v>359</v>
      </c>
      <c r="B361" t="s">
        <v>1483</v>
      </c>
      <c r="C361">
        <v>120</v>
      </c>
      <c r="D361">
        <v>1966</v>
      </c>
      <c r="E361">
        <v>0</v>
      </c>
      <c r="F361">
        <v>3</v>
      </c>
      <c r="H361">
        <v>1</v>
      </c>
      <c r="J361">
        <v>2</v>
      </c>
      <c r="K361" t="s">
        <v>247</v>
      </c>
      <c r="M361">
        <v>1</v>
      </c>
      <c r="N361">
        <v>112</v>
      </c>
      <c r="O361">
        <v>112</v>
      </c>
      <c r="P361">
        <v>112</v>
      </c>
      <c r="Q361">
        <v>0</v>
      </c>
      <c r="R361">
        <v>0</v>
      </c>
      <c r="S361" t="s">
        <v>1484</v>
      </c>
      <c r="T361">
        <v>5858</v>
      </c>
      <c r="U361" t="s">
        <v>294</v>
      </c>
      <c r="V361" t="s">
        <v>294</v>
      </c>
      <c r="W361" t="s">
        <v>927</v>
      </c>
      <c r="X361">
        <v>2665</v>
      </c>
      <c r="Y361" t="s">
        <v>257</v>
      </c>
      <c r="AA361">
        <v>187</v>
      </c>
      <c r="AB361" t="s">
        <v>1485</v>
      </c>
      <c r="AC361" t="s">
        <v>1484</v>
      </c>
      <c r="AD361">
        <v>5</v>
      </c>
      <c r="AE361">
        <v>711984.39</v>
      </c>
      <c r="AF361">
        <v>6169503.0999999996</v>
      </c>
    </row>
    <row r="362" spans="1:32" x14ac:dyDescent="0.25">
      <c r="A362" s="40">
        <v>360</v>
      </c>
      <c r="B362" t="s">
        <v>1486</v>
      </c>
      <c r="C362">
        <v>120</v>
      </c>
      <c r="D362">
        <v>1958</v>
      </c>
      <c r="E362">
        <v>1997</v>
      </c>
      <c r="F362">
        <v>4</v>
      </c>
      <c r="H362">
        <v>1</v>
      </c>
      <c r="J362">
        <v>2</v>
      </c>
      <c r="K362" t="s">
        <v>260</v>
      </c>
      <c r="M362">
        <v>1</v>
      </c>
      <c r="N362">
        <v>155</v>
      </c>
      <c r="O362">
        <v>155</v>
      </c>
      <c r="P362">
        <v>155</v>
      </c>
      <c r="Q362">
        <v>0</v>
      </c>
      <c r="R362">
        <v>0</v>
      </c>
      <c r="S362" t="s">
        <v>1487</v>
      </c>
      <c r="T362">
        <v>7243</v>
      </c>
      <c r="U362" t="s">
        <v>417</v>
      </c>
      <c r="V362" t="s">
        <v>417</v>
      </c>
      <c r="W362" t="s">
        <v>732</v>
      </c>
      <c r="X362">
        <v>2665</v>
      </c>
      <c r="Y362" t="s">
        <v>257</v>
      </c>
      <c r="AA362">
        <v>187</v>
      </c>
      <c r="AB362" t="s">
        <v>1488</v>
      </c>
      <c r="AC362" t="s">
        <v>1487</v>
      </c>
      <c r="AD362">
        <v>5</v>
      </c>
      <c r="AE362">
        <v>713438.79</v>
      </c>
      <c r="AF362">
        <v>6169034.3499999996</v>
      </c>
    </row>
    <row r="363" spans="1:32" x14ac:dyDescent="0.25">
      <c r="A363" s="40">
        <v>361</v>
      </c>
      <c r="B363" t="s">
        <v>1489</v>
      </c>
      <c r="C363">
        <v>130</v>
      </c>
      <c r="D363">
        <v>1993</v>
      </c>
      <c r="E363">
        <v>0</v>
      </c>
      <c r="F363">
        <v>4</v>
      </c>
      <c r="H363">
        <v>2</v>
      </c>
      <c r="J363">
        <v>1</v>
      </c>
      <c r="K363" t="s">
        <v>240</v>
      </c>
      <c r="M363">
        <v>1</v>
      </c>
      <c r="N363">
        <v>90</v>
      </c>
      <c r="O363">
        <v>90</v>
      </c>
      <c r="P363">
        <v>90</v>
      </c>
      <c r="Q363">
        <v>0</v>
      </c>
      <c r="R363">
        <v>0</v>
      </c>
      <c r="S363" t="s">
        <v>1490</v>
      </c>
      <c r="T363">
        <v>9100</v>
      </c>
      <c r="U363" t="s">
        <v>267</v>
      </c>
      <c r="V363" t="s">
        <v>267</v>
      </c>
      <c r="W363" t="s">
        <v>774</v>
      </c>
      <c r="X363">
        <v>2625</v>
      </c>
      <c r="Y363" t="s">
        <v>244</v>
      </c>
      <c r="AA363">
        <v>187</v>
      </c>
      <c r="AB363" t="s">
        <v>1491</v>
      </c>
      <c r="AC363" t="s">
        <v>1490</v>
      </c>
      <c r="AD363">
        <v>5</v>
      </c>
      <c r="AE363">
        <v>711690.12</v>
      </c>
      <c r="AF363">
        <v>6172463.0499999998</v>
      </c>
    </row>
    <row r="364" spans="1:32" x14ac:dyDescent="0.25">
      <c r="A364" s="40">
        <v>362</v>
      </c>
      <c r="B364" t="s">
        <v>1492</v>
      </c>
      <c r="C364">
        <v>130</v>
      </c>
      <c r="D364">
        <v>1975</v>
      </c>
      <c r="E364">
        <v>0</v>
      </c>
      <c r="F364">
        <v>1</v>
      </c>
      <c r="H364">
        <v>5</v>
      </c>
      <c r="J364">
        <v>1</v>
      </c>
      <c r="K364" t="s">
        <v>240</v>
      </c>
      <c r="L364">
        <v>0</v>
      </c>
      <c r="M364">
        <v>1</v>
      </c>
      <c r="N364">
        <v>75</v>
      </c>
      <c r="O364">
        <v>75</v>
      </c>
      <c r="P364">
        <v>125</v>
      </c>
      <c r="Q364">
        <v>0</v>
      </c>
      <c r="R364">
        <v>0</v>
      </c>
      <c r="S364" t="s">
        <v>1493</v>
      </c>
      <c r="T364">
        <v>2556</v>
      </c>
      <c r="U364" t="s">
        <v>317</v>
      </c>
      <c r="V364" t="s">
        <v>317</v>
      </c>
      <c r="W364" t="s">
        <v>1494</v>
      </c>
      <c r="X364">
        <v>2625</v>
      </c>
      <c r="Y364" t="s">
        <v>244</v>
      </c>
      <c r="AA364">
        <v>187</v>
      </c>
      <c r="AB364" t="s">
        <v>1495</v>
      </c>
      <c r="AC364" t="s">
        <v>1493</v>
      </c>
      <c r="AD364">
        <v>5</v>
      </c>
      <c r="AE364">
        <v>711558.21</v>
      </c>
      <c r="AF364">
        <v>6172295.3300000001</v>
      </c>
    </row>
    <row r="365" spans="1:32" x14ac:dyDescent="0.25">
      <c r="A365" s="40">
        <v>363</v>
      </c>
      <c r="B365" t="s">
        <v>1496</v>
      </c>
      <c r="C365">
        <v>120</v>
      </c>
      <c r="D365">
        <v>1935</v>
      </c>
      <c r="E365">
        <v>0</v>
      </c>
      <c r="F365">
        <v>5</v>
      </c>
      <c r="H365">
        <v>1</v>
      </c>
      <c r="J365">
        <v>2</v>
      </c>
      <c r="K365" t="s">
        <v>247</v>
      </c>
      <c r="M365">
        <v>2</v>
      </c>
      <c r="N365">
        <v>150</v>
      </c>
      <c r="O365">
        <v>264</v>
      </c>
      <c r="P365">
        <v>270</v>
      </c>
      <c r="Q365">
        <v>0</v>
      </c>
      <c r="R365">
        <v>0</v>
      </c>
      <c r="S365" t="s">
        <v>1497</v>
      </c>
      <c r="T365">
        <v>213</v>
      </c>
      <c r="U365" t="s">
        <v>440</v>
      </c>
      <c r="V365" t="s">
        <v>440</v>
      </c>
      <c r="W365" t="s">
        <v>869</v>
      </c>
      <c r="X365">
        <v>2665</v>
      </c>
      <c r="Y365" t="s">
        <v>257</v>
      </c>
      <c r="AA365">
        <v>187</v>
      </c>
      <c r="AB365" t="s">
        <v>1498</v>
      </c>
      <c r="AC365" t="s">
        <v>1497</v>
      </c>
      <c r="AD365">
        <v>5</v>
      </c>
      <c r="AE365">
        <v>712981.76</v>
      </c>
      <c r="AF365">
        <v>6168702.0199999996</v>
      </c>
    </row>
    <row r="366" spans="1:32" x14ac:dyDescent="0.25">
      <c r="A366" s="40">
        <v>364</v>
      </c>
      <c r="B366" t="s">
        <v>1499</v>
      </c>
      <c r="C366">
        <v>120</v>
      </c>
      <c r="D366">
        <v>1976</v>
      </c>
      <c r="E366">
        <v>1996</v>
      </c>
      <c r="F366">
        <v>3</v>
      </c>
      <c r="H366">
        <v>1</v>
      </c>
      <c r="J366">
        <v>2</v>
      </c>
      <c r="K366" t="s">
        <v>260</v>
      </c>
      <c r="L366">
        <v>2</v>
      </c>
      <c r="M366">
        <v>1</v>
      </c>
      <c r="N366">
        <v>255</v>
      </c>
      <c r="O366">
        <v>255</v>
      </c>
      <c r="P366">
        <v>366</v>
      </c>
      <c r="Q366">
        <v>0</v>
      </c>
      <c r="R366">
        <v>0</v>
      </c>
      <c r="S366" t="s">
        <v>1500</v>
      </c>
      <c r="T366">
        <v>852</v>
      </c>
      <c r="U366" t="s">
        <v>249</v>
      </c>
      <c r="V366" t="s">
        <v>249</v>
      </c>
      <c r="W366" t="s">
        <v>935</v>
      </c>
      <c r="X366">
        <v>2625</v>
      </c>
      <c r="Y366" t="s">
        <v>244</v>
      </c>
      <c r="AA366">
        <v>187</v>
      </c>
      <c r="AB366" t="s">
        <v>1501</v>
      </c>
      <c r="AC366" t="s">
        <v>1500</v>
      </c>
      <c r="AD366">
        <v>5</v>
      </c>
      <c r="AE366">
        <v>711528.64</v>
      </c>
      <c r="AF366">
        <v>6170742.3200000003</v>
      </c>
    </row>
    <row r="367" spans="1:32" x14ac:dyDescent="0.25">
      <c r="A367" s="40">
        <v>365</v>
      </c>
      <c r="B367" t="s">
        <v>1502</v>
      </c>
      <c r="C367">
        <v>120</v>
      </c>
      <c r="D367">
        <v>1971</v>
      </c>
      <c r="E367">
        <v>0</v>
      </c>
      <c r="F367">
        <v>3</v>
      </c>
      <c r="H367">
        <v>1</v>
      </c>
      <c r="J367">
        <v>2</v>
      </c>
      <c r="K367" t="s">
        <v>260</v>
      </c>
      <c r="L367">
        <v>2</v>
      </c>
      <c r="M367">
        <v>1</v>
      </c>
      <c r="N367">
        <v>134</v>
      </c>
      <c r="O367">
        <v>134</v>
      </c>
      <c r="P367">
        <v>134</v>
      </c>
      <c r="Q367">
        <v>0</v>
      </c>
      <c r="R367">
        <v>0</v>
      </c>
      <c r="S367" t="s">
        <v>1503</v>
      </c>
      <c r="T367">
        <v>6710</v>
      </c>
      <c r="U367" t="s">
        <v>327</v>
      </c>
      <c r="V367" t="s">
        <v>327</v>
      </c>
      <c r="W367" t="s">
        <v>755</v>
      </c>
      <c r="X367">
        <v>2625</v>
      </c>
      <c r="Y367" t="s">
        <v>244</v>
      </c>
      <c r="AA367">
        <v>187</v>
      </c>
      <c r="AB367" t="s">
        <v>1504</v>
      </c>
      <c r="AC367" t="s">
        <v>1503</v>
      </c>
      <c r="AD367">
        <v>5</v>
      </c>
      <c r="AE367">
        <v>711071.4</v>
      </c>
      <c r="AF367">
        <v>6171911.5700000003</v>
      </c>
    </row>
    <row r="368" spans="1:32" x14ac:dyDescent="0.25">
      <c r="A368" s="40">
        <v>366</v>
      </c>
      <c r="B368" t="s">
        <v>1505</v>
      </c>
      <c r="C368">
        <v>120</v>
      </c>
      <c r="D368">
        <v>1972</v>
      </c>
      <c r="E368">
        <v>1984</v>
      </c>
      <c r="F368">
        <v>3</v>
      </c>
      <c r="H368">
        <v>1</v>
      </c>
      <c r="J368">
        <v>2</v>
      </c>
      <c r="K368" t="s">
        <v>260</v>
      </c>
      <c r="L368">
        <v>2</v>
      </c>
      <c r="M368">
        <v>1</v>
      </c>
      <c r="N368">
        <v>192</v>
      </c>
      <c r="O368">
        <v>192</v>
      </c>
      <c r="P368">
        <v>176</v>
      </c>
      <c r="Q368">
        <v>0</v>
      </c>
      <c r="R368">
        <v>0</v>
      </c>
      <c r="S368" t="s">
        <v>1506</v>
      </c>
      <c r="T368">
        <v>7882</v>
      </c>
      <c r="U368" t="s">
        <v>372</v>
      </c>
      <c r="V368" t="s">
        <v>372</v>
      </c>
      <c r="W368" t="s">
        <v>1507</v>
      </c>
      <c r="X368">
        <v>2625</v>
      </c>
      <c r="Y368" t="s">
        <v>244</v>
      </c>
      <c r="AA368">
        <v>187</v>
      </c>
      <c r="AB368" t="s">
        <v>1508</v>
      </c>
      <c r="AC368" t="s">
        <v>1506</v>
      </c>
      <c r="AD368">
        <v>5</v>
      </c>
      <c r="AE368">
        <v>711975.53</v>
      </c>
      <c r="AF368">
        <v>6172241.7999999998</v>
      </c>
    </row>
    <row r="369" spans="1:32" x14ac:dyDescent="0.25">
      <c r="A369" s="40">
        <v>367</v>
      </c>
      <c r="B369" t="s">
        <v>1509</v>
      </c>
      <c r="C369">
        <v>120</v>
      </c>
      <c r="D369">
        <v>1958</v>
      </c>
      <c r="E369">
        <v>0</v>
      </c>
      <c r="F369">
        <v>3</v>
      </c>
      <c r="H369">
        <v>2</v>
      </c>
      <c r="J369">
        <v>2</v>
      </c>
      <c r="K369" t="s">
        <v>260</v>
      </c>
      <c r="M369">
        <v>1</v>
      </c>
      <c r="N369">
        <v>100</v>
      </c>
      <c r="O369">
        <v>100</v>
      </c>
      <c r="P369">
        <v>100</v>
      </c>
      <c r="Q369">
        <v>0</v>
      </c>
      <c r="R369">
        <v>0</v>
      </c>
      <c r="S369" t="s">
        <v>1510</v>
      </c>
      <c r="T369">
        <v>7243</v>
      </c>
      <c r="U369" t="s">
        <v>417</v>
      </c>
      <c r="V369" t="s">
        <v>417</v>
      </c>
      <c r="W369" t="s">
        <v>290</v>
      </c>
      <c r="X369">
        <v>2665</v>
      </c>
      <c r="Y369" t="s">
        <v>257</v>
      </c>
      <c r="AA369">
        <v>187</v>
      </c>
      <c r="AB369" t="s">
        <v>1511</v>
      </c>
      <c r="AC369" t="s">
        <v>1510</v>
      </c>
      <c r="AD369">
        <v>5</v>
      </c>
      <c r="AE369">
        <v>713243.21</v>
      </c>
      <c r="AF369">
        <v>6169044.0199999996</v>
      </c>
    </row>
    <row r="370" spans="1:32" x14ac:dyDescent="0.25">
      <c r="A370" s="40">
        <v>368</v>
      </c>
      <c r="B370" t="s">
        <v>1512</v>
      </c>
      <c r="C370">
        <v>130</v>
      </c>
      <c r="D370">
        <v>2008</v>
      </c>
      <c r="E370">
        <v>0</v>
      </c>
      <c r="F370">
        <v>2</v>
      </c>
      <c r="H370">
        <v>1</v>
      </c>
      <c r="J370">
        <v>1</v>
      </c>
      <c r="K370" t="s">
        <v>240</v>
      </c>
      <c r="L370">
        <v>90</v>
      </c>
      <c r="M370">
        <v>1</v>
      </c>
      <c r="N370">
        <v>77</v>
      </c>
      <c r="O370">
        <v>77</v>
      </c>
      <c r="P370">
        <v>153</v>
      </c>
      <c r="Q370">
        <v>0</v>
      </c>
      <c r="R370">
        <v>0</v>
      </c>
      <c r="S370" t="s">
        <v>1513</v>
      </c>
      <c r="T370">
        <v>6510</v>
      </c>
      <c r="U370" t="s">
        <v>336</v>
      </c>
      <c r="V370" t="s">
        <v>336</v>
      </c>
      <c r="W370" t="s">
        <v>1514</v>
      </c>
      <c r="X370">
        <v>2625</v>
      </c>
      <c r="Y370" t="s">
        <v>244</v>
      </c>
      <c r="AA370">
        <v>187</v>
      </c>
      <c r="AB370" t="s">
        <v>1515</v>
      </c>
      <c r="AC370" t="s">
        <v>1513</v>
      </c>
      <c r="AD370">
        <v>5</v>
      </c>
      <c r="AE370">
        <v>711690.34</v>
      </c>
      <c r="AF370">
        <v>6172710.96</v>
      </c>
    </row>
    <row r="371" spans="1:32" x14ac:dyDescent="0.25">
      <c r="A371" s="40">
        <v>369</v>
      </c>
      <c r="B371" t="s">
        <v>1516</v>
      </c>
      <c r="C371">
        <v>130</v>
      </c>
      <c r="D371">
        <v>2008</v>
      </c>
      <c r="E371">
        <v>0</v>
      </c>
      <c r="F371">
        <v>2</v>
      </c>
      <c r="H371">
        <v>1</v>
      </c>
      <c r="J371">
        <v>1</v>
      </c>
      <c r="K371" t="s">
        <v>240</v>
      </c>
      <c r="L371">
        <v>90</v>
      </c>
      <c r="M371">
        <v>1</v>
      </c>
      <c r="N371">
        <v>58</v>
      </c>
      <c r="O371">
        <v>58</v>
      </c>
      <c r="P371">
        <v>111</v>
      </c>
      <c r="Q371">
        <v>0</v>
      </c>
      <c r="R371">
        <v>0</v>
      </c>
      <c r="S371" t="s">
        <v>1517</v>
      </c>
      <c r="T371">
        <v>6510</v>
      </c>
      <c r="U371" t="s">
        <v>336</v>
      </c>
      <c r="V371" t="s">
        <v>336</v>
      </c>
      <c r="W371" t="s">
        <v>1518</v>
      </c>
      <c r="X371">
        <v>2625</v>
      </c>
      <c r="Y371" t="s">
        <v>244</v>
      </c>
      <c r="AA371">
        <v>187</v>
      </c>
      <c r="AB371" t="s">
        <v>1519</v>
      </c>
      <c r="AC371" t="s">
        <v>1517</v>
      </c>
      <c r="AD371">
        <v>5</v>
      </c>
      <c r="AE371">
        <v>711686.06</v>
      </c>
      <c r="AF371">
        <v>6172755.6900000004</v>
      </c>
    </row>
    <row r="372" spans="1:32" x14ac:dyDescent="0.25">
      <c r="A372" s="40">
        <v>370</v>
      </c>
      <c r="B372" t="s">
        <v>1520</v>
      </c>
      <c r="C372">
        <v>130</v>
      </c>
      <c r="D372">
        <v>2008</v>
      </c>
      <c r="E372">
        <v>0</v>
      </c>
      <c r="F372">
        <v>2</v>
      </c>
      <c r="H372">
        <v>1</v>
      </c>
      <c r="J372">
        <v>1</v>
      </c>
      <c r="K372" t="s">
        <v>240</v>
      </c>
      <c r="L372">
        <v>90</v>
      </c>
      <c r="M372">
        <v>1</v>
      </c>
      <c r="N372">
        <v>58</v>
      </c>
      <c r="O372">
        <v>58</v>
      </c>
      <c r="P372">
        <v>111</v>
      </c>
      <c r="Q372">
        <v>0</v>
      </c>
      <c r="R372">
        <v>0</v>
      </c>
      <c r="S372" t="s">
        <v>1521</v>
      </c>
      <c r="T372">
        <v>6510</v>
      </c>
      <c r="U372" t="s">
        <v>336</v>
      </c>
      <c r="V372" t="s">
        <v>336</v>
      </c>
      <c r="W372" t="s">
        <v>1522</v>
      </c>
      <c r="X372">
        <v>2625</v>
      </c>
      <c r="Y372" t="s">
        <v>244</v>
      </c>
      <c r="AA372">
        <v>187</v>
      </c>
      <c r="AB372" t="s">
        <v>1523</v>
      </c>
      <c r="AC372" t="s">
        <v>1521</v>
      </c>
      <c r="AD372">
        <v>5</v>
      </c>
      <c r="AE372">
        <v>711696.73</v>
      </c>
      <c r="AF372">
        <v>6172758.5800000001</v>
      </c>
    </row>
    <row r="373" spans="1:32" x14ac:dyDescent="0.25">
      <c r="A373" s="40">
        <v>371</v>
      </c>
      <c r="B373" t="s">
        <v>1524</v>
      </c>
      <c r="C373">
        <v>130</v>
      </c>
      <c r="D373">
        <v>2008</v>
      </c>
      <c r="E373">
        <v>0</v>
      </c>
      <c r="F373">
        <v>2</v>
      </c>
      <c r="H373">
        <v>1</v>
      </c>
      <c r="J373">
        <v>1</v>
      </c>
      <c r="K373" t="s">
        <v>240</v>
      </c>
      <c r="L373">
        <v>90</v>
      </c>
      <c r="M373">
        <v>1</v>
      </c>
      <c r="N373">
        <v>60</v>
      </c>
      <c r="O373">
        <v>60</v>
      </c>
      <c r="P373">
        <v>119</v>
      </c>
      <c r="Q373">
        <v>0</v>
      </c>
      <c r="R373">
        <v>0</v>
      </c>
      <c r="S373" t="s">
        <v>1525</v>
      </c>
      <c r="T373">
        <v>6510</v>
      </c>
      <c r="U373" t="s">
        <v>336</v>
      </c>
      <c r="V373" t="s">
        <v>336</v>
      </c>
      <c r="W373" t="s">
        <v>588</v>
      </c>
      <c r="X373">
        <v>2625</v>
      </c>
      <c r="Y373" t="s">
        <v>244</v>
      </c>
      <c r="AA373">
        <v>187</v>
      </c>
      <c r="AB373" t="s">
        <v>1526</v>
      </c>
      <c r="AC373" t="s">
        <v>1525</v>
      </c>
      <c r="AD373">
        <v>5</v>
      </c>
      <c r="AE373">
        <v>711676.89</v>
      </c>
      <c r="AF373">
        <v>6172785.0199999996</v>
      </c>
    </row>
    <row r="374" spans="1:32" x14ac:dyDescent="0.25">
      <c r="A374" s="40">
        <v>372</v>
      </c>
      <c r="B374" t="s">
        <v>1527</v>
      </c>
      <c r="C374">
        <v>120</v>
      </c>
      <c r="D374">
        <v>1958</v>
      </c>
      <c r="E374">
        <v>1981</v>
      </c>
      <c r="F374">
        <v>4</v>
      </c>
      <c r="H374">
        <v>1</v>
      </c>
      <c r="J374">
        <v>7</v>
      </c>
      <c r="K374" t="s">
        <v>253</v>
      </c>
      <c r="L374">
        <v>3</v>
      </c>
      <c r="M374">
        <v>1</v>
      </c>
      <c r="N374">
        <v>117</v>
      </c>
      <c r="O374">
        <v>117</v>
      </c>
      <c r="P374">
        <v>207</v>
      </c>
      <c r="Q374">
        <v>0</v>
      </c>
      <c r="R374">
        <v>0</v>
      </c>
      <c r="S374" t="s">
        <v>1528</v>
      </c>
      <c r="T374">
        <v>7243</v>
      </c>
      <c r="U374" t="s">
        <v>417</v>
      </c>
      <c r="V374" t="s">
        <v>417</v>
      </c>
      <c r="W374" t="s">
        <v>253</v>
      </c>
      <c r="X374">
        <v>2665</v>
      </c>
      <c r="Y374" t="s">
        <v>257</v>
      </c>
      <c r="AA374">
        <v>187</v>
      </c>
      <c r="AB374" t="s">
        <v>1529</v>
      </c>
      <c r="AC374" t="s">
        <v>1528</v>
      </c>
      <c r="AD374">
        <v>5</v>
      </c>
      <c r="AE374">
        <v>713588.91</v>
      </c>
      <c r="AF374">
        <v>6169006.2400000002</v>
      </c>
    </row>
    <row r="375" spans="1:32" x14ac:dyDescent="0.25">
      <c r="A375" s="40">
        <v>373</v>
      </c>
      <c r="B375" t="s">
        <v>1530</v>
      </c>
      <c r="C375">
        <v>120</v>
      </c>
      <c r="D375">
        <v>1966</v>
      </c>
      <c r="E375">
        <v>1977</v>
      </c>
      <c r="F375">
        <v>1</v>
      </c>
      <c r="H375">
        <v>1</v>
      </c>
      <c r="J375">
        <v>2</v>
      </c>
      <c r="K375" t="s">
        <v>260</v>
      </c>
      <c r="M375">
        <v>1</v>
      </c>
      <c r="N375">
        <v>166</v>
      </c>
      <c r="O375">
        <v>166</v>
      </c>
      <c r="P375">
        <v>166</v>
      </c>
      <c r="Q375">
        <v>0</v>
      </c>
      <c r="R375">
        <v>0</v>
      </c>
      <c r="S375" t="s">
        <v>1531</v>
      </c>
      <c r="T375">
        <v>7775</v>
      </c>
      <c r="U375" t="s">
        <v>262</v>
      </c>
      <c r="V375" t="s">
        <v>262</v>
      </c>
      <c r="W375" t="s">
        <v>268</v>
      </c>
      <c r="X375">
        <v>2665</v>
      </c>
      <c r="Y375" t="s">
        <v>257</v>
      </c>
      <c r="AA375">
        <v>187</v>
      </c>
      <c r="AB375" t="s">
        <v>1532</v>
      </c>
      <c r="AC375" t="s">
        <v>1531</v>
      </c>
      <c r="AD375">
        <v>5</v>
      </c>
      <c r="AE375">
        <v>712729.18</v>
      </c>
      <c r="AF375">
        <v>6169218.8099999996</v>
      </c>
    </row>
    <row r="376" spans="1:32" x14ac:dyDescent="0.25">
      <c r="A376" s="40">
        <v>374</v>
      </c>
      <c r="B376" t="s">
        <v>1533</v>
      </c>
      <c r="C376">
        <v>130</v>
      </c>
      <c r="D376">
        <v>1993</v>
      </c>
      <c r="E376">
        <v>0</v>
      </c>
      <c r="F376">
        <v>4</v>
      </c>
      <c r="H376">
        <v>2</v>
      </c>
      <c r="J376">
        <v>1</v>
      </c>
      <c r="K376" t="s">
        <v>240</v>
      </c>
      <c r="M376">
        <v>1</v>
      </c>
      <c r="N376">
        <v>104</v>
      </c>
      <c r="O376">
        <v>104</v>
      </c>
      <c r="P376">
        <v>104</v>
      </c>
      <c r="Q376">
        <v>0</v>
      </c>
      <c r="R376">
        <v>0</v>
      </c>
      <c r="S376" t="s">
        <v>1534</v>
      </c>
      <c r="T376">
        <v>9100</v>
      </c>
      <c r="U376" t="s">
        <v>267</v>
      </c>
      <c r="V376" t="s">
        <v>267</v>
      </c>
      <c r="W376" t="s">
        <v>473</v>
      </c>
      <c r="X376">
        <v>2625</v>
      </c>
      <c r="Y376" t="s">
        <v>244</v>
      </c>
      <c r="AA376">
        <v>187</v>
      </c>
      <c r="AB376" t="s">
        <v>1535</v>
      </c>
      <c r="AC376" t="s">
        <v>1534</v>
      </c>
      <c r="AD376">
        <v>5</v>
      </c>
      <c r="AE376">
        <v>711659.13</v>
      </c>
      <c r="AF376">
        <v>6172482.21</v>
      </c>
    </row>
    <row r="377" spans="1:32" x14ac:dyDescent="0.25">
      <c r="A377" s="40">
        <v>375</v>
      </c>
      <c r="B377" t="s">
        <v>1536</v>
      </c>
      <c r="C377">
        <v>120</v>
      </c>
      <c r="D377">
        <v>1970</v>
      </c>
      <c r="E377">
        <v>1991</v>
      </c>
      <c r="F377">
        <v>5</v>
      </c>
      <c r="H377">
        <v>1</v>
      </c>
      <c r="J377">
        <v>1</v>
      </c>
      <c r="K377" t="s">
        <v>240</v>
      </c>
      <c r="M377">
        <v>1</v>
      </c>
      <c r="N377">
        <v>154</v>
      </c>
      <c r="O377">
        <v>154</v>
      </c>
      <c r="P377">
        <v>126</v>
      </c>
      <c r="Q377">
        <v>0</v>
      </c>
      <c r="R377">
        <v>0</v>
      </c>
      <c r="S377" t="s">
        <v>1537</v>
      </c>
      <c r="T377">
        <v>2449</v>
      </c>
      <c r="U377" t="s">
        <v>312</v>
      </c>
      <c r="V377" t="s">
        <v>312</v>
      </c>
      <c r="W377" t="s">
        <v>1538</v>
      </c>
      <c r="X377">
        <v>2625</v>
      </c>
      <c r="Y377" t="s">
        <v>244</v>
      </c>
      <c r="AA377">
        <v>187</v>
      </c>
      <c r="AB377" t="s">
        <v>1539</v>
      </c>
      <c r="AC377" t="s">
        <v>1537</v>
      </c>
      <c r="AD377">
        <v>5</v>
      </c>
      <c r="AE377">
        <v>711434.53</v>
      </c>
      <c r="AF377">
        <v>6172195.9800000004</v>
      </c>
    </row>
    <row r="378" spans="1:32" x14ac:dyDescent="0.25">
      <c r="A378" s="40">
        <v>376</v>
      </c>
      <c r="B378" t="s">
        <v>1540</v>
      </c>
      <c r="C378">
        <v>130</v>
      </c>
      <c r="D378">
        <v>1975</v>
      </c>
      <c r="E378">
        <v>0</v>
      </c>
      <c r="F378">
        <v>1</v>
      </c>
      <c r="H378">
        <v>5</v>
      </c>
      <c r="J378">
        <v>1</v>
      </c>
      <c r="K378" t="s">
        <v>240</v>
      </c>
      <c r="L378">
        <v>0</v>
      </c>
      <c r="M378">
        <v>1</v>
      </c>
      <c r="N378">
        <v>75</v>
      </c>
      <c r="O378">
        <v>75</v>
      </c>
      <c r="P378">
        <v>125</v>
      </c>
      <c r="Q378">
        <v>0</v>
      </c>
      <c r="R378">
        <v>0</v>
      </c>
      <c r="S378" t="s">
        <v>1541</v>
      </c>
      <c r="T378">
        <v>2556</v>
      </c>
      <c r="U378" t="s">
        <v>317</v>
      </c>
      <c r="V378" t="s">
        <v>317</v>
      </c>
      <c r="W378" t="s">
        <v>1542</v>
      </c>
      <c r="X378">
        <v>2625</v>
      </c>
      <c r="Y378" t="s">
        <v>244</v>
      </c>
      <c r="AA378">
        <v>187</v>
      </c>
      <c r="AB378" t="s">
        <v>1543</v>
      </c>
      <c r="AC378" t="s">
        <v>1541</v>
      </c>
      <c r="AD378">
        <v>5</v>
      </c>
      <c r="AE378">
        <v>711511.13</v>
      </c>
      <c r="AF378">
        <v>6172327.4900000002</v>
      </c>
    </row>
    <row r="379" spans="1:32" x14ac:dyDescent="0.25">
      <c r="A379" s="40">
        <v>377</v>
      </c>
      <c r="B379" t="s">
        <v>1544</v>
      </c>
      <c r="C379">
        <v>120</v>
      </c>
      <c r="D379">
        <v>1971</v>
      </c>
      <c r="E379">
        <v>1987</v>
      </c>
      <c r="F379">
        <v>3</v>
      </c>
      <c r="H379">
        <v>1</v>
      </c>
      <c r="J379">
        <v>2</v>
      </c>
      <c r="K379" t="s">
        <v>260</v>
      </c>
      <c r="L379">
        <v>2</v>
      </c>
      <c r="M379">
        <v>1</v>
      </c>
      <c r="N379">
        <v>157</v>
      </c>
      <c r="O379">
        <v>157</v>
      </c>
      <c r="P379">
        <v>134</v>
      </c>
      <c r="Q379">
        <v>0</v>
      </c>
      <c r="R379">
        <v>0</v>
      </c>
      <c r="S379" t="s">
        <v>1545</v>
      </c>
      <c r="T379">
        <v>6710</v>
      </c>
      <c r="U379" t="s">
        <v>327</v>
      </c>
      <c r="V379" t="s">
        <v>327</v>
      </c>
      <c r="W379" t="s">
        <v>401</v>
      </c>
      <c r="X379">
        <v>2625</v>
      </c>
      <c r="Y379" t="s">
        <v>244</v>
      </c>
      <c r="AA379">
        <v>187</v>
      </c>
      <c r="AB379" t="s">
        <v>1546</v>
      </c>
      <c r="AC379" t="s">
        <v>1545</v>
      </c>
      <c r="AD379">
        <v>5</v>
      </c>
      <c r="AE379">
        <v>711083.74</v>
      </c>
      <c r="AF379">
        <v>6171855.5099999998</v>
      </c>
    </row>
    <row r="380" spans="1:32" x14ac:dyDescent="0.25">
      <c r="A380" s="40">
        <v>378</v>
      </c>
      <c r="B380" t="s">
        <v>1547</v>
      </c>
      <c r="C380">
        <v>130</v>
      </c>
      <c r="D380">
        <v>1993</v>
      </c>
      <c r="E380">
        <v>0</v>
      </c>
      <c r="F380">
        <v>4</v>
      </c>
      <c r="H380">
        <v>2</v>
      </c>
      <c r="J380">
        <v>1</v>
      </c>
      <c r="K380" t="s">
        <v>240</v>
      </c>
      <c r="M380">
        <v>1</v>
      </c>
      <c r="N380">
        <v>104</v>
      </c>
      <c r="O380">
        <v>104</v>
      </c>
      <c r="P380">
        <v>104</v>
      </c>
      <c r="Q380">
        <v>0</v>
      </c>
      <c r="R380">
        <v>0</v>
      </c>
      <c r="S380" t="s">
        <v>1548</v>
      </c>
      <c r="T380">
        <v>9100</v>
      </c>
      <c r="U380" t="s">
        <v>267</v>
      </c>
      <c r="V380" t="s">
        <v>267</v>
      </c>
      <c r="W380" t="s">
        <v>558</v>
      </c>
      <c r="X380">
        <v>2625</v>
      </c>
      <c r="Y380" t="s">
        <v>244</v>
      </c>
      <c r="AA380">
        <v>187</v>
      </c>
      <c r="AB380" t="s">
        <v>1549</v>
      </c>
      <c r="AC380" t="s">
        <v>1548</v>
      </c>
      <c r="AD380">
        <v>5</v>
      </c>
      <c r="AE380">
        <v>711622.41</v>
      </c>
      <c r="AF380">
        <v>6172440.54</v>
      </c>
    </row>
    <row r="381" spans="1:32" x14ac:dyDescent="0.25">
      <c r="A381" s="40">
        <v>379</v>
      </c>
      <c r="B381" t="s">
        <v>1550</v>
      </c>
      <c r="C381">
        <v>120</v>
      </c>
      <c r="D381">
        <v>1956</v>
      </c>
      <c r="E381">
        <v>1972</v>
      </c>
      <c r="F381">
        <v>3</v>
      </c>
      <c r="H381">
        <v>1</v>
      </c>
      <c r="J381">
        <v>2</v>
      </c>
      <c r="K381" t="s">
        <v>260</v>
      </c>
      <c r="L381">
        <v>2</v>
      </c>
      <c r="M381">
        <v>1</v>
      </c>
      <c r="N381">
        <v>139</v>
      </c>
      <c r="O381">
        <v>139</v>
      </c>
      <c r="P381">
        <v>139</v>
      </c>
      <c r="Q381">
        <v>0</v>
      </c>
      <c r="R381">
        <v>0</v>
      </c>
      <c r="S381" t="s">
        <v>1551</v>
      </c>
      <c r="T381">
        <v>7775</v>
      </c>
      <c r="U381" t="s">
        <v>262</v>
      </c>
      <c r="V381" t="s">
        <v>262</v>
      </c>
      <c r="W381" t="s">
        <v>565</v>
      </c>
      <c r="X381">
        <v>2665</v>
      </c>
      <c r="Y381" t="s">
        <v>257</v>
      </c>
      <c r="AA381">
        <v>187</v>
      </c>
      <c r="AB381" t="s">
        <v>1552</v>
      </c>
      <c r="AC381" t="s">
        <v>1551</v>
      </c>
      <c r="AD381">
        <v>5</v>
      </c>
      <c r="AE381">
        <v>712420.61</v>
      </c>
      <c r="AF381">
        <v>6169130.5499999998</v>
      </c>
    </row>
    <row r="382" spans="1:32" x14ac:dyDescent="0.25">
      <c r="A382" s="40">
        <v>380</v>
      </c>
      <c r="B382" t="s">
        <v>1553</v>
      </c>
      <c r="C382">
        <v>120</v>
      </c>
      <c r="D382">
        <v>1930</v>
      </c>
      <c r="E382">
        <v>0</v>
      </c>
      <c r="F382">
        <v>5</v>
      </c>
      <c r="H382">
        <v>1</v>
      </c>
      <c r="J382">
        <v>2</v>
      </c>
      <c r="K382" t="s">
        <v>260</v>
      </c>
      <c r="L382">
        <v>2</v>
      </c>
      <c r="M382">
        <v>1</v>
      </c>
      <c r="N382">
        <v>110</v>
      </c>
      <c r="O382">
        <v>110</v>
      </c>
      <c r="P382">
        <v>204</v>
      </c>
      <c r="Q382">
        <v>0</v>
      </c>
      <c r="R382">
        <v>0</v>
      </c>
      <c r="S382" t="s">
        <v>1554</v>
      </c>
      <c r="T382">
        <v>852</v>
      </c>
      <c r="U382" t="s">
        <v>249</v>
      </c>
      <c r="V382" t="s">
        <v>249</v>
      </c>
      <c r="W382" t="s">
        <v>1555</v>
      </c>
      <c r="X382">
        <v>2625</v>
      </c>
      <c r="Y382" t="s">
        <v>244</v>
      </c>
      <c r="AA382">
        <v>187</v>
      </c>
      <c r="AB382" t="s">
        <v>1556</v>
      </c>
      <c r="AC382" t="s">
        <v>1554</v>
      </c>
      <c r="AD382">
        <v>5</v>
      </c>
      <c r="AE382">
        <v>711575.68</v>
      </c>
      <c r="AF382">
        <v>6170668.75</v>
      </c>
    </row>
    <row r="383" spans="1:32" x14ac:dyDescent="0.25">
      <c r="A383" s="40">
        <v>381</v>
      </c>
      <c r="B383" t="s">
        <v>1557</v>
      </c>
      <c r="C383">
        <v>120</v>
      </c>
      <c r="D383">
        <v>1969</v>
      </c>
      <c r="E383">
        <v>1985</v>
      </c>
      <c r="F383">
        <v>3</v>
      </c>
      <c r="H383">
        <v>1</v>
      </c>
      <c r="J383">
        <v>1</v>
      </c>
      <c r="K383" t="s">
        <v>240</v>
      </c>
      <c r="L383">
        <v>80</v>
      </c>
      <c r="M383">
        <v>1</v>
      </c>
      <c r="N383">
        <v>144</v>
      </c>
      <c r="O383">
        <v>144</v>
      </c>
      <c r="P383">
        <v>144</v>
      </c>
      <c r="Q383">
        <v>0</v>
      </c>
      <c r="R383">
        <v>0</v>
      </c>
      <c r="S383" t="s">
        <v>1558</v>
      </c>
      <c r="T383">
        <v>2449</v>
      </c>
      <c r="U383" t="s">
        <v>312</v>
      </c>
      <c r="V383" t="s">
        <v>312</v>
      </c>
      <c r="W383" t="s">
        <v>699</v>
      </c>
      <c r="X383">
        <v>2625</v>
      </c>
      <c r="Y383" t="s">
        <v>244</v>
      </c>
      <c r="AA383">
        <v>187</v>
      </c>
      <c r="AB383" t="s">
        <v>1559</v>
      </c>
      <c r="AC383" t="s">
        <v>1558</v>
      </c>
      <c r="AD383">
        <v>5</v>
      </c>
      <c r="AE383">
        <v>711449.46</v>
      </c>
      <c r="AF383">
        <v>6172056.25</v>
      </c>
    </row>
    <row r="384" spans="1:32" x14ac:dyDescent="0.25">
      <c r="A384" s="40">
        <v>382</v>
      </c>
      <c r="B384" t="s">
        <v>1560</v>
      </c>
      <c r="C384">
        <v>130</v>
      </c>
      <c r="D384">
        <v>1967</v>
      </c>
      <c r="E384">
        <v>0</v>
      </c>
      <c r="F384">
        <v>1</v>
      </c>
      <c r="H384">
        <v>1</v>
      </c>
      <c r="J384">
        <v>1</v>
      </c>
      <c r="K384" t="s">
        <v>240</v>
      </c>
      <c r="M384">
        <v>1</v>
      </c>
      <c r="N384">
        <v>110</v>
      </c>
      <c r="O384">
        <v>110</v>
      </c>
      <c r="P384">
        <v>110</v>
      </c>
      <c r="Q384">
        <v>0</v>
      </c>
      <c r="R384">
        <v>0</v>
      </c>
      <c r="S384" t="s">
        <v>1561</v>
      </c>
      <c r="T384">
        <v>4154</v>
      </c>
      <c r="U384" t="s">
        <v>322</v>
      </c>
      <c r="V384" t="s">
        <v>322</v>
      </c>
      <c r="W384" t="s">
        <v>299</v>
      </c>
      <c r="X384">
        <v>2665</v>
      </c>
      <c r="Y384" t="s">
        <v>257</v>
      </c>
      <c r="AA384">
        <v>187</v>
      </c>
      <c r="AB384" t="s">
        <v>1562</v>
      </c>
      <c r="AC384" t="s">
        <v>1561</v>
      </c>
      <c r="AD384">
        <v>5</v>
      </c>
      <c r="AE384">
        <v>713676.82</v>
      </c>
      <c r="AF384">
        <v>6169223.2400000002</v>
      </c>
    </row>
    <row r="385" spans="1:32" x14ac:dyDescent="0.25">
      <c r="A385" s="40">
        <v>383</v>
      </c>
      <c r="B385" t="s">
        <v>1563</v>
      </c>
      <c r="C385">
        <v>120</v>
      </c>
      <c r="D385">
        <v>2009</v>
      </c>
      <c r="E385">
        <v>0</v>
      </c>
      <c r="F385">
        <v>4</v>
      </c>
      <c r="H385">
        <v>5</v>
      </c>
      <c r="J385">
        <v>2</v>
      </c>
      <c r="K385" t="s">
        <v>260</v>
      </c>
      <c r="L385">
        <v>90</v>
      </c>
      <c r="M385">
        <v>1</v>
      </c>
      <c r="N385">
        <v>130</v>
      </c>
      <c r="O385">
        <v>130</v>
      </c>
      <c r="P385">
        <v>130</v>
      </c>
      <c r="Q385">
        <v>0</v>
      </c>
      <c r="R385">
        <v>0</v>
      </c>
      <c r="S385" t="s">
        <v>1564</v>
      </c>
      <c r="T385">
        <v>7136</v>
      </c>
      <c r="U385" t="s">
        <v>255</v>
      </c>
      <c r="V385" t="s">
        <v>255</v>
      </c>
      <c r="W385" t="s">
        <v>1270</v>
      </c>
      <c r="X385">
        <v>2665</v>
      </c>
      <c r="Y385" t="s">
        <v>257</v>
      </c>
      <c r="AA385">
        <v>187</v>
      </c>
      <c r="AB385" t="s">
        <v>1565</v>
      </c>
      <c r="AC385" t="s">
        <v>1564</v>
      </c>
      <c r="AD385">
        <v>5</v>
      </c>
      <c r="AE385">
        <v>713152.65</v>
      </c>
      <c r="AF385">
        <v>6168499.5700000003</v>
      </c>
    </row>
    <row r="386" spans="1:32" x14ac:dyDescent="0.25">
      <c r="A386" s="40">
        <v>384</v>
      </c>
      <c r="B386" t="s">
        <v>1566</v>
      </c>
      <c r="C386">
        <v>130</v>
      </c>
      <c r="D386">
        <v>1959</v>
      </c>
      <c r="E386">
        <v>0</v>
      </c>
      <c r="F386">
        <v>3</v>
      </c>
      <c r="H386">
        <v>1</v>
      </c>
      <c r="J386">
        <v>2</v>
      </c>
      <c r="K386" t="s">
        <v>247</v>
      </c>
      <c r="M386">
        <v>1</v>
      </c>
      <c r="N386">
        <v>94</v>
      </c>
      <c r="O386">
        <v>94</v>
      </c>
      <c r="P386">
        <v>94</v>
      </c>
      <c r="Q386">
        <v>0</v>
      </c>
      <c r="R386">
        <v>0</v>
      </c>
      <c r="S386" t="s">
        <v>1567</v>
      </c>
      <c r="T386">
        <v>7775</v>
      </c>
      <c r="U386" t="s">
        <v>262</v>
      </c>
      <c r="V386" t="s">
        <v>262</v>
      </c>
      <c r="W386" t="s">
        <v>1568</v>
      </c>
      <c r="X386">
        <v>2665</v>
      </c>
      <c r="Y386" t="s">
        <v>257</v>
      </c>
      <c r="AA386">
        <v>187</v>
      </c>
      <c r="AB386" t="s">
        <v>1569</v>
      </c>
      <c r="AC386" t="s">
        <v>1567</v>
      </c>
      <c r="AD386">
        <v>5</v>
      </c>
      <c r="AE386">
        <v>712889.86</v>
      </c>
      <c r="AF386">
        <v>6169282.6500000004</v>
      </c>
    </row>
    <row r="387" spans="1:32" x14ac:dyDescent="0.25">
      <c r="A387" s="40">
        <v>385</v>
      </c>
      <c r="B387" t="s">
        <v>1570</v>
      </c>
      <c r="C387">
        <v>130</v>
      </c>
      <c r="D387">
        <v>1993</v>
      </c>
      <c r="E387">
        <v>0</v>
      </c>
      <c r="F387">
        <v>4</v>
      </c>
      <c r="H387">
        <v>2</v>
      </c>
      <c r="J387">
        <v>1</v>
      </c>
      <c r="K387" t="s">
        <v>240</v>
      </c>
      <c r="M387">
        <v>1</v>
      </c>
      <c r="N387">
        <v>59</v>
      </c>
      <c r="O387">
        <v>59</v>
      </c>
      <c r="P387">
        <v>116</v>
      </c>
      <c r="Q387">
        <v>0</v>
      </c>
      <c r="R387">
        <v>0</v>
      </c>
      <c r="S387" t="s">
        <v>1571</v>
      </c>
      <c r="T387">
        <v>9100</v>
      </c>
      <c r="U387" t="s">
        <v>267</v>
      </c>
      <c r="V387" t="s">
        <v>267</v>
      </c>
      <c r="W387" t="s">
        <v>385</v>
      </c>
      <c r="X387">
        <v>2625</v>
      </c>
      <c r="Y387" t="s">
        <v>244</v>
      </c>
      <c r="AA387">
        <v>187</v>
      </c>
      <c r="AB387" t="s">
        <v>1572</v>
      </c>
      <c r="AC387" t="s">
        <v>1571</v>
      </c>
      <c r="AD387">
        <v>5</v>
      </c>
      <c r="AE387">
        <v>711608.34</v>
      </c>
      <c r="AF387">
        <v>6172540.7699999996</v>
      </c>
    </row>
    <row r="388" spans="1:32" x14ac:dyDescent="0.25">
      <c r="A388" s="40">
        <v>386</v>
      </c>
      <c r="B388" t="s">
        <v>1573</v>
      </c>
      <c r="C388">
        <v>120</v>
      </c>
      <c r="D388">
        <v>1973</v>
      </c>
      <c r="E388">
        <v>0</v>
      </c>
      <c r="F388">
        <v>3</v>
      </c>
      <c r="H388">
        <v>1</v>
      </c>
      <c r="J388">
        <v>2</v>
      </c>
      <c r="K388" t="s">
        <v>260</v>
      </c>
      <c r="M388">
        <v>1</v>
      </c>
      <c r="N388">
        <v>136</v>
      </c>
      <c r="O388">
        <v>136</v>
      </c>
      <c r="P388">
        <v>136</v>
      </c>
      <c r="Q388">
        <v>0</v>
      </c>
      <c r="R388">
        <v>0</v>
      </c>
      <c r="S388" t="s">
        <v>1574</v>
      </c>
      <c r="T388">
        <v>2130</v>
      </c>
      <c r="U388" t="s">
        <v>626</v>
      </c>
      <c r="V388" t="s">
        <v>626</v>
      </c>
      <c r="W388" t="s">
        <v>408</v>
      </c>
      <c r="X388">
        <v>2665</v>
      </c>
      <c r="Y388" t="s">
        <v>257</v>
      </c>
      <c r="AA388">
        <v>187</v>
      </c>
      <c r="AB388" t="s">
        <v>1575</v>
      </c>
      <c r="AC388" t="s">
        <v>1574</v>
      </c>
      <c r="AD388">
        <v>5</v>
      </c>
      <c r="AE388">
        <v>712041.13</v>
      </c>
      <c r="AF388">
        <v>6169516.2000000002</v>
      </c>
    </row>
    <row r="389" spans="1:32" x14ac:dyDescent="0.25">
      <c r="A389" s="40">
        <v>387</v>
      </c>
      <c r="B389" t="s">
        <v>1576</v>
      </c>
      <c r="C389">
        <v>120</v>
      </c>
      <c r="D389">
        <v>1967</v>
      </c>
      <c r="E389">
        <v>0</v>
      </c>
      <c r="F389">
        <v>3</v>
      </c>
      <c r="H389">
        <v>1</v>
      </c>
      <c r="J389">
        <v>1</v>
      </c>
      <c r="K389" t="s">
        <v>240</v>
      </c>
      <c r="M389">
        <v>1</v>
      </c>
      <c r="N389">
        <v>109</v>
      </c>
      <c r="O389">
        <v>109</v>
      </c>
      <c r="P389">
        <v>109</v>
      </c>
      <c r="Q389">
        <v>0</v>
      </c>
      <c r="R389">
        <v>0</v>
      </c>
      <c r="S389" t="s">
        <v>1577</v>
      </c>
      <c r="T389">
        <v>6391</v>
      </c>
      <c r="U389" t="s">
        <v>539</v>
      </c>
      <c r="V389" t="s">
        <v>539</v>
      </c>
      <c r="W389" t="s">
        <v>299</v>
      </c>
      <c r="X389">
        <v>2625</v>
      </c>
      <c r="Y389" t="s">
        <v>244</v>
      </c>
      <c r="AA389">
        <v>187</v>
      </c>
      <c r="AB389" t="s">
        <v>1578</v>
      </c>
      <c r="AC389" t="s">
        <v>1577</v>
      </c>
      <c r="AD389">
        <v>5</v>
      </c>
      <c r="AE389">
        <v>711200.25</v>
      </c>
      <c r="AF389">
        <v>6171692.8099999996</v>
      </c>
    </row>
    <row r="390" spans="1:32" x14ac:dyDescent="0.25">
      <c r="A390" s="40">
        <v>388</v>
      </c>
      <c r="B390" t="s">
        <v>1579</v>
      </c>
      <c r="C390">
        <v>120</v>
      </c>
      <c r="D390">
        <v>1970</v>
      </c>
      <c r="E390">
        <v>0</v>
      </c>
      <c r="F390">
        <v>4</v>
      </c>
      <c r="H390">
        <v>1</v>
      </c>
      <c r="J390">
        <v>2</v>
      </c>
      <c r="K390" t="s">
        <v>260</v>
      </c>
      <c r="M390">
        <v>1</v>
      </c>
      <c r="N390">
        <v>160</v>
      </c>
      <c r="O390">
        <v>160</v>
      </c>
      <c r="P390">
        <v>160</v>
      </c>
      <c r="Q390">
        <v>0</v>
      </c>
      <c r="R390">
        <v>0</v>
      </c>
      <c r="S390" t="s">
        <v>1580</v>
      </c>
      <c r="T390">
        <v>7882</v>
      </c>
      <c r="U390" t="s">
        <v>372</v>
      </c>
      <c r="V390" t="s">
        <v>372</v>
      </c>
      <c r="W390" t="s">
        <v>1581</v>
      </c>
      <c r="X390">
        <v>2625</v>
      </c>
      <c r="Y390" t="s">
        <v>244</v>
      </c>
      <c r="AA390">
        <v>187</v>
      </c>
      <c r="AB390" t="s">
        <v>1582</v>
      </c>
      <c r="AC390" t="s">
        <v>1580</v>
      </c>
      <c r="AD390">
        <v>5</v>
      </c>
      <c r="AE390">
        <v>711973.89</v>
      </c>
      <c r="AF390">
        <v>6172218.0199999996</v>
      </c>
    </row>
    <row r="391" spans="1:32" x14ac:dyDescent="0.25">
      <c r="A391" s="40">
        <v>389</v>
      </c>
      <c r="B391" t="s">
        <v>1583</v>
      </c>
      <c r="C391">
        <v>120</v>
      </c>
      <c r="D391">
        <v>1968</v>
      </c>
      <c r="E391">
        <v>0</v>
      </c>
      <c r="F391">
        <v>1</v>
      </c>
      <c r="H391">
        <v>1</v>
      </c>
      <c r="J391">
        <v>2</v>
      </c>
      <c r="K391" t="s">
        <v>247</v>
      </c>
      <c r="M391">
        <v>1</v>
      </c>
      <c r="N391">
        <v>121</v>
      </c>
      <c r="O391">
        <v>121</v>
      </c>
      <c r="P391">
        <v>121</v>
      </c>
      <c r="Q391">
        <v>0</v>
      </c>
      <c r="R391">
        <v>0</v>
      </c>
      <c r="S391" t="s">
        <v>1584</v>
      </c>
      <c r="T391">
        <v>2130</v>
      </c>
      <c r="U391" t="s">
        <v>626</v>
      </c>
      <c r="V391" t="s">
        <v>626</v>
      </c>
      <c r="W391" t="s">
        <v>393</v>
      </c>
      <c r="X391">
        <v>2665</v>
      </c>
      <c r="Y391" t="s">
        <v>257</v>
      </c>
      <c r="AA391">
        <v>187</v>
      </c>
      <c r="AB391" t="s">
        <v>1585</v>
      </c>
      <c r="AC391" t="s">
        <v>1584</v>
      </c>
      <c r="AD391">
        <v>5</v>
      </c>
      <c r="AE391">
        <v>712025.91</v>
      </c>
      <c r="AF391">
        <v>6169528.4699999997</v>
      </c>
    </row>
    <row r="392" spans="1:32" x14ac:dyDescent="0.25">
      <c r="A392" s="40">
        <v>390</v>
      </c>
      <c r="B392" t="s">
        <v>1586</v>
      </c>
      <c r="C392">
        <v>120</v>
      </c>
      <c r="D392">
        <v>1968</v>
      </c>
      <c r="E392">
        <v>1992</v>
      </c>
      <c r="F392">
        <v>3</v>
      </c>
      <c r="H392">
        <v>1</v>
      </c>
      <c r="J392">
        <v>1</v>
      </c>
      <c r="K392" t="s">
        <v>240</v>
      </c>
      <c r="M392">
        <v>1</v>
      </c>
      <c r="N392">
        <v>175</v>
      </c>
      <c r="O392">
        <v>175</v>
      </c>
      <c r="P392">
        <v>175</v>
      </c>
      <c r="Q392">
        <v>0</v>
      </c>
      <c r="R392">
        <v>0</v>
      </c>
      <c r="S392" t="s">
        <v>1587</v>
      </c>
      <c r="T392">
        <v>6391</v>
      </c>
      <c r="U392" t="s">
        <v>539</v>
      </c>
      <c r="V392" t="s">
        <v>539</v>
      </c>
      <c r="W392" t="s">
        <v>421</v>
      </c>
      <c r="X392">
        <v>2625</v>
      </c>
      <c r="Y392" t="s">
        <v>244</v>
      </c>
      <c r="AA392">
        <v>187</v>
      </c>
      <c r="AB392" t="s">
        <v>1588</v>
      </c>
      <c r="AC392" t="s">
        <v>1587</v>
      </c>
      <c r="AD392">
        <v>5</v>
      </c>
      <c r="AE392">
        <v>711203.87</v>
      </c>
      <c r="AF392">
        <v>6171679.9699999997</v>
      </c>
    </row>
    <row r="393" spans="1:32" x14ac:dyDescent="0.25">
      <c r="A393" s="40">
        <v>391</v>
      </c>
      <c r="B393" t="s">
        <v>1589</v>
      </c>
      <c r="C393">
        <v>510</v>
      </c>
      <c r="D393">
        <v>1950</v>
      </c>
      <c r="E393">
        <v>0</v>
      </c>
      <c r="F393">
        <v>2</v>
      </c>
      <c r="H393">
        <v>5</v>
      </c>
      <c r="J393">
        <v>7</v>
      </c>
      <c r="K393" t="s">
        <v>253</v>
      </c>
      <c r="M393">
        <v>1</v>
      </c>
      <c r="N393">
        <v>43</v>
      </c>
      <c r="O393">
        <v>43</v>
      </c>
      <c r="P393">
        <v>43</v>
      </c>
      <c r="Q393">
        <v>0</v>
      </c>
      <c r="R393">
        <v>0</v>
      </c>
      <c r="S393" t="s">
        <v>1590</v>
      </c>
      <c r="T393">
        <v>2769</v>
      </c>
      <c r="U393" t="s">
        <v>1138</v>
      </c>
      <c r="V393" t="s">
        <v>1138</v>
      </c>
      <c r="W393" t="s">
        <v>558</v>
      </c>
      <c r="X393">
        <v>2665</v>
      </c>
      <c r="Y393" t="s">
        <v>257</v>
      </c>
      <c r="AA393">
        <v>187</v>
      </c>
      <c r="AB393" t="s">
        <v>1591</v>
      </c>
      <c r="AC393" t="s">
        <v>1590</v>
      </c>
      <c r="AD393">
        <v>5</v>
      </c>
      <c r="AE393">
        <v>713963.6</v>
      </c>
      <c r="AF393">
        <v>6169130.2699999996</v>
      </c>
    </row>
    <row r="394" spans="1:32" x14ac:dyDescent="0.25">
      <c r="A394" s="40">
        <v>392</v>
      </c>
      <c r="B394" t="s">
        <v>1592</v>
      </c>
      <c r="C394">
        <v>120</v>
      </c>
      <c r="D394">
        <v>1978</v>
      </c>
      <c r="E394">
        <v>0</v>
      </c>
      <c r="F394">
        <v>3</v>
      </c>
      <c r="H394">
        <v>1</v>
      </c>
      <c r="J394">
        <v>2</v>
      </c>
      <c r="K394" t="s">
        <v>260</v>
      </c>
      <c r="M394">
        <v>1</v>
      </c>
      <c r="N394">
        <v>139</v>
      </c>
      <c r="O394">
        <v>139</v>
      </c>
      <c r="P394">
        <v>229</v>
      </c>
      <c r="Q394">
        <v>0</v>
      </c>
      <c r="R394">
        <v>0</v>
      </c>
      <c r="S394" t="s">
        <v>1593</v>
      </c>
      <c r="T394">
        <v>5965</v>
      </c>
      <c r="U394" t="s">
        <v>917</v>
      </c>
      <c r="V394" t="s">
        <v>917</v>
      </c>
      <c r="W394" t="s">
        <v>1594</v>
      </c>
      <c r="X394">
        <v>2665</v>
      </c>
      <c r="Y394" t="s">
        <v>257</v>
      </c>
      <c r="AA394">
        <v>187</v>
      </c>
      <c r="AB394" t="s">
        <v>1595</v>
      </c>
      <c r="AC394" t="s">
        <v>1593</v>
      </c>
      <c r="AD394">
        <v>5</v>
      </c>
      <c r="AE394">
        <v>713348.26</v>
      </c>
      <c r="AF394">
        <v>6168716.7800000003</v>
      </c>
    </row>
    <row r="395" spans="1:32" x14ac:dyDescent="0.25">
      <c r="A395" s="40">
        <v>393</v>
      </c>
      <c r="B395" t="s">
        <v>1596</v>
      </c>
      <c r="C395">
        <v>130</v>
      </c>
      <c r="D395">
        <v>2008</v>
      </c>
      <c r="E395">
        <v>0</v>
      </c>
      <c r="F395">
        <v>2</v>
      </c>
      <c r="H395">
        <v>1</v>
      </c>
      <c r="J395">
        <v>2</v>
      </c>
      <c r="K395" t="s">
        <v>260</v>
      </c>
      <c r="L395">
        <v>90</v>
      </c>
      <c r="M395">
        <v>1</v>
      </c>
      <c r="N395">
        <v>56</v>
      </c>
      <c r="O395">
        <v>56</v>
      </c>
      <c r="P395">
        <v>108</v>
      </c>
      <c r="Q395">
        <v>0</v>
      </c>
      <c r="R395">
        <v>0</v>
      </c>
      <c r="S395" t="s">
        <v>1597</v>
      </c>
      <c r="T395">
        <v>7450</v>
      </c>
      <c r="U395" t="s">
        <v>332</v>
      </c>
      <c r="V395" t="s">
        <v>332</v>
      </c>
      <c r="W395" t="s">
        <v>515</v>
      </c>
      <c r="X395">
        <v>2665</v>
      </c>
      <c r="Y395" t="s">
        <v>257</v>
      </c>
      <c r="AA395">
        <v>187</v>
      </c>
      <c r="AB395" t="s">
        <v>1598</v>
      </c>
      <c r="AC395" t="s">
        <v>1597</v>
      </c>
      <c r="AD395">
        <v>5</v>
      </c>
      <c r="AE395">
        <v>712730.48</v>
      </c>
      <c r="AF395">
        <v>6168847.3899999997</v>
      </c>
    </row>
    <row r="396" spans="1:32" x14ac:dyDescent="0.25">
      <c r="A396" s="40">
        <v>394</v>
      </c>
      <c r="B396" t="s">
        <v>1599</v>
      </c>
      <c r="C396">
        <v>130</v>
      </c>
      <c r="D396">
        <v>2008</v>
      </c>
      <c r="E396">
        <v>0</v>
      </c>
      <c r="F396">
        <v>2</v>
      </c>
      <c r="H396">
        <v>1</v>
      </c>
      <c r="J396">
        <v>2</v>
      </c>
      <c r="K396" t="s">
        <v>260</v>
      </c>
      <c r="L396">
        <v>90</v>
      </c>
      <c r="M396">
        <v>1</v>
      </c>
      <c r="N396">
        <v>56</v>
      </c>
      <c r="O396">
        <v>56</v>
      </c>
      <c r="P396">
        <v>108</v>
      </c>
      <c r="Q396">
        <v>0</v>
      </c>
      <c r="R396">
        <v>0</v>
      </c>
      <c r="S396" t="s">
        <v>1600</v>
      </c>
      <c r="T396">
        <v>7450</v>
      </c>
      <c r="U396" t="s">
        <v>332</v>
      </c>
      <c r="V396" t="s">
        <v>332</v>
      </c>
      <c r="W396" t="s">
        <v>341</v>
      </c>
      <c r="X396">
        <v>2665</v>
      </c>
      <c r="Y396" t="s">
        <v>257</v>
      </c>
      <c r="AA396">
        <v>187</v>
      </c>
      <c r="AB396" t="s">
        <v>1601</v>
      </c>
      <c r="AC396" t="s">
        <v>1600</v>
      </c>
      <c r="AD396">
        <v>5</v>
      </c>
      <c r="AE396">
        <v>712721.64</v>
      </c>
      <c r="AF396">
        <v>6168811.8899999997</v>
      </c>
    </row>
    <row r="397" spans="1:32" x14ac:dyDescent="0.25">
      <c r="A397" s="40">
        <v>395</v>
      </c>
      <c r="B397" t="s">
        <v>1602</v>
      </c>
      <c r="C397">
        <v>130</v>
      </c>
      <c r="D397">
        <v>2008</v>
      </c>
      <c r="E397">
        <v>0</v>
      </c>
      <c r="F397">
        <v>2</v>
      </c>
      <c r="H397">
        <v>1</v>
      </c>
      <c r="J397">
        <v>2</v>
      </c>
      <c r="K397" t="s">
        <v>260</v>
      </c>
      <c r="L397">
        <v>90</v>
      </c>
      <c r="M397">
        <v>2</v>
      </c>
      <c r="N397">
        <v>56</v>
      </c>
      <c r="O397">
        <v>56</v>
      </c>
      <c r="P397">
        <v>160</v>
      </c>
      <c r="Q397">
        <v>0</v>
      </c>
      <c r="R397">
        <v>0</v>
      </c>
      <c r="S397" t="s">
        <v>1603</v>
      </c>
      <c r="T397">
        <v>7450</v>
      </c>
      <c r="U397" t="s">
        <v>332</v>
      </c>
      <c r="V397" t="s">
        <v>332</v>
      </c>
      <c r="W397" t="s">
        <v>1604</v>
      </c>
      <c r="X397">
        <v>2665</v>
      </c>
      <c r="Y397" t="s">
        <v>257</v>
      </c>
      <c r="AA397">
        <v>187</v>
      </c>
      <c r="AB397" t="s">
        <v>1605</v>
      </c>
      <c r="AC397" t="s">
        <v>1603</v>
      </c>
      <c r="AD397">
        <v>5</v>
      </c>
      <c r="AE397">
        <v>712658.55</v>
      </c>
      <c r="AF397">
        <v>6168794.9699999997</v>
      </c>
    </row>
    <row r="398" spans="1:32" x14ac:dyDescent="0.25">
      <c r="A398" s="40">
        <v>396</v>
      </c>
      <c r="B398" t="s">
        <v>1606</v>
      </c>
      <c r="C398">
        <v>530</v>
      </c>
      <c r="D398">
        <v>1987</v>
      </c>
      <c r="E398">
        <v>0</v>
      </c>
      <c r="F398">
        <v>6</v>
      </c>
      <c r="H398">
        <v>8</v>
      </c>
      <c r="J398">
        <v>1</v>
      </c>
      <c r="K398" t="s">
        <v>240</v>
      </c>
      <c r="M398">
        <v>1</v>
      </c>
      <c r="N398">
        <v>1591</v>
      </c>
      <c r="O398">
        <v>1591</v>
      </c>
      <c r="P398">
        <v>0</v>
      </c>
      <c r="Q398">
        <v>1591</v>
      </c>
      <c r="R398">
        <v>0</v>
      </c>
      <c r="S398" t="s">
        <v>1607</v>
      </c>
      <c r="T398">
        <v>3470</v>
      </c>
      <c r="U398" t="s">
        <v>868</v>
      </c>
      <c r="V398" t="s">
        <v>868</v>
      </c>
      <c r="W398" t="s">
        <v>569</v>
      </c>
      <c r="X398">
        <v>2625</v>
      </c>
      <c r="Y398" t="s">
        <v>244</v>
      </c>
      <c r="AA398">
        <v>187</v>
      </c>
      <c r="AB398" t="s">
        <v>1040</v>
      </c>
      <c r="AC398" t="s">
        <v>1607</v>
      </c>
      <c r="AD398">
        <v>5</v>
      </c>
      <c r="AE398">
        <v>712458.4</v>
      </c>
      <c r="AF398">
        <v>6170086.46</v>
      </c>
    </row>
    <row r="399" spans="1:32" x14ac:dyDescent="0.25">
      <c r="A399" s="40">
        <v>397</v>
      </c>
      <c r="B399" t="s">
        <v>1608</v>
      </c>
      <c r="C399">
        <v>130</v>
      </c>
      <c r="D399">
        <v>2008</v>
      </c>
      <c r="E399">
        <v>0</v>
      </c>
      <c r="F399">
        <v>2</v>
      </c>
      <c r="H399">
        <v>1</v>
      </c>
      <c r="J399">
        <v>1</v>
      </c>
      <c r="K399" t="s">
        <v>240</v>
      </c>
      <c r="L399">
        <v>90</v>
      </c>
      <c r="M399">
        <v>1</v>
      </c>
      <c r="N399">
        <v>58</v>
      </c>
      <c r="O399">
        <v>58</v>
      </c>
      <c r="P399">
        <v>111</v>
      </c>
      <c r="Q399">
        <v>0</v>
      </c>
      <c r="R399">
        <v>0</v>
      </c>
      <c r="S399" t="s">
        <v>1609</v>
      </c>
      <c r="T399">
        <v>6510</v>
      </c>
      <c r="U399" t="s">
        <v>336</v>
      </c>
      <c r="V399" t="s">
        <v>336</v>
      </c>
      <c r="W399" t="s">
        <v>1610</v>
      </c>
      <c r="X399">
        <v>2625</v>
      </c>
      <c r="Y399" t="s">
        <v>244</v>
      </c>
      <c r="AA399">
        <v>187</v>
      </c>
      <c r="AB399" t="s">
        <v>1611</v>
      </c>
      <c r="AC399" t="s">
        <v>1609</v>
      </c>
      <c r="AD399">
        <v>5</v>
      </c>
      <c r="AE399">
        <v>711702.76</v>
      </c>
      <c r="AF399">
        <v>6172682.5999999996</v>
      </c>
    </row>
    <row r="400" spans="1:32" x14ac:dyDescent="0.25">
      <c r="A400" s="40">
        <v>398</v>
      </c>
      <c r="B400" t="s">
        <v>1612</v>
      </c>
      <c r="C400">
        <v>130</v>
      </c>
      <c r="D400">
        <v>2008</v>
      </c>
      <c r="E400">
        <v>0</v>
      </c>
      <c r="F400">
        <v>2</v>
      </c>
      <c r="H400">
        <v>1</v>
      </c>
      <c r="J400">
        <v>1</v>
      </c>
      <c r="K400" t="s">
        <v>240</v>
      </c>
      <c r="L400">
        <v>90</v>
      </c>
      <c r="M400">
        <v>1</v>
      </c>
      <c r="N400">
        <v>61</v>
      </c>
      <c r="O400">
        <v>61</v>
      </c>
      <c r="P400">
        <v>118</v>
      </c>
      <c r="Q400">
        <v>0</v>
      </c>
      <c r="R400">
        <v>0</v>
      </c>
      <c r="S400" t="s">
        <v>1613</v>
      </c>
      <c r="T400">
        <v>6510</v>
      </c>
      <c r="U400" t="s">
        <v>336</v>
      </c>
      <c r="V400" t="s">
        <v>336</v>
      </c>
      <c r="W400" t="s">
        <v>1614</v>
      </c>
      <c r="X400">
        <v>2625</v>
      </c>
      <c r="Y400" t="s">
        <v>244</v>
      </c>
      <c r="AA400">
        <v>187</v>
      </c>
      <c r="AB400" t="s">
        <v>1615</v>
      </c>
      <c r="AC400" t="s">
        <v>1613</v>
      </c>
      <c r="AD400">
        <v>5</v>
      </c>
      <c r="AE400">
        <v>711729.28</v>
      </c>
      <c r="AF400">
        <v>6172688.7800000003</v>
      </c>
    </row>
    <row r="401" spans="1:32" x14ac:dyDescent="0.25">
      <c r="A401" s="40">
        <v>399</v>
      </c>
      <c r="B401" t="s">
        <v>1616</v>
      </c>
      <c r="C401">
        <v>130</v>
      </c>
      <c r="D401">
        <v>2008</v>
      </c>
      <c r="E401">
        <v>0</v>
      </c>
      <c r="F401">
        <v>2</v>
      </c>
      <c r="H401">
        <v>1</v>
      </c>
      <c r="J401">
        <v>1</v>
      </c>
      <c r="K401" t="s">
        <v>240</v>
      </c>
      <c r="L401">
        <v>90</v>
      </c>
      <c r="M401">
        <v>1</v>
      </c>
      <c r="N401">
        <v>63</v>
      </c>
      <c r="O401">
        <v>63</v>
      </c>
      <c r="P401">
        <v>125</v>
      </c>
      <c r="Q401">
        <v>0</v>
      </c>
      <c r="R401">
        <v>0</v>
      </c>
      <c r="S401" t="s">
        <v>1617</v>
      </c>
      <c r="T401">
        <v>6510</v>
      </c>
      <c r="U401" t="s">
        <v>336</v>
      </c>
      <c r="V401" t="s">
        <v>336</v>
      </c>
      <c r="W401" t="s">
        <v>1618</v>
      </c>
      <c r="X401">
        <v>2625</v>
      </c>
      <c r="Y401" t="s">
        <v>244</v>
      </c>
      <c r="AA401">
        <v>187</v>
      </c>
      <c r="AB401" t="s">
        <v>1619</v>
      </c>
      <c r="AC401" t="s">
        <v>1617</v>
      </c>
      <c r="AD401">
        <v>5</v>
      </c>
      <c r="AE401">
        <v>711721.89</v>
      </c>
      <c r="AF401">
        <v>6172717.4400000004</v>
      </c>
    </row>
    <row r="402" spans="1:32" x14ac:dyDescent="0.25">
      <c r="A402" s="40">
        <v>400</v>
      </c>
      <c r="B402" t="s">
        <v>1620</v>
      </c>
      <c r="C402">
        <v>130</v>
      </c>
      <c r="D402">
        <v>2008</v>
      </c>
      <c r="E402">
        <v>0</v>
      </c>
      <c r="F402">
        <v>2</v>
      </c>
      <c r="H402">
        <v>1</v>
      </c>
      <c r="J402">
        <v>1</v>
      </c>
      <c r="K402" t="s">
        <v>240</v>
      </c>
      <c r="L402">
        <v>90</v>
      </c>
      <c r="M402">
        <v>1</v>
      </c>
      <c r="N402">
        <v>60</v>
      </c>
      <c r="O402">
        <v>60</v>
      </c>
      <c r="P402">
        <v>119</v>
      </c>
      <c r="Q402">
        <v>0</v>
      </c>
      <c r="R402">
        <v>0</v>
      </c>
      <c r="S402" t="s">
        <v>1621</v>
      </c>
      <c r="T402">
        <v>6510</v>
      </c>
      <c r="U402" t="s">
        <v>336</v>
      </c>
      <c r="V402" t="s">
        <v>336</v>
      </c>
      <c r="W402" t="s">
        <v>1622</v>
      </c>
      <c r="X402">
        <v>2625</v>
      </c>
      <c r="Y402" t="s">
        <v>244</v>
      </c>
      <c r="AA402">
        <v>187</v>
      </c>
      <c r="AB402" t="s">
        <v>1623</v>
      </c>
      <c r="AC402" t="s">
        <v>1621</v>
      </c>
      <c r="AD402">
        <v>5</v>
      </c>
      <c r="AE402">
        <v>711709.22</v>
      </c>
      <c r="AF402">
        <v>6172715.3399999999</v>
      </c>
    </row>
    <row r="403" spans="1:32" x14ac:dyDescent="0.25">
      <c r="A403" s="40">
        <v>401</v>
      </c>
      <c r="B403" t="s">
        <v>1624</v>
      </c>
      <c r="C403">
        <v>130</v>
      </c>
      <c r="D403">
        <v>2008</v>
      </c>
      <c r="E403">
        <v>0</v>
      </c>
      <c r="F403">
        <v>2</v>
      </c>
      <c r="H403">
        <v>1</v>
      </c>
      <c r="J403">
        <v>1</v>
      </c>
      <c r="K403" t="s">
        <v>240</v>
      </c>
      <c r="L403">
        <v>90</v>
      </c>
      <c r="M403">
        <v>1</v>
      </c>
      <c r="N403">
        <v>58</v>
      </c>
      <c r="O403">
        <v>58</v>
      </c>
      <c r="P403">
        <v>111</v>
      </c>
      <c r="Q403">
        <v>0</v>
      </c>
      <c r="R403">
        <v>0</v>
      </c>
      <c r="S403" t="s">
        <v>1625</v>
      </c>
      <c r="T403">
        <v>6510</v>
      </c>
      <c r="U403" t="s">
        <v>336</v>
      </c>
      <c r="V403" t="s">
        <v>336</v>
      </c>
      <c r="W403" t="s">
        <v>1626</v>
      </c>
      <c r="X403">
        <v>2625</v>
      </c>
      <c r="Y403" t="s">
        <v>244</v>
      </c>
      <c r="AA403">
        <v>187</v>
      </c>
      <c r="AB403" t="s">
        <v>1627</v>
      </c>
      <c r="AC403" t="s">
        <v>1625</v>
      </c>
      <c r="AD403">
        <v>5</v>
      </c>
      <c r="AE403">
        <v>711680.79</v>
      </c>
      <c r="AF403">
        <v>6172754.6100000003</v>
      </c>
    </row>
    <row r="404" spans="1:32" x14ac:dyDescent="0.25">
      <c r="A404" s="40">
        <v>402</v>
      </c>
      <c r="B404" t="s">
        <v>1628</v>
      </c>
      <c r="C404">
        <v>130</v>
      </c>
      <c r="D404">
        <v>1971</v>
      </c>
      <c r="E404">
        <v>0</v>
      </c>
      <c r="F404">
        <v>3</v>
      </c>
      <c r="H404">
        <v>5</v>
      </c>
      <c r="J404">
        <v>1</v>
      </c>
      <c r="K404" t="s">
        <v>240</v>
      </c>
      <c r="M404">
        <v>1</v>
      </c>
      <c r="N404">
        <v>126</v>
      </c>
      <c r="O404">
        <v>126</v>
      </c>
      <c r="P404">
        <v>170</v>
      </c>
      <c r="Q404">
        <v>0</v>
      </c>
      <c r="R404">
        <v>0</v>
      </c>
      <c r="S404" t="s">
        <v>1629</v>
      </c>
      <c r="T404">
        <v>7882</v>
      </c>
      <c r="U404" t="s">
        <v>372</v>
      </c>
      <c r="V404" t="s">
        <v>372</v>
      </c>
      <c r="W404" t="s">
        <v>1630</v>
      </c>
      <c r="X404">
        <v>2625</v>
      </c>
      <c r="Y404" t="s">
        <v>244</v>
      </c>
      <c r="AA404">
        <v>187</v>
      </c>
      <c r="AB404" t="s">
        <v>1631</v>
      </c>
      <c r="AC404" t="s">
        <v>1629</v>
      </c>
      <c r="AD404">
        <v>5</v>
      </c>
      <c r="AE404">
        <v>711818.65</v>
      </c>
      <c r="AF404">
        <v>6172283.1600000001</v>
      </c>
    </row>
    <row r="405" spans="1:32" x14ac:dyDescent="0.25">
      <c r="A405" s="40">
        <v>403</v>
      </c>
      <c r="B405" t="s">
        <v>1632</v>
      </c>
      <c r="C405">
        <v>120</v>
      </c>
      <c r="D405">
        <v>1964</v>
      </c>
      <c r="E405">
        <v>0</v>
      </c>
      <c r="F405">
        <v>3</v>
      </c>
      <c r="H405">
        <v>1</v>
      </c>
      <c r="J405">
        <v>2</v>
      </c>
      <c r="K405" t="s">
        <v>260</v>
      </c>
      <c r="L405">
        <v>2</v>
      </c>
      <c r="M405">
        <v>1</v>
      </c>
      <c r="N405">
        <v>88</v>
      </c>
      <c r="O405">
        <v>88</v>
      </c>
      <c r="P405">
        <v>116</v>
      </c>
      <c r="Q405">
        <v>0</v>
      </c>
      <c r="R405">
        <v>0</v>
      </c>
      <c r="S405" t="s">
        <v>1633</v>
      </c>
      <c r="T405">
        <v>3408</v>
      </c>
      <c r="U405" t="s">
        <v>285</v>
      </c>
      <c r="V405" t="s">
        <v>285</v>
      </c>
      <c r="W405" t="s">
        <v>1270</v>
      </c>
      <c r="X405">
        <v>2665</v>
      </c>
      <c r="Y405" t="s">
        <v>257</v>
      </c>
      <c r="AA405">
        <v>187</v>
      </c>
      <c r="AB405" t="s">
        <v>1634</v>
      </c>
      <c r="AC405" t="s">
        <v>1633</v>
      </c>
      <c r="AD405">
        <v>5</v>
      </c>
      <c r="AE405">
        <v>713090.96</v>
      </c>
      <c r="AF405">
        <v>6169089.4100000001</v>
      </c>
    </row>
    <row r="406" spans="1:32" x14ac:dyDescent="0.25">
      <c r="A406" s="40">
        <v>404</v>
      </c>
      <c r="B406" t="s">
        <v>1635</v>
      </c>
      <c r="C406">
        <v>120</v>
      </c>
      <c r="D406">
        <v>1969</v>
      </c>
      <c r="E406">
        <v>0</v>
      </c>
      <c r="F406">
        <v>3</v>
      </c>
      <c r="H406">
        <v>1</v>
      </c>
      <c r="J406">
        <v>2</v>
      </c>
      <c r="K406" t="s">
        <v>260</v>
      </c>
      <c r="M406">
        <v>1</v>
      </c>
      <c r="N406">
        <v>134</v>
      </c>
      <c r="O406">
        <v>134</v>
      </c>
      <c r="P406">
        <v>134</v>
      </c>
      <c r="Q406">
        <v>0</v>
      </c>
      <c r="R406">
        <v>0</v>
      </c>
      <c r="S406" t="s">
        <v>1636</v>
      </c>
      <c r="T406">
        <v>5326</v>
      </c>
      <c r="U406" t="s">
        <v>289</v>
      </c>
      <c r="V406" t="s">
        <v>289</v>
      </c>
      <c r="W406" t="s">
        <v>565</v>
      </c>
      <c r="X406">
        <v>2625</v>
      </c>
      <c r="Y406" t="s">
        <v>244</v>
      </c>
      <c r="AA406">
        <v>187</v>
      </c>
      <c r="AB406" t="s">
        <v>1637</v>
      </c>
      <c r="AC406" t="s">
        <v>1636</v>
      </c>
      <c r="AD406">
        <v>5</v>
      </c>
      <c r="AE406">
        <v>710783.79</v>
      </c>
      <c r="AF406">
        <v>6172051.1900000004</v>
      </c>
    </row>
    <row r="407" spans="1:32" x14ac:dyDescent="0.25">
      <c r="A407" s="40">
        <v>405</v>
      </c>
      <c r="B407" t="s">
        <v>1638</v>
      </c>
      <c r="C407">
        <v>120</v>
      </c>
      <c r="D407">
        <v>1984</v>
      </c>
      <c r="E407">
        <v>0</v>
      </c>
      <c r="F407">
        <v>10</v>
      </c>
      <c r="H407">
        <v>1</v>
      </c>
      <c r="J407">
        <v>2</v>
      </c>
      <c r="K407" t="s">
        <v>260</v>
      </c>
      <c r="L407">
        <v>2</v>
      </c>
      <c r="M407">
        <v>1</v>
      </c>
      <c r="N407">
        <v>108</v>
      </c>
      <c r="O407">
        <v>186</v>
      </c>
      <c r="P407">
        <v>186</v>
      </c>
      <c r="Q407">
        <v>0</v>
      </c>
      <c r="R407">
        <v>0</v>
      </c>
      <c r="S407" t="s">
        <v>1639</v>
      </c>
      <c r="T407">
        <v>5858</v>
      </c>
      <c r="U407" t="s">
        <v>294</v>
      </c>
      <c r="V407" t="s">
        <v>294</v>
      </c>
      <c r="W407" t="s">
        <v>323</v>
      </c>
      <c r="X407">
        <v>2665</v>
      </c>
      <c r="Y407" t="s">
        <v>257</v>
      </c>
      <c r="AA407">
        <v>187</v>
      </c>
      <c r="AB407" t="s">
        <v>1640</v>
      </c>
      <c r="AC407" t="s">
        <v>1639</v>
      </c>
      <c r="AD407">
        <v>5</v>
      </c>
      <c r="AE407">
        <v>712113.07</v>
      </c>
      <c r="AF407">
        <v>6169275.6900000004</v>
      </c>
    </row>
    <row r="408" spans="1:32" x14ac:dyDescent="0.25">
      <c r="A408" s="40">
        <v>406</v>
      </c>
      <c r="B408" t="s">
        <v>1641</v>
      </c>
      <c r="C408">
        <v>120</v>
      </c>
      <c r="D408">
        <v>1974</v>
      </c>
      <c r="E408">
        <v>2003</v>
      </c>
      <c r="F408">
        <v>10</v>
      </c>
      <c r="H408">
        <v>1</v>
      </c>
      <c r="J408">
        <v>2</v>
      </c>
      <c r="K408" t="s">
        <v>260</v>
      </c>
      <c r="L408">
        <v>2</v>
      </c>
      <c r="M408">
        <v>1</v>
      </c>
      <c r="N408">
        <v>211</v>
      </c>
      <c r="O408">
        <v>211</v>
      </c>
      <c r="P408">
        <v>211</v>
      </c>
      <c r="Q408">
        <v>0</v>
      </c>
      <c r="R408">
        <v>0</v>
      </c>
      <c r="S408" t="s">
        <v>1642</v>
      </c>
      <c r="T408">
        <v>7243</v>
      </c>
      <c r="U408" t="s">
        <v>417</v>
      </c>
      <c r="V408" t="s">
        <v>417</v>
      </c>
      <c r="W408" t="s">
        <v>721</v>
      </c>
      <c r="X408">
        <v>2665</v>
      </c>
      <c r="Y408" t="s">
        <v>257</v>
      </c>
      <c r="AA408">
        <v>187</v>
      </c>
      <c r="AB408" t="s">
        <v>1643</v>
      </c>
      <c r="AC408" t="s">
        <v>1642</v>
      </c>
      <c r="AD408">
        <v>5</v>
      </c>
      <c r="AE408">
        <v>713531.68</v>
      </c>
      <c r="AF408">
        <v>6169040.7300000004</v>
      </c>
    </row>
    <row r="409" spans="1:32" x14ac:dyDescent="0.25">
      <c r="A409" s="40">
        <v>407</v>
      </c>
      <c r="B409" t="s">
        <v>1644</v>
      </c>
      <c r="C409">
        <v>120</v>
      </c>
      <c r="D409">
        <v>1956</v>
      </c>
      <c r="E409">
        <v>0</v>
      </c>
      <c r="F409">
        <v>5</v>
      </c>
      <c r="H409">
        <v>1</v>
      </c>
      <c r="J409">
        <v>2</v>
      </c>
      <c r="K409" t="s">
        <v>247</v>
      </c>
      <c r="M409">
        <v>1</v>
      </c>
      <c r="N409">
        <v>72</v>
      </c>
      <c r="O409">
        <v>72</v>
      </c>
      <c r="P409">
        <v>118</v>
      </c>
      <c r="Q409">
        <v>0</v>
      </c>
      <c r="R409">
        <v>0</v>
      </c>
      <c r="S409" t="s">
        <v>1645</v>
      </c>
      <c r="T409">
        <v>7775</v>
      </c>
      <c r="U409" t="s">
        <v>262</v>
      </c>
      <c r="V409" t="s">
        <v>262</v>
      </c>
      <c r="W409" t="s">
        <v>385</v>
      </c>
      <c r="X409">
        <v>2665</v>
      </c>
      <c r="Y409" t="s">
        <v>257</v>
      </c>
      <c r="AA409">
        <v>187</v>
      </c>
      <c r="AB409" t="s">
        <v>1646</v>
      </c>
      <c r="AC409" t="s">
        <v>1645</v>
      </c>
      <c r="AD409">
        <v>5</v>
      </c>
      <c r="AE409">
        <v>712803.03</v>
      </c>
      <c r="AF409">
        <v>6169258.2199999997</v>
      </c>
    </row>
    <row r="410" spans="1:32" x14ac:dyDescent="0.25">
      <c r="A410" s="40">
        <v>408</v>
      </c>
      <c r="B410" t="s">
        <v>1647</v>
      </c>
      <c r="C410">
        <v>130</v>
      </c>
      <c r="D410">
        <v>1993</v>
      </c>
      <c r="E410">
        <v>0</v>
      </c>
      <c r="F410">
        <v>4</v>
      </c>
      <c r="H410">
        <v>2</v>
      </c>
      <c r="J410">
        <v>1</v>
      </c>
      <c r="K410" t="s">
        <v>240</v>
      </c>
      <c r="M410">
        <v>1</v>
      </c>
      <c r="N410">
        <v>76</v>
      </c>
      <c r="O410">
        <v>76</v>
      </c>
      <c r="P410">
        <v>76</v>
      </c>
      <c r="Q410">
        <v>0</v>
      </c>
      <c r="R410">
        <v>0</v>
      </c>
      <c r="S410" t="s">
        <v>1648</v>
      </c>
      <c r="T410">
        <v>9100</v>
      </c>
      <c r="U410" t="s">
        <v>267</v>
      </c>
      <c r="V410" t="s">
        <v>267</v>
      </c>
      <c r="W410" t="s">
        <v>487</v>
      </c>
      <c r="X410">
        <v>2625</v>
      </c>
      <c r="Y410" t="s">
        <v>244</v>
      </c>
      <c r="AA410">
        <v>187</v>
      </c>
      <c r="AB410" t="s">
        <v>1649</v>
      </c>
      <c r="AC410" t="s">
        <v>1648</v>
      </c>
      <c r="AD410">
        <v>5</v>
      </c>
      <c r="AE410">
        <v>711631.35</v>
      </c>
      <c r="AF410">
        <v>6172475.3600000003</v>
      </c>
    </row>
    <row r="411" spans="1:32" x14ac:dyDescent="0.25">
      <c r="A411" s="40">
        <v>409</v>
      </c>
      <c r="B411" t="s">
        <v>1650</v>
      </c>
      <c r="C411">
        <v>130</v>
      </c>
      <c r="D411">
        <v>1971</v>
      </c>
      <c r="E411">
        <v>0</v>
      </c>
      <c r="F411">
        <v>3</v>
      </c>
      <c r="H411">
        <v>5</v>
      </c>
      <c r="J411">
        <v>1</v>
      </c>
      <c r="K411" t="s">
        <v>240</v>
      </c>
      <c r="L411">
        <v>2</v>
      </c>
      <c r="M411">
        <v>1</v>
      </c>
      <c r="N411">
        <v>126</v>
      </c>
      <c r="O411">
        <v>126</v>
      </c>
      <c r="P411">
        <v>170</v>
      </c>
      <c r="Q411">
        <v>0</v>
      </c>
      <c r="R411">
        <v>0</v>
      </c>
      <c r="S411" t="s">
        <v>1651</v>
      </c>
      <c r="T411">
        <v>7882</v>
      </c>
      <c r="U411" t="s">
        <v>372</v>
      </c>
      <c r="V411" t="s">
        <v>372</v>
      </c>
      <c r="W411" t="s">
        <v>1652</v>
      </c>
      <c r="X411">
        <v>2625</v>
      </c>
      <c r="Y411" t="s">
        <v>244</v>
      </c>
      <c r="AA411">
        <v>187</v>
      </c>
      <c r="AB411" t="s">
        <v>1653</v>
      </c>
      <c r="AC411" t="s">
        <v>1651</v>
      </c>
      <c r="AD411">
        <v>5</v>
      </c>
      <c r="AE411">
        <v>711822.38</v>
      </c>
      <c r="AF411">
        <v>6172313.5899999999</v>
      </c>
    </row>
    <row r="412" spans="1:32" x14ac:dyDescent="0.25">
      <c r="A412" s="40">
        <v>410</v>
      </c>
      <c r="B412" t="s">
        <v>1654</v>
      </c>
      <c r="C412">
        <v>130</v>
      </c>
      <c r="D412">
        <v>2008</v>
      </c>
      <c r="E412">
        <v>0</v>
      </c>
      <c r="F412">
        <v>2</v>
      </c>
      <c r="H412">
        <v>1</v>
      </c>
      <c r="J412">
        <v>2</v>
      </c>
      <c r="K412" t="s">
        <v>260</v>
      </c>
      <c r="L412">
        <v>90</v>
      </c>
      <c r="M412">
        <v>1</v>
      </c>
      <c r="N412">
        <v>56</v>
      </c>
      <c r="O412">
        <v>56</v>
      </c>
      <c r="P412">
        <v>108</v>
      </c>
      <c r="Q412">
        <v>0</v>
      </c>
      <c r="R412">
        <v>0</v>
      </c>
      <c r="S412" t="s">
        <v>1655</v>
      </c>
      <c r="T412">
        <v>7450</v>
      </c>
      <c r="U412" t="s">
        <v>332</v>
      </c>
      <c r="V412" t="s">
        <v>332</v>
      </c>
      <c r="W412" t="s">
        <v>480</v>
      </c>
      <c r="X412">
        <v>2665</v>
      </c>
      <c r="Y412" t="s">
        <v>257</v>
      </c>
      <c r="AA412">
        <v>187</v>
      </c>
      <c r="AB412" t="s">
        <v>1656</v>
      </c>
      <c r="AC412" t="s">
        <v>1655</v>
      </c>
      <c r="AD412">
        <v>5</v>
      </c>
      <c r="AE412">
        <v>712733.87</v>
      </c>
      <c r="AF412">
        <v>6168843.54</v>
      </c>
    </row>
    <row r="413" spans="1:32" x14ac:dyDescent="0.25">
      <c r="A413" s="40">
        <v>411</v>
      </c>
      <c r="B413" t="s">
        <v>1657</v>
      </c>
      <c r="C413">
        <v>130</v>
      </c>
      <c r="D413">
        <v>2008</v>
      </c>
      <c r="E413">
        <v>0</v>
      </c>
      <c r="F413">
        <v>2</v>
      </c>
      <c r="H413">
        <v>1</v>
      </c>
      <c r="J413">
        <v>2</v>
      </c>
      <c r="K413" t="s">
        <v>260</v>
      </c>
      <c r="L413">
        <v>90</v>
      </c>
      <c r="M413">
        <v>1</v>
      </c>
      <c r="N413">
        <v>62</v>
      </c>
      <c r="O413">
        <v>62</v>
      </c>
      <c r="P413">
        <v>120</v>
      </c>
      <c r="Q413">
        <v>0</v>
      </c>
      <c r="R413">
        <v>0</v>
      </c>
      <c r="S413" t="s">
        <v>1658</v>
      </c>
      <c r="T413">
        <v>7450</v>
      </c>
      <c r="U413" t="s">
        <v>332</v>
      </c>
      <c r="V413" t="s">
        <v>332</v>
      </c>
      <c r="W413" t="s">
        <v>268</v>
      </c>
      <c r="X413">
        <v>2665</v>
      </c>
      <c r="Y413" t="s">
        <v>257</v>
      </c>
      <c r="AA413">
        <v>187</v>
      </c>
      <c r="AB413" t="s">
        <v>1659</v>
      </c>
      <c r="AC413" t="s">
        <v>1658</v>
      </c>
      <c r="AD413">
        <v>5</v>
      </c>
      <c r="AE413">
        <v>712700.49</v>
      </c>
      <c r="AF413">
        <v>6168837.0999999996</v>
      </c>
    </row>
    <row r="414" spans="1:32" x14ac:dyDescent="0.25">
      <c r="A414" s="40">
        <v>412</v>
      </c>
      <c r="B414" t="s">
        <v>1660</v>
      </c>
      <c r="C414">
        <v>130</v>
      </c>
      <c r="D414">
        <v>2008</v>
      </c>
      <c r="E414">
        <v>0</v>
      </c>
      <c r="F414">
        <v>2</v>
      </c>
      <c r="H414">
        <v>1</v>
      </c>
      <c r="J414">
        <v>2</v>
      </c>
      <c r="K414" t="s">
        <v>260</v>
      </c>
      <c r="L414">
        <v>90</v>
      </c>
      <c r="M414">
        <v>1</v>
      </c>
      <c r="N414">
        <v>45</v>
      </c>
      <c r="O414">
        <v>45</v>
      </c>
      <c r="P414">
        <v>86</v>
      </c>
      <c r="Q414">
        <v>0</v>
      </c>
      <c r="R414">
        <v>0</v>
      </c>
      <c r="S414" t="s">
        <v>1661</v>
      </c>
      <c r="T414">
        <v>7450</v>
      </c>
      <c r="U414" t="s">
        <v>332</v>
      </c>
      <c r="V414" t="s">
        <v>332</v>
      </c>
      <c r="W414" t="s">
        <v>466</v>
      </c>
      <c r="X414">
        <v>2665</v>
      </c>
      <c r="Y414" t="s">
        <v>257</v>
      </c>
      <c r="AA414">
        <v>187</v>
      </c>
      <c r="AB414" t="s">
        <v>1662</v>
      </c>
      <c r="AC414" t="s">
        <v>1661</v>
      </c>
      <c r="AD414">
        <v>5</v>
      </c>
      <c r="AE414">
        <v>712691.5</v>
      </c>
      <c r="AF414">
        <v>6168801.9100000001</v>
      </c>
    </row>
    <row r="415" spans="1:32" x14ac:dyDescent="0.25">
      <c r="A415" s="40">
        <v>413</v>
      </c>
      <c r="B415" t="s">
        <v>1663</v>
      </c>
      <c r="C415">
        <v>130</v>
      </c>
      <c r="D415">
        <v>2008</v>
      </c>
      <c r="E415">
        <v>0</v>
      </c>
      <c r="F415">
        <v>2</v>
      </c>
      <c r="H415">
        <v>1</v>
      </c>
      <c r="J415">
        <v>2</v>
      </c>
      <c r="K415" t="s">
        <v>260</v>
      </c>
      <c r="L415">
        <v>90</v>
      </c>
      <c r="M415">
        <v>1</v>
      </c>
      <c r="N415">
        <v>56</v>
      </c>
      <c r="O415">
        <v>56</v>
      </c>
      <c r="P415">
        <v>108</v>
      </c>
      <c r="Q415">
        <v>0</v>
      </c>
      <c r="R415">
        <v>0</v>
      </c>
      <c r="S415" t="s">
        <v>1664</v>
      </c>
      <c r="T415">
        <v>7450</v>
      </c>
      <c r="U415" t="s">
        <v>332</v>
      </c>
      <c r="V415" t="s">
        <v>332</v>
      </c>
      <c r="W415" t="s">
        <v>1665</v>
      </c>
      <c r="X415">
        <v>2665</v>
      </c>
      <c r="Y415" t="s">
        <v>257</v>
      </c>
      <c r="AA415">
        <v>187</v>
      </c>
      <c r="AB415" t="s">
        <v>1666</v>
      </c>
      <c r="AC415" t="s">
        <v>1664</v>
      </c>
      <c r="AD415">
        <v>5</v>
      </c>
      <c r="AE415">
        <v>712669.11</v>
      </c>
      <c r="AF415">
        <v>6168782.54</v>
      </c>
    </row>
    <row r="416" spans="1:32" x14ac:dyDescent="0.25">
      <c r="A416" s="40">
        <v>414</v>
      </c>
      <c r="B416" t="s">
        <v>1667</v>
      </c>
      <c r="C416">
        <v>130</v>
      </c>
      <c r="D416">
        <v>2008</v>
      </c>
      <c r="E416">
        <v>0</v>
      </c>
      <c r="F416">
        <v>2</v>
      </c>
      <c r="H416">
        <v>1</v>
      </c>
      <c r="J416">
        <v>2</v>
      </c>
      <c r="K416" t="s">
        <v>260</v>
      </c>
      <c r="L416">
        <v>90</v>
      </c>
      <c r="M416">
        <v>1</v>
      </c>
      <c r="N416">
        <v>45</v>
      </c>
      <c r="O416">
        <v>45</v>
      </c>
      <c r="P416">
        <v>86</v>
      </c>
      <c r="Q416">
        <v>0</v>
      </c>
      <c r="R416">
        <v>0</v>
      </c>
      <c r="S416" t="s">
        <v>1668</v>
      </c>
      <c r="T416">
        <v>7450</v>
      </c>
      <c r="U416" t="s">
        <v>332</v>
      </c>
      <c r="V416" t="s">
        <v>332</v>
      </c>
      <c r="W416" t="s">
        <v>1669</v>
      </c>
      <c r="X416">
        <v>2665</v>
      </c>
      <c r="Y416" t="s">
        <v>257</v>
      </c>
      <c r="AA416">
        <v>187</v>
      </c>
      <c r="AB416" t="s">
        <v>1670</v>
      </c>
      <c r="AC416" t="s">
        <v>1668</v>
      </c>
      <c r="AD416">
        <v>5</v>
      </c>
      <c r="AE416">
        <v>712690.57</v>
      </c>
      <c r="AF416">
        <v>6168756.3600000003</v>
      </c>
    </row>
    <row r="417" spans="1:32" x14ac:dyDescent="0.25">
      <c r="A417" s="40">
        <v>415</v>
      </c>
      <c r="B417" t="s">
        <v>1671</v>
      </c>
      <c r="C417">
        <v>130</v>
      </c>
      <c r="D417">
        <v>2008</v>
      </c>
      <c r="E417">
        <v>0</v>
      </c>
      <c r="F417">
        <v>2</v>
      </c>
      <c r="H417">
        <v>1</v>
      </c>
      <c r="J417">
        <v>2</v>
      </c>
      <c r="K417" t="s">
        <v>260</v>
      </c>
      <c r="L417">
        <v>90</v>
      </c>
      <c r="M417">
        <v>2</v>
      </c>
      <c r="N417">
        <v>56</v>
      </c>
      <c r="O417">
        <v>56</v>
      </c>
      <c r="P417">
        <v>160</v>
      </c>
      <c r="Q417">
        <v>0</v>
      </c>
      <c r="R417">
        <v>0</v>
      </c>
      <c r="S417" t="s">
        <v>1672</v>
      </c>
      <c r="T417">
        <v>7450</v>
      </c>
      <c r="U417" t="s">
        <v>332</v>
      </c>
      <c r="V417" t="s">
        <v>332</v>
      </c>
      <c r="W417" t="s">
        <v>1673</v>
      </c>
      <c r="X417">
        <v>2665</v>
      </c>
      <c r="Y417" t="s">
        <v>257</v>
      </c>
      <c r="AA417">
        <v>187</v>
      </c>
      <c r="AB417" t="s">
        <v>1674</v>
      </c>
      <c r="AC417" t="s">
        <v>1672</v>
      </c>
      <c r="AD417">
        <v>5</v>
      </c>
      <c r="AE417">
        <v>712642.58</v>
      </c>
      <c r="AF417">
        <v>6168767.8499999996</v>
      </c>
    </row>
    <row r="418" spans="1:32" x14ac:dyDescent="0.25">
      <c r="A418" s="40">
        <v>416</v>
      </c>
      <c r="B418" t="s">
        <v>1675</v>
      </c>
      <c r="C418">
        <v>130</v>
      </c>
      <c r="D418">
        <v>2008</v>
      </c>
      <c r="E418">
        <v>0</v>
      </c>
      <c r="F418">
        <v>2</v>
      </c>
      <c r="H418">
        <v>1</v>
      </c>
      <c r="J418">
        <v>2</v>
      </c>
      <c r="K418" t="s">
        <v>260</v>
      </c>
      <c r="L418">
        <v>90</v>
      </c>
      <c r="M418">
        <v>1</v>
      </c>
      <c r="N418">
        <v>45</v>
      </c>
      <c r="O418">
        <v>45</v>
      </c>
      <c r="P418">
        <v>86</v>
      </c>
      <c r="Q418">
        <v>0</v>
      </c>
      <c r="R418">
        <v>0</v>
      </c>
      <c r="S418" t="s">
        <v>1676</v>
      </c>
      <c r="T418">
        <v>7450</v>
      </c>
      <c r="U418" t="s">
        <v>332</v>
      </c>
      <c r="V418" t="s">
        <v>332</v>
      </c>
      <c r="W418" t="s">
        <v>1677</v>
      </c>
      <c r="X418">
        <v>2665</v>
      </c>
      <c r="Y418" t="s">
        <v>257</v>
      </c>
      <c r="AA418">
        <v>187</v>
      </c>
      <c r="AB418" t="s">
        <v>1678</v>
      </c>
      <c r="AC418" t="s">
        <v>1676</v>
      </c>
      <c r="AD418">
        <v>5</v>
      </c>
      <c r="AE418">
        <v>712678.92</v>
      </c>
      <c r="AF418">
        <v>6168724.5099999998</v>
      </c>
    </row>
    <row r="419" spans="1:32" x14ac:dyDescent="0.25">
      <c r="A419" s="40">
        <v>417</v>
      </c>
      <c r="B419" t="s">
        <v>1679</v>
      </c>
      <c r="C419">
        <v>530</v>
      </c>
      <c r="D419">
        <v>1957</v>
      </c>
      <c r="E419">
        <v>1994</v>
      </c>
      <c r="F419">
        <v>2</v>
      </c>
      <c r="H419">
        <v>5</v>
      </c>
      <c r="J419">
        <v>7</v>
      </c>
      <c r="K419" t="s">
        <v>253</v>
      </c>
      <c r="M419">
        <v>1</v>
      </c>
      <c r="N419">
        <v>203</v>
      </c>
      <c r="O419">
        <v>203</v>
      </c>
      <c r="P419">
        <v>0</v>
      </c>
      <c r="Q419">
        <v>203</v>
      </c>
      <c r="R419">
        <v>0</v>
      </c>
      <c r="S419" t="s">
        <v>1680</v>
      </c>
      <c r="T419">
        <v>9820</v>
      </c>
      <c r="U419" t="s">
        <v>1419</v>
      </c>
      <c r="V419" t="s">
        <v>1419</v>
      </c>
      <c r="W419" t="s">
        <v>356</v>
      </c>
      <c r="X419">
        <v>2665</v>
      </c>
      <c r="Y419" t="s">
        <v>257</v>
      </c>
      <c r="AA419">
        <v>187</v>
      </c>
      <c r="AB419" t="s">
        <v>1681</v>
      </c>
      <c r="AC419" t="s">
        <v>1680</v>
      </c>
      <c r="AD419">
        <v>5</v>
      </c>
      <c r="AE419">
        <v>712670.19</v>
      </c>
      <c r="AF419">
        <v>6168687.4100000001</v>
      </c>
    </row>
    <row r="420" spans="1:32" x14ac:dyDescent="0.25">
      <c r="A420" s="40">
        <v>418</v>
      </c>
      <c r="B420" t="s">
        <v>1682</v>
      </c>
      <c r="C420">
        <v>130</v>
      </c>
      <c r="D420">
        <v>1971</v>
      </c>
      <c r="E420">
        <v>1983</v>
      </c>
      <c r="F420">
        <v>3</v>
      </c>
      <c r="H420">
        <v>6</v>
      </c>
      <c r="J420">
        <v>1</v>
      </c>
      <c r="K420" t="s">
        <v>240</v>
      </c>
      <c r="M420">
        <v>1</v>
      </c>
      <c r="N420">
        <v>107</v>
      </c>
      <c r="O420">
        <v>107</v>
      </c>
      <c r="P420">
        <v>107</v>
      </c>
      <c r="Q420">
        <v>0</v>
      </c>
      <c r="R420">
        <v>0</v>
      </c>
      <c r="S420" t="s">
        <v>1683</v>
      </c>
      <c r="T420">
        <v>7882</v>
      </c>
      <c r="U420" t="s">
        <v>372</v>
      </c>
      <c r="V420" t="s">
        <v>372</v>
      </c>
      <c r="W420" t="s">
        <v>1684</v>
      </c>
      <c r="X420">
        <v>2625</v>
      </c>
      <c r="Y420" t="s">
        <v>244</v>
      </c>
      <c r="AA420">
        <v>187</v>
      </c>
      <c r="AB420" t="s">
        <v>1685</v>
      </c>
      <c r="AC420" t="s">
        <v>1683</v>
      </c>
      <c r="AD420">
        <v>5</v>
      </c>
      <c r="AE420">
        <v>711989.14</v>
      </c>
      <c r="AF420">
        <v>6172172.1699999999</v>
      </c>
    </row>
    <row r="421" spans="1:32" x14ac:dyDescent="0.25">
      <c r="A421" s="40">
        <v>419</v>
      </c>
      <c r="B421" t="s">
        <v>1686</v>
      </c>
      <c r="C421">
        <v>130</v>
      </c>
      <c r="D421">
        <v>1965</v>
      </c>
      <c r="E421">
        <v>0</v>
      </c>
      <c r="F421">
        <v>3</v>
      </c>
      <c r="H421">
        <v>1</v>
      </c>
      <c r="J421">
        <v>2</v>
      </c>
      <c r="K421" t="s">
        <v>260</v>
      </c>
      <c r="M421">
        <v>1</v>
      </c>
      <c r="N421">
        <v>100</v>
      </c>
      <c r="O421">
        <v>100</v>
      </c>
      <c r="P421">
        <v>100</v>
      </c>
      <c r="Q421">
        <v>0</v>
      </c>
      <c r="R421">
        <v>0</v>
      </c>
      <c r="S421" t="s">
        <v>1687</v>
      </c>
      <c r="T421">
        <v>2023</v>
      </c>
      <c r="U421" t="s">
        <v>449</v>
      </c>
      <c r="V421" t="s">
        <v>449</v>
      </c>
      <c r="W421" t="s">
        <v>1688</v>
      </c>
      <c r="X421">
        <v>2665</v>
      </c>
      <c r="Y421" t="s">
        <v>257</v>
      </c>
      <c r="AA421">
        <v>187</v>
      </c>
      <c r="AB421" t="s">
        <v>1689</v>
      </c>
      <c r="AC421" t="s">
        <v>1687</v>
      </c>
      <c r="AD421">
        <v>5</v>
      </c>
      <c r="AE421">
        <v>712122.11</v>
      </c>
      <c r="AF421">
        <v>6169515.6500000004</v>
      </c>
    </row>
    <row r="422" spans="1:32" x14ac:dyDescent="0.25">
      <c r="A422" s="40">
        <v>420</v>
      </c>
      <c r="B422" t="s">
        <v>1690</v>
      </c>
      <c r="C422">
        <v>130</v>
      </c>
      <c r="D422">
        <v>1993</v>
      </c>
      <c r="E422">
        <v>0</v>
      </c>
      <c r="F422">
        <v>4</v>
      </c>
      <c r="H422">
        <v>2</v>
      </c>
      <c r="J422">
        <v>1</v>
      </c>
      <c r="K422" t="s">
        <v>240</v>
      </c>
      <c r="M422">
        <v>1</v>
      </c>
      <c r="N422">
        <v>62</v>
      </c>
      <c r="O422">
        <v>62</v>
      </c>
      <c r="P422">
        <v>123</v>
      </c>
      <c r="Q422">
        <v>0</v>
      </c>
      <c r="R422">
        <v>0</v>
      </c>
      <c r="S422" t="s">
        <v>1691</v>
      </c>
      <c r="T422">
        <v>250</v>
      </c>
      <c r="U422" t="s">
        <v>303</v>
      </c>
      <c r="V422" t="s">
        <v>303</v>
      </c>
      <c r="W422" t="s">
        <v>811</v>
      </c>
      <c r="X422">
        <v>2625</v>
      </c>
      <c r="Y422" t="s">
        <v>244</v>
      </c>
      <c r="AA422">
        <v>187</v>
      </c>
      <c r="AB422" t="s">
        <v>1692</v>
      </c>
      <c r="AC422" t="s">
        <v>1691</v>
      </c>
      <c r="AD422">
        <v>5</v>
      </c>
      <c r="AE422">
        <v>711499</v>
      </c>
      <c r="AF422">
        <v>6172525.1600000001</v>
      </c>
    </row>
    <row r="423" spans="1:32" x14ac:dyDescent="0.25">
      <c r="A423" s="40">
        <v>421</v>
      </c>
      <c r="B423" t="s">
        <v>1693</v>
      </c>
      <c r="C423">
        <v>120</v>
      </c>
      <c r="D423">
        <v>1860</v>
      </c>
      <c r="E423">
        <v>1976</v>
      </c>
      <c r="F423">
        <v>5</v>
      </c>
      <c r="H423">
        <v>1</v>
      </c>
      <c r="J423">
        <v>2</v>
      </c>
      <c r="K423" t="s">
        <v>260</v>
      </c>
      <c r="M423">
        <v>1</v>
      </c>
      <c r="N423">
        <v>141</v>
      </c>
      <c r="O423">
        <v>141</v>
      </c>
      <c r="P423">
        <v>169</v>
      </c>
      <c r="Q423">
        <v>0</v>
      </c>
      <c r="R423">
        <v>0</v>
      </c>
      <c r="S423" t="s">
        <v>1694</v>
      </c>
      <c r="T423">
        <v>1491</v>
      </c>
      <c r="U423" t="s">
        <v>280</v>
      </c>
      <c r="V423" t="s">
        <v>280</v>
      </c>
      <c r="W423" t="s">
        <v>308</v>
      </c>
      <c r="X423">
        <v>2625</v>
      </c>
      <c r="Y423" t="s">
        <v>244</v>
      </c>
      <c r="AA423">
        <v>187</v>
      </c>
      <c r="AB423" t="s">
        <v>1695</v>
      </c>
      <c r="AC423" t="s">
        <v>1694</v>
      </c>
      <c r="AD423">
        <v>5</v>
      </c>
      <c r="AE423">
        <v>711700.97</v>
      </c>
      <c r="AF423">
        <v>6170550.9000000004</v>
      </c>
    </row>
    <row r="424" spans="1:32" x14ac:dyDescent="0.25">
      <c r="A424" s="40">
        <v>422</v>
      </c>
      <c r="B424" t="s">
        <v>1696</v>
      </c>
      <c r="C424">
        <v>120</v>
      </c>
      <c r="D424">
        <v>1969</v>
      </c>
      <c r="E424">
        <v>1987</v>
      </c>
      <c r="F424">
        <v>3</v>
      </c>
      <c r="H424">
        <v>1</v>
      </c>
      <c r="J424">
        <v>2</v>
      </c>
      <c r="K424" t="s">
        <v>260</v>
      </c>
      <c r="M424">
        <v>1</v>
      </c>
      <c r="N424">
        <v>159</v>
      </c>
      <c r="O424">
        <v>159</v>
      </c>
      <c r="P424">
        <v>134</v>
      </c>
      <c r="Q424">
        <v>0</v>
      </c>
      <c r="R424">
        <v>0</v>
      </c>
      <c r="S424" t="s">
        <v>1697</v>
      </c>
      <c r="T424">
        <v>5326</v>
      </c>
      <c r="U424" t="s">
        <v>289</v>
      </c>
      <c r="V424" t="s">
        <v>289</v>
      </c>
      <c r="W424" t="s">
        <v>341</v>
      </c>
      <c r="X424">
        <v>2625</v>
      </c>
      <c r="Y424" t="s">
        <v>244</v>
      </c>
      <c r="AA424">
        <v>187</v>
      </c>
      <c r="AB424" t="s">
        <v>1698</v>
      </c>
      <c r="AC424" t="s">
        <v>1697</v>
      </c>
      <c r="AD424">
        <v>5</v>
      </c>
      <c r="AE424">
        <v>710890.91</v>
      </c>
      <c r="AF424">
        <v>6172056.3099999996</v>
      </c>
    </row>
    <row r="425" spans="1:32" x14ac:dyDescent="0.25">
      <c r="A425" s="40">
        <v>423</v>
      </c>
      <c r="B425" t="s">
        <v>1699</v>
      </c>
      <c r="C425">
        <v>530</v>
      </c>
      <c r="D425">
        <v>2003</v>
      </c>
      <c r="E425">
        <v>0</v>
      </c>
      <c r="F425">
        <v>2</v>
      </c>
      <c r="H425">
        <v>5</v>
      </c>
      <c r="J425">
        <v>7</v>
      </c>
      <c r="K425" t="s">
        <v>253</v>
      </c>
      <c r="L425">
        <v>90</v>
      </c>
      <c r="M425">
        <v>1</v>
      </c>
      <c r="N425">
        <v>9</v>
      </c>
      <c r="O425">
        <v>9</v>
      </c>
      <c r="P425">
        <v>0</v>
      </c>
      <c r="Q425">
        <v>9</v>
      </c>
      <c r="R425">
        <v>0</v>
      </c>
      <c r="S425" t="s">
        <v>1700</v>
      </c>
      <c r="T425">
        <v>3470</v>
      </c>
      <c r="U425" t="s">
        <v>868</v>
      </c>
      <c r="V425" t="s">
        <v>868</v>
      </c>
      <c r="W425" t="s">
        <v>256</v>
      </c>
      <c r="X425">
        <v>2625</v>
      </c>
      <c r="Y425" t="s">
        <v>244</v>
      </c>
      <c r="AA425">
        <v>187</v>
      </c>
      <c r="AB425" t="s">
        <v>1040</v>
      </c>
      <c r="AC425" t="s">
        <v>1700</v>
      </c>
      <c r="AD425">
        <v>5</v>
      </c>
      <c r="AE425">
        <v>712475.19</v>
      </c>
      <c r="AF425">
        <v>6170159.5700000003</v>
      </c>
    </row>
    <row r="426" spans="1:32" x14ac:dyDescent="0.25">
      <c r="A426" s="40">
        <v>424</v>
      </c>
      <c r="B426" t="s">
        <v>1701</v>
      </c>
      <c r="C426">
        <v>140</v>
      </c>
      <c r="D426">
        <v>2007</v>
      </c>
      <c r="E426">
        <v>0</v>
      </c>
      <c r="F426">
        <v>2</v>
      </c>
      <c r="H426">
        <v>6</v>
      </c>
      <c r="J426">
        <v>1</v>
      </c>
      <c r="K426" t="s">
        <v>240</v>
      </c>
      <c r="L426">
        <v>90</v>
      </c>
      <c r="M426">
        <v>4</v>
      </c>
      <c r="N426">
        <v>869</v>
      </c>
      <c r="O426">
        <v>3491</v>
      </c>
      <c r="P426">
        <v>3169</v>
      </c>
      <c r="Q426">
        <v>0</v>
      </c>
      <c r="R426">
        <v>0</v>
      </c>
      <c r="S426" t="s">
        <v>1702</v>
      </c>
      <c r="T426">
        <v>1580</v>
      </c>
      <c r="U426" t="s">
        <v>1077</v>
      </c>
      <c r="V426" t="s">
        <v>1077</v>
      </c>
      <c r="W426" t="s">
        <v>341</v>
      </c>
      <c r="X426">
        <v>2625</v>
      </c>
      <c r="Y426" t="s">
        <v>244</v>
      </c>
      <c r="AA426">
        <v>187</v>
      </c>
      <c r="AB426" t="s">
        <v>1078</v>
      </c>
      <c r="AC426" t="s">
        <v>1702</v>
      </c>
      <c r="AD426">
        <v>5</v>
      </c>
      <c r="AE426">
        <v>711821.05</v>
      </c>
      <c r="AF426">
        <v>6172662.0599999996</v>
      </c>
    </row>
    <row r="427" spans="1:32" x14ac:dyDescent="0.25">
      <c r="A427" s="40">
        <v>425</v>
      </c>
      <c r="B427" t="s">
        <v>1703</v>
      </c>
      <c r="C427">
        <v>120</v>
      </c>
      <c r="D427">
        <v>1962</v>
      </c>
      <c r="E427">
        <v>0</v>
      </c>
      <c r="F427">
        <v>4</v>
      </c>
      <c r="H427">
        <v>6</v>
      </c>
      <c r="J427">
        <v>5</v>
      </c>
      <c r="K427" t="s">
        <v>253</v>
      </c>
      <c r="M427">
        <v>1</v>
      </c>
      <c r="N427">
        <v>102</v>
      </c>
      <c r="O427">
        <v>102</v>
      </c>
      <c r="P427">
        <v>102</v>
      </c>
      <c r="Q427">
        <v>0</v>
      </c>
      <c r="R427">
        <v>0</v>
      </c>
      <c r="S427" t="s">
        <v>1704</v>
      </c>
      <c r="T427">
        <v>2023</v>
      </c>
      <c r="U427" t="s">
        <v>449</v>
      </c>
      <c r="V427" t="s">
        <v>449</v>
      </c>
      <c r="W427" t="s">
        <v>253</v>
      </c>
      <c r="X427">
        <v>2665</v>
      </c>
      <c r="Y427" t="s">
        <v>257</v>
      </c>
      <c r="AA427">
        <v>187</v>
      </c>
      <c r="AB427" t="s">
        <v>1705</v>
      </c>
      <c r="AC427" t="s">
        <v>1704</v>
      </c>
      <c r="AD427">
        <v>5</v>
      </c>
      <c r="AE427">
        <v>712199.37</v>
      </c>
      <c r="AF427">
        <v>6169427.3799999999</v>
      </c>
    </row>
    <row r="428" spans="1:32" x14ac:dyDescent="0.25">
      <c r="A428" s="40">
        <v>426</v>
      </c>
      <c r="B428" t="s">
        <v>1706</v>
      </c>
      <c r="C428">
        <v>320</v>
      </c>
      <c r="D428">
        <v>1985</v>
      </c>
      <c r="E428">
        <v>0</v>
      </c>
      <c r="F428">
        <v>2</v>
      </c>
      <c r="H428">
        <v>6</v>
      </c>
      <c r="J428">
        <v>1</v>
      </c>
      <c r="K428" t="s">
        <v>240</v>
      </c>
      <c r="M428">
        <v>2</v>
      </c>
      <c r="N428">
        <v>1370</v>
      </c>
      <c r="O428">
        <v>2131</v>
      </c>
      <c r="P428">
        <v>0</v>
      </c>
      <c r="Q428">
        <v>2233</v>
      </c>
      <c r="R428">
        <v>0</v>
      </c>
      <c r="S428" t="s">
        <v>1707</v>
      </c>
      <c r="T428">
        <v>6284</v>
      </c>
      <c r="U428" t="s">
        <v>687</v>
      </c>
      <c r="V428" t="s">
        <v>687</v>
      </c>
      <c r="W428" t="s">
        <v>1708</v>
      </c>
      <c r="X428">
        <v>2625</v>
      </c>
      <c r="Y428" t="s">
        <v>244</v>
      </c>
      <c r="AA428">
        <v>187</v>
      </c>
      <c r="AB428" t="s">
        <v>1709</v>
      </c>
      <c r="AC428" t="s">
        <v>1707</v>
      </c>
      <c r="AD428">
        <v>5</v>
      </c>
      <c r="AE428">
        <v>712161.34</v>
      </c>
      <c r="AF428">
        <v>6172327.6500000004</v>
      </c>
    </row>
    <row r="429" spans="1:32" x14ac:dyDescent="0.25">
      <c r="A429" s="40">
        <v>427</v>
      </c>
      <c r="B429" t="s">
        <v>1710</v>
      </c>
      <c r="C429">
        <v>120</v>
      </c>
      <c r="D429">
        <v>1959</v>
      </c>
      <c r="E429">
        <v>0</v>
      </c>
      <c r="F429">
        <v>3</v>
      </c>
      <c r="H429">
        <v>2</v>
      </c>
      <c r="J429">
        <v>2</v>
      </c>
      <c r="K429" t="s">
        <v>260</v>
      </c>
      <c r="L429">
        <v>2</v>
      </c>
      <c r="M429">
        <v>1</v>
      </c>
      <c r="N429">
        <v>128</v>
      </c>
      <c r="O429">
        <v>128</v>
      </c>
      <c r="P429">
        <v>102</v>
      </c>
      <c r="Q429">
        <v>0</v>
      </c>
      <c r="R429">
        <v>0</v>
      </c>
      <c r="S429" t="s">
        <v>1711</v>
      </c>
      <c r="T429">
        <v>7243</v>
      </c>
      <c r="U429" t="s">
        <v>417</v>
      </c>
      <c r="V429" t="s">
        <v>417</v>
      </c>
      <c r="W429" t="s">
        <v>480</v>
      </c>
      <c r="X429">
        <v>2665</v>
      </c>
      <c r="Y429" t="s">
        <v>257</v>
      </c>
      <c r="AA429">
        <v>187</v>
      </c>
      <c r="AB429" t="s">
        <v>1712</v>
      </c>
      <c r="AC429" t="s">
        <v>1711</v>
      </c>
      <c r="AD429">
        <v>5</v>
      </c>
      <c r="AE429">
        <v>713524.71</v>
      </c>
      <c r="AF429">
        <v>6169005.5999999996</v>
      </c>
    </row>
    <row r="430" spans="1:32" x14ac:dyDescent="0.25">
      <c r="A430" s="40">
        <v>428</v>
      </c>
      <c r="B430" t="s">
        <v>1713</v>
      </c>
      <c r="C430">
        <v>130</v>
      </c>
      <c r="D430">
        <v>1993</v>
      </c>
      <c r="E430">
        <v>0</v>
      </c>
      <c r="F430">
        <v>4</v>
      </c>
      <c r="H430">
        <v>2</v>
      </c>
      <c r="J430">
        <v>1</v>
      </c>
      <c r="K430" t="s">
        <v>240</v>
      </c>
      <c r="M430">
        <v>1</v>
      </c>
      <c r="N430">
        <v>74</v>
      </c>
      <c r="O430">
        <v>74</v>
      </c>
      <c r="P430">
        <v>74</v>
      </c>
      <c r="Q430">
        <v>0</v>
      </c>
      <c r="R430">
        <v>0</v>
      </c>
      <c r="S430" t="s">
        <v>1714</v>
      </c>
      <c r="T430">
        <v>9100</v>
      </c>
      <c r="U430" t="s">
        <v>267</v>
      </c>
      <c r="V430" t="s">
        <v>267</v>
      </c>
      <c r="W430" t="s">
        <v>356</v>
      </c>
      <c r="X430">
        <v>2625</v>
      </c>
      <c r="Y430" t="s">
        <v>244</v>
      </c>
      <c r="AA430">
        <v>187</v>
      </c>
      <c r="AB430" t="s">
        <v>1715</v>
      </c>
      <c r="AC430" t="s">
        <v>1714</v>
      </c>
      <c r="AD430">
        <v>5</v>
      </c>
      <c r="AE430">
        <v>711616.55</v>
      </c>
      <c r="AF430">
        <v>6172464.2699999996</v>
      </c>
    </row>
    <row r="431" spans="1:32" x14ac:dyDescent="0.25">
      <c r="A431" s="40">
        <v>429</v>
      </c>
      <c r="B431" t="s">
        <v>1716</v>
      </c>
      <c r="C431">
        <v>420</v>
      </c>
      <c r="D431">
        <v>1955</v>
      </c>
      <c r="E431">
        <v>0</v>
      </c>
      <c r="F431">
        <v>5</v>
      </c>
      <c r="H431">
        <v>1</v>
      </c>
      <c r="J431">
        <v>2</v>
      </c>
      <c r="K431" t="s">
        <v>247</v>
      </c>
      <c r="L431">
        <v>90</v>
      </c>
      <c r="M431">
        <v>1</v>
      </c>
      <c r="N431">
        <v>81</v>
      </c>
      <c r="O431">
        <v>81</v>
      </c>
      <c r="P431">
        <v>0</v>
      </c>
      <c r="Q431">
        <v>134</v>
      </c>
      <c r="R431">
        <v>0</v>
      </c>
      <c r="S431" t="s">
        <v>1717</v>
      </c>
      <c r="T431">
        <v>3470</v>
      </c>
      <c r="U431" t="s">
        <v>868</v>
      </c>
      <c r="V431" t="s">
        <v>868</v>
      </c>
      <c r="W431" t="s">
        <v>441</v>
      </c>
      <c r="X431">
        <v>2625</v>
      </c>
      <c r="Y431" t="s">
        <v>244</v>
      </c>
      <c r="AA431">
        <v>187</v>
      </c>
      <c r="AB431" t="s">
        <v>1718</v>
      </c>
      <c r="AC431" t="s">
        <v>1717</v>
      </c>
      <c r="AD431">
        <v>5</v>
      </c>
      <c r="AE431">
        <v>712079.6</v>
      </c>
      <c r="AF431">
        <v>6170288.9400000004</v>
      </c>
    </row>
    <row r="432" spans="1:32" x14ac:dyDescent="0.25">
      <c r="A432" s="40">
        <v>430</v>
      </c>
      <c r="B432" t="s">
        <v>1719</v>
      </c>
      <c r="C432">
        <v>420</v>
      </c>
      <c r="D432">
        <v>1999</v>
      </c>
      <c r="E432">
        <v>0</v>
      </c>
      <c r="F432">
        <v>2</v>
      </c>
      <c r="H432">
        <v>1</v>
      </c>
      <c r="J432">
        <v>1</v>
      </c>
      <c r="K432" t="s">
        <v>240</v>
      </c>
      <c r="M432">
        <v>1</v>
      </c>
      <c r="N432">
        <v>1345</v>
      </c>
      <c r="O432">
        <v>1345</v>
      </c>
      <c r="P432">
        <v>0</v>
      </c>
      <c r="Q432">
        <v>1345</v>
      </c>
      <c r="R432">
        <v>0</v>
      </c>
      <c r="S432" t="s">
        <v>1717</v>
      </c>
      <c r="T432">
        <v>3470</v>
      </c>
      <c r="U432" t="s">
        <v>868</v>
      </c>
      <c r="V432" t="s">
        <v>868</v>
      </c>
      <c r="W432" t="s">
        <v>441</v>
      </c>
      <c r="X432">
        <v>2625</v>
      </c>
      <c r="Y432" t="s">
        <v>244</v>
      </c>
      <c r="AA432">
        <v>187</v>
      </c>
      <c r="AB432" t="s">
        <v>1718</v>
      </c>
      <c r="AC432" t="s">
        <v>1717</v>
      </c>
      <c r="AD432">
        <v>5</v>
      </c>
      <c r="AE432">
        <v>712079.6</v>
      </c>
      <c r="AF432">
        <v>6170288.9400000004</v>
      </c>
    </row>
    <row r="433" spans="1:32" x14ac:dyDescent="0.25">
      <c r="A433" s="40">
        <v>431</v>
      </c>
      <c r="B433" t="s">
        <v>1720</v>
      </c>
      <c r="C433">
        <v>420</v>
      </c>
      <c r="D433">
        <v>2000</v>
      </c>
      <c r="E433">
        <v>0</v>
      </c>
      <c r="F433">
        <v>2</v>
      </c>
      <c r="H433">
        <v>1</v>
      </c>
      <c r="J433">
        <v>1</v>
      </c>
      <c r="K433" t="s">
        <v>240</v>
      </c>
      <c r="M433">
        <v>1</v>
      </c>
      <c r="N433">
        <v>850</v>
      </c>
      <c r="O433">
        <v>850</v>
      </c>
      <c r="P433">
        <v>0</v>
      </c>
      <c r="Q433">
        <v>850</v>
      </c>
      <c r="R433">
        <v>0</v>
      </c>
      <c r="S433" t="s">
        <v>1717</v>
      </c>
      <c r="T433">
        <v>3470</v>
      </c>
      <c r="U433" t="s">
        <v>868</v>
      </c>
      <c r="V433" t="s">
        <v>868</v>
      </c>
      <c r="W433" t="s">
        <v>441</v>
      </c>
      <c r="X433">
        <v>2625</v>
      </c>
      <c r="Y433" t="s">
        <v>244</v>
      </c>
      <c r="AA433">
        <v>187</v>
      </c>
      <c r="AB433" t="s">
        <v>1718</v>
      </c>
      <c r="AC433" t="s">
        <v>1717</v>
      </c>
      <c r="AD433">
        <v>5</v>
      </c>
      <c r="AE433">
        <v>712079.6</v>
      </c>
      <c r="AF433">
        <v>6170288.9400000004</v>
      </c>
    </row>
    <row r="434" spans="1:32" x14ac:dyDescent="0.25">
      <c r="A434" s="40">
        <v>432</v>
      </c>
      <c r="B434" t="s">
        <v>1721</v>
      </c>
      <c r="C434">
        <v>420</v>
      </c>
      <c r="D434">
        <v>1955</v>
      </c>
      <c r="E434">
        <v>0</v>
      </c>
      <c r="F434">
        <v>5</v>
      </c>
      <c r="H434">
        <v>1</v>
      </c>
      <c r="J434">
        <v>1</v>
      </c>
      <c r="K434" t="s">
        <v>240</v>
      </c>
      <c r="L434">
        <v>90</v>
      </c>
      <c r="M434">
        <v>1</v>
      </c>
      <c r="N434">
        <v>71</v>
      </c>
      <c r="O434">
        <v>71</v>
      </c>
      <c r="P434">
        <v>0</v>
      </c>
      <c r="Q434">
        <v>121</v>
      </c>
      <c r="R434">
        <v>0</v>
      </c>
      <c r="S434" t="s">
        <v>1717</v>
      </c>
      <c r="T434">
        <v>3470</v>
      </c>
      <c r="U434" t="s">
        <v>868</v>
      </c>
      <c r="V434" t="s">
        <v>868</v>
      </c>
      <c r="W434" t="s">
        <v>441</v>
      </c>
      <c r="X434">
        <v>2625</v>
      </c>
      <c r="Y434" t="s">
        <v>244</v>
      </c>
      <c r="AA434">
        <v>187</v>
      </c>
      <c r="AB434" t="s">
        <v>1718</v>
      </c>
      <c r="AC434" t="s">
        <v>1717</v>
      </c>
      <c r="AD434">
        <v>5</v>
      </c>
      <c r="AE434">
        <v>712079.6</v>
      </c>
      <c r="AF434">
        <v>6170288.9400000004</v>
      </c>
    </row>
    <row r="435" spans="1:32" x14ac:dyDescent="0.25">
      <c r="A435" s="40">
        <v>433</v>
      </c>
      <c r="B435" t="s">
        <v>1722</v>
      </c>
      <c r="C435">
        <v>420</v>
      </c>
      <c r="D435">
        <v>1955</v>
      </c>
      <c r="E435">
        <v>2005</v>
      </c>
      <c r="F435">
        <v>4</v>
      </c>
      <c r="H435">
        <v>1</v>
      </c>
      <c r="J435">
        <v>1</v>
      </c>
      <c r="K435" t="s">
        <v>240</v>
      </c>
      <c r="L435">
        <v>90</v>
      </c>
      <c r="M435">
        <v>2</v>
      </c>
      <c r="N435">
        <v>1595</v>
      </c>
      <c r="O435">
        <v>2270</v>
      </c>
      <c r="P435">
        <v>0</v>
      </c>
      <c r="Q435">
        <v>2270</v>
      </c>
      <c r="R435">
        <v>0</v>
      </c>
      <c r="S435" t="s">
        <v>1717</v>
      </c>
      <c r="T435">
        <v>3470</v>
      </c>
      <c r="U435" t="s">
        <v>868</v>
      </c>
      <c r="V435" t="s">
        <v>868</v>
      </c>
      <c r="W435" t="s">
        <v>441</v>
      </c>
      <c r="X435">
        <v>2625</v>
      </c>
      <c r="Y435" t="s">
        <v>244</v>
      </c>
      <c r="AA435">
        <v>187</v>
      </c>
      <c r="AB435" t="s">
        <v>1718</v>
      </c>
      <c r="AC435" t="s">
        <v>1717</v>
      </c>
      <c r="AD435">
        <v>5</v>
      </c>
      <c r="AE435">
        <v>712079.6</v>
      </c>
      <c r="AF435">
        <v>6170288.9400000004</v>
      </c>
    </row>
    <row r="436" spans="1:32" x14ac:dyDescent="0.25">
      <c r="A436" s="40">
        <v>434</v>
      </c>
      <c r="B436" t="s">
        <v>1723</v>
      </c>
      <c r="C436">
        <v>420</v>
      </c>
      <c r="D436">
        <v>1982</v>
      </c>
      <c r="E436">
        <v>0</v>
      </c>
      <c r="F436">
        <v>5</v>
      </c>
      <c r="H436">
        <v>1</v>
      </c>
      <c r="J436">
        <v>1</v>
      </c>
      <c r="K436" t="s">
        <v>240</v>
      </c>
      <c r="L436">
        <v>90</v>
      </c>
      <c r="M436">
        <v>1</v>
      </c>
      <c r="N436">
        <v>857</v>
      </c>
      <c r="O436">
        <v>857</v>
      </c>
      <c r="P436">
        <v>0</v>
      </c>
      <c r="Q436">
        <v>857</v>
      </c>
      <c r="R436">
        <v>0</v>
      </c>
      <c r="S436" t="s">
        <v>1717</v>
      </c>
      <c r="T436">
        <v>3470</v>
      </c>
      <c r="U436" t="s">
        <v>868</v>
      </c>
      <c r="V436" t="s">
        <v>868</v>
      </c>
      <c r="W436" t="s">
        <v>441</v>
      </c>
      <c r="X436">
        <v>2625</v>
      </c>
      <c r="Y436" t="s">
        <v>244</v>
      </c>
      <c r="AA436">
        <v>187</v>
      </c>
      <c r="AB436" t="s">
        <v>1718</v>
      </c>
      <c r="AC436" t="s">
        <v>1717</v>
      </c>
      <c r="AD436">
        <v>5</v>
      </c>
      <c r="AE436">
        <v>712079.6</v>
      </c>
      <c r="AF436">
        <v>6170288.9400000004</v>
      </c>
    </row>
    <row r="437" spans="1:32" x14ac:dyDescent="0.25">
      <c r="A437" s="40">
        <v>435</v>
      </c>
      <c r="B437" t="s">
        <v>1724</v>
      </c>
      <c r="C437">
        <v>420</v>
      </c>
      <c r="D437">
        <v>1982</v>
      </c>
      <c r="E437">
        <v>0</v>
      </c>
      <c r="F437">
        <v>5</v>
      </c>
      <c r="H437">
        <v>1</v>
      </c>
      <c r="J437">
        <v>1</v>
      </c>
      <c r="K437" t="s">
        <v>240</v>
      </c>
      <c r="L437">
        <v>90</v>
      </c>
      <c r="M437">
        <v>1</v>
      </c>
      <c r="N437">
        <v>907</v>
      </c>
      <c r="O437">
        <v>907</v>
      </c>
      <c r="P437">
        <v>0</v>
      </c>
      <c r="Q437">
        <v>907</v>
      </c>
      <c r="R437">
        <v>0</v>
      </c>
      <c r="S437" t="s">
        <v>1717</v>
      </c>
      <c r="T437">
        <v>3470</v>
      </c>
      <c r="U437" t="s">
        <v>868</v>
      </c>
      <c r="V437" t="s">
        <v>868</v>
      </c>
      <c r="W437" t="s">
        <v>441</v>
      </c>
      <c r="X437">
        <v>2625</v>
      </c>
      <c r="Y437" t="s">
        <v>244</v>
      </c>
      <c r="AA437">
        <v>187</v>
      </c>
      <c r="AB437" t="s">
        <v>1718</v>
      </c>
      <c r="AC437" t="s">
        <v>1717</v>
      </c>
      <c r="AD437">
        <v>5</v>
      </c>
      <c r="AE437">
        <v>712079.6</v>
      </c>
      <c r="AF437">
        <v>6170288.9400000004</v>
      </c>
    </row>
    <row r="438" spans="1:32" x14ac:dyDescent="0.25">
      <c r="A438" s="40">
        <v>436</v>
      </c>
      <c r="B438" t="s">
        <v>1725</v>
      </c>
      <c r="C438">
        <v>420</v>
      </c>
      <c r="D438">
        <v>1955</v>
      </c>
      <c r="E438">
        <v>0</v>
      </c>
      <c r="F438">
        <v>5</v>
      </c>
      <c r="H438">
        <v>1</v>
      </c>
      <c r="J438">
        <v>1</v>
      </c>
      <c r="K438" t="s">
        <v>240</v>
      </c>
      <c r="L438">
        <v>90</v>
      </c>
      <c r="M438">
        <v>1</v>
      </c>
      <c r="N438">
        <v>71</v>
      </c>
      <c r="O438">
        <v>71</v>
      </c>
      <c r="P438">
        <v>0</v>
      </c>
      <c r="Q438">
        <v>121</v>
      </c>
      <c r="R438">
        <v>0</v>
      </c>
      <c r="S438" t="s">
        <v>1717</v>
      </c>
      <c r="T438">
        <v>3470</v>
      </c>
      <c r="U438" t="s">
        <v>868</v>
      </c>
      <c r="V438" t="s">
        <v>868</v>
      </c>
      <c r="W438" t="s">
        <v>441</v>
      </c>
      <c r="X438">
        <v>2625</v>
      </c>
      <c r="Y438" t="s">
        <v>244</v>
      </c>
      <c r="AA438">
        <v>187</v>
      </c>
      <c r="AB438" t="s">
        <v>1718</v>
      </c>
      <c r="AC438" t="s">
        <v>1717</v>
      </c>
      <c r="AD438">
        <v>5</v>
      </c>
      <c r="AE438">
        <v>712079.6</v>
      </c>
      <c r="AF438">
        <v>6170288.9400000004</v>
      </c>
    </row>
    <row r="439" spans="1:32" x14ac:dyDescent="0.25">
      <c r="A439" s="40">
        <v>437</v>
      </c>
      <c r="B439" t="s">
        <v>1726</v>
      </c>
      <c r="C439">
        <v>120</v>
      </c>
      <c r="D439">
        <v>1969</v>
      </c>
      <c r="E439">
        <v>1988</v>
      </c>
      <c r="F439">
        <v>90</v>
      </c>
      <c r="H439">
        <v>1</v>
      </c>
      <c r="J439">
        <v>2</v>
      </c>
      <c r="K439" t="s">
        <v>247</v>
      </c>
      <c r="M439">
        <v>1</v>
      </c>
      <c r="N439">
        <v>165</v>
      </c>
      <c r="O439">
        <v>165</v>
      </c>
      <c r="P439">
        <v>134</v>
      </c>
      <c r="Q439">
        <v>0</v>
      </c>
      <c r="R439">
        <v>0</v>
      </c>
      <c r="S439" t="s">
        <v>1727</v>
      </c>
      <c r="T439">
        <v>5326</v>
      </c>
      <c r="U439" t="s">
        <v>289</v>
      </c>
      <c r="V439" t="s">
        <v>289</v>
      </c>
      <c r="W439" t="s">
        <v>1728</v>
      </c>
      <c r="X439">
        <v>2625</v>
      </c>
      <c r="Y439" t="s">
        <v>244</v>
      </c>
      <c r="AA439">
        <v>187</v>
      </c>
      <c r="AB439" t="s">
        <v>1729</v>
      </c>
      <c r="AC439" t="s">
        <v>1727</v>
      </c>
      <c r="AD439">
        <v>5</v>
      </c>
      <c r="AE439">
        <v>710823.04</v>
      </c>
      <c r="AF439">
        <v>6172060.8499999996</v>
      </c>
    </row>
    <row r="440" spans="1:32" x14ac:dyDescent="0.25">
      <c r="A440" s="40">
        <v>438</v>
      </c>
      <c r="B440" t="s">
        <v>1730</v>
      </c>
      <c r="C440">
        <v>120</v>
      </c>
      <c r="D440">
        <v>1967</v>
      </c>
      <c r="E440">
        <v>0</v>
      </c>
      <c r="F440">
        <v>3</v>
      </c>
      <c r="H440">
        <v>2</v>
      </c>
      <c r="J440">
        <v>2</v>
      </c>
      <c r="K440" t="s">
        <v>260</v>
      </c>
      <c r="M440">
        <v>1</v>
      </c>
      <c r="N440">
        <v>100</v>
      </c>
      <c r="O440">
        <v>100</v>
      </c>
      <c r="P440">
        <v>100</v>
      </c>
      <c r="Q440">
        <v>0</v>
      </c>
      <c r="R440">
        <v>0</v>
      </c>
      <c r="S440" t="s">
        <v>1731</v>
      </c>
      <c r="T440">
        <v>5858</v>
      </c>
      <c r="U440" t="s">
        <v>294</v>
      </c>
      <c r="V440" t="s">
        <v>294</v>
      </c>
      <c r="W440" t="s">
        <v>466</v>
      </c>
      <c r="X440">
        <v>2665</v>
      </c>
      <c r="Y440" t="s">
        <v>257</v>
      </c>
      <c r="AA440">
        <v>187</v>
      </c>
      <c r="AB440" t="s">
        <v>1732</v>
      </c>
      <c r="AC440" t="s">
        <v>1731</v>
      </c>
      <c r="AD440">
        <v>5</v>
      </c>
      <c r="AE440">
        <v>712084.5</v>
      </c>
      <c r="AF440">
        <v>6169306.1699999999</v>
      </c>
    </row>
    <row r="441" spans="1:32" x14ac:dyDescent="0.25">
      <c r="A441" s="40">
        <v>439</v>
      </c>
      <c r="B441" t="s">
        <v>1733</v>
      </c>
      <c r="C441">
        <v>120</v>
      </c>
      <c r="D441">
        <v>1957</v>
      </c>
      <c r="E441">
        <v>1981</v>
      </c>
      <c r="F441">
        <v>2</v>
      </c>
      <c r="H441">
        <v>1</v>
      </c>
      <c r="J441">
        <v>2</v>
      </c>
      <c r="K441" t="s">
        <v>260</v>
      </c>
      <c r="L441">
        <v>4</v>
      </c>
      <c r="M441">
        <v>1</v>
      </c>
      <c r="N441">
        <v>130</v>
      </c>
      <c r="O441">
        <v>130</v>
      </c>
      <c r="P441">
        <v>130</v>
      </c>
      <c r="Q441">
        <v>0</v>
      </c>
      <c r="R441">
        <v>0</v>
      </c>
      <c r="S441" t="s">
        <v>1734</v>
      </c>
      <c r="T441">
        <v>7243</v>
      </c>
      <c r="U441" t="s">
        <v>417</v>
      </c>
      <c r="V441" t="s">
        <v>417</v>
      </c>
      <c r="W441" t="s">
        <v>408</v>
      </c>
      <c r="X441">
        <v>2665</v>
      </c>
      <c r="Y441" t="s">
        <v>257</v>
      </c>
      <c r="AA441">
        <v>187</v>
      </c>
      <c r="AB441" t="s">
        <v>1735</v>
      </c>
      <c r="AC441" t="s">
        <v>1734</v>
      </c>
      <c r="AD441">
        <v>5</v>
      </c>
      <c r="AE441">
        <v>713506.71</v>
      </c>
      <c r="AF441">
        <v>6169005.3899999997</v>
      </c>
    </row>
    <row r="442" spans="1:32" x14ac:dyDescent="0.25">
      <c r="A442" s="40">
        <v>440</v>
      </c>
      <c r="B442" t="s">
        <v>1736</v>
      </c>
      <c r="C442">
        <v>120</v>
      </c>
      <c r="D442">
        <v>1953</v>
      </c>
      <c r="E442">
        <v>1974</v>
      </c>
      <c r="F442">
        <v>5</v>
      </c>
      <c r="H442">
        <v>1</v>
      </c>
      <c r="J442">
        <v>2</v>
      </c>
      <c r="K442" t="s">
        <v>260</v>
      </c>
      <c r="M442">
        <v>1</v>
      </c>
      <c r="N442">
        <v>91</v>
      </c>
      <c r="O442">
        <v>91</v>
      </c>
      <c r="P442">
        <v>136</v>
      </c>
      <c r="Q442">
        <v>0</v>
      </c>
      <c r="R442">
        <v>0</v>
      </c>
      <c r="S442" t="s">
        <v>1737</v>
      </c>
      <c r="T442">
        <v>7775</v>
      </c>
      <c r="U442" t="s">
        <v>262</v>
      </c>
      <c r="V442" t="s">
        <v>262</v>
      </c>
      <c r="W442" t="s">
        <v>272</v>
      </c>
      <c r="X442">
        <v>2665</v>
      </c>
      <c r="Y442" t="s">
        <v>257</v>
      </c>
      <c r="AA442">
        <v>187</v>
      </c>
      <c r="AB442" t="s">
        <v>1738</v>
      </c>
      <c r="AC442" t="s">
        <v>1737</v>
      </c>
      <c r="AD442">
        <v>5</v>
      </c>
      <c r="AE442">
        <v>712762.92</v>
      </c>
      <c r="AF442">
        <v>6169253.5899999999</v>
      </c>
    </row>
    <row r="443" spans="1:32" x14ac:dyDescent="0.25">
      <c r="A443" s="40">
        <v>441</v>
      </c>
      <c r="B443" t="s">
        <v>1739</v>
      </c>
      <c r="C443">
        <v>130</v>
      </c>
      <c r="D443">
        <v>1993</v>
      </c>
      <c r="E443">
        <v>0</v>
      </c>
      <c r="F443">
        <v>4</v>
      </c>
      <c r="H443">
        <v>2</v>
      </c>
      <c r="J443">
        <v>1</v>
      </c>
      <c r="K443" t="s">
        <v>240</v>
      </c>
      <c r="M443">
        <v>1</v>
      </c>
      <c r="N443">
        <v>60</v>
      </c>
      <c r="O443">
        <v>60</v>
      </c>
      <c r="P443">
        <v>60</v>
      </c>
      <c r="Q443">
        <v>0</v>
      </c>
      <c r="R443">
        <v>0</v>
      </c>
      <c r="S443" t="s">
        <v>1740</v>
      </c>
      <c r="T443">
        <v>9100</v>
      </c>
      <c r="U443" t="s">
        <v>267</v>
      </c>
      <c r="V443" t="s">
        <v>267</v>
      </c>
      <c r="W443" t="s">
        <v>707</v>
      </c>
      <c r="X443">
        <v>2625</v>
      </c>
      <c r="Y443" t="s">
        <v>244</v>
      </c>
      <c r="AA443">
        <v>187</v>
      </c>
      <c r="AB443" t="s">
        <v>1741</v>
      </c>
      <c r="AC443" t="s">
        <v>1740</v>
      </c>
      <c r="AD443">
        <v>5</v>
      </c>
      <c r="AE443">
        <v>711620.21</v>
      </c>
      <c r="AF443">
        <v>6172449.25</v>
      </c>
    </row>
    <row r="444" spans="1:32" x14ac:dyDescent="0.25">
      <c r="A444" s="40">
        <v>442</v>
      </c>
      <c r="B444" t="s">
        <v>1742</v>
      </c>
      <c r="C444">
        <v>130</v>
      </c>
      <c r="D444">
        <v>1993</v>
      </c>
      <c r="E444">
        <v>0</v>
      </c>
      <c r="F444">
        <v>4</v>
      </c>
      <c r="H444">
        <v>2</v>
      </c>
      <c r="J444">
        <v>1</v>
      </c>
      <c r="K444" t="s">
        <v>240</v>
      </c>
      <c r="M444">
        <v>1</v>
      </c>
      <c r="N444">
        <v>76</v>
      </c>
      <c r="O444">
        <v>76</v>
      </c>
      <c r="P444">
        <v>76</v>
      </c>
      <c r="Q444">
        <v>0</v>
      </c>
      <c r="R444">
        <v>0</v>
      </c>
      <c r="S444" t="s">
        <v>1743</v>
      </c>
      <c r="T444">
        <v>9100</v>
      </c>
      <c r="U444" t="s">
        <v>267</v>
      </c>
      <c r="V444" t="s">
        <v>267</v>
      </c>
      <c r="W444" t="s">
        <v>481</v>
      </c>
      <c r="X444">
        <v>2625</v>
      </c>
      <c r="Y444" t="s">
        <v>244</v>
      </c>
      <c r="AA444">
        <v>187</v>
      </c>
      <c r="AB444" t="s">
        <v>1744</v>
      </c>
      <c r="AC444" t="s">
        <v>1743</v>
      </c>
      <c r="AD444">
        <v>5</v>
      </c>
      <c r="AE444">
        <v>711708.86</v>
      </c>
      <c r="AF444">
        <v>6172527.0800000001</v>
      </c>
    </row>
    <row r="445" spans="1:32" x14ac:dyDescent="0.25">
      <c r="A445" s="40">
        <v>443</v>
      </c>
      <c r="B445" t="s">
        <v>1745</v>
      </c>
      <c r="C445">
        <v>130</v>
      </c>
      <c r="D445">
        <v>2008</v>
      </c>
      <c r="E445">
        <v>0</v>
      </c>
      <c r="F445">
        <v>2</v>
      </c>
      <c r="H445">
        <v>1</v>
      </c>
      <c r="J445">
        <v>1</v>
      </c>
      <c r="K445" t="s">
        <v>240</v>
      </c>
      <c r="L445">
        <v>90</v>
      </c>
      <c r="M445">
        <v>1</v>
      </c>
      <c r="N445">
        <v>60</v>
      </c>
      <c r="O445">
        <v>60</v>
      </c>
      <c r="P445">
        <v>119</v>
      </c>
      <c r="Q445">
        <v>0</v>
      </c>
      <c r="R445">
        <v>0</v>
      </c>
      <c r="S445" t="s">
        <v>1746</v>
      </c>
      <c r="T445">
        <v>6510</v>
      </c>
      <c r="U445" t="s">
        <v>336</v>
      </c>
      <c r="V445" t="s">
        <v>336</v>
      </c>
      <c r="W445" t="s">
        <v>421</v>
      </c>
      <c r="X445">
        <v>2625</v>
      </c>
      <c r="Y445" t="s">
        <v>244</v>
      </c>
      <c r="AA445">
        <v>187</v>
      </c>
      <c r="AB445" t="s">
        <v>1747</v>
      </c>
      <c r="AC445" t="s">
        <v>1746</v>
      </c>
      <c r="AD445">
        <v>5</v>
      </c>
      <c r="AE445">
        <v>711778.13</v>
      </c>
      <c r="AF445">
        <v>6172626.6200000001</v>
      </c>
    </row>
    <row r="446" spans="1:32" x14ac:dyDescent="0.25">
      <c r="A446" s="40">
        <v>444</v>
      </c>
      <c r="B446" t="s">
        <v>1748</v>
      </c>
      <c r="C446">
        <v>130</v>
      </c>
      <c r="D446">
        <v>2008</v>
      </c>
      <c r="E446">
        <v>0</v>
      </c>
      <c r="F446">
        <v>2</v>
      </c>
      <c r="H446">
        <v>1</v>
      </c>
      <c r="J446">
        <v>1</v>
      </c>
      <c r="K446" t="s">
        <v>240</v>
      </c>
      <c r="L446">
        <v>90</v>
      </c>
      <c r="M446">
        <v>1</v>
      </c>
      <c r="N446">
        <v>60</v>
      </c>
      <c r="O446">
        <v>60</v>
      </c>
      <c r="P446">
        <v>119</v>
      </c>
      <c r="Q446">
        <v>0</v>
      </c>
      <c r="R446">
        <v>0</v>
      </c>
      <c r="S446" t="s">
        <v>1749</v>
      </c>
      <c r="T446">
        <v>6510</v>
      </c>
      <c r="U446" t="s">
        <v>336</v>
      </c>
      <c r="V446" t="s">
        <v>336</v>
      </c>
      <c r="W446" t="s">
        <v>356</v>
      </c>
      <c r="X446">
        <v>2625</v>
      </c>
      <c r="Y446" t="s">
        <v>244</v>
      </c>
      <c r="AA446">
        <v>187</v>
      </c>
      <c r="AB446" t="s">
        <v>1750</v>
      </c>
      <c r="AC446" t="s">
        <v>1749</v>
      </c>
      <c r="AD446">
        <v>5</v>
      </c>
      <c r="AE446">
        <v>711790.39</v>
      </c>
      <c r="AF446">
        <v>6172629.5199999996</v>
      </c>
    </row>
    <row r="447" spans="1:32" x14ac:dyDescent="0.25">
      <c r="A447" s="40">
        <v>445</v>
      </c>
      <c r="B447" t="s">
        <v>1751</v>
      </c>
      <c r="C447">
        <v>130</v>
      </c>
      <c r="D447">
        <v>2008</v>
      </c>
      <c r="E447">
        <v>0</v>
      </c>
      <c r="F447">
        <v>2</v>
      </c>
      <c r="H447">
        <v>1</v>
      </c>
      <c r="J447">
        <v>1</v>
      </c>
      <c r="K447" t="s">
        <v>240</v>
      </c>
      <c r="L447">
        <v>90</v>
      </c>
      <c r="M447">
        <v>1</v>
      </c>
      <c r="N447">
        <v>60</v>
      </c>
      <c r="O447">
        <v>60</v>
      </c>
      <c r="P447">
        <v>119</v>
      </c>
      <c r="Q447">
        <v>0</v>
      </c>
      <c r="R447">
        <v>0</v>
      </c>
      <c r="S447" t="s">
        <v>1752</v>
      </c>
      <c r="T447">
        <v>6510</v>
      </c>
      <c r="U447" t="s">
        <v>336</v>
      </c>
      <c r="V447" t="s">
        <v>336</v>
      </c>
      <c r="W447" t="s">
        <v>1753</v>
      </c>
      <c r="X447">
        <v>2625</v>
      </c>
      <c r="Y447" t="s">
        <v>244</v>
      </c>
      <c r="AA447">
        <v>187</v>
      </c>
      <c r="AB447" t="s">
        <v>1754</v>
      </c>
      <c r="AC447" t="s">
        <v>1752</v>
      </c>
      <c r="AD447">
        <v>5</v>
      </c>
      <c r="AE447">
        <v>711747.37</v>
      </c>
      <c r="AF447">
        <v>6172688.2199999997</v>
      </c>
    </row>
    <row r="448" spans="1:32" x14ac:dyDescent="0.25">
      <c r="A448" s="40">
        <v>446</v>
      </c>
      <c r="B448" t="s">
        <v>1755</v>
      </c>
      <c r="C448">
        <v>130</v>
      </c>
      <c r="D448">
        <v>2008</v>
      </c>
      <c r="E448">
        <v>0</v>
      </c>
      <c r="F448">
        <v>2</v>
      </c>
      <c r="H448">
        <v>1</v>
      </c>
      <c r="J448">
        <v>1</v>
      </c>
      <c r="K448" t="s">
        <v>240</v>
      </c>
      <c r="L448">
        <v>90</v>
      </c>
      <c r="M448">
        <v>1</v>
      </c>
      <c r="N448">
        <v>60</v>
      </c>
      <c r="O448">
        <v>60</v>
      </c>
      <c r="P448">
        <v>119</v>
      </c>
      <c r="Q448">
        <v>0</v>
      </c>
      <c r="R448">
        <v>0</v>
      </c>
      <c r="S448" t="s">
        <v>1756</v>
      </c>
      <c r="T448">
        <v>6510</v>
      </c>
      <c r="U448" t="s">
        <v>336</v>
      </c>
      <c r="V448" t="s">
        <v>336</v>
      </c>
      <c r="W448" t="s">
        <v>1757</v>
      </c>
      <c r="X448">
        <v>2625</v>
      </c>
      <c r="Y448" t="s">
        <v>244</v>
      </c>
      <c r="AA448">
        <v>187</v>
      </c>
      <c r="AB448" t="s">
        <v>1758</v>
      </c>
      <c r="AC448" t="s">
        <v>1756</v>
      </c>
      <c r="AD448">
        <v>5</v>
      </c>
      <c r="AE448">
        <v>711759.58</v>
      </c>
      <c r="AF448">
        <v>6172691.0199999996</v>
      </c>
    </row>
    <row r="449" spans="1:32" x14ac:dyDescent="0.25">
      <c r="A449" s="40">
        <v>447</v>
      </c>
      <c r="B449" t="s">
        <v>1759</v>
      </c>
      <c r="C449">
        <v>130</v>
      </c>
      <c r="D449">
        <v>2008</v>
      </c>
      <c r="E449">
        <v>0</v>
      </c>
      <c r="F449">
        <v>2</v>
      </c>
      <c r="H449">
        <v>1</v>
      </c>
      <c r="J449">
        <v>1</v>
      </c>
      <c r="K449" t="s">
        <v>240</v>
      </c>
      <c r="L449">
        <v>90</v>
      </c>
      <c r="M449">
        <v>1</v>
      </c>
      <c r="N449">
        <v>60</v>
      </c>
      <c r="O449">
        <v>60</v>
      </c>
      <c r="P449">
        <v>119</v>
      </c>
      <c r="Q449">
        <v>0</v>
      </c>
      <c r="R449">
        <v>0</v>
      </c>
      <c r="S449" t="s">
        <v>1760</v>
      </c>
      <c r="T449">
        <v>6510</v>
      </c>
      <c r="U449" t="s">
        <v>336</v>
      </c>
      <c r="V449" t="s">
        <v>336</v>
      </c>
      <c r="W449" t="s">
        <v>1761</v>
      </c>
      <c r="X449">
        <v>2625</v>
      </c>
      <c r="Y449" t="s">
        <v>244</v>
      </c>
      <c r="AA449">
        <v>187</v>
      </c>
      <c r="AB449" t="s">
        <v>1762</v>
      </c>
      <c r="AC449" t="s">
        <v>1760</v>
      </c>
      <c r="AD449">
        <v>5</v>
      </c>
      <c r="AE449">
        <v>711697.03</v>
      </c>
      <c r="AF449">
        <v>6172712.2800000003</v>
      </c>
    </row>
    <row r="450" spans="1:32" x14ac:dyDescent="0.25">
      <c r="A450" s="40">
        <v>448</v>
      </c>
      <c r="B450" t="s">
        <v>1763</v>
      </c>
      <c r="C450">
        <v>130</v>
      </c>
      <c r="D450">
        <v>2008</v>
      </c>
      <c r="E450">
        <v>0</v>
      </c>
      <c r="F450">
        <v>2</v>
      </c>
      <c r="H450">
        <v>1</v>
      </c>
      <c r="J450">
        <v>1</v>
      </c>
      <c r="K450" t="s">
        <v>240</v>
      </c>
      <c r="L450">
        <v>90</v>
      </c>
      <c r="M450">
        <v>1</v>
      </c>
      <c r="N450">
        <v>58</v>
      </c>
      <c r="O450">
        <v>58</v>
      </c>
      <c r="P450">
        <v>111</v>
      </c>
      <c r="Q450">
        <v>0</v>
      </c>
      <c r="R450">
        <v>0</v>
      </c>
      <c r="S450" t="s">
        <v>1764</v>
      </c>
      <c r="T450">
        <v>6510</v>
      </c>
      <c r="U450" t="s">
        <v>336</v>
      </c>
      <c r="V450" t="s">
        <v>336</v>
      </c>
      <c r="W450" t="s">
        <v>1765</v>
      </c>
      <c r="X450">
        <v>2625</v>
      </c>
      <c r="Y450" t="s">
        <v>244</v>
      </c>
      <c r="AA450">
        <v>187</v>
      </c>
      <c r="AB450" t="s">
        <v>1766</v>
      </c>
      <c r="AC450" t="s">
        <v>1764</v>
      </c>
      <c r="AD450">
        <v>5</v>
      </c>
      <c r="AE450">
        <v>711691.13</v>
      </c>
      <c r="AF450">
        <v>6172757.2599999998</v>
      </c>
    </row>
    <row r="451" spans="1:32" x14ac:dyDescent="0.25">
      <c r="A451" s="40">
        <v>449</v>
      </c>
      <c r="B451" t="s">
        <v>1767</v>
      </c>
      <c r="C451">
        <v>130</v>
      </c>
      <c r="D451">
        <v>2008</v>
      </c>
      <c r="E451">
        <v>0</v>
      </c>
      <c r="F451">
        <v>2</v>
      </c>
      <c r="H451">
        <v>1</v>
      </c>
      <c r="J451">
        <v>1</v>
      </c>
      <c r="K451" t="s">
        <v>240</v>
      </c>
      <c r="L451">
        <v>90</v>
      </c>
      <c r="M451">
        <v>1</v>
      </c>
      <c r="N451">
        <v>60</v>
      </c>
      <c r="O451">
        <v>60</v>
      </c>
      <c r="P451">
        <v>119</v>
      </c>
      <c r="Q451">
        <v>0</v>
      </c>
      <c r="R451">
        <v>0</v>
      </c>
      <c r="S451" t="s">
        <v>1768</v>
      </c>
      <c r="T451">
        <v>6510</v>
      </c>
      <c r="U451" t="s">
        <v>336</v>
      </c>
      <c r="V451" t="s">
        <v>336</v>
      </c>
      <c r="W451" t="s">
        <v>401</v>
      </c>
      <c r="X451">
        <v>2625</v>
      </c>
      <c r="Y451" t="s">
        <v>244</v>
      </c>
      <c r="AA451">
        <v>187</v>
      </c>
      <c r="AB451" t="s">
        <v>1769</v>
      </c>
      <c r="AC451" t="s">
        <v>1768</v>
      </c>
      <c r="AD451">
        <v>5</v>
      </c>
      <c r="AE451">
        <v>711683.36</v>
      </c>
      <c r="AF451">
        <v>6172785.9900000002</v>
      </c>
    </row>
    <row r="452" spans="1:32" x14ac:dyDescent="0.25">
      <c r="A452" s="40">
        <v>450</v>
      </c>
      <c r="B452" t="s">
        <v>1770</v>
      </c>
      <c r="C452">
        <v>130</v>
      </c>
      <c r="D452">
        <v>2008</v>
      </c>
      <c r="E452">
        <v>0</v>
      </c>
      <c r="F452">
        <v>2</v>
      </c>
      <c r="H452">
        <v>1</v>
      </c>
      <c r="J452">
        <v>1</v>
      </c>
      <c r="K452" t="s">
        <v>240</v>
      </c>
      <c r="L452">
        <v>90</v>
      </c>
      <c r="M452">
        <v>1</v>
      </c>
      <c r="N452">
        <v>77</v>
      </c>
      <c r="O452">
        <v>77</v>
      </c>
      <c r="P452">
        <v>153</v>
      </c>
      <c r="Q452">
        <v>0</v>
      </c>
      <c r="R452">
        <v>0</v>
      </c>
      <c r="S452" t="s">
        <v>1771</v>
      </c>
      <c r="T452">
        <v>6510</v>
      </c>
      <c r="U452" t="s">
        <v>336</v>
      </c>
      <c r="V452" t="s">
        <v>336</v>
      </c>
      <c r="W452" t="s">
        <v>655</v>
      </c>
      <c r="X452">
        <v>2625</v>
      </c>
      <c r="Y452" t="s">
        <v>244</v>
      </c>
      <c r="AA452">
        <v>187</v>
      </c>
      <c r="AB452" t="s">
        <v>1772</v>
      </c>
      <c r="AC452" t="s">
        <v>1771</v>
      </c>
      <c r="AD452">
        <v>5</v>
      </c>
      <c r="AE452">
        <v>711670.24</v>
      </c>
      <c r="AF452">
        <v>6172783.4199999999</v>
      </c>
    </row>
    <row r="453" spans="1:32" x14ac:dyDescent="0.25">
      <c r="A453" s="40">
        <v>451</v>
      </c>
      <c r="B453" t="s">
        <v>1773</v>
      </c>
      <c r="C453">
        <v>120</v>
      </c>
      <c r="D453">
        <v>1970</v>
      </c>
      <c r="E453">
        <v>0</v>
      </c>
      <c r="F453">
        <v>1</v>
      </c>
      <c r="H453">
        <v>1</v>
      </c>
      <c r="J453">
        <v>1</v>
      </c>
      <c r="K453" t="s">
        <v>240</v>
      </c>
      <c r="M453">
        <v>1</v>
      </c>
      <c r="N453">
        <v>163</v>
      </c>
      <c r="O453">
        <v>163</v>
      </c>
      <c r="P453">
        <v>163</v>
      </c>
      <c r="Q453">
        <v>0</v>
      </c>
      <c r="R453">
        <v>0</v>
      </c>
      <c r="S453" t="s">
        <v>1774</v>
      </c>
      <c r="T453">
        <v>6391</v>
      </c>
      <c r="U453" t="s">
        <v>539</v>
      </c>
      <c r="V453" t="s">
        <v>539</v>
      </c>
      <c r="W453" t="s">
        <v>260</v>
      </c>
      <c r="X453">
        <v>2625</v>
      </c>
      <c r="Y453" t="s">
        <v>244</v>
      </c>
      <c r="AA453">
        <v>187</v>
      </c>
      <c r="AB453" t="s">
        <v>1775</v>
      </c>
      <c r="AC453" t="s">
        <v>1774</v>
      </c>
      <c r="AD453">
        <v>5</v>
      </c>
      <c r="AE453">
        <v>711123.77</v>
      </c>
      <c r="AF453">
        <v>6172035.8399999999</v>
      </c>
    </row>
    <row r="454" spans="1:32" x14ac:dyDescent="0.25">
      <c r="A454" s="40">
        <v>452</v>
      </c>
      <c r="B454" t="s">
        <v>1776</v>
      </c>
      <c r="C454">
        <v>120</v>
      </c>
      <c r="D454">
        <v>1971</v>
      </c>
      <c r="E454">
        <v>0</v>
      </c>
      <c r="F454">
        <v>3</v>
      </c>
      <c r="H454">
        <v>1</v>
      </c>
      <c r="J454">
        <v>2</v>
      </c>
      <c r="K454" t="s">
        <v>260</v>
      </c>
      <c r="M454">
        <v>1</v>
      </c>
      <c r="N454">
        <v>138</v>
      </c>
      <c r="O454">
        <v>138</v>
      </c>
      <c r="P454">
        <v>138</v>
      </c>
      <c r="Q454">
        <v>0</v>
      </c>
      <c r="R454">
        <v>0</v>
      </c>
      <c r="S454" t="s">
        <v>1777</v>
      </c>
      <c r="T454">
        <v>3408</v>
      </c>
      <c r="U454" t="s">
        <v>285</v>
      </c>
      <c r="V454" t="s">
        <v>285</v>
      </c>
      <c r="W454" t="s">
        <v>519</v>
      </c>
      <c r="X454">
        <v>2665</v>
      </c>
      <c r="Y454" t="s">
        <v>257</v>
      </c>
      <c r="AA454">
        <v>187</v>
      </c>
      <c r="AB454" t="s">
        <v>1778</v>
      </c>
      <c r="AC454" t="s">
        <v>1777</v>
      </c>
      <c r="AD454">
        <v>5</v>
      </c>
      <c r="AE454">
        <v>713089.14</v>
      </c>
      <c r="AF454">
        <v>6169056.96</v>
      </c>
    </row>
    <row r="455" spans="1:32" x14ac:dyDescent="0.25">
      <c r="A455" s="40">
        <v>453</v>
      </c>
      <c r="B455" t="s">
        <v>1779</v>
      </c>
      <c r="C455">
        <v>120</v>
      </c>
      <c r="D455">
        <v>1954</v>
      </c>
      <c r="E455">
        <v>2007</v>
      </c>
      <c r="F455">
        <v>5</v>
      </c>
      <c r="H455">
        <v>2</v>
      </c>
      <c r="J455">
        <v>2</v>
      </c>
      <c r="K455" t="s">
        <v>260</v>
      </c>
      <c r="M455">
        <v>1</v>
      </c>
      <c r="N455">
        <v>101</v>
      </c>
      <c r="O455">
        <v>101</v>
      </c>
      <c r="P455">
        <v>184</v>
      </c>
      <c r="Q455">
        <v>0</v>
      </c>
      <c r="R455">
        <v>0</v>
      </c>
      <c r="S455" t="s">
        <v>1780</v>
      </c>
      <c r="T455">
        <v>6923</v>
      </c>
      <c r="U455" t="s">
        <v>1253</v>
      </c>
      <c r="V455" t="s">
        <v>1253</v>
      </c>
      <c r="W455" t="s">
        <v>869</v>
      </c>
      <c r="X455">
        <v>2665</v>
      </c>
      <c r="Y455" t="s">
        <v>257</v>
      </c>
      <c r="AA455">
        <v>187</v>
      </c>
      <c r="AB455" t="s">
        <v>1781</v>
      </c>
      <c r="AC455" t="s">
        <v>1780</v>
      </c>
      <c r="AD455">
        <v>5</v>
      </c>
      <c r="AE455">
        <v>714244.33</v>
      </c>
      <c r="AF455">
        <v>6168825.9900000002</v>
      </c>
    </row>
    <row r="456" spans="1:32" x14ac:dyDescent="0.25">
      <c r="A456" s="40">
        <v>454</v>
      </c>
      <c r="B456" t="s">
        <v>1782</v>
      </c>
      <c r="C456">
        <v>140</v>
      </c>
      <c r="D456">
        <v>2007</v>
      </c>
      <c r="E456">
        <v>0</v>
      </c>
      <c r="F456">
        <v>2</v>
      </c>
      <c r="H456">
        <v>6</v>
      </c>
      <c r="J456">
        <v>1</v>
      </c>
      <c r="K456" t="s">
        <v>240</v>
      </c>
      <c r="L456">
        <v>90</v>
      </c>
      <c r="M456">
        <v>12</v>
      </c>
      <c r="N456">
        <v>380</v>
      </c>
      <c r="O456">
        <v>5387</v>
      </c>
      <c r="P456">
        <v>4560</v>
      </c>
      <c r="Q456">
        <v>0</v>
      </c>
      <c r="R456">
        <v>0</v>
      </c>
      <c r="S456" t="s">
        <v>1783</v>
      </c>
      <c r="T456">
        <v>1055</v>
      </c>
      <c r="U456" t="s">
        <v>1257</v>
      </c>
      <c r="V456" t="s">
        <v>1257</v>
      </c>
      <c r="W456" t="s">
        <v>487</v>
      </c>
      <c r="X456">
        <v>2665</v>
      </c>
      <c r="Y456" t="s">
        <v>257</v>
      </c>
      <c r="AA456">
        <v>187</v>
      </c>
      <c r="AB456" t="s">
        <v>1784</v>
      </c>
      <c r="AC456" t="s">
        <v>1783</v>
      </c>
      <c r="AD456">
        <v>5</v>
      </c>
      <c r="AE456">
        <v>713327.86</v>
      </c>
      <c r="AF456">
        <v>6169840.4800000004</v>
      </c>
    </row>
    <row r="457" spans="1:32" x14ac:dyDescent="0.25">
      <c r="A457" s="40">
        <v>455</v>
      </c>
      <c r="B457" t="s">
        <v>1785</v>
      </c>
      <c r="C457">
        <v>130</v>
      </c>
      <c r="D457">
        <v>1971</v>
      </c>
      <c r="E457">
        <v>1983</v>
      </c>
      <c r="F457">
        <v>3</v>
      </c>
      <c r="H457">
        <v>6</v>
      </c>
      <c r="J457">
        <v>1</v>
      </c>
      <c r="K457" t="s">
        <v>240</v>
      </c>
      <c r="M457">
        <v>1</v>
      </c>
      <c r="N457">
        <v>107</v>
      </c>
      <c r="O457">
        <v>107</v>
      </c>
      <c r="P457">
        <v>107</v>
      </c>
      <c r="Q457">
        <v>0</v>
      </c>
      <c r="R457">
        <v>0</v>
      </c>
      <c r="S457" t="s">
        <v>1786</v>
      </c>
      <c r="T457">
        <v>7882</v>
      </c>
      <c r="U457" t="s">
        <v>372</v>
      </c>
      <c r="V457" t="s">
        <v>372</v>
      </c>
      <c r="W457" t="s">
        <v>1787</v>
      </c>
      <c r="X457">
        <v>2625</v>
      </c>
      <c r="Y457" t="s">
        <v>244</v>
      </c>
      <c r="AA457">
        <v>187</v>
      </c>
      <c r="AB457" t="s">
        <v>1788</v>
      </c>
      <c r="AC457" t="s">
        <v>1786</v>
      </c>
      <c r="AD457">
        <v>5</v>
      </c>
      <c r="AE457">
        <v>711907.25</v>
      </c>
      <c r="AF457">
        <v>6172160.21</v>
      </c>
    </row>
    <row r="458" spans="1:32" x14ac:dyDescent="0.25">
      <c r="A458" s="40">
        <v>456</v>
      </c>
      <c r="B458" t="s">
        <v>1789</v>
      </c>
      <c r="C458">
        <v>120</v>
      </c>
      <c r="D458">
        <v>1972</v>
      </c>
      <c r="E458">
        <v>0</v>
      </c>
      <c r="F458">
        <v>90</v>
      </c>
      <c r="H458">
        <v>1</v>
      </c>
      <c r="J458">
        <v>2</v>
      </c>
      <c r="K458" t="s">
        <v>260</v>
      </c>
      <c r="L458">
        <v>0</v>
      </c>
      <c r="M458">
        <v>1</v>
      </c>
      <c r="N458">
        <v>134</v>
      </c>
      <c r="O458">
        <v>134</v>
      </c>
      <c r="P458">
        <v>134</v>
      </c>
      <c r="Q458">
        <v>0</v>
      </c>
      <c r="R458">
        <v>0</v>
      </c>
      <c r="S458" t="s">
        <v>1790</v>
      </c>
      <c r="T458">
        <v>6710</v>
      </c>
      <c r="U458" t="s">
        <v>327</v>
      </c>
      <c r="V458" t="s">
        <v>327</v>
      </c>
      <c r="W458" t="s">
        <v>1522</v>
      </c>
      <c r="X458">
        <v>2625</v>
      </c>
      <c r="Y458" t="s">
        <v>244</v>
      </c>
      <c r="AA458">
        <v>187</v>
      </c>
      <c r="AB458" t="s">
        <v>1791</v>
      </c>
      <c r="AC458" t="s">
        <v>1790</v>
      </c>
      <c r="AD458">
        <v>5</v>
      </c>
      <c r="AE458">
        <v>710914.55</v>
      </c>
      <c r="AF458">
        <v>6171838.6299999999</v>
      </c>
    </row>
    <row r="459" spans="1:32" x14ac:dyDescent="0.25">
      <c r="A459" s="40">
        <v>457</v>
      </c>
      <c r="B459" t="s">
        <v>1792</v>
      </c>
      <c r="C459">
        <v>120</v>
      </c>
      <c r="D459">
        <v>1969</v>
      </c>
      <c r="E459">
        <v>1984</v>
      </c>
      <c r="F459">
        <v>3</v>
      </c>
      <c r="H459">
        <v>1</v>
      </c>
      <c r="J459">
        <v>1</v>
      </c>
      <c r="K459" t="s">
        <v>240</v>
      </c>
      <c r="M459">
        <v>1</v>
      </c>
      <c r="N459">
        <v>153</v>
      </c>
      <c r="O459">
        <v>153</v>
      </c>
      <c r="P459">
        <v>126</v>
      </c>
      <c r="Q459">
        <v>0</v>
      </c>
      <c r="R459">
        <v>0</v>
      </c>
      <c r="S459" t="s">
        <v>1793</v>
      </c>
      <c r="T459">
        <v>2449</v>
      </c>
      <c r="U459" t="s">
        <v>312</v>
      </c>
      <c r="V459" t="s">
        <v>312</v>
      </c>
      <c r="W459" t="s">
        <v>648</v>
      </c>
      <c r="X459">
        <v>2625</v>
      </c>
      <c r="Y459" t="s">
        <v>244</v>
      </c>
      <c r="AA459">
        <v>187</v>
      </c>
      <c r="AB459" t="s">
        <v>1794</v>
      </c>
      <c r="AC459" t="s">
        <v>1793</v>
      </c>
      <c r="AD459">
        <v>5</v>
      </c>
      <c r="AE459">
        <v>711444.65</v>
      </c>
      <c r="AF459">
        <v>6172095.9500000002</v>
      </c>
    </row>
    <row r="460" spans="1:32" x14ac:dyDescent="0.25">
      <c r="A460" s="40">
        <v>458</v>
      </c>
      <c r="B460" t="s">
        <v>1795</v>
      </c>
      <c r="C460">
        <v>130</v>
      </c>
      <c r="D460">
        <v>1975</v>
      </c>
      <c r="E460">
        <v>0</v>
      </c>
      <c r="F460">
        <v>1</v>
      </c>
      <c r="H460">
        <v>5</v>
      </c>
      <c r="J460">
        <v>1</v>
      </c>
      <c r="K460" t="s">
        <v>240</v>
      </c>
      <c r="L460">
        <v>0</v>
      </c>
      <c r="M460">
        <v>1</v>
      </c>
      <c r="N460">
        <v>75</v>
      </c>
      <c r="O460">
        <v>75</v>
      </c>
      <c r="P460">
        <v>124</v>
      </c>
      <c r="Q460">
        <v>0</v>
      </c>
      <c r="R460">
        <v>0</v>
      </c>
      <c r="S460" t="s">
        <v>1796</v>
      </c>
      <c r="T460">
        <v>2556</v>
      </c>
      <c r="U460" t="s">
        <v>317</v>
      </c>
      <c r="V460" t="s">
        <v>317</v>
      </c>
      <c r="W460" t="s">
        <v>1797</v>
      </c>
      <c r="X460">
        <v>2625</v>
      </c>
      <c r="Y460" t="s">
        <v>244</v>
      </c>
      <c r="AA460">
        <v>187</v>
      </c>
      <c r="AB460" t="s">
        <v>1798</v>
      </c>
      <c r="AC460" t="s">
        <v>1796</v>
      </c>
      <c r="AD460">
        <v>5</v>
      </c>
      <c r="AE460">
        <v>711536.08</v>
      </c>
      <c r="AF460">
        <v>6172289.8399999999</v>
      </c>
    </row>
    <row r="461" spans="1:32" x14ac:dyDescent="0.25">
      <c r="A461" s="40">
        <v>459</v>
      </c>
      <c r="B461" t="s">
        <v>1799</v>
      </c>
      <c r="C461">
        <v>130</v>
      </c>
      <c r="D461">
        <v>1967</v>
      </c>
      <c r="E461">
        <v>0</v>
      </c>
      <c r="F461">
        <v>1</v>
      </c>
      <c r="H461">
        <v>1</v>
      </c>
      <c r="J461">
        <v>1</v>
      </c>
      <c r="K461" t="s">
        <v>240</v>
      </c>
      <c r="M461">
        <v>1</v>
      </c>
      <c r="N461">
        <v>152</v>
      </c>
      <c r="O461">
        <v>152</v>
      </c>
      <c r="P461">
        <v>122</v>
      </c>
      <c r="Q461">
        <v>0</v>
      </c>
      <c r="R461">
        <v>0</v>
      </c>
      <c r="S461" t="s">
        <v>1800</v>
      </c>
      <c r="T461">
        <v>4154</v>
      </c>
      <c r="U461" t="s">
        <v>322</v>
      </c>
      <c r="V461" t="s">
        <v>322</v>
      </c>
      <c r="W461" t="s">
        <v>487</v>
      </c>
      <c r="X461">
        <v>2665</v>
      </c>
      <c r="Y461" t="s">
        <v>257</v>
      </c>
      <c r="AA461">
        <v>187</v>
      </c>
      <c r="AB461" t="s">
        <v>1801</v>
      </c>
      <c r="AC461" t="s">
        <v>1800</v>
      </c>
      <c r="AD461">
        <v>5</v>
      </c>
      <c r="AE461">
        <v>713638.29</v>
      </c>
      <c r="AF461">
        <v>6169220.3600000003</v>
      </c>
    </row>
    <row r="462" spans="1:32" x14ac:dyDescent="0.25">
      <c r="A462" s="40">
        <v>460</v>
      </c>
      <c r="B462" t="s">
        <v>1802</v>
      </c>
      <c r="C462">
        <v>120</v>
      </c>
      <c r="D462">
        <v>1969</v>
      </c>
      <c r="E462">
        <v>1982</v>
      </c>
      <c r="F462">
        <v>90</v>
      </c>
      <c r="H462">
        <v>1</v>
      </c>
      <c r="J462">
        <v>2</v>
      </c>
      <c r="K462" t="s">
        <v>260</v>
      </c>
      <c r="L462">
        <v>80</v>
      </c>
      <c r="M462">
        <v>1</v>
      </c>
      <c r="N462">
        <v>170</v>
      </c>
      <c r="O462">
        <v>170</v>
      </c>
      <c r="P462">
        <v>170</v>
      </c>
      <c r="Q462">
        <v>0</v>
      </c>
      <c r="R462">
        <v>0</v>
      </c>
      <c r="S462" t="s">
        <v>1803</v>
      </c>
      <c r="T462">
        <v>5326</v>
      </c>
      <c r="U462" t="s">
        <v>289</v>
      </c>
      <c r="V462" t="s">
        <v>289</v>
      </c>
      <c r="W462" t="s">
        <v>707</v>
      </c>
      <c r="X462">
        <v>2625</v>
      </c>
      <c r="Y462" t="s">
        <v>244</v>
      </c>
      <c r="AA462">
        <v>187</v>
      </c>
      <c r="AB462" t="s">
        <v>1804</v>
      </c>
      <c r="AC462" t="s">
        <v>1803</v>
      </c>
      <c r="AD462">
        <v>5</v>
      </c>
      <c r="AE462">
        <v>710936.55</v>
      </c>
      <c r="AF462">
        <v>6172001.7199999997</v>
      </c>
    </row>
    <row r="463" spans="1:32" x14ac:dyDescent="0.25">
      <c r="A463" s="40">
        <v>461</v>
      </c>
      <c r="B463" t="s">
        <v>1805</v>
      </c>
      <c r="C463">
        <v>120</v>
      </c>
      <c r="D463">
        <v>1970</v>
      </c>
      <c r="E463">
        <v>0</v>
      </c>
      <c r="F463">
        <v>3</v>
      </c>
      <c r="H463">
        <v>1</v>
      </c>
      <c r="J463">
        <v>2</v>
      </c>
      <c r="K463" t="s">
        <v>260</v>
      </c>
      <c r="M463">
        <v>1</v>
      </c>
      <c r="N463">
        <v>120</v>
      </c>
      <c r="O463">
        <v>120</v>
      </c>
      <c r="P463">
        <v>120</v>
      </c>
      <c r="Q463">
        <v>0</v>
      </c>
      <c r="R463">
        <v>0</v>
      </c>
      <c r="S463" t="s">
        <v>1806</v>
      </c>
      <c r="T463">
        <v>2130</v>
      </c>
      <c r="U463" t="s">
        <v>626</v>
      </c>
      <c r="V463" t="s">
        <v>626</v>
      </c>
      <c r="W463" t="s">
        <v>247</v>
      </c>
      <c r="X463">
        <v>2665</v>
      </c>
      <c r="Y463" t="s">
        <v>257</v>
      </c>
      <c r="AA463">
        <v>187</v>
      </c>
      <c r="AB463" t="s">
        <v>1807</v>
      </c>
      <c r="AC463" t="s">
        <v>1806</v>
      </c>
      <c r="AD463">
        <v>5</v>
      </c>
      <c r="AE463">
        <v>712092.03</v>
      </c>
      <c r="AF463">
        <v>6169431.6600000001</v>
      </c>
    </row>
    <row r="464" spans="1:32" x14ac:dyDescent="0.25">
      <c r="A464" s="40">
        <v>462</v>
      </c>
      <c r="B464" t="s">
        <v>1808</v>
      </c>
      <c r="C464">
        <v>120</v>
      </c>
      <c r="D464">
        <v>1967</v>
      </c>
      <c r="E464">
        <v>0</v>
      </c>
      <c r="F464">
        <v>3</v>
      </c>
      <c r="H464">
        <v>1</v>
      </c>
      <c r="J464">
        <v>1</v>
      </c>
      <c r="K464" t="s">
        <v>240</v>
      </c>
      <c r="M464">
        <v>1</v>
      </c>
      <c r="N464">
        <v>121</v>
      </c>
      <c r="O464">
        <v>121</v>
      </c>
      <c r="P464">
        <v>121</v>
      </c>
      <c r="Q464">
        <v>0</v>
      </c>
      <c r="R464">
        <v>0</v>
      </c>
      <c r="S464" t="s">
        <v>1809</v>
      </c>
      <c r="T464">
        <v>6391</v>
      </c>
      <c r="U464" t="s">
        <v>539</v>
      </c>
      <c r="V464" t="s">
        <v>539</v>
      </c>
      <c r="W464" t="s">
        <v>337</v>
      </c>
      <c r="X464">
        <v>2625</v>
      </c>
      <c r="Y464" t="s">
        <v>244</v>
      </c>
      <c r="AA464">
        <v>187</v>
      </c>
      <c r="AB464" t="s">
        <v>1810</v>
      </c>
      <c r="AC464" t="s">
        <v>1809</v>
      </c>
      <c r="AD464">
        <v>5</v>
      </c>
      <c r="AE464">
        <v>711181.49</v>
      </c>
      <c r="AF464">
        <v>6171794.3499999996</v>
      </c>
    </row>
    <row r="465" spans="1:32" x14ac:dyDescent="0.25">
      <c r="A465" s="40">
        <v>463</v>
      </c>
      <c r="B465" t="s">
        <v>1811</v>
      </c>
      <c r="C465">
        <v>120</v>
      </c>
      <c r="D465">
        <v>1957</v>
      </c>
      <c r="E465">
        <v>0</v>
      </c>
      <c r="F465">
        <v>10</v>
      </c>
      <c r="H465">
        <v>1</v>
      </c>
      <c r="J465">
        <v>2</v>
      </c>
      <c r="K465" t="s">
        <v>260</v>
      </c>
      <c r="M465">
        <v>1</v>
      </c>
      <c r="N465">
        <v>119</v>
      </c>
      <c r="O465">
        <v>119</v>
      </c>
      <c r="P465">
        <v>119</v>
      </c>
      <c r="Q465">
        <v>0</v>
      </c>
      <c r="R465">
        <v>0</v>
      </c>
      <c r="S465" t="s">
        <v>1812</v>
      </c>
      <c r="T465">
        <v>1597</v>
      </c>
      <c r="U465" t="s">
        <v>822</v>
      </c>
      <c r="V465" t="s">
        <v>822</v>
      </c>
      <c r="W465" t="s">
        <v>811</v>
      </c>
      <c r="X465">
        <v>2665</v>
      </c>
      <c r="Y465" t="s">
        <v>257</v>
      </c>
      <c r="AA465">
        <v>187</v>
      </c>
      <c r="AB465" t="s">
        <v>1813</v>
      </c>
      <c r="AC465" t="s">
        <v>1812</v>
      </c>
      <c r="AD465">
        <v>5</v>
      </c>
      <c r="AE465">
        <v>712928.31</v>
      </c>
      <c r="AF465">
        <v>6168976.0099999998</v>
      </c>
    </row>
    <row r="466" spans="1:32" x14ac:dyDescent="0.25">
      <c r="A466" s="40">
        <v>464</v>
      </c>
      <c r="B466" t="s">
        <v>1814</v>
      </c>
      <c r="C466">
        <v>120</v>
      </c>
      <c r="D466">
        <v>1969</v>
      </c>
      <c r="E466">
        <v>0</v>
      </c>
      <c r="F466">
        <v>3</v>
      </c>
      <c r="H466">
        <v>1</v>
      </c>
      <c r="J466">
        <v>2</v>
      </c>
      <c r="K466" t="s">
        <v>260</v>
      </c>
      <c r="M466">
        <v>1</v>
      </c>
      <c r="N466">
        <v>163</v>
      </c>
      <c r="O466">
        <v>163</v>
      </c>
      <c r="P466">
        <v>134</v>
      </c>
      <c r="Q466">
        <v>0</v>
      </c>
      <c r="R466">
        <v>0</v>
      </c>
      <c r="S466" t="s">
        <v>1815</v>
      </c>
      <c r="T466">
        <v>5326</v>
      </c>
      <c r="U466" t="s">
        <v>289</v>
      </c>
      <c r="V466" t="s">
        <v>289</v>
      </c>
      <c r="W466" t="s">
        <v>783</v>
      </c>
      <c r="X466">
        <v>2625</v>
      </c>
      <c r="Y466" t="s">
        <v>244</v>
      </c>
      <c r="AA466">
        <v>187</v>
      </c>
      <c r="AB466" t="s">
        <v>1816</v>
      </c>
      <c r="AC466" t="s">
        <v>1815</v>
      </c>
      <c r="AD466">
        <v>5</v>
      </c>
      <c r="AE466">
        <v>710979.98</v>
      </c>
      <c r="AF466">
        <v>6172099.3799999999</v>
      </c>
    </row>
    <row r="467" spans="1:32" x14ac:dyDescent="0.25">
      <c r="A467" s="40">
        <v>465</v>
      </c>
      <c r="B467" t="s">
        <v>1817</v>
      </c>
      <c r="C467">
        <v>120</v>
      </c>
      <c r="D467">
        <v>1968</v>
      </c>
      <c r="E467">
        <v>0</v>
      </c>
      <c r="F467">
        <v>3</v>
      </c>
      <c r="H467">
        <v>1</v>
      </c>
      <c r="J467">
        <v>2</v>
      </c>
      <c r="K467" t="s">
        <v>260</v>
      </c>
      <c r="M467">
        <v>1</v>
      </c>
      <c r="N467">
        <v>125</v>
      </c>
      <c r="O467">
        <v>125</v>
      </c>
      <c r="P467">
        <v>125</v>
      </c>
      <c r="Q467">
        <v>0</v>
      </c>
      <c r="R467">
        <v>0</v>
      </c>
      <c r="S467" t="s">
        <v>1818</v>
      </c>
      <c r="T467">
        <v>5858</v>
      </c>
      <c r="U467" t="s">
        <v>294</v>
      </c>
      <c r="V467" t="s">
        <v>294</v>
      </c>
      <c r="W467" t="s">
        <v>1819</v>
      </c>
      <c r="X467">
        <v>2665</v>
      </c>
      <c r="Y467" t="s">
        <v>257</v>
      </c>
      <c r="AA467">
        <v>187</v>
      </c>
      <c r="AB467" t="s">
        <v>1820</v>
      </c>
      <c r="AC467" t="s">
        <v>1818</v>
      </c>
      <c r="AD467">
        <v>5</v>
      </c>
      <c r="AE467">
        <v>711938.5</v>
      </c>
      <c r="AF467">
        <v>6169518.1900000004</v>
      </c>
    </row>
    <row r="468" spans="1:32" x14ac:dyDescent="0.25">
      <c r="A468" s="40">
        <v>466</v>
      </c>
      <c r="B468" t="s">
        <v>1821</v>
      </c>
      <c r="C468">
        <v>120</v>
      </c>
      <c r="D468">
        <v>1985</v>
      </c>
      <c r="E468">
        <v>0</v>
      </c>
      <c r="F468">
        <v>4</v>
      </c>
      <c r="H468">
        <v>1</v>
      </c>
      <c r="J468">
        <v>7</v>
      </c>
      <c r="K468" t="s">
        <v>253</v>
      </c>
      <c r="L468">
        <v>2</v>
      </c>
      <c r="M468">
        <v>1</v>
      </c>
      <c r="N468">
        <v>96</v>
      </c>
      <c r="O468">
        <v>96</v>
      </c>
      <c r="P468">
        <v>170</v>
      </c>
      <c r="Q468">
        <v>0</v>
      </c>
      <c r="R468">
        <v>0</v>
      </c>
      <c r="S468" t="s">
        <v>1822</v>
      </c>
      <c r="T468">
        <v>7243</v>
      </c>
      <c r="U468" t="s">
        <v>417</v>
      </c>
      <c r="V468" t="s">
        <v>417</v>
      </c>
      <c r="W468" t="s">
        <v>473</v>
      </c>
      <c r="X468">
        <v>2665</v>
      </c>
      <c r="Y468" t="s">
        <v>257</v>
      </c>
      <c r="AA468">
        <v>187</v>
      </c>
      <c r="AB468" t="s">
        <v>1823</v>
      </c>
      <c r="AC468" t="s">
        <v>1822</v>
      </c>
      <c r="AD468">
        <v>5</v>
      </c>
      <c r="AE468">
        <v>713331.76</v>
      </c>
      <c r="AF468">
        <v>6169017.8399999999</v>
      </c>
    </row>
    <row r="469" spans="1:32" x14ac:dyDescent="0.25">
      <c r="A469" s="40">
        <v>467</v>
      </c>
      <c r="B469" t="s">
        <v>1824</v>
      </c>
      <c r="C469">
        <v>130</v>
      </c>
      <c r="D469">
        <v>1993</v>
      </c>
      <c r="E469">
        <v>0</v>
      </c>
      <c r="F469">
        <v>4</v>
      </c>
      <c r="H469">
        <v>2</v>
      </c>
      <c r="J469">
        <v>1</v>
      </c>
      <c r="K469" t="s">
        <v>240</v>
      </c>
      <c r="M469">
        <v>1</v>
      </c>
      <c r="N469">
        <v>88</v>
      </c>
      <c r="O469">
        <v>88</v>
      </c>
      <c r="P469">
        <v>88</v>
      </c>
      <c r="Q469">
        <v>0</v>
      </c>
      <c r="R469">
        <v>0</v>
      </c>
      <c r="S469" t="s">
        <v>1825</v>
      </c>
      <c r="T469">
        <v>9100</v>
      </c>
      <c r="U469" t="s">
        <v>267</v>
      </c>
      <c r="V469" t="s">
        <v>267</v>
      </c>
      <c r="W469" t="s">
        <v>714</v>
      </c>
      <c r="X469">
        <v>2625</v>
      </c>
      <c r="Y469" t="s">
        <v>244</v>
      </c>
      <c r="AA469">
        <v>187</v>
      </c>
      <c r="AB469" t="s">
        <v>1826</v>
      </c>
      <c r="AC469" t="s">
        <v>1825</v>
      </c>
      <c r="AD469">
        <v>5</v>
      </c>
      <c r="AE469">
        <v>711740.94</v>
      </c>
      <c r="AF469">
        <v>6172501.0099999998</v>
      </c>
    </row>
    <row r="470" spans="1:32" x14ac:dyDescent="0.25">
      <c r="A470" s="40">
        <v>468</v>
      </c>
      <c r="B470" t="s">
        <v>1827</v>
      </c>
      <c r="C470">
        <v>120</v>
      </c>
      <c r="D470">
        <v>1963</v>
      </c>
      <c r="E470">
        <v>0</v>
      </c>
      <c r="F470">
        <v>3</v>
      </c>
      <c r="H470">
        <v>1</v>
      </c>
      <c r="J470">
        <v>2</v>
      </c>
      <c r="K470" t="s">
        <v>260</v>
      </c>
      <c r="L470">
        <v>2</v>
      </c>
      <c r="M470">
        <v>1</v>
      </c>
      <c r="N470">
        <v>112</v>
      </c>
      <c r="O470">
        <v>112</v>
      </c>
      <c r="P470">
        <v>112</v>
      </c>
      <c r="Q470">
        <v>0</v>
      </c>
      <c r="R470">
        <v>0</v>
      </c>
      <c r="S470" t="s">
        <v>1828</v>
      </c>
      <c r="T470">
        <v>1597</v>
      </c>
      <c r="U470" t="s">
        <v>822</v>
      </c>
      <c r="V470" t="s">
        <v>822</v>
      </c>
      <c r="W470" t="s">
        <v>308</v>
      </c>
      <c r="X470">
        <v>2665</v>
      </c>
      <c r="Y470" t="s">
        <v>257</v>
      </c>
      <c r="AA470">
        <v>187</v>
      </c>
      <c r="AB470" t="s">
        <v>1829</v>
      </c>
      <c r="AC470" t="s">
        <v>1828</v>
      </c>
      <c r="AD470">
        <v>5</v>
      </c>
      <c r="AE470">
        <v>712939.5</v>
      </c>
      <c r="AF470">
        <v>6169008.8899999997</v>
      </c>
    </row>
    <row r="471" spans="1:32" x14ac:dyDescent="0.25">
      <c r="A471" s="40">
        <v>469</v>
      </c>
      <c r="B471" t="s">
        <v>1830</v>
      </c>
      <c r="C471">
        <v>120</v>
      </c>
      <c r="D471">
        <v>1969</v>
      </c>
      <c r="E471">
        <v>1976</v>
      </c>
      <c r="F471">
        <v>3</v>
      </c>
      <c r="H471">
        <v>1</v>
      </c>
      <c r="J471">
        <v>2</v>
      </c>
      <c r="K471" t="s">
        <v>247</v>
      </c>
      <c r="M471">
        <v>1</v>
      </c>
      <c r="N471">
        <v>165</v>
      </c>
      <c r="O471">
        <v>165</v>
      </c>
      <c r="P471">
        <v>165</v>
      </c>
      <c r="Q471">
        <v>0</v>
      </c>
      <c r="R471">
        <v>0</v>
      </c>
      <c r="S471" t="s">
        <v>1831</v>
      </c>
      <c r="T471">
        <v>5326</v>
      </c>
      <c r="U471" t="s">
        <v>289</v>
      </c>
      <c r="V471" t="s">
        <v>289</v>
      </c>
      <c r="W471" t="s">
        <v>949</v>
      </c>
      <c r="X471">
        <v>2625</v>
      </c>
      <c r="Y471" t="s">
        <v>244</v>
      </c>
      <c r="AA471">
        <v>187</v>
      </c>
      <c r="AB471" t="s">
        <v>1832</v>
      </c>
      <c r="AC471" t="s">
        <v>1831</v>
      </c>
      <c r="AD471">
        <v>5</v>
      </c>
      <c r="AE471">
        <v>710940.79</v>
      </c>
      <c r="AF471">
        <v>6172089.7000000002</v>
      </c>
    </row>
    <row r="472" spans="1:32" x14ac:dyDescent="0.25">
      <c r="A472" s="40">
        <v>470</v>
      </c>
      <c r="B472" t="s">
        <v>1833</v>
      </c>
      <c r="C472">
        <v>120</v>
      </c>
      <c r="D472">
        <v>1968</v>
      </c>
      <c r="E472">
        <v>0</v>
      </c>
      <c r="F472">
        <v>10</v>
      </c>
      <c r="H472">
        <v>1</v>
      </c>
      <c r="J472">
        <v>1</v>
      </c>
      <c r="K472" t="s">
        <v>240</v>
      </c>
      <c r="M472">
        <v>1</v>
      </c>
      <c r="N472">
        <v>102</v>
      </c>
      <c r="O472">
        <v>102</v>
      </c>
      <c r="P472">
        <v>102</v>
      </c>
      <c r="Q472">
        <v>0</v>
      </c>
      <c r="R472">
        <v>0</v>
      </c>
      <c r="S472" t="s">
        <v>1834</v>
      </c>
      <c r="T472">
        <v>6391</v>
      </c>
      <c r="U472" t="s">
        <v>539</v>
      </c>
      <c r="V472" t="s">
        <v>539</v>
      </c>
      <c r="W472" t="s">
        <v>707</v>
      </c>
      <c r="X472">
        <v>2625</v>
      </c>
      <c r="Y472" t="s">
        <v>244</v>
      </c>
      <c r="AA472">
        <v>187</v>
      </c>
      <c r="AB472" t="s">
        <v>1835</v>
      </c>
      <c r="AC472" t="s">
        <v>1834</v>
      </c>
      <c r="AD472">
        <v>5</v>
      </c>
      <c r="AE472">
        <v>711224.27</v>
      </c>
      <c r="AF472">
        <v>6171617.2599999998</v>
      </c>
    </row>
    <row r="473" spans="1:32" x14ac:dyDescent="0.25">
      <c r="A473" s="40">
        <v>471</v>
      </c>
      <c r="B473" t="s">
        <v>1836</v>
      </c>
      <c r="C473">
        <v>120</v>
      </c>
      <c r="D473">
        <v>1972</v>
      </c>
      <c r="E473">
        <v>0</v>
      </c>
      <c r="F473">
        <v>3</v>
      </c>
      <c r="H473">
        <v>1</v>
      </c>
      <c r="J473">
        <v>2</v>
      </c>
      <c r="K473" t="s">
        <v>260</v>
      </c>
      <c r="M473">
        <v>1</v>
      </c>
      <c r="N473">
        <v>145</v>
      </c>
      <c r="O473">
        <v>145</v>
      </c>
      <c r="P473">
        <v>145</v>
      </c>
      <c r="Q473">
        <v>0</v>
      </c>
      <c r="R473">
        <v>0</v>
      </c>
      <c r="S473" t="s">
        <v>1837</v>
      </c>
      <c r="T473">
        <v>7882</v>
      </c>
      <c r="U473" t="s">
        <v>372</v>
      </c>
      <c r="V473" t="s">
        <v>372</v>
      </c>
      <c r="W473" t="s">
        <v>1838</v>
      </c>
      <c r="X473">
        <v>2625</v>
      </c>
      <c r="Y473" t="s">
        <v>244</v>
      </c>
      <c r="AA473">
        <v>187</v>
      </c>
      <c r="AB473" t="s">
        <v>1839</v>
      </c>
      <c r="AC473" t="s">
        <v>1837</v>
      </c>
      <c r="AD473">
        <v>5</v>
      </c>
      <c r="AE473">
        <v>711888.53</v>
      </c>
      <c r="AF473">
        <v>6172229.9299999997</v>
      </c>
    </row>
    <row r="474" spans="1:32" x14ac:dyDescent="0.25">
      <c r="A474" s="40">
        <v>472</v>
      </c>
      <c r="B474" t="s">
        <v>1840</v>
      </c>
      <c r="C474">
        <v>130</v>
      </c>
      <c r="D474">
        <v>1993</v>
      </c>
      <c r="E474">
        <v>0</v>
      </c>
      <c r="F474">
        <v>4</v>
      </c>
      <c r="H474">
        <v>2</v>
      </c>
      <c r="J474">
        <v>1</v>
      </c>
      <c r="K474" t="s">
        <v>240</v>
      </c>
      <c r="M474">
        <v>1</v>
      </c>
      <c r="N474">
        <v>104</v>
      </c>
      <c r="O474">
        <v>104</v>
      </c>
      <c r="P474">
        <v>104</v>
      </c>
      <c r="Q474">
        <v>0</v>
      </c>
      <c r="R474">
        <v>0</v>
      </c>
      <c r="S474" t="s">
        <v>1841</v>
      </c>
      <c r="T474">
        <v>250</v>
      </c>
      <c r="U474" t="s">
        <v>303</v>
      </c>
      <c r="V474" t="s">
        <v>303</v>
      </c>
      <c r="W474" t="s">
        <v>356</v>
      </c>
      <c r="X474">
        <v>2625</v>
      </c>
      <c r="Y474" t="s">
        <v>244</v>
      </c>
      <c r="AA474">
        <v>187</v>
      </c>
      <c r="AB474" t="s">
        <v>1842</v>
      </c>
      <c r="AC474" t="s">
        <v>1841</v>
      </c>
      <c r="AD474">
        <v>5</v>
      </c>
      <c r="AE474">
        <v>711590.31</v>
      </c>
      <c r="AF474">
        <v>6172434.7999999998</v>
      </c>
    </row>
    <row r="475" spans="1:32" x14ac:dyDescent="0.25">
      <c r="A475" s="40">
        <v>473</v>
      </c>
      <c r="B475" t="s">
        <v>1843</v>
      </c>
      <c r="C475">
        <v>120</v>
      </c>
      <c r="D475">
        <v>1957</v>
      </c>
      <c r="E475">
        <v>1963</v>
      </c>
      <c r="F475">
        <v>3</v>
      </c>
      <c r="H475">
        <v>2</v>
      </c>
      <c r="J475">
        <v>2</v>
      </c>
      <c r="K475" t="s">
        <v>260</v>
      </c>
      <c r="M475">
        <v>1</v>
      </c>
      <c r="N475">
        <v>135</v>
      </c>
      <c r="O475">
        <v>135</v>
      </c>
      <c r="P475">
        <v>135</v>
      </c>
      <c r="Q475">
        <v>0</v>
      </c>
      <c r="R475">
        <v>0</v>
      </c>
      <c r="S475" t="s">
        <v>1844</v>
      </c>
      <c r="T475">
        <v>958</v>
      </c>
      <c r="U475" t="s">
        <v>412</v>
      </c>
      <c r="V475" t="s">
        <v>412</v>
      </c>
      <c r="W475" t="s">
        <v>299</v>
      </c>
      <c r="X475">
        <v>2665</v>
      </c>
      <c r="Y475" t="s">
        <v>257</v>
      </c>
      <c r="AA475">
        <v>187</v>
      </c>
      <c r="AB475" t="s">
        <v>1845</v>
      </c>
      <c r="AC475" t="s">
        <v>1844</v>
      </c>
      <c r="AD475">
        <v>5</v>
      </c>
      <c r="AE475">
        <v>712958.17</v>
      </c>
      <c r="AF475">
        <v>6168877.9199999999</v>
      </c>
    </row>
    <row r="476" spans="1:32" x14ac:dyDescent="0.25">
      <c r="A476" s="40">
        <v>474</v>
      </c>
      <c r="B476" t="s">
        <v>1846</v>
      </c>
      <c r="C476">
        <v>130</v>
      </c>
      <c r="D476">
        <v>1993</v>
      </c>
      <c r="E476">
        <v>0</v>
      </c>
      <c r="F476">
        <v>4</v>
      </c>
      <c r="H476">
        <v>2</v>
      </c>
      <c r="J476">
        <v>1</v>
      </c>
      <c r="K476" t="s">
        <v>240</v>
      </c>
      <c r="M476">
        <v>1</v>
      </c>
      <c r="N476">
        <v>60</v>
      </c>
      <c r="O476">
        <v>60</v>
      </c>
      <c r="P476">
        <v>120</v>
      </c>
      <c r="Q476">
        <v>0</v>
      </c>
      <c r="R476">
        <v>0</v>
      </c>
      <c r="S476" t="s">
        <v>1847</v>
      </c>
      <c r="T476">
        <v>250</v>
      </c>
      <c r="U476" t="s">
        <v>303</v>
      </c>
      <c r="V476" t="s">
        <v>303</v>
      </c>
      <c r="W476" t="s">
        <v>441</v>
      </c>
      <c r="X476">
        <v>2625</v>
      </c>
      <c r="Y476" t="s">
        <v>244</v>
      </c>
      <c r="AA476">
        <v>187</v>
      </c>
      <c r="AB476" t="s">
        <v>1848</v>
      </c>
      <c r="AC476" t="s">
        <v>1847</v>
      </c>
      <c r="AD476">
        <v>5</v>
      </c>
      <c r="AE476">
        <v>711518.65</v>
      </c>
      <c r="AF476">
        <v>6172530.0700000003</v>
      </c>
    </row>
    <row r="477" spans="1:32" x14ac:dyDescent="0.25">
      <c r="A477" s="40">
        <v>475</v>
      </c>
      <c r="B477" t="s">
        <v>1849</v>
      </c>
      <c r="C477">
        <v>120</v>
      </c>
      <c r="D477">
        <v>1985</v>
      </c>
      <c r="E477">
        <v>1990</v>
      </c>
      <c r="F477">
        <v>4</v>
      </c>
      <c r="H477">
        <v>1</v>
      </c>
      <c r="J477">
        <v>7</v>
      </c>
      <c r="K477" t="s">
        <v>253</v>
      </c>
      <c r="L477">
        <v>2</v>
      </c>
      <c r="M477">
        <v>1</v>
      </c>
      <c r="N477">
        <v>78</v>
      </c>
      <c r="O477">
        <v>78</v>
      </c>
      <c r="P477">
        <v>126</v>
      </c>
      <c r="Q477">
        <v>18</v>
      </c>
      <c r="R477">
        <v>0</v>
      </c>
      <c r="S477" t="s">
        <v>1850</v>
      </c>
      <c r="T477">
        <v>900</v>
      </c>
      <c r="U477" t="s">
        <v>307</v>
      </c>
      <c r="V477" t="s">
        <v>307</v>
      </c>
      <c r="W477" t="s">
        <v>811</v>
      </c>
      <c r="X477">
        <v>2625</v>
      </c>
      <c r="Y477" t="s">
        <v>244</v>
      </c>
      <c r="AA477">
        <v>187</v>
      </c>
      <c r="AB477" t="s">
        <v>1851</v>
      </c>
      <c r="AC477" t="s">
        <v>1850</v>
      </c>
      <c r="AD477">
        <v>5</v>
      </c>
      <c r="AE477">
        <v>711569.15</v>
      </c>
      <c r="AF477">
        <v>6170868.3499999996</v>
      </c>
    </row>
    <row r="478" spans="1:32" x14ac:dyDescent="0.25">
      <c r="A478" s="40">
        <v>476</v>
      </c>
      <c r="B478" t="s">
        <v>1852</v>
      </c>
      <c r="C478">
        <v>120</v>
      </c>
      <c r="D478">
        <v>1970</v>
      </c>
      <c r="E478">
        <v>0</v>
      </c>
      <c r="F478">
        <v>3</v>
      </c>
      <c r="H478">
        <v>1</v>
      </c>
      <c r="J478">
        <v>2</v>
      </c>
      <c r="K478" t="s">
        <v>247</v>
      </c>
      <c r="L478">
        <v>2</v>
      </c>
      <c r="M478">
        <v>1</v>
      </c>
      <c r="N478">
        <v>129</v>
      </c>
      <c r="O478">
        <v>129</v>
      </c>
      <c r="P478">
        <v>110</v>
      </c>
      <c r="Q478">
        <v>0</v>
      </c>
      <c r="R478">
        <v>0</v>
      </c>
      <c r="S478" t="s">
        <v>1853</v>
      </c>
      <c r="T478">
        <v>4154</v>
      </c>
      <c r="U478" t="s">
        <v>322</v>
      </c>
      <c r="V478" t="s">
        <v>322</v>
      </c>
      <c r="W478" t="s">
        <v>774</v>
      </c>
      <c r="X478">
        <v>2665</v>
      </c>
      <c r="Y478" t="s">
        <v>257</v>
      </c>
      <c r="AA478">
        <v>187</v>
      </c>
      <c r="AB478" t="s">
        <v>1854</v>
      </c>
      <c r="AC478" t="s">
        <v>1853</v>
      </c>
      <c r="AD478">
        <v>5</v>
      </c>
      <c r="AE478">
        <v>713475.27</v>
      </c>
      <c r="AF478">
        <v>6169242.1399999997</v>
      </c>
    </row>
    <row r="479" spans="1:32" x14ac:dyDescent="0.25">
      <c r="A479" s="40">
        <v>477</v>
      </c>
      <c r="B479" t="s">
        <v>1855</v>
      </c>
      <c r="C479">
        <v>120</v>
      </c>
      <c r="D479">
        <v>1962</v>
      </c>
      <c r="E479">
        <v>0</v>
      </c>
      <c r="F479">
        <v>3</v>
      </c>
      <c r="H479">
        <v>1</v>
      </c>
      <c r="J479">
        <v>2</v>
      </c>
      <c r="K479" t="s">
        <v>247</v>
      </c>
      <c r="M479">
        <v>1</v>
      </c>
      <c r="N479">
        <v>128</v>
      </c>
      <c r="O479">
        <v>128</v>
      </c>
      <c r="P479">
        <v>98</v>
      </c>
      <c r="Q479">
        <v>0</v>
      </c>
      <c r="R479">
        <v>0</v>
      </c>
      <c r="S479" t="s">
        <v>1856</v>
      </c>
      <c r="T479">
        <v>7243</v>
      </c>
      <c r="U479" t="s">
        <v>417</v>
      </c>
      <c r="V479" t="s">
        <v>417</v>
      </c>
      <c r="W479" t="s">
        <v>413</v>
      </c>
      <c r="X479">
        <v>2665</v>
      </c>
      <c r="Y479" t="s">
        <v>257</v>
      </c>
      <c r="AA479">
        <v>187</v>
      </c>
      <c r="AB479" t="s">
        <v>1857</v>
      </c>
      <c r="AC479" t="s">
        <v>1856</v>
      </c>
      <c r="AD479">
        <v>5</v>
      </c>
      <c r="AE479">
        <v>713549.96</v>
      </c>
      <c r="AF479">
        <v>6169045.6200000001</v>
      </c>
    </row>
    <row r="480" spans="1:32" x14ac:dyDescent="0.25">
      <c r="A480" s="40">
        <v>478</v>
      </c>
      <c r="B480" t="s">
        <v>1858</v>
      </c>
      <c r="C480">
        <v>120</v>
      </c>
      <c r="D480">
        <v>1951</v>
      </c>
      <c r="E480">
        <v>0</v>
      </c>
      <c r="F480">
        <v>5</v>
      </c>
      <c r="H480">
        <v>1</v>
      </c>
      <c r="J480">
        <v>2</v>
      </c>
      <c r="K480" t="s">
        <v>260</v>
      </c>
      <c r="M480">
        <v>1</v>
      </c>
      <c r="N480">
        <v>68</v>
      </c>
      <c r="O480">
        <v>68</v>
      </c>
      <c r="P480">
        <v>114</v>
      </c>
      <c r="Q480">
        <v>0</v>
      </c>
      <c r="R480">
        <v>0</v>
      </c>
      <c r="S480" t="s">
        <v>1859</v>
      </c>
      <c r="T480">
        <v>7775</v>
      </c>
      <c r="U480" t="s">
        <v>262</v>
      </c>
      <c r="V480" t="s">
        <v>262</v>
      </c>
      <c r="W480" t="s">
        <v>281</v>
      </c>
      <c r="X480">
        <v>2665</v>
      </c>
      <c r="Y480" t="s">
        <v>257</v>
      </c>
      <c r="AA480">
        <v>187</v>
      </c>
      <c r="AB480" t="s">
        <v>1860</v>
      </c>
      <c r="AC480" t="s">
        <v>1859</v>
      </c>
      <c r="AD480">
        <v>5</v>
      </c>
      <c r="AE480">
        <v>712709.75</v>
      </c>
      <c r="AF480">
        <v>6169210.1299999999</v>
      </c>
    </row>
    <row r="481" spans="1:32" x14ac:dyDescent="0.25">
      <c r="A481" s="40">
        <v>479</v>
      </c>
      <c r="B481" t="s">
        <v>1861</v>
      </c>
      <c r="C481">
        <v>130</v>
      </c>
      <c r="D481">
        <v>1993</v>
      </c>
      <c r="E481">
        <v>0</v>
      </c>
      <c r="F481">
        <v>4</v>
      </c>
      <c r="H481">
        <v>2</v>
      </c>
      <c r="J481">
        <v>1</v>
      </c>
      <c r="K481" t="s">
        <v>240</v>
      </c>
      <c r="M481">
        <v>1</v>
      </c>
      <c r="N481">
        <v>74</v>
      </c>
      <c r="O481">
        <v>74</v>
      </c>
      <c r="P481">
        <v>74</v>
      </c>
      <c r="Q481">
        <v>0</v>
      </c>
      <c r="R481">
        <v>0</v>
      </c>
      <c r="S481" t="s">
        <v>1862</v>
      </c>
      <c r="T481">
        <v>9100</v>
      </c>
      <c r="U481" t="s">
        <v>267</v>
      </c>
      <c r="V481" t="s">
        <v>267</v>
      </c>
      <c r="W481" t="s">
        <v>341</v>
      </c>
      <c r="X481">
        <v>2625</v>
      </c>
      <c r="Y481" t="s">
        <v>244</v>
      </c>
      <c r="AA481">
        <v>187</v>
      </c>
      <c r="AB481" t="s">
        <v>1863</v>
      </c>
      <c r="AC481" t="s">
        <v>1862</v>
      </c>
      <c r="AD481">
        <v>5</v>
      </c>
      <c r="AE481">
        <v>711639.21</v>
      </c>
      <c r="AF481">
        <v>6172477.3200000003</v>
      </c>
    </row>
    <row r="482" spans="1:32" x14ac:dyDescent="0.25">
      <c r="A482" s="40">
        <v>480</v>
      </c>
      <c r="B482" t="s">
        <v>1864</v>
      </c>
      <c r="C482">
        <v>120</v>
      </c>
      <c r="D482">
        <v>1967</v>
      </c>
      <c r="E482">
        <v>1998</v>
      </c>
      <c r="F482">
        <v>10</v>
      </c>
      <c r="H482">
        <v>1</v>
      </c>
      <c r="J482">
        <v>1</v>
      </c>
      <c r="K482" t="s">
        <v>240</v>
      </c>
      <c r="L482">
        <v>2</v>
      </c>
      <c r="M482">
        <v>1</v>
      </c>
      <c r="N482">
        <v>173</v>
      </c>
      <c r="O482">
        <v>173</v>
      </c>
      <c r="P482">
        <v>197</v>
      </c>
      <c r="Q482">
        <v>0</v>
      </c>
      <c r="R482">
        <v>0</v>
      </c>
      <c r="S482" t="s">
        <v>1865</v>
      </c>
      <c r="T482">
        <v>6391</v>
      </c>
      <c r="U482" t="s">
        <v>539</v>
      </c>
      <c r="V482" t="s">
        <v>539</v>
      </c>
      <c r="W482" t="s">
        <v>732</v>
      </c>
      <c r="X482">
        <v>2625</v>
      </c>
      <c r="Y482" t="s">
        <v>244</v>
      </c>
      <c r="AA482">
        <v>187</v>
      </c>
      <c r="AB482" t="s">
        <v>1866</v>
      </c>
      <c r="AC482" t="s">
        <v>1865</v>
      </c>
      <c r="AD482">
        <v>5</v>
      </c>
      <c r="AE482">
        <v>711186.17</v>
      </c>
      <c r="AF482">
        <v>6171770.3700000001</v>
      </c>
    </row>
    <row r="483" spans="1:32" x14ac:dyDescent="0.25">
      <c r="A483" s="40">
        <v>481</v>
      </c>
      <c r="B483" t="s">
        <v>1867</v>
      </c>
      <c r="C483">
        <v>120</v>
      </c>
      <c r="D483">
        <v>1988</v>
      </c>
      <c r="E483">
        <v>2006</v>
      </c>
      <c r="F483">
        <v>4</v>
      </c>
      <c r="H483">
        <v>1</v>
      </c>
      <c r="J483">
        <v>7</v>
      </c>
      <c r="K483" t="s">
        <v>253</v>
      </c>
      <c r="M483">
        <v>1</v>
      </c>
      <c r="N483">
        <v>148</v>
      </c>
      <c r="O483">
        <v>148</v>
      </c>
      <c r="P483">
        <v>148</v>
      </c>
      <c r="Q483">
        <v>0</v>
      </c>
      <c r="R483">
        <v>0</v>
      </c>
      <c r="S483" t="s">
        <v>1868</v>
      </c>
      <c r="T483">
        <v>5858</v>
      </c>
      <c r="U483" t="s">
        <v>294</v>
      </c>
      <c r="V483" t="s">
        <v>294</v>
      </c>
      <c r="W483" t="s">
        <v>558</v>
      </c>
      <c r="X483">
        <v>2665</v>
      </c>
      <c r="Y483" t="s">
        <v>257</v>
      </c>
      <c r="AA483">
        <v>187</v>
      </c>
      <c r="AB483" t="s">
        <v>1869</v>
      </c>
      <c r="AC483" t="s">
        <v>1868</v>
      </c>
      <c r="AD483">
        <v>5</v>
      </c>
      <c r="AE483">
        <v>712153.35</v>
      </c>
      <c r="AF483">
        <v>6169229.9699999997</v>
      </c>
    </row>
    <row r="484" spans="1:32" x14ac:dyDescent="0.25">
      <c r="A484" s="40">
        <v>482</v>
      </c>
      <c r="B484" t="s">
        <v>1870</v>
      </c>
      <c r="C484">
        <v>120</v>
      </c>
      <c r="D484">
        <v>1955</v>
      </c>
      <c r="E484">
        <v>0</v>
      </c>
      <c r="F484">
        <v>5</v>
      </c>
      <c r="H484">
        <v>1</v>
      </c>
      <c r="J484">
        <v>2</v>
      </c>
      <c r="K484" t="s">
        <v>260</v>
      </c>
      <c r="M484">
        <v>1</v>
      </c>
      <c r="N484">
        <v>69</v>
      </c>
      <c r="O484">
        <v>69</v>
      </c>
      <c r="P484">
        <v>115</v>
      </c>
      <c r="Q484">
        <v>0</v>
      </c>
      <c r="R484">
        <v>0</v>
      </c>
      <c r="S484" t="s">
        <v>1871</v>
      </c>
      <c r="T484">
        <v>7775</v>
      </c>
      <c r="U484" t="s">
        <v>262</v>
      </c>
      <c r="V484" t="s">
        <v>262</v>
      </c>
      <c r="W484" t="s">
        <v>337</v>
      </c>
      <c r="X484">
        <v>2665</v>
      </c>
      <c r="Y484" t="s">
        <v>257</v>
      </c>
      <c r="AA484">
        <v>187</v>
      </c>
      <c r="AB484" t="s">
        <v>1872</v>
      </c>
      <c r="AC484" t="s">
        <v>1871</v>
      </c>
      <c r="AD484">
        <v>5</v>
      </c>
      <c r="AE484">
        <v>712842.12</v>
      </c>
      <c r="AF484">
        <v>6169262.4800000004</v>
      </c>
    </row>
    <row r="485" spans="1:32" x14ac:dyDescent="0.25">
      <c r="A485" s="40">
        <v>483</v>
      </c>
      <c r="B485" t="s">
        <v>1873</v>
      </c>
      <c r="C485">
        <v>120</v>
      </c>
      <c r="D485">
        <v>1926</v>
      </c>
      <c r="E485">
        <v>0</v>
      </c>
      <c r="F485">
        <v>4</v>
      </c>
      <c r="H485">
        <v>1</v>
      </c>
      <c r="J485">
        <v>2</v>
      </c>
      <c r="K485" t="s">
        <v>247</v>
      </c>
      <c r="M485">
        <v>1</v>
      </c>
      <c r="N485">
        <v>74</v>
      </c>
      <c r="O485">
        <v>74</v>
      </c>
      <c r="P485">
        <v>119</v>
      </c>
      <c r="Q485">
        <v>0</v>
      </c>
      <c r="R485">
        <v>0</v>
      </c>
      <c r="S485" t="s">
        <v>1874</v>
      </c>
      <c r="T485">
        <v>1491</v>
      </c>
      <c r="U485" t="s">
        <v>280</v>
      </c>
      <c r="V485" t="s">
        <v>280</v>
      </c>
      <c r="W485" t="s">
        <v>299</v>
      </c>
      <c r="X485">
        <v>2625</v>
      </c>
      <c r="Y485" t="s">
        <v>244</v>
      </c>
      <c r="AA485">
        <v>187</v>
      </c>
      <c r="AB485" t="s">
        <v>1875</v>
      </c>
      <c r="AC485" t="s">
        <v>1874</v>
      </c>
      <c r="AD485">
        <v>5</v>
      </c>
      <c r="AE485">
        <v>711598.66</v>
      </c>
      <c r="AF485">
        <v>6170573.3600000003</v>
      </c>
    </row>
    <row r="486" spans="1:32" x14ac:dyDescent="0.25">
      <c r="A486" s="40">
        <v>484</v>
      </c>
      <c r="B486" t="s">
        <v>1876</v>
      </c>
      <c r="C486">
        <v>220</v>
      </c>
      <c r="D486">
        <v>1999</v>
      </c>
      <c r="E486">
        <v>0</v>
      </c>
      <c r="F486">
        <v>6</v>
      </c>
      <c r="H486">
        <v>8</v>
      </c>
      <c r="J486">
        <v>1</v>
      </c>
      <c r="K486" t="s">
        <v>240</v>
      </c>
      <c r="L486">
        <v>90</v>
      </c>
      <c r="M486">
        <v>1</v>
      </c>
      <c r="N486">
        <v>1538</v>
      </c>
      <c r="O486">
        <v>1538</v>
      </c>
      <c r="P486">
        <v>0</v>
      </c>
      <c r="Q486">
        <v>1538</v>
      </c>
      <c r="R486">
        <v>0</v>
      </c>
      <c r="S486" t="s">
        <v>1877</v>
      </c>
      <c r="T486">
        <v>3515</v>
      </c>
      <c r="U486" t="s">
        <v>778</v>
      </c>
      <c r="V486" t="s">
        <v>778</v>
      </c>
      <c r="W486" t="s">
        <v>260</v>
      </c>
      <c r="X486">
        <v>2625</v>
      </c>
      <c r="Y486" t="s">
        <v>244</v>
      </c>
      <c r="AA486">
        <v>187</v>
      </c>
      <c r="AB486" t="s">
        <v>1878</v>
      </c>
      <c r="AC486" t="s">
        <v>1877</v>
      </c>
      <c r="AD486">
        <v>5</v>
      </c>
      <c r="AE486">
        <v>712292.47</v>
      </c>
      <c r="AF486">
        <v>6171735.4800000004</v>
      </c>
    </row>
    <row r="487" spans="1:32" x14ac:dyDescent="0.25">
      <c r="A487" s="40">
        <v>485</v>
      </c>
      <c r="B487" t="s">
        <v>1879</v>
      </c>
      <c r="C487">
        <v>320</v>
      </c>
      <c r="D487">
        <v>1988</v>
      </c>
      <c r="E487">
        <v>1998</v>
      </c>
      <c r="F487">
        <v>1</v>
      </c>
      <c r="H487">
        <v>6</v>
      </c>
      <c r="J487">
        <v>1</v>
      </c>
      <c r="K487" t="s">
        <v>240</v>
      </c>
      <c r="M487">
        <v>3</v>
      </c>
      <c r="N487">
        <v>4047</v>
      </c>
      <c r="O487">
        <v>5612</v>
      </c>
      <c r="P487">
        <v>0</v>
      </c>
      <c r="Q487">
        <v>8547</v>
      </c>
      <c r="R487">
        <v>0</v>
      </c>
      <c r="S487" t="s">
        <v>1877</v>
      </c>
      <c r="T487">
        <v>3515</v>
      </c>
      <c r="U487" t="s">
        <v>778</v>
      </c>
      <c r="V487" t="s">
        <v>778</v>
      </c>
      <c r="W487" t="s">
        <v>260</v>
      </c>
      <c r="X487">
        <v>2625</v>
      </c>
      <c r="Y487" t="s">
        <v>244</v>
      </c>
      <c r="AA487">
        <v>187</v>
      </c>
      <c r="AB487" t="s">
        <v>1878</v>
      </c>
      <c r="AC487" t="s">
        <v>1877</v>
      </c>
      <c r="AD487">
        <v>5</v>
      </c>
      <c r="AE487">
        <v>712292.47</v>
      </c>
      <c r="AF487">
        <v>6171735.4800000004</v>
      </c>
    </row>
    <row r="488" spans="1:32" x14ac:dyDescent="0.25">
      <c r="A488" s="40">
        <v>486</v>
      </c>
      <c r="B488" t="s">
        <v>1880</v>
      </c>
      <c r="C488">
        <v>120</v>
      </c>
      <c r="D488">
        <v>1969</v>
      </c>
      <c r="E488">
        <v>1978</v>
      </c>
      <c r="F488">
        <v>90</v>
      </c>
      <c r="H488">
        <v>1</v>
      </c>
      <c r="J488">
        <v>2</v>
      </c>
      <c r="K488" t="s">
        <v>260</v>
      </c>
      <c r="L488">
        <v>5</v>
      </c>
      <c r="M488">
        <v>1</v>
      </c>
      <c r="N488">
        <v>170</v>
      </c>
      <c r="O488">
        <v>170</v>
      </c>
      <c r="P488">
        <v>170</v>
      </c>
      <c r="Q488">
        <v>0</v>
      </c>
      <c r="R488">
        <v>0</v>
      </c>
      <c r="S488" t="s">
        <v>1881</v>
      </c>
      <c r="T488">
        <v>5326</v>
      </c>
      <c r="U488" t="s">
        <v>289</v>
      </c>
      <c r="V488" t="s">
        <v>289</v>
      </c>
      <c r="W488" t="s">
        <v>481</v>
      </c>
      <c r="X488">
        <v>2625</v>
      </c>
      <c r="Y488" t="s">
        <v>244</v>
      </c>
      <c r="AA488">
        <v>187</v>
      </c>
      <c r="AB488" t="s">
        <v>1882</v>
      </c>
      <c r="AC488" t="s">
        <v>1881</v>
      </c>
      <c r="AD488">
        <v>5</v>
      </c>
      <c r="AE488">
        <v>711027.8</v>
      </c>
      <c r="AF488">
        <v>6172078.8300000001</v>
      </c>
    </row>
    <row r="489" spans="1:32" x14ac:dyDescent="0.25">
      <c r="A489" s="40">
        <v>487</v>
      </c>
      <c r="B489" t="s">
        <v>1883</v>
      </c>
      <c r="C489">
        <v>120</v>
      </c>
      <c r="D489">
        <v>1976</v>
      </c>
      <c r="E489">
        <v>0</v>
      </c>
      <c r="F489">
        <v>3</v>
      </c>
      <c r="H489">
        <v>1</v>
      </c>
      <c r="J489">
        <v>2</v>
      </c>
      <c r="K489" t="s">
        <v>260</v>
      </c>
      <c r="L489">
        <v>2</v>
      </c>
      <c r="M489">
        <v>1</v>
      </c>
      <c r="N489">
        <v>190</v>
      </c>
      <c r="O489">
        <v>190</v>
      </c>
      <c r="P489">
        <v>166</v>
      </c>
      <c r="Q489">
        <v>0</v>
      </c>
      <c r="R489">
        <v>0</v>
      </c>
      <c r="S489" t="s">
        <v>1884</v>
      </c>
      <c r="T489">
        <v>5858</v>
      </c>
      <c r="U489" t="s">
        <v>294</v>
      </c>
      <c r="V489" t="s">
        <v>294</v>
      </c>
      <c r="W489" t="s">
        <v>945</v>
      </c>
      <c r="X489">
        <v>2665</v>
      </c>
      <c r="Y489" t="s">
        <v>257</v>
      </c>
      <c r="AA489">
        <v>187</v>
      </c>
      <c r="AB489" t="s">
        <v>1885</v>
      </c>
      <c r="AC489" t="s">
        <v>1884</v>
      </c>
      <c r="AD489">
        <v>5</v>
      </c>
      <c r="AE489">
        <v>711975.49</v>
      </c>
      <c r="AF489">
        <v>6169526.3499999996</v>
      </c>
    </row>
    <row r="490" spans="1:32" x14ac:dyDescent="0.25">
      <c r="A490" s="40">
        <v>488</v>
      </c>
      <c r="B490" t="s">
        <v>1886</v>
      </c>
      <c r="C490">
        <v>120</v>
      </c>
      <c r="D490">
        <v>1969</v>
      </c>
      <c r="E490">
        <v>0</v>
      </c>
      <c r="F490">
        <v>3</v>
      </c>
      <c r="H490">
        <v>1</v>
      </c>
      <c r="J490">
        <v>1</v>
      </c>
      <c r="K490" t="s">
        <v>240</v>
      </c>
      <c r="M490">
        <v>1</v>
      </c>
      <c r="N490">
        <v>135</v>
      </c>
      <c r="O490">
        <v>135</v>
      </c>
      <c r="P490">
        <v>135</v>
      </c>
      <c r="Q490">
        <v>0</v>
      </c>
      <c r="R490">
        <v>0</v>
      </c>
      <c r="S490" t="s">
        <v>1887</v>
      </c>
      <c r="T490">
        <v>2449</v>
      </c>
      <c r="U490" t="s">
        <v>312</v>
      </c>
      <c r="V490" t="s">
        <v>312</v>
      </c>
      <c r="W490" t="s">
        <v>1330</v>
      </c>
      <c r="X490">
        <v>2625</v>
      </c>
      <c r="Y490" t="s">
        <v>244</v>
      </c>
      <c r="AA490">
        <v>187</v>
      </c>
      <c r="AB490" t="s">
        <v>1888</v>
      </c>
      <c r="AC490" t="s">
        <v>1887</v>
      </c>
      <c r="AD490">
        <v>5</v>
      </c>
      <c r="AE490">
        <v>711406.57</v>
      </c>
      <c r="AF490">
        <v>6172159.1699999999</v>
      </c>
    </row>
    <row r="491" spans="1:32" x14ac:dyDescent="0.25">
      <c r="A491" s="40">
        <v>489</v>
      </c>
      <c r="B491" t="s">
        <v>1889</v>
      </c>
      <c r="C491">
        <v>120</v>
      </c>
      <c r="D491">
        <v>1967</v>
      </c>
      <c r="E491">
        <v>0</v>
      </c>
      <c r="F491">
        <v>1</v>
      </c>
      <c r="H491">
        <v>1</v>
      </c>
      <c r="J491">
        <v>2</v>
      </c>
      <c r="K491" t="s">
        <v>260</v>
      </c>
      <c r="L491">
        <v>5</v>
      </c>
      <c r="M491">
        <v>1</v>
      </c>
      <c r="N491">
        <v>118</v>
      </c>
      <c r="O491">
        <v>118</v>
      </c>
      <c r="P491">
        <v>118</v>
      </c>
      <c r="Q491">
        <v>0</v>
      </c>
      <c r="R491">
        <v>0</v>
      </c>
      <c r="S491" t="s">
        <v>1890</v>
      </c>
      <c r="T491">
        <v>4260</v>
      </c>
      <c r="U491" t="s">
        <v>851</v>
      </c>
      <c r="V491" t="s">
        <v>851</v>
      </c>
      <c r="W491" t="s">
        <v>247</v>
      </c>
      <c r="X491">
        <v>2665</v>
      </c>
      <c r="Y491" t="s">
        <v>257</v>
      </c>
      <c r="AA491">
        <v>187</v>
      </c>
      <c r="AB491" t="s">
        <v>1891</v>
      </c>
      <c r="AC491" t="s">
        <v>1890</v>
      </c>
      <c r="AD491">
        <v>5</v>
      </c>
      <c r="AE491">
        <v>714006.27</v>
      </c>
      <c r="AF491">
        <v>6169282.9000000004</v>
      </c>
    </row>
    <row r="492" spans="1:32" x14ac:dyDescent="0.25">
      <c r="A492" s="40">
        <v>490</v>
      </c>
      <c r="B492" t="s">
        <v>1892</v>
      </c>
      <c r="C492">
        <v>120</v>
      </c>
      <c r="D492">
        <v>1971</v>
      </c>
      <c r="E492">
        <v>1987</v>
      </c>
      <c r="F492">
        <v>3</v>
      </c>
      <c r="H492">
        <v>1</v>
      </c>
      <c r="J492">
        <v>2</v>
      </c>
      <c r="K492" t="s">
        <v>260</v>
      </c>
      <c r="M492">
        <v>1</v>
      </c>
      <c r="N492">
        <v>161</v>
      </c>
      <c r="O492">
        <v>161</v>
      </c>
      <c r="P492">
        <v>134</v>
      </c>
      <c r="Q492">
        <v>0</v>
      </c>
      <c r="R492">
        <v>0</v>
      </c>
      <c r="S492" t="s">
        <v>1893</v>
      </c>
      <c r="T492">
        <v>6710</v>
      </c>
      <c r="U492" t="s">
        <v>327</v>
      </c>
      <c r="V492" t="s">
        <v>327</v>
      </c>
      <c r="W492" t="s">
        <v>1894</v>
      </c>
      <c r="X492">
        <v>2625</v>
      </c>
      <c r="Y492" t="s">
        <v>244</v>
      </c>
      <c r="AA492">
        <v>187</v>
      </c>
      <c r="AB492" t="s">
        <v>1895</v>
      </c>
      <c r="AC492" t="s">
        <v>1893</v>
      </c>
      <c r="AD492">
        <v>5</v>
      </c>
      <c r="AE492">
        <v>711015.36</v>
      </c>
      <c r="AF492">
        <v>6171884.2999999998</v>
      </c>
    </row>
    <row r="493" spans="1:32" x14ac:dyDescent="0.25">
      <c r="A493" s="40">
        <v>491</v>
      </c>
      <c r="B493" t="s">
        <v>1896</v>
      </c>
      <c r="C493">
        <v>120</v>
      </c>
      <c r="D493">
        <v>1975</v>
      </c>
      <c r="E493">
        <v>0</v>
      </c>
      <c r="F493">
        <v>3</v>
      </c>
      <c r="H493">
        <v>1</v>
      </c>
      <c r="J493">
        <v>7</v>
      </c>
      <c r="K493" t="s">
        <v>253</v>
      </c>
      <c r="M493">
        <v>1</v>
      </c>
      <c r="N493">
        <v>170</v>
      </c>
      <c r="O493">
        <v>170</v>
      </c>
      <c r="P493">
        <v>170</v>
      </c>
      <c r="Q493">
        <v>0</v>
      </c>
      <c r="R493">
        <v>0</v>
      </c>
      <c r="S493" t="s">
        <v>1897</v>
      </c>
      <c r="T493">
        <v>2130</v>
      </c>
      <c r="U493" t="s">
        <v>626</v>
      </c>
      <c r="V493" t="s">
        <v>626</v>
      </c>
      <c r="W493" t="s">
        <v>732</v>
      </c>
      <c r="X493">
        <v>2665</v>
      </c>
      <c r="Y493" t="s">
        <v>257</v>
      </c>
      <c r="AA493">
        <v>187</v>
      </c>
      <c r="AB493" t="s">
        <v>1898</v>
      </c>
      <c r="AC493" t="s">
        <v>1897</v>
      </c>
      <c r="AD493">
        <v>5</v>
      </c>
      <c r="AE493">
        <v>712044.37</v>
      </c>
      <c r="AF493">
        <v>6169561.4699999997</v>
      </c>
    </row>
    <row r="494" spans="1:32" x14ac:dyDescent="0.25">
      <c r="A494" s="40">
        <v>492</v>
      </c>
      <c r="B494" t="s">
        <v>1899</v>
      </c>
      <c r="C494">
        <v>120</v>
      </c>
      <c r="D494">
        <v>1972</v>
      </c>
      <c r="E494">
        <v>0</v>
      </c>
      <c r="F494">
        <v>3</v>
      </c>
      <c r="H494">
        <v>1</v>
      </c>
      <c r="J494">
        <v>1</v>
      </c>
      <c r="K494" t="s">
        <v>240</v>
      </c>
      <c r="M494">
        <v>1</v>
      </c>
      <c r="N494">
        <v>130</v>
      </c>
      <c r="O494">
        <v>130</v>
      </c>
      <c r="P494">
        <v>130</v>
      </c>
      <c r="Q494">
        <v>0</v>
      </c>
      <c r="R494">
        <v>0</v>
      </c>
      <c r="S494" t="s">
        <v>1900</v>
      </c>
      <c r="T494">
        <v>6391</v>
      </c>
      <c r="U494" t="s">
        <v>539</v>
      </c>
      <c r="V494" t="s">
        <v>539</v>
      </c>
      <c r="W494" t="s">
        <v>394</v>
      </c>
      <c r="X494">
        <v>2625</v>
      </c>
      <c r="Y494" t="s">
        <v>244</v>
      </c>
      <c r="AA494">
        <v>187</v>
      </c>
      <c r="AB494" t="s">
        <v>1901</v>
      </c>
      <c r="AC494" t="s">
        <v>1900</v>
      </c>
      <c r="AD494">
        <v>5</v>
      </c>
      <c r="AE494">
        <v>711066.07</v>
      </c>
      <c r="AF494">
        <v>6172281.2400000002</v>
      </c>
    </row>
    <row r="495" spans="1:32" x14ac:dyDescent="0.25">
      <c r="A495" s="40">
        <v>493</v>
      </c>
      <c r="B495" t="s">
        <v>1902</v>
      </c>
      <c r="C495">
        <v>120</v>
      </c>
      <c r="D495">
        <v>1982</v>
      </c>
      <c r="E495">
        <v>0</v>
      </c>
      <c r="F495">
        <v>5</v>
      </c>
      <c r="H495">
        <v>1</v>
      </c>
      <c r="J495">
        <v>2</v>
      </c>
      <c r="K495" t="s">
        <v>247</v>
      </c>
      <c r="M495">
        <v>1</v>
      </c>
      <c r="N495">
        <v>84</v>
      </c>
      <c r="O495">
        <v>84</v>
      </c>
      <c r="P495">
        <v>141</v>
      </c>
      <c r="Q495">
        <v>0</v>
      </c>
      <c r="R495">
        <v>0</v>
      </c>
      <c r="S495" t="s">
        <v>1903</v>
      </c>
      <c r="T495">
        <v>3621</v>
      </c>
      <c r="U495" t="s">
        <v>1322</v>
      </c>
      <c r="V495" t="s">
        <v>1322</v>
      </c>
      <c r="W495" t="s">
        <v>811</v>
      </c>
      <c r="X495">
        <v>2665</v>
      </c>
      <c r="Y495" t="s">
        <v>257</v>
      </c>
      <c r="AA495">
        <v>187</v>
      </c>
      <c r="AB495" t="s">
        <v>1904</v>
      </c>
      <c r="AC495" t="s">
        <v>1903</v>
      </c>
      <c r="AD495">
        <v>5</v>
      </c>
      <c r="AE495">
        <v>713044.62</v>
      </c>
      <c r="AF495">
        <v>6168546.2599999998</v>
      </c>
    </row>
    <row r="496" spans="1:32" x14ac:dyDescent="0.25">
      <c r="A496" s="40">
        <v>494</v>
      </c>
      <c r="B496" t="s">
        <v>1905</v>
      </c>
      <c r="C496">
        <v>120</v>
      </c>
      <c r="D496">
        <v>1979</v>
      </c>
      <c r="E496">
        <v>0</v>
      </c>
      <c r="F496">
        <v>4</v>
      </c>
      <c r="H496">
        <v>1</v>
      </c>
      <c r="J496">
        <v>7</v>
      </c>
      <c r="K496" t="s">
        <v>253</v>
      </c>
      <c r="L496">
        <v>2</v>
      </c>
      <c r="M496">
        <v>1</v>
      </c>
      <c r="N496">
        <v>148</v>
      </c>
      <c r="O496">
        <v>148</v>
      </c>
      <c r="P496">
        <v>148</v>
      </c>
      <c r="Q496">
        <v>0</v>
      </c>
      <c r="R496">
        <v>0</v>
      </c>
      <c r="S496" t="s">
        <v>1906</v>
      </c>
      <c r="T496">
        <v>5432</v>
      </c>
      <c r="U496" t="s">
        <v>913</v>
      </c>
      <c r="V496" t="s">
        <v>913</v>
      </c>
      <c r="W496" t="s">
        <v>247</v>
      </c>
      <c r="X496">
        <v>2665</v>
      </c>
      <c r="Y496" t="s">
        <v>257</v>
      </c>
      <c r="AA496">
        <v>187</v>
      </c>
      <c r="AB496" t="s">
        <v>1907</v>
      </c>
      <c r="AC496" t="s">
        <v>1906</v>
      </c>
      <c r="AD496">
        <v>5</v>
      </c>
      <c r="AE496">
        <v>714135.06</v>
      </c>
      <c r="AF496">
        <v>6168790.4900000002</v>
      </c>
    </row>
    <row r="497" spans="1:32" x14ac:dyDescent="0.25">
      <c r="A497" s="40">
        <v>495</v>
      </c>
      <c r="B497" t="s">
        <v>1908</v>
      </c>
      <c r="C497">
        <v>120</v>
      </c>
      <c r="D497">
        <v>1984</v>
      </c>
      <c r="E497">
        <v>0</v>
      </c>
      <c r="F497">
        <v>3</v>
      </c>
      <c r="H497">
        <v>1</v>
      </c>
      <c r="J497">
        <v>7</v>
      </c>
      <c r="K497" t="s">
        <v>253</v>
      </c>
      <c r="L497">
        <v>2</v>
      </c>
      <c r="M497">
        <v>1</v>
      </c>
      <c r="N497">
        <v>108</v>
      </c>
      <c r="O497">
        <v>108</v>
      </c>
      <c r="P497">
        <v>108</v>
      </c>
      <c r="Q497">
        <v>0</v>
      </c>
      <c r="R497">
        <v>0</v>
      </c>
      <c r="S497" t="s">
        <v>1909</v>
      </c>
      <c r="T497">
        <v>5965</v>
      </c>
      <c r="U497" t="s">
        <v>917</v>
      </c>
      <c r="V497" t="s">
        <v>917</v>
      </c>
      <c r="W497" t="s">
        <v>1910</v>
      </c>
      <c r="X497">
        <v>2665</v>
      </c>
      <c r="Y497" t="s">
        <v>257</v>
      </c>
      <c r="AA497">
        <v>187</v>
      </c>
      <c r="AB497" t="s">
        <v>1911</v>
      </c>
      <c r="AC497" t="s">
        <v>1909</v>
      </c>
      <c r="AD497">
        <v>5</v>
      </c>
      <c r="AE497">
        <v>713381.09</v>
      </c>
      <c r="AF497">
        <v>6168718.5300000003</v>
      </c>
    </row>
    <row r="498" spans="1:32" x14ac:dyDescent="0.25">
      <c r="A498" s="40">
        <v>496</v>
      </c>
      <c r="B498" t="s">
        <v>1912</v>
      </c>
      <c r="C498">
        <v>120</v>
      </c>
      <c r="D498">
        <v>1973</v>
      </c>
      <c r="E498">
        <v>0</v>
      </c>
      <c r="F498">
        <v>3</v>
      </c>
      <c r="H498">
        <v>1</v>
      </c>
      <c r="J498">
        <v>2</v>
      </c>
      <c r="K498" t="s">
        <v>247</v>
      </c>
      <c r="M498">
        <v>1</v>
      </c>
      <c r="N498">
        <v>109</v>
      </c>
      <c r="O498">
        <v>109</v>
      </c>
      <c r="P498">
        <v>109</v>
      </c>
      <c r="Q498">
        <v>0</v>
      </c>
      <c r="R498">
        <v>0</v>
      </c>
      <c r="S498" t="s">
        <v>1913</v>
      </c>
      <c r="T498">
        <v>6710</v>
      </c>
      <c r="U498" t="s">
        <v>327</v>
      </c>
      <c r="V498" t="s">
        <v>327</v>
      </c>
      <c r="W498" t="s">
        <v>1914</v>
      </c>
      <c r="X498">
        <v>2625</v>
      </c>
      <c r="Y498" t="s">
        <v>244</v>
      </c>
      <c r="AA498">
        <v>187</v>
      </c>
      <c r="AB498" t="s">
        <v>1915</v>
      </c>
      <c r="AC498" t="s">
        <v>1913</v>
      </c>
      <c r="AD498">
        <v>5</v>
      </c>
      <c r="AE498">
        <v>710784.45</v>
      </c>
      <c r="AF498">
        <v>6171825.5999999996</v>
      </c>
    </row>
    <row r="499" spans="1:32" x14ac:dyDescent="0.25">
      <c r="A499" s="40">
        <v>497</v>
      </c>
      <c r="B499" t="s">
        <v>1916</v>
      </c>
      <c r="C499">
        <v>130</v>
      </c>
      <c r="D499">
        <v>2008</v>
      </c>
      <c r="E499">
        <v>0</v>
      </c>
      <c r="F499">
        <v>2</v>
      </c>
      <c r="H499">
        <v>1</v>
      </c>
      <c r="J499">
        <v>2</v>
      </c>
      <c r="K499" t="s">
        <v>260</v>
      </c>
      <c r="L499">
        <v>90</v>
      </c>
      <c r="M499">
        <v>1</v>
      </c>
      <c r="N499">
        <v>62</v>
      </c>
      <c r="O499">
        <v>62</v>
      </c>
      <c r="P499">
        <v>120</v>
      </c>
      <c r="Q499">
        <v>0</v>
      </c>
      <c r="R499">
        <v>0</v>
      </c>
      <c r="S499" t="s">
        <v>1917</v>
      </c>
      <c r="T499">
        <v>7450</v>
      </c>
      <c r="U499" t="s">
        <v>332</v>
      </c>
      <c r="V499" t="s">
        <v>332</v>
      </c>
      <c r="W499" t="s">
        <v>394</v>
      </c>
      <c r="X499">
        <v>2665</v>
      </c>
      <c r="Y499" t="s">
        <v>257</v>
      </c>
      <c r="AA499">
        <v>187</v>
      </c>
      <c r="AB499" t="s">
        <v>1918</v>
      </c>
      <c r="AC499" t="s">
        <v>1917</v>
      </c>
      <c r="AD499">
        <v>5</v>
      </c>
      <c r="AE499">
        <v>712725.07</v>
      </c>
      <c r="AF499">
        <v>6168807.7300000004</v>
      </c>
    </row>
    <row r="500" spans="1:32" x14ac:dyDescent="0.25">
      <c r="A500" s="40">
        <v>498</v>
      </c>
      <c r="B500" t="s">
        <v>1919</v>
      </c>
      <c r="C500">
        <v>130</v>
      </c>
      <c r="D500">
        <v>2008</v>
      </c>
      <c r="E500">
        <v>0</v>
      </c>
      <c r="F500">
        <v>2</v>
      </c>
      <c r="H500">
        <v>1</v>
      </c>
      <c r="J500">
        <v>2</v>
      </c>
      <c r="K500" t="s">
        <v>260</v>
      </c>
      <c r="L500">
        <v>90</v>
      </c>
      <c r="M500">
        <v>1</v>
      </c>
      <c r="N500">
        <v>45</v>
      </c>
      <c r="O500">
        <v>45</v>
      </c>
      <c r="P500">
        <v>86</v>
      </c>
      <c r="Q500">
        <v>0</v>
      </c>
      <c r="R500">
        <v>0</v>
      </c>
      <c r="S500" t="s">
        <v>1920</v>
      </c>
      <c r="T500">
        <v>7450</v>
      </c>
      <c r="U500" t="s">
        <v>332</v>
      </c>
      <c r="V500" t="s">
        <v>332</v>
      </c>
      <c r="W500" t="s">
        <v>290</v>
      </c>
      <c r="X500">
        <v>2665</v>
      </c>
      <c r="Y500" t="s">
        <v>257</v>
      </c>
      <c r="AA500">
        <v>187</v>
      </c>
      <c r="AB500" t="s">
        <v>1921</v>
      </c>
      <c r="AC500" t="s">
        <v>1920</v>
      </c>
      <c r="AD500">
        <v>5</v>
      </c>
      <c r="AE500">
        <v>712680.45</v>
      </c>
      <c r="AF500">
        <v>6168815.0999999996</v>
      </c>
    </row>
    <row r="501" spans="1:32" x14ac:dyDescent="0.25">
      <c r="A501" s="40">
        <v>499</v>
      </c>
      <c r="B501" t="s">
        <v>1922</v>
      </c>
      <c r="C501">
        <v>130</v>
      </c>
      <c r="D501">
        <v>2008</v>
      </c>
      <c r="E501">
        <v>0</v>
      </c>
      <c r="F501">
        <v>2</v>
      </c>
      <c r="H501">
        <v>1</v>
      </c>
      <c r="J501">
        <v>2</v>
      </c>
      <c r="K501" t="s">
        <v>260</v>
      </c>
      <c r="L501">
        <v>90</v>
      </c>
      <c r="M501">
        <v>1</v>
      </c>
      <c r="N501">
        <v>56</v>
      </c>
      <c r="O501">
        <v>56</v>
      </c>
      <c r="P501">
        <v>108</v>
      </c>
      <c r="Q501">
        <v>0</v>
      </c>
      <c r="R501">
        <v>0</v>
      </c>
      <c r="S501" t="s">
        <v>1923</v>
      </c>
      <c r="T501">
        <v>7450</v>
      </c>
      <c r="U501" t="s">
        <v>332</v>
      </c>
      <c r="V501" t="s">
        <v>332</v>
      </c>
      <c r="W501" t="s">
        <v>830</v>
      </c>
      <c r="X501">
        <v>2665</v>
      </c>
      <c r="Y501" t="s">
        <v>257</v>
      </c>
      <c r="AA501">
        <v>187</v>
      </c>
      <c r="AB501" t="s">
        <v>1924</v>
      </c>
      <c r="AC501" t="s">
        <v>1923</v>
      </c>
      <c r="AD501">
        <v>5</v>
      </c>
      <c r="AE501">
        <v>712708.35</v>
      </c>
      <c r="AF501">
        <v>6168781.9400000004</v>
      </c>
    </row>
    <row r="502" spans="1:32" x14ac:dyDescent="0.25">
      <c r="A502" s="40">
        <v>500</v>
      </c>
      <c r="B502" t="s">
        <v>1925</v>
      </c>
      <c r="C502">
        <v>130</v>
      </c>
      <c r="D502">
        <v>2008</v>
      </c>
      <c r="E502">
        <v>0</v>
      </c>
      <c r="F502">
        <v>2</v>
      </c>
      <c r="H502">
        <v>1</v>
      </c>
      <c r="J502">
        <v>2</v>
      </c>
      <c r="K502" t="s">
        <v>260</v>
      </c>
      <c r="L502">
        <v>90</v>
      </c>
      <c r="M502">
        <v>1</v>
      </c>
      <c r="N502">
        <v>48</v>
      </c>
      <c r="O502">
        <v>48</v>
      </c>
      <c r="P502">
        <v>92</v>
      </c>
      <c r="Q502">
        <v>0</v>
      </c>
      <c r="R502">
        <v>0</v>
      </c>
      <c r="S502" t="s">
        <v>1926</v>
      </c>
      <c r="T502">
        <v>7450</v>
      </c>
      <c r="U502" t="s">
        <v>332</v>
      </c>
      <c r="V502" t="s">
        <v>332</v>
      </c>
      <c r="W502" t="s">
        <v>879</v>
      </c>
      <c r="X502">
        <v>2665</v>
      </c>
      <c r="Y502" t="s">
        <v>257</v>
      </c>
      <c r="AA502">
        <v>187</v>
      </c>
      <c r="AB502" t="s">
        <v>1927</v>
      </c>
      <c r="AC502" t="s">
        <v>1926</v>
      </c>
      <c r="AD502">
        <v>5</v>
      </c>
      <c r="AE502">
        <v>712696.01</v>
      </c>
      <c r="AF502">
        <v>6168749.6399999997</v>
      </c>
    </row>
    <row r="503" spans="1:32" x14ac:dyDescent="0.25">
      <c r="A503" s="40">
        <v>501</v>
      </c>
      <c r="B503" t="s">
        <v>1928</v>
      </c>
      <c r="C503">
        <v>130</v>
      </c>
      <c r="D503">
        <v>2008</v>
      </c>
      <c r="E503">
        <v>0</v>
      </c>
      <c r="F503">
        <v>2</v>
      </c>
      <c r="H503">
        <v>1</v>
      </c>
      <c r="J503">
        <v>2</v>
      </c>
      <c r="K503" t="s">
        <v>260</v>
      </c>
      <c r="L503">
        <v>90</v>
      </c>
      <c r="M503">
        <v>1</v>
      </c>
      <c r="N503">
        <v>56</v>
      </c>
      <c r="O503">
        <v>56</v>
      </c>
      <c r="P503">
        <v>108</v>
      </c>
      <c r="Q503">
        <v>0</v>
      </c>
      <c r="R503">
        <v>0</v>
      </c>
      <c r="S503" t="s">
        <v>1929</v>
      </c>
      <c r="T503">
        <v>7450</v>
      </c>
      <c r="U503" t="s">
        <v>332</v>
      </c>
      <c r="V503" t="s">
        <v>332</v>
      </c>
      <c r="W503" t="s">
        <v>1930</v>
      </c>
      <c r="X503">
        <v>2665</v>
      </c>
      <c r="Y503" t="s">
        <v>257</v>
      </c>
      <c r="AA503">
        <v>187</v>
      </c>
      <c r="AB503" t="s">
        <v>1931</v>
      </c>
      <c r="AC503" t="s">
        <v>1929</v>
      </c>
      <c r="AD503">
        <v>5</v>
      </c>
      <c r="AE503">
        <v>712660.02</v>
      </c>
      <c r="AF503">
        <v>6168747.0099999998</v>
      </c>
    </row>
    <row r="504" spans="1:32" x14ac:dyDescent="0.25">
      <c r="A504" s="40">
        <v>502</v>
      </c>
      <c r="B504" t="s">
        <v>1932</v>
      </c>
      <c r="C504">
        <v>130</v>
      </c>
      <c r="D504">
        <v>2008</v>
      </c>
      <c r="E504">
        <v>0</v>
      </c>
      <c r="F504">
        <v>2</v>
      </c>
      <c r="H504">
        <v>1</v>
      </c>
      <c r="J504">
        <v>2</v>
      </c>
      <c r="K504" t="s">
        <v>260</v>
      </c>
      <c r="L504">
        <v>90</v>
      </c>
      <c r="M504">
        <v>1</v>
      </c>
      <c r="N504">
        <v>56</v>
      </c>
      <c r="O504">
        <v>56</v>
      </c>
      <c r="P504">
        <v>108</v>
      </c>
      <c r="Q504">
        <v>0</v>
      </c>
      <c r="R504">
        <v>0</v>
      </c>
      <c r="S504" t="s">
        <v>1933</v>
      </c>
      <c r="T504">
        <v>7450</v>
      </c>
      <c r="U504" t="s">
        <v>332</v>
      </c>
      <c r="V504" t="s">
        <v>332</v>
      </c>
      <c r="W504" t="s">
        <v>1934</v>
      </c>
      <c r="X504">
        <v>2665</v>
      </c>
      <c r="Y504" t="s">
        <v>257</v>
      </c>
      <c r="AA504">
        <v>187</v>
      </c>
      <c r="AB504" t="s">
        <v>1935</v>
      </c>
      <c r="AC504" t="s">
        <v>1933</v>
      </c>
      <c r="AD504">
        <v>5</v>
      </c>
      <c r="AE504">
        <v>712666.79</v>
      </c>
      <c r="AF504">
        <v>6168738.8200000003</v>
      </c>
    </row>
    <row r="505" spans="1:32" x14ac:dyDescent="0.25">
      <c r="A505" s="40">
        <v>503</v>
      </c>
      <c r="B505" t="s">
        <v>1936</v>
      </c>
      <c r="C505">
        <v>130</v>
      </c>
      <c r="D505">
        <v>2008</v>
      </c>
      <c r="E505">
        <v>0</v>
      </c>
      <c r="F505">
        <v>2</v>
      </c>
      <c r="H505">
        <v>1</v>
      </c>
      <c r="J505">
        <v>2</v>
      </c>
      <c r="K505" t="s">
        <v>260</v>
      </c>
      <c r="L505">
        <v>90</v>
      </c>
      <c r="M505">
        <v>1</v>
      </c>
      <c r="N505">
        <v>48</v>
      </c>
      <c r="O505">
        <v>48</v>
      </c>
      <c r="P505">
        <v>92</v>
      </c>
      <c r="Q505">
        <v>0</v>
      </c>
      <c r="R505">
        <v>0</v>
      </c>
      <c r="S505" t="s">
        <v>1937</v>
      </c>
      <c r="T505">
        <v>7450</v>
      </c>
      <c r="U505" t="s">
        <v>332</v>
      </c>
      <c r="V505" t="s">
        <v>332</v>
      </c>
      <c r="W505" t="s">
        <v>243</v>
      </c>
      <c r="X505">
        <v>2665</v>
      </c>
      <c r="Y505" t="s">
        <v>257</v>
      </c>
      <c r="AA505">
        <v>187</v>
      </c>
      <c r="AB505" t="s">
        <v>1938</v>
      </c>
      <c r="AC505" t="s">
        <v>1937</v>
      </c>
      <c r="AD505">
        <v>5</v>
      </c>
      <c r="AE505">
        <v>712687.25</v>
      </c>
      <c r="AF505">
        <v>6168713.8899999997</v>
      </c>
    </row>
    <row r="506" spans="1:32" x14ac:dyDescent="0.25">
      <c r="A506" s="40">
        <v>504</v>
      </c>
      <c r="B506" t="s">
        <v>1939</v>
      </c>
      <c r="C506">
        <v>140</v>
      </c>
      <c r="D506">
        <v>2008</v>
      </c>
      <c r="E506">
        <v>0</v>
      </c>
      <c r="F506">
        <v>2</v>
      </c>
      <c r="H506">
        <v>6</v>
      </c>
      <c r="J506">
        <v>1</v>
      </c>
      <c r="K506" t="s">
        <v>240</v>
      </c>
      <c r="L506">
        <v>90</v>
      </c>
      <c r="M506">
        <v>3</v>
      </c>
      <c r="N506">
        <v>1135</v>
      </c>
      <c r="O506">
        <v>4703</v>
      </c>
      <c r="P506">
        <v>4703</v>
      </c>
      <c r="Q506">
        <v>0</v>
      </c>
      <c r="R506">
        <v>0</v>
      </c>
      <c r="S506" t="s">
        <v>1940</v>
      </c>
      <c r="T506">
        <v>1580</v>
      </c>
      <c r="U506" t="s">
        <v>1077</v>
      </c>
      <c r="V506" t="s">
        <v>1077</v>
      </c>
      <c r="W506" t="s">
        <v>308</v>
      </c>
      <c r="X506">
        <v>2625</v>
      </c>
      <c r="Y506" t="s">
        <v>244</v>
      </c>
      <c r="AA506">
        <v>187</v>
      </c>
      <c r="AB506" t="s">
        <v>1941</v>
      </c>
      <c r="AC506" t="s">
        <v>1940</v>
      </c>
      <c r="AD506">
        <v>5</v>
      </c>
      <c r="AE506">
        <v>711724.26</v>
      </c>
      <c r="AF506">
        <v>6172799.0499999998</v>
      </c>
    </row>
    <row r="507" spans="1:32" x14ac:dyDescent="0.25">
      <c r="A507" s="40">
        <v>505</v>
      </c>
      <c r="B507" t="s">
        <v>1942</v>
      </c>
      <c r="C507">
        <v>120</v>
      </c>
      <c r="D507">
        <v>1977</v>
      </c>
      <c r="E507">
        <v>0</v>
      </c>
      <c r="F507">
        <v>4</v>
      </c>
      <c r="H507">
        <v>1</v>
      </c>
      <c r="J507">
        <v>7</v>
      </c>
      <c r="K507" t="s">
        <v>253</v>
      </c>
      <c r="M507">
        <v>1</v>
      </c>
      <c r="N507">
        <v>95</v>
      </c>
      <c r="O507">
        <v>95</v>
      </c>
      <c r="P507">
        <v>161</v>
      </c>
      <c r="Q507">
        <v>0</v>
      </c>
      <c r="R507">
        <v>0</v>
      </c>
      <c r="S507" t="s">
        <v>1943</v>
      </c>
      <c r="T507">
        <v>7136</v>
      </c>
      <c r="U507" t="s">
        <v>255</v>
      </c>
      <c r="V507" t="s">
        <v>255</v>
      </c>
      <c r="W507" t="s">
        <v>487</v>
      </c>
      <c r="X507">
        <v>2665</v>
      </c>
      <c r="Y507" t="s">
        <v>257</v>
      </c>
      <c r="AA507">
        <v>187</v>
      </c>
      <c r="AB507" t="s">
        <v>1944</v>
      </c>
      <c r="AC507" t="s">
        <v>1943</v>
      </c>
      <c r="AD507">
        <v>5</v>
      </c>
      <c r="AE507">
        <v>713141.58</v>
      </c>
      <c r="AF507">
        <v>6168406.6799999997</v>
      </c>
    </row>
    <row r="508" spans="1:32" x14ac:dyDescent="0.25">
      <c r="A508" s="40">
        <v>506</v>
      </c>
      <c r="B508" t="s">
        <v>1945</v>
      </c>
      <c r="C508">
        <v>320</v>
      </c>
      <c r="D508">
        <v>1960</v>
      </c>
      <c r="E508">
        <v>0</v>
      </c>
      <c r="F508">
        <v>3</v>
      </c>
      <c r="H508">
        <v>1</v>
      </c>
      <c r="J508">
        <v>2</v>
      </c>
      <c r="K508" t="s">
        <v>247</v>
      </c>
      <c r="M508">
        <v>1</v>
      </c>
      <c r="N508">
        <v>102</v>
      </c>
      <c r="O508">
        <v>102</v>
      </c>
      <c r="P508">
        <v>0</v>
      </c>
      <c r="Q508">
        <v>102</v>
      </c>
      <c r="R508">
        <v>0</v>
      </c>
      <c r="S508" t="s">
        <v>1946</v>
      </c>
      <c r="T508">
        <v>7775</v>
      </c>
      <c r="U508" t="s">
        <v>262</v>
      </c>
      <c r="V508" t="s">
        <v>262</v>
      </c>
      <c r="W508" t="s">
        <v>454</v>
      </c>
      <c r="X508">
        <v>2665</v>
      </c>
      <c r="Y508" t="s">
        <v>257</v>
      </c>
      <c r="AA508">
        <v>187</v>
      </c>
      <c r="AB508" t="s">
        <v>1947</v>
      </c>
      <c r="AC508" t="s">
        <v>1946</v>
      </c>
      <c r="AD508">
        <v>5</v>
      </c>
      <c r="AE508">
        <v>712860.3</v>
      </c>
      <c r="AF508">
        <v>6169263.4800000004</v>
      </c>
    </row>
    <row r="509" spans="1:32" x14ac:dyDescent="0.25">
      <c r="A509" s="40">
        <v>507</v>
      </c>
      <c r="B509" t="s">
        <v>1948</v>
      </c>
      <c r="C509">
        <v>120</v>
      </c>
      <c r="D509">
        <v>1954</v>
      </c>
      <c r="E509">
        <v>0</v>
      </c>
      <c r="F509">
        <v>4</v>
      </c>
      <c r="H509">
        <v>1</v>
      </c>
      <c r="J509">
        <v>2</v>
      </c>
      <c r="K509" t="s">
        <v>247</v>
      </c>
      <c r="M509">
        <v>1</v>
      </c>
      <c r="N509">
        <v>68</v>
      </c>
      <c r="O509">
        <v>68</v>
      </c>
      <c r="P509">
        <v>114</v>
      </c>
      <c r="Q509">
        <v>0</v>
      </c>
      <c r="R509">
        <v>0</v>
      </c>
      <c r="S509" t="s">
        <v>1946</v>
      </c>
      <c r="T509">
        <v>7775</v>
      </c>
      <c r="U509" t="s">
        <v>262</v>
      </c>
      <c r="V509" t="s">
        <v>262</v>
      </c>
      <c r="W509" t="s">
        <v>454</v>
      </c>
      <c r="X509">
        <v>2665</v>
      </c>
      <c r="Y509" t="s">
        <v>257</v>
      </c>
      <c r="AA509">
        <v>187</v>
      </c>
      <c r="AB509" t="s">
        <v>1947</v>
      </c>
      <c r="AC509" t="s">
        <v>1946</v>
      </c>
      <c r="AD509">
        <v>5</v>
      </c>
      <c r="AE509">
        <v>712860.3</v>
      </c>
      <c r="AF509">
        <v>6169263.4800000004</v>
      </c>
    </row>
    <row r="510" spans="1:32" x14ac:dyDescent="0.25">
      <c r="A510" s="40">
        <v>508</v>
      </c>
      <c r="B510" t="s">
        <v>1949</v>
      </c>
      <c r="C510">
        <v>130</v>
      </c>
      <c r="D510">
        <v>1993</v>
      </c>
      <c r="E510">
        <v>0</v>
      </c>
      <c r="F510">
        <v>4</v>
      </c>
      <c r="H510">
        <v>2</v>
      </c>
      <c r="J510">
        <v>1</v>
      </c>
      <c r="K510" t="s">
        <v>240</v>
      </c>
      <c r="M510">
        <v>1</v>
      </c>
      <c r="N510">
        <v>60</v>
      </c>
      <c r="O510">
        <v>60</v>
      </c>
      <c r="P510">
        <v>119</v>
      </c>
      <c r="Q510">
        <v>0</v>
      </c>
      <c r="R510">
        <v>0</v>
      </c>
      <c r="S510" t="s">
        <v>1950</v>
      </c>
      <c r="T510">
        <v>9100</v>
      </c>
      <c r="U510" t="s">
        <v>267</v>
      </c>
      <c r="V510" t="s">
        <v>267</v>
      </c>
      <c r="W510" t="s">
        <v>272</v>
      </c>
      <c r="X510">
        <v>2625</v>
      </c>
      <c r="Y510" t="s">
        <v>244</v>
      </c>
      <c r="AA510">
        <v>187</v>
      </c>
      <c r="AB510" t="s">
        <v>1951</v>
      </c>
      <c r="AC510" t="s">
        <v>1950</v>
      </c>
      <c r="AD510">
        <v>5</v>
      </c>
      <c r="AE510">
        <v>711602.75</v>
      </c>
      <c r="AF510">
        <v>6172514.4800000004</v>
      </c>
    </row>
    <row r="511" spans="1:32" x14ac:dyDescent="0.25">
      <c r="A511" s="40">
        <v>509</v>
      </c>
      <c r="B511" t="s">
        <v>1952</v>
      </c>
      <c r="C511">
        <v>130</v>
      </c>
      <c r="D511">
        <v>2008</v>
      </c>
      <c r="E511">
        <v>0</v>
      </c>
      <c r="F511">
        <v>2</v>
      </c>
      <c r="H511">
        <v>1</v>
      </c>
      <c r="J511">
        <v>2</v>
      </c>
      <c r="K511" t="s">
        <v>260</v>
      </c>
      <c r="L511">
        <v>90</v>
      </c>
      <c r="M511">
        <v>1</v>
      </c>
      <c r="N511">
        <v>56</v>
      </c>
      <c r="O511">
        <v>56</v>
      </c>
      <c r="P511">
        <v>108</v>
      </c>
      <c r="Q511">
        <v>0</v>
      </c>
      <c r="R511">
        <v>0</v>
      </c>
      <c r="S511" t="s">
        <v>1953</v>
      </c>
      <c r="T511">
        <v>7450</v>
      </c>
      <c r="U511" t="s">
        <v>332</v>
      </c>
      <c r="V511" t="s">
        <v>332</v>
      </c>
      <c r="W511" t="s">
        <v>519</v>
      </c>
      <c r="X511">
        <v>2665</v>
      </c>
      <c r="Y511" t="s">
        <v>257</v>
      </c>
      <c r="AA511">
        <v>187</v>
      </c>
      <c r="AB511" t="s">
        <v>1954</v>
      </c>
      <c r="AC511" t="s">
        <v>1953</v>
      </c>
      <c r="AD511">
        <v>5</v>
      </c>
      <c r="AE511">
        <v>712707.95</v>
      </c>
      <c r="AF511">
        <v>6168828.3300000001</v>
      </c>
    </row>
    <row r="512" spans="1:32" x14ac:dyDescent="0.25">
      <c r="A512" s="40">
        <v>510</v>
      </c>
      <c r="B512" t="s">
        <v>1955</v>
      </c>
      <c r="C512">
        <v>130</v>
      </c>
      <c r="D512">
        <v>2008</v>
      </c>
      <c r="E512">
        <v>0</v>
      </c>
      <c r="F512">
        <v>2</v>
      </c>
      <c r="H512">
        <v>1</v>
      </c>
      <c r="J512">
        <v>2</v>
      </c>
      <c r="K512" t="s">
        <v>260</v>
      </c>
      <c r="L512">
        <v>90</v>
      </c>
      <c r="M512">
        <v>1</v>
      </c>
      <c r="N512">
        <v>48</v>
      </c>
      <c r="O512">
        <v>48</v>
      </c>
      <c r="P512">
        <v>92</v>
      </c>
      <c r="Q512">
        <v>0</v>
      </c>
      <c r="R512">
        <v>0</v>
      </c>
      <c r="S512" t="s">
        <v>1956</v>
      </c>
      <c r="T512">
        <v>7450</v>
      </c>
      <c r="U512" t="s">
        <v>332</v>
      </c>
      <c r="V512" t="s">
        <v>332</v>
      </c>
      <c r="W512" t="s">
        <v>558</v>
      </c>
      <c r="X512">
        <v>2665</v>
      </c>
      <c r="Y512" t="s">
        <v>257</v>
      </c>
      <c r="AA512">
        <v>187</v>
      </c>
      <c r="AB512" t="s">
        <v>1957</v>
      </c>
      <c r="AC512" t="s">
        <v>1956</v>
      </c>
      <c r="AD512">
        <v>5</v>
      </c>
      <c r="AE512">
        <v>712677.38</v>
      </c>
      <c r="AF512">
        <v>6168818.5300000003</v>
      </c>
    </row>
    <row r="513" spans="1:32" x14ac:dyDescent="0.25">
      <c r="A513" s="40">
        <v>511</v>
      </c>
      <c r="B513" t="s">
        <v>1958</v>
      </c>
      <c r="C513">
        <v>130</v>
      </c>
      <c r="D513">
        <v>2008</v>
      </c>
      <c r="E513">
        <v>0</v>
      </c>
      <c r="F513">
        <v>2</v>
      </c>
      <c r="H513">
        <v>1</v>
      </c>
      <c r="J513">
        <v>2</v>
      </c>
      <c r="K513" t="s">
        <v>260</v>
      </c>
      <c r="L513">
        <v>90</v>
      </c>
      <c r="M513">
        <v>1</v>
      </c>
      <c r="N513">
        <v>56</v>
      </c>
      <c r="O513">
        <v>56</v>
      </c>
      <c r="P513">
        <v>108</v>
      </c>
      <c r="Q513">
        <v>0</v>
      </c>
      <c r="R513">
        <v>0</v>
      </c>
      <c r="S513" t="s">
        <v>1959</v>
      </c>
      <c r="T513">
        <v>7450</v>
      </c>
      <c r="U513" t="s">
        <v>332</v>
      </c>
      <c r="V513" t="s">
        <v>332</v>
      </c>
      <c r="W513" t="s">
        <v>1555</v>
      </c>
      <c r="X513">
        <v>2665</v>
      </c>
      <c r="Y513" t="s">
        <v>257</v>
      </c>
      <c r="AA513">
        <v>187</v>
      </c>
      <c r="AB513" t="s">
        <v>1960</v>
      </c>
      <c r="AC513" t="s">
        <v>1959</v>
      </c>
      <c r="AD513">
        <v>5</v>
      </c>
      <c r="AE513">
        <v>712697.6</v>
      </c>
      <c r="AF513">
        <v>6168794.3399999999</v>
      </c>
    </row>
    <row r="514" spans="1:32" x14ac:dyDescent="0.25">
      <c r="A514" s="40">
        <v>512</v>
      </c>
      <c r="B514" t="s">
        <v>1961</v>
      </c>
      <c r="C514">
        <v>130</v>
      </c>
      <c r="D514">
        <v>2008</v>
      </c>
      <c r="E514">
        <v>0</v>
      </c>
      <c r="F514">
        <v>2</v>
      </c>
      <c r="H514">
        <v>1</v>
      </c>
      <c r="J514">
        <v>2</v>
      </c>
      <c r="K514" t="s">
        <v>260</v>
      </c>
      <c r="L514">
        <v>90</v>
      </c>
      <c r="M514">
        <v>1</v>
      </c>
      <c r="N514">
        <v>56</v>
      </c>
      <c r="O514">
        <v>56</v>
      </c>
      <c r="P514">
        <v>108</v>
      </c>
      <c r="Q514">
        <v>0</v>
      </c>
      <c r="R514">
        <v>0</v>
      </c>
      <c r="S514" t="s">
        <v>1962</v>
      </c>
      <c r="T514">
        <v>7450</v>
      </c>
      <c r="U514" t="s">
        <v>332</v>
      </c>
      <c r="V514" t="s">
        <v>332</v>
      </c>
      <c r="W514" t="s">
        <v>1963</v>
      </c>
      <c r="X514">
        <v>2665</v>
      </c>
      <c r="Y514" t="s">
        <v>257</v>
      </c>
      <c r="AA514">
        <v>187</v>
      </c>
      <c r="AB514" t="s">
        <v>1964</v>
      </c>
      <c r="AC514" t="s">
        <v>1962</v>
      </c>
      <c r="AD514">
        <v>5</v>
      </c>
      <c r="AE514">
        <v>712675.95</v>
      </c>
      <c r="AF514">
        <v>6168774.2000000002</v>
      </c>
    </row>
    <row r="515" spans="1:32" x14ac:dyDescent="0.25">
      <c r="A515" s="40">
        <v>513</v>
      </c>
      <c r="B515" t="s">
        <v>1965</v>
      </c>
      <c r="C515">
        <v>130</v>
      </c>
      <c r="D515">
        <v>2008</v>
      </c>
      <c r="E515">
        <v>0</v>
      </c>
      <c r="F515">
        <v>2</v>
      </c>
      <c r="H515">
        <v>1</v>
      </c>
      <c r="J515">
        <v>2</v>
      </c>
      <c r="K515" t="s">
        <v>260</v>
      </c>
      <c r="L515">
        <v>90</v>
      </c>
      <c r="M515">
        <v>1</v>
      </c>
      <c r="N515">
        <v>56</v>
      </c>
      <c r="O515">
        <v>56</v>
      </c>
      <c r="P515">
        <v>108</v>
      </c>
      <c r="Q515">
        <v>0</v>
      </c>
      <c r="R515">
        <v>0</v>
      </c>
      <c r="S515" t="s">
        <v>1966</v>
      </c>
      <c r="T515">
        <v>7450</v>
      </c>
      <c r="U515" t="s">
        <v>332</v>
      </c>
      <c r="V515" t="s">
        <v>332</v>
      </c>
      <c r="W515" t="s">
        <v>1967</v>
      </c>
      <c r="X515">
        <v>2665</v>
      </c>
      <c r="Y515" t="s">
        <v>257</v>
      </c>
      <c r="AA515">
        <v>187</v>
      </c>
      <c r="AB515" t="s">
        <v>1968</v>
      </c>
      <c r="AC515" t="s">
        <v>1966</v>
      </c>
      <c r="AD515">
        <v>5</v>
      </c>
      <c r="AE515">
        <v>712649.65</v>
      </c>
      <c r="AF515">
        <v>6168759.7699999996</v>
      </c>
    </row>
    <row r="516" spans="1:32" x14ac:dyDescent="0.25">
      <c r="A516" s="40">
        <v>514</v>
      </c>
      <c r="B516" t="s">
        <v>1969</v>
      </c>
      <c r="C516">
        <v>130</v>
      </c>
      <c r="D516">
        <v>2008</v>
      </c>
      <c r="E516">
        <v>0</v>
      </c>
      <c r="F516">
        <v>2</v>
      </c>
      <c r="H516">
        <v>1</v>
      </c>
      <c r="J516">
        <v>2</v>
      </c>
      <c r="K516" t="s">
        <v>260</v>
      </c>
      <c r="L516">
        <v>90</v>
      </c>
      <c r="M516">
        <v>1</v>
      </c>
      <c r="N516">
        <v>56</v>
      </c>
      <c r="O516">
        <v>56</v>
      </c>
      <c r="P516">
        <v>108</v>
      </c>
      <c r="Q516">
        <v>0</v>
      </c>
      <c r="R516">
        <v>0</v>
      </c>
      <c r="S516" t="s">
        <v>1970</v>
      </c>
      <c r="T516">
        <v>7450</v>
      </c>
      <c r="U516" t="s">
        <v>332</v>
      </c>
      <c r="V516" t="s">
        <v>332</v>
      </c>
      <c r="W516" t="s">
        <v>1971</v>
      </c>
      <c r="X516">
        <v>2665</v>
      </c>
      <c r="Y516" t="s">
        <v>257</v>
      </c>
      <c r="AA516">
        <v>187</v>
      </c>
      <c r="AB516" t="s">
        <v>1972</v>
      </c>
      <c r="AC516" t="s">
        <v>1970</v>
      </c>
      <c r="AD516">
        <v>5</v>
      </c>
      <c r="AE516">
        <v>712656.32</v>
      </c>
      <c r="AF516">
        <v>6168751.2300000004</v>
      </c>
    </row>
    <row r="517" spans="1:32" x14ac:dyDescent="0.25">
      <c r="A517" s="40">
        <v>515</v>
      </c>
      <c r="B517" t="s">
        <v>1973</v>
      </c>
      <c r="C517">
        <v>130</v>
      </c>
      <c r="D517">
        <v>2008</v>
      </c>
      <c r="E517">
        <v>0</v>
      </c>
      <c r="F517">
        <v>2</v>
      </c>
      <c r="H517">
        <v>1</v>
      </c>
      <c r="J517">
        <v>2</v>
      </c>
      <c r="K517" t="s">
        <v>260</v>
      </c>
      <c r="L517">
        <v>90</v>
      </c>
      <c r="M517">
        <v>1</v>
      </c>
      <c r="N517">
        <v>45</v>
      </c>
      <c r="O517">
        <v>45</v>
      </c>
      <c r="P517">
        <v>86</v>
      </c>
      <c r="Q517">
        <v>0</v>
      </c>
      <c r="R517">
        <v>0</v>
      </c>
      <c r="S517" t="s">
        <v>1974</v>
      </c>
      <c r="T517">
        <v>7450</v>
      </c>
      <c r="U517" t="s">
        <v>332</v>
      </c>
      <c r="V517" t="s">
        <v>332</v>
      </c>
      <c r="W517" t="s">
        <v>1975</v>
      </c>
      <c r="X517">
        <v>2665</v>
      </c>
      <c r="Y517" t="s">
        <v>257</v>
      </c>
      <c r="AA517">
        <v>187</v>
      </c>
      <c r="AB517" t="s">
        <v>1976</v>
      </c>
      <c r="AC517" t="s">
        <v>1974</v>
      </c>
      <c r="AD517">
        <v>5</v>
      </c>
      <c r="AE517">
        <v>712684.84</v>
      </c>
      <c r="AF517">
        <v>6168717.5199999996</v>
      </c>
    </row>
    <row r="518" spans="1:32" x14ac:dyDescent="0.25">
      <c r="A518" s="40">
        <v>516</v>
      </c>
      <c r="B518" t="s">
        <v>1977</v>
      </c>
      <c r="C518">
        <v>130</v>
      </c>
      <c r="D518">
        <v>2008</v>
      </c>
      <c r="E518">
        <v>0</v>
      </c>
      <c r="F518">
        <v>2</v>
      </c>
      <c r="H518">
        <v>1</v>
      </c>
      <c r="J518">
        <v>2</v>
      </c>
      <c r="K518" t="s">
        <v>260</v>
      </c>
      <c r="L518">
        <v>90</v>
      </c>
      <c r="M518">
        <v>1</v>
      </c>
      <c r="N518">
        <v>56</v>
      </c>
      <c r="O518">
        <v>56</v>
      </c>
      <c r="P518">
        <v>108</v>
      </c>
      <c r="Q518">
        <v>0</v>
      </c>
      <c r="R518">
        <v>0</v>
      </c>
      <c r="S518" t="s">
        <v>1978</v>
      </c>
      <c r="T518">
        <v>7450</v>
      </c>
      <c r="U518" t="s">
        <v>332</v>
      </c>
      <c r="V518" t="s">
        <v>332</v>
      </c>
      <c r="W518" t="s">
        <v>1979</v>
      </c>
      <c r="X518">
        <v>2665</v>
      </c>
      <c r="Y518" t="s">
        <v>257</v>
      </c>
      <c r="AA518">
        <v>187</v>
      </c>
      <c r="AB518" t="s">
        <v>1980</v>
      </c>
      <c r="AC518" t="s">
        <v>1978</v>
      </c>
      <c r="AD518">
        <v>5</v>
      </c>
      <c r="AE518">
        <v>712609.56</v>
      </c>
      <c r="AF518">
        <v>6168761.6399999997</v>
      </c>
    </row>
    <row r="519" spans="1:32" x14ac:dyDescent="0.25">
      <c r="A519" s="40">
        <v>517</v>
      </c>
      <c r="B519" t="s">
        <v>1981</v>
      </c>
      <c r="C519">
        <v>140</v>
      </c>
      <c r="D519">
        <v>2008</v>
      </c>
      <c r="E519">
        <v>0</v>
      </c>
      <c r="F519">
        <v>2</v>
      </c>
      <c r="H519">
        <v>6</v>
      </c>
      <c r="J519">
        <v>1</v>
      </c>
      <c r="K519" t="s">
        <v>240</v>
      </c>
      <c r="L519">
        <v>90</v>
      </c>
      <c r="M519">
        <v>3</v>
      </c>
      <c r="N519">
        <v>404</v>
      </c>
      <c r="O519">
        <v>1652</v>
      </c>
      <c r="P519">
        <v>1652</v>
      </c>
      <c r="Q519">
        <v>0</v>
      </c>
      <c r="R519">
        <v>0</v>
      </c>
      <c r="S519" t="s">
        <v>1982</v>
      </c>
      <c r="T519">
        <v>1580</v>
      </c>
      <c r="U519" t="s">
        <v>1077</v>
      </c>
      <c r="V519" t="s">
        <v>1077</v>
      </c>
      <c r="W519" t="s">
        <v>869</v>
      </c>
      <c r="X519">
        <v>2625</v>
      </c>
      <c r="Y519" t="s">
        <v>244</v>
      </c>
      <c r="AA519">
        <v>187</v>
      </c>
      <c r="AB519" t="s">
        <v>1941</v>
      </c>
      <c r="AC519" t="s">
        <v>1982</v>
      </c>
      <c r="AD519">
        <v>5</v>
      </c>
      <c r="AE519">
        <v>711742.93</v>
      </c>
      <c r="AF519">
        <v>6172766.5999999996</v>
      </c>
    </row>
    <row r="520" spans="1:32" x14ac:dyDescent="0.25">
      <c r="A520" s="40">
        <v>518</v>
      </c>
      <c r="B520" t="s">
        <v>1983</v>
      </c>
      <c r="C520">
        <v>130</v>
      </c>
      <c r="D520">
        <v>1993</v>
      </c>
      <c r="E520">
        <v>0</v>
      </c>
      <c r="F520">
        <v>4</v>
      </c>
      <c r="H520">
        <v>2</v>
      </c>
      <c r="J520">
        <v>1</v>
      </c>
      <c r="K520" t="s">
        <v>240</v>
      </c>
      <c r="M520">
        <v>1</v>
      </c>
      <c r="N520">
        <v>68</v>
      </c>
      <c r="O520">
        <v>68</v>
      </c>
      <c r="P520">
        <v>135</v>
      </c>
      <c r="Q520">
        <v>0</v>
      </c>
      <c r="R520">
        <v>0</v>
      </c>
      <c r="S520" t="s">
        <v>1984</v>
      </c>
      <c r="T520">
        <v>9100</v>
      </c>
      <c r="U520" t="s">
        <v>267</v>
      </c>
      <c r="V520" t="s">
        <v>267</v>
      </c>
      <c r="W520" t="s">
        <v>256</v>
      </c>
      <c r="X520">
        <v>2625</v>
      </c>
      <c r="Y520" t="s">
        <v>244</v>
      </c>
      <c r="AA520">
        <v>187</v>
      </c>
      <c r="AB520" t="s">
        <v>1985</v>
      </c>
      <c r="AC520" t="s">
        <v>1984</v>
      </c>
      <c r="AD520">
        <v>5</v>
      </c>
      <c r="AE520">
        <v>711600.5</v>
      </c>
      <c r="AF520">
        <v>6172526.2199999997</v>
      </c>
    </row>
    <row r="521" spans="1:32" x14ac:dyDescent="0.25">
      <c r="A521" s="40">
        <v>519</v>
      </c>
      <c r="B521" t="s">
        <v>1986</v>
      </c>
      <c r="C521">
        <v>120</v>
      </c>
      <c r="D521">
        <v>1800</v>
      </c>
      <c r="E521">
        <v>1981</v>
      </c>
      <c r="F521">
        <v>7</v>
      </c>
      <c r="H521">
        <v>1</v>
      </c>
      <c r="J521">
        <v>7</v>
      </c>
      <c r="K521" t="s">
        <v>253</v>
      </c>
      <c r="L521">
        <v>2</v>
      </c>
      <c r="M521">
        <v>1</v>
      </c>
      <c r="N521">
        <v>100</v>
      </c>
      <c r="O521">
        <v>100</v>
      </c>
      <c r="P521">
        <v>100</v>
      </c>
      <c r="Q521">
        <v>0</v>
      </c>
      <c r="R521">
        <v>0</v>
      </c>
      <c r="S521" t="s">
        <v>1987</v>
      </c>
      <c r="T521">
        <v>1491</v>
      </c>
      <c r="U521" t="s">
        <v>280</v>
      </c>
      <c r="V521" t="s">
        <v>280</v>
      </c>
      <c r="W521" t="s">
        <v>573</v>
      </c>
      <c r="X521">
        <v>2625</v>
      </c>
      <c r="Y521" t="s">
        <v>244</v>
      </c>
      <c r="AA521">
        <v>187</v>
      </c>
      <c r="AB521" t="s">
        <v>1555</v>
      </c>
      <c r="AC521" t="s">
        <v>1987</v>
      </c>
      <c r="AD521">
        <v>5</v>
      </c>
      <c r="AE521">
        <v>711683.67</v>
      </c>
      <c r="AF521">
        <v>6170530.3300000001</v>
      </c>
    </row>
    <row r="522" spans="1:32" x14ac:dyDescent="0.25">
      <c r="A522" s="40">
        <v>520</v>
      </c>
      <c r="B522" t="s">
        <v>1988</v>
      </c>
      <c r="C522">
        <v>120</v>
      </c>
      <c r="D522">
        <v>1966</v>
      </c>
      <c r="E522">
        <v>1999</v>
      </c>
      <c r="F522">
        <v>90</v>
      </c>
      <c r="H522">
        <v>1</v>
      </c>
      <c r="J522">
        <v>2</v>
      </c>
      <c r="K522" t="s">
        <v>260</v>
      </c>
      <c r="M522">
        <v>1</v>
      </c>
      <c r="N522">
        <v>141</v>
      </c>
      <c r="O522">
        <v>141</v>
      </c>
      <c r="P522">
        <v>141</v>
      </c>
      <c r="Q522">
        <v>0</v>
      </c>
      <c r="R522">
        <v>0</v>
      </c>
      <c r="S522" t="s">
        <v>1989</v>
      </c>
      <c r="T522">
        <v>3408</v>
      </c>
      <c r="U522" t="s">
        <v>285</v>
      </c>
      <c r="V522" t="s">
        <v>285</v>
      </c>
      <c r="W522" t="s">
        <v>256</v>
      </c>
      <c r="X522">
        <v>2665</v>
      </c>
      <c r="Y522" t="s">
        <v>257</v>
      </c>
      <c r="AA522">
        <v>187</v>
      </c>
      <c r="AB522" t="s">
        <v>1990</v>
      </c>
      <c r="AC522" t="s">
        <v>1989</v>
      </c>
      <c r="AD522">
        <v>5</v>
      </c>
      <c r="AE522">
        <v>713120.11</v>
      </c>
      <c r="AF522">
        <v>6169078.2300000004</v>
      </c>
    </row>
    <row r="523" spans="1:32" x14ac:dyDescent="0.25">
      <c r="A523" s="40">
        <v>521</v>
      </c>
      <c r="B523" t="s">
        <v>1991</v>
      </c>
      <c r="C523">
        <v>130</v>
      </c>
      <c r="D523">
        <v>1971</v>
      </c>
      <c r="E523">
        <v>1991</v>
      </c>
      <c r="F523">
        <v>3</v>
      </c>
      <c r="H523">
        <v>5</v>
      </c>
      <c r="J523">
        <v>1</v>
      </c>
      <c r="K523" t="s">
        <v>240</v>
      </c>
      <c r="M523">
        <v>1</v>
      </c>
      <c r="N523">
        <v>126</v>
      </c>
      <c r="O523">
        <v>126</v>
      </c>
      <c r="P523">
        <v>170</v>
      </c>
      <c r="Q523">
        <v>0</v>
      </c>
      <c r="R523">
        <v>0</v>
      </c>
      <c r="S523" t="s">
        <v>1992</v>
      </c>
      <c r="T523">
        <v>7882</v>
      </c>
      <c r="U523" t="s">
        <v>372</v>
      </c>
      <c r="V523" t="s">
        <v>372</v>
      </c>
      <c r="W523" t="s">
        <v>1993</v>
      </c>
      <c r="X523">
        <v>2625</v>
      </c>
      <c r="Y523" t="s">
        <v>244</v>
      </c>
      <c r="AA523">
        <v>187</v>
      </c>
      <c r="AB523" t="s">
        <v>1994</v>
      </c>
      <c r="AC523" t="s">
        <v>1992</v>
      </c>
      <c r="AD523">
        <v>5</v>
      </c>
      <c r="AE523">
        <v>711753.06</v>
      </c>
      <c r="AF523">
        <v>6172296.5199999996</v>
      </c>
    </row>
    <row r="524" spans="1:32" x14ac:dyDescent="0.25">
      <c r="A524" s="40">
        <v>522</v>
      </c>
      <c r="B524" t="s">
        <v>1995</v>
      </c>
      <c r="C524">
        <v>130</v>
      </c>
      <c r="D524">
        <v>1962</v>
      </c>
      <c r="E524">
        <v>2005</v>
      </c>
      <c r="F524">
        <v>3</v>
      </c>
      <c r="H524">
        <v>1</v>
      </c>
      <c r="J524">
        <v>2</v>
      </c>
      <c r="K524" t="s">
        <v>260</v>
      </c>
      <c r="L524">
        <v>90</v>
      </c>
      <c r="M524">
        <v>1</v>
      </c>
      <c r="N524">
        <v>163</v>
      </c>
      <c r="O524">
        <v>163</v>
      </c>
      <c r="P524">
        <v>160</v>
      </c>
      <c r="Q524">
        <v>0</v>
      </c>
      <c r="R524">
        <v>0</v>
      </c>
      <c r="S524" t="s">
        <v>1996</v>
      </c>
      <c r="T524">
        <v>958</v>
      </c>
      <c r="U524" t="s">
        <v>412</v>
      </c>
      <c r="V524" t="s">
        <v>412</v>
      </c>
      <c r="W524" t="s">
        <v>1997</v>
      </c>
      <c r="X524">
        <v>2665</v>
      </c>
      <c r="Y524" t="s">
        <v>257</v>
      </c>
      <c r="AA524">
        <v>187</v>
      </c>
      <c r="AB524" t="s">
        <v>855</v>
      </c>
      <c r="AC524" t="s">
        <v>1996</v>
      </c>
      <c r="AD524">
        <v>5</v>
      </c>
      <c r="AE524">
        <v>713144.1</v>
      </c>
      <c r="AF524">
        <v>6168887.1100000003</v>
      </c>
    </row>
    <row r="525" spans="1:32" x14ac:dyDescent="0.25">
      <c r="A525" s="40">
        <v>523</v>
      </c>
      <c r="B525" t="s">
        <v>1998</v>
      </c>
      <c r="C525">
        <v>120</v>
      </c>
      <c r="D525">
        <v>1971</v>
      </c>
      <c r="E525">
        <v>0</v>
      </c>
      <c r="F525">
        <v>3</v>
      </c>
      <c r="H525">
        <v>1</v>
      </c>
      <c r="J525">
        <v>5</v>
      </c>
      <c r="K525" t="s">
        <v>253</v>
      </c>
      <c r="L525">
        <v>2</v>
      </c>
      <c r="M525">
        <v>1</v>
      </c>
      <c r="N525">
        <v>134</v>
      </c>
      <c r="O525">
        <v>134</v>
      </c>
      <c r="P525">
        <v>134</v>
      </c>
      <c r="Q525">
        <v>0</v>
      </c>
      <c r="R525">
        <v>0</v>
      </c>
      <c r="S525" t="s">
        <v>1999</v>
      </c>
      <c r="T525">
        <v>6710</v>
      </c>
      <c r="U525" t="s">
        <v>327</v>
      </c>
      <c r="V525" t="s">
        <v>327</v>
      </c>
      <c r="W525" t="s">
        <v>588</v>
      </c>
      <c r="X525">
        <v>2625</v>
      </c>
      <c r="Y525" t="s">
        <v>244</v>
      </c>
      <c r="AA525">
        <v>187</v>
      </c>
      <c r="AB525" t="s">
        <v>2000</v>
      </c>
      <c r="AC525" t="s">
        <v>1999</v>
      </c>
      <c r="AD525">
        <v>5</v>
      </c>
      <c r="AE525">
        <v>711077.85</v>
      </c>
      <c r="AF525">
        <v>6171872.71</v>
      </c>
    </row>
    <row r="526" spans="1:32" x14ac:dyDescent="0.25">
      <c r="A526" s="40">
        <v>524</v>
      </c>
      <c r="B526" t="s">
        <v>2001</v>
      </c>
      <c r="C526">
        <v>120</v>
      </c>
      <c r="D526">
        <v>1970</v>
      </c>
      <c r="E526">
        <v>0</v>
      </c>
      <c r="F526">
        <v>3</v>
      </c>
      <c r="H526">
        <v>1</v>
      </c>
      <c r="J526">
        <v>1</v>
      </c>
      <c r="K526" t="s">
        <v>240</v>
      </c>
      <c r="L526">
        <v>2</v>
      </c>
      <c r="M526">
        <v>1</v>
      </c>
      <c r="N526">
        <v>154</v>
      </c>
      <c r="O526">
        <v>154</v>
      </c>
      <c r="P526">
        <v>154</v>
      </c>
      <c r="Q526">
        <v>0</v>
      </c>
      <c r="R526">
        <v>0</v>
      </c>
      <c r="S526" t="s">
        <v>2002</v>
      </c>
      <c r="T526">
        <v>2449</v>
      </c>
      <c r="U526" t="s">
        <v>312</v>
      </c>
      <c r="V526" t="s">
        <v>312</v>
      </c>
      <c r="W526" t="s">
        <v>1894</v>
      </c>
      <c r="X526">
        <v>2625</v>
      </c>
      <c r="Y526" t="s">
        <v>244</v>
      </c>
      <c r="AA526">
        <v>187</v>
      </c>
      <c r="AB526" t="s">
        <v>2003</v>
      </c>
      <c r="AC526" t="s">
        <v>2002</v>
      </c>
      <c r="AD526">
        <v>5</v>
      </c>
      <c r="AE526">
        <v>711435.07</v>
      </c>
      <c r="AF526">
        <v>6172209.9900000002</v>
      </c>
    </row>
    <row r="527" spans="1:32" x14ac:dyDescent="0.25">
      <c r="A527" s="40">
        <v>525</v>
      </c>
      <c r="B527" t="s">
        <v>2004</v>
      </c>
      <c r="C527">
        <v>130</v>
      </c>
      <c r="D527">
        <v>1975</v>
      </c>
      <c r="E527">
        <v>0</v>
      </c>
      <c r="F527">
        <v>1</v>
      </c>
      <c r="H527">
        <v>5</v>
      </c>
      <c r="J527">
        <v>7</v>
      </c>
      <c r="K527" t="s">
        <v>253</v>
      </c>
      <c r="M527">
        <v>1</v>
      </c>
      <c r="N527">
        <v>75</v>
      </c>
      <c r="O527">
        <v>75</v>
      </c>
      <c r="P527">
        <v>125</v>
      </c>
      <c r="Q527">
        <v>0</v>
      </c>
      <c r="R527">
        <v>0</v>
      </c>
      <c r="S527" t="s">
        <v>2005</v>
      </c>
      <c r="T527">
        <v>2556</v>
      </c>
      <c r="U527" t="s">
        <v>317</v>
      </c>
      <c r="V527" t="s">
        <v>317</v>
      </c>
      <c r="W527" t="s">
        <v>2006</v>
      </c>
      <c r="X527">
        <v>2625</v>
      </c>
      <c r="Y527" t="s">
        <v>244</v>
      </c>
      <c r="AA527">
        <v>187</v>
      </c>
      <c r="AB527" t="s">
        <v>2007</v>
      </c>
      <c r="AC527" t="s">
        <v>2005</v>
      </c>
      <c r="AD527">
        <v>5</v>
      </c>
      <c r="AE527">
        <v>711505.73</v>
      </c>
      <c r="AF527">
        <v>6172349.6600000001</v>
      </c>
    </row>
    <row r="528" spans="1:32" x14ac:dyDescent="0.25">
      <c r="A528" s="40">
        <v>526</v>
      </c>
      <c r="B528" t="s">
        <v>2008</v>
      </c>
      <c r="C528">
        <v>120</v>
      </c>
      <c r="D528">
        <v>1880</v>
      </c>
      <c r="E528">
        <v>1988</v>
      </c>
      <c r="F528">
        <v>3</v>
      </c>
      <c r="H528">
        <v>1</v>
      </c>
      <c r="J528">
        <v>2</v>
      </c>
      <c r="K528" t="s">
        <v>260</v>
      </c>
      <c r="M528">
        <v>1</v>
      </c>
      <c r="N528">
        <v>132</v>
      </c>
      <c r="O528">
        <v>132</v>
      </c>
      <c r="P528">
        <v>216</v>
      </c>
      <c r="Q528">
        <v>0</v>
      </c>
      <c r="R528">
        <v>0</v>
      </c>
      <c r="S528" t="s">
        <v>2009</v>
      </c>
      <c r="T528">
        <v>1491</v>
      </c>
      <c r="U528" t="s">
        <v>280</v>
      </c>
      <c r="V528" t="s">
        <v>280</v>
      </c>
      <c r="W528" t="s">
        <v>2010</v>
      </c>
      <c r="X528">
        <v>2625</v>
      </c>
      <c r="Y528" t="s">
        <v>244</v>
      </c>
      <c r="AA528">
        <v>187</v>
      </c>
      <c r="AB528" t="s">
        <v>2011</v>
      </c>
      <c r="AC528" t="s">
        <v>2009</v>
      </c>
      <c r="AD528">
        <v>5</v>
      </c>
      <c r="AE528">
        <v>711775.1</v>
      </c>
      <c r="AF528">
        <v>6170495.9100000001</v>
      </c>
    </row>
    <row r="529" spans="1:32" x14ac:dyDescent="0.25">
      <c r="A529" s="40">
        <v>527</v>
      </c>
      <c r="B529" t="s">
        <v>2012</v>
      </c>
      <c r="C529">
        <v>130</v>
      </c>
      <c r="D529">
        <v>2008</v>
      </c>
      <c r="E529">
        <v>0</v>
      </c>
      <c r="F529">
        <v>2</v>
      </c>
      <c r="H529">
        <v>1</v>
      </c>
      <c r="J529">
        <v>1</v>
      </c>
      <c r="K529" t="s">
        <v>240</v>
      </c>
      <c r="L529">
        <v>90</v>
      </c>
      <c r="M529">
        <v>1</v>
      </c>
      <c r="N529">
        <v>63</v>
      </c>
      <c r="O529">
        <v>63</v>
      </c>
      <c r="P529">
        <v>125</v>
      </c>
      <c r="Q529">
        <v>0</v>
      </c>
      <c r="R529">
        <v>0</v>
      </c>
      <c r="S529" t="s">
        <v>2013</v>
      </c>
      <c r="T529">
        <v>6510</v>
      </c>
      <c r="U529" t="s">
        <v>336</v>
      </c>
      <c r="V529" t="s">
        <v>336</v>
      </c>
      <c r="W529" t="s">
        <v>707</v>
      </c>
      <c r="X529">
        <v>2625</v>
      </c>
      <c r="Y529" t="s">
        <v>244</v>
      </c>
      <c r="AA529">
        <v>187</v>
      </c>
      <c r="AB529" t="s">
        <v>2014</v>
      </c>
      <c r="AC529" t="s">
        <v>2013</v>
      </c>
      <c r="AD529">
        <v>5</v>
      </c>
      <c r="AE529">
        <v>711796.97</v>
      </c>
      <c r="AF529">
        <v>6172631.4500000002</v>
      </c>
    </row>
    <row r="530" spans="1:32" x14ac:dyDescent="0.25">
      <c r="A530" s="40">
        <v>528</v>
      </c>
      <c r="B530" t="s">
        <v>2015</v>
      </c>
      <c r="C530">
        <v>130</v>
      </c>
      <c r="D530">
        <v>2008</v>
      </c>
      <c r="E530">
        <v>0</v>
      </c>
      <c r="F530">
        <v>2</v>
      </c>
      <c r="H530">
        <v>1</v>
      </c>
      <c r="J530">
        <v>1</v>
      </c>
      <c r="K530" t="s">
        <v>240</v>
      </c>
      <c r="L530">
        <v>90</v>
      </c>
      <c r="M530">
        <v>1</v>
      </c>
      <c r="N530">
        <v>62</v>
      </c>
      <c r="O530">
        <v>62</v>
      </c>
      <c r="P530">
        <v>124</v>
      </c>
      <c r="Q530">
        <v>0</v>
      </c>
      <c r="R530">
        <v>0</v>
      </c>
      <c r="S530" t="s">
        <v>2016</v>
      </c>
      <c r="T530">
        <v>6510</v>
      </c>
      <c r="U530" t="s">
        <v>336</v>
      </c>
      <c r="V530" t="s">
        <v>336</v>
      </c>
      <c r="W530" t="s">
        <v>368</v>
      </c>
      <c r="X530">
        <v>2625</v>
      </c>
      <c r="Y530" t="s">
        <v>244</v>
      </c>
      <c r="AA530">
        <v>187</v>
      </c>
      <c r="AB530" t="s">
        <v>2017</v>
      </c>
      <c r="AC530" t="s">
        <v>2016</v>
      </c>
      <c r="AD530">
        <v>5</v>
      </c>
      <c r="AE530">
        <v>711766.55</v>
      </c>
      <c r="AF530">
        <v>6172655.9500000002</v>
      </c>
    </row>
    <row r="531" spans="1:32" x14ac:dyDescent="0.25">
      <c r="A531" s="40">
        <v>529</v>
      </c>
      <c r="B531" t="s">
        <v>2018</v>
      </c>
      <c r="C531">
        <v>130</v>
      </c>
      <c r="D531">
        <v>2008</v>
      </c>
      <c r="E531">
        <v>0</v>
      </c>
      <c r="F531">
        <v>2</v>
      </c>
      <c r="H531">
        <v>1</v>
      </c>
      <c r="J531">
        <v>1</v>
      </c>
      <c r="K531" t="s">
        <v>240</v>
      </c>
      <c r="L531">
        <v>90</v>
      </c>
      <c r="M531">
        <v>1</v>
      </c>
      <c r="N531">
        <v>60</v>
      </c>
      <c r="O531">
        <v>60</v>
      </c>
      <c r="P531">
        <v>119</v>
      </c>
      <c r="Q531">
        <v>0</v>
      </c>
      <c r="R531">
        <v>0</v>
      </c>
      <c r="S531" t="s">
        <v>2019</v>
      </c>
      <c r="T531">
        <v>6510</v>
      </c>
      <c r="U531" t="s">
        <v>336</v>
      </c>
      <c r="V531" t="s">
        <v>336</v>
      </c>
      <c r="W531" t="s">
        <v>2020</v>
      </c>
      <c r="X531">
        <v>2625</v>
      </c>
      <c r="Y531" t="s">
        <v>244</v>
      </c>
      <c r="AA531">
        <v>187</v>
      </c>
      <c r="AB531" t="s">
        <v>2021</v>
      </c>
      <c r="AC531" t="s">
        <v>2019</v>
      </c>
      <c r="AD531">
        <v>5</v>
      </c>
      <c r="AE531">
        <v>711721.44</v>
      </c>
      <c r="AF531">
        <v>6172645.2300000004</v>
      </c>
    </row>
    <row r="532" spans="1:32" x14ac:dyDescent="0.25">
      <c r="A532" s="40">
        <v>530</v>
      </c>
      <c r="B532" t="s">
        <v>2022</v>
      </c>
      <c r="C532">
        <v>130</v>
      </c>
      <c r="D532">
        <v>2008</v>
      </c>
      <c r="E532">
        <v>0</v>
      </c>
      <c r="F532">
        <v>2</v>
      </c>
      <c r="H532">
        <v>1</v>
      </c>
      <c r="J532">
        <v>1</v>
      </c>
      <c r="K532" t="s">
        <v>240</v>
      </c>
      <c r="L532">
        <v>90</v>
      </c>
      <c r="M532">
        <v>1</v>
      </c>
      <c r="N532">
        <v>60</v>
      </c>
      <c r="O532">
        <v>60</v>
      </c>
      <c r="P532">
        <v>119</v>
      </c>
      <c r="Q532">
        <v>0</v>
      </c>
      <c r="R532">
        <v>0</v>
      </c>
      <c r="S532" t="s">
        <v>2023</v>
      </c>
      <c r="T532">
        <v>6510</v>
      </c>
      <c r="U532" t="s">
        <v>336</v>
      </c>
      <c r="V532" t="s">
        <v>336</v>
      </c>
      <c r="W532" t="s">
        <v>1326</v>
      </c>
      <c r="X532">
        <v>2625</v>
      </c>
      <c r="Y532" t="s">
        <v>244</v>
      </c>
      <c r="AA532">
        <v>187</v>
      </c>
      <c r="AB532" t="s">
        <v>2024</v>
      </c>
      <c r="AC532" t="s">
        <v>2023</v>
      </c>
      <c r="AD532">
        <v>5</v>
      </c>
      <c r="AE532">
        <v>711709.08</v>
      </c>
      <c r="AF532">
        <v>6172641.9900000002</v>
      </c>
    </row>
    <row r="533" spans="1:32" x14ac:dyDescent="0.25">
      <c r="A533" s="40">
        <v>531</v>
      </c>
      <c r="B533" t="s">
        <v>2025</v>
      </c>
      <c r="C533">
        <v>130</v>
      </c>
      <c r="D533">
        <v>2008</v>
      </c>
      <c r="E533">
        <v>0</v>
      </c>
      <c r="F533">
        <v>2</v>
      </c>
      <c r="H533">
        <v>1</v>
      </c>
      <c r="J533">
        <v>1</v>
      </c>
      <c r="K533" t="s">
        <v>240</v>
      </c>
      <c r="L533">
        <v>90</v>
      </c>
      <c r="M533">
        <v>1</v>
      </c>
      <c r="N533">
        <v>58</v>
      </c>
      <c r="O533">
        <v>58</v>
      </c>
      <c r="P533">
        <v>111</v>
      </c>
      <c r="Q533">
        <v>0</v>
      </c>
      <c r="R533">
        <v>0</v>
      </c>
      <c r="S533" t="s">
        <v>2026</v>
      </c>
      <c r="T533">
        <v>6510</v>
      </c>
      <c r="U533" t="s">
        <v>336</v>
      </c>
      <c r="V533" t="s">
        <v>336</v>
      </c>
      <c r="W533" t="s">
        <v>2027</v>
      </c>
      <c r="X533">
        <v>2625</v>
      </c>
      <c r="Y533" t="s">
        <v>244</v>
      </c>
      <c r="AA533">
        <v>187</v>
      </c>
      <c r="AB533" t="s">
        <v>2028</v>
      </c>
      <c r="AC533" t="s">
        <v>2026</v>
      </c>
      <c r="AD533">
        <v>5</v>
      </c>
      <c r="AE533">
        <v>711707.21</v>
      </c>
      <c r="AF533">
        <v>6172760.96</v>
      </c>
    </row>
    <row r="534" spans="1:32" x14ac:dyDescent="0.25">
      <c r="A534" s="40">
        <v>532</v>
      </c>
      <c r="B534" t="s">
        <v>2029</v>
      </c>
      <c r="C534">
        <v>120</v>
      </c>
      <c r="D534">
        <v>1969</v>
      </c>
      <c r="E534">
        <v>0</v>
      </c>
      <c r="F534">
        <v>3</v>
      </c>
      <c r="H534">
        <v>1</v>
      </c>
      <c r="J534">
        <v>2</v>
      </c>
      <c r="K534" t="s">
        <v>260</v>
      </c>
      <c r="L534">
        <v>2</v>
      </c>
      <c r="M534">
        <v>1</v>
      </c>
      <c r="N534">
        <v>134</v>
      </c>
      <c r="O534">
        <v>134</v>
      </c>
      <c r="P534">
        <v>134</v>
      </c>
      <c r="Q534">
        <v>0</v>
      </c>
      <c r="R534">
        <v>0</v>
      </c>
      <c r="S534" t="s">
        <v>2030</v>
      </c>
      <c r="T534">
        <v>5326</v>
      </c>
      <c r="U534" t="s">
        <v>289</v>
      </c>
      <c r="V534" t="s">
        <v>289</v>
      </c>
      <c r="W534" t="s">
        <v>938</v>
      </c>
      <c r="X534">
        <v>2625</v>
      </c>
      <c r="Y534" t="s">
        <v>244</v>
      </c>
      <c r="AA534">
        <v>187</v>
      </c>
      <c r="AB534" t="s">
        <v>2031</v>
      </c>
      <c r="AC534" t="s">
        <v>2030</v>
      </c>
      <c r="AD534">
        <v>5</v>
      </c>
      <c r="AE534">
        <v>710927.4</v>
      </c>
      <c r="AF534">
        <v>6172065.3399999999</v>
      </c>
    </row>
    <row r="535" spans="1:32" x14ac:dyDescent="0.25">
      <c r="A535" s="40">
        <v>533</v>
      </c>
      <c r="B535" t="s">
        <v>2032</v>
      </c>
      <c r="C535">
        <v>120</v>
      </c>
      <c r="D535">
        <v>1970</v>
      </c>
      <c r="E535">
        <v>1984</v>
      </c>
      <c r="F535">
        <v>3</v>
      </c>
      <c r="H535">
        <v>1</v>
      </c>
      <c r="J535">
        <v>7</v>
      </c>
      <c r="K535" t="s">
        <v>253</v>
      </c>
      <c r="M535">
        <v>1</v>
      </c>
      <c r="N535">
        <v>106</v>
      </c>
      <c r="O535">
        <v>106</v>
      </c>
      <c r="P535">
        <v>94</v>
      </c>
      <c r="Q535">
        <v>0</v>
      </c>
      <c r="R535">
        <v>0</v>
      </c>
      <c r="S535" t="s">
        <v>2033</v>
      </c>
      <c r="T535">
        <v>5858</v>
      </c>
      <c r="U535" t="s">
        <v>294</v>
      </c>
      <c r="V535" t="s">
        <v>294</v>
      </c>
      <c r="W535" t="s">
        <v>290</v>
      </c>
      <c r="X535">
        <v>2665</v>
      </c>
      <c r="Y535" t="s">
        <v>257</v>
      </c>
      <c r="AA535">
        <v>187</v>
      </c>
      <c r="AB535" t="s">
        <v>2034</v>
      </c>
      <c r="AC535" t="s">
        <v>2033</v>
      </c>
      <c r="AD535">
        <v>5</v>
      </c>
      <c r="AE535">
        <v>712140.44</v>
      </c>
      <c r="AF535">
        <v>6169247.7000000002</v>
      </c>
    </row>
    <row r="536" spans="1:32" x14ac:dyDescent="0.25">
      <c r="A536" s="40">
        <v>534</v>
      </c>
      <c r="B536" t="s">
        <v>2035</v>
      </c>
      <c r="C536">
        <v>130</v>
      </c>
      <c r="D536">
        <v>1993</v>
      </c>
      <c r="E536">
        <v>0</v>
      </c>
      <c r="F536">
        <v>4</v>
      </c>
      <c r="H536">
        <v>2</v>
      </c>
      <c r="J536">
        <v>1</v>
      </c>
      <c r="K536" t="s">
        <v>240</v>
      </c>
      <c r="M536">
        <v>1</v>
      </c>
      <c r="N536">
        <v>60</v>
      </c>
      <c r="O536">
        <v>60</v>
      </c>
      <c r="P536">
        <v>120</v>
      </c>
      <c r="Q536">
        <v>0</v>
      </c>
      <c r="R536">
        <v>0</v>
      </c>
      <c r="S536" t="s">
        <v>2036</v>
      </c>
      <c r="T536">
        <v>250</v>
      </c>
      <c r="U536" t="s">
        <v>303</v>
      </c>
      <c r="V536" t="s">
        <v>303</v>
      </c>
      <c r="W536" t="s">
        <v>721</v>
      </c>
      <c r="X536">
        <v>2625</v>
      </c>
      <c r="Y536" t="s">
        <v>244</v>
      </c>
      <c r="AA536">
        <v>187</v>
      </c>
      <c r="AB536" t="s">
        <v>2037</v>
      </c>
      <c r="AC536" t="s">
        <v>2036</v>
      </c>
      <c r="AD536">
        <v>5</v>
      </c>
      <c r="AE536">
        <v>711512.37</v>
      </c>
      <c r="AF536">
        <v>6172528.2599999998</v>
      </c>
    </row>
    <row r="537" spans="1:32" x14ac:dyDescent="0.25">
      <c r="A537" s="40">
        <v>535</v>
      </c>
      <c r="B537" t="s">
        <v>2038</v>
      </c>
      <c r="C537">
        <v>120</v>
      </c>
      <c r="D537">
        <v>1985</v>
      </c>
      <c r="E537">
        <v>1991</v>
      </c>
      <c r="F537">
        <v>4</v>
      </c>
      <c r="H537">
        <v>1</v>
      </c>
      <c r="J537">
        <v>7</v>
      </c>
      <c r="K537" t="s">
        <v>253</v>
      </c>
      <c r="M537">
        <v>1</v>
      </c>
      <c r="N537">
        <v>94</v>
      </c>
      <c r="O537">
        <v>94</v>
      </c>
      <c r="P537">
        <v>127</v>
      </c>
      <c r="Q537">
        <v>0</v>
      </c>
      <c r="R537">
        <v>0</v>
      </c>
      <c r="S537" t="s">
        <v>2039</v>
      </c>
      <c r="T537">
        <v>900</v>
      </c>
      <c r="U537" t="s">
        <v>307</v>
      </c>
      <c r="V537" t="s">
        <v>307</v>
      </c>
      <c r="W537" t="s">
        <v>515</v>
      </c>
      <c r="X537">
        <v>2625</v>
      </c>
      <c r="Y537" t="s">
        <v>244</v>
      </c>
      <c r="AA537">
        <v>187</v>
      </c>
      <c r="AB537" t="s">
        <v>2040</v>
      </c>
      <c r="AC537" t="s">
        <v>2039</v>
      </c>
      <c r="AD537">
        <v>5</v>
      </c>
      <c r="AE537">
        <v>711482.57</v>
      </c>
      <c r="AF537">
        <v>6170847.6900000004</v>
      </c>
    </row>
    <row r="538" spans="1:32" x14ac:dyDescent="0.25">
      <c r="A538" s="40">
        <v>536</v>
      </c>
      <c r="B538" t="s">
        <v>2041</v>
      </c>
      <c r="C538">
        <v>130</v>
      </c>
      <c r="D538">
        <v>1967</v>
      </c>
      <c r="E538">
        <v>0</v>
      </c>
      <c r="F538">
        <v>1</v>
      </c>
      <c r="H538">
        <v>1</v>
      </c>
      <c r="J538">
        <v>1</v>
      </c>
      <c r="K538" t="s">
        <v>240</v>
      </c>
      <c r="M538">
        <v>1</v>
      </c>
      <c r="N538">
        <v>110</v>
      </c>
      <c r="O538">
        <v>110</v>
      </c>
      <c r="P538">
        <v>110</v>
      </c>
      <c r="Q538">
        <v>0</v>
      </c>
      <c r="R538">
        <v>0</v>
      </c>
      <c r="S538" t="s">
        <v>2042</v>
      </c>
      <c r="T538">
        <v>4154</v>
      </c>
      <c r="U538" t="s">
        <v>322</v>
      </c>
      <c r="V538" t="s">
        <v>322</v>
      </c>
      <c r="W538" t="s">
        <v>938</v>
      </c>
      <c r="X538">
        <v>2665</v>
      </c>
      <c r="Y538" t="s">
        <v>257</v>
      </c>
      <c r="AA538">
        <v>187</v>
      </c>
      <c r="AB538" t="s">
        <v>2043</v>
      </c>
      <c r="AC538" t="s">
        <v>2042</v>
      </c>
      <c r="AD538">
        <v>5</v>
      </c>
      <c r="AE538">
        <v>713636.34</v>
      </c>
      <c r="AF538">
        <v>6169276.8300000001</v>
      </c>
    </row>
    <row r="539" spans="1:32" x14ac:dyDescent="0.25">
      <c r="A539" s="40">
        <v>537</v>
      </c>
      <c r="B539" t="s">
        <v>2044</v>
      </c>
      <c r="C539">
        <v>140</v>
      </c>
      <c r="D539">
        <v>1952</v>
      </c>
      <c r="E539">
        <v>1969</v>
      </c>
      <c r="F539">
        <v>5</v>
      </c>
      <c r="H539">
        <v>1</v>
      </c>
      <c r="J539">
        <v>2</v>
      </c>
      <c r="K539" t="s">
        <v>260</v>
      </c>
      <c r="M539">
        <v>2</v>
      </c>
      <c r="N539">
        <v>160</v>
      </c>
      <c r="O539">
        <v>302</v>
      </c>
      <c r="P539">
        <v>302</v>
      </c>
      <c r="Q539">
        <v>0</v>
      </c>
      <c r="R539">
        <v>0</v>
      </c>
      <c r="S539" t="s">
        <v>2045</v>
      </c>
      <c r="T539">
        <v>958</v>
      </c>
      <c r="U539" t="s">
        <v>412</v>
      </c>
      <c r="V539" t="s">
        <v>412</v>
      </c>
      <c r="W539" t="s">
        <v>393</v>
      </c>
      <c r="X539">
        <v>2665</v>
      </c>
      <c r="Y539" t="s">
        <v>257</v>
      </c>
      <c r="AA539">
        <v>187</v>
      </c>
      <c r="AB539" t="s">
        <v>2046</v>
      </c>
      <c r="AC539" t="s">
        <v>2045</v>
      </c>
      <c r="AD539">
        <v>5</v>
      </c>
      <c r="AE539">
        <v>712995.35</v>
      </c>
      <c r="AF539">
        <v>6168833.4299999997</v>
      </c>
    </row>
    <row r="540" spans="1:32" x14ac:dyDescent="0.25">
      <c r="A540" s="40">
        <v>538</v>
      </c>
      <c r="B540" t="s">
        <v>2047</v>
      </c>
      <c r="C540">
        <v>120</v>
      </c>
      <c r="D540">
        <v>1969</v>
      </c>
      <c r="E540">
        <v>1985</v>
      </c>
      <c r="F540">
        <v>3</v>
      </c>
      <c r="H540">
        <v>1</v>
      </c>
      <c r="J540">
        <v>1</v>
      </c>
      <c r="K540" t="s">
        <v>240</v>
      </c>
      <c r="M540">
        <v>1</v>
      </c>
      <c r="N540">
        <v>173</v>
      </c>
      <c r="O540">
        <v>173</v>
      </c>
      <c r="P540">
        <v>161</v>
      </c>
      <c r="Q540">
        <v>0</v>
      </c>
      <c r="R540">
        <v>0</v>
      </c>
      <c r="S540" t="s">
        <v>2048</v>
      </c>
      <c r="T540">
        <v>2449</v>
      </c>
      <c r="U540" t="s">
        <v>312</v>
      </c>
      <c r="V540" t="s">
        <v>312</v>
      </c>
      <c r="W540" t="s">
        <v>2049</v>
      </c>
      <c r="X540">
        <v>2625</v>
      </c>
      <c r="Y540" t="s">
        <v>244</v>
      </c>
      <c r="AA540">
        <v>187</v>
      </c>
      <c r="AB540" t="s">
        <v>2050</v>
      </c>
      <c r="AC540" t="s">
        <v>2048</v>
      </c>
      <c r="AD540">
        <v>5</v>
      </c>
      <c r="AE540">
        <v>711399.18</v>
      </c>
      <c r="AF540">
        <v>6172118.96</v>
      </c>
    </row>
    <row r="541" spans="1:32" x14ac:dyDescent="0.25">
      <c r="A541" s="40">
        <v>539</v>
      </c>
      <c r="B541" t="s">
        <v>2051</v>
      </c>
      <c r="C541">
        <v>120</v>
      </c>
      <c r="D541">
        <v>1964</v>
      </c>
      <c r="E541">
        <v>0</v>
      </c>
      <c r="F541">
        <v>3</v>
      </c>
      <c r="H541">
        <v>1</v>
      </c>
      <c r="J541">
        <v>2</v>
      </c>
      <c r="K541" t="s">
        <v>247</v>
      </c>
      <c r="M541">
        <v>1</v>
      </c>
      <c r="N541">
        <v>100</v>
      </c>
      <c r="O541">
        <v>100</v>
      </c>
      <c r="P541">
        <v>100</v>
      </c>
      <c r="Q541">
        <v>0</v>
      </c>
      <c r="R541">
        <v>0</v>
      </c>
      <c r="S541" t="s">
        <v>2052</v>
      </c>
      <c r="T541">
        <v>2769</v>
      </c>
      <c r="U541" t="s">
        <v>1138</v>
      </c>
      <c r="V541" t="s">
        <v>1138</v>
      </c>
      <c r="W541" t="s">
        <v>473</v>
      </c>
      <c r="X541">
        <v>2665</v>
      </c>
      <c r="Y541" t="s">
        <v>257</v>
      </c>
      <c r="AA541">
        <v>187</v>
      </c>
      <c r="AB541" t="s">
        <v>2053</v>
      </c>
      <c r="AC541" t="s">
        <v>2052</v>
      </c>
      <c r="AD541">
        <v>5</v>
      </c>
      <c r="AE541">
        <v>714022.63</v>
      </c>
      <c r="AF541">
        <v>6169178.9500000002</v>
      </c>
    </row>
    <row r="542" spans="1:32" x14ac:dyDescent="0.25">
      <c r="A542" s="40">
        <v>540</v>
      </c>
      <c r="B542" t="s">
        <v>2054</v>
      </c>
      <c r="C542">
        <v>120</v>
      </c>
      <c r="D542">
        <v>2008</v>
      </c>
      <c r="E542">
        <v>0</v>
      </c>
      <c r="F542">
        <v>4</v>
      </c>
      <c r="H542">
        <v>5</v>
      </c>
      <c r="J542">
        <v>2</v>
      </c>
      <c r="K542" t="s">
        <v>260</v>
      </c>
      <c r="L542">
        <v>90</v>
      </c>
      <c r="M542">
        <v>1</v>
      </c>
      <c r="N542">
        <v>98</v>
      </c>
      <c r="O542">
        <v>98</v>
      </c>
      <c r="P542">
        <v>178</v>
      </c>
      <c r="Q542">
        <v>0</v>
      </c>
      <c r="R542">
        <v>0</v>
      </c>
      <c r="S542" t="s">
        <v>2055</v>
      </c>
      <c r="T542">
        <v>4260</v>
      </c>
      <c r="U542" t="s">
        <v>851</v>
      </c>
      <c r="V542" t="s">
        <v>851</v>
      </c>
      <c r="W542" t="s">
        <v>260</v>
      </c>
      <c r="X542">
        <v>2665</v>
      </c>
      <c r="Y542" t="s">
        <v>257</v>
      </c>
      <c r="AA542">
        <v>187</v>
      </c>
      <c r="AB542" t="s">
        <v>2056</v>
      </c>
      <c r="AC542" t="s">
        <v>2055</v>
      </c>
      <c r="AD542">
        <v>5</v>
      </c>
      <c r="AE542">
        <v>713974.54</v>
      </c>
      <c r="AF542">
        <v>6169266.04</v>
      </c>
    </row>
    <row r="543" spans="1:32" x14ac:dyDescent="0.25">
      <c r="A543" s="40">
        <v>541</v>
      </c>
      <c r="B543" t="s">
        <v>2057</v>
      </c>
      <c r="C543">
        <v>120</v>
      </c>
      <c r="D543">
        <v>1971</v>
      </c>
      <c r="E543">
        <v>0</v>
      </c>
      <c r="F543">
        <v>3</v>
      </c>
      <c r="H543">
        <v>1</v>
      </c>
      <c r="J543">
        <v>2</v>
      </c>
      <c r="K543" t="s">
        <v>260</v>
      </c>
      <c r="M543">
        <v>1</v>
      </c>
      <c r="N543">
        <v>134</v>
      </c>
      <c r="O543">
        <v>134</v>
      </c>
      <c r="P543">
        <v>134</v>
      </c>
      <c r="Q543">
        <v>0</v>
      </c>
      <c r="R543">
        <v>0</v>
      </c>
      <c r="S543" t="s">
        <v>2058</v>
      </c>
      <c r="T543">
        <v>6710</v>
      </c>
      <c r="U543" t="s">
        <v>327</v>
      </c>
      <c r="V543" t="s">
        <v>327</v>
      </c>
      <c r="W543" t="s">
        <v>2059</v>
      </c>
      <c r="X543">
        <v>2625</v>
      </c>
      <c r="Y543" t="s">
        <v>244</v>
      </c>
      <c r="AA543">
        <v>187</v>
      </c>
      <c r="AB543" t="s">
        <v>2060</v>
      </c>
      <c r="AC543" t="s">
        <v>2058</v>
      </c>
      <c r="AD543">
        <v>5</v>
      </c>
      <c r="AE543">
        <v>710976.41</v>
      </c>
      <c r="AF543">
        <v>6171876.6699999999</v>
      </c>
    </row>
    <row r="544" spans="1:32" x14ac:dyDescent="0.25">
      <c r="A544" s="40">
        <v>542</v>
      </c>
      <c r="B544" t="s">
        <v>2061</v>
      </c>
      <c r="C544">
        <v>130</v>
      </c>
      <c r="D544">
        <v>1993</v>
      </c>
      <c r="E544">
        <v>0</v>
      </c>
      <c r="F544">
        <v>4</v>
      </c>
      <c r="H544">
        <v>2</v>
      </c>
      <c r="J544">
        <v>1</v>
      </c>
      <c r="K544" t="s">
        <v>240</v>
      </c>
      <c r="M544">
        <v>1</v>
      </c>
      <c r="N544">
        <v>90</v>
      </c>
      <c r="O544">
        <v>90</v>
      </c>
      <c r="P544">
        <v>90</v>
      </c>
      <c r="Q544">
        <v>0</v>
      </c>
      <c r="R544">
        <v>0</v>
      </c>
      <c r="S544" t="s">
        <v>2062</v>
      </c>
      <c r="T544">
        <v>250</v>
      </c>
      <c r="U544" t="s">
        <v>303</v>
      </c>
      <c r="V544" t="s">
        <v>303</v>
      </c>
      <c r="W544" t="s">
        <v>272</v>
      </c>
      <c r="X544">
        <v>2625</v>
      </c>
      <c r="Y544" t="s">
        <v>244</v>
      </c>
      <c r="AA544">
        <v>187</v>
      </c>
      <c r="AB544" t="s">
        <v>2063</v>
      </c>
      <c r="AC544" t="s">
        <v>2062</v>
      </c>
      <c r="AD544">
        <v>5</v>
      </c>
      <c r="AE544">
        <v>711505.55</v>
      </c>
      <c r="AF544">
        <v>6172441.5599999996</v>
      </c>
    </row>
    <row r="545" spans="1:32" x14ac:dyDescent="0.25">
      <c r="A545" s="40">
        <v>543</v>
      </c>
      <c r="B545" t="s">
        <v>2064</v>
      </c>
      <c r="C545">
        <v>120</v>
      </c>
      <c r="D545">
        <v>1970</v>
      </c>
      <c r="E545">
        <v>1977</v>
      </c>
      <c r="F545">
        <v>4</v>
      </c>
      <c r="H545">
        <v>1</v>
      </c>
      <c r="J545">
        <v>1</v>
      </c>
      <c r="K545" t="s">
        <v>240</v>
      </c>
      <c r="M545">
        <v>1</v>
      </c>
      <c r="N545">
        <v>162</v>
      </c>
      <c r="O545">
        <v>162</v>
      </c>
      <c r="P545">
        <v>162</v>
      </c>
      <c r="Q545">
        <v>0</v>
      </c>
      <c r="R545">
        <v>0</v>
      </c>
      <c r="S545" t="s">
        <v>2065</v>
      </c>
      <c r="T545">
        <v>2449</v>
      </c>
      <c r="U545" t="s">
        <v>312</v>
      </c>
      <c r="V545" t="s">
        <v>312</v>
      </c>
      <c r="W545" t="s">
        <v>2066</v>
      </c>
      <c r="X545">
        <v>2625</v>
      </c>
      <c r="Y545" t="s">
        <v>244</v>
      </c>
      <c r="AA545">
        <v>187</v>
      </c>
      <c r="AB545" t="s">
        <v>2067</v>
      </c>
      <c r="AC545" t="s">
        <v>2065</v>
      </c>
      <c r="AD545">
        <v>5</v>
      </c>
      <c r="AE545">
        <v>711405.24</v>
      </c>
      <c r="AF545">
        <v>6172094.3099999996</v>
      </c>
    </row>
    <row r="546" spans="1:32" x14ac:dyDescent="0.25">
      <c r="A546" s="40">
        <v>544</v>
      </c>
      <c r="B546" t="s">
        <v>2068</v>
      </c>
      <c r="C546">
        <v>120</v>
      </c>
      <c r="D546">
        <v>1956</v>
      </c>
      <c r="E546">
        <v>2003</v>
      </c>
      <c r="F546">
        <v>5</v>
      </c>
      <c r="H546">
        <v>1</v>
      </c>
      <c r="J546">
        <v>2</v>
      </c>
      <c r="K546" t="s">
        <v>260</v>
      </c>
      <c r="L546">
        <v>2</v>
      </c>
      <c r="M546">
        <v>1</v>
      </c>
      <c r="N546">
        <v>121</v>
      </c>
      <c r="O546">
        <v>121</v>
      </c>
      <c r="P546">
        <v>135</v>
      </c>
      <c r="Q546">
        <v>0</v>
      </c>
      <c r="R546">
        <v>0</v>
      </c>
      <c r="S546" t="s">
        <v>2069</v>
      </c>
      <c r="T546">
        <v>2769</v>
      </c>
      <c r="U546" t="s">
        <v>1138</v>
      </c>
      <c r="V546" t="s">
        <v>1138</v>
      </c>
      <c r="W546" t="s">
        <v>341</v>
      </c>
      <c r="X546">
        <v>2665</v>
      </c>
      <c r="Y546" t="s">
        <v>257</v>
      </c>
      <c r="AA546">
        <v>187</v>
      </c>
      <c r="AB546" t="s">
        <v>2070</v>
      </c>
      <c r="AC546" t="s">
        <v>2069</v>
      </c>
      <c r="AD546">
        <v>5</v>
      </c>
      <c r="AE546">
        <v>714007.83</v>
      </c>
      <c r="AF546">
        <v>6169167.5499999998</v>
      </c>
    </row>
    <row r="547" spans="1:32" x14ac:dyDescent="0.25">
      <c r="A547" s="40">
        <v>545</v>
      </c>
      <c r="B547" t="s">
        <v>2071</v>
      </c>
      <c r="C547">
        <v>120</v>
      </c>
      <c r="D547">
        <v>1961</v>
      </c>
      <c r="E547">
        <v>0</v>
      </c>
      <c r="F547">
        <v>3</v>
      </c>
      <c r="H547">
        <v>1</v>
      </c>
      <c r="J547">
        <v>2</v>
      </c>
      <c r="K547" t="s">
        <v>260</v>
      </c>
      <c r="L547">
        <v>2</v>
      </c>
      <c r="M547">
        <v>1</v>
      </c>
      <c r="N547">
        <v>171</v>
      </c>
      <c r="O547">
        <v>171</v>
      </c>
      <c r="P547">
        <v>122</v>
      </c>
      <c r="Q547">
        <v>0</v>
      </c>
      <c r="R547">
        <v>0</v>
      </c>
      <c r="S547" t="s">
        <v>2072</v>
      </c>
      <c r="T547">
        <v>4260</v>
      </c>
      <c r="U547" t="s">
        <v>851</v>
      </c>
      <c r="V547" t="s">
        <v>851</v>
      </c>
      <c r="W547" t="s">
        <v>515</v>
      </c>
      <c r="X547">
        <v>2665</v>
      </c>
      <c r="Y547" t="s">
        <v>257</v>
      </c>
      <c r="AA547">
        <v>187</v>
      </c>
      <c r="AB547" t="s">
        <v>2073</v>
      </c>
      <c r="AC547" t="s">
        <v>2072</v>
      </c>
      <c r="AD547">
        <v>5</v>
      </c>
      <c r="AE547">
        <v>713958.01</v>
      </c>
      <c r="AF547">
        <v>6169254.9400000004</v>
      </c>
    </row>
    <row r="548" spans="1:32" x14ac:dyDescent="0.25">
      <c r="A548" s="40">
        <v>546</v>
      </c>
      <c r="B548" t="s">
        <v>2074</v>
      </c>
      <c r="C548">
        <v>120</v>
      </c>
      <c r="D548">
        <v>1978</v>
      </c>
      <c r="E548">
        <v>0</v>
      </c>
      <c r="F548">
        <v>3</v>
      </c>
      <c r="H548">
        <v>1</v>
      </c>
      <c r="J548">
        <v>2</v>
      </c>
      <c r="K548" t="s">
        <v>260</v>
      </c>
      <c r="M548">
        <v>1</v>
      </c>
      <c r="N548">
        <v>167</v>
      </c>
      <c r="O548">
        <v>167</v>
      </c>
      <c r="P548">
        <v>129</v>
      </c>
      <c r="Q548">
        <v>0</v>
      </c>
      <c r="R548">
        <v>0</v>
      </c>
      <c r="S548" t="s">
        <v>2075</v>
      </c>
      <c r="T548">
        <v>3621</v>
      </c>
      <c r="U548" t="s">
        <v>1322</v>
      </c>
      <c r="V548" t="s">
        <v>1322</v>
      </c>
      <c r="W548" t="s">
        <v>308</v>
      </c>
      <c r="X548">
        <v>2665</v>
      </c>
      <c r="Y548" t="s">
        <v>257</v>
      </c>
      <c r="AA548">
        <v>187</v>
      </c>
      <c r="AB548" t="s">
        <v>2076</v>
      </c>
      <c r="AC548" t="s">
        <v>2075</v>
      </c>
      <c r="AD548">
        <v>5</v>
      </c>
      <c r="AE548">
        <v>713030.41</v>
      </c>
      <c r="AF548">
        <v>6168534.4699999997</v>
      </c>
    </row>
    <row r="549" spans="1:32" x14ac:dyDescent="0.25">
      <c r="A549" s="40">
        <v>547</v>
      </c>
      <c r="B549" t="s">
        <v>2077</v>
      </c>
      <c r="C549">
        <v>120</v>
      </c>
      <c r="D549">
        <v>2012</v>
      </c>
      <c r="E549">
        <v>0</v>
      </c>
      <c r="F549">
        <v>5</v>
      </c>
      <c r="H549">
        <v>1</v>
      </c>
      <c r="J549">
        <v>2</v>
      </c>
      <c r="K549" t="s">
        <v>260</v>
      </c>
      <c r="L549">
        <v>0</v>
      </c>
      <c r="M549">
        <v>1</v>
      </c>
      <c r="N549">
        <v>161</v>
      </c>
      <c r="O549">
        <v>161</v>
      </c>
      <c r="P549">
        <v>161</v>
      </c>
      <c r="Q549">
        <v>0</v>
      </c>
      <c r="R549">
        <v>0</v>
      </c>
      <c r="S549" t="s">
        <v>2078</v>
      </c>
      <c r="T549">
        <v>5965</v>
      </c>
      <c r="U549" t="s">
        <v>917</v>
      </c>
      <c r="V549" t="s">
        <v>917</v>
      </c>
      <c r="W549" t="s">
        <v>441</v>
      </c>
      <c r="X549">
        <v>2665</v>
      </c>
      <c r="Y549" t="s">
        <v>257</v>
      </c>
      <c r="AA549">
        <v>187</v>
      </c>
      <c r="AB549" t="s">
        <v>2079</v>
      </c>
      <c r="AC549" t="s">
        <v>2078</v>
      </c>
      <c r="AD549">
        <v>5</v>
      </c>
      <c r="AE549">
        <v>713397.65</v>
      </c>
      <c r="AF549">
        <v>6168701.7000000002</v>
      </c>
    </row>
    <row r="550" spans="1:32" x14ac:dyDescent="0.25">
      <c r="A550" s="40">
        <v>548</v>
      </c>
      <c r="B550" t="s">
        <v>2080</v>
      </c>
      <c r="C550">
        <v>120</v>
      </c>
      <c r="D550">
        <v>1975</v>
      </c>
      <c r="E550">
        <v>1999</v>
      </c>
      <c r="F550">
        <v>3</v>
      </c>
      <c r="H550">
        <v>1</v>
      </c>
      <c r="J550">
        <v>2</v>
      </c>
      <c r="K550" t="s">
        <v>260</v>
      </c>
      <c r="L550">
        <v>2</v>
      </c>
      <c r="M550">
        <v>1</v>
      </c>
      <c r="N550">
        <v>137</v>
      </c>
      <c r="O550">
        <v>137</v>
      </c>
      <c r="P550">
        <v>186</v>
      </c>
      <c r="Q550">
        <v>0</v>
      </c>
      <c r="R550">
        <v>0</v>
      </c>
      <c r="S550" t="s">
        <v>2081</v>
      </c>
      <c r="T550">
        <v>7775</v>
      </c>
      <c r="U550" t="s">
        <v>262</v>
      </c>
      <c r="V550" t="s">
        <v>262</v>
      </c>
      <c r="W550" t="s">
        <v>714</v>
      </c>
      <c r="X550">
        <v>2665</v>
      </c>
      <c r="Y550" t="s">
        <v>257</v>
      </c>
      <c r="AA550">
        <v>187</v>
      </c>
      <c r="AB550" t="s">
        <v>2082</v>
      </c>
      <c r="AC550" t="s">
        <v>2081</v>
      </c>
      <c r="AD550">
        <v>5</v>
      </c>
      <c r="AE550">
        <v>712495.55</v>
      </c>
      <c r="AF550">
        <v>6169182.3399999999</v>
      </c>
    </row>
    <row r="551" spans="1:32" x14ac:dyDescent="0.25">
      <c r="A551" s="40">
        <v>549</v>
      </c>
      <c r="B551" t="s">
        <v>2083</v>
      </c>
      <c r="C551">
        <v>120</v>
      </c>
      <c r="D551">
        <v>1966</v>
      </c>
      <c r="E551">
        <v>1980</v>
      </c>
      <c r="F551">
        <v>3</v>
      </c>
      <c r="H551">
        <v>1</v>
      </c>
      <c r="J551">
        <v>1</v>
      </c>
      <c r="K551" t="s">
        <v>240</v>
      </c>
      <c r="M551">
        <v>1</v>
      </c>
      <c r="N551">
        <v>152</v>
      </c>
      <c r="O551">
        <v>152</v>
      </c>
      <c r="P551">
        <v>152</v>
      </c>
      <c r="Q551">
        <v>0</v>
      </c>
      <c r="R551">
        <v>0</v>
      </c>
      <c r="S551" t="s">
        <v>2084</v>
      </c>
      <c r="T551">
        <v>6391</v>
      </c>
      <c r="U551" t="s">
        <v>539</v>
      </c>
      <c r="V551" t="s">
        <v>539</v>
      </c>
      <c r="W551" t="s">
        <v>352</v>
      </c>
      <c r="X551">
        <v>2625</v>
      </c>
      <c r="Y551" t="s">
        <v>244</v>
      </c>
      <c r="AA551">
        <v>187</v>
      </c>
      <c r="AB551" t="s">
        <v>2085</v>
      </c>
      <c r="AC551" t="s">
        <v>2084</v>
      </c>
      <c r="AD551">
        <v>5</v>
      </c>
      <c r="AE551">
        <v>711229.09</v>
      </c>
      <c r="AF551">
        <v>6171597.6299999999</v>
      </c>
    </row>
    <row r="552" spans="1:32" x14ac:dyDescent="0.25">
      <c r="A552" s="40">
        <v>550</v>
      </c>
      <c r="B552" t="s">
        <v>2086</v>
      </c>
      <c r="C552">
        <v>230</v>
      </c>
      <c r="D552">
        <v>1969</v>
      </c>
      <c r="E552">
        <v>0</v>
      </c>
      <c r="F552">
        <v>1</v>
      </c>
      <c r="H552">
        <v>5</v>
      </c>
      <c r="J552">
        <v>1</v>
      </c>
      <c r="K552" t="s">
        <v>240</v>
      </c>
      <c r="M552">
        <v>2</v>
      </c>
      <c r="N552">
        <v>400</v>
      </c>
      <c r="O552">
        <v>479</v>
      </c>
      <c r="P552">
        <v>0</v>
      </c>
      <c r="Q552">
        <v>879</v>
      </c>
      <c r="R552">
        <v>0</v>
      </c>
      <c r="S552" t="s">
        <v>2087</v>
      </c>
      <c r="T552">
        <v>1055</v>
      </c>
      <c r="U552" t="s">
        <v>1257</v>
      </c>
      <c r="V552" t="s">
        <v>1257</v>
      </c>
      <c r="W552" t="s">
        <v>480</v>
      </c>
      <c r="X552">
        <v>2665</v>
      </c>
      <c r="Y552" t="s">
        <v>257</v>
      </c>
      <c r="AA552">
        <v>187</v>
      </c>
      <c r="AB552" t="s">
        <v>1416</v>
      </c>
      <c r="AC552" t="s">
        <v>2087</v>
      </c>
      <c r="AD552">
        <v>5</v>
      </c>
      <c r="AE552">
        <v>713212.78</v>
      </c>
      <c r="AF552">
        <v>6169779.5</v>
      </c>
    </row>
    <row r="553" spans="1:32" x14ac:dyDescent="0.25">
      <c r="A553" s="40">
        <v>551</v>
      </c>
      <c r="B553" t="s">
        <v>2088</v>
      </c>
      <c r="C553">
        <v>140</v>
      </c>
      <c r="D553">
        <v>2007</v>
      </c>
      <c r="E553">
        <v>0</v>
      </c>
      <c r="F553">
        <v>2</v>
      </c>
      <c r="H553">
        <v>6</v>
      </c>
      <c r="J553">
        <v>1</v>
      </c>
      <c r="K553" t="s">
        <v>240</v>
      </c>
      <c r="L553">
        <v>90</v>
      </c>
      <c r="M553">
        <v>12</v>
      </c>
      <c r="N553">
        <v>395</v>
      </c>
      <c r="O553">
        <v>5388</v>
      </c>
      <c r="P553">
        <v>4740</v>
      </c>
      <c r="Q553">
        <v>0</v>
      </c>
      <c r="R553">
        <v>0</v>
      </c>
      <c r="S553" t="s">
        <v>2089</v>
      </c>
      <c r="T553">
        <v>1055</v>
      </c>
      <c r="U553" t="s">
        <v>1257</v>
      </c>
      <c r="V553" t="s">
        <v>1257</v>
      </c>
      <c r="W553" t="s">
        <v>308</v>
      </c>
      <c r="X553">
        <v>2665</v>
      </c>
      <c r="Y553" t="s">
        <v>257</v>
      </c>
      <c r="AA553">
        <v>187</v>
      </c>
      <c r="AB553" t="s">
        <v>1258</v>
      </c>
      <c r="AC553" t="s">
        <v>2089</v>
      </c>
      <c r="AD553">
        <v>5</v>
      </c>
      <c r="AE553">
        <v>713263.21</v>
      </c>
      <c r="AF553">
        <v>6169752.54</v>
      </c>
    </row>
    <row r="554" spans="1:32" x14ac:dyDescent="0.25">
      <c r="A554" s="40">
        <v>552</v>
      </c>
      <c r="B554" t="s">
        <v>2090</v>
      </c>
      <c r="C554">
        <v>120</v>
      </c>
      <c r="D554">
        <v>1984</v>
      </c>
      <c r="E554">
        <v>0</v>
      </c>
      <c r="F554">
        <v>4</v>
      </c>
      <c r="H554">
        <v>1</v>
      </c>
      <c r="J554">
        <v>2</v>
      </c>
      <c r="K554" t="s">
        <v>260</v>
      </c>
      <c r="M554">
        <v>1</v>
      </c>
      <c r="N554">
        <v>94</v>
      </c>
      <c r="O554">
        <v>94</v>
      </c>
      <c r="P554">
        <v>94</v>
      </c>
      <c r="Q554">
        <v>0</v>
      </c>
      <c r="R554">
        <v>0</v>
      </c>
      <c r="S554" t="s">
        <v>2091</v>
      </c>
      <c r="T554">
        <v>900</v>
      </c>
      <c r="U554" t="s">
        <v>307</v>
      </c>
      <c r="V554" t="s">
        <v>307</v>
      </c>
      <c r="W554" t="s">
        <v>480</v>
      </c>
      <c r="X554">
        <v>2625</v>
      </c>
      <c r="Y554" t="s">
        <v>244</v>
      </c>
      <c r="AA554">
        <v>187</v>
      </c>
      <c r="AB554" t="s">
        <v>2092</v>
      </c>
      <c r="AC554" t="s">
        <v>2091</v>
      </c>
      <c r="AD554">
        <v>5</v>
      </c>
      <c r="AE554">
        <v>711472.89</v>
      </c>
      <c r="AF554">
        <v>6170862.2199999997</v>
      </c>
    </row>
    <row r="555" spans="1:32" x14ac:dyDescent="0.25">
      <c r="A555" s="40">
        <v>553</v>
      </c>
      <c r="B555" t="s">
        <v>2093</v>
      </c>
      <c r="C555">
        <v>120</v>
      </c>
      <c r="D555">
        <v>1953</v>
      </c>
      <c r="E555">
        <v>1973</v>
      </c>
      <c r="F555">
        <v>5</v>
      </c>
      <c r="H555">
        <v>1</v>
      </c>
      <c r="J555">
        <v>2</v>
      </c>
      <c r="K555" t="s">
        <v>260</v>
      </c>
      <c r="L555">
        <v>2</v>
      </c>
      <c r="M555">
        <v>1</v>
      </c>
      <c r="N555">
        <v>87</v>
      </c>
      <c r="O555">
        <v>87</v>
      </c>
      <c r="P555">
        <v>133</v>
      </c>
      <c r="Q555">
        <v>0</v>
      </c>
      <c r="R555">
        <v>0</v>
      </c>
      <c r="S555" t="s">
        <v>2094</v>
      </c>
      <c r="T555">
        <v>7775</v>
      </c>
      <c r="U555" t="s">
        <v>262</v>
      </c>
      <c r="V555" t="s">
        <v>262</v>
      </c>
      <c r="W555" t="s">
        <v>256</v>
      </c>
      <c r="X555">
        <v>2665</v>
      </c>
      <c r="Y555" t="s">
        <v>257</v>
      </c>
      <c r="AA555">
        <v>187</v>
      </c>
      <c r="AB555" t="s">
        <v>2095</v>
      </c>
      <c r="AC555" t="s">
        <v>2094</v>
      </c>
      <c r="AD555">
        <v>5</v>
      </c>
      <c r="AE555">
        <v>712781.92</v>
      </c>
      <c r="AF555">
        <v>6169256.0700000003</v>
      </c>
    </row>
    <row r="556" spans="1:32" x14ac:dyDescent="0.25">
      <c r="A556" s="40">
        <v>554</v>
      </c>
      <c r="B556" t="s">
        <v>2096</v>
      </c>
      <c r="C556">
        <v>220</v>
      </c>
      <c r="D556">
        <v>1962</v>
      </c>
      <c r="E556">
        <v>0</v>
      </c>
      <c r="F556">
        <v>3</v>
      </c>
      <c r="H556">
        <v>1</v>
      </c>
      <c r="J556">
        <v>2</v>
      </c>
      <c r="K556" t="s">
        <v>260</v>
      </c>
      <c r="M556">
        <v>1</v>
      </c>
      <c r="N556">
        <v>657</v>
      </c>
      <c r="O556">
        <v>657</v>
      </c>
      <c r="P556">
        <v>0</v>
      </c>
      <c r="Q556">
        <v>714</v>
      </c>
      <c r="R556">
        <v>0</v>
      </c>
      <c r="S556" t="s">
        <v>2097</v>
      </c>
      <c r="T556">
        <v>2023</v>
      </c>
      <c r="U556" t="s">
        <v>449</v>
      </c>
      <c r="V556" t="s">
        <v>449</v>
      </c>
      <c r="W556" t="s">
        <v>569</v>
      </c>
      <c r="X556">
        <v>2665</v>
      </c>
      <c r="Y556" t="s">
        <v>257</v>
      </c>
      <c r="AA556">
        <v>187</v>
      </c>
      <c r="AB556" t="s">
        <v>2098</v>
      </c>
      <c r="AC556" t="s">
        <v>2097</v>
      </c>
      <c r="AD556">
        <v>5</v>
      </c>
      <c r="AE556">
        <v>712152.83</v>
      </c>
      <c r="AF556">
        <v>6169563.46</v>
      </c>
    </row>
    <row r="557" spans="1:32" x14ac:dyDescent="0.25">
      <c r="A557" s="40">
        <v>555</v>
      </c>
      <c r="B557" t="s">
        <v>2099</v>
      </c>
      <c r="C557">
        <v>120</v>
      </c>
      <c r="D557">
        <v>1967</v>
      </c>
      <c r="E557">
        <v>1987</v>
      </c>
      <c r="F557">
        <v>1</v>
      </c>
      <c r="H557">
        <v>1</v>
      </c>
      <c r="J557">
        <v>1</v>
      </c>
      <c r="K557" t="s">
        <v>240</v>
      </c>
      <c r="L557">
        <v>2</v>
      </c>
      <c r="M557">
        <v>1</v>
      </c>
      <c r="N557">
        <v>141</v>
      </c>
      <c r="O557">
        <v>141</v>
      </c>
      <c r="P557">
        <v>141</v>
      </c>
      <c r="Q557">
        <v>0</v>
      </c>
      <c r="R557">
        <v>0</v>
      </c>
      <c r="S557" t="s">
        <v>2100</v>
      </c>
      <c r="T557">
        <v>6391</v>
      </c>
      <c r="U557" t="s">
        <v>539</v>
      </c>
      <c r="V557" t="s">
        <v>539</v>
      </c>
      <c r="W557" t="s">
        <v>515</v>
      </c>
      <c r="X557">
        <v>2625</v>
      </c>
      <c r="Y557" t="s">
        <v>244</v>
      </c>
      <c r="AA557">
        <v>187</v>
      </c>
      <c r="AB557" t="s">
        <v>2101</v>
      </c>
      <c r="AC557" t="s">
        <v>2100</v>
      </c>
      <c r="AD557">
        <v>5</v>
      </c>
      <c r="AE557">
        <v>711115.54</v>
      </c>
      <c r="AF557">
        <v>6172057.5199999996</v>
      </c>
    </row>
    <row r="558" spans="1:32" x14ac:dyDescent="0.25">
      <c r="A558" s="40">
        <v>556</v>
      </c>
      <c r="B558" t="s">
        <v>2102</v>
      </c>
      <c r="C558">
        <v>120</v>
      </c>
      <c r="D558">
        <v>1973</v>
      </c>
      <c r="E558">
        <v>1989</v>
      </c>
      <c r="F558">
        <v>3</v>
      </c>
      <c r="H558">
        <v>1</v>
      </c>
      <c r="J558">
        <v>2</v>
      </c>
      <c r="K558" t="s">
        <v>247</v>
      </c>
      <c r="M558">
        <v>1</v>
      </c>
      <c r="N558">
        <v>141</v>
      </c>
      <c r="O558">
        <v>141</v>
      </c>
      <c r="P558">
        <v>141</v>
      </c>
      <c r="Q558">
        <v>0</v>
      </c>
      <c r="R558">
        <v>0</v>
      </c>
      <c r="S558" t="s">
        <v>2103</v>
      </c>
      <c r="T558">
        <v>6710</v>
      </c>
      <c r="U558" t="s">
        <v>327</v>
      </c>
      <c r="V558" t="s">
        <v>327</v>
      </c>
      <c r="W558" t="s">
        <v>725</v>
      </c>
      <c r="X558">
        <v>2625</v>
      </c>
      <c r="Y558" t="s">
        <v>244</v>
      </c>
      <c r="AA558">
        <v>187</v>
      </c>
      <c r="AB558" t="s">
        <v>2104</v>
      </c>
      <c r="AC558" t="s">
        <v>2103</v>
      </c>
      <c r="AD558">
        <v>5</v>
      </c>
      <c r="AE558">
        <v>710789.28</v>
      </c>
      <c r="AF558">
        <v>6171763.7300000004</v>
      </c>
    </row>
    <row r="559" spans="1:32" x14ac:dyDescent="0.25">
      <c r="A559" s="40">
        <v>557</v>
      </c>
      <c r="B559" t="s">
        <v>2105</v>
      </c>
      <c r="C559">
        <v>390</v>
      </c>
      <c r="D559">
        <v>2007</v>
      </c>
      <c r="E559">
        <v>0</v>
      </c>
      <c r="F559">
        <v>6</v>
      </c>
      <c r="H559">
        <v>6</v>
      </c>
      <c r="J559">
        <v>9</v>
      </c>
      <c r="K559" t="s">
        <v>240</v>
      </c>
      <c r="M559">
        <v>1</v>
      </c>
      <c r="N559">
        <v>26</v>
      </c>
      <c r="O559">
        <v>26</v>
      </c>
      <c r="P559">
        <v>0</v>
      </c>
      <c r="Q559">
        <v>26</v>
      </c>
      <c r="R559">
        <v>0</v>
      </c>
      <c r="S559" t="s">
        <v>2106</v>
      </c>
      <c r="T559">
        <v>3515</v>
      </c>
      <c r="U559" t="s">
        <v>778</v>
      </c>
      <c r="V559" t="s">
        <v>778</v>
      </c>
      <c r="W559" t="s">
        <v>253</v>
      </c>
      <c r="X559">
        <v>2625</v>
      </c>
      <c r="Y559" t="s">
        <v>244</v>
      </c>
      <c r="AA559">
        <v>187</v>
      </c>
      <c r="AB559" t="s">
        <v>2107</v>
      </c>
      <c r="AC559" t="s">
        <v>2106</v>
      </c>
      <c r="AD559">
        <v>5</v>
      </c>
      <c r="AE559">
        <v>712325.01</v>
      </c>
      <c r="AF559">
        <v>6171665.1900000004</v>
      </c>
    </row>
    <row r="560" spans="1:32" x14ac:dyDescent="0.25">
      <c r="A560" s="40">
        <v>558</v>
      </c>
      <c r="B560" t="s">
        <v>2108</v>
      </c>
      <c r="C560">
        <v>290</v>
      </c>
      <c r="D560">
        <v>2003</v>
      </c>
      <c r="E560">
        <v>0</v>
      </c>
      <c r="F560">
        <v>2</v>
      </c>
      <c r="H560">
        <v>5</v>
      </c>
      <c r="J560">
        <v>7</v>
      </c>
      <c r="K560" t="s">
        <v>240</v>
      </c>
      <c r="L560">
        <v>90</v>
      </c>
      <c r="M560">
        <v>1</v>
      </c>
      <c r="N560">
        <v>46</v>
      </c>
      <c r="O560">
        <v>46</v>
      </c>
      <c r="P560">
        <v>0</v>
      </c>
      <c r="Q560">
        <v>46</v>
      </c>
      <c r="R560">
        <v>0</v>
      </c>
      <c r="S560" t="s">
        <v>2106</v>
      </c>
      <c r="T560">
        <v>3515</v>
      </c>
      <c r="U560" t="s">
        <v>778</v>
      </c>
      <c r="V560" t="s">
        <v>778</v>
      </c>
      <c r="W560" t="s">
        <v>253</v>
      </c>
      <c r="X560">
        <v>2625</v>
      </c>
      <c r="Y560" t="s">
        <v>244</v>
      </c>
      <c r="AA560">
        <v>187</v>
      </c>
      <c r="AB560" t="s">
        <v>2107</v>
      </c>
      <c r="AC560" t="s">
        <v>2106</v>
      </c>
      <c r="AD560">
        <v>5</v>
      </c>
      <c r="AE560">
        <v>712325.01</v>
      </c>
      <c r="AF560">
        <v>6171665.1900000004</v>
      </c>
    </row>
    <row r="561" spans="1:32" x14ac:dyDescent="0.25">
      <c r="A561" s="40">
        <v>559</v>
      </c>
      <c r="B561" t="s">
        <v>2109</v>
      </c>
      <c r="C561">
        <v>330</v>
      </c>
      <c r="D561">
        <v>1968</v>
      </c>
      <c r="E561">
        <v>0</v>
      </c>
      <c r="F561">
        <v>1</v>
      </c>
      <c r="H561">
        <v>90</v>
      </c>
      <c r="J561">
        <v>9</v>
      </c>
      <c r="K561" t="s">
        <v>240</v>
      </c>
      <c r="M561">
        <v>1</v>
      </c>
      <c r="N561">
        <v>60</v>
      </c>
      <c r="O561">
        <v>60</v>
      </c>
      <c r="P561">
        <v>0</v>
      </c>
      <c r="Q561">
        <v>60</v>
      </c>
      <c r="R561">
        <v>0</v>
      </c>
      <c r="S561" t="s">
        <v>2106</v>
      </c>
      <c r="T561">
        <v>3515</v>
      </c>
      <c r="U561" t="s">
        <v>778</v>
      </c>
      <c r="V561" t="s">
        <v>778</v>
      </c>
      <c r="W561" t="s">
        <v>253</v>
      </c>
      <c r="X561">
        <v>2625</v>
      </c>
      <c r="Y561" t="s">
        <v>244</v>
      </c>
      <c r="AA561">
        <v>187</v>
      </c>
      <c r="AB561" t="s">
        <v>2107</v>
      </c>
      <c r="AC561" t="s">
        <v>2106</v>
      </c>
      <c r="AD561">
        <v>5</v>
      </c>
      <c r="AE561">
        <v>712325.01</v>
      </c>
      <c r="AF561">
        <v>6171665.1900000004</v>
      </c>
    </row>
    <row r="562" spans="1:32" x14ac:dyDescent="0.25">
      <c r="A562" s="40">
        <v>560</v>
      </c>
      <c r="B562" t="s">
        <v>2110</v>
      </c>
      <c r="C562">
        <v>330</v>
      </c>
      <c r="D562">
        <v>1968</v>
      </c>
      <c r="E562">
        <v>0</v>
      </c>
      <c r="F562">
        <v>1</v>
      </c>
      <c r="H562">
        <v>1</v>
      </c>
      <c r="J562">
        <v>2</v>
      </c>
      <c r="K562" t="s">
        <v>247</v>
      </c>
      <c r="M562">
        <v>1</v>
      </c>
      <c r="N562">
        <v>265</v>
      </c>
      <c r="O562">
        <v>254</v>
      </c>
      <c r="P562">
        <v>0</v>
      </c>
      <c r="Q562">
        <v>254</v>
      </c>
      <c r="R562">
        <v>0</v>
      </c>
      <c r="S562" t="s">
        <v>2106</v>
      </c>
      <c r="T562">
        <v>3515</v>
      </c>
      <c r="U562" t="s">
        <v>778</v>
      </c>
      <c r="V562" t="s">
        <v>778</v>
      </c>
      <c r="W562" t="s">
        <v>253</v>
      </c>
      <c r="X562">
        <v>2625</v>
      </c>
      <c r="Y562" t="s">
        <v>244</v>
      </c>
      <c r="AA562">
        <v>187</v>
      </c>
      <c r="AB562" t="s">
        <v>2107</v>
      </c>
      <c r="AC562" t="s">
        <v>2106</v>
      </c>
      <c r="AD562">
        <v>5</v>
      </c>
      <c r="AE562">
        <v>712325.01</v>
      </c>
      <c r="AF562">
        <v>6171665.1900000004</v>
      </c>
    </row>
    <row r="563" spans="1:32" x14ac:dyDescent="0.25">
      <c r="A563" s="40">
        <v>561</v>
      </c>
      <c r="B563" t="s">
        <v>2111</v>
      </c>
      <c r="C563">
        <v>120</v>
      </c>
      <c r="D563">
        <v>1970</v>
      </c>
      <c r="E563">
        <v>1976</v>
      </c>
      <c r="F563">
        <v>3</v>
      </c>
      <c r="H563">
        <v>1</v>
      </c>
      <c r="J563">
        <v>2</v>
      </c>
      <c r="K563" t="s">
        <v>260</v>
      </c>
      <c r="M563">
        <v>1</v>
      </c>
      <c r="N563">
        <v>170</v>
      </c>
      <c r="O563">
        <v>170</v>
      </c>
      <c r="P563">
        <v>170</v>
      </c>
      <c r="Q563">
        <v>0</v>
      </c>
      <c r="R563">
        <v>0</v>
      </c>
      <c r="S563" t="s">
        <v>2112</v>
      </c>
      <c r="T563">
        <v>5326</v>
      </c>
      <c r="U563" t="s">
        <v>289</v>
      </c>
      <c r="V563" t="s">
        <v>289</v>
      </c>
      <c r="W563" t="s">
        <v>250</v>
      </c>
      <c r="X563">
        <v>2625</v>
      </c>
      <c r="Y563" t="s">
        <v>244</v>
      </c>
      <c r="AA563">
        <v>187</v>
      </c>
      <c r="AB563" t="s">
        <v>2113</v>
      </c>
      <c r="AC563" t="s">
        <v>2112</v>
      </c>
      <c r="AD563">
        <v>5</v>
      </c>
      <c r="AE563">
        <v>710862.37</v>
      </c>
      <c r="AF563">
        <v>6172070.4100000001</v>
      </c>
    </row>
    <row r="564" spans="1:32" x14ac:dyDescent="0.25">
      <c r="A564" s="40">
        <v>562</v>
      </c>
      <c r="B564" t="s">
        <v>2114</v>
      </c>
      <c r="C564">
        <v>120</v>
      </c>
      <c r="D564">
        <v>1964</v>
      </c>
      <c r="E564">
        <v>1998</v>
      </c>
      <c r="F564">
        <v>3</v>
      </c>
      <c r="H564">
        <v>2</v>
      </c>
      <c r="J564">
        <v>7</v>
      </c>
      <c r="K564" t="s">
        <v>253</v>
      </c>
      <c r="L564">
        <v>2</v>
      </c>
      <c r="M564">
        <v>1</v>
      </c>
      <c r="N564">
        <v>124</v>
      </c>
      <c r="O564">
        <v>124</v>
      </c>
      <c r="P564">
        <v>197</v>
      </c>
      <c r="Q564">
        <v>0</v>
      </c>
      <c r="R564">
        <v>0</v>
      </c>
      <c r="S564" t="s">
        <v>2115</v>
      </c>
      <c r="T564">
        <v>5858</v>
      </c>
      <c r="U564" t="s">
        <v>294</v>
      </c>
      <c r="V564" t="s">
        <v>294</v>
      </c>
      <c r="W564" t="s">
        <v>1555</v>
      </c>
      <c r="X564">
        <v>2665</v>
      </c>
      <c r="Y564" t="s">
        <v>257</v>
      </c>
      <c r="AA564">
        <v>187</v>
      </c>
      <c r="AB564" t="s">
        <v>2116</v>
      </c>
      <c r="AC564" t="s">
        <v>2115</v>
      </c>
      <c r="AD564">
        <v>5</v>
      </c>
      <c r="AE564">
        <v>712027.33</v>
      </c>
      <c r="AF564">
        <v>6169372.1200000001</v>
      </c>
    </row>
    <row r="565" spans="1:32" x14ac:dyDescent="0.25">
      <c r="A565" s="40">
        <v>563</v>
      </c>
      <c r="B565" t="s">
        <v>2117</v>
      </c>
      <c r="C565">
        <v>120</v>
      </c>
      <c r="D565">
        <v>1961</v>
      </c>
      <c r="E565">
        <v>1976</v>
      </c>
      <c r="F565">
        <v>5</v>
      </c>
      <c r="H565">
        <v>1</v>
      </c>
      <c r="J565">
        <v>2</v>
      </c>
      <c r="K565" t="s">
        <v>260</v>
      </c>
      <c r="L565">
        <v>90</v>
      </c>
      <c r="M565">
        <v>1</v>
      </c>
      <c r="N565">
        <v>147</v>
      </c>
      <c r="O565">
        <v>147</v>
      </c>
      <c r="P565">
        <v>147</v>
      </c>
      <c r="Q565">
        <v>0</v>
      </c>
      <c r="R565">
        <v>0</v>
      </c>
      <c r="S565" t="s">
        <v>2118</v>
      </c>
      <c r="T565">
        <v>7243</v>
      </c>
      <c r="U565" t="s">
        <v>417</v>
      </c>
      <c r="V565" t="s">
        <v>417</v>
      </c>
      <c r="W565" t="s">
        <v>268</v>
      </c>
      <c r="X565">
        <v>2665</v>
      </c>
      <c r="Y565" t="s">
        <v>257</v>
      </c>
      <c r="AA565">
        <v>187</v>
      </c>
      <c r="AB565" t="s">
        <v>2119</v>
      </c>
      <c r="AC565" t="s">
        <v>2118</v>
      </c>
      <c r="AD565">
        <v>5</v>
      </c>
      <c r="AE565">
        <v>713470.95</v>
      </c>
      <c r="AF565">
        <v>6169000.4400000004</v>
      </c>
    </row>
    <row r="566" spans="1:32" x14ac:dyDescent="0.25">
      <c r="A566" s="40">
        <v>564</v>
      </c>
      <c r="B566" t="s">
        <v>2120</v>
      </c>
      <c r="C566">
        <v>120</v>
      </c>
      <c r="D566">
        <v>1956</v>
      </c>
      <c r="E566">
        <v>0</v>
      </c>
      <c r="F566">
        <v>10</v>
      </c>
      <c r="H566">
        <v>2</v>
      </c>
      <c r="J566">
        <v>2</v>
      </c>
      <c r="K566" t="s">
        <v>260</v>
      </c>
      <c r="L566">
        <v>90</v>
      </c>
      <c r="M566">
        <v>1</v>
      </c>
      <c r="N566">
        <v>107</v>
      </c>
      <c r="O566">
        <v>107</v>
      </c>
      <c r="P566">
        <v>92</v>
      </c>
      <c r="Q566">
        <v>0</v>
      </c>
      <c r="R566">
        <v>0</v>
      </c>
      <c r="S566" t="s">
        <v>2121</v>
      </c>
      <c r="T566">
        <v>7775</v>
      </c>
      <c r="U566" t="s">
        <v>262</v>
      </c>
      <c r="V566" t="s">
        <v>262</v>
      </c>
      <c r="W566" t="s">
        <v>341</v>
      </c>
      <c r="X566">
        <v>2665</v>
      </c>
      <c r="Y566" t="s">
        <v>257</v>
      </c>
      <c r="AA566">
        <v>187</v>
      </c>
      <c r="AB566" t="s">
        <v>2122</v>
      </c>
      <c r="AC566" t="s">
        <v>2121</v>
      </c>
      <c r="AD566">
        <v>5</v>
      </c>
      <c r="AE566">
        <v>712551.36</v>
      </c>
      <c r="AF566">
        <v>6169167.0199999996</v>
      </c>
    </row>
    <row r="567" spans="1:32" x14ac:dyDescent="0.25">
      <c r="A567" s="40">
        <v>565</v>
      </c>
      <c r="B567" t="s">
        <v>2123</v>
      </c>
      <c r="C567">
        <v>120</v>
      </c>
      <c r="D567">
        <v>1969</v>
      </c>
      <c r="E567">
        <v>0</v>
      </c>
      <c r="F567">
        <v>3</v>
      </c>
      <c r="H567">
        <v>1</v>
      </c>
      <c r="J567">
        <v>1</v>
      </c>
      <c r="K567" t="s">
        <v>240</v>
      </c>
      <c r="M567">
        <v>1</v>
      </c>
      <c r="N567">
        <v>126</v>
      </c>
      <c r="O567">
        <v>126</v>
      </c>
      <c r="P567">
        <v>126</v>
      </c>
      <c r="Q567">
        <v>0</v>
      </c>
      <c r="R567">
        <v>0</v>
      </c>
      <c r="S567" t="s">
        <v>2124</v>
      </c>
      <c r="T567">
        <v>2449</v>
      </c>
      <c r="U567" t="s">
        <v>312</v>
      </c>
      <c r="V567" t="s">
        <v>312</v>
      </c>
      <c r="W567" t="s">
        <v>909</v>
      </c>
      <c r="X567">
        <v>2625</v>
      </c>
      <c r="Y567" t="s">
        <v>244</v>
      </c>
      <c r="AA567">
        <v>187</v>
      </c>
      <c r="AB567" t="s">
        <v>2125</v>
      </c>
      <c r="AC567" t="s">
        <v>2124</v>
      </c>
      <c r="AD567">
        <v>5</v>
      </c>
      <c r="AE567">
        <v>711249.25</v>
      </c>
      <c r="AF567">
        <v>6172078.5899999999</v>
      </c>
    </row>
    <row r="568" spans="1:32" x14ac:dyDescent="0.25">
      <c r="A568" s="40">
        <v>566</v>
      </c>
      <c r="B568" t="s">
        <v>2126</v>
      </c>
      <c r="C568">
        <v>120</v>
      </c>
      <c r="D568">
        <v>1961</v>
      </c>
      <c r="E568">
        <v>1985</v>
      </c>
      <c r="F568">
        <v>3</v>
      </c>
      <c r="H568">
        <v>1</v>
      </c>
      <c r="J568">
        <v>2</v>
      </c>
      <c r="K568" t="s">
        <v>260</v>
      </c>
      <c r="L568">
        <v>2</v>
      </c>
      <c r="M568">
        <v>1</v>
      </c>
      <c r="N568">
        <v>135</v>
      </c>
      <c r="O568">
        <v>135</v>
      </c>
      <c r="P568">
        <v>135</v>
      </c>
      <c r="Q568">
        <v>0</v>
      </c>
      <c r="R568">
        <v>0</v>
      </c>
      <c r="S568" t="s">
        <v>2127</v>
      </c>
      <c r="T568">
        <v>4260</v>
      </c>
      <c r="U568" t="s">
        <v>851</v>
      </c>
      <c r="V568" t="s">
        <v>851</v>
      </c>
      <c r="W568" t="s">
        <v>869</v>
      </c>
      <c r="X568">
        <v>2665</v>
      </c>
      <c r="Y568" t="s">
        <v>257</v>
      </c>
      <c r="AA568">
        <v>187</v>
      </c>
      <c r="AB568" t="s">
        <v>2128</v>
      </c>
      <c r="AC568" t="s">
        <v>2127</v>
      </c>
      <c r="AD568">
        <v>5</v>
      </c>
      <c r="AE568">
        <v>714003.03</v>
      </c>
      <c r="AF568">
        <v>6169322.9500000002</v>
      </c>
    </row>
    <row r="569" spans="1:32" x14ac:dyDescent="0.25">
      <c r="A569" s="40">
        <v>567</v>
      </c>
      <c r="B569" t="s">
        <v>2129</v>
      </c>
      <c r="C569">
        <v>120</v>
      </c>
      <c r="D569">
        <v>1980</v>
      </c>
      <c r="E569">
        <v>0</v>
      </c>
      <c r="F569">
        <v>3</v>
      </c>
      <c r="H569">
        <v>1</v>
      </c>
      <c r="J569">
        <v>6</v>
      </c>
      <c r="K569" t="s">
        <v>260</v>
      </c>
      <c r="M569">
        <v>1</v>
      </c>
      <c r="N569">
        <v>132</v>
      </c>
      <c r="O569">
        <v>132</v>
      </c>
      <c r="P569">
        <v>132</v>
      </c>
      <c r="Q569">
        <v>0</v>
      </c>
      <c r="R569">
        <v>0</v>
      </c>
      <c r="S569" t="s">
        <v>2130</v>
      </c>
      <c r="T569">
        <v>2130</v>
      </c>
      <c r="U569" t="s">
        <v>626</v>
      </c>
      <c r="V569" t="s">
        <v>626</v>
      </c>
      <c r="W569" t="s">
        <v>515</v>
      </c>
      <c r="X569">
        <v>2665</v>
      </c>
      <c r="Y569" t="s">
        <v>257</v>
      </c>
      <c r="AA569">
        <v>187</v>
      </c>
      <c r="AB569" t="s">
        <v>2131</v>
      </c>
      <c r="AC569" t="s">
        <v>2130</v>
      </c>
      <c r="AD569">
        <v>5</v>
      </c>
      <c r="AE569">
        <v>712062.47</v>
      </c>
      <c r="AF569">
        <v>6169482.7199999997</v>
      </c>
    </row>
    <row r="570" spans="1:32" x14ac:dyDescent="0.25">
      <c r="A570" s="40">
        <v>568</v>
      </c>
      <c r="B570" t="s">
        <v>2132</v>
      </c>
      <c r="C570">
        <v>120</v>
      </c>
      <c r="D570">
        <v>1985</v>
      </c>
      <c r="E570">
        <v>0</v>
      </c>
      <c r="F570">
        <v>4</v>
      </c>
      <c r="H570">
        <v>1</v>
      </c>
      <c r="J570">
        <v>5</v>
      </c>
      <c r="K570" t="s">
        <v>260</v>
      </c>
      <c r="L570">
        <v>2</v>
      </c>
      <c r="M570">
        <v>1</v>
      </c>
      <c r="N570">
        <v>144</v>
      </c>
      <c r="O570">
        <v>144</v>
      </c>
      <c r="P570">
        <v>174</v>
      </c>
      <c r="Q570">
        <v>0</v>
      </c>
      <c r="R570">
        <v>0</v>
      </c>
      <c r="S570" t="s">
        <v>2133</v>
      </c>
      <c r="T570">
        <v>3621</v>
      </c>
      <c r="U570" t="s">
        <v>1322</v>
      </c>
      <c r="V570" t="s">
        <v>1322</v>
      </c>
      <c r="W570" t="s">
        <v>260</v>
      </c>
      <c r="X570">
        <v>2665</v>
      </c>
      <c r="Y570" t="s">
        <v>257</v>
      </c>
      <c r="AA570">
        <v>187</v>
      </c>
      <c r="AB570" t="s">
        <v>2134</v>
      </c>
      <c r="AC570" t="s">
        <v>2133</v>
      </c>
      <c r="AD570">
        <v>5</v>
      </c>
      <c r="AE570">
        <v>713047.49</v>
      </c>
      <c r="AF570">
        <v>6168518.1900000004</v>
      </c>
    </row>
    <row r="571" spans="1:32" x14ac:dyDescent="0.25">
      <c r="A571" s="40">
        <v>569</v>
      </c>
      <c r="B571" t="s">
        <v>2135</v>
      </c>
      <c r="C571">
        <v>120</v>
      </c>
      <c r="D571">
        <v>1955</v>
      </c>
      <c r="E571">
        <v>0</v>
      </c>
      <c r="F571">
        <v>5</v>
      </c>
      <c r="H571">
        <v>1</v>
      </c>
      <c r="J571">
        <v>2</v>
      </c>
      <c r="K571" t="s">
        <v>247</v>
      </c>
      <c r="L571">
        <v>2</v>
      </c>
      <c r="M571">
        <v>1</v>
      </c>
      <c r="N571">
        <v>97</v>
      </c>
      <c r="O571">
        <v>97</v>
      </c>
      <c r="P571">
        <v>168</v>
      </c>
      <c r="Q571">
        <v>0</v>
      </c>
      <c r="R571">
        <v>0</v>
      </c>
      <c r="S571" t="s">
        <v>2136</v>
      </c>
      <c r="T571">
        <v>5432</v>
      </c>
      <c r="U571" t="s">
        <v>913</v>
      </c>
      <c r="V571" t="s">
        <v>913</v>
      </c>
      <c r="W571" t="s">
        <v>869</v>
      </c>
      <c r="X571">
        <v>2665</v>
      </c>
      <c r="Y571" t="s">
        <v>257</v>
      </c>
      <c r="AA571">
        <v>187</v>
      </c>
      <c r="AB571" t="s">
        <v>2137</v>
      </c>
      <c r="AC571" t="s">
        <v>2136</v>
      </c>
      <c r="AD571">
        <v>5</v>
      </c>
      <c r="AE571">
        <v>714102.47</v>
      </c>
      <c r="AF571">
        <v>6168815.9699999997</v>
      </c>
    </row>
    <row r="572" spans="1:32" x14ac:dyDescent="0.25">
      <c r="A572" s="40">
        <v>570</v>
      </c>
      <c r="B572" t="s">
        <v>2138</v>
      </c>
      <c r="C572">
        <v>120</v>
      </c>
      <c r="D572">
        <v>1985</v>
      </c>
      <c r="E572">
        <v>0</v>
      </c>
      <c r="F572">
        <v>4</v>
      </c>
      <c r="H572">
        <v>1</v>
      </c>
      <c r="J572">
        <v>7</v>
      </c>
      <c r="K572" t="s">
        <v>253</v>
      </c>
      <c r="M572">
        <v>1</v>
      </c>
      <c r="N572">
        <v>122</v>
      </c>
      <c r="O572">
        <v>122</v>
      </c>
      <c r="P572">
        <v>122</v>
      </c>
      <c r="Q572">
        <v>0</v>
      </c>
      <c r="R572">
        <v>0</v>
      </c>
      <c r="S572" t="s">
        <v>2139</v>
      </c>
      <c r="T572">
        <v>5965</v>
      </c>
      <c r="U572" t="s">
        <v>917</v>
      </c>
      <c r="V572" t="s">
        <v>917</v>
      </c>
      <c r="W572" t="s">
        <v>2140</v>
      </c>
      <c r="X572">
        <v>2665</v>
      </c>
      <c r="Y572" t="s">
        <v>257</v>
      </c>
      <c r="AA572">
        <v>187</v>
      </c>
      <c r="AB572" t="s">
        <v>2141</v>
      </c>
      <c r="AC572" t="s">
        <v>2139</v>
      </c>
      <c r="AD572">
        <v>5</v>
      </c>
      <c r="AE572">
        <v>713389.08</v>
      </c>
      <c r="AF572">
        <v>6168743.1500000004</v>
      </c>
    </row>
    <row r="573" spans="1:32" x14ac:dyDescent="0.25">
      <c r="A573" s="40">
        <v>571</v>
      </c>
      <c r="B573" t="s">
        <v>2142</v>
      </c>
      <c r="C573">
        <v>120</v>
      </c>
      <c r="D573">
        <v>1972</v>
      </c>
      <c r="E573">
        <v>1992</v>
      </c>
      <c r="F573">
        <v>3</v>
      </c>
      <c r="H573">
        <v>1</v>
      </c>
      <c r="J573">
        <v>2</v>
      </c>
      <c r="K573" t="s">
        <v>260</v>
      </c>
      <c r="M573">
        <v>1</v>
      </c>
      <c r="N573">
        <v>161</v>
      </c>
      <c r="O573">
        <v>161</v>
      </c>
      <c r="P573">
        <v>147</v>
      </c>
      <c r="Q573">
        <v>0</v>
      </c>
      <c r="R573">
        <v>0</v>
      </c>
      <c r="S573" t="s">
        <v>2143</v>
      </c>
      <c r="T573">
        <v>7243</v>
      </c>
      <c r="U573" t="s">
        <v>417</v>
      </c>
      <c r="V573" t="s">
        <v>417</v>
      </c>
      <c r="W573" t="s">
        <v>356</v>
      </c>
      <c r="X573">
        <v>2665</v>
      </c>
      <c r="Y573" t="s">
        <v>257</v>
      </c>
      <c r="AA573">
        <v>187</v>
      </c>
      <c r="AB573" t="s">
        <v>2144</v>
      </c>
      <c r="AC573" t="s">
        <v>2143</v>
      </c>
      <c r="AD573">
        <v>5</v>
      </c>
      <c r="AE573">
        <v>713285.41</v>
      </c>
      <c r="AF573">
        <v>6169061.4699999997</v>
      </c>
    </row>
    <row r="574" spans="1:32" x14ac:dyDescent="0.25">
      <c r="A574" s="40">
        <v>572</v>
      </c>
      <c r="B574" t="s">
        <v>2145</v>
      </c>
      <c r="C574">
        <v>130</v>
      </c>
      <c r="D574">
        <v>1993</v>
      </c>
      <c r="E574">
        <v>0</v>
      </c>
      <c r="F574">
        <v>4</v>
      </c>
      <c r="H574">
        <v>2</v>
      </c>
      <c r="J574">
        <v>1</v>
      </c>
      <c r="K574" t="s">
        <v>240</v>
      </c>
      <c r="M574">
        <v>1</v>
      </c>
      <c r="N574">
        <v>104</v>
      </c>
      <c r="O574">
        <v>104</v>
      </c>
      <c r="P574">
        <v>104</v>
      </c>
      <c r="Q574">
        <v>0</v>
      </c>
      <c r="R574">
        <v>0</v>
      </c>
      <c r="S574" t="s">
        <v>2146</v>
      </c>
      <c r="T574">
        <v>9100</v>
      </c>
      <c r="U574" t="s">
        <v>267</v>
      </c>
      <c r="V574" t="s">
        <v>267</v>
      </c>
      <c r="W574" t="s">
        <v>250</v>
      </c>
      <c r="X574">
        <v>2625</v>
      </c>
      <c r="Y574" t="s">
        <v>244</v>
      </c>
      <c r="AA574">
        <v>187</v>
      </c>
      <c r="AB574" t="s">
        <v>2147</v>
      </c>
      <c r="AC574" t="s">
        <v>2146</v>
      </c>
      <c r="AD574">
        <v>5</v>
      </c>
      <c r="AE574">
        <v>711712.28</v>
      </c>
      <c r="AF574">
        <v>6172495.6399999997</v>
      </c>
    </row>
    <row r="575" spans="1:32" x14ac:dyDescent="0.25">
      <c r="A575" s="40">
        <v>573</v>
      </c>
      <c r="B575" t="s">
        <v>2148</v>
      </c>
      <c r="C575">
        <v>120</v>
      </c>
      <c r="D575">
        <v>1970</v>
      </c>
      <c r="E575">
        <v>0</v>
      </c>
      <c r="F575">
        <v>3</v>
      </c>
      <c r="H575">
        <v>2</v>
      </c>
      <c r="J575">
        <v>1</v>
      </c>
      <c r="K575" t="s">
        <v>240</v>
      </c>
      <c r="M575">
        <v>1</v>
      </c>
      <c r="N575">
        <v>119</v>
      </c>
      <c r="O575">
        <v>119</v>
      </c>
      <c r="P575">
        <v>119</v>
      </c>
      <c r="Q575">
        <v>0</v>
      </c>
      <c r="R575">
        <v>0</v>
      </c>
      <c r="S575" t="s">
        <v>2149</v>
      </c>
      <c r="T575">
        <v>2449</v>
      </c>
      <c r="U575" t="s">
        <v>312</v>
      </c>
      <c r="V575" t="s">
        <v>312</v>
      </c>
      <c r="W575" t="s">
        <v>2150</v>
      </c>
      <c r="X575">
        <v>2625</v>
      </c>
      <c r="Y575" t="s">
        <v>244</v>
      </c>
      <c r="AA575">
        <v>187</v>
      </c>
      <c r="AB575" t="s">
        <v>2151</v>
      </c>
      <c r="AC575" t="s">
        <v>2149</v>
      </c>
      <c r="AD575">
        <v>5</v>
      </c>
      <c r="AE575">
        <v>711277.98</v>
      </c>
      <c r="AF575">
        <v>6172181.6900000004</v>
      </c>
    </row>
    <row r="576" spans="1:32" x14ac:dyDescent="0.25">
      <c r="A576" s="40">
        <v>574</v>
      </c>
      <c r="B576" t="s">
        <v>2152</v>
      </c>
      <c r="C576">
        <v>120</v>
      </c>
      <c r="D576">
        <v>1964</v>
      </c>
      <c r="E576">
        <v>1999</v>
      </c>
      <c r="F576">
        <v>3</v>
      </c>
      <c r="H576">
        <v>1</v>
      </c>
      <c r="J576">
        <v>2</v>
      </c>
      <c r="K576" t="s">
        <v>260</v>
      </c>
      <c r="M576">
        <v>1</v>
      </c>
      <c r="N576">
        <v>138</v>
      </c>
      <c r="O576">
        <v>138</v>
      </c>
      <c r="P576">
        <v>138</v>
      </c>
      <c r="Q576">
        <v>0</v>
      </c>
      <c r="R576">
        <v>0</v>
      </c>
      <c r="S576" t="s">
        <v>2153</v>
      </c>
      <c r="T576">
        <v>2769</v>
      </c>
      <c r="U576" t="s">
        <v>1138</v>
      </c>
      <c r="V576" t="s">
        <v>1138</v>
      </c>
      <c r="W576" t="s">
        <v>295</v>
      </c>
      <c r="X576">
        <v>2665</v>
      </c>
      <c r="Y576" t="s">
        <v>257</v>
      </c>
      <c r="AA576">
        <v>187</v>
      </c>
      <c r="AB576" t="s">
        <v>2154</v>
      </c>
      <c r="AC576" t="s">
        <v>2153</v>
      </c>
      <c r="AD576">
        <v>5</v>
      </c>
      <c r="AE576">
        <v>713975.25</v>
      </c>
      <c r="AF576">
        <v>6169149.7699999996</v>
      </c>
    </row>
    <row r="577" spans="1:32" x14ac:dyDescent="0.25">
      <c r="A577" s="40">
        <v>575</v>
      </c>
      <c r="B577" t="s">
        <v>2155</v>
      </c>
      <c r="C577">
        <v>120</v>
      </c>
      <c r="D577">
        <v>1979</v>
      </c>
      <c r="E577">
        <v>0</v>
      </c>
      <c r="F577">
        <v>3</v>
      </c>
      <c r="H577">
        <v>1</v>
      </c>
      <c r="J577">
        <v>2</v>
      </c>
      <c r="K577" t="s">
        <v>260</v>
      </c>
      <c r="M577">
        <v>1</v>
      </c>
      <c r="N577">
        <v>167</v>
      </c>
      <c r="O577">
        <v>167</v>
      </c>
      <c r="P577">
        <v>167</v>
      </c>
      <c r="Q577">
        <v>0</v>
      </c>
      <c r="R577">
        <v>0</v>
      </c>
      <c r="S577" t="s">
        <v>2156</v>
      </c>
      <c r="T577">
        <v>7136</v>
      </c>
      <c r="U577" t="s">
        <v>255</v>
      </c>
      <c r="V577" t="s">
        <v>255</v>
      </c>
      <c r="W577" t="s">
        <v>519</v>
      </c>
      <c r="X577">
        <v>2665</v>
      </c>
      <c r="Y577" t="s">
        <v>257</v>
      </c>
      <c r="AA577">
        <v>187</v>
      </c>
      <c r="AB577" t="s">
        <v>2157</v>
      </c>
      <c r="AC577" t="s">
        <v>2156</v>
      </c>
      <c r="AD577">
        <v>5</v>
      </c>
      <c r="AE577">
        <v>713138.17</v>
      </c>
      <c r="AF577">
        <v>6168544.25</v>
      </c>
    </row>
    <row r="578" spans="1:32" x14ac:dyDescent="0.25">
      <c r="A578" s="40">
        <v>576</v>
      </c>
      <c r="B578" t="s">
        <v>2158</v>
      </c>
      <c r="C578">
        <v>130</v>
      </c>
      <c r="D578">
        <v>1959</v>
      </c>
      <c r="E578">
        <v>0</v>
      </c>
      <c r="F578">
        <v>3</v>
      </c>
      <c r="H578">
        <v>1</v>
      </c>
      <c r="J578">
        <v>2</v>
      </c>
      <c r="K578" t="s">
        <v>260</v>
      </c>
      <c r="M578">
        <v>1</v>
      </c>
      <c r="N578">
        <v>94</v>
      </c>
      <c r="O578">
        <v>94</v>
      </c>
      <c r="P578">
        <v>94</v>
      </c>
      <c r="Q578">
        <v>0</v>
      </c>
      <c r="R578">
        <v>0</v>
      </c>
      <c r="S578" t="s">
        <v>2159</v>
      </c>
      <c r="T578">
        <v>7775</v>
      </c>
      <c r="U578" t="s">
        <v>262</v>
      </c>
      <c r="V578" t="s">
        <v>262</v>
      </c>
      <c r="W578" t="s">
        <v>2160</v>
      </c>
      <c r="X578">
        <v>2665</v>
      </c>
      <c r="Y578" t="s">
        <v>257</v>
      </c>
      <c r="AA578">
        <v>187</v>
      </c>
      <c r="AB578" t="s">
        <v>2161</v>
      </c>
      <c r="AC578" t="s">
        <v>2159</v>
      </c>
      <c r="AD578">
        <v>5</v>
      </c>
      <c r="AE578">
        <v>712922.98</v>
      </c>
      <c r="AF578">
        <v>6169288.2599999998</v>
      </c>
    </row>
    <row r="579" spans="1:32" x14ac:dyDescent="0.25">
      <c r="A579" s="40">
        <v>577</v>
      </c>
      <c r="B579" t="s">
        <v>2162</v>
      </c>
      <c r="C579">
        <v>130</v>
      </c>
      <c r="D579">
        <v>1993</v>
      </c>
      <c r="E579">
        <v>0</v>
      </c>
      <c r="F579">
        <v>4</v>
      </c>
      <c r="H579">
        <v>2</v>
      </c>
      <c r="J579">
        <v>1</v>
      </c>
      <c r="K579" t="s">
        <v>240</v>
      </c>
      <c r="M579">
        <v>1</v>
      </c>
      <c r="N579">
        <v>74</v>
      </c>
      <c r="O579">
        <v>74</v>
      </c>
      <c r="P579">
        <v>74</v>
      </c>
      <c r="Q579">
        <v>0</v>
      </c>
      <c r="R579">
        <v>0</v>
      </c>
      <c r="S579" t="s">
        <v>2163</v>
      </c>
      <c r="T579">
        <v>9100</v>
      </c>
      <c r="U579" t="s">
        <v>267</v>
      </c>
      <c r="V579" t="s">
        <v>267</v>
      </c>
      <c r="W579" t="s">
        <v>337</v>
      </c>
      <c r="X579">
        <v>2625</v>
      </c>
      <c r="Y579" t="s">
        <v>244</v>
      </c>
      <c r="AA579">
        <v>187</v>
      </c>
      <c r="AB579" t="s">
        <v>2164</v>
      </c>
      <c r="AC579" t="s">
        <v>2163</v>
      </c>
      <c r="AD579">
        <v>5</v>
      </c>
      <c r="AE579">
        <v>711646.45</v>
      </c>
      <c r="AF579">
        <v>6172534.1500000004</v>
      </c>
    </row>
    <row r="580" spans="1:32" x14ac:dyDescent="0.25">
      <c r="A580" s="40">
        <v>578</v>
      </c>
      <c r="B580" t="s">
        <v>2165</v>
      </c>
      <c r="C580">
        <v>120</v>
      </c>
      <c r="D580">
        <v>1961</v>
      </c>
      <c r="E580">
        <v>1997</v>
      </c>
      <c r="F580">
        <v>3</v>
      </c>
      <c r="H580">
        <v>1</v>
      </c>
      <c r="J580">
        <v>2</v>
      </c>
      <c r="K580" t="s">
        <v>260</v>
      </c>
      <c r="M580">
        <v>1</v>
      </c>
      <c r="N580">
        <v>97</v>
      </c>
      <c r="O580">
        <v>97</v>
      </c>
      <c r="P580">
        <v>126</v>
      </c>
      <c r="Q580">
        <v>0</v>
      </c>
      <c r="R580">
        <v>0</v>
      </c>
      <c r="S580" t="s">
        <v>2166</v>
      </c>
      <c r="T580">
        <v>3408</v>
      </c>
      <c r="U580" t="s">
        <v>285</v>
      </c>
      <c r="V580" t="s">
        <v>285</v>
      </c>
      <c r="W580" t="s">
        <v>393</v>
      </c>
      <c r="X580">
        <v>2665</v>
      </c>
      <c r="Y580" t="s">
        <v>257</v>
      </c>
      <c r="AA580">
        <v>187</v>
      </c>
      <c r="AB580" t="s">
        <v>2167</v>
      </c>
      <c r="AC580" t="s">
        <v>2166</v>
      </c>
      <c r="AD580">
        <v>5</v>
      </c>
      <c r="AE580">
        <v>713079.27</v>
      </c>
      <c r="AF580">
        <v>6169006.0499999998</v>
      </c>
    </row>
    <row r="581" spans="1:32" x14ac:dyDescent="0.25">
      <c r="A581" s="40">
        <v>579</v>
      </c>
      <c r="B581" t="s">
        <v>2168</v>
      </c>
      <c r="C581">
        <v>120</v>
      </c>
      <c r="D581">
        <v>1969</v>
      </c>
      <c r="E581">
        <v>0</v>
      </c>
      <c r="F581">
        <v>3</v>
      </c>
      <c r="H581">
        <v>1</v>
      </c>
      <c r="J581">
        <v>2</v>
      </c>
      <c r="K581" t="s">
        <v>260</v>
      </c>
      <c r="M581">
        <v>1</v>
      </c>
      <c r="N581">
        <v>134</v>
      </c>
      <c r="O581">
        <v>134</v>
      </c>
      <c r="P581">
        <v>134</v>
      </c>
      <c r="Q581">
        <v>0</v>
      </c>
      <c r="R581">
        <v>0</v>
      </c>
      <c r="S581" t="s">
        <v>2169</v>
      </c>
      <c r="T581">
        <v>5326</v>
      </c>
      <c r="U581" t="s">
        <v>289</v>
      </c>
      <c r="V581" t="s">
        <v>289</v>
      </c>
      <c r="W581" t="s">
        <v>295</v>
      </c>
      <c r="X581">
        <v>2625</v>
      </c>
      <c r="Y581" t="s">
        <v>244</v>
      </c>
      <c r="AA581">
        <v>187</v>
      </c>
      <c r="AB581" t="s">
        <v>2170</v>
      </c>
      <c r="AC581" t="s">
        <v>2169</v>
      </c>
      <c r="AD581">
        <v>5</v>
      </c>
      <c r="AE581">
        <v>710848.1</v>
      </c>
      <c r="AF581">
        <v>6172010.3399999999</v>
      </c>
    </row>
    <row r="582" spans="1:32" x14ac:dyDescent="0.25">
      <c r="A582" s="40">
        <v>580</v>
      </c>
      <c r="B582" t="s">
        <v>2171</v>
      </c>
      <c r="C582">
        <v>510</v>
      </c>
      <c r="D582">
        <v>1957</v>
      </c>
      <c r="E582">
        <v>1961</v>
      </c>
      <c r="F582">
        <v>10</v>
      </c>
      <c r="H582">
        <v>1</v>
      </c>
      <c r="J582">
        <v>2</v>
      </c>
      <c r="K582" t="s">
        <v>247</v>
      </c>
      <c r="L582">
        <v>2</v>
      </c>
      <c r="M582">
        <v>1</v>
      </c>
      <c r="N582">
        <v>75</v>
      </c>
      <c r="O582">
        <v>75</v>
      </c>
      <c r="P582">
        <v>75</v>
      </c>
      <c r="Q582">
        <v>0</v>
      </c>
      <c r="R582">
        <v>0</v>
      </c>
      <c r="S582" t="s">
        <v>2172</v>
      </c>
      <c r="T582">
        <v>5858</v>
      </c>
      <c r="U582" t="s">
        <v>294</v>
      </c>
      <c r="V582" t="s">
        <v>294</v>
      </c>
      <c r="W582" t="s">
        <v>473</v>
      </c>
      <c r="X582">
        <v>2665</v>
      </c>
      <c r="Y582" t="s">
        <v>257</v>
      </c>
      <c r="AA582">
        <v>187</v>
      </c>
      <c r="AB582" t="s">
        <v>2173</v>
      </c>
      <c r="AC582" t="s">
        <v>2172</v>
      </c>
      <c r="AD582">
        <v>5</v>
      </c>
      <c r="AE582">
        <v>712192.02</v>
      </c>
      <c r="AF582">
        <v>6169165.6399999997</v>
      </c>
    </row>
    <row r="583" spans="1:32" x14ac:dyDescent="0.25">
      <c r="A583" s="40">
        <v>581</v>
      </c>
      <c r="B583" t="s">
        <v>2174</v>
      </c>
      <c r="C583">
        <v>130</v>
      </c>
      <c r="D583">
        <v>1993</v>
      </c>
      <c r="E583">
        <v>0</v>
      </c>
      <c r="F583">
        <v>4</v>
      </c>
      <c r="H583">
        <v>2</v>
      </c>
      <c r="J583">
        <v>1</v>
      </c>
      <c r="K583" t="s">
        <v>240</v>
      </c>
      <c r="M583">
        <v>1</v>
      </c>
      <c r="N583">
        <v>104</v>
      </c>
      <c r="O583">
        <v>104</v>
      </c>
      <c r="P583">
        <v>104</v>
      </c>
      <c r="Q583">
        <v>0</v>
      </c>
      <c r="R583">
        <v>0</v>
      </c>
      <c r="S583" t="s">
        <v>2175</v>
      </c>
      <c r="T583">
        <v>250</v>
      </c>
      <c r="U583" t="s">
        <v>303</v>
      </c>
      <c r="V583" t="s">
        <v>303</v>
      </c>
      <c r="W583" t="s">
        <v>569</v>
      </c>
      <c r="X583">
        <v>2625</v>
      </c>
      <c r="Y583" t="s">
        <v>244</v>
      </c>
      <c r="AA583">
        <v>187</v>
      </c>
      <c r="AB583" t="s">
        <v>2176</v>
      </c>
      <c r="AC583" t="s">
        <v>2175</v>
      </c>
      <c r="AD583">
        <v>5</v>
      </c>
      <c r="AE583">
        <v>711508.41</v>
      </c>
      <c r="AF583">
        <v>6172501.6500000004</v>
      </c>
    </row>
    <row r="584" spans="1:32" x14ac:dyDescent="0.25">
      <c r="A584" s="40">
        <v>582</v>
      </c>
      <c r="B584" t="s">
        <v>2177</v>
      </c>
      <c r="C584">
        <v>120</v>
      </c>
      <c r="D584">
        <v>1986</v>
      </c>
      <c r="E584">
        <v>0</v>
      </c>
      <c r="F584">
        <v>4</v>
      </c>
      <c r="H584">
        <v>1</v>
      </c>
      <c r="J584">
        <v>7</v>
      </c>
      <c r="K584" t="s">
        <v>253</v>
      </c>
      <c r="M584">
        <v>1</v>
      </c>
      <c r="N584">
        <v>78</v>
      </c>
      <c r="O584">
        <v>78</v>
      </c>
      <c r="P584">
        <v>131</v>
      </c>
      <c r="Q584">
        <v>0</v>
      </c>
      <c r="R584">
        <v>0</v>
      </c>
      <c r="S584" t="s">
        <v>2178</v>
      </c>
      <c r="T584">
        <v>900</v>
      </c>
      <c r="U584" t="s">
        <v>307</v>
      </c>
      <c r="V584" t="s">
        <v>307</v>
      </c>
      <c r="W584" t="s">
        <v>337</v>
      </c>
      <c r="X584">
        <v>2625</v>
      </c>
      <c r="Y584" t="s">
        <v>244</v>
      </c>
      <c r="AA584">
        <v>187</v>
      </c>
      <c r="AB584" t="s">
        <v>2179</v>
      </c>
      <c r="AC584" t="s">
        <v>2178</v>
      </c>
      <c r="AD584">
        <v>5</v>
      </c>
      <c r="AE584">
        <v>711535.41</v>
      </c>
      <c r="AF584">
        <v>6170855.71</v>
      </c>
    </row>
    <row r="585" spans="1:32" x14ac:dyDescent="0.25">
      <c r="A585" s="40">
        <v>583</v>
      </c>
      <c r="B585" t="s">
        <v>2180</v>
      </c>
      <c r="C585">
        <v>120</v>
      </c>
      <c r="D585">
        <v>1970</v>
      </c>
      <c r="E585">
        <v>1994</v>
      </c>
      <c r="F585">
        <v>3</v>
      </c>
      <c r="H585">
        <v>1</v>
      </c>
      <c r="J585">
        <v>1</v>
      </c>
      <c r="K585" t="s">
        <v>240</v>
      </c>
      <c r="L585">
        <v>90</v>
      </c>
      <c r="M585">
        <v>1</v>
      </c>
      <c r="N585">
        <v>167</v>
      </c>
      <c r="O585">
        <v>167</v>
      </c>
      <c r="P585">
        <v>167</v>
      </c>
      <c r="Q585">
        <v>0</v>
      </c>
      <c r="R585">
        <v>0</v>
      </c>
      <c r="S585" t="s">
        <v>2181</v>
      </c>
      <c r="T585">
        <v>2449</v>
      </c>
      <c r="U585" t="s">
        <v>312</v>
      </c>
      <c r="V585" t="s">
        <v>312</v>
      </c>
      <c r="W585" t="s">
        <v>2182</v>
      </c>
      <c r="X585">
        <v>2625</v>
      </c>
      <c r="Y585" t="s">
        <v>244</v>
      </c>
      <c r="AA585">
        <v>187</v>
      </c>
      <c r="AB585" t="s">
        <v>2183</v>
      </c>
      <c r="AC585" t="s">
        <v>2181</v>
      </c>
      <c r="AD585">
        <v>5</v>
      </c>
      <c r="AE585">
        <v>711403.58</v>
      </c>
      <c r="AF585">
        <v>6172213.1200000001</v>
      </c>
    </row>
    <row r="586" spans="1:32" x14ac:dyDescent="0.25">
      <c r="A586" s="40">
        <v>584</v>
      </c>
      <c r="B586" t="s">
        <v>2184</v>
      </c>
      <c r="C586">
        <v>130</v>
      </c>
      <c r="D586">
        <v>1975</v>
      </c>
      <c r="E586">
        <v>0</v>
      </c>
      <c r="F586">
        <v>1</v>
      </c>
      <c r="H586">
        <v>5</v>
      </c>
      <c r="J586">
        <v>7</v>
      </c>
      <c r="K586" t="s">
        <v>253</v>
      </c>
      <c r="M586">
        <v>1</v>
      </c>
      <c r="N586">
        <v>75</v>
      </c>
      <c r="O586">
        <v>75</v>
      </c>
      <c r="P586">
        <v>125</v>
      </c>
      <c r="Q586">
        <v>0</v>
      </c>
      <c r="R586">
        <v>0</v>
      </c>
      <c r="S586" t="s">
        <v>2185</v>
      </c>
      <c r="T586">
        <v>2556</v>
      </c>
      <c r="U586" t="s">
        <v>317</v>
      </c>
      <c r="V586" t="s">
        <v>317</v>
      </c>
      <c r="W586" t="s">
        <v>2186</v>
      </c>
      <c r="X586">
        <v>2625</v>
      </c>
      <c r="Y586" t="s">
        <v>244</v>
      </c>
      <c r="AA586">
        <v>187</v>
      </c>
      <c r="AB586" t="s">
        <v>2187</v>
      </c>
      <c r="AC586" t="s">
        <v>2185</v>
      </c>
      <c r="AD586">
        <v>5</v>
      </c>
      <c r="AE586">
        <v>711503.01</v>
      </c>
      <c r="AF586">
        <v>6172360.5999999996</v>
      </c>
    </row>
    <row r="587" spans="1:32" x14ac:dyDescent="0.25">
      <c r="A587" s="40">
        <v>585</v>
      </c>
      <c r="B587" t="s">
        <v>2188</v>
      </c>
      <c r="C587">
        <v>130</v>
      </c>
      <c r="D587">
        <v>1967</v>
      </c>
      <c r="E587">
        <v>0</v>
      </c>
      <c r="F587">
        <v>1</v>
      </c>
      <c r="H587">
        <v>1</v>
      </c>
      <c r="J587">
        <v>1</v>
      </c>
      <c r="K587" t="s">
        <v>240</v>
      </c>
      <c r="L587">
        <v>2</v>
      </c>
      <c r="M587">
        <v>1</v>
      </c>
      <c r="N587">
        <v>110</v>
      </c>
      <c r="O587">
        <v>110</v>
      </c>
      <c r="P587">
        <v>110</v>
      </c>
      <c r="Q587">
        <v>0</v>
      </c>
      <c r="R587">
        <v>0</v>
      </c>
      <c r="S587" t="s">
        <v>2189</v>
      </c>
      <c r="T587">
        <v>4154</v>
      </c>
      <c r="U587" t="s">
        <v>322</v>
      </c>
      <c r="V587" t="s">
        <v>322</v>
      </c>
      <c r="W587" t="s">
        <v>714</v>
      </c>
      <c r="X587">
        <v>2665</v>
      </c>
      <c r="Y587" t="s">
        <v>257</v>
      </c>
      <c r="AA587">
        <v>187</v>
      </c>
      <c r="AB587" t="s">
        <v>2190</v>
      </c>
      <c r="AC587" t="s">
        <v>2189</v>
      </c>
      <c r="AD587">
        <v>5</v>
      </c>
      <c r="AE587">
        <v>713624.92</v>
      </c>
      <c r="AF587">
        <v>6169306.5499999998</v>
      </c>
    </row>
    <row r="588" spans="1:32" x14ac:dyDescent="0.25">
      <c r="A588" s="40">
        <v>586</v>
      </c>
      <c r="B588" t="s">
        <v>2191</v>
      </c>
      <c r="C588">
        <v>130</v>
      </c>
      <c r="D588">
        <v>1993</v>
      </c>
      <c r="E588">
        <v>0</v>
      </c>
      <c r="F588">
        <v>4</v>
      </c>
      <c r="H588">
        <v>2</v>
      </c>
      <c r="J588">
        <v>1</v>
      </c>
      <c r="K588" t="s">
        <v>240</v>
      </c>
      <c r="M588">
        <v>1</v>
      </c>
      <c r="N588">
        <v>90</v>
      </c>
      <c r="O588">
        <v>90</v>
      </c>
      <c r="P588">
        <v>90</v>
      </c>
      <c r="Q588">
        <v>0</v>
      </c>
      <c r="R588">
        <v>0</v>
      </c>
      <c r="S588" t="s">
        <v>2192</v>
      </c>
      <c r="T588">
        <v>250</v>
      </c>
      <c r="U588" t="s">
        <v>303</v>
      </c>
      <c r="V588" t="s">
        <v>303</v>
      </c>
      <c r="W588" t="s">
        <v>281</v>
      </c>
      <c r="X588">
        <v>2625</v>
      </c>
      <c r="Y588" t="s">
        <v>244</v>
      </c>
      <c r="AA588">
        <v>187</v>
      </c>
      <c r="AB588" t="s">
        <v>2193</v>
      </c>
      <c r="AC588" t="s">
        <v>2192</v>
      </c>
      <c r="AD588">
        <v>5</v>
      </c>
      <c r="AE588">
        <v>711486.79</v>
      </c>
      <c r="AF588">
        <v>6172443.2199999997</v>
      </c>
    </row>
    <row r="589" spans="1:32" x14ac:dyDescent="0.25">
      <c r="A589" s="40">
        <v>587</v>
      </c>
      <c r="B589" t="s">
        <v>2194</v>
      </c>
      <c r="C589">
        <v>120</v>
      </c>
      <c r="D589">
        <v>2004</v>
      </c>
      <c r="E589">
        <v>0</v>
      </c>
      <c r="F589">
        <v>4</v>
      </c>
      <c r="H589">
        <v>1</v>
      </c>
      <c r="J589">
        <v>2</v>
      </c>
      <c r="K589" t="s">
        <v>260</v>
      </c>
      <c r="L589">
        <v>90</v>
      </c>
      <c r="M589">
        <v>1</v>
      </c>
      <c r="N589">
        <v>146</v>
      </c>
      <c r="O589">
        <v>146</v>
      </c>
      <c r="P589">
        <v>146</v>
      </c>
      <c r="Q589">
        <v>0</v>
      </c>
      <c r="R589">
        <v>0</v>
      </c>
      <c r="S589" t="s">
        <v>2195</v>
      </c>
      <c r="T589">
        <v>958</v>
      </c>
      <c r="U589" t="s">
        <v>412</v>
      </c>
      <c r="V589" t="s">
        <v>412</v>
      </c>
      <c r="W589" t="s">
        <v>2196</v>
      </c>
      <c r="X589">
        <v>2665</v>
      </c>
      <c r="Y589" t="s">
        <v>257</v>
      </c>
      <c r="AA589">
        <v>187</v>
      </c>
      <c r="AB589" t="s">
        <v>2197</v>
      </c>
      <c r="AC589" t="s">
        <v>2195</v>
      </c>
      <c r="AD589">
        <v>5</v>
      </c>
      <c r="AE589">
        <v>713128.71</v>
      </c>
      <c r="AF589">
        <v>6168889.4100000001</v>
      </c>
    </row>
    <row r="590" spans="1:32" x14ac:dyDescent="0.25">
      <c r="A590" s="40">
        <v>588</v>
      </c>
      <c r="B590" t="s">
        <v>2198</v>
      </c>
      <c r="C590">
        <v>120</v>
      </c>
      <c r="D590">
        <v>1971</v>
      </c>
      <c r="E590">
        <v>0</v>
      </c>
      <c r="F590">
        <v>3</v>
      </c>
      <c r="H590">
        <v>1</v>
      </c>
      <c r="J590">
        <v>2</v>
      </c>
      <c r="K590" t="s">
        <v>260</v>
      </c>
      <c r="M590">
        <v>1</v>
      </c>
      <c r="N590">
        <v>134</v>
      </c>
      <c r="O590">
        <v>134</v>
      </c>
      <c r="P590">
        <v>134</v>
      </c>
      <c r="Q590">
        <v>0</v>
      </c>
      <c r="R590">
        <v>0</v>
      </c>
      <c r="S590" t="s">
        <v>2199</v>
      </c>
      <c r="T590">
        <v>6710</v>
      </c>
      <c r="U590" t="s">
        <v>327</v>
      </c>
      <c r="V590" t="s">
        <v>327</v>
      </c>
      <c r="W590" t="s">
        <v>895</v>
      </c>
      <c r="X590">
        <v>2625</v>
      </c>
      <c r="Y590" t="s">
        <v>244</v>
      </c>
      <c r="AA590">
        <v>187</v>
      </c>
      <c r="AB590" t="s">
        <v>2200</v>
      </c>
      <c r="AC590" t="s">
        <v>2199</v>
      </c>
      <c r="AD590">
        <v>5</v>
      </c>
      <c r="AE590">
        <v>710957.44</v>
      </c>
      <c r="AF590">
        <v>6171870.8399999999</v>
      </c>
    </row>
    <row r="591" spans="1:32" x14ac:dyDescent="0.25">
      <c r="A591" s="40">
        <v>589</v>
      </c>
      <c r="B591" t="s">
        <v>2201</v>
      </c>
      <c r="C591">
        <v>130</v>
      </c>
      <c r="D591">
        <v>1993</v>
      </c>
      <c r="E591">
        <v>0</v>
      </c>
      <c r="F591">
        <v>4</v>
      </c>
      <c r="H591">
        <v>2</v>
      </c>
      <c r="J591">
        <v>1</v>
      </c>
      <c r="K591" t="s">
        <v>240</v>
      </c>
      <c r="M591">
        <v>1</v>
      </c>
      <c r="N591">
        <v>74</v>
      </c>
      <c r="O591">
        <v>74</v>
      </c>
      <c r="P591">
        <v>74</v>
      </c>
      <c r="Q591">
        <v>0</v>
      </c>
      <c r="R591">
        <v>0</v>
      </c>
      <c r="S591" t="s">
        <v>2202</v>
      </c>
      <c r="T591">
        <v>250</v>
      </c>
      <c r="U591" t="s">
        <v>303</v>
      </c>
      <c r="V591" t="s">
        <v>303</v>
      </c>
      <c r="W591" t="s">
        <v>487</v>
      </c>
      <c r="X591">
        <v>2625</v>
      </c>
      <c r="Y591" t="s">
        <v>244</v>
      </c>
      <c r="AA591">
        <v>187</v>
      </c>
      <c r="AB591" t="s">
        <v>2203</v>
      </c>
      <c r="AC591" t="s">
        <v>2202</v>
      </c>
      <c r="AD591">
        <v>5</v>
      </c>
      <c r="AE591">
        <v>711558.55</v>
      </c>
      <c r="AF591">
        <v>6172429.1100000003</v>
      </c>
    </row>
    <row r="592" spans="1:32" x14ac:dyDescent="0.25">
      <c r="A592" s="40">
        <v>590</v>
      </c>
      <c r="B592" t="s">
        <v>2204</v>
      </c>
      <c r="C592">
        <v>120</v>
      </c>
      <c r="D592">
        <v>1951</v>
      </c>
      <c r="E592">
        <v>1965</v>
      </c>
      <c r="F592">
        <v>5</v>
      </c>
      <c r="H592">
        <v>1</v>
      </c>
      <c r="J592">
        <v>2</v>
      </c>
      <c r="K592" t="s">
        <v>260</v>
      </c>
      <c r="L592">
        <v>2</v>
      </c>
      <c r="M592">
        <v>1</v>
      </c>
      <c r="N592">
        <v>142</v>
      </c>
      <c r="O592">
        <v>142</v>
      </c>
      <c r="P592">
        <v>199</v>
      </c>
      <c r="Q592">
        <v>0</v>
      </c>
      <c r="R592">
        <v>0</v>
      </c>
      <c r="S592" t="s">
        <v>2205</v>
      </c>
      <c r="T592">
        <v>958</v>
      </c>
      <c r="U592" t="s">
        <v>412</v>
      </c>
      <c r="V592" t="s">
        <v>412</v>
      </c>
      <c r="W592" t="s">
        <v>272</v>
      </c>
      <c r="X592">
        <v>2665</v>
      </c>
      <c r="Y592" t="s">
        <v>257</v>
      </c>
      <c r="AA592">
        <v>187</v>
      </c>
      <c r="AB592" t="s">
        <v>2206</v>
      </c>
      <c r="AC592" t="s">
        <v>2205</v>
      </c>
      <c r="AD592">
        <v>5</v>
      </c>
      <c r="AE592">
        <v>712992.1</v>
      </c>
      <c r="AF592">
        <v>6168863.5099999998</v>
      </c>
    </row>
    <row r="593" spans="1:32" x14ac:dyDescent="0.25">
      <c r="A593" s="40">
        <v>591</v>
      </c>
      <c r="B593" t="s">
        <v>2207</v>
      </c>
      <c r="C593">
        <v>120</v>
      </c>
      <c r="D593">
        <v>2014</v>
      </c>
      <c r="E593">
        <v>0</v>
      </c>
      <c r="F593">
        <v>5</v>
      </c>
      <c r="H593">
        <v>1</v>
      </c>
      <c r="J593">
        <v>2</v>
      </c>
      <c r="K593" t="s">
        <v>260</v>
      </c>
      <c r="L593">
        <v>90</v>
      </c>
      <c r="M593">
        <v>1</v>
      </c>
      <c r="N593">
        <v>225</v>
      </c>
      <c r="O593">
        <v>225</v>
      </c>
      <c r="P593">
        <v>168</v>
      </c>
      <c r="Q593">
        <v>0</v>
      </c>
      <c r="R593">
        <v>0</v>
      </c>
      <c r="S593" t="s">
        <v>2208</v>
      </c>
      <c r="T593">
        <v>4260</v>
      </c>
      <c r="U593" t="s">
        <v>851</v>
      </c>
      <c r="V593" t="s">
        <v>851</v>
      </c>
      <c r="W593" t="s">
        <v>281</v>
      </c>
      <c r="X593">
        <v>2665</v>
      </c>
      <c r="Y593" t="s">
        <v>257</v>
      </c>
      <c r="AA593">
        <v>187</v>
      </c>
      <c r="AB593" t="s">
        <v>2209</v>
      </c>
      <c r="AC593" t="s">
        <v>2208</v>
      </c>
      <c r="AD593">
        <v>5</v>
      </c>
      <c r="AE593">
        <v>713887.17</v>
      </c>
      <c r="AF593">
        <v>6169202.8300000001</v>
      </c>
    </row>
    <row r="594" spans="1:32" x14ac:dyDescent="0.25">
      <c r="A594" s="40">
        <v>592</v>
      </c>
      <c r="B594" t="s">
        <v>2210</v>
      </c>
      <c r="C594">
        <v>120</v>
      </c>
      <c r="D594">
        <v>1971</v>
      </c>
      <c r="E594">
        <v>1985</v>
      </c>
      <c r="F594">
        <v>3</v>
      </c>
      <c r="H594">
        <v>1</v>
      </c>
      <c r="J594">
        <v>2</v>
      </c>
      <c r="K594" t="s">
        <v>260</v>
      </c>
      <c r="L594">
        <v>2</v>
      </c>
      <c r="M594">
        <v>1</v>
      </c>
      <c r="N594">
        <v>156</v>
      </c>
      <c r="O594">
        <v>156</v>
      </c>
      <c r="P594">
        <v>134</v>
      </c>
      <c r="Q594">
        <v>0</v>
      </c>
      <c r="R594">
        <v>0</v>
      </c>
      <c r="S594" t="s">
        <v>2211</v>
      </c>
      <c r="T594">
        <v>6710</v>
      </c>
      <c r="U594" t="s">
        <v>327</v>
      </c>
      <c r="V594" t="s">
        <v>327</v>
      </c>
      <c r="W594" t="s">
        <v>2049</v>
      </c>
      <c r="X594">
        <v>2625</v>
      </c>
      <c r="Y594" t="s">
        <v>244</v>
      </c>
      <c r="AA594">
        <v>187</v>
      </c>
      <c r="AB594" t="s">
        <v>2212</v>
      </c>
      <c r="AC594" t="s">
        <v>2211</v>
      </c>
      <c r="AD594">
        <v>5</v>
      </c>
      <c r="AE594">
        <v>710899.12</v>
      </c>
      <c r="AF594">
        <v>6171856.5499999998</v>
      </c>
    </row>
    <row r="595" spans="1:32" x14ac:dyDescent="0.25">
      <c r="A595" s="40">
        <v>593</v>
      </c>
      <c r="B595" t="s">
        <v>2213</v>
      </c>
      <c r="C595">
        <v>130</v>
      </c>
      <c r="D595">
        <v>2008</v>
      </c>
      <c r="E595">
        <v>0</v>
      </c>
      <c r="F595">
        <v>2</v>
      </c>
      <c r="H595">
        <v>1</v>
      </c>
      <c r="J595">
        <v>2</v>
      </c>
      <c r="K595" t="s">
        <v>260</v>
      </c>
      <c r="L595">
        <v>90</v>
      </c>
      <c r="M595">
        <v>1</v>
      </c>
      <c r="N595">
        <v>45</v>
      </c>
      <c r="O595">
        <v>45</v>
      </c>
      <c r="P595">
        <v>86</v>
      </c>
      <c r="Q595">
        <v>0</v>
      </c>
      <c r="R595">
        <v>0</v>
      </c>
      <c r="S595" t="s">
        <v>2214</v>
      </c>
      <c r="T595">
        <v>7450</v>
      </c>
      <c r="U595" t="s">
        <v>332</v>
      </c>
      <c r="V595" t="s">
        <v>332</v>
      </c>
      <c r="W595" t="s">
        <v>2215</v>
      </c>
      <c r="X595">
        <v>2665</v>
      </c>
      <c r="Y595" t="s">
        <v>257</v>
      </c>
      <c r="AA595">
        <v>187</v>
      </c>
      <c r="AB595" t="s">
        <v>2216</v>
      </c>
      <c r="AC595" t="s">
        <v>2214</v>
      </c>
      <c r="AD595">
        <v>5</v>
      </c>
      <c r="AE595">
        <v>712687.83</v>
      </c>
      <c r="AF595">
        <v>6168759.7599999998</v>
      </c>
    </row>
    <row r="596" spans="1:32" x14ac:dyDescent="0.25">
      <c r="A596" s="40">
        <v>594</v>
      </c>
      <c r="B596" t="s">
        <v>2217</v>
      </c>
      <c r="C596">
        <v>130</v>
      </c>
      <c r="D596">
        <v>2008</v>
      </c>
      <c r="E596">
        <v>0</v>
      </c>
      <c r="F596">
        <v>2</v>
      </c>
      <c r="H596">
        <v>1</v>
      </c>
      <c r="J596">
        <v>2</v>
      </c>
      <c r="K596" t="s">
        <v>260</v>
      </c>
      <c r="L596">
        <v>90</v>
      </c>
      <c r="M596">
        <v>1</v>
      </c>
      <c r="N596">
        <v>45</v>
      </c>
      <c r="O596">
        <v>45</v>
      </c>
      <c r="P596">
        <v>86</v>
      </c>
      <c r="Q596">
        <v>0</v>
      </c>
      <c r="R596">
        <v>0</v>
      </c>
      <c r="S596" t="s">
        <v>2218</v>
      </c>
      <c r="T596">
        <v>7450</v>
      </c>
      <c r="U596" t="s">
        <v>332</v>
      </c>
      <c r="V596" t="s">
        <v>332</v>
      </c>
      <c r="W596" t="s">
        <v>2219</v>
      </c>
      <c r="X596">
        <v>2665</v>
      </c>
      <c r="Y596" t="s">
        <v>257</v>
      </c>
      <c r="AA596">
        <v>187</v>
      </c>
      <c r="AB596" t="s">
        <v>2220</v>
      </c>
      <c r="AC596" t="s">
        <v>2218</v>
      </c>
      <c r="AD596">
        <v>5</v>
      </c>
      <c r="AE596">
        <v>712693.7</v>
      </c>
      <c r="AF596">
        <v>6168752.9299999997</v>
      </c>
    </row>
    <row r="597" spans="1:32" x14ac:dyDescent="0.25">
      <c r="A597" s="40">
        <v>595</v>
      </c>
      <c r="B597" t="s">
        <v>2221</v>
      </c>
      <c r="C597">
        <v>130</v>
      </c>
      <c r="D597">
        <v>2008</v>
      </c>
      <c r="E597">
        <v>0</v>
      </c>
      <c r="F597">
        <v>2</v>
      </c>
      <c r="H597">
        <v>1</v>
      </c>
      <c r="J597">
        <v>2</v>
      </c>
      <c r="K597" t="s">
        <v>260</v>
      </c>
      <c r="L597">
        <v>90</v>
      </c>
      <c r="M597">
        <v>1</v>
      </c>
      <c r="N597">
        <v>56</v>
      </c>
      <c r="O597">
        <v>56</v>
      </c>
      <c r="P597">
        <v>108</v>
      </c>
      <c r="Q597">
        <v>0</v>
      </c>
      <c r="R597">
        <v>0</v>
      </c>
      <c r="S597" t="s">
        <v>2222</v>
      </c>
      <c r="T597">
        <v>7450</v>
      </c>
      <c r="U597" t="s">
        <v>332</v>
      </c>
      <c r="V597" t="s">
        <v>332</v>
      </c>
      <c r="W597" t="s">
        <v>2223</v>
      </c>
      <c r="X597">
        <v>2665</v>
      </c>
      <c r="Y597" t="s">
        <v>257</v>
      </c>
      <c r="AA597">
        <v>187</v>
      </c>
      <c r="AB597" t="s">
        <v>2224</v>
      </c>
      <c r="AC597" t="s">
        <v>2222</v>
      </c>
      <c r="AD597">
        <v>5</v>
      </c>
      <c r="AE597">
        <v>712669.88</v>
      </c>
      <c r="AF597">
        <v>6168734.79</v>
      </c>
    </row>
    <row r="598" spans="1:32" x14ac:dyDescent="0.25">
      <c r="A598" s="40">
        <v>596</v>
      </c>
      <c r="B598" t="s">
        <v>2225</v>
      </c>
      <c r="C598">
        <v>140</v>
      </c>
      <c r="D598">
        <v>2008</v>
      </c>
      <c r="E598">
        <v>0</v>
      </c>
      <c r="F598">
        <v>2</v>
      </c>
      <c r="H598">
        <v>6</v>
      </c>
      <c r="J598">
        <v>1</v>
      </c>
      <c r="K598" t="s">
        <v>240</v>
      </c>
      <c r="L598">
        <v>90</v>
      </c>
      <c r="M598">
        <v>4</v>
      </c>
      <c r="N598">
        <v>1253</v>
      </c>
      <c r="O598">
        <v>5690</v>
      </c>
      <c r="P598">
        <v>5172</v>
      </c>
      <c r="Q598">
        <v>518</v>
      </c>
      <c r="R598">
        <v>0</v>
      </c>
      <c r="S598" t="s">
        <v>2226</v>
      </c>
      <c r="T598">
        <v>1580</v>
      </c>
      <c r="U598" t="s">
        <v>1077</v>
      </c>
      <c r="V598" t="s">
        <v>1077</v>
      </c>
      <c r="W598" t="s">
        <v>770</v>
      </c>
      <c r="X598">
        <v>2625</v>
      </c>
      <c r="Y598" t="s">
        <v>244</v>
      </c>
      <c r="AA598">
        <v>187</v>
      </c>
      <c r="AB598" t="s">
        <v>1941</v>
      </c>
      <c r="AC598" t="s">
        <v>2226</v>
      </c>
      <c r="AD598">
        <v>5</v>
      </c>
      <c r="AE598">
        <v>711686.87</v>
      </c>
      <c r="AF598">
        <v>6172878.7599999998</v>
      </c>
    </row>
    <row r="599" spans="1:32" x14ac:dyDescent="0.25">
      <c r="A599" s="40">
        <v>597</v>
      </c>
      <c r="B599" t="s">
        <v>2227</v>
      </c>
      <c r="C599">
        <v>120</v>
      </c>
      <c r="D599">
        <v>1979</v>
      </c>
      <c r="E599">
        <v>0</v>
      </c>
      <c r="F599">
        <v>4</v>
      </c>
      <c r="H599">
        <v>1</v>
      </c>
      <c r="J599">
        <v>7</v>
      </c>
      <c r="K599" t="s">
        <v>253</v>
      </c>
      <c r="M599">
        <v>1</v>
      </c>
      <c r="N599">
        <v>106</v>
      </c>
      <c r="O599">
        <v>106</v>
      </c>
      <c r="P599">
        <v>171</v>
      </c>
      <c r="Q599">
        <v>0</v>
      </c>
      <c r="R599">
        <v>0</v>
      </c>
      <c r="S599" t="s">
        <v>2228</v>
      </c>
      <c r="T599">
        <v>7136</v>
      </c>
      <c r="U599" t="s">
        <v>255</v>
      </c>
      <c r="V599" t="s">
        <v>255</v>
      </c>
      <c r="W599" t="s">
        <v>421</v>
      </c>
      <c r="X599">
        <v>2665</v>
      </c>
      <c r="Y599" t="s">
        <v>257</v>
      </c>
      <c r="AA599">
        <v>187</v>
      </c>
      <c r="AB599" t="s">
        <v>2229</v>
      </c>
      <c r="AC599" t="s">
        <v>2228</v>
      </c>
      <c r="AD599">
        <v>5</v>
      </c>
      <c r="AE599">
        <v>713131.18</v>
      </c>
      <c r="AF599">
        <v>6168434.0099999998</v>
      </c>
    </row>
    <row r="600" spans="1:32" x14ac:dyDescent="0.25">
      <c r="A600" s="40">
        <v>598</v>
      </c>
      <c r="B600" t="s">
        <v>2230</v>
      </c>
      <c r="C600">
        <v>130</v>
      </c>
      <c r="D600">
        <v>1959</v>
      </c>
      <c r="E600">
        <v>1978</v>
      </c>
      <c r="F600">
        <v>3</v>
      </c>
      <c r="H600">
        <v>1</v>
      </c>
      <c r="J600">
        <v>2</v>
      </c>
      <c r="K600" t="s">
        <v>260</v>
      </c>
      <c r="M600">
        <v>1</v>
      </c>
      <c r="N600">
        <v>121</v>
      </c>
      <c r="O600">
        <v>121</v>
      </c>
      <c r="P600">
        <v>121</v>
      </c>
      <c r="Q600">
        <v>0</v>
      </c>
      <c r="R600">
        <v>0</v>
      </c>
      <c r="S600" t="s">
        <v>2231</v>
      </c>
      <c r="T600">
        <v>7775</v>
      </c>
      <c r="U600" t="s">
        <v>262</v>
      </c>
      <c r="V600" t="s">
        <v>262</v>
      </c>
      <c r="W600" t="s">
        <v>569</v>
      </c>
      <c r="X600">
        <v>2665</v>
      </c>
      <c r="Y600" t="s">
        <v>257</v>
      </c>
      <c r="AA600">
        <v>187</v>
      </c>
      <c r="AB600" t="s">
        <v>2232</v>
      </c>
      <c r="AC600" t="s">
        <v>2231</v>
      </c>
      <c r="AD600">
        <v>5</v>
      </c>
      <c r="AE600">
        <v>712878.28</v>
      </c>
      <c r="AF600">
        <v>6169281.0999999996</v>
      </c>
    </row>
    <row r="601" spans="1:32" x14ac:dyDescent="0.25">
      <c r="A601" s="40">
        <v>599</v>
      </c>
      <c r="B601" t="s">
        <v>2233</v>
      </c>
      <c r="C601">
        <v>140</v>
      </c>
      <c r="D601">
        <v>2009</v>
      </c>
      <c r="E601">
        <v>0</v>
      </c>
      <c r="F601">
        <v>2</v>
      </c>
      <c r="H601">
        <v>6</v>
      </c>
      <c r="J601">
        <v>1</v>
      </c>
      <c r="K601" t="s">
        <v>240</v>
      </c>
      <c r="L601">
        <v>90</v>
      </c>
      <c r="M601">
        <v>6</v>
      </c>
      <c r="N601">
        <v>411</v>
      </c>
      <c r="O601">
        <v>2466</v>
      </c>
      <c r="P601">
        <v>2466</v>
      </c>
      <c r="Q601">
        <v>0</v>
      </c>
      <c r="R601">
        <v>0</v>
      </c>
      <c r="S601" t="s">
        <v>2234</v>
      </c>
      <c r="T601">
        <v>180</v>
      </c>
      <c r="U601" t="s">
        <v>995</v>
      </c>
      <c r="V601" t="s">
        <v>995</v>
      </c>
      <c r="W601" t="s">
        <v>2235</v>
      </c>
      <c r="X601">
        <v>2665</v>
      </c>
      <c r="Y601" t="s">
        <v>257</v>
      </c>
      <c r="AA601">
        <v>187</v>
      </c>
      <c r="AB601" t="s">
        <v>2236</v>
      </c>
      <c r="AC601" t="s">
        <v>2234</v>
      </c>
      <c r="AD601">
        <v>5</v>
      </c>
      <c r="AE601">
        <v>712441.73</v>
      </c>
      <c r="AF601">
        <v>6169536.4400000004</v>
      </c>
    </row>
    <row r="602" spans="1:32" x14ac:dyDescent="0.25">
      <c r="A602" s="40">
        <v>600</v>
      </c>
      <c r="B602" t="s">
        <v>2237</v>
      </c>
      <c r="C602">
        <v>120</v>
      </c>
      <c r="D602">
        <v>1976</v>
      </c>
      <c r="E602">
        <v>0</v>
      </c>
      <c r="F602">
        <v>4</v>
      </c>
      <c r="H602">
        <v>1</v>
      </c>
      <c r="J602">
        <v>2</v>
      </c>
      <c r="K602" t="s">
        <v>260</v>
      </c>
      <c r="M602">
        <v>1</v>
      </c>
      <c r="N602">
        <v>157</v>
      </c>
      <c r="O602">
        <v>157</v>
      </c>
      <c r="P602">
        <v>157</v>
      </c>
      <c r="Q602">
        <v>0</v>
      </c>
      <c r="R602">
        <v>0</v>
      </c>
      <c r="S602" t="s">
        <v>2238</v>
      </c>
      <c r="T602">
        <v>852</v>
      </c>
      <c r="U602" t="s">
        <v>249</v>
      </c>
      <c r="V602" t="s">
        <v>249</v>
      </c>
      <c r="W602" t="s">
        <v>498</v>
      </c>
      <c r="X602">
        <v>2625</v>
      </c>
      <c r="Y602" t="s">
        <v>244</v>
      </c>
      <c r="AA602">
        <v>187</v>
      </c>
      <c r="AB602" t="s">
        <v>2239</v>
      </c>
      <c r="AC602" t="s">
        <v>2238</v>
      </c>
      <c r="AD602">
        <v>5</v>
      </c>
      <c r="AE602">
        <v>711533.57</v>
      </c>
      <c r="AF602">
        <v>6170695.25</v>
      </c>
    </row>
    <row r="603" spans="1:32" x14ac:dyDescent="0.25">
      <c r="A603" s="40">
        <v>601</v>
      </c>
      <c r="B603" t="s">
        <v>2240</v>
      </c>
      <c r="C603">
        <v>120</v>
      </c>
      <c r="D603">
        <v>1967</v>
      </c>
      <c r="E603">
        <v>0</v>
      </c>
      <c r="F603">
        <v>5</v>
      </c>
      <c r="H603">
        <v>1</v>
      </c>
      <c r="J603">
        <v>1</v>
      </c>
      <c r="K603" t="s">
        <v>240</v>
      </c>
      <c r="M603">
        <v>1</v>
      </c>
      <c r="N603">
        <v>92</v>
      </c>
      <c r="O603">
        <v>92</v>
      </c>
      <c r="P603">
        <v>160</v>
      </c>
      <c r="Q603">
        <v>0</v>
      </c>
      <c r="R603">
        <v>0</v>
      </c>
      <c r="S603" t="s">
        <v>2241</v>
      </c>
      <c r="T603">
        <v>6391</v>
      </c>
      <c r="U603" t="s">
        <v>539</v>
      </c>
      <c r="V603" t="s">
        <v>539</v>
      </c>
      <c r="W603" t="s">
        <v>569</v>
      </c>
      <c r="X603">
        <v>2625</v>
      </c>
      <c r="Y603" t="s">
        <v>244</v>
      </c>
      <c r="AA603">
        <v>187</v>
      </c>
      <c r="AB603" t="s">
        <v>2242</v>
      </c>
      <c r="AC603" t="s">
        <v>2241</v>
      </c>
      <c r="AD603">
        <v>5</v>
      </c>
      <c r="AE603">
        <v>711171.27</v>
      </c>
      <c r="AF603">
        <v>6171831.8899999997</v>
      </c>
    </row>
    <row r="604" spans="1:32" x14ac:dyDescent="0.25">
      <c r="A604" s="40">
        <v>602</v>
      </c>
      <c r="B604" t="s">
        <v>2243</v>
      </c>
      <c r="C604">
        <v>130</v>
      </c>
      <c r="D604">
        <v>1993</v>
      </c>
      <c r="E604">
        <v>0</v>
      </c>
      <c r="F604">
        <v>4</v>
      </c>
      <c r="H604">
        <v>2</v>
      </c>
      <c r="J604">
        <v>1</v>
      </c>
      <c r="K604" t="s">
        <v>240</v>
      </c>
      <c r="M604">
        <v>1</v>
      </c>
      <c r="N604">
        <v>72</v>
      </c>
      <c r="O604">
        <v>72</v>
      </c>
      <c r="P604">
        <v>145</v>
      </c>
      <c r="Q604">
        <v>0</v>
      </c>
      <c r="R604">
        <v>0</v>
      </c>
      <c r="S604" t="s">
        <v>2244</v>
      </c>
      <c r="T604">
        <v>250</v>
      </c>
      <c r="U604" t="s">
        <v>303</v>
      </c>
      <c r="V604" t="s">
        <v>303</v>
      </c>
      <c r="W604" t="s">
        <v>253</v>
      </c>
      <c r="X604">
        <v>2625</v>
      </c>
      <c r="Y604" t="s">
        <v>244</v>
      </c>
      <c r="AA604">
        <v>187</v>
      </c>
      <c r="AB604" t="s">
        <v>2245</v>
      </c>
      <c r="AC604" t="s">
        <v>2244</v>
      </c>
      <c r="AD604">
        <v>5</v>
      </c>
      <c r="AE604">
        <v>711542.02</v>
      </c>
      <c r="AF604">
        <v>6172536.0199999996</v>
      </c>
    </row>
    <row r="605" spans="1:32" x14ac:dyDescent="0.25">
      <c r="A605" s="40">
        <v>603</v>
      </c>
      <c r="B605" t="s">
        <v>2246</v>
      </c>
      <c r="C605">
        <v>120</v>
      </c>
      <c r="D605">
        <v>1984</v>
      </c>
      <c r="E605">
        <v>0</v>
      </c>
      <c r="F605">
        <v>4</v>
      </c>
      <c r="H605">
        <v>1</v>
      </c>
      <c r="J605">
        <v>7</v>
      </c>
      <c r="K605" t="s">
        <v>253</v>
      </c>
      <c r="L605">
        <v>2</v>
      </c>
      <c r="M605">
        <v>1</v>
      </c>
      <c r="N605">
        <v>116</v>
      </c>
      <c r="O605">
        <v>116</v>
      </c>
      <c r="P605">
        <v>116</v>
      </c>
      <c r="Q605">
        <v>0</v>
      </c>
      <c r="R605">
        <v>0</v>
      </c>
      <c r="S605" t="s">
        <v>2247</v>
      </c>
      <c r="T605">
        <v>7136</v>
      </c>
      <c r="U605" t="s">
        <v>255</v>
      </c>
      <c r="V605" t="s">
        <v>255</v>
      </c>
      <c r="W605" t="s">
        <v>394</v>
      </c>
      <c r="X605">
        <v>2665</v>
      </c>
      <c r="Y605" t="s">
        <v>257</v>
      </c>
      <c r="AA605">
        <v>187</v>
      </c>
      <c r="AB605" t="s">
        <v>2248</v>
      </c>
      <c r="AC605" t="s">
        <v>2247</v>
      </c>
      <c r="AD605">
        <v>5</v>
      </c>
      <c r="AE605">
        <v>713158.14</v>
      </c>
      <c r="AF605">
        <v>6168445.7999999998</v>
      </c>
    </row>
    <row r="606" spans="1:32" x14ac:dyDescent="0.25">
      <c r="A606" s="40">
        <v>604</v>
      </c>
      <c r="B606" t="s">
        <v>2249</v>
      </c>
      <c r="C606">
        <v>130</v>
      </c>
      <c r="D606">
        <v>1993</v>
      </c>
      <c r="E606">
        <v>0</v>
      </c>
      <c r="F606">
        <v>4</v>
      </c>
      <c r="H606">
        <v>2</v>
      </c>
      <c r="J606">
        <v>1</v>
      </c>
      <c r="K606" t="s">
        <v>240</v>
      </c>
      <c r="M606">
        <v>1</v>
      </c>
      <c r="N606">
        <v>60</v>
      </c>
      <c r="O606">
        <v>60</v>
      </c>
      <c r="P606">
        <v>119</v>
      </c>
      <c r="Q606">
        <v>0</v>
      </c>
      <c r="R606">
        <v>0</v>
      </c>
      <c r="S606" t="s">
        <v>2250</v>
      </c>
      <c r="T606">
        <v>9100</v>
      </c>
      <c r="U606" t="s">
        <v>267</v>
      </c>
      <c r="V606" t="s">
        <v>267</v>
      </c>
      <c r="W606" t="s">
        <v>1270</v>
      </c>
      <c r="X606">
        <v>2625</v>
      </c>
      <c r="Y606" t="s">
        <v>244</v>
      </c>
      <c r="AA606">
        <v>187</v>
      </c>
      <c r="AB606" t="s">
        <v>2251</v>
      </c>
      <c r="AC606" t="s">
        <v>2250</v>
      </c>
      <c r="AD606">
        <v>5</v>
      </c>
      <c r="AE606">
        <v>711604.27</v>
      </c>
      <c r="AF606">
        <v>6172507.8200000003</v>
      </c>
    </row>
    <row r="607" spans="1:32" x14ac:dyDescent="0.25">
      <c r="A607" s="40">
        <v>605</v>
      </c>
      <c r="B607" t="s">
        <v>2252</v>
      </c>
      <c r="C607">
        <v>120</v>
      </c>
      <c r="D607">
        <v>1971</v>
      </c>
      <c r="E607">
        <v>0</v>
      </c>
      <c r="F607">
        <v>3</v>
      </c>
      <c r="H607">
        <v>1</v>
      </c>
      <c r="J607">
        <v>2</v>
      </c>
      <c r="K607" t="s">
        <v>260</v>
      </c>
      <c r="L607">
        <v>2</v>
      </c>
      <c r="M607">
        <v>1</v>
      </c>
      <c r="N607">
        <v>134</v>
      </c>
      <c r="O607">
        <v>134</v>
      </c>
      <c r="P607">
        <v>134</v>
      </c>
      <c r="Q607">
        <v>0</v>
      </c>
      <c r="R607">
        <v>0</v>
      </c>
      <c r="S607" t="s">
        <v>2253</v>
      </c>
      <c r="T607">
        <v>6710</v>
      </c>
      <c r="U607" t="s">
        <v>327</v>
      </c>
      <c r="V607" t="s">
        <v>327</v>
      </c>
      <c r="W607" t="s">
        <v>648</v>
      </c>
      <c r="X607">
        <v>2625</v>
      </c>
      <c r="Y607" t="s">
        <v>244</v>
      </c>
      <c r="AA607">
        <v>187</v>
      </c>
      <c r="AB607" t="s">
        <v>2254</v>
      </c>
      <c r="AC607" t="s">
        <v>2253</v>
      </c>
      <c r="AD607">
        <v>5</v>
      </c>
      <c r="AE607">
        <v>711050.47</v>
      </c>
      <c r="AF607">
        <v>6171872</v>
      </c>
    </row>
    <row r="608" spans="1:32" x14ac:dyDescent="0.25">
      <c r="A608" s="40">
        <v>606</v>
      </c>
      <c r="B608" t="s">
        <v>2255</v>
      </c>
      <c r="C608">
        <v>120</v>
      </c>
      <c r="D608">
        <v>1960</v>
      </c>
      <c r="E608">
        <v>1978</v>
      </c>
      <c r="F608">
        <v>3</v>
      </c>
      <c r="H608">
        <v>1</v>
      </c>
      <c r="J608">
        <v>2</v>
      </c>
      <c r="K608" t="s">
        <v>260</v>
      </c>
      <c r="M608">
        <v>1</v>
      </c>
      <c r="N608">
        <v>175</v>
      </c>
      <c r="O608">
        <v>175</v>
      </c>
      <c r="P608">
        <v>175</v>
      </c>
      <c r="Q608">
        <v>0</v>
      </c>
      <c r="R608">
        <v>0</v>
      </c>
      <c r="S608" t="s">
        <v>2256</v>
      </c>
      <c r="T608">
        <v>1597</v>
      </c>
      <c r="U608" t="s">
        <v>822</v>
      </c>
      <c r="V608" t="s">
        <v>822</v>
      </c>
      <c r="W608" t="s">
        <v>869</v>
      </c>
      <c r="X608">
        <v>2665</v>
      </c>
      <c r="Y608" t="s">
        <v>257</v>
      </c>
      <c r="AA608">
        <v>187</v>
      </c>
      <c r="AB608" t="s">
        <v>2257</v>
      </c>
      <c r="AC608" t="s">
        <v>2256</v>
      </c>
      <c r="AD608">
        <v>5</v>
      </c>
      <c r="AE608">
        <v>712901.86</v>
      </c>
      <c r="AF608">
        <v>6168892.1799999997</v>
      </c>
    </row>
    <row r="609" spans="1:32" x14ac:dyDescent="0.25">
      <c r="A609" s="40">
        <v>607</v>
      </c>
      <c r="B609" t="s">
        <v>2258</v>
      </c>
      <c r="C609">
        <v>120</v>
      </c>
      <c r="D609">
        <v>1969</v>
      </c>
      <c r="E609">
        <v>0</v>
      </c>
      <c r="F609">
        <v>3</v>
      </c>
      <c r="H609">
        <v>1</v>
      </c>
      <c r="J609">
        <v>2</v>
      </c>
      <c r="K609" t="s">
        <v>260</v>
      </c>
      <c r="M609">
        <v>1</v>
      </c>
      <c r="N609">
        <v>134</v>
      </c>
      <c r="O609">
        <v>134</v>
      </c>
      <c r="P609">
        <v>134</v>
      </c>
      <c r="Q609">
        <v>0</v>
      </c>
      <c r="R609">
        <v>0</v>
      </c>
      <c r="S609" t="s">
        <v>2259</v>
      </c>
      <c r="T609">
        <v>5326</v>
      </c>
      <c r="U609" t="s">
        <v>289</v>
      </c>
      <c r="V609" t="s">
        <v>289</v>
      </c>
      <c r="W609" t="s">
        <v>498</v>
      </c>
      <c r="X609">
        <v>2625</v>
      </c>
      <c r="Y609" t="s">
        <v>244</v>
      </c>
      <c r="AA609">
        <v>187</v>
      </c>
      <c r="AB609" t="s">
        <v>2260</v>
      </c>
      <c r="AC609" t="s">
        <v>2259</v>
      </c>
      <c r="AD609">
        <v>5</v>
      </c>
      <c r="AE609">
        <v>710881.96</v>
      </c>
      <c r="AF609">
        <v>6172075.2800000003</v>
      </c>
    </row>
    <row r="610" spans="1:32" x14ac:dyDescent="0.25">
      <c r="A610" s="40">
        <v>608</v>
      </c>
      <c r="B610" t="s">
        <v>2261</v>
      </c>
      <c r="C610">
        <v>130</v>
      </c>
      <c r="D610">
        <v>1993</v>
      </c>
      <c r="E610">
        <v>0</v>
      </c>
      <c r="F610">
        <v>4</v>
      </c>
      <c r="H610">
        <v>2</v>
      </c>
      <c r="J610">
        <v>1</v>
      </c>
      <c r="K610" t="s">
        <v>240</v>
      </c>
      <c r="M610">
        <v>1</v>
      </c>
      <c r="N610">
        <v>104</v>
      </c>
      <c r="O610">
        <v>104</v>
      </c>
      <c r="P610">
        <v>104</v>
      </c>
      <c r="Q610">
        <v>0</v>
      </c>
      <c r="R610">
        <v>0</v>
      </c>
      <c r="S610" t="s">
        <v>2262</v>
      </c>
      <c r="T610">
        <v>250</v>
      </c>
      <c r="U610" t="s">
        <v>303</v>
      </c>
      <c r="V610" t="s">
        <v>303</v>
      </c>
      <c r="W610" t="s">
        <v>1270</v>
      </c>
      <c r="X610">
        <v>2625</v>
      </c>
      <c r="Y610" t="s">
        <v>244</v>
      </c>
      <c r="AA610">
        <v>187</v>
      </c>
      <c r="AB610" t="s">
        <v>2263</v>
      </c>
      <c r="AC610" t="s">
        <v>2262</v>
      </c>
      <c r="AD610">
        <v>5</v>
      </c>
      <c r="AE610">
        <v>711511.46</v>
      </c>
      <c r="AF610">
        <v>6172418.0300000003</v>
      </c>
    </row>
    <row r="611" spans="1:32" x14ac:dyDescent="0.25">
      <c r="A611" s="40">
        <v>609</v>
      </c>
      <c r="B611" t="s">
        <v>2264</v>
      </c>
      <c r="C611">
        <v>120</v>
      </c>
      <c r="D611">
        <v>1955</v>
      </c>
      <c r="E611">
        <v>1987</v>
      </c>
      <c r="F611">
        <v>5</v>
      </c>
      <c r="H611">
        <v>1</v>
      </c>
      <c r="J611">
        <v>2</v>
      </c>
      <c r="K611" t="s">
        <v>247</v>
      </c>
      <c r="M611">
        <v>1</v>
      </c>
      <c r="N611">
        <v>170</v>
      </c>
      <c r="O611">
        <v>170</v>
      </c>
      <c r="P611">
        <v>214</v>
      </c>
      <c r="Q611">
        <v>0</v>
      </c>
      <c r="R611">
        <v>0</v>
      </c>
      <c r="S611" t="s">
        <v>2265</v>
      </c>
      <c r="T611">
        <v>958</v>
      </c>
      <c r="U611" t="s">
        <v>412</v>
      </c>
      <c r="V611" t="s">
        <v>412</v>
      </c>
      <c r="W611" t="s">
        <v>2266</v>
      </c>
      <c r="X611">
        <v>2665</v>
      </c>
      <c r="Y611" t="s">
        <v>257</v>
      </c>
      <c r="AA611">
        <v>187</v>
      </c>
      <c r="AB611" t="s">
        <v>2267</v>
      </c>
      <c r="AC611" t="s">
        <v>2265</v>
      </c>
      <c r="AD611">
        <v>5</v>
      </c>
      <c r="AE611">
        <v>713028.13</v>
      </c>
      <c r="AF611">
        <v>6168868.2599999998</v>
      </c>
    </row>
    <row r="612" spans="1:32" x14ac:dyDescent="0.25">
      <c r="A612" s="40">
        <v>610</v>
      </c>
      <c r="B612" t="s">
        <v>2268</v>
      </c>
      <c r="C612">
        <v>120</v>
      </c>
      <c r="D612">
        <v>1996</v>
      </c>
      <c r="E612">
        <v>0</v>
      </c>
      <c r="F612">
        <v>4</v>
      </c>
      <c r="H612">
        <v>1</v>
      </c>
      <c r="J612">
        <v>2</v>
      </c>
      <c r="K612" t="s">
        <v>260</v>
      </c>
      <c r="M612">
        <v>1</v>
      </c>
      <c r="N612">
        <v>127</v>
      </c>
      <c r="O612">
        <v>127</v>
      </c>
      <c r="P612">
        <v>127</v>
      </c>
      <c r="Q612">
        <v>0</v>
      </c>
      <c r="R612">
        <v>0</v>
      </c>
      <c r="S612" t="s">
        <v>2269</v>
      </c>
      <c r="T612">
        <v>7243</v>
      </c>
      <c r="U612" t="s">
        <v>417</v>
      </c>
      <c r="V612" t="s">
        <v>417</v>
      </c>
      <c r="W612" t="s">
        <v>487</v>
      </c>
      <c r="X612">
        <v>2665</v>
      </c>
      <c r="Y612" t="s">
        <v>257</v>
      </c>
      <c r="AA612">
        <v>187</v>
      </c>
      <c r="AB612" t="s">
        <v>2270</v>
      </c>
      <c r="AC612" t="s">
        <v>2269</v>
      </c>
      <c r="AD612">
        <v>5</v>
      </c>
      <c r="AE612">
        <v>713311.95</v>
      </c>
      <c r="AF612">
        <v>6169066.7000000002</v>
      </c>
    </row>
    <row r="613" spans="1:32" x14ac:dyDescent="0.25">
      <c r="A613" s="40">
        <v>611</v>
      </c>
      <c r="B613" t="s">
        <v>2271</v>
      </c>
      <c r="C613">
        <v>120</v>
      </c>
      <c r="D613">
        <v>1956</v>
      </c>
      <c r="E613">
        <v>1966</v>
      </c>
      <c r="F613">
        <v>3</v>
      </c>
      <c r="H613">
        <v>2</v>
      </c>
      <c r="J613">
        <v>2</v>
      </c>
      <c r="K613" t="s">
        <v>260</v>
      </c>
      <c r="M613">
        <v>1</v>
      </c>
      <c r="N613">
        <v>138</v>
      </c>
      <c r="O613">
        <v>138</v>
      </c>
      <c r="P613">
        <v>122</v>
      </c>
      <c r="Q613">
        <v>0</v>
      </c>
      <c r="R613">
        <v>0</v>
      </c>
      <c r="S613" t="s">
        <v>2272</v>
      </c>
      <c r="T613">
        <v>7775</v>
      </c>
      <c r="U613" t="s">
        <v>262</v>
      </c>
      <c r="V613" t="s">
        <v>262</v>
      </c>
      <c r="W613" t="s">
        <v>323</v>
      </c>
      <c r="X613">
        <v>2665</v>
      </c>
      <c r="Y613" t="s">
        <v>257</v>
      </c>
      <c r="AA613">
        <v>187</v>
      </c>
      <c r="AB613" t="s">
        <v>2273</v>
      </c>
      <c r="AC613" t="s">
        <v>2272</v>
      </c>
      <c r="AD613">
        <v>5</v>
      </c>
      <c r="AE613">
        <v>712443.58</v>
      </c>
      <c r="AF613">
        <v>6169132.5199999996</v>
      </c>
    </row>
    <row r="614" spans="1:32" x14ac:dyDescent="0.25">
      <c r="A614" s="40">
        <v>612</v>
      </c>
      <c r="B614" t="s">
        <v>2274</v>
      </c>
      <c r="C614">
        <v>120</v>
      </c>
      <c r="D614">
        <v>2012</v>
      </c>
      <c r="E614">
        <v>0</v>
      </c>
      <c r="F614">
        <v>5</v>
      </c>
      <c r="H614">
        <v>1</v>
      </c>
      <c r="J614">
        <v>2</v>
      </c>
      <c r="K614" t="s">
        <v>260</v>
      </c>
      <c r="M614">
        <v>1</v>
      </c>
      <c r="N614">
        <v>161</v>
      </c>
      <c r="O614">
        <v>161</v>
      </c>
      <c r="P614">
        <v>161</v>
      </c>
      <c r="Q614">
        <v>0</v>
      </c>
      <c r="R614">
        <v>0</v>
      </c>
      <c r="S614" t="s">
        <v>2275</v>
      </c>
      <c r="T614">
        <v>3408</v>
      </c>
      <c r="U614" t="s">
        <v>285</v>
      </c>
      <c r="V614" t="s">
        <v>285</v>
      </c>
      <c r="W614" t="s">
        <v>272</v>
      </c>
      <c r="X614">
        <v>2665</v>
      </c>
      <c r="Y614" t="s">
        <v>257</v>
      </c>
      <c r="AA614">
        <v>187</v>
      </c>
      <c r="AB614" t="s">
        <v>2276</v>
      </c>
      <c r="AC614" t="s">
        <v>2275</v>
      </c>
      <c r="AD614">
        <v>5</v>
      </c>
      <c r="AE614">
        <v>713128.64</v>
      </c>
      <c r="AF614">
        <v>6169124.5899999999</v>
      </c>
    </row>
    <row r="615" spans="1:32" x14ac:dyDescent="0.25">
      <c r="A615" s="40">
        <v>613</v>
      </c>
      <c r="B615" t="s">
        <v>2277</v>
      </c>
      <c r="C615">
        <v>120</v>
      </c>
      <c r="D615">
        <v>1969</v>
      </c>
      <c r="E615">
        <v>0</v>
      </c>
      <c r="F615">
        <v>90</v>
      </c>
      <c r="H615">
        <v>1</v>
      </c>
      <c r="J615">
        <v>2</v>
      </c>
      <c r="K615" t="s">
        <v>260</v>
      </c>
      <c r="L615">
        <v>2</v>
      </c>
      <c r="M615">
        <v>1</v>
      </c>
      <c r="N615">
        <v>165</v>
      </c>
      <c r="O615">
        <v>165</v>
      </c>
      <c r="P615">
        <v>165</v>
      </c>
      <c r="Q615">
        <v>0</v>
      </c>
      <c r="R615">
        <v>0</v>
      </c>
      <c r="S615" t="s">
        <v>2278</v>
      </c>
      <c r="T615">
        <v>5326</v>
      </c>
      <c r="U615" t="s">
        <v>289</v>
      </c>
      <c r="V615" t="s">
        <v>289</v>
      </c>
      <c r="W615" t="s">
        <v>511</v>
      </c>
      <c r="X615">
        <v>2625</v>
      </c>
      <c r="Y615" t="s">
        <v>244</v>
      </c>
      <c r="AA615">
        <v>187</v>
      </c>
      <c r="AB615" t="s">
        <v>2279</v>
      </c>
      <c r="AC615" t="s">
        <v>2278</v>
      </c>
      <c r="AD615">
        <v>5</v>
      </c>
      <c r="AE615">
        <v>710959.34</v>
      </c>
      <c r="AF615">
        <v>6172071.5999999996</v>
      </c>
    </row>
    <row r="616" spans="1:32" x14ac:dyDescent="0.25">
      <c r="A616" s="40">
        <v>614</v>
      </c>
      <c r="B616" t="s">
        <v>2280</v>
      </c>
      <c r="C616">
        <v>120</v>
      </c>
      <c r="D616">
        <v>1970</v>
      </c>
      <c r="E616">
        <v>1989</v>
      </c>
      <c r="F616">
        <v>3</v>
      </c>
      <c r="H616">
        <v>1</v>
      </c>
      <c r="J616">
        <v>2</v>
      </c>
      <c r="K616" t="s">
        <v>247</v>
      </c>
      <c r="M616">
        <v>1</v>
      </c>
      <c r="N616">
        <v>178</v>
      </c>
      <c r="O616">
        <v>178</v>
      </c>
      <c r="P616">
        <v>143</v>
      </c>
      <c r="Q616">
        <v>0</v>
      </c>
      <c r="R616">
        <v>0</v>
      </c>
      <c r="S616" t="s">
        <v>2281</v>
      </c>
      <c r="T616">
        <v>5858</v>
      </c>
      <c r="U616" t="s">
        <v>294</v>
      </c>
      <c r="V616" t="s">
        <v>294</v>
      </c>
      <c r="W616" t="s">
        <v>938</v>
      </c>
      <c r="X616">
        <v>2665</v>
      </c>
      <c r="Y616" t="s">
        <v>257</v>
      </c>
      <c r="AA616">
        <v>187</v>
      </c>
      <c r="AB616" t="s">
        <v>2282</v>
      </c>
      <c r="AC616" t="s">
        <v>2281</v>
      </c>
      <c r="AD616">
        <v>5</v>
      </c>
      <c r="AE616">
        <v>712032.95</v>
      </c>
      <c r="AF616">
        <v>6169420.3700000001</v>
      </c>
    </row>
    <row r="617" spans="1:32" x14ac:dyDescent="0.25">
      <c r="A617" s="40">
        <v>615</v>
      </c>
      <c r="B617" t="s">
        <v>2283</v>
      </c>
      <c r="C617">
        <v>130</v>
      </c>
      <c r="D617">
        <v>1975</v>
      </c>
      <c r="E617">
        <v>0</v>
      </c>
      <c r="F617">
        <v>1</v>
      </c>
      <c r="H617">
        <v>5</v>
      </c>
      <c r="J617">
        <v>1</v>
      </c>
      <c r="K617" t="s">
        <v>240</v>
      </c>
      <c r="L617">
        <v>0</v>
      </c>
      <c r="M617">
        <v>1</v>
      </c>
      <c r="N617">
        <v>75</v>
      </c>
      <c r="O617">
        <v>75</v>
      </c>
      <c r="P617">
        <v>125</v>
      </c>
      <c r="Q617">
        <v>0</v>
      </c>
      <c r="R617">
        <v>0</v>
      </c>
      <c r="S617" t="s">
        <v>2284</v>
      </c>
      <c r="T617">
        <v>2556</v>
      </c>
      <c r="U617" t="s">
        <v>317</v>
      </c>
      <c r="V617" t="s">
        <v>317</v>
      </c>
      <c r="W617" t="s">
        <v>2285</v>
      </c>
      <c r="X617">
        <v>2625</v>
      </c>
      <c r="Y617" t="s">
        <v>244</v>
      </c>
      <c r="AA617">
        <v>187</v>
      </c>
      <c r="AB617" t="s">
        <v>2286</v>
      </c>
      <c r="AC617" t="s">
        <v>2284</v>
      </c>
      <c r="AD617">
        <v>5</v>
      </c>
      <c r="AE617">
        <v>711500.33</v>
      </c>
      <c r="AF617">
        <v>6172371.7400000002</v>
      </c>
    </row>
    <row r="618" spans="1:32" x14ac:dyDescent="0.25">
      <c r="A618" s="40">
        <v>616</v>
      </c>
      <c r="B618" t="s">
        <v>2287</v>
      </c>
      <c r="C618">
        <v>130</v>
      </c>
      <c r="D618">
        <v>1967</v>
      </c>
      <c r="E618">
        <v>0</v>
      </c>
      <c r="F618">
        <v>1</v>
      </c>
      <c r="H618">
        <v>1</v>
      </c>
      <c r="J618">
        <v>1</v>
      </c>
      <c r="K618" t="s">
        <v>240</v>
      </c>
      <c r="M618">
        <v>1</v>
      </c>
      <c r="N618">
        <v>110</v>
      </c>
      <c r="O618">
        <v>110</v>
      </c>
      <c r="P618">
        <v>110</v>
      </c>
      <c r="Q618">
        <v>0</v>
      </c>
      <c r="R618">
        <v>0</v>
      </c>
      <c r="S618" t="s">
        <v>2288</v>
      </c>
      <c r="T618">
        <v>4154</v>
      </c>
      <c r="U618" t="s">
        <v>322</v>
      </c>
      <c r="V618" t="s">
        <v>322</v>
      </c>
      <c r="W618" t="s">
        <v>927</v>
      </c>
      <c r="X618">
        <v>2665</v>
      </c>
      <c r="Y618" t="s">
        <v>257</v>
      </c>
      <c r="AA618">
        <v>187</v>
      </c>
      <c r="AB618" t="s">
        <v>2289</v>
      </c>
      <c r="AC618" t="s">
        <v>2288</v>
      </c>
      <c r="AD618">
        <v>5</v>
      </c>
      <c r="AE618">
        <v>713588.07</v>
      </c>
      <c r="AF618">
        <v>6169293.8399999999</v>
      </c>
    </row>
    <row r="619" spans="1:32" x14ac:dyDescent="0.25">
      <c r="A619" s="40">
        <v>617</v>
      </c>
      <c r="B619" t="s">
        <v>2290</v>
      </c>
      <c r="C619">
        <v>120</v>
      </c>
      <c r="D619">
        <v>1971</v>
      </c>
      <c r="E619">
        <v>0</v>
      </c>
      <c r="F619">
        <v>90</v>
      </c>
      <c r="H619">
        <v>1</v>
      </c>
      <c r="J619">
        <v>2</v>
      </c>
      <c r="K619" t="s">
        <v>247</v>
      </c>
      <c r="M619">
        <v>1</v>
      </c>
      <c r="N619">
        <v>134</v>
      </c>
      <c r="O619">
        <v>134</v>
      </c>
      <c r="P619">
        <v>134</v>
      </c>
      <c r="Q619">
        <v>0</v>
      </c>
      <c r="R619">
        <v>0</v>
      </c>
      <c r="S619" t="s">
        <v>2291</v>
      </c>
      <c r="T619">
        <v>6710</v>
      </c>
      <c r="U619" t="s">
        <v>327</v>
      </c>
      <c r="V619" t="s">
        <v>327</v>
      </c>
      <c r="W619" t="s">
        <v>1538</v>
      </c>
      <c r="X619">
        <v>2625</v>
      </c>
      <c r="Y619" t="s">
        <v>244</v>
      </c>
      <c r="AA619">
        <v>187</v>
      </c>
      <c r="AB619" t="s">
        <v>2292</v>
      </c>
      <c r="AC619" t="s">
        <v>2291</v>
      </c>
      <c r="AD619">
        <v>5</v>
      </c>
      <c r="AE619">
        <v>711054.54</v>
      </c>
      <c r="AF619">
        <v>6171894.7000000002</v>
      </c>
    </row>
    <row r="620" spans="1:32" x14ac:dyDescent="0.25">
      <c r="A620" s="40">
        <v>618</v>
      </c>
      <c r="B620" t="s">
        <v>2293</v>
      </c>
      <c r="C620">
        <v>120</v>
      </c>
      <c r="D620">
        <v>1953</v>
      </c>
      <c r="E620">
        <v>2007</v>
      </c>
      <c r="F620">
        <v>5</v>
      </c>
      <c r="H620">
        <v>1</v>
      </c>
      <c r="J620">
        <v>2</v>
      </c>
      <c r="K620" t="s">
        <v>260</v>
      </c>
      <c r="M620">
        <v>1</v>
      </c>
      <c r="N620">
        <v>153</v>
      </c>
      <c r="O620">
        <v>153</v>
      </c>
      <c r="P620">
        <v>153</v>
      </c>
      <c r="Q620">
        <v>0</v>
      </c>
      <c r="R620">
        <v>0</v>
      </c>
      <c r="S620" t="s">
        <v>2294</v>
      </c>
      <c r="T620">
        <v>1597</v>
      </c>
      <c r="U620" t="s">
        <v>822</v>
      </c>
      <c r="V620" t="s">
        <v>822</v>
      </c>
      <c r="W620" t="s">
        <v>253</v>
      </c>
      <c r="X620">
        <v>2665</v>
      </c>
      <c r="Y620" t="s">
        <v>257</v>
      </c>
      <c r="AA620">
        <v>187</v>
      </c>
      <c r="AB620" t="s">
        <v>2295</v>
      </c>
      <c r="AC620" t="s">
        <v>2294</v>
      </c>
      <c r="AD620">
        <v>5</v>
      </c>
      <c r="AE620">
        <v>712882.26</v>
      </c>
      <c r="AF620">
        <v>6168906.4100000001</v>
      </c>
    </row>
    <row r="621" spans="1:32" x14ac:dyDescent="0.25">
      <c r="A621" s="40">
        <v>619</v>
      </c>
      <c r="B621" t="s">
        <v>2296</v>
      </c>
      <c r="C621">
        <v>410</v>
      </c>
      <c r="D621">
        <v>1972</v>
      </c>
      <c r="E621">
        <v>0</v>
      </c>
      <c r="F621">
        <v>3</v>
      </c>
      <c r="H621">
        <v>1</v>
      </c>
      <c r="J621">
        <v>2</v>
      </c>
      <c r="K621" t="s">
        <v>260</v>
      </c>
      <c r="M621">
        <v>1</v>
      </c>
      <c r="N621">
        <v>173</v>
      </c>
      <c r="O621">
        <v>173</v>
      </c>
      <c r="P621">
        <v>0</v>
      </c>
      <c r="Q621">
        <v>206</v>
      </c>
      <c r="R621">
        <v>0</v>
      </c>
      <c r="S621" t="s">
        <v>2297</v>
      </c>
      <c r="T621">
        <v>958</v>
      </c>
      <c r="U621" t="s">
        <v>412</v>
      </c>
      <c r="V621" t="s">
        <v>412</v>
      </c>
      <c r="W621" t="s">
        <v>454</v>
      </c>
      <c r="X621">
        <v>2665</v>
      </c>
      <c r="Y621" t="s">
        <v>257</v>
      </c>
      <c r="AA621">
        <v>187</v>
      </c>
      <c r="AB621" t="s">
        <v>2298</v>
      </c>
      <c r="AC621" t="s">
        <v>2297</v>
      </c>
      <c r="AD621">
        <v>5</v>
      </c>
      <c r="AE621">
        <v>713102.07</v>
      </c>
      <c r="AF621">
        <v>6168847.3899999997</v>
      </c>
    </row>
    <row r="622" spans="1:32" x14ac:dyDescent="0.25">
      <c r="A622" s="40">
        <v>620</v>
      </c>
      <c r="B622" t="s">
        <v>2299</v>
      </c>
      <c r="C622">
        <v>120</v>
      </c>
      <c r="D622">
        <v>1972</v>
      </c>
      <c r="E622">
        <v>0</v>
      </c>
      <c r="F622">
        <v>3</v>
      </c>
      <c r="H622">
        <v>1</v>
      </c>
      <c r="J622">
        <v>1</v>
      </c>
      <c r="K622" t="s">
        <v>240</v>
      </c>
      <c r="M622">
        <v>1</v>
      </c>
      <c r="N622">
        <v>201</v>
      </c>
      <c r="O622">
        <v>201</v>
      </c>
      <c r="P622">
        <v>176</v>
      </c>
      <c r="Q622">
        <v>0</v>
      </c>
      <c r="R622">
        <v>0</v>
      </c>
      <c r="S622" t="s">
        <v>2300</v>
      </c>
      <c r="T622">
        <v>2449</v>
      </c>
      <c r="U622" t="s">
        <v>312</v>
      </c>
      <c r="V622" t="s">
        <v>312</v>
      </c>
      <c r="W622" t="s">
        <v>2301</v>
      </c>
      <c r="X622">
        <v>2625</v>
      </c>
      <c r="Y622" t="s">
        <v>244</v>
      </c>
      <c r="AA622">
        <v>187</v>
      </c>
      <c r="AB622" t="s">
        <v>2302</v>
      </c>
      <c r="AC622" t="s">
        <v>2300</v>
      </c>
      <c r="AD622">
        <v>5</v>
      </c>
      <c r="AE622">
        <v>711241.81</v>
      </c>
      <c r="AF622">
        <v>6172118.96</v>
      </c>
    </row>
    <row r="623" spans="1:32" x14ac:dyDescent="0.25">
      <c r="A623" s="40">
        <v>621</v>
      </c>
      <c r="B623" t="s">
        <v>2303</v>
      </c>
      <c r="C623">
        <v>120</v>
      </c>
      <c r="D623">
        <v>1950</v>
      </c>
      <c r="E623">
        <v>0</v>
      </c>
      <c r="F623">
        <v>5</v>
      </c>
      <c r="H623">
        <v>1</v>
      </c>
      <c r="J623">
        <v>2</v>
      </c>
      <c r="K623" t="s">
        <v>260</v>
      </c>
      <c r="M623">
        <v>1</v>
      </c>
      <c r="N623">
        <v>86</v>
      </c>
      <c r="O623">
        <v>86</v>
      </c>
      <c r="P623">
        <v>136</v>
      </c>
      <c r="Q623">
        <v>0</v>
      </c>
      <c r="R623">
        <v>0</v>
      </c>
      <c r="S623" t="s">
        <v>2304</v>
      </c>
      <c r="T623">
        <v>1491</v>
      </c>
      <c r="U623" t="s">
        <v>280</v>
      </c>
      <c r="V623" t="s">
        <v>280</v>
      </c>
      <c r="W623" t="s">
        <v>256</v>
      </c>
      <c r="X623">
        <v>2625</v>
      </c>
      <c r="Y623" t="s">
        <v>244</v>
      </c>
      <c r="AA623">
        <v>187</v>
      </c>
      <c r="AB623" t="s">
        <v>2305</v>
      </c>
      <c r="AC623" t="s">
        <v>2304</v>
      </c>
      <c r="AD623">
        <v>5</v>
      </c>
      <c r="AE623">
        <v>711623.08</v>
      </c>
      <c r="AF623">
        <v>6170538.54</v>
      </c>
    </row>
    <row r="624" spans="1:32" x14ac:dyDescent="0.25">
      <c r="A624" s="40">
        <v>622</v>
      </c>
      <c r="B624" t="s">
        <v>2306</v>
      </c>
      <c r="C624">
        <v>120</v>
      </c>
      <c r="D624">
        <v>1969</v>
      </c>
      <c r="E624">
        <v>0</v>
      </c>
      <c r="F624">
        <v>90</v>
      </c>
      <c r="H624">
        <v>1</v>
      </c>
      <c r="J624">
        <v>2</v>
      </c>
      <c r="K624" t="s">
        <v>247</v>
      </c>
      <c r="L624">
        <v>90</v>
      </c>
      <c r="M624">
        <v>1</v>
      </c>
      <c r="N624">
        <v>134</v>
      </c>
      <c r="O624">
        <v>134</v>
      </c>
      <c r="P624">
        <v>134</v>
      </c>
      <c r="Q624">
        <v>0</v>
      </c>
      <c r="R624">
        <v>0</v>
      </c>
      <c r="S624" t="s">
        <v>2307</v>
      </c>
      <c r="T624">
        <v>5326</v>
      </c>
      <c r="U624" t="s">
        <v>289</v>
      </c>
      <c r="V624" t="s">
        <v>289</v>
      </c>
      <c r="W624" t="s">
        <v>774</v>
      </c>
      <c r="X624">
        <v>2625</v>
      </c>
      <c r="Y624" t="s">
        <v>244</v>
      </c>
      <c r="AA624">
        <v>187</v>
      </c>
      <c r="AB624" t="s">
        <v>2308</v>
      </c>
      <c r="AC624" t="s">
        <v>2307</v>
      </c>
      <c r="AD624">
        <v>5</v>
      </c>
      <c r="AE624">
        <v>710814.53</v>
      </c>
      <c r="AF624">
        <v>6172035.9400000004</v>
      </c>
    </row>
    <row r="625" spans="1:32" x14ac:dyDescent="0.25">
      <c r="A625" s="40">
        <v>623</v>
      </c>
      <c r="B625" t="s">
        <v>2309</v>
      </c>
      <c r="C625">
        <v>590</v>
      </c>
      <c r="D625">
        <v>1961</v>
      </c>
      <c r="E625">
        <v>0</v>
      </c>
      <c r="F625">
        <v>3</v>
      </c>
      <c r="H625">
        <v>1</v>
      </c>
      <c r="J625">
        <v>9</v>
      </c>
      <c r="K625" t="s">
        <v>240</v>
      </c>
      <c r="M625">
        <v>1</v>
      </c>
      <c r="N625">
        <v>16</v>
      </c>
      <c r="O625">
        <v>16</v>
      </c>
      <c r="P625">
        <v>0</v>
      </c>
      <c r="Q625">
        <v>16</v>
      </c>
      <c r="R625">
        <v>0</v>
      </c>
      <c r="S625" t="s">
        <v>2310</v>
      </c>
      <c r="T625">
        <v>7136</v>
      </c>
      <c r="U625" t="s">
        <v>255</v>
      </c>
      <c r="V625" t="s">
        <v>255</v>
      </c>
      <c r="W625" t="s">
        <v>558</v>
      </c>
      <c r="X625">
        <v>2665</v>
      </c>
      <c r="Y625" t="s">
        <v>257</v>
      </c>
      <c r="AA625">
        <v>187</v>
      </c>
      <c r="AB625" t="s">
        <v>2311</v>
      </c>
      <c r="AC625" t="s">
        <v>2310</v>
      </c>
      <c r="AD625">
        <v>5</v>
      </c>
      <c r="AE625">
        <v>713187.74</v>
      </c>
      <c r="AF625">
        <v>6168342</v>
      </c>
    </row>
    <row r="626" spans="1:32" x14ac:dyDescent="0.25">
      <c r="A626" s="40">
        <v>624</v>
      </c>
      <c r="B626" t="s">
        <v>2312</v>
      </c>
      <c r="C626">
        <v>120</v>
      </c>
      <c r="D626">
        <v>2009</v>
      </c>
      <c r="E626">
        <v>0</v>
      </c>
      <c r="F626">
        <v>5</v>
      </c>
      <c r="H626">
        <v>1</v>
      </c>
      <c r="J626">
        <v>2</v>
      </c>
      <c r="K626" t="s">
        <v>260</v>
      </c>
      <c r="L626">
        <v>2</v>
      </c>
      <c r="M626">
        <v>1</v>
      </c>
      <c r="N626">
        <v>206</v>
      </c>
      <c r="O626">
        <v>206</v>
      </c>
      <c r="P626">
        <v>206</v>
      </c>
      <c r="Q626">
        <v>0</v>
      </c>
      <c r="R626">
        <v>0</v>
      </c>
      <c r="S626" t="s">
        <v>2313</v>
      </c>
      <c r="T626">
        <v>1597</v>
      </c>
      <c r="U626" t="s">
        <v>822</v>
      </c>
      <c r="V626" t="s">
        <v>822</v>
      </c>
      <c r="W626" t="s">
        <v>247</v>
      </c>
      <c r="X626">
        <v>2665</v>
      </c>
      <c r="Y626" t="s">
        <v>257</v>
      </c>
      <c r="AA626">
        <v>187</v>
      </c>
      <c r="AB626" t="s">
        <v>2314</v>
      </c>
      <c r="AC626" t="s">
        <v>2313</v>
      </c>
      <c r="AD626">
        <v>5</v>
      </c>
      <c r="AE626">
        <v>712889.89</v>
      </c>
      <c r="AF626">
        <v>6168930.1699999999</v>
      </c>
    </row>
    <row r="627" spans="1:32" x14ac:dyDescent="0.25">
      <c r="A627" s="40">
        <v>625</v>
      </c>
      <c r="B627" t="s">
        <v>2315</v>
      </c>
      <c r="C627">
        <v>130</v>
      </c>
      <c r="D627">
        <v>1971</v>
      </c>
      <c r="E627">
        <v>0</v>
      </c>
      <c r="F627">
        <v>3</v>
      </c>
      <c r="H627">
        <v>5</v>
      </c>
      <c r="J627">
        <v>1</v>
      </c>
      <c r="K627" t="s">
        <v>240</v>
      </c>
      <c r="L627">
        <v>80</v>
      </c>
      <c r="M627">
        <v>1</v>
      </c>
      <c r="N627">
        <v>126</v>
      </c>
      <c r="O627">
        <v>126</v>
      </c>
      <c r="P627">
        <v>170</v>
      </c>
      <c r="Q627">
        <v>0</v>
      </c>
      <c r="R627">
        <v>0</v>
      </c>
      <c r="S627" t="s">
        <v>2316</v>
      </c>
      <c r="T627">
        <v>7882</v>
      </c>
      <c r="U627" t="s">
        <v>372</v>
      </c>
      <c r="V627" t="s">
        <v>372</v>
      </c>
      <c r="W627" t="s">
        <v>2317</v>
      </c>
      <c r="X627">
        <v>2625</v>
      </c>
      <c r="Y627" t="s">
        <v>244</v>
      </c>
      <c r="AA627">
        <v>187</v>
      </c>
      <c r="AB627" t="s">
        <v>2318</v>
      </c>
      <c r="AC627" t="s">
        <v>2316</v>
      </c>
      <c r="AD627">
        <v>5</v>
      </c>
      <c r="AE627">
        <v>711763.65</v>
      </c>
      <c r="AF627">
        <v>6172299.0499999998</v>
      </c>
    </row>
    <row r="628" spans="1:32" x14ac:dyDescent="0.25">
      <c r="A628" s="40">
        <v>626</v>
      </c>
      <c r="B628" t="s">
        <v>2319</v>
      </c>
      <c r="C628">
        <v>130</v>
      </c>
      <c r="D628">
        <v>1993</v>
      </c>
      <c r="E628">
        <v>0</v>
      </c>
      <c r="F628">
        <v>4</v>
      </c>
      <c r="H628">
        <v>2</v>
      </c>
      <c r="J628">
        <v>1</v>
      </c>
      <c r="K628" t="s">
        <v>240</v>
      </c>
      <c r="M628">
        <v>1</v>
      </c>
      <c r="N628">
        <v>90</v>
      </c>
      <c r="O628">
        <v>90</v>
      </c>
      <c r="P628">
        <v>90</v>
      </c>
      <c r="Q628">
        <v>0</v>
      </c>
      <c r="R628">
        <v>0</v>
      </c>
      <c r="S628" t="s">
        <v>2320</v>
      </c>
      <c r="T628">
        <v>250</v>
      </c>
      <c r="U628" t="s">
        <v>303</v>
      </c>
      <c r="V628" t="s">
        <v>303</v>
      </c>
      <c r="W628" t="s">
        <v>732</v>
      </c>
      <c r="X628">
        <v>2625</v>
      </c>
      <c r="Y628" t="s">
        <v>244</v>
      </c>
      <c r="AA628">
        <v>187</v>
      </c>
      <c r="AB628" t="s">
        <v>2321</v>
      </c>
      <c r="AC628" t="s">
        <v>2320</v>
      </c>
      <c r="AD628">
        <v>5</v>
      </c>
      <c r="AE628">
        <v>711483.6</v>
      </c>
      <c r="AF628">
        <v>6172457.7199999997</v>
      </c>
    </row>
    <row r="629" spans="1:32" x14ac:dyDescent="0.25">
      <c r="A629" s="40">
        <v>627</v>
      </c>
      <c r="B629" t="s">
        <v>2322</v>
      </c>
      <c r="C629">
        <v>120</v>
      </c>
      <c r="D629">
        <v>1953</v>
      </c>
      <c r="E629">
        <v>0</v>
      </c>
      <c r="F629">
        <v>5</v>
      </c>
      <c r="H629">
        <v>1</v>
      </c>
      <c r="J629">
        <v>2</v>
      </c>
      <c r="K629" t="s">
        <v>260</v>
      </c>
      <c r="M629">
        <v>1</v>
      </c>
      <c r="N629">
        <v>77</v>
      </c>
      <c r="O629">
        <v>77</v>
      </c>
      <c r="P629">
        <v>138</v>
      </c>
      <c r="Q629">
        <v>0</v>
      </c>
      <c r="R629">
        <v>0</v>
      </c>
      <c r="S629" t="s">
        <v>2323</v>
      </c>
      <c r="T629">
        <v>958</v>
      </c>
      <c r="U629" t="s">
        <v>412</v>
      </c>
      <c r="V629" t="s">
        <v>412</v>
      </c>
      <c r="W629" t="s">
        <v>2324</v>
      </c>
      <c r="X629">
        <v>2665</v>
      </c>
      <c r="Y629" t="s">
        <v>257</v>
      </c>
      <c r="AA629">
        <v>187</v>
      </c>
      <c r="AB629" t="s">
        <v>2325</v>
      </c>
      <c r="AC629" t="s">
        <v>2323</v>
      </c>
      <c r="AD629">
        <v>5</v>
      </c>
      <c r="AE629">
        <v>713120.99</v>
      </c>
      <c r="AF629">
        <v>6168843.9299999997</v>
      </c>
    </row>
    <row r="630" spans="1:32" x14ac:dyDescent="0.25">
      <c r="A630" s="40">
        <v>628</v>
      </c>
      <c r="B630" t="s">
        <v>2326</v>
      </c>
      <c r="C630">
        <v>130</v>
      </c>
      <c r="D630">
        <v>1993</v>
      </c>
      <c r="E630">
        <v>0</v>
      </c>
      <c r="F630">
        <v>4</v>
      </c>
      <c r="H630">
        <v>2</v>
      </c>
      <c r="J630">
        <v>1</v>
      </c>
      <c r="K630" t="s">
        <v>240</v>
      </c>
      <c r="M630">
        <v>1</v>
      </c>
      <c r="N630">
        <v>90</v>
      </c>
      <c r="O630">
        <v>90</v>
      </c>
      <c r="P630">
        <v>90</v>
      </c>
      <c r="Q630">
        <v>0</v>
      </c>
      <c r="R630">
        <v>0</v>
      </c>
      <c r="S630" t="s">
        <v>2327</v>
      </c>
      <c r="T630">
        <v>9100</v>
      </c>
      <c r="U630" t="s">
        <v>267</v>
      </c>
      <c r="V630" t="s">
        <v>267</v>
      </c>
      <c r="W630" t="s">
        <v>770</v>
      </c>
      <c r="X630">
        <v>2625</v>
      </c>
      <c r="Y630" t="s">
        <v>244</v>
      </c>
      <c r="AA630">
        <v>187</v>
      </c>
      <c r="AB630" t="s">
        <v>2328</v>
      </c>
      <c r="AC630" t="s">
        <v>2327</v>
      </c>
      <c r="AD630">
        <v>5</v>
      </c>
      <c r="AE630">
        <v>711743.44</v>
      </c>
      <c r="AF630">
        <v>6172476.1299999999</v>
      </c>
    </row>
    <row r="631" spans="1:32" x14ac:dyDescent="0.25">
      <c r="A631" s="40">
        <v>629</v>
      </c>
      <c r="B631" t="s">
        <v>2329</v>
      </c>
      <c r="C631">
        <v>120</v>
      </c>
      <c r="D631">
        <v>2012</v>
      </c>
      <c r="E631">
        <v>0</v>
      </c>
      <c r="F631">
        <v>5</v>
      </c>
      <c r="H631">
        <v>1</v>
      </c>
      <c r="J631">
        <v>2</v>
      </c>
      <c r="K631" t="s">
        <v>260</v>
      </c>
      <c r="L631">
        <v>90</v>
      </c>
      <c r="M631">
        <v>1</v>
      </c>
      <c r="N631">
        <v>163</v>
      </c>
      <c r="O631">
        <v>163</v>
      </c>
      <c r="P631">
        <v>138</v>
      </c>
      <c r="Q631">
        <v>0</v>
      </c>
      <c r="R631">
        <v>0</v>
      </c>
      <c r="S631" t="s">
        <v>2330</v>
      </c>
      <c r="T631">
        <v>1917</v>
      </c>
      <c r="U631" t="s">
        <v>683</v>
      </c>
      <c r="V631" t="s">
        <v>683</v>
      </c>
      <c r="W631" t="s">
        <v>811</v>
      </c>
      <c r="X631">
        <v>2665</v>
      </c>
      <c r="Y631" t="s">
        <v>257</v>
      </c>
      <c r="AA631">
        <v>187</v>
      </c>
      <c r="AB631" t="s">
        <v>2331</v>
      </c>
      <c r="AC631" t="s">
        <v>2330</v>
      </c>
      <c r="AD631">
        <v>5</v>
      </c>
      <c r="AE631">
        <v>713518.29</v>
      </c>
      <c r="AF631">
        <v>6168642.8499999996</v>
      </c>
    </row>
    <row r="632" spans="1:32" x14ac:dyDescent="0.25">
      <c r="A632" s="40">
        <v>630</v>
      </c>
      <c r="B632" t="s">
        <v>2332</v>
      </c>
      <c r="C632">
        <v>120</v>
      </c>
      <c r="D632">
        <v>1971</v>
      </c>
      <c r="E632">
        <v>1979</v>
      </c>
      <c r="F632">
        <v>3</v>
      </c>
      <c r="H632">
        <v>1</v>
      </c>
      <c r="J632">
        <v>2</v>
      </c>
      <c r="K632" t="s">
        <v>260</v>
      </c>
      <c r="L632">
        <v>2</v>
      </c>
      <c r="M632">
        <v>1</v>
      </c>
      <c r="N632">
        <v>171</v>
      </c>
      <c r="O632">
        <v>171</v>
      </c>
      <c r="P632">
        <v>171</v>
      </c>
      <c r="Q632">
        <v>0</v>
      </c>
      <c r="R632">
        <v>0</v>
      </c>
      <c r="S632" t="s">
        <v>2333</v>
      </c>
      <c r="T632">
        <v>6710</v>
      </c>
      <c r="U632" t="s">
        <v>327</v>
      </c>
      <c r="V632" t="s">
        <v>327</v>
      </c>
      <c r="W632" t="s">
        <v>2027</v>
      </c>
      <c r="X632">
        <v>2625</v>
      </c>
      <c r="Y632" t="s">
        <v>244</v>
      </c>
      <c r="AA632">
        <v>187</v>
      </c>
      <c r="AB632" t="s">
        <v>2334</v>
      </c>
      <c r="AC632" t="s">
        <v>2333</v>
      </c>
      <c r="AD632">
        <v>5</v>
      </c>
      <c r="AE632">
        <v>710952.01</v>
      </c>
      <c r="AF632">
        <v>6171847.8899999997</v>
      </c>
    </row>
    <row r="633" spans="1:32" x14ac:dyDescent="0.25">
      <c r="A633" s="40">
        <v>631</v>
      </c>
      <c r="B633" t="s">
        <v>2335</v>
      </c>
      <c r="C633">
        <v>120</v>
      </c>
      <c r="D633">
        <v>1972</v>
      </c>
      <c r="E633">
        <v>0</v>
      </c>
      <c r="F633">
        <v>3</v>
      </c>
      <c r="H633">
        <v>1</v>
      </c>
      <c r="J633">
        <v>2</v>
      </c>
      <c r="K633" t="s">
        <v>260</v>
      </c>
      <c r="M633">
        <v>1</v>
      </c>
      <c r="N633">
        <v>136</v>
      </c>
      <c r="O633">
        <v>136</v>
      </c>
      <c r="P633">
        <v>136</v>
      </c>
      <c r="Q633">
        <v>0</v>
      </c>
      <c r="R633">
        <v>0</v>
      </c>
      <c r="S633" t="s">
        <v>2336</v>
      </c>
      <c r="T633">
        <v>7882</v>
      </c>
      <c r="U633" t="s">
        <v>372</v>
      </c>
      <c r="V633" t="s">
        <v>372</v>
      </c>
      <c r="W633" t="s">
        <v>2337</v>
      </c>
      <c r="X633">
        <v>2625</v>
      </c>
      <c r="Y633" t="s">
        <v>244</v>
      </c>
      <c r="AA633">
        <v>187</v>
      </c>
      <c r="AB633" t="s">
        <v>2338</v>
      </c>
      <c r="AC633" t="s">
        <v>2336</v>
      </c>
      <c r="AD633">
        <v>5</v>
      </c>
      <c r="AE633">
        <v>711890.57</v>
      </c>
      <c r="AF633">
        <v>6172195.04</v>
      </c>
    </row>
    <row r="634" spans="1:32" x14ac:dyDescent="0.25">
      <c r="A634" s="40">
        <v>632</v>
      </c>
      <c r="B634" t="s">
        <v>2339</v>
      </c>
      <c r="C634">
        <v>120</v>
      </c>
      <c r="D634">
        <v>1956</v>
      </c>
      <c r="E634">
        <v>1978</v>
      </c>
      <c r="F634">
        <v>3</v>
      </c>
      <c r="H634">
        <v>2</v>
      </c>
      <c r="J634">
        <v>7</v>
      </c>
      <c r="K634" t="s">
        <v>253</v>
      </c>
      <c r="M634">
        <v>1</v>
      </c>
      <c r="N634">
        <v>143</v>
      </c>
      <c r="O634">
        <v>143</v>
      </c>
      <c r="P634">
        <v>143</v>
      </c>
      <c r="Q634">
        <v>0</v>
      </c>
      <c r="R634">
        <v>0</v>
      </c>
      <c r="S634" t="s">
        <v>2340</v>
      </c>
      <c r="T634">
        <v>7775</v>
      </c>
      <c r="U634" t="s">
        <v>262</v>
      </c>
      <c r="V634" t="s">
        <v>262</v>
      </c>
      <c r="W634" t="s">
        <v>290</v>
      </c>
      <c r="X634">
        <v>2665</v>
      </c>
      <c r="Y634" t="s">
        <v>257</v>
      </c>
      <c r="AA634">
        <v>187</v>
      </c>
      <c r="AB634" t="s">
        <v>2341</v>
      </c>
      <c r="AC634" t="s">
        <v>2340</v>
      </c>
      <c r="AD634">
        <v>5</v>
      </c>
      <c r="AE634">
        <v>712478.68</v>
      </c>
      <c r="AF634">
        <v>6169144.3600000003</v>
      </c>
    </row>
    <row r="635" spans="1:32" x14ac:dyDescent="0.25">
      <c r="A635" s="40">
        <v>633</v>
      </c>
      <c r="B635" t="s">
        <v>2342</v>
      </c>
      <c r="C635">
        <v>120</v>
      </c>
      <c r="D635">
        <v>1979</v>
      </c>
      <c r="E635">
        <v>0</v>
      </c>
      <c r="F635">
        <v>4</v>
      </c>
      <c r="H635">
        <v>1</v>
      </c>
      <c r="J635">
        <v>7</v>
      </c>
      <c r="K635" t="s">
        <v>253</v>
      </c>
      <c r="L635">
        <v>2</v>
      </c>
      <c r="M635">
        <v>1</v>
      </c>
      <c r="N635">
        <v>86</v>
      </c>
      <c r="O635">
        <v>86</v>
      </c>
      <c r="P635">
        <v>106</v>
      </c>
      <c r="Q635">
        <v>0</v>
      </c>
      <c r="R635">
        <v>0</v>
      </c>
      <c r="S635" t="s">
        <v>2343</v>
      </c>
      <c r="T635">
        <v>3621</v>
      </c>
      <c r="U635" t="s">
        <v>1322</v>
      </c>
      <c r="V635" t="s">
        <v>1322</v>
      </c>
      <c r="W635" t="s">
        <v>413</v>
      </c>
      <c r="X635">
        <v>2665</v>
      </c>
      <c r="Y635" t="s">
        <v>257</v>
      </c>
      <c r="AA635">
        <v>187</v>
      </c>
      <c r="AB635" t="s">
        <v>2344</v>
      </c>
      <c r="AC635" t="s">
        <v>2343</v>
      </c>
      <c r="AD635">
        <v>5</v>
      </c>
      <c r="AE635">
        <v>713080.65</v>
      </c>
      <c r="AF635">
        <v>6168575.46</v>
      </c>
    </row>
    <row r="636" spans="1:32" x14ac:dyDescent="0.25">
      <c r="A636" s="40">
        <v>634</v>
      </c>
      <c r="B636" t="s">
        <v>2345</v>
      </c>
      <c r="C636">
        <v>120</v>
      </c>
      <c r="D636">
        <v>1979</v>
      </c>
      <c r="E636">
        <v>0</v>
      </c>
      <c r="F636">
        <v>3</v>
      </c>
      <c r="H636">
        <v>1</v>
      </c>
      <c r="J636">
        <v>7</v>
      </c>
      <c r="K636" t="s">
        <v>253</v>
      </c>
      <c r="M636">
        <v>1</v>
      </c>
      <c r="N636">
        <v>110</v>
      </c>
      <c r="O636">
        <v>110</v>
      </c>
      <c r="P636">
        <v>110</v>
      </c>
      <c r="Q636">
        <v>0</v>
      </c>
      <c r="R636">
        <v>0</v>
      </c>
      <c r="S636" t="s">
        <v>2346</v>
      </c>
      <c r="T636">
        <v>5858</v>
      </c>
      <c r="U636" t="s">
        <v>294</v>
      </c>
      <c r="V636" t="s">
        <v>294</v>
      </c>
      <c r="W636" t="s">
        <v>2347</v>
      </c>
      <c r="X636">
        <v>2665</v>
      </c>
      <c r="Y636" t="s">
        <v>257</v>
      </c>
      <c r="AA636">
        <v>187</v>
      </c>
      <c r="AB636" t="s">
        <v>2348</v>
      </c>
      <c r="AC636" t="s">
        <v>2346</v>
      </c>
      <c r="AD636">
        <v>5</v>
      </c>
      <c r="AE636">
        <v>711946.02</v>
      </c>
      <c r="AF636">
        <v>6169549.3499999996</v>
      </c>
    </row>
    <row r="637" spans="1:32" x14ac:dyDescent="0.25">
      <c r="A637" s="40">
        <v>635</v>
      </c>
      <c r="B637" t="s">
        <v>2349</v>
      </c>
      <c r="C637">
        <v>130</v>
      </c>
      <c r="D637">
        <v>2008</v>
      </c>
      <c r="E637">
        <v>0</v>
      </c>
      <c r="F637">
        <v>2</v>
      </c>
      <c r="H637">
        <v>1</v>
      </c>
      <c r="J637">
        <v>2</v>
      </c>
      <c r="K637" t="s">
        <v>260</v>
      </c>
      <c r="L637">
        <v>90</v>
      </c>
      <c r="M637">
        <v>1</v>
      </c>
      <c r="N637">
        <v>56</v>
      </c>
      <c r="O637">
        <v>56</v>
      </c>
      <c r="P637">
        <v>108</v>
      </c>
      <c r="Q637">
        <v>0</v>
      </c>
      <c r="R637">
        <v>0</v>
      </c>
      <c r="S637" t="s">
        <v>2350</v>
      </c>
      <c r="T637">
        <v>7450</v>
      </c>
      <c r="U637" t="s">
        <v>332</v>
      </c>
      <c r="V637" t="s">
        <v>332</v>
      </c>
      <c r="W637" t="s">
        <v>260</v>
      </c>
      <c r="X637">
        <v>2665</v>
      </c>
      <c r="Y637" t="s">
        <v>257</v>
      </c>
      <c r="AA637">
        <v>187</v>
      </c>
      <c r="AB637" t="s">
        <v>2351</v>
      </c>
      <c r="AC637" t="s">
        <v>2350</v>
      </c>
      <c r="AD637">
        <v>5</v>
      </c>
      <c r="AE637">
        <v>712727.04000000004</v>
      </c>
      <c r="AF637">
        <v>6168851.6100000003</v>
      </c>
    </row>
    <row r="638" spans="1:32" x14ac:dyDescent="0.25">
      <c r="A638" s="40">
        <v>636</v>
      </c>
      <c r="B638" t="s">
        <v>2352</v>
      </c>
      <c r="C638">
        <v>130</v>
      </c>
      <c r="D638">
        <v>2008</v>
      </c>
      <c r="E638">
        <v>0</v>
      </c>
      <c r="F638">
        <v>2</v>
      </c>
      <c r="H638">
        <v>1</v>
      </c>
      <c r="J638">
        <v>2</v>
      </c>
      <c r="K638" t="s">
        <v>260</v>
      </c>
      <c r="L638">
        <v>90</v>
      </c>
      <c r="M638">
        <v>1</v>
      </c>
      <c r="N638">
        <v>56</v>
      </c>
      <c r="O638">
        <v>56</v>
      </c>
      <c r="P638">
        <v>108</v>
      </c>
      <c r="Q638">
        <v>0</v>
      </c>
      <c r="R638">
        <v>0</v>
      </c>
      <c r="S638" t="s">
        <v>2353</v>
      </c>
      <c r="T638">
        <v>7450</v>
      </c>
      <c r="U638" t="s">
        <v>332</v>
      </c>
      <c r="V638" t="s">
        <v>332</v>
      </c>
      <c r="W638" t="s">
        <v>573</v>
      </c>
      <c r="X638">
        <v>2665</v>
      </c>
      <c r="Y638" t="s">
        <v>257</v>
      </c>
      <c r="AA638">
        <v>187</v>
      </c>
      <c r="AB638" t="s">
        <v>2354</v>
      </c>
      <c r="AC638" t="s">
        <v>2353</v>
      </c>
      <c r="AD638">
        <v>5</v>
      </c>
      <c r="AE638">
        <v>712710.87</v>
      </c>
      <c r="AF638">
        <v>6168824.6200000001</v>
      </c>
    </row>
    <row r="639" spans="1:32" x14ac:dyDescent="0.25">
      <c r="A639" s="40">
        <v>637</v>
      </c>
      <c r="B639" t="s">
        <v>2355</v>
      </c>
      <c r="C639">
        <v>130</v>
      </c>
      <c r="D639">
        <v>2008</v>
      </c>
      <c r="E639">
        <v>0</v>
      </c>
      <c r="F639">
        <v>2</v>
      </c>
      <c r="H639">
        <v>1</v>
      </c>
      <c r="J639">
        <v>2</v>
      </c>
      <c r="K639" t="s">
        <v>260</v>
      </c>
      <c r="L639">
        <v>90</v>
      </c>
      <c r="M639">
        <v>1</v>
      </c>
      <c r="N639">
        <v>56</v>
      </c>
      <c r="O639">
        <v>56</v>
      </c>
      <c r="P639">
        <v>108</v>
      </c>
      <c r="Q639">
        <v>0</v>
      </c>
      <c r="R639">
        <v>0</v>
      </c>
      <c r="S639" t="s">
        <v>2356</v>
      </c>
      <c r="T639">
        <v>7450</v>
      </c>
      <c r="U639" t="s">
        <v>332</v>
      </c>
      <c r="V639" t="s">
        <v>332</v>
      </c>
      <c r="W639" t="s">
        <v>1728</v>
      </c>
      <c r="X639">
        <v>2665</v>
      </c>
      <c r="Y639" t="s">
        <v>257</v>
      </c>
      <c r="AA639">
        <v>187</v>
      </c>
      <c r="AB639" t="s">
        <v>2357</v>
      </c>
      <c r="AC639" t="s">
        <v>2356</v>
      </c>
      <c r="AD639">
        <v>5</v>
      </c>
      <c r="AE639">
        <v>712694.32</v>
      </c>
      <c r="AF639">
        <v>6168798.3799999999</v>
      </c>
    </row>
    <row r="640" spans="1:32" x14ac:dyDescent="0.25">
      <c r="A640" s="40">
        <v>638</v>
      </c>
      <c r="B640" t="s">
        <v>2358</v>
      </c>
      <c r="C640">
        <v>130</v>
      </c>
      <c r="D640">
        <v>2008</v>
      </c>
      <c r="E640">
        <v>0</v>
      </c>
      <c r="F640">
        <v>2</v>
      </c>
      <c r="H640">
        <v>1</v>
      </c>
      <c r="J640">
        <v>2</v>
      </c>
      <c r="K640" t="s">
        <v>260</v>
      </c>
      <c r="L640">
        <v>90</v>
      </c>
      <c r="M640">
        <v>2</v>
      </c>
      <c r="N640">
        <v>62</v>
      </c>
      <c r="O640">
        <v>62</v>
      </c>
      <c r="P640">
        <v>178</v>
      </c>
      <c r="Q640">
        <v>0</v>
      </c>
      <c r="R640">
        <v>0</v>
      </c>
      <c r="S640" t="s">
        <v>2359</v>
      </c>
      <c r="T640">
        <v>7450</v>
      </c>
      <c r="U640" t="s">
        <v>332</v>
      </c>
      <c r="V640" t="s">
        <v>332</v>
      </c>
      <c r="W640" t="s">
        <v>1819</v>
      </c>
      <c r="X640">
        <v>2665</v>
      </c>
      <c r="Y640" t="s">
        <v>257</v>
      </c>
      <c r="AA640">
        <v>187</v>
      </c>
      <c r="AB640" t="s">
        <v>2360</v>
      </c>
      <c r="AC640" t="s">
        <v>2359</v>
      </c>
      <c r="AD640">
        <v>5</v>
      </c>
      <c r="AE640">
        <v>712654.64</v>
      </c>
      <c r="AF640">
        <v>6168799.6399999997</v>
      </c>
    </row>
    <row r="641" spans="1:32" x14ac:dyDescent="0.25">
      <c r="A641" s="40">
        <v>639</v>
      </c>
      <c r="B641" t="s">
        <v>2361</v>
      </c>
      <c r="C641">
        <v>130</v>
      </c>
      <c r="D641">
        <v>2008</v>
      </c>
      <c r="E641">
        <v>0</v>
      </c>
      <c r="F641">
        <v>2</v>
      </c>
      <c r="H641">
        <v>1</v>
      </c>
      <c r="J641">
        <v>2</v>
      </c>
      <c r="K641" t="s">
        <v>260</v>
      </c>
      <c r="L641">
        <v>90</v>
      </c>
      <c r="M641">
        <v>1</v>
      </c>
      <c r="N641">
        <v>56</v>
      </c>
      <c r="O641">
        <v>56</v>
      </c>
      <c r="P641">
        <v>108</v>
      </c>
      <c r="Q641">
        <v>0</v>
      </c>
      <c r="R641">
        <v>0</v>
      </c>
      <c r="S641" t="s">
        <v>2362</v>
      </c>
      <c r="T641">
        <v>7450</v>
      </c>
      <c r="U641" t="s">
        <v>332</v>
      </c>
      <c r="V641" t="s">
        <v>332</v>
      </c>
      <c r="W641" t="s">
        <v>2363</v>
      </c>
      <c r="X641">
        <v>2665</v>
      </c>
      <c r="Y641" t="s">
        <v>257</v>
      </c>
      <c r="AA641">
        <v>187</v>
      </c>
      <c r="AB641" t="s">
        <v>2364</v>
      </c>
      <c r="AC641" t="s">
        <v>2362</v>
      </c>
      <c r="AD641">
        <v>5</v>
      </c>
      <c r="AE641">
        <v>712679.4</v>
      </c>
      <c r="AF641">
        <v>6168770.1900000004</v>
      </c>
    </row>
    <row r="642" spans="1:32" x14ac:dyDescent="0.25">
      <c r="A642" s="40">
        <v>640</v>
      </c>
      <c r="B642" t="s">
        <v>2365</v>
      </c>
      <c r="C642">
        <v>130</v>
      </c>
      <c r="D642">
        <v>2008</v>
      </c>
      <c r="E642">
        <v>0</v>
      </c>
      <c r="F642">
        <v>2</v>
      </c>
      <c r="H642">
        <v>1</v>
      </c>
      <c r="J642">
        <v>2</v>
      </c>
      <c r="K642" t="s">
        <v>260</v>
      </c>
      <c r="L642">
        <v>90</v>
      </c>
      <c r="M642">
        <v>1</v>
      </c>
      <c r="N642">
        <v>45</v>
      </c>
      <c r="O642">
        <v>45</v>
      </c>
      <c r="P642">
        <v>86</v>
      </c>
      <c r="Q642">
        <v>0</v>
      </c>
      <c r="R642">
        <v>0</v>
      </c>
      <c r="S642" t="s">
        <v>2366</v>
      </c>
      <c r="T642">
        <v>7450</v>
      </c>
      <c r="U642" t="s">
        <v>332</v>
      </c>
      <c r="V642" t="s">
        <v>332</v>
      </c>
      <c r="W642" t="s">
        <v>2367</v>
      </c>
      <c r="X642">
        <v>2665</v>
      </c>
      <c r="Y642" t="s">
        <v>257</v>
      </c>
      <c r="AA642">
        <v>187</v>
      </c>
      <c r="AB642" t="s">
        <v>2368</v>
      </c>
      <c r="AC642" t="s">
        <v>2366</v>
      </c>
      <c r="AD642">
        <v>5</v>
      </c>
      <c r="AE642">
        <v>712685.43</v>
      </c>
      <c r="AF642">
        <v>6168762.8099999996</v>
      </c>
    </row>
    <row r="643" spans="1:32" x14ac:dyDescent="0.25">
      <c r="A643" s="40">
        <v>641</v>
      </c>
      <c r="B643" t="s">
        <v>2369</v>
      </c>
      <c r="C643">
        <v>130</v>
      </c>
      <c r="D643">
        <v>2008</v>
      </c>
      <c r="E643">
        <v>0</v>
      </c>
      <c r="F643">
        <v>2</v>
      </c>
      <c r="H643">
        <v>1</v>
      </c>
      <c r="J643">
        <v>2</v>
      </c>
      <c r="K643" t="s">
        <v>260</v>
      </c>
      <c r="L643">
        <v>90</v>
      </c>
      <c r="M643">
        <v>1</v>
      </c>
      <c r="N643">
        <v>56</v>
      </c>
      <c r="O643">
        <v>56</v>
      </c>
      <c r="P643">
        <v>108</v>
      </c>
      <c r="Q643">
        <v>0</v>
      </c>
      <c r="R643">
        <v>0</v>
      </c>
      <c r="S643" t="s">
        <v>2370</v>
      </c>
      <c r="T643">
        <v>7450</v>
      </c>
      <c r="U643" t="s">
        <v>332</v>
      </c>
      <c r="V643" t="s">
        <v>332</v>
      </c>
      <c r="W643" t="s">
        <v>2371</v>
      </c>
      <c r="X643">
        <v>2665</v>
      </c>
      <c r="Y643" t="s">
        <v>257</v>
      </c>
      <c r="AA643">
        <v>187</v>
      </c>
      <c r="AB643" t="s">
        <v>2372</v>
      </c>
      <c r="AC643" t="s">
        <v>2370</v>
      </c>
      <c r="AD643">
        <v>5</v>
      </c>
      <c r="AE643">
        <v>712646.38</v>
      </c>
      <c r="AF643">
        <v>6168763.5800000001</v>
      </c>
    </row>
    <row r="644" spans="1:32" x14ac:dyDescent="0.25">
      <c r="A644" s="40">
        <v>642</v>
      </c>
      <c r="B644" t="s">
        <v>2373</v>
      </c>
      <c r="C644">
        <v>130</v>
      </c>
      <c r="D644">
        <v>2008</v>
      </c>
      <c r="E644">
        <v>0</v>
      </c>
      <c r="F644">
        <v>2</v>
      </c>
      <c r="H644">
        <v>1</v>
      </c>
      <c r="J644">
        <v>2</v>
      </c>
      <c r="K644" t="s">
        <v>260</v>
      </c>
      <c r="L644">
        <v>90</v>
      </c>
      <c r="M644">
        <v>1</v>
      </c>
      <c r="N644">
        <v>56</v>
      </c>
      <c r="O644">
        <v>56</v>
      </c>
      <c r="P644">
        <v>108</v>
      </c>
      <c r="Q644">
        <v>0</v>
      </c>
      <c r="R644">
        <v>0</v>
      </c>
      <c r="S644" t="s">
        <v>2374</v>
      </c>
      <c r="T644">
        <v>7450</v>
      </c>
      <c r="U644" t="s">
        <v>332</v>
      </c>
      <c r="V644" t="s">
        <v>332</v>
      </c>
      <c r="W644" t="s">
        <v>2375</v>
      </c>
      <c r="X644">
        <v>2665</v>
      </c>
      <c r="Y644" t="s">
        <v>257</v>
      </c>
      <c r="AA644">
        <v>187</v>
      </c>
      <c r="AB644" t="s">
        <v>2376</v>
      </c>
      <c r="AC644" t="s">
        <v>2374</v>
      </c>
      <c r="AD644">
        <v>5</v>
      </c>
      <c r="AE644">
        <v>712613.03</v>
      </c>
      <c r="AF644">
        <v>6168757.4299999997</v>
      </c>
    </row>
    <row r="645" spans="1:32" x14ac:dyDescent="0.25">
      <c r="A645" s="40">
        <v>643</v>
      </c>
      <c r="B645" t="s">
        <v>2377</v>
      </c>
      <c r="C645">
        <v>140</v>
      </c>
      <c r="D645">
        <v>2008</v>
      </c>
      <c r="E645">
        <v>0</v>
      </c>
      <c r="F645">
        <v>2</v>
      </c>
      <c r="H645">
        <v>6</v>
      </c>
      <c r="J645">
        <v>1</v>
      </c>
      <c r="K645" t="s">
        <v>240</v>
      </c>
      <c r="L645">
        <v>90</v>
      </c>
      <c r="M645">
        <v>3</v>
      </c>
      <c r="N645">
        <v>830</v>
      </c>
      <c r="O645">
        <v>3449</v>
      </c>
      <c r="P645">
        <v>3449</v>
      </c>
      <c r="Q645">
        <v>0</v>
      </c>
      <c r="R645">
        <v>0</v>
      </c>
      <c r="S645" t="s">
        <v>2378</v>
      </c>
      <c r="T645">
        <v>1580</v>
      </c>
      <c r="U645" t="s">
        <v>1077</v>
      </c>
      <c r="V645" t="s">
        <v>1077</v>
      </c>
      <c r="W645" t="s">
        <v>515</v>
      </c>
      <c r="X645">
        <v>2625</v>
      </c>
      <c r="Y645" t="s">
        <v>244</v>
      </c>
      <c r="AA645">
        <v>187</v>
      </c>
      <c r="AB645" t="s">
        <v>1078</v>
      </c>
      <c r="AC645" t="s">
        <v>2378</v>
      </c>
      <c r="AD645">
        <v>5</v>
      </c>
      <c r="AE645">
        <v>711786.9</v>
      </c>
      <c r="AF645">
        <v>6172713.4100000001</v>
      </c>
    </row>
    <row r="646" spans="1:32" x14ac:dyDescent="0.25">
      <c r="A646" s="40">
        <v>644</v>
      </c>
      <c r="B646" t="s">
        <v>2379</v>
      </c>
      <c r="C646">
        <v>130</v>
      </c>
      <c r="D646">
        <v>1967</v>
      </c>
      <c r="E646">
        <v>2005</v>
      </c>
      <c r="F646">
        <v>1</v>
      </c>
      <c r="H646">
        <v>1</v>
      </c>
      <c r="J646">
        <v>1</v>
      </c>
      <c r="K646" t="s">
        <v>240</v>
      </c>
      <c r="L646">
        <v>2</v>
      </c>
      <c r="M646">
        <v>1</v>
      </c>
      <c r="N646">
        <v>143</v>
      </c>
      <c r="O646">
        <v>143</v>
      </c>
      <c r="P646">
        <v>127</v>
      </c>
      <c r="Q646">
        <v>0</v>
      </c>
      <c r="R646">
        <v>0</v>
      </c>
      <c r="S646" t="s">
        <v>2380</v>
      </c>
      <c r="T646">
        <v>4154</v>
      </c>
      <c r="U646" t="s">
        <v>322</v>
      </c>
      <c r="V646" t="s">
        <v>322</v>
      </c>
      <c r="W646" t="s">
        <v>945</v>
      </c>
      <c r="X646">
        <v>2665</v>
      </c>
      <c r="Y646" t="s">
        <v>257</v>
      </c>
      <c r="AA646">
        <v>187</v>
      </c>
      <c r="AB646" t="s">
        <v>2381</v>
      </c>
      <c r="AC646" t="s">
        <v>2380</v>
      </c>
      <c r="AD646">
        <v>5</v>
      </c>
      <c r="AE646">
        <v>713569.24</v>
      </c>
      <c r="AF646">
        <v>6169281.1100000003</v>
      </c>
    </row>
    <row r="647" spans="1:32" x14ac:dyDescent="0.25">
      <c r="A647" s="40">
        <v>645</v>
      </c>
      <c r="B647" t="s">
        <v>2382</v>
      </c>
      <c r="C647">
        <v>120</v>
      </c>
      <c r="D647">
        <v>1973</v>
      </c>
      <c r="E647">
        <v>1994</v>
      </c>
      <c r="F647">
        <v>90</v>
      </c>
      <c r="H647">
        <v>1</v>
      </c>
      <c r="J647">
        <v>1</v>
      </c>
      <c r="K647" t="s">
        <v>240</v>
      </c>
      <c r="L647">
        <v>2</v>
      </c>
      <c r="M647">
        <v>1</v>
      </c>
      <c r="N647">
        <v>183</v>
      </c>
      <c r="O647">
        <v>183</v>
      </c>
      <c r="P647">
        <v>183</v>
      </c>
      <c r="Q647">
        <v>0</v>
      </c>
      <c r="R647">
        <v>0</v>
      </c>
      <c r="S647" t="s">
        <v>2383</v>
      </c>
      <c r="T647">
        <v>2449</v>
      </c>
      <c r="U647" t="s">
        <v>312</v>
      </c>
      <c r="V647" t="s">
        <v>312</v>
      </c>
      <c r="W647" t="s">
        <v>991</v>
      </c>
      <c r="X647">
        <v>2625</v>
      </c>
      <c r="Y647" t="s">
        <v>244</v>
      </c>
      <c r="AA647">
        <v>187</v>
      </c>
      <c r="AB647" t="s">
        <v>2384</v>
      </c>
      <c r="AC647" t="s">
        <v>2383</v>
      </c>
      <c r="AD647">
        <v>5</v>
      </c>
      <c r="AE647">
        <v>711310.88</v>
      </c>
      <c r="AF647">
        <v>6172026.6900000004</v>
      </c>
    </row>
    <row r="648" spans="1:32" x14ac:dyDescent="0.25">
      <c r="A648" s="40">
        <v>646</v>
      </c>
      <c r="B648" t="s">
        <v>2385</v>
      </c>
      <c r="C648">
        <v>130</v>
      </c>
      <c r="D648">
        <v>1975</v>
      </c>
      <c r="E648">
        <v>0</v>
      </c>
      <c r="F648">
        <v>1</v>
      </c>
      <c r="H648">
        <v>5</v>
      </c>
      <c r="J648">
        <v>1</v>
      </c>
      <c r="K648" t="s">
        <v>240</v>
      </c>
      <c r="L648">
        <v>0</v>
      </c>
      <c r="M648">
        <v>1</v>
      </c>
      <c r="N648">
        <v>75</v>
      </c>
      <c r="O648">
        <v>75</v>
      </c>
      <c r="P648">
        <v>125</v>
      </c>
      <c r="Q648">
        <v>0</v>
      </c>
      <c r="R648">
        <v>0</v>
      </c>
      <c r="S648" t="s">
        <v>2386</v>
      </c>
      <c r="T648">
        <v>2556</v>
      </c>
      <c r="U648" t="s">
        <v>317</v>
      </c>
      <c r="V648" t="s">
        <v>317</v>
      </c>
      <c r="W648" t="s">
        <v>2387</v>
      </c>
      <c r="X648">
        <v>2625</v>
      </c>
      <c r="Y648" t="s">
        <v>244</v>
      </c>
      <c r="AA648">
        <v>187</v>
      </c>
      <c r="AB648" t="s">
        <v>2388</v>
      </c>
      <c r="AC648" t="s">
        <v>2386</v>
      </c>
      <c r="AD648">
        <v>5</v>
      </c>
      <c r="AE648">
        <v>711512.49</v>
      </c>
      <c r="AF648">
        <v>6172321.9500000002</v>
      </c>
    </row>
    <row r="649" spans="1:32" x14ac:dyDescent="0.25">
      <c r="A649" s="40">
        <v>647</v>
      </c>
      <c r="B649" t="s">
        <v>2389</v>
      </c>
      <c r="C649">
        <v>120</v>
      </c>
      <c r="D649">
        <v>1972</v>
      </c>
      <c r="E649">
        <v>0</v>
      </c>
      <c r="F649">
        <v>10</v>
      </c>
      <c r="H649">
        <v>1</v>
      </c>
      <c r="J649">
        <v>2</v>
      </c>
      <c r="K649" t="s">
        <v>260</v>
      </c>
      <c r="L649">
        <v>5</v>
      </c>
      <c r="M649">
        <v>1</v>
      </c>
      <c r="N649">
        <v>156</v>
      </c>
      <c r="O649">
        <v>156</v>
      </c>
      <c r="P649">
        <v>156</v>
      </c>
      <c r="Q649">
        <v>0</v>
      </c>
      <c r="R649">
        <v>0</v>
      </c>
      <c r="S649" t="s">
        <v>2390</v>
      </c>
      <c r="T649">
        <v>7882</v>
      </c>
      <c r="U649" t="s">
        <v>372</v>
      </c>
      <c r="V649" t="s">
        <v>372</v>
      </c>
      <c r="W649" t="s">
        <v>2391</v>
      </c>
      <c r="X649">
        <v>2625</v>
      </c>
      <c r="Y649" t="s">
        <v>244</v>
      </c>
      <c r="AA649">
        <v>187</v>
      </c>
      <c r="AB649" t="s">
        <v>2392</v>
      </c>
      <c r="AC649" t="s">
        <v>2390</v>
      </c>
      <c r="AD649">
        <v>5</v>
      </c>
      <c r="AE649">
        <v>711910.83</v>
      </c>
      <c r="AF649">
        <v>6172198.0700000003</v>
      </c>
    </row>
    <row r="650" spans="1:32" x14ac:dyDescent="0.25">
      <c r="A650" s="40">
        <v>648</v>
      </c>
      <c r="B650" t="s">
        <v>2393</v>
      </c>
      <c r="C650">
        <v>130</v>
      </c>
      <c r="D650">
        <v>1993</v>
      </c>
      <c r="E650">
        <v>0</v>
      </c>
      <c r="F650">
        <v>4</v>
      </c>
      <c r="H650">
        <v>2</v>
      </c>
      <c r="J650">
        <v>1</v>
      </c>
      <c r="K650" t="s">
        <v>240</v>
      </c>
      <c r="M650">
        <v>1</v>
      </c>
      <c r="N650">
        <v>104</v>
      </c>
      <c r="O650">
        <v>104</v>
      </c>
      <c r="P650">
        <v>104</v>
      </c>
      <c r="Q650">
        <v>0</v>
      </c>
      <c r="R650">
        <v>0</v>
      </c>
      <c r="S650" t="s">
        <v>2394</v>
      </c>
      <c r="T650">
        <v>250</v>
      </c>
      <c r="U650" t="s">
        <v>303</v>
      </c>
      <c r="V650" t="s">
        <v>303</v>
      </c>
      <c r="W650" t="s">
        <v>393</v>
      </c>
      <c r="X650">
        <v>2625</v>
      </c>
      <c r="Y650" t="s">
        <v>244</v>
      </c>
      <c r="AA650">
        <v>187</v>
      </c>
      <c r="AB650" t="s">
        <v>2395</v>
      </c>
      <c r="AC650" t="s">
        <v>2394</v>
      </c>
      <c r="AD650">
        <v>5</v>
      </c>
      <c r="AE650">
        <v>711472.22</v>
      </c>
      <c r="AF650">
        <v>6172493.3499999996</v>
      </c>
    </row>
    <row r="651" spans="1:32" x14ac:dyDescent="0.25">
      <c r="A651" s="40">
        <v>649</v>
      </c>
      <c r="B651" t="s">
        <v>2396</v>
      </c>
      <c r="C651">
        <v>130</v>
      </c>
      <c r="D651">
        <v>2008</v>
      </c>
      <c r="E651">
        <v>0</v>
      </c>
      <c r="F651">
        <v>2</v>
      </c>
      <c r="H651">
        <v>1</v>
      </c>
      <c r="J651">
        <v>2</v>
      </c>
      <c r="K651" t="s">
        <v>260</v>
      </c>
      <c r="L651">
        <v>90</v>
      </c>
      <c r="M651">
        <v>1</v>
      </c>
      <c r="N651">
        <v>45</v>
      </c>
      <c r="O651">
        <v>45</v>
      </c>
      <c r="P651">
        <v>86</v>
      </c>
      <c r="Q651">
        <v>0</v>
      </c>
      <c r="R651">
        <v>0</v>
      </c>
      <c r="S651" t="s">
        <v>2397</v>
      </c>
      <c r="T651">
        <v>7450</v>
      </c>
      <c r="U651" t="s">
        <v>332</v>
      </c>
      <c r="V651" t="s">
        <v>332</v>
      </c>
      <c r="W651" t="s">
        <v>323</v>
      </c>
      <c r="X651">
        <v>2665</v>
      </c>
      <c r="Y651" t="s">
        <v>257</v>
      </c>
      <c r="AA651">
        <v>187</v>
      </c>
      <c r="AB651" t="s">
        <v>2398</v>
      </c>
      <c r="AC651" t="s">
        <v>2397</v>
      </c>
      <c r="AD651">
        <v>5</v>
      </c>
      <c r="AE651">
        <v>712685.76</v>
      </c>
      <c r="AF651">
        <v>6168808.5899999999</v>
      </c>
    </row>
    <row r="652" spans="1:32" x14ac:dyDescent="0.25">
      <c r="A652" s="40">
        <v>650</v>
      </c>
      <c r="B652" t="s">
        <v>2399</v>
      </c>
      <c r="C652">
        <v>130</v>
      </c>
      <c r="D652">
        <v>2008</v>
      </c>
      <c r="E652">
        <v>0</v>
      </c>
      <c r="F652">
        <v>2</v>
      </c>
      <c r="H652">
        <v>1</v>
      </c>
      <c r="J652">
        <v>2</v>
      </c>
      <c r="K652" t="s">
        <v>260</v>
      </c>
      <c r="L652">
        <v>90</v>
      </c>
      <c r="M652">
        <v>1</v>
      </c>
      <c r="N652">
        <v>56</v>
      </c>
      <c r="O652">
        <v>56</v>
      </c>
      <c r="P652">
        <v>108</v>
      </c>
      <c r="Q652">
        <v>0</v>
      </c>
      <c r="R652">
        <v>0</v>
      </c>
      <c r="S652" t="s">
        <v>2400</v>
      </c>
      <c r="T652">
        <v>7450</v>
      </c>
      <c r="U652" t="s">
        <v>332</v>
      </c>
      <c r="V652" t="s">
        <v>332</v>
      </c>
      <c r="W652" t="s">
        <v>498</v>
      </c>
      <c r="X652">
        <v>2665</v>
      </c>
      <c r="Y652" t="s">
        <v>257</v>
      </c>
      <c r="AA652">
        <v>187</v>
      </c>
      <c r="AB652" t="s">
        <v>2401</v>
      </c>
      <c r="AC652" t="s">
        <v>2400</v>
      </c>
      <c r="AD652">
        <v>5</v>
      </c>
      <c r="AE652">
        <v>712704.76</v>
      </c>
      <c r="AF652">
        <v>6168785.75</v>
      </c>
    </row>
    <row r="653" spans="1:32" x14ac:dyDescent="0.25">
      <c r="A653" s="40">
        <v>651</v>
      </c>
      <c r="B653" t="s">
        <v>2402</v>
      </c>
      <c r="C653">
        <v>130</v>
      </c>
      <c r="D653">
        <v>2008</v>
      </c>
      <c r="E653">
        <v>0</v>
      </c>
      <c r="F653">
        <v>2</v>
      </c>
      <c r="H653">
        <v>1</v>
      </c>
      <c r="J653">
        <v>2</v>
      </c>
      <c r="K653" t="s">
        <v>260</v>
      </c>
      <c r="L653">
        <v>90</v>
      </c>
      <c r="M653">
        <v>2</v>
      </c>
      <c r="N653">
        <v>56</v>
      </c>
      <c r="O653">
        <v>56</v>
      </c>
      <c r="P653">
        <v>160</v>
      </c>
      <c r="Q653">
        <v>0</v>
      </c>
      <c r="R653">
        <v>0</v>
      </c>
      <c r="S653" t="s">
        <v>2403</v>
      </c>
      <c r="T653">
        <v>7450</v>
      </c>
      <c r="U653" t="s">
        <v>332</v>
      </c>
      <c r="V653" t="s">
        <v>332</v>
      </c>
      <c r="W653" t="s">
        <v>2347</v>
      </c>
      <c r="X653">
        <v>2665</v>
      </c>
      <c r="Y653" t="s">
        <v>257</v>
      </c>
      <c r="AA653">
        <v>187</v>
      </c>
      <c r="AB653" t="s">
        <v>2404</v>
      </c>
      <c r="AC653" t="s">
        <v>2403</v>
      </c>
      <c r="AD653">
        <v>5</v>
      </c>
      <c r="AE653">
        <v>712661.83</v>
      </c>
      <c r="AF653">
        <v>6168791.1500000004</v>
      </c>
    </row>
    <row r="654" spans="1:32" x14ac:dyDescent="0.25">
      <c r="A654" s="40">
        <v>652</v>
      </c>
      <c r="B654" t="s">
        <v>2405</v>
      </c>
      <c r="C654">
        <v>130</v>
      </c>
      <c r="D654">
        <v>2008</v>
      </c>
      <c r="E654">
        <v>0</v>
      </c>
      <c r="F654">
        <v>2</v>
      </c>
      <c r="H654">
        <v>1</v>
      </c>
      <c r="J654">
        <v>2</v>
      </c>
      <c r="K654" t="s">
        <v>260</v>
      </c>
      <c r="L654">
        <v>90</v>
      </c>
      <c r="M654">
        <v>1</v>
      </c>
      <c r="N654">
        <v>45</v>
      </c>
      <c r="O654">
        <v>45</v>
      </c>
      <c r="P654">
        <v>86</v>
      </c>
      <c r="Q654">
        <v>0</v>
      </c>
      <c r="R654">
        <v>0</v>
      </c>
      <c r="S654" t="s">
        <v>2406</v>
      </c>
      <c r="T654">
        <v>7450</v>
      </c>
      <c r="U654" t="s">
        <v>332</v>
      </c>
      <c r="V654" t="s">
        <v>332</v>
      </c>
      <c r="W654" t="s">
        <v>2407</v>
      </c>
      <c r="X654">
        <v>2665</v>
      </c>
      <c r="Y654" t="s">
        <v>257</v>
      </c>
      <c r="AA654">
        <v>187</v>
      </c>
      <c r="AB654" t="s">
        <v>2408</v>
      </c>
      <c r="AC654" t="s">
        <v>2406</v>
      </c>
      <c r="AD654">
        <v>5</v>
      </c>
      <c r="AE654">
        <v>712682.93</v>
      </c>
      <c r="AF654">
        <v>6168766</v>
      </c>
    </row>
    <row r="655" spans="1:32" x14ac:dyDescent="0.25">
      <c r="A655" s="40">
        <v>653</v>
      </c>
      <c r="B655" t="s">
        <v>2409</v>
      </c>
      <c r="C655">
        <v>130</v>
      </c>
      <c r="D655">
        <v>2008</v>
      </c>
      <c r="E655">
        <v>0</v>
      </c>
      <c r="F655">
        <v>2</v>
      </c>
      <c r="H655">
        <v>1</v>
      </c>
      <c r="J655">
        <v>2</v>
      </c>
      <c r="K655" t="s">
        <v>260</v>
      </c>
      <c r="L655">
        <v>90</v>
      </c>
      <c r="M655">
        <v>2</v>
      </c>
      <c r="N655">
        <v>56</v>
      </c>
      <c r="O655">
        <v>56</v>
      </c>
      <c r="P655">
        <v>160</v>
      </c>
      <c r="Q655">
        <v>0</v>
      </c>
      <c r="R655">
        <v>0</v>
      </c>
      <c r="S655" t="s">
        <v>2410</v>
      </c>
      <c r="T655">
        <v>7450</v>
      </c>
      <c r="U655" t="s">
        <v>332</v>
      </c>
      <c r="V655" t="s">
        <v>332</v>
      </c>
      <c r="W655" t="s">
        <v>2235</v>
      </c>
      <c r="X655">
        <v>2665</v>
      </c>
      <c r="Y655" t="s">
        <v>257</v>
      </c>
      <c r="AA655">
        <v>187</v>
      </c>
      <c r="AB655" t="s">
        <v>2411</v>
      </c>
      <c r="AC655" t="s">
        <v>2410</v>
      </c>
      <c r="AD655">
        <v>5</v>
      </c>
      <c r="AE655">
        <v>712635.54</v>
      </c>
      <c r="AF655">
        <v>6168776.2199999997</v>
      </c>
    </row>
    <row r="656" spans="1:32" x14ac:dyDescent="0.25">
      <c r="A656" s="40">
        <v>654</v>
      </c>
      <c r="B656" t="s">
        <v>2412</v>
      </c>
      <c r="C656">
        <v>130</v>
      </c>
      <c r="D656">
        <v>2008</v>
      </c>
      <c r="E656">
        <v>0</v>
      </c>
      <c r="F656">
        <v>2</v>
      </c>
      <c r="H656">
        <v>1</v>
      </c>
      <c r="J656">
        <v>2</v>
      </c>
      <c r="K656" t="s">
        <v>260</v>
      </c>
      <c r="L656">
        <v>90</v>
      </c>
      <c r="M656">
        <v>1</v>
      </c>
      <c r="N656">
        <v>45</v>
      </c>
      <c r="O656">
        <v>45</v>
      </c>
      <c r="P656">
        <v>86</v>
      </c>
      <c r="Q656">
        <v>0</v>
      </c>
      <c r="R656">
        <v>0</v>
      </c>
      <c r="S656" t="s">
        <v>2413</v>
      </c>
      <c r="T656">
        <v>7450</v>
      </c>
      <c r="U656" t="s">
        <v>332</v>
      </c>
      <c r="V656" t="s">
        <v>332</v>
      </c>
      <c r="W656" t="s">
        <v>2414</v>
      </c>
      <c r="X656">
        <v>2665</v>
      </c>
      <c r="Y656" t="s">
        <v>257</v>
      </c>
      <c r="AA656">
        <v>187</v>
      </c>
      <c r="AB656" t="s">
        <v>2415</v>
      </c>
      <c r="AC656" t="s">
        <v>2413</v>
      </c>
      <c r="AD656">
        <v>5</v>
      </c>
      <c r="AE656">
        <v>712673.7</v>
      </c>
      <c r="AF656">
        <v>6168730.6500000004</v>
      </c>
    </row>
    <row r="657" spans="1:32" x14ac:dyDescent="0.25">
      <c r="A657" s="40">
        <v>655</v>
      </c>
      <c r="B657" t="s">
        <v>2416</v>
      </c>
      <c r="C657">
        <v>130</v>
      </c>
      <c r="D657">
        <v>1993</v>
      </c>
      <c r="E657">
        <v>0</v>
      </c>
      <c r="F657">
        <v>4</v>
      </c>
      <c r="H657">
        <v>2</v>
      </c>
      <c r="J657">
        <v>1</v>
      </c>
      <c r="K657" t="s">
        <v>240</v>
      </c>
      <c r="M657">
        <v>1</v>
      </c>
      <c r="N657">
        <v>60</v>
      </c>
      <c r="O657">
        <v>60</v>
      </c>
      <c r="P657">
        <v>120</v>
      </c>
      <c r="Q657">
        <v>0</v>
      </c>
      <c r="R657">
        <v>0</v>
      </c>
      <c r="S657" t="s">
        <v>2417</v>
      </c>
      <c r="T657">
        <v>250</v>
      </c>
      <c r="U657" t="s">
        <v>303</v>
      </c>
      <c r="V657" t="s">
        <v>303</v>
      </c>
      <c r="W657" t="s">
        <v>869</v>
      </c>
      <c r="X657">
        <v>2625</v>
      </c>
      <c r="Y657" t="s">
        <v>244</v>
      </c>
      <c r="AA657">
        <v>187</v>
      </c>
      <c r="AB657" t="s">
        <v>2418</v>
      </c>
      <c r="AC657" t="s">
        <v>2417</v>
      </c>
      <c r="AD657">
        <v>5</v>
      </c>
      <c r="AE657">
        <v>711537.81</v>
      </c>
      <c r="AF657">
        <v>6172534.7400000002</v>
      </c>
    </row>
    <row r="658" spans="1:32" x14ac:dyDescent="0.25">
      <c r="A658" s="40">
        <v>656</v>
      </c>
      <c r="B658" t="s">
        <v>2419</v>
      </c>
      <c r="C658">
        <v>120</v>
      </c>
      <c r="D658">
        <v>1962</v>
      </c>
      <c r="E658">
        <v>1976</v>
      </c>
      <c r="F658">
        <v>3</v>
      </c>
      <c r="H658">
        <v>1</v>
      </c>
      <c r="J658">
        <v>2</v>
      </c>
      <c r="K658" t="s">
        <v>260</v>
      </c>
      <c r="M658">
        <v>1</v>
      </c>
      <c r="N658">
        <v>142</v>
      </c>
      <c r="O658">
        <v>142</v>
      </c>
      <c r="P658">
        <v>224</v>
      </c>
      <c r="Q658">
        <v>0</v>
      </c>
      <c r="R658">
        <v>0</v>
      </c>
      <c r="S658" t="s">
        <v>2420</v>
      </c>
      <c r="T658">
        <v>1491</v>
      </c>
      <c r="U658" t="s">
        <v>280</v>
      </c>
      <c r="V658" t="s">
        <v>280</v>
      </c>
      <c r="W658" t="s">
        <v>487</v>
      </c>
      <c r="X658">
        <v>2625</v>
      </c>
      <c r="Y658" t="s">
        <v>244</v>
      </c>
      <c r="AA658">
        <v>187</v>
      </c>
      <c r="AB658" t="s">
        <v>2421</v>
      </c>
      <c r="AC658" t="s">
        <v>2420</v>
      </c>
      <c r="AD658">
        <v>5</v>
      </c>
      <c r="AE658">
        <v>711582.56</v>
      </c>
      <c r="AF658">
        <v>6170610.4500000002</v>
      </c>
    </row>
    <row r="659" spans="1:32" x14ac:dyDescent="0.25">
      <c r="A659" s="40">
        <v>657</v>
      </c>
      <c r="B659" t="s">
        <v>2422</v>
      </c>
      <c r="C659">
        <v>120</v>
      </c>
      <c r="D659">
        <v>1969</v>
      </c>
      <c r="E659">
        <v>0</v>
      </c>
      <c r="F659">
        <v>3</v>
      </c>
      <c r="H659">
        <v>1</v>
      </c>
      <c r="J659">
        <v>1</v>
      </c>
      <c r="K659" t="s">
        <v>240</v>
      </c>
      <c r="L659">
        <v>2</v>
      </c>
      <c r="M659">
        <v>1</v>
      </c>
      <c r="N659">
        <v>135</v>
      </c>
      <c r="O659">
        <v>135</v>
      </c>
      <c r="P659">
        <v>135</v>
      </c>
      <c r="Q659">
        <v>0</v>
      </c>
      <c r="R659">
        <v>0</v>
      </c>
      <c r="S659" t="s">
        <v>2423</v>
      </c>
      <c r="T659">
        <v>6391</v>
      </c>
      <c r="U659" t="s">
        <v>539</v>
      </c>
      <c r="V659" t="s">
        <v>539</v>
      </c>
      <c r="W659" t="s">
        <v>281</v>
      </c>
      <c r="X659">
        <v>2625</v>
      </c>
      <c r="Y659" t="s">
        <v>244</v>
      </c>
      <c r="AA659">
        <v>187</v>
      </c>
      <c r="AB659" t="s">
        <v>2424</v>
      </c>
      <c r="AC659" t="s">
        <v>2423</v>
      </c>
      <c r="AD659">
        <v>5</v>
      </c>
      <c r="AE659">
        <v>711089.25</v>
      </c>
      <c r="AF659">
        <v>6172170.1600000001</v>
      </c>
    </row>
    <row r="660" spans="1:32" x14ac:dyDescent="0.25">
      <c r="A660" s="40">
        <v>658</v>
      </c>
      <c r="B660" t="s">
        <v>2425</v>
      </c>
      <c r="C660">
        <v>120</v>
      </c>
      <c r="D660">
        <v>1934</v>
      </c>
      <c r="E660">
        <v>1996</v>
      </c>
      <c r="F660">
        <v>3</v>
      </c>
      <c r="H660">
        <v>1</v>
      </c>
      <c r="J660">
        <v>2</v>
      </c>
      <c r="K660" t="s">
        <v>260</v>
      </c>
      <c r="L660">
        <v>2</v>
      </c>
      <c r="M660">
        <v>2</v>
      </c>
      <c r="N660">
        <v>218</v>
      </c>
      <c r="O660">
        <v>218</v>
      </c>
      <c r="P660">
        <v>250</v>
      </c>
      <c r="Q660">
        <v>0</v>
      </c>
      <c r="R660">
        <v>0</v>
      </c>
      <c r="S660" t="s">
        <v>2426</v>
      </c>
      <c r="T660">
        <v>6817</v>
      </c>
      <c r="U660" t="s">
        <v>2427</v>
      </c>
      <c r="V660" t="s">
        <v>2427</v>
      </c>
      <c r="W660" t="s">
        <v>260</v>
      </c>
      <c r="X660">
        <v>2665</v>
      </c>
      <c r="Y660" t="s">
        <v>257</v>
      </c>
      <c r="AA660">
        <v>187</v>
      </c>
      <c r="AB660" t="s">
        <v>2428</v>
      </c>
      <c r="AC660" t="s">
        <v>2426</v>
      </c>
      <c r="AD660">
        <v>5</v>
      </c>
      <c r="AE660">
        <v>712942</v>
      </c>
      <c r="AF660">
        <v>6168749.0899999999</v>
      </c>
    </row>
    <row r="661" spans="1:32" x14ac:dyDescent="0.25">
      <c r="A661" s="40">
        <v>659</v>
      </c>
      <c r="B661" t="s">
        <v>2429</v>
      </c>
      <c r="C661">
        <v>120</v>
      </c>
      <c r="D661">
        <v>1978</v>
      </c>
      <c r="E661">
        <v>2001</v>
      </c>
      <c r="F661">
        <v>3</v>
      </c>
      <c r="H661">
        <v>1</v>
      </c>
      <c r="J661">
        <v>7</v>
      </c>
      <c r="K661" t="s">
        <v>253</v>
      </c>
      <c r="L661">
        <v>2</v>
      </c>
      <c r="M661">
        <v>1</v>
      </c>
      <c r="N661">
        <v>148</v>
      </c>
      <c r="O661">
        <v>148</v>
      </c>
      <c r="P661">
        <v>148</v>
      </c>
      <c r="Q661">
        <v>0</v>
      </c>
      <c r="R661">
        <v>0</v>
      </c>
      <c r="S661" t="s">
        <v>2430</v>
      </c>
      <c r="T661">
        <v>3408</v>
      </c>
      <c r="U661" t="s">
        <v>285</v>
      </c>
      <c r="V661" t="s">
        <v>285</v>
      </c>
      <c r="W661" t="s">
        <v>515</v>
      </c>
      <c r="X661">
        <v>2665</v>
      </c>
      <c r="Y661" t="s">
        <v>257</v>
      </c>
      <c r="AA661">
        <v>187</v>
      </c>
      <c r="AB661" t="s">
        <v>2431</v>
      </c>
      <c r="AC661" t="s">
        <v>2430</v>
      </c>
      <c r="AD661">
        <v>5</v>
      </c>
      <c r="AE661">
        <v>713070.68</v>
      </c>
      <c r="AF661">
        <v>6168954.9400000004</v>
      </c>
    </row>
    <row r="662" spans="1:32" x14ac:dyDescent="0.25">
      <c r="A662" s="40">
        <v>660</v>
      </c>
      <c r="B662" t="s">
        <v>2432</v>
      </c>
      <c r="C662">
        <v>120</v>
      </c>
      <c r="D662">
        <v>1986</v>
      </c>
      <c r="E662">
        <v>0</v>
      </c>
      <c r="F662">
        <v>4</v>
      </c>
      <c r="H662">
        <v>1</v>
      </c>
      <c r="J662">
        <v>2</v>
      </c>
      <c r="K662" t="s">
        <v>260</v>
      </c>
      <c r="M662">
        <v>1</v>
      </c>
      <c r="N662">
        <v>102</v>
      </c>
      <c r="O662">
        <v>102</v>
      </c>
      <c r="P662">
        <v>102</v>
      </c>
      <c r="Q662">
        <v>0</v>
      </c>
      <c r="R662">
        <v>0</v>
      </c>
      <c r="S662" t="s">
        <v>2433</v>
      </c>
      <c r="T662">
        <v>5858</v>
      </c>
      <c r="U662" t="s">
        <v>294</v>
      </c>
      <c r="V662" t="s">
        <v>294</v>
      </c>
      <c r="W662" t="s">
        <v>732</v>
      </c>
      <c r="X662">
        <v>2665</v>
      </c>
      <c r="Y662" t="s">
        <v>257</v>
      </c>
      <c r="AA662">
        <v>187</v>
      </c>
      <c r="AB662" t="s">
        <v>2434</v>
      </c>
      <c r="AC662" t="s">
        <v>2433</v>
      </c>
      <c r="AD662">
        <v>5</v>
      </c>
      <c r="AE662">
        <v>712242.87</v>
      </c>
      <c r="AF662">
        <v>6169177.2199999997</v>
      </c>
    </row>
    <row r="663" spans="1:32" x14ac:dyDescent="0.25">
      <c r="A663" s="40">
        <v>661</v>
      </c>
      <c r="B663" t="s">
        <v>2435</v>
      </c>
      <c r="C663">
        <v>120</v>
      </c>
      <c r="D663">
        <v>1953</v>
      </c>
      <c r="E663">
        <v>1996</v>
      </c>
      <c r="F663">
        <v>5</v>
      </c>
      <c r="H663">
        <v>1</v>
      </c>
      <c r="J663">
        <v>2</v>
      </c>
      <c r="K663" t="s">
        <v>260</v>
      </c>
      <c r="L663">
        <v>2</v>
      </c>
      <c r="M663">
        <v>1</v>
      </c>
      <c r="N663">
        <v>118</v>
      </c>
      <c r="O663">
        <v>118</v>
      </c>
      <c r="P663">
        <v>118</v>
      </c>
      <c r="Q663">
        <v>0</v>
      </c>
      <c r="R663">
        <v>0</v>
      </c>
      <c r="S663" t="s">
        <v>2436</v>
      </c>
      <c r="T663">
        <v>7775</v>
      </c>
      <c r="U663" t="s">
        <v>262</v>
      </c>
      <c r="V663" t="s">
        <v>262</v>
      </c>
      <c r="W663" t="s">
        <v>515</v>
      </c>
      <c r="X663">
        <v>2665</v>
      </c>
      <c r="Y663" t="s">
        <v>257</v>
      </c>
      <c r="AA663">
        <v>187</v>
      </c>
      <c r="AB663" t="s">
        <v>2437</v>
      </c>
      <c r="AC663" t="s">
        <v>2436</v>
      </c>
      <c r="AD663">
        <v>5</v>
      </c>
      <c r="AE663">
        <v>712804.18</v>
      </c>
      <c r="AF663">
        <v>6169229.3899999997</v>
      </c>
    </row>
    <row r="664" spans="1:32" x14ac:dyDescent="0.25">
      <c r="A664" s="40">
        <v>662</v>
      </c>
      <c r="B664" t="s">
        <v>2438</v>
      </c>
      <c r="C664">
        <v>130</v>
      </c>
      <c r="D664">
        <v>1993</v>
      </c>
      <c r="E664">
        <v>0</v>
      </c>
      <c r="F664">
        <v>4</v>
      </c>
      <c r="H664">
        <v>2</v>
      </c>
      <c r="J664">
        <v>1</v>
      </c>
      <c r="K664" t="s">
        <v>240</v>
      </c>
      <c r="M664">
        <v>1</v>
      </c>
      <c r="N664">
        <v>104</v>
      </c>
      <c r="O664">
        <v>104</v>
      </c>
      <c r="P664">
        <v>104</v>
      </c>
      <c r="Q664">
        <v>0</v>
      </c>
      <c r="R664">
        <v>0</v>
      </c>
      <c r="S664" t="s">
        <v>2439</v>
      </c>
      <c r="T664">
        <v>9100</v>
      </c>
      <c r="U664" t="s">
        <v>267</v>
      </c>
      <c r="V664" t="s">
        <v>267</v>
      </c>
      <c r="W664" t="s">
        <v>732</v>
      </c>
      <c r="X664">
        <v>2625</v>
      </c>
      <c r="Y664" t="s">
        <v>244</v>
      </c>
      <c r="AA664">
        <v>187</v>
      </c>
      <c r="AB664" t="s">
        <v>2440</v>
      </c>
      <c r="AC664" t="s">
        <v>2439</v>
      </c>
      <c r="AD664">
        <v>5</v>
      </c>
      <c r="AE664">
        <v>711628.63</v>
      </c>
      <c r="AF664">
        <v>6172530.7800000003</v>
      </c>
    </row>
    <row r="665" spans="1:32" x14ac:dyDescent="0.25">
      <c r="A665" s="40">
        <v>663</v>
      </c>
      <c r="B665" t="s">
        <v>2441</v>
      </c>
      <c r="C665">
        <v>130</v>
      </c>
      <c r="D665">
        <v>1900</v>
      </c>
      <c r="E665">
        <v>0</v>
      </c>
      <c r="F665">
        <v>7</v>
      </c>
      <c r="H665">
        <v>1</v>
      </c>
      <c r="J665">
        <v>2</v>
      </c>
      <c r="K665" t="s">
        <v>260</v>
      </c>
      <c r="M665">
        <v>1</v>
      </c>
      <c r="N665">
        <v>102</v>
      </c>
      <c r="O665">
        <v>102</v>
      </c>
      <c r="P665">
        <v>102</v>
      </c>
      <c r="Q665">
        <v>0</v>
      </c>
      <c r="R665">
        <v>0</v>
      </c>
      <c r="S665" t="s">
        <v>2442</v>
      </c>
      <c r="T665">
        <v>1491</v>
      </c>
      <c r="U665" t="s">
        <v>280</v>
      </c>
      <c r="V665" t="s">
        <v>280</v>
      </c>
      <c r="W665" t="s">
        <v>454</v>
      </c>
      <c r="X665">
        <v>2625</v>
      </c>
      <c r="Y665" t="s">
        <v>244</v>
      </c>
      <c r="AA665">
        <v>187</v>
      </c>
      <c r="AB665" t="s">
        <v>2443</v>
      </c>
      <c r="AC665" t="s">
        <v>2442</v>
      </c>
      <c r="AD665">
        <v>5</v>
      </c>
      <c r="AE665">
        <v>711702.7</v>
      </c>
      <c r="AF665">
        <v>6170567.5999999996</v>
      </c>
    </row>
    <row r="666" spans="1:32" x14ac:dyDescent="0.25">
      <c r="A666" s="40">
        <v>664</v>
      </c>
      <c r="B666" t="s">
        <v>2444</v>
      </c>
      <c r="C666">
        <v>130</v>
      </c>
      <c r="D666">
        <v>1970</v>
      </c>
      <c r="E666">
        <v>1985</v>
      </c>
      <c r="F666">
        <v>10</v>
      </c>
      <c r="H666">
        <v>6</v>
      </c>
      <c r="J666">
        <v>1</v>
      </c>
      <c r="K666" t="s">
        <v>240</v>
      </c>
      <c r="M666">
        <v>1</v>
      </c>
      <c r="N666">
        <v>123</v>
      </c>
      <c r="O666">
        <v>123</v>
      </c>
      <c r="P666">
        <v>107</v>
      </c>
      <c r="Q666">
        <v>0</v>
      </c>
      <c r="R666">
        <v>0</v>
      </c>
      <c r="S666" t="s">
        <v>2445</v>
      </c>
      <c r="T666">
        <v>7882</v>
      </c>
      <c r="U666" t="s">
        <v>372</v>
      </c>
      <c r="V666" t="s">
        <v>372</v>
      </c>
      <c r="W666" t="s">
        <v>2446</v>
      </c>
      <c r="X666">
        <v>2625</v>
      </c>
      <c r="Y666" t="s">
        <v>244</v>
      </c>
      <c r="AA666">
        <v>187</v>
      </c>
      <c r="AB666" t="s">
        <v>2447</v>
      </c>
      <c r="AC666" t="s">
        <v>2445</v>
      </c>
      <c r="AD666">
        <v>5</v>
      </c>
      <c r="AE666">
        <v>712002.15</v>
      </c>
      <c r="AF666">
        <v>6172119.9800000004</v>
      </c>
    </row>
    <row r="667" spans="1:32" x14ac:dyDescent="0.25">
      <c r="A667" s="40">
        <v>665</v>
      </c>
      <c r="B667" t="s">
        <v>2448</v>
      </c>
      <c r="C667">
        <v>120</v>
      </c>
      <c r="D667">
        <v>1957</v>
      </c>
      <c r="E667">
        <v>2016</v>
      </c>
      <c r="F667">
        <v>3</v>
      </c>
      <c r="H667">
        <v>1</v>
      </c>
      <c r="J667">
        <v>2</v>
      </c>
      <c r="K667" t="s">
        <v>260</v>
      </c>
      <c r="L667">
        <v>2</v>
      </c>
      <c r="M667">
        <v>1</v>
      </c>
      <c r="N667">
        <v>157</v>
      </c>
      <c r="O667">
        <v>157</v>
      </c>
      <c r="P667">
        <v>157</v>
      </c>
      <c r="Q667">
        <v>0</v>
      </c>
      <c r="R667">
        <v>0</v>
      </c>
      <c r="S667" t="s">
        <v>2449</v>
      </c>
      <c r="T667">
        <v>7243</v>
      </c>
      <c r="U667" t="s">
        <v>417</v>
      </c>
      <c r="V667" t="s">
        <v>417</v>
      </c>
      <c r="W667" t="s">
        <v>393</v>
      </c>
      <c r="X667">
        <v>2665</v>
      </c>
      <c r="Y667" t="s">
        <v>257</v>
      </c>
      <c r="AA667">
        <v>187</v>
      </c>
      <c r="AB667" t="s">
        <v>2450</v>
      </c>
      <c r="AC667" t="s">
        <v>2449</v>
      </c>
      <c r="AD667">
        <v>5</v>
      </c>
      <c r="AE667">
        <v>713488.32</v>
      </c>
      <c r="AF667">
        <v>6169005.8600000003</v>
      </c>
    </row>
    <row r="668" spans="1:32" x14ac:dyDescent="0.25">
      <c r="A668" s="40">
        <v>666</v>
      </c>
      <c r="B668" t="s">
        <v>2451</v>
      </c>
      <c r="C668">
        <v>120</v>
      </c>
      <c r="D668">
        <v>1956</v>
      </c>
      <c r="E668">
        <v>1976</v>
      </c>
      <c r="F668">
        <v>10</v>
      </c>
      <c r="H668">
        <v>2</v>
      </c>
      <c r="J668">
        <v>2</v>
      </c>
      <c r="K668" t="s">
        <v>260</v>
      </c>
      <c r="L668">
        <v>2</v>
      </c>
      <c r="M668">
        <v>1</v>
      </c>
      <c r="N668">
        <v>139</v>
      </c>
      <c r="O668">
        <v>139</v>
      </c>
      <c r="P668">
        <v>123</v>
      </c>
      <c r="Q668">
        <v>0</v>
      </c>
      <c r="R668">
        <v>0</v>
      </c>
      <c r="S668" t="s">
        <v>2452</v>
      </c>
      <c r="T668">
        <v>7775</v>
      </c>
      <c r="U668" t="s">
        <v>262</v>
      </c>
      <c r="V668" t="s">
        <v>262</v>
      </c>
      <c r="W668" t="s">
        <v>473</v>
      </c>
      <c r="X668">
        <v>2665</v>
      </c>
      <c r="Y668" t="s">
        <v>257</v>
      </c>
      <c r="AA668">
        <v>187</v>
      </c>
      <c r="AB668" t="s">
        <v>2453</v>
      </c>
      <c r="AC668" t="s">
        <v>2452</v>
      </c>
      <c r="AD668">
        <v>5</v>
      </c>
      <c r="AE668">
        <v>712568.65</v>
      </c>
      <c r="AF668">
        <v>6169174.2199999997</v>
      </c>
    </row>
    <row r="669" spans="1:32" x14ac:dyDescent="0.25">
      <c r="A669" s="40">
        <v>667</v>
      </c>
      <c r="B669" t="s">
        <v>2454</v>
      </c>
      <c r="C669">
        <v>130</v>
      </c>
      <c r="D669">
        <v>1993</v>
      </c>
      <c r="E669">
        <v>0</v>
      </c>
      <c r="F669">
        <v>4</v>
      </c>
      <c r="H669">
        <v>2</v>
      </c>
      <c r="J669">
        <v>1</v>
      </c>
      <c r="K669" t="s">
        <v>240</v>
      </c>
      <c r="M669">
        <v>1</v>
      </c>
      <c r="N669">
        <v>104</v>
      </c>
      <c r="O669">
        <v>104</v>
      </c>
      <c r="P669">
        <v>104</v>
      </c>
      <c r="Q669">
        <v>0</v>
      </c>
      <c r="R669">
        <v>0</v>
      </c>
      <c r="S669" t="s">
        <v>2455</v>
      </c>
      <c r="T669">
        <v>9100</v>
      </c>
      <c r="U669" t="s">
        <v>267</v>
      </c>
      <c r="V669" t="s">
        <v>267</v>
      </c>
      <c r="W669" t="s">
        <v>352</v>
      </c>
      <c r="X669">
        <v>2625</v>
      </c>
      <c r="Y669" t="s">
        <v>244</v>
      </c>
      <c r="AA669">
        <v>187</v>
      </c>
      <c r="AB669" t="s">
        <v>2456</v>
      </c>
      <c r="AC669" t="s">
        <v>2455</v>
      </c>
      <c r="AD669">
        <v>5</v>
      </c>
      <c r="AE669">
        <v>711639.07</v>
      </c>
      <c r="AF669">
        <v>6172450.4900000002</v>
      </c>
    </row>
    <row r="670" spans="1:32" x14ac:dyDescent="0.25">
      <c r="A670" s="40">
        <v>668</v>
      </c>
      <c r="B670" t="s">
        <v>2457</v>
      </c>
      <c r="C670">
        <v>120</v>
      </c>
      <c r="D670">
        <v>1969</v>
      </c>
      <c r="E670">
        <v>0</v>
      </c>
      <c r="F670">
        <v>1</v>
      </c>
      <c r="H670">
        <v>1</v>
      </c>
      <c r="J670">
        <v>2</v>
      </c>
      <c r="K670" t="s">
        <v>260</v>
      </c>
      <c r="L670">
        <v>2</v>
      </c>
      <c r="M670">
        <v>1</v>
      </c>
      <c r="N670">
        <v>145</v>
      </c>
      <c r="O670">
        <v>145</v>
      </c>
      <c r="P670">
        <v>145</v>
      </c>
      <c r="Q670">
        <v>0</v>
      </c>
      <c r="R670">
        <v>0</v>
      </c>
      <c r="S670" t="s">
        <v>2458</v>
      </c>
      <c r="T670">
        <v>7882</v>
      </c>
      <c r="U670" t="s">
        <v>372</v>
      </c>
      <c r="V670" t="s">
        <v>372</v>
      </c>
      <c r="W670" t="s">
        <v>2459</v>
      </c>
      <c r="X670">
        <v>2625</v>
      </c>
      <c r="Y670" t="s">
        <v>244</v>
      </c>
      <c r="AA670">
        <v>187</v>
      </c>
      <c r="AB670" t="s">
        <v>2460</v>
      </c>
      <c r="AC670" t="s">
        <v>2458</v>
      </c>
      <c r="AD670">
        <v>5</v>
      </c>
      <c r="AE670">
        <v>711882.15</v>
      </c>
      <c r="AF670">
        <v>6172268.1399999997</v>
      </c>
    </row>
    <row r="671" spans="1:32" x14ac:dyDescent="0.25">
      <c r="A671" s="40">
        <v>669</v>
      </c>
      <c r="B671" t="s">
        <v>2461</v>
      </c>
      <c r="C671">
        <v>120</v>
      </c>
      <c r="D671">
        <v>1977</v>
      </c>
      <c r="E671">
        <v>0</v>
      </c>
      <c r="F671">
        <v>3</v>
      </c>
      <c r="H671">
        <v>1</v>
      </c>
      <c r="J671">
        <v>2</v>
      </c>
      <c r="K671" t="s">
        <v>260</v>
      </c>
      <c r="L671">
        <v>2</v>
      </c>
      <c r="M671">
        <v>1</v>
      </c>
      <c r="N671">
        <v>85</v>
      </c>
      <c r="O671">
        <v>85</v>
      </c>
      <c r="P671">
        <v>154</v>
      </c>
      <c r="Q671">
        <v>0</v>
      </c>
      <c r="R671">
        <v>0</v>
      </c>
      <c r="S671" t="s">
        <v>2462</v>
      </c>
      <c r="T671">
        <v>2130</v>
      </c>
      <c r="U671" t="s">
        <v>626</v>
      </c>
      <c r="V671" t="s">
        <v>626</v>
      </c>
      <c r="W671" t="s">
        <v>721</v>
      </c>
      <c r="X671">
        <v>2665</v>
      </c>
      <c r="Y671" t="s">
        <v>257</v>
      </c>
      <c r="AA671">
        <v>187</v>
      </c>
      <c r="AB671" t="s">
        <v>2463</v>
      </c>
      <c r="AC671" t="s">
        <v>2462</v>
      </c>
      <c r="AD671">
        <v>5</v>
      </c>
      <c r="AE671">
        <v>712124.26</v>
      </c>
      <c r="AF671">
        <v>6169452.5599999996</v>
      </c>
    </row>
    <row r="672" spans="1:32" x14ac:dyDescent="0.25">
      <c r="A672" s="40">
        <v>670</v>
      </c>
      <c r="B672" t="s">
        <v>2464</v>
      </c>
      <c r="C672">
        <v>120</v>
      </c>
      <c r="D672">
        <v>1967</v>
      </c>
      <c r="E672">
        <v>0</v>
      </c>
      <c r="F672">
        <v>1</v>
      </c>
      <c r="H672">
        <v>1</v>
      </c>
      <c r="J672">
        <v>1</v>
      </c>
      <c r="K672" t="s">
        <v>240</v>
      </c>
      <c r="M672">
        <v>1</v>
      </c>
      <c r="N672">
        <v>118</v>
      </c>
      <c r="O672">
        <v>118</v>
      </c>
      <c r="P672">
        <v>118</v>
      </c>
      <c r="Q672">
        <v>0</v>
      </c>
      <c r="R672">
        <v>0</v>
      </c>
      <c r="S672" t="s">
        <v>2465</v>
      </c>
      <c r="T672">
        <v>6391</v>
      </c>
      <c r="U672" t="s">
        <v>539</v>
      </c>
      <c r="V672" t="s">
        <v>539</v>
      </c>
      <c r="W672" t="s">
        <v>385</v>
      </c>
      <c r="X672">
        <v>2625</v>
      </c>
      <c r="Y672" t="s">
        <v>244</v>
      </c>
      <c r="AA672">
        <v>187</v>
      </c>
      <c r="AB672" t="s">
        <v>2466</v>
      </c>
      <c r="AC672" t="s">
        <v>2465</v>
      </c>
      <c r="AD672">
        <v>5</v>
      </c>
      <c r="AE672">
        <v>711190.53</v>
      </c>
      <c r="AF672">
        <v>6171755.8600000003</v>
      </c>
    </row>
    <row r="673" spans="1:32" x14ac:dyDescent="0.25">
      <c r="A673" s="40">
        <v>671</v>
      </c>
      <c r="B673" t="s">
        <v>2467</v>
      </c>
      <c r="C673">
        <v>220</v>
      </c>
      <c r="D673">
        <v>1986</v>
      </c>
      <c r="E673">
        <v>0</v>
      </c>
      <c r="F673">
        <v>1</v>
      </c>
      <c r="H673">
        <v>6</v>
      </c>
      <c r="J673">
        <v>1</v>
      </c>
      <c r="K673" t="s">
        <v>240</v>
      </c>
      <c r="M673">
        <v>2</v>
      </c>
      <c r="N673">
        <v>2921</v>
      </c>
      <c r="O673">
        <v>4310</v>
      </c>
      <c r="P673">
        <v>0</v>
      </c>
      <c r="Q673">
        <v>4426</v>
      </c>
      <c r="R673">
        <v>0</v>
      </c>
      <c r="S673" t="s">
        <v>2468</v>
      </c>
      <c r="T673">
        <v>3515</v>
      </c>
      <c r="U673" t="s">
        <v>778</v>
      </c>
      <c r="V673" t="s">
        <v>778</v>
      </c>
      <c r="W673" t="s">
        <v>732</v>
      </c>
      <c r="X673">
        <v>2625</v>
      </c>
      <c r="Y673" t="s">
        <v>244</v>
      </c>
      <c r="AA673">
        <v>187</v>
      </c>
      <c r="AB673" t="s">
        <v>2469</v>
      </c>
      <c r="AC673" t="s">
        <v>2468</v>
      </c>
      <c r="AD673">
        <v>5</v>
      </c>
      <c r="AE673">
        <v>712297.47</v>
      </c>
      <c r="AF673">
        <v>6171951.8700000001</v>
      </c>
    </row>
    <row r="674" spans="1:32" x14ac:dyDescent="0.25">
      <c r="A674" s="40">
        <v>672</v>
      </c>
      <c r="B674" t="s">
        <v>2470</v>
      </c>
      <c r="C674">
        <v>120</v>
      </c>
      <c r="D674">
        <v>1971</v>
      </c>
      <c r="E674">
        <v>1983</v>
      </c>
      <c r="F674">
        <v>3</v>
      </c>
      <c r="H674">
        <v>1</v>
      </c>
      <c r="J674">
        <v>2</v>
      </c>
      <c r="K674" t="s">
        <v>260</v>
      </c>
      <c r="M674">
        <v>1</v>
      </c>
      <c r="N674">
        <v>160</v>
      </c>
      <c r="O674">
        <v>160</v>
      </c>
      <c r="P674">
        <v>134</v>
      </c>
      <c r="Q674">
        <v>0</v>
      </c>
      <c r="R674">
        <v>0</v>
      </c>
      <c r="S674" t="s">
        <v>2471</v>
      </c>
      <c r="T674">
        <v>6710</v>
      </c>
      <c r="U674" t="s">
        <v>327</v>
      </c>
      <c r="V674" t="s">
        <v>327</v>
      </c>
      <c r="W674" t="s">
        <v>2182</v>
      </c>
      <c r="X674">
        <v>2625</v>
      </c>
      <c r="Y674" t="s">
        <v>244</v>
      </c>
      <c r="AA674">
        <v>187</v>
      </c>
      <c r="AB674" t="s">
        <v>2472</v>
      </c>
      <c r="AC674" t="s">
        <v>2471</v>
      </c>
      <c r="AD674">
        <v>5</v>
      </c>
      <c r="AE674">
        <v>710995.65</v>
      </c>
      <c r="AF674">
        <v>6171881.2000000002</v>
      </c>
    </row>
    <row r="675" spans="1:32" x14ac:dyDescent="0.25">
      <c r="A675" s="40">
        <v>673</v>
      </c>
      <c r="B675" t="s">
        <v>2473</v>
      </c>
      <c r="C675">
        <v>120</v>
      </c>
      <c r="D675">
        <v>1974</v>
      </c>
      <c r="E675">
        <v>1989</v>
      </c>
      <c r="F675">
        <v>3</v>
      </c>
      <c r="H675">
        <v>1</v>
      </c>
      <c r="J675">
        <v>1</v>
      </c>
      <c r="K675" t="s">
        <v>240</v>
      </c>
      <c r="M675">
        <v>1</v>
      </c>
      <c r="N675">
        <v>172</v>
      </c>
      <c r="O675">
        <v>172</v>
      </c>
      <c r="P675">
        <v>145</v>
      </c>
      <c r="Q675">
        <v>0</v>
      </c>
      <c r="R675">
        <v>0</v>
      </c>
      <c r="S675" t="s">
        <v>2474</v>
      </c>
      <c r="T675">
        <v>2449</v>
      </c>
      <c r="U675" t="s">
        <v>312</v>
      </c>
      <c r="V675" t="s">
        <v>312</v>
      </c>
      <c r="W675" t="s">
        <v>2475</v>
      </c>
      <c r="X675">
        <v>2625</v>
      </c>
      <c r="Y675" t="s">
        <v>244</v>
      </c>
      <c r="AA675">
        <v>187</v>
      </c>
      <c r="AB675" t="s">
        <v>2476</v>
      </c>
      <c r="AC675" t="s">
        <v>2474</v>
      </c>
      <c r="AD675">
        <v>5</v>
      </c>
      <c r="AE675">
        <v>711228.34</v>
      </c>
      <c r="AF675">
        <v>6172172.2599999998</v>
      </c>
    </row>
    <row r="676" spans="1:32" x14ac:dyDescent="0.25">
      <c r="A676" s="40">
        <v>674</v>
      </c>
      <c r="B676" t="s">
        <v>2477</v>
      </c>
      <c r="C676">
        <v>120</v>
      </c>
      <c r="D676">
        <v>1977</v>
      </c>
      <c r="E676">
        <v>0</v>
      </c>
      <c r="F676">
        <v>3</v>
      </c>
      <c r="H676">
        <v>1</v>
      </c>
      <c r="J676">
        <v>2</v>
      </c>
      <c r="K676" t="s">
        <v>260</v>
      </c>
      <c r="M676">
        <v>1</v>
      </c>
      <c r="N676">
        <v>166</v>
      </c>
      <c r="O676">
        <v>166</v>
      </c>
      <c r="P676">
        <v>134</v>
      </c>
      <c r="Q676">
        <v>0</v>
      </c>
      <c r="R676">
        <v>0</v>
      </c>
      <c r="S676" t="s">
        <v>2478</v>
      </c>
      <c r="T676">
        <v>2769</v>
      </c>
      <c r="U676" t="s">
        <v>1138</v>
      </c>
      <c r="V676" t="s">
        <v>1138</v>
      </c>
      <c r="W676" t="s">
        <v>394</v>
      </c>
      <c r="X676">
        <v>2665</v>
      </c>
      <c r="Y676" t="s">
        <v>257</v>
      </c>
      <c r="AA676">
        <v>187</v>
      </c>
      <c r="AB676" t="s">
        <v>2479</v>
      </c>
      <c r="AC676" t="s">
        <v>2478</v>
      </c>
      <c r="AD676">
        <v>5</v>
      </c>
      <c r="AE676">
        <v>713991.71</v>
      </c>
      <c r="AF676">
        <v>6169162.0899999999</v>
      </c>
    </row>
    <row r="677" spans="1:32" x14ac:dyDescent="0.25">
      <c r="A677" s="40">
        <v>675</v>
      </c>
      <c r="B677" t="s">
        <v>2480</v>
      </c>
      <c r="C677">
        <v>120</v>
      </c>
      <c r="D677">
        <v>1962</v>
      </c>
      <c r="E677">
        <v>0</v>
      </c>
      <c r="F677">
        <v>3</v>
      </c>
      <c r="H677">
        <v>1</v>
      </c>
      <c r="J677">
        <v>7</v>
      </c>
      <c r="K677" t="s">
        <v>253</v>
      </c>
      <c r="L677">
        <v>2</v>
      </c>
      <c r="M677">
        <v>1</v>
      </c>
      <c r="N677">
        <v>84</v>
      </c>
      <c r="O677">
        <v>84</v>
      </c>
      <c r="P677">
        <v>84</v>
      </c>
      <c r="Q677">
        <v>0</v>
      </c>
      <c r="R677">
        <v>0</v>
      </c>
      <c r="S677" t="s">
        <v>2481</v>
      </c>
      <c r="T677">
        <v>4260</v>
      </c>
      <c r="U677" t="s">
        <v>851</v>
      </c>
      <c r="V677" t="s">
        <v>851</v>
      </c>
      <c r="W677" t="s">
        <v>480</v>
      </c>
      <c r="X677">
        <v>2665</v>
      </c>
      <c r="Y677" t="s">
        <v>257</v>
      </c>
      <c r="AA677">
        <v>187</v>
      </c>
      <c r="AB677" t="s">
        <v>2482</v>
      </c>
      <c r="AC677" t="s">
        <v>2481</v>
      </c>
      <c r="AD677">
        <v>5</v>
      </c>
      <c r="AE677">
        <v>713946.99</v>
      </c>
      <c r="AF677">
        <v>6169243.0099999998</v>
      </c>
    </row>
    <row r="678" spans="1:32" x14ac:dyDescent="0.25">
      <c r="A678" s="40">
        <v>676</v>
      </c>
      <c r="B678" t="s">
        <v>2483</v>
      </c>
      <c r="C678">
        <v>140</v>
      </c>
      <c r="D678">
        <v>1966</v>
      </c>
      <c r="E678">
        <v>0</v>
      </c>
      <c r="F678">
        <v>1</v>
      </c>
      <c r="H678">
        <v>6</v>
      </c>
      <c r="J678">
        <v>1</v>
      </c>
      <c r="K678" t="s">
        <v>240</v>
      </c>
      <c r="M678">
        <v>6</v>
      </c>
      <c r="N678">
        <v>548</v>
      </c>
      <c r="O678">
        <v>3325</v>
      </c>
      <c r="P678">
        <v>3228</v>
      </c>
      <c r="Q678">
        <v>0</v>
      </c>
      <c r="R678">
        <v>0</v>
      </c>
      <c r="S678" t="s">
        <v>2484</v>
      </c>
      <c r="T678">
        <v>9267</v>
      </c>
      <c r="U678" t="s">
        <v>2485</v>
      </c>
      <c r="V678" t="s">
        <v>2485</v>
      </c>
      <c r="W678" t="s">
        <v>869</v>
      </c>
      <c r="X678">
        <v>2665</v>
      </c>
      <c r="Y678" t="s">
        <v>257</v>
      </c>
      <c r="AA678">
        <v>187</v>
      </c>
      <c r="AB678" t="s">
        <v>2486</v>
      </c>
      <c r="AC678" t="s">
        <v>2484</v>
      </c>
      <c r="AD678">
        <v>5</v>
      </c>
      <c r="AE678">
        <v>713090.1</v>
      </c>
      <c r="AF678">
        <v>6169552.2800000003</v>
      </c>
    </row>
    <row r="679" spans="1:32" x14ac:dyDescent="0.25">
      <c r="A679" s="40">
        <v>677</v>
      </c>
      <c r="B679" t="s">
        <v>2487</v>
      </c>
      <c r="C679">
        <v>120</v>
      </c>
      <c r="D679">
        <v>1973</v>
      </c>
      <c r="E679">
        <v>0</v>
      </c>
      <c r="F679">
        <v>3</v>
      </c>
      <c r="H679">
        <v>1</v>
      </c>
      <c r="J679">
        <v>2</v>
      </c>
      <c r="K679" t="s">
        <v>260</v>
      </c>
      <c r="M679">
        <v>1</v>
      </c>
      <c r="N679">
        <v>109</v>
      </c>
      <c r="O679">
        <v>109</v>
      </c>
      <c r="P679">
        <v>109</v>
      </c>
      <c r="Q679">
        <v>0</v>
      </c>
      <c r="R679">
        <v>0</v>
      </c>
      <c r="S679" t="s">
        <v>2488</v>
      </c>
      <c r="T679">
        <v>6710</v>
      </c>
      <c r="U679" t="s">
        <v>327</v>
      </c>
      <c r="V679" t="s">
        <v>327</v>
      </c>
      <c r="W679" t="s">
        <v>313</v>
      </c>
      <c r="X679">
        <v>2625</v>
      </c>
      <c r="Y679" t="s">
        <v>244</v>
      </c>
      <c r="AA679">
        <v>187</v>
      </c>
      <c r="AB679" t="s">
        <v>2489</v>
      </c>
      <c r="AC679" t="s">
        <v>2488</v>
      </c>
      <c r="AD679">
        <v>5</v>
      </c>
      <c r="AE679">
        <v>710850.03</v>
      </c>
      <c r="AF679">
        <v>6171807.8899999997</v>
      </c>
    </row>
    <row r="680" spans="1:32" x14ac:dyDescent="0.25">
      <c r="A680" s="40">
        <v>678</v>
      </c>
      <c r="B680" t="s">
        <v>2490</v>
      </c>
      <c r="C680">
        <v>130</v>
      </c>
      <c r="D680">
        <v>1970</v>
      </c>
      <c r="E680">
        <v>1983</v>
      </c>
      <c r="F680">
        <v>3</v>
      </c>
      <c r="H680">
        <v>6</v>
      </c>
      <c r="J680">
        <v>1</v>
      </c>
      <c r="K680" t="s">
        <v>240</v>
      </c>
      <c r="M680">
        <v>1</v>
      </c>
      <c r="N680">
        <v>107</v>
      </c>
      <c r="O680">
        <v>107</v>
      </c>
      <c r="P680">
        <v>107</v>
      </c>
      <c r="Q680">
        <v>0</v>
      </c>
      <c r="R680">
        <v>0</v>
      </c>
      <c r="S680" t="s">
        <v>2491</v>
      </c>
      <c r="T680">
        <v>7882</v>
      </c>
      <c r="U680" t="s">
        <v>372</v>
      </c>
      <c r="V680" t="s">
        <v>372</v>
      </c>
      <c r="W680" t="s">
        <v>2492</v>
      </c>
      <c r="X680">
        <v>2625</v>
      </c>
      <c r="Y680" t="s">
        <v>244</v>
      </c>
      <c r="AA680">
        <v>187</v>
      </c>
      <c r="AB680" t="s">
        <v>2493</v>
      </c>
      <c r="AC680" t="s">
        <v>2491</v>
      </c>
      <c r="AD680">
        <v>5</v>
      </c>
      <c r="AE680">
        <v>712009</v>
      </c>
      <c r="AF680">
        <v>6172092.1699999999</v>
      </c>
    </row>
    <row r="681" spans="1:32" x14ac:dyDescent="0.25">
      <c r="A681" s="40">
        <v>679</v>
      </c>
      <c r="B681" t="s">
        <v>2494</v>
      </c>
      <c r="C681">
        <v>130</v>
      </c>
      <c r="D681">
        <v>1970</v>
      </c>
      <c r="E681">
        <v>1995</v>
      </c>
      <c r="F681">
        <v>3</v>
      </c>
      <c r="H681">
        <v>6</v>
      </c>
      <c r="J681">
        <v>1</v>
      </c>
      <c r="K681" t="s">
        <v>240</v>
      </c>
      <c r="M681">
        <v>1</v>
      </c>
      <c r="N681">
        <v>140</v>
      </c>
      <c r="O681">
        <v>140</v>
      </c>
      <c r="P681">
        <v>125</v>
      </c>
      <c r="Q681">
        <v>0</v>
      </c>
      <c r="R681">
        <v>0</v>
      </c>
      <c r="S681" t="s">
        <v>2495</v>
      </c>
      <c r="T681">
        <v>7882</v>
      </c>
      <c r="U681" t="s">
        <v>372</v>
      </c>
      <c r="V681" t="s">
        <v>372</v>
      </c>
      <c r="W681" t="s">
        <v>2496</v>
      </c>
      <c r="X681">
        <v>2625</v>
      </c>
      <c r="Y681" t="s">
        <v>244</v>
      </c>
      <c r="AA681">
        <v>187</v>
      </c>
      <c r="AB681" t="s">
        <v>2497</v>
      </c>
      <c r="AC681" t="s">
        <v>2495</v>
      </c>
      <c r="AD681">
        <v>5</v>
      </c>
      <c r="AE681">
        <v>712004.36</v>
      </c>
      <c r="AF681">
        <v>6172106.0099999998</v>
      </c>
    </row>
    <row r="682" spans="1:32" x14ac:dyDescent="0.25">
      <c r="A682" s="40">
        <v>680</v>
      </c>
      <c r="B682" t="s">
        <v>2498</v>
      </c>
      <c r="C682">
        <v>120</v>
      </c>
      <c r="D682">
        <v>1960</v>
      </c>
      <c r="E682">
        <v>0</v>
      </c>
      <c r="F682">
        <v>5</v>
      </c>
      <c r="H682">
        <v>1</v>
      </c>
      <c r="J682">
        <v>2</v>
      </c>
      <c r="K682" t="s">
        <v>247</v>
      </c>
      <c r="M682">
        <v>1</v>
      </c>
      <c r="N682">
        <v>102</v>
      </c>
      <c r="O682">
        <v>102</v>
      </c>
      <c r="P682">
        <v>178</v>
      </c>
      <c r="Q682">
        <v>0</v>
      </c>
      <c r="R682">
        <v>0</v>
      </c>
      <c r="S682" t="s">
        <v>2499</v>
      </c>
      <c r="T682">
        <v>2023</v>
      </c>
      <c r="U682" t="s">
        <v>449</v>
      </c>
      <c r="V682" t="s">
        <v>449</v>
      </c>
      <c r="W682" t="s">
        <v>413</v>
      </c>
      <c r="X682">
        <v>2665</v>
      </c>
      <c r="Y682" t="s">
        <v>257</v>
      </c>
      <c r="AA682">
        <v>187</v>
      </c>
      <c r="AC682" t="s">
        <v>2499</v>
      </c>
      <c r="AD682">
        <v>5</v>
      </c>
      <c r="AE682">
        <v>712214.61</v>
      </c>
      <c r="AF682">
        <v>6169455.8200000003</v>
      </c>
    </row>
    <row r="683" spans="1:32" x14ac:dyDescent="0.25">
      <c r="A683" s="40">
        <v>681</v>
      </c>
      <c r="B683" t="s">
        <v>2500</v>
      </c>
      <c r="C683">
        <v>220</v>
      </c>
      <c r="D683">
        <v>1969</v>
      </c>
      <c r="E683">
        <v>0</v>
      </c>
      <c r="F683">
        <v>2</v>
      </c>
      <c r="H683">
        <v>2</v>
      </c>
      <c r="J683">
        <v>2</v>
      </c>
      <c r="K683" t="s">
        <v>247</v>
      </c>
      <c r="M683">
        <v>2</v>
      </c>
      <c r="N683">
        <v>499</v>
      </c>
      <c r="O683">
        <v>1029</v>
      </c>
      <c r="P683">
        <v>0</v>
      </c>
      <c r="Q683">
        <v>1142</v>
      </c>
      <c r="R683">
        <v>0</v>
      </c>
      <c r="S683" t="s">
        <v>2499</v>
      </c>
      <c r="T683">
        <v>2023</v>
      </c>
      <c r="U683" t="s">
        <v>449</v>
      </c>
      <c r="V683" t="s">
        <v>449</v>
      </c>
      <c r="W683" t="s">
        <v>413</v>
      </c>
      <c r="X683">
        <v>2665</v>
      </c>
      <c r="Y683" t="s">
        <v>257</v>
      </c>
      <c r="AA683">
        <v>187</v>
      </c>
      <c r="AC683" t="s">
        <v>2499</v>
      </c>
      <c r="AD683">
        <v>5</v>
      </c>
      <c r="AE683">
        <v>712214.61</v>
      </c>
      <c r="AF683">
        <v>6169455.8200000003</v>
      </c>
    </row>
    <row r="684" spans="1:32" x14ac:dyDescent="0.25">
      <c r="A684" s="40">
        <v>682</v>
      </c>
      <c r="B684" t="s">
        <v>2501</v>
      </c>
      <c r="C684">
        <v>120</v>
      </c>
      <c r="D684">
        <v>1998</v>
      </c>
      <c r="E684">
        <v>0</v>
      </c>
      <c r="F684">
        <v>4</v>
      </c>
      <c r="H684">
        <v>1</v>
      </c>
      <c r="J684">
        <v>2</v>
      </c>
      <c r="K684" t="s">
        <v>260</v>
      </c>
      <c r="M684">
        <v>1</v>
      </c>
      <c r="N684">
        <v>154</v>
      </c>
      <c r="O684">
        <v>154</v>
      </c>
      <c r="P684">
        <v>154</v>
      </c>
      <c r="Q684">
        <v>0</v>
      </c>
      <c r="R684">
        <v>0</v>
      </c>
      <c r="S684" t="s">
        <v>2502</v>
      </c>
      <c r="T684">
        <v>1491</v>
      </c>
      <c r="U684" t="s">
        <v>280</v>
      </c>
      <c r="V684" t="s">
        <v>280</v>
      </c>
      <c r="W684" t="s">
        <v>352</v>
      </c>
      <c r="X684">
        <v>2625</v>
      </c>
      <c r="Y684" t="s">
        <v>244</v>
      </c>
      <c r="AA684">
        <v>187</v>
      </c>
      <c r="AB684" t="s">
        <v>2503</v>
      </c>
      <c r="AC684" t="s">
        <v>2502</v>
      </c>
      <c r="AD684">
        <v>5</v>
      </c>
      <c r="AE684">
        <v>711587.36</v>
      </c>
      <c r="AF684">
        <v>6170531.6500000004</v>
      </c>
    </row>
    <row r="685" spans="1:32" x14ac:dyDescent="0.25">
      <c r="A685" s="40">
        <v>683</v>
      </c>
      <c r="B685" t="s">
        <v>2504</v>
      </c>
      <c r="C685">
        <v>120</v>
      </c>
      <c r="D685">
        <v>1969</v>
      </c>
      <c r="E685">
        <v>1984</v>
      </c>
      <c r="F685">
        <v>3</v>
      </c>
      <c r="H685">
        <v>1</v>
      </c>
      <c r="J685">
        <v>2</v>
      </c>
      <c r="K685" t="s">
        <v>260</v>
      </c>
      <c r="M685">
        <v>1</v>
      </c>
      <c r="N685">
        <v>158</v>
      </c>
      <c r="O685">
        <v>158</v>
      </c>
      <c r="P685">
        <v>134</v>
      </c>
      <c r="Q685">
        <v>0</v>
      </c>
      <c r="R685">
        <v>0</v>
      </c>
      <c r="S685" t="s">
        <v>2505</v>
      </c>
      <c r="T685">
        <v>5326</v>
      </c>
      <c r="U685" t="s">
        <v>289</v>
      </c>
      <c r="V685" t="s">
        <v>289</v>
      </c>
      <c r="W685" t="s">
        <v>1555</v>
      </c>
      <c r="X685">
        <v>2625</v>
      </c>
      <c r="Y685" t="s">
        <v>244</v>
      </c>
      <c r="AA685">
        <v>187</v>
      </c>
      <c r="AB685" t="s">
        <v>2506</v>
      </c>
      <c r="AC685" t="s">
        <v>2505</v>
      </c>
      <c r="AD685">
        <v>5</v>
      </c>
      <c r="AE685">
        <v>710842.68</v>
      </c>
      <c r="AF685">
        <v>6172065.5499999998</v>
      </c>
    </row>
    <row r="686" spans="1:32" x14ac:dyDescent="0.25">
      <c r="A686" s="40">
        <v>684</v>
      </c>
      <c r="B686" t="s">
        <v>2507</v>
      </c>
      <c r="C686">
        <v>130</v>
      </c>
      <c r="D686">
        <v>1993</v>
      </c>
      <c r="E686">
        <v>0</v>
      </c>
      <c r="F686">
        <v>4</v>
      </c>
      <c r="H686">
        <v>2</v>
      </c>
      <c r="J686">
        <v>1</v>
      </c>
      <c r="K686" t="s">
        <v>240</v>
      </c>
      <c r="M686">
        <v>1</v>
      </c>
      <c r="N686">
        <v>90</v>
      </c>
      <c r="O686">
        <v>90</v>
      </c>
      <c r="P686">
        <v>90</v>
      </c>
      <c r="Q686">
        <v>0</v>
      </c>
      <c r="R686">
        <v>0</v>
      </c>
      <c r="S686" t="s">
        <v>2508</v>
      </c>
      <c r="T686">
        <v>250</v>
      </c>
      <c r="U686" t="s">
        <v>303</v>
      </c>
      <c r="V686" t="s">
        <v>303</v>
      </c>
      <c r="W686" t="s">
        <v>256</v>
      </c>
      <c r="X686">
        <v>2625</v>
      </c>
      <c r="Y686" t="s">
        <v>244</v>
      </c>
      <c r="AA686">
        <v>187</v>
      </c>
      <c r="AB686" t="s">
        <v>2509</v>
      </c>
      <c r="AC686" t="s">
        <v>2508</v>
      </c>
      <c r="AD686">
        <v>5</v>
      </c>
      <c r="AE686">
        <v>711523.9</v>
      </c>
      <c r="AF686">
        <v>6172446.1200000001</v>
      </c>
    </row>
    <row r="687" spans="1:32" x14ac:dyDescent="0.25">
      <c r="A687" s="40">
        <v>685</v>
      </c>
      <c r="B687" t="s">
        <v>2510</v>
      </c>
      <c r="C687">
        <v>120</v>
      </c>
      <c r="D687">
        <v>1967</v>
      </c>
      <c r="E687">
        <v>0</v>
      </c>
      <c r="F687">
        <v>3</v>
      </c>
      <c r="H687">
        <v>2</v>
      </c>
      <c r="J687">
        <v>2</v>
      </c>
      <c r="K687" t="s">
        <v>247</v>
      </c>
      <c r="L687">
        <v>2</v>
      </c>
      <c r="M687">
        <v>1</v>
      </c>
      <c r="N687">
        <v>121</v>
      </c>
      <c r="O687">
        <v>121</v>
      </c>
      <c r="P687">
        <v>121</v>
      </c>
      <c r="Q687">
        <v>0</v>
      </c>
      <c r="R687">
        <v>0</v>
      </c>
      <c r="S687" t="s">
        <v>2511</v>
      </c>
      <c r="T687">
        <v>7243</v>
      </c>
      <c r="U687" t="s">
        <v>417</v>
      </c>
      <c r="V687" t="s">
        <v>417</v>
      </c>
      <c r="W687" t="s">
        <v>341</v>
      </c>
      <c r="X687">
        <v>2665</v>
      </c>
      <c r="Y687" t="s">
        <v>257</v>
      </c>
      <c r="AA687">
        <v>187</v>
      </c>
      <c r="AB687" t="s">
        <v>2512</v>
      </c>
      <c r="AC687" t="s">
        <v>2511</v>
      </c>
      <c r="AD687">
        <v>5</v>
      </c>
      <c r="AE687">
        <v>713312.21</v>
      </c>
      <c r="AF687">
        <v>6169021.0199999996</v>
      </c>
    </row>
    <row r="688" spans="1:32" x14ac:dyDescent="0.25">
      <c r="A688" s="40">
        <v>686</v>
      </c>
      <c r="B688" t="s">
        <v>2513</v>
      </c>
      <c r="C688">
        <v>120</v>
      </c>
      <c r="D688">
        <v>1967</v>
      </c>
      <c r="E688">
        <v>0</v>
      </c>
      <c r="F688">
        <v>3</v>
      </c>
      <c r="H688">
        <v>1</v>
      </c>
      <c r="J688">
        <v>2</v>
      </c>
      <c r="K688" t="s">
        <v>260</v>
      </c>
      <c r="M688">
        <v>1</v>
      </c>
      <c r="N688">
        <v>109</v>
      </c>
      <c r="O688">
        <v>109</v>
      </c>
      <c r="P688">
        <v>109</v>
      </c>
      <c r="Q688">
        <v>0</v>
      </c>
      <c r="R688">
        <v>0</v>
      </c>
      <c r="S688" t="s">
        <v>2514</v>
      </c>
      <c r="T688">
        <v>7775</v>
      </c>
      <c r="U688" t="s">
        <v>262</v>
      </c>
      <c r="V688" t="s">
        <v>262</v>
      </c>
      <c r="W688" t="s">
        <v>938</v>
      </c>
      <c r="X688">
        <v>2665</v>
      </c>
      <c r="Y688" t="s">
        <v>257</v>
      </c>
      <c r="AA688">
        <v>187</v>
      </c>
      <c r="AB688" t="s">
        <v>2515</v>
      </c>
      <c r="AC688" t="s">
        <v>2514</v>
      </c>
      <c r="AD688">
        <v>5</v>
      </c>
      <c r="AE688">
        <v>712551.17</v>
      </c>
      <c r="AF688">
        <v>6169198.6900000004</v>
      </c>
    </row>
    <row r="689" spans="1:32" x14ac:dyDescent="0.25">
      <c r="A689" s="40">
        <v>687</v>
      </c>
      <c r="B689" t="s">
        <v>2516</v>
      </c>
      <c r="C689">
        <v>130</v>
      </c>
      <c r="D689">
        <v>1993</v>
      </c>
      <c r="E689">
        <v>0</v>
      </c>
      <c r="F689">
        <v>4</v>
      </c>
      <c r="H689">
        <v>2</v>
      </c>
      <c r="J689">
        <v>1</v>
      </c>
      <c r="K689" t="s">
        <v>240</v>
      </c>
      <c r="M689">
        <v>1</v>
      </c>
      <c r="N689">
        <v>104</v>
      </c>
      <c r="O689">
        <v>104</v>
      </c>
      <c r="P689">
        <v>104</v>
      </c>
      <c r="Q689">
        <v>0</v>
      </c>
      <c r="R689">
        <v>0</v>
      </c>
      <c r="S689" t="s">
        <v>2517</v>
      </c>
      <c r="T689">
        <v>9100</v>
      </c>
      <c r="U689" t="s">
        <v>267</v>
      </c>
      <c r="V689" t="s">
        <v>267</v>
      </c>
      <c r="W689" t="s">
        <v>368</v>
      </c>
      <c r="X689">
        <v>2625</v>
      </c>
      <c r="Y689" t="s">
        <v>244</v>
      </c>
      <c r="AA689">
        <v>187</v>
      </c>
      <c r="AB689" t="s">
        <v>2518</v>
      </c>
      <c r="AC689" t="s">
        <v>2517</v>
      </c>
      <c r="AD689">
        <v>5</v>
      </c>
      <c r="AE689">
        <v>711684.62</v>
      </c>
      <c r="AF689">
        <v>6172488.4299999997</v>
      </c>
    </row>
    <row r="690" spans="1:32" x14ac:dyDescent="0.25">
      <c r="A690" s="40">
        <v>688</v>
      </c>
      <c r="B690" t="s">
        <v>2519</v>
      </c>
      <c r="C690">
        <v>140</v>
      </c>
      <c r="D690">
        <v>1966</v>
      </c>
      <c r="E690">
        <v>0</v>
      </c>
      <c r="F690">
        <v>1</v>
      </c>
      <c r="H690">
        <v>6</v>
      </c>
      <c r="J690">
        <v>1</v>
      </c>
      <c r="K690" t="s">
        <v>240</v>
      </c>
      <c r="M690">
        <v>3</v>
      </c>
      <c r="N690">
        <v>526</v>
      </c>
      <c r="O690">
        <v>1650</v>
      </c>
      <c r="P690">
        <v>1400</v>
      </c>
      <c r="Q690">
        <v>178</v>
      </c>
      <c r="R690">
        <v>0</v>
      </c>
      <c r="S690" t="s">
        <v>2520</v>
      </c>
      <c r="T690">
        <v>1704</v>
      </c>
      <c r="U690" t="s">
        <v>2521</v>
      </c>
      <c r="V690" t="s">
        <v>2521</v>
      </c>
      <c r="W690" t="s">
        <v>253</v>
      </c>
      <c r="X690">
        <v>2665</v>
      </c>
      <c r="Y690" t="s">
        <v>257</v>
      </c>
      <c r="AA690">
        <v>187</v>
      </c>
      <c r="AB690" t="s">
        <v>2522</v>
      </c>
      <c r="AC690" t="s">
        <v>2520</v>
      </c>
      <c r="AD690">
        <v>5</v>
      </c>
      <c r="AE690">
        <v>713115.81</v>
      </c>
      <c r="AF690">
        <v>6169639.7800000003</v>
      </c>
    </row>
    <row r="691" spans="1:32" x14ac:dyDescent="0.25">
      <c r="A691" s="40">
        <v>689</v>
      </c>
      <c r="B691" t="s">
        <v>2523</v>
      </c>
      <c r="C691">
        <v>120</v>
      </c>
      <c r="D691">
        <v>1976</v>
      </c>
      <c r="E691">
        <v>1995</v>
      </c>
      <c r="F691">
        <v>4</v>
      </c>
      <c r="H691">
        <v>1</v>
      </c>
      <c r="J691">
        <v>7</v>
      </c>
      <c r="K691" t="s">
        <v>253</v>
      </c>
      <c r="M691">
        <v>1</v>
      </c>
      <c r="N691">
        <v>132</v>
      </c>
      <c r="O691">
        <v>132</v>
      </c>
      <c r="P691">
        <v>132</v>
      </c>
      <c r="Q691">
        <v>0</v>
      </c>
      <c r="R691">
        <v>0</v>
      </c>
      <c r="S691" t="s">
        <v>2524</v>
      </c>
      <c r="T691">
        <v>5432</v>
      </c>
      <c r="U691" t="s">
        <v>913</v>
      </c>
      <c r="V691" t="s">
        <v>913</v>
      </c>
      <c r="W691" t="s">
        <v>721</v>
      </c>
      <c r="X691">
        <v>2665</v>
      </c>
      <c r="Y691" t="s">
        <v>257</v>
      </c>
      <c r="AA691">
        <v>187</v>
      </c>
      <c r="AB691" t="s">
        <v>2525</v>
      </c>
      <c r="AC691" t="s">
        <v>2524</v>
      </c>
      <c r="AD691">
        <v>5</v>
      </c>
      <c r="AE691">
        <v>714110.26</v>
      </c>
      <c r="AF691">
        <v>6168779.7199999997</v>
      </c>
    </row>
    <row r="692" spans="1:32" x14ac:dyDescent="0.25">
      <c r="A692" s="40">
        <v>690</v>
      </c>
      <c r="B692" t="s">
        <v>2526</v>
      </c>
      <c r="C692">
        <v>120</v>
      </c>
      <c r="D692">
        <v>1990</v>
      </c>
      <c r="E692">
        <v>1997</v>
      </c>
      <c r="F692">
        <v>4</v>
      </c>
      <c r="H692">
        <v>1</v>
      </c>
      <c r="J692">
        <v>7</v>
      </c>
      <c r="K692" t="s">
        <v>253</v>
      </c>
      <c r="L692">
        <v>1</v>
      </c>
      <c r="M692">
        <v>1</v>
      </c>
      <c r="N692">
        <v>165</v>
      </c>
      <c r="O692">
        <v>165</v>
      </c>
      <c r="P692">
        <v>165</v>
      </c>
      <c r="Q692">
        <v>0</v>
      </c>
      <c r="R692">
        <v>0</v>
      </c>
      <c r="S692" t="s">
        <v>2527</v>
      </c>
      <c r="T692">
        <v>7243</v>
      </c>
      <c r="U692" t="s">
        <v>417</v>
      </c>
      <c r="V692" t="s">
        <v>417</v>
      </c>
      <c r="W692" t="s">
        <v>558</v>
      </c>
      <c r="X692">
        <v>2665</v>
      </c>
      <c r="Y692" t="s">
        <v>257</v>
      </c>
      <c r="AA692">
        <v>187</v>
      </c>
      <c r="AB692" t="s">
        <v>2528</v>
      </c>
      <c r="AC692" t="s">
        <v>2527</v>
      </c>
      <c r="AD692">
        <v>5</v>
      </c>
      <c r="AE692">
        <v>713261.92</v>
      </c>
      <c r="AF692">
        <v>6169033.46</v>
      </c>
    </row>
    <row r="693" spans="1:32" x14ac:dyDescent="0.25">
      <c r="A693" s="40">
        <v>691</v>
      </c>
      <c r="B693" t="s">
        <v>2529</v>
      </c>
      <c r="C693">
        <v>120</v>
      </c>
      <c r="D693">
        <v>1973</v>
      </c>
      <c r="E693">
        <v>0</v>
      </c>
      <c r="F693">
        <v>3</v>
      </c>
      <c r="H693">
        <v>1</v>
      </c>
      <c r="J693">
        <v>2</v>
      </c>
      <c r="K693" t="s">
        <v>260</v>
      </c>
      <c r="M693">
        <v>1</v>
      </c>
      <c r="N693">
        <v>109</v>
      </c>
      <c r="O693">
        <v>109</v>
      </c>
      <c r="P693">
        <v>109</v>
      </c>
      <c r="Q693">
        <v>0</v>
      </c>
      <c r="R693">
        <v>0</v>
      </c>
      <c r="S693" t="s">
        <v>2530</v>
      </c>
      <c r="T693">
        <v>6710</v>
      </c>
      <c r="U693" t="s">
        <v>327</v>
      </c>
      <c r="V693" t="s">
        <v>327</v>
      </c>
      <c r="W693" t="s">
        <v>2531</v>
      </c>
      <c r="X693">
        <v>2625</v>
      </c>
      <c r="Y693" t="s">
        <v>244</v>
      </c>
      <c r="AA693">
        <v>187</v>
      </c>
      <c r="AB693" t="s">
        <v>2532</v>
      </c>
      <c r="AC693" t="s">
        <v>2530</v>
      </c>
      <c r="AD693">
        <v>5</v>
      </c>
      <c r="AE693">
        <v>710771.96</v>
      </c>
      <c r="AF693">
        <v>6171817.2699999996</v>
      </c>
    </row>
    <row r="694" spans="1:32" x14ac:dyDescent="0.25">
      <c r="A694" s="40">
        <v>692</v>
      </c>
      <c r="B694" t="s">
        <v>2533</v>
      </c>
      <c r="C694">
        <v>120</v>
      </c>
      <c r="D694">
        <v>1971</v>
      </c>
      <c r="E694">
        <v>0</v>
      </c>
      <c r="F694">
        <v>3</v>
      </c>
      <c r="H694">
        <v>1</v>
      </c>
      <c r="J694">
        <v>1</v>
      </c>
      <c r="K694" t="s">
        <v>240</v>
      </c>
      <c r="M694">
        <v>1</v>
      </c>
      <c r="N694">
        <v>160</v>
      </c>
      <c r="O694">
        <v>160</v>
      </c>
      <c r="P694">
        <v>160</v>
      </c>
      <c r="Q694">
        <v>0</v>
      </c>
      <c r="R694">
        <v>0</v>
      </c>
      <c r="S694" t="s">
        <v>2534</v>
      </c>
      <c r="T694">
        <v>2449</v>
      </c>
      <c r="U694" t="s">
        <v>312</v>
      </c>
      <c r="V694" t="s">
        <v>312</v>
      </c>
      <c r="W694" t="s">
        <v>2535</v>
      </c>
      <c r="X694">
        <v>2625</v>
      </c>
      <c r="Y694" t="s">
        <v>244</v>
      </c>
      <c r="AA694">
        <v>187</v>
      </c>
      <c r="AB694" t="s">
        <v>2536</v>
      </c>
      <c r="AC694" t="s">
        <v>2534</v>
      </c>
      <c r="AD694">
        <v>5</v>
      </c>
      <c r="AE694">
        <v>711255.56</v>
      </c>
      <c r="AF694">
        <v>6172061.21</v>
      </c>
    </row>
    <row r="695" spans="1:32" x14ac:dyDescent="0.25">
      <c r="A695" s="40">
        <v>693</v>
      </c>
      <c r="B695" t="s">
        <v>2537</v>
      </c>
      <c r="C695">
        <v>130</v>
      </c>
      <c r="D695">
        <v>1975</v>
      </c>
      <c r="E695">
        <v>0</v>
      </c>
      <c r="F695">
        <v>1</v>
      </c>
      <c r="H695">
        <v>5</v>
      </c>
      <c r="J695">
        <v>1</v>
      </c>
      <c r="K695" t="s">
        <v>240</v>
      </c>
      <c r="L695">
        <v>0</v>
      </c>
      <c r="M695">
        <v>1</v>
      </c>
      <c r="N695">
        <v>75</v>
      </c>
      <c r="O695">
        <v>75</v>
      </c>
      <c r="P695">
        <v>125</v>
      </c>
      <c r="Q695">
        <v>0</v>
      </c>
      <c r="R695">
        <v>0</v>
      </c>
      <c r="S695" t="s">
        <v>2538</v>
      </c>
      <c r="T695">
        <v>2556</v>
      </c>
      <c r="U695" t="s">
        <v>317</v>
      </c>
      <c r="V695" t="s">
        <v>317</v>
      </c>
      <c r="W695" t="s">
        <v>2539</v>
      </c>
      <c r="X695">
        <v>2625</v>
      </c>
      <c r="Y695" t="s">
        <v>244</v>
      </c>
      <c r="AA695">
        <v>187</v>
      </c>
      <c r="AB695" t="s">
        <v>2540</v>
      </c>
      <c r="AC695" t="s">
        <v>2538</v>
      </c>
      <c r="AD695">
        <v>5</v>
      </c>
      <c r="AE695">
        <v>711498.97</v>
      </c>
      <c r="AF695">
        <v>6172377.2300000004</v>
      </c>
    </row>
    <row r="696" spans="1:32" x14ac:dyDescent="0.25">
      <c r="A696" s="40">
        <v>694</v>
      </c>
      <c r="B696" t="s">
        <v>2541</v>
      </c>
      <c r="C696">
        <v>120</v>
      </c>
      <c r="D696">
        <v>1971</v>
      </c>
      <c r="E696">
        <v>1999</v>
      </c>
      <c r="F696">
        <v>3</v>
      </c>
      <c r="H696">
        <v>1</v>
      </c>
      <c r="J696">
        <v>2</v>
      </c>
      <c r="K696" t="s">
        <v>260</v>
      </c>
      <c r="L696">
        <v>2</v>
      </c>
      <c r="M696">
        <v>1</v>
      </c>
      <c r="N696">
        <v>161</v>
      </c>
      <c r="O696">
        <v>161</v>
      </c>
      <c r="P696">
        <v>134</v>
      </c>
      <c r="Q696">
        <v>0</v>
      </c>
      <c r="R696">
        <v>0</v>
      </c>
      <c r="S696" t="s">
        <v>2542</v>
      </c>
      <c r="T696">
        <v>6710</v>
      </c>
      <c r="U696" t="s">
        <v>327</v>
      </c>
      <c r="V696" t="s">
        <v>327</v>
      </c>
      <c r="W696" t="s">
        <v>1277</v>
      </c>
      <c r="X696">
        <v>2625</v>
      </c>
      <c r="Y696" t="s">
        <v>244</v>
      </c>
      <c r="AA696">
        <v>187</v>
      </c>
      <c r="AB696" t="s">
        <v>2543</v>
      </c>
      <c r="AC696" t="s">
        <v>2542</v>
      </c>
      <c r="AD696">
        <v>5</v>
      </c>
      <c r="AE696">
        <v>711035.14</v>
      </c>
      <c r="AF696">
        <v>6171889.9800000004</v>
      </c>
    </row>
    <row r="697" spans="1:32" x14ac:dyDescent="0.25">
      <c r="A697" s="40">
        <v>695</v>
      </c>
      <c r="B697" t="s">
        <v>2544</v>
      </c>
      <c r="C697">
        <v>120</v>
      </c>
      <c r="D697">
        <v>1973</v>
      </c>
      <c r="E697">
        <v>0</v>
      </c>
      <c r="F697">
        <v>3</v>
      </c>
      <c r="H697">
        <v>1</v>
      </c>
      <c r="J697">
        <v>2</v>
      </c>
      <c r="K697" t="s">
        <v>260</v>
      </c>
      <c r="M697">
        <v>1</v>
      </c>
      <c r="N697">
        <v>109</v>
      </c>
      <c r="O697">
        <v>109</v>
      </c>
      <c r="P697">
        <v>109</v>
      </c>
      <c r="Q697">
        <v>0</v>
      </c>
      <c r="R697">
        <v>0</v>
      </c>
      <c r="S697" t="s">
        <v>2545</v>
      </c>
      <c r="T697">
        <v>6710</v>
      </c>
      <c r="U697" t="s">
        <v>327</v>
      </c>
      <c r="V697" t="s">
        <v>327</v>
      </c>
      <c r="W697" t="s">
        <v>2301</v>
      </c>
      <c r="X697">
        <v>2625</v>
      </c>
      <c r="Y697" t="s">
        <v>244</v>
      </c>
      <c r="AA697">
        <v>187</v>
      </c>
      <c r="AB697" t="s">
        <v>2546</v>
      </c>
      <c r="AC697" t="s">
        <v>2545</v>
      </c>
      <c r="AD697">
        <v>5</v>
      </c>
      <c r="AE697">
        <v>710797.44</v>
      </c>
      <c r="AF697">
        <v>6171833.0300000003</v>
      </c>
    </row>
    <row r="698" spans="1:32" x14ac:dyDescent="0.25">
      <c r="A698" s="40">
        <v>696</v>
      </c>
      <c r="B698" t="s">
        <v>2547</v>
      </c>
      <c r="C698">
        <v>120</v>
      </c>
      <c r="D698">
        <v>1963</v>
      </c>
      <c r="E698">
        <v>0</v>
      </c>
      <c r="F698">
        <v>5</v>
      </c>
      <c r="H698">
        <v>1</v>
      </c>
      <c r="J698">
        <v>2</v>
      </c>
      <c r="K698" t="s">
        <v>260</v>
      </c>
      <c r="M698">
        <v>1</v>
      </c>
      <c r="N698">
        <v>113</v>
      </c>
      <c r="O698">
        <v>113</v>
      </c>
      <c r="P698">
        <v>113</v>
      </c>
      <c r="Q698">
        <v>0</v>
      </c>
      <c r="R698">
        <v>0</v>
      </c>
      <c r="S698" t="s">
        <v>2548</v>
      </c>
      <c r="T698">
        <v>2130</v>
      </c>
      <c r="U698" t="s">
        <v>626</v>
      </c>
      <c r="V698" t="s">
        <v>626</v>
      </c>
      <c r="W698" t="s">
        <v>454</v>
      </c>
      <c r="X698">
        <v>2665</v>
      </c>
      <c r="Y698" t="s">
        <v>257</v>
      </c>
      <c r="AA698">
        <v>187</v>
      </c>
      <c r="AB698" t="s">
        <v>2549</v>
      </c>
      <c r="AC698" t="s">
        <v>2548</v>
      </c>
      <c r="AD698">
        <v>5</v>
      </c>
      <c r="AE698">
        <v>712086.44</v>
      </c>
      <c r="AF698">
        <v>6169520.4699999997</v>
      </c>
    </row>
    <row r="699" spans="1:32" x14ac:dyDescent="0.25">
      <c r="A699" s="40">
        <v>697</v>
      </c>
      <c r="B699" t="s">
        <v>2550</v>
      </c>
      <c r="C699">
        <v>130</v>
      </c>
      <c r="D699">
        <v>1971</v>
      </c>
      <c r="E699">
        <v>0</v>
      </c>
      <c r="F699">
        <v>3</v>
      </c>
      <c r="H699">
        <v>5</v>
      </c>
      <c r="J699">
        <v>1</v>
      </c>
      <c r="K699" t="s">
        <v>240</v>
      </c>
      <c r="L699">
        <v>2</v>
      </c>
      <c r="M699">
        <v>1</v>
      </c>
      <c r="N699">
        <v>126</v>
      </c>
      <c r="O699">
        <v>126</v>
      </c>
      <c r="P699">
        <v>170</v>
      </c>
      <c r="Q699">
        <v>0</v>
      </c>
      <c r="R699">
        <v>0</v>
      </c>
      <c r="S699" t="s">
        <v>2551</v>
      </c>
      <c r="T699">
        <v>7882</v>
      </c>
      <c r="U699" t="s">
        <v>372</v>
      </c>
      <c r="V699" t="s">
        <v>372</v>
      </c>
      <c r="W699" t="s">
        <v>2552</v>
      </c>
      <c r="X699">
        <v>2625</v>
      </c>
      <c r="Y699" t="s">
        <v>244</v>
      </c>
      <c r="AA699">
        <v>187</v>
      </c>
      <c r="AB699" t="s">
        <v>2553</v>
      </c>
      <c r="AC699" t="s">
        <v>2551</v>
      </c>
      <c r="AD699">
        <v>5</v>
      </c>
      <c r="AE699">
        <v>711799.01</v>
      </c>
      <c r="AF699">
        <v>6172307.7800000003</v>
      </c>
    </row>
    <row r="700" spans="1:32" x14ac:dyDescent="0.25">
      <c r="A700" s="40">
        <v>698</v>
      </c>
      <c r="B700" t="s">
        <v>2554</v>
      </c>
      <c r="C700">
        <v>120</v>
      </c>
      <c r="D700">
        <v>1973</v>
      </c>
      <c r="E700">
        <v>0</v>
      </c>
      <c r="F700">
        <v>3</v>
      </c>
      <c r="H700">
        <v>1</v>
      </c>
      <c r="J700">
        <v>2</v>
      </c>
      <c r="K700" t="s">
        <v>260</v>
      </c>
      <c r="L700">
        <v>90</v>
      </c>
      <c r="M700">
        <v>1</v>
      </c>
      <c r="N700">
        <v>135</v>
      </c>
      <c r="O700">
        <v>135</v>
      </c>
      <c r="P700">
        <v>135</v>
      </c>
      <c r="Q700">
        <v>0</v>
      </c>
      <c r="R700">
        <v>0</v>
      </c>
      <c r="S700" t="s">
        <v>2555</v>
      </c>
      <c r="T700">
        <v>6710</v>
      </c>
      <c r="U700" t="s">
        <v>327</v>
      </c>
      <c r="V700" t="s">
        <v>327</v>
      </c>
      <c r="W700" t="s">
        <v>2556</v>
      </c>
      <c r="X700">
        <v>2625</v>
      </c>
      <c r="Y700" t="s">
        <v>244</v>
      </c>
      <c r="AA700">
        <v>187</v>
      </c>
      <c r="AB700" t="s">
        <v>2557</v>
      </c>
      <c r="AC700" t="s">
        <v>2555</v>
      </c>
      <c r="AD700">
        <v>5</v>
      </c>
      <c r="AE700">
        <v>710791.5</v>
      </c>
      <c r="AF700">
        <v>6171865.6799999997</v>
      </c>
    </row>
    <row r="701" spans="1:32" x14ac:dyDescent="0.25">
      <c r="A701" s="40">
        <v>699</v>
      </c>
      <c r="B701" t="s">
        <v>2558</v>
      </c>
      <c r="C701">
        <v>130</v>
      </c>
      <c r="D701">
        <v>1978</v>
      </c>
      <c r="E701">
        <v>0</v>
      </c>
      <c r="F701">
        <v>4</v>
      </c>
      <c r="H701">
        <v>1</v>
      </c>
      <c r="J701">
        <v>1</v>
      </c>
      <c r="K701" t="s">
        <v>240</v>
      </c>
      <c r="M701">
        <v>1</v>
      </c>
      <c r="N701">
        <v>61</v>
      </c>
      <c r="O701">
        <v>61</v>
      </c>
      <c r="P701">
        <v>109</v>
      </c>
      <c r="Q701">
        <v>0</v>
      </c>
      <c r="R701">
        <v>0</v>
      </c>
      <c r="S701" t="s">
        <v>2559</v>
      </c>
      <c r="T701">
        <v>975</v>
      </c>
      <c r="U701" t="s">
        <v>2560</v>
      </c>
      <c r="V701" t="s">
        <v>2560</v>
      </c>
      <c r="W701" t="s">
        <v>480</v>
      </c>
      <c r="X701">
        <v>2665</v>
      </c>
      <c r="Y701" t="s">
        <v>257</v>
      </c>
      <c r="AA701">
        <v>187</v>
      </c>
      <c r="AB701" t="s">
        <v>2561</v>
      </c>
      <c r="AC701" t="s">
        <v>2559</v>
      </c>
      <c r="AD701">
        <v>5</v>
      </c>
      <c r="AE701">
        <v>713674.07</v>
      </c>
      <c r="AF701">
        <v>6169489.4800000004</v>
      </c>
    </row>
    <row r="702" spans="1:32" x14ac:dyDescent="0.25">
      <c r="A702" s="40">
        <v>700</v>
      </c>
      <c r="B702" t="s">
        <v>2562</v>
      </c>
      <c r="C702">
        <v>130</v>
      </c>
      <c r="D702">
        <v>1978</v>
      </c>
      <c r="E702">
        <v>0</v>
      </c>
      <c r="F702">
        <v>4</v>
      </c>
      <c r="H702">
        <v>1</v>
      </c>
      <c r="J702">
        <v>1</v>
      </c>
      <c r="K702" t="s">
        <v>240</v>
      </c>
      <c r="M702">
        <v>1</v>
      </c>
      <c r="N702">
        <v>61</v>
      </c>
      <c r="O702">
        <v>61</v>
      </c>
      <c r="P702">
        <v>109</v>
      </c>
      <c r="Q702">
        <v>0</v>
      </c>
      <c r="R702">
        <v>0</v>
      </c>
      <c r="S702" t="s">
        <v>2563</v>
      </c>
      <c r="T702">
        <v>2525</v>
      </c>
      <c r="U702" t="s">
        <v>2564</v>
      </c>
      <c r="V702" t="s">
        <v>2564</v>
      </c>
      <c r="W702" t="s">
        <v>247</v>
      </c>
      <c r="X702">
        <v>2665</v>
      </c>
      <c r="Y702" t="s">
        <v>257</v>
      </c>
      <c r="AA702">
        <v>187</v>
      </c>
      <c r="AB702" t="s">
        <v>2565</v>
      </c>
      <c r="AC702" t="s">
        <v>2563</v>
      </c>
      <c r="AD702">
        <v>5</v>
      </c>
      <c r="AE702">
        <v>713505.47</v>
      </c>
      <c r="AF702">
        <v>6169831.5499999998</v>
      </c>
    </row>
    <row r="703" spans="1:32" x14ac:dyDescent="0.25">
      <c r="A703" s="40">
        <v>701</v>
      </c>
      <c r="B703" t="s">
        <v>2566</v>
      </c>
      <c r="C703">
        <v>120</v>
      </c>
      <c r="D703">
        <v>1979</v>
      </c>
      <c r="E703">
        <v>0</v>
      </c>
      <c r="F703">
        <v>5</v>
      </c>
      <c r="H703">
        <v>1</v>
      </c>
      <c r="J703">
        <v>2</v>
      </c>
      <c r="K703" t="s">
        <v>260</v>
      </c>
      <c r="M703">
        <v>1</v>
      </c>
      <c r="N703">
        <v>167</v>
      </c>
      <c r="O703">
        <v>167</v>
      </c>
      <c r="P703">
        <v>167</v>
      </c>
      <c r="Q703">
        <v>0</v>
      </c>
      <c r="R703">
        <v>0</v>
      </c>
      <c r="S703" t="s">
        <v>2567</v>
      </c>
      <c r="T703">
        <v>2769</v>
      </c>
      <c r="U703" t="s">
        <v>1138</v>
      </c>
      <c r="V703" t="s">
        <v>1138</v>
      </c>
      <c r="W703" t="s">
        <v>927</v>
      </c>
      <c r="X703">
        <v>2665</v>
      </c>
      <c r="Y703" t="s">
        <v>257</v>
      </c>
      <c r="AA703">
        <v>187</v>
      </c>
      <c r="AB703" t="s">
        <v>2568</v>
      </c>
      <c r="AC703" t="s">
        <v>2567</v>
      </c>
      <c r="AD703">
        <v>5</v>
      </c>
      <c r="AE703">
        <v>713873.53</v>
      </c>
      <c r="AF703">
        <v>6169120.2999999998</v>
      </c>
    </row>
    <row r="704" spans="1:32" x14ac:dyDescent="0.25">
      <c r="A704" s="40">
        <v>702</v>
      </c>
      <c r="B704" t="s">
        <v>2569</v>
      </c>
      <c r="C704">
        <v>120</v>
      </c>
      <c r="D704">
        <v>1969</v>
      </c>
      <c r="E704">
        <v>0</v>
      </c>
      <c r="F704">
        <v>3</v>
      </c>
      <c r="H704">
        <v>1</v>
      </c>
      <c r="J704">
        <v>1</v>
      </c>
      <c r="K704" t="s">
        <v>240</v>
      </c>
      <c r="M704">
        <v>1</v>
      </c>
      <c r="N704">
        <v>152</v>
      </c>
      <c r="O704">
        <v>152</v>
      </c>
      <c r="P704">
        <v>152</v>
      </c>
      <c r="Q704">
        <v>0</v>
      </c>
      <c r="R704">
        <v>0</v>
      </c>
      <c r="S704" t="s">
        <v>2570</v>
      </c>
      <c r="T704">
        <v>2449</v>
      </c>
      <c r="U704" t="s">
        <v>312</v>
      </c>
      <c r="V704" t="s">
        <v>312</v>
      </c>
      <c r="W704" t="s">
        <v>2571</v>
      </c>
      <c r="X704">
        <v>2625</v>
      </c>
      <c r="Y704" t="s">
        <v>244</v>
      </c>
      <c r="AA704">
        <v>187</v>
      </c>
      <c r="AB704" t="s">
        <v>2572</v>
      </c>
      <c r="AC704" t="s">
        <v>2570</v>
      </c>
      <c r="AD704">
        <v>5</v>
      </c>
      <c r="AE704">
        <v>711406.47</v>
      </c>
      <c r="AF704">
        <v>6172139.9199999999</v>
      </c>
    </row>
    <row r="705" spans="1:32" x14ac:dyDescent="0.25">
      <c r="A705" s="40">
        <v>703</v>
      </c>
      <c r="B705" t="s">
        <v>2573</v>
      </c>
      <c r="C705">
        <v>120</v>
      </c>
      <c r="D705">
        <v>1964</v>
      </c>
      <c r="E705">
        <v>0</v>
      </c>
      <c r="F705">
        <v>3</v>
      </c>
      <c r="H705">
        <v>1</v>
      </c>
      <c r="J705">
        <v>2</v>
      </c>
      <c r="K705" t="s">
        <v>247</v>
      </c>
      <c r="M705">
        <v>1</v>
      </c>
      <c r="N705">
        <v>109</v>
      </c>
      <c r="O705">
        <v>109</v>
      </c>
      <c r="P705">
        <v>109</v>
      </c>
      <c r="Q705">
        <v>0</v>
      </c>
      <c r="R705">
        <v>0</v>
      </c>
      <c r="S705" t="s">
        <v>2574</v>
      </c>
      <c r="T705">
        <v>4260</v>
      </c>
      <c r="U705" t="s">
        <v>851</v>
      </c>
      <c r="V705" t="s">
        <v>851</v>
      </c>
      <c r="W705" t="s">
        <v>441</v>
      </c>
      <c r="X705">
        <v>2665</v>
      </c>
      <c r="Y705" t="s">
        <v>257</v>
      </c>
      <c r="AA705">
        <v>187</v>
      </c>
      <c r="AB705" t="s">
        <v>2575</v>
      </c>
      <c r="AC705" t="s">
        <v>2574</v>
      </c>
      <c r="AD705">
        <v>5</v>
      </c>
      <c r="AE705">
        <v>713991.18</v>
      </c>
      <c r="AF705">
        <v>6169277.1100000003</v>
      </c>
    </row>
    <row r="706" spans="1:32" x14ac:dyDescent="0.25">
      <c r="A706" s="40">
        <v>704</v>
      </c>
      <c r="B706" t="s">
        <v>2576</v>
      </c>
      <c r="C706">
        <v>130</v>
      </c>
      <c r="D706">
        <v>1993</v>
      </c>
      <c r="E706">
        <v>0</v>
      </c>
      <c r="F706">
        <v>4</v>
      </c>
      <c r="H706">
        <v>2</v>
      </c>
      <c r="J706">
        <v>1</v>
      </c>
      <c r="K706" t="s">
        <v>240</v>
      </c>
      <c r="M706">
        <v>1</v>
      </c>
      <c r="N706">
        <v>90</v>
      </c>
      <c r="O706">
        <v>90</v>
      </c>
      <c r="P706">
        <v>90</v>
      </c>
      <c r="Q706">
        <v>0</v>
      </c>
      <c r="R706">
        <v>0</v>
      </c>
      <c r="S706" t="s">
        <v>2577</v>
      </c>
      <c r="T706">
        <v>250</v>
      </c>
      <c r="U706" t="s">
        <v>303</v>
      </c>
      <c r="V706" t="s">
        <v>303</v>
      </c>
      <c r="W706" t="s">
        <v>763</v>
      </c>
      <c r="X706">
        <v>2625</v>
      </c>
      <c r="Y706" t="s">
        <v>244</v>
      </c>
      <c r="AA706">
        <v>187</v>
      </c>
      <c r="AB706" t="s">
        <v>2578</v>
      </c>
      <c r="AC706" t="s">
        <v>2577</v>
      </c>
      <c r="AD706">
        <v>5</v>
      </c>
      <c r="AE706">
        <v>711558.01</v>
      </c>
      <c r="AF706">
        <v>6172454.46</v>
      </c>
    </row>
    <row r="707" spans="1:32" x14ac:dyDescent="0.25">
      <c r="A707" s="40">
        <v>705</v>
      </c>
      <c r="B707" t="s">
        <v>2579</v>
      </c>
      <c r="C707">
        <v>120</v>
      </c>
      <c r="D707">
        <v>1957</v>
      </c>
      <c r="E707">
        <v>2010</v>
      </c>
      <c r="F707">
        <v>5</v>
      </c>
      <c r="G707">
        <v>2</v>
      </c>
      <c r="H707">
        <v>1</v>
      </c>
      <c r="I707">
        <v>5</v>
      </c>
      <c r="J707">
        <v>2</v>
      </c>
      <c r="K707" t="s">
        <v>260</v>
      </c>
      <c r="M707">
        <v>1</v>
      </c>
      <c r="N707">
        <v>95</v>
      </c>
      <c r="O707">
        <v>95</v>
      </c>
      <c r="P707">
        <v>130</v>
      </c>
      <c r="Q707">
        <v>0</v>
      </c>
      <c r="R707">
        <v>0</v>
      </c>
      <c r="S707" t="s">
        <v>2580</v>
      </c>
      <c r="T707">
        <v>7243</v>
      </c>
      <c r="U707" t="s">
        <v>417</v>
      </c>
      <c r="V707" t="s">
        <v>417</v>
      </c>
      <c r="W707" t="s">
        <v>281</v>
      </c>
      <c r="X707">
        <v>2665</v>
      </c>
      <c r="Y707" t="s">
        <v>257</v>
      </c>
      <c r="AA707">
        <v>187</v>
      </c>
      <c r="AB707" t="s">
        <v>2581</v>
      </c>
      <c r="AC707" t="s">
        <v>2580</v>
      </c>
      <c r="AD707">
        <v>5</v>
      </c>
      <c r="AE707">
        <v>713442.73</v>
      </c>
      <c r="AF707">
        <v>6169002.5899999999</v>
      </c>
    </row>
    <row r="708" spans="1:32" x14ac:dyDescent="0.25">
      <c r="A708" s="40">
        <v>706</v>
      </c>
      <c r="B708" t="s">
        <v>2582</v>
      </c>
      <c r="C708">
        <v>120</v>
      </c>
      <c r="D708">
        <v>1956</v>
      </c>
      <c r="E708">
        <v>0</v>
      </c>
      <c r="F708">
        <v>3</v>
      </c>
      <c r="H708">
        <v>2</v>
      </c>
      <c r="J708">
        <v>2</v>
      </c>
      <c r="K708" t="s">
        <v>260</v>
      </c>
      <c r="L708">
        <v>2</v>
      </c>
      <c r="M708">
        <v>1</v>
      </c>
      <c r="N708">
        <v>135</v>
      </c>
      <c r="O708">
        <v>135</v>
      </c>
      <c r="P708">
        <v>120</v>
      </c>
      <c r="Q708">
        <v>0</v>
      </c>
      <c r="R708">
        <v>0</v>
      </c>
      <c r="S708" t="s">
        <v>2583</v>
      </c>
      <c r="T708">
        <v>7775</v>
      </c>
      <c r="U708" t="s">
        <v>262</v>
      </c>
      <c r="V708" t="s">
        <v>262</v>
      </c>
      <c r="W708" t="s">
        <v>394</v>
      </c>
      <c r="X708">
        <v>2665</v>
      </c>
      <c r="Y708" t="s">
        <v>257</v>
      </c>
      <c r="AA708">
        <v>187</v>
      </c>
      <c r="AB708" t="s">
        <v>2584</v>
      </c>
      <c r="AC708" t="s">
        <v>2583</v>
      </c>
      <c r="AD708">
        <v>5</v>
      </c>
      <c r="AE708">
        <v>712532.22</v>
      </c>
      <c r="AF708">
        <v>6169163.5599999996</v>
      </c>
    </row>
    <row r="709" spans="1:32" x14ac:dyDescent="0.25">
      <c r="A709" s="40">
        <v>707</v>
      </c>
      <c r="B709" t="s">
        <v>2585</v>
      </c>
      <c r="C709">
        <v>120</v>
      </c>
      <c r="D709">
        <v>1972</v>
      </c>
      <c r="E709">
        <v>0</v>
      </c>
      <c r="F709">
        <v>3</v>
      </c>
      <c r="H709">
        <v>1</v>
      </c>
      <c r="J709">
        <v>2</v>
      </c>
      <c r="K709" t="s">
        <v>260</v>
      </c>
      <c r="M709">
        <v>1</v>
      </c>
      <c r="N709">
        <v>109</v>
      </c>
      <c r="O709">
        <v>109</v>
      </c>
      <c r="P709">
        <v>109</v>
      </c>
      <c r="Q709">
        <v>0</v>
      </c>
      <c r="R709">
        <v>0</v>
      </c>
      <c r="S709" t="s">
        <v>2586</v>
      </c>
      <c r="T709">
        <v>6710</v>
      </c>
      <c r="U709" t="s">
        <v>327</v>
      </c>
      <c r="V709" t="s">
        <v>327</v>
      </c>
      <c r="W709" t="s">
        <v>360</v>
      </c>
      <c r="X709">
        <v>2625</v>
      </c>
      <c r="Y709" t="s">
        <v>244</v>
      </c>
      <c r="AA709">
        <v>187</v>
      </c>
      <c r="AB709" t="s">
        <v>2587</v>
      </c>
      <c r="AC709" t="s">
        <v>2586</v>
      </c>
      <c r="AD709">
        <v>5</v>
      </c>
      <c r="AE709">
        <v>710849.68</v>
      </c>
      <c r="AF709">
        <v>6171864.5099999998</v>
      </c>
    </row>
    <row r="710" spans="1:32" x14ac:dyDescent="0.25">
      <c r="A710" s="40">
        <v>708</v>
      </c>
      <c r="B710" t="s">
        <v>2588</v>
      </c>
      <c r="C710">
        <v>130</v>
      </c>
      <c r="D710">
        <v>1993</v>
      </c>
      <c r="E710">
        <v>0</v>
      </c>
      <c r="F710">
        <v>4</v>
      </c>
      <c r="H710">
        <v>2</v>
      </c>
      <c r="J710">
        <v>1</v>
      </c>
      <c r="K710" t="s">
        <v>240</v>
      </c>
      <c r="M710">
        <v>1</v>
      </c>
      <c r="N710">
        <v>104</v>
      </c>
      <c r="O710">
        <v>104</v>
      </c>
      <c r="P710">
        <v>104</v>
      </c>
      <c r="Q710">
        <v>0</v>
      </c>
      <c r="R710">
        <v>0</v>
      </c>
      <c r="S710" t="s">
        <v>2589</v>
      </c>
      <c r="T710">
        <v>250</v>
      </c>
      <c r="U710" t="s">
        <v>303</v>
      </c>
      <c r="V710" t="s">
        <v>303</v>
      </c>
      <c r="W710" t="s">
        <v>341</v>
      </c>
      <c r="X710">
        <v>2625</v>
      </c>
      <c r="Y710" t="s">
        <v>244</v>
      </c>
      <c r="AA710">
        <v>187</v>
      </c>
      <c r="AB710" t="s">
        <v>2590</v>
      </c>
      <c r="AC710" t="s">
        <v>2589</v>
      </c>
      <c r="AD710">
        <v>5</v>
      </c>
      <c r="AE710">
        <v>711548.21</v>
      </c>
      <c r="AF710">
        <v>6172426.3700000001</v>
      </c>
    </row>
    <row r="711" spans="1:32" x14ac:dyDescent="0.25">
      <c r="A711" s="40">
        <v>709</v>
      </c>
      <c r="B711" t="s">
        <v>2591</v>
      </c>
      <c r="C711">
        <v>120</v>
      </c>
      <c r="D711">
        <v>1929</v>
      </c>
      <c r="E711">
        <v>1973</v>
      </c>
      <c r="F711">
        <v>4</v>
      </c>
      <c r="H711">
        <v>2</v>
      </c>
      <c r="J711">
        <v>2</v>
      </c>
      <c r="K711" t="s">
        <v>247</v>
      </c>
      <c r="L711">
        <v>2</v>
      </c>
      <c r="M711">
        <v>1</v>
      </c>
      <c r="N711">
        <v>117</v>
      </c>
      <c r="O711">
        <v>117</v>
      </c>
      <c r="P711">
        <v>164</v>
      </c>
      <c r="Q711">
        <v>0</v>
      </c>
      <c r="R711">
        <v>0</v>
      </c>
      <c r="S711" t="s">
        <v>2592</v>
      </c>
      <c r="T711">
        <v>958</v>
      </c>
      <c r="U711" t="s">
        <v>412</v>
      </c>
      <c r="V711" t="s">
        <v>412</v>
      </c>
      <c r="W711" t="s">
        <v>573</v>
      </c>
      <c r="X711">
        <v>2665</v>
      </c>
      <c r="Y711" t="s">
        <v>257</v>
      </c>
      <c r="AA711">
        <v>187</v>
      </c>
      <c r="AB711" t="s">
        <v>2593</v>
      </c>
      <c r="AC711" t="s">
        <v>2592</v>
      </c>
      <c r="AD711">
        <v>5</v>
      </c>
      <c r="AE711">
        <v>712894.01</v>
      </c>
      <c r="AF711">
        <v>6168851.9100000001</v>
      </c>
    </row>
    <row r="712" spans="1:32" x14ac:dyDescent="0.25">
      <c r="A712" s="40">
        <v>710</v>
      </c>
      <c r="B712" t="s">
        <v>2594</v>
      </c>
      <c r="C712">
        <v>130</v>
      </c>
      <c r="D712">
        <v>1971</v>
      </c>
      <c r="E712">
        <v>0</v>
      </c>
      <c r="F712">
        <v>3</v>
      </c>
      <c r="H712">
        <v>1</v>
      </c>
      <c r="J712">
        <v>1</v>
      </c>
      <c r="K712" t="s">
        <v>240</v>
      </c>
      <c r="M712">
        <v>1</v>
      </c>
      <c r="N712">
        <v>224</v>
      </c>
      <c r="O712">
        <v>224</v>
      </c>
      <c r="P712">
        <v>224</v>
      </c>
      <c r="Q712">
        <v>0</v>
      </c>
      <c r="R712">
        <v>0</v>
      </c>
      <c r="S712" t="s">
        <v>2595</v>
      </c>
      <c r="T712">
        <v>2449</v>
      </c>
      <c r="U712" t="s">
        <v>312</v>
      </c>
      <c r="V712" t="s">
        <v>312</v>
      </c>
      <c r="W712" t="s">
        <v>2596</v>
      </c>
      <c r="X712">
        <v>2625</v>
      </c>
      <c r="Y712" t="s">
        <v>244</v>
      </c>
      <c r="AA712">
        <v>187</v>
      </c>
      <c r="AB712" t="s">
        <v>2597</v>
      </c>
      <c r="AC712" t="s">
        <v>2595</v>
      </c>
      <c r="AD712">
        <v>5</v>
      </c>
      <c r="AE712">
        <v>711300.21</v>
      </c>
      <c r="AF712">
        <v>6172193.1100000003</v>
      </c>
    </row>
    <row r="713" spans="1:32" x14ac:dyDescent="0.25">
      <c r="A713" s="40">
        <v>711</v>
      </c>
      <c r="B713" t="s">
        <v>2598</v>
      </c>
      <c r="C713">
        <v>120</v>
      </c>
      <c r="D713">
        <v>1960</v>
      </c>
      <c r="E713">
        <v>0</v>
      </c>
      <c r="F713">
        <v>90</v>
      </c>
      <c r="H713">
        <v>1</v>
      </c>
      <c r="J713">
        <v>2</v>
      </c>
      <c r="K713" t="s">
        <v>260</v>
      </c>
      <c r="L713">
        <v>2</v>
      </c>
      <c r="M713">
        <v>1</v>
      </c>
      <c r="N713">
        <v>122</v>
      </c>
      <c r="O713">
        <v>122</v>
      </c>
      <c r="P713">
        <v>122</v>
      </c>
      <c r="Q713">
        <v>0</v>
      </c>
      <c r="R713">
        <v>0</v>
      </c>
      <c r="S713" t="s">
        <v>2599</v>
      </c>
      <c r="T713">
        <v>2769</v>
      </c>
      <c r="U713" t="s">
        <v>1138</v>
      </c>
      <c r="V713" t="s">
        <v>1138</v>
      </c>
      <c r="W713" t="s">
        <v>707</v>
      </c>
      <c r="X713">
        <v>2665</v>
      </c>
      <c r="Y713" t="s">
        <v>257</v>
      </c>
      <c r="AA713">
        <v>187</v>
      </c>
      <c r="AB713" t="s">
        <v>2600</v>
      </c>
      <c r="AC713" t="s">
        <v>2599</v>
      </c>
      <c r="AD713">
        <v>5</v>
      </c>
      <c r="AE713">
        <v>714007.79</v>
      </c>
      <c r="AF713">
        <v>6169206.0700000003</v>
      </c>
    </row>
    <row r="714" spans="1:32" x14ac:dyDescent="0.25">
      <c r="A714" s="40">
        <v>712</v>
      </c>
      <c r="B714" t="s">
        <v>2601</v>
      </c>
      <c r="C714">
        <v>120</v>
      </c>
      <c r="D714">
        <v>1966</v>
      </c>
      <c r="E714">
        <v>0</v>
      </c>
      <c r="F714">
        <v>3</v>
      </c>
      <c r="H714">
        <v>1</v>
      </c>
      <c r="J714">
        <v>2</v>
      </c>
      <c r="K714" t="s">
        <v>247</v>
      </c>
      <c r="L714">
        <v>2</v>
      </c>
      <c r="M714">
        <v>1</v>
      </c>
      <c r="N714">
        <v>150</v>
      </c>
      <c r="O714">
        <v>150</v>
      </c>
      <c r="P714">
        <v>150</v>
      </c>
      <c r="Q714">
        <v>0</v>
      </c>
      <c r="R714">
        <v>0</v>
      </c>
      <c r="S714" t="s">
        <v>2602</v>
      </c>
      <c r="T714">
        <v>4260</v>
      </c>
      <c r="U714" t="s">
        <v>851</v>
      </c>
      <c r="V714" t="s">
        <v>851</v>
      </c>
      <c r="W714" t="s">
        <v>268</v>
      </c>
      <c r="X714">
        <v>2665</v>
      </c>
      <c r="Y714" t="s">
        <v>257</v>
      </c>
      <c r="AA714">
        <v>187</v>
      </c>
      <c r="AB714" t="s">
        <v>2603</v>
      </c>
      <c r="AC714" t="s">
        <v>2602</v>
      </c>
      <c r="AD714">
        <v>5</v>
      </c>
      <c r="AE714">
        <v>713902.15</v>
      </c>
      <c r="AF714">
        <v>6169212.21</v>
      </c>
    </row>
    <row r="715" spans="1:32" x14ac:dyDescent="0.25">
      <c r="A715" s="40">
        <v>713</v>
      </c>
      <c r="B715" t="s">
        <v>2604</v>
      </c>
      <c r="C715">
        <v>120</v>
      </c>
      <c r="D715">
        <v>1955</v>
      </c>
      <c r="E715">
        <v>1997</v>
      </c>
      <c r="F715">
        <v>3</v>
      </c>
      <c r="H715">
        <v>2</v>
      </c>
      <c r="J715">
        <v>7</v>
      </c>
      <c r="K715" t="s">
        <v>253</v>
      </c>
      <c r="L715">
        <v>2</v>
      </c>
      <c r="M715">
        <v>1</v>
      </c>
      <c r="N715">
        <v>144</v>
      </c>
      <c r="O715">
        <v>144</v>
      </c>
      <c r="P715">
        <v>144</v>
      </c>
      <c r="Q715">
        <v>0</v>
      </c>
      <c r="R715">
        <v>0</v>
      </c>
      <c r="S715" t="s">
        <v>2605</v>
      </c>
      <c r="T715">
        <v>7243</v>
      </c>
      <c r="U715" t="s">
        <v>417</v>
      </c>
      <c r="V715" t="s">
        <v>417</v>
      </c>
      <c r="W715" t="s">
        <v>707</v>
      </c>
      <c r="X715">
        <v>2665</v>
      </c>
      <c r="Y715" t="s">
        <v>257</v>
      </c>
      <c r="AA715">
        <v>187</v>
      </c>
      <c r="AB715" t="s">
        <v>2606</v>
      </c>
      <c r="AC715" t="s">
        <v>2605</v>
      </c>
      <c r="AD715">
        <v>5</v>
      </c>
      <c r="AE715">
        <v>713275.06</v>
      </c>
      <c r="AF715">
        <v>6169073.7000000002</v>
      </c>
    </row>
    <row r="716" spans="1:32" x14ac:dyDescent="0.25">
      <c r="A716" s="40">
        <v>714</v>
      </c>
      <c r="B716" t="s">
        <v>2607</v>
      </c>
      <c r="C716">
        <v>120</v>
      </c>
      <c r="D716">
        <v>1957</v>
      </c>
      <c r="E716">
        <v>1969</v>
      </c>
      <c r="F716">
        <v>3</v>
      </c>
      <c r="H716">
        <v>2</v>
      </c>
      <c r="J716">
        <v>2</v>
      </c>
      <c r="K716" t="s">
        <v>260</v>
      </c>
      <c r="L716">
        <v>5</v>
      </c>
      <c r="M716">
        <v>1</v>
      </c>
      <c r="N716">
        <v>193</v>
      </c>
      <c r="O716">
        <v>193</v>
      </c>
      <c r="P716">
        <v>125</v>
      </c>
      <c r="Q716">
        <v>0</v>
      </c>
      <c r="R716">
        <v>0</v>
      </c>
      <c r="S716" t="s">
        <v>2608</v>
      </c>
      <c r="T716">
        <v>7775</v>
      </c>
      <c r="U716" t="s">
        <v>262</v>
      </c>
      <c r="V716" t="s">
        <v>262</v>
      </c>
      <c r="W716" t="s">
        <v>466</v>
      </c>
      <c r="X716">
        <v>2665</v>
      </c>
      <c r="Y716" t="s">
        <v>257</v>
      </c>
      <c r="AA716">
        <v>187</v>
      </c>
      <c r="AB716" t="s">
        <v>2609</v>
      </c>
      <c r="AC716" t="s">
        <v>2608</v>
      </c>
      <c r="AD716">
        <v>5</v>
      </c>
      <c r="AE716">
        <v>712403.63</v>
      </c>
      <c r="AF716">
        <v>6169125.0099999998</v>
      </c>
    </row>
    <row r="717" spans="1:32" x14ac:dyDescent="0.25">
      <c r="A717" s="40">
        <v>715</v>
      </c>
      <c r="B717" t="s">
        <v>2610</v>
      </c>
      <c r="C717">
        <v>220</v>
      </c>
      <c r="D717">
        <v>1989</v>
      </c>
      <c r="E717">
        <v>1998</v>
      </c>
      <c r="F717">
        <v>2</v>
      </c>
      <c r="H717">
        <v>6</v>
      </c>
      <c r="J717">
        <v>1</v>
      </c>
      <c r="K717" t="s">
        <v>240</v>
      </c>
      <c r="M717">
        <v>2</v>
      </c>
      <c r="N717">
        <v>3325</v>
      </c>
      <c r="O717">
        <v>4068</v>
      </c>
      <c r="P717">
        <v>0</v>
      </c>
      <c r="Q717">
        <v>4191</v>
      </c>
      <c r="R717">
        <v>0</v>
      </c>
      <c r="S717" t="s">
        <v>2611</v>
      </c>
      <c r="T717">
        <v>3515</v>
      </c>
      <c r="U717" t="s">
        <v>778</v>
      </c>
      <c r="V717" t="s">
        <v>778</v>
      </c>
      <c r="W717" t="s">
        <v>337</v>
      </c>
      <c r="X717">
        <v>2625</v>
      </c>
      <c r="Y717" t="s">
        <v>244</v>
      </c>
      <c r="AA717">
        <v>187</v>
      </c>
      <c r="AB717" t="s">
        <v>2612</v>
      </c>
      <c r="AC717" t="s">
        <v>2611</v>
      </c>
      <c r="AD717">
        <v>5</v>
      </c>
      <c r="AE717">
        <v>712317.4</v>
      </c>
      <c r="AF717">
        <v>6171897.5999999996</v>
      </c>
    </row>
    <row r="718" spans="1:32" x14ac:dyDescent="0.25">
      <c r="A718" s="40">
        <v>716</v>
      </c>
      <c r="B718" t="s">
        <v>2613</v>
      </c>
      <c r="C718">
        <v>120</v>
      </c>
      <c r="D718">
        <v>1969</v>
      </c>
      <c r="E718">
        <v>1985</v>
      </c>
      <c r="F718">
        <v>3</v>
      </c>
      <c r="H718">
        <v>1</v>
      </c>
      <c r="J718">
        <v>2</v>
      </c>
      <c r="K718" t="s">
        <v>260</v>
      </c>
      <c r="M718">
        <v>1</v>
      </c>
      <c r="N718">
        <v>168</v>
      </c>
      <c r="O718">
        <v>168</v>
      </c>
      <c r="P718">
        <v>134</v>
      </c>
      <c r="Q718">
        <v>0</v>
      </c>
      <c r="R718">
        <v>0</v>
      </c>
      <c r="S718" t="s">
        <v>2614</v>
      </c>
      <c r="T718">
        <v>5326</v>
      </c>
      <c r="U718" t="s">
        <v>289</v>
      </c>
      <c r="V718" t="s">
        <v>289</v>
      </c>
      <c r="W718" t="s">
        <v>636</v>
      </c>
      <c r="X718">
        <v>2625</v>
      </c>
      <c r="Y718" t="s">
        <v>244</v>
      </c>
      <c r="AA718">
        <v>187</v>
      </c>
      <c r="AB718" t="s">
        <v>2615</v>
      </c>
      <c r="AC718" t="s">
        <v>2614</v>
      </c>
      <c r="AD718">
        <v>5</v>
      </c>
      <c r="AE718">
        <v>711019.15</v>
      </c>
      <c r="AF718">
        <v>6172121.79</v>
      </c>
    </row>
    <row r="719" spans="1:32" x14ac:dyDescent="0.25">
      <c r="A719" s="40">
        <v>717</v>
      </c>
      <c r="B719" t="s">
        <v>2616</v>
      </c>
      <c r="C719">
        <v>120</v>
      </c>
      <c r="D719">
        <v>1966</v>
      </c>
      <c r="E719">
        <v>1994</v>
      </c>
      <c r="F719">
        <v>3</v>
      </c>
      <c r="H719">
        <v>1</v>
      </c>
      <c r="J719">
        <v>2</v>
      </c>
      <c r="K719" t="s">
        <v>260</v>
      </c>
      <c r="M719">
        <v>1</v>
      </c>
      <c r="N719">
        <v>127</v>
      </c>
      <c r="O719">
        <v>127</v>
      </c>
      <c r="P719">
        <v>105</v>
      </c>
      <c r="Q719">
        <v>0</v>
      </c>
      <c r="R719">
        <v>0</v>
      </c>
      <c r="S719" t="s">
        <v>2617</v>
      </c>
      <c r="T719">
        <v>5858</v>
      </c>
      <c r="U719" t="s">
        <v>294</v>
      </c>
      <c r="V719" t="s">
        <v>294</v>
      </c>
      <c r="W719" t="s">
        <v>935</v>
      </c>
      <c r="X719">
        <v>2665</v>
      </c>
      <c r="Y719" t="s">
        <v>257</v>
      </c>
      <c r="AA719">
        <v>187</v>
      </c>
      <c r="AB719" t="s">
        <v>2618</v>
      </c>
      <c r="AC719" t="s">
        <v>2617</v>
      </c>
      <c r="AD719">
        <v>5</v>
      </c>
      <c r="AE719">
        <v>711952.23</v>
      </c>
      <c r="AF719">
        <v>6169487.9199999999</v>
      </c>
    </row>
    <row r="720" spans="1:32" x14ac:dyDescent="0.25">
      <c r="A720" s="40">
        <v>718</v>
      </c>
      <c r="B720" t="s">
        <v>2619</v>
      </c>
      <c r="C720">
        <v>130</v>
      </c>
      <c r="D720">
        <v>1993</v>
      </c>
      <c r="E720">
        <v>0</v>
      </c>
      <c r="F720">
        <v>4</v>
      </c>
      <c r="H720">
        <v>2</v>
      </c>
      <c r="J720">
        <v>1</v>
      </c>
      <c r="K720" t="s">
        <v>240</v>
      </c>
      <c r="M720">
        <v>1</v>
      </c>
      <c r="N720">
        <v>74</v>
      </c>
      <c r="O720">
        <v>74</v>
      </c>
      <c r="P720">
        <v>74</v>
      </c>
      <c r="Q720">
        <v>0</v>
      </c>
      <c r="R720">
        <v>0</v>
      </c>
      <c r="S720" t="s">
        <v>2620</v>
      </c>
      <c r="T720">
        <v>250</v>
      </c>
      <c r="U720" t="s">
        <v>303</v>
      </c>
      <c r="V720" t="s">
        <v>303</v>
      </c>
      <c r="W720" t="s">
        <v>707</v>
      </c>
      <c r="X720">
        <v>2625</v>
      </c>
      <c r="Y720" t="s">
        <v>244</v>
      </c>
      <c r="AA720">
        <v>187</v>
      </c>
      <c r="AB720" t="s">
        <v>2621</v>
      </c>
      <c r="AC720" t="s">
        <v>2620</v>
      </c>
      <c r="AD720">
        <v>5</v>
      </c>
      <c r="AE720">
        <v>711585.68</v>
      </c>
      <c r="AF720">
        <v>6172453.8700000001</v>
      </c>
    </row>
    <row r="721" spans="1:32" x14ac:dyDescent="0.25">
      <c r="A721" s="40">
        <v>719</v>
      </c>
      <c r="B721" t="s">
        <v>2622</v>
      </c>
      <c r="C721">
        <v>120</v>
      </c>
      <c r="D721">
        <v>1977</v>
      </c>
      <c r="E721">
        <v>0</v>
      </c>
      <c r="F721">
        <v>4</v>
      </c>
      <c r="H721">
        <v>1</v>
      </c>
      <c r="J721">
        <v>7</v>
      </c>
      <c r="K721" t="s">
        <v>253</v>
      </c>
      <c r="M721">
        <v>2</v>
      </c>
      <c r="N721">
        <v>83</v>
      </c>
      <c r="O721">
        <v>83</v>
      </c>
      <c r="P721">
        <v>148</v>
      </c>
      <c r="Q721">
        <v>0</v>
      </c>
      <c r="R721">
        <v>0</v>
      </c>
      <c r="S721" t="s">
        <v>2623</v>
      </c>
      <c r="T721">
        <v>3621</v>
      </c>
      <c r="U721" t="s">
        <v>1322</v>
      </c>
      <c r="V721" t="s">
        <v>1322</v>
      </c>
      <c r="W721" t="s">
        <v>732</v>
      </c>
      <c r="X721">
        <v>2665</v>
      </c>
      <c r="Y721" t="s">
        <v>257</v>
      </c>
      <c r="AA721">
        <v>187</v>
      </c>
      <c r="AB721" t="s">
        <v>2624</v>
      </c>
      <c r="AC721" t="s">
        <v>2623</v>
      </c>
      <c r="AD721">
        <v>5</v>
      </c>
      <c r="AE721">
        <v>712966.95</v>
      </c>
      <c r="AF721">
        <v>6168610.3300000001</v>
      </c>
    </row>
    <row r="722" spans="1:32" x14ac:dyDescent="0.25">
      <c r="A722" s="40">
        <v>720</v>
      </c>
      <c r="B722" t="s">
        <v>2625</v>
      </c>
      <c r="C722">
        <v>120</v>
      </c>
      <c r="D722">
        <v>1976</v>
      </c>
      <c r="E722">
        <v>0</v>
      </c>
      <c r="F722">
        <v>3</v>
      </c>
      <c r="H722">
        <v>1</v>
      </c>
      <c r="J722">
        <v>7</v>
      </c>
      <c r="K722" t="s">
        <v>253</v>
      </c>
      <c r="L722">
        <v>1</v>
      </c>
      <c r="M722">
        <v>1</v>
      </c>
      <c r="N722">
        <v>103</v>
      </c>
      <c r="O722">
        <v>103</v>
      </c>
      <c r="P722">
        <v>150</v>
      </c>
      <c r="Q722">
        <v>0</v>
      </c>
      <c r="R722">
        <v>0</v>
      </c>
      <c r="S722" t="s">
        <v>2626</v>
      </c>
      <c r="T722">
        <v>5432</v>
      </c>
      <c r="U722" t="s">
        <v>913</v>
      </c>
      <c r="V722" t="s">
        <v>913</v>
      </c>
      <c r="W722" t="s">
        <v>454</v>
      </c>
      <c r="X722">
        <v>2665</v>
      </c>
      <c r="Y722" t="s">
        <v>257</v>
      </c>
      <c r="AA722">
        <v>187</v>
      </c>
      <c r="AB722" t="s">
        <v>2627</v>
      </c>
      <c r="AC722" t="s">
        <v>2626</v>
      </c>
      <c r="AD722">
        <v>5</v>
      </c>
      <c r="AE722">
        <v>714130.87</v>
      </c>
      <c r="AF722">
        <v>6168674.4699999997</v>
      </c>
    </row>
    <row r="723" spans="1:32" x14ac:dyDescent="0.25">
      <c r="A723" s="40">
        <v>721</v>
      </c>
      <c r="B723" t="s">
        <v>2628</v>
      </c>
      <c r="C723">
        <v>120</v>
      </c>
      <c r="D723">
        <v>1989</v>
      </c>
      <c r="E723">
        <v>0</v>
      </c>
      <c r="F723">
        <v>3</v>
      </c>
      <c r="H723">
        <v>1</v>
      </c>
      <c r="J723">
        <v>7</v>
      </c>
      <c r="K723" t="s">
        <v>253</v>
      </c>
      <c r="M723">
        <v>1</v>
      </c>
      <c r="N723">
        <v>121</v>
      </c>
      <c r="O723">
        <v>121</v>
      </c>
      <c r="P723">
        <v>182</v>
      </c>
      <c r="Q723">
        <v>0</v>
      </c>
      <c r="R723">
        <v>0</v>
      </c>
      <c r="S723" t="s">
        <v>2629</v>
      </c>
      <c r="T723">
        <v>5965</v>
      </c>
      <c r="U723" t="s">
        <v>917</v>
      </c>
      <c r="V723" t="s">
        <v>917</v>
      </c>
      <c r="W723" t="s">
        <v>569</v>
      </c>
      <c r="X723">
        <v>2665</v>
      </c>
      <c r="Y723" t="s">
        <v>257</v>
      </c>
      <c r="AA723">
        <v>187</v>
      </c>
      <c r="AB723" t="s">
        <v>2630</v>
      </c>
      <c r="AC723" t="s">
        <v>2629</v>
      </c>
      <c r="AD723">
        <v>5</v>
      </c>
      <c r="AE723">
        <v>713370.99</v>
      </c>
      <c r="AF723">
        <v>6168642.5899999999</v>
      </c>
    </row>
    <row r="724" spans="1:32" x14ac:dyDescent="0.25">
      <c r="A724" s="40">
        <v>722</v>
      </c>
      <c r="B724" t="s">
        <v>2631</v>
      </c>
      <c r="C724">
        <v>120</v>
      </c>
      <c r="D724">
        <v>1961</v>
      </c>
      <c r="E724">
        <v>1975</v>
      </c>
      <c r="F724">
        <v>2</v>
      </c>
      <c r="H724">
        <v>1</v>
      </c>
      <c r="J724">
        <v>2</v>
      </c>
      <c r="K724" t="s">
        <v>260</v>
      </c>
      <c r="M724">
        <v>1</v>
      </c>
      <c r="N724">
        <v>128</v>
      </c>
      <c r="O724">
        <v>128</v>
      </c>
      <c r="P724">
        <v>128</v>
      </c>
      <c r="Q724">
        <v>0</v>
      </c>
      <c r="R724">
        <v>0</v>
      </c>
      <c r="S724" t="s">
        <v>2632</v>
      </c>
      <c r="T724">
        <v>7243</v>
      </c>
      <c r="U724" t="s">
        <v>417</v>
      </c>
      <c r="V724" t="s">
        <v>417</v>
      </c>
      <c r="W724" t="s">
        <v>565</v>
      </c>
      <c r="X724">
        <v>2665</v>
      </c>
      <c r="Y724" t="s">
        <v>257</v>
      </c>
      <c r="AA724">
        <v>187</v>
      </c>
      <c r="AB724" t="s">
        <v>2633</v>
      </c>
      <c r="AC724" t="s">
        <v>2632</v>
      </c>
      <c r="AD724">
        <v>5</v>
      </c>
      <c r="AE724">
        <v>713186.48</v>
      </c>
      <c r="AF724">
        <v>6169064.4199999999</v>
      </c>
    </row>
    <row r="725" spans="1:32" x14ac:dyDescent="0.25">
      <c r="A725" s="40">
        <v>723</v>
      </c>
      <c r="B725" t="s">
        <v>2634</v>
      </c>
      <c r="C725">
        <v>120</v>
      </c>
      <c r="D725">
        <v>1971</v>
      </c>
      <c r="E725">
        <v>0</v>
      </c>
      <c r="F725">
        <v>3</v>
      </c>
      <c r="H725">
        <v>1</v>
      </c>
      <c r="J725">
        <v>2</v>
      </c>
      <c r="K725" t="s">
        <v>247</v>
      </c>
      <c r="M725">
        <v>1</v>
      </c>
      <c r="N725">
        <v>121</v>
      </c>
      <c r="O725">
        <v>121</v>
      </c>
      <c r="P725">
        <v>121</v>
      </c>
      <c r="Q725">
        <v>0</v>
      </c>
      <c r="R725">
        <v>0</v>
      </c>
      <c r="S725" t="s">
        <v>2635</v>
      </c>
      <c r="T725">
        <v>7775</v>
      </c>
      <c r="U725" t="s">
        <v>262</v>
      </c>
      <c r="V725" t="s">
        <v>262</v>
      </c>
      <c r="W725" t="s">
        <v>481</v>
      </c>
      <c r="X725">
        <v>2665</v>
      </c>
      <c r="Y725" t="s">
        <v>257</v>
      </c>
      <c r="AA725">
        <v>187</v>
      </c>
      <c r="AB725" t="s">
        <v>2636</v>
      </c>
      <c r="AC725" t="s">
        <v>2635</v>
      </c>
      <c r="AD725">
        <v>5</v>
      </c>
      <c r="AE725">
        <v>712417.74</v>
      </c>
      <c r="AF725">
        <v>6169178.4199999999</v>
      </c>
    </row>
    <row r="726" spans="1:32" x14ac:dyDescent="0.25">
      <c r="A726" s="40">
        <v>724</v>
      </c>
      <c r="B726" t="s">
        <v>2637</v>
      </c>
      <c r="C726">
        <v>120</v>
      </c>
      <c r="D726">
        <v>1967</v>
      </c>
      <c r="E726">
        <v>1979</v>
      </c>
      <c r="F726">
        <v>5</v>
      </c>
      <c r="H726">
        <v>1</v>
      </c>
      <c r="J726">
        <v>2</v>
      </c>
      <c r="K726" t="s">
        <v>260</v>
      </c>
      <c r="M726">
        <v>1</v>
      </c>
      <c r="N726">
        <v>136</v>
      </c>
      <c r="O726">
        <v>136</v>
      </c>
      <c r="P726">
        <v>136</v>
      </c>
      <c r="Q726">
        <v>0</v>
      </c>
      <c r="R726">
        <v>0</v>
      </c>
      <c r="S726" t="s">
        <v>2638</v>
      </c>
      <c r="T726">
        <v>9160</v>
      </c>
      <c r="U726" t="s">
        <v>2639</v>
      </c>
      <c r="V726" t="s">
        <v>2639</v>
      </c>
      <c r="W726" t="s">
        <v>721</v>
      </c>
      <c r="X726">
        <v>2625</v>
      </c>
      <c r="Y726" t="s">
        <v>244</v>
      </c>
      <c r="AA726">
        <v>187</v>
      </c>
      <c r="AB726" t="s">
        <v>2640</v>
      </c>
      <c r="AC726" t="s">
        <v>2638</v>
      </c>
      <c r="AD726">
        <v>5</v>
      </c>
      <c r="AE726">
        <v>711673.78</v>
      </c>
      <c r="AF726">
        <v>6170650.0300000003</v>
      </c>
    </row>
    <row r="727" spans="1:32" x14ac:dyDescent="0.25">
      <c r="A727" s="40">
        <v>725</v>
      </c>
      <c r="B727" t="s">
        <v>2641</v>
      </c>
      <c r="C727">
        <v>120</v>
      </c>
      <c r="D727">
        <v>1976</v>
      </c>
      <c r="E727">
        <v>0</v>
      </c>
      <c r="F727">
        <v>3</v>
      </c>
      <c r="H727">
        <v>1</v>
      </c>
      <c r="J727">
        <v>2</v>
      </c>
      <c r="K727" t="s">
        <v>260</v>
      </c>
      <c r="L727">
        <v>2</v>
      </c>
      <c r="M727">
        <v>1</v>
      </c>
      <c r="N727">
        <v>115</v>
      </c>
      <c r="O727">
        <v>115</v>
      </c>
      <c r="P727">
        <v>192</v>
      </c>
      <c r="Q727">
        <v>0</v>
      </c>
      <c r="R727">
        <v>0</v>
      </c>
      <c r="S727" t="s">
        <v>2642</v>
      </c>
      <c r="T727">
        <v>3728</v>
      </c>
      <c r="U727" t="s">
        <v>2643</v>
      </c>
      <c r="V727" t="s">
        <v>2643</v>
      </c>
      <c r="W727" t="s">
        <v>441</v>
      </c>
      <c r="X727">
        <v>2625</v>
      </c>
      <c r="Y727" t="s">
        <v>244</v>
      </c>
      <c r="AA727">
        <v>187</v>
      </c>
      <c r="AB727" t="s">
        <v>2644</v>
      </c>
      <c r="AC727" t="s">
        <v>2642</v>
      </c>
      <c r="AD727">
        <v>5</v>
      </c>
      <c r="AE727">
        <v>711795.87</v>
      </c>
      <c r="AF727">
        <v>6170830.21</v>
      </c>
    </row>
    <row r="728" spans="1:32" x14ac:dyDescent="0.25">
      <c r="A728" s="40">
        <v>726</v>
      </c>
      <c r="B728" t="s">
        <v>2645</v>
      </c>
      <c r="C728">
        <v>120</v>
      </c>
      <c r="D728">
        <v>1972</v>
      </c>
      <c r="E728">
        <v>0</v>
      </c>
      <c r="F728">
        <v>3</v>
      </c>
      <c r="H728">
        <v>1</v>
      </c>
      <c r="J728">
        <v>2</v>
      </c>
      <c r="K728" t="s">
        <v>260</v>
      </c>
      <c r="M728">
        <v>1</v>
      </c>
      <c r="N728">
        <v>130</v>
      </c>
      <c r="O728">
        <v>130</v>
      </c>
      <c r="P728">
        <v>130</v>
      </c>
      <c r="Q728">
        <v>0</v>
      </c>
      <c r="R728">
        <v>0</v>
      </c>
      <c r="S728" t="s">
        <v>2646</v>
      </c>
      <c r="T728">
        <v>6178</v>
      </c>
      <c r="U728" t="s">
        <v>2647</v>
      </c>
      <c r="V728" t="s">
        <v>2647</v>
      </c>
      <c r="W728" t="s">
        <v>515</v>
      </c>
      <c r="X728">
        <v>2625</v>
      </c>
      <c r="Y728" t="s">
        <v>244</v>
      </c>
      <c r="AA728">
        <v>187</v>
      </c>
      <c r="AB728" t="s">
        <v>2648</v>
      </c>
      <c r="AC728" t="s">
        <v>2646</v>
      </c>
      <c r="AD728">
        <v>5</v>
      </c>
      <c r="AE728">
        <v>711557.62</v>
      </c>
      <c r="AF728">
        <v>6171595.8399999999</v>
      </c>
    </row>
    <row r="729" spans="1:32" x14ac:dyDescent="0.25">
      <c r="A729" s="40">
        <v>727</v>
      </c>
      <c r="B729" t="s">
        <v>2649</v>
      </c>
      <c r="C729">
        <v>120</v>
      </c>
      <c r="D729">
        <v>1954</v>
      </c>
      <c r="E729">
        <v>1994</v>
      </c>
      <c r="F729">
        <v>3</v>
      </c>
      <c r="H729">
        <v>1</v>
      </c>
      <c r="J729">
        <v>2</v>
      </c>
      <c r="K729" t="s">
        <v>260</v>
      </c>
      <c r="M729">
        <v>1</v>
      </c>
      <c r="N729">
        <v>177</v>
      </c>
      <c r="O729">
        <v>177</v>
      </c>
      <c r="P729">
        <v>149</v>
      </c>
      <c r="Q729">
        <v>0</v>
      </c>
      <c r="R729">
        <v>0</v>
      </c>
      <c r="S729" t="s">
        <v>2650</v>
      </c>
      <c r="T729">
        <v>7243</v>
      </c>
      <c r="U729" t="s">
        <v>417</v>
      </c>
      <c r="V729" t="s">
        <v>417</v>
      </c>
      <c r="W729" t="s">
        <v>2020</v>
      </c>
      <c r="X729">
        <v>2665</v>
      </c>
      <c r="Y729" t="s">
        <v>257</v>
      </c>
      <c r="AA729">
        <v>187</v>
      </c>
      <c r="AB729" t="s">
        <v>2651</v>
      </c>
      <c r="AC729" t="s">
        <v>2650</v>
      </c>
      <c r="AD729">
        <v>5</v>
      </c>
      <c r="AE729">
        <v>712986.69</v>
      </c>
      <c r="AF729">
        <v>6169137.79</v>
      </c>
    </row>
    <row r="730" spans="1:32" x14ac:dyDescent="0.25">
      <c r="A730" s="40">
        <v>728</v>
      </c>
      <c r="B730" t="s">
        <v>2652</v>
      </c>
      <c r="C730">
        <v>120</v>
      </c>
      <c r="D730">
        <v>1969</v>
      </c>
      <c r="E730">
        <v>1984</v>
      </c>
      <c r="F730">
        <v>3</v>
      </c>
      <c r="H730">
        <v>1</v>
      </c>
      <c r="J730">
        <v>2</v>
      </c>
      <c r="K730" t="s">
        <v>260</v>
      </c>
      <c r="M730">
        <v>1</v>
      </c>
      <c r="N730">
        <v>199</v>
      </c>
      <c r="O730">
        <v>199</v>
      </c>
      <c r="P730">
        <v>154</v>
      </c>
      <c r="Q730">
        <v>0</v>
      </c>
      <c r="R730">
        <v>0</v>
      </c>
      <c r="S730" t="s">
        <v>2653</v>
      </c>
      <c r="T730">
        <v>7882</v>
      </c>
      <c r="U730" t="s">
        <v>372</v>
      </c>
      <c r="V730" t="s">
        <v>372</v>
      </c>
      <c r="W730" t="s">
        <v>721</v>
      </c>
      <c r="X730">
        <v>2625</v>
      </c>
      <c r="Y730" t="s">
        <v>244</v>
      </c>
      <c r="AA730">
        <v>187</v>
      </c>
      <c r="AB730" t="s">
        <v>2654</v>
      </c>
      <c r="AC730" t="s">
        <v>2653</v>
      </c>
      <c r="AD730">
        <v>5</v>
      </c>
      <c r="AE730">
        <v>712009.29</v>
      </c>
      <c r="AF730">
        <v>6171629.29</v>
      </c>
    </row>
    <row r="731" spans="1:32" x14ac:dyDescent="0.25">
      <c r="A731" s="40">
        <v>729</v>
      </c>
      <c r="B731" t="s">
        <v>2655</v>
      </c>
      <c r="C731">
        <v>120</v>
      </c>
      <c r="D731">
        <v>1962</v>
      </c>
      <c r="E731">
        <v>1976</v>
      </c>
      <c r="F731">
        <v>3</v>
      </c>
      <c r="H731">
        <v>2</v>
      </c>
      <c r="J731">
        <v>2</v>
      </c>
      <c r="K731" t="s">
        <v>247</v>
      </c>
      <c r="M731">
        <v>1</v>
      </c>
      <c r="N731">
        <v>127</v>
      </c>
      <c r="O731">
        <v>127</v>
      </c>
      <c r="P731">
        <v>127</v>
      </c>
      <c r="Q731">
        <v>0</v>
      </c>
      <c r="R731">
        <v>0</v>
      </c>
      <c r="S731" t="s">
        <v>2656</v>
      </c>
      <c r="T731">
        <v>2130</v>
      </c>
      <c r="U731" t="s">
        <v>626</v>
      </c>
      <c r="V731" t="s">
        <v>626</v>
      </c>
      <c r="W731" t="s">
        <v>308</v>
      </c>
      <c r="X731">
        <v>2665</v>
      </c>
      <c r="Y731" t="s">
        <v>257</v>
      </c>
      <c r="AA731">
        <v>187</v>
      </c>
      <c r="AB731" t="s">
        <v>2657</v>
      </c>
      <c r="AC731" t="s">
        <v>2656</v>
      </c>
      <c r="AD731">
        <v>5</v>
      </c>
      <c r="AE731">
        <v>712103.99</v>
      </c>
      <c r="AF731">
        <v>6169484.75</v>
      </c>
    </row>
    <row r="732" spans="1:32" x14ac:dyDescent="0.25">
      <c r="A732" s="40">
        <v>730</v>
      </c>
      <c r="B732" t="s">
        <v>2658</v>
      </c>
      <c r="C732">
        <v>120</v>
      </c>
      <c r="D732">
        <v>1971</v>
      </c>
      <c r="E732">
        <v>0</v>
      </c>
      <c r="F732">
        <v>3</v>
      </c>
      <c r="H732">
        <v>1</v>
      </c>
      <c r="J732">
        <v>1</v>
      </c>
      <c r="K732" t="s">
        <v>240</v>
      </c>
      <c r="M732">
        <v>1</v>
      </c>
      <c r="N732">
        <v>142</v>
      </c>
      <c r="O732">
        <v>142</v>
      </c>
      <c r="P732">
        <v>142</v>
      </c>
      <c r="Q732">
        <v>0</v>
      </c>
      <c r="R732">
        <v>0</v>
      </c>
      <c r="S732" t="s">
        <v>2659</v>
      </c>
      <c r="T732">
        <v>6391</v>
      </c>
      <c r="U732" t="s">
        <v>539</v>
      </c>
      <c r="V732" t="s">
        <v>539</v>
      </c>
      <c r="W732" t="s">
        <v>573</v>
      </c>
      <c r="X732">
        <v>2625</v>
      </c>
      <c r="Y732" t="s">
        <v>244</v>
      </c>
      <c r="AA732">
        <v>187</v>
      </c>
      <c r="AB732" t="s">
        <v>2660</v>
      </c>
      <c r="AC732" t="s">
        <v>2659</v>
      </c>
      <c r="AD732">
        <v>5</v>
      </c>
      <c r="AE732">
        <v>711079.19</v>
      </c>
      <c r="AF732">
        <v>6172207.0700000003</v>
      </c>
    </row>
    <row r="733" spans="1:32" x14ac:dyDescent="0.25">
      <c r="A733" s="40">
        <v>731</v>
      </c>
      <c r="B733" t="s">
        <v>2661</v>
      </c>
      <c r="C733">
        <v>130</v>
      </c>
      <c r="D733">
        <v>1993</v>
      </c>
      <c r="E733">
        <v>0</v>
      </c>
      <c r="F733">
        <v>4</v>
      </c>
      <c r="H733">
        <v>2</v>
      </c>
      <c r="J733">
        <v>1</v>
      </c>
      <c r="K733" t="s">
        <v>240</v>
      </c>
      <c r="M733">
        <v>1</v>
      </c>
      <c r="N733">
        <v>60</v>
      </c>
      <c r="O733">
        <v>60</v>
      </c>
      <c r="P733">
        <v>60</v>
      </c>
      <c r="Q733">
        <v>0</v>
      </c>
      <c r="R733">
        <v>0</v>
      </c>
      <c r="S733" t="s">
        <v>2662</v>
      </c>
      <c r="T733">
        <v>250</v>
      </c>
      <c r="U733" t="s">
        <v>303</v>
      </c>
      <c r="V733" t="s">
        <v>303</v>
      </c>
      <c r="W733" t="s">
        <v>938</v>
      </c>
      <c r="X733">
        <v>2625</v>
      </c>
      <c r="Y733" t="s">
        <v>244</v>
      </c>
      <c r="AA733">
        <v>187</v>
      </c>
      <c r="AB733" t="s">
        <v>2663</v>
      </c>
      <c r="AC733" t="s">
        <v>2662</v>
      </c>
      <c r="AD733">
        <v>5</v>
      </c>
      <c r="AE733">
        <v>711550.2</v>
      </c>
      <c r="AF733">
        <v>6172492.5300000003</v>
      </c>
    </row>
    <row r="734" spans="1:32" x14ac:dyDescent="0.25">
      <c r="A734" s="40">
        <v>732</v>
      </c>
      <c r="B734" t="s">
        <v>2664</v>
      </c>
      <c r="C734">
        <v>130</v>
      </c>
      <c r="D734">
        <v>1978</v>
      </c>
      <c r="E734">
        <v>0</v>
      </c>
      <c r="F734">
        <v>4</v>
      </c>
      <c r="H734">
        <v>1</v>
      </c>
      <c r="J734">
        <v>1</v>
      </c>
      <c r="K734" t="s">
        <v>240</v>
      </c>
      <c r="M734">
        <v>1</v>
      </c>
      <c r="N734">
        <v>61</v>
      </c>
      <c r="O734">
        <v>61</v>
      </c>
      <c r="P734">
        <v>109</v>
      </c>
      <c r="Q734">
        <v>0</v>
      </c>
      <c r="R734">
        <v>0</v>
      </c>
      <c r="S734" t="s">
        <v>2665</v>
      </c>
      <c r="T734">
        <v>975</v>
      </c>
      <c r="U734" t="s">
        <v>2560</v>
      </c>
      <c r="V734" t="s">
        <v>2560</v>
      </c>
      <c r="W734" t="s">
        <v>260</v>
      </c>
      <c r="X734">
        <v>2665</v>
      </c>
      <c r="Y734" t="s">
        <v>257</v>
      </c>
      <c r="AA734">
        <v>187</v>
      </c>
      <c r="AB734" t="s">
        <v>2666</v>
      </c>
      <c r="AC734" t="s">
        <v>2665</v>
      </c>
      <c r="AD734">
        <v>5</v>
      </c>
      <c r="AE734">
        <v>713679.84</v>
      </c>
      <c r="AF734">
        <v>6169480.4000000004</v>
      </c>
    </row>
    <row r="735" spans="1:32" x14ac:dyDescent="0.25">
      <c r="A735" s="40">
        <v>733</v>
      </c>
      <c r="B735" t="s">
        <v>2667</v>
      </c>
      <c r="C735">
        <v>120</v>
      </c>
      <c r="D735">
        <v>1963</v>
      </c>
      <c r="E735">
        <v>0</v>
      </c>
      <c r="F735">
        <v>3</v>
      </c>
      <c r="H735">
        <v>1</v>
      </c>
      <c r="J735">
        <v>7</v>
      </c>
      <c r="K735" t="s">
        <v>253</v>
      </c>
      <c r="L735">
        <v>2</v>
      </c>
      <c r="M735">
        <v>1</v>
      </c>
      <c r="N735">
        <v>116</v>
      </c>
      <c r="O735">
        <v>116</v>
      </c>
      <c r="P735">
        <v>116</v>
      </c>
      <c r="Q735">
        <v>0</v>
      </c>
      <c r="R735">
        <v>0</v>
      </c>
      <c r="S735" t="s">
        <v>2668</v>
      </c>
      <c r="T735">
        <v>1597</v>
      </c>
      <c r="U735" t="s">
        <v>822</v>
      </c>
      <c r="V735" t="s">
        <v>822</v>
      </c>
      <c r="W735" t="s">
        <v>515</v>
      </c>
      <c r="X735">
        <v>2665</v>
      </c>
      <c r="Y735" t="s">
        <v>257</v>
      </c>
      <c r="AA735">
        <v>187</v>
      </c>
      <c r="AB735" t="s">
        <v>2669</v>
      </c>
      <c r="AC735" t="s">
        <v>2668</v>
      </c>
      <c r="AD735">
        <v>5</v>
      </c>
      <c r="AE735">
        <v>712906.92</v>
      </c>
      <c r="AF735">
        <v>6168991.4299999997</v>
      </c>
    </row>
    <row r="736" spans="1:32" x14ac:dyDescent="0.25">
      <c r="A736" s="40">
        <v>734</v>
      </c>
      <c r="B736" t="s">
        <v>2670</v>
      </c>
      <c r="C736">
        <v>120</v>
      </c>
      <c r="D736">
        <v>1978</v>
      </c>
      <c r="E736">
        <v>0</v>
      </c>
      <c r="F736">
        <v>4</v>
      </c>
      <c r="H736">
        <v>1</v>
      </c>
      <c r="J736">
        <v>2</v>
      </c>
      <c r="K736" t="s">
        <v>247</v>
      </c>
      <c r="M736">
        <v>1</v>
      </c>
      <c r="N736">
        <v>87</v>
      </c>
      <c r="O736">
        <v>87</v>
      </c>
      <c r="P736">
        <v>147</v>
      </c>
      <c r="Q736">
        <v>0</v>
      </c>
      <c r="R736">
        <v>0</v>
      </c>
      <c r="S736" t="s">
        <v>2671</v>
      </c>
      <c r="T736">
        <v>3621</v>
      </c>
      <c r="U736" t="s">
        <v>1322</v>
      </c>
      <c r="V736" t="s">
        <v>1322</v>
      </c>
      <c r="W736" t="s">
        <v>247</v>
      </c>
      <c r="X736">
        <v>2665</v>
      </c>
      <c r="Y736" t="s">
        <v>257</v>
      </c>
      <c r="AA736">
        <v>187</v>
      </c>
      <c r="AB736" t="s">
        <v>2672</v>
      </c>
      <c r="AC736" t="s">
        <v>2671</v>
      </c>
      <c r="AD736">
        <v>5</v>
      </c>
      <c r="AE736">
        <v>713086.72</v>
      </c>
      <c r="AF736">
        <v>6168536.8399999999</v>
      </c>
    </row>
    <row r="737" spans="1:32" x14ac:dyDescent="0.25">
      <c r="A737" s="40">
        <v>735</v>
      </c>
      <c r="B737" t="s">
        <v>2673</v>
      </c>
      <c r="C737">
        <v>120</v>
      </c>
      <c r="D737">
        <v>1969</v>
      </c>
      <c r="E737">
        <v>1982</v>
      </c>
      <c r="F737">
        <v>3</v>
      </c>
      <c r="H737">
        <v>1</v>
      </c>
      <c r="J737">
        <v>2</v>
      </c>
      <c r="K737" t="s">
        <v>260</v>
      </c>
      <c r="L737">
        <v>80</v>
      </c>
      <c r="M737">
        <v>1</v>
      </c>
      <c r="N737">
        <v>170</v>
      </c>
      <c r="O737">
        <v>170</v>
      </c>
      <c r="P737">
        <v>170</v>
      </c>
      <c r="Q737">
        <v>0</v>
      </c>
      <c r="R737">
        <v>0</v>
      </c>
      <c r="S737" t="s">
        <v>2674</v>
      </c>
      <c r="T737">
        <v>5326</v>
      </c>
      <c r="U737" t="s">
        <v>289</v>
      </c>
      <c r="V737" t="s">
        <v>289</v>
      </c>
      <c r="W737" t="s">
        <v>2020</v>
      </c>
      <c r="X737">
        <v>2625</v>
      </c>
      <c r="Y737" t="s">
        <v>244</v>
      </c>
      <c r="AA737">
        <v>187</v>
      </c>
      <c r="AB737" t="s">
        <v>2675</v>
      </c>
      <c r="AC737" t="s">
        <v>2674</v>
      </c>
      <c r="AD737">
        <v>5</v>
      </c>
      <c r="AE737">
        <v>710958.07999999996</v>
      </c>
      <c r="AF737">
        <v>6172093.9900000002</v>
      </c>
    </row>
    <row r="738" spans="1:32" x14ac:dyDescent="0.25">
      <c r="A738" s="40">
        <v>736</v>
      </c>
      <c r="B738" t="s">
        <v>2676</v>
      </c>
      <c r="C738">
        <v>120</v>
      </c>
      <c r="D738">
        <v>1975</v>
      </c>
      <c r="E738">
        <v>0</v>
      </c>
      <c r="F738">
        <v>1</v>
      </c>
      <c r="H738">
        <v>1</v>
      </c>
      <c r="J738">
        <v>7</v>
      </c>
      <c r="K738" t="s">
        <v>253</v>
      </c>
      <c r="L738">
        <v>2</v>
      </c>
      <c r="M738">
        <v>1</v>
      </c>
      <c r="N738">
        <v>181</v>
      </c>
      <c r="O738">
        <v>181</v>
      </c>
      <c r="P738">
        <v>181</v>
      </c>
      <c r="Q738">
        <v>0</v>
      </c>
      <c r="R738">
        <v>0</v>
      </c>
      <c r="S738" t="s">
        <v>2677</v>
      </c>
      <c r="T738">
        <v>5858</v>
      </c>
      <c r="U738" t="s">
        <v>294</v>
      </c>
      <c r="V738" t="s">
        <v>294</v>
      </c>
      <c r="W738" t="s">
        <v>1604</v>
      </c>
      <c r="X738">
        <v>2665</v>
      </c>
      <c r="Y738" t="s">
        <v>257</v>
      </c>
      <c r="AA738">
        <v>187</v>
      </c>
      <c r="AB738" t="s">
        <v>2678</v>
      </c>
      <c r="AC738" t="s">
        <v>2677</v>
      </c>
      <c r="AD738">
        <v>5</v>
      </c>
      <c r="AE738">
        <v>711925.99</v>
      </c>
      <c r="AF738">
        <v>6169537.4900000002</v>
      </c>
    </row>
    <row r="739" spans="1:32" x14ac:dyDescent="0.25">
      <c r="A739" s="40">
        <v>737</v>
      </c>
      <c r="B739" t="s">
        <v>2679</v>
      </c>
      <c r="C739">
        <v>130</v>
      </c>
      <c r="D739">
        <v>1971</v>
      </c>
      <c r="E739">
        <v>0</v>
      </c>
      <c r="F739">
        <v>3</v>
      </c>
      <c r="H739">
        <v>5</v>
      </c>
      <c r="J739">
        <v>1</v>
      </c>
      <c r="K739" t="s">
        <v>240</v>
      </c>
      <c r="M739">
        <v>1</v>
      </c>
      <c r="N739">
        <v>126</v>
      </c>
      <c r="O739">
        <v>126</v>
      </c>
      <c r="P739">
        <v>170</v>
      </c>
      <c r="Q739">
        <v>0</v>
      </c>
      <c r="R739">
        <v>0</v>
      </c>
      <c r="S739" t="s">
        <v>2680</v>
      </c>
      <c r="T739">
        <v>7882</v>
      </c>
      <c r="U739" t="s">
        <v>372</v>
      </c>
      <c r="V739" t="s">
        <v>372</v>
      </c>
      <c r="W739" t="s">
        <v>2681</v>
      </c>
      <c r="X739">
        <v>2625</v>
      </c>
      <c r="Y739" t="s">
        <v>244</v>
      </c>
      <c r="AA739">
        <v>187</v>
      </c>
      <c r="AB739" t="s">
        <v>2682</v>
      </c>
      <c r="AC739" t="s">
        <v>2680</v>
      </c>
      <c r="AD739">
        <v>5</v>
      </c>
      <c r="AE739">
        <v>711810.4</v>
      </c>
      <c r="AF739">
        <v>6172310.6799999997</v>
      </c>
    </row>
    <row r="740" spans="1:32" x14ac:dyDescent="0.25">
      <c r="A740" s="40">
        <v>738</v>
      </c>
      <c r="B740" t="s">
        <v>2683</v>
      </c>
      <c r="C740">
        <v>130</v>
      </c>
      <c r="D740">
        <v>1993</v>
      </c>
      <c r="E740">
        <v>0</v>
      </c>
      <c r="F740">
        <v>4</v>
      </c>
      <c r="H740">
        <v>2</v>
      </c>
      <c r="J740">
        <v>1</v>
      </c>
      <c r="K740" t="s">
        <v>240</v>
      </c>
      <c r="M740">
        <v>1</v>
      </c>
      <c r="N740">
        <v>104</v>
      </c>
      <c r="O740">
        <v>104</v>
      </c>
      <c r="P740">
        <v>104</v>
      </c>
      <c r="Q740">
        <v>0</v>
      </c>
      <c r="R740">
        <v>0</v>
      </c>
      <c r="S740" t="s">
        <v>2684</v>
      </c>
      <c r="T740">
        <v>9100</v>
      </c>
      <c r="U740" t="s">
        <v>267</v>
      </c>
      <c r="V740" t="s">
        <v>267</v>
      </c>
      <c r="W740" t="s">
        <v>1728</v>
      </c>
      <c r="X740">
        <v>2625</v>
      </c>
      <c r="Y740" t="s">
        <v>244</v>
      </c>
      <c r="AA740">
        <v>187</v>
      </c>
      <c r="AB740" t="s">
        <v>2685</v>
      </c>
      <c r="AC740" t="s">
        <v>2684</v>
      </c>
      <c r="AD740">
        <v>5</v>
      </c>
      <c r="AE740">
        <v>711737.7</v>
      </c>
      <c r="AF740">
        <v>6172512.1500000004</v>
      </c>
    </row>
    <row r="741" spans="1:32" x14ac:dyDescent="0.25">
      <c r="A741" s="40">
        <v>739</v>
      </c>
      <c r="B741" t="s">
        <v>2686</v>
      </c>
      <c r="C741">
        <v>530</v>
      </c>
      <c r="D741">
        <v>1995</v>
      </c>
      <c r="E741">
        <v>0</v>
      </c>
      <c r="F741">
        <v>2</v>
      </c>
      <c r="H741">
        <v>2</v>
      </c>
      <c r="J741">
        <v>7</v>
      </c>
      <c r="K741" t="s">
        <v>253</v>
      </c>
      <c r="L741">
        <v>5</v>
      </c>
      <c r="M741">
        <v>1</v>
      </c>
      <c r="N741">
        <v>204</v>
      </c>
      <c r="O741">
        <v>204</v>
      </c>
      <c r="P741">
        <v>0</v>
      </c>
      <c r="Q741">
        <v>204</v>
      </c>
      <c r="R741">
        <v>0</v>
      </c>
      <c r="S741" t="s">
        <v>2687</v>
      </c>
      <c r="T741">
        <v>2160</v>
      </c>
      <c r="U741" t="s">
        <v>2688</v>
      </c>
      <c r="V741" t="s">
        <v>2688</v>
      </c>
      <c r="W741" t="s">
        <v>337</v>
      </c>
      <c r="X741">
        <v>2625</v>
      </c>
      <c r="Y741" t="s">
        <v>244</v>
      </c>
      <c r="AA741">
        <v>187</v>
      </c>
      <c r="AB741" t="s">
        <v>2689</v>
      </c>
      <c r="AC741" t="s">
        <v>2687</v>
      </c>
      <c r="AD741">
        <v>5</v>
      </c>
      <c r="AE741">
        <v>713112.02</v>
      </c>
      <c r="AF741">
        <v>6170119.25</v>
      </c>
    </row>
    <row r="742" spans="1:32" x14ac:dyDescent="0.25">
      <c r="A742" s="40">
        <v>740</v>
      </c>
      <c r="B742" t="s">
        <v>2690</v>
      </c>
      <c r="C742">
        <v>530</v>
      </c>
      <c r="D742">
        <v>1988</v>
      </c>
      <c r="E742">
        <v>0</v>
      </c>
      <c r="F742">
        <v>5</v>
      </c>
      <c r="H742">
        <v>1</v>
      </c>
      <c r="J742">
        <v>7</v>
      </c>
      <c r="K742" t="s">
        <v>253</v>
      </c>
      <c r="L742">
        <v>1</v>
      </c>
      <c r="M742">
        <v>1</v>
      </c>
      <c r="N742">
        <v>495</v>
      </c>
      <c r="O742">
        <v>495</v>
      </c>
      <c r="P742">
        <v>0</v>
      </c>
      <c r="Q742">
        <v>802</v>
      </c>
      <c r="R742">
        <v>0</v>
      </c>
      <c r="S742" t="s">
        <v>2687</v>
      </c>
      <c r="T742">
        <v>2160</v>
      </c>
      <c r="U742" t="s">
        <v>2688</v>
      </c>
      <c r="V742" t="s">
        <v>2688</v>
      </c>
      <c r="W742" t="s">
        <v>337</v>
      </c>
      <c r="X742">
        <v>2625</v>
      </c>
      <c r="Y742" t="s">
        <v>244</v>
      </c>
      <c r="AA742">
        <v>187</v>
      </c>
      <c r="AB742" t="s">
        <v>2689</v>
      </c>
      <c r="AC742" t="s">
        <v>2687</v>
      </c>
      <c r="AD742">
        <v>5</v>
      </c>
      <c r="AE742">
        <v>713112.02</v>
      </c>
      <c r="AF742">
        <v>6170119.25</v>
      </c>
    </row>
    <row r="743" spans="1:32" x14ac:dyDescent="0.25">
      <c r="A743" s="40">
        <v>741</v>
      </c>
      <c r="B743" t="s">
        <v>2691</v>
      </c>
      <c r="C743">
        <v>590</v>
      </c>
      <c r="D743">
        <v>2007</v>
      </c>
      <c r="E743">
        <v>0</v>
      </c>
      <c r="F743">
        <v>90</v>
      </c>
      <c r="H743">
        <v>5</v>
      </c>
      <c r="J743">
        <v>9</v>
      </c>
      <c r="K743" t="s">
        <v>240</v>
      </c>
      <c r="M743">
        <v>2</v>
      </c>
      <c r="N743">
        <v>392</v>
      </c>
      <c r="O743">
        <v>392</v>
      </c>
      <c r="P743">
        <v>0</v>
      </c>
      <c r="Q743">
        <v>0</v>
      </c>
      <c r="R743">
        <v>0</v>
      </c>
      <c r="S743" t="s">
        <v>2687</v>
      </c>
      <c r="T743">
        <v>2160</v>
      </c>
      <c r="U743" t="s">
        <v>2688</v>
      </c>
      <c r="V743" t="s">
        <v>2688</v>
      </c>
      <c r="W743" t="s">
        <v>337</v>
      </c>
      <c r="X743">
        <v>2625</v>
      </c>
      <c r="Y743" t="s">
        <v>244</v>
      </c>
      <c r="AA743">
        <v>187</v>
      </c>
      <c r="AB743" t="s">
        <v>2689</v>
      </c>
      <c r="AC743" t="s">
        <v>2687</v>
      </c>
      <c r="AD743">
        <v>5</v>
      </c>
      <c r="AE743">
        <v>713112.02</v>
      </c>
      <c r="AF743">
        <v>6170119.25</v>
      </c>
    </row>
    <row r="744" spans="1:32" x14ac:dyDescent="0.25">
      <c r="A744" s="40">
        <v>742</v>
      </c>
      <c r="B744" t="s">
        <v>2692</v>
      </c>
      <c r="C744">
        <v>130</v>
      </c>
      <c r="D744">
        <v>1978</v>
      </c>
      <c r="E744">
        <v>0</v>
      </c>
      <c r="F744">
        <v>4</v>
      </c>
      <c r="H744">
        <v>1</v>
      </c>
      <c r="J744">
        <v>1</v>
      </c>
      <c r="K744" t="s">
        <v>240</v>
      </c>
      <c r="M744">
        <v>1</v>
      </c>
      <c r="N744">
        <v>61</v>
      </c>
      <c r="O744">
        <v>61</v>
      </c>
      <c r="P744">
        <v>109</v>
      </c>
      <c r="Q744">
        <v>0</v>
      </c>
      <c r="R744">
        <v>0</v>
      </c>
      <c r="S744" t="s">
        <v>2693</v>
      </c>
      <c r="T744">
        <v>2225</v>
      </c>
      <c r="U744" t="s">
        <v>2694</v>
      </c>
      <c r="V744" t="s">
        <v>2694</v>
      </c>
      <c r="W744" t="s">
        <v>408</v>
      </c>
      <c r="X744">
        <v>2665</v>
      </c>
      <c r="Y744" t="s">
        <v>257</v>
      </c>
      <c r="AA744">
        <v>187</v>
      </c>
      <c r="AB744" t="s">
        <v>2695</v>
      </c>
      <c r="AC744" t="s">
        <v>2693</v>
      </c>
      <c r="AD744">
        <v>5</v>
      </c>
      <c r="AE744">
        <v>713431.31</v>
      </c>
      <c r="AF744">
        <v>6169681.0599999996</v>
      </c>
    </row>
    <row r="745" spans="1:32" x14ac:dyDescent="0.25">
      <c r="A745" s="40">
        <v>743</v>
      </c>
      <c r="B745" t="s">
        <v>2696</v>
      </c>
      <c r="C745">
        <v>120</v>
      </c>
      <c r="D745">
        <v>1994</v>
      </c>
      <c r="E745">
        <v>0</v>
      </c>
      <c r="F745">
        <v>5</v>
      </c>
      <c r="H745">
        <v>1</v>
      </c>
      <c r="J745">
        <v>2</v>
      </c>
      <c r="K745" t="s">
        <v>260</v>
      </c>
      <c r="L745">
        <v>5</v>
      </c>
      <c r="M745">
        <v>1</v>
      </c>
      <c r="N745">
        <v>96</v>
      </c>
      <c r="O745">
        <v>96</v>
      </c>
      <c r="P745">
        <v>156</v>
      </c>
      <c r="Q745">
        <v>0</v>
      </c>
      <c r="R745">
        <v>0</v>
      </c>
      <c r="S745" t="s">
        <v>2697</v>
      </c>
      <c r="T745">
        <v>8095</v>
      </c>
      <c r="U745" t="s">
        <v>2698</v>
      </c>
      <c r="V745" t="s">
        <v>2698</v>
      </c>
      <c r="W745" t="s">
        <v>515</v>
      </c>
      <c r="X745">
        <v>2665</v>
      </c>
      <c r="Y745" t="s">
        <v>257</v>
      </c>
      <c r="AA745">
        <v>187</v>
      </c>
      <c r="AB745" t="s">
        <v>2699</v>
      </c>
      <c r="AC745" t="s">
        <v>2697</v>
      </c>
      <c r="AD745">
        <v>5</v>
      </c>
      <c r="AE745">
        <v>713596.12</v>
      </c>
      <c r="AF745">
        <v>6168677.4699999997</v>
      </c>
    </row>
    <row r="746" spans="1:32" x14ac:dyDescent="0.25">
      <c r="A746" s="40">
        <v>744</v>
      </c>
      <c r="B746" t="s">
        <v>2700</v>
      </c>
      <c r="C746">
        <v>120</v>
      </c>
      <c r="D746">
        <v>1960</v>
      </c>
      <c r="E746">
        <v>1992</v>
      </c>
      <c r="F746">
        <v>5</v>
      </c>
      <c r="H746">
        <v>2</v>
      </c>
      <c r="J746">
        <v>2</v>
      </c>
      <c r="K746" t="s">
        <v>260</v>
      </c>
      <c r="L746">
        <v>2</v>
      </c>
      <c r="M746">
        <v>1</v>
      </c>
      <c r="N746">
        <v>111</v>
      </c>
      <c r="O746">
        <v>111</v>
      </c>
      <c r="P746">
        <v>151</v>
      </c>
      <c r="Q746">
        <v>0</v>
      </c>
      <c r="R746">
        <v>0</v>
      </c>
      <c r="S746" t="s">
        <v>2701</v>
      </c>
      <c r="T746">
        <v>1597</v>
      </c>
      <c r="U746" t="s">
        <v>822</v>
      </c>
      <c r="V746" t="s">
        <v>822</v>
      </c>
      <c r="W746" t="s">
        <v>408</v>
      </c>
      <c r="X746">
        <v>2665</v>
      </c>
      <c r="Y746" t="s">
        <v>257</v>
      </c>
      <c r="AA746">
        <v>187</v>
      </c>
      <c r="AB746" t="s">
        <v>2702</v>
      </c>
      <c r="AC746" t="s">
        <v>2701</v>
      </c>
      <c r="AD746">
        <v>5</v>
      </c>
      <c r="AE746">
        <v>712920.36</v>
      </c>
      <c r="AF746">
        <v>6169034.5599999996</v>
      </c>
    </row>
    <row r="747" spans="1:32" x14ac:dyDescent="0.25">
      <c r="A747" s="40">
        <v>745</v>
      </c>
      <c r="B747" t="s">
        <v>2703</v>
      </c>
      <c r="C747">
        <v>130</v>
      </c>
      <c r="D747">
        <v>1993</v>
      </c>
      <c r="E747">
        <v>0</v>
      </c>
      <c r="F747">
        <v>4</v>
      </c>
      <c r="H747">
        <v>2</v>
      </c>
      <c r="J747">
        <v>1</v>
      </c>
      <c r="K747" t="s">
        <v>240</v>
      </c>
      <c r="M747">
        <v>1</v>
      </c>
      <c r="N747">
        <v>76</v>
      </c>
      <c r="O747">
        <v>76</v>
      </c>
      <c r="P747">
        <v>76</v>
      </c>
      <c r="Q747">
        <v>0</v>
      </c>
      <c r="R747">
        <v>0</v>
      </c>
      <c r="S747" t="s">
        <v>2704</v>
      </c>
      <c r="T747">
        <v>250</v>
      </c>
      <c r="U747" t="s">
        <v>303</v>
      </c>
      <c r="V747" t="s">
        <v>303</v>
      </c>
      <c r="W747" t="s">
        <v>421</v>
      </c>
      <c r="X747">
        <v>2625</v>
      </c>
      <c r="Y747" t="s">
        <v>244</v>
      </c>
      <c r="AA747">
        <v>187</v>
      </c>
      <c r="AB747" t="s">
        <v>2705</v>
      </c>
      <c r="AC747" t="s">
        <v>2704</v>
      </c>
      <c r="AD747">
        <v>5</v>
      </c>
      <c r="AE747">
        <v>711534.6</v>
      </c>
      <c r="AF747">
        <v>6172423.2599999998</v>
      </c>
    </row>
    <row r="748" spans="1:32" x14ac:dyDescent="0.25">
      <c r="A748" s="40">
        <v>746</v>
      </c>
      <c r="B748" t="s">
        <v>2706</v>
      </c>
      <c r="C748">
        <v>120</v>
      </c>
      <c r="D748">
        <v>1943</v>
      </c>
      <c r="E748">
        <v>1999</v>
      </c>
      <c r="F748">
        <v>5</v>
      </c>
      <c r="H748">
        <v>1</v>
      </c>
      <c r="J748">
        <v>2</v>
      </c>
      <c r="K748" t="s">
        <v>260</v>
      </c>
      <c r="L748">
        <v>2</v>
      </c>
      <c r="M748">
        <v>1</v>
      </c>
      <c r="N748">
        <v>200</v>
      </c>
      <c r="O748">
        <v>200</v>
      </c>
      <c r="P748">
        <v>159</v>
      </c>
      <c r="Q748">
        <v>0</v>
      </c>
      <c r="R748">
        <v>0</v>
      </c>
      <c r="S748" t="s">
        <v>2707</v>
      </c>
      <c r="T748">
        <v>958</v>
      </c>
      <c r="U748" t="s">
        <v>412</v>
      </c>
      <c r="V748" t="s">
        <v>412</v>
      </c>
      <c r="W748" t="s">
        <v>256</v>
      </c>
      <c r="X748">
        <v>2665</v>
      </c>
      <c r="Y748" t="s">
        <v>257</v>
      </c>
      <c r="AA748">
        <v>187</v>
      </c>
      <c r="AB748" t="s">
        <v>2708</v>
      </c>
      <c r="AC748" t="s">
        <v>2707</v>
      </c>
      <c r="AD748">
        <v>5</v>
      </c>
      <c r="AE748">
        <v>713009.89</v>
      </c>
      <c r="AF748">
        <v>6168871.6799999997</v>
      </c>
    </row>
    <row r="749" spans="1:32" x14ac:dyDescent="0.25">
      <c r="A749" s="40">
        <v>747</v>
      </c>
      <c r="B749" t="s">
        <v>2709</v>
      </c>
      <c r="C749">
        <v>120</v>
      </c>
      <c r="D749">
        <v>1962</v>
      </c>
      <c r="E749">
        <v>1975</v>
      </c>
      <c r="F749">
        <v>1</v>
      </c>
      <c r="H749">
        <v>1</v>
      </c>
      <c r="J749">
        <v>2</v>
      </c>
      <c r="K749" t="s">
        <v>260</v>
      </c>
      <c r="M749">
        <v>1</v>
      </c>
      <c r="N749">
        <v>158</v>
      </c>
      <c r="O749">
        <v>158</v>
      </c>
      <c r="P749">
        <v>158</v>
      </c>
      <c r="Q749">
        <v>0</v>
      </c>
      <c r="R749">
        <v>0</v>
      </c>
      <c r="S749" t="s">
        <v>2710</v>
      </c>
      <c r="T749">
        <v>4260</v>
      </c>
      <c r="U749" t="s">
        <v>851</v>
      </c>
      <c r="V749" t="s">
        <v>851</v>
      </c>
      <c r="W749" t="s">
        <v>393</v>
      </c>
      <c r="X749">
        <v>2665</v>
      </c>
      <c r="Y749" t="s">
        <v>257</v>
      </c>
      <c r="AA749">
        <v>187</v>
      </c>
      <c r="AB749" t="s">
        <v>2711</v>
      </c>
      <c r="AC749" t="s">
        <v>2710</v>
      </c>
      <c r="AD749">
        <v>5</v>
      </c>
      <c r="AE749">
        <v>713915.96</v>
      </c>
      <c r="AF749">
        <v>6169224.4100000001</v>
      </c>
    </row>
    <row r="750" spans="1:32" x14ac:dyDescent="0.25">
      <c r="A750" s="40">
        <v>748</v>
      </c>
      <c r="B750" t="s">
        <v>2712</v>
      </c>
      <c r="C750">
        <v>310</v>
      </c>
      <c r="D750">
        <v>2007</v>
      </c>
      <c r="E750">
        <v>0</v>
      </c>
      <c r="F750">
        <v>6</v>
      </c>
      <c r="H750">
        <v>8</v>
      </c>
      <c r="J750">
        <v>2</v>
      </c>
      <c r="K750" t="s">
        <v>247</v>
      </c>
      <c r="M750">
        <v>1</v>
      </c>
      <c r="N750">
        <v>302</v>
      </c>
      <c r="O750">
        <v>302</v>
      </c>
      <c r="P750">
        <v>0</v>
      </c>
      <c r="Q750">
        <v>302</v>
      </c>
      <c r="R750">
        <v>0</v>
      </c>
      <c r="S750" t="s">
        <v>2713</v>
      </c>
      <c r="T750">
        <v>2160</v>
      </c>
      <c r="U750" t="s">
        <v>2688</v>
      </c>
      <c r="V750" t="s">
        <v>2688</v>
      </c>
      <c r="W750" t="s">
        <v>2714</v>
      </c>
      <c r="X750">
        <v>2625</v>
      </c>
      <c r="Y750" t="s">
        <v>244</v>
      </c>
      <c r="AA750">
        <v>187</v>
      </c>
      <c r="AB750" t="s">
        <v>2715</v>
      </c>
      <c r="AC750" t="s">
        <v>2713</v>
      </c>
      <c r="AD750">
        <v>5</v>
      </c>
      <c r="AE750">
        <v>712718.32</v>
      </c>
      <c r="AF750">
        <v>6170317.5499999998</v>
      </c>
    </row>
    <row r="751" spans="1:32" x14ac:dyDescent="0.25">
      <c r="A751" s="40">
        <v>749</v>
      </c>
      <c r="B751" t="s">
        <v>2716</v>
      </c>
      <c r="C751">
        <v>590</v>
      </c>
      <c r="D751">
        <v>1962</v>
      </c>
      <c r="E751">
        <v>0</v>
      </c>
      <c r="F751">
        <v>3</v>
      </c>
      <c r="H751">
        <v>6</v>
      </c>
      <c r="J751">
        <v>2</v>
      </c>
      <c r="K751" t="s">
        <v>247</v>
      </c>
      <c r="M751">
        <v>1</v>
      </c>
      <c r="N751">
        <v>102</v>
      </c>
      <c r="O751">
        <v>102</v>
      </c>
      <c r="P751">
        <v>0</v>
      </c>
      <c r="Q751">
        <v>102</v>
      </c>
      <c r="R751">
        <v>0</v>
      </c>
      <c r="S751" t="s">
        <v>2713</v>
      </c>
      <c r="T751">
        <v>2160</v>
      </c>
      <c r="U751" t="s">
        <v>2688</v>
      </c>
      <c r="V751" t="s">
        <v>2688</v>
      </c>
      <c r="W751" t="s">
        <v>2714</v>
      </c>
      <c r="X751">
        <v>2625</v>
      </c>
      <c r="Y751" t="s">
        <v>244</v>
      </c>
      <c r="AA751">
        <v>187</v>
      </c>
      <c r="AB751" t="s">
        <v>2715</v>
      </c>
      <c r="AC751" t="s">
        <v>2713</v>
      </c>
      <c r="AD751">
        <v>5</v>
      </c>
      <c r="AE751">
        <v>712718.32</v>
      </c>
      <c r="AF751">
        <v>6170317.5499999998</v>
      </c>
    </row>
    <row r="752" spans="1:32" x14ac:dyDescent="0.25">
      <c r="A752" s="40">
        <v>750</v>
      </c>
      <c r="B752" t="s">
        <v>2717</v>
      </c>
      <c r="C752">
        <v>120</v>
      </c>
      <c r="D752">
        <v>1967</v>
      </c>
      <c r="E752">
        <v>0</v>
      </c>
      <c r="F752">
        <v>5</v>
      </c>
      <c r="H752">
        <v>1</v>
      </c>
      <c r="J752">
        <v>1</v>
      </c>
      <c r="K752" t="s">
        <v>240</v>
      </c>
      <c r="M752">
        <v>1</v>
      </c>
      <c r="N752">
        <v>165</v>
      </c>
      <c r="O752">
        <v>165</v>
      </c>
      <c r="P752">
        <v>165</v>
      </c>
      <c r="Q752">
        <v>0</v>
      </c>
      <c r="R752">
        <v>0</v>
      </c>
      <c r="S752" t="s">
        <v>2718</v>
      </c>
      <c r="T752">
        <v>6391</v>
      </c>
      <c r="U752" t="s">
        <v>539</v>
      </c>
      <c r="V752" t="s">
        <v>539</v>
      </c>
      <c r="W752" t="s">
        <v>558</v>
      </c>
      <c r="X752">
        <v>2625</v>
      </c>
      <c r="Y752" t="s">
        <v>244</v>
      </c>
      <c r="AA752">
        <v>187</v>
      </c>
      <c r="AB752" t="s">
        <v>2719</v>
      </c>
      <c r="AC752" t="s">
        <v>2718</v>
      </c>
      <c r="AD752">
        <v>5</v>
      </c>
      <c r="AE752">
        <v>711108.21</v>
      </c>
      <c r="AF752">
        <v>6172290.1299999999</v>
      </c>
    </row>
    <row r="753" spans="1:32" x14ac:dyDescent="0.25">
      <c r="A753" s="40">
        <v>751</v>
      </c>
      <c r="B753" t="s">
        <v>2720</v>
      </c>
      <c r="C753">
        <v>120</v>
      </c>
      <c r="D753">
        <v>1969</v>
      </c>
      <c r="E753">
        <v>0</v>
      </c>
      <c r="F753">
        <v>5</v>
      </c>
      <c r="H753">
        <v>1</v>
      </c>
      <c r="J753">
        <v>2</v>
      </c>
      <c r="K753" t="s">
        <v>260</v>
      </c>
      <c r="L753">
        <v>5</v>
      </c>
      <c r="M753">
        <v>1</v>
      </c>
      <c r="N753">
        <v>172</v>
      </c>
      <c r="O753">
        <v>172</v>
      </c>
      <c r="P753">
        <v>172</v>
      </c>
      <c r="Q753">
        <v>0</v>
      </c>
      <c r="R753">
        <v>0</v>
      </c>
      <c r="S753" t="s">
        <v>2721</v>
      </c>
      <c r="T753">
        <v>7882</v>
      </c>
      <c r="U753" t="s">
        <v>372</v>
      </c>
      <c r="V753" t="s">
        <v>372</v>
      </c>
      <c r="W753" t="s">
        <v>2722</v>
      </c>
      <c r="X753">
        <v>2625</v>
      </c>
      <c r="Y753" t="s">
        <v>244</v>
      </c>
      <c r="AA753">
        <v>187</v>
      </c>
      <c r="AB753" t="s">
        <v>2723</v>
      </c>
      <c r="AC753" t="s">
        <v>2721</v>
      </c>
      <c r="AD753">
        <v>5</v>
      </c>
      <c r="AE753">
        <v>711878.19</v>
      </c>
      <c r="AF753">
        <v>6172295.7199999997</v>
      </c>
    </row>
    <row r="754" spans="1:32" x14ac:dyDescent="0.25">
      <c r="A754" s="40">
        <v>752</v>
      </c>
      <c r="B754" t="s">
        <v>2724</v>
      </c>
      <c r="C754">
        <v>120</v>
      </c>
      <c r="D754">
        <v>1970</v>
      </c>
      <c r="E754">
        <v>0</v>
      </c>
      <c r="F754">
        <v>3</v>
      </c>
      <c r="H754">
        <v>1</v>
      </c>
      <c r="J754">
        <v>1</v>
      </c>
      <c r="K754" t="s">
        <v>240</v>
      </c>
      <c r="L754">
        <v>2</v>
      </c>
      <c r="M754">
        <v>1</v>
      </c>
      <c r="N754">
        <v>172</v>
      </c>
      <c r="O754">
        <v>172</v>
      </c>
      <c r="P754">
        <v>172</v>
      </c>
      <c r="Q754">
        <v>0</v>
      </c>
      <c r="R754">
        <v>0</v>
      </c>
      <c r="S754" t="s">
        <v>2725</v>
      </c>
      <c r="T754">
        <v>2449</v>
      </c>
      <c r="U754" t="s">
        <v>312</v>
      </c>
      <c r="V754" t="s">
        <v>312</v>
      </c>
      <c r="W754" t="s">
        <v>2726</v>
      </c>
      <c r="X754">
        <v>2625</v>
      </c>
      <c r="Y754" t="s">
        <v>244</v>
      </c>
      <c r="AA754">
        <v>187</v>
      </c>
      <c r="AB754" t="s">
        <v>2727</v>
      </c>
      <c r="AC754" t="s">
        <v>2725</v>
      </c>
      <c r="AD754">
        <v>5</v>
      </c>
      <c r="AE754">
        <v>711296</v>
      </c>
      <c r="AF754">
        <v>6172141.8499999996</v>
      </c>
    </row>
    <row r="755" spans="1:32" x14ac:dyDescent="0.25">
      <c r="A755" s="40">
        <v>753</v>
      </c>
      <c r="B755" t="s">
        <v>2728</v>
      </c>
      <c r="C755">
        <v>120</v>
      </c>
      <c r="D755">
        <v>1972</v>
      </c>
      <c r="E755">
        <v>0</v>
      </c>
      <c r="F755">
        <v>3</v>
      </c>
      <c r="H755">
        <v>1</v>
      </c>
      <c r="J755">
        <v>2</v>
      </c>
      <c r="K755" t="s">
        <v>260</v>
      </c>
      <c r="L755">
        <v>2</v>
      </c>
      <c r="M755">
        <v>1</v>
      </c>
      <c r="N755">
        <v>157</v>
      </c>
      <c r="O755">
        <v>157</v>
      </c>
      <c r="P755">
        <v>157</v>
      </c>
      <c r="Q755">
        <v>0</v>
      </c>
      <c r="R755">
        <v>0</v>
      </c>
      <c r="S755" t="s">
        <v>2729</v>
      </c>
      <c r="T755">
        <v>2769</v>
      </c>
      <c r="U755" t="s">
        <v>1138</v>
      </c>
      <c r="V755" t="s">
        <v>1138</v>
      </c>
      <c r="W755" t="s">
        <v>763</v>
      </c>
      <c r="X755">
        <v>2665</v>
      </c>
      <c r="Y755" t="s">
        <v>257</v>
      </c>
      <c r="AA755">
        <v>187</v>
      </c>
      <c r="AB755" t="s">
        <v>2730</v>
      </c>
      <c r="AC755" t="s">
        <v>2729</v>
      </c>
      <c r="AD755">
        <v>5</v>
      </c>
      <c r="AE755">
        <v>713976.65</v>
      </c>
      <c r="AF755">
        <v>6169184.1399999997</v>
      </c>
    </row>
    <row r="756" spans="1:32" x14ac:dyDescent="0.25">
      <c r="A756" s="40">
        <v>754</v>
      </c>
      <c r="B756" t="s">
        <v>2731</v>
      </c>
      <c r="C756">
        <v>120</v>
      </c>
      <c r="D756">
        <v>1965</v>
      </c>
      <c r="E756">
        <v>0</v>
      </c>
      <c r="F756">
        <v>3</v>
      </c>
      <c r="H756">
        <v>1</v>
      </c>
      <c r="J756">
        <v>2</v>
      </c>
      <c r="K756" t="s">
        <v>260</v>
      </c>
      <c r="M756">
        <v>1</v>
      </c>
      <c r="N756">
        <v>127</v>
      </c>
      <c r="O756">
        <v>127</v>
      </c>
      <c r="P756">
        <v>127</v>
      </c>
      <c r="Q756">
        <v>0</v>
      </c>
      <c r="R756">
        <v>0</v>
      </c>
      <c r="S756" t="s">
        <v>2732</v>
      </c>
      <c r="T756">
        <v>4260</v>
      </c>
      <c r="U756" t="s">
        <v>851</v>
      </c>
      <c r="V756" t="s">
        <v>851</v>
      </c>
      <c r="W756" t="s">
        <v>1270</v>
      </c>
      <c r="X756">
        <v>2665</v>
      </c>
      <c r="Y756" t="s">
        <v>257</v>
      </c>
      <c r="AA756">
        <v>187</v>
      </c>
      <c r="AB756" t="s">
        <v>2733</v>
      </c>
      <c r="AC756" t="s">
        <v>2732</v>
      </c>
      <c r="AD756">
        <v>5</v>
      </c>
      <c r="AE756">
        <v>713841.63</v>
      </c>
      <c r="AF756">
        <v>6169175.5599999996</v>
      </c>
    </row>
    <row r="757" spans="1:32" x14ac:dyDescent="0.25">
      <c r="A757" s="40">
        <v>755</v>
      </c>
      <c r="B757" t="s">
        <v>2734</v>
      </c>
      <c r="C757">
        <v>120</v>
      </c>
      <c r="D757">
        <v>1957</v>
      </c>
      <c r="E757">
        <v>1967</v>
      </c>
      <c r="F757">
        <v>3</v>
      </c>
      <c r="H757">
        <v>2</v>
      </c>
      <c r="J757">
        <v>2</v>
      </c>
      <c r="K757" t="s">
        <v>247</v>
      </c>
      <c r="L757">
        <v>80</v>
      </c>
      <c r="M757">
        <v>1</v>
      </c>
      <c r="N757">
        <v>133</v>
      </c>
      <c r="O757">
        <v>133</v>
      </c>
      <c r="P757">
        <v>133</v>
      </c>
      <c r="Q757">
        <v>0</v>
      </c>
      <c r="R757">
        <v>0</v>
      </c>
      <c r="S757" t="s">
        <v>2735</v>
      </c>
      <c r="T757">
        <v>7775</v>
      </c>
      <c r="U757" t="s">
        <v>262</v>
      </c>
      <c r="V757" t="s">
        <v>262</v>
      </c>
      <c r="W757" t="s">
        <v>1555</v>
      </c>
      <c r="X757">
        <v>2665</v>
      </c>
      <c r="Y757" t="s">
        <v>257</v>
      </c>
      <c r="AA757">
        <v>187</v>
      </c>
      <c r="AB757" t="s">
        <v>2736</v>
      </c>
      <c r="AC757" t="s">
        <v>2735</v>
      </c>
      <c r="AD757">
        <v>5</v>
      </c>
      <c r="AE757">
        <v>712365.35</v>
      </c>
      <c r="AF757">
        <v>6169113.2000000002</v>
      </c>
    </row>
    <row r="758" spans="1:32" x14ac:dyDescent="0.25">
      <c r="A758" s="40">
        <v>756</v>
      </c>
      <c r="B758" t="s">
        <v>2737</v>
      </c>
      <c r="C758">
        <v>120</v>
      </c>
      <c r="D758">
        <v>1971</v>
      </c>
      <c r="E758">
        <v>0</v>
      </c>
      <c r="F758">
        <v>3</v>
      </c>
      <c r="H758">
        <v>1</v>
      </c>
      <c r="J758">
        <v>1</v>
      </c>
      <c r="K758" t="s">
        <v>240</v>
      </c>
      <c r="M758">
        <v>1</v>
      </c>
      <c r="N758">
        <v>155</v>
      </c>
      <c r="O758">
        <v>155</v>
      </c>
      <c r="P758">
        <v>155</v>
      </c>
      <c r="Q758">
        <v>0</v>
      </c>
      <c r="R758">
        <v>0</v>
      </c>
      <c r="S758" t="s">
        <v>2738</v>
      </c>
      <c r="T758">
        <v>6391</v>
      </c>
      <c r="U758" t="s">
        <v>539</v>
      </c>
      <c r="V758" t="s">
        <v>539</v>
      </c>
      <c r="W758" t="s">
        <v>938</v>
      </c>
      <c r="X758">
        <v>2625</v>
      </c>
      <c r="Y758" t="s">
        <v>244</v>
      </c>
      <c r="AA758">
        <v>187</v>
      </c>
      <c r="AB758" t="s">
        <v>2739</v>
      </c>
      <c r="AC758" t="s">
        <v>2738</v>
      </c>
      <c r="AD758">
        <v>5</v>
      </c>
      <c r="AE758">
        <v>711240.74</v>
      </c>
      <c r="AF758">
        <v>6171558.4000000004</v>
      </c>
    </row>
    <row r="759" spans="1:32" x14ac:dyDescent="0.25">
      <c r="A759" s="40">
        <v>757</v>
      </c>
      <c r="B759" t="s">
        <v>2740</v>
      </c>
      <c r="C759">
        <v>120</v>
      </c>
      <c r="D759">
        <v>1982</v>
      </c>
      <c r="E759">
        <v>0</v>
      </c>
      <c r="F759">
        <v>4</v>
      </c>
      <c r="H759">
        <v>1</v>
      </c>
      <c r="J759">
        <v>5</v>
      </c>
      <c r="K759" t="s">
        <v>253</v>
      </c>
      <c r="L759">
        <v>80</v>
      </c>
      <c r="M759">
        <v>1</v>
      </c>
      <c r="N759">
        <v>152</v>
      </c>
      <c r="O759">
        <v>152</v>
      </c>
      <c r="P759">
        <v>152</v>
      </c>
      <c r="Q759">
        <v>0</v>
      </c>
      <c r="R759">
        <v>0</v>
      </c>
      <c r="S759" t="s">
        <v>2741</v>
      </c>
      <c r="T759">
        <v>3621</v>
      </c>
      <c r="U759" t="s">
        <v>1322</v>
      </c>
      <c r="V759" t="s">
        <v>1322</v>
      </c>
      <c r="W759" t="s">
        <v>281</v>
      </c>
      <c r="X759">
        <v>2665</v>
      </c>
      <c r="Y759" t="s">
        <v>257</v>
      </c>
      <c r="AA759">
        <v>187</v>
      </c>
      <c r="AB759" t="s">
        <v>2742</v>
      </c>
      <c r="AC759" t="s">
        <v>2741</v>
      </c>
      <c r="AD759">
        <v>5</v>
      </c>
      <c r="AE759">
        <v>712968.4</v>
      </c>
      <c r="AF759">
        <v>6168556.7699999996</v>
      </c>
    </row>
    <row r="760" spans="1:32" x14ac:dyDescent="0.25">
      <c r="A760" s="40">
        <v>758</v>
      </c>
      <c r="B760" t="s">
        <v>2743</v>
      </c>
      <c r="C760">
        <v>120</v>
      </c>
      <c r="D760">
        <v>1979</v>
      </c>
      <c r="E760">
        <v>0</v>
      </c>
      <c r="F760">
        <v>3</v>
      </c>
      <c r="H760">
        <v>1</v>
      </c>
      <c r="J760">
        <v>7</v>
      </c>
      <c r="K760" t="s">
        <v>253</v>
      </c>
      <c r="L760">
        <v>80</v>
      </c>
      <c r="M760">
        <v>1</v>
      </c>
      <c r="N760">
        <v>125</v>
      </c>
      <c r="O760">
        <v>125</v>
      </c>
      <c r="P760">
        <v>175</v>
      </c>
      <c r="Q760">
        <v>0</v>
      </c>
      <c r="R760">
        <v>0</v>
      </c>
      <c r="S760" t="s">
        <v>2744</v>
      </c>
      <c r="T760">
        <v>5965</v>
      </c>
      <c r="U760" t="s">
        <v>917</v>
      </c>
      <c r="V760" t="s">
        <v>917</v>
      </c>
      <c r="W760" t="s">
        <v>408</v>
      </c>
      <c r="X760">
        <v>2665</v>
      </c>
      <c r="Y760" t="s">
        <v>257</v>
      </c>
      <c r="AA760">
        <v>187</v>
      </c>
      <c r="AB760" t="s">
        <v>2745</v>
      </c>
      <c r="AC760" t="s">
        <v>2744</v>
      </c>
      <c r="AD760">
        <v>5</v>
      </c>
      <c r="AE760">
        <v>713408.35</v>
      </c>
      <c r="AF760">
        <v>6168622.7599999998</v>
      </c>
    </row>
    <row r="761" spans="1:32" x14ac:dyDescent="0.25">
      <c r="A761" s="40">
        <v>759</v>
      </c>
      <c r="B761" t="s">
        <v>2746</v>
      </c>
      <c r="C761">
        <v>120</v>
      </c>
      <c r="D761">
        <v>1952</v>
      </c>
      <c r="E761">
        <v>1991</v>
      </c>
      <c r="F761">
        <v>5</v>
      </c>
      <c r="H761">
        <v>1</v>
      </c>
      <c r="J761">
        <v>2</v>
      </c>
      <c r="K761" t="s">
        <v>260</v>
      </c>
      <c r="L761">
        <v>2</v>
      </c>
      <c r="M761">
        <v>1</v>
      </c>
      <c r="N761">
        <v>91</v>
      </c>
      <c r="O761">
        <v>91</v>
      </c>
      <c r="P761">
        <v>139</v>
      </c>
      <c r="Q761">
        <v>0</v>
      </c>
      <c r="R761">
        <v>0</v>
      </c>
      <c r="S761" t="s">
        <v>2747</v>
      </c>
      <c r="T761">
        <v>7243</v>
      </c>
      <c r="U761" t="s">
        <v>417</v>
      </c>
      <c r="V761" t="s">
        <v>417</v>
      </c>
      <c r="W761" t="s">
        <v>770</v>
      </c>
      <c r="X761">
        <v>2665</v>
      </c>
      <c r="Y761" t="s">
        <v>257</v>
      </c>
      <c r="AA761">
        <v>187</v>
      </c>
      <c r="AB761" t="s">
        <v>2748</v>
      </c>
      <c r="AC761" t="s">
        <v>2747</v>
      </c>
      <c r="AD761">
        <v>5</v>
      </c>
      <c r="AE761">
        <v>713184.72</v>
      </c>
      <c r="AF761">
        <v>6169099.6799999997</v>
      </c>
    </row>
    <row r="762" spans="1:32" x14ac:dyDescent="0.25">
      <c r="A762" s="40">
        <v>760</v>
      </c>
      <c r="B762" t="s">
        <v>2749</v>
      </c>
      <c r="C762">
        <v>120</v>
      </c>
      <c r="D762">
        <v>1956</v>
      </c>
      <c r="E762">
        <v>1973</v>
      </c>
      <c r="F762">
        <v>3</v>
      </c>
      <c r="H762">
        <v>1</v>
      </c>
      <c r="J762">
        <v>7</v>
      </c>
      <c r="K762" t="s">
        <v>253</v>
      </c>
      <c r="M762">
        <v>1</v>
      </c>
      <c r="N762">
        <v>121</v>
      </c>
      <c r="O762">
        <v>121</v>
      </c>
      <c r="P762">
        <v>121</v>
      </c>
      <c r="Q762">
        <v>0</v>
      </c>
      <c r="R762">
        <v>0</v>
      </c>
      <c r="S762" t="s">
        <v>2750</v>
      </c>
      <c r="T762">
        <v>7775</v>
      </c>
      <c r="U762" t="s">
        <v>262</v>
      </c>
      <c r="V762" t="s">
        <v>262</v>
      </c>
      <c r="W762" t="s">
        <v>1101</v>
      </c>
      <c r="X762">
        <v>2665</v>
      </c>
      <c r="Y762" t="s">
        <v>257</v>
      </c>
      <c r="AA762">
        <v>187</v>
      </c>
      <c r="AB762" t="s">
        <v>2751</v>
      </c>
      <c r="AC762" t="s">
        <v>2750</v>
      </c>
      <c r="AD762">
        <v>5</v>
      </c>
      <c r="AE762">
        <v>712399.92</v>
      </c>
      <c r="AF762">
        <v>6169168.7699999996</v>
      </c>
    </row>
    <row r="763" spans="1:32" x14ac:dyDescent="0.25">
      <c r="A763" s="40">
        <v>761</v>
      </c>
      <c r="B763" t="s">
        <v>2752</v>
      </c>
      <c r="C763">
        <v>130</v>
      </c>
      <c r="D763">
        <v>1993</v>
      </c>
      <c r="E763">
        <v>0</v>
      </c>
      <c r="F763">
        <v>4</v>
      </c>
      <c r="H763">
        <v>2</v>
      </c>
      <c r="J763">
        <v>1</v>
      </c>
      <c r="K763" t="s">
        <v>240</v>
      </c>
      <c r="M763">
        <v>1</v>
      </c>
      <c r="N763">
        <v>104</v>
      </c>
      <c r="O763">
        <v>104</v>
      </c>
      <c r="P763">
        <v>104</v>
      </c>
      <c r="Q763">
        <v>0</v>
      </c>
      <c r="R763">
        <v>0</v>
      </c>
      <c r="S763" t="s">
        <v>2753</v>
      </c>
      <c r="T763">
        <v>9100</v>
      </c>
      <c r="U763" t="s">
        <v>267</v>
      </c>
      <c r="V763" t="s">
        <v>267</v>
      </c>
      <c r="W763" t="s">
        <v>763</v>
      </c>
      <c r="X763">
        <v>2625</v>
      </c>
      <c r="Y763" t="s">
        <v>244</v>
      </c>
      <c r="AA763">
        <v>187</v>
      </c>
      <c r="AB763" t="s">
        <v>2754</v>
      </c>
      <c r="AC763" t="s">
        <v>2753</v>
      </c>
      <c r="AD763">
        <v>5</v>
      </c>
      <c r="AE763">
        <v>711660.42</v>
      </c>
      <c r="AF763">
        <v>6172455.7599999998</v>
      </c>
    </row>
    <row r="764" spans="1:32" x14ac:dyDescent="0.25">
      <c r="A764" s="40">
        <v>762</v>
      </c>
      <c r="B764" t="s">
        <v>2755</v>
      </c>
      <c r="C764">
        <v>120</v>
      </c>
      <c r="D764">
        <v>1962</v>
      </c>
      <c r="E764">
        <v>0</v>
      </c>
      <c r="F764">
        <v>90</v>
      </c>
      <c r="H764">
        <v>1</v>
      </c>
      <c r="J764">
        <v>2</v>
      </c>
      <c r="K764" t="s">
        <v>260</v>
      </c>
      <c r="L764">
        <v>2</v>
      </c>
      <c r="M764">
        <v>1</v>
      </c>
      <c r="N764">
        <v>144</v>
      </c>
      <c r="O764">
        <v>144</v>
      </c>
      <c r="P764">
        <v>144</v>
      </c>
      <c r="Q764">
        <v>0</v>
      </c>
      <c r="R764">
        <v>0</v>
      </c>
      <c r="S764" t="s">
        <v>2756</v>
      </c>
      <c r="T764">
        <v>1597</v>
      </c>
      <c r="U764" t="s">
        <v>822</v>
      </c>
      <c r="V764" t="s">
        <v>822</v>
      </c>
      <c r="W764" t="s">
        <v>260</v>
      </c>
      <c r="X764">
        <v>2665</v>
      </c>
      <c r="Y764" t="s">
        <v>257</v>
      </c>
      <c r="AA764">
        <v>187</v>
      </c>
      <c r="AB764" t="s">
        <v>2757</v>
      </c>
      <c r="AC764" t="s">
        <v>2756</v>
      </c>
      <c r="AD764">
        <v>5</v>
      </c>
      <c r="AE764">
        <v>712899.4</v>
      </c>
      <c r="AF764">
        <v>6168969.6699999999</v>
      </c>
    </row>
    <row r="765" spans="1:32" x14ac:dyDescent="0.25">
      <c r="A765" s="40">
        <v>763</v>
      </c>
      <c r="B765" t="s">
        <v>2758</v>
      </c>
      <c r="C765">
        <v>120</v>
      </c>
      <c r="D765">
        <v>1970</v>
      </c>
      <c r="E765">
        <v>0</v>
      </c>
      <c r="F765">
        <v>3</v>
      </c>
      <c r="H765">
        <v>1</v>
      </c>
      <c r="J765">
        <v>2</v>
      </c>
      <c r="K765" t="s">
        <v>260</v>
      </c>
      <c r="M765">
        <v>1</v>
      </c>
      <c r="N765">
        <v>134</v>
      </c>
      <c r="O765">
        <v>134</v>
      </c>
      <c r="P765">
        <v>134</v>
      </c>
      <c r="Q765">
        <v>0</v>
      </c>
      <c r="R765">
        <v>0</v>
      </c>
      <c r="S765" t="s">
        <v>2759</v>
      </c>
      <c r="T765">
        <v>5326</v>
      </c>
      <c r="U765" t="s">
        <v>289</v>
      </c>
      <c r="V765" t="s">
        <v>289</v>
      </c>
      <c r="W765" t="s">
        <v>2760</v>
      </c>
      <c r="X765">
        <v>2625</v>
      </c>
      <c r="Y765" t="s">
        <v>244</v>
      </c>
      <c r="AA765">
        <v>187</v>
      </c>
      <c r="AB765" t="s">
        <v>2761</v>
      </c>
      <c r="AC765" t="s">
        <v>2759</v>
      </c>
      <c r="AD765">
        <v>5</v>
      </c>
      <c r="AE765">
        <v>710999.67</v>
      </c>
      <c r="AF765">
        <v>6172104.1799999997</v>
      </c>
    </row>
    <row r="766" spans="1:32" x14ac:dyDescent="0.25">
      <c r="A766" s="40">
        <v>764</v>
      </c>
      <c r="B766" t="s">
        <v>2762</v>
      </c>
      <c r="C766">
        <v>120</v>
      </c>
      <c r="D766">
        <v>1978</v>
      </c>
      <c r="E766">
        <v>1984</v>
      </c>
      <c r="F766">
        <v>4</v>
      </c>
      <c r="H766">
        <v>1</v>
      </c>
      <c r="J766">
        <v>2</v>
      </c>
      <c r="K766" t="s">
        <v>260</v>
      </c>
      <c r="L766">
        <v>2</v>
      </c>
      <c r="M766">
        <v>1</v>
      </c>
      <c r="N766">
        <v>143</v>
      </c>
      <c r="O766">
        <v>143</v>
      </c>
      <c r="P766">
        <v>258</v>
      </c>
      <c r="Q766">
        <v>0</v>
      </c>
      <c r="R766">
        <v>0</v>
      </c>
      <c r="S766" t="s">
        <v>2763</v>
      </c>
      <c r="T766">
        <v>5858</v>
      </c>
      <c r="U766" t="s">
        <v>294</v>
      </c>
      <c r="V766" t="s">
        <v>294</v>
      </c>
      <c r="W766" t="s">
        <v>2764</v>
      </c>
      <c r="X766">
        <v>2665</v>
      </c>
      <c r="Y766" t="s">
        <v>257</v>
      </c>
      <c r="AA766">
        <v>187</v>
      </c>
      <c r="AB766" t="s">
        <v>2765</v>
      </c>
      <c r="AC766" t="s">
        <v>2763</v>
      </c>
      <c r="AD766">
        <v>5</v>
      </c>
      <c r="AE766">
        <v>711943.37</v>
      </c>
      <c r="AF766">
        <v>6169502.7000000002</v>
      </c>
    </row>
    <row r="767" spans="1:32" x14ac:dyDescent="0.25">
      <c r="A767" s="40">
        <v>765</v>
      </c>
      <c r="B767" t="s">
        <v>2766</v>
      </c>
      <c r="C767">
        <v>130</v>
      </c>
      <c r="D767">
        <v>1971</v>
      </c>
      <c r="E767">
        <v>0</v>
      </c>
      <c r="F767">
        <v>3</v>
      </c>
      <c r="H767">
        <v>5</v>
      </c>
      <c r="J767">
        <v>1</v>
      </c>
      <c r="K767" t="s">
        <v>240</v>
      </c>
      <c r="M767">
        <v>1</v>
      </c>
      <c r="N767">
        <v>126</v>
      </c>
      <c r="O767">
        <v>126</v>
      </c>
      <c r="P767">
        <v>170</v>
      </c>
      <c r="Q767">
        <v>0</v>
      </c>
      <c r="R767">
        <v>0</v>
      </c>
      <c r="S767" t="s">
        <v>2767</v>
      </c>
      <c r="T767">
        <v>7882</v>
      </c>
      <c r="U767" t="s">
        <v>372</v>
      </c>
      <c r="V767" t="s">
        <v>372</v>
      </c>
      <c r="W767" t="s">
        <v>2768</v>
      </c>
      <c r="X767">
        <v>2625</v>
      </c>
      <c r="Y767" t="s">
        <v>244</v>
      </c>
      <c r="AA767">
        <v>187</v>
      </c>
      <c r="AB767" t="s">
        <v>2769</v>
      </c>
      <c r="AC767" t="s">
        <v>2767</v>
      </c>
      <c r="AD767">
        <v>5</v>
      </c>
      <c r="AE767">
        <v>711787.89</v>
      </c>
      <c r="AF767">
        <v>6172305.0599999996</v>
      </c>
    </row>
    <row r="768" spans="1:32" x14ac:dyDescent="0.25">
      <c r="A768" s="40">
        <v>766</v>
      </c>
      <c r="B768" t="s">
        <v>2770</v>
      </c>
      <c r="C768">
        <v>120</v>
      </c>
      <c r="D768">
        <v>1967</v>
      </c>
      <c r="E768">
        <v>1977</v>
      </c>
      <c r="F768">
        <v>3</v>
      </c>
      <c r="H768">
        <v>1</v>
      </c>
      <c r="J768">
        <v>1</v>
      </c>
      <c r="K768" t="s">
        <v>240</v>
      </c>
      <c r="M768">
        <v>1</v>
      </c>
      <c r="N768">
        <v>122</v>
      </c>
      <c r="O768">
        <v>122</v>
      </c>
      <c r="P768">
        <v>122</v>
      </c>
      <c r="Q768">
        <v>0</v>
      </c>
      <c r="R768">
        <v>0</v>
      </c>
      <c r="S768" t="s">
        <v>2771</v>
      </c>
      <c r="T768">
        <v>6391</v>
      </c>
      <c r="U768" t="s">
        <v>539</v>
      </c>
      <c r="V768" t="s">
        <v>539</v>
      </c>
      <c r="W768" t="s">
        <v>295</v>
      </c>
      <c r="X768">
        <v>2625</v>
      </c>
      <c r="Y768" t="s">
        <v>244</v>
      </c>
      <c r="AA768">
        <v>187</v>
      </c>
      <c r="AB768" t="s">
        <v>2772</v>
      </c>
      <c r="AC768" t="s">
        <v>2771</v>
      </c>
      <c r="AD768">
        <v>5</v>
      </c>
      <c r="AE768">
        <v>711087.6</v>
      </c>
      <c r="AF768">
        <v>6172285.4500000002</v>
      </c>
    </row>
    <row r="769" spans="1:32" x14ac:dyDescent="0.25">
      <c r="A769" s="40">
        <v>767</v>
      </c>
      <c r="B769" t="s">
        <v>2773</v>
      </c>
      <c r="C769">
        <v>120</v>
      </c>
      <c r="D769">
        <v>1965</v>
      </c>
      <c r="E769">
        <v>0</v>
      </c>
      <c r="F769">
        <v>3</v>
      </c>
      <c r="H769">
        <v>1</v>
      </c>
      <c r="J769">
        <v>2</v>
      </c>
      <c r="K769" t="s">
        <v>260</v>
      </c>
      <c r="L769">
        <v>2</v>
      </c>
      <c r="M769">
        <v>1</v>
      </c>
      <c r="N769">
        <v>153</v>
      </c>
      <c r="O769">
        <v>153</v>
      </c>
      <c r="P769">
        <v>110</v>
      </c>
      <c r="Q769">
        <v>0</v>
      </c>
      <c r="R769">
        <v>0</v>
      </c>
      <c r="S769" t="s">
        <v>2774</v>
      </c>
      <c r="T769">
        <v>2769</v>
      </c>
      <c r="U769" t="s">
        <v>1138</v>
      </c>
      <c r="V769" t="s">
        <v>1138</v>
      </c>
      <c r="W769" t="s">
        <v>573</v>
      </c>
      <c r="X769">
        <v>2665</v>
      </c>
      <c r="Y769" t="s">
        <v>257</v>
      </c>
      <c r="AA769">
        <v>187</v>
      </c>
      <c r="AB769" t="s">
        <v>2775</v>
      </c>
      <c r="AC769" t="s">
        <v>2774</v>
      </c>
      <c r="AD769">
        <v>5</v>
      </c>
      <c r="AE769">
        <v>714057.78</v>
      </c>
      <c r="AF769">
        <v>6169202.8200000003</v>
      </c>
    </row>
    <row r="770" spans="1:32" x14ac:dyDescent="0.25">
      <c r="A770" s="40">
        <v>768</v>
      </c>
      <c r="B770" t="s">
        <v>2776</v>
      </c>
      <c r="C770">
        <v>130</v>
      </c>
      <c r="D770">
        <v>1993</v>
      </c>
      <c r="E770">
        <v>0</v>
      </c>
      <c r="F770">
        <v>4</v>
      </c>
      <c r="H770">
        <v>2</v>
      </c>
      <c r="J770">
        <v>1</v>
      </c>
      <c r="K770" t="s">
        <v>240</v>
      </c>
      <c r="M770">
        <v>1</v>
      </c>
      <c r="N770">
        <v>60</v>
      </c>
      <c r="O770">
        <v>60</v>
      </c>
      <c r="P770">
        <v>60</v>
      </c>
      <c r="Q770">
        <v>0</v>
      </c>
      <c r="R770">
        <v>0</v>
      </c>
      <c r="S770" t="s">
        <v>2777</v>
      </c>
      <c r="T770">
        <v>250</v>
      </c>
      <c r="U770" t="s">
        <v>303</v>
      </c>
      <c r="V770" t="s">
        <v>303</v>
      </c>
      <c r="W770" t="s">
        <v>299</v>
      </c>
      <c r="X770">
        <v>2625</v>
      </c>
      <c r="Y770" t="s">
        <v>244</v>
      </c>
      <c r="AA770">
        <v>187</v>
      </c>
      <c r="AB770" t="s">
        <v>2778</v>
      </c>
      <c r="AC770" t="s">
        <v>2777</v>
      </c>
      <c r="AD770">
        <v>5</v>
      </c>
      <c r="AE770">
        <v>711521.08</v>
      </c>
      <c r="AF770">
        <v>6172420.5599999996</v>
      </c>
    </row>
    <row r="771" spans="1:32" x14ac:dyDescent="0.25">
      <c r="A771" s="40">
        <v>769</v>
      </c>
      <c r="B771" t="s">
        <v>2779</v>
      </c>
      <c r="C771">
        <v>120</v>
      </c>
      <c r="D771">
        <v>1984</v>
      </c>
      <c r="E771">
        <v>0</v>
      </c>
      <c r="F771">
        <v>3</v>
      </c>
      <c r="H771">
        <v>1</v>
      </c>
      <c r="J771">
        <v>7</v>
      </c>
      <c r="K771" t="s">
        <v>253</v>
      </c>
      <c r="L771">
        <v>2</v>
      </c>
      <c r="M771">
        <v>1</v>
      </c>
      <c r="N771">
        <v>119</v>
      </c>
      <c r="O771">
        <v>119</v>
      </c>
      <c r="P771">
        <v>119</v>
      </c>
      <c r="Q771">
        <v>0</v>
      </c>
      <c r="R771">
        <v>0</v>
      </c>
      <c r="S771" t="s">
        <v>2780</v>
      </c>
      <c r="T771">
        <v>958</v>
      </c>
      <c r="U771" t="s">
        <v>412</v>
      </c>
      <c r="V771" t="s">
        <v>412</v>
      </c>
      <c r="W771" t="s">
        <v>2781</v>
      </c>
      <c r="X771">
        <v>2665</v>
      </c>
      <c r="Y771" t="s">
        <v>257</v>
      </c>
      <c r="AA771">
        <v>187</v>
      </c>
      <c r="AB771" t="s">
        <v>2782</v>
      </c>
      <c r="AC771" t="s">
        <v>2780</v>
      </c>
      <c r="AD771">
        <v>5</v>
      </c>
      <c r="AE771">
        <v>713039.55</v>
      </c>
      <c r="AF771">
        <v>6168900.7199999997</v>
      </c>
    </row>
    <row r="772" spans="1:32" x14ac:dyDescent="0.25">
      <c r="A772" s="40">
        <v>770</v>
      </c>
      <c r="B772" t="s">
        <v>2783</v>
      </c>
      <c r="C772">
        <v>420</v>
      </c>
      <c r="D772">
        <v>1970</v>
      </c>
      <c r="E772">
        <v>1984</v>
      </c>
      <c r="F772">
        <v>1</v>
      </c>
      <c r="H772">
        <v>1</v>
      </c>
      <c r="J772">
        <v>1</v>
      </c>
      <c r="K772" t="s">
        <v>240</v>
      </c>
      <c r="M772">
        <v>2</v>
      </c>
      <c r="N772">
        <v>3325</v>
      </c>
      <c r="O772">
        <v>3717</v>
      </c>
      <c r="P772">
        <v>0</v>
      </c>
      <c r="Q772">
        <v>4427</v>
      </c>
      <c r="R772">
        <v>0</v>
      </c>
      <c r="S772" t="s">
        <v>2784</v>
      </c>
      <c r="T772">
        <v>2449</v>
      </c>
      <c r="U772" t="s">
        <v>312</v>
      </c>
      <c r="V772" t="s">
        <v>312</v>
      </c>
      <c r="W772" t="s">
        <v>2785</v>
      </c>
      <c r="X772">
        <v>2625</v>
      </c>
      <c r="Y772" t="s">
        <v>244</v>
      </c>
      <c r="AA772">
        <v>187</v>
      </c>
      <c r="AB772" t="s">
        <v>2786</v>
      </c>
      <c r="AC772" t="s">
        <v>2784</v>
      </c>
      <c r="AD772">
        <v>5</v>
      </c>
      <c r="AE772">
        <v>711346.84</v>
      </c>
      <c r="AF772">
        <v>6172271</v>
      </c>
    </row>
    <row r="773" spans="1:32" x14ac:dyDescent="0.25">
      <c r="A773" s="40">
        <v>771</v>
      </c>
      <c r="B773" t="s">
        <v>2787</v>
      </c>
      <c r="C773">
        <v>420</v>
      </c>
      <c r="D773">
        <v>1970</v>
      </c>
      <c r="E773">
        <v>1984</v>
      </c>
      <c r="F773">
        <v>3</v>
      </c>
      <c r="H773">
        <v>1</v>
      </c>
      <c r="J773">
        <v>1</v>
      </c>
      <c r="K773" t="s">
        <v>240</v>
      </c>
      <c r="M773">
        <v>1</v>
      </c>
      <c r="N773">
        <v>11307</v>
      </c>
      <c r="O773">
        <v>11307</v>
      </c>
      <c r="P773">
        <v>0</v>
      </c>
      <c r="Q773">
        <v>13436</v>
      </c>
      <c r="R773">
        <v>0</v>
      </c>
      <c r="S773" t="s">
        <v>2784</v>
      </c>
      <c r="T773">
        <v>2449</v>
      </c>
      <c r="U773" t="s">
        <v>312</v>
      </c>
      <c r="V773" t="s">
        <v>312</v>
      </c>
      <c r="W773" t="s">
        <v>2785</v>
      </c>
      <c r="X773">
        <v>2625</v>
      </c>
      <c r="Y773" t="s">
        <v>244</v>
      </c>
      <c r="AA773">
        <v>187</v>
      </c>
      <c r="AB773" t="s">
        <v>2786</v>
      </c>
      <c r="AC773" t="s">
        <v>2784</v>
      </c>
      <c r="AD773">
        <v>5</v>
      </c>
      <c r="AE773">
        <v>711346.84</v>
      </c>
      <c r="AF773">
        <v>6172271</v>
      </c>
    </row>
    <row r="774" spans="1:32" x14ac:dyDescent="0.25">
      <c r="A774" s="40">
        <v>772</v>
      </c>
      <c r="B774" t="s">
        <v>2788</v>
      </c>
      <c r="C774">
        <v>120</v>
      </c>
      <c r="D774">
        <v>1954</v>
      </c>
      <c r="E774">
        <v>1986</v>
      </c>
      <c r="F774">
        <v>5</v>
      </c>
      <c r="H774">
        <v>2</v>
      </c>
      <c r="J774">
        <v>5</v>
      </c>
      <c r="K774" t="s">
        <v>253</v>
      </c>
      <c r="L774">
        <v>2</v>
      </c>
      <c r="M774">
        <v>1</v>
      </c>
      <c r="N774">
        <v>104</v>
      </c>
      <c r="O774">
        <v>104</v>
      </c>
      <c r="P774">
        <v>160</v>
      </c>
      <c r="Q774">
        <v>0</v>
      </c>
      <c r="R774">
        <v>0</v>
      </c>
      <c r="S774" t="s">
        <v>2789</v>
      </c>
      <c r="T774">
        <v>2769</v>
      </c>
      <c r="U774" t="s">
        <v>1138</v>
      </c>
      <c r="V774" t="s">
        <v>1138</v>
      </c>
      <c r="W774" t="s">
        <v>565</v>
      </c>
      <c r="X774">
        <v>2665</v>
      </c>
      <c r="Y774" t="s">
        <v>257</v>
      </c>
      <c r="AA774">
        <v>187</v>
      </c>
      <c r="AB774" t="s">
        <v>2790</v>
      </c>
      <c r="AC774" t="s">
        <v>2789</v>
      </c>
      <c r="AD774">
        <v>5</v>
      </c>
      <c r="AE774">
        <v>713896.42</v>
      </c>
      <c r="AF774">
        <v>6169093.0499999998</v>
      </c>
    </row>
    <row r="775" spans="1:32" x14ac:dyDescent="0.25">
      <c r="A775" s="40">
        <v>773</v>
      </c>
      <c r="B775" t="s">
        <v>2791</v>
      </c>
      <c r="C775">
        <v>120</v>
      </c>
      <c r="D775">
        <v>1963</v>
      </c>
      <c r="E775">
        <v>1998</v>
      </c>
      <c r="F775">
        <v>2</v>
      </c>
      <c r="H775">
        <v>6</v>
      </c>
      <c r="J775">
        <v>2</v>
      </c>
      <c r="K775" t="s">
        <v>260</v>
      </c>
      <c r="M775">
        <v>1</v>
      </c>
      <c r="N775">
        <v>124</v>
      </c>
      <c r="O775">
        <v>124</v>
      </c>
      <c r="P775">
        <v>102</v>
      </c>
      <c r="Q775">
        <v>0</v>
      </c>
      <c r="R775">
        <v>0</v>
      </c>
      <c r="S775" t="s">
        <v>2792</v>
      </c>
      <c r="T775">
        <v>2769</v>
      </c>
      <c r="U775" t="s">
        <v>1138</v>
      </c>
      <c r="V775" t="s">
        <v>1138</v>
      </c>
      <c r="W775" t="s">
        <v>2764</v>
      </c>
      <c r="X775">
        <v>2665</v>
      </c>
      <c r="Y775" t="s">
        <v>257</v>
      </c>
      <c r="AA775">
        <v>187</v>
      </c>
      <c r="AB775" t="s">
        <v>2793</v>
      </c>
      <c r="AC775" t="s">
        <v>2792</v>
      </c>
      <c r="AD775">
        <v>5</v>
      </c>
      <c r="AE775">
        <v>713720.83</v>
      </c>
      <c r="AF775">
        <v>6168976.6100000003</v>
      </c>
    </row>
    <row r="776" spans="1:32" x14ac:dyDescent="0.25">
      <c r="A776" s="40">
        <v>774</v>
      </c>
      <c r="B776" t="s">
        <v>2794</v>
      </c>
      <c r="C776">
        <v>120</v>
      </c>
      <c r="D776">
        <v>1973</v>
      </c>
      <c r="E776">
        <v>0</v>
      </c>
      <c r="F776">
        <v>3</v>
      </c>
      <c r="H776">
        <v>1</v>
      </c>
      <c r="J776">
        <v>2</v>
      </c>
      <c r="K776" t="s">
        <v>260</v>
      </c>
      <c r="L776">
        <v>80</v>
      </c>
      <c r="M776">
        <v>1</v>
      </c>
      <c r="N776">
        <v>109</v>
      </c>
      <c r="O776">
        <v>109</v>
      </c>
      <c r="P776">
        <v>109</v>
      </c>
      <c r="Q776">
        <v>0</v>
      </c>
      <c r="R776">
        <v>0</v>
      </c>
      <c r="S776" t="s">
        <v>2795</v>
      </c>
      <c r="T776">
        <v>6710</v>
      </c>
      <c r="U776" t="s">
        <v>327</v>
      </c>
      <c r="V776" t="s">
        <v>327</v>
      </c>
      <c r="W776" t="s">
        <v>543</v>
      </c>
      <c r="X776">
        <v>2625</v>
      </c>
      <c r="Y776" t="s">
        <v>244</v>
      </c>
      <c r="AA776">
        <v>187</v>
      </c>
      <c r="AB776" t="s">
        <v>2796</v>
      </c>
      <c r="AC776" t="s">
        <v>2795</v>
      </c>
      <c r="AD776">
        <v>5</v>
      </c>
      <c r="AE776">
        <v>710733.41</v>
      </c>
      <c r="AF776">
        <v>6171874.8600000003</v>
      </c>
    </row>
    <row r="777" spans="1:32" x14ac:dyDescent="0.25">
      <c r="A777" s="40">
        <v>775</v>
      </c>
      <c r="B777" t="s">
        <v>2797</v>
      </c>
      <c r="C777">
        <v>320</v>
      </c>
      <c r="D777">
        <v>1997</v>
      </c>
      <c r="E777">
        <v>0</v>
      </c>
      <c r="F777">
        <v>6</v>
      </c>
      <c r="H777">
        <v>2</v>
      </c>
      <c r="J777">
        <v>1</v>
      </c>
      <c r="K777" t="s">
        <v>240</v>
      </c>
      <c r="L777">
        <v>90</v>
      </c>
      <c r="M777">
        <v>2</v>
      </c>
      <c r="N777">
        <v>1013</v>
      </c>
      <c r="O777">
        <v>1159</v>
      </c>
      <c r="P777">
        <v>0</v>
      </c>
      <c r="Q777">
        <v>1159</v>
      </c>
      <c r="R777">
        <v>0</v>
      </c>
      <c r="S777" t="s">
        <v>2798</v>
      </c>
      <c r="T777">
        <v>3515</v>
      </c>
      <c r="U777" t="s">
        <v>778</v>
      </c>
      <c r="V777" t="s">
        <v>778</v>
      </c>
      <c r="W777" t="s">
        <v>454</v>
      </c>
      <c r="X777">
        <v>2625</v>
      </c>
      <c r="Y777" t="s">
        <v>244</v>
      </c>
      <c r="AA777">
        <v>187</v>
      </c>
      <c r="AB777" t="s">
        <v>2799</v>
      </c>
      <c r="AC777" t="s">
        <v>2798</v>
      </c>
      <c r="AD777">
        <v>5</v>
      </c>
      <c r="AE777">
        <v>712347.06</v>
      </c>
      <c r="AF777">
        <v>6171822.8300000001</v>
      </c>
    </row>
    <row r="778" spans="1:32" x14ac:dyDescent="0.25">
      <c r="A778" s="40">
        <v>776</v>
      </c>
      <c r="B778" t="s">
        <v>2800</v>
      </c>
      <c r="C778">
        <v>320</v>
      </c>
      <c r="D778">
        <v>1997</v>
      </c>
      <c r="E778">
        <v>2009</v>
      </c>
      <c r="F778">
        <v>2</v>
      </c>
      <c r="H778">
        <v>6</v>
      </c>
      <c r="J778">
        <v>1</v>
      </c>
      <c r="K778" t="s">
        <v>240</v>
      </c>
      <c r="L778">
        <v>90</v>
      </c>
      <c r="M778">
        <v>3</v>
      </c>
      <c r="N778">
        <v>1304</v>
      </c>
      <c r="O778">
        <v>3713</v>
      </c>
      <c r="P778">
        <v>0</v>
      </c>
      <c r="Q778">
        <v>3713</v>
      </c>
      <c r="R778">
        <v>0</v>
      </c>
      <c r="S778" t="s">
        <v>2798</v>
      </c>
      <c r="T778">
        <v>3515</v>
      </c>
      <c r="U778" t="s">
        <v>778</v>
      </c>
      <c r="V778" t="s">
        <v>778</v>
      </c>
      <c r="W778" t="s">
        <v>454</v>
      </c>
      <c r="X778">
        <v>2625</v>
      </c>
      <c r="Y778" t="s">
        <v>244</v>
      </c>
      <c r="AA778">
        <v>187</v>
      </c>
      <c r="AB778" t="s">
        <v>2799</v>
      </c>
      <c r="AC778" t="s">
        <v>2798</v>
      </c>
      <c r="AD778">
        <v>5</v>
      </c>
      <c r="AE778">
        <v>712347.06</v>
      </c>
      <c r="AF778">
        <v>6171822.8300000001</v>
      </c>
    </row>
    <row r="779" spans="1:32" x14ac:dyDescent="0.25">
      <c r="A779" s="40">
        <v>777</v>
      </c>
      <c r="B779" t="s">
        <v>2801</v>
      </c>
      <c r="C779">
        <v>120</v>
      </c>
      <c r="D779">
        <v>1969</v>
      </c>
      <c r="E779">
        <v>0</v>
      </c>
      <c r="F779">
        <v>3</v>
      </c>
      <c r="H779">
        <v>1</v>
      </c>
      <c r="J779">
        <v>2</v>
      </c>
      <c r="K779" t="s">
        <v>260</v>
      </c>
      <c r="L779">
        <v>2</v>
      </c>
      <c r="M779">
        <v>1</v>
      </c>
      <c r="N779">
        <v>134</v>
      </c>
      <c r="O779">
        <v>134</v>
      </c>
      <c r="P779">
        <v>134</v>
      </c>
      <c r="Q779">
        <v>0</v>
      </c>
      <c r="R779">
        <v>0</v>
      </c>
      <c r="S779" t="s">
        <v>2802</v>
      </c>
      <c r="T779">
        <v>5326</v>
      </c>
      <c r="U779" t="s">
        <v>289</v>
      </c>
      <c r="V779" t="s">
        <v>289</v>
      </c>
      <c r="W779" t="s">
        <v>1101</v>
      </c>
      <c r="X779">
        <v>2625</v>
      </c>
      <c r="Y779" t="s">
        <v>244</v>
      </c>
      <c r="AA779">
        <v>187</v>
      </c>
      <c r="AB779" t="s">
        <v>2803</v>
      </c>
      <c r="AC779" t="s">
        <v>2802</v>
      </c>
      <c r="AD779">
        <v>5</v>
      </c>
      <c r="AE779">
        <v>711022.35</v>
      </c>
      <c r="AF779">
        <v>6172101.5</v>
      </c>
    </row>
    <row r="780" spans="1:32" x14ac:dyDescent="0.25">
      <c r="A780" s="40">
        <v>778</v>
      </c>
      <c r="B780" t="s">
        <v>2804</v>
      </c>
      <c r="C780">
        <v>120</v>
      </c>
      <c r="D780">
        <v>2000</v>
      </c>
      <c r="E780">
        <v>0</v>
      </c>
      <c r="F780">
        <v>4</v>
      </c>
      <c r="H780">
        <v>1</v>
      </c>
      <c r="J780">
        <v>2</v>
      </c>
      <c r="K780" t="s">
        <v>260</v>
      </c>
      <c r="L780">
        <v>90</v>
      </c>
      <c r="M780">
        <v>1</v>
      </c>
      <c r="N780">
        <v>155</v>
      </c>
      <c r="O780">
        <v>155</v>
      </c>
      <c r="P780">
        <v>155</v>
      </c>
      <c r="Q780">
        <v>0</v>
      </c>
      <c r="R780">
        <v>0</v>
      </c>
      <c r="S780" t="s">
        <v>2805</v>
      </c>
      <c r="T780">
        <v>5858</v>
      </c>
      <c r="U780" t="s">
        <v>294</v>
      </c>
      <c r="V780" t="s">
        <v>294</v>
      </c>
      <c r="W780" t="s">
        <v>830</v>
      </c>
      <c r="X780">
        <v>2665</v>
      </c>
      <c r="Y780" t="s">
        <v>257</v>
      </c>
      <c r="AA780">
        <v>187</v>
      </c>
      <c r="AB780" t="s">
        <v>2806</v>
      </c>
      <c r="AC780" t="s">
        <v>2805</v>
      </c>
      <c r="AD780">
        <v>5</v>
      </c>
      <c r="AE780">
        <v>711965.9</v>
      </c>
      <c r="AF780">
        <v>6169471.5499999998</v>
      </c>
    </row>
    <row r="781" spans="1:32" x14ac:dyDescent="0.25">
      <c r="A781" s="40">
        <v>779</v>
      </c>
      <c r="B781" t="s">
        <v>2807</v>
      </c>
      <c r="C781">
        <v>120</v>
      </c>
      <c r="D781">
        <v>1968</v>
      </c>
      <c r="E781">
        <v>0</v>
      </c>
      <c r="F781">
        <v>3</v>
      </c>
      <c r="H781">
        <v>1</v>
      </c>
      <c r="J781">
        <v>2</v>
      </c>
      <c r="K781" t="s">
        <v>260</v>
      </c>
      <c r="M781">
        <v>1</v>
      </c>
      <c r="N781">
        <v>147</v>
      </c>
      <c r="O781">
        <v>147</v>
      </c>
      <c r="P781">
        <v>147</v>
      </c>
      <c r="Q781">
        <v>0</v>
      </c>
      <c r="R781">
        <v>0</v>
      </c>
      <c r="S781" t="s">
        <v>2808</v>
      </c>
      <c r="T781">
        <v>7243</v>
      </c>
      <c r="U781" t="s">
        <v>417</v>
      </c>
      <c r="V781" t="s">
        <v>417</v>
      </c>
      <c r="W781" t="s">
        <v>573</v>
      </c>
      <c r="X781">
        <v>2665</v>
      </c>
      <c r="Y781" t="s">
        <v>257</v>
      </c>
      <c r="AA781">
        <v>187</v>
      </c>
      <c r="AB781" t="s">
        <v>2809</v>
      </c>
      <c r="AC781" t="s">
        <v>2808</v>
      </c>
      <c r="AD781">
        <v>5</v>
      </c>
      <c r="AE781">
        <v>713398.15</v>
      </c>
      <c r="AF781">
        <v>6169003.4699999997</v>
      </c>
    </row>
    <row r="782" spans="1:32" x14ac:dyDescent="0.25">
      <c r="A782" s="40">
        <v>780</v>
      </c>
      <c r="B782" t="s">
        <v>2810</v>
      </c>
      <c r="C782">
        <v>120</v>
      </c>
      <c r="D782">
        <v>1955</v>
      </c>
      <c r="E782">
        <v>1988</v>
      </c>
      <c r="F782">
        <v>5</v>
      </c>
      <c r="H782">
        <v>1</v>
      </c>
      <c r="J782">
        <v>2</v>
      </c>
      <c r="K782" t="s">
        <v>260</v>
      </c>
      <c r="M782">
        <v>1</v>
      </c>
      <c r="N782">
        <v>109</v>
      </c>
      <c r="O782">
        <v>109</v>
      </c>
      <c r="P782">
        <v>155</v>
      </c>
      <c r="Q782">
        <v>0</v>
      </c>
      <c r="R782">
        <v>0</v>
      </c>
      <c r="S782" t="s">
        <v>2811</v>
      </c>
      <c r="T782">
        <v>7775</v>
      </c>
      <c r="U782" t="s">
        <v>262</v>
      </c>
      <c r="V782" t="s">
        <v>262</v>
      </c>
      <c r="W782" t="s">
        <v>707</v>
      </c>
      <c r="X782">
        <v>2665</v>
      </c>
      <c r="Y782" t="s">
        <v>257</v>
      </c>
      <c r="AA782">
        <v>187</v>
      </c>
      <c r="AB782" t="s">
        <v>2812</v>
      </c>
      <c r="AC782" t="s">
        <v>2811</v>
      </c>
      <c r="AD782">
        <v>5</v>
      </c>
      <c r="AE782">
        <v>712668.6</v>
      </c>
      <c r="AF782">
        <v>6169234.21</v>
      </c>
    </row>
    <row r="783" spans="1:32" x14ac:dyDescent="0.25">
      <c r="A783" s="40">
        <v>781</v>
      </c>
      <c r="B783" t="s">
        <v>2813</v>
      </c>
      <c r="C783">
        <v>130</v>
      </c>
      <c r="D783">
        <v>1993</v>
      </c>
      <c r="E783">
        <v>0</v>
      </c>
      <c r="F783">
        <v>4</v>
      </c>
      <c r="H783">
        <v>2</v>
      </c>
      <c r="J783">
        <v>1</v>
      </c>
      <c r="K783" t="s">
        <v>240</v>
      </c>
      <c r="M783">
        <v>1</v>
      </c>
      <c r="N783">
        <v>88</v>
      </c>
      <c r="O783">
        <v>88</v>
      </c>
      <c r="P783">
        <v>88</v>
      </c>
      <c r="Q783">
        <v>0</v>
      </c>
      <c r="R783">
        <v>0</v>
      </c>
      <c r="S783" t="s">
        <v>2814</v>
      </c>
      <c r="T783">
        <v>9100</v>
      </c>
      <c r="U783" t="s">
        <v>267</v>
      </c>
      <c r="V783" t="s">
        <v>267</v>
      </c>
      <c r="W783" t="s">
        <v>565</v>
      </c>
      <c r="X783">
        <v>2625</v>
      </c>
      <c r="Y783" t="s">
        <v>244</v>
      </c>
      <c r="AA783">
        <v>187</v>
      </c>
      <c r="AB783" t="s">
        <v>2815</v>
      </c>
      <c r="AC783" t="s">
        <v>2814</v>
      </c>
      <c r="AD783">
        <v>5</v>
      </c>
      <c r="AE783">
        <v>711734.48</v>
      </c>
      <c r="AF783">
        <v>6172473.21</v>
      </c>
    </row>
    <row r="784" spans="1:32" x14ac:dyDescent="0.25">
      <c r="A784" s="40">
        <v>782</v>
      </c>
      <c r="B784" t="s">
        <v>2816</v>
      </c>
      <c r="C784">
        <v>120</v>
      </c>
      <c r="D784">
        <v>1969</v>
      </c>
      <c r="E784">
        <v>1999</v>
      </c>
      <c r="F784">
        <v>4</v>
      </c>
      <c r="H784">
        <v>1</v>
      </c>
      <c r="J784">
        <v>1</v>
      </c>
      <c r="K784" t="s">
        <v>240</v>
      </c>
      <c r="M784">
        <v>1</v>
      </c>
      <c r="N784">
        <v>117</v>
      </c>
      <c r="O784">
        <v>117</v>
      </c>
      <c r="P784">
        <v>195</v>
      </c>
      <c r="Q784">
        <v>0</v>
      </c>
      <c r="R784">
        <v>0</v>
      </c>
      <c r="S784" t="s">
        <v>2817</v>
      </c>
      <c r="T784">
        <v>6391</v>
      </c>
      <c r="U784" t="s">
        <v>539</v>
      </c>
      <c r="V784" t="s">
        <v>539</v>
      </c>
      <c r="W784" t="s">
        <v>770</v>
      </c>
      <c r="X784">
        <v>2625</v>
      </c>
      <c r="Y784" t="s">
        <v>244</v>
      </c>
      <c r="AA784">
        <v>187</v>
      </c>
      <c r="AB784" t="s">
        <v>2818</v>
      </c>
      <c r="AC784" t="s">
        <v>2817</v>
      </c>
      <c r="AD784">
        <v>5</v>
      </c>
      <c r="AE784">
        <v>711249.7</v>
      </c>
      <c r="AF784">
        <v>6171520.6200000001</v>
      </c>
    </row>
    <row r="785" spans="1:32" x14ac:dyDescent="0.25">
      <c r="A785" s="40">
        <v>783</v>
      </c>
      <c r="B785" t="s">
        <v>2819</v>
      </c>
      <c r="C785">
        <v>130</v>
      </c>
      <c r="D785">
        <v>1978</v>
      </c>
      <c r="E785">
        <v>0</v>
      </c>
      <c r="F785">
        <v>4</v>
      </c>
      <c r="H785">
        <v>1</v>
      </c>
      <c r="J785">
        <v>1</v>
      </c>
      <c r="K785" t="s">
        <v>240</v>
      </c>
      <c r="M785">
        <v>1</v>
      </c>
      <c r="N785">
        <v>61</v>
      </c>
      <c r="O785">
        <v>61</v>
      </c>
      <c r="P785">
        <v>109</v>
      </c>
      <c r="Q785">
        <v>0</v>
      </c>
      <c r="R785">
        <v>0</v>
      </c>
      <c r="S785" t="s">
        <v>2820</v>
      </c>
      <c r="T785">
        <v>2225</v>
      </c>
      <c r="U785" t="s">
        <v>2694</v>
      </c>
      <c r="V785" t="s">
        <v>2694</v>
      </c>
      <c r="W785" t="s">
        <v>480</v>
      </c>
      <c r="X785">
        <v>2665</v>
      </c>
      <c r="Y785" t="s">
        <v>257</v>
      </c>
      <c r="AA785">
        <v>187</v>
      </c>
      <c r="AB785" t="s">
        <v>2821</v>
      </c>
      <c r="AC785" t="s">
        <v>2820</v>
      </c>
      <c r="AD785">
        <v>5</v>
      </c>
      <c r="AE785">
        <v>713427.7</v>
      </c>
      <c r="AF785">
        <v>6169685.9400000004</v>
      </c>
    </row>
    <row r="786" spans="1:32" x14ac:dyDescent="0.25">
      <c r="A786" s="40">
        <v>784</v>
      </c>
      <c r="B786" t="s">
        <v>2822</v>
      </c>
      <c r="C786">
        <v>120</v>
      </c>
      <c r="D786">
        <v>1969</v>
      </c>
      <c r="E786">
        <v>1987</v>
      </c>
      <c r="F786">
        <v>3</v>
      </c>
      <c r="H786">
        <v>1</v>
      </c>
      <c r="J786">
        <v>1</v>
      </c>
      <c r="K786" t="s">
        <v>240</v>
      </c>
      <c r="M786">
        <v>1</v>
      </c>
      <c r="N786">
        <v>177</v>
      </c>
      <c r="O786">
        <v>177</v>
      </c>
      <c r="P786">
        <v>156</v>
      </c>
      <c r="Q786">
        <v>0</v>
      </c>
      <c r="R786">
        <v>0</v>
      </c>
      <c r="S786" t="s">
        <v>2823</v>
      </c>
      <c r="T786">
        <v>6391</v>
      </c>
      <c r="U786" t="s">
        <v>539</v>
      </c>
      <c r="V786" t="s">
        <v>539</v>
      </c>
      <c r="W786" t="s">
        <v>1604</v>
      </c>
      <c r="X786">
        <v>2625</v>
      </c>
      <c r="Y786" t="s">
        <v>244</v>
      </c>
      <c r="AA786">
        <v>187</v>
      </c>
      <c r="AB786" t="s">
        <v>2824</v>
      </c>
      <c r="AC786" t="s">
        <v>2823</v>
      </c>
      <c r="AD786">
        <v>5</v>
      </c>
      <c r="AE786">
        <v>711136.34</v>
      </c>
      <c r="AF786">
        <v>6172155.04</v>
      </c>
    </row>
    <row r="787" spans="1:32" x14ac:dyDescent="0.25">
      <c r="A787" s="40">
        <v>785</v>
      </c>
      <c r="B787" t="s">
        <v>2825</v>
      </c>
      <c r="C787">
        <v>120</v>
      </c>
      <c r="D787">
        <v>1965</v>
      </c>
      <c r="E787">
        <v>0</v>
      </c>
      <c r="F787">
        <v>1</v>
      </c>
      <c r="H787">
        <v>1</v>
      </c>
      <c r="J787">
        <v>2</v>
      </c>
      <c r="K787" t="s">
        <v>260</v>
      </c>
      <c r="M787">
        <v>1</v>
      </c>
      <c r="N787">
        <v>128</v>
      </c>
      <c r="O787">
        <v>128</v>
      </c>
      <c r="P787">
        <v>128</v>
      </c>
      <c r="Q787">
        <v>0</v>
      </c>
      <c r="R787">
        <v>0</v>
      </c>
      <c r="S787" t="s">
        <v>2826</v>
      </c>
      <c r="T787">
        <v>7243</v>
      </c>
      <c r="U787" t="s">
        <v>417</v>
      </c>
      <c r="V787" t="s">
        <v>417</v>
      </c>
      <c r="W787" t="s">
        <v>295</v>
      </c>
      <c r="X787">
        <v>2665</v>
      </c>
      <c r="Y787" t="s">
        <v>257</v>
      </c>
      <c r="AA787">
        <v>187</v>
      </c>
      <c r="AB787" t="s">
        <v>2827</v>
      </c>
      <c r="AC787" t="s">
        <v>2826</v>
      </c>
      <c r="AD787">
        <v>5</v>
      </c>
      <c r="AE787">
        <v>713273.43</v>
      </c>
      <c r="AF787">
        <v>6169036.5700000003</v>
      </c>
    </row>
    <row r="788" spans="1:32" x14ac:dyDescent="0.25">
      <c r="A788" s="40">
        <v>786</v>
      </c>
      <c r="B788" t="s">
        <v>2828</v>
      </c>
      <c r="C788">
        <v>120</v>
      </c>
      <c r="D788">
        <v>1968</v>
      </c>
      <c r="E788">
        <v>1986</v>
      </c>
      <c r="F788">
        <v>3</v>
      </c>
      <c r="H788">
        <v>1</v>
      </c>
      <c r="J788">
        <v>2</v>
      </c>
      <c r="K788" t="s">
        <v>247</v>
      </c>
      <c r="M788">
        <v>1</v>
      </c>
      <c r="N788">
        <v>136</v>
      </c>
      <c r="O788">
        <v>136</v>
      </c>
      <c r="P788">
        <v>112</v>
      </c>
      <c r="Q788">
        <v>0</v>
      </c>
      <c r="R788">
        <v>0</v>
      </c>
      <c r="S788" t="s">
        <v>2829</v>
      </c>
      <c r="T788">
        <v>7775</v>
      </c>
      <c r="U788" t="s">
        <v>262</v>
      </c>
      <c r="V788" t="s">
        <v>262</v>
      </c>
      <c r="W788" t="s">
        <v>770</v>
      </c>
      <c r="X788">
        <v>2665</v>
      </c>
      <c r="Y788" t="s">
        <v>257</v>
      </c>
      <c r="AA788">
        <v>187</v>
      </c>
      <c r="AB788" t="s">
        <v>2830</v>
      </c>
      <c r="AC788" t="s">
        <v>2829</v>
      </c>
      <c r="AD788">
        <v>5</v>
      </c>
      <c r="AE788">
        <v>712508.92</v>
      </c>
      <c r="AF788">
        <v>6169190.5300000003</v>
      </c>
    </row>
    <row r="789" spans="1:32" x14ac:dyDescent="0.25">
      <c r="A789" s="40">
        <v>787</v>
      </c>
      <c r="B789" t="s">
        <v>2831</v>
      </c>
      <c r="C789">
        <v>130</v>
      </c>
      <c r="D789">
        <v>1993</v>
      </c>
      <c r="E789">
        <v>0</v>
      </c>
      <c r="F789">
        <v>4</v>
      </c>
      <c r="H789">
        <v>2</v>
      </c>
      <c r="J789">
        <v>1</v>
      </c>
      <c r="K789" t="s">
        <v>240</v>
      </c>
      <c r="M789">
        <v>1</v>
      </c>
      <c r="N789">
        <v>62</v>
      </c>
      <c r="O789">
        <v>62</v>
      </c>
      <c r="P789">
        <v>62</v>
      </c>
      <c r="Q789">
        <v>0</v>
      </c>
      <c r="R789">
        <v>0</v>
      </c>
      <c r="S789" t="s">
        <v>2832</v>
      </c>
      <c r="T789">
        <v>9100</v>
      </c>
      <c r="U789" t="s">
        <v>267</v>
      </c>
      <c r="V789" t="s">
        <v>267</v>
      </c>
      <c r="W789" t="s">
        <v>945</v>
      </c>
      <c r="X789">
        <v>2625</v>
      </c>
      <c r="Y789" t="s">
        <v>244</v>
      </c>
      <c r="AA789">
        <v>187</v>
      </c>
      <c r="AB789" t="s">
        <v>2833</v>
      </c>
      <c r="AC789" t="s">
        <v>2832</v>
      </c>
      <c r="AD789">
        <v>5</v>
      </c>
      <c r="AE789">
        <v>711712.86</v>
      </c>
      <c r="AF789">
        <v>6172509.9199999999</v>
      </c>
    </row>
    <row r="790" spans="1:32" x14ac:dyDescent="0.25">
      <c r="A790" s="40">
        <v>788</v>
      </c>
      <c r="B790" t="s">
        <v>2834</v>
      </c>
      <c r="C790">
        <v>120</v>
      </c>
      <c r="D790">
        <v>1956</v>
      </c>
      <c r="E790">
        <v>1980</v>
      </c>
      <c r="F790">
        <v>3</v>
      </c>
      <c r="H790">
        <v>2</v>
      </c>
      <c r="J790">
        <v>2</v>
      </c>
      <c r="K790" t="s">
        <v>247</v>
      </c>
      <c r="M790">
        <v>1</v>
      </c>
      <c r="N790">
        <v>110</v>
      </c>
      <c r="O790">
        <v>110</v>
      </c>
      <c r="P790">
        <v>110</v>
      </c>
      <c r="Q790">
        <v>0</v>
      </c>
      <c r="R790">
        <v>0</v>
      </c>
      <c r="S790" t="s">
        <v>2835</v>
      </c>
      <c r="T790">
        <v>7243</v>
      </c>
      <c r="U790" t="s">
        <v>417</v>
      </c>
      <c r="V790" t="s">
        <v>417</v>
      </c>
      <c r="W790" t="s">
        <v>763</v>
      </c>
      <c r="X790">
        <v>2665</v>
      </c>
      <c r="Y790" t="s">
        <v>257</v>
      </c>
      <c r="AA790">
        <v>187</v>
      </c>
      <c r="AB790" t="s">
        <v>2836</v>
      </c>
      <c r="AC790" t="s">
        <v>2835</v>
      </c>
      <c r="AD790">
        <v>5</v>
      </c>
      <c r="AE790">
        <v>713234.76</v>
      </c>
      <c r="AF790">
        <v>6169083.5199999996</v>
      </c>
    </row>
    <row r="791" spans="1:32" x14ac:dyDescent="0.25">
      <c r="A791" s="40">
        <v>789</v>
      </c>
      <c r="B791" t="s">
        <v>2837</v>
      </c>
      <c r="C791">
        <v>120</v>
      </c>
      <c r="D791">
        <v>1932</v>
      </c>
      <c r="E791">
        <v>0</v>
      </c>
      <c r="F791">
        <v>3</v>
      </c>
      <c r="H791">
        <v>1</v>
      </c>
      <c r="J791">
        <v>2</v>
      </c>
      <c r="K791" t="s">
        <v>247</v>
      </c>
      <c r="M791">
        <v>2</v>
      </c>
      <c r="N791">
        <v>81</v>
      </c>
      <c r="O791">
        <v>81</v>
      </c>
      <c r="P791">
        <v>148</v>
      </c>
      <c r="Q791">
        <v>0</v>
      </c>
      <c r="R791">
        <v>0</v>
      </c>
      <c r="S791" t="s">
        <v>2838</v>
      </c>
      <c r="T791">
        <v>958</v>
      </c>
      <c r="U791" t="s">
        <v>412</v>
      </c>
      <c r="V791" t="s">
        <v>412</v>
      </c>
      <c r="W791" t="s">
        <v>811</v>
      </c>
      <c r="X791">
        <v>2665</v>
      </c>
      <c r="Y791" t="s">
        <v>257</v>
      </c>
      <c r="AA791">
        <v>187</v>
      </c>
      <c r="AB791" t="s">
        <v>2839</v>
      </c>
      <c r="AC791" t="s">
        <v>2838</v>
      </c>
      <c r="AD791">
        <v>5</v>
      </c>
      <c r="AE791">
        <v>713164.05</v>
      </c>
      <c r="AF791">
        <v>6168843.9000000004</v>
      </c>
    </row>
    <row r="792" spans="1:32" x14ac:dyDescent="0.25">
      <c r="A792" s="40">
        <v>790</v>
      </c>
      <c r="B792" t="s">
        <v>2840</v>
      </c>
      <c r="C792">
        <v>120</v>
      </c>
      <c r="D792">
        <v>1964</v>
      </c>
      <c r="E792">
        <v>0</v>
      </c>
      <c r="F792">
        <v>10</v>
      </c>
      <c r="H792">
        <v>5</v>
      </c>
      <c r="J792">
        <v>2</v>
      </c>
      <c r="K792" t="s">
        <v>260</v>
      </c>
      <c r="M792">
        <v>1</v>
      </c>
      <c r="N792">
        <v>125</v>
      </c>
      <c r="O792">
        <v>125</v>
      </c>
      <c r="P792">
        <v>108</v>
      </c>
      <c r="Q792">
        <v>0</v>
      </c>
      <c r="R792">
        <v>0</v>
      </c>
      <c r="S792" t="s">
        <v>2841</v>
      </c>
      <c r="T792">
        <v>2130</v>
      </c>
      <c r="U792" t="s">
        <v>626</v>
      </c>
      <c r="V792" t="s">
        <v>626</v>
      </c>
      <c r="W792" t="s">
        <v>569</v>
      </c>
      <c r="X792">
        <v>2665</v>
      </c>
      <c r="Y792" t="s">
        <v>257</v>
      </c>
      <c r="AA792">
        <v>187</v>
      </c>
      <c r="AB792" t="s">
        <v>2842</v>
      </c>
      <c r="AC792" t="s">
        <v>2841</v>
      </c>
      <c r="AD792">
        <v>5</v>
      </c>
      <c r="AE792">
        <v>712096.79</v>
      </c>
      <c r="AF792">
        <v>6169507.6500000004</v>
      </c>
    </row>
    <row r="793" spans="1:32" x14ac:dyDescent="0.25">
      <c r="A793" s="40">
        <v>791</v>
      </c>
      <c r="B793" t="s">
        <v>2843</v>
      </c>
      <c r="C793">
        <v>120</v>
      </c>
      <c r="D793">
        <v>1971</v>
      </c>
      <c r="E793">
        <v>0</v>
      </c>
      <c r="F793">
        <v>3</v>
      </c>
      <c r="H793">
        <v>1</v>
      </c>
      <c r="J793">
        <v>1</v>
      </c>
      <c r="K793" t="s">
        <v>240</v>
      </c>
      <c r="M793">
        <v>1</v>
      </c>
      <c r="N793">
        <v>145</v>
      </c>
      <c r="O793">
        <v>145</v>
      </c>
      <c r="P793">
        <v>145</v>
      </c>
      <c r="Q793">
        <v>0</v>
      </c>
      <c r="R793">
        <v>0</v>
      </c>
      <c r="S793" t="s">
        <v>2844</v>
      </c>
      <c r="T793">
        <v>6391</v>
      </c>
      <c r="U793" t="s">
        <v>539</v>
      </c>
      <c r="V793" t="s">
        <v>539</v>
      </c>
      <c r="W793" t="s">
        <v>1270</v>
      </c>
      <c r="X793">
        <v>2625</v>
      </c>
      <c r="Y793" t="s">
        <v>244</v>
      </c>
      <c r="AA793">
        <v>187</v>
      </c>
      <c r="AB793" t="s">
        <v>2845</v>
      </c>
      <c r="AC793" t="s">
        <v>2844</v>
      </c>
      <c r="AD793">
        <v>5</v>
      </c>
      <c r="AE793">
        <v>711074.85</v>
      </c>
      <c r="AF793">
        <v>6172229.1399999997</v>
      </c>
    </row>
    <row r="794" spans="1:32" x14ac:dyDescent="0.25">
      <c r="A794" s="40">
        <v>792</v>
      </c>
      <c r="B794" t="s">
        <v>2846</v>
      </c>
      <c r="C794">
        <v>120</v>
      </c>
      <c r="D794">
        <v>1964</v>
      </c>
      <c r="E794">
        <v>1985</v>
      </c>
      <c r="F794">
        <v>10</v>
      </c>
      <c r="H794">
        <v>1</v>
      </c>
      <c r="J794">
        <v>2</v>
      </c>
      <c r="K794" t="s">
        <v>247</v>
      </c>
      <c r="L794">
        <v>2</v>
      </c>
      <c r="M794">
        <v>1</v>
      </c>
      <c r="N794">
        <v>120</v>
      </c>
      <c r="O794">
        <v>120</v>
      </c>
      <c r="P794">
        <v>120</v>
      </c>
      <c r="Q794">
        <v>0</v>
      </c>
      <c r="R794">
        <v>0</v>
      </c>
      <c r="S794" t="s">
        <v>2847</v>
      </c>
      <c r="T794">
        <v>2130</v>
      </c>
      <c r="U794" t="s">
        <v>626</v>
      </c>
      <c r="V794" t="s">
        <v>626</v>
      </c>
      <c r="W794" t="s">
        <v>441</v>
      </c>
      <c r="X794">
        <v>2665</v>
      </c>
      <c r="Y794" t="s">
        <v>257</v>
      </c>
      <c r="AA794">
        <v>187</v>
      </c>
      <c r="AB794" t="s">
        <v>2848</v>
      </c>
      <c r="AC794" t="s">
        <v>2847</v>
      </c>
      <c r="AD794">
        <v>5</v>
      </c>
      <c r="AE794">
        <v>712081.97</v>
      </c>
      <c r="AF794">
        <v>6169449.4400000004</v>
      </c>
    </row>
    <row r="795" spans="1:32" x14ac:dyDescent="0.25">
      <c r="A795" s="40">
        <v>793</v>
      </c>
      <c r="B795" t="s">
        <v>2849</v>
      </c>
      <c r="C795">
        <v>120</v>
      </c>
      <c r="D795">
        <v>1965</v>
      </c>
      <c r="E795">
        <v>0</v>
      </c>
      <c r="F795">
        <v>3</v>
      </c>
      <c r="H795">
        <v>1</v>
      </c>
      <c r="J795">
        <v>2</v>
      </c>
      <c r="K795" t="s">
        <v>260</v>
      </c>
      <c r="L795">
        <v>2</v>
      </c>
      <c r="M795">
        <v>1</v>
      </c>
      <c r="N795">
        <v>115</v>
      </c>
      <c r="O795">
        <v>115</v>
      </c>
      <c r="P795">
        <v>115</v>
      </c>
      <c r="Q795">
        <v>0</v>
      </c>
      <c r="R795">
        <v>0</v>
      </c>
      <c r="S795" t="s">
        <v>2850</v>
      </c>
      <c r="T795">
        <v>7243</v>
      </c>
      <c r="U795" t="s">
        <v>417</v>
      </c>
      <c r="V795" t="s">
        <v>417</v>
      </c>
      <c r="W795" t="s">
        <v>1270</v>
      </c>
      <c r="X795">
        <v>2665</v>
      </c>
      <c r="Y795" t="s">
        <v>257</v>
      </c>
      <c r="AA795">
        <v>187</v>
      </c>
      <c r="AB795" t="s">
        <v>2851</v>
      </c>
      <c r="AC795" t="s">
        <v>2850</v>
      </c>
      <c r="AD795">
        <v>5</v>
      </c>
      <c r="AE795">
        <v>713357.4</v>
      </c>
      <c r="AF795">
        <v>6169011.3600000003</v>
      </c>
    </row>
    <row r="796" spans="1:32" x14ac:dyDescent="0.25">
      <c r="A796" s="40">
        <v>794</v>
      </c>
      <c r="B796" t="s">
        <v>2852</v>
      </c>
      <c r="C796">
        <v>120</v>
      </c>
      <c r="D796">
        <v>1952</v>
      </c>
      <c r="E796">
        <v>1961</v>
      </c>
      <c r="F796">
        <v>2</v>
      </c>
      <c r="H796">
        <v>2</v>
      </c>
      <c r="J796">
        <v>2</v>
      </c>
      <c r="K796" t="s">
        <v>260</v>
      </c>
      <c r="L796">
        <v>2</v>
      </c>
      <c r="M796">
        <v>1</v>
      </c>
      <c r="N796">
        <v>136</v>
      </c>
      <c r="O796">
        <v>136</v>
      </c>
      <c r="P796">
        <v>136</v>
      </c>
      <c r="Q796">
        <v>0</v>
      </c>
      <c r="R796">
        <v>0</v>
      </c>
      <c r="S796" t="s">
        <v>2853</v>
      </c>
      <c r="T796">
        <v>7775</v>
      </c>
      <c r="U796" t="s">
        <v>262</v>
      </c>
      <c r="V796" t="s">
        <v>262</v>
      </c>
      <c r="W796" t="s">
        <v>558</v>
      </c>
      <c r="X796">
        <v>2665</v>
      </c>
      <c r="Y796" t="s">
        <v>257</v>
      </c>
      <c r="AA796">
        <v>187</v>
      </c>
      <c r="AB796" t="s">
        <v>2854</v>
      </c>
      <c r="AC796" t="s">
        <v>2853</v>
      </c>
      <c r="AD796">
        <v>5</v>
      </c>
      <c r="AE796">
        <v>712498.02</v>
      </c>
      <c r="AF796">
        <v>6169152.1600000001</v>
      </c>
    </row>
    <row r="797" spans="1:32" x14ac:dyDescent="0.25">
      <c r="A797" s="40">
        <v>795</v>
      </c>
      <c r="B797" t="s">
        <v>2855</v>
      </c>
      <c r="C797">
        <v>120</v>
      </c>
      <c r="D797">
        <v>1958</v>
      </c>
      <c r="E797">
        <v>0</v>
      </c>
      <c r="F797">
        <v>3</v>
      </c>
      <c r="H797">
        <v>1</v>
      </c>
      <c r="J797">
        <v>2</v>
      </c>
      <c r="K797" t="s">
        <v>247</v>
      </c>
      <c r="M797">
        <v>1</v>
      </c>
      <c r="N797">
        <v>80</v>
      </c>
      <c r="O797">
        <v>80</v>
      </c>
      <c r="P797">
        <v>80</v>
      </c>
      <c r="Q797">
        <v>0</v>
      </c>
      <c r="R797">
        <v>0</v>
      </c>
      <c r="S797" t="s">
        <v>2856</v>
      </c>
      <c r="T797">
        <v>1597</v>
      </c>
      <c r="U797" t="s">
        <v>822</v>
      </c>
      <c r="V797" t="s">
        <v>822</v>
      </c>
      <c r="W797" t="s">
        <v>569</v>
      </c>
      <c r="X797">
        <v>2665</v>
      </c>
      <c r="Y797" t="s">
        <v>257</v>
      </c>
      <c r="AA797">
        <v>187</v>
      </c>
      <c r="AB797" t="s">
        <v>2857</v>
      </c>
      <c r="AC797" t="s">
        <v>2856</v>
      </c>
      <c r="AD797">
        <v>5</v>
      </c>
      <c r="AE797">
        <v>712945.82</v>
      </c>
      <c r="AF797">
        <v>6169035.7800000003</v>
      </c>
    </row>
    <row r="798" spans="1:32" x14ac:dyDescent="0.25">
      <c r="A798" s="40">
        <v>796</v>
      </c>
      <c r="B798" t="s">
        <v>2858</v>
      </c>
      <c r="C798">
        <v>120</v>
      </c>
      <c r="D798">
        <v>1977</v>
      </c>
      <c r="E798">
        <v>0</v>
      </c>
      <c r="F798">
        <v>4</v>
      </c>
      <c r="H798">
        <v>1</v>
      </c>
      <c r="J798">
        <v>2</v>
      </c>
      <c r="K798" t="s">
        <v>260</v>
      </c>
      <c r="M798">
        <v>1</v>
      </c>
      <c r="N798">
        <v>146</v>
      </c>
      <c r="O798">
        <v>146</v>
      </c>
      <c r="P798">
        <v>146</v>
      </c>
      <c r="Q798">
        <v>0</v>
      </c>
      <c r="R798">
        <v>0</v>
      </c>
      <c r="S798" t="s">
        <v>2859</v>
      </c>
      <c r="T798">
        <v>3621</v>
      </c>
      <c r="U798" t="s">
        <v>1322</v>
      </c>
      <c r="V798" t="s">
        <v>1322</v>
      </c>
      <c r="W798" t="s">
        <v>721</v>
      </c>
      <c r="X798">
        <v>2665</v>
      </c>
      <c r="Y798" t="s">
        <v>257</v>
      </c>
      <c r="AA798">
        <v>187</v>
      </c>
      <c r="AB798" t="s">
        <v>2860</v>
      </c>
      <c r="AC798" t="s">
        <v>2859</v>
      </c>
      <c r="AD798">
        <v>5</v>
      </c>
      <c r="AE798">
        <v>713063.58</v>
      </c>
      <c r="AF798">
        <v>6168558.9699999997</v>
      </c>
    </row>
    <row r="799" spans="1:32" x14ac:dyDescent="0.25">
      <c r="A799" s="40">
        <v>797</v>
      </c>
      <c r="B799" t="s">
        <v>2861</v>
      </c>
      <c r="C799">
        <v>130</v>
      </c>
      <c r="D799">
        <v>1978</v>
      </c>
      <c r="E799">
        <v>0</v>
      </c>
      <c r="F799">
        <v>4</v>
      </c>
      <c r="H799">
        <v>1</v>
      </c>
      <c r="J799">
        <v>1</v>
      </c>
      <c r="K799" t="s">
        <v>240</v>
      </c>
      <c r="M799">
        <v>1</v>
      </c>
      <c r="N799">
        <v>61</v>
      </c>
      <c r="O799">
        <v>61</v>
      </c>
      <c r="P799">
        <v>109</v>
      </c>
      <c r="Q799">
        <v>0</v>
      </c>
      <c r="R799">
        <v>0</v>
      </c>
      <c r="S799" t="s">
        <v>2862</v>
      </c>
      <c r="T799">
        <v>975</v>
      </c>
      <c r="U799" t="s">
        <v>2560</v>
      </c>
      <c r="V799" t="s">
        <v>2560</v>
      </c>
      <c r="W799" t="s">
        <v>253</v>
      </c>
      <c r="X799">
        <v>2665</v>
      </c>
      <c r="Y799" t="s">
        <v>257</v>
      </c>
      <c r="AA799">
        <v>187</v>
      </c>
      <c r="AB799" t="s">
        <v>2863</v>
      </c>
      <c r="AC799" t="s">
        <v>2862</v>
      </c>
      <c r="AD799">
        <v>5</v>
      </c>
      <c r="AE799">
        <v>713689.04</v>
      </c>
      <c r="AF799">
        <v>6169465.5899999999</v>
      </c>
    </row>
    <row r="800" spans="1:32" x14ac:dyDescent="0.25">
      <c r="A800" s="40">
        <v>798</v>
      </c>
      <c r="B800" t="s">
        <v>2864</v>
      </c>
      <c r="C800">
        <v>120</v>
      </c>
      <c r="D800">
        <v>1969</v>
      </c>
      <c r="E800">
        <v>0</v>
      </c>
      <c r="F800">
        <v>3</v>
      </c>
      <c r="H800">
        <v>1</v>
      </c>
      <c r="J800">
        <v>1</v>
      </c>
      <c r="K800" t="s">
        <v>240</v>
      </c>
      <c r="M800">
        <v>1</v>
      </c>
      <c r="N800">
        <v>153</v>
      </c>
      <c r="O800">
        <v>153</v>
      </c>
      <c r="P800">
        <v>153</v>
      </c>
      <c r="Q800">
        <v>0</v>
      </c>
      <c r="R800">
        <v>0</v>
      </c>
      <c r="S800" t="s">
        <v>2865</v>
      </c>
      <c r="T800">
        <v>2449</v>
      </c>
      <c r="U800" t="s">
        <v>312</v>
      </c>
      <c r="V800" t="s">
        <v>312</v>
      </c>
      <c r="W800" t="s">
        <v>2556</v>
      </c>
      <c r="X800">
        <v>2625</v>
      </c>
      <c r="Y800" t="s">
        <v>244</v>
      </c>
      <c r="AA800">
        <v>187</v>
      </c>
      <c r="AB800" t="s">
        <v>2866</v>
      </c>
      <c r="AC800" t="s">
        <v>2865</v>
      </c>
      <c r="AD800">
        <v>5</v>
      </c>
      <c r="AE800">
        <v>711269.52</v>
      </c>
      <c r="AF800">
        <v>6172146.6200000001</v>
      </c>
    </row>
    <row r="801" spans="1:32" x14ac:dyDescent="0.25">
      <c r="A801" s="40">
        <v>799</v>
      </c>
      <c r="B801" t="s">
        <v>2867</v>
      </c>
      <c r="C801">
        <v>120</v>
      </c>
      <c r="D801">
        <v>1964</v>
      </c>
      <c r="E801">
        <v>0</v>
      </c>
      <c r="F801">
        <v>3</v>
      </c>
      <c r="H801">
        <v>1</v>
      </c>
      <c r="J801">
        <v>2</v>
      </c>
      <c r="K801" t="s">
        <v>260</v>
      </c>
      <c r="M801">
        <v>1</v>
      </c>
      <c r="N801">
        <v>96</v>
      </c>
      <c r="O801">
        <v>96</v>
      </c>
      <c r="P801">
        <v>96</v>
      </c>
      <c r="Q801">
        <v>0</v>
      </c>
      <c r="R801">
        <v>0</v>
      </c>
      <c r="S801" t="s">
        <v>2868</v>
      </c>
      <c r="T801">
        <v>2769</v>
      </c>
      <c r="U801" t="s">
        <v>1138</v>
      </c>
      <c r="V801" t="s">
        <v>1138</v>
      </c>
      <c r="W801" t="s">
        <v>774</v>
      </c>
      <c r="X801">
        <v>2665</v>
      </c>
      <c r="Y801" t="s">
        <v>257</v>
      </c>
      <c r="AA801">
        <v>187</v>
      </c>
      <c r="AB801" t="s">
        <v>2869</v>
      </c>
      <c r="AC801" t="s">
        <v>2868</v>
      </c>
      <c r="AD801">
        <v>5</v>
      </c>
      <c r="AE801">
        <v>713933.47</v>
      </c>
      <c r="AF801">
        <v>6169112.6799999997</v>
      </c>
    </row>
    <row r="802" spans="1:32" x14ac:dyDescent="0.25">
      <c r="A802" s="40">
        <v>800</v>
      </c>
      <c r="B802" t="s">
        <v>2870</v>
      </c>
      <c r="C802">
        <v>590</v>
      </c>
      <c r="D802">
        <v>1983</v>
      </c>
      <c r="E802">
        <v>0</v>
      </c>
      <c r="F802">
        <v>90</v>
      </c>
      <c r="H802">
        <v>90</v>
      </c>
      <c r="J802">
        <v>9</v>
      </c>
      <c r="K802" t="s">
        <v>240</v>
      </c>
      <c r="M802">
        <v>1</v>
      </c>
      <c r="N802">
        <v>14</v>
      </c>
      <c r="O802">
        <v>14</v>
      </c>
      <c r="P802">
        <v>0</v>
      </c>
      <c r="Q802">
        <v>14</v>
      </c>
      <c r="R802">
        <v>0</v>
      </c>
      <c r="S802" t="s">
        <v>2868</v>
      </c>
      <c r="T802">
        <v>2769</v>
      </c>
      <c r="U802" t="s">
        <v>1138</v>
      </c>
      <c r="V802" t="s">
        <v>1138</v>
      </c>
      <c r="W802" t="s">
        <v>774</v>
      </c>
      <c r="X802">
        <v>2665</v>
      </c>
      <c r="Y802" t="s">
        <v>257</v>
      </c>
      <c r="AA802">
        <v>187</v>
      </c>
      <c r="AB802" t="s">
        <v>2869</v>
      </c>
      <c r="AC802" t="s">
        <v>2868</v>
      </c>
      <c r="AD802">
        <v>5</v>
      </c>
      <c r="AE802">
        <v>713933.47</v>
      </c>
      <c r="AF802">
        <v>6169112.6799999997</v>
      </c>
    </row>
    <row r="803" spans="1:32" x14ac:dyDescent="0.25">
      <c r="A803" s="40">
        <v>801</v>
      </c>
      <c r="B803" t="s">
        <v>2871</v>
      </c>
      <c r="C803">
        <v>120</v>
      </c>
      <c r="D803">
        <v>1973</v>
      </c>
      <c r="E803">
        <v>0</v>
      </c>
      <c r="F803">
        <v>3</v>
      </c>
      <c r="H803">
        <v>1</v>
      </c>
      <c r="J803">
        <v>2</v>
      </c>
      <c r="K803" t="s">
        <v>260</v>
      </c>
      <c r="L803">
        <v>2</v>
      </c>
      <c r="M803">
        <v>1</v>
      </c>
      <c r="N803">
        <v>127</v>
      </c>
      <c r="O803">
        <v>127</v>
      </c>
      <c r="P803">
        <v>109</v>
      </c>
      <c r="Q803">
        <v>0</v>
      </c>
      <c r="R803">
        <v>0</v>
      </c>
      <c r="S803" t="s">
        <v>2872</v>
      </c>
      <c r="T803">
        <v>6710</v>
      </c>
      <c r="U803" t="s">
        <v>327</v>
      </c>
      <c r="V803" t="s">
        <v>327</v>
      </c>
      <c r="W803" t="s">
        <v>1134</v>
      </c>
      <c r="X803">
        <v>2625</v>
      </c>
      <c r="Y803" t="s">
        <v>244</v>
      </c>
      <c r="AA803">
        <v>187</v>
      </c>
      <c r="AB803" t="s">
        <v>2873</v>
      </c>
      <c r="AC803" t="s">
        <v>2872</v>
      </c>
      <c r="AD803">
        <v>5</v>
      </c>
      <c r="AE803">
        <v>710746.02</v>
      </c>
      <c r="AF803">
        <v>6171802.0199999996</v>
      </c>
    </row>
    <row r="804" spans="1:32" x14ac:dyDescent="0.25">
      <c r="A804" s="40">
        <v>802</v>
      </c>
      <c r="B804" t="s">
        <v>2874</v>
      </c>
      <c r="C804">
        <v>130</v>
      </c>
      <c r="D804">
        <v>1993</v>
      </c>
      <c r="E804">
        <v>0</v>
      </c>
      <c r="F804">
        <v>4</v>
      </c>
      <c r="H804">
        <v>2</v>
      </c>
      <c r="J804">
        <v>1</v>
      </c>
      <c r="K804" t="s">
        <v>240</v>
      </c>
      <c r="M804">
        <v>1</v>
      </c>
      <c r="N804">
        <v>62</v>
      </c>
      <c r="O804">
        <v>62</v>
      </c>
      <c r="P804">
        <v>123</v>
      </c>
      <c r="Q804">
        <v>0</v>
      </c>
      <c r="R804">
        <v>0</v>
      </c>
      <c r="S804" t="s">
        <v>2875</v>
      </c>
      <c r="T804">
        <v>250</v>
      </c>
      <c r="U804" t="s">
        <v>303</v>
      </c>
      <c r="V804" t="s">
        <v>303</v>
      </c>
      <c r="W804" t="s">
        <v>511</v>
      </c>
      <c r="X804">
        <v>2625</v>
      </c>
      <c r="Y804" t="s">
        <v>244</v>
      </c>
      <c r="AA804">
        <v>187</v>
      </c>
      <c r="AB804" t="s">
        <v>2876</v>
      </c>
      <c r="AC804" t="s">
        <v>2875</v>
      </c>
      <c r="AD804">
        <v>5</v>
      </c>
      <c r="AE804">
        <v>711563.64</v>
      </c>
      <c r="AF804">
        <v>6172525.3899999997</v>
      </c>
    </row>
    <row r="805" spans="1:32" x14ac:dyDescent="0.25">
      <c r="A805" s="40">
        <v>803</v>
      </c>
      <c r="B805" t="s">
        <v>2877</v>
      </c>
      <c r="C805">
        <v>130</v>
      </c>
      <c r="D805">
        <v>1978</v>
      </c>
      <c r="E805">
        <v>0</v>
      </c>
      <c r="F805">
        <v>4</v>
      </c>
      <c r="H805">
        <v>1</v>
      </c>
      <c r="J805">
        <v>1</v>
      </c>
      <c r="K805" t="s">
        <v>240</v>
      </c>
      <c r="M805">
        <v>1</v>
      </c>
      <c r="N805">
        <v>61</v>
      </c>
      <c r="O805">
        <v>61</v>
      </c>
      <c r="P805">
        <v>109</v>
      </c>
      <c r="Q805">
        <v>0</v>
      </c>
      <c r="R805">
        <v>0</v>
      </c>
      <c r="S805" t="s">
        <v>2878</v>
      </c>
      <c r="T805">
        <v>975</v>
      </c>
      <c r="U805" t="s">
        <v>2560</v>
      </c>
      <c r="V805" t="s">
        <v>2560</v>
      </c>
      <c r="W805" t="s">
        <v>515</v>
      </c>
      <c r="X805">
        <v>2665</v>
      </c>
      <c r="Y805" t="s">
        <v>257</v>
      </c>
      <c r="AA805">
        <v>187</v>
      </c>
      <c r="AB805" t="s">
        <v>2879</v>
      </c>
      <c r="AC805" t="s">
        <v>2878</v>
      </c>
      <c r="AD805">
        <v>5</v>
      </c>
      <c r="AE805">
        <v>713676.72</v>
      </c>
      <c r="AF805">
        <v>6169484.8700000001</v>
      </c>
    </row>
    <row r="806" spans="1:32" x14ac:dyDescent="0.25">
      <c r="A806" s="40">
        <v>804</v>
      </c>
      <c r="B806" t="s">
        <v>2880</v>
      </c>
      <c r="C806">
        <v>130</v>
      </c>
      <c r="D806">
        <v>1964</v>
      </c>
      <c r="E806">
        <v>0</v>
      </c>
      <c r="F806">
        <v>5</v>
      </c>
      <c r="H806">
        <v>1</v>
      </c>
      <c r="J806">
        <v>2</v>
      </c>
      <c r="K806" t="s">
        <v>247</v>
      </c>
      <c r="L806">
        <v>2</v>
      </c>
      <c r="M806">
        <v>1</v>
      </c>
      <c r="N806">
        <v>78</v>
      </c>
      <c r="O806">
        <v>78</v>
      </c>
      <c r="P806">
        <v>130</v>
      </c>
      <c r="Q806">
        <v>0</v>
      </c>
      <c r="R806">
        <v>0</v>
      </c>
      <c r="S806" t="s">
        <v>2881</v>
      </c>
      <c r="T806">
        <v>4260</v>
      </c>
      <c r="U806" t="s">
        <v>851</v>
      </c>
      <c r="V806" t="s">
        <v>851</v>
      </c>
      <c r="W806" t="s">
        <v>498</v>
      </c>
      <c r="X806">
        <v>2665</v>
      </c>
      <c r="Y806" t="s">
        <v>257</v>
      </c>
      <c r="AA806">
        <v>187</v>
      </c>
      <c r="AB806" t="s">
        <v>2882</v>
      </c>
      <c r="AC806" t="s">
        <v>2881</v>
      </c>
      <c r="AD806">
        <v>5</v>
      </c>
      <c r="AE806">
        <v>713729.45</v>
      </c>
      <c r="AF806">
        <v>6169064</v>
      </c>
    </row>
    <row r="807" spans="1:32" x14ac:dyDescent="0.25">
      <c r="A807" s="40">
        <v>805</v>
      </c>
      <c r="B807" t="s">
        <v>2883</v>
      </c>
      <c r="C807">
        <v>120</v>
      </c>
      <c r="D807">
        <v>1973</v>
      </c>
      <c r="E807">
        <v>1988</v>
      </c>
      <c r="F807">
        <v>3</v>
      </c>
      <c r="H807">
        <v>1</v>
      </c>
      <c r="J807">
        <v>2</v>
      </c>
      <c r="K807" t="s">
        <v>260</v>
      </c>
      <c r="M807">
        <v>1</v>
      </c>
      <c r="N807">
        <v>130</v>
      </c>
      <c r="O807">
        <v>130</v>
      </c>
      <c r="P807">
        <v>109</v>
      </c>
      <c r="Q807">
        <v>0</v>
      </c>
      <c r="R807">
        <v>0</v>
      </c>
      <c r="S807" t="s">
        <v>2884</v>
      </c>
      <c r="T807">
        <v>6710</v>
      </c>
      <c r="U807" t="s">
        <v>327</v>
      </c>
      <c r="V807" t="s">
        <v>327</v>
      </c>
      <c r="W807" t="s">
        <v>2885</v>
      </c>
      <c r="X807">
        <v>2625</v>
      </c>
      <c r="Y807" t="s">
        <v>244</v>
      </c>
      <c r="AA807">
        <v>187</v>
      </c>
      <c r="AB807" t="s">
        <v>2886</v>
      </c>
      <c r="AC807" t="s">
        <v>2884</v>
      </c>
      <c r="AD807">
        <v>5</v>
      </c>
      <c r="AE807">
        <v>710831.25</v>
      </c>
      <c r="AF807">
        <v>6171877.3200000003</v>
      </c>
    </row>
    <row r="808" spans="1:32" x14ac:dyDescent="0.25">
      <c r="A808" s="40">
        <v>806</v>
      </c>
      <c r="B808" t="s">
        <v>2887</v>
      </c>
      <c r="C808">
        <v>130</v>
      </c>
      <c r="D808">
        <v>1978</v>
      </c>
      <c r="E808">
        <v>0</v>
      </c>
      <c r="F808">
        <v>4</v>
      </c>
      <c r="H808">
        <v>1</v>
      </c>
      <c r="J808">
        <v>1</v>
      </c>
      <c r="K808" t="s">
        <v>240</v>
      </c>
      <c r="M808">
        <v>1</v>
      </c>
      <c r="N808">
        <v>61</v>
      </c>
      <c r="O808">
        <v>61</v>
      </c>
      <c r="P808">
        <v>109</v>
      </c>
      <c r="Q808">
        <v>0</v>
      </c>
      <c r="R808">
        <v>0</v>
      </c>
      <c r="S808" t="s">
        <v>2888</v>
      </c>
      <c r="T808">
        <v>2225</v>
      </c>
      <c r="U808" t="s">
        <v>2694</v>
      </c>
      <c r="V808" t="s">
        <v>2694</v>
      </c>
      <c r="W808" t="s">
        <v>413</v>
      </c>
      <c r="X808">
        <v>2665</v>
      </c>
      <c r="Y808" t="s">
        <v>257</v>
      </c>
      <c r="AA808">
        <v>187</v>
      </c>
      <c r="AB808" t="s">
        <v>2889</v>
      </c>
      <c r="AC808" t="s">
        <v>2888</v>
      </c>
      <c r="AD808">
        <v>5</v>
      </c>
      <c r="AE808">
        <v>713385.35</v>
      </c>
      <c r="AF808">
        <v>6169681.4900000002</v>
      </c>
    </row>
    <row r="809" spans="1:32" x14ac:dyDescent="0.25">
      <c r="A809" s="40">
        <v>807</v>
      </c>
      <c r="B809" t="s">
        <v>2890</v>
      </c>
      <c r="C809">
        <v>120</v>
      </c>
      <c r="D809">
        <v>1967</v>
      </c>
      <c r="E809">
        <v>1990</v>
      </c>
      <c r="F809">
        <v>90</v>
      </c>
      <c r="H809">
        <v>1</v>
      </c>
      <c r="J809">
        <v>1</v>
      </c>
      <c r="K809" t="s">
        <v>240</v>
      </c>
      <c r="M809">
        <v>1</v>
      </c>
      <c r="N809">
        <v>133</v>
      </c>
      <c r="O809">
        <v>133</v>
      </c>
      <c r="P809">
        <v>112</v>
      </c>
      <c r="Q809">
        <v>0</v>
      </c>
      <c r="R809">
        <v>0</v>
      </c>
      <c r="S809" t="s">
        <v>2891</v>
      </c>
      <c r="T809">
        <v>6391</v>
      </c>
      <c r="U809" t="s">
        <v>539</v>
      </c>
      <c r="V809" t="s">
        <v>539</v>
      </c>
      <c r="W809" t="s">
        <v>1101</v>
      </c>
      <c r="X809">
        <v>2625</v>
      </c>
      <c r="Y809" t="s">
        <v>244</v>
      </c>
      <c r="AA809">
        <v>187</v>
      </c>
      <c r="AB809" t="s">
        <v>2892</v>
      </c>
      <c r="AC809" t="s">
        <v>2891</v>
      </c>
      <c r="AD809">
        <v>5</v>
      </c>
      <c r="AE809">
        <v>711301.8</v>
      </c>
      <c r="AF809">
        <v>6171579.2199999997</v>
      </c>
    </row>
    <row r="810" spans="1:32" x14ac:dyDescent="0.25">
      <c r="A810" s="40">
        <v>808</v>
      </c>
      <c r="B810" t="s">
        <v>2893</v>
      </c>
      <c r="C810">
        <v>120</v>
      </c>
      <c r="D810">
        <v>1976</v>
      </c>
      <c r="E810">
        <v>1984</v>
      </c>
      <c r="F810">
        <v>5</v>
      </c>
      <c r="H810">
        <v>1</v>
      </c>
      <c r="J810">
        <v>2</v>
      </c>
      <c r="K810" t="s">
        <v>260</v>
      </c>
      <c r="L810">
        <v>2</v>
      </c>
      <c r="M810">
        <v>1</v>
      </c>
      <c r="N810">
        <v>151</v>
      </c>
      <c r="O810">
        <v>151</v>
      </c>
      <c r="P810">
        <v>234</v>
      </c>
      <c r="Q810">
        <v>0</v>
      </c>
      <c r="R810">
        <v>0</v>
      </c>
      <c r="S810" t="s">
        <v>2894</v>
      </c>
      <c r="T810">
        <v>7989</v>
      </c>
      <c r="U810" t="s">
        <v>2895</v>
      </c>
      <c r="V810" t="s">
        <v>2895</v>
      </c>
      <c r="W810" t="s">
        <v>569</v>
      </c>
      <c r="X810">
        <v>2665</v>
      </c>
      <c r="Y810" t="s">
        <v>257</v>
      </c>
      <c r="AA810">
        <v>187</v>
      </c>
      <c r="AB810" t="s">
        <v>2896</v>
      </c>
      <c r="AC810" t="s">
        <v>2894</v>
      </c>
      <c r="AD810">
        <v>5</v>
      </c>
      <c r="AE810">
        <v>713425.39</v>
      </c>
      <c r="AF810">
        <v>6168561.9199999999</v>
      </c>
    </row>
    <row r="811" spans="1:32" x14ac:dyDescent="0.25">
      <c r="A811" s="40">
        <v>809</v>
      </c>
      <c r="B811" t="s">
        <v>2897</v>
      </c>
      <c r="C811">
        <v>120</v>
      </c>
      <c r="D811">
        <v>1976</v>
      </c>
      <c r="E811">
        <v>0</v>
      </c>
      <c r="F811">
        <v>4</v>
      </c>
      <c r="H811">
        <v>5</v>
      </c>
      <c r="J811">
        <v>7</v>
      </c>
      <c r="K811" t="s">
        <v>253</v>
      </c>
      <c r="L811">
        <v>2</v>
      </c>
      <c r="M811">
        <v>1</v>
      </c>
      <c r="N811">
        <v>125</v>
      </c>
      <c r="O811">
        <v>125</v>
      </c>
      <c r="P811">
        <v>211</v>
      </c>
      <c r="Q811">
        <v>0</v>
      </c>
      <c r="R811">
        <v>0</v>
      </c>
      <c r="S811" t="s">
        <v>2898</v>
      </c>
      <c r="T811">
        <v>3728</v>
      </c>
      <c r="U811" t="s">
        <v>2643</v>
      </c>
      <c r="V811" t="s">
        <v>2643</v>
      </c>
      <c r="W811" t="s">
        <v>260</v>
      </c>
      <c r="X811">
        <v>2625</v>
      </c>
      <c r="Y811" t="s">
        <v>244</v>
      </c>
      <c r="AA811">
        <v>187</v>
      </c>
      <c r="AB811" t="s">
        <v>2899</v>
      </c>
      <c r="AC811" t="s">
        <v>2898</v>
      </c>
      <c r="AD811">
        <v>5</v>
      </c>
      <c r="AE811">
        <v>711768.69</v>
      </c>
      <c r="AF811">
        <v>6170821.8499999996</v>
      </c>
    </row>
    <row r="812" spans="1:32" x14ac:dyDescent="0.25">
      <c r="A812" s="40">
        <v>810</v>
      </c>
      <c r="B812" t="s">
        <v>2900</v>
      </c>
      <c r="C812">
        <v>120</v>
      </c>
      <c r="D812">
        <v>1957</v>
      </c>
      <c r="E812">
        <v>0</v>
      </c>
      <c r="F812">
        <v>3</v>
      </c>
      <c r="H812">
        <v>2</v>
      </c>
      <c r="J812">
        <v>2</v>
      </c>
      <c r="K812" t="s">
        <v>260</v>
      </c>
      <c r="M812">
        <v>1</v>
      </c>
      <c r="N812">
        <v>82</v>
      </c>
      <c r="O812">
        <v>82</v>
      </c>
      <c r="P812">
        <v>82</v>
      </c>
      <c r="Q812">
        <v>0</v>
      </c>
      <c r="R812">
        <v>0</v>
      </c>
      <c r="S812" t="s">
        <v>2901</v>
      </c>
      <c r="T812">
        <v>1597</v>
      </c>
      <c r="U812" t="s">
        <v>822</v>
      </c>
      <c r="V812" t="s">
        <v>822</v>
      </c>
      <c r="W812" t="s">
        <v>454</v>
      </c>
      <c r="X812">
        <v>2665</v>
      </c>
      <c r="Y812" t="s">
        <v>257</v>
      </c>
      <c r="AA812">
        <v>187</v>
      </c>
      <c r="AB812" t="s">
        <v>2902</v>
      </c>
      <c r="AC812" t="s">
        <v>2901</v>
      </c>
      <c r="AD812">
        <v>5</v>
      </c>
      <c r="AE812">
        <v>712944.2</v>
      </c>
      <c r="AF812">
        <v>6169076.0199999996</v>
      </c>
    </row>
    <row r="813" spans="1:32" x14ac:dyDescent="0.25">
      <c r="A813" s="40">
        <v>811</v>
      </c>
      <c r="B813" t="s">
        <v>2903</v>
      </c>
      <c r="C813">
        <v>120</v>
      </c>
      <c r="D813">
        <v>1973</v>
      </c>
      <c r="E813">
        <v>0</v>
      </c>
      <c r="F813">
        <v>3</v>
      </c>
      <c r="H813">
        <v>1</v>
      </c>
      <c r="J813">
        <v>2</v>
      </c>
      <c r="K813" t="s">
        <v>260</v>
      </c>
      <c r="L813">
        <v>2</v>
      </c>
      <c r="M813">
        <v>1</v>
      </c>
      <c r="N813">
        <v>160</v>
      </c>
      <c r="O813">
        <v>160</v>
      </c>
      <c r="P813">
        <v>160</v>
      </c>
      <c r="Q813">
        <v>0</v>
      </c>
      <c r="R813">
        <v>0</v>
      </c>
      <c r="S813" t="s">
        <v>2904</v>
      </c>
      <c r="T813">
        <v>7882</v>
      </c>
      <c r="U813" t="s">
        <v>372</v>
      </c>
      <c r="V813" t="s">
        <v>372</v>
      </c>
      <c r="W813" t="s">
        <v>2905</v>
      </c>
      <c r="X813">
        <v>2625</v>
      </c>
      <c r="Y813" t="s">
        <v>244</v>
      </c>
      <c r="AA813">
        <v>187</v>
      </c>
      <c r="AB813" t="s">
        <v>2906</v>
      </c>
      <c r="AC813" t="s">
        <v>2904</v>
      </c>
      <c r="AD813">
        <v>5</v>
      </c>
      <c r="AE813">
        <v>711930.16</v>
      </c>
      <c r="AF813">
        <v>6172233.2300000004</v>
      </c>
    </row>
    <row r="814" spans="1:32" x14ac:dyDescent="0.25">
      <c r="A814" s="40">
        <v>812</v>
      </c>
      <c r="B814" t="s">
        <v>2907</v>
      </c>
      <c r="C814">
        <v>120</v>
      </c>
      <c r="D814">
        <v>1976</v>
      </c>
      <c r="E814">
        <v>1991</v>
      </c>
      <c r="F814">
        <v>5</v>
      </c>
      <c r="H814">
        <v>1</v>
      </c>
      <c r="J814">
        <v>1</v>
      </c>
      <c r="K814" t="s">
        <v>240</v>
      </c>
      <c r="L814">
        <v>2</v>
      </c>
      <c r="M814">
        <v>1</v>
      </c>
      <c r="N814">
        <v>155</v>
      </c>
      <c r="O814">
        <v>155</v>
      </c>
      <c r="P814">
        <v>132</v>
      </c>
      <c r="Q814">
        <v>0</v>
      </c>
      <c r="R814">
        <v>0</v>
      </c>
      <c r="S814" t="s">
        <v>2908</v>
      </c>
      <c r="T814">
        <v>2449</v>
      </c>
      <c r="U814" t="s">
        <v>312</v>
      </c>
      <c r="V814" t="s">
        <v>312</v>
      </c>
      <c r="W814" t="s">
        <v>2909</v>
      </c>
      <c r="X814">
        <v>2625</v>
      </c>
      <c r="Y814" t="s">
        <v>244</v>
      </c>
      <c r="AA814">
        <v>187</v>
      </c>
      <c r="AB814" t="s">
        <v>2910</v>
      </c>
      <c r="AC814" t="s">
        <v>2908</v>
      </c>
      <c r="AD814">
        <v>5</v>
      </c>
      <c r="AE814">
        <v>711312.37</v>
      </c>
      <c r="AF814">
        <v>6172177.9699999997</v>
      </c>
    </row>
    <row r="815" spans="1:32" x14ac:dyDescent="0.25">
      <c r="A815" s="40">
        <v>813</v>
      </c>
      <c r="B815" t="s">
        <v>2911</v>
      </c>
      <c r="C815">
        <v>120</v>
      </c>
      <c r="D815">
        <v>1964</v>
      </c>
      <c r="E815">
        <v>0</v>
      </c>
      <c r="F815">
        <v>3</v>
      </c>
      <c r="H815">
        <v>1</v>
      </c>
      <c r="J815">
        <v>2</v>
      </c>
      <c r="K815" t="s">
        <v>260</v>
      </c>
      <c r="L815">
        <v>2</v>
      </c>
      <c r="M815">
        <v>1</v>
      </c>
      <c r="N815">
        <v>118</v>
      </c>
      <c r="O815">
        <v>118</v>
      </c>
      <c r="P815">
        <v>118</v>
      </c>
      <c r="Q815">
        <v>0</v>
      </c>
      <c r="R815">
        <v>0</v>
      </c>
      <c r="S815" t="s">
        <v>2912</v>
      </c>
      <c r="T815">
        <v>2769</v>
      </c>
      <c r="U815" t="s">
        <v>1138</v>
      </c>
      <c r="V815" t="s">
        <v>1138</v>
      </c>
      <c r="W815" t="s">
        <v>352</v>
      </c>
      <c r="X815">
        <v>2665</v>
      </c>
      <c r="Y815" t="s">
        <v>257</v>
      </c>
      <c r="AA815">
        <v>187</v>
      </c>
      <c r="AB815" t="s">
        <v>2913</v>
      </c>
      <c r="AC815" t="s">
        <v>2912</v>
      </c>
      <c r="AD815">
        <v>5</v>
      </c>
      <c r="AE815">
        <v>713987.95</v>
      </c>
      <c r="AF815">
        <v>6169194.6399999997</v>
      </c>
    </row>
    <row r="816" spans="1:32" x14ac:dyDescent="0.25">
      <c r="A816" s="40">
        <v>814</v>
      </c>
      <c r="B816" t="s">
        <v>2914</v>
      </c>
      <c r="C816">
        <v>120</v>
      </c>
      <c r="D816">
        <v>1959</v>
      </c>
      <c r="E816">
        <v>1987</v>
      </c>
      <c r="F816">
        <v>3</v>
      </c>
      <c r="H816">
        <v>2</v>
      </c>
      <c r="J816">
        <v>2</v>
      </c>
      <c r="K816" t="s">
        <v>260</v>
      </c>
      <c r="L816">
        <v>2</v>
      </c>
      <c r="M816">
        <v>1</v>
      </c>
      <c r="N816">
        <v>147</v>
      </c>
      <c r="O816">
        <v>147</v>
      </c>
      <c r="P816">
        <v>147</v>
      </c>
      <c r="Q816">
        <v>0</v>
      </c>
      <c r="R816">
        <v>0</v>
      </c>
      <c r="S816" t="s">
        <v>2915</v>
      </c>
      <c r="T816">
        <v>4260</v>
      </c>
      <c r="U816" t="s">
        <v>851</v>
      </c>
      <c r="V816" t="s">
        <v>851</v>
      </c>
      <c r="W816" t="s">
        <v>519</v>
      </c>
      <c r="X816">
        <v>2665</v>
      </c>
      <c r="Y816" t="s">
        <v>257</v>
      </c>
      <c r="AA816">
        <v>187</v>
      </c>
      <c r="AB816" t="s">
        <v>2916</v>
      </c>
      <c r="AC816" t="s">
        <v>2915</v>
      </c>
      <c r="AD816">
        <v>5</v>
      </c>
      <c r="AE816">
        <v>713873</v>
      </c>
      <c r="AF816">
        <v>6169193.71</v>
      </c>
    </row>
    <row r="817" spans="1:32" x14ac:dyDescent="0.25">
      <c r="A817" s="40">
        <v>815</v>
      </c>
      <c r="B817" t="s">
        <v>2917</v>
      </c>
      <c r="C817">
        <v>120</v>
      </c>
      <c r="D817">
        <v>1962</v>
      </c>
      <c r="E817">
        <v>0</v>
      </c>
      <c r="F817">
        <v>5</v>
      </c>
      <c r="H817">
        <v>1</v>
      </c>
      <c r="J817">
        <v>2</v>
      </c>
      <c r="K817" t="s">
        <v>260</v>
      </c>
      <c r="M817">
        <v>1</v>
      </c>
      <c r="N817">
        <v>100</v>
      </c>
      <c r="O817">
        <v>100</v>
      </c>
      <c r="P817">
        <v>157</v>
      </c>
      <c r="Q817">
        <v>0</v>
      </c>
      <c r="R817">
        <v>0</v>
      </c>
      <c r="S817" t="s">
        <v>2918</v>
      </c>
      <c r="T817">
        <v>5432</v>
      </c>
      <c r="U817" t="s">
        <v>913</v>
      </c>
      <c r="V817" t="s">
        <v>913</v>
      </c>
      <c r="W817" t="s">
        <v>515</v>
      </c>
      <c r="X817">
        <v>2665</v>
      </c>
      <c r="Y817" t="s">
        <v>257</v>
      </c>
      <c r="AA817">
        <v>187</v>
      </c>
      <c r="AB817" t="s">
        <v>2919</v>
      </c>
      <c r="AC817" t="s">
        <v>2918</v>
      </c>
      <c r="AD817">
        <v>5</v>
      </c>
      <c r="AE817">
        <v>714149.56</v>
      </c>
      <c r="AF817">
        <v>6168705.7699999996</v>
      </c>
    </row>
    <row r="818" spans="1:32" x14ac:dyDescent="0.25">
      <c r="A818" s="40">
        <v>816</v>
      </c>
      <c r="B818" t="s">
        <v>2920</v>
      </c>
      <c r="C818">
        <v>120</v>
      </c>
      <c r="D818">
        <v>1977</v>
      </c>
      <c r="E818">
        <v>0</v>
      </c>
      <c r="F818">
        <v>4</v>
      </c>
      <c r="H818">
        <v>1</v>
      </c>
      <c r="J818">
        <v>7</v>
      </c>
      <c r="K818" t="s">
        <v>253</v>
      </c>
      <c r="M818">
        <v>1</v>
      </c>
      <c r="N818">
        <v>121</v>
      </c>
      <c r="O818">
        <v>121</v>
      </c>
      <c r="P818">
        <v>121</v>
      </c>
      <c r="Q818">
        <v>0</v>
      </c>
      <c r="R818">
        <v>0</v>
      </c>
      <c r="S818" t="s">
        <v>2921</v>
      </c>
      <c r="T818">
        <v>5965</v>
      </c>
      <c r="U818" t="s">
        <v>917</v>
      </c>
      <c r="V818" t="s">
        <v>917</v>
      </c>
      <c r="W818" t="s">
        <v>260</v>
      </c>
      <c r="X818">
        <v>2665</v>
      </c>
      <c r="Y818" t="s">
        <v>257</v>
      </c>
      <c r="AA818">
        <v>187</v>
      </c>
      <c r="AB818" t="s">
        <v>2922</v>
      </c>
      <c r="AC818" t="s">
        <v>2921</v>
      </c>
      <c r="AD818">
        <v>5</v>
      </c>
      <c r="AE818">
        <v>713396.64</v>
      </c>
      <c r="AF818">
        <v>6168681.9800000004</v>
      </c>
    </row>
    <row r="819" spans="1:32" x14ac:dyDescent="0.25">
      <c r="A819" s="40">
        <v>817</v>
      </c>
      <c r="B819" t="s">
        <v>2923</v>
      </c>
      <c r="C819">
        <v>120</v>
      </c>
      <c r="D819">
        <v>1800</v>
      </c>
      <c r="E819">
        <v>0</v>
      </c>
      <c r="F819">
        <v>7</v>
      </c>
      <c r="H819">
        <v>1</v>
      </c>
      <c r="J819">
        <v>7</v>
      </c>
      <c r="K819" t="s">
        <v>253</v>
      </c>
      <c r="M819">
        <v>1</v>
      </c>
      <c r="N819">
        <v>94</v>
      </c>
      <c r="O819">
        <v>94</v>
      </c>
      <c r="P819">
        <v>94</v>
      </c>
      <c r="Q819">
        <v>0</v>
      </c>
      <c r="R819">
        <v>0</v>
      </c>
      <c r="S819" t="s">
        <v>2924</v>
      </c>
      <c r="T819">
        <v>1491</v>
      </c>
      <c r="U819" t="s">
        <v>280</v>
      </c>
      <c r="V819" t="s">
        <v>280</v>
      </c>
      <c r="W819" t="s">
        <v>1270</v>
      </c>
      <c r="X819">
        <v>2625</v>
      </c>
      <c r="Y819" t="s">
        <v>244</v>
      </c>
      <c r="AA819">
        <v>187</v>
      </c>
      <c r="AB819" t="s">
        <v>368</v>
      </c>
      <c r="AC819" t="s">
        <v>2924</v>
      </c>
      <c r="AD819">
        <v>5</v>
      </c>
      <c r="AE819">
        <v>711639.27</v>
      </c>
      <c r="AF819">
        <v>6170511.2300000004</v>
      </c>
    </row>
    <row r="820" spans="1:32" x14ac:dyDescent="0.25">
      <c r="A820" s="40">
        <v>818</v>
      </c>
      <c r="B820" t="s">
        <v>2925</v>
      </c>
      <c r="C820">
        <v>130</v>
      </c>
      <c r="D820">
        <v>1971</v>
      </c>
      <c r="E820">
        <v>0</v>
      </c>
      <c r="F820">
        <v>3</v>
      </c>
      <c r="H820">
        <v>5</v>
      </c>
      <c r="J820">
        <v>1</v>
      </c>
      <c r="K820" t="s">
        <v>240</v>
      </c>
      <c r="M820">
        <v>1</v>
      </c>
      <c r="N820">
        <v>126</v>
      </c>
      <c r="O820">
        <v>126</v>
      </c>
      <c r="P820">
        <v>170</v>
      </c>
      <c r="Q820">
        <v>0</v>
      </c>
      <c r="R820">
        <v>0</v>
      </c>
      <c r="S820" t="s">
        <v>2926</v>
      </c>
      <c r="T820">
        <v>7882</v>
      </c>
      <c r="U820" t="s">
        <v>372</v>
      </c>
      <c r="V820" t="s">
        <v>372</v>
      </c>
      <c r="W820" t="s">
        <v>2927</v>
      </c>
      <c r="X820">
        <v>2625</v>
      </c>
      <c r="Y820" t="s">
        <v>244</v>
      </c>
      <c r="AA820">
        <v>187</v>
      </c>
      <c r="AB820" t="s">
        <v>2928</v>
      </c>
      <c r="AC820" t="s">
        <v>2926</v>
      </c>
      <c r="AD820">
        <v>5</v>
      </c>
      <c r="AE820">
        <v>711805.67</v>
      </c>
      <c r="AF820">
        <v>6172279.9699999997</v>
      </c>
    </row>
    <row r="821" spans="1:32" x14ac:dyDescent="0.25">
      <c r="A821" s="40">
        <v>819</v>
      </c>
      <c r="B821" t="s">
        <v>2929</v>
      </c>
      <c r="C821">
        <v>120</v>
      </c>
      <c r="D821">
        <v>1972</v>
      </c>
      <c r="E821">
        <v>1986</v>
      </c>
      <c r="F821">
        <v>1</v>
      </c>
      <c r="H821">
        <v>1</v>
      </c>
      <c r="J821">
        <v>2</v>
      </c>
      <c r="K821" t="s">
        <v>260</v>
      </c>
      <c r="M821">
        <v>1</v>
      </c>
      <c r="N821">
        <v>193</v>
      </c>
      <c r="O821">
        <v>193</v>
      </c>
      <c r="P821">
        <v>175</v>
      </c>
      <c r="Q821">
        <v>0</v>
      </c>
      <c r="R821">
        <v>0</v>
      </c>
      <c r="S821" t="s">
        <v>2930</v>
      </c>
      <c r="T821">
        <v>7882</v>
      </c>
      <c r="U821" t="s">
        <v>372</v>
      </c>
      <c r="V821" t="s">
        <v>372</v>
      </c>
      <c r="W821" t="s">
        <v>2931</v>
      </c>
      <c r="X821">
        <v>2625</v>
      </c>
      <c r="Y821" t="s">
        <v>244</v>
      </c>
      <c r="AA821">
        <v>187</v>
      </c>
      <c r="AB821" t="s">
        <v>2932</v>
      </c>
      <c r="AC821" t="s">
        <v>2930</v>
      </c>
      <c r="AD821">
        <v>5</v>
      </c>
      <c r="AE821">
        <v>711931.35</v>
      </c>
      <c r="AF821">
        <v>6172202.6399999997</v>
      </c>
    </row>
    <row r="822" spans="1:32" x14ac:dyDescent="0.25">
      <c r="A822" s="40">
        <v>820</v>
      </c>
      <c r="B822" t="s">
        <v>2933</v>
      </c>
      <c r="C822">
        <v>130</v>
      </c>
      <c r="D822">
        <v>1993</v>
      </c>
      <c r="E822">
        <v>0</v>
      </c>
      <c r="F822">
        <v>4</v>
      </c>
      <c r="H822">
        <v>2</v>
      </c>
      <c r="J822">
        <v>1</v>
      </c>
      <c r="K822" t="s">
        <v>240</v>
      </c>
      <c r="M822">
        <v>1</v>
      </c>
      <c r="N822">
        <v>104</v>
      </c>
      <c r="O822">
        <v>104</v>
      </c>
      <c r="P822">
        <v>104</v>
      </c>
      <c r="Q822">
        <v>0</v>
      </c>
      <c r="R822">
        <v>0</v>
      </c>
      <c r="S822" t="s">
        <v>2934</v>
      </c>
      <c r="T822">
        <v>250</v>
      </c>
      <c r="U822" t="s">
        <v>303</v>
      </c>
      <c r="V822" t="s">
        <v>303</v>
      </c>
      <c r="W822" t="s">
        <v>519</v>
      </c>
      <c r="X822">
        <v>2625</v>
      </c>
      <c r="Y822" t="s">
        <v>244</v>
      </c>
      <c r="AA822">
        <v>187</v>
      </c>
      <c r="AB822" t="s">
        <v>2935</v>
      </c>
      <c r="AC822" t="s">
        <v>2934</v>
      </c>
      <c r="AD822">
        <v>5</v>
      </c>
      <c r="AE822">
        <v>711491.93</v>
      </c>
      <c r="AF822">
        <v>6172424.3700000001</v>
      </c>
    </row>
    <row r="823" spans="1:32" x14ac:dyDescent="0.25">
      <c r="A823" s="40">
        <v>821</v>
      </c>
      <c r="B823" t="s">
        <v>2936</v>
      </c>
      <c r="C823">
        <v>120</v>
      </c>
      <c r="D823">
        <v>1965</v>
      </c>
      <c r="E823">
        <v>1979</v>
      </c>
      <c r="F823">
        <v>3</v>
      </c>
      <c r="H823">
        <v>1</v>
      </c>
      <c r="J823">
        <v>2</v>
      </c>
      <c r="K823" t="s">
        <v>260</v>
      </c>
      <c r="M823">
        <v>1</v>
      </c>
      <c r="N823">
        <v>119</v>
      </c>
      <c r="O823">
        <v>119</v>
      </c>
      <c r="P823">
        <v>216</v>
      </c>
      <c r="Q823">
        <v>0</v>
      </c>
      <c r="R823">
        <v>0</v>
      </c>
      <c r="S823" t="s">
        <v>2937</v>
      </c>
      <c r="T823">
        <v>7243</v>
      </c>
      <c r="U823" t="s">
        <v>417</v>
      </c>
      <c r="V823" t="s">
        <v>417</v>
      </c>
      <c r="W823" t="s">
        <v>299</v>
      </c>
      <c r="X823">
        <v>2665</v>
      </c>
      <c r="Y823" t="s">
        <v>257</v>
      </c>
      <c r="AA823">
        <v>187</v>
      </c>
      <c r="AB823" t="s">
        <v>2938</v>
      </c>
      <c r="AC823" t="s">
        <v>2937</v>
      </c>
      <c r="AD823">
        <v>5</v>
      </c>
      <c r="AE823">
        <v>713344.32</v>
      </c>
      <c r="AF823">
        <v>6169047.5499999998</v>
      </c>
    </row>
    <row r="824" spans="1:32" x14ac:dyDescent="0.25">
      <c r="A824" s="40">
        <v>822</v>
      </c>
      <c r="B824" t="s">
        <v>2939</v>
      </c>
      <c r="C824">
        <v>130</v>
      </c>
      <c r="D824">
        <v>1993</v>
      </c>
      <c r="E824">
        <v>0</v>
      </c>
      <c r="F824">
        <v>4</v>
      </c>
      <c r="H824">
        <v>2</v>
      </c>
      <c r="J824">
        <v>1</v>
      </c>
      <c r="K824" t="s">
        <v>240</v>
      </c>
      <c r="M824">
        <v>1</v>
      </c>
      <c r="N824">
        <v>76</v>
      </c>
      <c r="O824">
        <v>76</v>
      </c>
      <c r="P824">
        <v>76</v>
      </c>
      <c r="Q824">
        <v>0</v>
      </c>
      <c r="R824">
        <v>0</v>
      </c>
      <c r="S824" t="s">
        <v>2940</v>
      </c>
      <c r="T824">
        <v>9100</v>
      </c>
      <c r="U824" t="s">
        <v>267</v>
      </c>
      <c r="V824" t="s">
        <v>267</v>
      </c>
      <c r="W824" t="s">
        <v>466</v>
      </c>
      <c r="X824">
        <v>2625</v>
      </c>
      <c r="Y824" t="s">
        <v>244</v>
      </c>
      <c r="AA824">
        <v>187</v>
      </c>
      <c r="AB824" t="s">
        <v>2941</v>
      </c>
      <c r="AC824" t="s">
        <v>2940</v>
      </c>
      <c r="AD824">
        <v>5</v>
      </c>
      <c r="AE824">
        <v>711742.61</v>
      </c>
      <c r="AF824">
        <v>6172492.3499999996</v>
      </c>
    </row>
    <row r="825" spans="1:32" x14ac:dyDescent="0.25">
      <c r="A825" s="40">
        <v>823</v>
      </c>
      <c r="B825" t="s">
        <v>2942</v>
      </c>
      <c r="C825">
        <v>120</v>
      </c>
      <c r="D825">
        <v>1959</v>
      </c>
      <c r="E825">
        <v>1996</v>
      </c>
      <c r="F825">
        <v>5</v>
      </c>
      <c r="H825">
        <v>1</v>
      </c>
      <c r="J825">
        <v>2</v>
      </c>
      <c r="K825" t="s">
        <v>260</v>
      </c>
      <c r="L825">
        <v>2</v>
      </c>
      <c r="M825">
        <v>1</v>
      </c>
      <c r="N825">
        <v>80</v>
      </c>
      <c r="O825">
        <v>80</v>
      </c>
      <c r="P825">
        <v>144</v>
      </c>
      <c r="Q825">
        <v>0</v>
      </c>
      <c r="R825">
        <v>0</v>
      </c>
      <c r="S825" t="s">
        <v>2943</v>
      </c>
      <c r="T825">
        <v>1597</v>
      </c>
      <c r="U825" t="s">
        <v>822</v>
      </c>
      <c r="V825" t="s">
        <v>822</v>
      </c>
      <c r="W825" t="s">
        <v>393</v>
      </c>
      <c r="X825">
        <v>2665</v>
      </c>
      <c r="Y825" t="s">
        <v>257</v>
      </c>
      <c r="AA825">
        <v>187</v>
      </c>
      <c r="AB825" t="s">
        <v>2944</v>
      </c>
      <c r="AC825" t="s">
        <v>2943</v>
      </c>
      <c r="AD825">
        <v>5</v>
      </c>
      <c r="AE825">
        <v>712929.73</v>
      </c>
      <c r="AF825">
        <v>6169060.5800000001</v>
      </c>
    </row>
    <row r="826" spans="1:32" x14ac:dyDescent="0.25">
      <c r="A826" s="40">
        <v>824</v>
      </c>
      <c r="B826" t="s">
        <v>2945</v>
      </c>
      <c r="C826">
        <v>120</v>
      </c>
      <c r="D826">
        <v>1978</v>
      </c>
      <c r="E826">
        <v>0</v>
      </c>
      <c r="F826">
        <v>4</v>
      </c>
      <c r="H826">
        <v>1</v>
      </c>
      <c r="J826">
        <v>2</v>
      </c>
      <c r="K826" t="s">
        <v>260</v>
      </c>
      <c r="M826">
        <v>1</v>
      </c>
      <c r="N826">
        <v>91</v>
      </c>
      <c r="O826">
        <v>91</v>
      </c>
      <c r="P826">
        <v>167</v>
      </c>
      <c r="Q826">
        <v>0</v>
      </c>
      <c r="R826">
        <v>0</v>
      </c>
      <c r="S826" t="s">
        <v>2946</v>
      </c>
      <c r="T826">
        <v>5432</v>
      </c>
      <c r="U826" t="s">
        <v>913</v>
      </c>
      <c r="V826" t="s">
        <v>913</v>
      </c>
      <c r="W826" t="s">
        <v>441</v>
      </c>
      <c r="X826">
        <v>2665</v>
      </c>
      <c r="Y826" t="s">
        <v>257</v>
      </c>
      <c r="AA826">
        <v>187</v>
      </c>
      <c r="AB826" t="s">
        <v>2947</v>
      </c>
      <c r="AC826" t="s">
        <v>2946</v>
      </c>
      <c r="AD826">
        <v>5</v>
      </c>
      <c r="AE826">
        <v>714136.05</v>
      </c>
      <c r="AF826">
        <v>6168762.75</v>
      </c>
    </row>
    <row r="827" spans="1:32" x14ac:dyDescent="0.25">
      <c r="A827" s="40">
        <v>825</v>
      </c>
      <c r="B827" t="s">
        <v>2948</v>
      </c>
      <c r="C827">
        <v>120</v>
      </c>
      <c r="D827">
        <v>1972</v>
      </c>
      <c r="E827">
        <v>0</v>
      </c>
      <c r="F827">
        <v>3</v>
      </c>
      <c r="H827">
        <v>1</v>
      </c>
      <c r="J827">
        <v>2</v>
      </c>
      <c r="K827" t="s">
        <v>260</v>
      </c>
      <c r="M827">
        <v>1</v>
      </c>
      <c r="N827">
        <v>115</v>
      </c>
      <c r="O827">
        <v>115</v>
      </c>
      <c r="P827">
        <v>115</v>
      </c>
      <c r="Q827">
        <v>0</v>
      </c>
      <c r="R827">
        <v>0</v>
      </c>
      <c r="S827" t="s">
        <v>2949</v>
      </c>
      <c r="T827">
        <v>7882</v>
      </c>
      <c r="U827" t="s">
        <v>372</v>
      </c>
      <c r="V827" t="s">
        <v>372</v>
      </c>
      <c r="W827" t="s">
        <v>2950</v>
      </c>
      <c r="X827">
        <v>2625</v>
      </c>
      <c r="Y827" t="s">
        <v>244</v>
      </c>
      <c r="AA827">
        <v>187</v>
      </c>
      <c r="AB827" t="s">
        <v>2951</v>
      </c>
      <c r="AC827" t="s">
        <v>2949</v>
      </c>
      <c r="AD827">
        <v>5</v>
      </c>
      <c r="AE827">
        <v>711910.8</v>
      </c>
      <c r="AF827">
        <v>6172226.2699999996</v>
      </c>
    </row>
    <row r="828" spans="1:32" x14ac:dyDescent="0.25">
      <c r="A828" s="40">
        <v>826</v>
      </c>
      <c r="B828" t="s">
        <v>2952</v>
      </c>
      <c r="C828">
        <v>120</v>
      </c>
      <c r="D828">
        <v>1963</v>
      </c>
      <c r="E828">
        <v>1982</v>
      </c>
      <c r="F828">
        <v>3</v>
      </c>
      <c r="H828">
        <v>2</v>
      </c>
      <c r="J828">
        <v>2</v>
      </c>
      <c r="K828" t="s">
        <v>247</v>
      </c>
      <c r="M828">
        <v>1</v>
      </c>
      <c r="N828">
        <v>113</v>
      </c>
      <c r="O828">
        <v>113</v>
      </c>
      <c r="P828">
        <v>207</v>
      </c>
      <c r="Q828">
        <v>0</v>
      </c>
      <c r="R828">
        <v>0</v>
      </c>
      <c r="S828" t="s">
        <v>2953</v>
      </c>
      <c r="T828">
        <v>2130</v>
      </c>
      <c r="U828" t="s">
        <v>626</v>
      </c>
      <c r="V828" t="s">
        <v>626</v>
      </c>
      <c r="W828" t="s">
        <v>480</v>
      </c>
      <c r="X828">
        <v>2665</v>
      </c>
      <c r="Y828" t="s">
        <v>257</v>
      </c>
      <c r="AA828">
        <v>187</v>
      </c>
      <c r="AB828" t="s">
        <v>2954</v>
      </c>
      <c r="AC828" t="s">
        <v>2953</v>
      </c>
      <c r="AD828">
        <v>5</v>
      </c>
      <c r="AE828">
        <v>712052.33</v>
      </c>
      <c r="AF828">
        <v>6169499.6299999999</v>
      </c>
    </row>
    <row r="829" spans="1:32" x14ac:dyDescent="0.25">
      <c r="A829" s="40">
        <v>827</v>
      </c>
      <c r="B829" t="s">
        <v>2955</v>
      </c>
      <c r="C829">
        <v>120</v>
      </c>
      <c r="D829">
        <v>1967</v>
      </c>
      <c r="E829">
        <v>1973</v>
      </c>
      <c r="F829">
        <v>90</v>
      </c>
      <c r="H829">
        <v>1</v>
      </c>
      <c r="J829">
        <v>1</v>
      </c>
      <c r="K829" t="s">
        <v>240</v>
      </c>
      <c r="M829">
        <v>1</v>
      </c>
      <c r="N829">
        <v>148</v>
      </c>
      <c r="O829">
        <v>148</v>
      </c>
      <c r="P829">
        <v>148</v>
      </c>
      <c r="Q829">
        <v>0</v>
      </c>
      <c r="R829">
        <v>0</v>
      </c>
      <c r="S829" t="s">
        <v>2956</v>
      </c>
      <c r="T829">
        <v>6391</v>
      </c>
      <c r="U829" t="s">
        <v>539</v>
      </c>
      <c r="V829" t="s">
        <v>539</v>
      </c>
      <c r="W829" t="s">
        <v>272</v>
      </c>
      <c r="X829">
        <v>2625</v>
      </c>
      <c r="Y829" t="s">
        <v>244</v>
      </c>
      <c r="AA829">
        <v>187</v>
      </c>
      <c r="AB829" t="s">
        <v>2957</v>
      </c>
      <c r="AC829" t="s">
        <v>2956</v>
      </c>
      <c r="AD829">
        <v>5</v>
      </c>
      <c r="AE829">
        <v>711200.45</v>
      </c>
      <c r="AF829">
        <v>6171714.3600000003</v>
      </c>
    </row>
    <row r="830" spans="1:32" x14ac:dyDescent="0.25">
      <c r="A830" s="40">
        <v>828</v>
      </c>
      <c r="B830" t="s">
        <v>2958</v>
      </c>
      <c r="C830">
        <v>120</v>
      </c>
      <c r="D830">
        <v>1955</v>
      </c>
      <c r="E830">
        <v>0</v>
      </c>
      <c r="F830">
        <v>4</v>
      </c>
      <c r="H830">
        <v>1</v>
      </c>
      <c r="J830">
        <v>2</v>
      </c>
      <c r="K830" t="s">
        <v>247</v>
      </c>
      <c r="L830">
        <v>2</v>
      </c>
      <c r="M830">
        <v>1</v>
      </c>
      <c r="N830">
        <v>59</v>
      </c>
      <c r="O830">
        <v>59</v>
      </c>
      <c r="P830">
        <v>93</v>
      </c>
      <c r="Q830">
        <v>0</v>
      </c>
      <c r="R830">
        <v>0</v>
      </c>
      <c r="S830" t="s">
        <v>2959</v>
      </c>
      <c r="T830">
        <v>2160</v>
      </c>
      <c r="U830" t="s">
        <v>2688</v>
      </c>
      <c r="V830" t="s">
        <v>2688</v>
      </c>
      <c r="W830" t="s">
        <v>454</v>
      </c>
      <c r="X830">
        <v>2625</v>
      </c>
      <c r="Y830" t="s">
        <v>244</v>
      </c>
      <c r="AA830">
        <v>187</v>
      </c>
      <c r="AB830" t="s">
        <v>2960</v>
      </c>
      <c r="AC830" t="s">
        <v>2959</v>
      </c>
      <c r="AD830">
        <v>5</v>
      </c>
      <c r="AE830">
        <v>712955.96</v>
      </c>
      <c r="AF830">
        <v>6170234.2400000002</v>
      </c>
    </row>
    <row r="831" spans="1:32" x14ac:dyDescent="0.25">
      <c r="A831" s="40">
        <v>829</v>
      </c>
      <c r="B831" t="s">
        <v>2961</v>
      </c>
      <c r="C831">
        <v>120</v>
      </c>
      <c r="D831">
        <v>1971</v>
      </c>
      <c r="E831">
        <v>1987</v>
      </c>
      <c r="F831">
        <v>3</v>
      </c>
      <c r="H831">
        <v>1</v>
      </c>
      <c r="J831">
        <v>1</v>
      </c>
      <c r="K831" t="s">
        <v>240</v>
      </c>
      <c r="M831">
        <v>1</v>
      </c>
      <c r="N831">
        <v>172</v>
      </c>
      <c r="O831">
        <v>172</v>
      </c>
      <c r="P831">
        <v>155</v>
      </c>
      <c r="Q831">
        <v>0</v>
      </c>
      <c r="R831">
        <v>0</v>
      </c>
      <c r="S831" t="s">
        <v>2962</v>
      </c>
      <c r="T831">
        <v>6391</v>
      </c>
      <c r="U831" t="s">
        <v>539</v>
      </c>
      <c r="V831" t="s">
        <v>539</v>
      </c>
      <c r="W831" t="s">
        <v>511</v>
      </c>
      <c r="X831">
        <v>2625</v>
      </c>
      <c r="Y831" t="s">
        <v>244</v>
      </c>
      <c r="AA831">
        <v>187</v>
      </c>
      <c r="AB831" t="s">
        <v>2963</v>
      </c>
      <c r="AC831" t="s">
        <v>2962</v>
      </c>
      <c r="AD831">
        <v>5</v>
      </c>
      <c r="AE831">
        <v>711245.87</v>
      </c>
      <c r="AF831">
        <v>6171537.8200000003</v>
      </c>
    </row>
    <row r="832" spans="1:32" x14ac:dyDescent="0.25">
      <c r="A832" s="40">
        <v>830</v>
      </c>
      <c r="B832" t="s">
        <v>2964</v>
      </c>
      <c r="C832">
        <v>120</v>
      </c>
      <c r="D832">
        <v>1969</v>
      </c>
      <c r="E832">
        <v>1984</v>
      </c>
      <c r="F832">
        <v>3</v>
      </c>
      <c r="H832">
        <v>1</v>
      </c>
      <c r="J832">
        <v>2</v>
      </c>
      <c r="K832" t="s">
        <v>260</v>
      </c>
      <c r="L832">
        <v>2</v>
      </c>
      <c r="M832">
        <v>1</v>
      </c>
      <c r="N832">
        <v>138</v>
      </c>
      <c r="O832">
        <v>138</v>
      </c>
      <c r="P832">
        <v>138</v>
      </c>
      <c r="Q832">
        <v>0</v>
      </c>
      <c r="R832">
        <v>0</v>
      </c>
      <c r="S832" t="s">
        <v>2965</v>
      </c>
      <c r="T832">
        <v>7882</v>
      </c>
      <c r="U832" t="s">
        <v>372</v>
      </c>
      <c r="V832" t="s">
        <v>372</v>
      </c>
      <c r="W832" t="s">
        <v>2966</v>
      </c>
      <c r="X832">
        <v>2625</v>
      </c>
      <c r="Y832" t="s">
        <v>244</v>
      </c>
      <c r="AA832">
        <v>187</v>
      </c>
      <c r="AB832" t="s">
        <v>2967</v>
      </c>
      <c r="AC832" t="s">
        <v>2965</v>
      </c>
      <c r="AD832">
        <v>5</v>
      </c>
      <c r="AE832">
        <v>711957.03</v>
      </c>
      <c r="AF832">
        <v>6172308.3200000003</v>
      </c>
    </row>
    <row r="833" spans="1:32" x14ac:dyDescent="0.25">
      <c r="A833" s="40">
        <v>831</v>
      </c>
      <c r="B833" t="s">
        <v>2968</v>
      </c>
      <c r="C833">
        <v>130</v>
      </c>
      <c r="D833">
        <v>1978</v>
      </c>
      <c r="E833">
        <v>0</v>
      </c>
      <c r="F833">
        <v>4</v>
      </c>
      <c r="H833">
        <v>1</v>
      </c>
      <c r="J833">
        <v>1</v>
      </c>
      <c r="K833" t="s">
        <v>240</v>
      </c>
      <c r="M833">
        <v>1</v>
      </c>
      <c r="N833">
        <v>63</v>
      </c>
      <c r="O833">
        <v>63</v>
      </c>
      <c r="P833">
        <v>112</v>
      </c>
      <c r="Q833">
        <v>0</v>
      </c>
      <c r="R833">
        <v>0</v>
      </c>
      <c r="S833" t="s">
        <v>2969</v>
      </c>
      <c r="T833">
        <v>2225</v>
      </c>
      <c r="U833" t="s">
        <v>2694</v>
      </c>
      <c r="V833" t="s">
        <v>2694</v>
      </c>
      <c r="W833" t="s">
        <v>441</v>
      </c>
      <c r="X833">
        <v>2665</v>
      </c>
      <c r="Y833" t="s">
        <v>257</v>
      </c>
      <c r="AA833">
        <v>187</v>
      </c>
      <c r="AB833" t="s">
        <v>2970</v>
      </c>
      <c r="AC833" t="s">
        <v>2969</v>
      </c>
      <c r="AD833">
        <v>5</v>
      </c>
      <c r="AE833">
        <v>713417.61</v>
      </c>
      <c r="AF833">
        <v>6169702.7400000002</v>
      </c>
    </row>
    <row r="834" spans="1:32" x14ac:dyDescent="0.25">
      <c r="A834" s="40">
        <v>832</v>
      </c>
      <c r="B834" t="s">
        <v>2971</v>
      </c>
      <c r="C834">
        <v>120</v>
      </c>
      <c r="D834">
        <v>1971</v>
      </c>
      <c r="E834">
        <v>1980</v>
      </c>
      <c r="F834">
        <v>10</v>
      </c>
      <c r="H834">
        <v>1</v>
      </c>
      <c r="J834">
        <v>1</v>
      </c>
      <c r="K834" t="s">
        <v>240</v>
      </c>
      <c r="L834">
        <v>80</v>
      </c>
      <c r="M834">
        <v>1</v>
      </c>
      <c r="N834">
        <v>200</v>
      </c>
      <c r="O834">
        <v>200</v>
      </c>
      <c r="P834">
        <v>200</v>
      </c>
      <c r="Q834">
        <v>0</v>
      </c>
      <c r="R834">
        <v>0</v>
      </c>
      <c r="S834" t="s">
        <v>2972</v>
      </c>
      <c r="T834">
        <v>6391</v>
      </c>
      <c r="U834" t="s">
        <v>539</v>
      </c>
      <c r="V834" t="s">
        <v>539</v>
      </c>
      <c r="W834" t="s">
        <v>935</v>
      </c>
      <c r="X834">
        <v>2625</v>
      </c>
      <c r="Y834" t="s">
        <v>244</v>
      </c>
      <c r="AA834">
        <v>187</v>
      </c>
      <c r="AB834" t="s">
        <v>2973</v>
      </c>
      <c r="AC834" t="s">
        <v>2972</v>
      </c>
      <c r="AD834">
        <v>5</v>
      </c>
      <c r="AE834">
        <v>711150.88</v>
      </c>
      <c r="AF834">
        <v>6172198.6399999997</v>
      </c>
    </row>
    <row r="835" spans="1:32" x14ac:dyDescent="0.25">
      <c r="A835" s="40">
        <v>833</v>
      </c>
      <c r="B835" t="s">
        <v>2974</v>
      </c>
      <c r="C835">
        <v>130</v>
      </c>
      <c r="D835">
        <v>1978</v>
      </c>
      <c r="E835">
        <v>0</v>
      </c>
      <c r="F835">
        <v>4</v>
      </c>
      <c r="H835">
        <v>1</v>
      </c>
      <c r="J835">
        <v>1</v>
      </c>
      <c r="K835" t="s">
        <v>240</v>
      </c>
      <c r="M835">
        <v>1</v>
      </c>
      <c r="N835">
        <v>61</v>
      </c>
      <c r="O835">
        <v>61</v>
      </c>
      <c r="P835">
        <v>109</v>
      </c>
      <c r="Q835">
        <v>0</v>
      </c>
      <c r="R835">
        <v>0</v>
      </c>
      <c r="S835" t="s">
        <v>2975</v>
      </c>
      <c r="T835">
        <v>975</v>
      </c>
      <c r="U835" t="s">
        <v>2560</v>
      </c>
      <c r="V835" t="s">
        <v>2560</v>
      </c>
      <c r="W835" t="s">
        <v>569</v>
      </c>
      <c r="X835">
        <v>2665</v>
      </c>
      <c r="Y835" t="s">
        <v>257</v>
      </c>
      <c r="AA835">
        <v>187</v>
      </c>
      <c r="AB835" t="s">
        <v>2976</v>
      </c>
      <c r="AC835" t="s">
        <v>2975</v>
      </c>
      <c r="AD835">
        <v>5</v>
      </c>
      <c r="AE835">
        <v>713712.69</v>
      </c>
      <c r="AF835">
        <v>6169501.3200000003</v>
      </c>
    </row>
    <row r="836" spans="1:32" x14ac:dyDescent="0.25">
      <c r="A836" s="40">
        <v>834</v>
      </c>
      <c r="B836" t="s">
        <v>2977</v>
      </c>
      <c r="C836">
        <v>120</v>
      </c>
      <c r="D836">
        <v>1969</v>
      </c>
      <c r="E836">
        <v>1982</v>
      </c>
      <c r="F836">
        <v>3</v>
      </c>
      <c r="H836">
        <v>1</v>
      </c>
      <c r="J836">
        <v>2</v>
      </c>
      <c r="K836" t="s">
        <v>247</v>
      </c>
      <c r="M836">
        <v>1</v>
      </c>
      <c r="N836">
        <v>139</v>
      </c>
      <c r="O836">
        <v>139</v>
      </c>
      <c r="P836">
        <v>182</v>
      </c>
      <c r="Q836">
        <v>0</v>
      </c>
      <c r="R836">
        <v>0</v>
      </c>
      <c r="S836" t="s">
        <v>2978</v>
      </c>
      <c r="T836">
        <v>7243</v>
      </c>
      <c r="U836" t="s">
        <v>417</v>
      </c>
      <c r="V836" t="s">
        <v>417</v>
      </c>
      <c r="W836" t="s">
        <v>1101</v>
      </c>
      <c r="X836">
        <v>2665</v>
      </c>
      <c r="Y836" t="s">
        <v>257</v>
      </c>
      <c r="AA836">
        <v>187</v>
      </c>
      <c r="AB836" t="s">
        <v>2979</v>
      </c>
      <c r="AC836" t="s">
        <v>2978</v>
      </c>
      <c r="AD836">
        <v>5</v>
      </c>
      <c r="AE836">
        <v>713063.93</v>
      </c>
      <c r="AF836">
        <v>6169141.5199999996</v>
      </c>
    </row>
    <row r="837" spans="1:32" x14ac:dyDescent="0.25">
      <c r="A837" s="40">
        <v>835</v>
      </c>
      <c r="B837" t="s">
        <v>2980</v>
      </c>
      <c r="C837">
        <v>120</v>
      </c>
      <c r="D837">
        <v>1971</v>
      </c>
      <c r="E837">
        <v>0</v>
      </c>
      <c r="F837">
        <v>3</v>
      </c>
      <c r="H837">
        <v>1</v>
      </c>
      <c r="J837">
        <v>2</v>
      </c>
      <c r="K837" t="s">
        <v>260</v>
      </c>
      <c r="L837">
        <v>2</v>
      </c>
      <c r="M837">
        <v>1</v>
      </c>
      <c r="N837">
        <v>137</v>
      </c>
      <c r="O837">
        <v>137</v>
      </c>
      <c r="P837">
        <v>137</v>
      </c>
      <c r="Q837">
        <v>0</v>
      </c>
      <c r="R837">
        <v>0</v>
      </c>
      <c r="S837" t="s">
        <v>2981</v>
      </c>
      <c r="T837">
        <v>7775</v>
      </c>
      <c r="U837" t="s">
        <v>262</v>
      </c>
      <c r="V837" t="s">
        <v>262</v>
      </c>
      <c r="W837" t="s">
        <v>1326</v>
      </c>
      <c r="X837">
        <v>2665</v>
      </c>
      <c r="Y837" t="s">
        <v>257</v>
      </c>
      <c r="AA837">
        <v>187</v>
      </c>
      <c r="AB837" t="s">
        <v>2982</v>
      </c>
      <c r="AC837" t="s">
        <v>2981</v>
      </c>
      <c r="AD837">
        <v>5</v>
      </c>
      <c r="AE837">
        <v>712300.38</v>
      </c>
      <c r="AF837">
        <v>6169119.4800000004</v>
      </c>
    </row>
    <row r="838" spans="1:32" x14ac:dyDescent="0.25">
      <c r="A838" s="40">
        <v>836</v>
      </c>
      <c r="B838" t="s">
        <v>2983</v>
      </c>
      <c r="C838">
        <v>130</v>
      </c>
      <c r="D838">
        <v>2002</v>
      </c>
      <c r="E838">
        <v>0</v>
      </c>
      <c r="F838">
        <v>5</v>
      </c>
      <c r="H838">
        <v>1</v>
      </c>
      <c r="J838">
        <v>2</v>
      </c>
      <c r="K838" t="s">
        <v>260</v>
      </c>
      <c r="L838">
        <v>90</v>
      </c>
      <c r="M838">
        <v>1</v>
      </c>
      <c r="N838">
        <v>108</v>
      </c>
      <c r="O838">
        <v>108</v>
      </c>
      <c r="P838">
        <v>103</v>
      </c>
      <c r="Q838">
        <v>0</v>
      </c>
      <c r="R838">
        <v>0</v>
      </c>
      <c r="S838" t="s">
        <v>2984</v>
      </c>
      <c r="T838">
        <v>9180</v>
      </c>
      <c r="U838" t="s">
        <v>2985</v>
      </c>
      <c r="V838" t="s">
        <v>2985</v>
      </c>
      <c r="W838" t="s">
        <v>337</v>
      </c>
      <c r="X838">
        <v>2665</v>
      </c>
      <c r="Y838" t="s">
        <v>257</v>
      </c>
      <c r="AA838">
        <v>187</v>
      </c>
      <c r="AB838" t="s">
        <v>2986</v>
      </c>
      <c r="AC838" t="s">
        <v>2984</v>
      </c>
      <c r="AD838">
        <v>5</v>
      </c>
      <c r="AE838">
        <v>713887.7</v>
      </c>
      <c r="AF838">
        <v>6168727.7300000004</v>
      </c>
    </row>
    <row r="839" spans="1:32" x14ac:dyDescent="0.25">
      <c r="A839" s="40">
        <v>837</v>
      </c>
      <c r="B839" t="s">
        <v>2987</v>
      </c>
      <c r="C839">
        <v>120</v>
      </c>
      <c r="D839">
        <v>2014</v>
      </c>
      <c r="E839">
        <v>0</v>
      </c>
      <c r="F839">
        <v>5</v>
      </c>
      <c r="H839">
        <v>2</v>
      </c>
      <c r="J839">
        <v>5</v>
      </c>
      <c r="K839" t="s">
        <v>253</v>
      </c>
      <c r="M839">
        <v>1</v>
      </c>
      <c r="N839">
        <v>232</v>
      </c>
      <c r="O839">
        <v>232</v>
      </c>
      <c r="P839">
        <v>183</v>
      </c>
      <c r="Q839">
        <v>0</v>
      </c>
      <c r="R839">
        <v>0</v>
      </c>
      <c r="S839" t="s">
        <v>2988</v>
      </c>
      <c r="T839">
        <v>4260</v>
      </c>
      <c r="U839" t="s">
        <v>851</v>
      </c>
      <c r="V839" t="s">
        <v>851</v>
      </c>
      <c r="W839" t="s">
        <v>413</v>
      </c>
      <c r="X839">
        <v>2665</v>
      </c>
      <c r="Y839" t="s">
        <v>257</v>
      </c>
      <c r="AA839">
        <v>187</v>
      </c>
      <c r="AB839" t="s">
        <v>2989</v>
      </c>
      <c r="AC839" t="s">
        <v>2988</v>
      </c>
      <c r="AD839">
        <v>5</v>
      </c>
      <c r="AE839">
        <v>713982.64</v>
      </c>
      <c r="AF839">
        <v>6169313.8600000003</v>
      </c>
    </row>
    <row r="840" spans="1:32" x14ac:dyDescent="0.25">
      <c r="A840" s="40">
        <v>838</v>
      </c>
      <c r="B840" t="s">
        <v>2990</v>
      </c>
      <c r="C840">
        <v>120</v>
      </c>
      <c r="D840">
        <v>1957</v>
      </c>
      <c r="E840">
        <v>1999</v>
      </c>
      <c r="F840">
        <v>3</v>
      </c>
      <c r="H840">
        <v>2</v>
      </c>
      <c r="J840">
        <v>2</v>
      </c>
      <c r="K840" t="s">
        <v>260</v>
      </c>
      <c r="M840">
        <v>1</v>
      </c>
      <c r="N840">
        <v>144</v>
      </c>
      <c r="O840">
        <v>144</v>
      </c>
      <c r="P840">
        <v>144</v>
      </c>
      <c r="Q840">
        <v>0</v>
      </c>
      <c r="R840">
        <v>0</v>
      </c>
      <c r="S840" t="s">
        <v>2991</v>
      </c>
      <c r="T840">
        <v>7243</v>
      </c>
      <c r="U840" t="s">
        <v>417</v>
      </c>
      <c r="V840" t="s">
        <v>417</v>
      </c>
      <c r="W840" t="s">
        <v>421</v>
      </c>
      <c r="X840">
        <v>2665</v>
      </c>
      <c r="Y840" t="s">
        <v>257</v>
      </c>
      <c r="AA840">
        <v>187</v>
      </c>
      <c r="AB840" t="s">
        <v>2992</v>
      </c>
      <c r="AC840" t="s">
        <v>2991</v>
      </c>
      <c r="AD840">
        <v>5</v>
      </c>
      <c r="AE840">
        <v>713326.07</v>
      </c>
      <c r="AF840">
        <v>6169052.3099999996</v>
      </c>
    </row>
    <row r="841" spans="1:32" x14ac:dyDescent="0.25">
      <c r="A841" s="40">
        <v>839</v>
      </c>
      <c r="B841" t="s">
        <v>2993</v>
      </c>
      <c r="C841">
        <v>120</v>
      </c>
      <c r="D841">
        <v>1972</v>
      </c>
      <c r="E841">
        <v>0</v>
      </c>
      <c r="F841">
        <v>1</v>
      </c>
      <c r="H841">
        <v>1</v>
      </c>
      <c r="J841">
        <v>2</v>
      </c>
      <c r="K841" t="s">
        <v>260</v>
      </c>
      <c r="M841">
        <v>1</v>
      </c>
      <c r="N841">
        <v>146</v>
      </c>
      <c r="O841">
        <v>146</v>
      </c>
      <c r="P841">
        <v>146</v>
      </c>
      <c r="Q841">
        <v>0</v>
      </c>
      <c r="R841">
        <v>0</v>
      </c>
      <c r="S841" t="s">
        <v>2994</v>
      </c>
      <c r="T841">
        <v>7882</v>
      </c>
      <c r="U841" t="s">
        <v>372</v>
      </c>
      <c r="V841" t="s">
        <v>372</v>
      </c>
      <c r="W841" t="s">
        <v>2995</v>
      </c>
      <c r="X841">
        <v>2625</v>
      </c>
      <c r="Y841" t="s">
        <v>244</v>
      </c>
      <c r="AA841">
        <v>187</v>
      </c>
      <c r="AB841" t="s">
        <v>2996</v>
      </c>
      <c r="AC841" t="s">
        <v>2994</v>
      </c>
      <c r="AD841">
        <v>5</v>
      </c>
      <c r="AE841">
        <v>711925.24</v>
      </c>
      <c r="AF841">
        <v>6172338.7800000003</v>
      </c>
    </row>
    <row r="842" spans="1:32" x14ac:dyDescent="0.25">
      <c r="A842" s="40">
        <v>840</v>
      </c>
      <c r="B842" t="s">
        <v>2997</v>
      </c>
      <c r="C842">
        <v>420</v>
      </c>
      <c r="D842">
        <v>1967</v>
      </c>
      <c r="E842">
        <v>0</v>
      </c>
      <c r="F842">
        <v>1</v>
      </c>
      <c r="H842">
        <v>1</v>
      </c>
      <c r="J842">
        <v>2</v>
      </c>
      <c r="K842" t="s">
        <v>247</v>
      </c>
      <c r="M842">
        <v>1</v>
      </c>
      <c r="N842">
        <v>206</v>
      </c>
      <c r="O842">
        <v>206</v>
      </c>
      <c r="P842">
        <v>0</v>
      </c>
      <c r="Q842">
        <v>206</v>
      </c>
      <c r="R842">
        <v>0</v>
      </c>
      <c r="S842" t="s">
        <v>2998</v>
      </c>
      <c r="T842">
        <v>2200</v>
      </c>
      <c r="U842" t="s">
        <v>2999</v>
      </c>
      <c r="V842" t="s">
        <v>2999</v>
      </c>
      <c r="W842" t="s">
        <v>569</v>
      </c>
      <c r="X842">
        <v>2625</v>
      </c>
      <c r="Y842" t="s">
        <v>244</v>
      </c>
      <c r="AA842">
        <v>187</v>
      </c>
      <c r="AB842" t="s">
        <v>3000</v>
      </c>
      <c r="AC842" t="s">
        <v>2998</v>
      </c>
      <c r="AD842">
        <v>5</v>
      </c>
      <c r="AE842">
        <v>711368.38</v>
      </c>
      <c r="AF842">
        <v>6172670.6500000004</v>
      </c>
    </row>
    <row r="843" spans="1:32" x14ac:dyDescent="0.25">
      <c r="A843" s="40">
        <v>841</v>
      </c>
      <c r="B843" t="s">
        <v>3001</v>
      </c>
      <c r="C843">
        <v>420</v>
      </c>
      <c r="D843">
        <v>1967</v>
      </c>
      <c r="E843">
        <v>0</v>
      </c>
      <c r="F843">
        <v>1</v>
      </c>
      <c r="H843">
        <v>1</v>
      </c>
      <c r="J843">
        <v>2</v>
      </c>
      <c r="K843" t="s">
        <v>247</v>
      </c>
      <c r="M843">
        <v>1</v>
      </c>
      <c r="N843">
        <v>160</v>
      </c>
      <c r="O843">
        <v>160</v>
      </c>
      <c r="P843">
        <v>0</v>
      </c>
      <c r="Q843">
        <v>160</v>
      </c>
      <c r="R843">
        <v>0</v>
      </c>
      <c r="S843" t="s">
        <v>2998</v>
      </c>
      <c r="T843">
        <v>2200</v>
      </c>
      <c r="U843" t="s">
        <v>2999</v>
      </c>
      <c r="V843" t="s">
        <v>2999</v>
      </c>
      <c r="W843" t="s">
        <v>569</v>
      </c>
      <c r="X843">
        <v>2625</v>
      </c>
      <c r="Y843" t="s">
        <v>244</v>
      </c>
      <c r="AA843">
        <v>187</v>
      </c>
      <c r="AB843" t="s">
        <v>3000</v>
      </c>
      <c r="AC843" t="s">
        <v>2998</v>
      </c>
      <c r="AD843">
        <v>5</v>
      </c>
      <c r="AE843">
        <v>711368.38</v>
      </c>
      <c r="AF843">
        <v>6172670.6500000004</v>
      </c>
    </row>
    <row r="844" spans="1:32" x14ac:dyDescent="0.25">
      <c r="A844" s="40">
        <v>842</v>
      </c>
      <c r="B844" t="s">
        <v>3002</v>
      </c>
      <c r="C844">
        <v>130</v>
      </c>
      <c r="D844">
        <v>1978</v>
      </c>
      <c r="E844">
        <v>0</v>
      </c>
      <c r="F844">
        <v>4</v>
      </c>
      <c r="H844">
        <v>1</v>
      </c>
      <c r="J844">
        <v>1</v>
      </c>
      <c r="K844" t="s">
        <v>240</v>
      </c>
      <c r="M844">
        <v>1</v>
      </c>
      <c r="N844">
        <v>63</v>
      </c>
      <c r="O844">
        <v>63</v>
      </c>
      <c r="P844">
        <v>112</v>
      </c>
      <c r="Q844">
        <v>0</v>
      </c>
      <c r="R844">
        <v>0</v>
      </c>
      <c r="S844" t="s">
        <v>3003</v>
      </c>
      <c r="T844">
        <v>5475</v>
      </c>
      <c r="U844" t="s">
        <v>3004</v>
      </c>
      <c r="V844" t="s">
        <v>3004</v>
      </c>
      <c r="W844" t="s">
        <v>256</v>
      </c>
      <c r="X844">
        <v>2665</v>
      </c>
      <c r="Y844" t="s">
        <v>257</v>
      </c>
      <c r="AA844">
        <v>187</v>
      </c>
      <c r="AB844" t="s">
        <v>3005</v>
      </c>
      <c r="AC844" t="s">
        <v>3003</v>
      </c>
      <c r="AD844">
        <v>5</v>
      </c>
      <c r="AE844">
        <v>713631.7</v>
      </c>
      <c r="AF844">
        <v>6169619.0099999998</v>
      </c>
    </row>
    <row r="845" spans="1:32" x14ac:dyDescent="0.25">
      <c r="A845" s="40">
        <v>843</v>
      </c>
      <c r="B845" t="s">
        <v>3006</v>
      </c>
      <c r="C845">
        <v>120</v>
      </c>
      <c r="D845">
        <v>1972</v>
      </c>
      <c r="E845">
        <v>0</v>
      </c>
      <c r="F845">
        <v>3</v>
      </c>
      <c r="H845">
        <v>1</v>
      </c>
      <c r="J845">
        <v>2</v>
      </c>
      <c r="K845" t="s">
        <v>260</v>
      </c>
      <c r="M845">
        <v>1</v>
      </c>
      <c r="N845">
        <v>130</v>
      </c>
      <c r="O845">
        <v>130</v>
      </c>
      <c r="P845">
        <v>130</v>
      </c>
      <c r="Q845">
        <v>0</v>
      </c>
      <c r="R845">
        <v>0</v>
      </c>
      <c r="S845" t="s">
        <v>3007</v>
      </c>
      <c r="T845">
        <v>6178</v>
      </c>
      <c r="U845" t="s">
        <v>2647</v>
      </c>
      <c r="V845" t="s">
        <v>2647</v>
      </c>
      <c r="W845" t="s">
        <v>393</v>
      </c>
      <c r="X845">
        <v>2625</v>
      </c>
      <c r="Y845" t="s">
        <v>244</v>
      </c>
      <c r="AA845">
        <v>187</v>
      </c>
      <c r="AB845" t="s">
        <v>3008</v>
      </c>
      <c r="AC845" t="s">
        <v>3007</v>
      </c>
      <c r="AD845">
        <v>5</v>
      </c>
      <c r="AE845">
        <v>711584.7</v>
      </c>
      <c r="AF845">
        <v>6171631.9199999999</v>
      </c>
    </row>
    <row r="846" spans="1:32" x14ac:dyDescent="0.25">
      <c r="A846" s="40">
        <v>844</v>
      </c>
      <c r="B846" t="s">
        <v>3009</v>
      </c>
      <c r="C846">
        <v>120</v>
      </c>
      <c r="D846">
        <v>1979</v>
      </c>
      <c r="E846">
        <v>0</v>
      </c>
      <c r="F846">
        <v>5</v>
      </c>
      <c r="H846">
        <v>1</v>
      </c>
      <c r="J846">
        <v>2</v>
      </c>
      <c r="K846" t="s">
        <v>260</v>
      </c>
      <c r="M846">
        <v>1</v>
      </c>
      <c r="N846">
        <v>75</v>
      </c>
      <c r="O846">
        <v>75</v>
      </c>
      <c r="P846">
        <v>130</v>
      </c>
      <c r="Q846">
        <v>0</v>
      </c>
      <c r="R846">
        <v>0</v>
      </c>
      <c r="S846" t="s">
        <v>3010</v>
      </c>
      <c r="T846">
        <v>8095</v>
      </c>
      <c r="U846" t="s">
        <v>2698</v>
      </c>
      <c r="V846" t="s">
        <v>2698</v>
      </c>
      <c r="W846" t="s">
        <v>260</v>
      </c>
      <c r="X846">
        <v>2665</v>
      </c>
      <c r="Y846" t="s">
        <v>257</v>
      </c>
      <c r="AA846">
        <v>187</v>
      </c>
      <c r="AB846" t="s">
        <v>3011</v>
      </c>
      <c r="AC846" t="s">
        <v>3010</v>
      </c>
      <c r="AD846">
        <v>5</v>
      </c>
      <c r="AE846">
        <v>713588.46</v>
      </c>
      <c r="AF846">
        <v>6168706.9000000004</v>
      </c>
    </row>
    <row r="847" spans="1:32" x14ac:dyDescent="0.25">
      <c r="A847" s="40">
        <v>845</v>
      </c>
      <c r="B847" t="s">
        <v>3012</v>
      </c>
      <c r="C847">
        <v>120</v>
      </c>
      <c r="D847">
        <v>1961</v>
      </c>
      <c r="E847">
        <v>2007</v>
      </c>
      <c r="F847">
        <v>90</v>
      </c>
      <c r="H847">
        <v>1</v>
      </c>
      <c r="J847">
        <v>2</v>
      </c>
      <c r="K847" t="s">
        <v>260</v>
      </c>
      <c r="L847">
        <v>2</v>
      </c>
      <c r="M847">
        <v>1</v>
      </c>
      <c r="N847">
        <v>165</v>
      </c>
      <c r="O847">
        <v>165</v>
      </c>
      <c r="P847">
        <v>165</v>
      </c>
      <c r="Q847">
        <v>0</v>
      </c>
      <c r="R847">
        <v>0</v>
      </c>
      <c r="S847" t="s">
        <v>3013</v>
      </c>
      <c r="T847">
        <v>2769</v>
      </c>
      <c r="U847" t="s">
        <v>1138</v>
      </c>
      <c r="V847" t="s">
        <v>1138</v>
      </c>
      <c r="W847" t="s">
        <v>1270</v>
      </c>
      <c r="X847">
        <v>2665</v>
      </c>
      <c r="Y847" t="s">
        <v>257</v>
      </c>
      <c r="AA847">
        <v>187</v>
      </c>
      <c r="AB847" t="s">
        <v>3014</v>
      </c>
      <c r="AC847" t="s">
        <v>3013</v>
      </c>
      <c r="AD847">
        <v>5</v>
      </c>
      <c r="AE847">
        <v>714038.14</v>
      </c>
      <c r="AF847">
        <v>6169195.0099999998</v>
      </c>
    </row>
    <row r="848" spans="1:32" x14ac:dyDescent="0.25">
      <c r="A848" s="40">
        <v>846</v>
      </c>
      <c r="B848" t="s">
        <v>3015</v>
      </c>
      <c r="C848">
        <v>120</v>
      </c>
      <c r="D848">
        <v>1964</v>
      </c>
      <c r="E848">
        <v>0</v>
      </c>
      <c r="F848">
        <v>90</v>
      </c>
      <c r="H848">
        <v>1</v>
      </c>
      <c r="J848">
        <v>2</v>
      </c>
      <c r="K848" t="s">
        <v>260</v>
      </c>
      <c r="L848">
        <v>2</v>
      </c>
      <c r="M848">
        <v>1</v>
      </c>
      <c r="N848">
        <v>156</v>
      </c>
      <c r="O848">
        <v>156</v>
      </c>
      <c r="P848">
        <v>127</v>
      </c>
      <c r="Q848">
        <v>0</v>
      </c>
      <c r="R848">
        <v>0</v>
      </c>
      <c r="S848" t="s">
        <v>3016</v>
      </c>
      <c r="T848">
        <v>4260</v>
      </c>
      <c r="U848" t="s">
        <v>851</v>
      </c>
      <c r="V848" t="s">
        <v>851</v>
      </c>
      <c r="W848" t="s">
        <v>721</v>
      </c>
      <c r="X848">
        <v>2665</v>
      </c>
      <c r="Y848" t="s">
        <v>257</v>
      </c>
      <c r="AA848">
        <v>187</v>
      </c>
      <c r="AB848" t="s">
        <v>3017</v>
      </c>
      <c r="AC848" t="s">
        <v>3016</v>
      </c>
      <c r="AD848">
        <v>5</v>
      </c>
      <c r="AE848">
        <v>713969.06</v>
      </c>
      <c r="AF848">
        <v>6169300.29</v>
      </c>
    </row>
    <row r="849" spans="1:32" x14ac:dyDescent="0.25">
      <c r="A849" s="40">
        <v>847</v>
      </c>
      <c r="B849" t="s">
        <v>3018</v>
      </c>
      <c r="C849">
        <v>120</v>
      </c>
      <c r="D849">
        <v>1969</v>
      </c>
      <c r="E849">
        <v>0</v>
      </c>
      <c r="F849">
        <v>5</v>
      </c>
      <c r="H849">
        <v>1</v>
      </c>
      <c r="J849">
        <v>2</v>
      </c>
      <c r="K849" t="s">
        <v>260</v>
      </c>
      <c r="M849">
        <v>1</v>
      </c>
      <c r="N849">
        <v>187</v>
      </c>
      <c r="O849">
        <v>187</v>
      </c>
      <c r="P849">
        <v>146</v>
      </c>
      <c r="Q849">
        <v>0</v>
      </c>
      <c r="R849">
        <v>0</v>
      </c>
      <c r="S849" t="s">
        <v>3019</v>
      </c>
      <c r="T849">
        <v>7775</v>
      </c>
      <c r="U849" t="s">
        <v>262</v>
      </c>
      <c r="V849" t="s">
        <v>262</v>
      </c>
      <c r="W849" t="s">
        <v>352</v>
      </c>
      <c r="X849">
        <v>2665</v>
      </c>
      <c r="Y849" t="s">
        <v>257</v>
      </c>
      <c r="AA849">
        <v>187</v>
      </c>
      <c r="AB849" t="s">
        <v>3020</v>
      </c>
      <c r="AC849" t="s">
        <v>3019</v>
      </c>
      <c r="AD849">
        <v>5</v>
      </c>
      <c r="AE849">
        <v>712647</v>
      </c>
      <c r="AF849">
        <v>6169238.5199999996</v>
      </c>
    </row>
    <row r="850" spans="1:32" x14ac:dyDescent="0.25">
      <c r="A850" s="40">
        <v>848</v>
      </c>
      <c r="B850" t="s">
        <v>3021</v>
      </c>
      <c r="C850">
        <v>120</v>
      </c>
      <c r="D850">
        <v>1979</v>
      </c>
      <c r="E850">
        <v>0</v>
      </c>
      <c r="F850">
        <v>3</v>
      </c>
      <c r="H850">
        <v>1</v>
      </c>
      <c r="J850">
        <v>7</v>
      </c>
      <c r="K850" t="s">
        <v>253</v>
      </c>
      <c r="L850">
        <v>2</v>
      </c>
      <c r="M850">
        <v>1</v>
      </c>
      <c r="N850">
        <v>161</v>
      </c>
      <c r="O850">
        <v>161</v>
      </c>
      <c r="P850">
        <v>161</v>
      </c>
      <c r="Q850">
        <v>0</v>
      </c>
      <c r="R850">
        <v>0</v>
      </c>
      <c r="S850" t="s">
        <v>3022</v>
      </c>
      <c r="T850">
        <v>3621</v>
      </c>
      <c r="U850" t="s">
        <v>1322</v>
      </c>
      <c r="V850" t="s">
        <v>1322</v>
      </c>
      <c r="W850" t="s">
        <v>515</v>
      </c>
      <c r="X850">
        <v>2665</v>
      </c>
      <c r="Y850" t="s">
        <v>257</v>
      </c>
      <c r="AA850">
        <v>187</v>
      </c>
      <c r="AB850" t="s">
        <v>3023</v>
      </c>
      <c r="AC850" t="s">
        <v>3022</v>
      </c>
      <c r="AD850">
        <v>5</v>
      </c>
      <c r="AE850">
        <v>713028.19</v>
      </c>
      <c r="AF850">
        <v>6168506.0599999996</v>
      </c>
    </row>
    <row r="851" spans="1:32" x14ac:dyDescent="0.25">
      <c r="A851" s="40">
        <v>849</v>
      </c>
      <c r="B851" t="s">
        <v>3024</v>
      </c>
      <c r="C851">
        <v>120</v>
      </c>
      <c r="D851">
        <v>1984</v>
      </c>
      <c r="E851">
        <v>0</v>
      </c>
      <c r="F851">
        <v>3</v>
      </c>
      <c r="H851">
        <v>1</v>
      </c>
      <c r="J851">
        <v>7</v>
      </c>
      <c r="K851" t="s">
        <v>253</v>
      </c>
      <c r="L851">
        <v>2</v>
      </c>
      <c r="M851">
        <v>1</v>
      </c>
      <c r="N851">
        <v>148</v>
      </c>
      <c r="O851">
        <v>148</v>
      </c>
      <c r="P851">
        <v>123</v>
      </c>
      <c r="Q851">
        <v>0</v>
      </c>
      <c r="R851">
        <v>0</v>
      </c>
      <c r="S851" t="s">
        <v>3025</v>
      </c>
      <c r="T851">
        <v>5965</v>
      </c>
      <c r="U851" t="s">
        <v>917</v>
      </c>
      <c r="V851" t="s">
        <v>917</v>
      </c>
      <c r="W851" t="s">
        <v>413</v>
      </c>
      <c r="X851">
        <v>2665</v>
      </c>
      <c r="Y851" t="s">
        <v>257</v>
      </c>
      <c r="AA851">
        <v>187</v>
      </c>
      <c r="AB851" t="s">
        <v>3026</v>
      </c>
      <c r="AC851" t="s">
        <v>3025</v>
      </c>
      <c r="AD851">
        <v>5</v>
      </c>
      <c r="AE851">
        <v>713369.01</v>
      </c>
      <c r="AF851">
        <v>6168764.7400000002</v>
      </c>
    </row>
    <row r="852" spans="1:32" x14ac:dyDescent="0.25">
      <c r="A852" s="40">
        <v>850</v>
      </c>
      <c r="B852" t="s">
        <v>3027</v>
      </c>
      <c r="C852">
        <v>120</v>
      </c>
      <c r="D852">
        <v>1970</v>
      </c>
      <c r="E852">
        <v>1984</v>
      </c>
      <c r="F852">
        <v>3</v>
      </c>
      <c r="H852">
        <v>1</v>
      </c>
      <c r="J852">
        <v>1</v>
      </c>
      <c r="K852" t="s">
        <v>240</v>
      </c>
      <c r="M852">
        <v>1</v>
      </c>
      <c r="N852">
        <v>205</v>
      </c>
      <c r="O852">
        <v>205</v>
      </c>
      <c r="P852">
        <v>178</v>
      </c>
      <c r="Q852">
        <v>0</v>
      </c>
      <c r="R852">
        <v>0</v>
      </c>
      <c r="S852" t="s">
        <v>3028</v>
      </c>
      <c r="T852">
        <v>2449</v>
      </c>
      <c r="U852" t="s">
        <v>312</v>
      </c>
      <c r="V852" t="s">
        <v>312</v>
      </c>
      <c r="W852" t="s">
        <v>2059</v>
      </c>
      <c r="X852">
        <v>2625</v>
      </c>
      <c r="Y852" t="s">
        <v>244</v>
      </c>
      <c r="AA852">
        <v>187</v>
      </c>
      <c r="AB852" t="s">
        <v>3029</v>
      </c>
      <c r="AC852" t="s">
        <v>3028</v>
      </c>
      <c r="AD852">
        <v>5</v>
      </c>
      <c r="AE852">
        <v>711401.29</v>
      </c>
      <c r="AF852">
        <v>6172197.1799999997</v>
      </c>
    </row>
    <row r="853" spans="1:32" x14ac:dyDescent="0.25">
      <c r="A853" s="40">
        <v>851</v>
      </c>
      <c r="B853" t="s">
        <v>3030</v>
      </c>
      <c r="C853">
        <v>120</v>
      </c>
      <c r="D853">
        <v>1972</v>
      </c>
      <c r="E853">
        <v>0</v>
      </c>
      <c r="F853">
        <v>3</v>
      </c>
      <c r="H853">
        <v>1</v>
      </c>
      <c r="J853">
        <v>2</v>
      </c>
      <c r="K853" t="s">
        <v>260</v>
      </c>
      <c r="M853">
        <v>1</v>
      </c>
      <c r="N853">
        <v>190</v>
      </c>
      <c r="O853">
        <v>190</v>
      </c>
      <c r="P853">
        <v>190</v>
      </c>
      <c r="Q853">
        <v>0</v>
      </c>
      <c r="R853">
        <v>0</v>
      </c>
      <c r="S853" t="s">
        <v>3031</v>
      </c>
      <c r="T853">
        <v>7882</v>
      </c>
      <c r="U853" t="s">
        <v>372</v>
      </c>
      <c r="V853" t="s">
        <v>372</v>
      </c>
      <c r="W853" t="s">
        <v>3032</v>
      </c>
      <c r="X853">
        <v>2625</v>
      </c>
      <c r="Y853" t="s">
        <v>244</v>
      </c>
      <c r="AA853">
        <v>187</v>
      </c>
      <c r="AB853" t="s">
        <v>3033</v>
      </c>
      <c r="AC853" t="s">
        <v>3031</v>
      </c>
      <c r="AD853">
        <v>5</v>
      </c>
      <c r="AE853">
        <v>711980.23</v>
      </c>
      <c r="AF853">
        <v>6172196.54</v>
      </c>
    </row>
    <row r="854" spans="1:32" x14ac:dyDescent="0.25">
      <c r="A854" s="40">
        <v>852</v>
      </c>
      <c r="B854" t="s">
        <v>3034</v>
      </c>
      <c r="C854">
        <v>120</v>
      </c>
      <c r="D854">
        <v>1966</v>
      </c>
      <c r="E854">
        <v>1976</v>
      </c>
      <c r="F854">
        <v>1</v>
      </c>
      <c r="H854">
        <v>1</v>
      </c>
      <c r="J854">
        <v>2</v>
      </c>
      <c r="K854" t="s">
        <v>260</v>
      </c>
      <c r="M854">
        <v>1</v>
      </c>
      <c r="N854">
        <v>163</v>
      </c>
      <c r="O854">
        <v>163</v>
      </c>
      <c r="P854">
        <v>163</v>
      </c>
      <c r="Q854">
        <v>0</v>
      </c>
      <c r="R854">
        <v>0</v>
      </c>
      <c r="S854" t="s">
        <v>3035</v>
      </c>
      <c r="T854">
        <v>2769</v>
      </c>
      <c r="U854" t="s">
        <v>1138</v>
      </c>
      <c r="V854" t="s">
        <v>1138</v>
      </c>
      <c r="W854" t="s">
        <v>519</v>
      </c>
      <c r="X854">
        <v>2665</v>
      </c>
      <c r="Y854" t="s">
        <v>257</v>
      </c>
      <c r="AA854">
        <v>187</v>
      </c>
      <c r="AB854" t="s">
        <v>3036</v>
      </c>
      <c r="AC854" t="s">
        <v>3035</v>
      </c>
      <c r="AD854">
        <v>5</v>
      </c>
      <c r="AE854">
        <v>714070.33</v>
      </c>
      <c r="AF854">
        <v>6169215.3600000003</v>
      </c>
    </row>
    <row r="855" spans="1:32" x14ac:dyDescent="0.25">
      <c r="A855" s="40">
        <v>853</v>
      </c>
      <c r="B855" t="s">
        <v>3037</v>
      </c>
      <c r="C855">
        <v>120</v>
      </c>
      <c r="D855">
        <v>1973</v>
      </c>
      <c r="E855">
        <v>1981</v>
      </c>
      <c r="F855">
        <v>3</v>
      </c>
      <c r="H855">
        <v>1</v>
      </c>
      <c r="J855">
        <v>2</v>
      </c>
      <c r="K855" t="s">
        <v>260</v>
      </c>
      <c r="M855">
        <v>1</v>
      </c>
      <c r="N855">
        <v>141</v>
      </c>
      <c r="O855">
        <v>141</v>
      </c>
      <c r="P855">
        <v>141</v>
      </c>
      <c r="Q855">
        <v>0</v>
      </c>
      <c r="R855">
        <v>0</v>
      </c>
      <c r="S855" t="s">
        <v>3038</v>
      </c>
      <c r="T855">
        <v>6710</v>
      </c>
      <c r="U855" t="s">
        <v>327</v>
      </c>
      <c r="V855" t="s">
        <v>327</v>
      </c>
      <c r="W855" t="s">
        <v>458</v>
      </c>
      <c r="X855">
        <v>2625</v>
      </c>
      <c r="Y855" t="s">
        <v>244</v>
      </c>
      <c r="AA855">
        <v>187</v>
      </c>
      <c r="AB855" t="s">
        <v>3039</v>
      </c>
      <c r="AC855" t="s">
        <v>3038</v>
      </c>
      <c r="AD855">
        <v>5</v>
      </c>
      <c r="AE855">
        <v>710877.76</v>
      </c>
      <c r="AF855">
        <v>6171821.9900000002</v>
      </c>
    </row>
    <row r="856" spans="1:32" x14ac:dyDescent="0.25">
      <c r="A856" s="40">
        <v>854</v>
      </c>
      <c r="B856" t="s">
        <v>3040</v>
      </c>
      <c r="C856">
        <v>130</v>
      </c>
      <c r="D856">
        <v>1993</v>
      </c>
      <c r="E856">
        <v>0</v>
      </c>
      <c r="F856">
        <v>4</v>
      </c>
      <c r="H856">
        <v>2</v>
      </c>
      <c r="J856">
        <v>1</v>
      </c>
      <c r="K856" t="s">
        <v>240</v>
      </c>
      <c r="M856">
        <v>1</v>
      </c>
      <c r="N856">
        <v>74</v>
      </c>
      <c r="O856">
        <v>74</v>
      </c>
      <c r="P856">
        <v>74</v>
      </c>
      <c r="Q856">
        <v>0</v>
      </c>
      <c r="R856">
        <v>0</v>
      </c>
      <c r="S856" t="s">
        <v>3041</v>
      </c>
      <c r="T856">
        <v>250</v>
      </c>
      <c r="U856" t="s">
        <v>303</v>
      </c>
      <c r="V856" t="s">
        <v>303</v>
      </c>
      <c r="W856" t="s">
        <v>573</v>
      </c>
      <c r="X856">
        <v>2625</v>
      </c>
      <c r="Y856" t="s">
        <v>244</v>
      </c>
      <c r="AA856">
        <v>187</v>
      </c>
      <c r="AB856" t="s">
        <v>3042</v>
      </c>
      <c r="AC856" t="s">
        <v>3041</v>
      </c>
      <c r="AD856">
        <v>5</v>
      </c>
      <c r="AE856">
        <v>711514.28</v>
      </c>
      <c r="AF856">
        <v>6172443.6799999997</v>
      </c>
    </row>
    <row r="857" spans="1:32" x14ac:dyDescent="0.25">
      <c r="A857" s="40">
        <v>855</v>
      </c>
      <c r="B857" t="s">
        <v>3043</v>
      </c>
      <c r="C857">
        <v>120</v>
      </c>
      <c r="D857">
        <v>1940</v>
      </c>
      <c r="E857">
        <v>1965</v>
      </c>
      <c r="F857">
        <v>5</v>
      </c>
      <c r="H857">
        <v>1</v>
      </c>
      <c r="J857">
        <v>2</v>
      </c>
      <c r="K857" t="s">
        <v>260</v>
      </c>
      <c r="M857">
        <v>1</v>
      </c>
      <c r="N857">
        <v>73</v>
      </c>
      <c r="O857">
        <v>73</v>
      </c>
      <c r="P857">
        <v>115</v>
      </c>
      <c r="Q857">
        <v>0</v>
      </c>
      <c r="R857">
        <v>0</v>
      </c>
      <c r="S857" t="s">
        <v>3044</v>
      </c>
      <c r="T857">
        <v>958</v>
      </c>
      <c r="U857" t="s">
        <v>412</v>
      </c>
      <c r="V857" t="s">
        <v>412</v>
      </c>
      <c r="W857" t="s">
        <v>268</v>
      </c>
      <c r="X857">
        <v>2665</v>
      </c>
      <c r="Y857" t="s">
        <v>257</v>
      </c>
      <c r="AA857">
        <v>187</v>
      </c>
      <c r="AB857" t="s">
        <v>3045</v>
      </c>
      <c r="AC857" t="s">
        <v>3044</v>
      </c>
      <c r="AD857">
        <v>5</v>
      </c>
      <c r="AE857">
        <v>712971.69</v>
      </c>
      <c r="AF857">
        <v>6168829.6200000001</v>
      </c>
    </row>
    <row r="858" spans="1:32" x14ac:dyDescent="0.25">
      <c r="A858" s="40">
        <v>856</v>
      </c>
      <c r="B858" t="s">
        <v>3046</v>
      </c>
      <c r="C858">
        <v>130</v>
      </c>
      <c r="D858">
        <v>1993</v>
      </c>
      <c r="E858">
        <v>0</v>
      </c>
      <c r="F858">
        <v>4</v>
      </c>
      <c r="H858">
        <v>2</v>
      </c>
      <c r="J858">
        <v>1</v>
      </c>
      <c r="K858" t="s">
        <v>240</v>
      </c>
      <c r="M858">
        <v>1</v>
      </c>
      <c r="N858">
        <v>60</v>
      </c>
      <c r="O858">
        <v>60</v>
      </c>
      <c r="P858">
        <v>60</v>
      </c>
      <c r="Q858">
        <v>0</v>
      </c>
      <c r="R858">
        <v>0</v>
      </c>
      <c r="S858" t="s">
        <v>3047</v>
      </c>
      <c r="T858">
        <v>9100</v>
      </c>
      <c r="U858" t="s">
        <v>267</v>
      </c>
      <c r="V858" t="s">
        <v>267</v>
      </c>
      <c r="W858" t="s">
        <v>1555</v>
      </c>
      <c r="X858">
        <v>2625</v>
      </c>
      <c r="Y858" t="s">
        <v>244</v>
      </c>
      <c r="AA858">
        <v>187</v>
      </c>
      <c r="AB858" t="s">
        <v>3048</v>
      </c>
      <c r="AC858" t="s">
        <v>3047</v>
      </c>
      <c r="AD858">
        <v>5</v>
      </c>
      <c r="AE858">
        <v>711694.35</v>
      </c>
      <c r="AF858">
        <v>6172490.71</v>
      </c>
    </row>
    <row r="859" spans="1:32" x14ac:dyDescent="0.25">
      <c r="A859" s="40">
        <v>857</v>
      </c>
      <c r="B859" t="s">
        <v>3049</v>
      </c>
      <c r="C859">
        <v>140</v>
      </c>
      <c r="D859">
        <v>1966</v>
      </c>
      <c r="E859">
        <v>0</v>
      </c>
      <c r="F859">
        <v>1</v>
      </c>
      <c r="H859">
        <v>6</v>
      </c>
      <c r="J859">
        <v>1</v>
      </c>
      <c r="K859" t="s">
        <v>240</v>
      </c>
      <c r="M859">
        <v>3</v>
      </c>
      <c r="N859">
        <v>535</v>
      </c>
      <c r="O859">
        <v>1623</v>
      </c>
      <c r="P859">
        <v>1578</v>
      </c>
      <c r="Q859">
        <v>0</v>
      </c>
      <c r="R859">
        <v>0</v>
      </c>
      <c r="S859" t="s">
        <v>3050</v>
      </c>
      <c r="T859">
        <v>1704</v>
      </c>
      <c r="U859" t="s">
        <v>2521</v>
      </c>
      <c r="V859" t="s">
        <v>2521</v>
      </c>
      <c r="W859" t="s">
        <v>519</v>
      </c>
      <c r="X859">
        <v>2665</v>
      </c>
      <c r="Y859" t="s">
        <v>257</v>
      </c>
      <c r="AA859">
        <v>187</v>
      </c>
      <c r="AB859" t="s">
        <v>2522</v>
      </c>
      <c r="AC859" t="s">
        <v>3050</v>
      </c>
      <c r="AD859">
        <v>5</v>
      </c>
      <c r="AE859">
        <v>712987.67</v>
      </c>
      <c r="AF859">
        <v>6169700.4900000002</v>
      </c>
    </row>
    <row r="860" spans="1:32" x14ac:dyDescent="0.25">
      <c r="A860" s="40">
        <v>858</v>
      </c>
      <c r="B860" t="s">
        <v>3051</v>
      </c>
      <c r="C860">
        <v>120</v>
      </c>
      <c r="D860">
        <v>1984</v>
      </c>
      <c r="E860">
        <v>1989</v>
      </c>
      <c r="F860">
        <v>4</v>
      </c>
      <c r="H860">
        <v>1</v>
      </c>
      <c r="J860">
        <v>2</v>
      </c>
      <c r="K860" t="s">
        <v>247</v>
      </c>
      <c r="L860">
        <v>2</v>
      </c>
      <c r="M860">
        <v>1</v>
      </c>
      <c r="N860">
        <v>155</v>
      </c>
      <c r="O860">
        <v>155</v>
      </c>
      <c r="P860">
        <v>127</v>
      </c>
      <c r="Q860">
        <v>0</v>
      </c>
      <c r="R860">
        <v>0</v>
      </c>
      <c r="S860" t="s">
        <v>3052</v>
      </c>
      <c r="T860">
        <v>3621</v>
      </c>
      <c r="U860" t="s">
        <v>1322</v>
      </c>
      <c r="V860" t="s">
        <v>1322</v>
      </c>
      <c r="W860" t="s">
        <v>385</v>
      </c>
      <c r="X860">
        <v>2665</v>
      </c>
      <c r="Y860" t="s">
        <v>257</v>
      </c>
      <c r="AA860">
        <v>187</v>
      </c>
      <c r="AB860" t="s">
        <v>3053</v>
      </c>
      <c r="AC860" t="s">
        <v>3052</v>
      </c>
      <c r="AD860">
        <v>5</v>
      </c>
      <c r="AE860">
        <v>712956.81</v>
      </c>
      <c r="AF860">
        <v>6168622.1699999999</v>
      </c>
    </row>
    <row r="861" spans="1:32" x14ac:dyDescent="0.25">
      <c r="A861" s="40">
        <v>859</v>
      </c>
      <c r="B861" t="s">
        <v>3054</v>
      </c>
      <c r="C861">
        <v>440</v>
      </c>
      <c r="D861">
        <v>1982</v>
      </c>
      <c r="E861">
        <v>0</v>
      </c>
      <c r="F861">
        <v>3</v>
      </c>
      <c r="H861">
        <v>1</v>
      </c>
      <c r="J861">
        <v>1</v>
      </c>
      <c r="K861" t="s">
        <v>240</v>
      </c>
      <c r="M861">
        <v>1</v>
      </c>
      <c r="N861">
        <v>442</v>
      </c>
      <c r="O861">
        <v>442</v>
      </c>
      <c r="P861">
        <v>0</v>
      </c>
      <c r="Q861">
        <v>643</v>
      </c>
      <c r="R861">
        <v>0</v>
      </c>
      <c r="S861" t="s">
        <v>3055</v>
      </c>
      <c r="T861">
        <v>5475</v>
      </c>
      <c r="U861" t="s">
        <v>3004</v>
      </c>
      <c r="V861" t="s">
        <v>3004</v>
      </c>
      <c r="W861" t="s">
        <v>869</v>
      </c>
      <c r="X861">
        <v>2665</v>
      </c>
      <c r="Y861" t="s">
        <v>257</v>
      </c>
      <c r="AA861">
        <v>187</v>
      </c>
      <c r="AB861" t="s">
        <v>3056</v>
      </c>
      <c r="AC861" t="s">
        <v>3055</v>
      </c>
      <c r="AD861">
        <v>5</v>
      </c>
      <c r="AE861">
        <v>713694.24</v>
      </c>
      <c r="AF861">
        <v>6169679.9199999999</v>
      </c>
    </row>
    <row r="862" spans="1:32" x14ac:dyDescent="0.25">
      <c r="A862" s="40">
        <v>860</v>
      </c>
      <c r="B862" t="s">
        <v>3057</v>
      </c>
      <c r="C862">
        <v>440</v>
      </c>
      <c r="D862">
        <v>1980</v>
      </c>
      <c r="E862">
        <v>0</v>
      </c>
      <c r="F862">
        <v>1</v>
      </c>
      <c r="H862">
        <v>5</v>
      </c>
      <c r="J862">
        <v>9</v>
      </c>
      <c r="K862" t="s">
        <v>240</v>
      </c>
      <c r="M862">
        <v>1</v>
      </c>
      <c r="N862">
        <v>50</v>
      </c>
      <c r="O862">
        <v>50</v>
      </c>
      <c r="P862">
        <v>0</v>
      </c>
      <c r="Q862">
        <v>50</v>
      </c>
      <c r="R862">
        <v>0</v>
      </c>
      <c r="S862" t="s">
        <v>3055</v>
      </c>
      <c r="T862">
        <v>5475</v>
      </c>
      <c r="U862" t="s">
        <v>3004</v>
      </c>
      <c r="V862" t="s">
        <v>3004</v>
      </c>
      <c r="W862" t="s">
        <v>869</v>
      </c>
      <c r="X862">
        <v>2665</v>
      </c>
      <c r="Y862" t="s">
        <v>257</v>
      </c>
      <c r="AA862">
        <v>187</v>
      </c>
      <c r="AB862" t="s">
        <v>3056</v>
      </c>
      <c r="AC862" t="s">
        <v>3055</v>
      </c>
      <c r="AD862">
        <v>5</v>
      </c>
      <c r="AE862">
        <v>713694.24</v>
      </c>
      <c r="AF862">
        <v>6169679.9199999999</v>
      </c>
    </row>
    <row r="863" spans="1:32" x14ac:dyDescent="0.25">
      <c r="A863" s="40">
        <v>861</v>
      </c>
      <c r="B863" t="s">
        <v>3058</v>
      </c>
      <c r="C863">
        <v>120</v>
      </c>
      <c r="D863">
        <v>1982</v>
      </c>
      <c r="E863">
        <v>0</v>
      </c>
      <c r="F863">
        <v>4</v>
      </c>
      <c r="H863">
        <v>1</v>
      </c>
      <c r="J863">
        <v>7</v>
      </c>
      <c r="K863" t="s">
        <v>253</v>
      </c>
      <c r="L863">
        <v>2</v>
      </c>
      <c r="M863">
        <v>1</v>
      </c>
      <c r="N863">
        <v>136</v>
      </c>
      <c r="O863">
        <v>136</v>
      </c>
      <c r="P863">
        <v>197</v>
      </c>
      <c r="Q863">
        <v>0</v>
      </c>
      <c r="R863">
        <v>0</v>
      </c>
      <c r="S863" t="s">
        <v>3059</v>
      </c>
      <c r="T863">
        <v>5965</v>
      </c>
      <c r="U863" t="s">
        <v>917</v>
      </c>
      <c r="V863" t="s">
        <v>917</v>
      </c>
      <c r="W863" t="s">
        <v>454</v>
      </c>
      <c r="X863">
        <v>2665</v>
      </c>
      <c r="Y863" t="s">
        <v>257</v>
      </c>
      <c r="AA863">
        <v>187</v>
      </c>
      <c r="AB863" t="s">
        <v>3060</v>
      </c>
      <c r="AC863" t="s">
        <v>3059</v>
      </c>
      <c r="AD863">
        <v>5</v>
      </c>
      <c r="AE863">
        <v>713380.35</v>
      </c>
      <c r="AF863">
        <v>6168616.9199999999</v>
      </c>
    </row>
    <row r="864" spans="1:32" x14ac:dyDescent="0.25">
      <c r="A864" s="40">
        <v>862</v>
      </c>
      <c r="B864" t="s">
        <v>3061</v>
      </c>
      <c r="C864">
        <v>210</v>
      </c>
      <c r="D864">
        <v>1920</v>
      </c>
      <c r="E864">
        <v>2007</v>
      </c>
      <c r="F864">
        <v>3</v>
      </c>
      <c r="H864">
        <v>1</v>
      </c>
      <c r="J864">
        <v>9</v>
      </c>
      <c r="K864" t="s">
        <v>240</v>
      </c>
      <c r="M864">
        <v>1</v>
      </c>
      <c r="N864">
        <v>260</v>
      </c>
      <c r="O864">
        <v>260</v>
      </c>
      <c r="P864">
        <v>0</v>
      </c>
      <c r="Q864">
        <v>441</v>
      </c>
      <c r="R864">
        <v>0</v>
      </c>
      <c r="S864" t="s">
        <v>3062</v>
      </c>
      <c r="T864">
        <v>3728</v>
      </c>
      <c r="U864" t="s">
        <v>2643</v>
      </c>
      <c r="V864" t="s">
        <v>2643</v>
      </c>
      <c r="W864" t="s">
        <v>408</v>
      </c>
      <c r="X864">
        <v>2625</v>
      </c>
      <c r="Y864" t="s">
        <v>244</v>
      </c>
      <c r="AA864">
        <v>187</v>
      </c>
      <c r="AB864" t="s">
        <v>3063</v>
      </c>
      <c r="AC864" t="s">
        <v>3062</v>
      </c>
      <c r="AD864">
        <v>5</v>
      </c>
      <c r="AE864">
        <v>711802.72</v>
      </c>
      <c r="AF864">
        <v>6171276.0700000003</v>
      </c>
    </row>
    <row r="865" spans="1:32" x14ac:dyDescent="0.25">
      <c r="A865" s="40">
        <v>863</v>
      </c>
      <c r="B865" t="s">
        <v>3064</v>
      </c>
      <c r="C865">
        <v>210</v>
      </c>
      <c r="D865">
        <v>1965</v>
      </c>
      <c r="E865">
        <v>0</v>
      </c>
      <c r="F865">
        <v>3</v>
      </c>
      <c r="H865">
        <v>1</v>
      </c>
      <c r="J865">
        <v>2</v>
      </c>
      <c r="K865" t="s">
        <v>260</v>
      </c>
      <c r="M865">
        <v>1</v>
      </c>
      <c r="N865">
        <v>215</v>
      </c>
      <c r="O865">
        <v>215</v>
      </c>
      <c r="P865">
        <v>0</v>
      </c>
      <c r="Q865">
        <v>215</v>
      </c>
      <c r="R865">
        <v>0</v>
      </c>
      <c r="S865" t="s">
        <v>3062</v>
      </c>
      <c r="T865">
        <v>3728</v>
      </c>
      <c r="U865" t="s">
        <v>2643</v>
      </c>
      <c r="V865" t="s">
        <v>2643</v>
      </c>
      <c r="W865" t="s">
        <v>408</v>
      </c>
      <c r="X865">
        <v>2625</v>
      </c>
      <c r="Y865" t="s">
        <v>244</v>
      </c>
      <c r="AA865">
        <v>187</v>
      </c>
      <c r="AB865" t="s">
        <v>3063</v>
      </c>
      <c r="AC865" t="s">
        <v>3062</v>
      </c>
      <c r="AD865">
        <v>5</v>
      </c>
      <c r="AE865">
        <v>711802.72</v>
      </c>
      <c r="AF865">
        <v>6171276.0700000003</v>
      </c>
    </row>
    <row r="866" spans="1:32" x14ac:dyDescent="0.25">
      <c r="A866" s="40">
        <v>864</v>
      </c>
      <c r="B866" t="s">
        <v>3065</v>
      </c>
      <c r="C866">
        <v>110</v>
      </c>
      <c r="D866">
        <v>1920</v>
      </c>
      <c r="E866">
        <v>0</v>
      </c>
      <c r="F866">
        <v>3</v>
      </c>
      <c r="H866">
        <v>1</v>
      </c>
      <c r="J866">
        <v>2</v>
      </c>
      <c r="K866" t="s">
        <v>260</v>
      </c>
      <c r="M866">
        <v>1</v>
      </c>
      <c r="N866">
        <v>216</v>
      </c>
      <c r="O866">
        <v>216</v>
      </c>
      <c r="P866">
        <v>204</v>
      </c>
      <c r="Q866">
        <v>0</v>
      </c>
      <c r="R866">
        <v>0</v>
      </c>
      <c r="S866" t="s">
        <v>3062</v>
      </c>
      <c r="T866">
        <v>3728</v>
      </c>
      <c r="U866" t="s">
        <v>2643</v>
      </c>
      <c r="V866" t="s">
        <v>2643</v>
      </c>
      <c r="W866" t="s">
        <v>408</v>
      </c>
      <c r="X866">
        <v>2625</v>
      </c>
      <c r="Y866" t="s">
        <v>244</v>
      </c>
      <c r="AA866">
        <v>187</v>
      </c>
      <c r="AB866" t="s">
        <v>3063</v>
      </c>
      <c r="AC866" t="s">
        <v>3062</v>
      </c>
      <c r="AD866">
        <v>5</v>
      </c>
      <c r="AE866">
        <v>711802.72</v>
      </c>
      <c r="AF866">
        <v>6171276.0700000003</v>
      </c>
    </row>
    <row r="867" spans="1:32" x14ac:dyDescent="0.25">
      <c r="A867" s="40">
        <v>865</v>
      </c>
      <c r="B867" t="s">
        <v>3066</v>
      </c>
      <c r="C867">
        <v>210</v>
      </c>
      <c r="D867">
        <v>1965</v>
      </c>
      <c r="E867">
        <v>0</v>
      </c>
      <c r="F867">
        <v>3</v>
      </c>
      <c r="H867">
        <v>90</v>
      </c>
      <c r="J867">
        <v>9</v>
      </c>
      <c r="K867" t="s">
        <v>240</v>
      </c>
      <c r="M867">
        <v>1</v>
      </c>
      <c r="N867">
        <v>88</v>
      </c>
      <c r="O867">
        <v>88</v>
      </c>
      <c r="P867">
        <v>0</v>
      </c>
      <c r="Q867">
        <v>88</v>
      </c>
      <c r="R867">
        <v>0</v>
      </c>
      <c r="S867" t="s">
        <v>3062</v>
      </c>
      <c r="T867">
        <v>3728</v>
      </c>
      <c r="U867" t="s">
        <v>2643</v>
      </c>
      <c r="V867" t="s">
        <v>2643</v>
      </c>
      <c r="W867" t="s">
        <v>408</v>
      </c>
      <c r="X867">
        <v>2625</v>
      </c>
      <c r="Y867" t="s">
        <v>244</v>
      </c>
      <c r="AA867">
        <v>187</v>
      </c>
      <c r="AB867" t="s">
        <v>3063</v>
      </c>
      <c r="AC867" t="s">
        <v>3062</v>
      </c>
      <c r="AD867">
        <v>5</v>
      </c>
      <c r="AE867">
        <v>711802.72</v>
      </c>
      <c r="AF867">
        <v>6171276.0700000003</v>
      </c>
    </row>
    <row r="868" spans="1:32" x14ac:dyDescent="0.25">
      <c r="A868" s="40">
        <v>866</v>
      </c>
      <c r="B868" t="s">
        <v>3067</v>
      </c>
      <c r="C868">
        <v>210</v>
      </c>
      <c r="D868">
        <v>1920</v>
      </c>
      <c r="E868">
        <v>0</v>
      </c>
      <c r="F868">
        <v>2</v>
      </c>
      <c r="H868">
        <v>5</v>
      </c>
      <c r="J868">
        <v>9</v>
      </c>
      <c r="K868" t="s">
        <v>240</v>
      </c>
      <c r="M868">
        <v>1</v>
      </c>
      <c r="N868">
        <v>252</v>
      </c>
      <c r="O868">
        <v>252</v>
      </c>
      <c r="P868">
        <v>0</v>
      </c>
      <c r="Q868">
        <v>252</v>
      </c>
      <c r="R868">
        <v>0</v>
      </c>
      <c r="S868" t="s">
        <v>3062</v>
      </c>
      <c r="T868">
        <v>3728</v>
      </c>
      <c r="U868" t="s">
        <v>2643</v>
      </c>
      <c r="V868" t="s">
        <v>2643</v>
      </c>
      <c r="W868" t="s">
        <v>408</v>
      </c>
      <c r="X868">
        <v>2625</v>
      </c>
      <c r="Y868" t="s">
        <v>244</v>
      </c>
      <c r="AA868">
        <v>187</v>
      </c>
      <c r="AB868" t="s">
        <v>3063</v>
      </c>
      <c r="AC868" t="s">
        <v>3062</v>
      </c>
      <c r="AD868">
        <v>5</v>
      </c>
      <c r="AE868">
        <v>711802.72</v>
      </c>
      <c r="AF868">
        <v>6171276.0700000003</v>
      </c>
    </row>
    <row r="869" spans="1:32" x14ac:dyDescent="0.25">
      <c r="A869" s="40">
        <v>867</v>
      </c>
      <c r="B869" t="s">
        <v>3068</v>
      </c>
      <c r="C869">
        <v>140</v>
      </c>
      <c r="D869">
        <v>1966</v>
      </c>
      <c r="E869">
        <v>0</v>
      </c>
      <c r="F869">
        <v>1</v>
      </c>
      <c r="H869">
        <v>6</v>
      </c>
      <c r="J869">
        <v>1</v>
      </c>
      <c r="K869" t="s">
        <v>240</v>
      </c>
      <c r="M869">
        <v>3</v>
      </c>
      <c r="N869">
        <v>526</v>
      </c>
      <c r="O869">
        <v>1628</v>
      </c>
      <c r="P869">
        <v>1578</v>
      </c>
      <c r="Q869">
        <v>0</v>
      </c>
      <c r="R869">
        <v>0</v>
      </c>
      <c r="S869" t="s">
        <v>3069</v>
      </c>
      <c r="T869">
        <v>1704</v>
      </c>
      <c r="U869" t="s">
        <v>2521</v>
      </c>
      <c r="V869" t="s">
        <v>2521</v>
      </c>
      <c r="W869" t="s">
        <v>515</v>
      </c>
      <c r="X869">
        <v>2665</v>
      </c>
      <c r="Y869" t="s">
        <v>257</v>
      </c>
      <c r="AA869">
        <v>187</v>
      </c>
      <c r="AB869" t="s">
        <v>2522</v>
      </c>
      <c r="AC869" t="s">
        <v>3069</v>
      </c>
      <c r="AD869">
        <v>5</v>
      </c>
      <c r="AE869">
        <v>713071.78</v>
      </c>
      <c r="AF869">
        <v>6169641.7800000003</v>
      </c>
    </row>
    <row r="870" spans="1:32" x14ac:dyDescent="0.25">
      <c r="A870" s="40">
        <v>868</v>
      </c>
      <c r="B870" t="s">
        <v>3070</v>
      </c>
      <c r="C870">
        <v>120</v>
      </c>
      <c r="D870">
        <v>1963</v>
      </c>
      <c r="E870">
        <v>1987</v>
      </c>
      <c r="F870">
        <v>3</v>
      </c>
      <c r="H870">
        <v>1</v>
      </c>
      <c r="J870">
        <v>2</v>
      </c>
      <c r="K870" t="s">
        <v>260</v>
      </c>
      <c r="M870">
        <v>1</v>
      </c>
      <c r="N870">
        <v>127</v>
      </c>
      <c r="O870">
        <v>127</v>
      </c>
      <c r="P870">
        <v>175</v>
      </c>
      <c r="Q870">
        <v>0</v>
      </c>
      <c r="R870">
        <v>0</v>
      </c>
      <c r="S870" t="s">
        <v>3071</v>
      </c>
      <c r="T870">
        <v>5432</v>
      </c>
      <c r="U870" t="s">
        <v>913</v>
      </c>
      <c r="V870" t="s">
        <v>913</v>
      </c>
      <c r="W870" t="s">
        <v>308</v>
      </c>
      <c r="X870">
        <v>2665</v>
      </c>
      <c r="Y870" t="s">
        <v>257</v>
      </c>
      <c r="AA870">
        <v>187</v>
      </c>
      <c r="AB870" t="s">
        <v>3072</v>
      </c>
      <c r="AC870" t="s">
        <v>3071</v>
      </c>
      <c r="AD870">
        <v>5</v>
      </c>
      <c r="AE870">
        <v>714120.78</v>
      </c>
      <c r="AF870">
        <v>6168729.5899999999</v>
      </c>
    </row>
    <row r="871" spans="1:32" x14ac:dyDescent="0.25">
      <c r="A871" s="40">
        <v>869</v>
      </c>
      <c r="B871" t="s">
        <v>3073</v>
      </c>
      <c r="C871">
        <v>120</v>
      </c>
      <c r="D871">
        <v>1988</v>
      </c>
      <c r="E871">
        <v>0</v>
      </c>
      <c r="F871">
        <v>4</v>
      </c>
      <c r="H871">
        <v>1</v>
      </c>
      <c r="J871">
        <v>2</v>
      </c>
      <c r="K871" t="s">
        <v>260</v>
      </c>
      <c r="M871">
        <v>1</v>
      </c>
      <c r="N871">
        <v>145</v>
      </c>
      <c r="O871">
        <v>145</v>
      </c>
      <c r="P871">
        <v>145</v>
      </c>
      <c r="Q871">
        <v>0</v>
      </c>
      <c r="R871">
        <v>0</v>
      </c>
      <c r="S871" t="s">
        <v>3074</v>
      </c>
      <c r="T871">
        <v>5965</v>
      </c>
      <c r="U871" t="s">
        <v>917</v>
      </c>
      <c r="V871" t="s">
        <v>917</v>
      </c>
      <c r="W871" t="s">
        <v>811</v>
      </c>
      <c r="X871">
        <v>2665</v>
      </c>
      <c r="Y871" t="s">
        <v>257</v>
      </c>
      <c r="AA871">
        <v>187</v>
      </c>
      <c r="AB871" t="s">
        <v>3075</v>
      </c>
      <c r="AC871" t="s">
        <v>3074</v>
      </c>
      <c r="AD871">
        <v>5</v>
      </c>
      <c r="AE871">
        <v>713360.29</v>
      </c>
      <c r="AF871">
        <v>6168697.1200000001</v>
      </c>
    </row>
    <row r="872" spans="1:32" x14ac:dyDescent="0.25">
      <c r="A872" s="40">
        <v>870</v>
      </c>
      <c r="B872" t="s">
        <v>3076</v>
      </c>
      <c r="C872">
        <v>120</v>
      </c>
      <c r="D872">
        <v>1965</v>
      </c>
      <c r="E872">
        <v>1985</v>
      </c>
      <c r="F872">
        <v>1</v>
      </c>
      <c r="H872">
        <v>2</v>
      </c>
      <c r="J872">
        <v>2</v>
      </c>
      <c r="K872" t="s">
        <v>260</v>
      </c>
      <c r="M872">
        <v>1</v>
      </c>
      <c r="N872">
        <v>160</v>
      </c>
      <c r="O872">
        <v>160</v>
      </c>
      <c r="P872">
        <v>135</v>
      </c>
      <c r="Q872">
        <v>0</v>
      </c>
      <c r="R872">
        <v>0</v>
      </c>
      <c r="S872" t="s">
        <v>3077</v>
      </c>
      <c r="T872">
        <v>7243</v>
      </c>
      <c r="U872" t="s">
        <v>417</v>
      </c>
      <c r="V872" t="s">
        <v>417</v>
      </c>
      <c r="W872" t="s">
        <v>774</v>
      </c>
      <c r="X872">
        <v>2665</v>
      </c>
      <c r="Y872" t="s">
        <v>257</v>
      </c>
      <c r="AA872">
        <v>187</v>
      </c>
      <c r="AB872" t="s">
        <v>3078</v>
      </c>
      <c r="AC872" t="s">
        <v>3077</v>
      </c>
      <c r="AD872">
        <v>5</v>
      </c>
      <c r="AE872">
        <v>713224.79</v>
      </c>
      <c r="AF872">
        <v>6169052.04</v>
      </c>
    </row>
    <row r="873" spans="1:32" x14ac:dyDescent="0.25">
      <c r="A873" s="40">
        <v>871</v>
      </c>
      <c r="B873" t="s">
        <v>3079</v>
      </c>
      <c r="C873">
        <v>120</v>
      </c>
      <c r="D873">
        <v>1962</v>
      </c>
      <c r="E873">
        <v>1983</v>
      </c>
      <c r="F873">
        <v>2</v>
      </c>
      <c r="H873">
        <v>5</v>
      </c>
      <c r="J873">
        <v>2</v>
      </c>
      <c r="K873" t="s">
        <v>260</v>
      </c>
      <c r="M873">
        <v>1</v>
      </c>
      <c r="N873">
        <v>109</v>
      </c>
      <c r="O873">
        <v>159</v>
      </c>
      <c r="P873">
        <v>159</v>
      </c>
      <c r="Q873">
        <v>0</v>
      </c>
      <c r="R873">
        <v>0</v>
      </c>
      <c r="S873" t="s">
        <v>3080</v>
      </c>
      <c r="T873">
        <v>9160</v>
      </c>
      <c r="U873" t="s">
        <v>2639</v>
      </c>
      <c r="V873" t="s">
        <v>2639</v>
      </c>
      <c r="W873" t="s">
        <v>869</v>
      </c>
      <c r="X873">
        <v>2625</v>
      </c>
      <c r="Y873" t="s">
        <v>244</v>
      </c>
      <c r="AA873">
        <v>187</v>
      </c>
      <c r="AB873" t="s">
        <v>3081</v>
      </c>
      <c r="AC873" t="s">
        <v>3080</v>
      </c>
      <c r="AD873">
        <v>5</v>
      </c>
      <c r="AE873">
        <v>711682.52</v>
      </c>
      <c r="AF873">
        <v>6170590.1299999999</v>
      </c>
    </row>
    <row r="874" spans="1:32" x14ac:dyDescent="0.25">
      <c r="A874" s="40">
        <v>872</v>
      </c>
      <c r="B874" t="s">
        <v>3082</v>
      </c>
      <c r="C874">
        <v>130</v>
      </c>
      <c r="D874">
        <v>1978</v>
      </c>
      <c r="E874">
        <v>0</v>
      </c>
      <c r="F874">
        <v>4</v>
      </c>
      <c r="H874">
        <v>1</v>
      </c>
      <c r="J874">
        <v>1</v>
      </c>
      <c r="K874" t="s">
        <v>240</v>
      </c>
      <c r="M874">
        <v>1</v>
      </c>
      <c r="N874">
        <v>61</v>
      </c>
      <c r="O874">
        <v>61</v>
      </c>
      <c r="P874">
        <v>109</v>
      </c>
      <c r="Q874">
        <v>0</v>
      </c>
      <c r="R874">
        <v>0</v>
      </c>
      <c r="S874" t="s">
        <v>3083</v>
      </c>
      <c r="T874">
        <v>975</v>
      </c>
      <c r="U874" t="s">
        <v>2560</v>
      </c>
      <c r="V874" t="s">
        <v>2560</v>
      </c>
      <c r="W874" t="s">
        <v>721</v>
      </c>
      <c r="X874">
        <v>2665</v>
      </c>
      <c r="Y874" t="s">
        <v>257</v>
      </c>
      <c r="AA874">
        <v>187</v>
      </c>
      <c r="AB874" t="s">
        <v>3084</v>
      </c>
      <c r="AC874" t="s">
        <v>3083</v>
      </c>
      <c r="AD874">
        <v>5</v>
      </c>
      <c r="AE874">
        <v>713723.23</v>
      </c>
      <c r="AF874">
        <v>6169484.1299999999</v>
      </c>
    </row>
    <row r="875" spans="1:32" x14ac:dyDescent="0.25">
      <c r="A875" s="40">
        <v>873</v>
      </c>
      <c r="B875" t="s">
        <v>3085</v>
      </c>
      <c r="C875">
        <v>130</v>
      </c>
      <c r="D875">
        <v>2002</v>
      </c>
      <c r="E875">
        <v>0</v>
      </c>
      <c r="F875">
        <v>5</v>
      </c>
      <c r="H875">
        <v>1</v>
      </c>
      <c r="J875">
        <v>2</v>
      </c>
      <c r="K875" t="s">
        <v>260</v>
      </c>
      <c r="L875">
        <v>90</v>
      </c>
      <c r="M875">
        <v>1</v>
      </c>
      <c r="N875">
        <v>108</v>
      </c>
      <c r="O875">
        <v>108</v>
      </c>
      <c r="P875">
        <v>103</v>
      </c>
      <c r="Q875">
        <v>0</v>
      </c>
      <c r="R875">
        <v>0</v>
      </c>
      <c r="S875" t="s">
        <v>3086</v>
      </c>
      <c r="T875">
        <v>9180</v>
      </c>
      <c r="U875" t="s">
        <v>2985</v>
      </c>
      <c r="V875" t="s">
        <v>2985</v>
      </c>
      <c r="W875" t="s">
        <v>811</v>
      </c>
      <c r="X875">
        <v>2665</v>
      </c>
      <c r="Y875" t="s">
        <v>257</v>
      </c>
      <c r="AA875">
        <v>187</v>
      </c>
      <c r="AB875" t="s">
        <v>3087</v>
      </c>
      <c r="AC875" t="s">
        <v>3086</v>
      </c>
      <c r="AD875">
        <v>5</v>
      </c>
      <c r="AE875">
        <v>713876.84</v>
      </c>
      <c r="AF875">
        <v>6168781.8399999999</v>
      </c>
    </row>
    <row r="876" spans="1:32" x14ac:dyDescent="0.25">
      <c r="A876" s="40">
        <v>874</v>
      </c>
      <c r="B876" t="s">
        <v>3088</v>
      </c>
      <c r="C876">
        <v>130</v>
      </c>
      <c r="D876">
        <v>1977</v>
      </c>
      <c r="E876">
        <v>0</v>
      </c>
      <c r="F876">
        <v>4</v>
      </c>
      <c r="H876">
        <v>1</v>
      </c>
      <c r="J876">
        <v>1</v>
      </c>
      <c r="K876" t="s">
        <v>240</v>
      </c>
      <c r="M876">
        <v>1</v>
      </c>
      <c r="N876">
        <v>58</v>
      </c>
      <c r="O876">
        <v>58</v>
      </c>
      <c r="P876">
        <v>102</v>
      </c>
      <c r="Q876">
        <v>0</v>
      </c>
      <c r="R876">
        <v>0</v>
      </c>
      <c r="S876" t="s">
        <v>3089</v>
      </c>
      <c r="T876">
        <v>275</v>
      </c>
      <c r="U876" t="s">
        <v>3090</v>
      </c>
      <c r="V876" t="s">
        <v>3090</v>
      </c>
      <c r="W876" t="s">
        <v>247</v>
      </c>
      <c r="X876">
        <v>2665</v>
      </c>
      <c r="Y876" t="s">
        <v>257</v>
      </c>
      <c r="AA876">
        <v>187</v>
      </c>
      <c r="AB876" t="s">
        <v>3091</v>
      </c>
      <c r="AC876" t="s">
        <v>3089</v>
      </c>
      <c r="AD876">
        <v>5</v>
      </c>
      <c r="AE876">
        <v>713531.68</v>
      </c>
      <c r="AF876">
        <v>6169450.3099999996</v>
      </c>
    </row>
    <row r="877" spans="1:32" x14ac:dyDescent="0.25">
      <c r="A877" s="40">
        <v>875</v>
      </c>
      <c r="B877" t="s">
        <v>3092</v>
      </c>
      <c r="C877">
        <v>130</v>
      </c>
      <c r="D877">
        <v>1978</v>
      </c>
      <c r="E877">
        <v>0</v>
      </c>
      <c r="F877">
        <v>4</v>
      </c>
      <c r="H877">
        <v>1</v>
      </c>
      <c r="J877">
        <v>1</v>
      </c>
      <c r="K877" t="s">
        <v>240</v>
      </c>
      <c r="M877">
        <v>1</v>
      </c>
      <c r="N877">
        <v>61</v>
      </c>
      <c r="O877">
        <v>61</v>
      </c>
      <c r="P877">
        <v>109</v>
      </c>
      <c r="Q877">
        <v>0</v>
      </c>
      <c r="R877">
        <v>0</v>
      </c>
      <c r="S877" t="s">
        <v>3093</v>
      </c>
      <c r="T877">
        <v>975</v>
      </c>
      <c r="U877" t="s">
        <v>2560</v>
      </c>
      <c r="V877" t="s">
        <v>2560</v>
      </c>
      <c r="W877" t="s">
        <v>268</v>
      </c>
      <c r="X877">
        <v>2665</v>
      </c>
      <c r="Y877" t="s">
        <v>257</v>
      </c>
      <c r="AA877">
        <v>187</v>
      </c>
      <c r="AB877" t="s">
        <v>3094</v>
      </c>
      <c r="AC877" t="s">
        <v>3093</v>
      </c>
      <c r="AD877">
        <v>5</v>
      </c>
      <c r="AE877">
        <v>713664.19</v>
      </c>
      <c r="AF877">
        <v>6169506.4000000004</v>
      </c>
    </row>
    <row r="878" spans="1:32" x14ac:dyDescent="0.25">
      <c r="A878" s="40">
        <v>876</v>
      </c>
      <c r="B878" t="s">
        <v>3095</v>
      </c>
      <c r="C878">
        <v>130</v>
      </c>
      <c r="D878">
        <v>1978</v>
      </c>
      <c r="E878">
        <v>0</v>
      </c>
      <c r="F878">
        <v>4</v>
      </c>
      <c r="H878">
        <v>1</v>
      </c>
      <c r="J878">
        <v>1</v>
      </c>
      <c r="K878" t="s">
        <v>240</v>
      </c>
      <c r="M878">
        <v>1</v>
      </c>
      <c r="N878">
        <v>63</v>
      </c>
      <c r="O878">
        <v>63</v>
      </c>
      <c r="P878">
        <v>112</v>
      </c>
      <c r="Q878">
        <v>0</v>
      </c>
      <c r="R878">
        <v>0</v>
      </c>
      <c r="S878" t="s">
        <v>3096</v>
      </c>
      <c r="T878">
        <v>2225</v>
      </c>
      <c r="U878" t="s">
        <v>2694</v>
      </c>
      <c r="V878" t="s">
        <v>2694</v>
      </c>
      <c r="W878" t="s">
        <v>260</v>
      </c>
      <c r="X878">
        <v>2665</v>
      </c>
      <c r="Y878" t="s">
        <v>257</v>
      </c>
      <c r="AA878">
        <v>187</v>
      </c>
      <c r="AB878" t="s">
        <v>3097</v>
      </c>
      <c r="AC878" t="s">
        <v>3096</v>
      </c>
      <c r="AD878">
        <v>5</v>
      </c>
      <c r="AE878">
        <v>713422.09</v>
      </c>
      <c r="AF878">
        <v>6169695.6900000004</v>
      </c>
    </row>
    <row r="879" spans="1:32" x14ac:dyDescent="0.25">
      <c r="A879" s="40">
        <v>877</v>
      </c>
      <c r="B879" t="s">
        <v>3098</v>
      </c>
      <c r="C879">
        <v>120</v>
      </c>
      <c r="D879">
        <v>1968</v>
      </c>
      <c r="E879">
        <v>0</v>
      </c>
      <c r="F879">
        <v>3</v>
      </c>
      <c r="H879">
        <v>1</v>
      </c>
      <c r="J879">
        <v>1</v>
      </c>
      <c r="K879" t="s">
        <v>240</v>
      </c>
      <c r="M879">
        <v>1</v>
      </c>
      <c r="N879">
        <v>148</v>
      </c>
      <c r="O879">
        <v>148</v>
      </c>
      <c r="P879">
        <v>148</v>
      </c>
      <c r="Q879">
        <v>0</v>
      </c>
      <c r="R879">
        <v>0</v>
      </c>
      <c r="S879" t="s">
        <v>3099</v>
      </c>
      <c r="T879">
        <v>6391</v>
      </c>
      <c r="U879" t="s">
        <v>539</v>
      </c>
      <c r="V879" t="s">
        <v>539</v>
      </c>
      <c r="W879" t="s">
        <v>2764</v>
      </c>
      <c r="X879">
        <v>2625</v>
      </c>
      <c r="Y879" t="s">
        <v>244</v>
      </c>
      <c r="AA879">
        <v>187</v>
      </c>
      <c r="AB879" t="s">
        <v>3100</v>
      </c>
      <c r="AC879" t="s">
        <v>3099</v>
      </c>
      <c r="AD879">
        <v>5</v>
      </c>
      <c r="AE879">
        <v>711123.03</v>
      </c>
      <c r="AF879">
        <v>6172200.9100000001</v>
      </c>
    </row>
    <row r="880" spans="1:32" x14ac:dyDescent="0.25">
      <c r="A880" s="40">
        <v>878</v>
      </c>
      <c r="B880" t="s">
        <v>3101</v>
      </c>
      <c r="C880">
        <v>120</v>
      </c>
      <c r="D880">
        <v>1973</v>
      </c>
      <c r="E880">
        <v>1994</v>
      </c>
      <c r="F880">
        <v>3</v>
      </c>
      <c r="H880">
        <v>1</v>
      </c>
      <c r="J880">
        <v>2</v>
      </c>
      <c r="K880" t="s">
        <v>260</v>
      </c>
      <c r="L880">
        <v>2</v>
      </c>
      <c r="M880">
        <v>1</v>
      </c>
      <c r="N880">
        <v>126</v>
      </c>
      <c r="O880">
        <v>126</v>
      </c>
      <c r="P880">
        <v>126</v>
      </c>
      <c r="Q880">
        <v>0</v>
      </c>
      <c r="R880">
        <v>0</v>
      </c>
      <c r="S880" t="s">
        <v>3102</v>
      </c>
      <c r="T880">
        <v>8202</v>
      </c>
      <c r="U880" t="s">
        <v>3103</v>
      </c>
      <c r="V880" t="s">
        <v>3103</v>
      </c>
      <c r="W880" t="s">
        <v>253</v>
      </c>
      <c r="X880">
        <v>2665</v>
      </c>
      <c r="Y880" t="s">
        <v>257</v>
      </c>
      <c r="AA880">
        <v>187</v>
      </c>
      <c r="AB880" t="s">
        <v>3104</v>
      </c>
      <c r="AC880" t="s">
        <v>3102</v>
      </c>
      <c r="AD880">
        <v>5</v>
      </c>
      <c r="AE880">
        <v>712407.23</v>
      </c>
      <c r="AF880">
        <v>6168971.9400000004</v>
      </c>
    </row>
    <row r="881" spans="1:32" x14ac:dyDescent="0.25">
      <c r="A881" s="40">
        <v>879</v>
      </c>
      <c r="B881" t="s">
        <v>3105</v>
      </c>
      <c r="C881">
        <v>120</v>
      </c>
      <c r="D881">
        <v>1966</v>
      </c>
      <c r="E881">
        <v>0</v>
      </c>
      <c r="F881">
        <v>3</v>
      </c>
      <c r="H881">
        <v>1</v>
      </c>
      <c r="J881">
        <v>2</v>
      </c>
      <c r="K881" t="s">
        <v>260</v>
      </c>
      <c r="M881">
        <v>1</v>
      </c>
      <c r="N881">
        <v>125</v>
      </c>
      <c r="O881">
        <v>125</v>
      </c>
      <c r="P881">
        <v>125</v>
      </c>
      <c r="Q881">
        <v>0</v>
      </c>
      <c r="R881">
        <v>0</v>
      </c>
      <c r="S881" t="s">
        <v>3106</v>
      </c>
      <c r="T881">
        <v>2876</v>
      </c>
      <c r="U881" t="s">
        <v>3107</v>
      </c>
      <c r="V881" t="s">
        <v>3107</v>
      </c>
      <c r="W881" t="s">
        <v>441</v>
      </c>
      <c r="X881">
        <v>2665</v>
      </c>
      <c r="Y881" t="s">
        <v>257</v>
      </c>
      <c r="AA881">
        <v>187</v>
      </c>
      <c r="AB881" t="s">
        <v>3108</v>
      </c>
      <c r="AC881" t="s">
        <v>3106</v>
      </c>
      <c r="AD881">
        <v>5</v>
      </c>
      <c r="AE881">
        <v>713916.89</v>
      </c>
      <c r="AF881">
        <v>6169050.1100000003</v>
      </c>
    </row>
    <row r="882" spans="1:32" x14ac:dyDescent="0.25">
      <c r="A882" s="40">
        <v>880</v>
      </c>
      <c r="B882" t="s">
        <v>3109</v>
      </c>
      <c r="C882">
        <v>120</v>
      </c>
      <c r="D882">
        <v>1977</v>
      </c>
      <c r="E882">
        <v>0</v>
      </c>
      <c r="F882">
        <v>4</v>
      </c>
      <c r="H882">
        <v>1</v>
      </c>
      <c r="J882">
        <v>2</v>
      </c>
      <c r="K882" t="s">
        <v>260</v>
      </c>
      <c r="M882">
        <v>1</v>
      </c>
      <c r="N882">
        <v>100</v>
      </c>
      <c r="O882">
        <v>100</v>
      </c>
      <c r="P882">
        <v>160</v>
      </c>
      <c r="Q882">
        <v>0</v>
      </c>
      <c r="R882">
        <v>0</v>
      </c>
      <c r="S882" t="s">
        <v>3110</v>
      </c>
      <c r="T882">
        <v>3621</v>
      </c>
      <c r="U882" t="s">
        <v>1322</v>
      </c>
      <c r="V882" t="s">
        <v>1322</v>
      </c>
      <c r="W882" t="s">
        <v>569</v>
      </c>
      <c r="X882">
        <v>2665</v>
      </c>
      <c r="Y882" t="s">
        <v>257</v>
      </c>
      <c r="AA882">
        <v>187</v>
      </c>
      <c r="AB882" t="s">
        <v>3111</v>
      </c>
      <c r="AC882" t="s">
        <v>3110</v>
      </c>
      <c r="AD882">
        <v>5</v>
      </c>
      <c r="AE882">
        <v>713010.51</v>
      </c>
      <c r="AF882">
        <v>6168565.6699999999</v>
      </c>
    </row>
    <row r="883" spans="1:32" x14ac:dyDescent="0.25">
      <c r="A883" s="40">
        <v>881</v>
      </c>
      <c r="B883" t="s">
        <v>3112</v>
      </c>
      <c r="C883">
        <v>120</v>
      </c>
      <c r="D883">
        <v>1970</v>
      </c>
      <c r="E883">
        <v>2010</v>
      </c>
      <c r="F883">
        <v>3</v>
      </c>
      <c r="H883">
        <v>1</v>
      </c>
      <c r="J883">
        <v>2</v>
      </c>
      <c r="K883" t="s">
        <v>260</v>
      </c>
      <c r="M883">
        <v>1</v>
      </c>
      <c r="N883">
        <v>107</v>
      </c>
      <c r="O883">
        <v>107</v>
      </c>
      <c r="P883">
        <v>161</v>
      </c>
      <c r="Q883">
        <v>0</v>
      </c>
      <c r="R883">
        <v>0</v>
      </c>
      <c r="S883" t="s">
        <v>3113</v>
      </c>
      <c r="T883">
        <v>5432</v>
      </c>
      <c r="U883" t="s">
        <v>913</v>
      </c>
      <c r="V883" t="s">
        <v>913</v>
      </c>
      <c r="W883" t="s">
        <v>811</v>
      </c>
      <c r="X883">
        <v>2665</v>
      </c>
      <c r="Y883" t="s">
        <v>257</v>
      </c>
      <c r="AA883">
        <v>187</v>
      </c>
      <c r="AB883" t="s">
        <v>3114</v>
      </c>
      <c r="AC883" t="s">
        <v>3113</v>
      </c>
      <c r="AD883">
        <v>5</v>
      </c>
      <c r="AE883">
        <v>714111.46</v>
      </c>
      <c r="AF883">
        <v>6168751.0099999998</v>
      </c>
    </row>
    <row r="884" spans="1:32" x14ac:dyDescent="0.25">
      <c r="A884" s="40">
        <v>882</v>
      </c>
      <c r="B884" t="s">
        <v>3115</v>
      </c>
      <c r="C884">
        <v>130</v>
      </c>
      <c r="D884">
        <v>1978</v>
      </c>
      <c r="E884">
        <v>0</v>
      </c>
      <c r="F884">
        <v>4</v>
      </c>
      <c r="H884">
        <v>1</v>
      </c>
      <c r="J884">
        <v>1</v>
      </c>
      <c r="K884" t="s">
        <v>240</v>
      </c>
      <c r="M884">
        <v>1</v>
      </c>
      <c r="N884">
        <v>63</v>
      </c>
      <c r="O884">
        <v>63</v>
      </c>
      <c r="P884">
        <v>112</v>
      </c>
      <c r="Q884">
        <v>0</v>
      </c>
      <c r="R884">
        <v>0</v>
      </c>
      <c r="S884" t="s">
        <v>3116</v>
      </c>
      <c r="T884">
        <v>2525</v>
      </c>
      <c r="U884" t="s">
        <v>2564</v>
      </c>
      <c r="V884" t="s">
        <v>2564</v>
      </c>
      <c r="W884" t="s">
        <v>281</v>
      </c>
      <c r="X884">
        <v>2665</v>
      </c>
      <c r="Y884" t="s">
        <v>257</v>
      </c>
      <c r="AA884">
        <v>187</v>
      </c>
      <c r="AB884" t="s">
        <v>3117</v>
      </c>
      <c r="AC884" t="s">
        <v>3116</v>
      </c>
      <c r="AD884">
        <v>5</v>
      </c>
      <c r="AE884">
        <v>713532.24</v>
      </c>
      <c r="AF884">
        <v>6169787.8099999996</v>
      </c>
    </row>
    <row r="885" spans="1:32" x14ac:dyDescent="0.25">
      <c r="A885" s="40">
        <v>883</v>
      </c>
      <c r="B885" t="s">
        <v>3118</v>
      </c>
      <c r="C885">
        <v>120</v>
      </c>
      <c r="D885">
        <v>1954</v>
      </c>
      <c r="E885">
        <v>0</v>
      </c>
      <c r="F885">
        <v>5</v>
      </c>
      <c r="H885">
        <v>2</v>
      </c>
      <c r="J885">
        <v>2</v>
      </c>
      <c r="K885" t="s">
        <v>260</v>
      </c>
      <c r="L885">
        <v>2</v>
      </c>
      <c r="M885">
        <v>1</v>
      </c>
      <c r="N885">
        <v>163</v>
      </c>
      <c r="O885">
        <v>163</v>
      </c>
      <c r="P885">
        <v>196</v>
      </c>
      <c r="Q885">
        <v>0</v>
      </c>
      <c r="R885">
        <v>0</v>
      </c>
      <c r="S885" t="s">
        <v>3119</v>
      </c>
      <c r="T885">
        <v>2769</v>
      </c>
      <c r="U885" t="s">
        <v>1138</v>
      </c>
      <c r="V885" t="s">
        <v>1138</v>
      </c>
      <c r="W885" t="s">
        <v>1105</v>
      </c>
      <c r="X885">
        <v>2665</v>
      </c>
      <c r="Y885" t="s">
        <v>257</v>
      </c>
      <c r="AA885">
        <v>187</v>
      </c>
      <c r="AB885" t="s">
        <v>3120</v>
      </c>
      <c r="AC885" t="s">
        <v>3119</v>
      </c>
      <c r="AD885">
        <v>5</v>
      </c>
      <c r="AE885">
        <v>713692.7</v>
      </c>
      <c r="AF885">
        <v>6168998.9199999999</v>
      </c>
    </row>
    <row r="886" spans="1:32" x14ac:dyDescent="0.25">
      <c r="A886" s="40">
        <v>884</v>
      </c>
      <c r="B886" t="s">
        <v>3121</v>
      </c>
      <c r="C886">
        <v>120</v>
      </c>
      <c r="D886">
        <v>1983</v>
      </c>
      <c r="E886">
        <v>0</v>
      </c>
      <c r="F886">
        <v>4</v>
      </c>
      <c r="H886">
        <v>1</v>
      </c>
      <c r="J886">
        <v>2</v>
      </c>
      <c r="K886" t="s">
        <v>247</v>
      </c>
      <c r="M886">
        <v>1</v>
      </c>
      <c r="N886">
        <v>84</v>
      </c>
      <c r="O886">
        <v>84</v>
      </c>
      <c r="P886">
        <v>145</v>
      </c>
      <c r="Q886">
        <v>0</v>
      </c>
      <c r="R886">
        <v>0</v>
      </c>
      <c r="S886" t="s">
        <v>3122</v>
      </c>
      <c r="T886">
        <v>8095</v>
      </c>
      <c r="U886" t="s">
        <v>2698</v>
      </c>
      <c r="V886" t="s">
        <v>2698</v>
      </c>
      <c r="W886" t="s">
        <v>408</v>
      </c>
      <c r="X886">
        <v>2665</v>
      </c>
      <c r="Y886" t="s">
        <v>257</v>
      </c>
      <c r="AA886">
        <v>187</v>
      </c>
      <c r="AB886" t="s">
        <v>3123</v>
      </c>
      <c r="AC886" t="s">
        <v>3122</v>
      </c>
      <c r="AD886">
        <v>5</v>
      </c>
      <c r="AE886">
        <v>713613.97</v>
      </c>
      <c r="AF886">
        <v>6168607.6399999997</v>
      </c>
    </row>
    <row r="887" spans="1:32" x14ac:dyDescent="0.25">
      <c r="A887" s="40">
        <v>885</v>
      </c>
      <c r="B887" t="s">
        <v>3124</v>
      </c>
      <c r="C887">
        <v>120</v>
      </c>
      <c r="D887">
        <v>1971</v>
      </c>
      <c r="E887">
        <v>0</v>
      </c>
      <c r="F887">
        <v>90</v>
      </c>
      <c r="H887">
        <v>1</v>
      </c>
      <c r="J887">
        <v>2</v>
      </c>
      <c r="K887" t="s">
        <v>260</v>
      </c>
      <c r="M887">
        <v>1</v>
      </c>
      <c r="N887">
        <v>134</v>
      </c>
      <c r="O887">
        <v>134</v>
      </c>
      <c r="P887">
        <v>134</v>
      </c>
      <c r="Q887">
        <v>0</v>
      </c>
      <c r="R887">
        <v>0</v>
      </c>
      <c r="S887" t="s">
        <v>3125</v>
      </c>
      <c r="T887">
        <v>6710</v>
      </c>
      <c r="U887" t="s">
        <v>327</v>
      </c>
      <c r="V887" t="s">
        <v>327</v>
      </c>
      <c r="W887" t="s">
        <v>2571</v>
      </c>
      <c r="X887">
        <v>2625</v>
      </c>
      <c r="Y887" t="s">
        <v>244</v>
      </c>
      <c r="AA887">
        <v>187</v>
      </c>
      <c r="AB887" t="s">
        <v>3126</v>
      </c>
      <c r="AC887" t="s">
        <v>3125</v>
      </c>
      <c r="AD887">
        <v>5</v>
      </c>
      <c r="AE887">
        <v>710918.59</v>
      </c>
      <c r="AF887">
        <v>6171861.3099999996</v>
      </c>
    </row>
    <row r="888" spans="1:32" x14ac:dyDescent="0.25">
      <c r="A888" s="40">
        <v>886</v>
      </c>
      <c r="B888" t="s">
        <v>3127</v>
      </c>
      <c r="C888">
        <v>120</v>
      </c>
      <c r="D888">
        <v>1977</v>
      </c>
      <c r="E888">
        <v>0</v>
      </c>
      <c r="F888">
        <v>3</v>
      </c>
      <c r="H888">
        <v>1</v>
      </c>
      <c r="J888">
        <v>2</v>
      </c>
      <c r="K888" t="s">
        <v>260</v>
      </c>
      <c r="M888">
        <v>1</v>
      </c>
      <c r="N888">
        <v>121</v>
      </c>
      <c r="O888">
        <v>121</v>
      </c>
      <c r="P888">
        <v>121</v>
      </c>
      <c r="Q888">
        <v>0</v>
      </c>
      <c r="R888">
        <v>0</v>
      </c>
      <c r="S888" t="s">
        <v>3128</v>
      </c>
      <c r="T888">
        <v>3621</v>
      </c>
      <c r="U888" t="s">
        <v>1322</v>
      </c>
      <c r="V888" t="s">
        <v>1322</v>
      </c>
      <c r="W888" t="s">
        <v>480</v>
      </c>
      <c r="X888">
        <v>2665</v>
      </c>
      <c r="Y888" t="s">
        <v>257</v>
      </c>
      <c r="AA888">
        <v>187</v>
      </c>
      <c r="AB888" t="s">
        <v>3129</v>
      </c>
      <c r="AC888" t="s">
        <v>3128</v>
      </c>
      <c r="AD888">
        <v>5</v>
      </c>
      <c r="AE888">
        <v>713007.83</v>
      </c>
      <c r="AF888">
        <v>6168495.75</v>
      </c>
    </row>
    <row r="889" spans="1:32" x14ac:dyDescent="0.25">
      <c r="A889" s="40">
        <v>887</v>
      </c>
      <c r="B889" t="s">
        <v>3130</v>
      </c>
      <c r="C889">
        <v>120</v>
      </c>
      <c r="D889">
        <v>1966</v>
      </c>
      <c r="E889">
        <v>1982</v>
      </c>
      <c r="F889">
        <v>3</v>
      </c>
      <c r="H889">
        <v>1</v>
      </c>
      <c r="J889">
        <v>2</v>
      </c>
      <c r="K889" t="s">
        <v>260</v>
      </c>
      <c r="L889">
        <v>2</v>
      </c>
      <c r="M889">
        <v>1</v>
      </c>
      <c r="N889">
        <v>126</v>
      </c>
      <c r="O889">
        <v>126</v>
      </c>
      <c r="P889">
        <v>103</v>
      </c>
      <c r="Q889">
        <v>0</v>
      </c>
      <c r="R889">
        <v>0</v>
      </c>
      <c r="S889" t="s">
        <v>3131</v>
      </c>
      <c r="T889">
        <v>5432</v>
      </c>
      <c r="U889" t="s">
        <v>913</v>
      </c>
      <c r="V889" t="s">
        <v>913</v>
      </c>
      <c r="W889" t="s">
        <v>260</v>
      </c>
      <c r="X889">
        <v>2665</v>
      </c>
      <c r="Y889" t="s">
        <v>257</v>
      </c>
      <c r="AA889">
        <v>187</v>
      </c>
      <c r="AB889" t="s">
        <v>3132</v>
      </c>
      <c r="AC889" t="s">
        <v>3131</v>
      </c>
      <c r="AD889">
        <v>5</v>
      </c>
      <c r="AE889">
        <v>714145.36</v>
      </c>
      <c r="AF889">
        <v>6168734.5800000001</v>
      </c>
    </row>
    <row r="890" spans="1:32" x14ac:dyDescent="0.25">
      <c r="A890" s="40">
        <v>888</v>
      </c>
      <c r="B890" t="s">
        <v>3133</v>
      </c>
      <c r="C890">
        <v>120</v>
      </c>
      <c r="D890">
        <v>1978</v>
      </c>
      <c r="E890">
        <v>0</v>
      </c>
      <c r="F890">
        <v>3</v>
      </c>
      <c r="H890">
        <v>1</v>
      </c>
      <c r="J890">
        <v>2</v>
      </c>
      <c r="K890" t="s">
        <v>260</v>
      </c>
      <c r="M890">
        <v>1</v>
      </c>
      <c r="N890">
        <v>162</v>
      </c>
      <c r="O890">
        <v>162</v>
      </c>
      <c r="P890">
        <v>162</v>
      </c>
      <c r="Q890">
        <v>0</v>
      </c>
      <c r="R890">
        <v>0</v>
      </c>
      <c r="S890" t="s">
        <v>3134</v>
      </c>
      <c r="T890">
        <v>5965</v>
      </c>
      <c r="U890" t="s">
        <v>917</v>
      </c>
      <c r="V890" t="s">
        <v>917</v>
      </c>
      <c r="W890" t="s">
        <v>2714</v>
      </c>
      <c r="X890">
        <v>2665</v>
      </c>
      <c r="Y890" t="s">
        <v>257</v>
      </c>
      <c r="AA890">
        <v>187</v>
      </c>
      <c r="AB890" t="s">
        <v>3135</v>
      </c>
      <c r="AC890" t="s">
        <v>3134</v>
      </c>
      <c r="AD890">
        <v>5</v>
      </c>
      <c r="AE890">
        <v>713347.24</v>
      </c>
      <c r="AF890">
        <v>6168738.2300000004</v>
      </c>
    </row>
    <row r="891" spans="1:32" x14ac:dyDescent="0.25">
      <c r="A891" s="40">
        <v>889</v>
      </c>
      <c r="B891" t="s">
        <v>3136</v>
      </c>
      <c r="C891">
        <v>120</v>
      </c>
      <c r="D891">
        <v>1973</v>
      </c>
      <c r="E891">
        <v>0</v>
      </c>
      <c r="F891">
        <v>3</v>
      </c>
      <c r="H891">
        <v>1</v>
      </c>
      <c r="J891">
        <v>2</v>
      </c>
      <c r="K891" t="s">
        <v>260</v>
      </c>
      <c r="L891">
        <v>2</v>
      </c>
      <c r="M891">
        <v>1</v>
      </c>
      <c r="N891">
        <v>128</v>
      </c>
      <c r="O891">
        <v>128</v>
      </c>
      <c r="P891">
        <v>109</v>
      </c>
      <c r="Q891">
        <v>0</v>
      </c>
      <c r="R891">
        <v>0</v>
      </c>
      <c r="S891" t="s">
        <v>3137</v>
      </c>
      <c r="T891">
        <v>6710</v>
      </c>
      <c r="U891" t="s">
        <v>327</v>
      </c>
      <c r="V891" t="s">
        <v>327</v>
      </c>
      <c r="W891" t="s">
        <v>2475</v>
      </c>
      <c r="X891">
        <v>2625</v>
      </c>
      <c r="Y891" t="s">
        <v>244</v>
      </c>
      <c r="AA891">
        <v>187</v>
      </c>
      <c r="AB891" t="s">
        <v>3138</v>
      </c>
      <c r="AC891" t="s">
        <v>3137</v>
      </c>
      <c r="AD891">
        <v>5</v>
      </c>
      <c r="AE891">
        <v>710758.56</v>
      </c>
      <c r="AF891">
        <v>6171810.3099999996</v>
      </c>
    </row>
    <row r="892" spans="1:32" x14ac:dyDescent="0.25">
      <c r="A892" s="40">
        <v>890</v>
      </c>
      <c r="B892" t="s">
        <v>3139</v>
      </c>
      <c r="C892">
        <v>120</v>
      </c>
      <c r="D892">
        <v>1970</v>
      </c>
      <c r="E892">
        <v>0</v>
      </c>
      <c r="F892">
        <v>3</v>
      </c>
      <c r="H892">
        <v>1</v>
      </c>
      <c r="J892">
        <v>2</v>
      </c>
      <c r="K892" t="s">
        <v>260</v>
      </c>
      <c r="M892">
        <v>1</v>
      </c>
      <c r="N892">
        <v>148</v>
      </c>
      <c r="O892">
        <v>148</v>
      </c>
      <c r="P892">
        <v>148</v>
      </c>
      <c r="Q892">
        <v>0</v>
      </c>
      <c r="R892">
        <v>0</v>
      </c>
      <c r="S892" t="s">
        <v>3140</v>
      </c>
      <c r="T892">
        <v>7882</v>
      </c>
      <c r="U892" t="s">
        <v>372</v>
      </c>
      <c r="V892" t="s">
        <v>372</v>
      </c>
      <c r="W892" t="s">
        <v>3141</v>
      </c>
      <c r="X892">
        <v>2625</v>
      </c>
      <c r="Y892" t="s">
        <v>244</v>
      </c>
      <c r="AA892">
        <v>187</v>
      </c>
      <c r="AB892" t="s">
        <v>3142</v>
      </c>
      <c r="AC892" t="s">
        <v>3140</v>
      </c>
      <c r="AD892">
        <v>5</v>
      </c>
      <c r="AE892">
        <v>711938.18</v>
      </c>
      <c r="AF892">
        <v>6172276.1100000003</v>
      </c>
    </row>
    <row r="893" spans="1:32" x14ac:dyDescent="0.25">
      <c r="A893" s="40">
        <v>891</v>
      </c>
      <c r="B893" t="s">
        <v>3143</v>
      </c>
      <c r="C893">
        <v>440</v>
      </c>
      <c r="D893">
        <v>1973</v>
      </c>
      <c r="E893">
        <v>2000</v>
      </c>
      <c r="F893">
        <v>2</v>
      </c>
      <c r="H893">
        <v>1</v>
      </c>
      <c r="J893">
        <v>1</v>
      </c>
      <c r="K893" t="s">
        <v>240</v>
      </c>
      <c r="M893">
        <v>1</v>
      </c>
      <c r="N893">
        <v>144</v>
      </c>
      <c r="O893">
        <v>144</v>
      </c>
      <c r="P893">
        <v>0</v>
      </c>
      <c r="Q893">
        <v>144</v>
      </c>
      <c r="R893">
        <v>0</v>
      </c>
      <c r="S893" t="s">
        <v>3144</v>
      </c>
      <c r="T893">
        <v>2449</v>
      </c>
      <c r="U893" t="s">
        <v>312</v>
      </c>
      <c r="V893" t="s">
        <v>312</v>
      </c>
      <c r="W893" t="s">
        <v>3145</v>
      </c>
      <c r="X893">
        <v>2625</v>
      </c>
      <c r="Y893" t="s">
        <v>244</v>
      </c>
      <c r="AA893">
        <v>187</v>
      </c>
      <c r="AB893" t="s">
        <v>2786</v>
      </c>
      <c r="AC893" t="s">
        <v>3144</v>
      </c>
      <c r="AD893">
        <v>5</v>
      </c>
      <c r="AE893">
        <v>711241.11</v>
      </c>
      <c r="AF893">
        <v>6172227.2999999998</v>
      </c>
    </row>
    <row r="894" spans="1:32" x14ac:dyDescent="0.25">
      <c r="A894" s="40">
        <v>892</v>
      </c>
      <c r="B894" t="s">
        <v>3146</v>
      </c>
      <c r="C894">
        <v>120</v>
      </c>
      <c r="D894">
        <v>1959</v>
      </c>
      <c r="E894">
        <v>1984</v>
      </c>
      <c r="F894">
        <v>3</v>
      </c>
      <c r="H894">
        <v>2</v>
      </c>
      <c r="J894">
        <v>5</v>
      </c>
      <c r="K894" t="s">
        <v>253</v>
      </c>
      <c r="L894">
        <v>2</v>
      </c>
      <c r="M894">
        <v>1</v>
      </c>
      <c r="N894">
        <v>102</v>
      </c>
      <c r="O894">
        <v>102</v>
      </c>
      <c r="P894">
        <v>102</v>
      </c>
      <c r="Q894">
        <v>0</v>
      </c>
      <c r="R894">
        <v>0</v>
      </c>
      <c r="S894" t="s">
        <v>3147</v>
      </c>
      <c r="T894">
        <v>2769</v>
      </c>
      <c r="U894" t="s">
        <v>1138</v>
      </c>
      <c r="V894" t="s">
        <v>1138</v>
      </c>
      <c r="W894" t="s">
        <v>770</v>
      </c>
      <c r="X894">
        <v>2665</v>
      </c>
      <c r="Y894" t="s">
        <v>257</v>
      </c>
      <c r="AA894">
        <v>187</v>
      </c>
      <c r="AB894" t="s">
        <v>3148</v>
      </c>
      <c r="AC894" t="s">
        <v>3147</v>
      </c>
      <c r="AD894">
        <v>5</v>
      </c>
      <c r="AE894">
        <v>713919.32</v>
      </c>
      <c r="AF894">
        <v>6169154.4800000004</v>
      </c>
    </row>
    <row r="895" spans="1:32" x14ac:dyDescent="0.25">
      <c r="A895" s="40">
        <v>893</v>
      </c>
      <c r="B895" t="s">
        <v>3149</v>
      </c>
      <c r="C895">
        <v>130</v>
      </c>
      <c r="D895">
        <v>1964</v>
      </c>
      <c r="E895">
        <v>0</v>
      </c>
      <c r="F895">
        <v>5</v>
      </c>
      <c r="H895">
        <v>1</v>
      </c>
      <c r="J895">
        <v>2</v>
      </c>
      <c r="K895" t="s">
        <v>260</v>
      </c>
      <c r="M895">
        <v>1</v>
      </c>
      <c r="N895">
        <v>78</v>
      </c>
      <c r="O895">
        <v>78</v>
      </c>
      <c r="P895">
        <v>137</v>
      </c>
      <c r="Q895">
        <v>0</v>
      </c>
      <c r="R895">
        <v>0</v>
      </c>
      <c r="S895" t="s">
        <v>3150</v>
      </c>
      <c r="T895">
        <v>4260</v>
      </c>
      <c r="U895" t="s">
        <v>851</v>
      </c>
      <c r="V895" t="s">
        <v>851</v>
      </c>
      <c r="W895" t="s">
        <v>1728</v>
      </c>
      <c r="X895">
        <v>2665</v>
      </c>
      <c r="Y895" t="s">
        <v>257</v>
      </c>
      <c r="AA895">
        <v>187</v>
      </c>
      <c r="AB895" t="s">
        <v>3151</v>
      </c>
      <c r="AC895" t="s">
        <v>3150</v>
      </c>
      <c r="AD895">
        <v>5</v>
      </c>
      <c r="AE895">
        <v>713712.89</v>
      </c>
      <c r="AF895">
        <v>6169088.3899999997</v>
      </c>
    </row>
    <row r="896" spans="1:32" x14ac:dyDescent="0.25">
      <c r="A896" s="40">
        <v>894</v>
      </c>
      <c r="B896" t="s">
        <v>3152</v>
      </c>
      <c r="C896">
        <v>120</v>
      </c>
      <c r="D896">
        <v>1973</v>
      </c>
      <c r="E896">
        <v>1985</v>
      </c>
      <c r="F896">
        <v>3</v>
      </c>
      <c r="H896">
        <v>1</v>
      </c>
      <c r="J896">
        <v>2</v>
      </c>
      <c r="K896" t="s">
        <v>260</v>
      </c>
      <c r="M896">
        <v>1</v>
      </c>
      <c r="N896">
        <v>124</v>
      </c>
      <c r="O896">
        <v>124</v>
      </c>
      <c r="P896">
        <v>109</v>
      </c>
      <c r="Q896">
        <v>0</v>
      </c>
      <c r="R896">
        <v>0</v>
      </c>
      <c r="S896" t="s">
        <v>3153</v>
      </c>
      <c r="T896">
        <v>6710</v>
      </c>
      <c r="U896" t="s">
        <v>327</v>
      </c>
      <c r="V896" t="s">
        <v>327</v>
      </c>
      <c r="W896" t="s">
        <v>3154</v>
      </c>
      <c r="X896">
        <v>2625</v>
      </c>
      <c r="Y896" t="s">
        <v>244</v>
      </c>
      <c r="AA896">
        <v>187</v>
      </c>
      <c r="AB896" t="s">
        <v>3155</v>
      </c>
      <c r="AC896" t="s">
        <v>3153</v>
      </c>
      <c r="AD896">
        <v>5</v>
      </c>
      <c r="AE896">
        <v>710822.88</v>
      </c>
      <c r="AF896">
        <v>6171890.4000000004</v>
      </c>
    </row>
    <row r="897" spans="1:32" x14ac:dyDescent="0.25">
      <c r="A897" s="40">
        <v>895</v>
      </c>
      <c r="B897" t="s">
        <v>3156</v>
      </c>
      <c r="C897">
        <v>120</v>
      </c>
      <c r="D897">
        <v>2012</v>
      </c>
      <c r="E897">
        <v>0</v>
      </c>
      <c r="F897">
        <v>5</v>
      </c>
      <c r="H897">
        <v>1</v>
      </c>
      <c r="J897">
        <v>5</v>
      </c>
      <c r="K897" t="s">
        <v>253</v>
      </c>
      <c r="L897">
        <v>90</v>
      </c>
      <c r="M897">
        <v>1</v>
      </c>
      <c r="N897">
        <v>265</v>
      </c>
      <c r="O897">
        <v>265</v>
      </c>
      <c r="P897">
        <v>204</v>
      </c>
      <c r="Q897">
        <v>0</v>
      </c>
      <c r="R897">
        <v>0</v>
      </c>
      <c r="S897" t="s">
        <v>3157</v>
      </c>
      <c r="T897">
        <v>7243</v>
      </c>
      <c r="U897" t="s">
        <v>417</v>
      </c>
      <c r="V897" t="s">
        <v>417</v>
      </c>
      <c r="W897" t="s">
        <v>949</v>
      </c>
      <c r="X897">
        <v>2665</v>
      </c>
      <c r="Y897" t="s">
        <v>257</v>
      </c>
      <c r="AA897">
        <v>187</v>
      </c>
      <c r="AB897" t="s">
        <v>3158</v>
      </c>
      <c r="AC897" t="s">
        <v>3157</v>
      </c>
      <c r="AD897">
        <v>5</v>
      </c>
      <c r="AE897">
        <v>712965.79</v>
      </c>
      <c r="AF897">
        <v>6169145.6399999997</v>
      </c>
    </row>
    <row r="898" spans="1:32" x14ac:dyDescent="0.25">
      <c r="A898" s="40">
        <v>896</v>
      </c>
      <c r="B898" t="s">
        <v>3159</v>
      </c>
      <c r="C898">
        <v>120</v>
      </c>
      <c r="D898">
        <v>1969</v>
      </c>
      <c r="E898">
        <v>0</v>
      </c>
      <c r="F898">
        <v>4</v>
      </c>
      <c r="H898">
        <v>1</v>
      </c>
      <c r="J898">
        <v>2</v>
      </c>
      <c r="K898" t="s">
        <v>260</v>
      </c>
      <c r="L898">
        <v>2</v>
      </c>
      <c r="M898">
        <v>1</v>
      </c>
      <c r="N898">
        <v>211</v>
      </c>
      <c r="O898">
        <v>211</v>
      </c>
      <c r="P898">
        <v>199</v>
      </c>
      <c r="Q898">
        <v>0</v>
      </c>
      <c r="R898">
        <v>0</v>
      </c>
      <c r="S898" t="s">
        <v>3160</v>
      </c>
      <c r="T898">
        <v>7882</v>
      </c>
      <c r="U898" t="s">
        <v>372</v>
      </c>
      <c r="V898" t="s">
        <v>372</v>
      </c>
      <c r="W898" t="s">
        <v>260</v>
      </c>
      <c r="X898">
        <v>2625</v>
      </c>
      <c r="Y898" t="s">
        <v>244</v>
      </c>
      <c r="AA898">
        <v>187</v>
      </c>
      <c r="AB898" t="s">
        <v>3161</v>
      </c>
      <c r="AC898" t="s">
        <v>3160</v>
      </c>
      <c r="AD898">
        <v>5</v>
      </c>
      <c r="AE898">
        <v>711876.64</v>
      </c>
      <c r="AF898">
        <v>6171618.5199999996</v>
      </c>
    </row>
    <row r="899" spans="1:32" x14ac:dyDescent="0.25">
      <c r="A899" s="40">
        <v>897</v>
      </c>
      <c r="B899" t="s">
        <v>3162</v>
      </c>
      <c r="C899">
        <v>390</v>
      </c>
      <c r="D899">
        <v>2015</v>
      </c>
      <c r="E899">
        <v>0</v>
      </c>
      <c r="F899">
        <v>6</v>
      </c>
      <c r="H899">
        <v>8</v>
      </c>
      <c r="J899">
        <v>5</v>
      </c>
      <c r="K899" t="s">
        <v>253</v>
      </c>
      <c r="M899">
        <v>1</v>
      </c>
      <c r="N899">
        <v>215</v>
      </c>
      <c r="O899">
        <v>215</v>
      </c>
      <c r="P899">
        <v>0</v>
      </c>
      <c r="Q899">
        <v>215</v>
      </c>
      <c r="R899">
        <v>0</v>
      </c>
      <c r="S899" t="s">
        <v>3163</v>
      </c>
      <c r="T899">
        <v>3728</v>
      </c>
      <c r="U899" t="s">
        <v>2643</v>
      </c>
      <c r="V899" t="s">
        <v>2643</v>
      </c>
      <c r="W899" t="s">
        <v>811</v>
      </c>
      <c r="X899">
        <v>2625</v>
      </c>
      <c r="Y899" t="s">
        <v>244</v>
      </c>
      <c r="AA899">
        <v>187</v>
      </c>
      <c r="AB899" t="s">
        <v>3164</v>
      </c>
      <c r="AC899" t="s">
        <v>3163</v>
      </c>
      <c r="AD899">
        <v>5</v>
      </c>
      <c r="AE899">
        <v>711916.62</v>
      </c>
      <c r="AF899">
        <v>6171000.1299999999</v>
      </c>
    </row>
    <row r="900" spans="1:32" x14ac:dyDescent="0.25">
      <c r="A900" s="40">
        <v>898</v>
      </c>
      <c r="B900" t="s">
        <v>3165</v>
      </c>
      <c r="C900">
        <v>410</v>
      </c>
      <c r="D900">
        <v>1971</v>
      </c>
      <c r="E900">
        <v>0</v>
      </c>
      <c r="F900">
        <v>5</v>
      </c>
      <c r="H900">
        <v>1</v>
      </c>
      <c r="J900">
        <v>2</v>
      </c>
      <c r="K900" t="s">
        <v>260</v>
      </c>
      <c r="M900">
        <v>1</v>
      </c>
      <c r="N900">
        <v>84</v>
      </c>
      <c r="O900">
        <v>84</v>
      </c>
      <c r="P900">
        <v>0</v>
      </c>
      <c r="Q900">
        <v>84</v>
      </c>
      <c r="R900">
        <v>0</v>
      </c>
      <c r="S900" t="s">
        <v>3163</v>
      </c>
      <c r="T900">
        <v>3728</v>
      </c>
      <c r="U900" t="s">
        <v>2643</v>
      </c>
      <c r="V900" t="s">
        <v>2643</v>
      </c>
      <c r="W900" t="s">
        <v>811</v>
      </c>
      <c r="X900">
        <v>2625</v>
      </c>
      <c r="Y900" t="s">
        <v>244</v>
      </c>
      <c r="AA900">
        <v>187</v>
      </c>
      <c r="AB900" t="s">
        <v>3164</v>
      </c>
      <c r="AC900" t="s">
        <v>3163</v>
      </c>
      <c r="AD900">
        <v>5</v>
      </c>
      <c r="AE900">
        <v>711916.62</v>
      </c>
      <c r="AF900">
        <v>6171000.1299999999</v>
      </c>
    </row>
    <row r="901" spans="1:32" x14ac:dyDescent="0.25">
      <c r="A901" s="40">
        <v>899</v>
      </c>
      <c r="B901" t="s">
        <v>3166</v>
      </c>
      <c r="C901">
        <v>130</v>
      </c>
      <c r="D901">
        <v>1978</v>
      </c>
      <c r="E901">
        <v>0</v>
      </c>
      <c r="F901">
        <v>4</v>
      </c>
      <c r="H901">
        <v>1</v>
      </c>
      <c r="J901">
        <v>1</v>
      </c>
      <c r="K901" t="s">
        <v>240</v>
      </c>
      <c r="M901">
        <v>1</v>
      </c>
      <c r="N901">
        <v>61</v>
      </c>
      <c r="O901">
        <v>61</v>
      </c>
      <c r="P901">
        <v>109</v>
      </c>
      <c r="Q901">
        <v>0</v>
      </c>
      <c r="R901">
        <v>0</v>
      </c>
      <c r="S901" t="s">
        <v>3167</v>
      </c>
      <c r="T901">
        <v>2225</v>
      </c>
      <c r="U901" t="s">
        <v>2694</v>
      </c>
      <c r="V901" t="s">
        <v>2694</v>
      </c>
      <c r="W901" t="s">
        <v>515</v>
      </c>
      <c r="X901">
        <v>2665</v>
      </c>
      <c r="Y901" t="s">
        <v>257</v>
      </c>
      <c r="AA901">
        <v>187</v>
      </c>
      <c r="AB901" t="s">
        <v>3168</v>
      </c>
      <c r="AC901" t="s">
        <v>3167</v>
      </c>
      <c r="AD901">
        <v>5</v>
      </c>
      <c r="AE901">
        <v>713425.17</v>
      </c>
      <c r="AF901">
        <v>6169690.6399999997</v>
      </c>
    </row>
    <row r="902" spans="1:32" x14ac:dyDescent="0.25">
      <c r="A902" s="40">
        <v>900</v>
      </c>
      <c r="B902" t="s">
        <v>3169</v>
      </c>
      <c r="C902">
        <v>120</v>
      </c>
      <c r="D902">
        <v>1970</v>
      </c>
      <c r="E902">
        <v>1976</v>
      </c>
      <c r="F902">
        <v>3</v>
      </c>
      <c r="H902">
        <v>1</v>
      </c>
      <c r="J902">
        <v>1</v>
      </c>
      <c r="K902" t="s">
        <v>240</v>
      </c>
      <c r="M902">
        <v>1</v>
      </c>
      <c r="N902">
        <v>170</v>
      </c>
      <c r="O902">
        <v>170</v>
      </c>
      <c r="P902">
        <v>170</v>
      </c>
      <c r="Q902">
        <v>0</v>
      </c>
      <c r="R902">
        <v>0</v>
      </c>
      <c r="S902" t="s">
        <v>3170</v>
      </c>
      <c r="T902">
        <v>6391</v>
      </c>
      <c r="U902" t="s">
        <v>539</v>
      </c>
      <c r="V902" t="s">
        <v>539</v>
      </c>
      <c r="W902" t="s">
        <v>1819</v>
      </c>
      <c r="X902">
        <v>2625</v>
      </c>
      <c r="Y902" t="s">
        <v>244</v>
      </c>
      <c r="AA902">
        <v>187</v>
      </c>
      <c r="AB902" t="s">
        <v>3171</v>
      </c>
      <c r="AC902" t="s">
        <v>3170</v>
      </c>
      <c r="AD902">
        <v>5</v>
      </c>
      <c r="AE902">
        <v>711122.96</v>
      </c>
      <c r="AF902">
        <v>6172177.1799999997</v>
      </c>
    </row>
    <row r="903" spans="1:32" x14ac:dyDescent="0.25">
      <c r="A903" s="40">
        <v>901</v>
      </c>
      <c r="B903" t="s">
        <v>3172</v>
      </c>
      <c r="C903">
        <v>130</v>
      </c>
      <c r="D903">
        <v>1978</v>
      </c>
      <c r="E903">
        <v>0</v>
      </c>
      <c r="F903">
        <v>4</v>
      </c>
      <c r="H903">
        <v>1</v>
      </c>
      <c r="J903">
        <v>1</v>
      </c>
      <c r="K903" t="s">
        <v>240</v>
      </c>
      <c r="M903">
        <v>1</v>
      </c>
      <c r="N903">
        <v>61</v>
      </c>
      <c r="O903">
        <v>61</v>
      </c>
      <c r="P903">
        <v>109</v>
      </c>
      <c r="Q903">
        <v>0</v>
      </c>
      <c r="R903">
        <v>0</v>
      </c>
      <c r="S903" t="s">
        <v>3173</v>
      </c>
      <c r="T903">
        <v>975</v>
      </c>
      <c r="U903" t="s">
        <v>2560</v>
      </c>
      <c r="V903" t="s">
        <v>2560</v>
      </c>
      <c r="W903" t="s">
        <v>441</v>
      </c>
      <c r="X903">
        <v>2665</v>
      </c>
      <c r="Y903" t="s">
        <v>257</v>
      </c>
      <c r="AA903">
        <v>187</v>
      </c>
      <c r="AB903" t="s">
        <v>3174</v>
      </c>
      <c r="AC903" t="s">
        <v>3173</v>
      </c>
      <c r="AD903">
        <v>5</v>
      </c>
      <c r="AE903">
        <v>713682.41</v>
      </c>
      <c r="AF903">
        <v>6169476.4100000001</v>
      </c>
    </row>
    <row r="904" spans="1:32" x14ac:dyDescent="0.25">
      <c r="A904" s="40">
        <v>902</v>
      </c>
      <c r="B904" t="s">
        <v>3175</v>
      </c>
      <c r="C904">
        <v>130</v>
      </c>
      <c r="D904">
        <v>1964</v>
      </c>
      <c r="E904">
        <v>0</v>
      </c>
      <c r="F904">
        <v>4</v>
      </c>
      <c r="H904">
        <v>1</v>
      </c>
      <c r="J904">
        <v>2</v>
      </c>
      <c r="K904" t="s">
        <v>247</v>
      </c>
      <c r="M904">
        <v>1</v>
      </c>
      <c r="N904">
        <v>78</v>
      </c>
      <c r="O904">
        <v>78</v>
      </c>
      <c r="P904">
        <v>113</v>
      </c>
      <c r="Q904">
        <v>0</v>
      </c>
      <c r="R904">
        <v>0</v>
      </c>
      <c r="S904" t="s">
        <v>3176</v>
      </c>
      <c r="T904">
        <v>4260</v>
      </c>
      <c r="U904" t="s">
        <v>851</v>
      </c>
      <c r="V904" t="s">
        <v>851</v>
      </c>
      <c r="W904" t="s">
        <v>466</v>
      </c>
      <c r="X904">
        <v>2665</v>
      </c>
      <c r="Y904" t="s">
        <v>257</v>
      </c>
      <c r="AA904">
        <v>187</v>
      </c>
      <c r="AB904" t="s">
        <v>3177</v>
      </c>
      <c r="AC904" t="s">
        <v>3176</v>
      </c>
      <c r="AD904">
        <v>5</v>
      </c>
      <c r="AE904">
        <v>713761.98</v>
      </c>
      <c r="AF904">
        <v>6169086.6100000003</v>
      </c>
    </row>
    <row r="905" spans="1:32" x14ac:dyDescent="0.25">
      <c r="A905" s="40">
        <v>903</v>
      </c>
      <c r="B905" t="s">
        <v>3178</v>
      </c>
      <c r="C905">
        <v>120</v>
      </c>
      <c r="D905">
        <v>1973</v>
      </c>
      <c r="E905">
        <v>1983</v>
      </c>
      <c r="F905">
        <v>3</v>
      </c>
      <c r="H905">
        <v>1</v>
      </c>
      <c r="J905">
        <v>2</v>
      </c>
      <c r="K905" t="s">
        <v>260</v>
      </c>
      <c r="L905">
        <v>2</v>
      </c>
      <c r="M905">
        <v>1</v>
      </c>
      <c r="N905">
        <v>132</v>
      </c>
      <c r="O905">
        <v>132</v>
      </c>
      <c r="P905">
        <v>109</v>
      </c>
      <c r="Q905">
        <v>0</v>
      </c>
      <c r="R905">
        <v>0</v>
      </c>
      <c r="S905" t="s">
        <v>3179</v>
      </c>
      <c r="T905">
        <v>6710</v>
      </c>
      <c r="U905" t="s">
        <v>327</v>
      </c>
      <c r="V905" t="s">
        <v>327</v>
      </c>
      <c r="W905" t="s">
        <v>3180</v>
      </c>
      <c r="X905">
        <v>2625</v>
      </c>
      <c r="Y905" t="s">
        <v>244</v>
      </c>
      <c r="AA905">
        <v>187</v>
      </c>
      <c r="AB905" t="s">
        <v>3181</v>
      </c>
      <c r="AC905" t="s">
        <v>3179</v>
      </c>
      <c r="AD905">
        <v>5</v>
      </c>
      <c r="AE905">
        <v>710768.14</v>
      </c>
      <c r="AF905">
        <v>6171844.21</v>
      </c>
    </row>
    <row r="906" spans="1:32" x14ac:dyDescent="0.25">
      <c r="A906" s="40">
        <v>904</v>
      </c>
      <c r="B906" t="s">
        <v>3182</v>
      </c>
      <c r="C906">
        <v>130</v>
      </c>
      <c r="D906">
        <v>1977</v>
      </c>
      <c r="E906">
        <v>0</v>
      </c>
      <c r="F906">
        <v>4</v>
      </c>
      <c r="H906">
        <v>1</v>
      </c>
      <c r="J906">
        <v>1</v>
      </c>
      <c r="K906" t="s">
        <v>240</v>
      </c>
      <c r="M906">
        <v>1</v>
      </c>
      <c r="N906">
        <v>58</v>
      </c>
      <c r="O906">
        <v>58</v>
      </c>
      <c r="P906">
        <v>102</v>
      </c>
      <c r="Q906">
        <v>0</v>
      </c>
      <c r="R906">
        <v>0</v>
      </c>
      <c r="S906" t="s">
        <v>3183</v>
      </c>
      <c r="T906">
        <v>275</v>
      </c>
      <c r="U906" t="s">
        <v>3090</v>
      </c>
      <c r="V906" t="s">
        <v>3090</v>
      </c>
      <c r="W906" t="s">
        <v>413</v>
      </c>
      <c r="X906">
        <v>2665</v>
      </c>
      <c r="Y906" t="s">
        <v>257</v>
      </c>
      <c r="AA906">
        <v>187</v>
      </c>
      <c r="AB906" t="s">
        <v>3184</v>
      </c>
      <c r="AC906" t="s">
        <v>3183</v>
      </c>
      <c r="AD906">
        <v>5</v>
      </c>
      <c r="AE906">
        <v>713574.22</v>
      </c>
      <c r="AF906">
        <v>6169456.21</v>
      </c>
    </row>
    <row r="907" spans="1:32" x14ac:dyDescent="0.25">
      <c r="A907" s="40">
        <v>905</v>
      </c>
      <c r="B907" t="s">
        <v>3185</v>
      </c>
      <c r="C907">
        <v>130</v>
      </c>
      <c r="D907">
        <v>1978</v>
      </c>
      <c r="E907">
        <v>0</v>
      </c>
      <c r="F907">
        <v>90</v>
      </c>
      <c r="H907">
        <v>5</v>
      </c>
      <c r="J907">
        <v>1</v>
      </c>
      <c r="K907" t="s">
        <v>240</v>
      </c>
      <c r="M907">
        <v>1</v>
      </c>
      <c r="N907">
        <v>61</v>
      </c>
      <c r="O907">
        <v>61</v>
      </c>
      <c r="P907">
        <v>109</v>
      </c>
      <c r="Q907">
        <v>0</v>
      </c>
      <c r="R907">
        <v>0</v>
      </c>
      <c r="S907" t="s">
        <v>3186</v>
      </c>
      <c r="T907">
        <v>975</v>
      </c>
      <c r="U907" t="s">
        <v>2560</v>
      </c>
      <c r="V907" t="s">
        <v>2560</v>
      </c>
      <c r="W907" t="s">
        <v>732</v>
      </c>
      <c r="X907">
        <v>2665</v>
      </c>
      <c r="Y907" t="s">
        <v>257</v>
      </c>
      <c r="AA907">
        <v>187</v>
      </c>
      <c r="AB907" t="s">
        <v>3187</v>
      </c>
      <c r="AC907" t="s">
        <v>3186</v>
      </c>
      <c r="AD907">
        <v>5</v>
      </c>
      <c r="AE907">
        <v>713703.94</v>
      </c>
      <c r="AF907">
        <v>6169515.5300000003</v>
      </c>
    </row>
    <row r="908" spans="1:32" x14ac:dyDescent="0.25">
      <c r="A908" s="40">
        <v>906</v>
      </c>
      <c r="B908" t="s">
        <v>3188</v>
      </c>
      <c r="C908">
        <v>130</v>
      </c>
      <c r="D908">
        <v>1978</v>
      </c>
      <c r="E908">
        <v>0</v>
      </c>
      <c r="F908">
        <v>4</v>
      </c>
      <c r="H908">
        <v>1</v>
      </c>
      <c r="J908">
        <v>1</v>
      </c>
      <c r="K908" t="s">
        <v>240</v>
      </c>
      <c r="M908">
        <v>1</v>
      </c>
      <c r="N908">
        <v>61</v>
      </c>
      <c r="O908">
        <v>61</v>
      </c>
      <c r="P908">
        <v>109</v>
      </c>
      <c r="Q908">
        <v>0</v>
      </c>
      <c r="R908">
        <v>0</v>
      </c>
      <c r="S908" t="s">
        <v>3189</v>
      </c>
      <c r="T908">
        <v>2525</v>
      </c>
      <c r="U908" t="s">
        <v>2564</v>
      </c>
      <c r="V908" t="s">
        <v>2564</v>
      </c>
      <c r="W908" t="s">
        <v>308</v>
      </c>
      <c r="X908">
        <v>2665</v>
      </c>
      <c r="Y908" t="s">
        <v>257</v>
      </c>
      <c r="AA908">
        <v>187</v>
      </c>
      <c r="AB908" t="s">
        <v>3190</v>
      </c>
      <c r="AC908" t="s">
        <v>3189</v>
      </c>
      <c r="AD908">
        <v>5</v>
      </c>
      <c r="AE908">
        <v>713486.1</v>
      </c>
      <c r="AF908">
        <v>6169788.79</v>
      </c>
    </row>
    <row r="909" spans="1:32" x14ac:dyDescent="0.25">
      <c r="A909" s="40">
        <v>907</v>
      </c>
      <c r="B909" t="s">
        <v>3191</v>
      </c>
      <c r="C909">
        <v>130</v>
      </c>
      <c r="D909">
        <v>1974</v>
      </c>
      <c r="E909">
        <v>0</v>
      </c>
      <c r="F909">
        <v>1</v>
      </c>
      <c r="H909">
        <v>1</v>
      </c>
      <c r="J909">
        <v>1</v>
      </c>
      <c r="K909" t="s">
        <v>240</v>
      </c>
      <c r="L909">
        <v>2</v>
      </c>
      <c r="M909">
        <v>1</v>
      </c>
      <c r="N909">
        <v>111</v>
      </c>
      <c r="O909">
        <v>111</v>
      </c>
      <c r="P909">
        <v>111</v>
      </c>
      <c r="Q909">
        <v>0</v>
      </c>
      <c r="R909">
        <v>0</v>
      </c>
      <c r="S909" t="s">
        <v>3192</v>
      </c>
      <c r="T909">
        <v>4260</v>
      </c>
      <c r="U909" t="s">
        <v>851</v>
      </c>
      <c r="V909" t="s">
        <v>851</v>
      </c>
      <c r="W909" t="s">
        <v>1458</v>
      </c>
      <c r="X909">
        <v>2665</v>
      </c>
      <c r="Y909" t="s">
        <v>257</v>
      </c>
      <c r="AA909">
        <v>187</v>
      </c>
      <c r="AB909" t="s">
        <v>3193</v>
      </c>
      <c r="AC909" t="s">
        <v>3192</v>
      </c>
      <c r="AD909">
        <v>5</v>
      </c>
      <c r="AE909">
        <v>713663.36</v>
      </c>
      <c r="AF909">
        <v>6169030.4699999997</v>
      </c>
    </row>
    <row r="910" spans="1:32" x14ac:dyDescent="0.25">
      <c r="A910" s="40">
        <v>908</v>
      </c>
      <c r="B910" t="s">
        <v>3194</v>
      </c>
      <c r="C910">
        <v>120</v>
      </c>
      <c r="D910">
        <v>1981</v>
      </c>
      <c r="E910">
        <v>0</v>
      </c>
      <c r="F910">
        <v>4</v>
      </c>
      <c r="H910">
        <v>1</v>
      </c>
      <c r="J910">
        <v>2</v>
      </c>
      <c r="K910" t="s">
        <v>260</v>
      </c>
      <c r="L910">
        <v>2</v>
      </c>
      <c r="M910">
        <v>1</v>
      </c>
      <c r="N910">
        <v>151</v>
      </c>
      <c r="O910">
        <v>151</v>
      </c>
      <c r="P910">
        <v>127</v>
      </c>
      <c r="Q910">
        <v>0</v>
      </c>
      <c r="R910">
        <v>0</v>
      </c>
      <c r="S910" t="s">
        <v>3195</v>
      </c>
      <c r="T910">
        <v>3621</v>
      </c>
      <c r="U910" t="s">
        <v>1322</v>
      </c>
      <c r="V910" t="s">
        <v>1322</v>
      </c>
      <c r="W910" t="s">
        <v>408</v>
      </c>
      <c r="X910">
        <v>2665</v>
      </c>
      <c r="Y910" t="s">
        <v>257</v>
      </c>
      <c r="AA910">
        <v>187</v>
      </c>
      <c r="AB910" t="s">
        <v>3196</v>
      </c>
      <c r="AC910" t="s">
        <v>3195</v>
      </c>
      <c r="AD910">
        <v>5</v>
      </c>
      <c r="AE910">
        <v>713007.45</v>
      </c>
      <c r="AF910">
        <v>6168517.9299999997</v>
      </c>
    </row>
    <row r="911" spans="1:32" x14ac:dyDescent="0.25">
      <c r="A911" s="40">
        <v>909</v>
      </c>
      <c r="B911" t="s">
        <v>3197</v>
      </c>
      <c r="C911">
        <v>120</v>
      </c>
      <c r="D911">
        <v>1969</v>
      </c>
      <c r="E911">
        <v>0</v>
      </c>
      <c r="F911">
        <v>3</v>
      </c>
      <c r="H911">
        <v>1</v>
      </c>
      <c r="J911">
        <v>1</v>
      </c>
      <c r="K911" t="s">
        <v>240</v>
      </c>
      <c r="M911">
        <v>1</v>
      </c>
      <c r="N911">
        <v>136</v>
      </c>
      <c r="O911">
        <v>136</v>
      </c>
      <c r="P911">
        <v>136</v>
      </c>
      <c r="Q911">
        <v>0</v>
      </c>
      <c r="R911">
        <v>0</v>
      </c>
      <c r="S911" t="s">
        <v>3198</v>
      </c>
      <c r="T911">
        <v>2449</v>
      </c>
      <c r="U911" t="s">
        <v>312</v>
      </c>
      <c r="V911" t="s">
        <v>312</v>
      </c>
      <c r="W911" t="s">
        <v>2885</v>
      </c>
      <c r="X911">
        <v>2625</v>
      </c>
      <c r="Y911" t="s">
        <v>244</v>
      </c>
      <c r="AA911">
        <v>187</v>
      </c>
      <c r="AB911" t="s">
        <v>3199</v>
      </c>
      <c r="AC911" t="s">
        <v>3198</v>
      </c>
      <c r="AD911">
        <v>5</v>
      </c>
      <c r="AE911">
        <v>711323.92</v>
      </c>
      <c r="AF911">
        <v>6172117.1699999999</v>
      </c>
    </row>
    <row r="912" spans="1:32" x14ac:dyDescent="0.25">
      <c r="A912" s="40">
        <v>910</v>
      </c>
      <c r="B912" t="s">
        <v>3200</v>
      </c>
      <c r="C912">
        <v>120</v>
      </c>
      <c r="D912">
        <v>1966</v>
      </c>
      <c r="E912">
        <v>1974</v>
      </c>
      <c r="F912">
        <v>3</v>
      </c>
      <c r="H912">
        <v>1</v>
      </c>
      <c r="J912">
        <v>2</v>
      </c>
      <c r="K912" t="s">
        <v>260</v>
      </c>
      <c r="M912">
        <v>1</v>
      </c>
      <c r="N912">
        <v>158</v>
      </c>
      <c r="O912">
        <v>158</v>
      </c>
      <c r="P912">
        <v>158</v>
      </c>
      <c r="Q912">
        <v>0</v>
      </c>
      <c r="R912">
        <v>0</v>
      </c>
      <c r="S912" t="s">
        <v>3201</v>
      </c>
      <c r="T912">
        <v>2769</v>
      </c>
      <c r="U912" t="s">
        <v>1138</v>
      </c>
      <c r="V912" t="s">
        <v>1138</v>
      </c>
      <c r="W912" t="s">
        <v>323</v>
      </c>
      <c r="X912">
        <v>2665</v>
      </c>
      <c r="Y912" t="s">
        <v>257</v>
      </c>
      <c r="AA912">
        <v>187</v>
      </c>
      <c r="AB912" t="s">
        <v>3202</v>
      </c>
      <c r="AC912" t="s">
        <v>3201</v>
      </c>
      <c r="AD912">
        <v>5</v>
      </c>
      <c r="AE912">
        <v>713909.76000000001</v>
      </c>
      <c r="AF912">
        <v>6169106.75</v>
      </c>
    </row>
    <row r="913" spans="1:32" x14ac:dyDescent="0.25">
      <c r="A913" s="40">
        <v>911</v>
      </c>
      <c r="B913" t="s">
        <v>3203</v>
      </c>
      <c r="C913">
        <v>130</v>
      </c>
      <c r="D913">
        <v>1964</v>
      </c>
      <c r="E913">
        <v>0</v>
      </c>
      <c r="F913">
        <v>4</v>
      </c>
      <c r="H913">
        <v>1</v>
      </c>
      <c r="J913">
        <v>2</v>
      </c>
      <c r="K913" t="s">
        <v>260</v>
      </c>
      <c r="M913">
        <v>1</v>
      </c>
      <c r="N913">
        <v>77</v>
      </c>
      <c r="O913">
        <v>77</v>
      </c>
      <c r="P913">
        <v>111</v>
      </c>
      <c r="Q913">
        <v>0</v>
      </c>
      <c r="R913">
        <v>0</v>
      </c>
      <c r="S913" t="s">
        <v>3204</v>
      </c>
      <c r="T913">
        <v>4260</v>
      </c>
      <c r="U913" t="s">
        <v>851</v>
      </c>
      <c r="V913" t="s">
        <v>851</v>
      </c>
      <c r="W913" t="s">
        <v>323</v>
      </c>
      <c r="X913">
        <v>2665</v>
      </c>
      <c r="Y913" t="s">
        <v>257</v>
      </c>
      <c r="AA913">
        <v>187</v>
      </c>
      <c r="AB913" t="s">
        <v>3205</v>
      </c>
      <c r="AC913" t="s">
        <v>3204</v>
      </c>
      <c r="AD913">
        <v>5</v>
      </c>
      <c r="AE913">
        <v>713751.72</v>
      </c>
      <c r="AF913">
        <v>6169101.6799999997</v>
      </c>
    </row>
    <row r="914" spans="1:32" x14ac:dyDescent="0.25">
      <c r="A914" s="40">
        <v>912</v>
      </c>
      <c r="B914" t="s">
        <v>3206</v>
      </c>
      <c r="C914">
        <v>120</v>
      </c>
      <c r="D914">
        <v>1973</v>
      </c>
      <c r="E914">
        <v>0</v>
      </c>
      <c r="F914">
        <v>1</v>
      </c>
      <c r="H914">
        <v>1</v>
      </c>
      <c r="J914">
        <v>2</v>
      </c>
      <c r="K914" t="s">
        <v>260</v>
      </c>
      <c r="M914">
        <v>1</v>
      </c>
      <c r="N914">
        <v>135</v>
      </c>
      <c r="O914">
        <v>135</v>
      </c>
      <c r="P914">
        <v>135</v>
      </c>
      <c r="Q914">
        <v>0</v>
      </c>
      <c r="R914">
        <v>0</v>
      </c>
      <c r="S914" t="s">
        <v>3207</v>
      </c>
      <c r="T914">
        <v>7882</v>
      </c>
      <c r="U914" t="s">
        <v>372</v>
      </c>
      <c r="V914" t="s">
        <v>372</v>
      </c>
      <c r="W914" t="s">
        <v>3208</v>
      </c>
      <c r="X914">
        <v>2625</v>
      </c>
      <c r="Y914" t="s">
        <v>244</v>
      </c>
      <c r="AA914">
        <v>187</v>
      </c>
      <c r="AB914" t="s">
        <v>3209</v>
      </c>
      <c r="AC914" t="s">
        <v>3207</v>
      </c>
      <c r="AD914">
        <v>5</v>
      </c>
      <c r="AE914">
        <v>711948.68</v>
      </c>
      <c r="AF914">
        <v>6172341.0599999996</v>
      </c>
    </row>
    <row r="915" spans="1:32" x14ac:dyDescent="0.25">
      <c r="A915" s="40">
        <v>913</v>
      </c>
      <c r="B915" t="s">
        <v>3210</v>
      </c>
      <c r="C915">
        <v>140</v>
      </c>
      <c r="D915">
        <v>1966</v>
      </c>
      <c r="E915">
        <v>0</v>
      </c>
      <c r="F915">
        <v>1</v>
      </c>
      <c r="H915">
        <v>6</v>
      </c>
      <c r="J915">
        <v>1</v>
      </c>
      <c r="K915" t="s">
        <v>240</v>
      </c>
      <c r="M915">
        <v>6</v>
      </c>
      <c r="N915">
        <v>538</v>
      </c>
      <c r="O915">
        <v>3320</v>
      </c>
      <c r="P915">
        <v>3228</v>
      </c>
      <c r="Q915">
        <v>0</v>
      </c>
      <c r="R915">
        <v>0</v>
      </c>
      <c r="S915" t="s">
        <v>3211</v>
      </c>
      <c r="T915">
        <v>1704</v>
      </c>
      <c r="U915" t="s">
        <v>2521</v>
      </c>
      <c r="V915" t="s">
        <v>2521</v>
      </c>
      <c r="W915" t="s">
        <v>473</v>
      </c>
      <c r="X915">
        <v>2665</v>
      </c>
      <c r="Y915" t="s">
        <v>257</v>
      </c>
      <c r="AA915">
        <v>187</v>
      </c>
      <c r="AB915" t="s">
        <v>2522</v>
      </c>
      <c r="AC915" t="s">
        <v>3211</v>
      </c>
      <c r="AD915">
        <v>5</v>
      </c>
      <c r="AE915">
        <v>712972.81</v>
      </c>
      <c r="AF915">
        <v>6169767.9500000002</v>
      </c>
    </row>
    <row r="916" spans="1:32" x14ac:dyDescent="0.25">
      <c r="A916" s="40">
        <v>914</v>
      </c>
      <c r="B916" t="s">
        <v>3212</v>
      </c>
      <c r="C916">
        <v>130</v>
      </c>
      <c r="D916">
        <v>1978</v>
      </c>
      <c r="E916">
        <v>0</v>
      </c>
      <c r="F916">
        <v>4</v>
      </c>
      <c r="H916">
        <v>1</v>
      </c>
      <c r="J916">
        <v>1</v>
      </c>
      <c r="K916" t="s">
        <v>240</v>
      </c>
      <c r="M916">
        <v>1</v>
      </c>
      <c r="N916">
        <v>61</v>
      </c>
      <c r="O916">
        <v>61</v>
      </c>
      <c r="P916">
        <v>109</v>
      </c>
      <c r="Q916">
        <v>0</v>
      </c>
      <c r="R916">
        <v>0</v>
      </c>
      <c r="S916" t="s">
        <v>3213</v>
      </c>
      <c r="T916">
        <v>5475</v>
      </c>
      <c r="U916" t="s">
        <v>3004</v>
      </c>
      <c r="V916" t="s">
        <v>3004</v>
      </c>
      <c r="W916" t="s">
        <v>260</v>
      </c>
      <c r="X916">
        <v>2665</v>
      </c>
      <c r="Y916" t="s">
        <v>257</v>
      </c>
      <c r="AA916">
        <v>187</v>
      </c>
      <c r="AB916" t="s">
        <v>3214</v>
      </c>
      <c r="AC916" t="s">
        <v>3213</v>
      </c>
      <c r="AD916">
        <v>5</v>
      </c>
      <c r="AE916">
        <v>713731.57</v>
      </c>
      <c r="AF916">
        <v>6169671.6699999999</v>
      </c>
    </row>
    <row r="917" spans="1:32" x14ac:dyDescent="0.25">
      <c r="A917" s="40">
        <v>915</v>
      </c>
      <c r="B917" t="s">
        <v>3215</v>
      </c>
      <c r="C917">
        <v>120</v>
      </c>
      <c r="D917">
        <v>1972</v>
      </c>
      <c r="E917">
        <v>1999</v>
      </c>
      <c r="F917">
        <v>3</v>
      </c>
      <c r="H917">
        <v>1</v>
      </c>
      <c r="J917">
        <v>7</v>
      </c>
      <c r="K917" t="s">
        <v>253</v>
      </c>
      <c r="M917">
        <v>1</v>
      </c>
      <c r="N917">
        <v>137</v>
      </c>
      <c r="O917">
        <v>137</v>
      </c>
      <c r="P917">
        <v>114</v>
      </c>
      <c r="Q917">
        <v>0</v>
      </c>
      <c r="R917">
        <v>0</v>
      </c>
      <c r="S917" t="s">
        <v>3216</v>
      </c>
      <c r="T917">
        <v>6178</v>
      </c>
      <c r="U917" t="s">
        <v>2647</v>
      </c>
      <c r="V917" t="s">
        <v>2647</v>
      </c>
      <c r="W917" t="s">
        <v>253</v>
      </c>
      <c r="X917">
        <v>2625</v>
      </c>
      <c r="Y917" t="s">
        <v>244</v>
      </c>
      <c r="AA917">
        <v>187</v>
      </c>
      <c r="AB917" t="s">
        <v>3217</v>
      </c>
      <c r="AC917" t="s">
        <v>3216</v>
      </c>
      <c r="AD917">
        <v>5</v>
      </c>
      <c r="AE917">
        <v>711609.91</v>
      </c>
      <c r="AF917">
        <v>6171574.3600000003</v>
      </c>
    </row>
    <row r="918" spans="1:32" x14ac:dyDescent="0.25">
      <c r="A918" s="40">
        <v>916</v>
      </c>
      <c r="B918" t="s">
        <v>3218</v>
      </c>
      <c r="C918">
        <v>130</v>
      </c>
      <c r="D918">
        <v>1974</v>
      </c>
      <c r="E918">
        <v>0</v>
      </c>
      <c r="F918">
        <v>2</v>
      </c>
      <c r="H918">
        <v>1</v>
      </c>
      <c r="J918">
        <v>1</v>
      </c>
      <c r="K918" t="s">
        <v>240</v>
      </c>
      <c r="M918">
        <v>1</v>
      </c>
      <c r="N918">
        <v>75</v>
      </c>
      <c r="O918">
        <v>75</v>
      </c>
      <c r="P918">
        <v>130</v>
      </c>
      <c r="Q918">
        <v>0</v>
      </c>
      <c r="R918">
        <v>0</v>
      </c>
      <c r="S918" t="s">
        <v>3219</v>
      </c>
      <c r="T918">
        <v>4260</v>
      </c>
      <c r="U918" t="s">
        <v>851</v>
      </c>
      <c r="V918" t="s">
        <v>851</v>
      </c>
      <c r="W918" t="s">
        <v>935</v>
      </c>
      <c r="X918">
        <v>2665</v>
      </c>
      <c r="Y918" t="s">
        <v>257</v>
      </c>
      <c r="AA918">
        <v>187</v>
      </c>
      <c r="AB918" t="s">
        <v>3220</v>
      </c>
      <c r="AC918" t="s">
        <v>3219</v>
      </c>
      <c r="AD918">
        <v>5</v>
      </c>
      <c r="AE918">
        <v>713676.23</v>
      </c>
      <c r="AF918">
        <v>6169074.9199999999</v>
      </c>
    </row>
    <row r="919" spans="1:32" x14ac:dyDescent="0.25">
      <c r="A919" s="40">
        <v>917</v>
      </c>
      <c r="B919" t="s">
        <v>3221</v>
      </c>
      <c r="C919">
        <v>130</v>
      </c>
      <c r="D919">
        <v>1993</v>
      </c>
      <c r="E919">
        <v>0</v>
      </c>
      <c r="F919">
        <v>4</v>
      </c>
      <c r="H919">
        <v>2</v>
      </c>
      <c r="J919">
        <v>1</v>
      </c>
      <c r="K919" t="s">
        <v>240</v>
      </c>
      <c r="M919">
        <v>1</v>
      </c>
      <c r="N919">
        <v>60</v>
      </c>
      <c r="O919">
        <v>60</v>
      </c>
      <c r="P919">
        <v>120</v>
      </c>
      <c r="Q919">
        <v>0</v>
      </c>
      <c r="R919">
        <v>0</v>
      </c>
      <c r="S919" t="s">
        <v>3222</v>
      </c>
      <c r="T919">
        <v>250</v>
      </c>
      <c r="U919" t="s">
        <v>303</v>
      </c>
      <c r="V919" t="s">
        <v>303</v>
      </c>
      <c r="W919" t="s">
        <v>714</v>
      </c>
      <c r="X919">
        <v>2625</v>
      </c>
      <c r="Y919" t="s">
        <v>244</v>
      </c>
      <c r="AA919">
        <v>187</v>
      </c>
      <c r="AB919" t="s">
        <v>3223</v>
      </c>
      <c r="AC919" t="s">
        <v>3222</v>
      </c>
      <c r="AD919">
        <v>5</v>
      </c>
      <c r="AE919">
        <v>711572</v>
      </c>
      <c r="AF919">
        <v>6172514.0300000003</v>
      </c>
    </row>
    <row r="920" spans="1:32" x14ac:dyDescent="0.25">
      <c r="A920" s="40">
        <v>918</v>
      </c>
      <c r="B920" t="s">
        <v>3224</v>
      </c>
      <c r="C920">
        <v>130</v>
      </c>
      <c r="D920">
        <v>1978</v>
      </c>
      <c r="E920">
        <v>0</v>
      </c>
      <c r="F920">
        <v>4</v>
      </c>
      <c r="H920">
        <v>1</v>
      </c>
      <c r="J920">
        <v>1</v>
      </c>
      <c r="K920" t="s">
        <v>240</v>
      </c>
      <c r="M920">
        <v>1</v>
      </c>
      <c r="N920">
        <v>61</v>
      </c>
      <c r="O920">
        <v>61</v>
      </c>
      <c r="P920">
        <v>109</v>
      </c>
      <c r="Q920">
        <v>0</v>
      </c>
      <c r="R920">
        <v>0</v>
      </c>
      <c r="S920" t="s">
        <v>3225</v>
      </c>
      <c r="T920">
        <v>975</v>
      </c>
      <c r="U920" t="s">
        <v>2560</v>
      </c>
      <c r="V920" t="s">
        <v>2560</v>
      </c>
      <c r="W920" t="s">
        <v>408</v>
      </c>
      <c r="X920">
        <v>2665</v>
      </c>
      <c r="Y920" t="s">
        <v>257</v>
      </c>
      <c r="AA920">
        <v>187</v>
      </c>
      <c r="AB920" t="s">
        <v>3226</v>
      </c>
      <c r="AC920" t="s">
        <v>3225</v>
      </c>
      <c r="AD920">
        <v>5</v>
      </c>
      <c r="AE920">
        <v>713671.33</v>
      </c>
      <c r="AF920">
        <v>6169494.3600000003</v>
      </c>
    </row>
    <row r="921" spans="1:32" x14ac:dyDescent="0.25">
      <c r="A921" s="40">
        <v>919</v>
      </c>
      <c r="B921" t="s">
        <v>3227</v>
      </c>
      <c r="C921">
        <v>120</v>
      </c>
      <c r="D921">
        <v>1967</v>
      </c>
      <c r="E921">
        <v>1982</v>
      </c>
      <c r="F921">
        <v>3</v>
      </c>
      <c r="H921">
        <v>1</v>
      </c>
      <c r="J921">
        <v>1</v>
      </c>
      <c r="K921" t="s">
        <v>240</v>
      </c>
      <c r="L921">
        <v>80</v>
      </c>
      <c r="M921">
        <v>1</v>
      </c>
      <c r="N921">
        <v>125</v>
      </c>
      <c r="O921">
        <v>125</v>
      </c>
      <c r="P921">
        <v>102</v>
      </c>
      <c r="Q921">
        <v>0</v>
      </c>
      <c r="R921">
        <v>0</v>
      </c>
      <c r="S921" t="s">
        <v>3228</v>
      </c>
      <c r="T921">
        <v>6391</v>
      </c>
      <c r="U921" t="s">
        <v>539</v>
      </c>
      <c r="V921" t="s">
        <v>539</v>
      </c>
      <c r="W921" t="s">
        <v>636</v>
      </c>
      <c r="X921">
        <v>2625</v>
      </c>
      <c r="Y921" t="s">
        <v>244</v>
      </c>
      <c r="AA921">
        <v>187</v>
      </c>
      <c r="AB921" t="s">
        <v>3229</v>
      </c>
      <c r="AC921" t="s">
        <v>3228</v>
      </c>
      <c r="AD921">
        <v>5</v>
      </c>
      <c r="AE921">
        <v>711286.29</v>
      </c>
      <c r="AF921">
        <v>6171560.46</v>
      </c>
    </row>
    <row r="922" spans="1:32" x14ac:dyDescent="0.25">
      <c r="A922" s="40">
        <v>920</v>
      </c>
      <c r="B922" t="s">
        <v>3230</v>
      </c>
      <c r="C922">
        <v>120</v>
      </c>
      <c r="D922">
        <v>1974</v>
      </c>
      <c r="E922">
        <v>0</v>
      </c>
      <c r="F922">
        <v>3</v>
      </c>
      <c r="H922">
        <v>1</v>
      </c>
      <c r="J922">
        <v>7</v>
      </c>
      <c r="K922" t="s">
        <v>253</v>
      </c>
      <c r="L922">
        <v>2</v>
      </c>
      <c r="M922">
        <v>1</v>
      </c>
      <c r="N922">
        <v>127</v>
      </c>
      <c r="O922">
        <v>127</v>
      </c>
      <c r="P922">
        <v>127</v>
      </c>
      <c r="Q922">
        <v>0</v>
      </c>
      <c r="R922">
        <v>0</v>
      </c>
      <c r="S922" t="s">
        <v>3231</v>
      </c>
      <c r="T922">
        <v>7349</v>
      </c>
      <c r="U922" t="s">
        <v>3232</v>
      </c>
      <c r="V922" t="s">
        <v>3232</v>
      </c>
      <c r="W922" t="s">
        <v>247</v>
      </c>
      <c r="X922">
        <v>2665</v>
      </c>
      <c r="Y922" t="s">
        <v>257</v>
      </c>
      <c r="AA922">
        <v>187</v>
      </c>
      <c r="AB922" t="s">
        <v>3233</v>
      </c>
      <c r="AC922" t="s">
        <v>3231</v>
      </c>
      <c r="AD922">
        <v>5</v>
      </c>
      <c r="AE922">
        <v>713653.16</v>
      </c>
      <c r="AF922">
        <v>6168905</v>
      </c>
    </row>
    <row r="923" spans="1:32" x14ac:dyDescent="0.25">
      <c r="A923" s="40">
        <v>921</v>
      </c>
      <c r="B923" t="s">
        <v>3234</v>
      </c>
      <c r="C923">
        <v>120</v>
      </c>
      <c r="D923">
        <v>1969</v>
      </c>
      <c r="E923">
        <v>1992</v>
      </c>
      <c r="F923">
        <v>3</v>
      </c>
      <c r="H923">
        <v>1</v>
      </c>
      <c r="J923">
        <v>2</v>
      </c>
      <c r="K923" t="s">
        <v>247</v>
      </c>
      <c r="M923">
        <v>1</v>
      </c>
      <c r="N923">
        <v>161</v>
      </c>
      <c r="O923">
        <v>161</v>
      </c>
      <c r="P923">
        <v>134</v>
      </c>
      <c r="Q923">
        <v>0</v>
      </c>
      <c r="R923">
        <v>0</v>
      </c>
      <c r="S923" t="s">
        <v>3235</v>
      </c>
      <c r="T923">
        <v>7882</v>
      </c>
      <c r="U923" t="s">
        <v>372</v>
      </c>
      <c r="V923" t="s">
        <v>372</v>
      </c>
      <c r="W923" t="s">
        <v>308</v>
      </c>
      <c r="X923">
        <v>2625</v>
      </c>
      <c r="Y923" t="s">
        <v>244</v>
      </c>
      <c r="AA923">
        <v>187</v>
      </c>
      <c r="AB923" t="s">
        <v>3236</v>
      </c>
      <c r="AC923" t="s">
        <v>3235</v>
      </c>
      <c r="AD923">
        <v>5</v>
      </c>
      <c r="AE923">
        <v>712033.03</v>
      </c>
      <c r="AF923">
        <v>6171662.9100000001</v>
      </c>
    </row>
    <row r="924" spans="1:32" x14ac:dyDescent="0.25">
      <c r="A924" s="40">
        <v>922</v>
      </c>
      <c r="B924" t="s">
        <v>3237</v>
      </c>
      <c r="C924">
        <v>120</v>
      </c>
      <c r="D924">
        <v>1972</v>
      </c>
      <c r="E924">
        <v>0</v>
      </c>
      <c r="F924">
        <v>3</v>
      </c>
      <c r="H924">
        <v>1</v>
      </c>
      <c r="J924">
        <v>2</v>
      </c>
      <c r="K924" t="s">
        <v>247</v>
      </c>
      <c r="L924">
        <v>2</v>
      </c>
      <c r="M924">
        <v>1</v>
      </c>
      <c r="N924">
        <v>154</v>
      </c>
      <c r="O924">
        <v>154</v>
      </c>
      <c r="P924">
        <v>154</v>
      </c>
      <c r="Q924">
        <v>0</v>
      </c>
      <c r="R924">
        <v>0</v>
      </c>
      <c r="S924" t="s">
        <v>3238</v>
      </c>
      <c r="T924">
        <v>6178</v>
      </c>
      <c r="U924" t="s">
        <v>2647</v>
      </c>
      <c r="V924" t="s">
        <v>2647</v>
      </c>
      <c r="W924" t="s">
        <v>337</v>
      </c>
      <c r="X924">
        <v>2625</v>
      </c>
      <c r="Y924" t="s">
        <v>244</v>
      </c>
      <c r="AA924">
        <v>187</v>
      </c>
      <c r="AB924" t="s">
        <v>3239</v>
      </c>
      <c r="AC924" t="s">
        <v>3238</v>
      </c>
      <c r="AD924">
        <v>5</v>
      </c>
      <c r="AE924">
        <v>711775.99</v>
      </c>
      <c r="AF924">
        <v>6171639.5</v>
      </c>
    </row>
    <row r="925" spans="1:32" x14ac:dyDescent="0.25">
      <c r="A925" s="40">
        <v>923</v>
      </c>
      <c r="B925" t="s">
        <v>3240</v>
      </c>
      <c r="C925">
        <v>120</v>
      </c>
      <c r="D925">
        <v>1963</v>
      </c>
      <c r="E925">
        <v>1978</v>
      </c>
      <c r="F925">
        <v>2</v>
      </c>
      <c r="H925">
        <v>6</v>
      </c>
      <c r="J925">
        <v>2</v>
      </c>
      <c r="K925" t="s">
        <v>260</v>
      </c>
      <c r="M925">
        <v>1</v>
      </c>
      <c r="N925">
        <v>139</v>
      </c>
      <c r="O925">
        <v>139</v>
      </c>
      <c r="P925">
        <v>139</v>
      </c>
      <c r="Q925">
        <v>0</v>
      </c>
      <c r="R925">
        <v>0</v>
      </c>
      <c r="S925" t="s">
        <v>3241</v>
      </c>
      <c r="T925">
        <v>7349</v>
      </c>
      <c r="U925" t="s">
        <v>3232</v>
      </c>
      <c r="V925" t="s">
        <v>3232</v>
      </c>
      <c r="W925" t="s">
        <v>721</v>
      </c>
      <c r="X925">
        <v>2665</v>
      </c>
      <c r="Y925" t="s">
        <v>257</v>
      </c>
      <c r="AA925">
        <v>187</v>
      </c>
      <c r="AB925" t="s">
        <v>3242</v>
      </c>
      <c r="AC925" t="s">
        <v>3241</v>
      </c>
      <c r="AD925">
        <v>5</v>
      </c>
      <c r="AE925">
        <v>713624.37</v>
      </c>
      <c r="AF925">
        <v>6168944.0700000003</v>
      </c>
    </row>
    <row r="926" spans="1:32" x14ac:dyDescent="0.25">
      <c r="A926" s="40">
        <v>924</v>
      </c>
      <c r="B926" t="s">
        <v>3243</v>
      </c>
      <c r="C926">
        <v>130</v>
      </c>
      <c r="D926">
        <v>1977</v>
      </c>
      <c r="E926">
        <v>0</v>
      </c>
      <c r="F926">
        <v>4</v>
      </c>
      <c r="H926">
        <v>1</v>
      </c>
      <c r="J926">
        <v>1</v>
      </c>
      <c r="K926" t="s">
        <v>240</v>
      </c>
      <c r="M926">
        <v>1</v>
      </c>
      <c r="N926">
        <v>58</v>
      </c>
      <c r="O926">
        <v>58</v>
      </c>
      <c r="P926">
        <v>102</v>
      </c>
      <c r="Q926">
        <v>0</v>
      </c>
      <c r="R926">
        <v>0</v>
      </c>
      <c r="S926" t="s">
        <v>3244</v>
      </c>
      <c r="T926">
        <v>275</v>
      </c>
      <c r="U926" t="s">
        <v>3090</v>
      </c>
      <c r="V926" t="s">
        <v>3090</v>
      </c>
      <c r="W926" t="s">
        <v>281</v>
      </c>
      <c r="X926">
        <v>2665</v>
      </c>
      <c r="Y926" t="s">
        <v>257</v>
      </c>
      <c r="AA926">
        <v>187</v>
      </c>
      <c r="AB926" t="s">
        <v>3245</v>
      </c>
      <c r="AC926" t="s">
        <v>3244</v>
      </c>
      <c r="AD926">
        <v>5</v>
      </c>
      <c r="AE926">
        <v>713506.61</v>
      </c>
      <c r="AF926">
        <v>6169491.3099999996</v>
      </c>
    </row>
    <row r="927" spans="1:32" x14ac:dyDescent="0.25">
      <c r="A927" s="40">
        <v>925</v>
      </c>
      <c r="B927" t="s">
        <v>3246</v>
      </c>
      <c r="C927">
        <v>130</v>
      </c>
      <c r="D927">
        <v>1980</v>
      </c>
      <c r="E927">
        <v>0</v>
      </c>
      <c r="F927">
        <v>4</v>
      </c>
      <c r="H927">
        <v>1</v>
      </c>
      <c r="J927">
        <v>2</v>
      </c>
      <c r="K927" t="s">
        <v>247</v>
      </c>
      <c r="M927">
        <v>1</v>
      </c>
      <c r="N927">
        <v>71</v>
      </c>
      <c r="O927">
        <v>71</v>
      </c>
      <c r="P927">
        <v>122</v>
      </c>
      <c r="Q927">
        <v>0</v>
      </c>
      <c r="R927">
        <v>0</v>
      </c>
      <c r="S927" t="s">
        <v>3247</v>
      </c>
      <c r="T927">
        <v>1000</v>
      </c>
      <c r="U927" t="s">
        <v>3248</v>
      </c>
      <c r="V927" t="s">
        <v>3248</v>
      </c>
      <c r="W927" t="s">
        <v>811</v>
      </c>
      <c r="X927">
        <v>2665</v>
      </c>
      <c r="Y927" t="s">
        <v>257</v>
      </c>
      <c r="AA927">
        <v>187</v>
      </c>
      <c r="AB927" t="s">
        <v>3249</v>
      </c>
      <c r="AC927" t="s">
        <v>3247</v>
      </c>
      <c r="AD927">
        <v>5</v>
      </c>
      <c r="AE927">
        <v>714161.19</v>
      </c>
      <c r="AF927">
        <v>6168792.2000000002</v>
      </c>
    </row>
    <row r="928" spans="1:32" x14ac:dyDescent="0.25">
      <c r="A928" s="40">
        <v>926</v>
      </c>
      <c r="B928" t="s">
        <v>3250</v>
      </c>
      <c r="C928">
        <v>130</v>
      </c>
      <c r="D928">
        <v>1978</v>
      </c>
      <c r="E928">
        <v>0</v>
      </c>
      <c r="F928">
        <v>4</v>
      </c>
      <c r="H928">
        <v>1</v>
      </c>
      <c r="J928">
        <v>1</v>
      </c>
      <c r="K928" t="s">
        <v>240</v>
      </c>
      <c r="M928">
        <v>1</v>
      </c>
      <c r="N928">
        <v>61</v>
      </c>
      <c r="O928">
        <v>61</v>
      </c>
      <c r="P928">
        <v>109</v>
      </c>
      <c r="Q928">
        <v>0</v>
      </c>
      <c r="R928">
        <v>0</v>
      </c>
      <c r="S928" t="s">
        <v>3251</v>
      </c>
      <c r="T928">
        <v>2525</v>
      </c>
      <c r="U928" t="s">
        <v>2564</v>
      </c>
      <c r="V928" t="s">
        <v>2564</v>
      </c>
      <c r="W928" t="s">
        <v>1270</v>
      </c>
      <c r="X928">
        <v>2665</v>
      </c>
      <c r="Y928" t="s">
        <v>257</v>
      </c>
      <c r="AA928">
        <v>187</v>
      </c>
      <c r="AB928" t="s">
        <v>3252</v>
      </c>
      <c r="AC928" t="s">
        <v>3251</v>
      </c>
      <c r="AD928">
        <v>5</v>
      </c>
      <c r="AE928">
        <v>713540.99</v>
      </c>
      <c r="AF928">
        <v>6169773.5300000003</v>
      </c>
    </row>
    <row r="929" spans="1:32" x14ac:dyDescent="0.25">
      <c r="A929" s="40">
        <v>927</v>
      </c>
      <c r="B929" t="s">
        <v>3253</v>
      </c>
      <c r="C929">
        <v>120</v>
      </c>
      <c r="D929">
        <v>1978</v>
      </c>
      <c r="E929">
        <v>0</v>
      </c>
      <c r="F929">
        <v>3</v>
      </c>
      <c r="H929">
        <v>1</v>
      </c>
      <c r="J929">
        <v>7</v>
      </c>
      <c r="K929" t="s">
        <v>253</v>
      </c>
      <c r="M929">
        <v>1</v>
      </c>
      <c r="N929">
        <v>154</v>
      </c>
      <c r="O929">
        <v>154</v>
      </c>
      <c r="P929">
        <v>154</v>
      </c>
      <c r="Q929">
        <v>0</v>
      </c>
      <c r="R929">
        <v>0</v>
      </c>
      <c r="S929" t="s">
        <v>3254</v>
      </c>
      <c r="T929">
        <v>4473</v>
      </c>
      <c r="U929" t="s">
        <v>3255</v>
      </c>
      <c r="V929" t="s">
        <v>3255</v>
      </c>
      <c r="W929" t="s">
        <v>869</v>
      </c>
      <c r="X929">
        <v>2665</v>
      </c>
      <c r="Y929" t="s">
        <v>257</v>
      </c>
      <c r="AA929">
        <v>187</v>
      </c>
      <c r="AB929" t="s">
        <v>3256</v>
      </c>
      <c r="AC929" t="s">
        <v>3254</v>
      </c>
      <c r="AD929">
        <v>5</v>
      </c>
      <c r="AE929">
        <v>713165.12</v>
      </c>
      <c r="AF929">
        <v>6168419.0099999998</v>
      </c>
    </row>
    <row r="930" spans="1:32" x14ac:dyDescent="0.25">
      <c r="A930" s="40">
        <v>928</v>
      </c>
      <c r="B930" t="s">
        <v>3257</v>
      </c>
      <c r="C930">
        <v>120</v>
      </c>
      <c r="D930">
        <v>1973</v>
      </c>
      <c r="E930">
        <v>1979</v>
      </c>
      <c r="F930">
        <v>3</v>
      </c>
      <c r="H930">
        <v>1</v>
      </c>
      <c r="J930">
        <v>2</v>
      </c>
      <c r="K930" t="s">
        <v>247</v>
      </c>
      <c r="L930">
        <v>2</v>
      </c>
      <c r="M930">
        <v>1</v>
      </c>
      <c r="N930">
        <v>109</v>
      </c>
      <c r="O930">
        <v>109</v>
      </c>
      <c r="P930">
        <v>109</v>
      </c>
      <c r="Q930">
        <v>0</v>
      </c>
      <c r="R930">
        <v>0</v>
      </c>
      <c r="S930" t="s">
        <v>3258</v>
      </c>
      <c r="T930">
        <v>6710</v>
      </c>
      <c r="U930" t="s">
        <v>327</v>
      </c>
      <c r="V930" t="s">
        <v>327</v>
      </c>
      <c r="W930" t="s">
        <v>3259</v>
      </c>
      <c r="X930">
        <v>2625</v>
      </c>
      <c r="Y930" t="s">
        <v>244</v>
      </c>
      <c r="AA930">
        <v>187</v>
      </c>
      <c r="AB930" t="s">
        <v>3260</v>
      </c>
      <c r="AC930" t="s">
        <v>3258</v>
      </c>
      <c r="AD930">
        <v>5</v>
      </c>
      <c r="AE930">
        <v>710729.6</v>
      </c>
      <c r="AF930">
        <v>6171960.9400000004</v>
      </c>
    </row>
    <row r="931" spans="1:32" x14ac:dyDescent="0.25">
      <c r="A931" s="40">
        <v>929</v>
      </c>
      <c r="B931" t="s">
        <v>3261</v>
      </c>
      <c r="C931">
        <v>120</v>
      </c>
      <c r="D931">
        <v>1974</v>
      </c>
      <c r="E931">
        <v>2006</v>
      </c>
      <c r="F931">
        <v>3</v>
      </c>
      <c r="H931">
        <v>1</v>
      </c>
      <c r="J931">
        <v>2</v>
      </c>
      <c r="K931" t="s">
        <v>260</v>
      </c>
      <c r="M931">
        <v>1</v>
      </c>
      <c r="N931">
        <v>167</v>
      </c>
      <c r="O931">
        <v>167</v>
      </c>
      <c r="P931">
        <v>147</v>
      </c>
      <c r="Q931">
        <v>0</v>
      </c>
      <c r="R931">
        <v>0</v>
      </c>
      <c r="S931" t="s">
        <v>3262</v>
      </c>
      <c r="T931">
        <v>7775</v>
      </c>
      <c r="U931" t="s">
        <v>262</v>
      </c>
      <c r="V931" t="s">
        <v>262</v>
      </c>
      <c r="W931" t="s">
        <v>368</v>
      </c>
      <c r="X931">
        <v>2665</v>
      </c>
      <c r="Y931" t="s">
        <v>257</v>
      </c>
      <c r="AA931">
        <v>187</v>
      </c>
      <c r="AB931" t="s">
        <v>3263</v>
      </c>
      <c r="AC931" t="s">
        <v>3262</v>
      </c>
      <c r="AD931">
        <v>5</v>
      </c>
      <c r="AE931">
        <v>712472.85</v>
      </c>
      <c r="AF931">
        <v>6169188.3200000003</v>
      </c>
    </row>
    <row r="932" spans="1:32" x14ac:dyDescent="0.25">
      <c r="A932" s="40">
        <v>930</v>
      </c>
      <c r="B932" t="s">
        <v>3264</v>
      </c>
      <c r="C932">
        <v>130</v>
      </c>
      <c r="D932">
        <v>1993</v>
      </c>
      <c r="E932">
        <v>0</v>
      </c>
      <c r="F932">
        <v>4</v>
      </c>
      <c r="H932">
        <v>2</v>
      </c>
      <c r="J932">
        <v>1</v>
      </c>
      <c r="K932" t="s">
        <v>240</v>
      </c>
      <c r="M932">
        <v>1</v>
      </c>
      <c r="N932">
        <v>74</v>
      </c>
      <c r="O932">
        <v>74</v>
      </c>
      <c r="P932">
        <v>74</v>
      </c>
      <c r="Q932">
        <v>0</v>
      </c>
      <c r="R932">
        <v>0</v>
      </c>
      <c r="S932" t="s">
        <v>3265</v>
      </c>
      <c r="T932">
        <v>9100</v>
      </c>
      <c r="U932" t="s">
        <v>267</v>
      </c>
      <c r="V932" t="s">
        <v>267</v>
      </c>
      <c r="W932" t="s">
        <v>1101</v>
      </c>
      <c r="X932">
        <v>2625</v>
      </c>
      <c r="Y932" t="s">
        <v>244</v>
      </c>
      <c r="AA932">
        <v>187</v>
      </c>
      <c r="AB932" t="s">
        <v>3266</v>
      </c>
      <c r="AC932" t="s">
        <v>3265</v>
      </c>
      <c r="AD932">
        <v>5</v>
      </c>
      <c r="AE932">
        <v>711728.78</v>
      </c>
      <c r="AF932">
        <v>6172549.2300000004</v>
      </c>
    </row>
    <row r="933" spans="1:32" x14ac:dyDescent="0.25">
      <c r="A933" s="40">
        <v>931</v>
      </c>
      <c r="B933" t="s">
        <v>3267</v>
      </c>
      <c r="C933">
        <v>320</v>
      </c>
      <c r="D933">
        <v>1993</v>
      </c>
      <c r="E933">
        <v>2003</v>
      </c>
      <c r="F933">
        <v>90</v>
      </c>
      <c r="H933">
        <v>6</v>
      </c>
      <c r="J933">
        <v>1</v>
      </c>
      <c r="K933" t="s">
        <v>240</v>
      </c>
      <c r="M933">
        <v>1</v>
      </c>
      <c r="N933">
        <v>2048</v>
      </c>
      <c r="O933">
        <v>2048</v>
      </c>
      <c r="P933">
        <v>0</v>
      </c>
      <c r="Q933">
        <v>2048</v>
      </c>
      <c r="R933">
        <v>0</v>
      </c>
      <c r="S933" t="s">
        <v>3268</v>
      </c>
      <c r="T933">
        <v>3515</v>
      </c>
      <c r="U933" t="s">
        <v>778</v>
      </c>
      <c r="V933" t="s">
        <v>778</v>
      </c>
      <c r="W933" t="s">
        <v>869</v>
      </c>
      <c r="X933">
        <v>2625</v>
      </c>
      <c r="Y933" t="s">
        <v>244</v>
      </c>
      <c r="AA933">
        <v>187</v>
      </c>
      <c r="AB933" t="s">
        <v>3269</v>
      </c>
      <c r="AC933" t="s">
        <v>3268</v>
      </c>
      <c r="AD933">
        <v>5</v>
      </c>
      <c r="AE933">
        <v>712378.44</v>
      </c>
      <c r="AF933">
        <v>6171684.9800000004</v>
      </c>
    </row>
    <row r="934" spans="1:32" x14ac:dyDescent="0.25">
      <c r="A934" s="40">
        <v>932</v>
      </c>
      <c r="B934" t="s">
        <v>3270</v>
      </c>
      <c r="C934">
        <v>320</v>
      </c>
      <c r="D934">
        <v>1993</v>
      </c>
      <c r="E934">
        <v>0</v>
      </c>
      <c r="F934">
        <v>90</v>
      </c>
      <c r="H934">
        <v>8</v>
      </c>
      <c r="J934">
        <v>1</v>
      </c>
      <c r="K934" t="s">
        <v>240</v>
      </c>
      <c r="M934">
        <v>2</v>
      </c>
      <c r="N934">
        <v>288</v>
      </c>
      <c r="O934">
        <v>288</v>
      </c>
      <c r="P934">
        <v>0</v>
      </c>
      <c r="Q934">
        <v>631</v>
      </c>
      <c r="R934">
        <v>0</v>
      </c>
      <c r="S934" t="s">
        <v>3268</v>
      </c>
      <c r="T934">
        <v>3515</v>
      </c>
      <c r="U934" t="s">
        <v>778</v>
      </c>
      <c r="V934" t="s">
        <v>778</v>
      </c>
      <c r="W934" t="s">
        <v>869</v>
      </c>
      <c r="X934">
        <v>2625</v>
      </c>
      <c r="Y934" t="s">
        <v>244</v>
      </c>
      <c r="AA934">
        <v>187</v>
      </c>
      <c r="AB934" t="s">
        <v>3269</v>
      </c>
      <c r="AC934" t="s">
        <v>3268</v>
      </c>
      <c r="AD934">
        <v>5</v>
      </c>
      <c r="AE934">
        <v>712378.44</v>
      </c>
      <c r="AF934">
        <v>6171684.9800000004</v>
      </c>
    </row>
    <row r="935" spans="1:32" x14ac:dyDescent="0.25">
      <c r="A935" s="40">
        <v>933</v>
      </c>
      <c r="B935" t="s">
        <v>3271</v>
      </c>
      <c r="C935">
        <v>130</v>
      </c>
      <c r="D935">
        <v>1993</v>
      </c>
      <c r="E935">
        <v>0</v>
      </c>
      <c r="F935">
        <v>4</v>
      </c>
      <c r="H935">
        <v>2</v>
      </c>
      <c r="J935">
        <v>1</v>
      </c>
      <c r="K935" t="s">
        <v>240</v>
      </c>
      <c r="M935">
        <v>1</v>
      </c>
      <c r="N935">
        <v>102</v>
      </c>
      <c r="O935">
        <v>102</v>
      </c>
      <c r="P935">
        <v>102</v>
      </c>
      <c r="Q935">
        <v>0</v>
      </c>
      <c r="R935">
        <v>0</v>
      </c>
      <c r="S935" t="s">
        <v>3272</v>
      </c>
      <c r="T935">
        <v>9100</v>
      </c>
      <c r="U935" t="s">
        <v>267</v>
      </c>
      <c r="V935" t="s">
        <v>267</v>
      </c>
      <c r="W935" t="s">
        <v>938</v>
      </c>
      <c r="X935">
        <v>2625</v>
      </c>
      <c r="Y935" t="s">
        <v>244</v>
      </c>
      <c r="AA935">
        <v>187</v>
      </c>
      <c r="AB935" t="s">
        <v>3273</v>
      </c>
      <c r="AC935" t="s">
        <v>3272</v>
      </c>
      <c r="AD935">
        <v>5</v>
      </c>
      <c r="AE935">
        <v>711701.34</v>
      </c>
      <c r="AF935">
        <v>6172465.8099999996</v>
      </c>
    </row>
    <row r="936" spans="1:32" x14ac:dyDescent="0.25">
      <c r="A936" s="40">
        <v>934</v>
      </c>
      <c r="B936" t="s">
        <v>3274</v>
      </c>
      <c r="C936">
        <v>130</v>
      </c>
      <c r="D936">
        <v>1993</v>
      </c>
      <c r="E936">
        <v>0</v>
      </c>
      <c r="F936">
        <v>4</v>
      </c>
      <c r="H936">
        <v>2</v>
      </c>
      <c r="J936">
        <v>1</v>
      </c>
      <c r="K936" t="s">
        <v>240</v>
      </c>
      <c r="M936">
        <v>1</v>
      </c>
      <c r="N936">
        <v>60</v>
      </c>
      <c r="O936">
        <v>60</v>
      </c>
      <c r="P936">
        <v>60</v>
      </c>
      <c r="Q936">
        <v>0</v>
      </c>
      <c r="R936">
        <v>0</v>
      </c>
      <c r="S936" t="s">
        <v>3275</v>
      </c>
      <c r="T936">
        <v>250</v>
      </c>
      <c r="U936" t="s">
        <v>303</v>
      </c>
      <c r="V936" t="s">
        <v>303</v>
      </c>
      <c r="W936" t="s">
        <v>473</v>
      </c>
      <c r="X936">
        <v>2625</v>
      </c>
      <c r="Y936" t="s">
        <v>244</v>
      </c>
      <c r="AA936">
        <v>187</v>
      </c>
      <c r="AB936" t="s">
        <v>3276</v>
      </c>
      <c r="AC936" t="s">
        <v>3275</v>
      </c>
      <c r="AD936">
        <v>5</v>
      </c>
      <c r="AE936">
        <v>711526.89</v>
      </c>
      <c r="AF936">
        <v>6172421.2800000003</v>
      </c>
    </row>
    <row r="937" spans="1:32" x14ac:dyDescent="0.25">
      <c r="A937" s="40">
        <v>935</v>
      </c>
      <c r="B937" t="s">
        <v>3277</v>
      </c>
      <c r="C937">
        <v>120</v>
      </c>
      <c r="D937">
        <v>1967</v>
      </c>
      <c r="E937">
        <v>0</v>
      </c>
      <c r="F937">
        <v>3</v>
      </c>
      <c r="H937">
        <v>1</v>
      </c>
      <c r="J937">
        <v>1</v>
      </c>
      <c r="K937" t="s">
        <v>240</v>
      </c>
      <c r="M937">
        <v>1</v>
      </c>
      <c r="N937">
        <v>157</v>
      </c>
      <c r="O937">
        <v>149</v>
      </c>
      <c r="P937">
        <v>149</v>
      </c>
      <c r="Q937">
        <v>0</v>
      </c>
      <c r="R937">
        <v>0</v>
      </c>
      <c r="S937" t="s">
        <v>3278</v>
      </c>
      <c r="T937">
        <v>6391</v>
      </c>
      <c r="U937" t="s">
        <v>539</v>
      </c>
      <c r="V937" t="s">
        <v>539</v>
      </c>
      <c r="W937" t="s">
        <v>466</v>
      </c>
      <c r="X937">
        <v>2625</v>
      </c>
      <c r="Y937" t="s">
        <v>244</v>
      </c>
      <c r="AA937">
        <v>187</v>
      </c>
      <c r="AB937" t="s">
        <v>3279</v>
      </c>
      <c r="AC937" t="s">
        <v>3278</v>
      </c>
      <c r="AD937">
        <v>5</v>
      </c>
      <c r="AE937">
        <v>711121.25</v>
      </c>
      <c r="AF937">
        <v>6172265.9800000004</v>
      </c>
    </row>
    <row r="938" spans="1:32" x14ac:dyDescent="0.25">
      <c r="A938" s="40">
        <v>936</v>
      </c>
      <c r="B938" t="s">
        <v>3280</v>
      </c>
      <c r="C938">
        <v>120</v>
      </c>
      <c r="D938">
        <v>1959</v>
      </c>
      <c r="E938">
        <v>1974</v>
      </c>
      <c r="F938">
        <v>1</v>
      </c>
      <c r="H938">
        <v>2</v>
      </c>
      <c r="J938">
        <v>2</v>
      </c>
      <c r="K938" t="s">
        <v>260</v>
      </c>
      <c r="L938">
        <v>80</v>
      </c>
      <c r="M938">
        <v>1</v>
      </c>
      <c r="N938">
        <v>142</v>
      </c>
      <c r="O938">
        <v>142</v>
      </c>
      <c r="P938">
        <v>142</v>
      </c>
      <c r="Q938">
        <v>0</v>
      </c>
      <c r="R938">
        <v>0</v>
      </c>
      <c r="S938" t="s">
        <v>3281</v>
      </c>
      <c r="T938">
        <v>1597</v>
      </c>
      <c r="U938" t="s">
        <v>822</v>
      </c>
      <c r="V938" t="s">
        <v>822</v>
      </c>
      <c r="W938" t="s">
        <v>721</v>
      </c>
      <c r="X938">
        <v>2665</v>
      </c>
      <c r="Y938" t="s">
        <v>257</v>
      </c>
      <c r="AA938">
        <v>187</v>
      </c>
      <c r="AB938" t="s">
        <v>3282</v>
      </c>
      <c r="AC938" t="s">
        <v>3281</v>
      </c>
      <c r="AD938">
        <v>5</v>
      </c>
      <c r="AE938">
        <v>712916.88</v>
      </c>
      <c r="AF938">
        <v>6168938.3499999996</v>
      </c>
    </row>
    <row r="939" spans="1:32" x14ac:dyDescent="0.25">
      <c r="A939" s="40">
        <v>937</v>
      </c>
      <c r="B939" t="s">
        <v>3283</v>
      </c>
      <c r="C939">
        <v>120</v>
      </c>
      <c r="D939">
        <v>1967</v>
      </c>
      <c r="E939">
        <v>0</v>
      </c>
      <c r="F939">
        <v>3</v>
      </c>
      <c r="H939">
        <v>2</v>
      </c>
      <c r="J939">
        <v>2</v>
      </c>
      <c r="K939" t="s">
        <v>260</v>
      </c>
      <c r="L939">
        <v>1</v>
      </c>
      <c r="M939">
        <v>1</v>
      </c>
      <c r="N939">
        <v>107</v>
      </c>
      <c r="O939">
        <v>107</v>
      </c>
      <c r="P939">
        <v>107</v>
      </c>
      <c r="Q939">
        <v>0</v>
      </c>
      <c r="R939">
        <v>0</v>
      </c>
      <c r="S939" t="s">
        <v>3284</v>
      </c>
      <c r="T939">
        <v>2130</v>
      </c>
      <c r="U939" t="s">
        <v>626</v>
      </c>
      <c r="V939" t="s">
        <v>626</v>
      </c>
      <c r="W939" t="s">
        <v>268</v>
      </c>
      <c r="X939">
        <v>2665</v>
      </c>
      <c r="Y939" t="s">
        <v>257</v>
      </c>
      <c r="AA939">
        <v>187</v>
      </c>
      <c r="AB939" t="s">
        <v>3285</v>
      </c>
      <c r="AC939" t="s">
        <v>3284</v>
      </c>
      <c r="AD939">
        <v>5</v>
      </c>
      <c r="AE939">
        <v>712014.71</v>
      </c>
      <c r="AF939">
        <v>6169556.8700000001</v>
      </c>
    </row>
    <row r="940" spans="1:32" x14ac:dyDescent="0.25">
      <c r="A940" s="40">
        <v>938</v>
      </c>
      <c r="B940" t="s">
        <v>3286</v>
      </c>
      <c r="C940">
        <v>140</v>
      </c>
      <c r="D940">
        <v>1966</v>
      </c>
      <c r="E940">
        <v>0</v>
      </c>
      <c r="F940">
        <v>1</v>
      </c>
      <c r="H940">
        <v>6</v>
      </c>
      <c r="J940">
        <v>1</v>
      </c>
      <c r="K940" t="s">
        <v>240</v>
      </c>
      <c r="M940">
        <v>6</v>
      </c>
      <c r="N940">
        <v>538</v>
      </c>
      <c r="O940">
        <v>3288</v>
      </c>
      <c r="P940">
        <v>3228</v>
      </c>
      <c r="Q940">
        <v>0</v>
      </c>
      <c r="R940">
        <v>0</v>
      </c>
      <c r="S940" t="s">
        <v>3287</v>
      </c>
      <c r="T940">
        <v>1704</v>
      </c>
      <c r="U940" t="s">
        <v>2521</v>
      </c>
      <c r="V940" t="s">
        <v>2521</v>
      </c>
      <c r="W940" t="s">
        <v>268</v>
      </c>
      <c r="X940">
        <v>2665</v>
      </c>
      <c r="Y940" t="s">
        <v>257</v>
      </c>
      <c r="AA940">
        <v>187</v>
      </c>
      <c r="AB940" t="s">
        <v>2522</v>
      </c>
      <c r="AC940" t="s">
        <v>3287</v>
      </c>
      <c r="AD940">
        <v>5</v>
      </c>
      <c r="AE940">
        <v>713036.91</v>
      </c>
      <c r="AF940">
        <v>6169737.5099999998</v>
      </c>
    </row>
    <row r="941" spans="1:32" x14ac:dyDescent="0.25">
      <c r="A941" s="40">
        <v>939</v>
      </c>
      <c r="B941" t="s">
        <v>3288</v>
      </c>
      <c r="C941">
        <v>130</v>
      </c>
      <c r="D941">
        <v>1978</v>
      </c>
      <c r="E941">
        <v>0</v>
      </c>
      <c r="F941">
        <v>4</v>
      </c>
      <c r="H941">
        <v>1</v>
      </c>
      <c r="J941">
        <v>1</v>
      </c>
      <c r="K941" t="s">
        <v>240</v>
      </c>
      <c r="M941">
        <v>1</v>
      </c>
      <c r="N941">
        <v>61</v>
      </c>
      <c r="O941">
        <v>61</v>
      </c>
      <c r="P941">
        <v>109</v>
      </c>
      <c r="Q941">
        <v>0</v>
      </c>
      <c r="R941">
        <v>0</v>
      </c>
      <c r="S941" t="s">
        <v>3289</v>
      </c>
      <c r="T941">
        <v>5475</v>
      </c>
      <c r="U941" t="s">
        <v>3004</v>
      </c>
      <c r="V941" t="s">
        <v>3004</v>
      </c>
      <c r="W941" t="s">
        <v>337</v>
      </c>
      <c r="X941">
        <v>2665</v>
      </c>
      <c r="Y941" t="s">
        <v>257</v>
      </c>
      <c r="AA941">
        <v>187</v>
      </c>
      <c r="AB941" t="s">
        <v>3290</v>
      </c>
      <c r="AC941" t="s">
        <v>3289</v>
      </c>
      <c r="AD941">
        <v>5</v>
      </c>
      <c r="AE941">
        <v>713622.01</v>
      </c>
      <c r="AF941">
        <v>6169634.7000000002</v>
      </c>
    </row>
    <row r="942" spans="1:32" x14ac:dyDescent="0.25">
      <c r="A942" s="40">
        <v>940</v>
      </c>
      <c r="B942" t="s">
        <v>3291</v>
      </c>
      <c r="C942">
        <v>120</v>
      </c>
      <c r="D942">
        <v>1969</v>
      </c>
      <c r="E942">
        <v>0</v>
      </c>
      <c r="F942">
        <v>90</v>
      </c>
      <c r="H942">
        <v>1</v>
      </c>
      <c r="J942">
        <v>1</v>
      </c>
      <c r="K942" t="s">
        <v>240</v>
      </c>
      <c r="M942">
        <v>1</v>
      </c>
      <c r="N942">
        <v>152</v>
      </c>
      <c r="O942">
        <v>152</v>
      </c>
      <c r="P942">
        <v>152</v>
      </c>
      <c r="Q942">
        <v>0</v>
      </c>
      <c r="R942">
        <v>0</v>
      </c>
      <c r="S942" t="s">
        <v>3292</v>
      </c>
      <c r="T942">
        <v>2449</v>
      </c>
      <c r="U942" t="s">
        <v>312</v>
      </c>
      <c r="V942" t="s">
        <v>312</v>
      </c>
      <c r="W942" t="s">
        <v>1914</v>
      </c>
      <c r="X942">
        <v>2625</v>
      </c>
      <c r="Y942" t="s">
        <v>244</v>
      </c>
      <c r="AA942">
        <v>187</v>
      </c>
      <c r="AB942" t="s">
        <v>3293</v>
      </c>
      <c r="AC942" t="s">
        <v>3292</v>
      </c>
      <c r="AD942">
        <v>5</v>
      </c>
      <c r="AE942">
        <v>711237.05</v>
      </c>
      <c r="AF942">
        <v>6172135.8300000001</v>
      </c>
    </row>
    <row r="943" spans="1:32" x14ac:dyDescent="0.25">
      <c r="A943" s="40">
        <v>941</v>
      </c>
      <c r="B943" t="s">
        <v>3294</v>
      </c>
      <c r="C943">
        <v>120</v>
      </c>
      <c r="D943">
        <v>1973</v>
      </c>
      <c r="E943">
        <v>0</v>
      </c>
      <c r="F943">
        <v>3</v>
      </c>
      <c r="H943">
        <v>1</v>
      </c>
      <c r="J943">
        <v>7</v>
      </c>
      <c r="K943" t="s">
        <v>253</v>
      </c>
      <c r="L943">
        <v>2</v>
      </c>
      <c r="M943">
        <v>1</v>
      </c>
      <c r="N943">
        <v>117</v>
      </c>
      <c r="O943">
        <v>117</v>
      </c>
      <c r="P943">
        <v>117</v>
      </c>
      <c r="Q943">
        <v>0</v>
      </c>
      <c r="R943">
        <v>0</v>
      </c>
      <c r="S943" t="s">
        <v>3295</v>
      </c>
      <c r="T943">
        <v>2769</v>
      </c>
      <c r="U943" t="s">
        <v>1138</v>
      </c>
      <c r="V943" t="s">
        <v>1138</v>
      </c>
      <c r="W943" t="s">
        <v>421</v>
      </c>
      <c r="X943">
        <v>2665</v>
      </c>
      <c r="Y943" t="s">
        <v>257</v>
      </c>
      <c r="AA943">
        <v>187</v>
      </c>
      <c r="AB943" t="s">
        <v>3296</v>
      </c>
      <c r="AC943" t="s">
        <v>3295</v>
      </c>
      <c r="AD943">
        <v>5</v>
      </c>
      <c r="AE943">
        <v>714052.48</v>
      </c>
      <c r="AF943">
        <v>6169246.7400000002</v>
      </c>
    </row>
    <row r="944" spans="1:32" x14ac:dyDescent="0.25">
      <c r="A944" s="40">
        <v>942</v>
      </c>
      <c r="B944" t="s">
        <v>3297</v>
      </c>
      <c r="C944">
        <v>120</v>
      </c>
      <c r="D944">
        <v>1963</v>
      </c>
      <c r="E944">
        <v>0</v>
      </c>
      <c r="F944">
        <v>5</v>
      </c>
      <c r="H944">
        <v>2</v>
      </c>
      <c r="J944">
        <v>2</v>
      </c>
      <c r="K944" t="s">
        <v>260</v>
      </c>
      <c r="M944">
        <v>1</v>
      </c>
      <c r="N944">
        <v>115</v>
      </c>
      <c r="O944">
        <v>115</v>
      </c>
      <c r="P944">
        <v>157</v>
      </c>
      <c r="Q944">
        <v>0</v>
      </c>
      <c r="R944">
        <v>0</v>
      </c>
      <c r="S944" t="s">
        <v>3298</v>
      </c>
      <c r="T944">
        <v>4260</v>
      </c>
      <c r="U944" t="s">
        <v>851</v>
      </c>
      <c r="V944" t="s">
        <v>851</v>
      </c>
      <c r="W944" t="s">
        <v>811</v>
      </c>
      <c r="X944">
        <v>2665</v>
      </c>
      <c r="Y944" t="s">
        <v>257</v>
      </c>
      <c r="AA944">
        <v>187</v>
      </c>
      <c r="AB944" t="s">
        <v>3299</v>
      </c>
      <c r="AC944" t="s">
        <v>3298</v>
      </c>
      <c r="AD944">
        <v>5</v>
      </c>
      <c r="AE944">
        <v>713949.87</v>
      </c>
      <c r="AF944">
        <v>6169296.4299999997</v>
      </c>
    </row>
    <row r="945" spans="1:32" x14ac:dyDescent="0.25">
      <c r="A945" s="40">
        <v>943</v>
      </c>
      <c r="B945" t="s">
        <v>3300</v>
      </c>
      <c r="C945">
        <v>120</v>
      </c>
      <c r="D945">
        <v>1973</v>
      </c>
      <c r="E945">
        <v>0</v>
      </c>
      <c r="F945">
        <v>3</v>
      </c>
      <c r="H945">
        <v>1</v>
      </c>
      <c r="J945">
        <v>2</v>
      </c>
      <c r="K945" t="s">
        <v>260</v>
      </c>
      <c r="L945">
        <v>2</v>
      </c>
      <c r="M945">
        <v>1</v>
      </c>
      <c r="N945">
        <v>109</v>
      </c>
      <c r="O945">
        <v>109</v>
      </c>
      <c r="P945">
        <v>109</v>
      </c>
      <c r="Q945">
        <v>0</v>
      </c>
      <c r="R945">
        <v>0</v>
      </c>
      <c r="S945" t="s">
        <v>3301</v>
      </c>
      <c r="T945">
        <v>6710</v>
      </c>
      <c r="U945" t="s">
        <v>327</v>
      </c>
      <c r="V945" t="s">
        <v>327</v>
      </c>
      <c r="W945" t="s">
        <v>2535</v>
      </c>
      <c r="X945">
        <v>2625</v>
      </c>
      <c r="Y945" t="s">
        <v>244</v>
      </c>
      <c r="AA945">
        <v>187</v>
      </c>
      <c r="AB945" t="s">
        <v>3302</v>
      </c>
      <c r="AC945" t="s">
        <v>3301</v>
      </c>
      <c r="AD945">
        <v>5</v>
      </c>
      <c r="AE945">
        <v>710835.82</v>
      </c>
      <c r="AF945">
        <v>6171856.5899999999</v>
      </c>
    </row>
    <row r="946" spans="1:32" x14ac:dyDescent="0.25">
      <c r="A946" s="40">
        <v>944</v>
      </c>
      <c r="B946" t="s">
        <v>3303</v>
      </c>
      <c r="C946">
        <v>130</v>
      </c>
      <c r="D946">
        <v>1993</v>
      </c>
      <c r="E946">
        <v>0</v>
      </c>
      <c r="F946">
        <v>4</v>
      </c>
      <c r="H946">
        <v>2</v>
      </c>
      <c r="J946">
        <v>1</v>
      </c>
      <c r="K946" t="s">
        <v>240</v>
      </c>
      <c r="M946">
        <v>1</v>
      </c>
      <c r="N946">
        <v>74</v>
      </c>
      <c r="O946">
        <v>74</v>
      </c>
      <c r="P946">
        <v>74</v>
      </c>
      <c r="Q946">
        <v>0</v>
      </c>
      <c r="R946">
        <v>0</v>
      </c>
      <c r="S946" t="s">
        <v>3304</v>
      </c>
      <c r="T946">
        <v>9100</v>
      </c>
      <c r="U946" t="s">
        <v>267</v>
      </c>
      <c r="V946" t="s">
        <v>267</v>
      </c>
      <c r="W946" t="s">
        <v>498</v>
      </c>
      <c r="X946">
        <v>2625</v>
      </c>
      <c r="Y946" t="s">
        <v>244</v>
      </c>
      <c r="AA946">
        <v>187</v>
      </c>
      <c r="AB946" t="s">
        <v>3305</v>
      </c>
      <c r="AC946" t="s">
        <v>3304</v>
      </c>
      <c r="AD946">
        <v>5</v>
      </c>
      <c r="AE946">
        <v>711710.96</v>
      </c>
      <c r="AF946">
        <v>6172518.4000000004</v>
      </c>
    </row>
    <row r="947" spans="1:32" x14ac:dyDescent="0.25">
      <c r="A947" s="40">
        <v>945</v>
      </c>
      <c r="B947" t="s">
        <v>3306</v>
      </c>
      <c r="C947">
        <v>120</v>
      </c>
      <c r="D947">
        <v>1966</v>
      </c>
      <c r="E947">
        <v>2006</v>
      </c>
      <c r="F947">
        <v>3</v>
      </c>
      <c r="H947">
        <v>1</v>
      </c>
      <c r="J947">
        <v>2</v>
      </c>
      <c r="K947" t="s">
        <v>260</v>
      </c>
      <c r="M947">
        <v>1</v>
      </c>
      <c r="N947">
        <v>177</v>
      </c>
      <c r="O947">
        <v>177</v>
      </c>
      <c r="P947">
        <v>177</v>
      </c>
      <c r="Q947">
        <v>0</v>
      </c>
      <c r="R947">
        <v>0</v>
      </c>
      <c r="S947" t="s">
        <v>3307</v>
      </c>
      <c r="T947">
        <v>7243</v>
      </c>
      <c r="U947" t="s">
        <v>417</v>
      </c>
      <c r="V947" t="s">
        <v>417</v>
      </c>
      <c r="W947" t="s">
        <v>466</v>
      </c>
      <c r="X947">
        <v>2665</v>
      </c>
      <c r="Y947" t="s">
        <v>257</v>
      </c>
      <c r="AA947">
        <v>187</v>
      </c>
      <c r="AB947" t="s">
        <v>3308</v>
      </c>
      <c r="AC947" t="s">
        <v>3307</v>
      </c>
      <c r="AD947">
        <v>5</v>
      </c>
      <c r="AE947">
        <v>713167.57</v>
      </c>
      <c r="AF947">
        <v>6169068.4199999999</v>
      </c>
    </row>
    <row r="948" spans="1:32" x14ac:dyDescent="0.25">
      <c r="A948" s="40">
        <v>946</v>
      </c>
      <c r="B948" t="s">
        <v>3309</v>
      </c>
      <c r="C948">
        <v>130</v>
      </c>
      <c r="D948">
        <v>2002</v>
      </c>
      <c r="E948">
        <v>0</v>
      </c>
      <c r="F948">
        <v>5</v>
      </c>
      <c r="H948">
        <v>1</v>
      </c>
      <c r="J948">
        <v>2</v>
      </c>
      <c r="K948" t="s">
        <v>260</v>
      </c>
      <c r="L948">
        <v>90</v>
      </c>
      <c r="M948">
        <v>1</v>
      </c>
      <c r="N948">
        <v>109</v>
      </c>
      <c r="O948">
        <v>109</v>
      </c>
      <c r="P948">
        <v>104</v>
      </c>
      <c r="Q948">
        <v>0</v>
      </c>
      <c r="R948">
        <v>0</v>
      </c>
      <c r="S948" t="s">
        <v>3310</v>
      </c>
      <c r="T948">
        <v>9180</v>
      </c>
      <c r="U948" t="s">
        <v>2985</v>
      </c>
      <c r="V948" t="s">
        <v>2985</v>
      </c>
      <c r="W948" t="s">
        <v>413</v>
      </c>
      <c r="X948">
        <v>2665</v>
      </c>
      <c r="Y948" t="s">
        <v>257</v>
      </c>
      <c r="AA948">
        <v>187</v>
      </c>
      <c r="AB948" t="s">
        <v>3311</v>
      </c>
      <c r="AC948" t="s">
        <v>3310</v>
      </c>
      <c r="AD948">
        <v>5</v>
      </c>
      <c r="AE948">
        <v>713873.25</v>
      </c>
      <c r="AF948">
        <v>6168805.0800000001</v>
      </c>
    </row>
    <row r="949" spans="1:32" x14ac:dyDescent="0.25">
      <c r="A949" s="40">
        <v>947</v>
      </c>
      <c r="B949" t="s">
        <v>3312</v>
      </c>
      <c r="C949">
        <v>140</v>
      </c>
      <c r="D949">
        <v>1966</v>
      </c>
      <c r="E949">
        <v>0</v>
      </c>
      <c r="F949">
        <v>1</v>
      </c>
      <c r="H949">
        <v>6</v>
      </c>
      <c r="J949">
        <v>1</v>
      </c>
      <c r="K949" t="s">
        <v>240</v>
      </c>
      <c r="M949">
        <v>3</v>
      </c>
      <c r="N949">
        <v>526</v>
      </c>
      <c r="O949">
        <v>1605</v>
      </c>
      <c r="P949">
        <v>1578</v>
      </c>
      <c r="Q949">
        <v>0</v>
      </c>
      <c r="R949">
        <v>0</v>
      </c>
      <c r="S949" t="s">
        <v>3313</v>
      </c>
      <c r="T949">
        <v>1704</v>
      </c>
      <c r="U949" t="s">
        <v>2521</v>
      </c>
      <c r="V949" t="s">
        <v>2521</v>
      </c>
      <c r="W949" t="s">
        <v>341</v>
      </c>
      <c r="X949">
        <v>2665</v>
      </c>
      <c r="Y949" t="s">
        <v>257</v>
      </c>
      <c r="AA949">
        <v>187</v>
      </c>
      <c r="AB949" t="s">
        <v>2522</v>
      </c>
      <c r="AC949" t="s">
        <v>3313</v>
      </c>
      <c r="AD949">
        <v>5</v>
      </c>
      <c r="AE949">
        <v>712944.21</v>
      </c>
      <c r="AF949">
        <v>6169702.4000000004</v>
      </c>
    </row>
    <row r="950" spans="1:32" x14ac:dyDescent="0.25">
      <c r="A950" s="40">
        <v>948</v>
      </c>
      <c r="B950" t="s">
        <v>3314</v>
      </c>
      <c r="C950">
        <v>120</v>
      </c>
      <c r="D950">
        <v>1971</v>
      </c>
      <c r="E950">
        <v>0</v>
      </c>
      <c r="F950">
        <v>3</v>
      </c>
      <c r="H950">
        <v>1</v>
      </c>
      <c r="J950">
        <v>1</v>
      </c>
      <c r="K950" t="s">
        <v>240</v>
      </c>
      <c r="M950">
        <v>1</v>
      </c>
      <c r="N950">
        <v>156</v>
      </c>
      <c r="O950">
        <v>156</v>
      </c>
      <c r="P950">
        <v>156</v>
      </c>
      <c r="Q950">
        <v>0</v>
      </c>
      <c r="R950">
        <v>0</v>
      </c>
      <c r="S950" t="s">
        <v>3315</v>
      </c>
      <c r="T950">
        <v>2449</v>
      </c>
      <c r="U950" t="s">
        <v>312</v>
      </c>
      <c r="V950" t="s">
        <v>312</v>
      </c>
      <c r="W950" t="s">
        <v>2531</v>
      </c>
      <c r="X950">
        <v>2625</v>
      </c>
      <c r="Y950" t="s">
        <v>244</v>
      </c>
      <c r="AA950">
        <v>187</v>
      </c>
      <c r="AB950" t="s">
        <v>3316</v>
      </c>
      <c r="AC950" t="s">
        <v>3315</v>
      </c>
      <c r="AD950">
        <v>5</v>
      </c>
      <c r="AE950">
        <v>711233.3</v>
      </c>
      <c r="AF950">
        <v>6172155.0999999996</v>
      </c>
    </row>
    <row r="951" spans="1:32" x14ac:dyDescent="0.25">
      <c r="A951" s="40">
        <v>949</v>
      </c>
      <c r="B951" t="s">
        <v>3317</v>
      </c>
      <c r="C951">
        <v>120</v>
      </c>
      <c r="D951">
        <v>1965</v>
      </c>
      <c r="E951">
        <v>0</v>
      </c>
      <c r="F951">
        <v>1</v>
      </c>
      <c r="H951">
        <v>1</v>
      </c>
      <c r="J951">
        <v>2</v>
      </c>
      <c r="K951" t="s">
        <v>260</v>
      </c>
      <c r="L951">
        <v>2</v>
      </c>
      <c r="M951">
        <v>1</v>
      </c>
      <c r="N951">
        <v>112</v>
      </c>
      <c r="O951">
        <v>112</v>
      </c>
      <c r="P951">
        <v>112</v>
      </c>
      <c r="Q951">
        <v>0</v>
      </c>
      <c r="R951">
        <v>0</v>
      </c>
      <c r="S951" t="s">
        <v>3318</v>
      </c>
      <c r="T951">
        <v>2769</v>
      </c>
      <c r="U951" t="s">
        <v>1138</v>
      </c>
      <c r="V951" t="s">
        <v>1138</v>
      </c>
      <c r="W951" t="s">
        <v>487</v>
      </c>
      <c r="X951">
        <v>2665</v>
      </c>
      <c r="Y951" t="s">
        <v>257</v>
      </c>
      <c r="AA951">
        <v>187</v>
      </c>
      <c r="AB951" t="s">
        <v>3319</v>
      </c>
      <c r="AC951" t="s">
        <v>3318</v>
      </c>
      <c r="AD951">
        <v>5</v>
      </c>
      <c r="AE951">
        <v>714039.27</v>
      </c>
      <c r="AF951">
        <v>6169232.9100000001</v>
      </c>
    </row>
    <row r="952" spans="1:32" x14ac:dyDescent="0.25">
      <c r="A952" s="40">
        <v>950</v>
      </c>
      <c r="B952" t="s">
        <v>3320</v>
      </c>
      <c r="C952">
        <v>120</v>
      </c>
      <c r="D952">
        <v>1962</v>
      </c>
      <c r="E952">
        <v>1989</v>
      </c>
      <c r="F952">
        <v>3</v>
      </c>
      <c r="H952">
        <v>1</v>
      </c>
      <c r="J952">
        <v>2</v>
      </c>
      <c r="K952" t="s">
        <v>260</v>
      </c>
      <c r="M952">
        <v>1</v>
      </c>
      <c r="N952">
        <v>163</v>
      </c>
      <c r="O952">
        <v>163</v>
      </c>
      <c r="P952">
        <v>145</v>
      </c>
      <c r="Q952">
        <v>0</v>
      </c>
      <c r="R952">
        <v>0</v>
      </c>
      <c r="S952" t="s">
        <v>3321</v>
      </c>
      <c r="T952">
        <v>4260</v>
      </c>
      <c r="U952" t="s">
        <v>851</v>
      </c>
      <c r="V952" t="s">
        <v>851</v>
      </c>
      <c r="W952" t="s">
        <v>308</v>
      </c>
      <c r="X952">
        <v>2665</v>
      </c>
      <c r="Y952" t="s">
        <v>257</v>
      </c>
      <c r="AA952">
        <v>187</v>
      </c>
      <c r="AB952" t="s">
        <v>3322</v>
      </c>
      <c r="AC952" t="s">
        <v>3321</v>
      </c>
      <c r="AD952">
        <v>5</v>
      </c>
      <c r="AE952">
        <v>713937.39</v>
      </c>
      <c r="AF952">
        <v>6169278.1900000004</v>
      </c>
    </row>
    <row r="953" spans="1:32" x14ac:dyDescent="0.25">
      <c r="A953" s="40">
        <v>951</v>
      </c>
      <c r="B953" t="s">
        <v>3323</v>
      </c>
      <c r="C953">
        <v>120</v>
      </c>
      <c r="D953">
        <v>1967</v>
      </c>
      <c r="E953">
        <v>1984</v>
      </c>
      <c r="F953">
        <v>90</v>
      </c>
      <c r="H953">
        <v>1</v>
      </c>
      <c r="J953">
        <v>1</v>
      </c>
      <c r="K953" t="s">
        <v>240</v>
      </c>
      <c r="L953">
        <v>5</v>
      </c>
      <c r="M953">
        <v>1</v>
      </c>
      <c r="N953">
        <v>149</v>
      </c>
      <c r="O953">
        <v>149</v>
      </c>
      <c r="P953">
        <v>120</v>
      </c>
      <c r="Q953">
        <v>0</v>
      </c>
      <c r="R953">
        <v>0</v>
      </c>
      <c r="S953" t="s">
        <v>3324</v>
      </c>
      <c r="T953">
        <v>6391</v>
      </c>
      <c r="U953" t="s">
        <v>539</v>
      </c>
      <c r="V953" t="s">
        <v>539</v>
      </c>
      <c r="W953" t="s">
        <v>487</v>
      </c>
      <c r="X953">
        <v>2625</v>
      </c>
      <c r="Y953" t="s">
        <v>244</v>
      </c>
      <c r="AA953">
        <v>187</v>
      </c>
      <c r="AB953" t="s">
        <v>3325</v>
      </c>
      <c r="AC953" t="s">
        <v>3324</v>
      </c>
      <c r="AD953">
        <v>5</v>
      </c>
      <c r="AE953">
        <v>711213.58</v>
      </c>
      <c r="AF953">
        <v>6171655.9000000004</v>
      </c>
    </row>
    <row r="954" spans="1:32" x14ac:dyDescent="0.25">
      <c r="A954" s="40">
        <v>952</v>
      </c>
      <c r="B954" t="s">
        <v>3326</v>
      </c>
      <c r="C954">
        <v>120</v>
      </c>
      <c r="D954">
        <v>1970</v>
      </c>
      <c r="E954">
        <v>1987</v>
      </c>
      <c r="F954">
        <v>3</v>
      </c>
      <c r="H954">
        <v>1</v>
      </c>
      <c r="J954">
        <v>2</v>
      </c>
      <c r="K954" t="s">
        <v>260</v>
      </c>
      <c r="M954">
        <v>1</v>
      </c>
      <c r="N954">
        <v>150</v>
      </c>
      <c r="O954">
        <v>150</v>
      </c>
      <c r="P954">
        <v>123</v>
      </c>
      <c r="Q954">
        <v>0</v>
      </c>
      <c r="R954">
        <v>0</v>
      </c>
      <c r="S954" t="s">
        <v>3327</v>
      </c>
      <c r="T954">
        <v>7882</v>
      </c>
      <c r="U954" t="s">
        <v>372</v>
      </c>
      <c r="V954" t="s">
        <v>372</v>
      </c>
      <c r="W954" t="s">
        <v>3328</v>
      </c>
      <c r="X954">
        <v>2625</v>
      </c>
      <c r="Y954" t="s">
        <v>244</v>
      </c>
      <c r="AA954">
        <v>187</v>
      </c>
      <c r="AB954" t="s">
        <v>3329</v>
      </c>
      <c r="AC954" t="s">
        <v>3327</v>
      </c>
      <c r="AD954">
        <v>5</v>
      </c>
      <c r="AE954">
        <v>711953.73</v>
      </c>
      <c r="AF954">
        <v>6172241.1299999999</v>
      </c>
    </row>
    <row r="955" spans="1:32" x14ac:dyDescent="0.25">
      <c r="A955" s="40">
        <v>953</v>
      </c>
      <c r="B955" t="s">
        <v>3330</v>
      </c>
      <c r="C955">
        <v>120</v>
      </c>
      <c r="D955">
        <v>1967</v>
      </c>
      <c r="E955">
        <v>1972</v>
      </c>
      <c r="F955">
        <v>3</v>
      </c>
      <c r="H955">
        <v>1</v>
      </c>
      <c r="J955">
        <v>1</v>
      </c>
      <c r="K955" t="s">
        <v>240</v>
      </c>
      <c r="M955">
        <v>1</v>
      </c>
      <c r="N955">
        <v>147</v>
      </c>
      <c r="O955">
        <v>147</v>
      </c>
      <c r="P955">
        <v>147</v>
      </c>
      <c r="Q955">
        <v>0</v>
      </c>
      <c r="R955">
        <v>0</v>
      </c>
      <c r="S955" t="s">
        <v>3331</v>
      </c>
      <c r="T955">
        <v>6391</v>
      </c>
      <c r="U955" t="s">
        <v>539</v>
      </c>
      <c r="V955" t="s">
        <v>539</v>
      </c>
      <c r="W955" t="s">
        <v>356</v>
      </c>
      <c r="X955">
        <v>2625</v>
      </c>
      <c r="Y955" t="s">
        <v>244</v>
      </c>
      <c r="AA955">
        <v>187</v>
      </c>
      <c r="AB955" t="s">
        <v>3332</v>
      </c>
      <c r="AC955" t="s">
        <v>3331</v>
      </c>
      <c r="AD955">
        <v>5</v>
      </c>
      <c r="AE955">
        <v>711218.69</v>
      </c>
      <c r="AF955">
        <v>6171639.3399999999</v>
      </c>
    </row>
    <row r="956" spans="1:32" x14ac:dyDescent="0.25">
      <c r="A956" s="40">
        <v>954</v>
      </c>
      <c r="B956" t="s">
        <v>3333</v>
      </c>
      <c r="C956">
        <v>120</v>
      </c>
      <c r="D956">
        <v>1965</v>
      </c>
      <c r="E956">
        <v>0</v>
      </c>
      <c r="F956">
        <v>3</v>
      </c>
      <c r="H956">
        <v>1</v>
      </c>
      <c r="J956">
        <v>2</v>
      </c>
      <c r="K956" t="s">
        <v>247</v>
      </c>
      <c r="L956">
        <v>2</v>
      </c>
      <c r="M956">
        <v>1</v>
      </c>
      <c r="N956">
        <v>93</v>
      </c>
      <c r="O956">
        <v>93</v>
      </c>
      <c r="P956">
        <v>93</v>
      </c>
      <c r="Q956">
        <v>0</v>
      </c>
      <c r="R956">
        <v>0</v>
      </c>
      <c r="S956" t="s">
        <v>3334</v>
      </c>
      <c r="T956">
        <v>7243</v>
      </c>
      <c r="U956" t="s">
        <v>417</v>
      </c>
      <c r="V956" t="s">
        <v>417</v>
      </c>
      <c r="W956" t="s">
        <v>352</v>
      </c>
      <c r="X956">
        <v>2665</v>
      </c>
      <c r="Y956" t="s">
        <v>257</v>
      </c>
      <c r="AA956">
        <v>187</v>
      </c>
      <c r="AB956" t="s">
        <v>3335</v>
      </c>
      <c r="AC956" t="s">
        <v>3334</v>
      </c>
      <c r="AD956">
        <v>5</v>
      </c>
      <c r="AE956">
        <v>713254.59</v>
      </c>
      <c r="AF956">
        <v>6169085.9400000004</v>
      </c>
    </row>
    <row r="957" spans="1:32" x14ac:dyDescent="0.25">
      <c r="A957" s="40">
        <v>955</v>
      </c>
      <c r="B957" t="s">
        <v>3336</v>
      </c>
      <c r="C957">
        <v>120</v>
      </c>
      <c r="D957">
        <v>1957</v>
      </c>
      <c r="E957">
        <v>0</v>
      </c>
      <c r="F957">
        <v>3</v>
      </c>
      <c r="H957">
        <v>2</v>
      </c>
      <c r="J957">
        <v>2</v>
      </c>
      <c r="K957" t="s">
        <v>260</v>
      </c>
      <c r="M957">
        <v>1</v>
      </c>
      <c r="N957">
        <v>112</v>
      </c>
      <c r="O957">
        <v>112</v>
      </c>
      <c r="P957">
        <v>96</v>
      </c>
      <c r="Q957">
        <v>0</v>
      </c>
      <c r="R957">
        <v>0</v>
      </c>
      <c r="S957" t="s">
        <v>3337</v>
      </c>
      <c r="T957">
        <v>7775</v>
      </c>
      <c r="U957" t="s">
        <v>262</v>
      </c>
      <c r="V957" t="s">
        <v>262</v>
      </c>
      <c r="W957" t="s">
        <v>1728</v>
      </c>
      <c r="X957">
        <v>2665</v>
      </c>
      <c r="Y957" t="s">
        <v>257</v>
      </c>
      <c r="AA957">
        <v>187</v>
      </c>
      <c r="AB957" t="s">
        <v>3338</v>
      </c>
      <c r="AC957" t="s">
        <v>3337</v>
      </c>
      <c r="AD957">
        <v>5</v>
      </c>
      <c r="AE957">
        <v>712383.11</v>
      </c>
      <c r="AF957">
        <v>6169118.21</v>
      </c>
    </row>
    <row r="958" spans="1:32" x14ac:dyDescent="0.25">
      <c r="A958" s="40">
        <v>956</v>
      </c>
      <c r="B958" t="s">
        <v>3339</v>
      </c>
      <c r="C958">
        <v>130</v>
      </c>
      <c r="D958">
        <v>1993</v>
      </c>
      <c r="E958">
        <v>0</v>
      </c>
      <c r="F958">
        <v>4</v>
      </c>
      <c r="H958">
        <v>2</v>
      </c>
      <c r="J958">
        <v>1</v>
      </c>
      <c r="K958" t="s">
        <v>240</v>
      </c>
      <c r="M958">
        <v>1</v>
      </c>
      <c r="N958">
        <v>62</v>
      </c>
      <c r="O958">
        <v>62</v>
      </c>
      <c r="P958">
        <v>62</v>
      </c>
      <c r="Q958">
        <v>0</v>
      </c>
      <c r="R958">
        <v>0</v>
      </c>
      <c r="S958" t="s">
        <v>3340</v>
      </c>
      <c r="T958">
        <v>9100</v>
      </c>
      <c r="U958" t="s">
        <v>267</v>
      </c>
      <c r="V958" t="s">
        <v>267</v>
      </c>
      <c r="W958" t="s">
        <v>830</v>
      </c>
      <c r="X958">
        <v>2625</v>
      </c>
      <c r="Y958" t="s">
        <v>244</v>
      </c>
      <c r="AA958">
        <v>187</v>
      </c>
      <c r="AB958" t="s">
        <v>3341</v>
      </c>
      <c r="AC958" t="s">
        <v>3340</v>
      </c>
      <c r="AD958">
        <v>5</v>
      </c>
      <c r="AE958">
        <v>711730.99</v>
      </c>
      <c r="AF958">
        <v>6172541.0800000001</v>
      </c>
    </row>
    <row r="959" spans="1:32" x14ac:dyDescent="0.25">
      <c r="A959" s="40">
        <v>957</v>
      </c>
      <c r="B959" t="s">
        <v>3342</v>
      </c>
      <c r="C959">
        <v>130</v>
      </c>
      <c r="D959">
        <v>1993</v>
      </c>
      <c r="E959">
        <v>0</v>
      </c>
      <c r="F959">
        <v>4</v>
      </c>
      <c r="H959">
        <v>2</v>
      </c>
      <c r="J959">
        <v>1</v>
      </c>
      <c r="K959" t="s">
        <v>240</v>
      </c>
      <c r="M959">
        <v>1</v>
      </c>
      <c r="N959">
        <v>90</v>
      </c>
      <c r="O959">
        <v>90</v>
      </c>
      <c r="P959">
        <v>90</v>
      </c>
      <c r="Q959">
        <v>0</v>
      </c>
      <c r="R959">
        <v>0</v>
      </c>
      <c r="S959" t="s">
        <v>3343</v>
      </c>
      <c r="T959">
        <v>9100</v>
      </c>
      <c r="U959" t="s">
        <v>267</v>
      </c>
      <c r="V959" t="s">
        <v>267</v>
      </c>
      <c r="W959" t="s">
        <v>935</v>
      </c>
      <c r="X959">
        <v>2625</v>
      </c>
      <c r="Y959" t="s">
        <v>244</v>
      </c>
      <c r="AA959">
        <v>187</v>
      </c>
      <c r="AB959" t="s">
        <v>3344</v>
      </c>
      <c r="AC959" t="s">
        <v>3343</v>
      </c>
      <c r="AD959">
        <v>5</v>
      </c>
      <c r="AE959">
        <v>711726.44</v>
      </c>
      <c r="AF959">
        <v>6172558.5700000003</v>
      </c>
    </row>
    <row r="960" spans="1:32" x14ac:dyDescent="0.25">
      <c r="A960" s="40">
        <v>958</v>
      </c>
      <c r="B960" t="s">
        <v>3345</v>
      </c>
      <c r="C960">
        <v>120</v>
      </c>
      <c r="D960">
        <v>1973</v>
      </c>
      <c r="E960">
        <v>0</v>
      </c>
      <c r="F960">
        <v>3</v>
      </c>
      <c r="H960">
        <v>1</v>
      </c>
      <c r="J960">
        <v>2</v>
      </c>
      <c r="K960" t="s">
        <v>260</v>
      </c>
      <c r="M960">
        <v>1</v>
      </c>
      <c r="N960">
        <v>127</v>
      </c>
      <c r="O960">
        <v>127</v>
      </c>
      <c r="P960">
        <v>109</v>
      </c>
      <c r="Q960">
        <v>0</v>
      </c>
      <c r="R960">
        <v>0</v>
      </c>
      <c r="S960" t="s">
        <v>3346</v>
      </c>
      <c r="T960">
        <v>6710</v>
      </c>
      <c r="U960" t="s">
        <v>327</v>
      </c>
      <c r="V960" t="s">
        <v>327</v>
      </c>
      <c r="W960" t="s">
        <v>3347</v>
      </c>
      <c r="X960">
        <v>2625</v>
      </c>
      <c r="Y960" t="s">
        <v>244</v>
      </c>
      <c r="AA960">
        <v>187</v>
      </c>
      <c r="AB960" t="s">
        <v>3348</v>
      </c>
      <c r="AC960" t="s">
        <v>3346</v>
      </c>
      <c r="AD960">
        <v>5</v>
      </c>
      <c r="AE960">
        <v>710740.27</v>
      </c>
      <c r="AF960">
        <v>6171833.21</v>
      </c>
    </row>
    <row r="961" spans="1:32" x14ac:dyDescent="0.25">
      <c r="A961" s="40">
        <v>959</v>
      </c>
      <c r="B961" t="s">
        <v>3349</v>
      </c>
      <c r="C961">
        <v>130</v>
      </c>
      <c r="D961">
        <v>1978</v>
      </c>
      <c r="E961">
        <v>0</v>
      </c>
      <c r="F961">
        <v>4</v>
      </c>
      <c r="H961">
        <v>1</v>
      </c>
      <c r="J961">
        <v>1</v>
      </c>
      <c r="K961" t="s">
        <v>240</v>
      </c>
      <c r="M961">
        <v>1</v>
      </c>
      <c r="N961">
        <v>63</v>
      </c>
      <c r="O961">
        <v>63</v>
      </c>
      <c r="P961">
        <v>112</v>
      </c>
      <c r="Q961">
        <v>0</v>
      </c>
      <c r="R961">
        <v>0</v>
      </c>
      <c r="S961" t="s">
        <v>3350</v>
      </c>
      <c r="T961">
        <v>5475</v>
      </c>
      <c r="U961" t="s">
        <v>3004</v>
      </c>
      <c r="V961" t="s">
        <v>3004</v>
      </c>
      <c r="W961" t="s">
        <v>253</v>
      </c>
      <c r="X961">
        <v>2665</v>
      </c>
      <c r="Y961" t="s">
        <v>257</v>
      </c>
      <c r="AA961">
        <v>187</v>
      </c>
      <c r="AB961" t="s">
        <v>3351</v>
      </c>
      <c r="AC961" t="s">
        <v>3350</v>
      </c>
      <c r="AD961">
        <v>5</v>
      </c>
      <c r="AE961">
        <v>713746.55</v>
      </c>
      <c r="AF961">
        <v>6169680.8899999997</v>
      </c>
    </row>
    <row r="962" spans="1:32" x14ac:dyDescent="0.25">
      <c r="A962" s="40">
        <v>960</v>
      </c>
      <c r="B962" t="s">
        <v>3352</v>
      </c>
      <c r="C962">
        <v>120</v>
      </c>
      <c r="D962">
        <v>2011</v>
      </c>
      <c r="E962">
        <v>0</v>
      </c>
      <c r="F962">
        <v>5</v>
      </c>
      <c r="H962">
        <v>1</v>
      </c>
      <c r="J962">
        <v>2</v>
      </c>
      <c r="K962" t="s">
        <v>260</v>
      </c>
      <c r="L962">
        <v>90</v>
      </c>
      <c r="M962">
        <v>1</v>
      </c>
      <c r="N962">
        <v>202</v>
      </c>
      <c r="O962">
        <v>202</v>
      </c>
      <c r="P962">
        <v>167</v>
      </c>
      <c r="Q962">
        <v>0</v>
      </c>
      <c r="R962">
        <v>0</v>
      </c>
      <c r="S962" t="s">
        <v>3353</v>
      </c>
      <c r="T962">
        <v>3621</v>
      </c>
      <c r="U962" t="s">
        <v>1322</v>
      </c>
      <c r="V962" t="s">
        <v>1322</v>
      </c>
      <c r="W962" t="s">
        <v>573</v>
      </c>
      <c r="X962">
        <v>2665</v>
      </c>
      <c r="Y962" t="s">
        <v>257</v>
      </c>
      <c r="AA962">
        <v>187</v>
      </c>
      <c r="AB962" t="s">
        <v>3354</v>
      </c>
      <c r="AC962" t="s">
        <v>3353</v>
      </c>
      <c r="AD962">
        <v>5</v>
      </c>
      <c r="AE962">
        <v>712931.86</v>
      </c>
      <c r="AF962">
        <v>6168584.3300000001</v>
      </c>
    </row>
    <row r="963" spans="1:32" x14ac:dyDescent="0.25">
      <c r="A963" s="40">
        <v>961</v>
      </c>
      <c r="B963" t="s">
        <v>3355</v>
      </c>
      <c r="C963">
        <v>120</v>
      </c>
      <c r="D963">
        <v>1966</v>
      </c>
      <c r="E963">
        <v>0</v>
      </c>
      <c r="F963">
        <v>3</v>
      </c>
      <c r="H963">
        <v>1</v>
      </c>
      <c r="J963">
        <v>2</v>
      </c>
      <c r="K963" t="s">
        <v>260</v>
      </c>
      <c r="M963">
        <v>1</v>
      </c>
      <c r="N963">
        <v>127</v>
      </c>
      <c r="O963">
        <v>127</v>
      </c>
      <c r="P963">
        <v>127</v>
      </c>
      <c r="Q963">
        <v>0</v>
      </c>
      <c r="R963">
        <v>0</v>
      </c>
      <c r="S963" t="s">
        <v>3356</v>
      </c>
      <c r="T963">
        <v>7243</v>
      </c>
      <c r="U963" t="s">
        <v>417</v>
      </c>
      <c r="V963" t="s">
        <v>417</v>
      </c>
      <c r="W963" t="s">
        <v>368</v>
      </c>
      <c r="X963">
        <v>2665</v>
      </c>
      <c r="Y963" t="s">
        <v>257</v>
      </c>
      <c r="AA963">
        <v>187</v>
      </c>
      <c r="AB963" t="s">
        <v>3357</v>
      </c>
      <c r="AC963" t="s">
        <v>3356</v>
      </c>
      <c r="AD963">
        <v>5</v>
      </c>
      <c r="AE963">
        <v>713149.43</v>
      </c>
      <c r="AF963">
        <v>6169116.9699999997</v>
      </c>
    </row>
    <row r="964" spans="1:32" x14ac:dyDescent="0.25">
      <c r="A964" s="40">
        <v>962</v>
      </c>
      <c r="B964" t="s">
        <v>3358</v>
      </c>
      <c r="C964">
        <v>120</v>
      </c>
      <c r="D964">
        <v>1997</v>
      </c>
      <c r="E964">
        <v>0</v>
      </c>
      <c r="F964">
        <v>4</v>
      </c>
      <c r="H964">
        <v>1</v>
      </c>
      <c r="J964">
        <v>2</v>
      </c>
      <c r="K964" t="s">
        <v>260</v>
      </c>
      <c r="M964">
        <v>1</v>
      </c>
      <c r="N964">
        <v>121</v>
      </c>
      <c r="O964">
        <v>121</v>
      </c>
      <c r="P964">
        <v>121</v>
      </c>
      <c r="Q964">
        <v>0</v>
      </c>
      <c r="R964">
        <v>0</v>
      </c>
      <c r="S964" t="s">
        <v>3359</v>
      </c>
      <c r="T964">
        <v>7775</v>
      </c>
      <c r="U964" t="s">
        <v>262</v>
      </c>
      <c r="V964" t="s">
        <v>262</v>
      </c>
      <c r="W964" t="s">
        <v>2020</v>
      </c>
      <c r="X964">
        <v>2665</v>
      </c>
      <c r="Y964" t="s">
        <v>257</v>
      </c>
      <c r="AA964">
        <v>187</v>
      </c>
      <c r="AB964" t="s">
        <v>3360</v>
      </c>
      <c r="AC964" t="s">
        <v>3359</v>
      </c>
      <c r="AD964">
        <v>5</v>
      </c>
      <c r="AE964">
        <v>712336.06</v>
      </c>
      <c r="AF964">
        <v>6169129.0899999999</v>
      </c>
    </row>
    <row r="965" spans="1:32" x14ac:dyDescent="0.25">
      <c r="A965" s="40">
        <v>963</v>
      </c>
      <c r="B965" t="s">
        <v>3361</v>
      </c>
      <c r="C965">
        <v>120</v>
      </c>
      <c r="D965">
        <v>1972</v>
      </c>
      <c r="E965">
        <v>0</v>
      </c>
      <c r="F965">
        <v>3</v>
      </c>
      <c r="H965">
        <v>1</v>
      </c>
      <c r="J965">
        <v>2</v>
      </c>
      <c r="K965" t="s">
        <v>260</v>
      </c>
      <c r="L965">
        <v>2</v>
      </c>
      <c r="M965">
        <v>1</v>
      </c>
      <c r="N965">
        <v>109</v>
      </c>
      <c r="O965">
        <v>109</v>
      </c>
      <c r="P965">
        <v>109</v>
      </c>
      <c r="Q965">
        <v>0</v>
      </c>
      <c r="R965">
        <v>0</v>
      </c>
      <c r="S965" t="s">
        <v>3362</v>
      </c>
      <c r="T965">
        <v>6710</v>
      </c>
      <c r="U965" t="s">
        <v>327</v>
      </c>
      <c r="V965" t="s">
        <v>327</v>
      </c>
      <c r="W965" t="s">
        <v>2785</v>
      </c>
      <c r="X965">
        <v>2625</v>
      </c>
      <c r="Y965" t="s">
        <v>244</v>
      </c>
      <c r="AA965">
        <v>187</v>
      </c>
      <c r="AB965" t="s">
        <v>3363</v>
      </c>
      <c r="AC965" t="s">
        <v>3362</v>
      </c>
      <c r="AD965">
        <v>5</v>
      </c>
      <c r="AE965">
        <v>710813.25</v>
      </c>
      <c r="AF965">
        <v>6171904.8899999997</v>
      </c>
    </row>
    <row r="966" spans="1:32" x14ac:dyDescent="0.25">
      <c r="A966" s="40">
        <v>964</v>
      </c>
      <c r="B966" t="s">
        <v>3364</v>
      </c>
      <c r="C966">
        <v>130</v>
      </c>
      <c r="D966">
        <v>1978</v>
      </c>
      <c r="E966">
        <v>0</v>
      </c>
      <c r="F966">
        <v>4</v>
      </c>
      <c r="H966">
        <v>1</v>
      </c>
      <c r="J966">
        <v>1</v>
      </c>
      <c r="K966" t="s">
        <v>240</v>
      </c>
      <c r="M966">
        <v>1</v>
      </c>
      <c r="N966">
        <v>63</v>
      </c>
      <c r="O966">
        <v>63</v>
      </c>
      <c r="P966">
        <v>112</v>
      </c>
      <c r="Q966">
        <v>0</v>
      </c>
      <c r="R966">
        <v>0</v>
      </c>
      <c r="S966" t="s">
        <v>3365</v>
      </c>
      <c r="T966">
        <v>2525</v>
      </c>
      <c r="U966" t="s">
        <v>2564</v>
      </c>
      <c r="V966" t="s">
        <v>2564</v>
      </c>
      <c r="W966" t="s">
        <v>441</v>
      </c>
      <c r="X966">
        <v>2665</v>
      </c>
      <c r="Y966" t="s">
        <v>257</v>
      </c>
      <c r="AA966">
        <v>187</v>
      </c>
      <c r="AB966" t="s">
        <v>3366</v>
      </c>
      <c r="AC966" t="s">
        <v>3365</v>
      </c>
      <c r="AD966">
        <v>5</v>
      </c>
      <c r="AE966">
        <v>713508.57</v>
      </c>
      <c r="AF966">
        <v>6169826.25</v>
      </c>
    </row>
    <row r="967" spans="1:32" x14ac:dyDescent="0.25">
      <c r="A967" s="40">
        <v>965</v>
      </c>
      <c r="B967" t="s">
        <v>3367</v>
      </c>
      <c r="C967">
        <v>120</v>
      </c>
      <c r="D967">
        <v>1985</v>
      </c>
      <c r="E967">
        <v>0</v>
      </c>
      <c r="F967">
        <v>3</v>
      </c>
      <c r="H967">
        <v>1</v>
      </c>
      <c r="J967">
        <v>2</v>
      </c>
      <c r="K967" t="s">
        <v>260</v>
      </c>
      <c r="L967">
        <v>2</v>
      </c>
      <c r="M967">
        <v>1</v>
      </c>
      <c r="N967">
        <v>147</v>
      </c>
      <c r="O967">
        <v>147</v>
      </c>
      <c r="P967">
        <v>147</v>
      </c>
      <c r="Q967">
        <v>0</v>
      </c>
      <c r="R967">
        <v>0</v>
      </c>
      <c r="S967" t="s">
        <v>3368</v>
      </c>
      <c r="T967">
        <v>2769</v>
      </c>
      <c r="U967" t="s">
        <v>1138</v>
      </c>
      <c r="V967" t="s">
        <v>1138</v>
      </c>
      <c r="W967" t="s">
        <v>945</v>
      </c>
      <c r="X967">
        <v>2665</v>
      </c>
      <c r="Y967" t="s">
        <v>257</v>
      </c>
      <c r="AA967">
        <v>187</v>
      </c>
      <c r="AB967" t="s">
        <v>3369</v>
      </c>
      <c r="AC967" t="s">
        <v>3368</v>
      </c>
      <c r="AD967">
        <v>5</v>
      </c>
      <c r="AE967">
        <v>713854.12</v>
      </c>
      <c r="AF967">
        <v>6169116.0999999996</v>
      </c>
    </row>
    <row r="968" spans="1:32" x14ac:dyDescent="0.25">
      <c r="A968" s="40">
        <v>966</v>
      </c>
      <c r="B968" t="s">
        <v>3370</v>
      </c>
      <c r="C968">
        <v>130</v>
      </c>
      <c r="D968">
        <v>1974</v>
      </c>
      <c r="E968">
        <v>0</v>
      </c>
      <c r="F968">
        <v>2</v>
      </c>
      <c r="H968">
        <v>1</v>
      </c>
      <c r="J968">
        <v>1</v>
      </c>
      <c r="K968" t="s">
        <v>240</v>
      </c>
      <c r="M968">
        <v>1</v>
      </c>
      <c r="N968">
        <v>75</v>
      </c>
      <c r="O968">
        <v>75</v>
      </c>
      <c r="P968">
        <v>130</v>
      </c>
      <c r="Q968">
        <v>0</v>
      </c>
      <c r="R968">
        <v>0</v>
      </c>
      <c r="S968" t="s">
        <v>3371</v>
      </c>
      <c r="T968">
        <v>4260</v>
      </c>
      <c r="U968" t="s">
        <v>851</v>
      </c>
      <c r="V968" t="s">
        <v>851</v>
      </c>
      <c r="W968" t="s">
        <v>1819</v>
      </c>
      <c r="X968">
        <v>2665</v>
      </c>
      <c r="Y968" t="s">
        <v>257</v>
      </c>
      <c r="AA968">
        <v>187</v>
      </c>
      <c r="AB968" t="s">
        <v>3372</v>
      </c>
      <c r="AC968" t="s">
        <v>3371</v>
      </c>
      <c r="AD968">
        <v>5</v>
      </c>
      <c r="AE968">
        <v>713684.52</v>
      </c>
      <c r="AF968">
        <v>6169062.7000000002</v>
      </c>
    </row>
    <row r="969" spans="1:32" x14ac:dyDescent="0.25">
      <c r="A969" s="40">
        <v>967</v>
      </c>
      <c r="B969" t="s">
        <v>3373</v>
      </c>
      <c r="C969">
        <v>120</v>
      </c>
      <c r="D969">
        <v>1973</v>
      </c>
      <c r="E969">
        <v>0</v>
      </c>
      <c r="F969">
        <v>3</v>
      </c>
      <c r="H969">
        <v>1</v>
      </c>
      <c r="J969">
        <v>2</v>
      </c>
      <c r="K969" t="s">
        <v>260</v>
      </c>
      <c r="M969">
        <v>1</v>
      </c>
      <c r="N969">
        <v>109</v>
      </c>
      <c r="O969">
        <v>109</v>
      </c>
      <c r="P969">
        <v>109</v>
      </c>
      <c r="Q969">
        <v>0</v>
      </c>
      <c r="R969">
        <v>0</v>
      </c>
      <c r="S969" t="s">
        <v>3374</v>
      </c>
      <c r="T969">
        <v>6710</v>
      </c>
      <c r="U969" t="s">
        <v>327</v>
      </c>
      <c r="V969" t="s">
        <v>327</v>
      </c>
      <c r="W969" t="s">
        <v>3375</v>
      </c>
      <c r="X969">
        <v>2625</v>
      </c>
      <c r="Y969" t="s">
        <v>244</v>
      </c>
      <c r="AA969">
        <v>187</v>
      </c>
      <c r="AB969" t="s">
        <v>3376</v>
      </c>
      <c r="AC969" t="s">
        <v>3374</v>
      </c>
      <c r="AD969">
        <v>5</v>
      </c>
      <c r="AE969">
        <v>710796.78</v>
      </c>
      <c r="AF969">
        <v>6171929.9400000004</v>
      </c>
    </row>
    <row r="970" spans="1:32" x14ac:dyDescent="0.25">
      <c r="A970" s="40">
        <v>968</v>
      </c>
      <c r="B970" t="s">
        <v>3377</v>
      </c>
      <c r="C970">
        <v>130</v>
      </c>
      <c r="D970">
        <v>1978</v>
      </c>
      <c r="E970">
        <v>0</v>
      </c>
      <c r="F970">
        <v>4</v>
      </c>
      <c r="H970">
        <v>1</v>
      </c>
      <c r="J970">
        <v>1</v>
      </c>
      <c r="K970" t="s">
        <v>240</v>
      </c>
      <c r="M970">
        <v>1</v>
      </c>
      <c r="N970">
        <v>61</v>
      </c>
      <c r="O970">
        <v>61</v>
      </c>
      <c r="P970">
        <v>109</v>
      </c>
      <c r="Q970">
        <v>0</v>
      </c>
      <c r="R970">
        <v>0</v>
      </c>
      <c r="S970" t="s">
        <v>3378</v>
      </c>
      <c r="T970">
        <v>2225</v>
      </c>
      <c r="U970" t="s">
        <v>2694</v>
      </c>
      <c r="V970" t="s">
        <v>2694</v>
      </c>
      <c r="W970" t="s">
        <v>811</v>
      </c>
      <c r="X970">
        <v>2665</v>
      </c>
      <c r="Y970" t="s">
        <v>257</v>
      </c>
      <c r="AA970">
        <v>187</v>
      </c>
      <c r="AB970" t="s">
        <v>3379</v>
      </c>
      <c r="AC970" t="s">
        <v>3378</v>
      </c>
      <c r="AD970">
        <v>5</v>
      </c>
      <c r="AE970">
        <v>713390.72</v>
      </c>
      <c r="AF970">
        <v>6169672.6500000004</v>
      </c>
    </row>
    <row r="971" spans="1:32" x14ac:dyDescent="0.25">
      <c r="A971" s="40">
        <v>969</v>
      </c>
      <c r="B971" t="s">
        <v>3380</v>
      </c>
      <c r="C971">
        <v>120</v>
      </c>
      <c r="D971">
        <v>1966</v>
      </c>
      <c r="E971">
        <v>0</v>
      </c>
      <c r="F971">
        <v>3</v>
      </c>
      <c r="H971">
        <v>1</v>
      </c>
      <c r="J971">
        <v>1</v>
      </c>
      <c r="K971" t="s">
        <v>240</v>
      </c>
      <c r="L971">
        <v>2</v>
      </c>
      <c r="M971">
        <v>1</v>
      </c>
      <c r="N971">
        <v>106</v>
      </c>
      <c r="O971">
        <v>106</v>
      </c>
      <c r="P971">
        <v>106</v>
      </c>
      <c r="Q971">
        <v>0</v>
      </c>
      <c r="R971">
        <v>0</v>
      </c>
      <c r="S971" t="s">
        <v>3381</v>
      </c>
      <c r="T971">
        <v>6391</v>
      </c>
      <c r="U971" t="s">
        <v>539</v>
      </c>
      <c r="V971" t="s">
        <v>539</v>
      </c>
      <c r="W971" t="s">
        <v>2760</v>
      </c>
      <c r="X971">
        <v>2625</v>
      </c>
      <c r="Y971" t="s">
        <v>244</v>
      </c>
      <c r="AA971">
        <v>187</v>
      </c>
      <c r="AB971" t="s">
        <v>3382</v>
      </c>
      <c r="AC971" t="s">
        <v>3381</v>
      </c>
      <c r="AD971">
        <v>5</v>
      </c>
      <c r="AE971">
        <v>711264.06</v>
      </c>
      <c r="AF971">
        <v>6171584.5099999998</v>
      </c>
    </row>
    <row r="972" spans="1:32" x14ac:dyDescent="0.25">
      <c r="A972" s="40">
        <v>970</v>
      </c>
      <c r="B972" t="s">
        <v>3383</v>
      </c>
      <c r="C972">
        <v>120</v>
      </c>
      <c r="D972">
        <v>1937</v>
      </c>
      <c r="E972">
        <v>0</v>
      </c>
      <c r="F972">
        <v>90</v>
      </c>
      <c r="H972">
        <v>1</v>
      </c>
      <c r="J972">
        <v>2</v>
      </c>
      <c r="K972" t="s">
        <v>247</v>
      </c>
      <c r="L972">
        <v>2</v>
      </c>
      <c r="M972">
        <v>1</v>
      </c>
      <c r="N972">
        <v>105</v>
      </c>
      <c r="O972">
        <v>105</v>
      </c>
      <c r="P972">
        <v>105</v>
      </c>
      <c r="Q972">
        <v>0</v>
      </c>
      <c r="R972">
        <v>0</v>
      </c>
      <c r="S972" t="s">
        <v>3384</v>
      </c>
      <c r="T972">
        <v>8095</v>
      </c>
      <c r="U972" t="s">
        <v>2698</v>
      </c>
      <c r="V972" t="s">
        <v>2698</v>
      </c>
      <c r="W972" t="s">
        <v>413</v>
      </c>
      <c r="X972">
        <v>2665</v>
      </c>
      <c r="Y972" t="s">
        <v>257</v>
      </c>
      <c r="AA972">
        <v>187</v>
      </c>
      <c r="AB972" t="s">
        <v>3385</v>
      </c>
      <c r="AC972" t="s">
        <v>3384</v>
      </c>
      <c r="AD972">
        <v>5</v>
      </c>
      <c r="AE972">
        <v>713561.12</v>
      </c>
      <c r="AF972">
        <v>6168728.9299999997</v>
      </c>
    </row>
    <row r="973" spans="1:32" x14ac:dyDescent="0.25">
      <c r="A973" s="40">
        <v>971</v>
      </c>
      <c r="B973" t="s">
        <v>3386</v>
      </c>
      <c r="C973">
        <v>130</v>
      </c>
      <c r="D973">
        <v>1977</v>
      </c>
      <c r="E973">
        <v>0</v>
      </c>
      <c r="F973">
        <v>4</v>
      </c>
      <c r="H973">
        <v>1</v>
      </c>
      <c r="J973">
        <v>1</v>
      </c>
      <c r="K973" t="s">
        <v>240</v>
      </c>
      <c r="M973">
        <v>1</v>
      </c>
      <c r="N973">
        <v>59</v>
      </c>
      <c r="O973">
        <v>59</v>
      </c>
      <c r="P973">
        <v>104</v>
      </c>
      <c r="Q973">
        <v>0</v>
      </c>
      <c r="R973">
        <v>0</v>
      </c>
      <c r="S973" t="s">
        <v>3387</v>
      </c>
      <c r="T973">
        <v>275</v>
      </c>
      <c r="U973" t="s">
        <v>3090</v>
      </c>
      <c r="V973" t="s">
        <v>3090</v>
      </c>
      <c r="W973" t="s">
        <v>811</v>
      </c>
      <c r="X973">
        <v>2665</v>
      </c>
      <c r="Y973" t="s">
        <v>257</v>
      </c>
      <c r="AA973">
        <v>187</v>
      </c>
      <c r="AB973" t="s">
        <v>3388</v>
      </c>
      <c r="AC973" t="s">
        <v>3387</v>
      </c>
      <c r="AD973">
        <v>5</v>
      </c>
      <c r="AE973">
        <v>713566.11</v>
      </c>
      <c r="AF973">
        <v>6169469.0599999996</v>
      </c>
    </row>
    <row r="974" spans="1:32" x14ac:dyDescent="0.25">
      <c r="A974" s="40">
        <v>972</v>
      </c>
      <c r="B974" t="s">
        <v>3389</v>
      </c>
      <c r="C974">
        <v>130</v>
      </c>
      <c r="D974">
        <v>1978</v>
      </c>
      <c r="E974">
        <v>0</v>
      </c>
      <c r="F974">
        <v>4</v>
      </c>
      <c r="H974">
        <v>1</v>
      </c>
      <c r="J974">
        <v>1</v>
      </c>
      <c r="K974" t="s">
        <v>240</v>
      </c>
      <c r="M974">
        <v>1</v>
      </c>
      <c r="N974">
        <v>61</v>
      </c>
      <c r="O974">
        <v>61</v>
      </c>
      <c r="P974">
        <v>109</v>
      </c>
      <c r="Q974">
        <v>0</v>
      </c>
      <c r="R974">
        <v>0</v>
      </c>
      <c r="S974" t="s">
        <v>3390</v>
      </c>
      <c r="T974">
        <v>975</v>
      </c>
      <c r="U974" t="s">
        <v>2560</v>
      </c>
      <c r="V974" t="s">
        <v>2560</v>
      </c>
      <c r="W974" t="s">
        <v>256</v>
      </c>
      <c r="X974">
        <v>2665</v>
      </c>
      <c r="Y974" t="s">
        <v>257</v>
      </c>
      <c r="AA974">
        <v>187</v>
      </c>
      <c r="AB974" t="s">
        <v>3391</v>
      </c>
      <c r="AC974" t="s">
        <v>3390</v>
      </c>
      <c r="AD974">
        <v>5</v>
      </c>
      <c r="AE974">
        <v>713696.28</v>
      </c>
      <c r="AF974">
        <v>6169527.9800000004</v>
      </c>
    </row>
    <row r="975" spans="1:32" x14ac:dyDescent="0.25">
      <c r="A975" s="40">
        <v>973</v>
      </c>
      <c r="B975" t="s">
        <v>3392</v>
      </c>
      <c r="C975">
        <v>120</v>
      </c>
      <c r="D975">
        <v>1970</v>
      </c>
      <c r="E975">
        <v>1979</v>
      </c>
      <c r="F975">
        <v>3</v>
      </c>
      <c r="H975">
        <v>1</v>
      </c>
      <c r="J975">
        <v>2</v>
      </c>
      <c r="K975" t="s">
        <v>260</v>
      </c>
      <c r="L975">
        <v>2</v>
      </c>
      <c r="M975">
        <v>1</v>
      </c>
      <c r="N975">
        <v>216</v>
      </c>
      <c r="O975">
        <v>216</v>
      </c>
      <c r="P975">
        <v>216</v>
      </c>
      <c r="Q975">
        <v>0</v>
      </c>
      <c r="R975">
        <v>0</v>
      </c>
      <c r="S975" t="s">
        <v>3393</v>
      </c>
      <c r="T975">
        <v>7882</v>
      </c>
      <c r="U975" t="s">
        <v>372</v>
      </c>
      <c r="V975" t="s">
        <v>372</v>
      </c>
      <c r="W975" t="s">
        <v>408</v>
      </c>
      <c r="X975">
        <v>2625</v>
      </c>
      <c r="Y975" t="s">
        <v>244</v>
      </c>
      <c r="AA975">
        <v>187</v>
      </c>
      <c r="AB975" t="s">
        <v>3394</v>
      </c>
      <c r="AC975" t="s">
        <v>3393</v>
      </c>
      <c r="AD975">
        <v>5</v>
      </c>
      <c r="AE975">
        <v>711812.61</v>
      </c>
      <c r="AF975">
        <v>6171610.8799999999</v>
      </c>
    </row>
    <row r="976" spans="1:32" x14ac:dyDescent="0.25">
      <c r="A976" s="40">
        <v>974</v>
      </c>
      <c r="B976" t="s">
        <v>3395</v>
      </c>
      <c r="C976">
        <v>120</v>
      </c>
      <c r="D976">
        <v>1989</v>
      </c>
      <c r="E976">
        <v>0</v>
      </c>
      <c r="F976">
        <v>4</v>
      </c>
      <c r="H976">
        <v>1</v>
      </c>
      <c r="J976">
        <v>7</v>
      </c>
      <c r="K976" t="s">
        <v>253</v>
      </c>
      <c r="L976">
        <v>1</v>
      </c>
      <c r="M976">
        <v>1</v>
      </c>
      <c r="N976">
        <v>134</v>
      </c>
      <c r="O976">
        <v>134</v>
      </c>
      <c r="P976">
        <v>134</v>
      </c>
      <c r="Q976">
        <v>0</v>
      </c>
      <c r="R976">
        <v>0</v>
      </c>
      <c r="S976" t="s">
        <v>3396</v>
      </c>
      <c r="T976">
        <v>7243</v>
      </c>
      <c r="U976" t="s">
        <v>417</v>
      </c>
      <c r="V976" t="s">
        <v>417</v>
      </c>
      <c r="W976" t="s">
        <v>938</v>
      </c>
      <c r="X976">
        <v>2665</v>
      </c>
      <c r="Y976" t="s">
        <v>257</v>
      </c>
      <c r="AA976">
        <v>187</v>
      </c>
      <c r="AB976" t="s">
        <v>3397</v>
      </c>
      <c r="AC976" t="s">
        <v>3396</v>
      </c>
      <c r="AD976">
        <v>5</v>
      </c>
      <c r="AE976">
        <v>713221</v>
      </c>
      <c r="AF976">
        <v>6169090.6699999999</v>
      </c>
    </row>
    <row r="977" spans="1:32" x14ac:dyDescent="0.25">
      <c r="A977" s="40">
        <v>975</v>
      </c>
      <c r="B977" t="s">
        <v>3398</v>
      </c>
      <c r="C977">
        <v>590</v>
      </c>
      <c r="D977">
        <v>2005</v>
      </c>
      <c r="E977">
        <v>0</v>
      </c>
      <c r="F977">
        <v>12</v>
      </c>
      <c r="H977">
        <v>12</v>
      </c>
      <c r="J977">
        <v>9</v>
      </c>
      <c r="K977" t="s">
        <v>240</v>
      </c>
      <c r="M977">
        <v>1</v>
      </c>
      <c r="N977">
        <v>16</v>
      </c>
      <c r="O977">
        <v>16</v>
      </c>
      <c r="P977">
        <v>0</v>
      </c>
      <c r="Q977">
        <v>0</v>
      </c>
      <c r="R977">
        <v>0</v>
      </c>
      <c r="S977" t="s">
        <v>3399</v>
      </c>
      <c r="T977">
        <v>7775</v>
      </c>
      <c r="U977" t="s">
        <v>262</v>
      </c>
      <c r="V977" t="s">
        <v>262</v>
      </c>
      <c r="W977" t="s">
        <v>250</v>
      </c>
      <c r="X977">
        <v>2665</v>
      </c>
      <c r="Y977" t="s">
        <v>257</v>
      </c>
      <c r="AA977">
        <v>187</v>
      </c>
      <c r="AB977" t="s">
        <v>3400</v>
      </c>
      <c r="AC977" t="s">
        <v>3399</v>
      </c>
      <c r="AD977">
        <v>5</v>
      </c>
      <c r="AE977">
        <v>712341.9</v>
      </c>
      <c r="AF977">
        <v>6169105.9199999999</v>
      </c>
    </row>
    <row r="978" spans="1:32" x14ac:dyDescent="0.25">
      <c r="A978" s="40">
        <v>976</v>
      </c>
      <c r="B978" t="s">
        <v>3401</v>
      </c>
      <c r="C978">
        <v>120</v>
      </c>
      <c r="D978">
        <v>1963</v>
      </c>
      <c r="E978">
        <v>1975</v>
      </c>
      <c r="F978">
        <v>3</v>
      </c>
      <c r="H978">
        <v>1</v>
      </c>
      <c r="J978">
        <v>2</v>
      </c>
      <c r="K978" t="s">
        <v>260</v>
      </c>
      <c r="M978">
        <v>1</v>
      </c>
      <c r="N978">
        <v>144</v>
      </c>
      <c r="O978">
        <v>144</v>
      </c>
      <c r="P978">
        <v>144</v>
      </c>
      <c r="Q978">
        <v>0</v>
      </c>
      <c r="R978">
        <v>0</v>
      </c>
      <c r="S978" t="s">
        <v>3399</v>
      </c>
      <c r="T978">
        <v>7775</v>
      </c>
      <c r="U978" t="s">
        <v>262</v>
      </c>
      <c r="V978" t="s">
        <v>262</v>
      </c>
      <c r="W978" t="s">
        <v>250</v>
      </c>
      <c r="X978">
        <v>2665</v>
      </c>
      <c r="Y978" t="s">
        <v>257</v>
      </c>
      <c r="AA978">
        <v>187</v>
      </c>
      <c r="AB978" t="s">
        <v>3400</v>
      </c>
      <c r="AC978" t="s">
        <v>3399</v>
      </c>
      <c r="AD978">
        <v>5</v>
      </c>
      <c r="AE978">
        <v>712341.9</v>
      </c>
      <c r="AF978">
        <v>6169105.9199999999</v>
      </c>
    </row>
    <row r="979" spans="1:32" x14ac:dyDescent="0.25">
      <c r="A979" s="40">
        <v>977</v>
      </c>
      <c r="B979" t="s">
        <v>3402</v>
      </c>
      <c r="C979">
        <v>140</v>
      </c>
      <c r="D979">
        <v>1966</v>
      </c>
      <c r="E979">
        <v>0</v>
      </c>
      <c r="F979">
        <v>1</v>
      </c>
      <c r="H979">
        <v>6</v>
      </c>
      <c r="J979">
        <v>1</v>
      </c>
      <c r="K979" t="s">
        <v>240</v>
      </c>
      <c r="M979">
        <v>3</v>
      </c>
      <c r="N979">
        <v>526</v>
      </c>
      <c r="O979">
        <v>1615</v>
      </c>
      <c r="P979">
        <v>1578</v>
      </c>
      <c r="Q979">
        <v>0</v>
      </c>
      <c r="R979">
        <v>0</v>
      </c>
      <c r="S979" t="s">
        <v>3403</v>
      </c>
      <c r="T979">
        <v>1704</v>
      </c>
      <c r="U979" t="s">
        <v>2521</v>
      </c>
      <c r="V979" t="s">
        <v>2521</v>
      </c>
      <c r="W979" t="s">
        <v>281</v>
      </c>
      <c r="X979">
        <v>2665</v>
      </c>
      <c r="Y979" t="s">
        <v>257</v>
      </c>
      <c r="AA979">
        <v>187</v>
      </c>
      <c r="AB979" t="s">
        <v>2522</v>
      </c>
      <c r="AC979" t="s">
        <v>3403</v>
      </c>
      <c r="AD979">
        <v>5</v>
      </c>
      <c r="AE979">
        <v>713006.29</v>
      </c>
      <c r="AF979">
        <v>6169672.5899999999</v>
      </c>
    </row>
    <row r="980" spans="1:32" x14ac:dyDescent="0.25">
      <c r="A980" s="40">
        <v>978</v>
      </c>
      <c r="B980" t="s">
        <v>3404</v>
      </c>
      <c r="C980">
        <v>130</v>
      </c>
      <c r="D980">
        <v>2002</v>
      </c>
      <c r="E980">
        <v>0</v>
      </c>
      <c r="F980">
        <v>5</v>
      </c>
      <c r="H980">
        <v>1</v>
      </c>
      <c r="J980">
        <v>2</v>
      </c>
      <c r="K980" t="s">
        <v>260</v>
      </c>
      <c r="L980">
        <v>90</v>
      </c>
      <c r="M980">
        <v>1</v>
      </c>
      <c r="N980">
        <v>109</v>
      </c>
      <c r="O980">
        <v>109</v>
      </c>
      <c r="P980">
        <v>104</v>
      </c>
      <c r="Q980">
        <v>0</v>
      </c>
      <c r="R980">
        <v>0</v>
      </c>
      <c r="S980" t="s">
        <v>3405</v>
      </c>
      <c r="T980">
        <v>9180</v>
      </c>
      <c r="U980" t="s">
        <v>2985</v>
      </c>
      <c r="V980" t="s">
        <v>2985</v>
      </c>
      <c r="W980" t="s">
        <v>308</v>
      </c>
      <c r="X980">
        <v>2665</v>
      </c>
      <c r="Y980" t="s">
        <v>257</v>
      </c>
      <c r="AA980">
        <v>187</v>
      </c>
      <c r="AB980" t="s">
        <v>3406</v>
      </c>
      <c r="AC980" t="s">
        <v>3405</v>
      </c>
      <c r="AD980">
        <v>5</v>
      </c>
      <c r="AE980">
        <v>713879.32</v>
      </c>
      <c r="AF980">
        <v>6168769.8200000003</v>
      </c>
    </row>
    <row r="981" spans="1:32" x14ac:dyDescent="0.25">
      <c r="A981" s="40">
        <v>979</v>
      </c>
      <c r="B981" t="s">
        <v>3407</v>
      </c>
      <c r="C981">
        <v>130</v>
      </c>
      <c r="D981">
        <v>1978</v>
      </c>
      <c r="E981">
        <v>0</v>
      </c>
      <c r="F981">
        <v>4</v>
      </c>
      <c r="H981">
        <v>1</v>
      </c>
      <c r="J981">
        <v>1</v>
      </c>
      <c r="K981" t="s">
        <v>240</v>
      </c>
      <c r="M981">
        <v>1</v>
      </c>
      <c r="N981">
        <v>63</v>
      </c>
      <c r="O981">
        <v>63</v>
      </c>
      <c r="P981">
        <v>112</v>
      </c>
      <c r="Q981">
        <v>0</v>
      </c>
      <c r="R981">
        <v>0</v>
      </c>
      <c r="S981" t="s">
        <v>3408</v>
      </c>
      <c r="T981">
        <v>2525</v>
      </c>
      <c r="U981" t="s">
        <v>2564</v>
      </c>
      <c r="V981" t="s">
        <v>2564</v>
      </c>
      <c r="W981" t="s">
        <v>569</v>
      </c>
      <c r="X981">
        <v>2665</v>
      </c>
      <c r="Y981" t="s">
        <v>257</v>
      </c>
      <c r="AA981">
        <v>187</v>
      </c>
      <c r="AB981" t="s">
        <v>3409</v>
      </c>
      <c r="AC981" t="s">
        <v>3408</v>
      </c>
      <c r="AD981">
        <v>5</v>
      </c>
      <c r="AE981">
        <v>713489.09</v>
      </c>
      <c r="AF981">
        <v>6169783.9000000004</v>
      </c>
    </row>
    <row r="982" spans="1:32" x14ac:dyDescent="0.25">
      <c r="A982" s="40">
        <v>980</v>
      </c>
      <c r="B982" t="s">
        <v>3410</v>
      </c>
      <c r="C982">
        <v>120</v>
      </c>
      <c r="D982">
        <v>1964</v>
      </c>
      <c r="E982">
        <v>0</v>
      </c>
      <c r="F982">
        <v>2</v>
      </c>
      <c r="H982">
        <v>6</v>
      </c>
      <c r="J982">
        <v>2</v>
      </c>
      <c r="K982" t="s">
        <v>247</v>
      </c>
      <c r="M982">
        <v>1</v>
      </c>
      <c r="N982">
        <v>126</v>
      </c>
      <c r="O982">
        <v>126</v>
      </c>
      <c r="P982">
        <v>126</v>
      </c>
      <c r="Q982">
        <v>0</v>
      </c>
      <c r="R982">
        <v>0</v>
      </c>
      <c r="S982" t="s">
        <v>3411</v>
      </c>
      <c r="T982">
        <v>2769</v>
      </c>
      <c r="U982" t="s">
        <v>1138</v>
      </c>
      <c r="V982" t="s">
        <v>1138</v>
      </c>
      <c r="W982" t="s">
        <v>1819</v>
      </c>
      <c r="X982">
        <v>2665</v>
      </c>
      <c r="Y982" t="s">
        <v>257</v>
      </c>
      <c r="AA982">
        <v>187</v>
      </c>
      <c r="AB982" t="s">
        <v>3412</v>
      </c>
      <c r="AC982" t="s">
        <v>3411</v>
      </c>
      <c r="AD982">
        <v>5</v>
      </c>
      <c r="AE982">
        <v>713703.54</v>
      </c>
      <c r="AF982">
        <v>6168964.7300000004</v>
      </c>
    </row>
    <row r="983" spans="1:32" x14ac:dyDescent="0.25">
      <c r="A983" s="40">
        <v>981</v>
      </c>
      <c r="B983" t="s">
        <v>3413</v>
      </c>
      <c r="C983">
        <v>130</v>
      </c>
      <c r="D983">
        <v>1974</v>
      </c>
      <c r="E983">
        <v>0</v>
      </c>
      <c r="F983">
        <v>1</v>
      </c>
      <c r="H983">
        <v>1</v>
      </c>
      <c r="J983">
        <v>1</v>
      </c>
      <c r="K983" t="s">
        <v>240</v>
      </c>
      <c r="L983">
        <v>2</v>
      </c>
      <c r="M983">
        <v>1</v>
      </c>
      <c r="N983">
        <v>111</v>
      </c>
      <c r="O983">
        <v>111</v>
      </c>
      <c r="P983">
        <v>111</v>
      </c>
      <c r="Q983">
        <v>0</v>
      </c>
      <c r="R983">
        <v>0</v>
      </c>
      <c r="S983" t="s">
        <v>3414</v>
      </c>
      <c r="T983">
        <v>4260</v>
      </c>
      <c r="U983" t="s">
        <v>851</v>
      </c>
      <c r="V983" t="s">
        <v>851</v>
      </c>
      <c r="W983" t="s">
        <v>2363</v>
      </c>
      <c r="X983">
        <v>2665</v>
      </c>
      <c r="Y983" t="s">
        <v>257</v>
      </c>
      <c r="AA983">
        <v>187</v>
      </c>
      <c r="AB983" t="s">
        <v>3415</v>
      </c>
      <c r="AC983" t="s">
        <v>3414</v>
      </c>
      <c r="AD983">
        <v>5</v>
      </c>
      <c r="AE983">
        <v>713655.25</v>
      </c>
      <c r="AF983">
        <v>6169041.9299999997</v>
      </c>
    </row>
    <row r="984" spans="1:32" x14ac:dyDescent="0.25">
      <c r="A984" s="40">
        <v>982</v>
      </c>
      <c r="B984" t="s">
        <v>3416</v>
      </c>
      <c r="C984">
        <v>120</v>
      </c>
      <c r="D984">
        <v>1973</v>
      </c>
      <c r="E984">
        <v>1976</v>
      </c>
      <c r="F984">
        <v>3</v>
      </c>
      <c r="H984">
        <v>1</v>
      </c>
      <c r="J984">
        <v>2</v>
      </c>
      <c r="K984" t="s">
        <v>260</v>
      </c>
      <c r="M984">
        <v>1</v>
      </c>
      <c r="N984">
        <v>109</v>
      </c>
      <c r="O984">
        <v>109</v>
      </c>
      <c r="P984">
        <v>109</v>
      </c>
      <c r="Q984">
        <v>0</v>
      </c>
      <c r="R984">
        <v>0</v>
      </c>
      <c r="S984" t="s">
        <v>3417</v>
      </c>
      <c r="T984">
        <v>6710</v>
      </c>
      <c r="U984" t="s">
        <v>327</v>
      </c>
      <c r="V984" t="s">
        <v>327</v>
      </c>
      <c r="W984" t="s">
        <v>2681</v>
      </c>
      <c r="X984">
        <v>2625</v>
      </c>
      <c r="Y984" t="s">
        <v>244</v>
      </c>
      <c r="AA984">
        <v>187</v>
      </c>
      <c r="AB984" t="s">
        <v>3418</v>
      </c>
      <c r="AC984" t="s">
        <v>3417</v>
      </c>
      <c r="AD984">
        <v>5</v>
      </c>
      <c r="AE984">
        <v>710754.64</v>
      </c>
      <c r="AF984">
        <v>6171977.4900000002</v>
      </c>
    </row>
    <row r="985" spans="1:32" x14ac:dyDescent="0.25">
      <c r="A985" s="40">
        <v>983</v>
      </c>
      <c r="B985" t="s">
        <v>3419</v>
      </c>
      <c r="C985">
        <v>120</v>
      </c>
      <c r="D985">
        <v>1977</v>
      </c>
      <c r="E985">
        <v>0</v>
      </c>
      <c r="F985">
        <v>3</v>
      </c>
      <c r="H985">
        <v>1</v>
      </c>
      <c r="J985">
        <v>2</v>
      </c>
      <c r="K985" t="s">
        <v>260</v>
      </c>
      <c r="M985">
        <v>1</v>
      </c>
      <c r="N985">
        <v>119</v>
      </c>
      <c r="O985">
        <v>119</v>
      </c>
      <c r="P985">
        <v>109</v>
      </c>
      <c r="Q985">
        <v>0</v>
      </c>
      <c r="R985">
        <v>0</v>
      </c>
      <c r="S985" t="s">
        <v>3420</v>
      </c>
      <c r="T985">
        <v>3834</v>
      </c>
      <c r="U985" t="s">
        <v>3421</v>
      </c>
      <c r="V985" t="s">
        <v>3421</v>
      </c>
      <c r="W985" t="s">
        <v>721</v>
      </c>
      <c r="X985">
        <v>2665</v>
      </c>
      <c r="Y985" t="s">
        <v>257</v>
      </c>
      <c r="AA985">
        <v>187</v>
      </c>
      <c r="AB985" t="s">
        <v>3422</v>
      </c>
      <c r="AC985" t="s">
        <v>3420</v>
      </c>
      <c r="AD985">
        <v>5</v>
      </c>
      <c r="AE985">
        <v>713170.57</v>
      </c>
      <c r="AF985">
        <v>6168677.7599999998</v>
      </c>
    </row>
    <row r="986" spans="1:32" x14ac:dyDescent="0.25">
      <c r="A986" s="40">
        <v>984</v>
      </c>
      <c r="B986" t="s">
        <v>3423</v>
      </c>
      <c r="C986">
        <v>120</v>
      </c>
      <c r="D986">
        <v>1969</v>
      </c>
      <c r="E986">
        <v>1980</v>
      </c>
      <c r="F986">
        <v>3</v>
      </c>
      <c r="H986">
        <v>1</v>
      </c>
      <c r="J986">
        <v>2</v>
      </c>
      <c r="K986" t="s">
        <v>260</v>
      </c>
      <c r="L986">
        <v>2</v>
      </c>
      <c r="M986">
        <v>1</v>
      </c>
      <c r="N986">
        <v>168</v>
      </c>
      <c r="O986">
        <v>168</v>
      </c>
      <c r="P986">
        <v>168</v>
      </c>
      <c r="Q986">
        <v>0</v>
      </c>
      <c r="R986">
        <v>0</v>
      </c>
      <c r="S986" t="s">
        <v>3424</v>
      </c>
      <c r="T986">
        <v>6178</v>
      </c>
      <c r="U986" t="s">
        <v>2647</v>
      </c>
      <c r="V986" t="s">
        <v>2647</v>
      </c>
      <c r="W986" t="s">
        <v>573</v>
      </c>
      <c r="X986">
        <v>2625</v>
      </c>
      <c r="Y986" t="s">
        <v>244</v>
      </c>
      <c r="AA986">
        <v>187</v>
      </c>
      <c r="AB986" t="s">
        <v>3425</v>
      </c>
      <c r="AC986" t="s">
        <v>3424</v>
      </c>
      <c r="AD986">
        <v>5</v>
      </c>
      <c r="AE986">
        <v>711587.51</v>
      </c>
      <c r="AF986">
        <v>6171679.2300000004</v>
      </c>
    </row>
    <row r="987" spans="1:32" x14ac:dyDescent="0.25">
      <c r="A987" s="40">
        <v>985</v>
      </c>
      <c r="B987" t="s">
        <v>3426</v>
      </c>
      <c r="C987">
        <v>120</v>
      </c>
      <c r="D987">
        <v>1952</v>
      </c>
      <c r="E987">
        <v>1971</v>
      </c>
      <c r="F987">
        <v>3</v>
      </c>
      <c r="H987">
        <v>1</v>
      </c>
      <c r="J987">
        <v>2</v>
      </c>
      <c r="K987" t="s">
        <v>247</v>
      </c>
      <c r="M987">
        <v>1</v>
      </c>
      <c r="N987">
        <v>176</v>
      </c>
      <c r="O987">
        <v>176</v>
      </c>
      <c r="P987">
        <v>176</v>
      </c>
      <c r="Q987">
        <v>0</v>
      </c>
      <c r="R987">
        <v>0</v>
      </c>
      <c r="S987" t="s">
        <v>3427</v>
      </c>
      <c r="T987">
        <v>7775</v>
      </c>
      <c r="U987" t="s">
        <v>262</v>
      </c>
      <c r="V987" t="s">
        <v>262</v>
      </c>
      <c r="W987" t="s">
        <v>636</v>
      </c>
      <c r="X987">
        <v>2665</v>
      </c>
      <c r="Y987" t="s">
        <v>257</v>
      </c>
      <c r="AA987">
        <v>187</v>
      </c>
      <c r="AB987" t="s">
        <v>3428</v>
      </c>
      <c r="AC987" t="s">
        <v>3427</v>
      </c>
      <c r="AD987">
        <v>5</v>
      </c>
      <c r="AE987">
        <v>712382.96</v>
      </c>
      <c r="AF987">
        <v>6169162.5999999996</v>
      </c>
    </row>
    <row r="988" spans="1:32" x14ac:dyDescent="0.25">
      <c r="A988" s="40">
        <v>986</v>
      </c>
      <c r="B988" t="s">
        <v>3429</v>
      </c>
      <c r="C988">
        <v>120</v>
      </c>
      <c r="D988">
        <v>1948</v>
      </c>
      <c r="E988">
        <v>0</v>
      </c>
      <c r="F988">
        <v>3</v>
      </c>
      <c r="H988">
        <v>1</v>
      </c>
      <c r="J988">
        <v>2</v>
      </c>
      <c r="K988" t="s">
        <v>260</v>
      </c>
      <c r="M988">
        <v>1</v>
      </c>
      <c r="N988">
        <v>172</v>
      </c>
      <c r="O988">
        <v>172</v>
      </c>
      <c r="P988">
        <v>172</v>
      </c>
      <c r="Q988">
        <v>0</v>
      </c>
      <c r="R988">
        <v>0</v>
      </c>
      <c r="S988" t="s">
        <v>3430</v>
      </c>
      <c r="T988">
        <v>3621</v>
      </c>
      <c r="U988" t="s">
        <v>1322</v>
      </c>
      <c r="V988" t="s">
        <v>1322</v>
      </c>
      <c r="W988" t="s">
        <v>272</v>
      </c>
      <c r="X988">
        <v>2665</v>
      </c>
      <c r="Y988" t="s">
        <v>257</v>
      </c>
      <c r="AA988">
        <v>187</v>
      </c>
      <c r="AB988" t="s">
        <v>3431</v>
      </c>
      <c r="AC988" t="s">
        <v>3430</v>
      </c>
      <c r="AD988">
        <v>5</v>
      </c>
      <c r="AE988">
        <v>712932.49</v>
      </c>
      <c r="AF988">
        <v>6168662.75</v>
      </c>
    </row>
    <row r="989" spans="1:32" x14ac:dyDescent="0.25">
      <c r="A989" s="40">
        <v>987</v>
      </c>
      <c r="B989" t="s">
        <v>3432</v>
      </c>
      <c r="C989">
        <v>130</v>
      </c>
      <c r="D989">
        <v>1978</v>
      </c>
      <c r="E989">
        <v>0</v>
      </c>
      <c r="F989">
        <v>4</v>
      </c>
      <c r="H989">
        <v>1</v>
      </c>
      <c r="J989">
        <v>1</v>
      </c>
      <c r="K989" t="s">
        <v>240</v>
      </c>
      <c r="M989">
        <v>1</v>
      </c>
      <c r="N989">
        <v>61</v>
      </c>
      <c r="O989">
        <v>61</v>
      </c>
      <c r="P989">
        <v>109</v>
      </c>
      <c r="Q989">
        <v>0</v>
      </c>
      <c r="R989">
        <v>0</v>
      </c>
      <c r="S989" t="s">
        <v>3433</v>
      </c>
      <c r="T989">
        <v>975</v>
      </c>
      <c r="U989" t="s">
        <v>2560</v>
      </c>
      <c r="V989" t="s">
        <v>2560</v>
      </c>
      <c r="W989" t="s">
        <v>272</v>
      </c>
      <c r="X989">
        <v>2665</v>
      </c>
      <c r="Y989" t="s">
        <v>257</v>
      </c>
      <c r="AA989">
        <v>187</v>
      </c>
      <c r="AB989" t="s">
        <v>3434</v>
      </c>
      <c r="AC989" t="s">
        <v>3433</v>
      </c>
      <c r="AD989">
        <v>5</v>
      </c>
      <c r="AE989">
        <v>713693.39</v>
      </c>
      <c r="AF989">
        <v>6169532.7300000004</v>
      </c>
    </row>
    <row r="990" spans="1:32" x14ac:dyDescent="0.25">
      <c r="A990" s="40">
        <v>988</v>
      </c>
      <c r="B990" t="s">
        <v>3435</v>
      </c>
      <c r="C990">
        <v>130</v>
      </c>
      <c r="D990">
        <v>1978</v>
      </c>
      <c r="E990">
        <v>0</v>
      </c>
      <c r="F990">
        <v>4</v>
      </c>
      <c r="H990">
        <v>1</v>
      </c>
      <c r="J990">
        <v>1</v>
      </c>
      <c r="K990" t="s">
        <v>240</v>
      </c>
      <c r="M990">
        <v>1</v>
      </c>
      <c r="N990">
        <v>61</v>
      </c>
      <c r="O990">
        <v>61</v>
      </c>
      <c r="P990">
        <v>109</v>
      </c>
      <c r="Q990">
        <v>0</v>
      </c>
      <c r="R990">
        <v>0</v>
      </c>
      <c r="S990" t="s">
        <v>3436</v>
      </c>
      <c r="T990">
        <v>2525</v>
      </c>
      <c r="U990" t="s">
        <v>2564</v>
      </c>
      <c r="V990" t="s">
        <v>2564</v>
      </c>
      <c r="W990" t="s">
        <v>337</v>
      </c>
      <c r="X990">
        <v>2665</v>
      </c>
      <c r="Y990" t="s">
        <v>257</v>
      </c>
      <c r="AA990">
        <v>187</v>
      </c>
      <c r="AB990" t="s">
        <v>3437</v>
      </c>
      <c r="AC990" t="s">
        <v>3436</v>
      </c>
      <c r="AD990">
        <v>5</v>
      </c>
      <c r="AE990">
        <v>713496.99</v>
      </c>
      <c r="AF990">
        <v>6169771.0599999996</v>
      </c>
    </row>
    <row r="991" spans="1:32" x14ac:dyDescent="0.25">
      <c r="A991" s="40">
        <v>989</v>
      </c>
      <c r="B991" t="s">
        <v>3438</v>
      </c>
      <c r="C991">
        <v>320</v>
      </c>
      <c r="D991">
        <v>1965</v>
      </c>
      <c r="E991">
        <v>1974</v>
      </c>
      <c r="F991">
        <v>6</v>
      </c>
      <c r="H991">
        <v>1</v>
      </c>
      <c r="J991">
        <v>9</v>
      </c>
      <c r="K991" t="s">
        <v>240</v>
      </c>
      <c r="M991">
        <v>1</v>
      </c>
      <c r="N991">
        <v>773</v>
      </c>
      <c r="O991">
        <v>773</v>
      </c>
      <c r="P991">
        <v>0</v>
      </c>
      <c r="Q991">
        <v>864</v>
      </c>
      <c r="R991">
        <v>0</v>
      </c>
      <c r="S991" t="s">
        <v>3439</v>
      </c>
      <c r="T991">
        <v>2769</v>
      </c>
      <c r="U991" t="s">
        <v>1138</v>
      </c>
      <c r="V991" t="s">
        <v>1138</v>
      </c>
      <c r="W991" t="s">
        <v>2347</v>
      </c>
      <c r="X991">
        <v>2665</v>
      </c>
      <c r="Y991" t="s">
        <v>257</v>
      </c>
      <c r="AA991">
        <v>187</v>
      </c>
      <c r="AB991" t="s">
        <v>3440</v>
      </c>
      <c r="AC991" t="s">
        <v>3439</v>
      </c>
      <c r="AD991">
        <v>5</v>
      </c>
      <c r="AE991">
        <v>713724.55</v>
      </c>
      <c r="AF991">
        <v>6168897.7300000004</v>
      </c>
    </row>
    <row r="992" spans="1:32" x14ac:dyDescent="0.25">
      <c r="A992" s="40">
        <v>990</v>
      </c>
      <c r="B992" t="s">
        <v>3441</v>
      </c>
      <c r="C992">
        <v>130</v>
      </c>
      <c r="D992">
        <v>1974</v>
      </c>
      <c r="E992">
        <v>0</v>
      </c>
      <c r="F992">
        <v>1</v>
      </c>
      <c r="H992">
        <v>1</v>
      </c>
      <c r="J992">
        <v>1</v>
      </c>
      <c r="K992" t="s">
        <v>240</v>
      </c>
      <c r="L992">
        <v>2</v>
      </c>
      <c r="M992">
        <v>1</v>
      </c>
      <c r="N992">
        <v>111</v>
      </c>
      <c r="O992">
        <v>111</v>
      </c>
      <c r="P992">
        <v>111</v>
      </c>
      <c r="Q992">
        <v>0</v>
      </c>
      <c r="R992">
        <v>0</v>
      </c>
      <c r="S992" t="s">
        <v>3442</v>
      </c>
      <c r="T992">
        <v>4260</v>
      </c>
      <c r="U992" t="s">
        <v>851</v>
      </c>
      <c r="V992" t="s">
        <v>851</v>
      </c>
      <c r="W992" t="s">
        <v>1669</v>
      </c>
      <c r="X992">
        <v>2665</v>
      </c>
      <c r="Y992" t="s">
        <v>257</v>
      </c>
      <c r="AA992">
        <v>187</v>
      </c>
      <c r="AB992" t="s">
        <v>3443</v>
      </c>
      <c r="AC992" t="s">
        <v>3442</v>
      </c>
      <c r="AD992">
        <v>5</v>
      </c>
      <c r="AE992">
        <v>713638.66</v>
      </c>
      <c r="AF992">
        <v>6169066.7000000002</v>
      </c>
    </row>
    <row r="993" spans="1:32" x14ac:dyDescent="0.25">
      <c r="A993" s="40">
        <v>991</v>
      </c>
      <c r="B993" t="s">
        <v>3444</v>
      </c>
      <c r="C993">
        <v>120</v>
      </c>
      <c r="D993">
        <v>1970</v>
      </c>
      <c r="E993">
        <v>0</v>
      </c>
      <c r="F993">
        <v>3</v>
      </c>
      <c r="H993">
        <v>1</v>
      </c>
      <c r="J993">
        <v>2</v>
      </c>
      <c r="K993" t="s">
        <v>260</v>
      </c>
      <c r="M993">
        <v>1</v>
      </c>
      <c r="N993">
        <v>154</v>
      </c>
      <c r="O993">
        <v>154</v>
      </c>
      <c r="P993">
        <v>154</v>
      </c>
      <c r="Q993">
        <v>0</v>
      </c>
      <c r="R993">
        <v>0</v>
      </c>
      <c r="S993" t="s">
        <v>3445</v>
      </c>
      <c r="T993">
        <v>7882</v>
      </c>
      <c r="U993" t="s">
        <v>372</v>
      </c>
      <c r="V993" t="s">
        <v>372</v>
      </c>
      <c r="W993" t="s">
        <v>569</v>
      </c>
      <c r="X993">
        <v>2625</v>
      </c>
      <c r="Y993" t="s">
        <v>244</v>
      </c>
      <c r="AA993">
        <v>187</v>
      </c>
      <c r="AB993" t="s">
        <v>3446</v>
      </c>
      <c r="AC993" t="s">
        <v>3445</v>
      </c>
      <c r="AD993">
        <v>5</v>
      </c>
      <c r="AE993">
        <v>712039.05</v>
      </c>
      <c r="AF993">
        <v>6171633.7699999996</v>
      </c>
    </row>
    <row r="994" spans="1:32" x14ac:dyDescent="0.25">
      <c r="A994" s="40">
        <v>992</v>
      </c>
      <c r="B994" t="s">
        <v>3447</v>
      </c>
      <c r="C994">
        <v>130</v>
      </c>
      <c r="D994">
        <v>1993</v>
      </c>
      <c r="E994">
        <v>0</v>
      </c>
      <c r="F994">
        <v>4</v>
      </c>
      <c r="H994">
        <v>2</v>
      </c>
      <c r="J994">
        <v>1</v>
      </c>
      <c r="K994" t="s">
        <v>240</v>
      </c>
      <c r="M994">
        <v>1</v>
      </c>
      <c r="N994">
        <v>90</v>
      </c>
      <c r="O994">
        <v>90</v>
      </c>
      <c r="P994">
        <v>90</v>
      </c>
      <c r="Q994">
        <v>0</v>
      </c>
      <c r="R994">
        <v>0</v>
      </c>
      <c r="S994" t="s">
        <v>3448</v>
      </c>
      <c r="T994">
        <v>250</v>
      </c>
      <c r="U994" t="s">
        <v>303</v>
      </c>
      <c r="V994" t="s">
        <v>303</v>
      </c>
      <c r="W994" t="s">
        <v>394</v>
      </c>
      <c r="X994">
        <v>2625</v>
      </c>
      <c r="Y994" t="s">
        <v>244</v>
      </c>
      <c r="AA994">
        <v>187</v>
      </c>
      <c r="AB994" t="s">
        <v>3449</v>
      </c>
      <c r="AC994" t="s">
        <v>3448</v>
      </c>
      <c r="AD994">
        <v>5</v>
      </c>
      <c r="AE994">
        <v>711567.27</v>
      </c>
      <c r="AF994">
        <v>6172431.2699999996</v>
      </c>
    </row>
    <row r="995" spans="1:32" x14ac:dyDescent="0.25">
      <c r="A995" s="40">
        <v>993</v>
      </c>
      <c r="B995" t="s">
        <v>3450</v>
      </c>
      <c r="C995">
        <v>320</v>
      </c>
      <c r="D995">
        <v>1957</v>
      </c>
      <c r="E995">
        <v>2011</v>
      </c>
      <c r="F995">
        <v>5</v>
      </c>
      <c r="H995">
        <v>1</v>
      </c>
      <c r="J995">
        <v>2</v>
      </c>
      <c r="K995" t="s">
        <v>247</v>
      </c>
      <c r="M995">
        <v>2</v>
      </c>
      <c r="N995">
        <v>115</v>
      </c>
      <c r="O995">
        <v>230</v>
      </c>
      <c r="P995">
        <v>0</v>
      </c>
      <c r="Q995">
        <v>230</v>
      </c>
      <c r="R995">
        <v>0</v>
      </c>
      <c r="S995" t="s">
        <v>3451</v>
      </c>
      <c r="T995">
        <v>958</v>
      </c>
      <c r="U995" t="s">
        <v>412</v>
      </c>
      <c r="V995" t="s">
        <v>412</v>
      </c>
      <c r="W995" t="s">
        <v>1270</v>
      </c>
      <c r="X995">
        <v>2665</v>
      </c>
      <c r="Y995" t="s">
        <v>257</v>
      </c>
      <c r="AA995">
        <v>187</v>
      </c>
      <c r="AB995" t="s">
        <v>3452</v>
      </c>
      <c r="AC995" t="s">
        <v>3451</v>
      </c>
      <c r="AD995">
        <v>5</v>
      </c>
      <c r="AE995">
        <v>712867.25</v>
      </c>
      <c r="AF995">
        <v>6168869.2000000002</v>
      </c>
    </row>
    <row r="996" spans="1:32" x14ac:dyDescent="0.25">
      <c r="A996" s="40">
        <v>994</v>
      </c>
      <c r="B996" t="s">
        <v>3453</v>
      </c>
      <c r="C996">
        <v>320</v>
      </c>
      <c r="D996">
        <v>1976</v>
      </c>
      <c r="E996">
        <v>1989</v>
      </c>
      <c r="F996">
        <v>3</v>
      </c>
      <c r="H996">
        <v>2</v>
      </c>
      <c r="J996">
        <v>2</v>
      </c>
      <c r="K996" t="s">
        <v>247</v>
      </c>
      <c r="M996">
        <v>2</v>
      </c>
      <c r="N996">
        <v>878</v>
      </c>
      <c r="O996">
        <v>1135</v>
      </c>
      <c r="P996">
        <v>0</v>
      </c>
      <c r="Q996">
        <v>1135</v>
      </c>
      <c r="R996">
        <v>0</v>
      </c>
      <c r="S996" t="s">
        <v>3451</v>
      </c>
      <c r="T996">
        <v>958</v>
      </c>
      <c r="U996" t="s">
        <v>412</v>
      </c>
      <c r="V996" t="s">
        <v>412</v>
      </c>
      <c r="W996" t="s">
        <v>1270</v>
      </c>
      <c r="X996">
        <v>2665</v>
      </c>
      <c r="Y996" t="s">
        <v>257</v>
      </c>
      <c r="AA996">
        <v>187</v>
      </c>
      <c r="AB996" t="s">
        <v>3452</v>
      </c>
      <c r="AC996" t="s">
        <v>3451</v>
      </c>
      <c r="AD996">
        <v>5</v>
      </c>
      <c r="AE996">
        <v>712867.25</v>
      </c>
      <c r="AF996">
        <v>6168869.2000000002</v>
      </c>
    </row>
    <row r="997" spans="1:32" x14ac:dyDescent="0.25">
      <c r="A997" s="40">
        <v>995</v>
      </c>
      <c r="B997" t="s">
        <v>3454</v>
      </c>
      <c r="C997">
        <v>120</v>
      </c>
      <c r="D997">
        <v>1974</v>
      </c>
      <c r="E997">
        <v>0</v>
      </c>
      <c r="F997">
        <v>3</v>
      </c>
      <c r="H997">
        <v>1</v>
      </c>
      <c r="J997">
        <v>2</v>
      </c>
      <c r="K997" t="s">
        <v>260</v>
      </c>
      <c r="M997">
        <v>1</v>
      </c>
      <c r="N997">
        <v>100</v>
      </c>
      <c r="O997">
        <v>100</v>
      </c>
      <c r="P997">
        <v>100</v>
      </c>
      <c r="Q997">
        <v>0</v>
      </c>
      <c r="R997">
        <v>0</v>
      </c>
      <c r="S997" t="s">
        <v>3455</v>
      </c>
      <c r="T997">
        <v>7243</v>
      </c>
      <c r="U997" t="s">
        <v>417</v>
      </c>
      <c r="V997" t="s">
        <v>417</v>
      </c>
      <c r="W997" t="s">
        <v>323</v>
      </c>
      <c r="X997">
        <v>2665</v>
      </c>
      <c r="Y997" t="s">
        <v>257</v>
      </c>
      <c r="AA997">
        <v>187</v>
      </c>
      <c r="AB997" t="s">
        <v>3456</v>
      </c>
      <c r="AC997" t="s">
        <v>3455</v>
      </c>
      <c r="AD997">
        <v>5</v>
      </c>
      <c r="AE997">
        <v>713204.37</v>
      </c>
      <c r="AF997">
        <v>6169055.04</v>
      </c>
    </row>
    <row r="998" spans="1:32" x14ac:dyDescent="0.25">
      <c r="A998" s="40">
        <v>996</v>
      </c>
      <c r="B998" t="s">
        <v>3457</v>
      </c>
      <c r="C998">
        <v>120</v>
      </c>
      <c r="D998">
        <v>1964</v>
      </c>
      <c r="E998">
        <v>0</v>
      </c>
      <c r="F998">
        <v>3</v>
      </c>
      <c r="H998">
        <v>1</v>
      </c>
      <c r="J998">
        <v>2</v>
      </c>
      <c r="K998" t="s">
        <v>260</v>
      </c>
      <c r="L998">
        <v>2</v>
      </c>
      <c r="M998">
        <v>1</v>
      </c>
      <c r="N998">
        <v>135</v>
      </c>
      <c r="O998">
        <v>135</v>
      </c>
      <c r="P998">
        <v>135</v>
      </c>
      <c r="Q998">
        <v>0</v>
      </c>
      <c r="R998">
        <v>0</v>
      </c>
      <c r="S998" t="s">
        <v>3458</v>
      </c>
      <c r="T998">
        <v>9160</v>
      </c>
      <c r="U998" t="s">
        <v>2639</v>
      </c>
      <c r="V998" t="s">
        <v>2639</v>
      </c>
      <c r="W998" t="s">
        <v>413</v>
      </c>
      <c r="X998">
        <v>2625</v>
      </c>
      <c r="Y998" t="s">
        <v>244</v>
      </c>
      <c r="AA998">
        <v>187</v>
      </c>
      <c r="AB998" t="s">
        <v>3459</v>
      </c>
      <c r="AC998" t="s">
        <v>3458</v>
      </c>
      <c r="AD998">
        <v>5</v>
      </c>
      <c r="AE998">
        <v>711674.39</v>
      </c>
      <c r="AF998">
        <v>6170628.8399999999</v>
      </c>
    </row>
    <row r="999" spans="1:32" x14ac:dyDescent="0.25">
      <c r="A999" s="40">
        <v>997</v>
      </c>
      <c r="B999" t="s">
        <v>3460</v>
      </c>
      <c r="C999">
        <v>420</v>
      </c>
      <c r="D999">
        <v>1967</v>
      </c>
      <c r="E999">
        <v>2013</v>
      </c>
      <c r="F999">
        <v>1</v>
      </c>
      <c r="H999">
        <v>1</v>
      </c>
      <c r="J999">
        <v>1</v>
      </c>
      <c r="K999" t="s">
        <v>240</v>
      </c>
      <c r="M999">
        <v>1</v>
      </c>
      <c r="N999">
        <v>7781</v>
      </c>
      <c r="O999">
        <v>7781</v>
      </c>
      <c r="P999">
        <v>0</v>
      </c>
      <c r="Q999">
        <v>9216</v>
      </c>
      <c r="R999">
        <v>0</v>
      </c>
      <c r="S999" t="s">
        <v>3461</v>
      </c>
      <c r="T999">
        <v>2200</v>
      </c>
      <c r="U999" t="s">
        <v>2999</v>
      </c>
      <c r="V999" t="s">
        <v>2999</v>
      </c>
      <c r="W999" t="s">
        <v>308</v>
      </c>
      <c r="X999">
        <v>2625</v>
      </c>
      <c r="Y999" t="s">
        <v>244</v>
      </c>
      <c r="AA999">
        <v>187</v>
      </c>
      <c r="AB999" t="s">
        <v>3000</v>
      </c>
      <c r="AC999" t="s">
        <v>3461</v>
      </c>
      <c r="AD999">
        <v>5</v>
      </c>
      <c r="AE999">
        <v>711298.66</v>
      </c>
      <c r="AF999">
        <v>6172729.0499999998</v>
      </c>
    </row>
    <row r="1000" spans="1:32" x14ac:dyDescent="0.25">
      <c r="A1000" s="40">
        <v>998</v>
      </c>
      <c r="B1000" t="s">
        <v>3462</v>
      </c>
      <c r="C1000">
        <v>120</v>
      </c>
      <c r="D1000">
        <v>1967</v>
      </c>
      <c r="E1000">
        <v>0</v>
      </c>
      <c r="F1000">
        <v>3</v>
      </c>
      <c r="H1000">
        <v>1</v>
      </c>
      <c r="J1000">
        <v>1</v>
      </c>
      <c r="K1000" t="s">
        <v>240</v>
      </c>
      <c r="M1000">
        <v>1</v>
      </c>
      <c r="N1000">
        <v>102</v>
      </c>
      <c r="O1000">
        <v>102</v>
      </c>
      <c r="P1000">
        <v>102</v>
      </c>
      <c r="Q1000">
        <v>0</v>
      </c>
      <c r="R1000">
        <v>0</v>
      </c>
      <c r="S1000" t="s">
        <v>3463</v>
      </c>
      <c r="T1000">
        <v>6391</v>
      </c>
      <c r="U1000" t="s">
        <v>539</v>
      </c>
      <c r="V1000" t="s">
        <v>539</v>
      </c>
      <c r="W1000" t="s">
        <v>1728</v>
      </c>
      <c r="X1000">
        <v>2625</v>
      </c>
      <c r="Y1000" t="s">
        <v>244</v>
      </c>
      <c r="AA1000">
        <v>187</v>
      </c>
      <c r="AB1000" t="s">
        <v>3464</v>
      </c>
      <c r="AC1000" t="s">
        <v>3463</v>
      </c>
      <c r="AD1000">
        <v>5</v>
      </c>
      <c r="AE1000">
        <v>711101.31</v>
      </c>
      <c r="AF1000">
        <v>6172259.2400000002</v>
      </c>
    </row>
    <row r="1001" spans="1:32" x14ac:dyDescent="0.25">
      <c r="A1001" s="40">
        <v>999</v>
      </c>
      <c r="B1001" t="s">
        <v>3465</v>
      </c>
      <c r="C1001">
        <v>120</v>
      </c>
      <c r="D1001">
        <v>1995</v>
      </c>
      <c r="E1001">
        <v>0</v>
      </c>
      <c r="F1001">
        <v>5</v>
      </c>
      <c r="H1001">
        <v>1</v>
      </c>
      <c r="J1001">
        <v>2</v>
      </c>
      <c r="K1001" t="s">
        <v>260</v>
      </c>
      <c r="M1001">
        <v>1</v>
      </c>
      <c r="N1001">
        <v>120</v>
      </c>
      <c r="O1001">
        <v>120</v>
      </c>
      <c r="P1001">
        <v>197</v>
      </c>
      <c r="Q1001">
        <v>0</v>
      </c>
      <c r="R1001">
        <v>0</v>
      </c>
      <c r="S1001" t="s">
        <v>3466</v>
      </c>
      <c r="T1001">
        <v>3621</v>
      </c>
      <c r="U1001" t="s">
        <v>1322</v>
      </c>
      <c r="V1001" t="s">
        <v>1322</v>
      </c>
      <c r="W1001" t="s">
        <v>299</v>
      </c>
      <c r="X1001">
        <v>2665</v>
      </c>
      <c r="Y1001" t="s">
        <v>257</v>
      </c>
      <c r="AA1001">
        <v>187</v>
      </c>
      <c r="AB1001" t="s">
        <v>3467</v>
      </c>
      <c r="AC1001" t="s">
        <v>3466</v>
      </c>
      <c r="AD1001">
        <v>5</v>
      </c>
      <c r="AE1001">
        <v>712906.21</v>
      </c>
      <c r="AF1001">
        <v>6168661.5099999998</v>
      </c>
    </row>
    <row r="1002" spans="1:32" x14ac:dyDescent="0.25">
      <c r="A1002" s="40">
        <v>1000</v>
      </c>
      <c r="B1002" t="s">
        <v>3468</v>
      </c>
      <c r="C1002">
        <v>130</v>
      </c>
      <c r="D1002">
        <v>1978</v>
      </c>
      <c r="E1002">
        <v>0</v>
      </c>
      <c r="F1002">
        <v>4</v>
      </c>
      <c r="H1002">
        <v>1</v>
      </c>
      <c r="J1002">
        <v>1</v>
      </c>
      <c r="K1002" t="s">
        <v>240</v>
      </c>
      <c r="M1002">
        <v>1</v>
      </c>
      <c r="N1002">
        <v>61</v>
      </c>
      <c r="O1002">
        <v>61</v>
      </c>
      <c r="P1002">
        <v>109</v>
      </c>
      <c r="Q1002">
        <v>0</v>
      </c>
      <c r="R1002">
        <v>0</v>
      </c>
      <c r="S1002" t="s">
        <v>3469</v>
      </c>
      <c r="T1002">
        <v>5475</v>
      </c>
      <c r="U1002" t="s">
        <v>3004</v>
      </c>
      <c r="V1002" t="s">
        <v>3004</v>
      </c>
      <c r="W1002" t="s">
        <v>480</v>
      </c>
      <c r="X1002">
        <v>2665</v>
      </c>
      <c r="Y1002" t="s">
        <v>257</v>
      </c>
      <c r="AA1002">
        <v>187</v>
      </c>
      <c r="AB1002" t="s">
        <v>3470</v>
      </c>
      <c r="AC1002" t="s">
        <v>3469</v>
      </c>
      <c r="AD1002">
        <v>5</v>
      </c>
      <c r="AE1002">
        <v>713723.48</v>
      </c>
      <c r="AF1002">
        <v>6169666.7199999997</v>
      </c>
    </row>
    <row r="1003" spans="1:32" x14ac:dyDescent="0.25">
      <c r="A1003" s="40">
        <v>1001</v>
      </c>
      <c r="B1003" t="s">
        <v>3471</v>
      </c>
      <c r="C1003">
        <v>120</v>
      </c>
      <c r="D1003">
        <v>1972</v>
      </c>
      <c r="E1003">
        <v>1981</v>
      </c>
      <c r="F1003">
        <v>3</v>
      </c>
      <c r="H1003">
        <v>1</v>
      </c>
      <c r="J1003">
        <v>2</v>
      </c>
      <c r="K1003" t="s">
        <v>260</v>
      </c>
      <c r="L1003">
        <v>2</v>
      </c>
      <c r="M1003">
        <v>1</v>
      </c>
      <c r="N1003">
        <v>153</v>
      </c>
      <c r="O1003">
        <v>153</v>
      </c>
      <c r="P1003">
        <v>135</v>
      </c>
      <c r="Q1003">
        <v>0</v>
      </c>
      <c r="R1003">
        <v>0</v>
      </c>
      <c r="S1003" t="s">
        <v>3472</v>
      </c>
      <c r="T1003">
        <v>6178</v>
      </c>
      <c r="U1003" t="s">
        <v>2647</v>
      </c>
      <c r="V1003" t="s">
        <v>2647</v>
      </c>
      <c r="W1003" t="s">
        <v>413</v>
      </c>
      <c r="X1003">
        <v>2625</v>
      </c>
      <c r="Y1003" t="s">
        <v>244</v>
      </c>
      <c r="AA1003">
        <v>187</v>
      </c>
      <c r="AB1003" t="s">
        <v>3473</v>
      </c>
      <c r="AC1003" t="s">
        <v>3472</v>
      </c>
      <c r="AD1003">
        <v>5</v>
      </c>
      <c r="AE1003">
        <v>711672.19</v>
      </c>
      <c r="AF1003">
        <v>6171589.5700000003</v>
      </c>
    </row>
    <row r="1004" spans="1:32" x14ac:dyDescent="0.25">
      <c r="A1004" s="40">
        <v>1002</v>
      </c>
      <c r="B1004" t="s">
        <v>3474</v>
      </c>
      <c r="C1004">
        <v>120</v>
      </c>
      <c r="D1004">
        <v>1960</v>
      </c>
      <c r="E1004">
        <v>0</v>
      </c>
      <c r="F1004">
        <v>3</v>
      </c>
      <c r="H1004">
        <v>1</v>
      </c>
      <c r="J1004">
        <v>2</v>
      </c>
      <c r="K1004" t="s">
        <v>260</v>
      </c>
      <c r="L1004">
        <v>2</v>
      </c>
      <c r="M1004">
        <v>1</v>
      </c>
      <c r="N1004">
        <v>92</v>
      </c>
      <c r="O1004">
        <v>92</v>
      </c>
      <c r="P1004">
        <v>92</v>
      </c>
      <c r="Q1004">
        <v>0</v>
      </c>
      <c r="R1004">
        <v>0</v>
      </c>
      <c r="S1004" t="s">
        <v>3475</v>
      </c>
      <c r="T1004">
        <v>7243</v>
      </c>
      <c r="U1004" t="s">
        <v>417</v>
      </c>
      <c r="V1004" t="s">
        <v>417</v>
      </c>
      <c r="W1004" t="s">
        <v>935</v>
      </c>
      <c r="X1004">
        <v>2665</v>
      </c>
      <c r="Y1004" t="s">
        <v>257</v>
      </c>
      <c r="AA1004">
        <v>187</v>
      </c>
      <c r="AB1004" t="s">
        <v>3476</v>
      </c>
      <c r="AC1004" t="s">
        <v>3475</v>
      </c>
      <c r="AD1004">
        <v>5</v>
      </c>
      <c r="AE1004">
        <v>712964.28</v>
      </c>
      <c r="AF1004">
        <v>6169114.4100000001</v>
      </c>
    </row>
    <row r="1005" spans="1:32" x14ac:dyDescent="0.25">
      <c r="A1005" s="40">
        <v>1003</v>
      </c>
      <c r="B1005" t="s">
        <v>3477</v>
      </c>
      <c r="C1005">
        <v>120</v>
      </c>
      <c r="D1005">
        <v>1972</v>
      </c>
      <c r="E1005">
        <v>0</v>
      </c>
      <c r="F1005">
        <v>3</v>
      </c>
      <c r="H1005">
        <v>1</v>
      </c>
      <c r="J1005">
        <v>2</v>
      </c>
      <c r="K1005" t="s">
        <v>260</v>
      </c>
      <c r="L1005">
        <v>2</v>
      </c>
      <c r="M1005">
        <v>1</v>
      </c>
      <c r="N1005">
        <v>129</v>
      </c>
      <c r="O1005">
        <v>129</v>
      </c>
      <c r="P1005">
        <v>129</v>
      </c>
      <c r="Q1005">
        <v>0</v>
      </c>
      <c r="R1005">
        <v>0</v>
      </c>
      <c r="S1005" t="s">
        <v>3478</v>
      </c>
      <c r="T1005">
        <v>7882</v>
      </c>
      <c r="U1005" t="s">
        <v>372</v>
      </c>
      <c r="V1005" t="s">
        <v>372</v>
      </c>
      <c r="W1005" t="s">
        <v>253</v>
      </c>
      <c r="X1005">
        <v>2625</v>
      </c>
      <c r="Y1005" t="s">
        <v>244</v>
      </c>
      <c r="AA1005">
        <v>187</v>
      </c>
      <c r="AB1005" t="s">
        <v>3479</v>
      </c>
      <c r="AC1005" t="s">
        <v>3478</v>
      </c>
      <c r="AD1005">
        <v>5</v>
      </c>
      <c r="AE1005">
        <v>711938.23</v>
      </c>
      <c r="AF1005">
        <v>6171626.7400000002</v>
      </c>
    </row>
    <row r="1006" spans="1:32" x14ac:dyDescent="0.25">
      <c r="A1006" s="40">
        <v>1004</v>
      </c>
      <c r="B1006" t="s">
        <v>3480</v>
      </c>
      <c r="C1006">
        <v>130</v>
      </c>
      <c r="D1006">
        <v>2002</v>
      </c>
      <c r="E1006">
        <v>0</v>
      </c>
      <c r="F1006">
        <v>5</v>
      </c>
      <c r="H1006">
        <v>1</v>
      </c>
      <c r="J1006">
        <v>2</v>
      </c>
      <c r="K1006" t="s">
        <v>260</v>
      </c>
      <c r="L1006">
        <v>90</v>
      </c>
      <c r="M1006">
        <v>1</v>
      </c>
      <c r="N1006">
        <v>108</v>
      </c>
      <c r="O1006">
        <v>108</v>
      </c>
      <c r="P1006">
        <v>103</v>
      </c>
      <c r="Q1006">
        <v>0</v>
      </c>
      <c r="R1006">
        <v>0</v>
      </c>
      <c r="S1006" t="s">
        <v>3481</v>
      </c>
      <c r="T1006">
        <v>9180</v>
      </c>
      <c r="U1006" t="s">
        <v>2985</v>
      </c>
      <c r="V1006" t="s">
        <v>2985</v>
      </c>
      <c r="W1006" t="s">
        <v>732</v>
      </c>
      <c r="X1006">
        <v>2665</v>
      </c>
      <c r="Y1006" t="s">
        <v>257</v>
      </c>
      <c r="AA1006">
        <v>187</v>
      </c>
      <c r="AB1006" t="s">
        <v>3482</v>
      </c>
      <c r="AC1006" t="s">
        <v>3481</v>
      </c>
      <c r="AD1006">
        <v>5</v>
      </c>
      <c r="AE1006">
        <v>713889.87</v>
      </c>
      <c r="AF1006">
        <v>6168716.1600000001</v>
      </c>
    </row>
    <row r="1007" spans="1:32" x14ac:dyDescent="0.25">
      <c r="A1007" s="40">
        <v>1005</v>
      </c>
      <c r="B1007" t="s">
        <v>3483</v>
      </c>
      <c r="C1007">
        <v>130</v>
      </c>
      <c r="D1007">
        <v>1978</v>
      </c>
      <c r="E1007">
        <v>0</v>
      </c>
      <c r="F1007">
        <v>4</v>
      </c>
      <c r="H1007">
        <v>1</v>
      </c>
      <c r="J1007">
        <v>1</v>
      </c>
      <c r="K1007" t="s">
        <v>240</v>
      </c>
      <c r="M1007">
        <v>1</v>
      </c>
      <c r="N1007">
        <v>61</v>
      </c>
      <c r="O1007">
        <v>61</v>
      </c>
      <c r="P1007">
        <v>109</v>
      </c>
      <c r="Q1007">
        <v>0</v>
      </c>
      <c r="R1007">
        <v>0</v>
      </c>
      <c r="S1007" t="s">
        <v>3484</v>
      </c>
      <c r="T1007">
        <v>975</v>
      </c>
      <c r="U1007" t="s">
        <v>2560</v>
      </c>
      <c r="V1007" t="s">
        <v>2560</v>
      </c>
      <c r="W1007" t="s">
        <v>519</v>
      </c>
      <c r="X1007">
        <v>2665</v>
      </c>
      <c r="Y1007" t="s">
        <v>257</v>
      </c>
      <c r="AA1007">
        <v>187</v>
      </c>
      <c r="AB1007" t="s">
        <v>3485</v>
      </c>
      <c r="AC1007" t="s">
        <v>3484</v>
      </c>
      <c r="AD1007">
        <v>5</v>
      </c>
      <c r="AE1007">
        <v>713658.24</v>
      </c>
      <c r="AF1007">
        <v>6169515.9100000001</v>
      </c>
    </row>
    <row r="1008" spans="1:32" x14ac:dyDescent="0.25">
      <c r="A1008" s="40">
        <v>1006</v>
      </c>
      <c r="B1008" t="s">
        <v>3486</v>
      </c>
      <c r="C1008">
        <v>130</v>
      </c>
      <c r="D1008">
        <v>1978</v>
      </c>
      <c r="E1008">
        <v>0</v>
      </c>
      <c r="F1008">
        <v>4</v>
      </c>
      <c r="H1008">
        <v>1</v>
      </c>
      <c r="J1008">
        <v>1</v>
      </c>
      <c r="K1008" t="s">
        <v>240</v>
      </c>
      <c r="M1008">
        <v>1</v>
      </c>
      <c r="N1008">
        <v>61</v>
      </c>
      <c r="O1008">
        <v>61</v>
      </c>
      <c r="P1008">
        <v>109</v>
      </c>
      <c r="Q1008">
        <v>0</v>
      </c>
      <c r="R1008">
        <v>0</v>
      </c>
      <c r="S1008" t="s">
        <v>3487</v>
      </c>
      <c r="T1008">
        <v>2525</v>
      </c>
      <c r="U1008" t="s">
        <v>2564</v>
      </c>
      <c r="V1008" t="s">
        <v>2564</v>
      </c>
      <c r="W1008" t="s">
        <v>408</v>
      </c>
      <c r="X1008">
        <v>2665</v>
      </c>
      <c r="Y1008" t="s">
        <v>257</v>
      </c>
      <c r="AA1008">
        <v>187</v>
      </c>
      <c r="AB1008" t="s">
        <v>3488</v>
      </c>
      <c r="AC1008" t="s">
        <v>3487</v>
      </c>
      <c r="AD1008">
        <v>5</v>
      </c>
      <c r="AE1008">
        <v>713521.74</v>
      </c>
      <c r="AF1008">
        <v>6169804.9400000004</v>
      </c>
    </row>
    <row r="1009" spans="1:32" x14ac:dyDescent="0.25">
      <c r="A1009" s="40">
        <v>1007</v>
      </c>
      <c r="B1009" t="s">
        <v>3489</v>
      </c>
      <c r="C1009">
        <v>120</v>
      </c>
      <c r="D1009">
        <v>2005</v>
      </c>
      <c r="E1009">
        <v>0</v>
      </c>
      <c r="F1009">
        <v>4</v>
      </c>
      <c r="H1009">
        <v>1</v>
      </c>
      <c r="J1009">
        <v>2</v>
      </c>
      <c r="K1009" t="s">
        <v>260</v>
      </c>
      <c r="L1009">
        <v>90</v>
      </c>
      <c r="M1009">
        <v>1</v>
      </c>
      <c r="N1009">
        <v>173</v>
      </c>
      <c r="O1009">
        <v>173</v>
      </c>
      <c r="P1009">
        <v>141</v>
      </c>
      <c r="Q1009">
        <v>0</v>
      </c>
      <c r="R1009">
        <v>0</v>
      </c>
      <c r="S1009" t="s">
        <v>3490</v>
      </c>
      <c r="T1009">
        <v>2769</v>
      </c>
      <c r="U1009" t="s">
        <v>1138</v>
      </c>
      <c r="V1009" t="s">
        <v>1138</v>
      </c>
      <c r="W1009" t="s">
        <v>783</v>
      </c>
      <c r="X1009">
        <v>2665</v>
      </c>
      <c r="Y1009" t="s">
        <v>257</v>
      </c>
      <c r="AA1009">
        <v>187</v>
      </c>
      <c r="AB1009" t="s">
        <v>3491</v>
      </c>
      <c r="AC1009" t="s">
        <v>3490</v>
      </c>
      <c r="AD1009">
        <v>5</v>
      </c>
      <c r="AE1009">
        <v>713750.25</v>
      </c>
      <c r="AF1009">
        <v>6169066.4299999997</v>
      </c>
    </row>
    <row r="1010" spans="1:32" x14ac:dyDescent="0.25">
      <c r="A1010" s="40">
        <v>1008</v>
      </c>
      <c r="B1010" t="s">
        <v>3492</v>
      </c>
      <c r="C1010">
        <v>130</v>
      </c>
      <c r="D1010">
        <v>1974</v>
      </c>
      <c r="E1010">
        <v>0</v>
      </c>
      <c r="F1010">
        <v>1</v>
      </c>
      <c r="H1010">
        <v>1</v>
      </c>
      <c r="J1010">
        <v>1</v>
      </c>
      <c r="K1010" t="s">
        <v>240</v>
      </c>
      <c r="L1010">
        <v>2</v>
      </c>
      <c r="M1010">
        <v>1</v>
      </c>
      <c r="N1010">
        <v>111</v>
      </c>
      <c r="O1010">
        <v>111</v>
      </c>
      <c r="P1010">
        <v>111</v>
      </c>
      <c r="Q1010">
        <v>0</v>
      </c>
      <c r="R1010">
        <v>0</v>
      </c>
      <c r="S1010" t="s">
        <v>3493</v>
      </c>
      <c r="T1010">
        <v>4260</v>
      </c>
      <c r="U1010" t="s">
        <v>851</v>
      </c>
      <c r="V1010" t="s">
        <v>851</v>
      </c>
      <c r="W1010" t="s">
        <v>2407</v>
      </c>
      <c r="X1010">
        <v>2665</v>
      </c>
      <c r="Y1010" t="s">
        <v>257</v>
      </c>
      <c r="AA1010">
        <v>187</v>
      </c>
      <c r="AB1010" t="s">
        <v>3494</v>
      </c>
      <c r="AC1010" t="s">
        <v>3493</v>
      </c>
      <c r="AD1010">
        <v>5</v>
      </c>
      <c r="AE1010">
        <v>713651.1</v>
      </c>
      <c r="AF1010">
        <v>6169047.6799999997</v>
      </c>
    </row>
    <row r="1011" spans="1:32" x14ac:dyDescent="0.25">
      <c r="A1011" s="40">
        <v>1009</v>
      </c>
      <c r="B1011" t="s">
        <v>3495</v>
      </c>
      <c r="C1011">
        <v>120</v>
      </c>
      <c r="D1011">
        <v>1973</v>
      </c>
      <c r="E1011">
        <v>0</v>
      </c>
      <c r="F1011">
        <v>3</v>
      </c>
      <c r="H1011">
        <v>1</v>
      </c>
      <c r="J1011">
        <v>2</v>
      </c>
      <c r="K1011" t="s">
        <v>260</v>
      </c>
      <c r="L1011">
        <v>90</v>
      </c>
      <c r="M1011">
        <v>1</v>
      </c>
      <c r="N1011">
        <v>132</v>
      </c>
      <c r="O1011">
        <v>132</v>
      </c>
      <c r="P1011">
        <v>132</v>
      </c>
      <c r="Q1011">
        <v>0</v>
      </c>
      <c r="R1011">
        <v>0</v>
      </c>
      <c r="S1011" t="s">
        <v>3496</v>
      </c>
      <c r="T1011">
        <v>6710</v>
      </c>
      <c r="U1011" t="s">
        <v>327</v>
      </c>
      <c r="V1011" t="s">
        <v>327</v>
      </c>
      <c r="W1011" t="s">
        <v>2927</v>
      </c>
      <c r="X1011">
        <v>2625</v>
      </c>
      <c r="Y1011" t="s">
        <v>244</v>
      </c>
      <c r="AA1011">
        <v>187</v>
      </c>
      <c r="AB1011" t="s">
        <v>3497</v>
      </c>
      <c r="AC1011" t="s">
        <v>3496</v>
      </c>
      <c r="AD1011">
        <v>5</v>
      </c>
      <c r="AE1011">
        <v>710692.35</v>
      </c>
      <c r="AF1011">
        <v>6171879.5700000003</v>
      </c>
    </row>
    <row r="1012" spans="1:32" x14ac:dyDescent="0.25">
      <c r="A1012" s="40">
        <v>1010</v>
      </c>
      <c r="B1012" t="s">
        <v>3498</v>
      </c>
      <c r="C1012">
        <v>120</v>
      </c>
      <c r="D1012">
        <v>1981</v>
      </c>
      <c r="E1012">
        <v>0</v>
      </c>
      <c r="F1012">
        <v>4</v>
      </c>
      <c r="H1012">
        <v>1</v>
      </c>
      <c r="J1012">
        <v>1</v>
      </c>
      <c r="K1012" t="s">
        <v>240</v>
      </c>
      <c r="M1012">
        <v>1</v>
      </c>
      <c r="N1012">
        <v>138</v>
      </c>
      <c r="O1012">
        <v>138</v>
      </c>
      <c r="P1012">
        <v>138</v>
      </c>
      <c r="Q1012">
        <v>0</v>
      </c>
      <c r="R1012">
        <v>0</v>
      </c>
      <c r="S1012" t="s">
        <v>3499</v>
      </c>
      <c r="T1012">
        <v>6391</v>
      </c>
      <c r="U1012" t="s">
        <v>539</v>
      </c>
      <c r="V1012" t="s">
        <v>539</v>
      </c>
      <c r="W1012" t="s">
        <v>2020</v>
      </c>
      <c r="X1012">
        <v>2625</v>
      </c>
      <c r="Y1012" t="s">
        <v>244</v>
      </c>
      <c r="AA1012">
        <v>187</v>
      </c>
      <c r="AB1012" t="s">
        <v>3500</v>
      </c>
      <c r="AC1012" t="s">
        <v>3499</v>
      </c>
      <c r="AD1012">
        <v>5</v>
      </c>
      <c r="AE1012">
        <v>711264.77</v>
      </c>
      <c r="AF1012">
        <v>6171634.0099999998</v>
      </c>
    </row>
    <row r="1013" spans="1:32" x14ac:dyDescent="0.25">
      <c r="A1013" s="40">
        <v>1011</v>
      </c>
      <c r="B1013" t="s">
        <v>3501</v>
      </c>
      <c r="C1013">
        <v>120</v>
      </c>
      <c r="D1013">
        <v>1994</v>
      </c>
      <c r="E1013">
        <v>1998</v>
      </c>
      <c r="F1013">
        <v>3</v>
      </c>
      <c r="H1013">
        <v>1</v>
      </c>
      <c r="J1013">
        <v>2</v>
      </c>
      <c r="K1013" t="s">
        <v>260</v>
      </c>
      <c r="M1013">
        <v>1</v>
      </c>
      <c r="N1013">
        <v>97</v>
      </c>
      <c r="O1013">
        <v>97</v>
      </c>
      <c r="P1013">
        <v>167</v>
      </c>
      <c r="Q1013">
        <v>0</v>
      </c>
      <c r="R1013">
        <v>0</v>
      </c>
      <c r="S1013" t="s">
        <v>3502</v>
      </c>
      <c r="T1013">
        <v>8095</v>
      </c>
      <c r="U1013" t="s">
        <v>2698</v>
      </c>
      <c r="V1013" t="s">
        <v>2698</v>
      </c>
      <c r="W1013" t="s">
        <v>811</v>
      </c>
      <c r="X1013">
        <v>2665</v>
      </c>
      <c r="Y1013" t="s">
        <v>257</v>
      </c>
      <c r="AA1013">
        <v>187</v>
      </c>
      <c r="AB1013" t="s">
        <v>3503</v>
      </c>
      <c r="AC1013" t="s">
        <v>3502</v>
      </c>
      <c r="AD1013">
        <v>5</v>
      </c>
      <c r="AE1013">
        <v>713575.26</v>
      </c>
      <c r="AF1013">
        <v>6168673.3399999999</v>
      </c>
    </row>
    <row r="1014" spans="1:32" x14ac:dyDescent="0.25">
      <c r="A1014" s="40">
        <v>1012</v>
      </c>
      <c r="B1014" t="s">
        <v>3504</v>
      </c>
      <c r="C1014">
        <v>120</v>
      </c>
      <c r="D1014">
        <v>1969</v>
      </c>
      <c r="E1014">
        <v>0</v>
      </c>
      <c r="F1014">
        <v>3</v>
      </c>
      <c r="H1014">
        <v>1</v>
      </c>
      <c r="J1014">
        <v>2</v>
      </c>
      <c r="K1014" t="s">
        <v>260</v>
      </c>
      <c r="M1014">
        <v>1</v>
      </c>
      <c r="N1014">
        <v>148</v>
      </c>
      <c r="O1014">
        <v>148</v>
      </c>
      <c r="P1014">
        <v>148</v>
      </c>
      <c r="Q1014">
        <v>0</v>
      </c>
      <c r="R1014">
        <v>0</v>
      </c>
      <c r="S1014" t="s">
        <v>3505</v>
      </c>
      <c r="T1014">
        <v>7882</v>
      </c>
      <c r="U1014" t="s">
        <v>372</v>
      </c>
      <c r="V1014" t="s">
        <v>372</v>
      </c>
      <c r="W1014" t="s">
        <v>3506</v>
      </c>
      <c r="X1014">
        <v>2625</v>
      </c>
      <c r="Y1014" t="s">
        <v>244</v>
      </c>
      <c r="AA1014">
        <v>187</v>
      </c>
      <c r="AB1014" t="s">
        <v>3507</v>
      </c>
      <c r="AC1014" t="s">
        <v>3505</v>
      </c>
      <c r="AD1014">
        <v>5</v>
      </c>
      <c r="AE1014">
        <v>711930.31</v>
      </c>
      <c r="AF1014">
        <v>6172299.4000000004</v>
      </c>
    </row>
    <row r="1015" spans="1:32" x14ac:dyDescent="0.25">
      <c r="A1015" s="40">
        <v>1013</v>
      </c>
      <c r="B1015" t="s">
        <v>3508</v>
      </c>
      <c r="C1015">
        <v>120</v>
      </c>
      <c r="D1015">
        <v>1967</v>
      </c>
      <c r="E1015">
        <v>1977</v>
      </c>
      <c r="F1015">
        <v>3</v>
      </c>
      <c r="H1015">
        <v>1</v>
      </c>
      <c r="J1015">
        <v>1</v>
      </c>
      <c r="K1015" t="s">
        <v>240</v>
      </c>
      <c r="L1015">
        <v>2</v>
      </c>
      <c r="M1015">
        <v>1</v>
      </c>
      <c r="N1015">
        <v>153</v>
      </c>
      <c r="O1015">
        <v>153</v>
      </c>
      <c r="P1015">
        <v>153</v>
      </c>
      <c r="Q1015">
        <v>0</v>
      </c>
      <c r="R1015">
        <v>0</v>
      </c>
      <c r="S1015" t="s">
        <v>3509</v>
      </c>
      <c r="T1015">
        <v>6391</v>
      </c>
      <c r="U1015" t="s">
        <v>539</v>
      </c>
      <c r="V1015" t="s">
        <v>539</v>
      </c>
      <c r="W1015" t="s">
        <v>290</v>
      </c>
      <c r="X1015">
        <v>2625</v>
      </c>
      <c r="Y1015" t="s">
        <v>244</v>
      </c>
      <c r="AA1015">
        <v>187</v>
      </c>
      <c r="AB1015" t="s">
        <v>3510</v>
      </c>
      <c r="AC1015" t="s">
        <v>3509</v>
      </c>
      <c r="AD1015">
        <v>5</v>
      </c>
      <c r="AE1015">
        <v>711123.76</v>
      </c>
      <c r="AF1015">
        <v>6172294.8399999999</v>
      </c>
    </row>
    <row r="1016" spans="1:32" x14ac:dyDescent="0.25">
      <c r="A1016" s="40">
        <v>1014</v>
      </c>
      <c r="B1016" t="s">
        <v>3511</v>
      </c>
      <c r="C1016">
        <v>120</v>
      </c>
      <c r="D1016">
        <v>1987</v>
      </c>
      <c r="E1016">
        <v>2005</v>
      </c>
      <c r="F1016">
        <v>4</v>
      </c>
      <c r="H1016">
        <v>1</v>
      </c>
      <c r="J1016">
        <v>7</v>
      </c>
      <c r="K1016" t="s">
        <v>253</v>
      </c>
      <c r="M1016">
        <v>1</v>
      </c>
      <c r="N1016">
        <v>171</v>
      </c>
      <c r="O1016">
        <v>171</v>
      </c>
      <c r="P1016">
        <v>149</v>
      </c>
      <c r="Q1016">
        <v>0</v>
      </c>
      <c r="R1016">
        <v>0</v>
      </c>
      <c r="S1016" t="s">
        <v>3512</v>
      </c>
      <c r="T1016">
        <v>3621</v>
      </c>
      <c r="U1016" t="s">
        <v>1322</v>
      </c>
      <c r="V1016" t="s">
        <v>1322</v>
      </c>
      <c r="W1016" t="s">
        <v>337</v>
      </c>
      <c r="X1016">
        <v>2665</v>
      </c>
      <c r="Y1016" t="s">
        <v>257</v>
      </c>
      <c r="AA1016">
        <v>187</v>
      </c>
      <c r="AB1016" t="s">
        <v>3513</v>
      </c>
      <c r="AC1016" t="s">
        <v>3512</v>
      </c>
      <c r="AD1016">
        <v>5</v>
      </c>
      <c r="AE1016">
        <v>712981.48</v>
      </c>
      <c r="AF1016">
        <v>6168594.1399999997</v>
      </c>
    </row>
    <row r="1017" spans="1:32" x14ac:dyDescent="0.25">
      <c r="A1017" s="40">
        <v>1015</v>
      </c>
      <c r="B1017" t="s">
        <v>3514</v>
      </c>
      <c r="C1017">
        <v>120</v>
      </c>
      <c r="D1017">
        <v>1995</v>
      </c>
      <c r="E1017">
        <v>0</v>
      </c>
      <c r="F1017">
        <v>5</v>
      </c>
      <c r="H1017">
        <v>1</v>
      </c>
      <c r="J1017">
        <v>2</v>
      </c>
      <c r="K1017" t="s">
        <v>260</v>
      </c>
      <c r="M1017">
        <v>1</v>
      </c>
      <c r="N1017">
        <v>123</v>
      </c>
      <c r="O1017">
        <v>123</v>
      </c>
      <c r="P1017">
        <v>159</v>
      </c>
      <c r="Q1017">
        <v>0</v>
      </c>
      <c r="R1017">
        <v>0</v>
      </c>
      <c r="S1017" t="s">
        <v>3515</v>
      </c>
      <c r="T1017">
        <v>5432</v>
      </c>
      <c r="U1017" t="s">
        <v>913</v>
      </c>
      <c r="V1017" t="s">
        <v>913</v>
      </c>
      <c r="W1017" t="s">
        <v>569</v>
      </c>
      <c r="X1017">
        <v>2665</v>
      </c>
      <c r="Y1017" t="s">
        <v>257</v>
      </c>
      <c r="AA1017">
        <v>187</v>
      </c>
      <c r="AB1017" t="s">
        <v>3516</v>
      </c>
      <c r="AC1017" t="s">
        <v>3515</v>
      </c>
      <c r="AD1017">
        <v>5</v>
      </c>
      <c r="AE1017">
        <v>714125.91</v>
      </c>
      <c r="AF1017">
        <v>6168697.4199999999</v>
      </c>
    </row>
    <row r="1018" spans="1:32" x14ac:dyDescent="0.25">
      <c r="A1018" s="40">
        <v>1016</v>
      </c>
      <c r="B1018" t="s">
        <v>3517</v>
      </c>
      <c r="C1018">
        <v>120</v>
      </c>
      <c r="D1018">
        <v>1983</v>
      </c>
      <c r="E1018">
        <v>0</v>
      </c>
      <c r="F1018">
        <v>4</v>
      </c>
      <c r="H1018">
        <v>1</v>
      </c>
      <c r="J1018">
        <v>7</v>
      </c>
      <c r="K1018" t="s">
        <v>253</v>
      </c>
      <c r="L1018">
        <v>2</v>
      </c>
      <c r="M1018">
        <v>1</v>
      </c>
      <c r="N1018">
        <v>127</v>
      </c>
      <c r="O1018">
        <v>127</v>
      </c>
      <c r="P1018">
        <v>127</v>
      </c>
      <c r="Q1018">
        <v>0</v>
      </c>
      <c r="R1018">
        <v>0</v>
      </c>
      <c r="S1018" t="s">
        <v>3518</v>
      </c>
      <c r="T1018">
        <v>5965</v>
      </c>
      <c r="U1018" t="s">
        <v>917</v>
      </c>
      <c r="V1018" t="s">
        <v>917</v>
      </c>
      <c r="W1018" t="s">
        <v>308</v>
      </c>
      <c r="X1018">
        <v>2665</v>
      </c>
      <c r="Y1018" t="s">
        <v>257</v>
      </c>
      <c r="AA1018">
        <v>187</v>
      </c>
      <c r="AB1018" t="s">
        <v>3519</v>
      </c>
      <c r="AC1018" t="s">
        <v>3518</v>
      </c>
      <c r="AD1018">
        <v>5</v>
      </c>
      <c r="AE1018">
        <v>713367.74</v>
      </c>
      <c r="AF1018">
        <v>6168668.3099999996</v>
      </c>
    </row>
    <row r="1019" spans="1:32" x14ac:dyDescent="0.25">
      <c r="A1019" s="40">
        <v>1017</v>
      </c>
      <c r="B1019" t="s">
        <v>3520</v>
      </c>
      <c r="C1019">
        <v>120</v>
      </c>
      <c r="D1019">
        <v>1973</v>
      </c>
      <c r="E1019">
        <v>0</v>
      </c>
      <c r="F1019">
        <v>3</v>
      </c>
      <c r="H1019">
        <v>1</v>
      </c>
      <c r="J1019">
        <v>2</v>
      </c>
      <c r="K1019" t="s">
        <v>260</v>
      </c>
      <c r="M1019">
        <v>1</v>
      </c>
      <c r="N1019">
        <v>132</v>
      </c>
      <c r="O1019">
        <v>132</v>
      </c>
      <c r="P1019">
        <v>109</v>
      </c>
      <c r="Q1019">
        <v>0</v>
      </c>
      <c r="R1019">
        <v>0</v>
      </c>
      <c r="S1019" t="s">
        <v>3521</v>
      </c>
      <c r="T1019">
        <v>6710</v>
      </c>
      <c r="U1019" t="s">
        <v>327</v>
      </c>
      <c r="V1019" t="s">
        <v>327</v>
      </c>
      <c r="W1019" t="s">
        <v>2726</v>
      </c>
      <c r="X1019">
        <v>2625</v>
      </c>
      <c r="Y1019" t="s">
        <v>244</v>
      </c>
      <c r="AA1019">
        <v>187</v>
      </c>
      <c r="AB1019" t="s">
        <v>3522</v>
      </c>
      <c r="AC1019" t="s">
        <v>3521</v>
      </c>
      <c r="AD1019">
        <v>5</v>
      </c>
      <c r="AE1019">
        <v>710780.64</v>
      </c>
      <c r="AF1019">
        <v>6171852.5599999996</v>
      </c>
    </row>
    <row r="1020" spans="1:32" x14ac:dyDescent="0.25">
      <c r="A1020" s="40">
        <v>1018</v>
      </c>
      <c r="B1020" t="s">
        <v>3523</v>
      </c>
      <c r="C1020">
        <v>130</v>
      </c>
      <c r="D1020">
        <v>1978</v>
      </c>
      <c r="E1020">
        <v>0</v>
      </c>
      <c r="F1020">
        <v>4</v>
      </c>
      <c r="H1020">
        <v>1</v>
      </c>
      <c r="J1020">
        <v>1</v>
      </c>
      <c r="K1020" t="s">
        <v>240</v>
      </c>
      <c r="M1020">
        <v>1</v>
      </c>
      <c r="N1020">
        <v>61</v>
      </c>
      <c r="O1020">
        <v>61</v>
      </c>
      <c r="P1020">
        <v>109</v>
      </c>
      <c r="Q1020">
        <v>0</v>
      </c>
      <c r="R1020">
        <v>0</v>
      </c>
      <c r="S1020" t="s">
        <v>3524</v>
      </c>
      <c r="T1020">
        <v>5475</v>
      </c>
      <c r="U1020" t="s">
        <v>3004</v>
      </c>
      <c r="V1020" t="s">
        <v>3004</v>
      </c>
      <c r="W1020" t="s">
        <v>515</v>
      </c>
      <c r="X1020">
        <v>2665</v>
      </c>
      <c r="Y1020" t="s">
        <v>257</v>
      </c>
      <c r="AA1020">
        <v>187</v>
      </c>
      <c r="AB1020" t="s">
        <v>3525</v>
      </c>
      <c r="AC1020" t="s">
        <v>3524</v>
      </c>
      <c r="AD1020">
        <v>5</v>
      </c>
      <c r="AE1020">
        <v>713727.43</v>
      </c>
      <c r="AF1020">
        <v>6169669.1399999997</v>
      </c>
    </row>
    <row r="1021" spans="1:32" x14ac:dyDescent="0.25">
      <c r="A1021" s="40">
        <v>1019</v>
      </c>
      <c r="B1021" t="s">
        <v>3526</v>
      </c>
      <c r="C1021">
        <v>120</v>
      </c>
      <c r="D1021">
        <v>1971</v>
      </c>
      <c r="E1021">
        <v>1987</v>
      </c>
      <c r="F1021">
        <v>3</v>
      </c>
      <c r="H1021">
        <v>1</v>
      </c>
      <c r="J1021">
        <v>2</v>
      </c>
      <c r="K1021" t="s">
        <v>260</v>
      </c>
      <c r="M1021">
        <v>1</v>
      </c>
      <c r="N1021">
        <v>173</v>
      </c>
      <c r="O1021">
        <v>173</v>
      </c>
      <c r="P1021">
        <v>145</v>
      </c>
      <c r="Q1021">
        <v>0</v>
      </c>
      <c r="R1021">
        <v>0</v>
      </c>
      <c r="S1021" t="s">
        <v>3527</v>
      </c>
      <c r="T1021">
        <v>6178</v>
      </c>
      <c r="U1021" t="s">
        <v>2647</v>
      </c>
      <c r="V1021" t="s">
        <v>2647</v>
      </c>
      <c r="W1021" t="s">
        <v>869</v>
      </c>
      <c r="X1021">
        <v>2625</v>
      </c>
      <c r="Y1021" t="s">
        <v>244</v>
      </c>
      <c r="AA1021">
        <v>187</v>
      </c>
      <c r="AB1021" t="s">
        <v>3528</v>
      </c>
      <c r="AC1021" t="s">
        <v>3527</v>
      </c>
      <c r="AD1021">
        <v>5</v>
      </c>
      <c r="AE1021">
        <v>711649.57</v>
      </c>
      <c r="AF1021">
        <v>6171586.3700000001</v>
      </c>
    </row>
    <row r="1022" spans="1:32" x14ac:dyDescent="0.25">
      <c r="A1022" s="40">
        <v>1020</v>
      </c>
      <c r="B1022" t="s">
        <v>3529</v>
      </c>
      <c r="C1022">
        <v>130</v>
      </c>
      <c r="D1022">
        <v>1977</v>
      </c>
      <c r="E1022">
        <v>0</v>
      </c>
      <c r="F1022">
        <v>4</v>
      </c>
      <c r="H1022">
        <v>1</v>
      </c>
      <c r="J1022">
        <v>1</v>
      </c>
      <c r="K1022" t="s">
        <v>240</v>
      </c>
      <c r="M1022">
        <v>1</v>
      </c>
      <c r="N1022">
        <v>58</v>
      </c>
      <c r="O1022">
        <v>58</v>
      </c>
      <c r="P1022">
        <v>102</v>
      </c>
      <c r="Q1022">
        <v>0</v>
      </c>
      <c r="R1022">
        <v>0</v>
      </c>
      <c r="S1022" t="s">
        <v>3530</v>
      </c>
      <c r="T1022">
        <v>275</v>
      </c>
      <c r="U1022" t="s">
        <v>3090</v>
      </c>
      <c r="V1022" t="s">
        <v>3090</v>
      </c>
      <c r="W1022" t="s">
        <v>260</v>
      </c>
      <c r="X1022">
        <v>2665</v>
      </c>
      <c r="Y1022" t="s">
        <v>257</v>
      </c>
      <c r="AA1022">
        <v>187</v>
      </c>
      <c r="AB1022" t="s">
        <v>3531</v>
      </c>
      <c r="AC1022" t="s">
        <v>3530</v>
      </c>
      <c r="AD1022">
        <v>5</v>
      </c>
      <c r="AE1022">
        <v>713525.77</v>
      </c>
      <c r="AF1022">
        <v>6169460.0800000001</v>
      </c>
    </row>
    <row r="1023" spans="1:32" x14ac:dyDescent="0.25">
      <c r="A1023" s="40">
        <v>1021</v>
      </c>
      <c r="B1023" t="s">
        <v>3532</v>
      </c>
      <c r="C1023">
        <v>120</v>
      </c>
      <c r="D1023">
        <v>2005</v>
      </c>
      <c r="E1023">
        <v>0</v>
      </c>
      <c r="F1023">
        <v>5</v>
      </c>
      <c r="H1023">
        <v>1</v>
      </c>
      <c r="J1023">
        <v>2</v>
      </c>
      <c r="K1023" t="s">
        <v>260</v>
      </c>
      <c r="L1023">
        <v>90</v>
      </c>
      <c r="M1023">
        <v>1</v>
      </c>
      <c r="N1023">
        <v>109</v>
      </c>
      <c r="O1023">
        <v>109</v>
      </c>
      <c r="P1023">
        <v>168</v>
      </c>
      <c r="Q1023">
        <v>0</v>
      </c>
      <c r="R1023">
        <v>0</v>
      </c>
      <c r="S1023" t="s">
        <v>3533</v>
      </c>
      <c r="T1023">
        <v>8095</v>
      </c>
      <c r="U1023" t="s">
        <v>2698</v>
      </c>
      <c r="V1023" t="s">
        <v>2698</v>
      </c>
      <c r="W1023" t="s">
        <v>441</v>
      </c>
      <c r="X1023">
        <v>2665</v>
      </c>
      <c r="Y1023" t="s">
        <v>257</v>
      </c>
      <c r="AA1023">
        <v>187</v>
      </c>
      <c r="AB1023" t="s">
        <v>3534</v>
      </c>
      <c r="AC1023" t="s">
        <v>3533</v>
      </c>
      <c r="AD1023">
        <v>5</v>
      </c>
      <c r="AE1023">
        <v>713581.95</v>
      </c>
      <c r="AF1023">
        <v>6168742.1600000001</v>
      </c>
    </row>
    <row r="1024" spans="1:32" x14ac:dyDescent="0.25">
      <c r="A1024" s="40">
        <v>1022</v>
      </c>
      <c r="B1024" t="s">
        <v>3535</v>
      </c>
      <c r="C1024">
        <v>130</v>
      </c>
      <c r="D1024">
        <v>1978</v>
      </c>
      <c r="E1024">
        <v>0</v>
      </c>
      <c r="F1024">
        <v>4</v>
      </c>
      <c r="H1024">
        <v>1</v>
      </c>
      <c r="J1024">
        <v>1</v>
      </c>
      <c r="K1024" t="s">
        <v>240</v>
      </c>
      <c r="M1024">
        <v>1</v>
      </c>
      <c r="N1024">
        <v>61</v>
      </c>
      <c r="O1024">
        <v>61</v>
      </c>
      <c r="P1024">
        <v>109</v>
      </c>
      <c r="Q1024">
        <v>0</v>
      </c>
      <c r="R1024">
        <v>0</v>
      </c>
      <c r="S1024" t="s">
        <v>3536</v>
      </c>
      <c r="T1024">
        <v>5475</v>
      </c>
      <c r="U1024" t="s">
        <v>3004</v>
      </c>
      <c r="V1024" t="s">
        <v>3004</v>
      </c>
      <c r="W1024" t="s">
        <v>394</v>
      </c>
      <c r="X1024">
        <v>2665</v>
      </c>
      <c r="Y1024" t="s">
        <v>257</v>
      </c>
      <c r="AA1024">
        <v>187</v>
      </c>
      <c r="AB1024" t="s">
        <v>3537</v>
      </c>
      <c r="AC1024" t="s">
        <v>3536</v>
      </c>
      <c r="AD1024">
        <v>5</v>
      </c>
      <c r="AE1024">
        <v>713671.73</v>
      </c>
      <c r="AF1024">
        <v>6169634.8700000001</v>
      </c>
    </row>
    <row r="1025" spans="1:32" x14ac:dyDescent="0.25">
      <c r="A1025" s="40">
        <v>1023</v>
      </c>
      <c r="B1025" t="s">
        <v>3538</v>
      </c>
      <c r="C1025">
        <v>120</v>
      </c>
      <c r="D1025">
        <v>1969</v>
      </c>
      <c r="E1025">
        <v>0</v>
      </c>
      <c r="F1025">
        <v>3</v>
      </c>
      <c r="H1025">
        <v>1</v>
      </c>
      <c r="J1025">
        <v>1</v>
      </c>
      <c r="K1025" t="s">
        <v>240</v>
      </c>
      <c r="M1025">
        <v>1</v>
      </c>
      <c r="N1025">
        <v>128</v>
      </c>
      <c r="O1025">
        <v>128</v>
      </c>
      <c r="P1025">
        <v>128</v>
      </c>
      <c r="Q1025">
        <v>0</v>
      </c>
      <c r="R1025">
        <v>0</v>
      </c>
      <c r="S1025" t="s">
        <v>3539</v>
      </c>
      <c r="T1025">
        <v>6391</v>
      </c>
      <c r="U1025" t="s">
        <v>539</v>
      </c>
      <c r="V1025" t="s">
        <v>539</v>
      </c>
      <c r="W1025" t="s">
        <v>774</v>
      </c>
      <c r="X1025">
        <v>2625</v>
      </c>
      <c r="Y1025" t="s">
        <v>244</v>
      </c>
      <c r="AA1025">
        <v>187</v>
      </c>
      <c r="AB1025" t="s">
        <v>3540</v>
      </c>
      <c r="AC1025" t="s">
        <v>3539</v>
      </c>
      <c r="AD1025">
        <v>5</v>
      </c>
      <c r="AE1025">
        <v>711150.16</v>
      </c>
      <c r="AF1025">
        <v>6172301.6900000004</v>
      </c>
    </row>
    <row r="1026" spans="1:32" x14ac:dyDescent="0.25">
      <c r="A1026" s="40">
        <v>1024</v>
      </c>
      <c r="B1026" t="s">
        <v>3541</v>
      </c>
      <c r="C1026">
        <v>120</v>
      </c>
      <c r="D1026">
        <v>1994</v>
      </c>
      <c r="E1026">
        <v>0</v>
      </c>
      <c r="F1026">
        <v>4</v>
      </c>
      <c r="H1026">
        <v>1</v>
      </c>
      <c r="J1026">
        <v>2</v>
      </c>
      <c r="K1026" t="s">
        <v>260</v>
      </c>
      <c r="M1026">
        <v>1</v>
      </c>
      <c r="N1026">
        <v>149</v>
      </c>
      <c r="O1026">
        <v>149</v>
      </c>
      <c r="P1026">
        <v>149</v>
      </c>
      <c r="Q1026">
        <v>0</v>
      </c>
      <c r="R1026">
        <v>0</v>
      </c>
      <c r="S1026" t="s">
        <v>3542</v>
      </c>
      <c r="T1026">
        <v>3621</v>
      </c>
      <c r="U1026" t="s">
        <v>1322</v>
      </c>
      <c r="V1026" t="s">
        <v>1322</v>
      </c>
      <c r="W1026" t="s">
        <v>454</v>
      </c>
      <c r="X1026">
        <v>2665</v>
      </c>
      <c r="Y1026" t="s">
        <v>257</v>
      </c>
      <c r="AA1026">
        <v>187</v>
      </c>
      <c r="AB1026" t="s">
        <v>3543</v>
      </c>
      <c r="AC1026" t="s">
        <v>3542</v>
      </c>
      <c r="AD1026">
        <v>5</v>
      </c>
      <c r="AE1026">
        <v>712994.99</v>
      </c>
      <c r="AF1026">
        <v>6168577.9000000004</v>
      </c>
    </row>
    <row r="1027" spans="1:32" x14ac:dyDescent="0.25">
      <c r="A1027" s="40">
        <v>1025</v>
      </c>
      <c r="B1027" t="s">
        <v>3544</v>
      </c>
      <c r="C1027">
        <v>120</v>
      </c>
      <c r="D1027">
        <v>1972</v>
      </c>
      <c r="E1027">
        <v>0</v>
      </c>
      <c r="F1027">
        <v>3</v>
      </c>
      <c r="H1027">
        <v>1</v>
      </c>
      <c r="J1027">
        <v>2</v>
      </c>
      <c r="K1027" t="s">
        <v>260</v>
      </c>
      <c r="M1027">
        <v>1</v>
      </c>
      <c r="N1027">
        <v>161</v>
      </c>
      <c r="O1027">
        <v>161</v>
      </c>
      <c r="P1027">
        <v>161</v>
      </c>
      <c r="Q1027">
        <v>0</v>
      </c>
      <c r="R1027">
        <v>0</v>
      </c>
      <c r="S1027" t="s">
        <v>3545</v>
      </c>
      <c r="T1027">
        <v>7775</v>
      </c>
      <c r="U1027" t="s">
        <v>262</v>
      </c>
      <c r="V1027" t="s">
        <v>262</v>
      </c>
      <c r="W1027" t="s">
        <v>927</v>
      </c>
      <c r="X1027">
        <v>2665</v>
      </c>
      <c r="Y1027" t="s">
        <v>257</v>
      </c>
      <c r="AA1027">
        <v>187</v>
      </c>
      <c r="AB1027" t="s">
        <v>3546</v>
      </c>
      <c r="AC1027" t="s">
        <v>3545</v>
      </c>
      <c r="AD1027">
        <v>5</v>
      </c>
      <c r="AE1027">
        <v>712457.01</v>
      </c>
      <c r="AF1027">
        <v>6169181.6399999997</v>
      </c>
    </row>
    <row r="1028" spans="1:32" x14ac:dyDescent="0.25">
      <c r="A1028" s="40">
        <v>1026</v>
      </c>
      <c r="B1028" t="s">
        <v>3547</v>
      </c>
      <c r="C1028">
        <v>120</v>
      </c>
      <c r="D1028">
        <v>1978</v>
      </c>
      <c r="E1028">
        <v>0</v>
      </c>
      <c r="F1028">
        <v>4</v>
      </c>
      <c r="H1028">
        <v>1</v>
      </c>
      <c r="J1028">
        <v>2</v>
      </c>
      <c r="K1028" t="s">
        <v>247</v>
      </c>
      <c r="M1028">
        <v>1</v>
      </c>
      <c r="N1028">
        <v>120</v>
      </c>
      <c r="O1028">
        <v>120</v>
      </c>
      <c r="P1028">
        <v>120</v>
      </c>
      <c r="Q1028">
        <v>0</v>
      </c>
      <c r="R1028">
        <v>0</v>
      </c>
      <c r="S1028" t="s">
        <v>3548</v>
      </c>
      <c r="T1028">
        <v>3621</v>
      </c>
      <c r="U1028" t="s">
        <v>1322</v>
      </c>
      <c r="V1028" t="s">
        <v>1322</v>
      </c>
      <c r="W1028" t="s">
        <v>256</v>
      </c>
      <c r="X1028">
        <v>2665</v>
      </c>
      <c r="Y1028" t="s">
        <v>257</v>
      </c>
      <c r="AA1028">
        <v>187</v>
      </c>
      <c r="AB1028" t="s">
        <v>3549</v>
      </c>
      <c r="AC1028" t="s">
        <v>3548</v>
      </c>
      <c r="AD1028">
        <v>5</v>
      </c>
      <c r="AE1028">
        <v>712946.61</v>
      </c>
      <c r="AF1028">
        <v>6168646.75</v>
      </c>
    </row>
    <row r="1029" spans="1:32" x14ac:dyDescent="0.25">
      <c r="A1029" s="40">
        <v>1027</v>
      </c>
      <c r="B1029" t="s">
        <v>3550</v>
      </c>
      <c r="C1029">
        <v>130</v>
      </c>
      <c r="D1029">
        <v>1978</v>
      </c>
      <c r="E1029">
        <v>0</v>
      </c>
      <c r="F1029">
        <v>4</v>
      </c>
      <c r="H1029">
        <v>1</v>
      </c>
      <c r="J1029">
        <v>1</v>
      </c>
      <c r="K1029" t="s">
        <v>240</v>
      </c>
      <c r="M1029">
        <v>1</v>
      </c>
      <c r="N1029">
        <v>61</v>
      </c>
      <c r="O1029">
        <v>61</v>
      </c>
      <c r="P1029">
        <v>109</v>
      </c>
      <c r="Q1029">
        <v>0</v>
      </c>
      <c r="R1029">
        <v>0</v>
      </c>
      <c r="S1029" t="s">
        <v>3551</v>
      </c>
      <c r="T1029">
        <v>5475</v>
      </c>
      <c r="U1029" t="s">
        <v>3004</v>
      </c>
      <c r="V1029" t="s">
        <v>3004</v>
      </c>
      <c r="W1029" t="s">
        <v>441</v>
      </c>
      <c r="X1029">
        <v>2665</v>
      </c>
      <c r="Y1029" t="s">
        <v>257</v>
      </c>
      <c r="AA1029">
        <v>187</v>
      </c>
      <c r="AB1029" t="s">
        <v>3552</v>
      </c>
      <c r="AC1029" t="s">
        <v>3551</v>
      </c>
      <c r="AD1029">
        <v>5</v>
      </c>
      <c r="AE1029">
        <v>713736.37</v>
      </c>
      <c r="AF1029">
        <v>6169674.5899999999</v>
      </c>
    </row>
    <row r="1030" spans="1:32" x14ac:dyDescent="0.25">
      <c r="A1030" s="40">
        <v>1028</v>
      </c>
      <c r="B1030" t="s">
        <v>3553</v>
      </c>
      <c r="C1030">
        <v>120</v>
      </c>
      <c r="D1030">
        <v>2004</v>
      </c>
      <c r="E1030">
        <v>0</v>
      </c>
      <c r="F1030">
        <v>5</v>
      </c>
      <c r="H1030">
        <v>1</v>
      </c>
      <c r="J1030">
        <v>2</v>
      </c>
      <c r="K1030" t="s">
        <v>260</v>
      </c>
      <c r="L1030">
        <v>90</v>
      </c>
      <c r="M1030">
        <v>1</v>
      </c>
      <c r="N1030">
        <v>213</v>
      </c>
      <c r="O1030">
        <v>213</v>
      </c>
      <c r="P1030">
        <v>153</v>
      </c>
      <c r="Q1030">
        <v>0</v>
      </c>
      <c r="R1030">
        <v>0</v>
      </c>
      <c r="S1030" t="s">
        <v>3554</v>
      </c>
      <c r="T1030">
        <v>5965</v>
      </c>
      <c r="U1030" t="s">
        <v>917</v>
      </c>
      <c r="V1030" t="s">
        <v>917</v>
      </c>
      <c r="W1030" t="s">
        <v>337</v>
      </c>
      <c r="X1030">
        <v>2665</v>
      </c>
      <c r="Y1030" t="s">
        <v>257</v>
      </c>
      <c r="AA1030">
        <v>187</v>
      </c>
      <c r="AB1030" t="s">
        <v>3555</v>
      </c>
      <c r="AC1030" t="s">
        <v>3554</v>
      </c>
      <c r="AD1030">
        <v>5</v>
      </c>
      <c r="AE1030">
        <v>713386.64</v>
      </c>
      <c r="AF1030">
        <v>6168592.1799999997</v>
      </c>
    </row>
    <row r="1031" spans="1:32" x14ac:dyDescent="0.25">
      <c r="A1031" s="40">
        <v>1029</v>
      </c>
      <c r="B1031" t="s">
        <v>3556</v>
      </c>
      <c r="C1031">
        <v>120</v>
      </c>
      <c r="D1031">
        <v>1970</v>
      </c>
      <c r="E1031">
        <v>1981</v>
      </c>
      <c r="F1031">
        <v>5</v>
      </c>
      <c r="H1031">
        <v>1</v>
      </c>
      <c r="J1031">
        <v>2</v>
      </c>
      <c r="K1031" t="s">
        <v>260</v>
      </c>
      <c r="L1031">
        <v>2</v>
      </c>
      <c r="M1031">
        <v>1</v>
      </c>
      <c r="N1031">
        <v>124</v>
      </c>
      <c r="O1031">
        <v>124</v>
      </c>
      <c r="P1031">
        <v>224</v>
      </c>
      <c r="Q1031">
        <v>0</v>
      </c>
      <c r="R1031">
        <v>0</v>
      </c>
      <c r="S1031" t="s">
        <v>3557</v>
      </c>
      <c r="T1031">
        <v>7243</v>
      </c>
      <c r="U1031" t="s">
        <v>417</v>
      </c>
      <c r="V1031" t="s">
        <v>417</v>
      </c>
      <c r="W1031" t="s">
        <v>1728</v>
      </c>
      <c r="X1031">
        <v>2665</v>
      </c>
      <c r="Y1031" t="s">
        <v>257</v>
      </c>
      <c r="AA1031">
        <v>187</v>
      </c>
      <c r="AB1031" t="s">
        <v>3558</v>
      </c>
      <c r="AC1031" t="s">
        <v>3557</v>
      </c>
      <c r="AD1031">
        <v>5</v>
      </c>
      <c r="AE1031">
        <v>713148.86</v>
      </c>
      <c r="AF1031">
        <v>6169075.6799999997</v>
      </c>
    </row>
    <row r="1032" spans="1:32" x14ac:dyDescent="0.25">
      <c r="A1032" s="40">
        <v>1030</v>
      </c>
      <c r="B1032" t="s">
        <v>3559</v>
      </c>
      <c r="C1032">
        <v>120</v>
      </c>
      <c r="D1032">
        <v>1960</v>
      </c>
      <c r="E1032">
        <v>0</v>
      </c>
      <c r="F1032">
        <v>2</v>
      </c>
      <c r="H1032">
        <v>6</v>
      </c>
      <c r="J1032">
        <v>2</v>
      </c>
      <c r="K1032" t="s">
        <v>260</v>
      </c>
      <c r="L1032">
        <v>90</v>
      </c>
      <c r="M1032">
        <v>1</v>
      </c>
      <c r="N1032">
        <v>119</v>
      </c>
      <c r="O1032">
        <v>119</v>
      </c>
      <c r="P1032">
        <v>119</v>
      </c>
      <c r="Q1032">
        <v>0</v>
      </c>
      <c r="R1032">
        <v>0</v>
      </c>
      <c r="S1032" t="s">
        <v>3560</v>
      </c>
      <c r="T1032">
        <v>7775</v>
      </c>
      <c r="U1032" t="s">
        <v>262</v>
      </c>
      <c r="V1032" t="s">
        <v>262</v>
      </c>
      <c r="W1032" t="s">
        <v>783</v>
      </c>
      <c r="X1032">
        <v>2665</v>
      </c>
      <c r="Y1032" t="s">
        <v>257</v>
      </c>
      <c r="AA1032">
        <v>187</v>
      </c>
      <c r="AB1032" t="s">
        <v>3561</v>
      </c>
      <c r="AC1032" t="s">
        <v>3560</v>
      </c>
      <c r="AD1032">
        <v>5</v>
      </c>
      <c r="AE1032">
        <v>712353.57</v>
      </c>
      <c r="AF1032">
        <v>6169136.0599999996</v>
      </c>
    </row>
    <row r="1033" spans="1:32" x14ac:dyDescent="0.25">
      <c r="A1033" s="40">
        <v>1031</v>
      </c>
      <c r="B1033" t="s">
        <v>3562</v>
      </c>
      <c r="C1033">
        <v>130</v>
      </c>
      <c r="D1033">
        <v>1978</v>
      </c>
      <c r="E1033">
        <v>0</v>
      </c>
      <c r="F1033">
        <v>4</v>
      </c>
      <c r="H1033">
        <v>1</v>
      </c>
      <c r="J1033">
        <v>1</v>
      </c>
      <c r="K1033" t="s">
        <v>240</v>
      </c>
      <c r="M1033">
        <v>1</v>
      </c>
      <c r="N1033">
        <v>61</v>
      </c>
      <c r="O1033">
        <v>61</v>
      </c>
      <c r="P1033">
        <v>109</v>
      </c>
      <c r="Q1033">
        <v>0</v>
      </c>
      <c r="R1033">
        <v>0</v>
      </c>
      <c r="S1033" t="s">
        <v>3563</v>
      </c>
      <c r="T1033">
        <v>2525</v>
      </c>
      <c r="U1033" t="s">
        <v>2564</v>
      </c>
      <c r="V1033" t="s">
        <v>2564</v>
      </c>
      <c r="W1033" t="s">
        <v>515</v>
      </c>
      <c r="X1033">
        <v>2665</v>
      </c>
      <c r="Y1033" t="s">
        <v>257</v>
      </c>
      <c r="AA1033">
        <v>187</v>
      </c>
      <c r="AB1033" t="s">
        <v>3564</v>
      </c>
      <c r="AC1033" t="s">
        <v>3563</v>
      </c>
      <c r="AD1033">
        <v>5</v>
      </c>
      <c r="AE1033">
        <v>713515.93</v>
      </c>
      <c r="AF1033">
        <v>6169814.4500000002</v>
      </c>
    </row>
    <row r="1034" spans="1:32" x14ac:dyDescent="0.25">
      <c r="A1034" s="40">
        <v>1032</v>
      </c>
      <c r="B1034" t="s">
        <v>3565</v>
      </c>
      <c r="C1034">
        <v>120</v>
      </c>
      <c r="D1034">
        <v>1964</v>
      </c>
      <c r="E1034">
        <v>1994</v>
      </c>
      <c r="F1034">
        <v>3</v>
      </c>
      <c r="H1034">
        <v>1</v>
      </c>
      <c r="J1034">
        <v>2</v>
      </c>
      <c r="K1034" t="s">
        <v>247</v>
      </c>
      <c r="L1034">
        <v>2</v>
      </c>
      <c r="M1034">
        <v>1</v>
      </c>
      <c r="N1034">
        <v>114</v>
      </c>
      <c r="O1034">
        <v>114</v>
      </c>
      <c r="P1034">
        <v>114</v>
      </c>
      <c r="Q1034">
        <v>0</v>
      </c>
      <c r="R1034">
        <v>0</v>
      </c>
      <c r="S1034" t="s">
        <v>3566</v>
      </c>
      <c r="T1034">
        <v>2769</v>
      </c>
      <c r="U1034" t="s">
        <v>1138</v>
      </c>
      <c r="V1034" t="s">
        <v>1138</v>
      </c>
      <c r="W1034" t="s">
        <v>636</v>
      </c>
      <c r="X1034">
        <v>2665</v>
      </c>
      <c r="Y1034" t="s">
        <v>257</v>
      </c>
      <c r="AA1034">
        <v>187</v>
      </c>
      <c r="AB1034" t="s">
        <v>3567</v>
      </c>
      <c r="AC1034" t="s">
        <v>3566</v>
      </c>
      <c r="AD1034">
        <v>5</v>
      </c>
      <c r="AE1034">
        <v>713783.83</v>
      </c>
      <c r="AF1034">
        <v>6169077.2699999996</v>
      </c>
    </row>
    <row r="1035" spans="1:32" x14ac:dyDescent="0.25">
      <c r="A1035" s="40">
        <v>1033</v>
      </c>
      <c r="B1035" t="s">
        <v>3568</v>
      </c>
      <c r="C1035">
        <v>130</v>
      </c>
      <c r="D1035">
        <v>1974</v>
      </c>
      <c r="E1035">
        <v>0</v>
      </c>
      <c r="F1035">
        <v>1</v>
      </c>
      <c r="H1035">
        <v>1</v>
      </c>
      <c r="J1035">
        <v>1</v>
      </c>
      <c r="K1035" t="s">
        <v>240</v>
      </c>
      <c r="M1035">
        <v>1</v>
      </c>
      <c r="N1035">
        <v>113</v>
      </c>
      <c r="O1035">
        <v>113</v>
      </c>
      <c r="P1035">
        <v>113</v>
      </c>
      <c r="Q1035">
        <v>0</v>
      </c>
      <c r="R1035">
        <v>0</v>
      </c>
      <c r="S1035" t="s">
        <v>3569</v>
      </c>
      <c r="T1035">
        <v>4260</v>
      </c>
      <c r="U1035" t="s">
        <v>851</v>
      </c>
      <c r="V1035" t="s">
        <v>851</v>
      </c>
      <c r="W1035" t="s">
        <v>1665</v>
      </c>
      <c r="X1035">
        <v>2665</v>
      </c>
      <c r="Y1035" t="s">
        <v>257</v>
      </c>
      <c r="AA1035">
        <v>187</v>
      </c>
      <c r="AB1035" t="s">
        <v>3570</v>
      </c>
      <c r="AC1035" t="s">
        <v>3569</v>
      </c>
      <c r="AD1035">
        <v>5</v>
      </c>
      <c r="AE1035">
        <v>713667.38</v>
      </c>
      <c r="AF1035">
        <v>6169023.8200000003</v>
      </c>
    </row>
    <row r="1036" spans="1:32" x14ac:dyDescent="0.25">
      <c r="A1036" s="40">
        <v>1034</v>
      </c>
      <c r="B1036" t="s">
        <v>3571</v>
      </c>
      <c r="C1036">
        <v>120</v>
      </c>
      <c r="D1036">
        <v>1973</v>
      </c>
      <c r="E1036">
        <v>0</v>
      </c>
      <c r="F1036">
        <v>3</v>
      </c>
      <c r="H1036">
        <v>1</v>
      </c>
      <c r="J1036">
        <v>2</v>
      </c>
      <c r="K1036" t="s">
        <v>260</v>
      </c>
      <c r="M1036">
        <v>1</v>
      </c>
      <c r="N1036">
        <v>109</v>
      </c>
      <c r="O1036">
        <v>109</v>
      </c>
      <c r="P1036">
        <v>109</v>
      </c>
      <c r="Q1036">
        <v>0</v>
      </c>
      <c r="R1036">
        <v>0</v>
      </c>
      <c r="S1036" t="s">
        <v>3572</v>
      </c>
      <c r="T1036">
        <v>6710</v>
      </c>
      <c r="U1036" t="s">
        <v>327</v>
      </c>
      <c r="V1036" t="s">
        <v>327</v>
      </c>
      <c r="W1036" t="s">
        <v>389</v>
      </c>
      <c r="X1036">
        <v>2625</v>
      </c>
      <c r="Y1036" t="s">
        <v>244</v>
      </c>
      <c r="AA1036">
        <v>187</v>
      </c>
      <c r="AB1036" t="s">
        <v>3573</v>
      </c>
      <c r="AC1036" t="s">
        <v>3572</v>
      </c>
      <c r="AD1036">
        <v>5</v>
      </c>
      <c r="AE1036">
        <v>710743.46</v>
      </c>
      <c r="AF1036">
        <v>6171887.4699999997</v>
      </c>
    </row>
    <row r="1037" spans="1:32" x14ac:dyDescent="0.25">
      <c r="A1037" s="40">
        <v>1035</v>
      </c>
      <c r="B1037" t="s">
        <v>3574</v>
      </c>
      <c r="C1037">
        <v>130</v>
      </c>
      <c r="D1037">
        <v>1974</v>
      </c>
      <c r="E1037">
        <v>0</v>
      </c>
      <c r="F1037">
        <v>1</v>
      </c>
      <c r="H1037">
        <v>1</v>
      </c>
      <c r="J1037">
        <v>1</v>
      </c>
      <c r="K1037" t="s">
        <v>240</v>
      </c>
      <c r="M1037">
        <v>1</v>
      </c>
      <c r="N1037">
        <v>111</v>
      </c>
      <c r="O1037">
        <v>111</v>
      </c>
      <c r="P1037">
        <v>111</v>
      </c>
      <c r="Q1037">
        <v>0</v>
      </c>
      <c r="R1037">
        <v>0</v>
      </c>
      <c r="S1037" t="s">
        <v>3575</v>
      </c>
      <c r="T1037">
        <v>4260</v>
      </c>
      <c r="U1037" t="s">
        <v>851</v>
      </c>
      <c r="V1037" t="s">
        <v>851</v>
      </c>
      <c r="W1037" t="s">
        <v>1963</v>
      </c>
      <c r="X1037">
        <v>2665</v>
      </c>
      <c r="Y1037" t="s">
        <v>257</v>
      </c>
      <c r="AA1037">
        <v>187</v>
      </c>
      <c r="AB1037" t="s">
        <v>3576</v>
      </c>
      <c r="AC1037" t="s">
        <v>3575</v>
      </c>
      <c r="AD1037">
        <v>5</v>
      </c>
      <c r="AE1037">
        <v>713659.04</v>
      </c>
      <c r="AF1037">
        <v>6169035.9800000004</v>
      </c>
    </row>
    <row r="1038" spans="1:32" x14ac:dyDescent="0.25">
      <c r="A1038" s="40">
        <v>1036</v>
      </c>
      <c r="B1038" t="s">
        <v>3577</v>
      </c>
      <c r="C1038">
        <v>130</v>
      </c>
      <c r="D1038">
        <v>1978</v>
      </c>
      <c r="E1038">
        <v>0</v>
      </c>
      <c r="F1038">
        <v>4</v>
      </c>
      <c r="H1038">
        <v>1</v>
      </c>
      <c r="J1038">
        <v>1</v>
      </c>
      <c r="K1038" t="s">
        <v>240</v>
      </c>
      <c r="M1038">
        <v>1</v>
      </c>
      <c r="N1038">
        <v>61</v>
      </c>
      <c r="O1038">
        <v>61</v>
      </c>
      <c r="P1038">
        <v>109</v>
      </c>
      <c r="Q1038">
        <v>0</v>
      </c>
      <c r="R1038">
        <v>0</v>
      </c>
      <c r="S1038" t="s">
        <v>3578</v>
      </c>
      <c r="T1038">
        <v>5475</v>
      </c>
      <c r="U1038" t="s">
        <v>3004</v>
      </c>
      <c r="V1038" t="s">
        <v>3004</v>
      </c>
      <c r="W1038" t="s">
        <v>341</v>
      </c>
      <c r="X1038">
        <v>2665</v>
      </c>
      <c r="Y1038" t="s">
        <v>257</v>
      </c>
      <c r="AA1038">
        <v>187</v>
      </c>
      <c r="AB1038" t="s">
        <v>3579</v>
      </c>
      <c r="AC1038" t="s">
        <v>3578</v>
      </c>
      <c r="AD1038">
        <v>5</v>
      </c>
      <c r="AE1038">
        <v>713676.45</v>
      </c>
      <c r="AF1038">
        <v>6169637.8700000001</v>
      </c>
    </row>
    <row r="1039" spans="1:32" x14ac:dyDescent="0.25">
      <c r="A1039" s="40">
        <v>1037</v>
      </c>
      <c r="B1039" t="s">
        <v>3580</v>
      </c>
      <c r="C1039">
        <v>120</v>
      </c>
      <c r="D1039">
        <v>1972</v>
      </c>
      <c r="E1039">
        <v>1980</v>
      </c>
      <c r="F1039">
        <v>5</v>
      </c>
      <c r="H1039">
        <v>1</v>
      </c>
      <c r="J1039">
        <v>2</v>
      </c>
      <c r="K1039" t="s">
        <v>260</v>
      </c>
      <c r="L1039">
        <v>2</v>
      </c>
      <c r="M1039">
        <v>1</v>
      </c>
      <c r="N1039">
        <v>178</v>
      </c>
      <c r="O1039">
        <v>178</v>
      </c>
      <c r="P1039">
        <v>178</v>
      </c>
      <c r="Q1039">
        <v>0</v>
      </c>
      <c r="R1039">
        <v>0</v>
      </c>
      <c r="S1039" t="s">
        <v>3581</v>
      </c>
      <c r="T1039">
        <v>6178</v>
      </c>
      <c r="U1039" t="s">
        <v>2647</v>
      </c>
      <c r="V1039" t="s">
        <v>2647</v>
      </c>
      <c r="W1039" t="s">
        <v>256</v>
      </c>
      <c r="X1039">
        <v>2625</v>
      </c>
      <c r="Y1039" t="s">
        <v>244</v>
      </c>
      <c r="AA1039">
        <v>187</v>
      </c>
      <c r="AB1039" t="s">
        <v>3582</v>
      </c>
      <c r="AC1039" t="s">
        <v>3581</v>
      </c>
      <c r="AD1039">
        <v>5</v>
      </c>
      <c r="AE1039">
        <v>711714.49</v>
      </c>
      <c r="AF1039">
        <v>6171626.1500000004</v>
      </c>
    </row>
    <row r="1040" spans="1:32" x14ac:dyDescent="0.25">
      <c r="A1040" s="40">
        <v>1038</v>
      </c>
      <c r="B1040" t="s">
        <v>3583</v>
      </c>
      <c r="C1040">
        <v>120</v>
      </c>
      <c r="D1040">
        <v>1973</v>
      </c>
      <c r="E1040">
        <v>0</v>
      </c>
      <c r="F1040">
        <v>3</v>
      </c>
      <c r="H1040">
        <v>1</v>
      </c>
      <c r="J1040">
        <v>2</v>
      </c>
      <c r="K1040" t="s">
        <v>260</v>
      </c>
      <c r="L1040">
        <v>2</v>
      </c>
      <c r="M1040">
        <v>1</v>
      </c>
      <c r="N1040">
        <v>109</v>
      </c>
      <c r="O1040">
        <v>109</v>
      </c>
      <c r="P1040">
        <v>109</v>
      </c>
      <c r="Q1040">
        <v>0</v>
      </c>
      <c r="R1040">
        <v>0</v>
      </c>
      <c r="S1040" t="s">
        <v>3584</v>
      </c>
      <c r="T1040">
        <v>6710</v>
      </c>
      <c r="U1040" t="s">
        <v>327</v>
      </c>
      <c r="V1040" t="s">
        <v>327</v>
      </c>
      <c r="W1040" t="s">
        <v>1652</v>
      </c>
      <c r="X1040">
        <v>2625</v>
      </c>
      <c r="Y1040" t="s">
        <v>244</v>
      </c>
      <c r="AA1040">
        <v>187</v>
      </c>
      <c r="AB1040" t="s">
        <v>3585</v>
      </c>
      <c r="AC1040" t="s">
        <v>3584</v>
      </c>
      <c r="AD1040">
        <v>5</v>
      </c>
      <c r="AE1040">
        <v>710742.14</v>
      </c>
      <c r="AF1040">
        <v>6171969.2800000003</v>
      </c>
    </row>
    <row r="1041" spans="1:32" x14ac:dyDescent="0.25">
      <c r="A1041" s="40">
        <v>1039</v>
      </c>
      <c r="B1041" t="s">
        <v>3586</v>
      </c>
      <c r="C1041">
        <v>120</v>
      </c>
      <c r="D1041">
        <v>1973</v>
      </c>
      <c r="E1041">
        <v>1999</v>
      </c>
      <c r="F1041">
        <v>3</v>
      </c>
      <c r="H1041">
        <v>1</v>
      </c>
      <c r="J1041">
        <v>2</v>
      </c>
      <c r="K1041" t="s">
        <v>260</v>
      </c>
      <c r="M1041">
        <v>1</v>
      </c>
      <c r="N1041">
        <v>130</v>
      </c>
      <c r="O1041">
        <v>130</v>
      </c>
      <c r="P1041">
        <v>110</v>
      </c>
      <c r="Q1041">
        <v>0</v>
      </c>
      <c r="R1041">
        <v>0</v>
      </c>
      <c r="S1041" t="s">
        <v>3587</v>
      </c>
      <c r="T1041">
        <v>6710</v>
      </c>
      <c r="U1041" t="s">
        <v>327</v>
      </c>
      <c r="V1041" t="s">
        <v>327</v>
      </c>
      <c r="W1041" t="s">
        <v>2909</v>
      </c>
      <c r="X1041">
        <v>2625</v>
      </c>
      <c r="Y1041" t="s">
        <v>244</v>
      </c>
      <c r="AA1041">
        <v>187</v>
      </c>
      <c r="AB1041" t="s">
        <v>3588</v>
      </c>
      <c r="AC1041" t="s">
        <v>3587</v>
      </c>
      <c r="AD1041">
        <v>5</v>
      </c>
      <c r="AE1041">
        <v>710752.52</v>
      </c>
      <c r="AF1041">
        <v>6171840.8499999996</v>
      </c>
    </row>
    <row r="1042" spans="1:32" x14ac:dyDescent="0.25">
      <c r="A1042" s="40">
        <v>1040</v>
      </c>
      <c r="B1042" t="s">
        <v>3589</v>
      </c>
      <c r="C1042">
        <v>410</v>
      </c>
      <c r="D1042">
        <v>1898</v>
      </c>
      <c r="E1042">
        <v>0</v>
      </c>
      <c r="F1042">
        <v>3</v>
      </c>
      <c r="H1042">
        <v>1</v>
      </c>
      <c r="J1042">
        <v>7</v>
      </c>
      <c r="K1042" t="s">
        <v>253</v>
      </c>
      <c r="L1042">
        <v>3</v>
      </c>
      <c r="M1042">
        <v>1</v>
      </c>
      <c r="N1042">
        <v>195</v>
      </c>
      <c r="O1042">
        <v>195</v>
      </c>
      <c r="P1042">
        <v>74</v>
      </c>
      <c r="Q1042">
        <v>133</v>
      </c>
      <c r="R1042">
        <v>0</v>
      </c>
      <c r="S1042" t="s">
        <v>3590</v>
      </c>
      <c r="T1042">
        <v>3728</v>
      </c>
      <c r="U1042" t="s">
        <v>2643</v>
      </c>
      <c r="V1042" t="s">
        <v>2643</v>
      </c>
      <c r="W1042" t="s">
        <v>869</v>
      </c>
      <c r="X1042">
        <v>2625</v>
      </c>
      <c r="Y1042" t="s">
        <v>244</v>
      </c>
      <c r="AA1042">
        <v>187</v>
      </c>
      <c r="AB1042" t="s">
        <v>3591</v>
      </c>
      <c r="AC1042" t="s">
        <v>3590</v>
      </c>
      <c r="AD1042">
        <v>5</v>
      </c>
      <c r="AE1042">
        <v>711816.69</v>
      </c>
      <c r="AF1042">
        <v>6170831.0800000001</v>
      </c>
    </row>
    <row r="1043" spans="1:32" x14ac:dyDescent="0.25">
      <c r="A1043" s="40">
        <v>1041</v>
      </c>
      <c r="B1043" t="s">
        <v>3592</v>
      </c>
      <c r="C1043">
        <v>120</v>
      </c>
      <c r="D1043">
        <v>1970</v>
      </c>
      <c r="E1043">
        <v>1974</v>
      </c>
      <c r="F1043">
        <v>3</v>
      </c>
      <c r="H1043">
        <v>1</v>
      </c>
      <c r="J1043">
        <v>2</v>
      </c>
      <c r="K1043" t="s">
        <v>260</v>
      </c>
      <c r="M1043">
        <v>1</v>
      </c>
      <c r="N1043">
        <v>143</v>
      </c>
      <c r="O1043">
        <v>143</v>
      </c>
      <c r="P1043">
        <v>143</v>
      </c>
      <c r="Q1043">
        <v>0</v>
      </c>
      <c r="R1043">
        <v>0</v>
      </c>
      <c r="S1043" t="s">
        <v>3593</v>
      </c>
      <c r="T1043">
        <v>7882</v>
      </c>
      <c r="U1043" t="s">
        <v>372</v>
      </c>
      <c r="V1043" t="s">
        <v>372</v>
      </c>
      <c r="W1043" t="s">
        <v>3594</v>
      </c>
      <c r="X1043">
        <v>2625</v>
      </c>
      <c r="Y1043" t="s">
        <v>244</v>
      </c>
      <c r="AA1043">
        <v>187</v>
      </c>
      <c r="AB1043" t="s">
        <v>3595</v>
      </c>
      <c r="AC1043" t="s">
        <v>3593</v>
      </c>
      <c r="AD1043">
        <v>5</v>
      </c>
      <c r="AE1043">
        <v>711909.99</v>
      </c>
      <c r="AF1043">
        <v>6172270.1900000004</v>
      </c>
    </row>
    <row r="1044" spans="1:32" x14ac:dyDescent="0.25">
      <c r="A1044" s="40">
        <v>1042</v>
      </c>
      <c r="B1044" t="s">
        <v>3596</v>
      </c>
      <c r="C1044">
        <v>130</v>
      </c>
      <c r="D1044">
        <v>1993</v>
      </c>
      <c r="E1044">
        <v>0</v>
      </c>
      <c r="F1044">
        <v>4</v>
      </c>
      <c r="H1044">
        <v>2</v>
      </c>
      <c r="J1044">
        <v>1</v>
      </c>
      <c r="K1044" t="s">
        <v>240</v>
      </c>
      <c r="M1044">
        <v>1</v>
      </c>
      <c r="N1044">
        <v>104</v>
      </c>
      <c r="O1044">
        <v>104</v>
      </c>
      <c r="P1044">
        <v>104</v>
      </c>
      <c r="Q1044">
        <v>0</v>
      </c>
      <c r="R1044">
        <v>0</v>
      </c>
      <c r="S1044" t="s">
        <v>3597</v>
      </c>
      <c r="T1044">
        <v>250</v>
      </c>
      <c r="U1044" t="s">
        <v>303</v>
      </c>
      <c r="V1044" t="s">
        <v>303</v>
      </c>
      <c r="W1044" t="s">
        <v>352</v>
      </c>
      <c r="X1044">
        <v>2625</v>
      </c>
      <c r="Y1044" t="s">
        <v>244</v>
      </c>
      <c r="AA1044">
        <v>187</v>
      </c>
      <c r="AB1044" t="s">
        <v>3598</v>
      </c>
      <c r="AC1044" t="s">
        <v>3597</v>
      </c>
      <c r="AD1044">
        <v>5</v>
      </c>
      <c r="AE1044">
        <v>711537.27</v>
      </c>
      <c r="AF1044">
        <v>6172449.3700000001</v>
      </c>
    </row>
    <row r="1045" spans="1:32" x14ac:dyDescent="0.25">
      <c r="A1045" s="40">
        <v>1043</v>
      </c>
      <c r="B1045" t="s">
        <v>3599</v>
      </c>
      <c r="C1045">
        <v>130</v>
      </c>
      <c r="D1045">
        <v>1978</v>
      </c>
      <c r="E1045">
        <v>0</v>
      </c>
      <c r="F1045">
        <v>4</v>
      </c>
      <c r="H1045">
        <v>1</v>
      </c>
      <c r="J1045">
        <v>1</v>
      </c>
      <c r="K1045" t="s">
        <v>240</v>
      </c>
      <c r="M1045">
        <v>1</v>
      </c>
      <c r="N1045">
        <v>61</v>
      </c>
      <c r="O1045">
        <v>61</v>
      </c>
      <c r="P1045">
        <v>109</v>
      </c>
      <c r="Q1045">
        <v>0</v>
      </c>
      <c r="R1045">
        <v>0</v>
      </c>
      <c r="S1045" t="s">
        <v>3600</v>
      </c>
      <c r="T1045">
        <v>975</v>
      </c>
      <c r="U1045" t="s">
        <v>2560</v>
      </c>
      <c r="V1045" t="s">
        <v>2560</v>
      </c>
      <c r="W1045" t="s">
        <v>247</v>
      </c>
      <c r="X1045">
        <v>2665</v>
      </c>
      <c r="Y1045" t="s">
        <v>257</v>
      </c>
      <c r="AA1045">
        <v>187</v>
      </c>
      <c r="AB1045" t="s">
        <v>3601</v>
      </c>
      <c r="AC1045" t="s">
        <v>3600</v>
      </c>
      <c r="AD1045">
        <v>5</v>
      </c>
      <c r="AE1045">
        <v>713685.66</v>
      </c>
      <c r="AF1045">
        <v>6169470.9100000001</v>
      </c>
    </row>
    <row r="1046" spans="1:32" x14ac:dyDescent="0.25">
      <c r="A1046" s="40">
        <v>1044</v>
      </c>
      <c r="B1046" t="s">
        <v>3602</v>
      </c>
      <c r="C1046">
        <v>120</v>
      </c>
      <c r="D1046">
        <v>2005</v>
      </c>
      <c r="E1046">
        <v>0</v>
      </c>
      <c r="F1046">
        <v>4</v>
      </c>
      <c r="H1046">
        <v>5</v>
      </c>
      <c r="J1046">
        <v>2</v>
      </c>
      <c r="K1046" t="s">
        <v>260</v>
      </c>
      <c r="M1046">
        <v>1</v>
      </c>
      <c r="N1046">
        <v>100</v>
      </c>
      <c r="O1046">
        <v>100</v>
      </c>
      <c r="P1046">
        <v>168</v>
      </c>
      <c r="Q1046">
        <v>0</v>
      </c>
      <c r="R1046">
        <v>0</v>
      </c>
      <c r="S1046" t="s">
        <v>3603</v>
      </c>
      <c r="T1046">
        <v>7775</v>
      </c>
      <c r="U1046" t="s">
        <v>262</v>
      </c>
      <c r="V1046" t="s">
        <v>262</v>
      </c>
      <c r="W1046" t="s">
        <v>945</v>
      </c>
      <c r="X1046">
        <v>2665</v>
      </c>
      <c r="Y1046" t="s">
        <v>257</v>
      </c>
      <c r="AA1046">
        <v>187</v>
      </c>
      <c r="AB1046" t="s">
        <v>3604</v>
      </c>
      <c r="AC1046" t="s">
        <v>3603</v>
      </c>
      <c r="AD1046">
        <v>5</v>
      </c>
      <c r="AE1046">
        <v>712434.79</v>
      </c>
      <c r="AF1046">
        <v>6169182.79</v>
      </c>
    </row>
    <row r="1047" spans="1:32" x14ac:dyDescent="0.25">
      <c r="A1047" s="40">
        <v>1045</v>
      </c>
      <c r="B1047" t="s">
        <v>3605</v>
      </c>
      <c r="C1047">
        <v>120</v>
      </c>
      <c r="D1047">
        <v>1969</v>
      </c>
      <c r="E1047">
        <v>0</v>
      </c>
      <c r="F1047">
        <v>5</v>
      </c>
      <c r="H1047">
        <v>1</v>
      </c>
      <c r="J1047">
        <v>1</v>
      </c>
      <c r="K1047" t="s">
        <v>240</v>
      </c>
      <c r="M1047">
        <v>1</v>
      </c>
      <c r="N1047">
        <v>152</v>
      </c>
      <c r="O1047">
        <v>152</v>
      </c>
      <c r="P1047">
        <v>152</v>
      </c>
      <c r="Q1047">
        <v>0</v>
      </c>
      <c r="R1047">
        <v>0</v>
      </c>
      <c r="S1047" t="s">
        <v>3606</v>
      </c>
      <c r="T1047">
        <v>6391</v>
      </c>
      <c r="U1047" t="s">
        <v>539</v>
      </c>
      <c r="V1047" t="s">
        <v>539</v>
      </c>
      <c r="W1047" t="s">
        <v>565</v>
      </c>
      <c r="X1047">
        <v>2625</v>
      </c>
      <c r="Y1047" t="s">
        <v>244</v>
      </c>
      <c r="AA1047">
        <v>187</v>
      </c>
      <c r="AB1047" t="s">
        <v>3607</v>
      </c>
      <c r="AC1047" t="s">
        <v>3606</v>
      </c>
      <c r="AD1047">
        <v>5</v>
      </c>
      <c r="AE1047">
        <v>711138.55</v>
      </c>
      <c r="AF1047">
        <v>6172262.6900000004</v>
      </c>
    </row>
    <row r="1048" spans="1:32" x14ac:dyDescent="0.25">
      <c r="A1048" s="40">
        <v>1046</v>
      </c>
      <c r="B1048" t="s">
        <v>3608</v>
      </c>
      <c r="C1048">
        <v>120</v>
      </c>
      <c r="D1048">
        <v>1956</v>
      </c>
      <c r="E1048">
        <v>1998</v>
      </c>
      <c r="F1048">
        <v>3</v>
      </c>
      <c r="H1048">
        <v>1</v>
      </c>
      <c r="J1048">
        <v>2</v>
      </c>
      <c r="K1048" t="s">
        <v>260</v>
      </c>
      <c r="M1048">
        <v>2</v>
      </c>
      <c r="N1048">
        <v>119</v>
      </c>
      <c r="O1048">
        <v>119</v>
      </c>
      <c r="P1048">
        <v>119</v>
      </c>
      <c r="Q1048">
        <v>0</v>
      </c>
      <c r="R1048">
        <v>0</v>
      </c>
      <c r="S1048" t="s">
        <v>3609</v>
      </c>
      <c r="T1048">
        <v>7243</v>
      </c>
      <c r="U1048" t="s">
        <v>417</v>
      </c>
      <c r="V1048" t="s">
        <v>417</v>
      </c>
      <c r="W1048" t="s">
        <v>481</v>
      </c>
      <c r="X1048">
        <v>2665</v>
      </c>
      <c r="Y1048" t="s">
        <v>257</v>
      </c>
      <c r="AA1048">
        <v>187</v>
      </c>
      <c r="AB1048" t="s">
        <v>3610</v>
      </c>
      <c r="AC1048" t="s">
        <v>3609</v>
      </c>
      <c r="AD1048">
        <v>5</v>
      </c>
      <c r="AE1048">
        <v>713082.6</v>
      </c>
      <c r="AF1048">
        <v>6169129.3899999997</v>
      </c>
    </row>
    <row r="1049" spans="1:32" x14ac:dyDescent="0.25">
      <c r="A1049" s="40">
        <v>1047</v>
      </c>
      <c r="B1049" t="s">
        <v>3611</v>
      </c>
      <c r="C1049">
        <v>120</v>
      </c>
      <c r="D1049">
        <v>1998</v>
      </c>
      <c r="E1049">
        <v>0</v>
      </c>
      <c r="F1049">
        <v>4</v>
      </c>
      <c r="H1049">
        <v>1</v>
      </c>
      <c r="J1049">
        <v>2</v>
      </c>
      <c r="K1049" t="s">
        <v>260</v>
      </c>
      <c r="M1049">
        <v>1</v>
      </c>
      <c r="N1049">
        <v>126</v>
      </c>
      <c r="O1049">
        <v>126</v>
      </c>
      <c r="P1049">
        <v>126</v>
      </c>
      <c r="Q1049">
        <v>0</v>
      </c>
      <c r="R1049">
        <v>0</v>
      </c>
      <c r="S1049" t="s">
        <v>3612</v>
      </c>
      <c r="T1049">
        <v>7775</v>
      </c>
      <c r="U1049" t="s">
        <v>262</v>
      </c>
      <c r="V1049" t="s">
        <v>262</v>
      </c>
      <c r="W1049" t="s">
        <v>949</v>
      </c>
      <c r="X1049">
        <v>2665</v>
      </c>
      <c r="Y1049" t="s">
        <v>257</v>
      </c>
      <c r="AA1049">
        <v>187</v>
      </c>
      <c r="AB1049" t="s">
        <v>3613</v>
      </c>
      <c r="AC1049" t="s">
        <v>3612</v>
      </c>
      <c r="AD1049">
        <v>5</v>
      </c>
      <c r="AE1049">
        <v>712318.3</v>
      </c>
      <c r="AF1049">
        <v>6169123.7999999998</v>
      </c>
    </row>
    <row r="1050" spans="1:32" x14ac:dyDescent="0.25">
      <c r="A1050" s="40">
        <v>1048</v>
      </c>
      <c r="B1050" t="s">
        <v>3614</v>
      </c>
      <c r="C1050">
        <v>120</v>
      </c>
      <c r="D1050">
        <v>1973</v>
      </c>
      <c r="E1050">
        <v>0</v>
      </c>
      <c r="F1050">
        <v>3</v>
      </c>
      <c r="H1050">
        <v>1</v>
      </c>
      <c r="J1050">
        <v>2</v>
      </c>
      <c r="K1050" t="s">
        <v>260</v>
      </c>
      <c r="M1050">
        <v>1</v>
      </c>
      <c r="N1050">
        <v>109</v>
      </c>
      <c r="O1050">
        <v>109</v>
      </c>
      <c r="P1050">
        <v>109</v>
      </c>
      <c r="Q1050">
        <v>0</v>
      </c>
      <c r="R1050">
        <v>0</v>
      </c>
      <c r="S1050" t="s">
        <v>3615</v>
      </c>
      <c r="T1050">
        <v>6710</v>
      </c>
      <c r="U1050" t="s">
        <v>327</v>
      </c>
      <c r="V1050" t="s">
        <v>327</v>
      </c>
      <c r="W1050" t="s">
        <v>1305</v>
      </c>
      <c r="X1050">
        <v>2625</v>
      </c>
      <c r="Y1050" t="s">
        <v>244</v>
      </c>
      <c r="AA1050">
        <v>187</v>
      </c>
      <c r="AB1050" t="s">
        <v>3616</v>
      </c>
      <c r="AC1050" t="s">
        <v>3615</v>
      </c>
      <c r="AD1050">
        <v>5</v>
      </c>
      <c r="AE1050">
        <v>710721.24</v>
      </c>
      <c r="AF1050">
        <v>6171866.7400000002</v>
      </c>
    </row>
    <row r="1051" spans="1:32" x14ac:dyDescent="0.25">
      <c r="A1051" s="40">
        <v>1049</v>
      </c>
      <c r="B1051" t="s">
        <v>3617</v>
      </c>
      <c r="C1051">
        <v>410</v>
      </c>
      <c r="D1051">
        <v>1989</v>
      </c>
      <c r="E1051">
        <v>0</v>
      </c>
      <c r="F1051">
        <v>5</v>
      </c>
      <c r="H1051">
        <v>1</v>
      </c>
      <c r="J1051">
        <v>2</v>
      </c>
      <c r="K1051" t="s">
        <v>260</v>
      </c>
      <c r="L1051">
        <v>80</v>
      </c>
      <c r="M1051">
        <v>1</v>
      </c>
      <c r="N1051">
        <v>756</v>
      </c>
      <c r="O1051">
        <v>756</v>
      </c>
      <c r="P1051">
        <v>0</v>
      </c>
      <c r="Q1051">
        <v>756</v>
      </c>
      <c r="R1051">
        <v>0</v>
      </c>
      <c r="S1051" t="s">
        <v>3618</v>
      </c>
      <c r="T1051">
        <v>3728</v>
      </c>
      <c r="U1051" t="s">
        <v>2643</v>
      </c>
      <c r="V1051" t="s">
        <v>2643</v>
      </c>
      <c r="W1051" t="s">
        <v>515</v>
      </c>
      <c r="X1051">
        <v>2625</v>
      </c>
      <c r="Y1051" t="s">
        <v>244</v>
      </c>
      <c r="AA1051">
        <v>187</v>
      </c>
      <c r="AB1051" t="s">
        <v>3619</v>
      </c>
      <c r="AC1051" t="s">
        <v>3618</v>
      </c>
      <c r="AD1051">
        <v>5</v>
      </c>
      <c r="AE1051">
        <v>711783.06</v>
      </c>
      <c r="AF1051">
        <v>6170886.2300000004</v>
      </c>
    </row>
    <row r="1052" spans="1:32" x14ac:dyDescent="0.25">
      <c r="A1052" s="40">
        <v>1050</v>
      </c>
      <c r="B1052" t="s">
        <v>3620</v>
      </c>
      <c r="C1052">
        <v>130</v>
      </c>
      <c r="D1052">
        <v>1978</v>
      </c>
      <c r="E1052">
        <v>0</v>
      </c>
      <c r="F1052">
        <v>4</v>
      </c>
      <c r="H1052">
        <v>1</v>
      </c>
      <c r="J1052">
        <v>1</v>
      </c>
      <c r="K1052" t="s">
        <v>240</v>
      </c>
      <c r="M1052">
        <v>1</v>
      </c>
      <c r="N1052">
        <v>63</v>
      </c>
      <c r="O1052">
        <v>63</v>
      </c>
      <c r="P1052">
        <v>112</v>
      </c>
      <c r="Q1052">
        <v>0</v>
      </c>
      <c r="R1052">
        <v>0</v>
      </c>
      <c r="S1052" t="s">
        <v>3621</v>
      </c>
      <c r="T1052">
        <v>5475</v>
      </c>
      <c r="U1052" t="s">
        <v>3004</v>
      </c>
      <c r="V1052" t="s">
        <v>3004</v>
      </c>
      <c r="W1052" t="s">
        <v>385</v>
      </c>
      <c r="X1052">
        <v>2665</v>
      </c>
      <c r="Y1052" t="s">
        <v>257</v>
      </c>
      <c r="AA1052">
        <v>187</v>
      </c>
      <c r="AB1052" t="s">
        <v>3622</v>
      </c>
      <c r="AC1052" t="s">
        <v>3621</v>
      </c>
      <c r="AD1052">
        <v>5</v>
      </c>
      <c r="AE1052">
        <v>713627.08</v>
      </c>
      <c r="AF1052">
        <v>6169626.4900000002</v>
      </c>
    </row>
    <row r="1053" spans="1:32" x14ac:dyDescent="0.25">
      <c r="A1053" s="40">
        <v>1051</v>
      </c>
      <c r="B1053" t="s">
        <v>3623</v>
      </c>
      <c r="C1053">
        <v>120</v>
      </c>
      <c r="D1053">
        <v>1972</v>
      </c>
      <c r="E1053">
        <v>0</v>
      </c>
      <c r="F1053">
        <v>3</v>
      </c>
      <c r="H1053">
        <v>1</v>
      </c>
      <c r="J1053">
        <v>2</v>
      </c>
      <c r="K1053" t="s">
        <v>260</v>
      </c>
      <c r="M1053">
        <v>1</v>
      </c>
      <c r="N1053">
        <v>138</v>
      </c>
      <c r="O1053">
        <v>138</v>
      </c>
      <c r="P1053">
        <v>138</v>
      </c>
      <c r="Q1053">
        <v>0</v>
      </c>
      <c r="R1053">
        <v>0</v>
      </c>
      <c r="S1053" t="s">
        <v>3624</v>
      </c>
      <c r="T1053">
        <v>6178</v>
      </c>
      <c r="U1053" t="s">
        <v>2647</v>
      </c>
      <c r="V1053" t="s">
        <v>2647</v>
      </c>
      <c r="W1053" t="s">
        <v>408</v>
      </c>
      <c r="X1053">
        <v>2625</v>
      </c>
      <c r="Y1053" t="s">
        <v>244</v>
      </c>
      <c r="AA1053">
        <v>187</v>
      </c>
      <c r="AB1053" t="s">
        <v>3625</v>
      </c>
      <c r="AC1053" t="s">
        <v>3624</v>
      </c>
      <c r="AD1053">
        <v>5</v>
      </c>
      <c r="AE1053">
        <v>711551.91</v>
      </c>
      <c r="AF1053">
        <v>6171638.8600000003</v>
      </c>
    </row>
    <row r="1054" spans="1:32" x14ac:dyDescent="0.25">
      <c r="A1054" s="40">
        <v>1052</v>
      </c>
      <c r="B1054" t="s">
        <v>3626</v>
      </c>
      <c r="C1054">
        <v>140</v>
      </c>
      <c r="D1054">
        <v>1966</v>
      </c>
      <c r="E1054">
        <v>0</v>
      </c>
      <c r="F1054">
        <v>1</v>
      </c>
      <c r="H1054">
        <v>6</v>
      </c>
      <c r="J1054">
        <v>1</v>
      </c>
      <c r="K1054" t="s">
        <v>240</v>
      </c>
      <c r="M1054">
        <v>3</v>
      </c>
      <c r="N1054">
        <v>526</v>
      </c>
      <c r="O1054">
        <v>1606</v>
      </c>
      <c r="P1054">
        <v>1578</v>
      </c>
      <c r="Q1054">
        <v>0</v>
      </c>
      <c r="R1054">
        <v>0</v>
      </c>
      <c r="S1054" t="s">
        <v>3627</v>
      </c>
      <c r="T1054">
        <v>9267</v>
      </c>
      <c r="U1054" t="s">
        <v>2485</v>
      </c>
      <c r="V1054" t="s">
        <v>2485</v>
      </c>
      <c r="W1054" t="s">
        <v>569</v>
      </c>
      <c r="X1054">
        <v>2665</v>
      </c>
      <c r="Y1054" t="s">
        <v>257</v>
      </c>
      <c r="AA1054">
        <v>187</v>
      </c>
      <c r="AB1054" t="s">
        <v>2486</v>
      </c>
      <c r="AC1054" t="s">
        <v>3627</v>
      </c>
      <c r="AD1054">
        <v>5</v>
      </c>
      <c r="AE1054">
        <v>713040.26</v>
      </c>
      <c r="AF1054">
        <v>6169540.8099999996</v>
      </c>
    </row>
    <row r="1055" spans="1:32" x14ac:dyDescent="0.25">
      <c r="A1055" s="40">
        <v>1053</v>
      </c>
      <c r="B1055" t="s">
        <v>3628</v>
      </c>
      <c r="C1055">
        <v>120</v>
      </c>
      <c r="D1055">
        <v>1970</v>
      </c>
      <c r="E1055">
        <v>1980</v>
      </c>
      <c r="F1055">
        <v>3</v>
      </c>
      <c r="H1055">
        <v>1</v>
      </c>
      <c r="J1055">
        <v>1</v>
      </c>
      <c r="K1055" t="s">
        <v>240</v>
      </c>
      <c r="M1055">
        <v>1</v>
      </c>
      <c r="N1055">
        <v>188</v>
      </c>
      <c r="O1055">
        <v>188</v>
      </c>
      <c r="P1055">
        <v>188</v>
      </c>
      <c r="Q1055">
        <v>0</v>
      </c>
      <c r="R1055">
        <v>0</v>
      </c>
      <c r="S1055" t="s">
        <v>3629</v>
      </c>
      <c r="T1055">
        <v>6391</v>
      </c>
      <c r="U1055" t="s">
        <v>539</v>
      </c>
      <c r="V1055" t="s">
        <v>539</v>
      </c>
      <c r="W1055" t="s">
        <v>473</v>
      </c>
      <c r="X1055">
        <v>2625</v>
      </c>
      <c r="Y1055" t="s">
        <v>244</v>
      </c>
      <c r="AA1055">
        <v>187</v>
      </c>
      <c r="AB1055" t="s">
        <v>3630</v>
      </c>
      <c r="AC1055" t="s">
        <v>3629</v>
      </c>
      <c r="AD1055">
        <v>5</v>
      </c>
      <c r="AE1055">
        <v>711071.37</v>
      </c>
      <c r="AF1055">
        <v>6172249.4000000004</v>
      </c>
    </row>
    <row r="1056" spans="1:32" x14ac:dyDescent="0.25">
      <c r="A1056" s="40">
        <v>1054</v>
      </c>
      <c r="B1056" t="s">
        <v>3631</v>
      </c>
      <c r="C1056">
        <v>230</v>
      </c>
      <c r="D1056">
        <v>1968</v>
      </c>
      <c r="E1056">
        <v>0</v>
      </c>
      <c r="F1056">
        <v>1</v>
      </c>
      <c r="H1056">
        <v>1</v>
      </c>
      <c r="J1056">
        <v>9</v>
      </c>
      <c r="K1056" t="s">
        <v>240</v>
      </c>
      <c r="M1056">
        <v>1</v>
      </c>
      <c r="N1056">
        <v>18</v>
      </c>
      <c r="O1056">
        <v>18</v>
      </c>
      <c r="P1056">
        <v>0</v>
      </c>
      <c r="Q1056">
        <v>18</v>
      </c>
      <c r="R1056">
        <v>0</v>
      </c>
      <c r="S1056" t="s">
        <v>3632</v>
      </c>
      <c r="T1056">
        <v>2449</v>
      </c>
      <c r="U1056" t="s">
        <v>312</v>
      </c>
      <c r="V1056" t="s">
        <v>312</v>
      </c>
      <c r="W1056" t="s">
        <v>3375</v>
      </c>
      <c r="X1056">
        <v>2625</v>
      </c>
      <c r="Y1056" t="s">
        <v>244</v>
      </c>
      <c r="AA1056">
        <v>187</v>
      </c>
      <c r="AB1056" t="s">
        <v>3633</v>
      </c>
      <c r="AC1056" t="s">
        <v>3632</v>
      </c>
      <c r="AD1056">
        <v>5</v>
      </c>
      <c r="AE1056">
        <v>711225.8</v>
      </c>
      <c r="AF1056">
        <v>6172213.0599999996</v>
      </c>
    </row>
    <row r="1057" spans="1:32" x14ac:dyDescent="0.25">
      <c r="A1057" s="40">
        <v>1055</v>
      </c>
      <c r="B1057" t="s">
        <v>3634</v>
      </c>
      <c r="C1057">
        <v>310</v>
      </c>
      <c r="D1057">
        <v>2006</v>
      </c>
      <c r="E1057">
        <v>0</v>
      </c>
      <c r="F1057">
        <v>6</v>
      </c>
      <c r="H1057">
        <v>8</v>
      </c>
      <c r="J1057">
        <v>9</v>
      </c>
      <c r="K1057" t="s">
        <v>240</v>
      </c>
      <c r="L1057">
        <v>90</v>
      </c>
      <c r="M1057">
        <v>1</v>
      </c>
      <c r="N1057">
        <v>15</v>
      </c>
      <c r="O1057">
        <v>15</v>
      </c>
      <c r="P1057">
        <v>0</v>
      </c>
      <c r="Q1057">
        <v>15</v>
      </c>
      <c r="R1057">
        <v>0</v>
      </c>
      <c r="S1057" t="s">
        <v>3632</v>
      </c>
      <c r="T1057">
        <v>2449</v>
      </c>
      <c r="U1057" t="s">
        <v>312</v>
      </c>
      <c r="V1057" t="s">
        <v>312</v>
      </c>
      <c r="W1057" t="s">
        <v>3375</v>
      </c>
      <c r="X1057">
        <v>2625</v>
      </c>
      <c r="Y1057" t="s">
        <v>244</v>
      </c>
      <c r="AA1057">
        <v>187</v>
      </c>
      <c r="AB1057" t="s">
        <v>3633</v>
      </c>
      <c r="AC1057" t="s">
        <v>3632</v>
      </c>
      <c r="AD1057">
        <v>5</v>
      </c>
      <c r="AE1057">
        <v>711225.8</v>
      </c>
      <c r="AF1057">
        <v>6172213.0599999996</v>
      </c>
    </row>
    <row r="1058" spans="1:32" x14ac:dyDescent="0.25">
      <c r="A1058" s="40">
        <v>1056</v>
      </c>
      <c r="B1058" t="s">
        <v>3635</v>
      </c>
      <c r="C1058">
        <v>290</v>
      </c>
      <c r="D1058">
        <v>2000</v>
      </c>
      <c r="E1058">
        <v>0</v>
      </c>
      <c r="F1058">
        <v>6</v>
      </c>
      <c r="H1058">
        <v>8</v>
      </c>
      <c r="J1058">
        <v>1</v>
      </c>
      <c r="K1058" t="s">
        <v>240</v>
      </c>
      <c r="M1058">
        <v>1</v>
      </c>
      <c r="N1058">
        <v>10</v>
      </c>
      <c r="O1058">
        <v>10</v>
      </c>
      <c r="P1058">
        <v>0</v>
      </c>
      <c r="Q1058">
        <v>10</v>
      </c>
      <c r="R1058">
        <v>0</v>
      </c>
      <c r="S1058" t="s">
        <v>3632</v>
      </c>
      <c r="T1058">
        <v>2449</v>
      </c>
      <c r="U1058" t="s">
        <v>312</v>
      </c>
      <c r="V1058" t="s">
        <v>312</v>
      </c>
      <c r="W1058" t="s">
        <v>3375</v>
      </c>
      <c r="X1058">
        <v>2625</v>
      </c>
      <c r="Y1058" t="s">
        <v>244</v>
      </c>
      <c r="AA1058">
        <v>187</v>
      </c>
      <c r="AB1058" t="s">
        <v>3633</v>
      </c>
      <c r="AC1058" t="s">
        <v>3632</v>
      </c>
      <c r="AD1058">
        <v>5</v>
      </c>
      <c r="AE1058">
        <v>711225.8</v>
      </c>
      <c r="AF1058">
        <v>6172213.0599999996</v>
      </c>
    </row>
    <row r="1059" spans="1:32" x14ac:dyDescent="0.25">
      <c r="A1059" s="40">
        <v>1057</v>
      </c>
      <c r="B1059" t="s">
        <v>3636</v>
      </c>
      <c r="C1059">
        <v>230</v>
      </c>
      <c r="D1059">
        <v>1968</v>
      </c>
      <c r="E1059">
        <v>0</v>
      </c>
      <c r="F1059">
        <v>1</v>
      </c>
      <c r="H1059">
        <v>1</v>
      </c>
      <c r="J1059">
        <v>1</v>
      </c>
      <c r="K1059" t="s">
        <v>240</v>
      </c>
      <c r="M1059">
        <v>1</v>
      </c>
      <c r="N1059">
        <v>312</v>
      </c>
      <c r="O1059">
        <v>312</v>
      </c>
      <c r="P1059">
        <v>0</v>
      </c>
      <c r="Q1059">
        <v>312</v>
      </c>
      <c r="R1059">
        <v>0</v>
      </c>
      <c r="S1059" t="s">
        <v>3632</v>
      </c>
      <c r="T1059">
        <v>2449</v>
      </c>
      <c r="U1059" t="s">
        <v>312</v>
      </c>
      <c r="V1059" t="s">
        <v>312</v>
      </c>
      <c r="W1059" t="s">
        <v>3375</v>
      </c>
      <c r="X1059">
        <v>2625</v>
      </c>
      <c r="Y1059" t="s">
        <v>244</v>
      </c>
      <c r="AA1059">
        <v>187</v>
      </c>
      <c r="AB1059" t="s">
        <v>3633</v>
      </c>
      <c r="AC1059" t="s">
        <v>3632</v>
      </c>
      <c r="AD1059">
        <v>5</v>
      </c>
      <c r="AE1059">
        <v>711225.8</v>
      </c>
      <c r="AF1059">
        <v>6172213.0599999996</v>
      </c>
    </row>
    <row r="1060" spans="1:32" x14ac:dyDescent="0.25">
      <c r="A1060" s="40">
        <v>1058</v>
      </c>
      <c r="B1060" t="s">
        <v>3637</v>
      </c>
      <c r="C1060">
        <v>120</v>
      </c>
      <c r="D1060">
        <v>1956</v>
      </c>
      <c r="E1060">
        <v>0</v>
      </c>
      <c r="F1060">
        <v>5</v>
      </c>
      <c r="H1060">
        <v>1</v>
      </c>
      <c r="J1060">
        <v>2</v>
      </c>
      <c r="K1060" t="s">
        <v>260</v>
      </c>
      <c r="L1060">
        <v>2</v>
      </c>
      <c r="M1060">
        <v>1</v>
      </c>
      <c r="N1060">
        <v>81</v>
      </c>
      <c r="O1060">
        <v>81</v>
      </c>
      <c r="P1060">
        <v>144</v>
      </c>
      <c r="Q1060">
        <v>0</v>
      </c>
      <c r="R1060">
        <v>0</v>
      </c>
      <c r="S1060" t="s">
        <v>3638</v>
      </c>
      <c r="T1060">
        <v>2769</v>
      </c>
      <c r="U1060" t="s">
        <v>1138</v>
      </c>
      <c r="V1060" t="s">
        <v>1138</v>
      </c>
      <c r="W1060" t="s">
        <v>466</v>
      </c>
      <c r="X1060">
        <v>2665</v>
      </c>
      <c r="Y1060" t="s">
        <v>257</v>
      </c>
      <c r="AA1060">
        <v>187</v>
      </c>
      <c r="AB1060" t="s">
        <v>3639</v>
      </c>
      <c r="AC1060" t="s">
        <v>3638</v>
      </c>
      <c r="AD1060">
        <v>5</v>
      </c>
      <c r="AE1060">
        <v>713879.68</v>
      </c>
      <c r="AF1060">
        <v>6169085.25</v>
      </c>
    </row>
    <row r="1061" spans="1:32" x14ac:dyDescent="0.25">
      <c r="A1061" s="40">
        <v>1059</v>
      </c>
      <c r="B1061" t="s">
        <v>3640</v>
      </c>
      <c r="C1061">
        <v>130</v>
      </c>
      <c r="D1061">
        <v>1964</v>
      </c>
      <c r="E1061">
        <v>0</v>
      </c>
      <c r="F1061">
        <v>4</v>
      </c>
      <c r="H1061">
        <v>1</v>
      </c>
      <c r="J1061">
        <v>2</v>
      </c>
      <c r="K1061" t="s">
        <v>260</v>
      </c>
      <c r="L1061">
        <v>90</v>
      </c>
      <c r="M1061">
        <v>1</v>
      </c>
      <c r="N1061">
        <v>77</v>
      </c>
      <c r="O1061">
        <v>77</v>
      </c>
      <c r="P1061">
        <v>135</v>
      </c>
      <c r="Q1061">
        <v>0</v>
      </c>
      <c r="R1061">
        <v>0</v>
      </c>
      <c r="S1061" t="s">
        <v>3641</v>
      </c>
      <c r="T1061">
        <v>4260</v>
      </c>
      <c r="U1061" t="s">
        <v>851</v>
      </c>
      <c r="V1061" t="s">
        <v>851</v>
      </c>
      <c r="W1061" t="s">
        <v>1555</v>
      </c>
      <c r="X1061">
        <v>2665</v>
      </c>
      <c r="Y1061" t="s">
        <v>257</v>
      </c>
      <c r="AA1061">
        <v>187</v>
      </c>
      <c r="AB1061" t="s">
        <v>3642</v>
      </c>
      <c r="AC1061" t="s">
        <v>3641</v>
      </c>
      <c r="AD1061">
        <v>5</v>
      </c>
      <c r="AE1061">
        <v>713717.41</v>
      </c>
      <c r="AF1061">
        <v>6169081.7400000002</v>
      </c>
    </row>
    <row r="1062" spans="1:32" x14ac:dyDescent="0.25">
      <c r="A1062" s="40">
        <v>1060</v>
      </c>
      <c r="B1062" t="s">
        <v>3643</v>
      </c>
      <c r="C1062">
        <v>130</v>
      </c>
      <c r="D1062">
        <v>1993</v>
      </c>
      <c r="E1062">
        <v>0</v>
      </c>
      <c r="F1062">
        <v>4</v>
      </c>
      <c r="H1062">
        <v>2</v>
      </c>
      <c r="J1062">
        <v>1</v>
      </c>
      <c r="K1062" t="s">
        <v>240</v>
      </c>
      <c r="M1062">
        <v>1</v>
      </c>
      <c r="N1062">
        <v>60</v>
      </c>
      <c r="O1062">
        <v>60</v>
      </c>
      <c r="P1062">
        <v>120</v>
      </c>
      <c r="Q1062">
        <v>0</v>
      </c>
      <c r="R1062">
        <v>0</v>
      </c>
      <c r="S1062" t="s">
        <v>3644</v>
      </c>
      <c r="T1062">
        <v>250</v>
      </c>
      <c r="U1062" t="s">
        <v>303</v>
      </c>
      <c r="V1062" t="s">
        <v>303</v>
      </c>
      <c r="W1062" t="s">
        <v>770</v>
      </c>
      <c r="X1062">
        <v>2625</v>
      </c>
      <c r="Y1062" t="s">
        <v>244</v>
      </c>
      <c r="AA1062">
        <v>187</v>
      </c>
      <c r="AB1062" t="s">
        <v>3645</v>
      </c>
      <c r="AC1062" t="s">
        <v>3644</v>
      </c>
      <c r="AD1062">
        <v>5</v>
      </c>
      <c r="AE1062">
        <v>711575.45</v>
      </c>
      <c r="AF1062">
        <v>6172501.1600000001</v>
      </c>
    </row>
    <row r="1063" spans="1:32" x14ac:dyDescent="0.25">
      <c r="A1063" s="40">
        <v>1061</v>
      </c>
      <c r="B1063" t="s">
        <v>3646</v>
      </c>
      <c r="C1063">
        <v>130</v>
      </c>
      <c r="D1063">
        <v>1978</v>
      </c>
      <c r="E1063">
        <v>0</v>
      </c>
      <c r="F1063">
        <v>4</v>
      </c>
      <c r="H1063">
        <v>1</v>
      </c>
      <c r="J1063">
        <v>1</v>
      </c>
      <c r="K1063" t="s">
        <v>240</v>
      </c>
      <c r="M1063">
        <v>1</v>
      </c>
      <c r="N1063">
        <v>61</v>
      </c>
      <c r="O1063">
        <v>61</v>
      </c>
      <c r="P1063">
        <v>109</v>
      </c>
      <c r="Q1063">
        <v>0</v>
      </c>
      <c r="R1063">
        <v>0</v>
      </c>
      <c r="S1063" t="s">
        <v>3647</v>
      </c>
      <c r="T1063">
        <v>2525</v>
      </c>
      <c r="U1063" t="s">
        <v>2564</v>
      </c>
      <c r="V1063" t="s">
        <v>2564</v>
      </c>
      <c r="W1063" t="s">
        <v>732</v>
      </c>
      <c r="X1063">
        <v>2665</v>
      </c>
      <c r="Y1063" t="s">
        <v>257</v>
      </c>
      <c r="AA1063">
        <v>187</v>
      </c>
      <c r="AB1063" t="s">
        <v>3648</v>
      </c>
      <c r="AC1063" t="s">
        <v>3647</v>
      </c>
      <c r="AD1063">
        <v>5</v>
      </c>
      <c r="AE1063">
        <v>713499.58</v>
      </c>
      <c r="AF1063">
        <v>6169766.9299999997</v>
      </c>
    </row>
    <row r="1064" spans="1:32" x14ac:dyDescent="0.25">
      <c r="A1064" s="40">
        <v>1062</v>
      </c>
      <c r="B1064" t="s">
        <v>3649</v>
      </c>
      <c r="C1064">
        <v>120</v>
      </c>
      <c r="D1064">
        <v>1969</v>
      </c>
      <c r="E1064">
        <v>2009</v>
      </c>
      <c r="F1064">
        <v>3</v>
      </c>
      <c r="H1064">
        <v>2</v>
      </c>
      <c r="J1064">
        <v>2</v>
      </c>
      <c r="K1064" t="s">
        <v>260</v>
      </c>
      <c r="L1064">
        <v>2</v>
      </c>
      <c r="M1064">
        <v>2</v>
      </c>
      <c r="N1064">
        <v>155</v>
      </c>
      <c r="O1064">
        <v>155</v>
      </c>
      <c r="P1064">
        <v>155</v>
      </c>
      <c r="Q1064">
        <v>0</v>
      </c>
      <c r="R1064">
        <v>0</v>
      </c>
      <c r="S1064" t="s">
        <v>3650</v>
      </c>
      <c r="T1064">
        <v>2769</v>
      </c>
      <c r="U1064" t="s">
        <v>1138</v>
      </c>
      <c r="V1064" t="s">
        <v>1138</v>
      </c>
      <c r="W1064" t="s">
        <v>1326</v>
      </c>
      <c r="X1064">
        <v>2665</v>
      </c>
      <c r="Y1064" t="s">
        <v>257</v>
      </c>
      <c r="AA1064">
        <v>187</v>
      </c>
      <c r="AB1064" t="s">
        <v>3651</v>
      </c>
      <c r="AC1064" t="s">
        <v>3650</v>
      </c>
      <c r="AD1064">
        <v>5</v>
      </c>
      <c r="AE1064">
        <v>713713.53</v>
      </c>
      <c r="AF1064">
        <v>6169007.0599999996</v>
      </c>
    </row>
    <row r="1065" spans="1:32" x14ac:dyDescent="0.25">
      <c r="A1065" s="40">
        <v>1063</v>
      </c>
      <c r="B1065" t="s">
        <v>3652</v>
      </c>
      <c r="C1065">
        <v>530</v>
      </c>
      <c r="D1065">
        <v>1984</v>
      </c>
      <c r="E1065">
        <v>2005</v>
      </c>
      <c r="F1065">
        <v>2</v>
      </c>
      <c r="H1065">
        <v>5</v>
      </c>
      <c r="J1065">
        <v>7</v>
      </c>
      <c r="K1065" t="s">
        <v>253</v>
      </c>
      <c r="M1065">
        <v>2</v>
      </c>
      <c r="N1065">
        <v>307</v>
      </c>
      <c r="O1065">
        <v>562</v>
      </c>
      <c r="P1065">
        <v>0</v>
      </c>
      <c r="Q1065">
        <v>562</v>
      </c>
      <c r="R1065">
        <v>0</v>
      </c>
      <c r="S1065" t="s">
        <v>3653</v>
      </c>
      <c r="T1065">
        <v>4375</v>
      </c>
      <c r="U1065" t="s">
        <v>3654</v>
      </c>
      <c r="V1065" t="s">
        <v>3654</v>
      </c>
      <c r="W1065" t="s">
        <v>260</v>
      </c>
      <c r="X1065">
        <v>2665</v>
      </c>
      <c r="Y1065" t="s">
        <v>257</v>
      </c>
      <c r="AA1065">
        <v>187</v>
      </c>
      <c r="AB1065" t="s">
        <v>1753</v>
      </c>
      <c r="AC1065" t="s">
        <v>3653</v>
      </c>
      <c r="AD1065">
        <v>5</v>
      </c>
      <c r="AE1065">
        <v>713918.34</v>
      </c>
      <c r="AF1065">
        <v>6168234.0800000001</v>
      </c>
    </row>
    <row r="1066" spans="1:32" x14ac:dyDescent="0.25">
      <c r="A1066" s="40">
        <v>1064</v>
      </c>
      <c r="B1066" t="s">
        <v>3655</v>
      </c>
      <c r="C1066">
        <v>120</v>
      </c>
      <c r="D1066">
        <v>1973</v>
      </c>
      <c r="E1066">
        <v>0</v>
      </c>
      <c r="F1066">
        <v>90</v>
      </c>
      <c r="H1066">
        <v>1</v>
      </c>
      <c r="J1066">
        <v>2</v>
      </c>
      <c r="K1066" t="s">
        <v>260</v>
      </c>
      <c r="M1066">
        <v>1</v>
      </c>
      <c r="N1066">
        <v>109</v>
      </c>
      <c r="O1066">
        <v>109</v>
      </c>
      <c r="P1066">
        <v>109</v>
      </c>
      <c r="Q1066">
        <v>0</v>
      </c>
      <c r="R1066">
        <v>0</v>
      </c>
      <c r="S1066" t="s">
        <v>3656</v>
      </c>
      <c r="T1066">
        <v>6710</v>
      </c>
      <c r="U1066" t="s">
        <v>327</v>
      </c>
      <c r="V1066" t="s">
        <v>327</v>
      </c>
      <c r="W1066" t="s">
        <v>1993</v>
      </c>
      <c r="X1066">
        <v>2625</v>
      </c>
      <c r="Y1066" t="s">
        <v>244</v>
      </c>
      <c r="AA1066">
        <v>187</v>
      </c>
      <c r="AB1066" t="s">
        <v>3657</v>
      </c>
      <c r="AC1066" t="s">
        <v>3656</v>
      </c>
      <c r="AD1066">
        <v>5</v>
      </c>
      <c r="AE1066">
        <v>710753.3</v>
      </c>
      <c r="AF1066">
        <v>6171923.4400000004</v>
      </c>
    </row>
    <row r="1067" spans="1:32" x14ac:dyDescent="0.25">
      <c r="A1067" s="40">
        <v>1065</v>
      </c>
      <c r="B1067" t="s">
        <v>3658</v>
      </c>
      <c r="C1067">
        <v>130</v>
      </c>
      <c r="D1067">
        <v>1977</v>
      </c>
      <c r="E1067">
        <v>0</v>
      </c>
      <c r="F1067">
        <v>4</v>
      </c>
      <c r="H1067">
        <v>1</v>
      </c>
      <c r="J1067">
        <v>1</v>
      </c>
      <c r="K1067" t="s">
        <v>240</v>
      </c>
      <c r="M1067">
        <v>1</v>
      </c>
      <c r="N1067">
        <v>58</v>
      </c>
      <c r="O1067">
        <v>58</v>
      </c>
      <c r="P1067">
        <v>102</v>
      </c>
      <c r="Q1067">
        <v>0</v>
      </c>
      <c r="R1067">
        <v>0</v>
      </c>
      <c r="S1067" t="s">
        <v>3659</v>
      </c>
      <c r="T1067">
        <v>275</v>
      </c>
      <c r="U1067" t="s">
        <v>3090</v>
      </c>
      <c r="V1067" t="s">
        <v>3090</v>
      </c>
      <c r="W1067" t="s">
        <v>268</v>
      </c>
      <c r="X1067">
        <v>2665</v>
      </c>
      <c r="Y1067" t="s">
        <v>257</v>
      </c>
      <c r="AA1067">
        <v>187</v>
      </c>
      <c r="AB1067" t="s">
        <v>3660</v>
      </c>
      <c r="AC1067" t="s">
        <v>3659</v>
      </c>
      <c r="AD1067">
        <v>5</v>
      </c>
      <c r="AE1067">
        <v>713509.6</v>
      </c>
      <c r="AF1067">
        <v>6169486.4900000002</v>
      </c>
    </row>
    <row r="1068" spans="1:32" x14ac:dyDescent="0.25">
      <c r="A1068" s="40">
        <v>1066</v>
      </c>
      <c r="B1068" t="s">
        <v>3661</v>
      </c>
      <c r="C1068">
        <v>130</v>
      </c>
      <c r="D1068">
        <v>1980</v>
      </c>
      <c r="E1068">
        <v>0</v>
      </c>
      <c r="F1068">
        <v>4</v>
      </c>
      <c r="H1068">
        <v>1</v>
      </c>
      <c r="J1068">
        <v>2</v>
      </c>
      <c r="K1068" t="s">
        <v>260</v>
      </c>
      <c r="M1068">
        <v>1</v>
      </c>
      <c r="N1068">
        <v>71</v>
      </c>
      <c r="O1068">
        <v>71</v>
      </c>
      <c r="P1068">
        <v>122</v>
      </c>
      <c r="Q1068">
        <v>0</v>
      </c>
      <c r="R1068">
        <v>0</v>
      </c>
      <c r="S1068" t="s">
        <v>3662</v>
      </c>
      <c r="T1068">
        <v>1000</v>
      </c>
      <c r="U1068" t="s">
        <v>3248</v>
      </c>
      <c r="V1068" t="s">
        <v>3248</v>
      </c>
      <c r="W1068" t="s">
        <v>413</v>
      </c>
      <c r="X1068">
        <v>2665</v>
      </c>
      <c r="Y1068" t="s">
        <v>257</v>
      </c>
      <c r="AA1068">
        <v>187</v>
      </c>
      <c r="AB1068" t="s">
        <v>3663</v>
      </c>
      <c r="AC1068" t="s">
        <v>3662</v>
      </c>
      <c r="AD1068">
        <v>5</v>
      </c>
      <c r="AE1068">
        <v>714157.83</v>
      </c>
      <c r="AF1068">
        <v>6168809</v>
      </c>
    </row>
    <row r="1069" spans="1:32" x14ac:dyDescent="0.25">
      <c r="A1069" s="40">
        <v>1067</v>
      </c>
      <c r="B1069" t="s">
        <v>3664</v>
      </c>
      <c r="C1069">
        <v>120</v>
      </c>
      <c r="D1069">
        <v>1969</v>
      </c>
      <c r="E1069">
        <v>0</v>
      </c>
      <c r="F1069">
        <v>3</v>
      </c>
      <c r="H1069">
        <v>1</v>
      </c>
      <c r="J1069">
        <v>1</v>
      </c>
      <c r="K1069" t="s">
        <v>240</v>
      </c>
      <c r="M1069">
        <v>1</v>
      </c>
      <c r="N1069">
        <v>115</v>
      </c>
      <c r="O1069">
        <v>115</v>
      </c>
      <c r="P1069">
        <v>115</v>
      </c>
      <c r="Q1069">
        <v>0</v>
      </c>
      <c r="R1069">
        <v>0</v>
      </c>
      <c r="S1069" t="s">
        <v>3665</v>
      </c>
      <c r="T1069">
        <v>2449</v>
      </c>
      <c r="U1069" t="s">
        <v>312</v>
      </c>
      <c r="V1069" t="s">
        <v>312</v>
      </c>
      <c r="W1069" t="s">
        <v>3180</v>
      </c>
      <c r="X1069">
        <v>2625</v>
      </c>
      <c r="Y1069" t="s">
        <v>244</v>
      </c>
      <c r="AA1069">
        <v>187</v>
      </c>
      <c r="AB1069" t="s">
        <v>3666</v>
      </c>
      <c r="AC1069" t="s">
        <v>3665</v>
      </c>
      <c r="AD1069">
        <v>5</v>
      </c>
      <c r="AE1069">
        <v>711308.4</v>
      </c>
      <c r="AF1069">
        <v>6172154.9199999999</v>
      </c>
    </row>
    <row r="1070" spans="1:32" x14ac:dyDescent="0.25">
      <c r="A1070" s="40">
        <v>1068</v>
      </c>
      <c r="B1070" t="s">
        <v>3667</v>
      </c>
      <c r="C1070">
        <v>120</v>
      </c>
      <c r="D1070">
        <v>1963</v>
      </c>
      <c r="E1070">
        <v>1992</v>
      </c>
      <c r="F1070">
        <v>1</v>
      </c>
      <c r="H1070">
        <v>1</v>
      </c>
      <c r="J1070">
        <v>2</v>
      </c>
      <c r="K1070" t="s">
        <v>260</v>
      </c>
      <c r="L1070">
        <v>2</v>
      </c>
      <c r="M1070">
        <v>1</v>
      </c>
      <c r="N1070">
        <v>115</v>
      </c>
      <c r="O1070">
        <v>115</v>
      </c>
      <c r="P1070">
        <v>115</v>
      </c>
      <c r="Q1070">
        <v>0</v>
      </c>
      <c r="R1070">
        <v>0</v>
      </c>
      <c r="S1070" t="s">
        <v>3668</v>
      </c>
      <c r="T1070">
        <v>2769</v>
      </c>
      <c r="U1070" t="s">
        <v>1138</v>
      </c>
      <c r="V1070" t="s">
        <v>1138</v>
      </c>
      <c r="W1070" t="s">
        <v>290</v>
      </c>
      <c r="X1070">
        <v>2665</v>
      </c>
      <c r="Y1070" t="s">
        <v>257</v>
      </c>
      <c r="AA1070">
        <v>187</v>
      </c>
      <c r="AB1070" t="s">
        <v>3669</v>
      </c>
      <c r="AC1070" t="s">
        <v>3668</v>
      </c>
      <c r="AD1070">
        <v>5</v>
      </c>
      <c r="AE1070">
        <v>713946.17</v>
      </c>
      <c r="AF1070">
        <v>6169123.0700000003</v>
      </c>
    </row>
    <row r="1071" spans="1:32" x14ac:dyDescent="0.25">
      <c r="A1071" s="40">
        <v>1069</v>
      </c>
      <c r="B1071" t="s">
        <v>3670</v>
      </c>
      <c r="C1071">
        <v>130</v>
      </c>
      <c r="D1071">
        <v>1978</v>
      </c>
      <c r="E1071">
        <v>0</v>
      </c>
      <c r="F1071">
        <v>4</v>
      </c>
      <c r="H1071">
        <v>1</v>
      </c>
      <c r="J1071">
        <v>1</v>
      </c>
      <c r="K1071" t="s">
        <v>240</v>
      </c>
      <c r="M1071">
        <v>1</v>
      </c>
      <c r="N1071">
        <v>61</v>
      </c>
      <c r="O1071">
        <v>61</v>
      </c>
      <c r="P1071">
        <v>109</v>
      </c>
      <c r="Q1071">
        <v>0</v>
      </c>
      <c r="R1071">
        <v>0</v>
      </c>
      <c r="S1071" t="s">
        <v>3671</v>
      </c>
      <c r="T1071">
        <v>2225</v>
      </c>
      <c r="U1071" t="s">
        <v>2694</v>
      </c>
      <c r="V1071" t="s">
        <v>2694</v>
      </c>
      <c r="W1071" t="s">
        <v>454</v>
      </c>
      <c r="X1071">
        <v>2665</v>
      </c>
      <c r="Y1071" t="s">
        <v>257</v>
      </c>
      <c r="AA1071">
        <v>187</v>
      </c>
      <c r="AB1071" t="s">
        <v>3672</v>
      </c>
      <c r="AC1071" t="s">
        <v>3671</v>
      </c>
      <c r="AD1071">
        <v>5</v>
      </c>
      <c r="AE1071">
        <v>713400.12</v>
      </c>
      <c r="AF1071">
        <v>6169657.2699999996</v>
      </c>
    </row>
    <row r="1072" spans="1:32" x14ac:dyDescent="0.25">
      <c r="A1072" s="40">
        <v>1070</v>
      </c>
      <c r="B1072" t="s">
        <v>3673</v>
      </c>
      <c r="C1072">
        <v>120</v>
      </c>
      <c r="D1072">
        <v>1964</v>
      </c>
      <c r="E1072">
        <v>1980</v>
      </c>
      <c r="F1072">
        <v>10</v>
      </c>
      <c r="H1072">
        <v>1</v>
      </c>
      <c r="J1072">
        <v>2</v>
      </c>
      <c r="K1072" t="s">
        <v>260</v>
      </c>
      <c r="L1072">
        <v>2</v>
      </c>
      <c r="M1072">
        <v>1</v>
      </c>
      <c r="N1072">
        <v>176</v>
      </c>
      <c r="O1072">
        <v>176</v>
      </c>
      <c r="P1072">
        <v>176</v>
      </c>
      <c r="Q1072">
        <v>0</v>
      </c>
      <c r="R1072">
        <v>0</v>
      </c>
      <c r="S1072" t="s">
        <v>3674</v>
      </c>
      <c r="T1072">
        <v>9160</v>
      </c>
      <c r="U1072" t="s">
        <v>2639</v>
      </c>
      <c r="V1072" t="s">
        <v>2639</v>
      </c>
      <c r="W1072" t="s">
        <v>260</v>
      </c>
      <c r="X1072">
        <v>2625</v>
      </c>
      <c r="Y1072" t="s">
        <v>244</v>
      </c>
      <c r="AA1072">
        <v>187</v>
      </c>
      <c r="AB1072" t="s">
        <v>3675</v>
      </c>
      <c r="AC1072" t="s">
        <v>3674</v>
      </c>
      <c r="AD1072">
        <v>5</v>
      </c>
      <c r="AE1072">
        <v>711639.65</v>
      </c>
      <c r="AF1072">
        <v>6170637.5199999996</v>
      </c>
    </row>
    <row r="1073" spans="1:32" x14ac:dyDescent="0.25">
      <c r="A1073" s="40">
        <v>1071</v>
      </c>
      <c r="B1073" t="s">
        <v>3676</v>
      </c>
      <c r="C1073">
        <v>130</v>
      </c>
      <c r="D1073">
        <v>1993</v>
      </c>
      <c r="E1073">
        <v>0</v>
      </c>
      <c r="F1073">
        <v>4</v>
      </c>
      <c r="H1073">
        <v>2</v>
      </c>
      <c r="J1073">
        <v>1</v>
      </c>
      <c r="K1073" t="s">
        <v>240</v>
      </c>
      <c r="M1073">
        <v>1</v>
      </c>
      <c r="N1073">
        <v>62</v>
      </c>
      <c r="O1073">
        <v>62</v>
      </c>
      <c r="P1073">
        <v>123</v>
      </c>
      <c r="Q1073">
        <v>0</v>
      </c>
      <c r="R1073">
        <v>0</v>
      </c>
      <c r="S1073" t="s">
        <v>3677</v>
      </c>
      <c r="T1073">
        <v>250</v>
      </c>
      <c r="U1073" t="s">
        <v>303</v>
      </c>
      <c r="V1073" t="s">
        <v>303</v>
      </c>
      <c r="W1073" t="s">
        <v>565</v>
      </c>
      <c r="X1073">
        <v>2625</v>
      </c>
      <c r="Y1073" t="s">
        <v>244</v>
      </c>
      <c r="AA1073">
        <v>187</v>
      </c>
      <c r="AB1073" t="s">
        <v>3678</v>
      </c>
      <c r="AC1073" t="s">
        <v>3677</v>
      </c>
      <c r="AD1073">
        <v>5</v>
      </c>
      <c r="AE1073">
        <v>711571.15</v>
      </c>
      <c r="AF1073">
        <v>6172491.3499999996</v>
      </c>
    </row>
    <row r="1074" spans="1:32" x14ac:dyDescent="0.25">
      <c r="A1074" s="40">
        <v>1072</v>
      </c>
      <c r="B1074" t="s">
        <v>3679</v>
      </c>
      <c r="C1074">
        <v>130</v>
      </c>
      <c r="D1074">
        <v>1978</v>
      </c>
      <c r="E1074">
        <v>0</v>
      </c>
      <c r="F1074">
        <v>4</v>
      </c>
      <c r="H1074">
        <v>1</v>
      </c>
      <c r="J1074">
        <v>1</v>
      </c>
      <c r="K1074" t="s">
        <v>240</v>
      </c>
      <c r="M1074">
        <v>1</v>
      </c>
      <c r="N1074">
        <v>63</v>
      </c>
      <c r="O1074">
        <v>63</v>
      </c>
      <c r="P1074">
        <v>112</v>
      </c>
      <c r="Q1074">
        <v>0</v>
      </c>
      <c r="R1074">
        <v>0</v>
      </c>
      <c r="S1074" t="s">
        <v>3680</v>
      </c>
      <c r="T1074">
        <v>2525</v>
      </c>
      <c r="U1074" t="s">
        <v>2564</v>
      </c>
      <c r="V1074" t="s">
        <v>2564</v>
      </c>
      <c r="W1074" t="s">
        <v>454</v>
      </c>
      <c r="X1074">
        <v>2665</v>
      </c>
      <c r="Y1074" t="s">
        <v>257</v>
      </c>
      <c r="AA1074">
        <v>187</v>
      </c>
      <c r="AB1074" t="s">
        <v>3681</v>
      </c>
      <c r="AC1074" t="s">
        <v>3680</v>
      </c>
      <c r="AD1074">
        <v>5</v>
      </c>
      <c r="AE1074">
        <v>713493.67</v>
      </c>
      <c r="AF1074">
        <v>6169776.5499999998</v>
      </c>
    </row>
    <row r="1075" spans="1:32" x14ac:dyDescent="0.25">
      <c r="A1075" s="40">
        <v>1073</v>
      </c>
      <c r="B1075" t="s">
        <v>3682</v>
      </c>
      <c r="C1075">
        <v>120</v>
      </c>
      <c r="D1075">
        <v>1964</v>
      </c>
      <c r="E1075">
        <v>1974</v>
      </c>
      <c r="F1075">
        <v>90</v>
      </c>
      <c r="H1075">
        <v>1</v>
      </c>
      <c r="J1075">
        <v>2</v>
      </c>
      <c r="K1075" t="s">
        <v>247</v>
      </c>
      <c r="M1075">
        <v>1</v>
      </c>
      <c r="N1075">
        <v>145</v>
      </c>
      <c r="O1075">
        <v>145</v>
      </c>
      <c r="P1075">
        <v>145</v>
      </c>
      <c r="Q1075">
        <v>0</v>
      </c>
      <c r="R1075">
        <v>0</v>
      </c>
      <c r="S1075" t="s">
        <v>3683</v>
      </c>
      <c r="T1075">
        <v>2769</v>
      </c>
      <c r="U1075" t="s">
        <v>1138</v>
      </c>
      <c r="V1075" t="s">
        <v>1138</v>
      </c>
      <c r="W1075" t="s">
        <v>1604</v>
      </c>
      <c r="X1075">
        <v>2665</v>
      </c>
      <c r="Y1075" t="s">
        <v>257</v>
      </c>
      <c r="AA1075">
        <v>187</v>
      </c>
      <c r="AB1075" t="s">
        <v>3684</v>
      </c>
      <c r="AC1075" t="s">
        <v>3683</v>
      </c>
      <c r="AD1075">
        <v>5</v>
      </c>
      <c r="AE1075">
        <v>713718.46</v>
      </c>
      <c r="AF1075">
        <v>6168928.5099999998</v>
      </c>
    </row>
    <row r="1076" spans="1:32" x14ac:dyDescent="0.25">
      <c r="A1076" s="40">
        <v>1074</v>
      </c>
      <c r="B1076" t="s">
        <v>3685</v>
      </c>
      <c r="C1076">
        <v>130</v>
      </c>
      <c r="D1076">
        <v>1974</v>
      </c>
      <c r="E1076">
        <v>0</v>
      </c>
      <c r="F1076">
        <v>1</v>
      </c>
      <c r="H1076">
        <v>1</v>
      </c>
      <c r="J1076">
        <v>1</v>
      </c>
      <c r="K1076" t="s">
        <v>240</v>
      </c>
      <c r="M1076">
        <v>1</v>
      </c>
      <c r="N1076">
        <v>111</v>
      </c>
      <c r="O1076">
        <v>111</v>
      </c>
      <c r="P1076">
        <v>111</v>
      </c>
      <c r="Q1076">
        <v>0</v>
      </c>
      <c r="R1076">
        <v>0</v>
      </c>
      <c r="S1076" t="s">
        <v>3686</v>
      </c>
      <c r="T1076">
        <v>4260</v>
      </c>
      <c r="U1076" t="s">
        <v>851</v>
      </c>
      <c r="V1076" t="s">
        <v>851</v>
      </c>
      <c r="W1076" t="s">
        <v>2367</v>
      </c>
      <c r="X1076">
        <v>2665</v>
      </c>
      <c r="Y1076" t="s">
        <v>257</v>
      </c>
      <c r="AA1076">
        <v>187</v>
      </c>
      <c r="AB1076" t="s">
        <v>3687</v>
      </c>
      <c r="AC1076" t="s">
        <v>3686</v>
      </c>
      <c r="AD1076">
        <v>5</v>
      </c>
      <c r="AE1076">
        <v>713647.01</v>
      </c>
      <c r="AF1076">
        <v>6169053.8099999996</v>
      </c>
    </row>
    <row r="1077" spans="1:32" x14ac:dyDescent="0.25">
      <c r="A1077" s="40">
        <v>1075</v>
      </c>
      <c r="B1077" t="s">
        <v>3688</v>
      </c>
      <c r="C1077">
        <v>120</v>
      </c>
      <c r="D1077">
        <v>1973</v>
      </c>
      <c r="E1077">
        <v>0</v>
      </c>
      <c r="F1077">
        <v>3</v>
      </c>
      <c r="H1077">
        <v>1</v>
      </c>
      <c r="J1077">
        <v>2</v>
      </c>
      <c r="K1077" t="s">
        <v>260</v>
      </c>
      <c r="M1077">
        <v>1</v>
      </c>
      <c r="N1077">
        <v>109</v>
      </c>
      <c r="O1077">
        <v>109</v>
      </c>
      <c r="P1077">
        <v>109</v>
      </c>
      <c r="Q1077">
        <v>0</v>
      </c>
      <c r="R1077">
        <v>0</v>
      </c>
      <c r="S1077" t="s">
        <v>3689</v>
      </c>
      <c r="T1077">
        <v>6710</v>
      </c>
      <c r="U1077" t="s">
        <v>327</v>
      </c>
      <c r="V1077" t="s">
        <v>327</v>
      </c>
      <c r="W1077" t="s">
        <v>703</v>
      </c>
      <c r="X1077">
        <v>2625</v>
      </c>
      <c r="Y1077" t="s">
        <v>244</v>
      </c>
      <c r="AA1077">
        <v>187</v>
      </c>
      <c r="AB1077" t="s">
        <v>3690</v>
      </c>
      <c r="AC1077" t="s">
        <v>3689</v>
      </c>
      <c r="AD1077">
        <v>5</v>
      </c>
      <c r="AE1077">
        <v>710702.48</v>
      </c>
      <c r="AF1077">
        <v>6171890.25</v>
      </c>
    </row>
    <row r="1078" spans="1:32" x14ac:dyDescent="0.25">
      <c r="A1078" s="40">
        <v>1076</v>
      </c>
      <c r="B1078" t="s">
        <v>3691</v>
      </c>
      <c r="C1078">
        <v>120</v>
      </c>
      <c r="D1078">
        <v>1965</v>
      </c>
      <c r="E1078">
        <v>0</v>
      </c>
      <c r="F1078">
        <v>3</v>
      </c>
      <c r="H1078">
        <v>1</v>
      </c>
      <c r="J1078">
        <v>2</v>
      </c>
      <c r="K1078" t="s">
        <v>247</v>
      </c>
      <c r="L1078">
        <v>2</v>
      </c>
      <c r="M1078">
        <v>1</v>
      </c>
      <c r="N1078">
        <v>114</v>
      </c>
      <c r="O1078">
        <v>114</v>
      </c>
      <c r="P1078">
        <v>114</v>
      </c>
      <c r="Q1078">
        <v>0</v>
      </c>
      <c r="R1078">
        <v>0</v>
      </c>
      <c r="S1078" t="s">
        <v>3692</v>
      </c>
      <c r="T1078">
        <v>2160</v>
      </c>
      <c r="U1078" t="s">
        <v>2688</v>
      </c>
      <c r="V1078" t="s">
        <v>2688</v>
      </c>
      <c r="W1078" t="s">
        <v>811</v>
      </c>
      <c r="X1078">
        <v>2625</v>
      </c>
      <c r="Y1078" t="s">
        <v>244</v>
      </c>
      <c r="AA1078">
        <v>187</v>
      </c>
      <c r="AB1078" t="s">
        <v>3693</v>
      </c>
      <c r="AC1078" t="s">
        <v>3692</v>
      </c>
      <c r="AD1078">
        <v>5</v>
      </c>
      <c r="AE1078">
        <v>712772.52</v>
      </c>
      <c r="AF1078">
        <v>6170303.8499999996</v>
      </c>
    </row>
    <row r="1079" spans="1:32" x14ac:dyDescent="0.25">
      <c r="A1079" s="40">
        <v>1077</v>
      </c>
      <c r="B1079" t="s">
        <v>3694</v>
      </c>
      <c r="C1079">
        <v>130</v>
      </c>
      <c r="D1079">
        <v>1993</v>
      </c>
      <c r="E1079">
        <v>0</v>
      </c>
      <c r="F1079">
        <v>4</v>
      </c>
      <c r="H1079">
        <v>2</v>
      </c>
      <c r="J1079">
        <v>1</v>
      </c>
      <c r="K1079" t="s">
        <v>240</v>
      </c>
      <c r="M1079">
        <v>1</v>
      </c>
      <c r="N1079">
        <v>90</v>
      </c>
      <c r="O1079">
        <v>90</v>
      </c>
      <c r="P1079">
        <v>90</v>
      </c>
      <c r="Q1079">
        <v>0</v>
      </c>
      <c r="R1079">
        <v>0</v>
      </c>
      <c r="S1079" t="s">
        <v>3695</v>
      </c>
      <c r="T1079">
        <v>250</v>
      </c>
      <c r="U1079" t="s">
        <v>303</v>
      </c>
      <c r="V1079" t="s">
        <v>303</v>
      </c>
      <c r="W1079" t="s">
        <v>558</v>
      </c>
      <c r="X1079">
        <v>2625</v>
      </c>
      <c r="Y1079" t="s">
        <v>244</v>
      </c>
      <c r="AA1079">
        <v>187</v>
      </c>
      <c r="AB1079" t="s">
        <v>3696</v>
      </c>
      <c r="AC1079" t="s">
        <v>3695</v>
      </c>
      <c r="AD1079">
        <v>5</v>
      </c>
      <c r="AE1079">
        <v>711583.14</v>
      </c>
      <c r="AF1079">
        <v>6172463.79</v>
      </c>
    </row>
    <row r="1080" spans="1:32" x14ac:dyDescent="0.25">
      <c r="A1080" s="40">
        <v>1078</v>
      </c>
      <c r="B1080" t="s">
        <v>3697</v>
      </c>
      <c r="C1080">
        <v>130</v>
      </c>
      <c r="D1080">
        <v>1978</v>
      </c>
      <c r="E1080">
        <v>0</v>
      </c>
      <c r="F1080">
        <v>4</v>
      </c>
      <c r="H1080">
        <v>1</v>
      </c>
      <c r="J1080">
        <v>1</v>
      </c>
      <c r="K1080" t="s">
        <v>240</v>
      </c>
      <c r="M1080">
        <v>1</v>
      </c>
      <c r="N1080">
        <v>63</v>
      </c>
      <c r="O1080">
        <v>63</v>
      </c>
      <c r="P1080">
        <v>112</v>
      </c>
      <c r="Q1080">
        <v>0</v>
      </c>
      <c r="R1080">
        <v>0</v>
      </c>
      <c r="S1080" t="s">
        <v>3698</v>
      </c>
      <c r="T1080">
        <v>975</v>
      </c>
      <c r="U1080" t="s">
        <v>2560</v>
      </c>
      <c r="V1080" t="s">
        <v>2560</v>
      </c>
      <c r="W1080" t="s">
        <v>869</v>
      </c>
      <c r="X1080">
        <v>2665</v>
      </c>
      <c r="Y1080" t="s">
        <v>257</v>
      </c>
      <c r="AA1080">
        <v>187</v>
      </c>
      <c r="AB1080" t="s">
        <v>3699</v>
      </c>
      <c r="AC1080" t="s">
        <v>3698</v>
      </c>
      <c r="AD1080">
        <v>5</v>
      </c>
      <c r="AE1080">
        <v>713729.1</v>
      </c>
      <c r="AF1080">
        <v>6169474.6500000004</v>
      </c>
    </row>
    <row r="1081" spans="1:32" x14ac:dyDescent="0.25">
      <c r="A1081" s="40">
        <v>1079</v>
      </c>
      <c r="B1081" t="s">
        <v>3700</v>
      </c>
      <c r="C1081">
        <v>120</v>
      </c>
      <c r="D1081">
        <v>1966</v>
      </c>
      <c r="E1081">
        <v>0</v>
      </c>
      <c r="F1081">
        <v>3</v>
      </c>
      <c r="H1081">
        <v>1</v>
      </c>
      <c r="J1081">
        <v>1</v>
      </c>
      <c r="K1081" t="s">
        <v>240</v>
      </c>
      <c r="M1081">
        <v>1</v>
      </c>
      <c r="N1081">
        <v>102</v>
      </c>
      <c r="O1081">
        <v>102</v>
      </c>
      <c r="P1081">
        <v>102</v>
      </c>
      <c r="Q1081">
        <v>0</v>
      </c>
      <c r="R1081">
        <v>0</v>
      </c>
      <c r="S1081" t="s">
        <v>3701</v>
      </c>
      <c r="T1081">
        <v>6391</v>
      </c>
      <c r="U1081" t="s">
        <v>539</v>
      </c>
      <c r="V1081" t="s">
        <v>539</v>
      </c>
      <c r="W1081" t="s">
        <v>763</v>
      </c>
      <c r="X1081">
        <v>2625</v>
      </c>
      <c r="Y1081" t="s">
        <v>244</v>
      </c>
      <c r="AA1081">
        <v>187</v>
      </c>
      <c r="AB1081" t="s">
        <v>3702</v>
      </c>
      <c r="AC1081" t="s">
        <v>3701</v>
      </c>
      <c r="AD1081">
        <v>5</v>
      </c>
      <c r="AE1081">
        <v>711233.07</v>
      </c>
      <c r="AF1081">
        <v>6171581.0899999999</v>
      </c>
    </row>
    <row r="1082" spans="1:32" x14ac:dyDescent="0.25">
      <c r="A1082" s="40">
        <v>1080</v>
      </c>
      <c r="B1082" t="s">
        <v>3703</v>
      </c>
      <c r="C1082">
        <v>120</v>
      </c>
      <c r="D1082">
        <v>1970</v>
      </c>
      <c r="E1082">
        <v>0</v>
      </c>
      <c r="F1082">
        <v>3</v>
      </c>
      <c r="H1082">
        <v>1</v>
      </c>
      <c r="J1082">
        <v>2</v>
      </c>
      <c r="K1082" t="s">
        <v>260</v>
      </c>
      <c r="M1082">
        <v>1</v>
      </c>
      <c r="N1082">
        <v>187</v>
      </c>
      <c r="O1082">
        <v>187</v>
      </c>
      <c r="P1082">
        <v>187</v>
      </c>
      <c r="Q1082">
        <v>0</v>
      </c>
      <c r="R1082">
        <v>0</v>
      </c>
      <c r="S1082" t="s">
        <v>3704</v>
      </c>
      <c r="T1082">
        <v>7882</v>
      </c>
      <c r="U1082" t="s">
        <v>372</v>
      </c>
      <c r="V1082" t="s">
        <v>372</v>
      </c>
      <c r="W1082" t="s">
        <v>3705</v>
      </c>
      <c r="X1082">
        <v>2625</v>
      </c>
      <c r="Y1082" t="s">
        <v>244</v>
      </c>
      <c r="AA1082">
        <v>187</v>
      </c>
      <c r="AB1082" t="s">
        <v>3706</v>
      </c>
      <c r="AC1082" t="s">
        <v>3704</v>
      </c>
      <c r="AD1082">
        <v>5</v>
      </c>
      <c r="AE1082">
        <v>711907</v>
      </c>
      <c r="AF1082">
        <v>6172301.6200000001</v>
      </c>
    </row>
    <row r="1083" spans="1:32" x14ac:dyDescent="0.25">
      <c r="A1083" s="40">
        <v>1081</v>
      </c>
      <c r="B1083" t="s">
        <v>3707</v>
      </c>
      <c r="C1083">
        <v>120</v>
      </c>
      <c r="D1083">
        <v>1967</v>
      </c>
      <c r="E1083">
        <v>0</v>
      </c>
      <c r="F1083">
        <v>3</v>
      </c>
      <c r="H1083">
        <v>1</v>
      </c>
      <c r="J1083">
        <v>1</v>
      </c>
      <c r="K1083" t="s">
        <v>240</v>
      </c>
      <c r="L1083">
        <v>2</v>
      </c>
      <c r="M1083">
        <v>1</v>
      </c>
      <c r="N1083">
        <v>103</v>
      </c>
      <c r="O1083">
        <v>103</v>
      </c>
      <c r="P1083">
        <v>103</v>
      </c>
      <c r="Q1083">
        <v>0</v>
      </c>
      <c r="R1083">
        <v>0</v>
      </c>
      <c r="S1083" t="s">
        <v>3708</v>
      </c>
      <c r="T1083">
        <v>6391</v>
      </c>
      <c r="U1083" t="s">
        <v>539</v>
      </c>
      <c r="V1083" t="s">
        <v>539</v>
      </c>
      <c r="W1083" t="s">
        <v>714</v>
      </c>
      <c r="X1083">
        <v>2625</v>
      </c>
      <c r="Y1083" t="s">
        <v>244</v>
      </c>
      <c r="AA1083">
        <v>187</v>
      </c>
      <c r="AB1083" t="s">
        <v>3709</v>
      </c>
      <c r="AC1083" t="s">
        <v>3708</v>
      </c>
      <c r="AD1083">
        <v>5</v>
      </c>
      <c r="AE1083">
        <v>711270.13</v>
      </c>
      <c r="AF1083">
        <v>6171530.0099999998</v>
      </c>
    </row>
    <row r="1084" spans="1:32" x14ac:dyDescent="0.25">
      <c r="A1084" s="40">
        <v>1082</v>
      </c>
      <c r="B1084" t="s">
        <v>3710</v>
      </c>
      <c r="C1084">
        <v>120</v>
      </c>
      <c r="D1084">
        <v>1973</v>
      </c>
      <c r="E1084">
        <v>0</v>
      </c>
      <c r="F1084">
        <v>3</v>
      </c>
      <c r="H1084">
        <v>1</v>
      </c>
      <c r="J1084">
        <v>2</v>
      </c>
      <c r="K1084" t="s">
        <v>260</v>
      </c>
      <c r="M1084">
        <v>1</v>
      </c>
      <c r="N1084">
        <v>185</v>
      </c>
      <c r="O1084">
        <v>185</v>
      </c>
      <c r="P1084">
        <v>185</v>
      </c>
      <c r="Q1084">
        <v>0</v>
      </c>
      <c r="R1084">
        <v>0</v>
      </c>
      <c r="S1084" t="s">
        <v>3711</v>
      </c>
      <c r="T1084">
        <v>7882</v>
      </c>
      <c r="U1084" t="s">
        <v>372</v>
      </c>
      <c r="V1084" t="s">
        <v>372</v>
      </c>
      <c r="W1084" t="s">
        <v>3712</v>
      </c>
      <c r="X1084">
        <v>2625</v>
      </c>
      <c r="Y1084" t="s">
        <v>244</v>
      </c>
      <c r="AA1084">
        <v>187</v>
      </c>
      <c r="AB1084" t="s">
        <v>3713</v>
      </c>
      <c r="AC1084" t="s">
        <v>3711</v>
      </c>
      <c r="AD1084">
        <v>5</v>
      </c>
      <c r="AE1084">
        <v>711878.67</v>
      </c>
      <c r="AF1084">
        <v>6172325.3600000003</v>
      </c>
    </row>
    <row r="1085" spans="1:32" x14ac:dyDescent="0.25">
      <c r="A1085" s="40">
        <v>1083</v>
      </c>
      <c r="B1085" t="s">
        <v>3714</v>
      </c>
      <c r="C1085">
        <v>120</v>
      </c>
      <c r="D1085">
        <v>1827</v>
      </c>
      <c r="E1085">
        <v>1969</v>
      </c>
      <c r="F1085">
        <v>7</v>
      </c>
      <c r="H1085">
        <v>2</v>
      </c>
      <c r="J1085">
        <v>2</v>
      </c>
      <c r="K1085" t="s">
        <v>260</v>
      </c>
      <c r="M1085">
        <v>1</v>
      </c>
      <c r="N1085">
        <v>82</v>
      </c>
      <c r="O1085">
        <v>82</v>
      </c>
      <c r="P1085">
        <v>130</v>
      </c>
      <c r="Q1085">
        <v>0</v>
      </c>
      <c r="R1085">
        <v>0</v>
      </c>
      <c r="S1085" t="s">
        <v>3715</v>
      </c>
      <c r="T1085">
        <v>3728</v>
      </c>
      <c r="U1085" t="s">
        <v>2643</v>
      </c>
      <c r="V1085" t="s">
        <v>2643</v>
      </c>
      <c r="W1085" t="s">
        <v>247</v>
      </c>
      <c r="X1085">
        <v>2625</v>
      </c>
      <c r="Y1085" t="s">
        <v>244</v>
      </c>
      <c r="AA1085">
        <v>187</v>
      </c>
      <c r="AB1085" t="s">
        <v>707</v>
      </c>
      <c r="AC1085" t="s">
        <v>3715</v>
      </c>
      <c r="AD1085">
        <v>5</v>
      </c>
      <c r="AE1085">
        <v>711803.16</v>
      </c>
      <c r="AF1085">
        <v>6170802.1600000001</v>
      </c>
    </row>
    <row r="1086" spans="1:32" x14ac:dyDescent="0.25">
      <c r="A1086" s="40">
        <v>1084</v>
      </c>
      <c r="B1086" t="s">
        <v>3716</v>
      </c>
      <c r="C1086">
        <v>130</v>
      </c>
      <c r="D1086">
        <v>1978</v>
      </c>
      <c r="E1086">
        <v>0</v>
      </c>
      <c r="F1086">
        <v>4</v>
      </c>
      <c r="H1086">
        <v>1</v>
      </c>
      <c r="J1086">
        <v>1</v>
      </c>
      <c r="K1086" t="s">
        <v>240</v>
      </c>
      <c r="M1086">
        <v>1</v>
      </c>
      <c r="N1086">
        <v>63</v>
      </c>
      <c r="O1086">
        <v>63</v>
      </c>
      <c r="P1086">
        <v>112</v>
      </c>
      <c r="Q1086">
        <v>0</v>
      </c>
      <c r="R1086">
        <v>0</v>
      </c>
      <c r="S1086" t="s">
        <v>3717</v>
      </c>
      <c r="T1086">
        <v>5475</v>
      </c>
      <c r="U1086" t="s">
        <v>3004</v>
      </c>
      <c r="V1086" t="s">
        <v>3004</v>
      </c>
      <c r="W1086" t="s">
        <v>393</v>
      </c>
      <c r="X1086">
        <v>2665</v>
      </c>
      <c r="Y1086" t="s">
        <v>257</v>
      </c>
      <c r="AA1086">
        <v>187</v>
      </c>
      <c r="AB1086" t="s">
        <v>3718</v>
      </c>
      <c r="AC1086" t="s">
        <v>3717</v>
      </c>
      <c r="AD1086">
        <v>5</v>
      </c>
      <c r="AE1086">
        <v>713712.54</v>
      </c>
      <c r="AF1086">
        <v>6169659.9900000002</v>
      </c>
    </row>
    <row r="1087" spans="1:32" x14ac:dyDescent="0.25">
      <c r="A1087" s="40">
        <v>1085</v>
      </c>
      <c r="B1087" t="s">
        <v>3719</v>
      </c>
      <c r="C1087">
        <v>120</v>
      </c>
      <c r="D1087">
        <v>1971</v>
      </c>
      <c r="E1087">
        <v>0</v>
      </c>
      <c r="F1087">
        <v>3</v>
      </c>
      <c r="H1087">
        <v>1</v>
      </c>
      <c r="J1087">
        <v>2</v>
      </c>
      <c r="K1087" t="s">
        <v>260</v>
      </c>
      <c r="M1087">
        <v>1</v>
      </c>
      <c r="N1087">
        <v>147</v>
      </c>
      <c r="O1087">
        <v>147</v>
      </c>
      <c r="P1087">
        <v>147</v>
      </c>
      <c r="Q1087">
        <v>0</v>
      </c>
      <c r="R1087">
        <v>0</v>
      </c>
      <c r="S1087" t="s">
        <v>3720</v>
      </c>
      <c r="T1087">
        <v>6178</v>
      </c>
      <c r="U1087" t="s">
        <v>2647</v>
      </c>
      <c r="V1087" t="s">
        <v>2647</v>
      </c>
      <c r="W1087" t="s">
        <v>811</v>
      </c>
      <c r="X1087">
        <v>2625</v>
      </c>
      <c r="Y1087" t="s">
        <v>244</v>
      </c>
      <c r="AA1087">
        <v>187</v>
      </c>
      <c r="AB1087" t="s">
        <v>3721</v>
      </c>
      <c r="AC1087" t="s">
        <v>3720</v>
      </c>
      <c r="AD1087">
        <v>5</v>
      </c>
      <c r="AE1087">
        <v>711710.12</v>
      </c>
      <c r="AF1087">
        <v>6171594.3399999999</v>
      </c>
    </row>
    <row r="1088" spans="1:32" x14ac:dyDescent="0.25">
      <c r="A1088" s="40">
        <v>1086</v>
      </c>
      <c r="B1088" t="s">
        <v>3722</v>
      </c>
      <c r="C1088">
        <v>120</v>
      </c>
      <c r="D1088">
        <v>1960</v>
      </c>
      <c r="E1088">
        <v>1989</v>
      </c>
      <c r="F1088">
        <v>3</v>
      </c>
      <c r="H1088">
        <v>1</v>
      </c>
      <c r="J1088">
        <v>2</v>
      </c>
      <c r="K1088" t="s">
        <v>260</v>
      </c>
      <c r="M1088">
        <v>1</v>
      </c>
      <c r="N1088">
        <v>169</v>
      </c>
      <c r="O1088">
        <v>169</v>
      </c>
      <c r="P1088">
        <v>141</v>
      </c>
      <c r="Q1088">
        <v>0</v>
      </c>
      <c r="R1088">
        <v>0</v>
      </c>
      <c r="S1088" t="s">
        <v>3723</v>
      </c>
      <c r="T1088">
        <v>7243</v>
      </c>
      <c r="U1088" t="s">
        <v>417</v>
      </c>
      <c r="V1088" t="s">
        <v>417</v>
      </c>
      <c r="W1088" t="s">
        <v>783</v>
      </c>
      <c r="X1088">
        <v>2665</v>
      </c>
      <c r="Y1088" t="s">
        <v>257</v>
      </c>
      <c r="AA1088">
        <v>187</v>
      </c>
      <c r="AB1088" t="s">
        <v>3724</v>
      </c>
      <c r="AC1088" t="s">
        <v>3723</v>
      </c>
      <c r="AD1088">
        <v>5</v>
      </c>
      <c r="AE1088">
        <v>713002.29</v>
      </c>
      <c r="AF1088">
        <v>6169137.4900000002</v>
      </c>
    </row>
    <row r="1089" spans="1:32" x14ac:dyDescent="0.25">
      <c r="A1089" s="40">
        <v>1087</v>
      </c>
      <c r="B1089" t="s">
        <v>3725</v>
      </c>
      <c r="C1089">
        <v>120</v>
      </c>
      <c r="D1089">
        <v>1972</v>
      </c>
      <c r="E1089">
        <v>0</v>
      </c>
      <c r="F1089">
        <v>3</v>
      </c>
      <c r="H1089">
        <v>1</v>
      </c>
      <c r="J1089">
        <v>2</v>
      </c>
      <c r="K1089" t="s">
        <v>260</v>
      </c>
      <c r="M1089">
        <v>1</v>
      </c>
      <c r="N1089">
        <v>136</v>
      </c>
      <c r="O1089">
        <v>136</v>
      </c>
      <c r="P1089">
        <v>136</v>
      </c>
      <c r="Q1089">
        <v>0</v>
      </c>
      <c r="R1089">
        <v>0</v>
      </c>
      <c r="S1089" t="s">
        <v>3726</v>
      </c>
      <c r="T1089">
        <v>7882</v>
      </c>
      <c r="U1089" t="s">
        <v>372</v>
      </c>
      <c r="V1089" t="s">
        <v>372</v>
      </c>
      <c r="W1089" t="s">
        <v>441</v>
      </c>
      <c r="X1089">
        <v>2625</v>
      </c>
      <c r="Y1089" t="s">
        <v>244</v>
      </c>
      <c r="AA1089">
        <v>187</v>
      </c>
      <c r="AB1089" t="s">
        <v>3727</v>
      </c>
      <c r="AC1089" t="s">
        <v>3726</v>
      </c>
      <c r="AD1089">
        <v>5</v>
      </c>
      <c r="AE1089">
        <v>711894.61</v>
      </c>
      <c r="AF1089">
        <v>6171622.2199999997</v>
      </c>
    </row>
    <row r="1090" spans="1:32" x14ac:dyDescent="0.25">
      <c r="A1090" s="40">
        <v>1088</v>
      </c>
      <c r="B1090" t="s">
        <v>3728</v>
      </c>
      <c r="C1090">
        <v>140</v>
      </c>
      <c r="D1090">
        <v>1966</v>
      </c>
      <c r="E1090">
        <v>0</v>
      </c>
      <c r="F1090">
        <v>1</v>
      </c>
      <c r="H1090">
        <v>6</v>
      </c>
      <c r="J1090">
        <v>1</v>
      </c>
      <c r="K1090" t="s">
        <v>240</v>
      </c>
      <c r="M1090">
        <v>3</v>
      </c>
      <c r="N1090">
        <v>531</v>
      </c>
      <c r="O1090">
        <v>1615</v>
      </c>
      <c r="P1090">
        <v>1578</v>
      </c>
      <c r="Q1090">
        <v>0</v>
      </c>
      <c r="R1090">
        <v>0</v>
      </c>
      <c r="S1090" t="s">
        <v>3729</v>
      </c>
      <c r="T1090">
        <v>9267</v>
      </c>
      <c r="U1090" t="s">
        <v>2485</v>
      </c>
      <c r="V1090" t="s">
        <v>2485</v>
      </c>
      <c r="W1090" t="s">
        <v>413</v>
      </c>
      <c r="X1090">
        <v>2665</v>
      </c>
      <c r="Y1090" t="s">
        <v>257</v>
      </c>
      <c r="AA1090">
        <v>187</v>
      </c>
      <c r="AB1090" t="s">
        <v>2486</v>
      </c>
      <c r="AC1090" t="s">
        <v>3729</v>
      </c>
      <c r="AD1090">
        <v>5</v>
      </c>
      <c r="AE1090">
        <v>713069.76</v>
      </c>
      <c r="AF1090">
        <v>6169597.4199999999</v>
      </c>
    </row>
    <row r="1091" spans="1:32" x14ac:dyDescent="0.25">
      <c r="A1091" s="40">
        <v>1089</v>
      </c>
      <c r="B1091" t="s">
        <v>3730</v>
      </c>
      <c r="C1091">
        <v>130</v>
      </c>
      <c r="D1091">
        <v>1993</v>
      </c>
      <c r="E1091">
        <v>0</v>
      </c>
      <c r="F1091">
        <v>4</v>
      </c>
      <c r="H1091">
        <v>2</v>
      </c>
      <c r="J1091">
        <v>1</v>
      </c>
      <c r="K1091" t="s">
        <v>240</v>
      </c>
      <c r="M1091">
        <v>1</v>
      </c>
      <c r="N1091">
        <v>76</v>
      </c>
      <c r="O1091">
        <v>76</v>
      </c>
      <c r="P1091">
        <v>76</v>
      </c>
      <c r="Q1091">
        <v>0</v>
      </c>
      <c r="R1091">
        <v>0</v>
      </c>
      <c r="S1091" t="s">
        <v>3731</v>
      </c>
      <c r="T1091">
        <v>250</v>
      </c>
      <c r="U1091" t="s">
        <v>303</v>
      </c>
      <c r="V1091" t="s">
        <v>303</v>
      </c>
      <c r="W1091" t="s">
        <v>323</v>
      </c>
      <c r="X1091">
        <v>2625</v>
      </c>
      <c r="Y1091" t="s">
        <v>244</v>
      </c>
      <c r="AA1091">
        <v>187</v>
      </c>
      <c r="AB1091" t="s">
        <v>3732</v>
      </c>
      <c r="AC1091" t="s">
        <v>3731</v>
      </c>
      <c r="AD1091">
        <v>5</v>
      </c>
      <c r="AE1091">
        <v>711548.29</v>
      </c>
      <c r="AF1091">
        <v>6172499.2000000002</v>
      </c>
    </row>
    <row r="1092" spans="1:32" x14ac:dyDescent="0.25">
      <c r="A1092" s="40">
        <v>1090</v>
      </c>
      <c r="B1092" t="s">
        <v>3733</v>
      </c>
      <c r="C1092">
        <v>130</v>
      </c>
      <c r="D1092">
        <v>1978</v>
      </c>
      <c r="E1092">
        <v>0</v>
      </c>
      <c r="F1092">
        <v>4</v>
      </c>
      <c r="H1092">
        <v>1</v>
      </c>
      <c r="J1092">
        <v>1</v>
      </c>
      <c r="K1092" t="s">
        <v>240</v>
      </c>
      <c r="M1092">
        <v>1</v>
      </c>
      <c r="N1092">
        <v>61</v>
      </c>
      <c r="O1092">
        <v>61</v>
      </c>
      <c r="P1092">
        <v>109</v>
      </c>
      <c r="Q1092">
        <v>0</v>
      </c>
      <c r="R1092">
        <v>0</v>
      </c>
      <c r="S1092" t="s">
        <v>3734</v>
      </c>
      <c r="T1092">
        <v>975</v>
      </c>
      <c r="U1092" t="s">
        <v>2560</v>
      </c>
      <c r="V1092" t="s">
        <v>2560</v>
      </c>
      <c r="W1092" t="s">
        <v>811</v>
      </c>
      <c r="X1092">
        <v>2665</v>
      </c>
      <c r="Y1092" t="s">
        <v>257</v>
      </c>
      <c r="AA1092">
        <v>187</v>
      </c>
      <c r="AB1092" t="s">
        <v>3735</v>
      </c>
      <c r="AC1092" t="s">
        <v>3734</v>
      </c>
      <c r="AD1092">
        <v>5</v>
      </c>
      <c r="AE1092">
        <v>713718.57</v>
      </c>
      <c r="AF1092">
        <v>6169491.71</v>
      </c>
    </row>
    <row r="1093" spans="1:32" x14ac:dyDescent="0.25">
      <c r="A1093" s="40">
        <v>1091</v>
      </c>
      <c r="B1093" t="s">
        <v>3736</v>
      </c>
      <c r="C1093">
        <v>120</v>
      </c>
      <c r="D1093">
        <v>2003</v>
      </c>
      <c r="E1093">
        <v>0</v>
      </c>
      <c r="F1093">
        <v>4</v>
      </c>
      <c r="H1093">
        <v>1</v>
      </c>
      <c r="J1093">
        <v>1</v>
      </c>
      <c r="K1093" t="s">
        <v>240</v>
      </c>
      <c r="L1093">
        <v>90</v>
      </c>
      <c r="M1093">
        <v>1</v>
      </c>
      <c r="N1093">
        <v>102</v>
      </c>
      <c r="O1093">
        <v>102</v>
      </c>
      <c r="P1093">
        <v>184</v>
      </c>
      <c r="Q1093">
        <v>0</v>
      </c>
      <c r="R1093">
        <v>0</v>
      </c>
      <c r="S1093" t="s">
        <v>3737</v>
      </c>
      <c r="T1093">
        <v>2449</v>
      </c>
      <c r="U1093" t="s">
        <v>312</v>
      </c>
      <c r="V1093" t="s">
        <v>312</v>
      </c>
      <c r="W1093" t="s">
        <v>3738</v>
      </c>
      <c r="X1093">
        <v>2625</v>
      </c>
      <c r="Y1093" t="s">
        <v>244</v>
      </c>
      <c r="AA1093">
        <v>187</v>
      </c>
      <c r="AB1093" t="s">
        <v>3739</v>
      </c>
      <c r="AC1093" t="s">
        <v>3737</v>
      </c>
      <c r="AD1093">
        <v>5</v>
      </c>
      <c r="AE1093">
        <v>711197.25</v>
      </c>
      <c r="AF1093">
        <v>6172215.0700000003</v>
      </c>
    </row>
    <row r="1094" spans="1:32" x14ac:dyDescent="0.25">
      <c r="A1094" s="40">
        <v>1092</v>
      </c>
      <c r="B1094" t="s">
        <v>3740</v>
      </c>
      <c r="C1094">
        <v>130</v>
      </c>
      <c r="D1094">
        <v>1964</v>
      </c>
      <c r="E1094">
        <v>0</v>
      </c>
      <c r="F1094">
        <v>5</v>
      </c>
      <c r="H1094">
        <v>1</v>
      </c>
      <c r="J1094">
        <v>2</v>
      </c>
      <c r="K1094" t="s">
        <v>247</v>
      </c>
      <c r="M1094">
        <v>1</v>
      </c>
      <c r="N1094">
        <v>77</v>
      </c>
      <c r="O1094">
        <v>77</v>
      </c>
      <c r="P1094">
        <v>129</v>
      </c>
      <c r="Q1094">
        <v>0</v>
      </c>
      <c r="R1094">
        <v>0</v>
      </c>
      <c r="S1094" t="s">
        <v>3741</v>
      </c>
      <c r="T1094">
        <v>4260</v>
      </c>
      <c r="U1094" t="s">
        <v>851</v>
      </c>
      <c r="V1094" t="s">
        <v>851</v>
      </c>
      <c r="W1094" t="s">
        <v>250</v>
      </c>
      <c r="X1094">
        <v>2665</v>
      </c>
      <c r="Y1094" t="s">
        <v>257</v>
      </c>
      <c r="AA1094">
        <v>187</v>
      </c>
      <c r="AB1094" t="s">
        <v>3742</v>
      </c>
      <c r="AC1094" t="s">
        <v>3741</v>
      </c>
      <c r="AD1094">
        <v>5</v>
      </c>
      <c r="AE1094">
        <v>713723.19</v>
      </c>
      <c r="AF1094">
        <v>6169073.4100000001</v>
      </c>
    </row>
    <row r="1095" spans="1:32" x14ac:dyDescent="0.25">
      <c r="A1095" s="40">
        <v>1093</v>
      </c>
      <c r="B1095" t="s">
        <v>3743</v>
      </c>
      <c r="C1095">
        <v>120</v>
      </c>
      <c r="D1095">
        <v>1962</v>
      </c>
      <c r="E1095">
        <v>0</v>
      </c>
      <c r="F1095">
        <v>2</v>
      </c>
      <c r="H1095">
        <v>6</v>
      </c>
      <c r="J1095">
        <v>2</v>
      </c>
      <c r="K1095" t="s">
        <v>260</v>
      </c>
      <c r="M1095">
        <v>1</v>
      </c>
      <c r="N1095">
        <v>102</v>
      </c>
      <c r="O1095">
        <v>102</v>
      </c>
      <c r="P1095">
        <v>102</v>
      </c>
      <c r="Q1095">
        <v>0</v>
      </c>
      <c r="R1095">
        <v>0</v>
      </c>
      <c r="S1095" t="s">
        <v>3744</v>
      </c>
      <c r="T1095">
        <v>7349</v>
      </c>
      <c r="U1095" t="s">
        <v>3232</v>
      </c>
      <c r="V1095" t="s">
        <v>3232</v>
      </c>
      <c r="W1095" t="s">
        <v>811</v>
      </c>
      <c r="X1095">
        <v>2665</v>
      </c>
      <c r="Y1095" t="s">
        <v>257</v>
      </c>
      <c r="AA1095">
        <v>187</v>
      </c>
      <c r="AB1095" t="s">
        <v>3745</v>
      </c>
      <c r="AC1095" t="s">
        <v>3744</v>
      </c>
      <c r="AD1095">
        <v>5</v>
      </c>
      <c r="AE1095">
        <v>713595.45</v>
      </c>
      <c r="AF1095">
        <v>6168943.6399999997</v>
      </c>
    </row>
    <row r="1096" spans="1:32" x14ac:dyDescent="0.25">
      <c r="A1096" s="40">
        <v>1094</v>
      </c>
      <c r="B1096" t="s">
        <v>3746</v>
      </c>
      <c r="C1096">
        <v>120</v>
      </c>
      <c r="D1096">
        <v>1971</v>
      </c>
      <c r="E1096">
        <v>0</v>
      </c>
      <c r="F1096">
        <v>3</v>
      </c>
      <c r="H1096">
        <v>1</v>
      </c>
      <c r="J1096">
        <v>2</v>
      </c>
      <c r="K1096" t="s">
        <v>260</v>
      </c>
      <c r="M1096">
        <v>1</v>
      </c>
      <c r="N1096">
        <v>158</v>
      </c>
      <c r="O1096">
        <v>158</v>
      </c>
      <c r="P1096">
        <v>158</v>
      </c>
      <c r="Q1096">
        <v>0</v>
      </c>
      <c r="R1096">
        <v>0</v>
      </c>
      <c r="S1096" t="s">
        <v>3747</v>
      </c>
      <c r="T1096">
        <v>958</v>
      </c>
      <c r="U1096" t="s">
        <v>412</v>
      </c>
      <c r="V1096" t="s">
        <v>412</v>
      </c>
      <c r="W1096" t="s">
        <v>421</v>
      </c>
      <c r="X1096">
        <v>2665</v>
      </c>
      <c r="Y1096" t="s">
        <v>257</v>
      </c>
      <c r="AA1096">
        <v>187</v>
      </c>
      <c r="AB1096" t="s">
        <v>3748</v>
      </c>
      <c r="AC1096" t="s">
        <v>3747</v>
      </c>
      <c r="AD1096">
        <v>5</v>
      </c>
      <c r="AE1096">
        <v>712937.33</v>
      </c>
      <c r="AF1096">
        <v>6168879.6799999997</v>
      </c>
    </row>
    <row r="1097" spans="1:32" x14ac:dyDescent="0.25">
      <c r="A1097" s="40">
        <v>1095</v>
      </c>
      <c r="B1097" t="s">
        <v>3749</v>
      </c>
      <c r="C1097">
        <v>130</v>
      </c>
      <c r="D1097">
        <v>1978</v>
      </c>
      <c r="E1097">
        <v>0</v>
      </c>
      <c r="F1097">
        <v>4</v>
      </c>
      <c r="H1097">
        <v>1</v>
      </c>
      <c r="J1097">
        <v>1</v>
      </c>
      <c r="K1097" t="s">
        <v>240</v>
      </c>
      <c r="M1097">
        <v>1</v>
      </c>
      <c r="N1097">
        <v>61</v>
      </c>
      <c r="O1097">
        <v>61</v>
      </c>
      <c r="P1097">
        <v>109</v>
      </c>
      <c r="Q1097">
        <v>0</v>
      </c>
      <c r="R1097">
        <v>0</v>
      </c>
      <c r="S1097" t="s">
        <v>3750</v>
      </c>
      <c r="T1097">
        <v>2225</v>
      </c>
      <c r="U1097" t="s">
        <v>2694</v>
      </c>
      <c r="V1097" t="s">
        <v>2694</v>
      </c>
      <c r="W1097" t="s">
        <v>247</v>
      </c>
      <c r="X1097">
        <v>2665</v>
      </c>
      <c r="Y1097" t="s">
        <v>257</v>
      </c>
      <c r="AA1097">
        <v>187</v>
      </c>
      <c r="AB1097" t="s">
        <v>3751</v>
      </c>
      <c r="AC1097" t="s">
        <v>3750</v>
      </c>
      <c r="AD1097">
        <v>5</v>
      </c>
      <c r="AE1097">
        <v>713414.63</v>
      </c>
      <c r="AF1097">
        <v>6169707.6299999999</v>
      </c>
    </row>
    <row r="1098" spans="1:32" x14ac:dyDescent="0.25">
      <c r="A1098" s="40">
        <v>1096</v>
      </c>
      <c r="B1098" t="s">
        <v>3752</v>
      </c>
      <c r="C1098">
        <v>120</v>
      </c>
      <c r="D1098">
        <v>1967</v>
      </c>
      <c r="E1098">
        <v>0</v>
      </c>
      <c r="F1098">
        <v>90</v>
      </c>
      <c r="H1098">
        <v>1</v>
      </c>
      <c r="J1098">
        <v>1</v>
      </c>
      <c r="K1098" t="s">
        <v>240</v>
      </c>
      <c r="M1098">
        <v>1</v>
      </c>
      <c r="N1098">
        <v>150</v>
      </c>
      <c r="O1098">
        <v>150</v>
      </c>
      <c r="P1098">
        <v>137</v>
      </c>
      <c r="Q1098">
        <v>0</v>
      </c>
      <c r="R1098">
        <v>0</v>
      </c>
      <c r="S1098" t="s">
        <v>3753</v>
      </c>
      <c r="T1098">
        <v>6391</v>
      </c>
      <c r="U1098" t="s">
        <v>539</v>
      </c>
      <c r="V1098" t="s">
        <v>539</v>
      </c>
      <c r="W1098" t="s">
        <v>830</v>
      </c>
      <c r="X1098">
        <v>2625</v>
      </c>
      <c r="Y1098" t="s">
        <v>244</v>
      </c>
      <c r="AA1098">
        <v>187</v>
      </c>
      <c r="AB1098" t="s">
        <v>3754</v>
      </c>
      <c r="AC1098" t="s">
        <v>3753</v>
      </c>
      <c r="AD1098">
        <v>5</v>
      </c>
      <c r="AE1098">
        <v>711171.92</v>
      </c>
      <c r="AF1098">
        <v>6172211.25</v>
      </c>
    </row>
    <row r="1099" spans="1:32" x14ac:dyDescent="0.25">
      <c r="A1099" s="40">
        <v>1097</v>
      </c>
      <c r="B1099" t="s">
        <v>3755</v>
      </c>
      <c r="C1099">
        <v>120</v>
      </c>
      <c r="D1099">
        <v>1973</v>
      </c>
      <c r="E1099">
        <v>0</v>
      </c>
      <c r="F1099">
        <v>3</v>
      </c>
      <c r="H1099">
        <v>1</v>
      </c>
      <c r="J1099">
        <v>2</v>
      </c>
      <c r="K1099" t="s">
        <v>260</v>
      </c>
      <c r="L1099">
        <v>2</v>
      </c>
      <c r="M1099">
        <v>1</v>
      </c>
      <c r="N1099">
        <v>109</v>
      </c>
      <c r="O1099">
        <v>109</v>
      </c>
      <c r="P1099">
        <v>109</v>
      </c>
      <c r="Q1099">
        <v>0</v>
      </c>
      <c r="R1099">
        <v>0</v>
      </c>
      <c r="S1099" t="s">
        <v>3756</v>
      </c>
      <c r="T1099">
        <v>6710</v>
      </c>
      <c r="U1099" t="s">
        <v>327</v>
      </c>
      <c r="V1099" t="s">
        <v>327</v>
      </c>
      <c r="W1099" t="s">
        <v>965</v>
      </c>
      <c r="X1099">
        <v>2625</v>
      </c>
      <c r="Y1099" t="s">
        <v>244</v>
      </c>
      <c r="AA1099">
        <v>187</v>
      </c>
      <c r="AB1099" t="s">
        <v>3757</v>
      </c>
      <c r="AC1099" t="s">
        <v>3756</v>
      </c>
      <c r="AD1099">
        <v>5</v>
      </c>
      <c r="AE1099">
        <v>710756.31</v>
      </c>
      <c r="AF1099">
        <v>6171895.75</v>
      </c>
    </row>
    <row r="1100" spans="1:32" x14ac:dyDescent="0.25">
      <c r="A1100" s="40">
        <v>1098</v>
      </c>
      <c r="B1100" t="s">
        <v>3758</v>
      </c>
      <c r="C1100">
        <v>130</v>
      </c>
      <c r="D1100">
        <v>1977</v>
      </c>
      <c r="E1100">
        <v>0</v>
      </c>
      <c r="F1100">
        <v>4</v>
      </c>
      <c r="H1100">
        <v>1</v>
      </c>
      <c r="J1100">
        <v>1</v>
      </c>
      <c r="K1100" t="s">
        <v>240</v>
      </c>
      <c r="M1100">
        <v>1</v>
      </c>
      <c r="N1100">
        <v>59</v>
      </c>
      <c r="O1100">
        <v>59</v>
      </c>
      <c r="P1100">
        <v>104</v>
      </c>
      <c r="Q1100">
        <v>0</v>
      </c>
      <c r="R1100">
        <v>0</v>
      </c>
      <c r="S1100" t="s">
        <v>3759</v>
      </c>
      <c r="T1100">
        <v>275</v>
      </c>
      <c r="U1100" t="s">
        <v>3090</v>
      </c>
      <c r="V1100" t="s">
        <v>3090</v>
      </c>
      <c r="W1100" t="s">
        <v>515</v>
      </c>
      <c r="X1100">
        <v>2665</v>
      </c>
      <c r="Y1100" t="s">
        <v>257</v>
      </c>
      <c r="AA1100">
        <v>187</v>
      </c>
      <c r="AB1100" t="s">
        <v>3760</v>
      </c>
      <c r="AC1100" t="s">
        <v>3759</v>
      </c>
      <c r="AD1100">
        <v>5</v>
      </c>
      <c r="AE1100">
        <v>713522.96</v>
      </c>
      <c r="AF1100">
        <v>6169464.7699999996</v>
      </c>
    </row>
    <row r="1101" spans="1:32" x14ac:dyDescent="0.25">
      <c r="A1101" s="40">
        <v>1099</v>
      </c>
      <c r="B1101" t="s">
        <v>3761</v>
      </c>
      <c r="C1101">
        <v>120</v>
      </c>
      <c r="D1101">
        <v>1952</v>
      </c>
      <c r="E1101">
        <v>0</v>
      </c>
      <c r="F1101">
        <v>5</v>
      </c>
      <c r="H1101">
        <v>1</v>
      </c>
      <c r="J1101">
        <v>2</v>
      </c>
      <c r="K1101" t="s">
        <v>247</v>
      </c>
      <c r="L1101">
        <v>2</v>
      </c>
      <c r="M1101">
        <v>1</v>
      </c>
      <c r="N1101">
        <v>59</v>
      </c>
      <c r="O1101">
        <v>59</v>
      </c>
      <c r="P1101">
        <v>93</v>
      </c>
      <c r="Q1101">
        <v>0</v>
      </c>
      <c r="R1101">
        <v>0</v>
      </c>
      <c r="S1101" t="s">
        <v>3762</v>
      </c>
      <c r="T1101">
        <v>2160</v>
      </c>
      <c r="U1101" t="s">
        <v>2688</v>
      </c>
      <c r="V1101" t="s">
        <v>2688</v>
      </c>
      <c r="W1101" t="s">
        <v>308</v>
      </c>
      <c r="X1101">
        <v>2625</v>
      </c>
      <c r="Y1101" t="s">
        <v>244</v>
      </c>
      <c r="AA1101">
        <v>187</v>
      </c>
      <c r="AB1101" t="s">
        <v>3763</v>
      </c>
      <c r="AC1101" t="s">
        <v>3762</v>
      </c>
      <c r="AD1101">
        <v>5</v>
      </c>
      <c r="AE1101">
        <v>712816.5</v>
      </c>
      <c r="AF1101">
        <v>6170284.9400000004</v>
      </c>
    </row>
    <row r="1102" spans="1:32" x14ac:dyDescent="0.25">
      <c r="A1102" s="40">
        <v>1100</v>
      </c>
      <c r="B1102" t="s">
        <v>3764</v>
      </c>
      <c r="C1102">
        <v>210</v>
      </c>
      <c r="D1102">
        <v>2008</v>
      </c>
      <c r="E1102">
        <v>0</v>
      </c>
      <c r="F1102">
        <v>10</v>
      </c>
      <c r="H1102">
        <v>5</v>
      </c>
      <c r="J1102">
        <v>9</v>
      </c>
      <c r="K1102" t="s">
        <v>240</v>
      </c>
      <c r="L1102">
        <v>90</v>
      </c>
      <c r="M1102">
        <v>1</v>
      </c>
      <c r="N1102">
        <v>49</v>
      </c>
      <c r="O1102">
        <v>49</v>
      </c>
      <c r="P1102">
        <v>0</v>
      </c>
      <c r="Q1102">
        <v>49</v>
      </c>
      <c r="R1102">
        <v>0</v>
      </c>
      <c r="S1102" t="s">
        <v>3762</v>
      </c>
      <c r="T1102">
        <v>2160</v>
      </c>
      <c r="U1102" t="s">
        <v>2688</v>
      </c>
      <c r="V1102" t="s">
        <v>2688</v>
      </c>
      <c r="W1102" t="s">
        <v>308</v>
      </c>
      <c r="X1102">
        <v>2625</v>
      </c>
      <c r="Y1102" t="s">
        <v>244</v>
      </c>
      <c r="AA1102">
        <v>187</v>
      </c>
      <c r="AB1102" t="s">
        <v>3763</v>
      </c>
      <c r="AC1102" t="s">
        <v>3762</v>
      </c>
      <c r="AD1102">
        <v>5</v>
      </c>
      <c r="AE1102">
        <v>712816.5</v>
      </c>
      <c r="AF1102">
        <v>6170284.9400000004</v>
      </c>
    </row>
    <row r="1103" spans="1:32" x14ac:dyDescent="0.25">
      <c r="A1103" s="40">
        <v>1101</v>
      </c>
      <c r="B1103" t="s">
        <v>3765</v>
      </c>
      <c r="C1103">
        <v>130</v>
      </c>
      <c r="D1103">
        <v>1978</v>
      </c>
      <c r="E1103">
        <v>0</v>
      </c>
      <c r="F1103">
        <v>4</v>
      </c>
      <c r="H1103">
        <v>1</v>
      </c>
      <c r="J1103">
        <v>1</v>
      </c>
      <c r="K1103" t="s">
        <v>240</v>
      </c>
      <c r="M1103">
        <v>1</v>
      </c>
      <c r="N1103">
        <v>61</v>
      </c>
      <c r="O1103">
        <v>61</v>
      </c>
      <c r="P1103">
        <v>109</v>
      </c>
      <c r="Q1103">
        <v>0</v>
      </c>
      <c r="R1103">
        <v>0</v>
      </c>
      <c r="S1103" t="s">
        <v>3766</v>
      </c>
      <c r="T1103">
        <v>975</v>
      </c>
      <c r="U1103" t="s">
        <v>2560</v>
      </c>
      <c r="V1103" t="s">
        <v>2560</v>
      </c>
      <c r="W1103" t="s">
        <v>308</v>
      </c>
      <c r="X1103">
        <v>2665</v>
      </c>
      <c r="Y1103" t="s">
        <v>257</v>
      </c>
      <c r="AA1103">
        <v>187</v>
      </c>
      <c r="AB1103" t="s">
        <v>3767</v>
      </c>
      <c r="AC1103" t="s">
        <v>3766</v>
      </c>
      <c r="AD1103">
        <v>5</v>
      </c>
      <c r="AE1103">
        <v>713715.63</v>
      </c>
      <c r="AF1103">
        <v>6169496.5</v>
      </c>
    </row>
    <row r="1104" spans="1:32" x14ac:dyDescent="0.25">
      <c r="A1104" s="40">
        <v>1102</v>
      </c>
      <c r="B1104" t="s">
        <v>3768</v>
      </c>
      <c r="C1104">
        <v>130</v>
      </c>
      <c r="D1104">
        <v>1978</v>
      </c>
      <c r="E1104">
        <v>0</v>
      </c>
      <c r="F1104">
        <v>4</v>
      </c>
      <c r="H1104">
        <v>1</v>
      </c>
      <c r="J1104">
        <v>1</v>
      </c>
      <c r="K1104" t="s">
        <v>240</v>
      </c>
      <c r="M1104">
        <v>1</v>
      </c>
      <c r="N1104">
        <v>63</v>
      </c>
      <c r="O1104">
        <v>63</v>
      </c>
      <c r="P1104">
        <v>112</v>
      </c>
      <c r="Q1104">
        <v>0</v>
      </c>
      <c r="R1104">
        <v>0</v>
      </c>
      <c r="S1104" t="s">
        <v>3769</v>
      </c>
      <c r="T1104">
        <v>2525</v>
      </c>
      <c r="U1104" t="s">
        <v>2564</v>
      </c>
      <c r="V1104" t="s">
        <v>2564</v>
      </c>
      <c r="W1104" t="s">
        <v>869</v>
      </c>
      <c r="X1104">
        <v>2665</v>
      </c>
      <c r="Y1104" t="s">
        <v>257</v>
      </c>
      <c r="AA1104">
        <v>187</v>
      </c>
      <c r="AB1104" t="s">
        <v>3770</v>
      </c>
      <c r="AC1104" t="s">
        <v>3769</v>
      </c>
      <c r="AD1104">
        <v>5</v>
      </c>
      <c r="AE1104">
        <v>713474.55</v>
      </c>
      <c r="AF1104">
        <v>6169807.7300000004</v>
      </c>
    </row>
    <row r="1105" spans="1:32" x14ac:dyDescent="0.25">
      <c r="A1105" s="40">
        <v>1103</v>
      </c>
      <c r="B1105" t="s">
        <v>3771</v>
      </c>
      <c r="C1105">
        <v>120</v>
      </c>
      <c r="D1105">
        <v>1970</v>
      </c>
      <c r="E1105">
        <v>0</v>
      </c>
      <c r="F1105">
        <v>3</v>
      </c>
      <c r="H1105">
        <v>1</v>
      </c>
      <c r="J1105">
        <v>2</v>
      </c>
      <c r="K1105" t="s">
        <v>247</v>
      </c>
      <c r="L1105">
        <v>5</v>
      </c>
      <c r="M1105">
        <v>1</v>
      </c>
      <c r="N1105">
        <v>122</v>
      </c>
      <c r="O1105">
        <v>122</v>
      </c>
      <c r="P1105">
        <v>188</v>
      </c>
      <c r="Q1105">
        <v>0</v>
      </c>
      <c r="R1105">
        <v>0</v>
      </c>
      <c r="S1105" t="s">
        <v>3772</v>
      </c>
      <c r="T1105">
        <v>2769</v>
      </c>
      <c r="U1105" t="s">
        <v>1138</v>
      </c>
      <c r="V1105" t="s">
        <v>1138</v>
      </c>
      <c r="W1105" t="s">
        <v>368</v>
      </c>
      <c r="X1105">
        <v>2665</v>
      </c>
      <c r="Y1105" t="s">
        <v>257</v>
      </c>
      <c r="AA1105">
        <v>187</v>
      </c>
      <c r="AB1105" t="s">
        <v>3773</v>
      </c>
      <c r="AC1105" t="s">
        <v>3772</v>
      </c>
      <c r="AD1105">
        <v>5</v>
      </c>
      <c r="AE1105">
        <v>713889.12</v>
      </c>
      <c r="AF1105">
        <v>6169130.9100000001</v>
      </c>
    </row>
    <row r="1106" spans="1:32" x14ac:dyDescent="0.25">
      <c r="A1106" s="40">
        <v>1104</v>
      </c>
      <c r="B1106" t="s">
        <v>3774</v>
      </c>
      <c r="C1106">
        <v>130</v>
      </c>
      <c r="D1106">
        <v>1974</v>
      </c>
      <c r="E1106">
        <v>0</v>
      </c>
      <c r="F1106">
        <v>2</v>
      </c>
      <c r="H1106">
        <v>1</v>
      </c>
      <c r="J1106">
        <v>2</v>
      </c>
      <c r="K1106" t="s">
        <v>260</v>
      </c>
      <c r="M1106">
        <v>1</v>
      </c>
      <c r="N1106">
        <v>77</v>
      </c>
      <c r="O1106">
        <v>77</v>
      </c>
      <c r="P1106">
        <v>132</v>
      </c>
      <c r="Q1106">
        <v>0</v>
      </c>
      <c r="R1106">
        <v>0</v>
      </c>
      <c r="S1106" t="s">
        <v>3775</v>
      </c>
      <c r="T1106">
        <v>4260</v>
      </c>
      <c r="U1106" t="s">
        <v>851</v>
      </c>
      <c r="V1106" t="s">
        <v>851</v>
      </c>
      <c r="W1106" t="s">
        <v>830</v>
      </c>
      <c r="X1106">
        <v>2665</v>
      </c>
      <c r="Y1106" t="s">
        <v>257</v>
      </c>
      <c r="AA1106">
        <v>187</v>
      </c>
      <c r="AB1106" t="s">
        <v>3776</v>
      </c>
      <c r="AC1106" t="s">
        <v>3775</v>
      </c>
      <c r="AD1106">
        <v>5</v>
      </c>
      <c r="AE1106">
        <v>713672.22</v>
      </c>
      <c r="AF1106">
        <v>6169080.8399999999</v>
      </c>
    </row>
    <row r="1107" spans="1:32" x14ac:dyDescent="0.25">
      <c r="A1107" s="40">
        <v>1105</v>
      </c>
      <c r="B1107" t="s">
        <v>3777</v>
      </c>
      <c r="C1107">
        <v>120</v>
      </c>
      <c r="D1107">
        <v>1966</v>
      </c>
      <c r="E1107">
        <v>0</v>
      </c>
      <c r="F1107">
        <v>3</v>
      </c>
      <c r="H1107">
        <v>1</v>
      </c>
      <c r="J1107">
        <v>1</v>
      </c>
      <c r="K1107" t="s">
        <v>240</v>
      </c>
      <c r="M1107">
        <v>1</v>
      </c>
      <c r="N1107">
        <v>102</v>
      </c>
      <c r="O1107">
        <v>102</v>
      </c>
      <c r="P1107">
        <v>102</v>
      </c>
      <c r="Q1107">
        <v>0</v>
      </c>
      <c r="R1107">
        <v>0</v>
      </c>
      <c r="S1107" t="s">
        <v>3778</v>
      </c>
      <c r="T1107">
        <v>6391</v>
      </c>
      <c r="U1107" t="s">
        <v>539</v>
      </c>
      <c r="V1107" t="s">
        <v>539</v>
      </c>
      <c r="W1107" t="s">
        <v>368</v>
      </c>
      <c r="X1107">
        <v>2625</v>
      </c>
      <c r="Y1107" t="s">
        <v>244</v>
      </c>
      <c r="AA1107">
        <v>187</v>
      </c>
      <c r="AB1107" t="s">
        <v>3779</v>
      </c>
      <c r="AC1107" t="s">
        <v>3778</v>
      </c>
      <c r="AD1107">
        <v>5</v>
      </c>
      <c r="AE1107">
        <v>711289.36</v>
      </c>
      <c r="AF1107">
        <v>6171536.8499999996</v>
      </c>
    </row>
    <row r="1108" spans="1:32" x14ac:dyDescent="0.25">
      <c r="A1108" s="40">
        <v>1106</v>
      </c>
      <c r="B1108" t="s">
        <v>3780</v>
      </c>
      <c r="C1108">
        <v>130</v>
      </c>
      <c r="D1108">
        <v>1993</v>
      </c>
      <c r="E1108">
        <v>0</v>
      </c>
      <c r="F1108">
        <v>4</v>
      </c>
      <c r="H1108">
        <v>2</v>
      </c>
      <c r="J1108">
        <v>1</v>
      </c>
      <c r="K1108" t="s">
        <v>240</v>
      </c>
      <c r="M1108">
        <v>1</v>
      </c>
      <c r="N1108">
        <v>60</v>
      </c>
      <c r="O1108">
        <v>60</v>
      </c>
      <c r="P1108">
        <v>120</v>
      </c>
      <c r="Q1108">
        <v>0</v>
      </c>
      <c r="R1108">
        <v>0</v>
      </c>
      <c r="S1108" t="s">
        <v>3781</v>
      </c>
      <c r="T1108">
        <v>250</v>
      </c>
      <c r="U1108" t="s">
        <v>303</v>
      </c>
      <c r="V1108" t="s">
        <v>303</v>
      </c>
      <c r="W1108" t="s">
        <v>466</v>
      </c>
      <c r="X1108">
        <v>2625</v>
      </c>
      <c r="Y1108" t="s">
        <v>244</v>
      </c>
      <c r="AA1108">
        <v>187</v>
      </c>
      <c r="AB1108" t="s">
        <v>3782</v>
      </c>
      <c r="AC1108" t="s">
        <v>3781</v>
      </c>
      <c r="AD1108">
        <v>5</v>
      </c>
      <c r="AE1108">
        <v>711573.65</v>
      </c>
      <c r="AF1108">
        <v>6172507.6600000001</v>
      </c>
    </row>
    <row r="1109" spans="1:32" x14ac:dyDescent="0.25">
      <c r="A1109" s="40">
        <v>1107</v>
      </c>
      <c r="B1109" t="s">
        <v>3783</v>
      </c>
      <c r="C1109">
        <v>120</v>
      </c>
      <c r="D1109">
        <v>1966</v>
      </c>
      <c r="E1109">
        <v>0</v>
      </c>
      <c r="F1109">
        <v>3</v>
      </c>
      <c r="H1109">
        <v>1</v>
      </c>
      <c r="J1109">
        <v>1</v>
      </c>
      <c r="K1109" t="s">
        <v>240</v>
      </c>
      <c r="M1109">
        <v>1</v>
      </c>
      <c r="N1109">
        <v>102</v>
      </c>
      <c r="O1109">
        <v>102</v>
      </c>
      <c r="P1109">
        <v>102</v>
      </c>
      <c r="Q1109">
        <v>0</v>
      </c>
      <c r="R1109">
        <v>0</v>
      </c>
      <c r="S1109" t="s">
        <v>3784</v>
      </c>
      <c r="T1109">
        <v>6391</v>
      </c>
      <c r="U1109" t="s">
        <v>539</v>
      </c>
      <c r="V1109" t="s">
        <v>539</v>
      </c>
      <c r="W1109" t="s">
        <v>927</v>
      </c>
      <c r="X1109">
        <v>2625</v>
      </c>
      <c r="Y1109" t="s">
        <v>244</v>
      </c>
      <c r="AA1109">
        <v>187</v>
      </c>
      <c r="AB1109" t="s">
        <v>3785</v>
      </c>
      <c r="AC1109" t="s">
        <v>3784</v>
      </c>
      <c r="AD1109">
        <v>5</v>
      </c>
      <c r="AE1109">
        <v>711308.6</v>
      </c>
      <c r="AF1109">
        <v>6171542.4000000004</v>
      </c>
    </row>
    <row r="1110" spans="1:32" x14ac:dyDescent="0.25">
      <c r="A1110" s="40">
        <v>1108</v>
      </c>
      <c r="B1110" t="s">
        <v>3786</v>
      </c>
      <c r="C1110">
        <v>120</v>
      </c>
      <c r="D1110">
        <v>1981</v>
      </c>
      <c r="E1110">
        <v>0</v>
      </c>
      <c r="F1110">
        <v>4</v>
      </c>
      <c r="H1110">
        <v>1</v>
      </c>
      <c r="J1110">
        <v>2</v>
      </c>
      <c r="K1110" t="s">
        <v>247</v>
      </c>
      <c r="L1110">
        <v>2</v>
      </c>
      <c r="M1110">
        <v>1</v>
      </c>
      <c r="N1110">
        <v>112</v>
      </c>
      <c r="O1110">
        <v>112</v>
      </c>
      <c r="P1110">
        <v>185</v>
      </c>
      <c r="Q1110">
        <v>0</v>
      </c>
      <c r="R1110">
        <v>0</v>
      </c>
      <c r="S1110" t="s">
        <v>3787</v>
      </c>
      <c r="T1110">
        <v>7989</v>
      </c>
      <c r="U1110" t="s">
        <v>2895</v>
      </c>
      <c r="V1110" t="s">
        <v>2895</v>
      </c>
      <c r="W1110" t="s">
        <v>413</v>
      </c>
      <c r="X1110">
        <v>2665</v>
      </c>
      <c r="Y1110" t="s">
        <v>257</v>
      </c>
      <c r="AA1110">
        <v>187</v>
      </c>
      <c r="AB1110" t="s">
        <v>3788</v>
      </c>
      <c r="AC1110" t="s">
        <v>3787</v>
      </c>
      <c r="AD1110">
        <v>5</v>
      </c>
      <c r="AE1110">
        <v>713365.38</v>
      </c>
      <c r="AF1110">
        <v>6168545.8399999999</v>
      </c>
    </row>
    <row r="1111" spans="1:32" x14ac:dyDescent="0.25">
      <c r="A1111" s="40">
        <v>1109</v>
      </c>
      <c r="B1111" t="s">
        <v>3789</v>
      </c>
      <c r="C1111">
        <v>130</v>
      </c>
      <c r="D1111">
        <v>1978</v>
      </c>
      <c r="E1111">
        <v>0</v>
      </c>
      <c r="F1111">
        <v>4</v>
      </c>
      <c r="H1111">
        <v>1</v>
      </c>
      <c r="J1111">
        <v>1</v>
      </c>
      <c r="K1111" t="s">
        <v>240</v>
      </c>
      <c r="M1111">
        <v>1</v>
      </c>
      <c r="N1111">
        <v>63</v>
      </c>
      <c r="O1111">
        <v>63</v>
      </c>
      <c r="P1111">
        <v>112</v>
      </c>
      <c r="Q1111">
        <v>0</v>
      </c>
      <c r="R1111">
        <v>0</v>
      </c>
      <c r="S1111" t="s">
        <v>3790</v>
      </c>
      <c r="T1111">
        <v>5475</v>
      </c>
      <c r="U1111" t="s">
        <v>3004</v>
      </c>
      <c r="V1111" t="s">
        <v>3004</v>
      </c>
      <c r="W1111" t="s">
        <v>268</v>
      </c>
      <c r="X1111">
        <v>2665</v>
      </c>
      <c r="Y1111" t="s">
        <v>257</v>
      </c>
      <c r="AA1111">
        <v>187</v>
      </c>
      <c r="AB1111" t="s">
        <v>3791</v>
      </c>
      <c r="AC1111" t="s">
        <v>3790</v>
      </c>
      <c r="AD1111">
        <v>5</v>
      </c>
      <c r="AE1111">
        <v>713705.42</v>
      </c>
      <c r="AF1111">
        <v>6169655.5899999999</v>
      </c>
    </row>
    <row r="1112" spans="1:32" x14ac:dyDescent="0.25">
      <c r="A1112" s="40">
        <v>1110</v>
      </c>
      <c r="B1112" t="s">
        <v>3792</v>
      </c>
      <c r="C1112">
        <v>120</v>
      </c>
      <c r="D1112">
        <v>1971</v>
      </c>
      <c r="E1112">
        <v>1985</v>
      </c>
      <c r="F1112">
        <v>90</v>
      </c>
      <c r="H1112">
        <v>1</v>
      </c>
      <c r="J1112">
        <v>2</v>
      </c>
      <c r="K1112" t="s">
        <v>260</v>
      </c>
      <c r="M1112">
        <v>1</v>
      </c>
      <c r="N1112">
        <v>157</v>
      </c>
      <c r="O1112">
        <v>157</v>
      </c>
      <c r="P1112">
        <v>138</v>
      </c>
      <c r="Q1112">
        <v>0</v>
      </c>
      <c r="R1112">
        <v>0</v>
      </c>
      <c r="S1112" t="s">
        <v>3793</v>
      </c>
      <c r="T1112">
        <v>6178</v>
      </c>
      <c r="U1112" t="s">
        <v>2647</v>
      </c>
      <c r="V1112" t="s">
        <v>2647</v>
      </c>
      <c r="W1112" t="s">
        <v>308</v>
      </c>
      <c r="X1112">
        <v>2625</v>
      </c>
      <c r="Y1112" t="s">
        <v>244</v>
      </c>
      <c r="AA1112">
        <v>187</v>
      </c>
      <c r="AB1112" t="s">
        <v>3794</v>
      </c>
      <c r="AC1112" t="s">
        <v>3793</v>
      </c>
      <c r="AD1112">
        <v>5</v>
      </c>
      <c r="AE1112">
        <v>711731.37</v>
      </c>
      <c r="AF1112">
        <v>6171597.9900000002</v>
      </c>
    </row>
    <row r="1113" spans="1:32" x14ac:dyDescent="0.25">
      <c r="A1113" s="40">
        <v>1111</v>
      </c>
      <c r="B1113" t="s">
        <v>3795</v>
      </c>
      <c r="C1113">
        <v>130</v>
      </c>
      <c r="D1113">
        <v>1978</v>
      </c>
      <c r="E1113">
        <v>0</v>
      </c>
      <c r="F1113">
        <v>4</v>
      </c>
      <c r="H1113">
        <v>1</v>
      </c>
      <c r="J1113">
        <v>1</v>
      </c>
      <c r="K1113" t="s">
        <v>240</v>
      </c>
      <c r="M1113">
        <v>1</v>
      </c>
      <c r="N1113">
        <v>61</v>
      </c>
      <c r="O1113">
        <v>61</v>
      </c>
      <c r="P1113">
        <v>109</v>
      </c>
      <c r="Q1113">
        <v>0</v>
      </c>
      <c r="R1113">
        <v>0</v>
      </c>
      <c r="S1113" t="s">
        <v>3796</v>
      </c>
      <c r="T1113">
        <v>5475</v>
      </c>
      <c r="U1113" t="s">
        <v>3004</v>
      </c>
      <c r="V1113" t="s">
        <v>3004</v>
      </c>
      <c r="W1113" t="s">
        <v>281</v>
      </c>
      <c r="X1113">
        <v>2665</v>
      </c>
      <c r="Y1113" t="s">
        <v>257</v>
      </c>
      <c r="AA1113">
        <v>187</v>
      </c>
      <c r="AB1113" t="s">
        <v>3797</v>
      </c>
      <c r="AC1113" t="s">
        <v>3796</v>
      </c>
      <c r="AD1113">
        <v>5</v>
      </c>
      <c r="AE1113">
        <v>713699.99</v>
      </c>
      <c r="AF1113">
        <v>6169652.2699999996</v>
      </c>
    </row>
    <row r="1114" spans="1:32" x14ac:dyDescent="0.25">
      <c r="A1114" s="40">
        <v>1112</v>
      </c>
      <c r="B1114" t="s">
        <v>3798</v>
      </c>
      <c r="C1114">
        <v>120</v>
      </c>
      <c r="D1114">
        <v>1970</v>
      </c>
      <c r="E1114">
        <v>0</v>
      </c>
      <c r="F1114">
        <v>3</v>
      </c>
      <c r="H1114">
        <v>1</v>
      </c>
      <c r="J1114">
        <v>2</v>
      </c>
      <c r="K1114" t="s">
        <v>247</v>
      </c>
      <c r="L1114">
        <v>2</v>
      </c>
      <c r="M1114">
        <v>1</v>
      </c>
      <c r="N1114">
        <v>164</v>
      </c>
      <c r="O1114">
        <v>164</v>
      </c>
      <c r="P1114">
        <v>164</v>
      </c>
      <c r="Q1114">
        <v>0</v>
      </c>
      <c r="R1114">
        <v>0</v>
      </c>
      <c r="S1114" t="s">
        <v>3799</v>
      </c>
      <c r="T1114">
        <v>6178</v>
      </c>
      <c r="U1114" t="s">
        <v>2647</v>
      </c>
      <c r="V1114" t="s">
        <v>2647</v>
      </c>
      <c r="W1114" t="s">
        <v>569</v>
      </c>
      <c r="X1114">
        <v>2625</v>
      </c>
      <c r="Y1114" t="s">
        <v>244</v>
      </c>
      <c r="AA1114">
        <v>187</v>
      </c>
      <c r="AB1114" t="s">
        <v>3800</v>
      </c>
      <c r="AC1114" t="s">
        <v>3799</v>
      </c>
      <c r="AD1114">
        <v>5</v>
      </c>
      <c r="AE1114">
        <v>711752.02</v>
      </c>
      <c r="AF1114">
        <v>6171603.1799999997</v>
      </c>
    </row>
    <row r="1115" spans="1:32" x14ac:dyDescent="0.25">
      <c r="A1115" s="40">
        <v>1113</v>
      </c>
      <c r="B1115" t="s">
        <v>3801</v>
      </c>
      <c r="C1115">
        <v>120</v>
      </c>
      <c r="D1115">
        <v>1937</v>
      </c>
      <c r="E1115">
        <v>1967</v>
      </c>
      <c r="F1115">
        <v>3</v>
      </c>
      <c r="H1115">
        <v>2</v>
      </c>
      <c r="J1115">
        <v>2</v>
      </c>
      <c r="K1115" t="s">
        <v>247</v>
      </c>
      <c r="L1115">
        <v>2</v>
      </c>
      <c r="M1115">
        <v>1</v>
      </c>
      <c r="N1115">
        <v>123</v>
      </c>
      <c r="O1115">
        <v>123</v>
      </c>
      <c r="P1115">
        <v>212</v>
      </c>
      <c r="Q1115">
        <v>0</v>
      </c>
      <c r="R1115">
        <v>0</v>
      </c>
      <c r="S1115" t="s">
        <v>3802</v>
      </c>
      <c r="T1115">
        <v>7349</v>
      </c>
      <c r="U1115" t="s">
        <v>3232</v>
      </c>
      <c r="V1115" t="s">
        <v>3232</v>
      </c>
      <c r="W1115" t="s">
        <v>869</v>
      </c>
      <c r="X1115">
        <v>2665</v>
      </c>
      <c r="Y1115" t="s">
        <v>257</v>
      </c>
      <c r="AA1115">
        <v>187</v>
      </c>
      <c r="AB1115" t="s">
        <v>3803</v>
      </c>
      <c r="AC1115" t="s">
        <v>3802</v>
      </c>
      <c r="AD1115">
        <v>5</v>
      </c>
      <c r="AE1115">
        <v>713612.14</v>
      </c>
      <c r="AF1115">
        <v>6168982.0999999996</v>
      </c>
    </row>
    <row r="1116" spans="1:32" x14ac:dyDescent="0.25">
      <c r="A1116" s="40">
        <v>1114</v>
      </c>
      <c r="B1116" t="s">
        <v>3804</v>
      </c>
      <c r="C1116">
        <v>120</v>
      </c>
      <c r="D1116">
        <v>1969</v>
      </c>
      <c r="E1116">
        <v>0</v>
      </c>
      <c r="F1116">
        <v>3</v>
      </c>
      <c r="H1116">
        <v>1</v>
      </c>
      <c r="J1116">
        <v>2</v>
      </c>
      <c r="K1116" t="s">
        <v>247</v>
      </c>
      <c r="M1116">
        <v>1</v>
      </c>
      <c r="N1116">
        <v>198</v>
      </c>
      <c r="O1116">
        <v>198</v>
      </c>
      <c r="P1116">
        <v>148</v>
      </c>
      <c r="Q1116">
        <v>0</v>
      </c>
      <c r="R1116">
        <v>0</v>
      </c>
      <c r="S1116" t="s">
        <v>3805</v>
      </c>
      <c r="T1116">
        <v>7882</v>
      </c>
      <c r="U1116" t="s">
        <v>372</v>
      </c>
      <c r="V1116" t="s">
        <v>372</v>
      </c>
      <c r="W1116" t="s">
        <v>515</v>
      </c>
      <c r="X1116">
        <v>2625</v>
      </c>
      <c r="Y1116" t="s">
        <v>244</v>
      </c>
      <c r="AA1116">
        <v>187</v>
      </c>
      <c r="AB1116" t="s">
        <v>3806</v>
      </c>
      <c r="AC1116" t="s">
        <v>3805</v>
      </c>
      <c r="AD1116">
        <v>5</v>
      </c>
      <c r="AE1116">
        <v>711856.12</v>
      </c>
      <c r="AF1116">
        <v>6171616.4900000002</v>
      </c>
    </row>
    <row r="1117" spans="1:32" x14ac:dyDescent="0.25">
      <c r="A1117" s="40">
        <v>1115</v>
      </c>
      <c r="B1117" t="s">
        <v>3807</v>
      </c>
      <c r="C1117">
        <v>120</v>
      </c>
      <c r="D1117">
        <v>1973</v>
      </c>
      <c r="E1117">
        <v>0</v>
      </c>
      <c r="F1117">
        <v>90</v>
      </c>
      <c r="H1117">
        <v>1</v>
      </c>
      <c r="J1117">
        <v>2</v>
      </c>
      <c r="K1117" t="s">
        <v>260</v>
      </c>
      <c r="M1117">
        <v>1</v>
      </c>
      <c r="N1117">
        <v>109</v>
      </c>
      <c r="O1117">
        <v>109</v>
      </c>
      <c r="P1117">
        <v>109</v>
      </c>
      <c r="Q1117">
        <v>0</v>
      </c>
      <c r="R1117">
        <v>0</v>
      </c>
      <c r="S1117" t="s">
        <v>3808</v>
      </c>
      <c r="T1117">
        <v>6710</v>
      </c>
      <c r="U1117" t="s">
        <v>327</v>
      </c>
      <c r="V1117" t="s">
        <v>327</v>
      </c>
      <c r="W1117" t="s">
        <v>1036</v>
      </c>
      <c r="X1117">
        <v>2625</v>
      </c>
      <c r="Y1117" t="s">
        <v>244</v>
      </c>
      <c r="AA1117">
        <v>187</v>
      </c>
      <c r="AB1117" t="s">
        <v>3809</v>
      </c>
      <c r="AC1117" t="s">
        <v>3808</v>
      </c>
      <c r="AD1117">
        <v>5</v>
      </c>
      <c r="AE1117">
        <v>710740.75</v>
      </c>
      <c r="AF1117">
        <v>6171915.2599999998</v>
      </c>
    </row>
    <row r="1118" spans="1:32" x14ac:dyDescent="0.25">
      <c r="A1118" s="40">
        <v>1116</v>
      </c>
      <c r="B1118" t="s">
        <v>3810</v>
      </c>
      <c r="C1118">
        <v>130</v>
      </c>
      <c r="D1118">
        <v>1978</v>
      </c>
      <c r="E1118">
        <v>0</v>
      </c>
      <c r="F1118">
        <v>4</v>
      </c>
      <c r="H1118">
        <v>1</v>
      </c>
      <c r="J1118">
        <v>1</v>
      </c>
      <c r="K1118" t="s">
        <v>240</v>
      </c>
      <c r="M1118">
        <v>1</v>
      </c>
      <c r="N1118">
        <v>61</v>
      </c>
      <c r="O1118">
        <v>61</v>
      </c>
      <c r="P1118">
        <v>109</v>
      </c>
      <c r="Q1118">
        <v>0</v>
      </c>
      <c r="R1118">
        <v>0</v>
      </c>
      <c r="S1118" t="s">
        <v>3811</v>
      </c>
      <c r="T1118">
        <v>2225</v>
      </c>
      <c r="U1118" t="s">
        <v>2694</v>
      </c>
      <c r="V1118" t="s">
        <v>2694</v>
      </c>
      <c r="W1118" t="s">
        <v>385</v>
      </c>
      <c r="X1118">
        <v>2665</v>
      </c>
      <c r="Y1118" t="s">
        <v>257</v>
      </c>
      <c r="AA1118">
        <v>187</v>
      </c>
      <c r="AB1118" t="s">
        <v>3812</v>
      </c>
      <c r="AC1118" t="s">
        <v>3811</v>
      </c>
      <c r="AD1118">
        <v>5</v>
      </c>
      <c r="AE1118">
        <v>713408.58</v>
      </c>
      <c r="AF1118">
        <v>6169643.46</v>
      </c>
    </row>
    <row r="1119" spans="1:32" x14ac:dyDescent="0.25">
      <c r="A1119" s="40">
        <v>1117</v>
      </c>
      <c r="B1119" t="s">
        <v>3813</v>
      </c>
      <c r="C1119">
        <v>120</v>
      </c>
      <c r="D1119">
        <v>1967</v>
      </c>
      <c r="E1119">
        <v>1981</v>
      </c>
      <c r="F1119">
        <v>1</v>
      </c>
      <c r="H1119">
        <v>1</v>
      </c>
      <c r="J1119">
        <v>1</v>
      </c>
      <c r="K1119" t="s">
        <v>240</v>
      </c>
      <c r="M1119">
        <v>1</v>
      </c>
      <c r="N1119">
        <v>159</v>
      </c>
      <c r="O1119">
        <v>159</v>
      </c>
      <c r="P1119">
        <v>159</v>
      </c>
      <c r="Q1119">
        <v>0</v>
      </c>
      <c r="R1119">
        <v>0</v>
      </c>
      <c r="S1119" t="s">
        <v>3814</v>
      </c>
      <c r="T1119">
        <v>6391</v>
      </c>
      <c r="U1119" t="s">
        <v>539</v>
      </c>
      <c r="V1119" t="s">
        <v>539</v>
      </c>
      <c r="W1119" t="s">
        <v>3815</v>
      </c>
      <c r="X1119">
        <v>2625</v>
      </c>
      <c r="Y1119" t="s">
        <v>244</v>
      </c>
      <c r="AA1119">
        <v>187</v>
      </c>
      <c r="AB1119" t="s">
        <v>3816</v>
      </c>
      <c r="AC1119" t="s">
        <v>3814</v>
      </c>
      <c r="AD1119">
        <v>5</v>
      </c>
      <c r="AE1119">
        <v>711282.03</v>
      </c>
      <c r="AF1119">
        <v>6171673.79</v>
      </c>
    </row>
    <row r="1120" spans="1:32" x14ac:dyDescent="0.25">
      <c r="A1120" s="40">
        <v>1118</v>
      </c>
      <c r="B1120" t="s">
        <v>3817</v>
      </c>
      <c r="C1120">
        <v>120</v>
      </c>
      <c r="D1120">
        <v>1970</v>
      </c>
      <c r="E1120">
        <v>0</v>
      </c>
      <c r="F1120">
        <v>3</v>
      </c>
      <c r="H1120">
        <v>1</v>
      </c>
      <c r="J1120">
        <v>2</v>
      </c>
      <c r="K1120" t="s">
        <v>247</v>
      </c>
      <c r="M1120">
        <v>1</v>
      </c>
      <c r="N1120">
        <v>136</v>
      </c>
      <c r="O1120">
        <v>136</v>
      </c>
      <c r="P1120">
        <v>226</v>
      </c>
      <c r="Q1120">
        <v>0</v>
      </c>
      <c r="R1120">
        <v>0</v>
      </c>
      <c r="S1120" t="s">
        <v>3818</v>
      </c>
      <c r="T1120">
        <v>8202</v>
      </c>
      <c r="U1120" t="s">
        <v>3103</v>
      </c>
      <c r="V1120" t="s">
        <v>3103</v>
      </c>
      <c r="W1120" t="s">
        <v>247</v>
      </c>
      <c r="X1120">
        <v>2665</v>
      </c>
      <c r="Y1120" t="s">
        <v>257</v>
      </c>
      <c r="AA1120">
        <v>187</v>
      </c>
      <c r="AB1120" t="s">
        <v>3819</v>
      </c>
      <c r="AC1120" t="s">
        <v>3818</v>
      </c>
      <c r="AD1120">
        <v>5</v>
      </c>
      <c r="AE1120">
        <v>712391.89</v>
      </c>
      <c r="AF1120">
        <v>6168985.2300000004</v>
      </c>
    </row>
    <row r="1121" spans="1:32" x14ac:dyDescent="0.25">
      <c r="A1121" s="40">
        <v>1119</v>
      </c>
      <c r="B1121" t="s">
        <v>3820</v>
      </c>
      <c r="C1121">
        <v>130</v>
      </c>
      <c r="D1121">
        <v>1977</v>
      </c>
      <c r="E1121">
        <v>0</v>
      </c>
      <c r="F1121">
        <v>4</v>
      </c>
      <c r="H1121">
        <v>1</v>
      </c>
      <c r="J1121">
        <v>1</v>
      </c>
      <c r="K1121" t="s">
        <v>240</v>
      </c>
      <c r="M1121">
        <v>1</v>
      </c>
      <c r="N1121">
        <v>58</v>
      </c>
      <c r="O1121">
        <v>58</v>
      </c>
      <c r="P1121">
        <v>102</v>
      </c>
      <c r="Q1121">
        <v>0</v>
      </c>
      <c r="R1121">
        <v>0</v>
      </c>
      <c r="S1121" t="s">
        <v>3821</v>
      </c>
      <c r="T1121">
        <v>275</v>
      </c>
      <c r="U1121" t="s">
        <v>3090</v>
      </c>
      <c r="V1121" t="s">
        <v>3090</v>
      </c>
      <c r="W1121" t="s">
        <v>385</v>
      </c>
      <c r="X1121">
        <v>2665</v>
      </c>
      <c r="Y1121" t="s">
        <v>257</v>
      </c>
      <c r="AA1121">
        <v>187</v>
      </c>
      <c r="AB1121" t="s">
        <v>3822</v>
      </c>
      <c r="AC1121" t="s">
        <v>3821</v>
      </c>
      <c r="AD1121">
        <v>5</v>
      </c>
      <c r="AE1121">
        <v>713547.3</v>
      </c>
      <c r="AF1121">
        <v>6169500.2000000002</v>
      </c>
    </row>
    <row r="1122" spans="1:32" x14ac:dyDescent="0.25">
      <c r="A1122" s="40">
        <v>1120</v>
      </c>
      <c r="B1122" t="s">
        <v>3823</v>
      </c>
      <c r="C1122">
        <v>120</v>
      </c>
      <c r="D1122">
        <v>1970</v>
      </c>
      <c r="E1122">
        <v>0</v>
      </c>
      <c r="F1122">
        <v>3</v>
      </c>
      <c r="H1122">
        <v>1</v>
      </c>
      <c r="J1122">
        <v>1</v>
      </c>
      <c r="K1122" t="s">
        <v>240</v>
      </c>
      <c r="M1122">
        <v>1</v>
      </c>
      <c r="N1122">
        <v>116</v>
      </c>
      <c r="O1122">
        <v>116</v>
      </c>
      <c r="P1122">
        <v>116</v>
      </c>
      <c r="Q1122">
        <v>0</v>
      </c>
      <c r="R1122">
        <v>0</v>
      </c>
      <c r="S1122" t="s">
        <v>3824</v>
      </c>
      <c r="T1122">
        <v>2449</v>
      </c>
      <c r="U1122" t="s">
        <v>312</v>
      </c>
      <c r="V1122" t="s">
        <v>312</v>
      </c>
      <c r="W1122" t="s">
        <v>3825</v>
      </c>
      <c r="X1122">
        <v>2625</v>
      </c>
      <c r="Y1122" t="s">
        <v>244</v>
      </c>
      <c r="AA1122">
        <v>187</v>
      </c>
      <c r="AB1122" t="s">
        <v>3826</v>
      </c>
      <c r="AC1122" t="s">
        <v>3824</v>
      </c>
      <c r="AD1122">
        <v>5</v>
      </c>
      <c r="AE1122">
        <v>711280.71</v>
      </c>
      <c r="AF1122">
        <v>6172113.5099999998</v>
      </c>
    </row>
    <row r="1123" spans="1:32" x14ac:dyDescent="0.25">
      <c r="A1123" s="40">
        <v>1121</v>
      </c>
      <c r="B1123" t="s">
        <v>3827</v>
      </c>
      <c r="C1123">
        <v>120</v>
      </c>
      <c r="D1123">
        <v>2015</v>
      </c>
      <c r="E1123">
        <v>0</v>
      </c>
      <c r="F1123">
        <v>4</v>
      </c>
      <c r="H1123">
        <v>1</v>
      </c>
      <c r="J1123">
        <v>2</v>
      </c>
      <c r="K1123" t="s">
        <v>260</v>
      </c>
      <c r="M1123">
        <v>1</v>
      </c>
      <c r="N1123">
        <v>150</v>
      </c>
      <c r="O1123">
        <v>150</v>
      </c>
      <c r="P1123">
        <v>150</v>
      </c>
      <c r="Q1123">
        <v>0</v>
      </c>
      <c r="R1123">
        <v>0</v>
      </c>
      <c r="S1123" t="s">
        <v>3828</v>
      </c>
      <c r="T1123">
        <v>2769</v>
      </c>
      <c r="U1123" t="s">
        <v>1138</v>
      </c>
      <c r="V1123" t="s">
        <v>1138</v>
      </c>
      <c r="W1123" t="s">
        <v>938</v>
      </c>
      <c r="X1123">
        <v>2665</v>
      </c>
      <c r="Y1123" t="s">
        <v>257</v>
      </c>
      <c r="AA1123">
        <v>187</v>
      </c>
      <c r="AB1123" t="s">
        <v>3829</v>
      </c>
      <c r="AC1123" t="s">
        <v>3828</v>
      </c>
      <c r="AD1123">
        <v>5</v>
      </c>
      <c r="AE1123">
        <v>713952.04</v>
      </c>
      <c r="AF1123">
        <v>6169184.3300000001</v>
      </c>
    </row>
    <row r="1124" spans="1:32" x14ac:dyDescent="0.25">
      <c r="A1124" s="40">
        <v>1122</v>
      </c>
      <c r="B1124" t="s">
        <v>3830</v>
      </c>
      <c r="C1124">
        <v>130</v>
      </c>
      <c r="D1124">
        <v>1964</v>
      </c>
      <c r="E1124">
        <v>1998</v>
      </c>
      <c r="F1124">
        <v>4</v>
      </c>
      <c r="H1124">
        <v>1</v>
      </c>
      <c r="J1124">
        <v>2</v>
      </c>
      <c r="K1124" t="s">
        <v>260</v>
      </c>
      <c r="M1124">
        <v>1</v>
      </c>
      <c r="N1124">
        <v>79</v>
      </c>
      <c r="O1124">
        <v>79</v>
      </c>
      <c r="P1124">
        <v>138</v>
      </c>
      <c r="Q1124">
        <v>0</v>
      </c>
      <c r="R1124">
        <v>0</v>
      </c>
      <c r="S1124" t="s">
        <v>3831</v>
      </c>
      <c r="T1124">
        <v>4260</v>
      </c>
      <c r="U1124" t="s">
        <v>851</v>
      </c>
      <c r="V1124" t="s">
        <v>851</v>
      </c>
      <c r="W1124" t="s">
        <v>774</v>
      </c>
      <c r="X1124">
        <v>2665</v>
      </c>
      <c r="Y1124" t="s">
        <v>257</v>
      </c>
      <c r="AA1124">
        <v>187</v>
      </c>
      <c r="AB1124" t="s">
        <v>3832</v>
      </c>
      <c r="AC1124" t="s">
        <v>3831</v>
      </c>
      <c r="AD1124">
        <v>5</v>
      </c>
      <c r="AE1124">
        <v>713746.32</v>
      </c>
      <c r="AF1124">
        <v>6169109.5800000001</v>
      </c>
    </row>
    <row r="1125" spans="1:32" x14ac:dyDescent="0.25">
      <c r="A1125" s="40">
        <v>1123</v>
      </c>
      <c r="B1125" t="s">
        <v>3833</v>
      </c>
      <c r="C1125">
        <v>120</v>
      </c>
      <c r="D1125">
        <v>1974</v>
      </c>
      <c r="E1125">
        <v>0</v>
      </c>
      <c r="F1125">
        <v>3</v>
      </c>
      <c r="H1125">
        <v>1</v>
      </c>
      <c r="J1125">
        <v>2</v>
      </c>
      <c r="K1125" t="s">
        <v>260</v>
      </c>
      <c r="L1125">
        <v>2</v>
      </c>
      <c r="M1125">
        <v>1</v>
      </c>
      <c r="N1125">
        <v>109</v>
      </c>
      <c r="O1125">
        <v>109</v>
      </c>
      <c r="P1125">
        <v>109</v>
      </c>
      <c r="Q1125">
        <v>0</v>
      </c>
      <c r="R1125">
        <v>0</v>
      </c>
      <c r="S1125" t="s">
        <v>3834</v>
      </c>
      <c r="T1125">
        <v>6710</v>
      </c>
      <c r="U1125" t="s">
        <v>327</v>
      </c>
      <c r="V1125" t="s">
        <v>327</v>
      </c>
      <c r="W1125" t="s">
        <v>2150</v>
      </c>
      <c r="X1125">
        <v>2625</v>
      </c>
      <c r="Y1125" t="s">
        <v>244</v>
      </c>
      <c r="AA1125">
        <v>187</v>
      </c>
      <c r="AB1125" t="s">
        <v>3835</v>
      </c>
      <c r="AC1125" t="s">
        <v>3834</v>
      </c>
      <c r="AD1125">
        <v>5</v>
      </c>
      <c r="AE1125">
        <v>710731.21</v>
      </c>
      <c r="AF1125">
        <v>6171820.7699999996</v>
      </c>
    </row>
    <row r="1126" spans="1:32" x14ac:dyDescent="0.25">
      <c r="A1126" s="40">
        <v>1124</v>
      </c>
      <c r="B1126" t="s">
        <v>3836</v>
      </c>
      <c r="C1126">
        <v>130</v>
      </c>
      <c r="D1126">
        <v>1993</v>
      </c>
      <c r="E1126">
        <v>0</v>
      </c>
      <c r="F1126">
        <v>4</v>
      </c>
      <c r="H1126">
        <v>2</v>
      </c>
      <c r="J1126">
        <v>1</v>
      </c>
      <c r="K1126" t="s">
        <v>240</v>
      </c>
      <c r="L1126">
        <v>90</v>
      </c>
      <c r="M1126">
        <v>1</v>
      </c>
      <c r="N1126">
        <v>104</v>
      </c>
      <c r="O1126">
        <v>104</v>
      </c>
      <c r="P1126">
        <v>104</v>
      </c>
      <c r="Q1126">
        <v>0</v>
      </c>
      <c r="R1126">
        <v>0</v>
      </c>
      <c r="S1126" t="s">
        <v>3837</v>
      </c>
      <c r="T1126">
        <v>250</v>
      </c>
      <c r="U1126" t="s">
        <v>303</v>
      </c>
      <c r="V1126" t="s">
        <v>303</v>
      </c>
      <c r="W1126" t="s">
        <v>774</v>
      </c>
      <c r="X1126">
        <v>2625</v>
      </c>
      <c r="Y1126" t="s">
        <v>244</v>
      </c>
      <c r="AA1126">
        <v>187</v>
      </c>
      <c r="AB1126" t="s">
        <v>3838</v>
      </c>
      <c r="AC1126" t="s">
        <v>3837</v>
      </c>
      <c r="AD1126">
        <v>5</v>
      </c>
      <c r="AE1126">
        <v>711552.35</v>
      </c>
      <c r="AF1126">
        <v>6172482.9299999997</v>
      </c>
    </row>
    <row r="1127" spans="1:32" x14ac:dyDescent="0.25">
      <c r="A1127" s="40">
        <v>1125</v>
      </c>
      <c r="B1127" t="s">
        <v>3839</v>
      </c>
      <c r="C1127">
        <v>120</v>
      </c>
      <c r="D1127">
        <v>1973</v>
      </c>
      <c r="E1127">
        <v>0</v>
      </c>
      <c r="F1127">
        <v>3</v>
      </c>
      <c r="H1127">
        <v>1</v>
      </c>
      <c r="J1127">
        <v>2</v>
      </c>
      <c r="K1127" t="s">
        <v>247</v>
      </c>
      <c r="M1127">
        <v>1</v>
      </c>
      <c r="N1127">
        <v>109</v>
      </c>
      <c r="O1127">
        <v>109</v>
      </c>
      <c r="P1127">
        <v>109</v>
      </c>
      <c r="Q1127">
        <v>0</v>
      </c>
      <c r="R1127">
        <v>0</v>
      </c>
      <c r="S1127" t="s">
        <v>3840</v>
      </c>
      <c r="T1127">
        <v>6710</v>
      </c>
      <c r="U1127" t="s">
        <v>327</v>
      </c>
      <c r="V1127" t="s">
        <v>327</v>
      </c>
      <c r="W1127" t="s">
        <v>1630</v>
      </c>
      <c r="X1127">
        <v>2625</v>
      </c>
      <c r="Y1127" t="s">
        <v>244</v>
      </c>
      <c r="AA1127">
        <v>187</v>
      </c>
      <c r="AB1127" t="s">
        <v>3841</v>
      </c>
      <c r="AC1127" t="s">
        <v>3840</v>
      </c>
      <c r="AD1127">
        <v>5</v>
      </c>
      <c r="AE1127">
        <v>710706.02</v>
      </c>
      <c r="AF1127">
        <v>6171862.5899999999</v>
      </c>
    </row>
    <row r="1128" spans="1:32" x14ac:dyDescent="0.25">
      <c r="A1128" s="40">
        <v>1126</v>
      </c>
      <c r="B1128" t="s">
        <v>3842</v>
      </c>
      <c r="C1128">
        <v>130</v>
      </c>
      <c r="D1128">
        <v>1977</v>
      </c>
      <c r="E1128">
        <v>0</v>
      </c>
      <c r="F1128">
        <v>4</v>
      </c>
      <c r="H1128">
        <v>1</v>
      </c>
      <c r="J1128">
        <v>1</v>
      </c>
      <c r="K1128" t="s">
        <v>240</v>
      </c>
      <c r="M1128">
        <v>1</v>
      </c>
      <c r="N1128">
        <v>59</v>
      </c>
      <c r="O1128">
        <v>59</v>
      </c>
      <c r="P1128">
        <v>104</v>
      </c>
      <c r="Q1128">
        <v>0</v>
      </c>
      <c r="R1128">
        <v>0</v>
      </c>
      <c r="S1128" t="s">
        <v>3843</v>
      </c>
      <c r="T1128">
        <v>275</v>
      </c>
      <c r="U1128" t="s">
        <v>3090</v>
      </c>
      <c r="V1128" t="s">
        <v>3090</v>
      </c>
      <c r="W1128" t="s">
        <v>732</v>
      </c>
      <c r="X1128">
        <v>2665</v>
      </c>
      <c r="Y1128" t="s">
        <v>257</v>
      </c>
      <c r="AA1128">
        <v>187</v>
      </c>
      <c r="AB1128" t="s">
        <v>3844</v>
      </c>
      <c r="AC1128" t="s">
        <v>3843</v>
      </c>
      <c r="AD1128">
        <v>5</v>
      </c>
      <c r="AE1128">
        <v>713550.23</v>
      </c>
      <c r="AF1128">
        <v>6169495.4199999999</v>
      </c>
    </row>
    <row r="1129" spans="1:32" x14ac:dyDescent="0.25">
      <c r="A1129" s="40">
        <v>1127</v>
      </c>
      <c r="B1129" t="s">
        <v>3845</v>
      </c>
      <c r="C1129">
        <v>130</v>
      </c>
      <c r="D1129">
        <v>1980</v>
      </c>
      <c r="E1129">
        <v>0</v>
      </c>
      <c r="F1129">
        <v>4</v>
      </c>
      <c r="H1129">
        <v>1</v>
      </c>
      <c r="J1129">
        <v>2</v>
      </c>
      <c r="K1129" t="s">
        <v>260</v>
      </c>
      <c r="M1129">
        <v>1</v>
      </c>
      <c r="N1129">
        <v>71</v>
      </c>
      <c r="O1129">
        <v>71</v>
      </c>
      <c r="P1129">
        <v>122</v>
      </c>
      <c r="Q1129">
        <v>0</v>
      </c>
      <c r="R1129">
        <v>0</v>
      </c>
      <c r="S1129" t="s">
        <v>3846</v>
      </c>
      <c r="T1129">
        <v>1000</v>
      </c>
      <c r="U1129" t="s">
        <v>3248</v>
      </c>
      <c r="V1129" t="s">
        <v>3248</v>
      </c>
      <c r="W1129" t="s">
        <v>721</v>
      </c>
      <c r="X1129">
        <v>2665</v>
      </c>
      <c r="Y1129" t="s">
        <v>257</v>
      </c>
      <c r="AA1129">
        <v>187</v>
      </c>
      <c r="AB1129" t="s">
        <v>3847</v>
      </c>
      <c r="AC1129" t="s">
        <v>3846</v>
      </c>
      <c r="AD1129">
        <v>5</v>
      </c>
      <c r="AE1129">
        <v>714159.43</v>
      </c>
      <c r="AF1129">
        <v>6168800.8200000003</v>
      </c>
    </row>
    <row r="1130" spans="1:32" x14ac:dyDescent="0.25">
      <c r="A1130" s="40">
        <v>1128</v>
      </c>
      <c r="B1130" t="s">
        <v>3848</v>
      </c>
      <c r="C1130">
        <v>130</v>
      </c>
      <c r="D1130">
        <v>1978</v>
      </c>
      <c r="E1130">
        <v>0</v>
      </c>
      <c r="F1130">
        <v>4</v>
      </c>
      <c r="H1130">
        <v>1</v>
      </c>
      <c r="J1130">
        <v>1</v>
      </c>
      <c r="K1130" t="s">
        <v>240</v>
      </c>
      <c r="M1130">
        <v>1</v>
      </c>
      <c r="N1130">
        <v>61</v>
      </c>
      <c r="O1130">
        <v>61</v>
      </c>
      <c r="P1130">
        <v>109</v>
      </c>
      <c r="Q1130">
        <v>0</v>
      </c>
      <c r="R1130">
        <v>0</v>
      </c>
      <c r="S1130" t="s">
        <v>3849</v>
      </c>
      <c r="T1130">
        <v>5475</v>
      </c>
      <c r="U1130" t="s">
        <v>3004</v>
      </c>
      <c r="V1130" t="s">
        <v>3004</v>
      </c>
      <c r="W1130" t="s">
        <v>454</v>
      </c>
      <c r="X1130">
        <v>2665</v>
      </c>
      <c r="Y1130" t="s">
        <v>257</v>
      </c>
      <c r="AA1130">
        <v>187</v>
      </c>
      <c r="AB1130" t="s">
        <v>3850</v>
      </c>
      <c r="AC1130" t="s">
        <v>3849</v>
      </c>
      <c r="AD1130">
        <v>5</v>
      </c>
      <c r="AE1130">
        <v>713619.17</v>
      </c>
      <c r="AF1130">
        <v>6169639.4199999999</v>
      </c>
    </row>
    <row r="1131" spans="1:32" x14ac:dyDescent="0.25">
      <c r="A1131" s="40">
        <v>1129</v>
      </c>
      <c r="B1131" t="s">
        <v>3851</v>
      </c>
      <c r="C1131">
        <v>120</v>
      </c>
      <c r="D1131">
        <v>1972</v>
      </c>
      <c r="E1131">
        <v>0</v>
      </c>
      <c r="F1131">
        <v>3</v>
      </c>
      <c r="H1131">
        <v>1</v>
      </c>
      <c r="J1131">
        <v>2</v>
      </c>
      <c r="K1131" t="s">
        <v>260</v>
      </c>
      <c r="M1131">
        <v>1</v>
      </c>
      <c r="N1131">
        <v>129</v>
      </c>
      <c r="O1131">
        <v>129</v>
      </c>
      <c r="P1131">
        <v>129</v>
      </c>
      <c r="Q1131">
        <v>0</v>
      </c>
      <c r="R1131">
        <v>0</v>
      </c>
      <c r="S1131" t="s">
        <v>3852</v>
      </c>
      <c r="T1131">
        <v>6178</v>
      </c>
      <c r="U1131" t="s">
        <v>2647</v>
      </c>
      <c r="V1131" t="s">
        <v>2647</v>
      </c>
      <c r="W1131" t="s">
        <v>260</v>
      </c>
      <c r="X1131">
        <v>2625</v>
      </c>
      <c r="Y1131" t="s">
        <v>244</v>
      </c>
      <c r="AA1131">
        <v>187</v>
      </c>
      <c r="AB1131" t="s">
        <v>3853</v>
      </c>
      <c r="AC1131" t="s">
        <v>3852</v>
      </c>
      <c r="AD1131">
        <v>5</v>
      </c>
      <c r="AE1131">
        <v>711558.79</v>
      </c>
      <c r="AF1131">
        <v>6171573.9500000002</v>
      </c>
    </row>
    <row r="1132" spans="1:32" x14ac:dyDescent="0.25">
      <c r="A1132" s="40">
        <v>1130</v>
      </c>
      <c r="B1132" t="s">
        <v>3854</v>
      </c>
      <c r="C1132">
        <v>130</v>
      </c>
      <c r="D1132">
        <v>1977</v>
      </c>
      <c r="E1132">
        <v>0</v>
      </c>
      <c r="F1132">
        <v>4</v>
      </c>
      <c r="H1132">
        <v>1</v>
      </c>
      <c r="J1132">
        <v>1</v>
      </c>
      <c r="K1132" t="s">
        <v>240</v>
      </c>
      <c r="M1132">
        <v>1</v>
      </c>
      <c r="N1132">
        <v>58</v>
      </c>
      <c r="O1132">
        <v>58</v>
      </c>
      <c r="P1132">
        <v>102</v>
      </c>
      <c r="Q1132">
        <v>0</v>
      </c>
      <c r="R1132">
        <v>0</v>
      </c>
      <c r="S1132" t="s">
        <v>3855</v>
      </c>
      <c r="T1132">
        <v>275</v>
      </c>
      <c r="U1132" t="s">
        <v>3090</v>
      </c>
      <c r="V1132" t="s">
        <v>3090</v>
      </c>
      <c r="W1132" t="s">
        <v>441</v>
      </c>
      <c r="X1132">
        <v>2665</v>
      </c>
      <c r="Y1132" t="s">
        <v>257</v>
      </c>
      <c r="AA1132">
        <v>187</v>
      </c>
      <c r="AB1132" t="s">
        <v>3856</v>
      </c>
      <c r="AC1132" t="s">
        <v>3855</v>
      </c>
      <c r="AD1132">
        <v>5</v>
      </c>
      <c r="AE1132">
        <v>713528.64</v>
      </c>
      <c r="AF1132">
        <v>6169455.3399999999</v>
      </c>
    </row>
    <row r="1133" spans="1:32" x14ac:dyDescent="0.25">
      <c r="A1133" s="40">
        <v>1131</v>
      </c>
      <c r="B1133" t="s">
        <v>3857</v>
      </c>
      <c r="C1133">
        <v>130</v>
      </c>
      <c r="D1133">
        <v>1978</v>
      </c>
      <c r="E1133">
        <v>0</v>
      </c>
      <c r="F1133">
        <v>4</v>
      </c>
      <c r="H1133">
        <v>1</v>
      </c>
      <c r="J1133">
        <v>1</v>
      </c>
      <c r="K1133" t="s">
        <v>240</v>
      </c>
      <c r="M1133">
        <v>1</v>
      </c>
      <c r="N1133">
        <v>61</v>
      </c>
      <c r="O1133">
        <v>61</v>
      </c>
      <c r="P1133">
        <v>109</v>
      </c>
      <c r="Q1133">
        <v>0</v>
      </c>
      <c r="R1133">
        <v>0</v>
      </c>
      <c r="S1133" t="s">
        <v>3858</v>
      </c>
      <c r="T1133">
        <v>975</v>
      </c>
      <c r="U1133" t="s">
        <v>2560</v>
      </c>
      <c r="V1133" t="s">
        <v>2560</v>
      </c>
      <c r="W1133" t="s">
        <v>281</v>
      </c>
      <c r="X1133">
        <v>2665</v>
      </c>
      <c r="Y1133" t="s">
        <v>257</v>
      </c>
      <c r="AA1133">
        <v>187</v>
      </c>
      <c r="AB1133" t="s">
        <v>3859</v>
      </c>
      <c r="AC1133" t="s">
        <v>3858</v>
      </c>
      <c r="AD1133">
        <v>5</v>
      </c>
      <c r="AE1133">
        <v>713661.09</v>
      </c>
      <c r="AF1133">
        <v>6169511.3099999996</v>
      </c>
    </row>
    <row r="1134" spans="1:32" x14ac:dyDescent="0.25">
      <c r="A1134" s="40">
        <v>1132</v>
      </c>
      <c r="B1134" t="s">
        <v>3860</v>
      </c>
      <c r="C1134">
        <v>130</v>
      </c>
      <c r="D1134">
        <v>1978</v>
      </c>
      <c r="E1134">
        <v>0</v>
      </c>
      <c r="F1134">
        <v>4</v>
      </c>
      <c r="H1134">
        <v>1</v>
      </c>
      <c r="J1134">
        <v>1</v>
      </c>
      <c r="K1134" t="s">
        <v>240</v>
      </c>
      <c r="M1134">
        <v>1</v>
      </c>
      <c r="N1134">
        <v>61</v>
      </c>
      <c r="O1134">
        <v>61</v>
      </c>
      <c r="P1134">
        <v>109</v>
      </c>
      <c r="Q1134">
        <v>0</v>
      </c>
      <c r="R1134">
        <v>0</v>
      </c>
      <c r="S1134" t="s">
        <v>3861</v>
      </c>
      <c r="T1134">
        <v>2525</v>
      </c>
      <c r="U1134" t="s">
        <v>2564</v>
      </c>
      <c r="V1134" t="s">
        <v>2564</v>
      </c>
      <c r="W1134" t="s">
        <v>480</v>
      </c>
      <c r="X1134">
        <v>2665</v>
      </c>
      <c r="Y1134" t="s">
        <v>257</v>
      </c>
      <c r="AA1134">
        <v>187</v>
      </c>
      <c r="AB1134" t="s">
        <v>3862</v>
      </c>
      <c r="AC1134" t="s">
        <v>3861</v>
      </c>
      <c r="AD1134">
        <v>5</v>
      </c>
      <c r="AE1134">
        <v>713518.87</v>
      </c>
      <c r="AF1134">
        <v>6169809.7000000002</v>
      </c>
    </row>
    <row r="1135" spans="1:32" x14ac:dyDescent="0.25">
      <c r="A1135" s="40">
        <v>1133</v>
      </c>
      <c r="B1135" t="s">
        <v>3863</v>
      </c>
      <c r="C1135">
        <v>130</v>
      </c>
      <c r="D1135">
        <v>1978</v>
      </c>
      <c r="E1135">
        <v>0</v>
      </c>
      <c r="F1135">
        <v>4</v>
      </c>
      <c r="H1135">
        <v>1</v>
      </c>
      <c r="J1135">
        <v>1</v>
      </c>
      <c r="K1135" t="s">
        <v>240</v>
      </c>
      <c r="M1135">
        <v>1</v>
      </c>
      <c r="N1135">
        <v>61</v>
      </c>
      <c r="O1135">
        <v>61</v>
      </c>
      <c r="P1135">
        <v>109</v>
      </c>
      <c r="Q1135">
        <v>0</v>
      </c>
      <c r="R1135">
        <v>0</v>
      </c>
      <c r="S1135" t="s">
        <v>3864</v>
      </c>
      <c r="T1135">
        <v>2225</v>
      </c>
      <c r="U1135" t="s">
        <v>2694</v>
      </c>
      <c r="V1135" t="s">
        <v>2694</v>
      </c>
      <c r="W1135" t="s">
        <v>308</v>
      </c>
      <c r="X1135">
        <v>2665</v>
      </c>
      <c r="Y1135" t="s">
        <v>257</v>
      </c>
      <c r="AA1135">
        <v>187</v>
      </c>
      <c r="AB1135" t="s">
        <v>3865</v>
      </c>
      <c r="AC1135" t="s">
        <v>3864</v>
      </c>
      <c r="AD1135">
        <v>5</v>
      </c>
      <c r="AE1135">
        <v>713393.77</v>
      </c>
      <c r="AF1135">
        <v>6169667.6699999999</v>
      </c>
    </row>
    <row r="1136" spans="1:32" x14ac:dyDescent="0.25">
      <c r="A1136" s="40">
        <v>1134</v>
      </c>
      <c r="B1136" t="s">
        <v>3866</v>
      </c>
      <c r="C1136">
        <v>120</v>
      </c>
      <c r="D1136">
        <v>1966</v>
      </c>
      <c r="E1136">
        <v>0</v>
      </c>
      <c r="F1136">
        <v>1</v>
      </c>
      <c r="H1136">
        <v>1</v>
      </c>
      <c r="J1136">
        <v>1</v>
      </c>
      <c r="K1136" t="s">
        <v>240</v>
      </c>
      <c r="M1136">
        <v>1</v>
      </c>
      <c r="N1136">
        <v>127</v>
      </c>
      <c r="O1136">
        <v>127</v>
      </c>
      <c r="P1136">
        <v>106</v>
      </c>
      <c r="Q1136">
        <v>0</v>
      </c>
      <c r="R1136">
        <v>0</v>
      </c>
      <c r="S1136" t="s">
        <v>3867</v>
      </c>
      <c r="T1136">
        <v>6391</v>
      </c>
      <c r="U1136" t="s">
        <v>539</v>
      </c>
      <c r="V1136" t="s">
        <v>539</v>
      </c>
      <c r="W1136" t="s">
        <v>783</v>
      </c>
      <c r="X1136">
        <v>2625</v>
      </c>
      <c r="Y1136" t="s">
        <v>244</v>
      </c>
      <c r="AA1136">
        <v>187</v>
      </c>
      <c r="AB1136" t="s">
        <v>3868</v>
      </c>
      <c r="AC1136" t="s">
        <v>3867</v>
      </c>
      <c r="AD1136">
        <v>5</v>
      </c>
      <c r="AE1136">
        <v>711261.07</v>
      </c>
      <c r="AF1136">
        <v>6171608.9299999997</v>
      </c>
    </row>
    <row r="1137" spans="1:32" x14ac:dyDescent="0.25">
      <c r="A1137" s="40">
        <v>1135</v>
      </c>
      <c r="B1137" t="s">
        <v>3869</v>
      </c>
      <c r="C1137">
        <v>120</v>
      </c>
      <c r="D1137">
        <v>1979</v>
      </c>
      <c r="E1137">
        <v>0</v>
      </c>
      <c r="F1137">
        <v>4</v>
      </c>
      <c r="H1137">
        <v>1</v>
      </c>
      <c r="J1137">
        <v>2</v>
      </c>
      <c r="K1137" t="s">
        <v>260</v>
      </c>
      <c r="M1137">
        <v>1</v>
      </c>
      <c r="N1137">
        <v>117</v>
      </c>
      <c r="O1137">
        <v>117</v>
      </c>
      <c r="P1137">
        <v>117</v>
      </c>
      <c r="Q1137">
        <v>0</v>
      </c>
      <c r="R1137">
        <v>0</v>
      </c>
      <c r="S1137" t="s">
        <v>3870</v>
      </c>
      <c r="T1137">
        <v>3834</v>
      </c>
      <c r="U1137" t="s">
        <v>3421</v>
      </c>
      <c r="V1137" t="s">
        <v>3421</v>
      </c>
      <c r="W1137" t="s">
        <v>869</v>
      </c>
      <c r="X1137">
        <v>2665</v>
      </c>
      <c r="Y1137" t="s">
        <v>257</v>
      </c>
      <c r="AA1137">
        <v>187</v>
      </c>
      <c r="AB1137" t="s">
        <v>3871</v>
      </c>
      <c r="AC1137" t="s">
        <v>3870</v>
      </c>
      <c r="AD1137">
        <v>5</v>
      </c>
      <c r="AE1137">
        <v>713110.79</v>
      </c>
      <c r="AF1137">
        <v>6168662.1600000001</v>
      </c>
    </row>
    <row r="1138" spans="1:32" x14ac:dyDescent="0.25">
      <c r="A1138" s="40">
        <v>1136</v>
      </c>
      <c r="B1138" t="s">
        <v>3872</v>
      </c>
      <c r="C1138">
        <v>130</v>
      </c>
      <c r="D1138">
        <v>1978</v>
      </c>
      <c r="E1138">
        <v>0</v>
      </c>
      <c r="F1138">
        <v>4</v>
      </c>
      <c r="H1138">
        <v>1</v>
      </c>
      <c r="J1138">
        <v>1</v>
      </c>
      <c r="K1138" t="s">
        <v>240</v>
      </c>
      <c r="M1138">
        <v>1</v>
      </c>
      <c r="N1138">
        <v>61</v>
      </c>
      <c r="O1138">
        <v>61</v>
      </c>
      <c r="P1138">
        <v>109</v>
      </c>
      <c r="Q1138">
        <v>0</v>
      </c>
      <c r="R1138">
        <v>0</v>
      </c>
      <c r="S1138" t="s">
        <v>3873</v>
      </c>
      <c r="T1138">
        <v>5475</v>
      </c>
      <c r="U1138" t="s">
        <v>3004</v>
      </c>
      <c r="V1138" t="s">
        <v>3004</v>
      </c>
      <c r="W1138" t="s">
        <v>299</v>
      </c>
      <c r="X1138">
        <v>2665</v>
      </c>
      <c r="Y1138" t="s">
        <v>257</v>
      </c>
      <c r="AA1138">
        <v>187</v>
      </c>
      <c r="AB1138" t="s">
        <v>3874</v>
      </c>
      <c r="AC1138" t="s">
        <v>3873</v>
      </c>
      <c r="AD1138">
        <v>5</v>
      </c>
      <c r="AE1138">
        <v>713637.03</v>
      </c>
      <c r="AF1138">
        <v>6169610.3499999996</v>
      </c>
    </row>
    <row r="1139" spans="1:32" x14ac:dyDescent="0.25">
      <c r="A1139" s="40">
        <v>1137</v>
      </c>
      <c r="B1139" t="s">
        <v>3875</v>
      </c>
      <c r="C1139">
        <v>120</v>
      </c>
      <c r="D1139">
        <v>1972</v>
      </c>
      <c r="E1139">
        <v>1989</v>
      </c>
      <c r="F1139">
        <v>3</v>
      </c>
      <c r="H1139">
        <v>1</v>
      </c>
      <c r="J1139">
        <v>2</v>
      </c>
      <c r="K1139" t="s">
        <v>260</v>
      </c>
      <c r="L1139">
        <v>90</v>
      </c>
      <c r="M1139">
        <v>1</v>
      </c>
      <c r="N1139">
        <v>165</v>
      </c>
      <c r="O1139">
        <v>165</v>
      </c>
      <c r="P1139">
        <v>165</v>
      </c>
      <c r="Q1139">
        <v>0</v>
      </c>
      <c r="R1139">
        <v>0</v>
      </c>
      <c r="S1139" t="s">
        <v>3876</v>
      </c>
      <c r="T1139">
        <v>6178</v>
      </c>
      <c r="U1139" t="s">
        <v>2647</v>
      </c>
      <c r="V1139" t="s">
        <v>2647</v>
      </c>
      <c r="W1139" t="s">
        <v>281</v>
      </c>
      <c r="X1139">
        <v>2625</v>
      </c>
      <c r="Y1139" t="s">
        <v>244</v>
      </c>
      <c r="AA1139">
        <v>187</v>
      </c>
      <c r="AB1139" t="s">
        <v>3877</v>
      </c>
      <c r="AC1139" t="s">
        <v>3876</v>
      </c>
      <c r="AD1139">
        <v>5</v>
      </c>
      <c r="AE1139">
        <v>711614.53</v>
      </c>
      <c r="AF1139">
        <v>6171605.6299999999</v>
      </c>
    </row>
    <row r="1140" spans="1:32" x14ac:dyDescent="0.25">
      <c r="A1140" s="40">
        <v>1138</v>
      </c>
      <c r="B1140" t="s">
        <v>3878</v>
      </c>
      <c r="C1140">
        <v>120</v>
      </c>
      <c r="D1140">
        <v>1973</v>
      </c>
      <c r="E1140">
        <v>0</v>
      </c>
      <c r="F1140">
        <v>3</v>
      </c>
      <c r="H1140">
        <v>1</v>
      </c>
      <c r="J1140">
        <v>2</v>
      </c>
      <c r="K1140" t="s">
        <v>260</v>
      </c>
      <c r="L1140">
        <v>2</v>
      </c>
      <c r="M1140">
        <v>1</v>
      </c>
      <c r="N1140">
        <v>109</v>
      </c>
      <c r="O1140">
        <v>109</v>
      </c>
      <c r="P1140">
        <v>109</v>
      </c>
      <c r="Q1140">
        <v>0</v>
      </c>
      <c r="R1140">
        <v>0</v>
      </c>
      <c r="S1140" t="s">
        <v>3879</v>
      </c>
      <c r="T1140">
        <v>6710</v>
      </c>
      <c r="U1140" t="s">
        <v>327</v>
      </c>
      <c r="V1140" t="s">
        <v>327</v>
      </c>
      <c r="W1140" t="s">
        <v>2317</v>
      </c>
      <c r="X1140">
        <v>2625</v>
      </c>
      <c r="Y1140" t="s">
        <v>244</v>
      </c>
      <c r="AA1140">
        <v>187</v>
      </c>
      <c r="AB1140" t="s">
        <v>3880</v>
      </c>
      <c r="AC1140" t="s">
        <v>3879</v>
      </c>
      <c r="AD1140">
        <v>5</v>
      </c>
      <c r="AE1140">
        <v>710761.83</v>
      </c>
      <c r="AF1140">
        <v>6171937.6200000001</v>
      </c>
    </row>
    <row r="1141" spans="1:32" x14ac:dyDescent="0.25">
      <c r="A1141" s="40">
        <v>1139</v>
      </c>
      <c r="B1141" t="s">
        <v>3881</v>
      </c>
      <c r="C1141">
        <v>130</v>
      </c>
      <c r="D1141">
        <v>1978</v>
      </c>
      <c r="E1141">
        <v>0</v>
      </c>
      <c r="F1141">
        <v>4</v>
      </c>
      <c r="H1141">
        <v>1</v>
      </c>
      <c r="J1141">
        <v>1</v>
      </c>
      <c r="K1141" t="s">
        <v>240</v>
      </c>
      <c r="M1141">
        <v>1</v>
      </c>
      <c r="N1141">
        <v>61</v>
      </c>
      <c r="O1141">
        <v>61</v>
      </c>
      <c r="P1141">
        <v>109</v>
      </c>
      <c r="Q1141">
        <v>0</v>
      </c>
      <c r="R1141">
        <v>0</v>
      </c>
      <c r="S1141" t="s">
        <v>3882</v>
      </c>
      <c r="T1141">
        <v>5475</v>
      </c>
      <c r="U1141" t="s">
        <v>3004</v>
      </c>
      <c r="V1141" t="s">
        <v>3004</v>
      </c>
      <c r="W1141" t="s">
        <v>421</v>
      </c>
      <c r="X1141">
        <v>2665</v>
      </c>
      <c r="Y1141" t="s">
        <v>257</v>
      </c>
      <c r="AA1141">
        <v>187</v>
      </c>
      <c r="AB1141" t="s">
        <v>3883</v>
      </c>
      <c r="AC1141" t="s">
        <v>3882</v>
      </c>
      <c r="AD1141">
        <v>5</v>
      </c>
      <c r="AE1141">
        <v>713639.87</v>
      </c>
      <c r="AF1141">
        <v>6169605.6900000004</v>
      </c>
    </row>
    <row r="1142" spans="1:32" x14ac:dyDescent="0.25">
      <c r="A1142" s="40">
        <v>1140</v>
      </c>
      <c r="B1142" t="s">
        <v>3884</v>
      </c>
      <c r="C1142">
        <v>120</v>
      </c>
      <c r="D1142">
        <v>1970</v>
      </c>
      <c r="E1142">
        <v>1975</v>
      </c>
      <c r="F1142">
        <v>3</v>
      </c>
      <c r="H1142">
        <v>1</v>
      </c>
      <c r="J1142">
        <v>2</v>
      </c>
      <c r="K1142" t="s">
        <v>260</v>
      </c>
      <c r="M1142">
        <v>1</v>
      </c>
      <c r="N1142">
        <v>157</v>
      </c>
      <c r="O1142">
        <v>157</v>
      </c>
      <c r="P1142">
        <v>157</v>
      </c>
      <c r="Q1142">
        <v>0</v>
      </c>
      <c r="R1142">
        <v>0</v>
      </c>
      <c r="S1142" t="s">
        <v>3885</v>
      </c>
      <c r="T1142">
        <v>6178</v>
      </c>
      <c r="U1142" t="s">
        <v>2647</v>
      </c>
      <c r="V1142" t="s">
        <v>2647</v>
      </c>
      <c r="W1142" t="s">
        <v>519</v>
      </c>
      <c r="X1142">
        <v>2625</v>
      </c>
      <c r="Y1142" t="s">
        <v>244</v>
      </c>
      <c r="AA1142">
        <v>187</v>
      </c>
      <c r="AB1142" t="s">
        <v>3886</v>
      </c>
      <c r="AC1142" t="s">
        <v>3885</v>
      </c>
      <c r="AD1142">
        <v>5</v>
      </c>
      <c r="AE1142">
        <v>711607.59</v>
      </c>
      <c r="AF1142">
        <v>6171679.54</v>
      </c>
    </row>
    <row r="1143" spans="1:32" x14ac:dyDescent="0.25">
      <c r="A1143" s="40">
        <v>1141</v>
      </c>
      <c r="B1143" t="s">
        <v>3887</v>
      </c>
      <c r="C1143">
        <v>440</v>
      </c>
      <c r="D1143">
        <v>1977</v>
      </c>
      <c r="E1143">
        <v>2011</v>
      </c>
      <c r="F1143">
        <v>3</v>
      </c>
      <c r="G1143">
        <v>2</v>
      </c>
      <c r="H1143">
        <v>1</v>
      </c>
      <c r="I1143">
        <v>12</v>
      </c>
      <c r="J1143">
        <v>1</v>
      </c>
      <c r="K1143" t="s">
        <v>240</v>
      </c>
      <c r="M1143">
        <v>1</v>
      </c>
      <c r="N1143">
        <v>821</v>
      </c>
      <c r="O1143">
        <v>821</v>
      </c>
      <c r="P1143">
        <v>0</v>
      </c>
      <c r="Q1143">
        <v>1033</v>
      </c>
      <c r="R1143">
        <v>0</v>
      </c>
      <c r="S1143" t="s">
        <v>3888</v>
      </c>
      <c r="T1143">
        <v>2225</v>
      </c>
      <c r="U1143" t="s">
        <v>2694</v>
      </c>
      <c r="V1143" t="s">
        <v>2694</v>
      </c>
      <c r="W1143" t="s">
        <v>272</v>
      </c>
      <c r="X1143">
        <v>2665</v>
      </c>
      <c r="Y1143" t="s">
        <v>257</v>
      </c>
      <c r="AA1143">
        <v>187</v>
      </c>
      <c r="AB1143" t="s">
        <v>3889</v>
      </c>
      <c r="AC1143" t="s">
        <v>3888</v>
      </c>
      <c r="AD1143">
        <v>5</v>
      </c>
      <c r="AE1143">
        <v>713446.97</v>
      </c>
      <c r="AF1143">
        <v>6169622.1100000003</v>
      </c>
    </row>
    <row r="1144" spans="1:32" x14ac:dyDescent="0.25">
      <c r="A1144" s="40">
        <v>1142</v>
      </c>
      <c r="B1144" t="s">
        <v>3890</v>
      </c>
      <c r="C1144">
        <v>440</v>
      </c>
      <c r="D1144">
        <v>2009</v>
      </c>
      <c r="E1144">
        <v>0</v>
      </c>
      <c r="F1144">
        <v>2</v>
      </c>
      <c r="H1144">
        <v>90</v>
      </c>
      <c r="J1144">
        <v>9</v>
      </c>
      <c r="K1144" t="s">
        <v>240</v>
      </c>
      <c r="M1144">
        <v>1</v>
      </c>
      <c r="N1144">
        <v>37</v>
      </c>
      <c r="O1144">
        <v>37</v>
      </c>
      <c r="P1144">
        <v>0</v>
      </c>
      <c r="Q1144">
        <v>37</v>
      </c>
      <c r="R1144">
        <v>0</v>
      </c>
      <c r="S1144" t="s">
        <v>3888</v>
      </c>
      <c r="T1144">
        <v>2225</v>
      </c>
      <c r="U1144" t="s">
        <v>2694</v>
      </c>
      <c r="V1144" t="s">
        <v>2694</v>
      </c>
      <c r="W1144" t="s">
        <v>272</v>
      </c>
      <c r="X1144">
        <v>2665</v>
      </c>
      <c r="Y1144" t="s">
        <v>257</v>
      </c>
      <c r="AA1144">
        <v>187</v>
      </c>
      <c r="AB1144" t="s">
        <v>3889</v>
      </c>
      <c r="AC1144" t="s">
        <v>3888</v>
      </c>
      <c r="AD1144">
        <v>5</v>
      </c>
      <c r="AE1144">
        <v>713446.97</v>
      </c>
      <c r="AF1144">
        <v>6169622.1100000003</v>
      </c>
    </row>
    <row r="1145" spans="1:32" x14ac:dyDescent="0.25">
      <c r="A1145" s="40">
        <v>1143</v>
      </c>
      <c r="B1145" t="s">
        <v>3891</v>
      </c>
      <c r="C1145">
        <v>440</v>
      </c>
      <c r="D1145">
        <v>1978</v>
      </c>
      <c r="E1145">
        <v>0</v>
      </c>
      <c r="F1145">
        <v>90</v>
      </c>
      <c r="H1145">
        <v>5</v>
      </c>
      <c r="J1145">
        <v>9</v>
      </c>
      <c r="K1145" t="s">
        <v>240</v>
      </c>
      <c r="M1145">
        <v>1</v>
      </c>
      <c r="N1145">
        <v>33</v>
      </c>
      <c r="O1145">
        <v>33</v>
      </c>
      <c r="P1145">
        <v>0</v>
      </c>
      <c r="Q1145">
        <v>33</v>
      </c>
      <c r="R1145">
        <v>0</v>
      </c>
      <c r="S1145" t="s">
        <v>3888</v>
      </c>
      <c r="T1145">
        <v>2225</v>
      </c>
      <c r="U1145" t="s">
        <v>2694</v>
      </c>
      <c r="V1145" t="s">
        <v>2694</v>
      </c>
      <c r="W1145" t="s">
        <v>272</v>
      </c>
      <c r="X1145">
        <v>2665</v>
      </c>
      <c r="Y1145" t="s">
        <v>257</v>
      </c>
      <c r="AA1145">
        <v>187</v>
      </c>
      <c r="AB1145" t="s">
        <v>3889</v>
      </c>
      <c r="AC1145" t="s">
        <v>3888</v>
      </c>
      <c r="AD1145">
        <v>5</v>
      </c>
      <c r="AE1145">
        <v>713446.97</v>
      </c>
      <c r="AF1145">
        <v>6169622.1100000003</v>
      </c>
    </row>
    <row r="1146" spans="1:32" x14ac:dyDescent="0.25">
      <c r="A1146" s="40">
        <v>1144</v>
      </c>
      <c r="B1146" t="s">
        <v>3892</v>
      </c>
      <c r="C1146">
        <v>120</v>
      </c>
      <c r="D1146">
        <v>1984</v>
      </c>
      <c r="E1146">
        <v>0</v>
      </c>
      <c r="F1146">
        <v>3</v>
      </c>
      <c r="H1146">
        <v>1</v>
      </c>
      <c r="J1146">
        <v>2</v>
      </c>
      <c r="K1146" t="s">
        <v>260</v>
      </c>
      <c r="L1146">
        <v>2</v>
      </c>
      <c r="M1146">
        <v>1</v>
      </c>
      <c r="N1146">
        <v>159</v>
      </c>
      <c r="O1146">
        <v>159</v>
      </c>
      <c r="P1146">
        <v>159</v>
      </c>
      <c r="Q1146">
        <v>0</v>
      </c>
      <c r="R1146">
        <v>0</v>
      </c>
      <c r="S1146" t="s">
        <v>3893</v>
      </c>
      <c r="T1146">
        <v>3834</v>
      </c>
      <c r="U1146" t="s">
        <v>3421</v>
      </c>
      <c r="V1146" t="s">
        <v>3421</v>
      </c>
      <c r="W1146" t="s">
        <v>393</v>
      </c>
      <c r="X1146">
        <v>2665</v>
      </c>
      <c r="Y1146" t="s">
        <v>257</v>
      </c>
      <c r="AA1146">
        <v>187</v>
      </c>
      <c r="AB1146" t="s">
        <v>3894</v>
      </c>
      <c r="AC1146" t="s">
        <v>3893</v>
      </c>
      <c r="AD1146">
        <v>5</v>
      </c>
      <c r="AE1146">
        <v>713225.26</v>
      </c>
      <c r="AF1146">
        <v>6168726.1200000001</v>
      </c>
    </row>
    <row r="1147" spans="1:32" x14ac:dyDescent="0.25">
      <c r="A1147" s="40">
        <v>1145</v>
      </c>
      <c r="B1147" t="s">
        <v>3895</v>
      </c>
      <c r="C1147">
        <v>120</v>
      </c>
      <c r="D1147">
        <v>1990</v>
      </c>
      <c r="E1147">
        <v>1996</v>
      </c>
      <c r="F1147">
        <v>4</v>
      </c>
      <c r="H1147">
        <v>1</v>
      </c>
      <c r="J1147">
        <v>7</v>
      </c>
      <c r="K1147" t="s">
        <v>253</v>
      </c>
      <c r="L1147">
        <v>1</v>
      </c>
      <c r="M1147">
        <v>1</v>
      </c>
      <c r="N1147">
        <v>101</v>
      </c>
      <c r="O1147">
        <v>101</v>
      </c>
      <c r="P1147">
        <v>178</v>
      </c>
      <c r="Q1147">
        <v>0</v>
      </c>
      <c r="R1147">
        <v>0</v>
      </c>
      <c r="S1147" t="s">
        <v>3896</v>
      </c>
      <c r="T1147">
        <v>5510</v>
      </c>
      <c r="U1147" t="s">
        <v>3897</v>
      </c>
      <c r="V1147" t="s">
        <v>3897</v>
      </c>
      <c r="W1147" t="s">
        <v>253</v>
      </c>
      <c r="X1147">
        <v>2625</v>
      </c>
      <c r="Y1147" t="s">
        <v>244</v>
      </c>
      <c r="AA1147">
        <v>187</v>
      </c>
      <c r="AB1147" t="s">
        <v>3898</v>
      </c>
      <c r="AC1147" t="s">
        <v>3896</v>
      </c>
      <c r="AD1147">
        <v>5</v>
      </c>
      <c r="AE1147">
        <v>711836.92</v>
      </c>
      <c r="AF1147">
        <v>6170286.9000000004</v>
      </c>
    </row>
    <row r="1148" spans="1:32" x14ac:dyDescent="0.25">
      <c r="A1148" s="40">
        <v>1146</v>
      </c>
      <c r="B1148" t="s">
        <v>3899</v>
      </c>
      <c r="C1148">
        <v>120</v>
      </c>
      <c r="D1148">
        <v>1969</v>
      </c>
      <c r="E1148">
        <v>0</v>
      </c>
      <c r="F1148">
        <v>3</v>
      </c>
      <c r="H1148">
        <v>1</v>
      </c>
      <c r="J1148">
        <v>2</v>
      </c>
      <c r="K1148" t="s">
        <v>260</v>
      </c>
      <c r="M1148">
        <v>1</v>
      </c>
      <c r="N1148">
        <v>114</v>
      </c>
      <c r="O1148">
        <v>114</v>
      </c>
      <c r="P1148">
        <v>114</v>
      </c>
      <c r="Q1148">
        <v>0</v>
      </c>
      <c r="R1148">
        <v>0</v>
      </c>
      <c r="S1148" t="s">
        <v>3900</v>
      </c>
      <c r="T1148">
        <v>6178</v>
      </c>
      <c r="U1148" t="s">
        <v>2647</v>
      </c>
      <c r="V1148" t="s">
        <v>2647</v>
      </c>
      <c r="W1148" t="s">
        <v>394</v>
      </c>
      <c r="X1148">
        <v>2625</v>
      </c>
      <c r="Y1148" t="s">
        <v>244</v>
      </c>
      <c r="AA1148">
        <v>187</v>
      </c>
      <c r="AB1148" t="s">
        <v>3901</v>
      </c>
      <c r="AC1148" t="s">
        <v>3900</v>
      </c>
      <c r="AD1148">
        <v>5</v>
      </c>
      <c r="AE1148">
        <v>711567.61</v>
      </c>
      <c r="AF1148">
        <v>6171705.2000000002</v>
      </c>
    </row>
    <row r="1149" spans="1:32" x14ac:dyDescent="0.25">
      <c r="A1149" s="40">
        <v>1147</v>
      </c>
      <c r="B1149" t="s">
        <v>3902</v>
      </c>
      <c r="C1149">
        <v>120</v>
      </c>
      <c r="D1149">
        <v>1969</v>
      </c>
      <c r="E1149">
        <v>1999</v>
      </c>
      <c r="F1149">
        <v>4</v>
      </c>
      <c r="H1149">
        <v>5</v>
      </c>
      <c r="J1149">
        <v>2</v>
      </c>
      <c r="K1149" t="s">
        <v>260</v>
      </c>
      <c r="M1149">
        <v>1</v>
      </c>
      <c r="N1149">
        <v>121</v>
      </c>
      <c r="O1149">
        <v>121</v>
      </c>
      <c r="P1149">
        <v>216</v>
      </c>
      <c r="Q1149">
        <v>0</v>
      </c>
      <c r="R1149">
        <v>0</v>
      </c>
      <c r="S1149" t="s">
        <v>3903</v>
      </c>
      <c r="T1149">
        <v>8202</v>
      </c>
      <c r="U1149" t="s">
        <v>3103</v>
      </c>
      <c r="V1149" t="s">
        <v>3103</v>
      </c>
      <c r="W1149" t="s">
        <v>268</v>
      </c>
      <c r="X1149">
        <v>2665</v>
      </c>
      <c r="Y1149" t="s">
        <v>257</v>
      </c>
      <c r="AA1149">
        <v>187</v>
      </c>
      <c r="AB1149" t="s">
        <v>3904</v>
      </c>
      <c r="AC1149" t="s">
        <v>3903</v>
      </c>
      <c r="AD1149">
        <v>5</v>
      </c>
      <c r="AE1149">
        <v>712289.02</v>
      </c>
      <c r="AF1149">
        <v>6169086.3700000001</v>
      </c>
    </row>
    <row r="1150" spans="1:32" x14ac:dyDescent="0.25">
      <c r="A1150" s="40">
        <v>1148</v>
      </c>
      <c r="B1150" t="s">
        <v>3905</v>
      </c>
      <c r="C1150">
        <v>130</v>
      </c>
      <c r="D1150">
        <v>1978</v>
      </c>
      <c r="E1150">
        <v>0</v>
      </c>
      <c r="F1150">
        <v>4</v>
      </c>
      <c r="H1150">
        <v>1</v>
      </c>
      <c r="J1150">
        <v>1</v>
      </c>
      <c r="K1150" t="s">
        <v>240</v>
      </c>
      <c r="M1150">
        <v>1</v>
      </c>
      <c r="N1150">
        <v>61</v>
      </c>
      <c r="O1150">
        <v>61</v>
      </c>
      <c r="P1150">
        <v>109</v>
      </c>
      <c r="Q1150">
        <v>0</v>
      </c>
      <c r="R1150">
        <v>0</v>
      </c>
      <c r="S1150" t="s">
        <v>3906</v>
      </c>
      <c r="T1150">
        <v>2525</v>
      </c>
      <c r="U1150" t="s">
        <v>2564</v>
      </c>
      <c r="V1150" t="s">
        <v>2564</v>
      </c>
      <c r="W1150" t="s">
        <v>721</v>
      </c>
      <c r="X1150">
        <v>2665</v>
      </c>
      <c r="Y1150" t="s">
        <v>257</v>
      </c>
      <c r="AA1150">
        <v>187</v>
      </c>
      <c r="AB1150" t="s">
        <v>3907</v>
      </c>
      <c r="AC1150" t="s">
        <v>3906</v>
      </c>
      <c r="AD1150">
        <v>5</v>
      </c>
      <c r="AE1150">
        <v>713480.28</v>
      </c>
      <c r="AF1150">
        <v>6169798.3600000003</v>
      </c>
    </row>
    <row r="1151" spans="1:32" x14ac:dyDescent="0.25">
      <c r="A1151" s="40">
        <v>1149</v>
      </c>
      <c r="B1151" t="s">
        <v>3908</v>
      </c>
      <c r="C1151">
        <v>120</v>
      </c>
      <c r="D1151">
        <v>1963</v>
      </c>
      <c r="E1151">
        <v>0</v>
      </c>
      <c r="F1151">
        <v>3</v>
      </c>
      <c r="H1151">
        <v>1</v>
      </c>
      <c r="J1151">
        <v>2</v>
      </c>
      <c r="K1151" t="s">
        <v>260</v>
      </c>
      <c r="L1151">
        <v>2</v>
      </c>
      <c r="M1151">
        <v>1</v>
      </c>
      <c r="N1151">
        <v>167</v>
      </c>
      <c r="O1151">
        <v>167</v>
      </c>
      <c r="P1151">
        <v>167</v>
      </c>
      <c r="Q1151">
        <v>0</v>
      </c>
      <c r="R1151">
        <v>0</v>
      </c>
      <c r="S1151" t="s">
        <v>3909</v>
      </c>
      <c r="T1151">
        <v>2769</v>
      </c>
      <c r="U1151" t="s">
        <v>1138</v>
      </c>
      <c r="V1151" t="s">
        <v>1138</v>
      </c>
      <c r="W1151" t="s">
        <v>498</v>
      </c>
      <c r="X1151">
        <v>2665</v>
      </c>
      <c r="Y1151" t="s">
        <v>257</v>
      </c>
      <c r="AA1151">
        <v>187</v>
      </c>
      <c r="AB1151" t="s">
        <v>3910</v>
      </c>
      <c r="AC1151" t="s">
        <v>3909</v>
      </c>
      <c r="AD1151">
        <v>5</v>
      </c>
      <c r="AE1151">
        <v>713790.06</v>
      </c>
      <c r="AF1151">
        <v>6169020.4000000004</v>
      </c>
    </row>
    <row r="1152" spans="1:32" x14ac:dyDescent="0.25">
      <c r="A1152" s="40">
        <v>1150</v>
      </c>
      <c r="B1152" t="s">
        <v>3911</v>
      </c>
      <c r="C1152">
        <v>120</v>
      </c>
      <c r="D1152">
        <v>1973</v>
      </c>
      <c r="E1152">
        <v>0</v>
      </c>
      <c r="F1152">
        <v>3</v>
      </c>
      <c r="H1152">
        <v>1</v>
      </c>
      <c r="J1152">
        <v>2</v>
      </c>
      <c r="K1152" t="s">
        <v>260</v>
      </c>
      <c r="M1152">
        <v>1</v>
      </c>
      <c r="N1152">
        <v>126</v>
      </c>
      <c r="O1152">
        <v>126</v>
      </c>
      <c r="P1152">
        <v>109</v>
      </c>
      <c r="Q1152">
        <v>0</v>
      </c>
      <c r="R1152">
        <v>0</v>
      </c>
      <c r="S1152" t="s">
        <v>3912</v>
      </c>
      <c r="T1152">
        <v>6710</v>
      </c>
      <c r="U1152" t="s">
        <v>327</v>
      </c>
      <c r="V1152" t="s">
        <v>327</v>
      </c>
      <c r="W1152" t="s">
        <v>3738</v>
      </c>
      <c r="X1152">
        <v>2625</v>
      </c>
      <c r="Y1152" t="s">
        <v>244</v>
      </c>
      <c r="AA1152">
        <v>187</v>
      </c>
      <c r="AB1152" t="s">
        <v>3913</v>
      </c>
      <c r="AC1152" t="s">
        <v>3912</v>
      </c>
      <c r="AD1152">
        <v>5</v>
      </c>
      <c r="AE1152">
        <v>710783.57</v>
      </c>
      <c r="AF1152">
        <v>6171908.9900000002</v>
      </c>
    </row>
    <row r="1153" spans="1:32" x14ac:dyDescent="0.25">
      <c r="A1153" s="40">
        <v>1151</v>
      </c>
      <c r="B1153" t="s">
        <v>3914</v>
      </c>
      <c r="C1153">
        <v>120</v>
      </c>
      <c r="D1153">
        <v>1973</v>
      </c>
      <c r="E1153">
        <v>0</v>
      </c>
      <c r="F1153">
        <v>3</v>
      </c>
      <c r="H1153">
        <v>1</v>
      </c>
      <c r="J1153">
        <v>2</v>
      </c>
      <c r="K1153" t="s">
        <v>260</v>
      </c>
      <c r="L1153">
        <v>2</v>
      </c>
      <c r="M1153">
        <v>1</v>
      </c>
      <c r="N1153">
        <v>137</v>
      </c>
      <c r="O1153">
        <v>137</v>
      </c>
      <c r="P1153">
        <v>137</v>
      </c>
      <c r="Q1153">
        <v>0</v>
      </c>
      <c r="R1153">
        <v>0</v>
      </c>
      <c r="S1153" t="s">
        <v>3915</v>
      </c>
      <c r="T1153">
        <v>6710</v>
      </c>
      <c r="U1153" t="s">
        <v>327</v>
      </c>
      <c r="V1153" t="s">
        <v>327</v>
      </c>
      <c r="W1153" t="s">
        <v>494</v>
      </c>
      <c r="X1153">
        <v>2625</v>
      </c>
      <c r="Y1153" t="s">
        <v>244</v>
      </c>
      <c r="AA1153">
        <v>187</v>
      </c>
      <c r="AB1153" t="s">
        <v>3916</v>
      </c>
      <c r="AC1153" t="s">
        <v>3915</v>
      </c>
      <c r="AD1153">
        <v>5</v>
      </c>
      <c r="AE1153">
        <v>710771.69</v>
      </c>
      <c r="AF1153">
        <v>6171899.9800000004</v>
      </c>
    </row>
    <row r="1154" spans="1:32" x14ac:dyDescent="0.25">
      <c r="A1154" s="40">
        <v>1152</v>
      </c>
      <c r="B1154" t="s">
        <v>3917</v>
      </c>
      <c r="C1154">
        <v>130</v>
      </c>
      <c r="D1154">
        <v>1978</v>
      </c>
      <c r="E1154">
        <v>1995</v>
      </c>
      <c r="F1154">
        <v>4</v>
      </c>
      <c r="H1154">
        <v>1</v>
      </c>
      <c r="J1154">
        <v>1</v>
      </c>
      <c r="K1154" t="s">
        <v>240</v>
      </c>
      <c r="M1154">
        <v>1</v>
      </c>
      <c r="N1154">
        <v>61</v>
      </c>
      <c r="O1154">
        <v>61</v>
      </c>
      <c r="P1154">
        <v>109</v>
      </c>
      <c r="Q1154">
        <v>0</v>
      </c>
      <c r="R1154">
        <v>0</v>
      </c>
      <c r="S1154" t="s">
        <v>3918</v>
      </c>
      <c r="T1154">
        <v>2525</v>
      </c>
      <c r="U1154" t="s">
        <v>2564</v>
      </c>
      <c r="V1154" t="s">
        <v>2564</v>
      </c>
      <c r="W1154" t="s">
        <v>421</v>
      </c>
      <c r="X1154">
        <v>2665</v>
      </c>
      <c r="Y1154" t="s">
        <v>257</v>
      </c>
      <c r="AA1154">
        <v>187</v>
      </c>
      <c r="AB1154" t="s">
        <v>3919</v>
      </c>
      <c r="AC1154" t="s">
        <v>3918</v>
      </c>
      <c r="AD1154">
        <v>5</v>
      </c>
      <c r="AE1154">
        <v>713514.55</v>
      </c>
      <c r="AF1154">
        <v>6169742.46</v>
      </c>
    </row>
    <row r="1155" spans="1:32" x14ac:dyDescent="0.25">
      <c r="A1155" s="40">
        <v>1153</v>
      </c>
      <c r="B1155" t="s">
        <v>3920</v>
      </c>
      <c r="C1155">
        <v>120</v>
      </c>
      <c r="D1155">
        <v>1973</v>
      </c>
      <c r="E1155">
        <v>1981</v>
      </c>
      <c r="F1155">
        <v>3</v>
      </c>
      <c r="H1155">
        <v>1</v>
      </c>
      <c r="J1155">
        <v>2</v>
      </c>
      <c r="K1155" t="s">
        <v>260</v>
      </c>
      <c r="M1155">
        <v>1</v>
      </c>
      <c r="N1155">
        <v>152</v>
      </c>
      <c r="O1155">
        <v>152</v>
      </c>
      <c r="P1155">
        <v>152</v>
      </c>
      <c r="Q1155">
        <v>0</v>
      </c>
      <c r="R1155">
        <v>0</v>
      </c>
      <c r="S1155" t="s">
        <v>3921</v>
      </c>
      <c r="T1155">
        <v>2876</v>
      </c>
      <c r="U1155" t="s">
        <v>3107</v>
      </c>
      <c r="V1155" t="s">
        <v>3107</v>
      </c>
      <c r="W1155" t="s">
        <v>515</v>
      </c>
      <c r="X1155">
        <v>2665</v>
      </c>
      <c r="Y1155" t="s">
        <v>257</v>
      </c>
      <c r="AA1155">
        <v>187</v>
      </c>
      <c r="AB1155" t="s">
        <v>3922</v>
      </c>
      <c r="AC1155" t="s">
        <v>3921</v>
      </c>
      <c r="AD1155">
        <v>5</v>
      </c>
      <c r="AE1155">
        <v>713949.86</v>
      </c>
      <c r="AF1155">
        <v>6169062.8899999997</v>
      </c>
    </row>
    <row r="1156" spans="1:32" x14ac:dyDescent="0.25">
      <c r="A1156" s="40">
        <v>1154</v>
      </c>
      <c r="B1156" t="s">
        <v>3923</v>
      </c>
      <c r="C1156">
        <v>120</v>
      </c>
      <c r="D1156">
        <v>1985</v>
      </c>
      <c r="E1156">
        <v>0</v>
      </c>
      <c r="F1156">
        <v>4</v>
      </c>
      <c r="H1156">
        <v>1</v>
      </c>
      <c r="J1156">
        <v>7</v>
      </c>
      <c r="K1156" t="s">
        <v>253</v>
      </c>
      <c r="L1156">
        <v>2</v>
      </c>
      <c r="M1156">
        <v>1</v>
      </c>
      <c r="N1156">
        <v>178</v>
      </c>
      <c r="O1156">
        <v>178</v>
      </c>
      <c r="P1156">
        <v>156</v>
      </c>
      <c r="Q1156">
        <v>0</v>
      </c>
      <c r="R1156">
        <v>0</v>
      </c>
      <c r="S1156" t="s">
        <v>3924</v>
      </c>
      <c r="T1156">
        <v>4473</v>
      </c>
      <c r="U1156" t="s">
        <v>3255</v>
      </c>
      <c r="V1156" t="s">
        <v>3255</v>
      </c>
      <c r="W1156" t="s">
        <v>721</v>
      </c>
      <c r="X1156">
        <v>2665</v>
      </c>
      <c r="Y1156" t="s">
        <v>257</v>
      </c>
      <c r="AA1156">
        <v>187</v>
      </c>
      <c r="AB1156" t="s">
        <v>3925</v>
      </c>
      <c r="AC1156" t="s">
        <v>3924</v>
      </c>
      <c r="AD1156">
        <v>5</v>
      </c>
      <c r="AE1156">
        <v>713199.08</v>
      </c>
      <c r="AF1156">
        <v>6168428.1799999997</v>
      </c>
    </row>
    <row r="1157" spans="1:32" x14ac:dyDescent="0.25">
      <c r="A1157" s="40">
        <v>1155</v>
      </c>
      <c r="B1157" t="s">
        <v>3926</v>
      </c>
      <c r="C1157">
        <v>120</v>
      </c>
      <c r="D1157">
        <v>1965</v>
      </c>
      <c r="E1157">
        <v>0</v>
      </c>
      <c r="F1157">
        <v>3</v>
      </c>
      <c r="H1157">
        <v>1</v>
      </c>
      <c r="J1157">
        <v>2</v>
      </c>
      <c r="K1157" t="s">
        <v>260</v>
      </c>
      <c r="M1157">
        <v>1</v>
      </c>
      <c r="N1157">
        <v>103</v>
      </c>
      <c r="O1157">
        <v>103</v>
      </c>
      <c r="P1157">
        <v>103</v>
      </c>
      <c r="Q1157">
        <v>0</v>
      </c>
      <c r="R1157">
        <v>0</v>
      </c>
      <c r="S1157" t="s">
        <v>3927</v>
      </c>
      <c r="T1157">
        <v>2876</v>
      </c>
      <c r="U1157" t="s">
        <v>3107</v>
      </c>
      <c r="V1157" t="s">
        <v>3107</v>
      </c>
      <c r="W1157" t="s">
        <v>393</v>
      </c>
      <c r="X1157">
        <v>2665</v>
      </c>
      <c r="Y1157" t="s">
        <v>257</v>
      </c>
      <c r="AA1157">
        <v>187</v>
      </c>
      <c r="AB1157" t="s">
        <v>3928</v>
      </c>
      <c r="AC1157" t="s">
        <v>3927</v>
      </c>
      <c r="AD1157">
        <v>5</v>
      </c>
      <c r="AE1157">
        <v>713994.07</v>
      </c>
      <c r="AF1157">
        <v>6169100.6699999999</v>
      </c>
    </row>
    <row r="1158" spans="1:32" x14ac:dyDescent="0.25">
      <c r="A1158" s="40">
        <v>1156</v>
      </c>
      <c r="B1158" t="s">
        <v>3929</v>
      </c>
      <c r="C1158">
        <v>120</v>
      </c>
      <c r="D1158">
        <v>1973</v>
      </c>
      <c r="E1158">
        <v>1978</v>
      </c>
      <c r="F1158">
        <v>3</v>
      </c>
      <c r="H1158">
        <v>1</v>
      </c>
      <c r="J1158">
        <v>2</v>
      </c>
      <c r="K1158" t="s">
        <v>260</v>
      </c>
      <c r="M1158">
        <v>1</v>
      </c>
      <c r="N1158">
        <v>141</v>
      </c>
      <c r="O1158">
        <v>141</v>
      </c>
      <c r="P1158">
        <v>141</v>
      </c>
      <c r="Q1158">
        <v>0</v>
      </c>
      <c r="R1158">
        <v>0</v>
      </c>
      <c r="S1158" t="s">
        <v>3930</v>
      </c>
      <c r="T1158">
        <v>6710</v>
      </c>
      <c r="U1158" t="s">
        <v>327</v>
      </c>
      <c r="V1158" t="s">
        <v>327</v>
      </c>
      <c r="W1158" t="s">
        <v>3931</v>
      </c>
      <c r="X1158">
        <v>2625</v>
      </c>
      <c r="Y1158" t="s">
        <v>244</v>
      </c>
      <c r="AA1158">
        <v>187</v>
      </c>
      <c r="AB1158" t="s">
        <v>3932</v>
      </c>
      <c r="AC1158" t="s">
        <v>3930</v>
      </c>
      <c r="AD1158">
        <v>5</v>
      </c>
      <c r="AE1158">
        <v>710654.78</v>
      </c>
      <c r="AF1158">
        <v>6171976</v>
      </c>
    </row>
    <row r="1159" spans="1:32" x14ac:dyDescent="0.25">
      <c r="A1159" s="40">
        <v>1157</v>
      </c>
      <c r="B1159" t="s">
        <v>3933</v>
      </c>
      <c r="C1159">
        <v>120</v>
      </c>
      <c r="D1159">
        <v>1973</v>
      </c>
      <c r="E1159">
        <v>0</v>
      </c>
      <c r="F1159">
        <v>3</v>
      </c>
      <c r="H1159">
        <v>1</v>
      </c>
      <c r="J1159">
        <v>2</v>
      </c>
      <c r="K1159" t="s">
        <v>260</v>
      </c>
      <c r="L1159">
        <v>2</v>
      </c>
      <c r="M1159">
        <v>1</v>
      </c>
      <c r="N1159">
        <v>148</v>
      </c>
      <c r="O1159">
        <v>148</v>
      </c>
      <c r="P1159">
        <v>148</v>
      </c>
      <c r="Q1159">
        <v>0</v>
      </c>
      <c r="R1159">
        <v>0</v>
      </c>
      <c r="S1159" t="s">
        <v>3934</v>
      </c>
      <c r="T1159">
        <v>7882</v>
      </c>
      <c r="U1159" t="s">
        <v>372</v>
      </c>
      <c r="V1159" t="s">
        <v>372</v>
      </c>
      <c r="W1159" t="s">
        <v>3935</v>
      </c>
      <c r="X1159">
        <v>2625</v>
      </c>
      <c r="Y1159" t="s">
        <v>244</v>
      </c>
      <c r="AA1159">
        <v>187</v>
      </c>
      <c r="AB1159" t="s">
        <v>3936</v>
      </c>
      <c r="AC1159" t="s">
        <v>3934</v>
      </c>
      <c r="AD1159">
        <v>5</v>
      </c>
      <c r="AE1159">
        <v>711965.3</v>
      </c>
      <c r="AF1159">
        <v>6172279.4400000004</v>
      </c>
    </row>
    <row r="1160" spans="1:32" x14ac:dyDescent="0.25">
      <c r="A1160" s="40">
        <v>1158</v>
      </c>
      <c r="B1160" t="s">
        <v>3937</v>
      </c>
      <c r="C1160">
        <v>130</v>
      </c>
      <c r="D1160">
        <v>1978</v>
      </c>
      <c r="E1160">
        <v>0</v>
      </c>
      <c r="F1160">
        <v>4</v>
      </c>
      <c r="H1160">
        <v>1</v>
      </c>
      <c r="J1160">
        <v>1</v>
      </c>
      <c r="K1160" t="s">
        <v>240</v>
      </c>
      <c r="M1160">
        <v>1</v>
      </c>
      <c r="N1160">
        <v>61</v>
      </c>
      <c r="O1160">
        <v>61</v>
      </c>
      <c r="P1160">
        <v>109</v>
      </c>
      <c r="Q1160">
        <v>0</v>
      </c>
      <c r="R1160">
        <v>0</v>
      </c>
      <c r="S1160" t="s">
        <v>3938</v>
      </c>
      <c r="T1160">
        <v>2525</v>
      </c>
      <c r="U1160" t="s">
        <v>2564</v>
      </c>
      <c r="V1160" t="s">
        <v>2564</v>
      </c>
      <c r="W1160" t="s">
        <v>811</v>
      </c>
      <c r="X1160">
        <v>2665</v>
      </c>
      <c r="Y1160" t="s">
        <v>257</v>
      </c>
      <c r="AA1160">
        <v>187</v>
      </c>
      <c r="AB1160" t="s">
        <v>3939</v>
      </c>
      <c r="AC1160" t="s">
        <v>3938</v>
      </c>
      <c r="AD1160">
        <v>5</v>
      </c>
      <c r="AE1160">
        <v>713483.17</v>
      </c>
      <c r="AF1160">
        <v>6169793.6200000001</v>
      </c>
    </row>
    <row r="1161" spans="1:32" x14ac:dyDescent="0.25">
      <c r="A1161" s="40">
        <v>1159</v>
      </c>
      <c r="B1161" t="s">
        <v>3940</v>
      </c>
      <c r="C1161">
        <v>120</v>
      </c>
      <c r="D1161">
        <v>1965</v>
      </c>
      <c r="E1161">
        <v>0</v>
      </c>
      <c r="F1161">
        <v>2</v>
      </c>
      <c r="H1161">
        <v>6</v>
      </c>
      <c r="J1161">
        <v>2</v>
      </c>
      <c r="K1161" t="s">
        <v>247</v>
      </c>
      <c r="L1161">
        <v>2</v>
      </c>
      <c r="M1161">
        <v>1</v>
      </c>
      <c r="N1161">
        <v>102</v>
      </c>
      <c r="O1161">
        <v>102</v>
      </c>
      <c r="P1161">
        <v>102</v>
      </c>
      <c r="Q1161">
        <v>0</v>
      </c>
      <c r="R1161">
        <v>0</v>
      </c>
      <c r="S1161" t="s">
        <v>3941</v>
      </c>
      <c r="T1161">
        <v>2769</v>
      </c>
      <c r="U1161" t="s">
        <v>1138</v>
      </c>
      <c r="V1161" t="s">
        <v>1138</v>
      </c>
      <c r="W1161" t="s">
        <v>935</v>
      </c>
      <c r="X1161">
        <v>2665</v>
      </c>
      <c r="Y1161" t="s">
        <v>257</v>
      </c>
      <c r="AA1161">
        <v>187</v>
      </c>
      <c r="AB1161" t="s">
        <v>3942</v>
      </c>
      <c r="AC1161" t="s">
        <v>3941</v>
      </c>
      <c r="AD1161">
        <v>5</v>
      </c>
      <c r="AE1161">
        <v>713742.16</v>
      </c>
      <c r="AF1161">
        <v>6168990.96</v>
      </c>
    </row>
    <row r="1162" spans="1:32" x14ac:dyDescent="0.25">
      <c r="A1162" s="40">
        <v>1160</v>
      </c>
      <c r="B1162" t="s">
        <v>3943</v>
      </c>
      <c r="C1162">
        <v>130</v>
      </c>
      <c r="D1162">
        <v>1974</v>
      </c>
      <c r="E1162">
        <v>0</v>
      </c>
      <c r="F1162">
        <v>2</v>
      </c>
      <c r="H1162">
        <v>1</v>
      </c>
      <c r="J1162">
        <v>1</v>
      </c>
      <c r="K1162" t="s">
        <v>240</v>
      </c>
      <c r="M1162">
        <v>1</v>
      </c>
      <c r="N1162">
        <v>77</v>
      </c>
      <c r="O1162">
        <v>77</v>
      </c>
      <c r="P1162">
        <v>132</v>
      </c>
      <c r="Q1162">
        <v>0</v>
      </c>
      <c r="R1162">
        <v>0</v>
      </c>
      <c r="S1162" t="s">
        <v>3944</v>
      </c>
      <c r="T1162">
        <v>4260</v>
      </c>
      <c r="U1162" t="s">
        <v>851</v>
      </c>
      <c r="V1162" t="s">
        <v>851</v>
      </c>
      <c r="W1162" t="s">
        <v>1057</v>
      </c>
      <c r="X1162">
        <v>2665</v>
      </c>
      <c r="Y1162" t="s">
        <v>257</v>
      </c>
      <c r="AA1162">
        <v>187</v>
      </c>
      <c r="AB1162" t="s">
        <v>3945</v>
      </c>
      <c r="AC1162" t="s">
        <v>3944</v>
      </c>
      <c r="AD1162">
        <v>5</v>
      </c>
      <c r="AE1162">
        <v>713697.26</v>
      </c>
      <c r="AF1162">
        <v>6169043.8499999996</v>
      </c>
    </row>
    <row r="1163" spans="1:32" x14ac:dyDescent="0.25">
      <c r="A1163" s="40">
        <v>1161</v>
      </c>
      <c r="B1163" t="s">
        <v>3946</v>
      </c>
      <c r="C1163">
        <v>130</v>
      </c>
      <c r="D1163">
        <v>1978</v>
      </c>
      <c r="E1163">
        <v>0</v>
      </c>
      <c r="F1163">
        <v>4</v>
      </c>
      <c r="H1163">
        <v>1</v>
      </c>
      <c r="J1163">
        <v>1</v>
      </c>
      <c r="K1163" t="s">
        <v>240</v>
      </c>
      <c r="M1163">
        <v>1</v>
      </c>
      <c r="N1163">
        <v>61</v>
      </c>
      <c r="O1163">
        <v>61</v>
      </c>
      <c r="P1163">
        <v>109</v>
      </c>
      <c r="Q1163">
        <v>0</v>
      </c>
      <c r="R1163">
        <v>0</v>
      </c>
      <c r="S1163" t="s">
        <v>3947</v>
      </c>
      <c r="T1163">
        <v>2225</v>
      </c>
      <c r="U1163" t="s">
        <v>2694</v>
      </c>
      <c r="V1163" t="s">
        <v>2694</v>
      </c>
      <c r="W1163" t="s">
        <v>721</v>
      </c>
      <c r="X1163">
        <v>2665</v>
      </c>
      <c r="Y1163" t="s">
        <v>257</v>
      </c>
      <c r="AA1163">
        <v>187</v>
      </c>
      <c r="AB1163" t="s">
        <v>3948</v>
      </c>
      <c r="AC1163" t="s">
        <v>3947</v>
      </c>
      <c r="AD1163">
        <v>5</v>
      </c>
      <c r="AE1163">
        <v>713387.98</v>
      </c>
      <c r="AF1163">
        <v>6169677.1799999997</v>
      </c>
    </row>
    <row r="1164" spans="1:32" x14ac:dyDescent="0.25">
      <c r="A1164" s="40">
        <v>1162</v>
      </c>
      <c r="B1164" t="s">
        <v>3949</v>
      </c>
      <c r="C1164">
        <v>120</v>
      </c>
      <c r="D1164">
        <v>1920</v>
      </c>
      <c r="E1164">
        <v>0</v>
      </c>
      <c r="F1164">
        <v>5</v>
      </c>
      <c r="H1164">
        <v>1</v>
      </c>
      <c r="J1164">
        <v>2</v>
      </c>
      <c r="K1164" t="s">
        <v>260</v>
      </c>
      <c r="L1164">
        <v>5</v>
      </c>
      <c r="M1164">
        <v>1</v>
      </c>
      <c r="N1164">
        <v>190</v>
      </c>
      <c r="O1164">
        <v>190</v>
      </c>
      <c r="P1164">
        <v>196</v>
      </c>
      <c r="Q1164">
        <v>0</v>
      </c>
      <c r="R1164">
        <v>0</v>
      </c>
      <c r="S1164" t="s">
        <v>3950</v>
      </c>
      <c r="T1164">
        <v>3728</v>
      </c>
      <c r="U1164" t="s">
        <v>2643</v>
      </c>
      <c r="V1164" t="s">
        <v>2643</v>
      </c>
      <c r="W1164" t="s">
        <v>569</v>
      </c>
      <c r="X1164">
        <v>2625</v>
      </c>
      <c r="Y1164" t="s">
        <v>244</v>
      </c>
      <c r="AA1164">
        <v>187</v>
      </c>
      <c r="AB1164" t="s">
        <v>3951</v>
      </c>
      <c r="AC1164" t="s">
        <v>3950</v>
      </c>
      <c r="AD1164">
        <v>5</v>
      </c>
      <c r="AE1164">
        <v>711863.66</v>
      </c>
      <c r="AF1164">
        <v>6171107.8499999996</v>
      </c>
    </row>
    <row r="1165" spans="1:32" x14ac:dyDescent="0.25">
      <c r="A1165" s="40">
        <v>1163</v>
      </c>
      <c r="B1165" t="s">
        <v>3952</v>
      </c>
      <c r="C1165">
        <v>190</v>
      </c>
      <c r="D1165">
        <v>1767</v>
      </c>
      <c r="E1165">
        <v>1940</v>
      </c>
      <c r="F1165">
        <v>10</v>
      </c>
      <c r="H1165">
        <v>1</v>
      </c>
      <c r="J1165">
        <v>7</v>
      </c>
      <c r="K1165" t="s">
        <v>253</v>
      </c>
      <c r="M1165">
        <v>1</v>
      </c>
      <c r="N1165">
        <v>162</v>
      </c>
      <c r="O1165">
        <v>162</v>
      </c>
      <c r="P1165">
        <v>74</v>
      </c>
      <c r="Q1165">
        <v>0</v>
      </c>
      <c r="R1165">
        <v>0</v>
      </c>
      <c r="S1165" t="s">
        <v>3950</v>
      </c>
      <c r="T1165">
        <v>3728</v>
      </c>
      <c r="U1165" t="s">
        <v>2643</v>
      </c>
      <c r="V1165" t="s">
        <v>2643</v>
      </c>
      <c r="W1165" t="s">
        <v>569</v>
      </c>
      <c r="X1165">
        <v>2625</v>
      </c>
      <c r="Y1165" t="s">
        <v>244</v>
      </c>
      <c r="AA1165">
        <v>187</v>
      </c>
      <c r="AB1165" t="s">
        <v>3951</v>
      </c>
      <c r="AC1165" t="s">
        <v>3950</v>
      </c>
      <c r="AD1165">
        <v>5</v>
      </c>
      <c r="AE1165">
        <v>711863.66</v>
      </c>
      <c r="AF1165">
        <v>6171107.8499999996</v>
      </c>
    </row>
    <row r="1166" spans="1:32" x14ac:dyDescent="0.25">
      <c r="A1166" s="40">
        <v>1164</v>
      </c>
      <c r="B1166" t="s">
        <v>3953</v>
      </c>
      <c r="C1166">
        <v>130</v>
      </c>
      <c r="D1166">
        <v>1978</v>
      </c>
      <c r="E1166">
        <v>0</v>
      </c>
      <c r="F1166">
        <v>4</v>
      </c>
      <c r="H1166">
        <v>1</v>
      </c>
      <c r="J1166">
        <v>1</v>
      </c>
      <c r="K1166" t="s">
        <v>240</v>
      </c>
      <c r="M1166">
        <v>1</v>
      </c>
      <c r="N1166">
        <v>61</v>
      </c>
      <c r="O1166">
        <v>61</v>
      </c>
      <c r="P1166">
        <v>109</v>
      </c>
      <c r="Q1166">
        <v>0</v>
      </c>
      <c r="R1166">
        <v>0</v>
      </c>
      <c r="S1166" t="s">
        <v>3954</v>
      </c>
      <c r="T1166">
        <v>5475</v>
      </c>
      <c r="U1166" t="s">
        <v>3004</v>
      </c>
      <c r="V1166" t="s">
        <v>3004</v>
      </c>
      <c r="W1166" t="s">
        <v>519</v>
      </c>
      <c r="X1166">
        <v>2665</v>
      </c>
      <c r="Y1166" t="s">
        <v>257</v>
      </c>
      <c r="AA1166">
        <v>187</v>
      </c>
      <c r="AB1166" t="s">
        <v>3955</v>
      </c>
      <c r="AC1166" t="s">
        <v>3954</v>
      </c>
      <c r="AD1166">
        <v>5</v>
      </c>
      <c r="AE1166">
        <v>713696.33</v>
      </c>
      <c r="AF1166">
        <v>6169650.0300000003</v>
      </c>
    </row>
    <row r="1167" spans="1:32" x14ac:dyDescent="0.25">
      <c r="A1167" s="40">
        <v>1165</v>
      </c>
      <c r="B1167" t="s">
        <v>3956</v>
      </c>
      <c r="C1167">
        <v>120</v>
      </c>
      <c r="D1167">
        <v>1971</v>
      </c>
      <c r="E1167">
        <v>1986</v>
      </c>
      <c r="F1167">
        <v>3</v>
      </c>
      <c r="H1167">
        <v>1</v>
      </c>
      <c r="J1167">
        <v>2</v>
      </c>
      <c r="K1167" t="s">
        <v>260</v>
      </c>
      <c r="L1167">
        <v>2</v>
      </c>
      <c r="M1167">
        <v>1</v>
      </c>
      <c r="N1167">
        <v>160</v>
      </c>
      <c r="O1167">
        <v>160</v>
      </c>
      <c r="P1167">
        <v>136</v>
      </c>
      <c r="Q1167">
        <v>0</v>
      </c>
      <c r="R1167">
        <v>0</v>
      </c>
      <c r="S1167" t="s">
        <v>3957</v>
      </c>
      <c r="T1167">
        <v>6178</v>
      </c>
      <c r="U1167" t="s">
        <v>2647</v>
      </c>
      <c r="V1167" t="s">
        <v>2647</v>
      </c>
      <c r="W1167" t="s">
        <v>454</v>
      </c>
      <c r="X1167">
        <v>2625</v>
      </c>
      <c r="Y1167" t="s">
        <v>244</v>
      </c>
      <c r="AA1167">
        <v>187</v>
      </c>
      <c r="AB1167" t="s">
        <v>3958</v>
      </c>
      <c r="AC1167" t="s">
        <v>3957</v>
      </c>
      <c r="AD1167">
        <v>5</v>
      </c>
      <c r="AE1167">
        <v>711780.95</v>
      </c>
      <c r="AF1167">
        <v>6171605.3799999999</v>
      </c>
    </row>
    <row r="1168" spans="1:32" x14ac:dyDescent="0.25">
      <c r="A1168" s="40">
        <v>1166</v>
      </c>
      <c r="B1168" t="s">
        <v>3959</v>
      </c>
      <c r="C1168">
        <v>130</v>
      </c>
      <c r="D1168">
        <v>1978</v>
      </c>
      <c r="E1168">
        <v>0</v>
      </c>
      <c r="F1168">
        <v>4</v>
      </c>
      <c r="H1168">
        <v>1</v>
      </c>
      <c r="J1168">
        <v>1</v>
      </c>
      <c r="K1168" t="s">
        <v>240</v>
      </c>
      <c r="M1168">
        <v>1</v>
      </c>
      <c r="N1168">
        <v>61</v>
      </c>
      <c r="O1168">
        <v>61</v>
      </c>
      <c r="P1168">
        <v>109</v>
      </c>
      <c r="Q1168">
        <v>0</v>
      </c>
      <c r="R1168">
        <v>0</v>
      </c>
      <c r="S1168" t="s">
        <v>3960</v>
      </c>
      <c r="T1168">
        <v>2525</v>
      </c>
      <c r="U1168" t="s">
        <v>2564</v>
      </c>
      <c r="V1168" t="s">
        <v>2564</v>
      </c>
      <c r="W1168" t="s">
        <v>385</v>
      </c>
      <c r="X1168">
        <v>2665</v>
      </c>
      <c r="Y1168" t="s">
        <v>257</v>
      </c>
      <c r="AA1168">
        <v>187</v>
      </c>
      <c r="AB1168" t="s">
        <v>3961</v>
      </c>
      <c r="AC1168" t="s">
        <v>3960</v>
      </c>
      <c r="AD1168">
        <v>5</v>
      </c>
      <c r="AE1168">
        <v>713502.51</v>
      </c>
      <c r="AF1168">
        <v>6169762.0800000001</v>
      </c>
    </row>
    <row r="1169" spans="1:32" x14ac:dyDescent="0.25">
      <c r="A1169" s="40">
        <v>1167</v>
      </c>
      <c r="B1169" t="s">
        <v>3962</v>
      </c>
      <c r="C1169">
        <v>120</v>
      </c>
      <c r="D1169">
        <v>1966</v>
      </c>
      <c r="E1169">
        <v>1972</v>
      </c>
      <c r="F1169">
        <v>3</v>
      </c>
      <c r="H1169">
        <v>1</v>
      </c>
      <c r="J1169">
        <v>2</v>
      </c>
      <c r="K1169" t="s">
        <v>260</v>
      </c>
      <c r="M1169">
        <v>1</v>
      </c>
      <c r="N1169">
        <v>143</v>
      </c>
      <c r="O1169">
        <v>143</v>
      </c>
      <c r="P1169">
        <v>143</v>
      </c>
      <c r="Q1169">
        <v>0</v>
      </c>
      <c r="R1169">
        <v>0</v>
      </c>
      <c r="S1169" t="s">
        <v>3963</v>
      </c>
      <c r="T1169">
        <v>2769</v>
      </c>
      <c r="U1169" t="s">
        <v>1138</v>
      </c>
      <c r="V1169" t="s">
        <v>1138</v>
      </c>
      <c r="W1169" t="s">
        <v>3815</v>
      </c>
      <c r="X1169">
        <v>2665</v>
      </c>
      <c r="Y1169" t="s">
        <v>257</v>
      </c>
      <c r="AA1169">
        <v>187</v>
      </c>
      <c r="AB1169" t="s">
        <v>3964</v>
      </c>
      <c r="AC1169" t="s">
        <v>3963</v>
      </c>
      <c r="AD1169">
        <v>5</v>
      </c>
      <c r="AE1169">
        <v>713680.01</v>
      </c>
      <c r="AF1169">
        <v>6168983.7300000004</v>
      </c>
    </row>
    <row r="1170" spans="1:32" x14ac:dyDescent="0.25">
      <c r="A1170" s="40">
        <v>1168</v>
      </c>
      <c r="B1170" t="s">
        <v>3965</v>
      </c>
      <c r="C1170">
        <v>120</v>
      </c>
      <c r="D1170">
        <v>1976</v>
      </c>
      <c r="E1170">
        <v>1984</v>
      </c>
      <c r="F1170">
        <v>3</v>
      </c>
      <c r="H1170">
        <v>1</v>
      </c>
      <c r="J1170">
        <v>7</v>
      </c>
      <c r="K1170" t="s">
        <v>253</v>
      </c>
      <c r="M1170">
        <v>1</v>
      </c>
      <c r="N1170">
        <v>85</v>
      </c>
      <c r="O1170">
        <v>85</v>
      </c>
      <c r="P1170">
        <v>139</v>
      </c>
      <c r="Q1170">
        <v>0</v>
      </c>
      <c r="R1170">
        <v>0</v>
      </c>
      <c r="S1170" t="s">
        <v>3966</v>
      </c>
      <c r="T1170">
        <v>3621</v>
      </c>
      <c r="U1170" t="s">
        <v>1322</v>
      </c>
      <c r="V1170" t="s">
        <v>1322</v>
      </c>
      <c r="W1170" t="s">
        <v>519</v>
      </c>
      <c r="X1170">
        <v>2665</v>
      </c>
      <c r="Y1170" t="s">
        <v>257</v>
      </c>
      <c r="AA1170">
        <v>187</v>
      </c>
      <c r="AB1170" t="s">
        <v>3967</v>
      </c>
      <c r="AC1170" t="s">
        <v>3966</v>
      </c>
      <c r="AD1170">
        <v>5</v>
      </c>
      <c r="AE1170">
        <v>712958.77</v>
      </c>
      <c r="AF1170">
        <v>6168577.0099999998</v>
      </c>
    </row>
    <row r="1171" spans="1:32" x14ac:dyDescent="0.25">
      <c r="A1171" s="40">
        <v>1169</v>
      </c>
      <c r="B1171" t="s">
        <v>3968</v>
      </c>
      <c r="C1171">
        <v>130</v>
      </c>
      <c r="D1171">
        <v>1978</v>
      </c>
      <c r="E1171">
        <v>0</v>
      </c>
      <c r="F1171">
        <v>4</v>
      </c>
      <c r="H1171">
        <v>1</v>
      </c>
      <c r="J1171">
        <v>1</v>
      </c>
      <c r="K1171" t="s">
        <v>240</v>
      </c>
      <c r="M1171">
        <v>1</v>
      </c>
      <c r="N1171">
        <v>61</v>
      </c>
      <c r="O1171">
        <v>61</v>
      </c>
      <c r="P1171">
        <v>109</v>
      </c>
      <c r="Q1171">
        <v>0</v>
      </c>
      <c r="R1171">
        <v>0</v>
      </c>
      <c r="S1171" t="s">
        <v>3969</v>
      </c>
      <c r="T1171">
        <v>5475</v>
      </c>
      <c r="U1171" t="s">
        <v>3004</v>
      </c>
      <c r="V1171" t="s">
        <v>3004</v>
      </c>
      <c r="W1171" t="s">
        <v>247</v>
      </c>
      <c r="X1171">
        <v>2665</v>
      </c>
      <c r="Y1171" t="s">
        <v>257</v>
      </c>
      <c r="AA1171">
        <v>187</v>
      </c>
      <c r="AB1171" t="s">
        <v>3970</v>
      </c>
      <c r="AC1171" t="s">
        <v>3969</v>
      </c>
      <c r="AD1171">
        <v>5</v>
      </c>
      <c r="AE1171">
        <v>713741.17</v>
      </c>
      <c r="AF1171">
        <v>6169677.5199999996</v>
      </c>
    </row>
    <row r="1172" spans="1:32" x14ac:dyDescent="0.25">
      <c r="A1172" s="40">
        <v>1170</v>
      </c>
      <c r="B1172" t="s">
        <v>3971</v>
      </c>
      <c r="C1172">
        <v>120</v>
      </c>
      <c r="D1172">
        <v>1978</v>
      </c>
      <c r="E1172">
        <v>1983</v>
      </c>
      <c r="F1172">
        <v>10</v>
      </c>
      <c r="H1172">
        <v>1</v>
      </c>
      <c r="J1172">
        <v>5</v>
      </c>
      <c r="K1172" t="s">
        <v>253</v>
      </c>
      <c r="M1172">
        <v>1</v>
      </c>
      <c r="N1172">
        <v>105</v>
      </c>
      <c r="O1172">
        <v>105</v>
      </c>
      <c r="P1172">
        <v>166</v>
      </c>
      <c r="Q1172">
        <v>0</v>
      </c>
      <c r="R1172">
        <v>0</v>
      </c>
      <c r="S1172" t="s">
        <v>3972</v>
      </c>
      <c r="T1172">
        <v>5965</v>
      </c>
      <c r="U1172" t="s">
        <v>917</v>
      </c>
      <c r="V1172" t="s">
        <v>917</v>
      </c>
      <c r="W1172" t="s">
        <v>393</v>
      </c>
      <c r="X1172">
        <v>2665</v>
      </c>
      <c r="Y1172" t="s">
        <v>257</v>
      </c>
      <c r="AA1172">
        <v>187</v>
      </c>
      <c r="AB1172" t="s">
        <v>3973</v>
      </c>
      <c r="AC1172" t="s">
        <v>3972</v>
      </c>
      <c r="AD1172">
        <v>5</v>
      </c>
      <c r="AE1172">
        <v>713409.26</v>
      </c>
      <c r="AF1172">
        <v>6168598.5499999998</v>
      </c>
    </row>
    <row r="1173" spans="1:32" x14ac:dyDescent="0.25">
      <c r="A1173" s="40">
        <v>1171</v>
      </c>
      <c r="B1173" t="s">
        <v>3974</v>
      </c>
      <c r="C1173">
        <v>130</v>
      </c>
      <c r="D1173">
        <v>1977</v>
      </c>
      <c r="E1173">
        <v>0</v>
      </c>
      <c r="F1173">
        <v>4</v>
      </c>
      <c r="H1173">
        <v>1</v>
      </c>
      <c r="J1173">
        <v>1</v>
      </c>
      <c r="K1173" t="s">
        <v>240</v>
      </c>
      <c r="M1173">
        <v>1</v>
      </c>
      <c r="N1173">
        <v>59</v>
      </c>
      <c r="O1173">
        <v>59</v>
      </c>
      <c r="P1173">
        <v>104</v>
      </c>
      <c r="Q1173">
        <v>0</v>
      </c>
      <c r="R1173">
        <v>0</v>
      </c>
      <c r="S1173" t="s">
        <v>3975</v>
      </c>
      <c r="T1173">
        <v>275</v>
      </c>
      <c r="U1173" t="s">
        <v>3090</v>
      </c>
      <c r="V1173" t="s">
        <v>3090</v>
      </c>
      <c r="W1173" t="s">
        <v>721</v>
      </c>
      <c r="X1173">
        <v>2665</v>
      </c>
      <c r="Y1173" t="s">
        <v>257</v>
      </c>
      <c r="AA1173">
        <v>187</v>
      </c>
      <c r="AB1173" t="s">
        <v>3976</v>
      </c>
      <c r="AC1173" t="s">
        <v>3975</v>
      </c>
      <c r="AD1173">
        <v>5</v>
      </c>
      <c r="AE1173">
        <v>713571.22</v>
      </c>
      <c r="AF1173">
        <v>6169461.0800000001</v>
      </c>
    </row>
    <row r="1174" spans="1:32" x14ac:dyDescent="0.25">
      <c r="A1174" s="40">
        <v>1172</v>
      </c>
      <c r="B1174" t="s">
        <v>3977</v>
      </c>
      <c r="C1174">
        <v>120</v>
      </c>
      <c r="D1174">
        <v>1984</v>
      </c>
      <c r="E1174">
        <v>0</v>
      </c>
      <c r="F1174">
        <v>4</v>
      </c>
      <c r="H1174">
        <v>1</v>
      </c>
      <c r="J1174">
        <v>2</v>
      </c>
      <c r="K1174" t="s">
        <v>260</v>
      </c>
      <c r="L1174">
        <v>2</v>
      </c>
      <c r="M1174">
        <v>1</v>
      </c>
      <c r="N1174">
        <v>90</v>
      </c>
      <c r="O1174">
        <v>90</v>
      </c>
      <c r="P1174">
        <v>149</v>
      </c>
      <c r="Q1174">
        <v>0</v>
      </c>
      <c r="R1174">
        <v>0</v>
      </c>
      <c r="S1174" t="s">
        <v>3978</v>
      </c>
      <c r="T1174">
        <v>8095</v>
      </c>
      <c r="U1174" t="s">
        <v>2698</v>
      </c>
      <c r="V1174" t="s">
        <v>2698</v>
      </c>
      <c r="W1174" t="s">
        <v>308</v>
      </c>
      <c r="X1174">
        <v>2665</v>
      </c>
      <c r="Y1174" t="s">
        <v>257</v>
      </c>
      <c r="AA1174">
        <v>187</v>
      </c>
      <c r="AB1174" t="s">
        <v>3979</v>
      </c>
      <c r="AC1174" t="s">
        <v>3978</v>
      </c>
      <c r="AD1174">
        <v>5</v>
      </c>
      <c r="AE1174">
        <v>713584.24</v>
      </c>
      <c r="AF1174">
        <v>6168640.7400000002</v>
      </c>
    </row>
    <row r="1175" spans="1:32" x14ac:dyDescent="0.25">
      <c r="A1175" s="40">
        <v>1173</v>
      </c>
      <c r="B1175" t="s">
        <v>3980</v>
      </c>
      <c r="C1175">
        <v>130</v>
      </c>
      <c r="D1175">
        <v>1980</v>
      </c>
      <c r="E1175">
        <v>0</v>
      </c>
      <c r="F1175">
        <v>4</v>
      </c>
      <c r="H1175">
        <v>1</v>
      </c>
      <c r="J1175">
        <v>2</v>
      </c>
      <c r="K1175" t="s">
        <v>260</v>
      </c>
      <c r="M1175">
        <v>1</v>
      </c>
      <c r="N1175">
        <v>72</v>
      </c>
      <c r="O1175">
        <v>72</v>
      </c>
      <c r="P1175">
        <v>124</v>
      </c>
      <c r="Q1175">
        <v>0</v>
      </c>
      <c r="R1175">
        <v>0</v>
      </c>
      <c r="S1175" t="s">
        <v>3981</v>
      </c>
      <c r="T1175">
        <v>1000</v>
      </c>
      <c r="U1175" t="s">
        <v>3248</v>
      </c>
      <c r="V1175" t="s">
        <v>3248</v>
      </c>
      <c r="W1175" t="s">
        <v>869</v>
      </c>
      <c r="X1175">
        <v>2665</v>
      </c>
      <c r="Y1175" t="s">
        <v>257</v>
      </c>
      <c r="AA1175">
        <v>187</v>
      </c>
      <c r="AB1175" t="s">
        <v>3982</v>
      </c>
      <c r="AC1175" t="s">
        <v>3981</v>
      </c>
      <c r="AD1175">
        <v>5</v>
      </c>
      <c r="AE1175">
        <v>714156.17</v>
      </c>
      <c r="AF1175">
        <v>6168817.3799999999</v>
      </c>
    </row>
    <row r="1176" spans="1:32" x14ac:dyDescent="0.25">
      <c r="A1176" s="40">
        <v>1174</v>
      </c>
      <c r="B1176" t="s">
        <v>3983</v>
      </c>
      <c r="C1176">
        <v>130</v>
      </c>
      <c r="D1176">
        <v>1978</v>
      </c>
      <c r="E1176">
        <v>0</v>
      </c>
      <c r="F1176">
        <v>4</v>
      </c>
      <c r="H1176">
        <v>1</v>
      </c>
      <c r="J1176">
        <v>1</v>
      </c>
      <c r="K1176" t="s">
        <v>240</v>
      </c>
      <c r="M1176">
        <v>1</v>
      </c>
      <c r="N1176">
        <v>61</v>
      </c>
      <c r="O1176">
        <v>61</v>
      </c>
      <c r="P1176">
        <v>109</v>
      </c>
      <c r="Q1176">
        <v>0</v>
      </c>
      <c r="R1176">
        <v>0</v>
      </c>
      <c r="S1176" t="s">
        <v>3984</v>
      </c>
      <c r="T1176">
        <v>2525</v>
      </c>
      <c r="U1176" t="s">
        <v>2564</v>
      </c>
      <c r="V1176" t="s">
        <v>2564</v>
      </c>
      <c r="W1176" t="s">
        <v>256</v>
      </c>
      <c r="X1176">
        <v>2665</v>
      </c>
      <c r="Y1176" t="s">
        <v>257</v>
      </c>
      <c r="AA1176">
        <v>187</v>
      </c>
      <c r="AB1176" t="s">
        <v>3985</v>
      </c>
      <c r="AC1176" t="s">
        <v>3984</v>
      </c>
      <c r="AD1176">
        <v>5</v>
      </c>
      <c r="AE1176">
        <v>713505.4</v>
      </c>
      <c r="AF1176">
        <v>6169757.3799999999</v>
      </c>
    </row>
    <row r="1177" spans="1:32" x14ac:dyDescent="0.25">
      <c r="A1177" s="40">
        <v>1175</v>
      </c>
      <c r="B1177" t="s">
        <v>3986</v>
      </c>
      <c r="C1177">
        <v>120</v>
      </c>
      <c r="D1177">
        <v>1962</v>
      </c>
      <c r="E1177">
        <v>0</v>
      </c>
      <c r="F1177">
        <v>4</v>
      </c>
      <c r="H1177">
        <v>2</v>
      </c>
      <c r="J1177">
        <v>2</v>
      </c>
      <c r="K1177" t="s">
        <v>260</v>
      </c>
      <c r="M1177">
        <v>1</v>
      </c>
      <c r="N1177">
        <v>76</v>
      </c>
      <c r="O1177">
        <v>76</v>
      </c>
      <c r="P1177">
        <v>129</v>
      </c>
      <c r="Q1177">
        <v>0</v>
      </c>
      <c r="R1177">
        <v>0</v>
      </c>
      <c r="S1177" t="s">
        <v>3987</v>
      </c>
      <c r="T1177">
        <v>2876</v>
      </c>
      <c r="U1177" t="s">
        <v>3107</v>
      </c>
      <c r="V1177" t="s">
        <v>3107</v>
      </c>
      <c r="W1177" t="s">
        <v>247</v>
      </c>
      <c r="X1177">
        <v>2665</v>
      </c>
      <c r="Y1177" t="s">
        <v>257</v>
      </c>
      <c r="AA1177">
        <v>187</v>
      </c>
      <c r="AB1177" t="s">
        <v>3988</v>
      </c>
      <c r="AC1177" t="s">
        <v>3987</v>
      </c>
      <c r="AD1177">
        <v>5</v>
      </c>
      <c r="AE1177">
        <v>713895.36</v>
      </c>
      <c r="AF1177">
        <v>6169041.4199999999</v>
      </c>
    </row>
    <row r="1178" spans="1:32" x14ac:dyDescent="0.25">
      <c r="A1178" s="40">
        <v>1176</v>
      </c>
      <c r="B1178" t="s">
        <v>3989</v>
      </c>
      <c r="C1178">
        <v>130</v>
      </c>
      <c r="D1178">
        <v>1978</v>
      </c>
      <c r="E1178">
        <v>0</v>
      </c>
      <c r="F1178">
        <v>4</v>
      </c>
      <c r="H1178">
        <v>1</v>
      </c>
      <c r="J1178">
        <v>1</v>
      </c>
      <c r="K1178" t="s">
        <v>240</v>
      </c>
      <c r="M1178">
        <v>1</v>
      </c>
      <c r="N1178">
        <v>63</v>
      </c>
      <c r="O1178">
        <v>63</v>
      </c>
      <c r="P1178">
        <v>112</v>
      </c>
      <c r="Q1178">
        <v>0</v>
      </c>
      <c r="R1178">
        <v>0</v>
      </c>
      <c r="S1178" t="s">
        <v>3990</v>
      </c>
      <c r="T1178">
        <v>2525</v>
      </c>
      <c r="U1178" t="s">
        <v>2564</v>
      </c>
      <c r="V1178" t="s">
        <v>2564</v>
      </c>
      <c r="W1178" t="s">
        <v>356</v>
      </c>
      <c r="X1178">
        <v>2665</v>
      </c>
      <c r="Y1178" t="s">
        <v>257</v>
      </c>
      <c r="AA1178">
        <v>187</v>
      </c>
      <c r="AB1178" t="s">
        <v>3991</v>
      </c>
      <c r="AC1178" t="s">
        <v>3990</v>
      </c>
      <c r="AD1178">
        <v>5</v>
      </c>
      <c r="AE1178">
        <v>713520.47</v>
      </c>
      <c r="AF1178">
        <v>6169732.8600000003</v>
      </c>
    </row>
    <row r="1179" spans="1:32" x14ac:dyDescent="0.25">
      <c r="A1179" s="40">
        <v>1177</v>
      </c>
      <c r="B1179" t="s">
        <v>3992</v>
      </c>
      <c r="C1179">
        <v>120</v>
      </c>
      <c r="D1179">
        <v>2016</v>
      </c>
      <c r="E1179">
        <v>0</v>
      </c>
      <c r="F1179">
        <v>4</v>
      </c>
      <c r="H1179">
        <v>1</v>
      </c>
      <c r="J1179">
        <v>2</v>
      </c>
      <c r="K1179" t="s">
        <v>260</v>
      </c>
      <c r="M1179">
        <v>1</v>
      </c>
      <c r="N1179">
        <v>155</v>
      </c>
      <c r="O1179">
        <v>155</v>
      </c>
      <c r="P1179">
        <v>155</v>
      </c>
      <c r="Q1179">
        <v>0</v>
      </c>
      <c r="R1179">
        <v>0</v>
      </c>
      <c r="S1179" t="s">
        <v>3993</v>
      </c>
      <c r="T1179">
        <v>2876</v>
      </c>
      <c r="U1179" t="s">
        <v>3107</v>
      </c>
      <c r="V1179" t="s">
        <v>3107</v>
      </c>
      <c r="W1179" t="s">
        <v>569</v>
      </c>
      <c r="X1179">
        <v>2665</v>
      </c>
      <c r="Y1179" t="s">
        <v>257</v>
      </c>
      <c r="AA1179">
        <v>187</v>
      </c>
      <c r="AB1179" t="s">
        <v>3994</v>
      </c>
      <c r="AC1179" t="s">
        <v>3993</v>
      </c>
      <c r="AD1179">
        <v>5</v>
      </c>
      <c r="AE1179">
        <v>713967.01</v>
      </c>
      <c r="AF1179">
        <v>6169037.6299999999</v>
      </c>
    </row>
    <row r="1180" spans="1:32" x14ac:dyDescent="0.25">
      <c r="A1180" s="40">
        <v>1178</v>
      </c>
      <c r="B1180" t="s">
        <v>3995</v>
      </c>
      <c r="C1180">
        <v>120</v>
      </c>
      <c r="D1180">
        <v>1976</v>
      </c>
      <c r="E1180">
        <v>0</v>
      </c>
      <c r="F1180">
        <v>3</v>
      </c>
      <c r="H1180">
        <v>1</v>
      </c>
      <c r="J1180">
        <v>2</v>
      </c>
      <c r="K1180" t="s">
        <v>260</v>
      </c>
      <c r="L1180">
        <v>2</v>
      </c>
      <c r="M1180">
        <v>1</v>
      </c>
      <c r="N1180">
        <v>155</v>
      </c>
      <c r="O1180">
        <v>155</v>
      </c>
      <c r="P1180">
        <v>155</v>
      </c>
      <c r="Q1180">
        <v>0</v>
      </c>
      <c r="R1180">
        <v>0</v>
      </c>
      <c r="S1180" t="s">
        <v>3996</v>
      </c>
      <c r="T1180">
        <v>8202</v>
      </c>
      <c r="U1180" t="s">
        <v>3103</v>
      </c>
      <c r="V1180" t="s">
        <v>3103</v>
      </c>
      <c r="W1180" t="s">
        <v>393</v>
      </c>
      <c r="X1180">
        <v>2665</v>
      </c>
      <c r="Y1180" t="s">
        <v>257</v>
      </c>
      <c r="AA1180">
        <v>187</v>
      </c>
      <c r="AB1180" t="s">
        <v>3997</v>
      </c>
      <c r="AC1180" t="s">
        <v>3996</v>
      </c>
      <c r="AD1180">
        <v>5</v>
      </c>
      <c r="AE1180">
        <v>712303.91</v>
      </c>
      <c r="AF1180">
        <v>6169067.4000000004</v>
      </c>
    </row>
    <row r="1181" spans="1:32" x14ac:dyDescent="0.25">
      <c r="A1181" s="40">
        <v>1179</v>
      </c>
      <c r="B1181" t="s">
        <v>3998</v>
      </c>
      <c r="C1181">
        <v>120</v>
      </c>
      <c r="D1181">
        <v>1995</v>
      </c>
      <c r="E1181">
        <v>0</v>
      </c>
      <c r="F1181">
        <v>90</v>
      </c>
      <c r="H1181">
        <v>1</v>
      </c>
      <c r="J1181">
        <v>7</v>
      </c>
      <c r="K1181" t="s">
        <v>253</v>
      </c>
      <c r="L1181">
        <v>2</v>
      </c>
      <c r="M1181">
        <v>1</v>
      </c>
      <c r="N1181">
        <v>89</v>
      </c>
      <c r="O1181">
        <v>89</v>
      </c>
      <c r="P1181">
        <v>153</v>
      </c>
      <c r="Q1181">
        <v>0</v>
      </c>
      <c r="R1181">
        <v>0</v>
      </c>
      <c r="S1181" t="s">
        <v>3999</v>
      </c>
      <c r="T1181">
        <v>7989</v>
      </c>
      <c r="U1181" t="s">
        <v>2895</v>
      </c>
      <c r="V1181" t="s">
        <v>2895</v>
      </c>
      <c r="W1181" t="s">
        <v>721</v>
      </c>
      <c r="X1181">
        <v>2665</v>
      </c>
      <c r="Y1181" t="s">
        <v>257</v>
      </c>
      <c r="AA1181">
        <v>187</v>
      </c>
      <c r="AB1181" t="s">
        <v>4000</v>
      </c>
      <c r="AC1181" t="s">
        <v>3999</v>
      </c>
      <c r="AD1181">
        <v>5</v>
      </c>
      <c r="AE1181">
        <v>713388.7</v>
      </c>
      <c r="AF1181">
        <v>6168513.2400000002</v>
      </c>
    </row>
    <row r="1182" spans="1:32" x14ac:dyDescent="0.25">
      <c r="A1182" s="40">
        <v>1180</v>
      </c>
      <c r="B1182" t="s">
        <v>4001</v>
      </c>
      <c r="C1182">
        <v>120</v>
      </c>
      <c r="D1182">
        <v>1979</v>
      </c>
      <c r="E1182">
        <v>1981</v>
      </c>
      <c r="F1182">
        <v>4</v>
      </c>
      <c r="H1182">
        <v>1</v>
      </c>
      <c r="J1182">
        <v>2</v>
      </c>
      <c r="K1182" t="s">
        <v>260</v>
      </c>
      <c r="L1182">
        <v>2</v>
      </c>
      <c r="M1182">
        <v>1</v>
      </c>
      <c r="N1182">
        <v>121</v>
      </c>
      <c r="O1182">
        <v>121</v>
      </c>
      <c r="P1182">
        <v>209</v>
      </c>
      <c r="Q1182">
        <v>0</v>
      </c>
      <c r="R1182">
        <v>0</v>
      </c>
      <c r="S1182" t="s">
        <v>4002</v>
      </c>
      <c r="T1182">
        <v>7989</v>
      </c>
      <c r="U1182" t="s">
        <v>2895</v>
      </c>
      <c r="V1182" t="s">
        <v>2895</v>
      </c>
      <c r="W1182" t="s">
        <v>811</v>
      </c>
      <c r="X1182">
        <v>2665</v>
      </c>
      <c r="Y1182" t="s">
        <v>257</v>
      </c>
      <c r="AA1182">
        <v>187</v>
      </c>
      <c r="AB1182" t="s">
        <v>4003</v>
      </c>
      <c r="AC1182" t="s">
        <v>4002</v>
      </c>
      <c r="AD1182">
        <v>5</v>
      </c>
      <c r="AE1182">
        <v>713398.08</v>
      </c>
      <c r="AF1182">
        <v>6168537.75</v>
      </c>
    </row>
    <row r="1183" spans="1:32" x14ac:dyDescent="0.25">
      <c r="A1183" s="40">
        <v>1181</v>
      </c>
      <c r="B1183" t="s">
        <v>4004</v>
      </c>
      <c r="C1183">
        <v>140</v>
      </c>
      <c r="D1183">
        <v>1966</v>
      </c>
      <c r="E1183">
        <v>0</v>
      </c>
      <c r="F1183">
        <v>1</v>
      </c>
      <c r="H1183">
        <v>6</v>
      </c>
      <c r="J1183">
        <v>1</v>
      </c>
      <c r="K1183" t="s">
        <v>240</v>
      </c>
      <c r="M1183">
        <v>3</v>
      </c>
      <c r="N1183">
        <v>526</v>
      </c>
      <c r="O1183">
        <v>1614</v>
      </c>
      <c r="P1183">
        <v>1578</v>
      </c>
      <c r="Q1183">
        <v>0</v>
      </c>
      <c r="R1183">
        <v>0</v>
      </c>
      <c r="S1183" t="s">
        <v>4005</v>
      </c>
      <c r="T1183">
        <v>1704</v>
      </c>
      <c r="U1183" t="s">
        <v>2521</v>
      </c>
      <c r="V1183" t="s">
        <v>2521</v>
      </c>
      <c r="W1183" t="s">
        <v>480</v>
      </c>
      <c r="X1183">
        <v>2665</v>
      </c>
      <c r="Y1183" t="s">
        <v>257</v>
      </c>
      <c r="AA1183">
        <v>187</v>
      </c>
      <c r="AB1183" t="s">
        <v>2522</v>
      </c>
      <c r="AC1183" t="s">
        <v>4005</v>
      </c>
      <c r="AD1183">
        <v>5</v>
      </c>
      <c r="AE1183">
        <v>713051.82</v>
      </c>
      <c r="AF1183">
        <v>6169670.2699999996</v>
      </c>
    </row>
    <row r="1184" spans="1:32" x14ac:dyDescent="0.25">
      <c r="A1184" s="40">
        <v>1182</v>
      </c>
      <c r="B1184" t="s">
        <v>4006</v>
      </c>
      <c r="C1184">
        <v>120</v>
      </c>
      <c r="D1184">
        <v>2013</v>
      </c>
      <c r="E1184">
        <v>0</v>
      </c>
      <c r="F1184">
        <v>4</v>
      </c>
      <c r="H1184">
        <v>1</v>
      </c>
      <c r="J1184">
        <v>2</v>
      </c>
      <c r="K1184" t="s">
        <v>260</v>
      </c>
      <c r="L1184">
        <v>0</v>
      </c>
      <c r="M1184">
        <v>1</v>
      </c>
      <c r="N1184">
        <v>206</v>
      </c>
      <c r="O1184">
        <v>206</v>
      </c>
      <c r="P1184">
        <v>161</v>
      </c>
      <c r="Q1184">
        <v>0</v>
      </c>
      <c r="R1184">
        <v>0</v>
      </c>
      <c r="S1184" t="s">
        <v>4007</v>
      </c>
      <c r="T1184">
        <v>3621</v>
      </c>
      <c r="U1184" t="s">
        <v>1322</v>
      </c>
      <c r="V1184" t="s">
        <v>1322</v>
      </c>
      <c r="W1184" t="s">
        <v>393</v>
      </c>
      <c r="X1184">
        <v>2665</v>
      </c>
      <c r="Y1184" t="s">
        <v>257</v>
      </c>
      <c r="AA1184">
        <v>187</v>
      </c>
      <c r="AB1184" t="s">
        <v>4008</v>
      </c>
      <c r="AC1184" t="s">
        <v>4007</v>
      </c>
      <c r="AD1184">
        <v>5</v>
      </c>
      <c r="AE1184">
        <v>712990.04</v>
      </c>
      <c r="AF1184">
        <v>6168524.2300000004</v>
      </c>
    </row>
    <row r="1185" spans="1:32" x14ac:dyDescent="0.25">
      <c r="A1185" s="40">
        <v>1183</v>
      </c>
      <c r="B1185" t="s">
        <v>4009</v>
      </c>
      <c r="C1185">
        <v>510</v>
      </c>
      <c r="D1185">
        <v>1939</v>
      </c>
      <c r="E1185">
        <v>1983</v>
      </c>
      <c r="F1185">
        <v>2</v>
      </c>
      <c r="H1185">
        <v>5</v>
      </c>
      <c r="J1185">
        <v>7</v>
      </c>
      <c r="K1185" t="s">
        <v>253</v>
      </c>
      <c r="M1185">
        <v>1</v>
      </c>
      <c r="N1185">
        <v>39</v>
      </c>
      <c r="O1185">
        <v>39</v>
      </c>
      <c r="P1185">
        <v>39</v>
      </c>
      <c r="Q1185">
        <v>0</v>
      </c>
      <c r="R1185">
        <v>0</v>
      </c>
      <c r="S1185" t="s">
        <v>4010</v>
      </c>
      <c r="T1185">
        <v>5432</v>
      </c>
      <c r="U1185" t="s">
        <v>913</v>
      </c>
      <c r="V1185" t="s">
        <v>913</v>
      </c>
      <c r="W1185" t="s">
        <v>480</v>
      </c>
      <c r="X1185">
        <v>2665</v>
      </c>
      <c r="Y1185" t="s">
        <v>257</v>
      </c>
      <c r="AA1185">
        <v>187</v>
      </c>
      <c r="AB1185" t="s">
        <v>4011</v>
      </c>
      <c r="AC1185" t="s">
        <v>4010</v>
      </c>
      <c r="AD1185">
        <v>5</v>
      </c>
      <c r="AE1185">
        <v>714155.79</v>
      </c>
      <c r="AF1185">
        <v>6168678.8300000001</v>
      </c>
    </row>
    <row r="1186" spans="1:32" x14ac:dyDescent="0.25">
      <c r="A1186" s="40">
        <v>1184</v>
      </c>
      <c r="B1186" t="s">
        <v>4012</v>
      </c>
      <c r="C1186">
        <v>120</v>
      </c>
      <c r="D1186">
        <v>1977</v>
      </c>
      <c r="E1186">
        <v>1984</v>
      </c>
      <c r="F1186">
        <v>4</v>
      </c>
      <c r="H1186">
        <v>1</v>
      </c>
      <c r="J1186">
        <v>7</v>
      </c>
      <c r="K1186" t="s">
        <v>253</v>
      </c>
      <c r="L1186">
        <v>5</v>
      </c>
      <c r="M1186">
        <v>1</v>
      </c>
      <c r="N1186">
        <v>133</v>
      </c>
      <c r="O1186">
        <v>133</v>
      </c>
      <c r="P1186">
        <v>133</v>
      </c>
      <c r="Q1186">
        <v>0</v>
      </c>
      <c r="R1186">
        <v>0</v>
      </c>
      <c r="S1186" t="s">
        <v>4013</v>
      </c>
      <c r="T1186">
        <v>5965</v>
      </c>
      <c r="U1186" t="s">
        <v>917</v>
      </c>
      <c r="V1186" t="s">
        <v>917</v>
      </c>
      <c r="W1186" t="s">
        <v>515</v>
      </c>
      <c r="X1186">
        <v>2665</v>
      </c>
      <c r="Y1186" t="s">
        <v>257</v>
      </c>
      <c r="AA1186">
        <v>187</v>
      </c>
      <c r="AB1186" t="s">
        <v>4014</v>
      </c>
      <c r="AC1186" t="s">
        <v>4013</v>
      </c>
      <c r="AD1186">
        <v>5</v>
      </c>
      <c r="AE1186">
        <v>713402</v>
      </c>
      <c r="AF1186">
        <v>6168661.6799999997</v>
      </c>
    </row>
    <row r="1187" spans="1:32" x14ac:dyDescent="0.25">
      <c r="A1187" s="40">
        <v>1185</v>
      </c>
      <c r="B1187" t="s">
        <v>4015</v>
      </c>
      <c r="C1187">
        <v>120</v>
      </c>
      <c r="D1187">
        <v>1973</v>
      </c>
      <c r="E1187">
        <v>0</v>
      </c>
      <c r="F1187">
        <v>3</v>
      </c>
      <c r="H1187">
        <v>1</v>
      </c>
      <c r="J1187">
        <v>2</v>
      </c>
      <c r="K1187" t="s">
        <v>247</v>
      </c>
      <c r="M1187">
        <v>1</v>
      </c>
      <c r="N1187">
        <v>109</v>
      </c>
      <c r="O1187">
        <v>109</v>
      </c>
      <c r="P1187">
        <v>109</v>
      </c>
      <c r="Q1187">
        <v>0</v>
      </c>
      <c r="R1187">
        <v>0</v>
      </c>
      <c r="S1187" t="s">
        <v>4016</v>
      </c>
      <c r="T1187">
        <v>6710</v>
      </c>
      <c r="U1187" t="s">
        <v>327</v>
      </c>
      <c r="V1187" t="s">
        <v>327</v>
      </c>
      <c r="W1187" t="s">
        <v>3825</v>
      </c>
      <c r="X1187">
        <v>2625</v>
      </c>
      <c r="Y1187" t="s">
        <v>244</v>
      </c>
      <c r="AA1187">
        <v>187</v>
      </c>
      <c r="AB1187" t="s">
        <v>4017</v>
      </c>
      <c r="AC1187" t="s">
        <v>4016</v>
      </c>
      <c r="AD1187">
        <v>5</v>
      </c>
      <c r="AE1187">
        <v>710804.71</v>
      </c>
      <c r="AF1187">
        <v>6171874.4500000002</v>
      </c>
    </row>
    <row r="1188" spans="1:32" x14ac:dyDescent="0.25">
      <c r="A1188" s="40">
        <v>1186</v>
      </c>
      <c r="B1188" t="s">
        <v>4018</v>
      </c>
      <c r="C1188">
        <v>130</v>
      </c>
      <c r="D1188">
        <v>1993</v>
      </c>
      <c r="E1188">
        <v>0</v>
      </c>
      <c r="F1188">
        <v>4</v>
      </c>
      <c r="H1188">
        <v>2</v>
      </c>
      <c r="J1188">
        <v>1</v>
      </c>
      <c r="K1188" t="s">
        <v>240</v>
      </c>
      <c r="M1188">
        <v>1</v>
      </c>
      <c r="N1188">
        <v>72</v>
      </c>
      <c r="O1188">
        <v>72</v>
      </c>
      <c r="P1188">
        <v>145</v>
      </c>
      <c r="Q1188">
        <v>0</v>
      </c>
      <c r="R1188">
        <v>0</v>
      </c>
      <c r="S1188" t="s">
        <v>4019</v>
      </c>
      <c r="T1188">
        <v>250</v>
      </c>
      <c r="U1188" t="s">
        <v>303</v>
      </c>
      <c r="V1188" t="s">
        <v>303</v>
      </c>
      <c r="W1188" t="s">
        <v>1728</v>
      </c>
      <c r="X1188">
        <v>2625</v>
      </c>
      <c r="Y1188" t="s">
        <v>244</v>
      </c>
      <c r="AA1188">
        <v>187</v>
      </c>
      <c r="AB1188" t="s">
        <v>4020</v>
      </c>
      <c r="AC1188" t="s">
        <v>4019</v>
      </c>
      <c r="AD1188">
        <v>5</v>
      </c>
      <c r="AE1188">
        <v>711571.23</v>
      </c>
      <c r="AF1188">
        <v>6172517.75</v>
      </c>
    </row>
    <row r="1189" spans="1:32" x14ac:dyDescent="0.25">
      <c r="A1189" s="40">
        <v>1187</v>
      </c>
      <c r="B1189" t="s">
        <v>4021</v>
      </c>
      <c r="C1189">
        <v>130</v>
      </c>
      <c r="D1189">
        <v>1978</v>
      </c>
      <c r="E1189">
        <v>0</v>
      </c>
      <c r="F1189">
        <v>4</v>
      </c>
      <c r="H1189">
        <v>1</v>
      </c>
      <c r="J1189">
        <v>1</v>
      </c>
      <c r="K1189" t="s">
        <v>240</v>
      </c>
      <c r="M1189">
        <v>1</v>
      </c>
      <c r="N1189">
        <v>61</v>
      </c>
      <c r="O1189">
        <v>61</v>
      </c>
      <c r="P1189">
        <v>109</v>
      </c>
      <c r="Q1189">
        <v>0</v>
      </c>
      <c r="R1189">
        <v>0</v>
      </c>
      <c r="S1189" t="s">
        <v>4022</v>
      </c>
      <c r="T1189">
        <v>975</v>
      </c>
      <c r="U1189" t="s">
        <v>2560</v>
      </c>
      <c r="V1189" t="s">
        <v>2560</v>
      </c>
      <c r="W1189" t="s">
        <v>454</v>
      </c>
      <c r="X1189">
        <v>2665</v>
      </c>
      <c r="Y1189" t="s">
        <v>257</v>
      </c>
      <c r="AA1189">
        <v>187</v>
      </c>
      <c r="AB1189" t="s">
        <v>4023</v>
      </c>
      <c r="AC1189" t="s">
        <v>4022</v>
      </c>
      <c r="AD1189">
        <v>5</v>
      </c>
      <c r="AE1189">
        <v>713709.82</v>
      </c>
      <c r="AF1189">
        <v>6169506.0499999998</v>
      </c>
    </row>
    <row r="1190" spans="1:32" x14ac:dyDescent="0.25">
      <c r="A1190" s="40">
        <v>1188</v>
      </c>
      <c r="B1190" t="s">
        <v>4024</v>
      </c>
      <c r="C1190">
        <v>130</v>
      </c>
      <c r="D1190">
        <v>1974</v>
      </c>
      <c r="E1190">
        <v>0</v>
      </c>
      <c r="F1190">
        <v>2</v>
      </c>
      <c r="H1190">
        <v>1</v>
      </c>
      <c r="J1190">
        <v>1</v>
      </c>
      <c r="K1190" t="s">
        <v>240</v>
      </c>
      <c r="M1190">
        <v>1</v>
      </c>
      <c r="N1190">
        <v>75</v>
      </c>
      <c r="O1190">
        <v>75</v>
      </c>
      <c r="P1190">
        <v>130</v>
      </c>
      <c r="Q1190">
        <v>0</v>
      </c>
      <c r="R1190">
        <v>0</v>
      </c>
      <c r="S1190" t="s">
        <v>4025</v>
      </c>
      <c r="T1190">
        <v>4260</v>
      </c>
      <c r="U1190" t="s">
        <v>851</v>
      </c>
      <c r="V1190" t="s">
        <v>851</v>
      </c>
      <c r="W1190" t="s">
        <v>1604</v>
      </c>
      <c r="X1190">
        <v>2665</v>
      </c>
      <c r="Y1190" t="s">
        <v>257</v>
      </c>
      <c r="AA1190">
        <v>187</v>
      </c>
      <c r="AB1190" t="s">
        <v>4026</v>
      </c>
      <c r="AC1190" t="s">
        <v>4025</v>
      </c>
      <c r="AD1190">
        <v>5</v>
      </c>
      <c r="AE1190">
        <v>713688.83</v>
      </c>
      <c r="AF1190">
        <v>6169056.2800000003</v>
      </c>
    </row>
    <row r="1191" spans="1:32" x14ac:dyDescent="0.25">
      <c r="A1191" s="40">
        <v>1189</v>
      </c>
      <c r="B1191" t="s">
        <v>4027</v>
      </c>
      <c r="C1191">
        <v>120</v>
      </c>
      <c r="D1191">
        <v>1970</v>
      </c>
      <c r="E1191">
        <v>0</v>
      </c>
      <c r="F1191">
        <v>3</v>
      </c>
      <c r="H1191">
        <v>1</v>
      </c>
      <c r="J1191">
        <v>2</v>
      </c>
      <c r="K1191" t="s">
        <v>260</v>
      </c>
      <c r="L1191">
        <v>2</v>
      </c>
      <c r="M1191">
        <v>1</v>
      </c>
      <c r="N1191">
        <v>140</v>
      </c>
      <c r="O1191">
        <v>140</v>
      </c>
      <c r="P1191">
        <v>116</v>
      </c>
      <c r="Q1191">
        <v>0</v>
      </c>
      <c r="R1191">
        <v>0</v>
      </c>
      <c r="S1191" t="s">
        <v>4028</v>
      </c>
      <c r="T1191">
        <v>2769</v>
      </c>
      <c r="U1191" t="s">
        <v>1138</v>
      </c>
      <c r="V1191" t="s">
        <v>1138</v>
      </c>
      <c r="W1191" t="s">
        <v>830</v>
      </c>
      <c r="X1191">
        <v>2665</v>
      </c>
      <c r="Y1191" t="s">
        <v>257</v>
      </c>
      <c r="AA1191">
        <v>187</v>
      </c>
      <c r="AB1191" t="s">
        <v>4029</v>
      </c>
      <c r="AC1191" t="s">
        <v>4028</v>
      </c>
      <c r="AD1191">
        <v>5</v>
      </c>
      <c r="AE1191">
        <v>713774.37</v>
      </c>
      <c r="AF1191">
        <v>6169012.71</v>
      </c>
    </row>
    <row r="1192" spans="1:32" x14ac:dyDescent="0.25">
      <c r="A1192" s="40">
        <v>1190</v>
      </c>
      <c r="B1192" t="s">
        <v>4030</v>
      </c>
      <c r="C1192">
        <v>130</v>
      </c>
      <c r="D1192">
        <v>1974</v>
      </c>
      <c r="E1192">
        <v>0</v>
      </c>
      <c r="F1192">
        <v>2</v>
      </c>
      <c r="H1192">
        <v>1</v>
      </c>
      <c r="J1192">
        <v>1</v>
      </c>
      <c r="K1192" t="s">
        <v>240</v>
      </c>
      <c r="M1192">
        <v>1</v>
      </c>
      <c r="N1192">
        <v>75</v>
      </c>
      <c r="O1192">
        <v>75</v>
      </c>
      <c r="P1192">
        <v>130</v>
      </c>
      <c r="Q1192">
        <v>0</v>
      </c>
      <c r="R1192">
        <v>0</v>
      </c>
      <c r="S1192" t="s">
        <v>4031</v>
      </c>
      <c r="T1192">
        <v>4260</v>
      </c>
      <c r="U1192" t="s">
        <v>851</v>
      </c>
      <c r="V1192" t="s">
        <v>851</v>
      </c>
      <c r="W1192" t="s">
        <v>2347</v>
      </c>
      <c r="X1192">
        <v>2665</v>
      </c>
      <c r="Y1192" t="s">
        <v>257</v>
      </c>
      <c r="AA1192">
        <v>187</v>
      </c>
      <c r="AB1192" t="s">
        <v>4032</v>
      </c>
      <c r="AC1192" t="s">
        <v>4031</v>
      </c>
      <c r="AD1192">
        <v>5</v>
      </c>
      <c r="AE1192">
        <v>713692.94</v>
      </c>
      <c r="AF1192">
        <v>6169050.2400000002</v>
      </c>
    </row>
    <row r="1193" spans="1:32" x14ac:dyDescent="0.25">
      <c r="A1193" s="40">
        <v>1191</v>
      </c>
      <c r="B1193" t="s">
        <v>4033</v>
      </c>
      <c r="C1193">
        <v>130</v>
      </c>
      <c r="D1193">
        <v>1977</v>
      </c>
      <c r="E1193">
        <v>0</v>
      </c>
      <c r="F1193">
        <v>4</v>
      </c>
      <c r="H1193">
        <v>1</v>
      </c>
      <c r="J1193">
        <v>1</v>
      </c>
      <c r="K1193" t="s">
        <v>240</v>
      </c>
      <c r="M1193">
        <v>1</v>
      </c>
      <c r="N1193">
        <v>58</v>
      </c>
      <c r="O1193">
        <v>58</v>
      </c>
      <c r="P1193">
        <v>102</v>
      </c>
      <c r="Q1193">
        <v>0</v>
      </c>
      <c r="R1193">
        <v>0</v>
      </c>
      <c r="S1193" t="s">
        <v>4034</v>
      </c>
      <c r="T1193">
        <v>275</v>
      </c>
      <c r="U1193" t="s">
        <v>3090</v>
      </c>
      <c r="V1193" t="s">
        <v>3090</v>
      </c>
      <c r="W1193" t="s">
        <v>256</v>
      </c>
      <c r="X1193">
        <v>2665</v>
      </c>
      <c r="Y1193" t="s">
        <v>257</v>
      </c>
      <c r="AA1193">
        <v>187</v>
      </c>
      <c r="AB1193" t="s">
        <v>4035</v>
      </c>
      <c r="AC1193" t="s">
        <v>4034</v>
      </c>
      <c r="AD1193">
        <v>5</v>
      </c>
      <c r="AE1193">
        <v>713544.42</v>
      </c>
      <c r="AF1193">
        <v>6169504.9100000001</v>
      </c>
    </row>
    <row r="1194" spans="1:32" x14ac:dyDescent="0.25">
      <c r="A1194" s="40">
        <v>1192</v>
      </c>
      <c r="B1194" t="s">
        <v>4036</v>
      </c>
      <c r="C1194">
        <v>130</v>
      </c>
      <c r="D1194">
        <v>1979</v>
      </c>
      <c r="E1194">
        <v>0</v>
      </c>
      <c r="F1194">
        <v>4</v>
      </c>
      <c r="H1194">
        <v>1</v>
      </c>
      <c r="J1194">
        <v>2</v>
      </c>
      <c r="K1194" t="s">
        <v>260</v>
      </c>
      <c r="M1194">
        <v>1</v>
      </c>
      <c r="N1194">
        <v>71</v>
      </c>
      <c r="O1194">
        <v>71</v>
      </c>
      <c r="P1194">
        <v>122</v>
      </c>
      <c r="Q1194">
        <v>0</v>
      </c>
      <c r="R1194">
        <v>0</v>
      </c>
      <c r="S1194" t="s">
        <v>4037</v>
      </c>
      <c r="T1194">
        <v>1000</v>
      </c>
      <c r="U1194" t="s">
        <v>3248</v>
      </c>
      <c r="V1194" t="s">
        <v>3248</v>
      </c>
      <c r="W1194" t="s">
        <v>454</v>
      </c>
      <c r="X1194">
        <v>2665</v>
      </c>
      <c r="Y1194" t="s">
        <v>257</v>
      </c>
      <c r="AA1194">
        <v>187</v>
      </c>
      <c r="AB1194" t="s">
        <v>4038</v>
      </c>
      <c r="AC1194" t="s">
        <v>4037</v>
      </c>
      <c r="AD1194">
        <v>5</v>
      </c>
      <c r="AE1194">
        <v>714167.72</v>
      </c>
      <c r="AF1194">
        <v>6168749.21</v>
      </c>
    </row>
    <row r="1195" spans="1:32" x14ac:dyDescent="0.25">
      <c r="A1195" s="40">
        <v>1193</v>
      </c>
      <c r="B1195" t="s">
        <v>4039</v>
      </c>
      <c r="C1195">
        <v>130</v>
      </c>
      <c r="D1195">
        <v>1977</v>
      </c>
      <c r="E1195">
        <v>0</v>
      </c>
      <c r="F1195">
        <v>4</v>
      </c>
      <c r="H1195">
        <v>1</v>
      </c>
      <c r="J1195">
        <v>1</v>
      </c>
      <c r="K1195" t="s">
        <v>240</v>
      </c>
      <c r="M1195">
        <v>1</v>
      </c>
      <c r="N1195">
        <v>59</v>
      </c>
      <c r="O1195">
        <v>59</v>
      </c>
      <c r="P1195">
        <v>104</v>
      </c>
      <c r="Q1195">
        <v>0</v>
      </c>
      <c r="R1195">
        <v>0</v>
      </c>
      <c r="S1195" t="s">
        <v>4040</v>
      </c>
      <c r="T1195">
        <v>275</v>
      </c>
      <c r="U1195" t="s">
        <v>3090</v>
      </c>
      <c r="V1195" t="s">
        <v>3090</v>
      </c>
      <c r="W1195" t="s">
        <v>421</v>
      </c>
      <c r="X1195">
        <v>2665</v>
      </c>
      <c r="Y1195" t="s">
        <v>257</v>
      </c>
      <c r="AA1195">
        <v>187</v>
      </c>
      <c r="AB1195" t="s">
        <v>4041</v>
      </c>
      <c r="AC1195" t="s">
        <v>4040</v>
      </c>
      <c r="AD1195">
        <v>5</v>
      </c>
      <c r="AE1195">
        <v>713518.92</v>
      </c>
      <c r="AF1195">
        <v>6169530.6399999997</v>
      </c>
    </row>
    <row r="1196" spans="1:32" x14ac:dyDescent="0.25">
      <c r="A1196" s="40">
        <v>1194</v>
      </c>
      <c r="B1196" t="s">
        <v>4042</v>
      </c>
      <c r="C1196">
        <v>130</v>
      </c>
      <c r="D1196">
        <v>1980</v>
      </c>
      <c r="E1196">
        <v>0</v>
      </c>
      <c r="F1196">
        <v>4</v>
      </c>
      <c r="H1196">
        <v>1</v>
      </c>
      <c r="J1196">
        <v>2</v>
      </c>
      <c r="K1196" t="s">
        <v>260</v>
      </c>
      <c r="M1196">
        <v>1</v>
      </c>
      <c r="N1196">
        <v>71</v>
      </c>
      <c r="O1196">
        <v>71</v>
      </c>
      <c r="P1196">
        <v>122</v>
      </c>
      <c r="Q1196">
        <v>0</v>
      </c>
      <c r="R1196">
        <v>0</v>
      </c>
      <c r="S1196" t="s">
        <v>4043</v>
      </c>
      <c r="T1196">
        <v>1000</v>
      </c>
      <c r="U1196" t="s">
        <v>3248</v>
      </c>
      <c r="V1196" t="s">
        <v>3248</v>
      </c>
      <c r="W1196" t="s">
        <v>299</v>
      </c>
      <c r="X1196">
        <v>2665</v>
      </c>
      <c r="Y1196" t="s">
        <v>257</v>
      </c>
      <c r="AA1196">
        <v>187</v>
      </c>
      <c r="AB1196" t="s">
        <v>4044</v>
      </c>
      <c r="AC1196" t="s">
        <v>4043</v>
      </c>
      <c r="AD1196">
        <v>5</v>
      </c>
      <c r="AE1196">
        <v>714183.56</v>
      </c>
      <c r="AF1196">
        <v>6168680.8399999999</v>
      </c>
    </row>
    <row r="1197" spans="1:32" x14ac:dyDescent="0.25">
      <c r="A1197" s="40">
        <v>1195</v>
      </c>
      <c r="B1197" t="s">
        <v>4045</v>
      </c>
      <c r="C1197">
        <v>130</v>
      </c>
      <c r="D1197">
        <v>1978</v>
      </c>
      <c r="E1197">
        <v>0</v>
      </c>
      <c r="F1197">
        <v>1</v>
      </c>
      <c r="H1197">
        <v>5</v>
      </c>
      <c r="J1197">
        <v>1</v>
      </c>
      <c r="K1197" t="s">
        <v>240</v>
      </c>
      <c r="M1197">
        <v>1</v>
      </c>
      <c r="N1197">
        <v>101</v>
      </c>
      <c r="O1197">
        <v>101</v>
      </c>
      <c r="P1197">
        <v>101</v>
      </c>
      <c r="Q1197">
        <v>0</v>
      </c>
      <c r="R1197">
        <v>0</v>
      </c>
      <c r="S1197" t="s">
        <v>4046</v>
      </c>
      <c r="T1197">
        <v>2556</v>
      </c>
      <c r="U1197" t="s">
        <v>317</v>
      </c>
      <c r="V1197" t="s">
        <v>317</v>
      </c>
      <c r="W1197" t="s">
        <v>441</v>
      </c>
      <c r="X1197">
        <v>2625</v>
      </c>
      <c r="Y1197" t="s">
        <v>244</v>
      </c>
      <c r="AA1197">
        <v>187</v>
      </c>
      <c r="AB1197" t="s">
        <v>4047</v>
      </c>
      <c r="AC1197" t="s">
        <v>4046</v>
      </c>
      <c r="AD1197">
        <v>5</v>
      </c>
      <c r="AE1197">
        <v>711837.06</v>
      </c>
      <c r="AF1197">
        <v>6172581.7999999998</v>
      </c>
    </row>
    <row r="1198" spans="1:32" x14ac:dyDescent="0.25">
      <c r="A1198" s="40">
        <v>1196</v>
      </c>
      <c r="B1198" t="s">
        <v>4048</v>
      </c>
      <c r="C1198">
        <v>120</v>
      </c>
      <c r="D1198">
        <v>2016</v>
      </c>
      <c r="E1198">
        <v>0</v>
      </c>
      <c r="F1198">
        <v>4</v>
      </c>
      <c r="H1198">
        <v>1</v>
      </c>
      <c r="J1198">
        <v>2</v>
      </c>
      <c r="K1198" t="s">
        <v>260</v>
      </c>
      <c r="M1198">
        <v>1</v>
      </c>
      <c r="N1198">
        <v>155</v>
      </c>
      <c r="O1198">
        <v>155</v>
      </c>
      <c r="P1198">
        <v>155</v>
      </c>
      <c r="Q1198">
        <v>0</v>
      </c>
      <c r="R1198">
        <v>0</v>
      </c>
      <c r="S1198" t="s">
        <v>4049</v>
      </c>
      <c r="T1198">
        <v>4686</v>
      </c>
      <c r="U1198" t="s">
        <v>4050</v>
      </c>
      <c r="V1198" t="s">
        <v>4050</v>
      </c>
      <c r="W1198" t="s">
        <v>869</v>
      </c>
      <c r="X1198">
        <v>2665</v>
      </c>
      <c r="Y1198" t="s">
        <v>257</v>
      </c>
      <c r="AA1198">
        <v>187</v>
      </c>
      <c r="AB1198" t="s">
        <v>4051</v>
      </c>
      <c r="AC1198" t="s">
        <v>4049</v>
      </c>
      <c r="AD1198">
        <v>5</v>
      </c>
      <c r="AE1198">
        <v>714197.93</v>
      </c>
      <c r="AF1198">
        <v>6168821.46</v>
      </c>
    </row>
    <row r="1199" spans="1:32" x14ac:dyDescent="0.25">
      <c r="A1199" s="40">
        <v>1197</v>
      </c>
      <c r="B1199" t="s">
        <v>4052</v>
      </c>
      <c r="C1199">
        <v>120</v>
      </c>
      <c r="D1199">
        <v>1969</v>
      </c>
      <c r="E1199">
        <v>0</v>
      </c>
      <c r="F1199">
        <v>3</v>
      </c>
      <c r="H1199">
        <v>1</v>
      </c>
      <c r="J1199">
        <v>1</v>
      </c>
      <c r="K1199" t="s">
        <v>240</v>
      </c>
      <c r="L1199">
        <v>80</v>
      </c>
      <c r="M1199">
        <v>1</v>
      </c>
      <c r="N1199">
        <v>153</v>
      </c>
      <c r="O1199">
        <v>153</v>
      </c>
      <c r="P1199">
        <v>153</v>
      </c>
      <c r="Q1199">
        <v>0</v>
      </c>
      <c r="R1199">
        <v>0</v>
      </c>
      <c r="S1199" t="s">
        <v>4053</v>
      </c>
      <c r="T1199">
        <v>2449</v>
      </c>
      <c r="U1199" t="s">
        <v>312</v>
      </c>
      <c r="V1199" t="s">
        <v>312</v>
      </c>
      <c r="W1199" t="s">
        <v>3154</v>
      </c>
      <c r="X1199">
        <v>2625</v>
      </c>
      <c r="Y1199" t="s">
        <v>244</v>
      </c>
      <c r="AA1199">
        <v>187</v>
      </c>
      <c r="AB1199" t="s">
        <v>4054</v>
      </c>
      <c r="AC1199" t="s">
        <v>4053</v>
      </c>
      <c r="AD1199">
        <v>5</v>
      </c>
      <c r="AE1199">
        <v>711343.5</v>
      </c>
      <c r="AF1199">
        <v>6172122.71</v>
      </c>
    </row>
    <row r="1200" spans="1:32" x14ac:dyDescent="0.25">
      <c r="A1200" s="40">
        <v>1198</v>
      </c>
      <c r="B1200" t="s">
        <v>4055</v>
      </c>
      <c r="C1200">
        <v>120</v>
      </c>
      <c r="D1200">
        <v>1962</v>
      </c>
      <c r="E1200">
        <v>1986</v>
      </c>
      <c r="F1200">
        <v>3</v>
      </c>
      <c r="H1200">
        <v>2</v>
      </c>
      <c r="J1200">
        <v>2</v>
      </c>
      <c r="K1200" t="s">
        <v>260</v>
      </c>
      <c r="M1200">
        <v>1</v>
      </c>
      <c r="N1200">
        <v>157</v>
      </c>
      <c r="O1200">
        <v>157</v>
      </c>
      <c r="P1200">
        <v>126</v>
      </c>
      <c r="Q1200">
        <v>0</v>
      </c>
      <c r="R1200">
        <v>0</v>
      </c>
      <c r="S1200" t="s">
        <v>4056</v>
      </c>
      <c r="T1200">
        <v>2769</v>
      </c>
      <c r="U1200" t="s">
        <v>1138</v>
      </c>
      <c r="V1200" t="s">
        <v>1138</v>
      </c>
      <c r="W1200" t="s">
        <v>511</v>
      </c>
      <c r="X1200">
        <v>2665</v>
      </c>
      <c r="Y1200" t="s">
        <v>257</v>
      </c>
      <c r="AA1200">
        <v>187</v>
      </c>
      <c r="AB1200" t="s">
        <v>4057</v>
      </c>
      <c r="AC1200" t="s">
        <v>4056</v>
      </c>
      <c r="AD1200">
        <v>5</v>
      </c>
      <c r="AE1200">
        <v>713932.98</v>
      </c>
      <c r="AF1200">
        <v>6169166.9800000004</v>
      </c>
    </row>
    <row r="1201" spans="1:32" x14ac:dyDescent="0.25">
      <c r="A1201" s="40">
        <v>1199</v>
      </c>
      <c r="B1201" t="s">
        <v>4058</v>
      </c>
      <c r="C1201">
        <v>130</v>
      </c>
      <c r="D1201">
        <v>1978</v>
      </c>
      <c r="E1201">
        <v>0</v>
      </c>
      <c r="F1201">
        <v>4</v>
      </c>
      <c r="H1201">
        <v>1</v>
      </c>
      <c r="J1201">
        <v>1</v>
      </c>
      <c r="K1201" t="s">
        <v>240</v>
      </c>
      <c r="M1201">
        <v>1</v>
      </c>
      <c r="N1201">
        <v>63</v>
      </c>
      <c r="O1201">
        <v>63</v>
      </c>
      <c r="P1201">
        <v>112</v>
      </c>
      <c r="Q1201">
        <v>0</v>
      </c>
      <c r="R1201">
        <v>0</v>
      </c>
      <c r="S1201" t="s">
        <v>4059</v>
      </c>
      <c r="T1201">
        <v>2525</v>
      </c>
      <c r="U1201" t="s">
        <v>2564</v>
      </c>
      <c r="V1201" t="s">
        <v>2564</v>
      </c>
      <c r="W1201" t="s">
        <v>260</v>
      </c>
      <c r="X1201">
        <v>2665</v>
      </c>
      <c r="Y1201" t="s">
        <v>257</v>
      </c>
      <c r="AA1201">
        <v>187</v>
      </c>
      <c r="AB1201" t="s">
        <v>4060</v>
      </c>
      <c r="AC1201" t="s">
        <v>4059</v>
      </c>
      <c r="AD1201">
        <v>5</v>
      </c>
      <c r="AE1201">
        <v>713512.99</v>
      </c>
      <c r="AF1201">
        <v>6169819.2400000002</v>
      </c>
    </row>
    <row r="1202" spans="1:32" x14ac:dyDescent="0.25">
      <c r="A1202" s="40">
        <v>1200</v>
      </c>
      <c r="B1202" t="s">
        <v>4061</v>
      </c>
      <c r="C1202">
        <v>120</v>
      </c>
      <c r="D1202">
        <v>1987</v>
      </c>
      <c r="E1202">
        <v>0</v>
      </c>
      <c r="F1202">
        <v>4</v>
      </c>
      <c r="H1202">
        <v>1</v>
      </c>
      <c r="J1202">
        <v>2</v>
      </c>
      <c r="K1202" t="s">
        <v>247</v>
      </c>
      <c r="L1202">
        <v>2</v>
      </c>
      <c r="M1202">
        <v>1</v>
      </c>
      <c r="N1202">
        <v>107</v>
      </c>
      <c r="O1202">
        <v>107</v>
      </c>
      <c r="P1202">
        <v>187</v>
      </c>
      <c r="Q1202">
        <v>0</v>
      </c>
      <c r="R1202">
        <v>0</v>
      </c>
      <c r="S1202" t="s">
        <v>4062</v>
      </c>
      <c r="T1202">
        <v>7989</v>
      </c>
      <c r="U1202" t="s">
        <v>2895</v>
      </c>
      <c r="V1202" t="s">
        <v>2895</v>
      </c>
      <c r="W1202" t="s">
        <v>308</v>
      </c>
      <c r="X1202">
        <v>2665</v>
      </c>
      <c r="Y1202" t="s">
        <v>257</v>
      </c>
      <c r="AA1202">
        <v>187</v>
      </c>
      <c r="AB1202" t="s">
        <v>4063</v>
      </c>
      <c r="AC1202" t="s">
        <v>4062</v>
      </c>
      <c r="AD1202">
        <v>5</v>
      </c>
      <c r="AE1202">
        <v>713414.58</v>
      </c>
      <c r="AF1202">
        <v>6168546.4199999999</v>
      </c>
    </row>
    <row r="1203" spans="1:32" x14ac:dyDescent="0.25">
      <c r="A1203" s="40">
        <v>1201</v>
      </c>
      <c r="B1203" t="s">
        <v>4064</v>
      </c>
      <c r="C1203">
        <v>120</v>
      </c>
      <c r="D1203">
        <v>1973</v>
      </c>
      <c r="E1203">
        <v>0</v>
      </c>
      <c r="F1203">
        <v>3</v>
      </c>
      <c r="H1203">
        <v>1</v>
      </c>
      <c r="J1203">
        <v>2</v>
      </c>
      <c r="K1203" t="s">
        <v>260</v>
      </c>
      <c r="L1203">
        <v>2</v>
      </c>
      <c r="M1203">
        <v>1</v>
      </c>
      <c r="N1203">
        <v>109</v>
      </c>
      <c r="O1203">
        <v>109</v>
      </c>
      <c r="P1203">
        <v>109</v>
      </c>
      <c r="Q1203">
        <v>0</v>
      </c>
      <c r="R1203">
        <v>0</v>
      </c>
      <c r="S1203" t="s">
        <v>4065</v>
      </c>
      <c r="T1203">
        <v>6710</v>
      </c>
      <c r="U1203" t="s">
        <v>327</v>
      </c>
      <c r="V1203" t="s">
        <v>327</v>
      </c>
      <c r="W1203" t="s">
        <v>1312</v>
      </c>
      <c r="X1203">
        <v>2625</v>
      </c>
      <c r="Y1203" t="s">
        <v>244</v>
      </c>
      <c r="AA1203">
        <v>187</v>
      </c>
      <c r="AB1203" t="s">
        <v>4066</v>
      </c>
      <c r="AC1203" t="s">
        <v>4065</v>
      </c>
      <c r="AD1203">
        <v>5</v>
      </c>
      <c r="AE1203">
        <v>710714.76</v>
      </c>
      <c r="AF1203">
        <v>6171898.0300000003</v>
      </c>
    </row>
    <row r="1204" spans="1:32" x14ac:dyDescent="0.25">
      <c r="A1204" s="40">
        <v>1202</v>
      </c>
      <c r="B1204" t="s">
        <v>4067</v>
      </c>
      <c r="C1204">
        <v>120</v>
      </c>
      <c r="D1204">
        <v>1978</v>
      </c>
      <c r="E1204">
        <v>0</v>
      </c>
      <c r="F1204">
        <v>4</v>
      </c>
      <c r="H1204">
        <v>1</v>
      </c>
      <c r="J1204">
        <v>7</v>
      </c>
      <c r="K1204" t="s">
        <v>253</v>
      </c>
      <c r="M1204">
        <v>1</v>
      </c>
      <c r="N1204">
        <v>67</v>
      </c>
      <c r="O1204">
        <v>67</v>
      </c>
      <c r="P1204">
        <v>118</v>
      </c>
      <c r="Q1204">
        <v>0</v>
      </c>
      <c r="R1204">
        <v>0</v>
      </c>
      <c r="S1204" t="s">
        <v>4068</v>
      </c>
      <c r="T1204">
        <v>8095</v>
      </c>
      <c r="U1204" t="s">
        <v>2698</v>
      </c>
      <c r="V1204" t="s">
        <v>2698</v>
      </c>
      <c r="W1204" t="s">
        <v>480</v>
      </c>
      <c r="X1204">
        <v>2665</v>
      </c>
      <c r="Y1204" t="s">
        <v>257</v>
      </c>
      <c r="AA1204">
        <v>187</v>
      </c>
      <c r="AB1204" t="s">
        <v>4069</v>
      </c>
      <c r="AC1204" t="s">
        <v>4068</v>
      </c>
      <c r="AD1204">
        <v>5</v>
      </c>
      <c r="AE1204">
        <v>713604.59</v>
      </c>
      <c r="AF1204">
        <v>6168646.3499999996</v>
      </c>
    </row>
    <row r="1205" spans="1:32" x14ac:dyDescent="0.25">
      <c r="A1205" s="40">
        <v>1203</v>
      </c>
      <c r="B1205" t="s">
        <v>4070</v>
      </c>
      <c r="C1205">
        <v>130</v>
      </c>
      <c r="D1205">
        <v>1978</v>
      </c>
      <c r="E1205">
        <v>0</v>
      </c>
      <c r="F1205">
        <v>1</v>
      </c>
      <c r="H1205">
        <v>5</v>
      </c>
      <c r="J1205">
        <v>1</v>
      </c>
      <c r="K1205" t="s">
        <v>240</v>
      </c>
      <c r="M1205">
        <v>1</v>
      </c>
      <c r="N1205">
        <v>103</v>
      </c>
      <c r="O1205">
        <v>103</v>
      </c>
      <c r="P1205">
        <v>103</v>
      </c>
      <c r="Q1205">
        <v>0</v>
      </c>
      <c r="R1205">
        <v>0</v>
      </c>
      <c r="S1205" t="s">
        <v>4071</v>
      </c>
      <c r="T1205">
        <v>2556</v>
      </c>
      <c r="U1205" t="s">
        <v>317</v>
      </c>
      <c r="V1205" t="s">
        <v>317</v>
      </c>
      <c r="W1205" t="s">
        <v>253</v>
      </c>
      <c r="X1205">
        <v>2625</v>
      </c>
      <c r="Y1205" t="s">
        <v>244</v>
      </c>
      <c r="AA1205">
        <v>187</v>
      </c>
      <c r="AB1205" t="s">
        <v>4072</v>
      </c>
      <c r="AC1205" t="s">
        <v>4071</v>
      </c>
      <c r="AD1205">
        <v>5</v>
      </c>
      <c r="AE1205">
        <v>711855.7</v>
      </c>
      <c r="AF1205">
        <v>6172586.3700000001</v>
      </c>
    </row>
    <row r="1206" spans="1:32" x14ac:dyDescent="0.25">
      <c r="A1206" s="40">
        <v>1204</v>
      </c>
      <c r="B1206" t="s">
        <v>4073</v>
      </c>
      <c r="C1206">
        <v>120</v>
      </c>
      <c r="D1206">
        <v>1963</v>
      </c>
      <c r="E1206">
        <v>0</v>
      </c>
      <c r="F1206">
        <v>3</v>
      </c>
      <c r="H1206">
        <v>1</v>
      </c>
      <c r="J1206">
        <v>2</v>
      </c>
      <c r="K1206" t="s">
        <v>260</v>
      </c>
      <c r="M1206">
        <v>1</v>
      </c>
      <c r="N1206">
        <v>94</v>
      </c>
      <c r="O1206">
        <v>94</v>
      </c>
      <c r="P1206">
        <v>94</v>
      </c>
      <c r="Q1206">
        <v>0</v>
      </c>
      <c r="R1206">
        <v>0</v>
      </c>
      <c r="S1206" t="s">
        <v>4074</v>
      </c>
      <c r="T1206">
        <v>2876</v>
      </c>
      <c r="U1206" t="s">
        <v>3107</v>
      </c>
      <c r="V1206" t="s">
        <v>3107</v>
      </c>
      <c r="W1206" t="s">
        <v>408</v>
      </c>
      <c r="X1206">
        <v>2665</v>
      </c>
      <c r="Y1206" t="s">
        <v>257</v>
      </c>
      <c r="AA1206">
        <v>187</v>
      </c>
      <c r="AB1206" t="s">
        <v>4075</v>
      </c>
      <c r="AC1206" t="s">
        <v>4074</v>
      </c>
      <c r="AD1206">
        <v>5</v>
      </c>
      <c r="AE1206">
        <v>713977.36</v>
      </c>
      <c r="AF1206">
        <v>6169091.3600000003</v>
      </c>
    </row>
    <row r="1207" spans="1:32" x14ac:dyDescent="0.25">
      <c r="A1207" s="40">
        <v>1205</v>
      </c>
      <c r="B1207" t="s">
        <v>4076</v>
      </c>
      <c r="C1207">
        <v>130</v>
      </c>
      <c r="D1207">
        <v>1959</v>
      </c>
      <c r="E1207">
        <v>1976</v>
      </c>
      <c r="F1207">
        <v>3</v>
      </c>
      <c r="H1207">
        <v>2</v>
      </c>
      <c r="J1207">
        <v>2</v>
      </c>
      <c r="K1207" t="s">
        <v>260</v>
      </c>
      <c r="L1207">
        <v>2</v>
      </c>
      <c r="M1207">
        <v>1</v>
      </c>
      <c r="N1207">
        <v>110</v>
      </c>
      <c r="O1207">
        <v>110</v>
      </c>
      <c r="P1207">
        <v>110</v>
      </c>
      <c r="Q1207">
        <v>0</v>
      </c>
      <c r="R1207">
        <v>0</v>
      </c>
      <c r="S1207" t="s">
        <v>4077</v>
      </c>
      <c r="T1207">
        <v>7349</v>
      </c>
      <c r="U1207" t="s">
        <v>3232</v>
      </c>
      <c r="V1207" t="s">
        <v>3232</v>
      </c>
      <c r="W1207" t="s">
        <v>341</v>
      </c>
      <c r="X1207">
        <v>2665</v>
      </c>
      <c r="Y1207" t="s">
        <v>257</v>
      </c>
      <c r="AA1207">
        <v>187</v>
      </c>
      <c r="AB1207" t="s">
        <v>4078</v>
      </c>
      <c r="AC1207" t="s">
        <v>4077</v>
      </c>
      <c r="AD1207">
        <v>5</v>
      </c>
      <c r="AE1207">
        <v>713449.06</v>
      </c>
      <c r="AF1207">
        <v>6168917</v>
      </c>
    </row>
    <row r="1208" spans="1:32" x14ac:dyDescent="0.25">
      <c r="A1208" s="40">
        <v>1206</v>
      </c>
      <c r="B1208" t="s">
        <v>4079</v>
      </c>
      <c r="C1208">
        <v>120</v>
      </c>
      <c r="D1208">
        <v>1969</v>
      </c>
      <c r="E1208">
        <v>1978</v>
      </c>
      <c r="F1208">
        <v>3</v>
      </c>
      <c r="H1208">
        <v>1</v>
      </c>
      <c r="J1208">
        <v>2</v>
      </c>
      <c r="K1208" t="s">
        <v>260</v>
      </c>
      <c r="M1208">
        <v>1</v>
      </c>
      <c r="N1208">
        <v>186</v>
      </c>
      <c r="O1208">
        <v>186</v>
      </c>
      <c r="P1208">
        <v>186</v>
      </c>
      <c r="Q1208">
        <v>0</v>
      </c>
      <c r="R1208">
        <v>0</v>
      </c>
      <c r="S1208" t="s">
        <v>4080</v>
      </c>
      <c r="T1208">
        <v>7882</v>
      </c>
      <c r="U1208" t="s">
        <v>372</v>
      </c>
      <c r="V1208" t="s">
        <v>372</v>
      </c>
      <c r="W1208" t="s">
        <v>707</v>
      </c>
      <c r="X1208">
        <v>2625</v>
      </c>
      <c r="Y1208" t="s">
        <v>244</v>
      </c>
      <c r="AA1208">
        <v>187</v>
      </c>
      <c r="AB1208" t="s">
        <v>4081</v>
      </c>
      <c r="AC1208" t="s">
        <v>4080</v>
      </c>
      <c r="AD1208">
        <v>5</v>
      </c>
      <c r="AE1208">
        <v>712062.58</v>
      </c>
      <c r="AF1208">
        <v>6171727.0999999996</v>
      </c>
    </row>
    <row r="1209" spans="1:32" x14ac:dyDescent="0.25">
      <c r="A1209" s="40">
        <v>1207</v>
      </c>
      <c r="B1209" t="s">
        <v>4082</v>
      </c>
      <c r="C1209">
        <v>120</v>
      </c>
      <c r="D1209">
        <v>1996</v>
      </c>
      <c r="E1209">
        <v>0</v>
      </c>
      <c r="F1209">
        <v>4</v>
      </c>
      <c r="H1209">
        <v>1</v>
      </c>
      <c r="J1209">
        <v>2</v>
      </c>
      <c r="K1209" t="s">
        <v>260</v>
      </c>
      <c r="M1209">
        <v>1</v>
      </c>
      <c r="N1209">
        <v>163</v>
      </c>
      <c r="O1209">
        <v>163</v>
      </c>
      <c r="P1209">
        <v>130</v>
      </c>
      <c r="Q1209">
        <v>0</v>
      </c>
      <c r="R1209">
        <v>0</v>
      </c>
      <c r="S1209" t="s">
        <v>4083</v>
      </c>
      <c r="T1209">
        <v>7989</v>
      </c>
      <c r="U1209" t="s">
        <v>2895</v>
      </c>
      <c r="V1209" t="s">
        <v>2895</v>
      </c>
      <c r="W1209" t="s">
        <v>869</v>
      </c>
      <c r="X1209">
        <v>2665</v>
      </c>
      <c r="Y1209" t="s">
        <v>257</v>
      </c>
      <c r="AA1209">
        <v>187</v>
      </c>
      <c r="AB1209" t="s">
        <v>4084</v>
      </c>
      <c r="AC1209" t="s">
        <v>4083</v>
      </c>
      <c r="AD1209">
        <v>5</v>
      </c>
      <c r="AE1209">
        <v>713345.24</v>
      </c>
      <c r="AF1209">
        <v>6168541.8799999999</v>
      </c>
    </row>
    <row r="1210" spans="1:32" x14ac:dyDescent="0.25">
      <c r="A1210" s="40">
        <v>1208</v>
      </c>
      <c r="B1210" t="s">
        <v>4085</v>
      </c>
      <c r="C1210">
        <v>130</v>
      </c>
      <c r="D1210">
        <v>1978</v>
      </c>
      <c r="E1210">
        <v>0</v>
      </c>
      <c r="F1210">
        <v>4</v>
      </c>
      <c r="H1210">
        <v>1</v>
      </c>
      <c r="J1210">
        <v>1</v>
      </c>
      <c r="K1210" t="s">
        <v>240</v>
      </c>
      <c r="M1210">
        <v>1</v>
      </c>
      <c r="N1210">
        <v>61</v>
      </c>
      <c r="O1210">
        <v>61</v>
      </c>
      <c r="P1210">
        <v>109</v>
      </c>
      <c r="Q1210">
        <v>0</v>
      </c>
      <c r="R1210">
        <v>0</v>
      </c>
      <c r="S1210" t="s">
        <v>4086</v>
      </c>
      <c r="T1210">
        <v>2525</v>
      </c>
      <c r="U1210" t="s">
        <v>2564</v>
      </c>
      <c r="V1210" t="s">
        <v>2564</v>
      </c>
      <c r="W1210" t="s">
        <v>413</v>
      </c>
      <c r="X1210">
        <v>2665</v>
      </c>
      <c r="Y1210" t="s">
        <v>257</v>
      </c>
      <c r="AA1210">
        <v>187</v>
      </c>
      <c r="AB1210" t="s">
        <v>4087</v>
      </c>
      <c r="AC1210" t="s">
        <v>4086</v>
      </c>
      <c r="AD1210">
        <v>5</v>
      </c>
      <c r="AE1210">
        <v>713477.3</v>
      </c>
      <c r="AF1210">
        <v>6169803.2000000002</v>
      </c>
    </row>
    <row r="1211" spans="1:32" x14ac:dyDescent="0.25">
      <c r="A1211" s="40">
        <v>1209</v>
      </c>
      <c r="B1211" t="s">
        <v>4088</v>
      </c>
      <c r="C1211">
        <v>120</v>
      </c>
      <c r="D1211">
        <v>1960</v>
      </c>
      <c r="E1211">
        <v>2011</v>
      </c>
      <c r="F1211">
        <v>3</v>
      </c>
      <c r="H1211">
        <v>2</v>
      </c>
      <c r="J1211">
        <v>2</v>
      </c>
      <c r="K1211" t="s">
        <v>260</v>
      </c>
      <c r="L1211">
        <v>2</v>
      </c>
      <c r="M1211">
        <v>1</v>
      </c>
      <c r="N1211">
        <v>166</v>
      </c>
      <c r="O1211">
        <v>166</v>
      </c>
      <c r="P1211">
        <v>166</v>
      </c>
      <c r="Q1211">
        <v>0</v>
      </c>
      <c r="R1211">
        <v>0</v>
      </c>
      <c r="S1211" t="s">
        <v>4089</v>
      </c>
      <c r="T1211">
        <v>2769</v>
      </c>
      <c r="U1211" t="s">
        <v>1138</v>
      </c>
      <c r="V1211" t="s">
        <v>1138</v>
      </c>
      <c r="W1211" t="s">
        <v>250</v>
      </c>
      <c r="X1211">
        <v>2665</v>
      </c>
      <c r="Y1211" t="s">
        <v>257</v>
      </c>
      <c r="AA1211">
        <v>187</v>
      </c>
      <c r="AB1211" t="s">
        <v>4090</v>
      </c>
      <c r="AC1211" t="s">
        <v>4089</v>
      </c>
      <c r="AD1211">
        <v>5</v>
      </c>
      <c r="AE1211">
        <v>713806.19</v>
      </c>
      <c r="AF1211">
        <v>6169034.6200000001</v>
      </c>
    </row>
    <row r="1212" spans="1:32" x14ac:dyDescent="0.25">
      <c r="A1212" s="40">
        <v>1210</v>
      </c>
      <c r="B1212" t="s">
        <v>4091</v>
      </c>
      <c r="C1212">
        <v>130</v>
      </c>
      <c r="D1212">
        <v>1974</v>
      </c>
      <c r="E1212">
        <v>0</v>
      </c>
      <c r="F1212">
        <v>2</v>
      </c>
      <c r="H1212">
        <v>1</v>
      </c>
      <c r="J1212">
        <v>1</v>
      </c>
      <c r="K1212" t="s">
        <v>240</v>
      </c>
      <c r="M1212">
        <v>1</v>
      </c>
      <c r="N1212">
        <v>75</v>
      </c>
      <c r="O1212">
        <v>75</v>
      </c>
      <c r="P1212">
        <v>130</v>
      </c>
      <c r="Q1212">
        <v>0</v>
      </c>
      <c r="R1212">
        <v>0</v>
      </c>
      <c r="S1212" t="s">
        <v>4092</v>
      </c>
      <c r="T1212">
        <v>4260</v>
      </c>
      <c r="U1212" t="s">
        <v>851</v>
      </c>
      <c r="V1212" t="s">
        <v>851</v>
      </c>
      <c r="W1212" t="s">
        <v>2764</v>
      </c>
      <c r="X1212">
        <v>2665</v>
      </c>
      <c r="Y1212" t="s">
        <v>257</v>
      </c>
      <c r="AA1212">
        <v>187</v>
      </c>
      <c r="AB1212" t="s">
        <v>4093</v>
      </c>
      <c r="AC1212" t="s">
        <v>4092</v>
      </c>
      <c r="AD1212">
        <v>5</v>
      </c>
      <c r="AE1212">
        <v>713680.6</v>
      </c>
      <c r="AF1212">
        <v>6169068.5199999996</v>
      </c>
    </row>
    <row r="1213" spans="1:32" x14ac:dyDescent="0.25">
      <c r="A1213" s="40">
        <v>1211</v>
      </c>
      <c r="B1213" t="s">
        <v>4094</v>
      </c>
      <c r="C1213">
        <v>130</v>
      </c>
      <c r="D1213">
        <v>1977</v>
      </c>
      <c r="E1213">
        <v>0</v>
      </c>
      <c r="F1213">
        <v>4</v>
      </c>
      <c r="H1213">
        <v>1</v>
      </c>
      <c r="J1213">
        <v>1</v>
      </c>
      <c r="K1213" t="s">
        <v>240</v>
      </c>
      <c r="M1213">
        <v>1</v>
      </c>
      <c r="N1213">
        <v>58</v>
      </c>
      <c r="O1213">
        <v>58</v>
      </c>
      <c r="P1213">
        <v>102</v>
      </c>
      <c r="Q1213">
        <v>0</v>
      </c>
      <c r="R1213">
        <v>0</v>
      </c>
      <c r="S1213" t="s">
        <v>4095</v>
      </c>
      <c r="T1213">
        <v>275</v>
      </c>
      <c r="U1213" t="s">
        <v>3090</v>
      </c>
      <c r="V1213" t="s">
        <v>3090</v>
      </c>
      <c r="W1213" t="s">
        <v>487</v>
      </c>
      <c r="X1213">
        <v>2665</v>
      </c>
      <c r="Y1213" t="s">
        <v>257</v>
      </c>
      <c r="AA1213">
        <v>187</v>
      </c>
      <c r="AB1213" t="s">
        <v>4096</v>
      </c>
      <c r="AC1213" t="s">
        <v>4095</v>
      </c>
      <c r="AD1213">
        <v>5</v>
      </c>
      <c r="AE1213">
        <v>713523.96</v>
      </c>
      <c r="AF1213">
        <v>6169533.7699999996</v>
      </c>
    </row>
    <row r="1214" spans="1:32" x14ac:dyDescent="0.25">
      <c r="A1214" s="40">
        <v>1212</v>
      </c>
      <c r="B1214" t="s">
        <v>4097</v>
      </c>
      <c r="C1214">
        <v>120</v>
      </c>
      <c r="D1214">
        <v>2014</v>
      </c>
      <c r="E1214">
        <v>0</v>
      </c>
      <c r="F1214">
        <v>5</v>
      </c>
      <c r="H1214">
        <v>1</v>
      </c>
      <c r="J1214">
        <v>5</v>
      </c>
      <c r="K1214" t="s">
        <v>253</v>
      </c>
      <c r="M1214">
        <v>1</v>
      </c>
      <c r="N1214">
        <v>122</v>
      </c>
      <c r="O1214">
        <v>184</v>
      </c>
      <c r="P1214">
        <v>184</v>
      </c>
      <c r="Q1214">
        <v>0</v>
      </c>
      <c r="R1214">
        <v>0</v>
      </c>
      <c r="S1214" t="s">
        <v>4098</v>
      </c>
      <c r="T1214">
        <v>7989</v>
      </c>
      <c r="U1214" t="s">
        <v>2895</v>
      </c>
      <c r="V1214" t="s">
        <v>2895</v>
      </c>
      <c r="W1214" t="s">
        <v>454</v>
      </c>
      <c r="X1214">
        <v>2665</v>
      </c>
      <c r="Y1214" t="s">
        <v>257</v>
      </c>
      <c r="AA1214">
        <v>187</v>
      </c>
      <c r="AB1214" t="s">
        <v>4099</v>
      </c>
      <c r="AC1214" t="s">
        <v>4098</v>
      </c>
      <c r="AD1214">
        <v>5</v>
      </c>
      <c r="AE1214">
        <v>713442.94</v>
      </c>
      <c r="AF1214">
        <v>6168577.1200000001</v>
      </c>
    </row>
    <row r="1215" spans="1:32" x14ac:dyDescent="0.25">
      <c r="A1215" s="40">
        <v>1213</v>
      </c>
      <c r="B1215" t="s">
        <v>4100</v>
      </c>
      <c r="C1215">
        <v>130</v>
      </c>
      <c r="D1215">
        <v>1978</v>
      </c>
      <c r="E1215">
        <v>0</v>
      </c>
      <c r="F1215">
        <v>4</v>
      </c>
      <c r="H1215">
        <v>1</v>
      </c>
      <c r="J1215">
        <v>1</v>
      </c>
      <c r="K1215" t="s">
        <v>240</v>
      </c>
      <c r="M1215">
        <v>1</v>
      </c>
      <c r="N1215">
        <v>61</v>
      </c>
      <c r="O1215">
        <v>61</v>
      </c>
      <c r="P1215">
        <v>109</v>
      </c>
      <c r="Q1215">
        <v>0</v>
      </c>
      <c r="R1215">
        <v>0</v>
      </c>
      <c r="S1215" t="s">
        <v>4101</v>
      </c>
      <c r="T1215">
        <v>2525</v>
      </c>
      <c r="U1215" t="s">
        <v>2564</v>
      </c>
      <c r="V1215" t="s">
        <v>2564</v>
      </c>
      <c r="W1215" t="s">
        <v>272</v>
      </c>
      <c r="X1215">
        <v>2665</v>
      </c>
      <c r="Y1215" t="s">
        <v>257</v>
      </c>
      <c r="AA1215">
        <v>187</v>
      </c>
      <c r="AB1215" t="s">
        <v>4102</v>
      </c>
      <c r="AC1215" t="s">
        <v>4101</v>
      </c>
      <c r="AD1215">
        <v>5</v>
      </c>
      <c r="AE1215">
        <v>713508.35</v>
      </c>
      <c r="AF1215">
        <v>6169752.6100000003</v>
      </c>
    </row>
    <row r="1216" spans="1:32" x14ac:dyDescent="0.25">
      <c r="A1216" s="40">
        <v>1214</v>
      </c>
      <c r="B1216" t="s">
        <v>4103</v>
      </c>
      <c r="C1216">
        <v>130</v>
      </c>
      <c r="D1216">
        <v>1962</v>
      </c>
      <c r="E1216">
        <v>1993</v>
      </c>
      <c r="F1216">
        <v>3</v>
      </c>
      <c r="H1216">
        <v>2</v>
      </c>
      <c r="J1216">
        <v>2</v>
      </c>
      <c r="K1216" t="s">
        <v>260</v>
      </c>
      <c r="M1216">
        <v>1</v>
      </c>
      <c r="N1216">
        <v>102</v>
      </c>
      <c r="O1216">
        <v>102</v>
      </c>
      <c r="P1216">
        <v>102</v>
      </c>
      <c r="Q1216">
        <v>0</v>
      </c>
      <c r="R1216">
        <v>0</v>
      </c>
      <c r="S1216" t="s">
        <v>4104</v>
      </c>
      <c r="T1216">
        <v>7349</v>
      </c>
      <c r="U1216" t="s">
        <v>3232</v>
      </c>
      <c r="V1216" t="s">
        <v>3232</v>
      </c>
      <c r="W1216" t="s">
        <v>408</v>
      </c>
      <c r="X1216">
        <v>2665</v>
      </c>
      <c r="Y1216" t="s">
        <v>257</v>
      </c>
      <c r="AA1216">
        <v>187</v>
      </c>
      <c r="AB1216" t="s">
        <v>4105</v>
      </c>
      <c r="AC1216" t="s">
        <v>4104</v>
      </c>
      <c r="AD1216">
        <v>5</v>
      </c>
      <c r="AE1216">
        <v>713560.12</v>
      </c>
      <c r="AF1216">
        <v>6168911.7400000002</v>
      </c>
    </row>
    <row r="1217" spans="1:32" x14ac:dyDescent="0.25">
      <c r="A1217" s="40">
        <v>1215</v>
      </c>
      <c r="B1217" t="s">
        <v>4106</v>
      </c>
      <c r="C1217">
        <v>120</v>
      </c>
      <c r="D1217">
        <v>1970</v>
      </c>
      <c r="E1217">
        <v>1982</v>
      </c>
      <c r="F1217">
        <v>3</v>
      </c>
      <c r="H1217">
        <v>1</v>
      </c>
      <c r="J1217">
        <v>2</v>
      </c>
      <c r="K1217" t="s">
        <v>260</v>
      </c>
      <c r="L1217">
        <v>2</v>
      </c>
      <c r="M1217">
        <v>1</v>
      </c>
      <c r="N1217">
        <v>227</v>
      </c>
      <c r="O1217">
        <v>227</v>
      </c>
      <c r="P1217">
        <v>227</v>
      </c>
      <c r="Q1217">
        <v>0</v>
      </c>
      <c r="R1217">
        <v>0</v>
      </c>
      <c r="S1217" t="s">
        <v>4107</v>
      </c>
      <c r="T1217">
        <v>7882</v>
      </c>
      <c r="U1217" t="s">
        <v>372</v>
      </c>
      <c r="V1217" t="s">
        <v>372</v>
      </c>
      <c r="W1217" t="s">
        <v>385</v>
      </c>
      <c r="X1217">
        <v>2625</v>
      </c>
      <c r="Y1217" t="s">
        <v>244</v>
      </c>
      <c r="AA1217">
        <v>187</v>
      </c>
      <c r="AB1217" t="s">
        <v>4108</v>
      </c>
      <c r="AC1217" t="s">
        <v>4107</v>
      </c>
      <c r="AD1217">
        <v>5</v>
      </c>
      <c r="AE1217">
        <v>712091.12</v>
      </c>
      <c r="AF1217">
        <v>6171641.8399999999</v>
      </c>
    </row>
    <row r="1218" spans="1:32" x14ac:dyDescent="0.25">
      <c r="A1218" s="40">
        <v>1216</v>
      </c>
      <c r="B1218" t="s">
        <v>4109</v>
      </c>
      <c r="C1218">
        <v>130</v>
      </c>
      <c r="D1218">
        <v>1993</v>
      </c>
      <c r="E1218">
        <v>0</v>
      </c>
      <c r="F1218">
        <v>4</v>
      </c>
      <c r="H1218">
        <v>2</v>
      </c>
      <c r="J1218">
        <v>1</v>
      </c>
      <c r="K1218" t="s">
        <v>240</v>
      </c>
      <c r="M1218">
        <v>1</v>
      </c>
      <c r="N1218">
        <v>88</v>
      </c>
      <c r="O1218">
        <v>88</v>
      </c>
      <c r="P1218">
        <v>88</v>
      </c>
      <c r="Q1218">
        <v>0</v>
      </c>
      <c r="R1218">
        <v>0</v>
      </c>
      <c r="S1218" t="s">
        <v>4110</v>
      </c>
      <c r="T1218">
        <v>250</v>
      </c>
      <c r="U1218" t="s">
        <v>303</v>
      </c>
      <c r="V1218" t="s">
        <v>303</v>
      </c>
      <c r="W1218" t="s">
        <v>290</v>
      </c>
      <c r="X1218">
        <v>2625</v>
      </c>
      <c r="Y1218" t="s">
        <v>244</v>
      </c>
      <c r="AA1218">
        <v>187</v>
      </c>
      <c r="AB1218" t="s">
        <v>4111</v>
      </c>
      <c r="AC1218" t="s">
        <v>4110</v>
      </c>
      <c r="AD1218">
        <v>5</v>
      </c>
      <c r="AE1218">
        <v>711548.68</v>
      </c>
      <c r="AF1218">
        <v>6172452.5599999996</v>
      </c>
    </row>
    <row r="1219" spans="1:32" x14ac:dyDescent="0.25">
      <c r="A1219" s="40">
        <v>1217</v>
      </c>
      <c r="B1219" t="s">
        <v>4112</v>
      </c>
      <c r="C1219">
        <v>130</v>
      </c>
      <c r="D1219">
        <v>1978</v>
      </c>
      <c r="E1219">
        <v>0</v>
      </c>
      <c r="F1219">
        <v>4</v>
      </c>
      <c r="H1219">
        <v>1</v>
      </c>
      <c r="J1219">
        <v>1</v>
      </c>
      <c r="K1219" t="s">
        <v>240</v>
      </c>
      <c r="M1219">
        <v>1</v>
      </c>
      <c r="N1219">
        <v>61</v>
      </c>
      <c r="O1219">
        <v>61</v>
      </c>
      <c r="P1219">
        <v>109</v>
      </c>
      <c r="Q1219">
        <v>0</v>
      </c>
      <c r="R1219">
        <v>0</v>
      </c>
      <c r="S1219" t="s">
        <v>4113</v>
      </c>
      <c r="T1219">
        <v>975</v>
      </c>
      <c r="U1219" t="s">
        <v>2560</v>
      </c>
      <c r="V1219" t="s">
        <v>2560</v>
      </c>
      <c r="W1219" t="s">
        <v>413</v>
      </c>
      <c r="X1219">
        <v>2665</v>
      </c>
      <c r="Y1219" t="s">
        <v>257</v>
      </c>
      <c r="AA1219">
        <v>187</v>
      </c>
      <c r="AB1219" t="s">
        <v>4114</v>
      </c>
      <c r="AC1219" t="s">
        <v>4113</v>
      </c>
      <c r="AD1219">
        <v>5</v>
      </c>
      <c r="AE1219">
        <v>713726.17</v>
      </c>
      <c r="AF1219">
        <v>6169479.3600000003</v>
      </c>
    </row>
    <row r="1220" spans="1:32" x14ac:dyDescent="0.25">
      <c r="A1220" s="40">
        <v>1218</v>
      </c>
      <c r="B1220" t="s">
        <v>4115</v>
      </c>
      <c r="C1220">
        <v>130</v>
      </c>
      <c r="D1220">
        <v>1964</v>
      </c>
      <c r="E1220">
        <v>1982</v>
      </c>
      <c r="F1220">
        <v>4</v>
      </c>
      <c r="H1220">
        <v>1</v>
      </c>
      <c r="J1220">
        <v>2</v>
      </c>
      <c r="K1220" t="s">
        <v>247</v>
      </c>
      <c r="M1220">
        <v>1</v>
      </c>
      <c r="N1220">
        <v>77</v>
      </c>
      <c r="O1220">
        <v>77</v>
      </c>
      <c r="P1220">
        <v>111</v>
      </c>
      <c r="Q1220">
        <v>0</v>
      </c>
      <c r="R1220">
        <v>0</v>
      </c>
      <c r="S1220" t="s">
        <v>4116</v>
      </c>
      <c r="T1220">
        <v>4260</v>
      </c>
      <c r="U1220" t="s">
        <v>851</v>
      </c>
      <c r="V1220" t="s">
        <v>851</v>
      </c>
      <c r="W1220" t="s">
        <v>565</v>
      </c>
      <c r="X1220">
        <v>2665</v>
      </c>
      <c r="Y1220" t="s">
        <v>257</v>
      </c>
      <c r="AA1220">
        <v>187</v>
      </c>
      <c r="AB1220" t="s">
        <v>4117</v>
      </c>
      <c r="AC1220" t="s">
        <v>4116</v>
      </c>
      <c r="AD1220">
        <v>5</v>
      </c>
      <c r="AE1220">
        <v>713755.79</v>
      </c>
      <c r="AF1220">
        <v>6169095.7000000002</v>
      </c>
    </row>
    <row r="1221" spans="1:32" x14ac:dyDescent="0.25">
      <c r="A1221" s="40">
        <v>1219</v>
      </c>
      <c r="B1221" t="s">
        <v>4118</v>
      </c>
      <c r="C1221">
        <v>120</v>
      </c>
      <c r="D1221">
        <v>1990</v>
      </c>
      <c r="E1221">
        <v>2011</v>
      </c>
      <c r="F1221">
        <v>4</v>
      </c>
      <c r="H1221">
        <v>1</v>
      </c>
      <c r="J1221">
        <v>2</v>
      </c>
      <c r="K1221" t="s">
        <v>260</v>
      </c>
      <c r="L1221">
        <v>2</v>
      </c>
      <c r="M1221">
        <v>1</v>
      </c>
      <c r="N1221">
        <v>191</v>
      </c>
      <c r="O1221">
        <v>191</v>
      </c>
      <c r="P1221">
        <v>191</v>
      </c>
      <c r="Q1221">
        <v>0</v>
      </c>
      <c r="R1221">
        <v>0</v>
      </c>
      <c r="S1221" t="s">
        <v>4119</v>
      </c>
      <c r="T1221">
        <v>7243</v>
      </c>
      <c r="U1221" t="s">
        <v>417</v>
      </c>
      <c r="V1221" t="s">
        <v>417</v>
      </c>
      <c r="W1221" t="s">
        <v>511</v>
      </c>
      <c r="X1221">
        <v>2665</v>
      </c>
      <c r="Y1221" t="s">
        <v>257</v>
      </c>
      <c r="AA1221">
        <v>187</v>
      </c>
      <c r="AB1221" t="s">
        <v>4120</v>
      </c>
      <c r="AC1221" t="s">
        <v>4119</v>
      </c>
      <c r="AD1221">
        <v>5</v>
      </c>
      <c r="AE1221">
        <v>713200.61</v>
      </c>
      <c r="AF1221">
        <v>6169087.8799999999</v>
      </c>
    </row>
    <row r="1222" spans="1:32" x14ac:dyDescent="0.25">
      <c r="A1222" s="40">
        <v>1220</v>
      </c>
      <c r="B1222" t="s">
        <v>4121</v>
      </c>
      <c r="C1222">
        <v>120</v>
      </c>
      <c r="D1222">
        <v>1969</v>
      </c>
      <c r="E1222">
        <v>1987</v>
      </c>
      <c r="F1222">
        <v>3</v>
      </c>
      <c r="H1222">
        <v>1</v>
      </c>
      <c r="J1222">
        <v>2</v>
      </c>
      <c r="K1222" t="s">
        <v>260</v>
      </c>
      <c r="M1222">
        <v>1</v>
      </c>
      <c r="N1222">
        <v>143</v>
      </c>
      <c r="O1222">
        <v>143</v>
      </c>
      <c r="P1222">
        <v>123</v>
      </c>
      <c r="Q1222">
        <v>0</v>
      </c>
      <c r="R1222">
        <v>0</v>
      </c>
      <c r="S1222" t="s">
        <v>4122</v>
      </c>
      <c r="T1222">
        <v>7775</v>
      </c>
      <c r="U1222" t="s">
        <v>262</v>
      </c>
      <c r="V1222" t="s">
        <v>262</v>
      </c>
      <c r="W1222" t="s">
        <v>498</v>
      </c>
      <c r="X1222">
        <v>2665</v>
      </c>
      <c r="Y1222" t="s">
        <v>257</v>
      </c>
      <c r="AA1222">
        <v>187</v>
      </c>
      <c r="AB1222" t="s">
        <v>4123</v>
      </c>
      <c r="AC1222" t="s">
        <v>4122</v>
      </c>
      <c r="AD1222">
        <v>5</v>
      </c>
      <c r="AE1222">
        <v>712319.85</v>
      </c>
      <c r="AF1222">
        <v>6169099.1500000004</v>
      </c>
    </row>
    <row r="1223" spans="1:32" x14ac:dyDescent="0.25">
      <c r="A1223" s="40">
        <v>1221</v>
      </c>
      <c r="B1223" t="s">
        <v>4124</v>
      </c>
      <c r="C1223">
        <v>120</v>
      </c>
      <c r="D1223">
        <v>1964</v>
      </c>
      <c r="E1223">
        <v>1999</v>
      </c>
      <c r="F1223">
        <v>5</v>
      </c>
      <c r="H1223">
        <v>1</v>
      </c>
      <c r="J1223">
        <v>2</v>
      </c>
      <c r="K1223" t="s">
        <v>260</v>
      </c>
      <c r="L1223">
        <v>2</v>
      </c>
      <c r="M1223">
        <v>1</v>
      </c>
      <c r="N1223">
        <v>146</v>
      </c>
      <c r="O1223">
        <v>146</v>
      </c>
      <c r="P1223">
        <v>183</v>
      </c>
      <c r="Q1223">
        <v>0</v>
      </c>
      <c r="R1223">
        <v>0</v>
      </c>
      <c r="S1223" t="s">
        <v>4125</v>
      </c>
      <c r="T1223">
        <v>9160</v>
      </c>
      <c r="U1223" t="s">
        <v>2639</v>
      </c>
      <c r="V1223" t="s">
        <v>2639</v>
      </c>
      <c r="W1223" t="s">
        <v>441</v>
      </c>
      <c r="X1223">
        <v>2625</v>
      </c>
      <c r="Y1223" t="s">
        <v>244</v>
      </c>
      <c r="AA1223">
        <v>187</v>
      </c>
      <c r="AB1223" t="s">
        <v>4126</v>
      </c>
      <c r="AC1223" t="s">
        <v>4125</v>
      </c>
      <c r="AD1223">
        <v>5</v>
      </c>
      <c r="AE1223">
        <v>711645.55</v>
      </c>
      <c r="AF1223">
        <v>6170619.2999999998</v>
      </c>
    </row>
    <row r="1224" spans="1:32" x14ac:dyDescent="0.25">
      <c r="A1224" s="40">
        <v>1222</v>
      </c>
      <c r="B1224" t="s">
        <v>4127</v>
      </c>
      <c r="C1224">
        <v>130</v>
      </c>
      <c r="D1224">
        <v>1977</v>
      </c>
      <c r="E1224">
        <v>0</v>
      </c>
      <c r="F1224">
        <v>4</v>
      </c>
      <c r="H1224">
        <v>1</v>
      </c>
      <c r="J1224">
        <v>1</v>
      </c>
      <c r="K1224" t="s">
        <v>240</v>
      </c>
      <c r="M1224">
        <v>1</v>
      </c>
      <c r="N1224">
        <v>59</v>
      </c>
      <c r="O1224">
        <v>59</v>
      </c>
      <c r="P1224">
        <v>104</v>
      </c>
      <c r="Q1224">
        <v>0</v>
      </c>
      <c r="R1224">
        <v>0</v>
      </c>
      <c r="S1224" t="s">
        <v>4128</v>
      </c>
      <c r="T1224">
        <v>275</v>
      </c>
      <c r="U1224" t="s">
        <v>3090</v>
      </c>
      <c r="V1224" t="s">
        <v>3090</v>
      </c>
      <c r="W1224" t="s">
        <v>253</v>
      </c>
      <c r="X1224">
        <v>2665</v>
      </c>
      <c r="Y1224" t="s">
        <v>257</v>
      </c>
      <c r="AA1224">
        <v>187</v>
      </c>
      <c r="AB1224" t="s">
        <v>4129</v>
      </c>
      <c r="AC1224" t="s">
        <v>4128</v>
      </c>
      <c r="AD1224">
        <v>5</v>
      </c>
      <c r="AE1224">
        <v>713534.71</v>
      </c>
      <c r="AF1224">
        <v>6169445.3200000003</v>
      </c>
    </row>
    <row r="1225" spans="1:32" x14ac:dyDescent="0.25">
      <c r="A1225" s="40">
        <v>1223</v>
      </c>
      <c r="B1225" t="s">
        <v>4130</v>
      </c>
      <c r="C1225">
        <v>130</v>
      </c>
      <c r="D1225">
        <v>1978</v>
      </c>
      <c r="E1225">
        <v>0</v>
      </c>
      <c r="F1225">
        <v>4</v>
      </c>
      <c r="H1225">
        <v>1</v>
      </c>
      <c r="J1225">
        <v>1</v>
      </c>
      <c r="K1225" t="s">
        <v>240</v>
      </c>
      <c r="M1225">
        <v>1</v>
      </c>
      <c r="N1225">
        <v>61</v>
      </c>
      <c r="O1225">
        <v>61</v>
      </c>
      <c r="P1225">
        <v>109</v>
      </c>
      <c r="Q1225">
        <v>0</v>
      </c>
      <c r="R1225">
        <v>0</v>
      </c>
      <c r="S1225" t="s">
        <v>4131</v>
      </c>
      <c r="T1225">
        <v>975</v>
      </c>
      <c r="U1225" t="s">
        <v>2560</v>
      </c>
      <c r="V1225" t="s">
        <v>2560</v>
      </c>
      <c r="W1225" t="s">
        <v>393</v>
      </c>
      <c r="X1225">
        <v>2665</v>
      </c>
      <c r="Y1225" t="s">
        <v>257</v>
      </c>
      <c r="AA1225">
        <v>187</v>
      </c>
      <c r="AB1225" t="s">
        <v>4132</v>
      </c>
      <c r="AC1225" t="s">
        <v>4131</v>
      </c>
      <c r="AD1225">
        <v>5</v>
      </c>
      <c r="AE1225">
        <v>713666.9</v>
      </c>
      <c r="AF1225">
        <v>6169501.7800000003</v>
      </c>
    </row>
    <row r="1226" spans="1:32" x14ac:dyDescent="0.25">
      <c r="A1226" s="40">
        <v>1224</v>
      </c>
      <c r="B1226" t="s">
        <v>4133</v>
      </c>
      <c r="C1226">
        <v>410</v>
      </c>
      <c r="D1226">
        <v>1070</v>
      </c>
      <c r="E1226">
        <v>0</v>
      </c>
      <c r="F1226">
        <v>5</v>
      </c>
      <c r="H1226">
        <v>90</v>
      </c>
      <c r="J1226">
        <v>2</v>
      </c>
      <c r="K1226" t="s">
        <v>260</v>
      </c>
      <c r="M1226">
        <v>1</v>
      </c>
      <c r="N1226">
        <v>177</v>
      </c>
      <c r="O1226">
        <v>177</v>
      </c>
      <c r="P1226">
        <v>0</v>
      </c>
      <c r="Q1226">
        <v>177</v>
      </c>
      <c r="R1226">
        <v>0</v>
      </c>
      <c r="S1226" t="s">
        <v>4134</v>
      </c>
      <c r="T1226">
        <v>3728</v>
      </c>
      <c r="U1226" t="s">
        <v>2643</v>
      </c>
      <c r="V1226" t="s">
        <v>2643</v>
      </c>
      <c r="W1226" t="s">
        <v>721</v>
      </c>
      <c r="X1226">
        <v>2625</v>
      </c>
      <c r="Y1226" t="s">
        <v>244</v>
      </c>
      <c r="AA1226">
        <v>187</v>
      </c>
      <c r="AB1226" t="s">
        <v>1967</v>
      </c>
      <c r="AC1226" t="s">
        <v>4134</v>
      </c>
      <c r="AD1226">
        <v>5</v>
      </c>
      <c r="AE1226">
        <v>711802.13</v>
      </c>
      <c r="AF1226">
        <v>6170913.9800000004</v>
      </c>
    </row>
    <row r="1227" spans="1:32" x14ac:dyDescent="0.25">
      <c r="A1227" s="40">
        <v>1225</v>
      </c>
      <c r="B1227" t="s">
        <v>4135</v>
      </c>
      <c r="C1227">
        <v>410</v>
      </c>
      <c r="D1227">
        <v>1500</v>
      </c>
      <c r="E1227">
        <v>0</v>
      </c>
      <c r="F1227">
        <v>5</v>
      </c>
      <c r="H1227">
        <v>90</v>
      </c>
      <c r="J1227">
        <v>9</v>
      </c>
      <c r="K1227" t="s">
        <v>240</v>
      </c>
      <c r="M1227">
        <v>1</v>
      </c>
      <c r="N1227">
        <v>22</v>
      </c>
      <c r="O1227">
        <v>22</v>
      </c>
      <c r="P1227">
        <v>0</v>
      </c>
      <c r="Q1227">
        <v>22</v>
      </c>
      <c r="R1227">
        <v>0</v>
      </c>
      <c r="S1227" t="s">
        <v>4134</v>
      </c>
      <c r="T1227">
        <v>3728</v>
      </c>
      <c r="U1227" t="s">
        <v>2643</v>
      </c>
      <c r="V1227" t="s">
        <v>2643</v>
      </c>
      <c r="W1227" t="s">
        <v>721</v>
      </c>
      <c r="X1227">
        <v>2625</v>
      </c>
      <c r="Y1227" t="s">
        <v>244</v>
      </c>
      <c r="AA1227">
        <v>187</v>
      </c>
      <c r="AB1227" t="s">
        <v>1967</v>
      </c>
      <c r="AC1227" t="s">
        <v>4134</v>
      </c>
      <c r="AD1227">
        <v>5</v>
      </c>
      <c r="AE1227">
        <v>711802.13</v>
      </c>
      <c r="AF1227">
        <v>6170913.9800000004</v>
      </c>
    </row>
    <row r="1228" spans="1:32" x14ac:dyDescent="0.25">
      <c r="A1228" s="40">
        <v>1226</v>
      </c>
      <c r="B1228" t="s">
        <v>4136</v>
      </c>
      <c r="C1228">
        <v>120</v>
      </c>
      <c r="D1228">
        <v>1973</v>
      </c>
      <c r="E1228">
        <v>0</v>
      </c>
      <c r="F1228">
        <v>3</v>
      </c>
      <c r="H1228">
        <v>1</v>
      </c>
      <c r="J1228">
        <v>2</v>
      </c>
      <c r="K1228" t="s">
        <v>247</v>
      </c>
      <c r="M1228">
        <v>1</v>
      </c>
      <c r="N1228">
        <v>158</v>
      </c>
      <c r="O1228">
        <v>158</v>
      </c>
      <c r="P1228">
        <v>142</v>
      </c>
      <c r="Q1228">
        <v>0</v>
      </c>
      <c r="R1228">
        <v>0</v>
      </c>
      <c r="S1228" t="s">
        <v>4137</v>
      </c>
      <c r="T1228">
        <v>2769</v>
      </c>
      <c r="U1228" t="s">
        <v>1138</v>
      </c>
      <c r="V1228" t="s">
        <v>1138</v>
      </c>
      <c r="W1228" t="s">
        <v>2020</v>
      </c>
      <c r="X1228">
        <v>2665</v>
      </c>
      <c r="Y1228" t="s">
        <v>257</v>
      </c>
      <c r="AA1228">
        <v>187</v>
      </c>
      <c r="AB1228" t="s">
        <v>4138</v>
      </c>
      <c r="AC1228" t="s">
        <v>4137</v>
      </c>
      <c r="AD1228">
        <v>5</v>
      </c>
      <c r="AE1228">
        <v>713744.51</v>
      </c>
      <c r="AF1228">
        <v>6169027.7800000003</v>
      </c>
    </row>
    <row r="1229" spans="1:32" x14ac:dyDescent="0.25">
      <c r="A1229" s="40">
        <v>1227</v>
      </c>
      <c r="B1229" t="s">
        <v>4139</v>
      </c>
      <c r="C1229">
        <v>130</v>
      </c>
      <c r="D1229">
        <v>1977</v>
      </c>
      <c r="E1229">
        <v>0</v>
      </c>
      <c r="F1229">
        <v>4</v>
      </c>
      <c r="H1229">
        <v>1</v>
      </c>
      <c r="J1229">
        <v>1</v>
      </c>
      <c r="K1229" t="s">
        <v>240</v>
      </c>
      <c r="M1229">
        <v>1</v>
      </c>
      <c r="N1229">
        <v>59</v>
      </c>
      <c r="O1229">
        <v>59</v>
      </c>
      <c r="P1229">
        <v>104</v>
      </c>
      <c r="Q1229">
        <v>0</v>
      </c>
      <c r="R1229">
        <v>0</v>
      </c>
      <c r="S1229" t="s">
        <v>4140</v>
      </c>
      <c r="T1229">
        <v>275</v>
      </c>
      <c r="U1229" t="s">
        <v>3090</v>
      </c>
      <c r="V1229" t="s">
        <v>3090</v>
      </c>
      <c r="W1229" t="s">
        <v>299</v>
      </c>
      <c r="X1229">
        <v>2665</v>
      </c>
      <c r="Y1229" t="s">
        <v>257</v>
      </c>
      <c r="AA1229">
        <v>187</v>
      </c>
      <c r="AB1229" t="s">
        <v>4141</v>
      </c>
      <c r="AC1229" t="s">
        <v>4140</v>
      </c>
      <c r="AD1229">
        <v>5</v>
      </c>
      <c r="AE1229">
        <v>713538.89</v>
      </c>
      <c r="AF1229">
        <v>6169513.9500000002</v>
      </c>
    </row>
    <row r="1230" spans="1:32" x14ac:dyDescent="0.25">
      <c r="A1230" s="40">
        <v>1228</v>
      </c>
      <c r="B1230" t="s">
        <v>4142</v>
      </c>
      <c r="C1230">
        <v>130</v>
      </c>
      <c r="D1230">
        <v>1980</v>
      </c>
      <c r="E1230">
        <v>0</v>
      </c>
      <c r="F1230">
        <v>4</v>
      </c>
      <c r="H1230">
        <v>1</v>
      </c>
      <c r="J1230">
        <v>2</v>
      </c>
      <c r="K1230" t="s">
        <v>260</v>
      </c>
      <c r="L1230">
        <v>90</v>
      </c>
      <c r="M1230">
        <v>1</v>
      </c>
      <c r="N1230">
        <v>71</v>
      </c>
      <c r="O1230">
        <v>71</v>
      </c>
      <c r="P1230">
        <v>122</v>
      </c>
      <c r="Q1230">
        <v>0</v>
      </c>
      <c r="R1230">
        <v>0</v>
      </c>
      <c r="S1230" t="s">
        <v>4143</v>
      </c>
      <c r="T1230">
        <v>1000</v>
      </c>
      <c r="U1230" t="s">
        <v>3248</v>
      </c>
      <c r="V1230" t="s">
        <v>3248</v>
      </c>
      <c r="W1230" t="s">
        <v>256</v>
      </c>
      <c r="X1230">
        <v>2665</v>
      </c>
      <c r="Y1230" t="s">
        <v>257</v>
      </c>
      <c r="AA1230">
        <v>187</v>
      </c>
      <c r="AB1230" t="s">
        <v>4144</v>
      </c>
      <c r="AC1230" t="s">
        <v>4143</v>
      </c>
      <c r="AD1230">
        <v>5</v>
      </c>
      <c r="AE1230">
        <v>714180.09</v>
      </c>
      <c r="AF1230">
        <v>6168698.1399999997</v>
      </c>
    </row>
    <row r="1231" spans="1:32" x14ac:dyDescent="0.25">
      <c r="A1231" s="40">
        <v>1229</v>
      </c>
      <c r="B1231" t="s">
        <v>4145</v>
      </c>
      <c r="C1231">
        <v>120</v>
      </c>
      <c r="D1231">
        <v>1954</v>
      </c>
      <c r="E1231">
        <v>1988</v>
      </c>
      <c r="F1231">
        <v>5</v>
      </c>
      <c r="H1231">
        <v>2</v>
      </c>
      <c r="J1231">
        <v>2</v>
      </c>
      <c r="K1231" t="s">
        <v>260</v>
      </c>
      <c r="M1231">
        <v>1</v>
      </c>
      <c r="N1231">
        <v>105</v>
      </c>
      <c r="O1231">
        <v>105</v>
      </c>
      <c r="P1231">
        <v>163</v>
      </c>
      <c r="Q1231">
        <v>0</v>
      </c>
      <c r="R1231">
        <v>0</v>
      </c>
      <c r="S1231" t="s">
        <v>4146</v>
      </c>
      <c r="T1231">
        <v>2769</v>
      </c>
      <c r="U1231" t="s">
        <v>1138</v>
      </c>
      <c r="V1231" t="s">
        <v>1138</v>
      </c>
      <c r="W1231" t="s">
        <v>714</v>
      </c>
      <c r="X1231">
        <v>2665</v>
      </c>
      <c r="Y1231" t="s">
        <v>257</v>
      </c>
      <c r="AA1231">
        <v>187</v>
      </c>
      <c r="AB1231" t="s">
        <v>4147</v>
      </c>
      <c r="AC1231" t="s">
        <v>4146</v>
      </c>
      <c r="AD1231">
        <v>5</v>
      </c>
      <c r="AE1231">
        <v>713905.77</v>
      </c>
      <c r="AF1231">
        <v>6169145.0599999996</v>
      </c>
    </row>
    <row r="1232" spans="1:32" x14ac:dyDescent="0.25">
      <c r="A1232" s="40">
        <v>1230</v>
      </c>
      <c r="B1232" t="s">
        <v>4148</v>
      </c>
      <c r="C1232">
        <v>130</v>
      </c>
      <c r="D1232">
        <v>1977</v>
      </c>
      <c r="E1232">
        <v>0</v>
      </c>
      <c r="F1232">
        <v>4</v>
      </c>
      <c r="H1232">
        <v>1</v>
      </c>
      <c r="J1232">
        <v>1</v>
      </c>
      <c r="K1232" t="s">
        <v>240</v>
      </c>
      <c r="M1232">
        <v>1</v>
      </c>
      <c r="N1232">
        <v>58</v>
      </c>
      <c r="O1232">
        <v>58</v>
      </c>
      <c r="P1232">
        <v>102</v>
      </c>
      <c r="Q1232">
        <v>0</v>
      </c>
      <c r="R1232">
        <v>0</v>
      </c>
      <c r="S1232" t="s">
        <v>4149</v>
      </c>
      <c r="T1232">
        <v>275</v>
      </c>
      <c r="U1232" t="s">
        <v>3090</v>
      </c>
      <c r="V1232" t="s">
        <v>3090</v>
      </c>
      <c r="W1232" t="s">
        <v>408</v>
      </c>
      <c r="X1232">
        <v>2665</v>
      </c>
      <c r="Y1232" t="s">
        <v>257</v>
      </c>
      <c r="AA1232">
        <v>187</v>
      </c>
      <c r="AB1232" t="s">
        <v>4150</v>
      </c>
      <c r="AC1232" t="s">
        <v>4149</v>
      </c>
      <c r="AD1232">
        <v>5</v>
      </c>
      <c r="AE1232">
        <v>713515.51</v>
      </c>
      <c r="AF1232">
        <v>6169476.9199999999</v>
      </c>
    </row>
    <row r="1233" spans="1:32" x14ac:dyDescent="0.25">
      <c r="A1233" s="40">
        <v>1231</v>
      </c>
      <c r="B1233" t="s">
        <v>4151</v>
      </c>
      <c r="C1233">
        <v>130</v>
      </c>
      <c r="D1233">
        <v>1978</v>
      </c>
      <c r="E1233">
        <v>0</v>
      </c>
      <c r="F1233">
        <v>4</v>
      </c>
      <c r="H1233">
        <v>1</v>
      </c>
      <c r="J1233">
        <v>1</v>
      </c>
      <c r="K1233" t="s">
        <v>240</v>
      </c>
      <c r="M1233">
        <v>1</v>
      </c>
      <c r="N1233">
        <v>61</v>
      </c>
      <c r="O1233">
        <v>61</v>
      </c>
      <c r="P1233">
        <v>109</v>
      </c>
      <c r="Q1233">
        <v>0</v>
      </c>
      <c r="R1233">
        <v>0</v>
      </c>
      <c r="S1233" t="s">
        <v>4152</v>
      </c>
      <c r="T1233">
        <v>975</v>
      </c>
      <c r="U1233" t="s">
        <v>2560</v>
      </c>
      <c r="V1233" t="s">
        <v>2560</v>
      </c>
      <c r="W1233" t="s">
        <v>487</v>
      </c>
      <c r="X1233">
        <v>2665</v>
      </c>
      <c r="Y1233" t="s">
        <v>257</v>
      </c>
      <c r="AA1233">
        <v>187</v>
      </c>
      <c r="AB1233" t="s">
        <v>4153</v>
      </c>
      <c r="AC1233" t="s">
        <v>4152</v>
      </c>
      <c r="AD1233">
        <v>5</v>
      </c>
      <c r="AE1233">
        <v>713684.64</v>
      </c>
      <c r="AF1233">
        <v>6169546.96</v>
      </c>
    </row>
    <row r="1234" spans="1:32" x14ac:dyDescent="0.25">
      <c r="A1234" s="40">
        <v>1232</v>
      </c>
      <c r="B1234" t="s">
        <v>4154</v>
      </c>
      <c r="C1234">
        <v>120</v>
      </c>
      <c r="D1234">
        <v>1974</v>
      </c>
      <c r="E1234">
        <v>0</v>
      </c>
      <c r="F1234">
        <v>3</v>
      </c>
      <c r="H1234">
        <v>1</v>
      </c>
      <c r="J1234">
        <v>2</v>
      </c>
      <c r="K1234" t="s">
        <v>247</v>
      </c>
      <c r="L1234">
        <v>2</v>
      </c>
      <c r="M1234">
        <v>1</v>
      </c>
      <c r="N1234">
        <v>155</v>
      </c>
      <c r="O1234">
        <v>155</v>
      </c>
      <c r="P1234">
        <v>155</v>
      </c>
      <c r="Q1234">
        <v>0</v>
      </c>
      <c r="R1234">
        <v>0</v>
      </c>
      <c r="S1234" t="s">
        <v>4155</v>
      </c>
      <c r="T1234">
        <v>7882</v>
      </c>
      <c r="U1234" t="s">
        <v>372</v>
      </c>
      <c r="V1234" t="s">
        <v>372</v>
      </c>
      <c r="W1234" t="s">
        <v>393</v>
      </c>
      <c r="X1234">
        <v>2625</v>
      </c>
      <c r="Y1234" t="s">
        <v>244</v>
      </c>
      <c r="AA1234">
        <v>187</v>
      </c>
      <c r="AB1234" t="s">
        <v>4156</v>
      </c>
      <c r="AC1234" t="s">
        <v>4155</v>
      </c>
      <c r="AD1234">
        <v>5</v>
      </c>
      <c r="AE1234">
        <v>711806.69</v>
      </c>
      <c r="AF1234">
        <v>6171642.9000000004</v>
      </c>
    </row>
    <row r="1235" spans="1:32" x14ac:dyDescent="0.25">
      <c r="A1235" s="40">
        <v>1233</v>
      </c>
      <c r="B1235" t="s">
        <v>4157</v>
      </c>
      <c r="C1235">
        <v>130</v>
      </c>
      <c r="D1235">
        <v>1978</v>
      </c>
      <c r="E1235">
        <v>0</v>
      </c>
      <c r="F1235">
        <v>4</v>
      </c>
      <c r="H1235">
        <v>1</v>
      </c>
      <c r="J1235">
        <v>1</v>
      </c>
      <c r="K1235" t="s">
        <v>240</v>
      </c>
      <c r="M1235">
        <v>1</v>
      </c>
      <c r="N1235">
        <v>63</v>
      </c>
      <c r="O1235">
        <v>63</v>
      </c>
      <c r="P1235">
        <v>112</v>
      </c>
      <c r="Q1235">
        <v>0</v>
      </c>
      <c r="R1235">
        <v>0</v>
      </c>
      <c r="S1235" t="s">
        <v>4158</v>
      </c>
      <c r="T1235">
        <v>2225</v>
      </c>
      <c r="U1235" t="s">
        <v>2694</v>
      </c>
      <c r="V1235" t="s">
        <v>2694</v>
      </c>
      <c r="W1235" t="s">
        <v>268</v>
      </c>
      <c r="X1235">
        <v>2665</v>
      </c>
      <c r="Y1235" t="s">
        <v>257</v>
      </c>
      <c r="AA1235">
        <v>187</v>
      </c>
      <c r="AB1235" t="s">
        <v>4159</v>
      </c>
      <c r="AC1235" t="s">
        <v>4158</v>
      </c>
      <c r="AD1235">
        <v>5</v>
      </c>
      <c r="AE1235">
        <v>713438.54</v>
      </c>
      <c r="AF1235">
        <v>6169668.71</v>
      </c>
    </row>
    <row r="1236" spans="1:32" x14ac:dyDescent="0.25">
      <c r="A1236" s="40">
        <v>1234</v>
      </c>
      <c r="B1236" t="s">
        <v>4160</v>
      </c>
      <c r="C1236">
        <v>120</v>
      </c>
      <c r="D1236">
        <v>1968</v>
      </c>
      <c r="E1236">
        <v>0</v>
      </c>
      <c r="F1236">
        <v>3</v>
      </c>
      <c r="H1236">
        <v>1</v>
      </c>
      <c r="J1236">
        <v>1</v>
      </c>
      <c r="K1236" t="s">
        <v>240</v>
      </c>
      <c r="M1236">
        <v>1</v>
      </c>
      <c r="N1236">
        <v>129</v>
      </c>
      <c r="O1236">
        <v>129</v>
      </c>
      <c r="P1236">
        <v>129</v>
      </c>
      <c r="Q1236">
        <v>0</v>
      </c>
      <c r="R1236">
        <v>0</v>
      </c>
      <c r="S1236" t="s">
        <v>4161</v>
      </c>
      <c r="T1236">
        <v>6391</v>
      </c>
      <c r="U1236" t="s">
        <v>539</v>
      </c>
      <c r="V1236" t="s">
        <v>539</v>
      </c>
      <c r="W1236" t="s">
        <v>1665</v>
      </c>
      <c r="X1236">
        <v>2625</v>
      </c>
      <c r="Y1236" t="s">
        <v>244</v>
      </c>
      <c r="AA1236">
        <v>187</v>
      </c>
      <c r="AB1236" t="s">
        <v>4162</v>
      </c>
      <c r="AC1236" t="s">
        <v>4161</v>
      </c>
      <c r="AD1236">
        <v>5</v>
      </c>
      <c r="AE1236">
        <v>711186.76</v>
      </c>
      <c r="AF1236">
        <v>6172152.2300000004</v>
      </c>
    </row>
    <row r="1237" spans="1:32" x14ac:dyDescent="0.25">
      <c r="A1237" s="40">
        <v>1235</v>
      </c>
      <c r="B1237" t="s">
        <v>4163</v>
      </c>
      <c r="C1237">
        <v>130</v>
      </c>
      <c r="D1237">
        <v>1978</v>
      </c>
      <c r="E1237">
        <v>0</v>
      </c>
      <c r="F1237">
        <v>4</v>
      </c>
      <c r="H1237">
        <v>1</v>
      </c>
      <c r="J1237">
        <v>1</v>
      </c>
      <c r="K1237" t="s">
        <v>240</v>
      </c>
      <c r="M1237">
        <v>1</v>
      </c>
      <c r="N1237">
        <v>63</v>
      </c>
      <c r="O1237">
        <v>63</v>
      </c>
      <c r="P1237">
        <v>112</v>
      </c>
      <c r="Q1237">
        <v>0</v>
      </c>
      <c r="R1237">
        <v>0</v>
      </c>
      <c r="S1237" t="s">
        <v>4164</v>
      </c>
      <c r="T1237">
        <v>2225</v>
      </c>
      <c r="U1237" t="s">
        <v>2694</v>
      </c>
      <c r="V1237" t="s">
        <v>2694</v>
      </c>
      <c r="W1237" t="s">
        <v>473</v>
      </c>
      <c r="X1237">
        <v>2665</v>
      </c>
      <c r="Y1237" t="s">
        <v>257</v>
      </c>
      <c r="AA1237">
        <v>187</v>
      </c>
      <c r="AB1237" t="s">
        <v>4165</v>
      </c>
      <c r="AC1237" t="s">
        <v>4164</v>
      </c>
      <c r="AD1237">
        <v>5</v>
      </c>
      <c r="AE1237">
        <v>713453.13</v>
      </c>
      <c r="AF1237">
        <v>6169645.0300000003</v>
      </c>
    </row>
    <row r="1238" spans="1:32" x14ac:dyDescent="0.25">
      <c r="A1238" s="40">
        <v>1236</v>
      </c>
      <c r="B1238" t="s">
        <v>4166</v>
      </c>
      <c r="C1238">
        <v>120</v>
      </c>
      <c r="D1238">
        <v>1967</v>
      </c>
      <c r="E1238">
        <v>1985</v>
      </c>
      <c r="F1238">
        <v>3</v>
      </c>
      <c r="H1238">
        <v>1</v>
      </c>
      <c r="J1238">
        <v>1</v>
      </c>
      <c r="K1238" t="s">
        <v>240</v>
      </c>
      <c r="M1238">
        <v>1</v>
      </c>
      <c r="N1238">
        <v>169</v>
      </c>
      <c r="O1238">
        <v>169</v>
      </c>
      <c r="P1238">
        <v>141</v>
      </c>
      <c r="Q1238">
        <v>0</v>
      </c>
      <c r="R1238">
        <v>0</v>
      </c>
      <c r="S1238" t="s">
        <v>4167</v>
      </c>
      <c r="T1238">
        <v>6391</v>
      </c>
      <c r="U1238" t="s">
        <v>539</v>
      </c>
      <c r="V1238" t="s">
        <v>539</v>
      </c>
      <c r="W1238" t="s">
        <v>1109</v>
      </c>
      <c r="X1238">
        <v>2625</v>
      </c>
      <c r="Y1238" t="s">
        <v>244</v>
      </c>
      <c r="AA1238">
        <v>187</v>
      </c>
      <c r="AB1238" t="s">
        <v>4168</v>
      </c>
      <c r="AC1238" t="s">
        <v>4167</v>
      </c>
      <c r="AD1238">
        <v>5</v>
      </c>
      <c r="AE1238">
        <v>711233.96</v>
      </c>
      <c r="AF1238">
        <v>6171697.46</v>
      </c>
    </row>
    <row r="1239" spans="1:32" x14ac:dyDescent="0.25">
      <c r="A1239" s="40">
        <v>1237</v>
      </c>
      <c r="B1239" t="s">
        <v>4169</v>
      </c>
      <c r="C1239">
        <v>120</v>
      </c>
      <c r="D1239">
        <v>1969</v>
      </c>
      <c r="E1239">
        <v>0</v>
      </c>
      <c r="F1239">
        <v>3</v>
      </c>
      <c r="H1239">
        <v>1</v>
      </c>
      <c r="J1239">
        <v>2</v>
      </c>
      <c r="K1239" t="s">
        <v>260</v>
      </c>
      <c r="M1239">
        <v>1</v>
      </c>
      <c r="N1239">
        <v>154</v>
      </c>
      <c r="O1239">
        <v>154</v>
      </c>
      <c r="P1239">
        <v>154</v>
      </c>
      <c r="Q1239">
        <v>0</v>
      </c>
      <c r="R1239">
        <v>0</v>
      </c>
      <c r="S1239" t="s">
        <v>4170</v>
      </c>
      <c r="T1239">
        <v>7882</v>
      </c>
      <c r="U1239" t="s">
        <v>372</v>
      </c>
      <c r="V1239" t="s">
        <v>372</v>
      </c>
      <c r="W1239" t="s">
        <v>869</v>
      </c>
      <c r="X1239">
        <v>2625</v>
      </c>
      <c r="Y1239" t="s">
        <v>244</v>
      </c>
      <c r="AA1239">
        <v>187</v>
      </c>
      <c r="AB1239" t="s">
        <v>4171</v>
      </c>
      <c r="AC1239" t="s">
        <v>4170</v>
      </c>
      <c r="AD1239">
        <v>5</v>
      </c>
      <c r="AE1239">
        <v>711977.68</v>
      </c>
      <c r="AF1239">
        <v>6171652.3899999997</v>
      </c>
    </row>
    <row r="1240" spans="1:32" x14ac:dyDescent="0.25">
      <c r="A1240" s="40">
        <v>1238</v>
      </c>
      <c r="B1240" t="s">
        <v>4172</v>
      </c>
      <c r="C1240">
        <v>120</v>
      </c>
      <c r="D1240">
        <v>1963</v>
      </c>
      <c r="E1240">
        <v>0</v>
      </c>
      <c r="F1240">
        <v>3</v>
      </c>
      <c r="H1240">
        <v>1</v>
      </c>
      <c r="J1240">
        <v>2</v>
      </c>
      <c r="K1240" t="s">
        <v>260</v>
      </c>
      <c r="M1240">
        <v>1</v>
      </c>
      <c r="N1240">
        <v>91</v>
      </c>
      <c r="O1240">
        <v>91</v>
      </c>
      <c r="P1240">
        <v>91</v>
      </c>
      <c r="Q1240">
        <v>0</v>
      </c>
      <c r="R1240">
        <v>0</v>
      </c>
      <c r="S1240" t="s">
        <v>4173</v>
      </c>
      <c r="T1240">
        <v>7243</v>
      </c>
      <c r="U1240" t="s">
        <v>417</v>
      </c>
      <c r="V1240" t="s">
        <v>417</v>
      </c>
      <c r="W1240" t="s">
        <v>2764</v>
      </c>
      <c r="X1240">
        <v>2665</v>
      </c>
      <c r="Y1240" t="s">
        <v>257</v>
      </c>
      <c r="AA1240">
        <v>187</v>
      </c>
      <c r="AB1240" t="s">
        <v>4174</v>
      </c>
      <c r="AC1240" t="s">
        <v>4173</v>
      </c>
      <c r="AD1240">
        <v>5</v>
      </c>
      <c r="AE1240">
        <v>712940.76</v>
      </c>
      <c r="AF1240">
        <v>6169106.1500000004</v>
      </c>
    </row>
    <row r="1241" spans="1:32" x14ac:dyDescent="0.25">
      <c r="A1241" s="40">
        <v>1239</v>
      </c>
      <c r="B1241" t="s">
        <v>4175</v>
      </c>
      <c r="C1241">
        <v>120</v>
      </c>
      <c r="D1241">
        <v>1969</v>
      </c>
      <c r="E1241">
        <v>1984</v>
      </c>
      <c r="F1241">
        <v>3</v>
      </c>
      <c r="H1241">
        <v>1</v>
      </c>
      <c r="J1241">
        <v>5</v>
      </c>
      <c r="K1241" t="s">
        <v>253</v>
      </c>
      <c r="L1241">
        <v>80</v>
      </c>
      <c r="M1241">
        <v>1</v>
      </c>
      <c r="N1241">
        <v>195</v>
      </c>
      <c r="O1241">
        <v>195</v>
      </c>
      <c r="P1241">
        <v>195</v>
      </c>
      <c r="Q1241">
        <v>0</v>
      </c>
      <c r="R1241">
        <v>0</v>
      </c>
      <c r="S1241" t="s">
        <v>4176</v>
      </c>
      <c r="T1241">
        <v>7882</v>
      </c>
      <c r="U1241" t="s">
        <v>372</v>
      </c>
      <c r="V1241" t="s">
        <v>372</v>
      </c>
      <c r="W1241" t="s">
        <v>247</v>
      </c>
      <c r="X1241">
        <v>2625</v>
      </c>
      <c r="Y1241" t="s">
        <v>244</v>
      </c>
      <c r="AA1241">
        <v>187</v>
      </c>
      <c r="AB1241" t="s">
        <v>4177</v>
      </c>
      <c r="AC1241" t="s">
        <v>4176</v>
      </c>
      <c r="AD1241">
        <v>5</v>
      </c>
      <c r="AE1241">
        <v>711919.28</v>
      </c>
      <c r="AF1241">
        <v>6171625.9299999997</v>
      </c>
    </row>
    <row r="1242" spans="1:32" x14ac:dyDescent="0.25">
      <c r="A1242" s="40">
        <v>1240</v>
      </c>
      <c r="B1242" t="s">
        <v>4178</v>
      </c>
      <c r="C1242">
        <v>130</v>
      </c>
      <c r="D1242">
        <v>1978</v>
      </c>
      <c r="E1242">
        <v>0</v>
      </c>
      <c r="F1242">
        <v>4</v>
      </c>
      <c r="H1242">
        <v>1</v>
      </c>
      <c r="J1242">
        <v>1</v>
      </c>
      <c r="K1242" t="s">
        <v>240</v>
      </c>
      <c r="M1242">
        <v>1</v>
      </c>
      <c r="N1242">
        <v>61</v>
      </c>
      <c r="O1242">
        <v>61</v>
      </c>
      <c r="P1242">
        <v>109</v>
      </c>
      <c r="Q1242">
        <v>0</v>
      </c>
      <c r="R1242">
        <v>0</v>
      </c>
      <c r="S1242" t="s">
        <v>4179</v>
      </c>
      <c r="T1242">
        <v>975</v>
      </c>
      <c r="U1242" t="s">
        <v>2560</v>
      </c>
      <c r="V1242" t="s">
        <v>2560</v>
      </c>
      <c r="W1242" t="s">
        <v>299</v>
      </c>
      <c r="X1242">
        <v>2665</v>
      </c>
      <c r="Y1242" t="s">
        <v>257</v>
      </c>
      <c r="AA1242">
        <v>187</v>
      </c>
      <c r="AB1242" t="s">
        <v>4180</v>
      </c>
      <c r="AC1242" t="s">
        <v>4179</v>
      </c>
      <c r="AD1242">
        <v>5</v>
      </c>
      <c r="AE1242">
        <v>713690.5</v>
      </c>
      <c r="AF1242">
        <v>6169537.3899999997</v>
      </c>
    </row>
    <row r="1243" spans="1:32" x14ac:dyDescent="0.25">
      <c r="A1243" s="40">
        <v>1241</v>
      </c>
      <c r="B1243" t="s">
        <v>4181</v>
      </c>
      <c r="C1243">
        <v>130</v>
      </c>
      <c r="D1243">
        <v>1978</v>
      </c>
      <c r="E1243">
        <v>0</v>
      </c>
      <c r="F1243">
        <v>4</v>
      </c>
      <c r="H1243">
        <v>1</v>
      </c>
      <c r="J1243">
        <v>1</v>
      </c>
      <c r="K1243" t="s">
        <v>240</v>
      </c>
      <c r="M1243">
        <v>1</v>
      </c>
      <c r="N1243">
        <v>63</v>
      </c>
      <c r="O1243">
        <v>63</v>
      </c>
      <c r="P1243">
        <v>112</v>
      </c>
      <c r="Q1243">
        <v>0</v>
      </c>
      <c r="R1243">
        <v>0</v>
      </c>
      <c r="S1243" t="s">
        <v>4182</v>
      </c>
      <c r="T1243">
        <v>2525</v>
      </c>
      <c r="U1243" t="s">
        <v>2564</v>
      </c>
      <c r="V1243" t="s">
        <v>2564</v>
      </c>
      <c r="W1243" t="s">
        <v>268</v>
      </c>
      <c r="X1243">
        <v>2665</v>
      </c>
      <c r="Y1243" t="s">
        <v>257</v>
      </c>
      <c r="AA1243">
        <v>187</v>
      </c>
      <c r="AB1243" t="s">
        <v>4183</v>
      </c>
      <c r="AC1243" t="s">
        <v>4182</v>
      </c>
      <c r="AD1243">
        <v>5</v>
      </c>
      <c r="AE1243">
        <v>713527.61</v>
      </c>
      <c r="AF1243">
        <v>6169795.4299999997</v>
      </c>
    </row>
    <row r="1244" spans="1:32" x14ac:dyDescent="0.25">
      <c r="A1244" s="40">
        <v>1242</v>
      </c>
      <c r="B1244" t="s">
        <v>4184</v>
      </c>
      <c r="C1244">
        <v>130</v>
      </c>
      <c r="D1244">
        <v>1978</v>
      </c>
      <c r="E1244">
        <v>0</v>
      </c>
      <c r="F1244">
        <v>4</v>
      </c>
      <c r="H1244">
        <v>1</v>
      </c>
      <c r="J1244">
        <v>1</v>
      </c>
      <c r="K1244" t="s">
        <v>240</v>
      </c>
      <c r="M1244">
        <v>1</v>
      </c>
      <c r="N1244">
        <v>63</v>
      </c>
      <c r="O1244">
        <v>63</v>
      </c>
      <c r="P1244">
        <v>112</v>
      </c>
      <c r="Q1244">
        <v>0</v>
      </c>
      <c r="R1244">
        <v>0</v>
      </c>
      <c r="S1244" t="s">
        <v>4185</v>
      </c>
      <c r="T1244">
        <v>975</v>
      </c>
      <c r="U1244" t="s">
        <v>2560</v>
      </c>
      <c r="V1244" t="s">
        <v>2560</v>
      </c>
      <c r="W1244" t="s">
        <v>573</v>
      </c>
      <c r="X1244">
        <v>2665</v>
      </c>
      <c r="Y1244" t="s">
        <v>257</v>
      </c>
      <c r="AA1244">
        <v>187</v>
      </c>
      <c r="AB1244" t="s">
        <v>4186</v>
      </c>
      <c r="AC1244" t="s">
        <v>4185</v>
      </c>
      <c r="AD1244">
        <v>5</v>
      </c>
      <c r="AE1244">
        <v>713655.11</v>
      </c>
      <c r="AF1244">
        <v>6169521.0599999996</v>
      </c>
    </row>
    <row r="1245" spans="1:32" x14ac:dyDescent="0.25">
      <c r="A1245" s="40">
        <v>1243</v>
      </c>
      <c r="B1245" t="s">
        <v>4187</v>
      </c>
      <c r="C1245">
        <v>130</v>
      </c>
      <c r="D1245">
        <v>1978</v>
      </c>
      <c r="E1245">
        <v>0</v>
      </c>
      <c r="F1245">
        <v>4</v>
      </c>
      <c r="H1245">
        <v>1</v>
      </c>
      <c r="J1245">
        <v>1</v>
      </c>
      <c r="K1245" t="s">
        <v>240</v>
      </c>
      <c r="M1245">
        <v>1</v>
      </c>
      <c r="N1245">
        <v>61</v>
      </c>
      <c r="O1245">
        <v>61</v>
      </c>
      <c r="P1245">
        <v>109</v>
      </c>
      <c r="Q1245">
        <v>0</v>
      </c>
      <c r="R1245">
        <v>0</v>
      </c>
      <c r="S1245" t="s">
        <v>4188</v>
      </c>
      <c r="T1245">
        <v>2525</v>
      </c>
      <c r="U1245" t="s">
        <v>2564</v>
      </c>
      <c r="V1245" t="s">
        <v>2564</v>
      </c>
      <c r="W1245" t="s">
        <v>393</v>
      </c>
      <c r="X1245">
        <v>2665</v>
      </c>
      <c r="Y1245" t="s">
        <v>257</v>
      </c>
      <c r="AA1245">
        <v>187</v>
      </c>
      <c r="AB1245" t="s">
        <v>4189</v>
      </c>
      <c r="AC1245" t="s">
        <v>4188</v>
      </c>
      <c r="AD1245">
        <v>5</v>
      </c>
      <c r="AE1245">
        <v>713524.68</v>
      </c>
      <c r="AF1245">
        <v>6169800.1799999997</v>
      </c>
    </row>
    <row r="1246" spans="1:32" x14ac:dyDescent="0.25">
      <c r="A1246" s="40">
        <v>1244</v>
      </c>
      <c r="B1246" t="s">
        <v>4190</v>
      </c>
      <c r="C1246">
        <v>130</v>
      </c>
      <c r="D1246">
        <v>1974</v>
      </c>
      <c r="E1246">
        <v>0</v>
      </c>
      <c r="F1246">
        <v>1</v>
      </c>
      <c r="H1246">
        <v>1</v>
      </c>
      <c r="J1246">
        <v>1</v>
      </c>
      <c r="K1246" t="s">
        <v>240</v>
      </c>
      <c r="M1246">
        <v>1</v>
      </c>
      <c r="N1246">
        <v>111</v>
      </c>
      <c r="O1246">
        <v>111</v>
      </c>
      <c r="P1246">
        <v>111</v>
      </c>
      <c r="Q1246">
        <v>0</v>
      </c>
      <c r="R1246">
        <v>0</v>
      </c>
      <c r="S1246" t="s">
        <v>4191</v>
      </c>
      <c r="T1246">
        <v>4260</v>
      </c>
      <c r="U1246" t="s">
        <v>851</v>
      </c>
      <c r="V1246" t="s">
        <v>851</v>
      </c>
      <c r="W1246" t="s">
        <v>2215</v>
      </c>
      <c r="X1246">
        <v>2665</v>
      </c>
      <c r="Y1246" t="s">
        <v>257</v>
      </c>
      <c r="AA1246">
        <v>187</v>
      </c>
      <c r="AB1246" t="s">
        <v>4192</v>
      </c>
      <c r="AC1246" t="s">
        <v>4191</v>
      </c>
      <c r="AD1246">
        <v>5</v>
      </c>
      <c r="AE1246">
        <v>713642.48</v>
      </c>
      <c r="AF1246">
        <v>6169060.0099999998</v>
      </c>
    </row>
    <row r="1247" spans="1:32" x14ac:dyDescent="0.25">
      <c r="A1247" s="40">
        <v>1245</v>
      </c>
      <c r="B1247" t="s">
        <v>4193</v>
      </c>
      <c r="C1247">
        <v>130</v>
      </c>
      <c r="D1247">
        <v>1978</v>
      </c>
      <c r="E1247">
        <v>0</v>
      </c>
      <c r="F1247">
        <v>4</v>
      </c>
      <c r="H1247">
        <v>1</v>
      </c>
      <c r="J1247">
        <v>1</v>
      </c>
      <c r="K1247" t="s">
        <v>240</v>
      </c>
      <c r="M1247">
        <v>1</v>
      </c>
      <c r="N1247">
        <v>63</v>
      </c>
      <c r="O1247">
        <v>63</v>
      </c>
      <c r="P1247">
        <v>112</v>
      </c>
      <c r="Q1247">
        <v>0</v>
      </c>
      <c r="R1247">
        <v>0</v>
      </c>
      <c r="S1247" t="s">
        <v>4194</v>
      </c>
      <c r="T1247">
        <v>2225</v>
      </c>
      <c r="U1247" t="s">
        <v>2694</v>
      </c>
      <c r="V1247" t="s">
        <v>2694</v>
      </c>
      <c r="W1247" t="s">
        <v>393</v>
      </c>
      <c r="X1247">
        <v>2665</v>
      </c>
      <c r="Y1247" t="s">
        <v>257</v>
      </c>
      <c r="AA1247">
        <v>187</v>
      </c>
      <c r="AB1247" t="s">
        <v>4195</v>
      </c>
      <c r="AC1247" t="s">
        <v>4194</v>
      </c>
      <c r="AD1247">
        <v>5</v>
      </c>
      <c r="AE1247">
        <v>713433.87</v>
      </c>
      <c r="AF1247">
        <v>6169676.3799999999</v>
      </c>
    </row>
    <row r="1248" spans="1:32" x14ac:dyDescent="0.25">
      <c r="A1248" s="40">
        <v>1246</v>
      </c>
      <c r="B1248" t="s">
        <v>4196</v>
      </c>
      <c r="C1248">
        <v>120</v>
      </c>
      <c r="D1248">
        <v>1967</v>
      </c>
      <c r="E1248">
        <v>0</v>
      </c>
      <c r="F1248">
        <v>3</v>
      </c>
      <c r="H1248">
        <v>1</v>
      </c>
      <c r="J1248">
        <v>1</v>
      </c>
      <c r="K1248" t="s">
        <v>240</v>
      </c>
      <c r="M1248">
        <v>1</v>
      </c>
      <c r="N1248">
        <v>133</v>
      </c>
      <c r="O1248">
        <v>133</v>
      </c>
      <c r="P1248">
        <v>133</v>
      </c>
      <c r="Q1248">
        <v>0</v>
      </c>
      <c r="R1248">
        <v>0</v>
      </c>
      <c r="S1248" t="s">
        <v>4197</v>
      </c>
      <c r="T1248">
        <v>6391</v>
      </c>
      <c r="U1248" t="s">
        <v>539</v>
      </c>
      <c r="V1248" t="s">
        <v>539</v>
      </c>
      <c r="W1248" t="s">
        <v>1057</v>
      </c>
      <c r="X1248">
        <v>2625</v>
      </c>
      <c r="Y1248" t="s">
        <v>244</v>
      </c>
      <c r="AA1248">
        <v>187</v>
      </c>
      <c r="AB1248" t="s">
        <v>4198</v>
      </c>
      <c r="AC1248" t="s">
        <v>4197</v>
      </c>
      <c r="AD1248">
        <v>5</v>
      </c>
      <c r="AE1248">
        <v>711168.93</v>
      </c>
      <c r="AF1248">
        <v>6172148.3600000003</v>
      </c>
    </row>
    <row r="1249" spans="1:32" x14ac:dyDescent="0.25">
      <c r="A1249" s="40">
        <v>1247</v>
      </c>
      <c r="B1249" t="s">
        <v>4199</v>
      </c>
      <c r="C1249">
        <v>120</v>
      </c>
      <c r="D1249">
        <v>2011</v>
      </c>
      <c r="E1249">
        <v>0</v>
      </c>
      <c r="F1249">
        <v>4</v>
      </c>
      <c r="H1249">
        <v>1</v>
      </c>
      <c r="J1249">
        <v>2</v>
      </c>
      <c r="K1249" t="s">
        <v>260</v>
      </c>
      <c r="L1249">
        <v>90</v>
      </c>
      <c r="M1249">
        <v>1</v>
      </c>
      <c r="N1249">
        <v>149</v>
      </c>
      <c r="O1249">
        <v>149</v>
      </c>
      <c r="P1249">
        <v>149</v>
      </c>
      <c r="Q1249">
        <v>0</v>
      </c>
      <c r="R1249">
        <v>0</v>
      </c>
      <c r="S1249" t="s">
        <v>4200</v>
      </c>
      <c r="T1249">
        <v>7243</v>
      </c>
      <c r="U1249" t="s">
        <v>417</v>
      </c>
      <c r="V1249" t="s">
        <v>417</v>
      </c>
      <c r="W1249" t="s">
        <v>714</v>
      </c>
      <c r="X1249">
        <v>2665</v>
      </c>
      <c r="Y1249" t="s">
        <v>257</v>
      </c>
      <c r="AA1249">
        <v>187</v>
      </c>
      <c r="AB1249" t="s">
        <v>4201</v>
      </c>
      <c r="AC1249" t="s">
        <v>4200</v>
      </c>
      <c r="AD1249">
        <v>5</v>
      </c>
      <c r="AE1249">
        <v>713163.5</v>
      </c>
      <c r="AF1249">
        <v>6169111.1600000001</v>
      </c>
    </row>
    <row r="1250" spans="1:32" x14ac:dyDescent="0.25">
      <c r="A1250" s="40">
        <v>1248</v>
      </c>
      <c r="B1250" t="s">
        <v>4202</v>
      </c>
      <c r="C1250">
        <v>120</v>
      </c>
      <c r="D1250">
        <v>1964</v>
      </c>
      <c r="E1250">
        <v>0</v>
      </c>
      <c r="F1250">
        <v>3</v>
      </c>
      <c r="H1250">
        <v>1</v>
      </c>
      <c r="J1250">
        <v>2</v>
      </c>
      <c r="K1250" t="s">
        <v>260</v>
      </c>
      <c r="M1250">
        <v>1</v>
      </c>
      <c r="N1250">
        <v>108</v>
      </c>
      <c r="O1250">
        <v>108</v>
      </c>
      <c r="P1250">
        <v>108</v>
      </c>
      <c r="Q1250">
        <v>0</v>
      </c>
      <c r="R1250">
        <v>0</v>
      </c>
      <c r="S1250" t="s">
        <v>4203</v>
      </c>
      <c r="T1250">
        <v>7775</v>
      </c>
      <c r="U1250" t="s">
        <v>262</v>
      </c>
      <c r="V1250" t="s">
        <v>262</v>
      </c>
      <c r="W1250" t="s">
        <v>2760</v>
      </c>
      <c r="X1250">
        <v>2665</v>
      </c>
      <c r="Y1250" t="s">
        <v>257</v>
      </c>
      <c r="AA1250">
        <v>187</v>
      </c>
      <c r="AB1250" t="s">
        <v>4204</v>
      </c>
      <c r="AC1250" t="s">
        <v>4203</v>
      </c>
      <c r="AD1250">
        <v>5</v>
      </c>
      <c r="AE1250">
        <v>712371.25</v>
      </c>
      <c r="AF1250">
        <v>6169143.79</v>
      </c>
    </row>
    <row r="1251" spans="1:32" x14ac:dyDescent="0.25">
      <c r="A1251" s="40">
        <v>1249</v>
      </c>
      <c r="B1251" t="s">
        <v>4205</v>
      </c>
      <c r="C1251">
        <v>120</v>
      </c>
      <c r="D1251">
        <v>1978</v>
      </c>
      <c r="E1251">
        <v>0</v>
      </c>
      <c r="F1251">
        <v>4</v>
      </c>
      <c r="H1251">
        <v>1</v>
      </c>
      <c r="J1251">
        <v>5</v>
      </c>
      <c r="K1251" t="s">
        <v>253</v>
      </c>
      <c r="L1251">
        <v>2</v>
      </c>
      <c r="M1251">
        <v>1</v>
      </c>
      <c r="N1251">
        <v>127</v>
      </c>
      <c r="O1251">
        <v>127</v>
      </c>
      <c r="P1251">
        <v>127</v>
      </c>
      <c r="Q1251">
        <v>0</v>
      </c>
      <c r="R1251">
        <v>0</v>
      </c>
      <c r="S1251" t="s">
        <v>4206</v>
      </c>
      <c r="T1251">
        <v>3621</v>
      </c>
      <c r="U1251" t="s">
        <v>1322</v>
      </c>
      <c r="V1251" t="s">
        <v>1322</v>
      </c>
      <c r="W1251" t="s">
        <v>473</v>
      </c>
      <c r="X1251">
        <v>2665</v>
      </c>
      <c r="Y1251" t="s">
        <v>257</v>
      </c>
      <c r="AA1251">
        <v>187</v>
      </c>
      <c r="AB1251" t="s">
        <v>4207</v>
      </c>
      <c r="AC1251" t="s">
        <v>4206</v>
      </c>
      <c r="AD1251">
        <v>5</v>
      </c>
      <c r="AE1251">
        <v>712920.55</v>
      </c>
      <c r="AF1251">
        <v>6168623.9199999999</v>
      </c>
    </row>
    <row r="1252" spans="1:32" x14ac:dyDescent="0.25">
      <c r="A1252" s="40">
        <v>1250</v>
      </c>
      <c r="B1252" t="s">
        <v>4208</v>
      </c>
      <c r="C1252">
        <v>130</v>
      </c>
      <c r="D1252">
        <v>1978</v>
      </c>
      <c r="E1252">
        <v>0</v>
      </c>
      <c r="F1252">
        <v>4</v>
      </c>
      <c r="H1252">
        <v>1</v>
      </c>
      <c r="J1252">
        <v>1</v>
      </c>
      <c r="K1252" t="s">
        <v>240</v>
      </c>
      <c r="M1252">
        <v>1</v>
      </c>
      <c r="N1252">
        <v>61</v>
      </c>
      <c r="O1252">
        <v>61</v>
      </c>
      <c r="P1252">
        <v>109</v>
      </c>
      <c r="Q1252">
        <v>0</v>
      </c>
      <c r="R1252">
        <v>0</v>
      </c>
      <c r="S1252" t="s">
        <v>4209</v>
      </c>
      <c r="T1252">
        <v>5475</v>
      </c>
      <c r="U1252" t="s">
        <v>3004</v>
      </c>
      <c r="V1252" t="s">
        <v>3004</v>
      </c>
      <c r="W1252" t="s">
        <v>569</v>
      </c>
      <c r="X1252">
        <v>2665</v>
      </c>
      <c r="Y1252" t="s">
        <v>257</v>
      </c>
      <c r="AA1252">
        <v>187</v>
      </c>
      <c r="AB1252" t="s">
        <v>4210</v>
      </c>
      <c r="AC1252" t="s">
        <v>4209</v>
      </c>
      <c r="AD1252">
        <v>5</v>
      </c>
      <c r="AE1252">
        <v>713616.24</v>
      </c>
      <c r="AF1252">
        <v>6169644.2699999996</v>
      </c>
    </row>
    <row r="1253" spans="1:32" x14ac:dyDescent="0.25">
      <c r="A1253" s="40">
        <v>1251</v>
      </c>
      <c r="B1253" t="s">
        <v>4211</v>
      </c>
      <c r="C1253">
        <v>120</v>
      </c>
      <c r="D1253">
        <v>1972</v>
      </c>
      <c r="E1253">
        <v>1984</v>
      </c>
      <c r="F1253">
        <v>3</v>
      </c>
      <c r="H1253">
        <v>1</v>
      </c>
      <c r="J1253">
        <v>2</v>
      </c>
      <c r="K1253" t="s">
        <v>260</v>
      </c>
      <c r="L1253">
        <v>90</v>
      </c>
      <c r="M1253">
        <v>1</v>
      </c>
      <c r="N1253">
        <v>147</v>
      </c>
      <c r="O1253">
        <v>147</v>
      </c>
      <c r="P1253">
        <v>147</v>
      </c>
      <c r="Q1253">
        <v>0</v>
      </c>
      <c r="R1253">
        <v>0</v>
      </c>
      <c r="S1253" t="s">
        <v>4212</v>
      </c>
      <c r="T1253">
        <v>6178</v>
      </c>
      <c r="U1253" t="s">
        <v>2647</v>
      </c>
      <c r="V1253" t="s">
        <v>2647</v>
      </c>
      <c r="W1253" t="s">
        <v>441</v>
      </c>
      <c r="X1253">
        <v>2625</v>
      </c>
      <c r="Y1253" t="s">
        <v>244</v>
      </c>
      <c r="AA1253">
        <v>187</v>
      </c>
      <c r="AB1253" t="s">
        <v>4213</v>
      </c>
      <c r="AC1253" t="s">
        <v>4212</v>
      </c>
      <c r="AD1253">
        <v>5</v>
      </c>
      <c r="AE1253">
        <v>711548.05</v>
      </c>
      <c r="AF1253">
        <v>6171556.9500000002</v>
      </c>
    </row>
    <row r="1254" spans="1:32" x14ac:dyDescent="0.25">
      <c r="A1254" s="40">
        <v>1252</v>
      </c>
      <c r="B1254" t="s">
        <v>4214</v>
      </c>
      <c r="C1254">
        <v>120</v>
      </c>
      <c r="D1254">
        <v>1960</v>
      </c>
      <c r="E1254">
        <v>2010</v>
      </c>
      <c r="F1254">
        <v>5</v>
      </c>
      <c r="H1254">
        <v>1</v>
      </c>
      <c r="J1254">
        <v>2</v>
      </c>
      <c r="K1254" t="s">
        <v>260</v>
      </c>
      <c r="M1254">
        <v>1</v>
      </c>
      <c r="N1254">
        <v>201</v>
      </c>
      <c r="O1254">
        <v>201</v>
      </c>
      <c r="P1254">
        <v>201</v>
      </c>
      <c r="Q1254">
        <v>0</v>
      </c>
      <c r="R1254">
        <v>0</v>
      </c>
      <c r="S1254" t="s">
        <v>4215</v>
      </c>
      <c r="T1254">
        <v>7243</v>
      </c>
      <c r="U1254" t="s">
        <v>417</v>
      </c>
      <c r="V1254" t="s">
        <v>417</v>
      </c>
      <c r="W1254" t="s">
        <v>636</v>
      </c>
      <c r="X1254">
        <v>2665</v>
      </c>
      <c r="Y1254" t="s">
        <v>257</v>
      </c>
      <c r="AA1254">
        <v>187</v>
      </c>
      <c r="AB1254" t="s">
        <v>4216</v>
      </c>
      <c r="AC1254" t="s">
        <v>4215</v>
      </c>
      <c r="AD1254">
        <v>5</v>
      </c>
      <c r="AE1254">
        <v>713041.8</v>
      </c>
      <c r="AF1254">
        <v>6169133.2400000002</v>
      </c>
    </row>
    <row r="1255" spans="1:32" x14ac:dyDescent="0.25">
      <c r="A1255" s="40">
        <v>1253</v>
      </c>
      <c r="B1255" t="s">
        <v>4217</v>
      </c>
      <c r="C1255">
        <v>130</v>
      </c>
      <c r="D1255">
        <v>2002</v>
      </c>
      <c r="E1255">
        <v>0</v>
      </c>
      <c r="F1255">
        <v>5</v>
      </c>
      <c r="H1255">
        <v>1</v>
      </c>
      <c r="J1255">
        <v>2</v>
      </c>
      <c r="K1255" t="s">
        <v>260</v>
      </c>
      <c r="L1255">
        <v>90</v>
      </c>
      <c r="M1255">
        <v>1</v>
      </c>
      <c r="N1255">
        <v>109</v>
      </c>
      <c r="O1255">
        <v>109</v>
      </c>
      <c r="P1255">
        <v>104</v>
      </c>
      <c r="Q1255">
        <v>0</v>
      </c>
      <c r="R1255">
        <v>0</v>
      </c>
      <c r="S1255" t="s">
        <v>4218</v>
      </c>
      <c r="T1255">
        <v>9180</v>
      </c>
      <c r="U1255" t="s">
        <v>2985</v>
      </c>
      <c r="V1255" t="s">
        <v>2985</v>
      </c>
      <c r="W1255" t="s">
        <v>385</v>
      </c>
      <c r="X1255">
        <v>2665</v>
      </c>
      <c r="Y1255" t="s">
        <v>257</v>
      </c>
      <c r="AA1255">
        <v>187</v>
      </c>
      <c r="AB1255" t="s">
        <v>4219</v>
      </c>
      <c r="AC1255" t="s">
        <v>4218</v>
      </c>
      <c r="AD1255">
        <v>5</v>
      </c>
      <c r="AE1255">
        <v>713892.03</v>
      </c>
      <c r="AF1255">
        <v>6168703.8300000001</v>
      </c>
    </row>
    <row r="1256" spans="1:32" x14ac:dyDescent="0.25">
      <c r="A1256" s="40">
        <v>1254</v>
      </c>
      <c r="B1256" t="s">
        <v>4220</v>
      </c>
      <c r="C1256">
        <v>120</v>
      </c>
      <c r="D1256">
        <v>1983</v>
      </c>
      <c r="E1256">
        <v>0</v>
      </c>
      <c r="F1256">
        <v>4</v>
      </c>
      <c r="H1256">
        <v>1</v>
      </c>
      <c r="J1256">
        <v>2</v>
      </c>
      <c r="K1256" t="s">
        <v>247</v>
      </c>
      <c r="M1256">
        <v>1</v>
      </c>
      <c r="N1256">
        <v>117</v>
      </c>
      <c r="O1256">
        <v>117</v>
      </c>
      <c r="P1256">
        <v>117</v>
      </c>
      <c r="Q1256">
        <v>0</v>
      </c>
      <c r="R1256">
        <v>0</v>
      </c>
      <c r="S1256" t="s">
        <v>4221</v>
      </c>
      <c r="T1256">
        <v>3834</v>
      </c>
      <c r="U1256" t="s">
        <v>3421</v>
      </c>
      <c r="V1256" t="s">
        <v>3421</v>
      </c>
      <c r="W1256" t="s">
        <v>308</v>
      </c>
      <c r="X1256">
        <v>2665</v>
      </c>
      <c r="Y1256" t="s">
        <v>257</v>
      </c>
      <c r="AA1256">
        <v>187</v>
      </c>
      <c r="AB1256" t="s">
        <v>4222</v>
      </c>
      <c r="AC1256" t="s">
        <v>4221</v>
      </c>
      <c r="AD1256">
        <v>5</v>
      </c>
      <c r="AE1256">
        <v>713227.23</v>
      </c>
      <c r="AF1256">
        <v>6168694.7400000002</v>
      </c>
    </row>
    <row r="1257" spans="1:32" x14ac:dyDescent="0.25">
      <c r="A1257" s="40">
        <v>1255</v>
      </c>
      <c r="B1257" t="s">
        <v>4223</v>
      </c>
      <c r="C1257">
        <v>130</v>
      </c>
      <c r="D1257">
        <v>1978</v>
      </c>
      <c r="E1257">
        <v>0</v>
      </c>
      <c r="F1257">
        <v>4</v>
      </c>
      <c r="H1257">
        <v>1</v>
      </c>
      <c r="J1257">
        <v>1</v>
      </c>
      <c r="K1257" t="s">
        <v>240</v>
      </c>
      <c r="M1257">
        <v>1</v>
      </c>
      <c r="N1257">
        <v>61</v>
      </c>
      <c r="O1257">
        <v>61</v>
      </c>
      <c r="P1257">
        <v>109</v>
      </c>
      <c r="Q1257">
        <v>0</v>
      </c>
      <c r="R1257">
        <v>0</v>
      </c>
      <c r="S1257" t="s">
        <v>4224</v>
      </c>
      <c r="T1257">
        <v>5475</v>
      </c>
      <c r="U1257" t="s">
        <v>3004</v>
      </c>
      <c r="V1257" t="s">
        <v>3004</v>
      </c>
      <c r="W1257" t="s">
        <v>707</v>
      </c>
      <c r="X1257">
        <v>2665</v>
      </c>
      <c r="Y1257" t="s">
        <v>257</v>
      </c>
      <c r="AA1257">
        <v>187</v>
      </c>
      <c r="AB1257" t="s">
        <v>4225</v>
      </c>
      <c r="AC1257" t="s">
        <v>4224</v>
      </c>
      <c r="AD1257">
        <v>5</v>
      </c>
      <c r="AE1257">
        <v>713648.61</v>
      </c>
      <c r="AF1257">
        <v>6169591.4900000002</v>
      </c>
    </row>
    <row r="1258" spans="1:32" x14ac:dyDescent="0.25">
      <c r="A1258" s="40">
        <v>1256</v>
      </c>
      <c r="B1258" t="s">
        <v>4226</v>
      </c>
      <c r="C1258">
        <v>120</v>
      </c>
      <c r="D1258">
        <v>1969</v>
      </c>
      <c r="E1258">
        <v>0</v>
      </c>
      <c r="F1258">
        <v>3</v>
      </c>
      <c r="H1258">
        <v>1</v>
      </c>
      <c r="J1258">
        <v>2</v>
      </c>
      <c r="K1258" t="s">
        <v>260</v>
      </c>
      <c r="M1258">
        <v>1</v>
      </c>
      <c r="N1258">
        <v>114</v>
      </c>
      <c r="O1258">
        <v>114</v>
      </c>
      <c r="P1258">
        <v>114</v>
      </c>
      <c r="Q1258">
        <v>0</v>
      </c>
      <c r="R1258">
        <v>0</v>
      </c>
      <c r="S1258" t="s">
        <v>4227</v>
      </c>
      <c r="T1258">
        <v>6178</v>
      </c>
      <c r="U1258" t="s">
        <v>2647</v>
      </c>
      <c r="V1258" t="s">
        <v>2647</v>
      </c>
      <c r="W1258" t="s">
        <v>473</v>
      </c>
      <c r="X1258">
        <v>2625</v>
      </c>
      <c r="Y1258" t="s">
        <v>244</v>
      </c>
      <c r="AA1258">
        <v>187</v>
      </c>
      <c r="AB1258" t="s">
        <v>4228</v>
      </c>
      <c r="AC1258" t="s">
        <v>4227</v>
      </c>
      <c r="AD1258">
        <v>5</v>
      </c>
      <c r="AE1258">
        <v>711548.05</v>
      </c>
      <c r="AF1258">
        <v>6171678.5300000003</v>
      </c>
    </row>
    <row r="1259" spans="1:32" x14ac:dyDescent="0.25">
      <c r="A1259" s="40">
        <v>1257</v>
      </c>
      <c r="B1259" t="s">
        <v>4229</v>
      </c>
      <c r="C1259">
        <v>130</v>
      </c>
      <c r="D1259">
        <v>1977</v>
      </c>
      <c r="E1259">
        <v>0</v>
      </c>
      <c r="F1259">
        <v>4</v>
      </c>
      <c r="H1259">
        <v>1</v>
      </c>
      <c r="J1259">
        <v>1</v>
      </c>
      <c r="K1259" t="s">
        <v>240</v>
      </c>
      <c r="M1259">
        <v>1</v>
      </c>
      <c r="N1259">
        <v>59</v>
      </c>
      <c r="O1259">
        <v>59</v>
      </c>
      <c r="P1259">
        <v>104</v>
      </c>
      <c r="Q1259">
        <v>0</v>
      </c>
      <c r="R1259">
        <v>0</v>
      </c>
      <c r="S1259" t="s">
        <v>4230</v>
      </c>
      <c r="T1259">
        <v>275</v>
      </c>
      <c r="U1259" t="s">
        <v>3090</v>
      </c>
      <c r="V1259" t="s">
        <v>3090</v>
      </c>
      <c r="W1259" t="s">
        <v>480</v>
      </c>
      <c r="X1259">
        <v>2665</v>
      </c>
      <c r="Y1259" t="s">
        <v>257</v>
      </c>
      <c r="AA1259">
        <v>187</v>
      </c>
      <c r="AB1259" t="s">
        <v>4231</v>
      </c>
      <c r="AC1259" t="s">
        <v>4230</v>
      </c>
      <c r="AD1259">
        <v>5</v>
      </c>
      <c r="AE1259">
        <v>713518.59</v>
      </c>
      <c r="AF1259">
        <v>6169471.8099999996</v>
      </c>
    </row>
    <row r="1260" spans="1:32" x14ac:dyDescent="0.25">
      <c r="A1260" s="40">
        <v>1258</v>
      </c>
      <c r="B1260" t="s">
        <v>4232</v>
      </c>
      <c r="C1260">
        <v>120</v>
      </c>
      <c r="D1260">
        <v>1976</v>
      </c>
      <c r="E1260">
        <v>0</v>
      </c>
      <c r="F1260">
        <v>3</v>
      </c>
      <c r="H1260">
        <v>1</v>
      </c>
      <c r="J1260">
        <v>2</v>
      </c>
      <c r="K1260" t="s">
        <v>260</v>
      </c>
      <c r="M1260">
        <v>1</v>
      </c>
      <c r="N1260">
        <v>103</v>
      </c>
      <c r="O1260">
        <v>103</v>
      </c>
      <c r="P1260">
        <v>103</v>
      </c>
      <c r="Q1260">
        <v>0</v>
      </c>
      <c r="R1260">
        <v>0</v>
      </c>
      <c r="S1260" t="s">
        <v>4233</v>
      </c>
      <c r="T1260">
        <v>3834</v>
      </c>
      <c r="U1260" t="s">
        <v>3421</v>
      </c>
      <c r="V1260" t="s">
        <v>3421</v>
      </c>
      <c r="W1260" t="s">
        <v>247</v>
      </c>
      <c r="X1260">
        <v>2665</v>
      </c>
      <c r="Y1260" t="s">
        <v>257</v>
      </c>
      <c r="AA1260">
        <v>187</v>
      </c>
      <c r="AB1260" t="s">
        <v>4234</v>
      </c>
      <c r="AC1260" t="s">
        <v>4233</v>
      </c>
      <c r="AD1260">
        <v>5</v>
      </c>
      <c r="AE1260">
        <v>713115.11</v>
      </c>
      <c r="AF1260">
        <v>6168694.6200000001</v>
      </c>
    </row>
    <row r="1261" spans="1:32" x14ac:dyDescent="0.25">
      <c r="A1261" s="40">
        <v>1259</v>
      </c>
      <c r="B1261" t="s">
        <v>4235</v>
      </c>
      <c r="C1261">
        <v>130</v>
      </c>
      <c r="D1261">
        <v>1978</v>
      </c>
      <c r="E1261">
        <v>0</v>
      </c>
      <c r="F1261">
        <v>4</v>
      </c>
      <c r="H1261">
        <v>1</v>
      </c>
      <c r="J1261">
        <v>1</v>
      </c>
      <c r="K1261" t="s">
        <v>240</v>
      </c>
      <c r="M1261">
        <v>1</v>
      </c>
      <c r="N1261">
        <v>61</v>
      </c>
      <c r="O1261">
        <v>61</v>
      </c>
      <c r="P1261">
        <v>109</v>
      </c>
      <c r="Q1261">
        <v>0</v>
      </c>
      <c r="R1261">
        <v>0</v>
      </c>
      <c r="S1261" t="s">
        <v>4236</v>
      </c>
      <c r="T1261">
        <v>5475</v>
      </c>
      <c r="U1261" t="s">
        <v>3004</v>
      </c>
      <c r="V1261" t="s">
        <v>3004</v>
      </c>
      <c r="W1261" t="s">
        <v>473</v>
      </c>
      <c r="X1261">
        <v>2665</v>
      </c>
      <c r="Y1261" t="s">
        <v>257</v>
      </c>
      <c r="AA1261">
        <v>187</v>
      </c>
      <c r="AB1261" t="s">
        <v>4237</v>
      </c>
      <c r="AC1261" t="s">
        <v>4236</v>
      </c>
      <c r="AD1261">
        <v>5</v>
      </c>
      <c r="AE1261">
        <v>713681.44</v>
      </c>
      <c r="AF1261">
        <v>6169640.9100000001</v>
      </c>
    </row>
    <row r="1262" spans="1:32" x14ac:dyDescent="0.25">
      <c r="A1262" s="40">
        <v>1260</v>
      </c>
      <c r="B1262" t="s">
        <v>4238</v>
      </c>
      <c r="C1262">
        <v>120</v>
      </c>
      <c r="D1262">
        <v>1971</v>
      </c>
      <c r="E1262">
        <v>0</v>
      </c>
      <c r="F1262">
        <v>3</v>
      </c>
      <c r="H1262">
        <v>1</v>
      </c>
      <c r="J1262">
        <v>2</v>
      </c>
      <c r="K1262" t="s">
        <v>260</v>
      </c>
      <c r="M1262">
        <v>1</v>
      </c>
      <c r="N1262">
        <v>154</v>
      </c>
      <c r="O1262">
        <v>154</v>
      </c>
      <c r="P1262">
        <v>154</v>
      </c>
      <c r="Q1262">
        <v>0</v>
      </c>
      <c r="R1262">
        <v>0</v>
      </c>
      <c r="S1262" t="s">
        <v>4239</v>
      </c>
      <c r="T1262">
        <v>6178</v>
      </c>
      <c r="U1262" t="s">
        <v>2647</v>
      </c>
      <c r="V1262" t="s">
        <v>2647</v>
      </c>
      <c r="W1262" t="s">
        <v>385</v>
      </c>
      <c r="X1262">
        <v>2625</v>
      </c>
      <c r="Y1262" t="s">
        <v>244</v>
      </c>
      <c r="AA1262">
        <v>187</v>
      </c>
      <c r="AB1262" t="s">
        <v>4240</v>
      </c>
      <c r="AC1262" t="s">
        <v>4239</v>
      </c>
      <c r="AD1262">
        <v>5</v>
      </c>
      <c r="AE1262">
        <v>711733.94</v>
      </c>
      <c r="AF1262">
        <v>6171633.7000000002</v>
      </c>
    </row>
    <row r="1263" spans="1:32" x14ac:dyDescent="0.25">
      <c r="A1263" s="40">
        <v>1261</v>
      </c>
      <c r="B1263" t="s">
        <v>4241</v>
      </c>
      <c r="C1263">
        <v>120</v>
      </c>
      <c r="D1263">
        <v>1962</v>
      </c>
      <c r="E1263">
        <v>1997</v>
      </c>
      <c r="F1263">
        <v>4</v>
      </c>
      <c r="H1263">
        <v>1</v>
      </c>
      <c r="J1263">
        <v>2</v>
      </c>
      <c r="K1263" t="s">
        <v>260</v>
      </c>
      <c r="L1263">
        <v>4</v>
      </c>
      <c r="M1263">
        <v>1</v>
      </c>
      <c r="N1263">
        <v>170</v>
      </c>
      <c r="O1263">
        <v>170</v>
      </c>
      <c r="P1263">
        <v>170</v>
      </c>
      <c r="Q1263">
        <v>0</v>
      </c>
      <c r="R1263">
        <v>0</v>
      </c>
      <c r="S1263" t="s">
        <v>4242</v>
      </c>
      <c r="T1263">
        <v>7349</v>
      </c>
      <c r="U1263" t="s">
        <v>3232</v>
      </c>
      <c r="V1263" t="s">
        <v>3232</v>
      </c>
      <c r="W1263" t="s">
        <v>308</v>
      </c>
      <c r="X1263">
        <v>2665</v>
      </c>
      <c r="Y1263" t="s">
        <v>257</v>
      </c>
      <c r="AA1263">
        <v>187</v>
      </c>
      <c r="AB1263" t="s">
        <v>4243</v>
      </c>
      <c r="AC1263" t="s">
        <v>4242</v>
      </c>
      <c r="AD1263">
        <v>5</v>
      </c>
      <c r="AE1263">
        <v>713576.31</v>
      </c>
      <c r="AF1263">
        <v>6168954.6200000001</v>
      </c>
    </row>
    <row r="1264" spans="1:32" x14ac:dyDescent="0.25">
      <c r="A1264" s="40">
        <v>1262</v>
      </c>
      <c r="B1264" t="s">
        <v>4244</v>
      </c>
      <c r="C1264">
        <v>120</v>
      </c>
      <c r="D1264">
        <v>1973</v>
      </c>
      <c r="E1264">
        <v>0</v>
      </c>
      <c r="F1264">
        <v>3</v>
      </c>
      <c r="H1264">
        <v>1</v>
      </c>
      <c r="J1264">
        <v>2</v>
      </c>
      <c r="K1264" t="s">
        <v>260</v>
      </c>
      <c r="M1264">
        <v>1</v>
      </c>
      <c r="N1264">
        <v>143</v>
      </c>
      <c r="O1264">
        <v>143</v>
      </c>
      <c r="P1264">
        <v>143</v>
      </c>
      <c r="Q1264">
        <v>0</v>
      </c>
      <c r="R1264">
        <v>0</v>
      </c>
      <c r="S1264" t="s">
        <v>4245</v>
      </c>
      <c r="T1264">
        <v>7882</v>
      </c>
      <c r="U1264" t="s">
        <v>372</v>
      </c>
      <c r="V1264" t="s">
        <v>372</v>
      </c>
      <c r="W1264" t="s">
        <v>268</v>
      </c>
      <c r="X1264">
        <v>2625</v>
      </c>
      <c r="Y1264" t="s">
        <v>244</v>
      </c>
      <c r="AA1264">
        <v>187</v>
      </c>
      <c r="AB1264" t="s">
        <v>4246</v>
      </c>
      <c r="AC1264" t="s">
        <v>4245</v>
      </c>
      <c r="AD1264">
        <v>5</v>
      </c>
      <c r="AE1264">
        <v>711830.69</v>
      </c>
      <c r="AF1264">
        <v>6171648.8099999996</v>
      </c>
    </row>
    <row r="1265" spans="1:32" x14ac:dyDescent="0.25">
      <c r="A1265" s="40">
        <v>1263</v>
      </c>
      <c r="B1265" t="s">
        <v>4247</v>
      </c>
      <c r="C1265">
        <v>140</v>
      </c>
      <c r="D1265">
        <v>1966</v>
      </c>
      <c r="E1265">
        <v>0</v>
      </c>
      <c r="F1265">
        <v>1</v>
      </c>
      <c r="H1265">
        <v>6</v>
      </c>
      <c r="J1265">
        <v>1</v>
      </c>
      <c r="K1265" t="s">
        <v>240</v>
      </c>
      <c r="M1265">
        <v>6</v>
      </c>
      <c r="N1265">
        <v>543</v>
      </c>
      <c r="O1265">
        <v>3338</v>
      </c>
      <c r="P1265">
        <v>3228</v>
      </c>
      <c r="Q1265">
        <v>0</v>
      </c>
      <c r="R1265">
        <v>0</v>
      </c>
      <c r="S1265" t="s">
        <v>4248</v>
      </c>
      <c r="T1265">
        <v>9267</v>
      </c>
      <c r="U1265" t="s">
        <v>2485</v>
      </c>
      <c r="V1265" t="s">
        <v>2485</v>
      </c>
      <c r="W1265" t="s">
        <v>272</v>
      </c>
      <c r="X1265">
        <v>2665</v>
      </c>
      <c r="Y1265" t="s">
        <v>257</v>
      </c>
      <c r="AA1265">
        <v>187</v>
      </c>
      <c r="AB1265" t="s">
        <v>2486</v>
      </c>
      <c r="AC1265" t="s">
        <v>4248</v>
      </c>
      <c r="AD1265">
        <v>5</v>
      </c>
      <c r="AE1265">
        <v>713032.52</v>
      </c>
      <c r="AF1265">
        <v>6169435.4100000001</v>
      </c>
    </row>
    <row r="1266" spans="1:32" x14ac:dyDescent="0.25">
      <c r="A1266" s="40">
        <v>1264</v>
      </c>
      <c r="B1266" t="s">
        <v>4249</v>
      </c>
      <c r="C1266">
        <v>120</v>
      </c>
      <c r="D1266">
        <v>1973</v>
      </c>
      <c r="E1266">
        <v>0</v>
      </c>
      <c r="F1266">
        <v>90</v>
      </c>
      <c r="H1266">
        <v>1</v>
      </c>
      <c r="J1266">
        <v>2</v>
      </c>
      <c r="K1266" t="s">
        <v>260</v>
      </c>
      <c r="M1266">
        <v>1</v>
      </c>
      <c r="N1266">
        <v>109</v>
      </c>
      <c r="O1266">
        <v>109</v>
      </c>
      <c r="P1266">
        <v>109</v>
      </c>
      <c r="Q1266">
        <v>0</v>
      </c>
      <c r="R1266">
        <v>0</v>
      </c>
      <c r="S1266" t="s">
        <v>4250</v>
      </c>
      <c r="T1266">
        <v>6710</v>
      </c>
      <c r="U1266" t="s">
        <v>327</v>
      </c>
      <c r="V1266" t="s">
        <v>327</v>
      </c>
      <c r="W1266" t="s">
        <v>4251</v>
      </c>
      <c r="X1266">
        <v>2625</v>
      </c>
      <c r="Y1266" t="s">
        <v>244</v>
      </c>
      <c r="AA1266">
        <v>187</v>
      </c>
      <c r="AB1266" t="s">
        <v>4252</v>
      </c>
      <c r="AC1266" t="s">
        <v>4250</v>
      </c>
      <c r="AD1266">
        <v>5</v>
      </c>
      <c r="AE1266">
        <v>710702.9</v>
      </c>
      <c r="AF1266">
        <v>6171947.0099999998</v>
      </c>
    </row>
    <row r="1267" spans="1:32" x14ac:dyDescent="0.25">
      <c r="A1267" s="40">
        <v>1265</v>
      </c>
      <c r="B1267" t="s">
        <v>4253</v>
      </c>
      <c r="C1267">
        <v>120</v>
      </c>
      <c r="D1267">
        <v>1990</v>
      </c>
      <c r="E1267">
        <v>1991</v>
      </c>
      <c r="F1267">
        <v>5</v>
      </c>
      <c r="H1267">
        <v>1</v>
      </c>
      <c r="J1267">
        <v>2</v>
      </c>
      <c r="K1267" t="s">
        <v>260</v>
      </c>
      <c r="M1267">
        <v>1</v>
      </c>
      <c r="N1267">
        <v>134</v>
      </c>
      <c r="O1267">
        <v>134</v>
      </c>
      <c r="P1267">
        <v>171</v>
      </c>
      <c r="Q1267">
        <v>0</v>
      </c>
      <c r="R1267">
        <v>0</v>
      </c>
      <c r="S1267" t="s">
        <v>4254</v>
      </c>
      <c r="T1267">
        <v>5510</v>
      </c>
      <c r="U1267" t="s">
        <v>3897</v>
      </c>
      <c r="V1267" t="s">
        <v>3897</v>
      </c>
      <c r="W1267" t="s">
        <v>721</v>
      </c>
      <c r="X1267">
        <v>2625</v>
      </c>
      <c r="Y1267" t="s">
        <v>244</v>
      </c>
      <c r="AA1267">
        <v>187</v>
      </c>
      <c r="AB1267" t="s">
        <v>4255</v>
      </c>
      <c r="AC1267" t="s">
        <v>4254</v>
      </c>
      <c r="AD1267">
        <v>5</v>
      </c>
      <c r="AE1267">
        <v>711896.96</v>
      </c>
      <c r="AF1267">
        <v>6170361.7999999998</v>
      </c>
    </row>
    <row r="1268" spans="1:32" x14ac:dyDescent="0.25">
      <c r="A1268" s="40">
        <v>1266</v>
      </c>
      <c r="B1268" t="s">
        <v>4256</v>
      </c>
      <c r="C1268">
        <v>120</v>
      </c>
      <c r="D1268">
        <v>1971</v>
      </c>
      <c r="E1268">
        <v>1992</v>
      </c>
      <c r="F1268">
        <v>3</v>
      </c>
      <c r="H1268">
        <v>1</v>
      </c>
      <c r="J1268">
        <v>2</v>
      </c>
      <c r="K1268" t="s">
        <v>260</v>
      </c>
      <c r="M1268">
        <v>1</v>
      </c>
      <c r="N1268">
        <v>117</v>
      </c>
      <c r="O1268">
        <v>117</v>
      </c>
      <c r="P1268">
        <v>106</v>
      </c>
      <c r="Q1268">
        <v>0</v>
      </c>
      <c r="R1268">
        <v>0</v>
      </c>
      <c r="S1268" t="s">
        <v>4257</v>
      </c>
      <c r="T1268">
        <v>6178</v>
      </c>
      <c r="U1268" t="s">
        <v>2647</v>
      </c>
      <c r="V1268" t="s">
        <v>2647</v>
      </c>
      <c r="W1268" t="s">
        <v>323</v>
      </c>
      <c r="X1268">
        <v>2625</v>
      </c>
      <c r="Y1268" t="s">
        <v>244</v>
      </c>
      <c r="AA1268">
        <v>187</v>
      </c>
      <c r="AB1268" t="s">
        <v>4258</v>
      </c>
      <c r="AC1268" t="s">
        <v>4257</v>
      </c>
      <c r="AD1268">
        <v>5</v>
      </c>
      <c r="AE1268">
        <v>711567.89</v>
      </c>
      <c r="AF1268">
        <v>6171764.0099999998</v>
      </c>
    </row>
    <row r="1269" spans="1:32" x14ac:dyDescent="0.25">
      <c r="A1269" s="40">
        <v>1267</v>
      </c>
      <c r="B1269" t="s">
        <v>4259</v>
      </c>
      <c r="C1269">
        <v>120</v>
      </c>
      <c r="D1269">
        <v>2000</v>
      </c>
      <c r="E1269">
        <v>0</v>
      </c>
      <c r="F1269">
        <v>4</v>
      </c>
      <c r="H1269">
        <v>1</v>
      </c>
      <c r="J1269">
        <v>2</v>
      </c>
      <c r="K1269" t="s">
        <v>260</v>
      </c>
      <c r="L1269">
        <v>90</v>
      </c>
      <c r="M1269">
        <v>1</v>
      </c>
      <c r="N1269">
        <v>153</v>
      </c>
      <c r="O1269">
        <v>153</v>
      </c>
      <c r="P1269">
        <v>153</v>
      </c>
      <c r="Q1269">
        <v>0</v>
      </c>
      <c r="R1269">
        <v>0</v>
      </c>
      <c r="S1269" t="s">
        <v>4260</v>
      </c>
      <c r="T1269">
        <v>8202</v>
      </c>
      <c r="U1269" t="s">
        <v>3103</v>
      </c>
      <c r="V1269" t="s">
        <v>3103</v>
      </c>
      <c r="W1269" t="s">
        <v>281</v>
      </c>
      <c r="X1269">
        <v>2665</v>
      </c>
      <c r="Y1269" t="s">
        <v>257</v>
      </c>
      <c r="AA1269">
        <v>187</v>
      </c>
      <c r="AB1269" t="s">
        <v>4261</v>
      </c>
      <c r="AC1269" t="s">
        <v>4260</v>
      </c>
      <c r="AD1269">
        <v>5</v>
      </c>
      <c r="AE1269">
        <v>712269.2</v>
      </c>
      <c r="AF1269">
        <v>6169104.3899999997</v>
      </c>
    </row>
    <row r="1270" spans="1:32" x14ac:dyDescent="0.25">
      <c r="A1270" s="40">
        <v>1268</v>
      </c>
      <c r="B1270" t="s">
        <v>4262</v>
      </c>
      <c r="C1270">
        <v>120</v>
      </c>
      <c r="D1270">
        <v>1985</v>
      </c>
      <c r="E1270">
        <v>0</v>
      </c>
      <c r="F1270">
        <v>4</v>
      </c>
      <c r="H1270">
        <v>1</v>
      </c>
      <c r="J1270">
        <v>2</v>
      </c>
      <c r="K1270" t="s">
        <v>260</v>
      </c>
      <c r="M1270">
        <v>1</v>
      </c>
      <c r="N1270">
        <v>126</v>
      </c>
      <c r="O1270">
        <v>126</v>
      </c>
      <c r="P1270">
        <v>126</v>
      </c>
      <c r="Q1270">
        <v>0</v>
      </c>
      <c r="R1270">
        <v>0</v>
      </c>
      <c r="S1270" t="s">
        <v>4263</v>
      </c>
      <c r="T1270">
        <v>3834</v>
      </c>
      <c r="U1270" t="s">
        <v>3421</v>
      </c>
      <c r="V1270" t="s">
        <v>3421</v>
      </c>
      <c r="W1270" t="s">
        <v>811</v>
      </c>
      <c r="X1270">
        <v>2665</v>
      </c>
      <c r="Y1270" t="s">
        <v>257</v>
      </c>
      <c r="AA1270">
        <v>187</v>
      </c>
      <c r="AB1270" t="s">
        <v>4264</v>
      </c>
      <c r="AC1270" t="s">
        <v>4263</v>
      </c>
      <c r="AD1270">
        <v>5</v>
      </c>
      <c r="AE1270">
        <v>713196.05</v>
      </c>
      <c r="AF1270">
        <v>6168683.9800000004</v>
      </c>
    </row>
    <row r="1271" spans="1:32" x14ac:dyDescent="0.25">
      <c r="A1271" s="40">
        <v>1269</v>
      </c>
      <c r="B1271" t="s">
        <v>4265</v>
      </c>
      <c r="C1271">
        <v>130</v>
      </c>
      <c r="D1271">
        <v>1961</v>
      </c>
      <c r="E1271">
        <v>0</v>
      </c>
      <c r="F1271">
        <v>3</v>
      </c>
      <c r="H1271">
        <v>2</v>
      </c>
      <c r="J1271">
        <v>2</v>
      </c>
      <c r="K1271" t="s">
        <v>260</v>
      </c>
      <c r="M1271">
        <v>1</v>
      </c>
      <c r="N1271">
        <v>92</v>
      </c>
      <c r="O1271">
        <v>92</v>
      </c>
      <c r="P1271">
        <v>92</v>
      </c>
      <c r="Q1271">
        <v>0</v>
      </c>
      <c r="R1271">
        <v>0</v>
      </c>
      <c r="S1271" t="s">
        <v>4266</v>
      </c>
      <c r="T1271">
        <v>7349</v>
      </c>
      <c r="U1271" t="s">
        <v>3232</v>
      </c>
      <c r="V1271" t="s">
        <v>3232</v>
      </c>
      <c r="W1271" t="s">
        <v>393</v>
      </c>
      <c r="X1271">
        <v>2665</v>
      </c>
      <c r="Y1271" t="s">
        <v>257</v>
      </c>
      <c r="AA1271">
        <v>187</v>
      </c>
      <c r="AB1271" t="s">
        <v>4267</v>
      </c>
      <c r="AC1271" t="s">
        <v>4266</v>
      </c>
      <c r="AD1271">
        <v>5</v>
      </c>
      <c r="AE1271">
        <v>713540.29</v>
      </c>
      <c r="AF1271">
        <v>6168911.8300000001</v>
      </c>
    </row>
    <row r="1272" spans="1:32" x14ac:dyDescent="0.25">
      <c r="A1272" s="40">
        <v>1270</v>
      </c>
      <c r="B1272" t="s">
        <v>4268</v>
      </c>
      <c r="C1272">
        <v>130</v>
      </c>
      <c r="D1272">
        <v>1977</v>
      </c>
      <c r="E1272">
        <v>0</v>
      </c>
      <c r="F1272">
        <v>4</v>
      </c>
      <c r="H1272">
        <v>1</v>
      </c>
      <c r="J1272">
        <v>1</v>
      </c>
      <c r="K1272" t="s">
        <v>240</v>
      </c>
      <c r="M1272">
        <v>1</v>
      </c>
      <c r="N1272">
        <v>59</v>
      </c>
      <c r="O1272">
        <v>59</v>
      </c>
      <c r="P1272">
        <v>104</v>
      </c>
      <c r="Q1272">
        <v>0</v>
      </c>
      <c r="R1272">
        <v>0</v>
      </c>
      <c r="S1272" t="s">
        <v>4269</v>
      </c>
      <c r="T1272">
        <v>275</v>
      </c>
      <c r="U1272" t="s">
        <v>3090</v>
      </c>
      <c r="V1272" t="s">
        <v>3090</v>
      </c>
      <c r="W1272" t="s">
        <v>337</v>
      </c>
      <c r="X1272">
        <v>2665</v>
      </c>
      <c r="Y1272" t="s">
        <v>257</v>
      </c>
      <c r="AA1272">
        <v>187</v>
      </c>
      <c r="AB1272" t="s">
        <v>4270</v>
      </c>
      <c r="AC1272" t="s">
        <v>4269</v>
      </c>
      <c r="AD1272">
        <v>5</v>
      </c>
      <c r="AE1272">
        <v>713554.87</v>
      </c>
      <c r="AF1272">
        <v>6169487.8200000003</v>
      </c>
    </row>
    <row r="1273" spans="1:32" x14ac:dyDescent="0.25">
      <c r="A1273" s="40">
        <v>1271</v>
      </c>
      <c r="B1273" t="s">
        <v>4271</v>
      </c>
      <c r="C1273">
        <v>130</v>
      </c>
      <c r="D1273">
        <v>2002</v>
      </c>
      <c r="E1273">
        <v>0</v>
      </c>
      <c r="F1273">
        <v>5</v>
      </c>
      <c r="H1273">
        <v>1</v>
      </c>
      <c r="J1273">
        <v>2</v>
      </c>
      <c r="K1273" t="s">
        <v>260</v>
      </c>
      <c r="L1273">
        <v>90</v>
      </c>
      <c r="M1273">
        <v>1</v>
      </c>
      <c r="N1273">
        <v>109</v>
      </c>
      <c r="O1273">
        <v>109</v>
      </c>
      <c r="P1273">
        <v>104</v>
      </c>
      <c r="Q1273">
        <v>0</v>
      </c>
      <c r="R1273">
        <v>0</v>
      </c>
      <c r="S1273" t="s">
        <v>4272</v>
      </c>
      <c r="T1273">
        <v>9180</v>
      </c>
      <c r="U1273" t="s">
        <v>2985</v>
      </c>
      <c r="V1273" t="s">
        <v>2985</v>
      </c>
      <c r="W1273" t="s">
        <v>454</v>
      </c>
      <c r="X1273">
        <v>2665</v>
      </c>
      <c r="Y1273" t="s">
        <v>257</v>
      </c>
      <c r="AA1273">
        <v>187</v>
      </c>
      <c r="AB1273" t="s">
        <v>4273</v>
      </c>
      <c r="AC1273" t="s">
        <v>4272</v>
      </c>
      <c r="AD1273">
        <v>5</v>
      </c>
      <c r="AE1273">
        <v>713885.44</v>
      </c>
      <c r="AF1273">
        <v>6168739.7400000002</v>
      </c>
    </row>
    <row r="1274" spans="1:32" x14ac:dyDescent="0.25">
      <c r="A1274" s="40">
        <v>1272</v>
      </c>
      <c r="B1274" t="s">
        <v>4274</v>
      </c>
      <c r="C1274">
        <v>120</v>
      </c>
      <c r="D1274">
        <v>1900</v>
      </c>
      <c r="E1274">
        <v>1983</v>
      </c>
      <c r="F1274">
        <v>90</v>
      </c>
      <c r="H1274">
        <v>1</v>
      </c>
      <c r="J1274">
        <v>2</v>
      </c>
      <c r="K1274" t="s">
        <v>260</v>
      </c>
      <c r="L1274">
        <v>2</v>
      </c>
      <c r="M1274">
        <v>1</v>
      </c>
      <c r="N1274">
        <v>134</v>
      </c>
      <c r="O1274">
        <v>134</v>
      </c>
      <c r="P1274">
        <v>199</v>
      </c>
      <c r="Q1274">
        <v>0</v>
      </c>
      <c r="R1274">
        <v>0</v>
      </c>
      <c r="S1274" t="s">
        <v>4275</v>
      </c>
      <c r="T1274">
        <v>7882</v>
      </c>
      <c r="U1274" t="s">
        <v>372</v>
      </c>
      <c r="V1274" t="s">
        <v>372</v>
      </c>
      <c r="W1274" t="s">
        <v>4276</v>
      </c>
      <c r="X1274">
        <v>2625</v>
      </c>
      <c r="Y1274" t="s">
        <v>244</v>
      </c>
      <c r="AA1274">
        <v>187</v>
      </c>
      <c r="AB1274" t="s">
        <v>4277</v>
      </c>
      <c r="AC1274" t="s">
        <v>4275</v>
      </c>
      <c r="AD1274">
        <v>5</v>
      </c>
      <c r="AE1274">
        <v>711899.9</v>
      </c>
      <c r="AF1274">
        <v>6172334.8200000003</v>
      </c>
    </row>
    <row r="1275" spans="1:32" x14ac:dyDescent="0.25">
      <c r="A1275" s="40">
        <v>1273</v>
      </c>
      <c r="B1275" t="s">
        <v>4278</v>
      </c>
      <c r="C1275">
        <v>130</v>
      </c>
      <c r="D1275">
        <v>1978</v>
      </c>
      <c r="E1275">
        <v>0</v>
      </c>
      <c r="F1275">
        <v>4</v>
      </c>
      <c r="H1275">
        <v>1</v>
      </c>
      <c r="J1275">
        <v>1</v>
      </c>
      <c r="K1275" t="s">
        <v>240</v>
      </c>
      <c r="M1275">
        <v>1</v>
      </c>
      <c r="N1275">
        <v>63</v>
      </c>
      <c r="O1275">
        <v>63</v>
      </c>
      <c r="P1275">
        <v>112</v>
      </c>
      <c r="Q1275">
        <v>0</v>
      </c>
      <c r="R1275">
        <v>0</v>
      </c>
      <c r="S1275" t="s">
        <v>4279</v>
      </c>
      <c r="T1275">
        <v>2225</v>
      </c>
      <c r="U1275" t="s">
        <v>2694</v>
      </c>
      <c r="V1275" t="s">
        <v>2694</v>
      </c>
      <c r="W1275" t="s">
        <v>253</v>
      </c>
      <c r="X1275">
        <v>2665</v>
      </c>
      <c r="Y1275" t="s">
        <v>257</v>
      </c>
      <c r="AA1275">
        <v>187</v>
      </c>
      <c r="AB1275" t="s">
        <v>4280</v>
      </c>
      <c r="AC1275" t="s">
        <v>4279</v>
      </c>
      <c r="AD1275">
        <v>5</v>
      </c>
      <c r="AE1275">
        <v>713411.64</v>
      </c>
      <c r="AF1275">
        <v>6169712.5099999998</v>
      </c>
    </row>
    <row r="1276" spans="1:32" x14ac:dyDescent="0.25">
      <c r="A1276" s="40">
        <v>1274</v>
      </c>
      <c r="B1276" t="s">
        <v>4281</v>
      </c>
      <c r="C1276">
        <v>120</v>
      </c>
      <c r="D1276">
        <v>1972</v>
      </c>
      <c r="E1276">
        <v>1981</v>
      </c>
      <c r="F1276">
        <v>3</v>
      </c>
      <c r="H1276">
        <v>1</v>
      </c>
      <c r="J1276">
        <v>1</v>
      </c>
      <c r="K1276" t="s">
        <v>240</v>
      </c>
      <c r="M1276">
        <v>1</v>
      </c>
      <c r="N1276">
        <v>112</v>
      </c>
      <c r="O1276">
        <v>112</v>
      </c>
      <c r="P1276">
        <v>152</v>
      </c>
      <c r="Q1276">
        <v>0</v>
      </c>
      <c r="R1276">
        <v>0</v>
      </c>
      <c r="S1276" t="s">
        <v>4282</v>
      </c>
      <c r="T1276">
        <v>6391</v>
      </c>
      <c r="U1276" t="s">
        <v>539</v>
      </c>
      <c r="V1276" t="s">
        <v>539</v>
      </c>
      <c r="W1276" t="s">
        <v>945</v>
      </c>
      <c r="X1276">
        <v>2625</v>
      </c>
      <c r="Y1276" t="s">
        <v>244</v>
      </c>
      <c r="AA1276">
        <v>187</v>
      </c>
      <c r="AB1276" t="s">
        <v>4283</v>
      </c>
      <c r="AC1276" t="s">
        <v>4282</v>
      </c>
      <c r="AD1276">
        <v>5</v>
      </c>
      <c r="AE1276">
        <v>711328.45</v>
      </c>
      <c r="AF1276">
        <v>6171546.2000000002</v>
      </c>
    </row>
    <row r="1277" spans="1:32" x14ac:dyDescent="0.25">
      <c r="A1277" s="40">
        <v>1275</v>
      </c>
      <c r="B1277" t="s">
        <v>4284</v>
      </c>
      <c r="C1277">
        <v>120</v>
      </c>
      <c r="D1277">
        <v>1966</v>
      </c>
      <c r="E1277">
        <v>0</v>
      </c>
      <c r="F1277">
        <v>3</v>
      </c>
      <c r="H1277">
        <v>1</v>
      </c>
      <c r="J1277">
        <v>1</v>
      </c>
      <c r="K1277" t="s">
        <v>240</v>
      </c>
      <c r="M1277">
        <v>1</v>
      </c>
      <c r="N1277">
        <v>102</v>
      </c>
      <c r="O1277">
        <v>102</v>
      </c>
      <c r="P1277">
        <v>102</v>
      </c>
      <c r="Q1277">
        <v>0</v>
      </c>
      <c r="R1277">
        <v>0</v>
      </c>
      <c r="S1277" t="s">
        <v>4285</v>
      </c>
      <c r="T1277">
        <v>6391</v>
      </c>
      <c r="U1277" t="s">
        <v>539</v>
      </c>
      <c r="V1277" t="s">
        <v>539</v>
      </c>
      <c r="W1277" t="s">
        <v>481</v>
      </c>
      <c r="X1277">
        <v>2625</v>
      </c>
      <c r="Y1277" t="s">
        <v>244</v>
      </c>
      <c r="AA1277">
        <v>187</v>
      </c>
      <c r="AB1277" t="s">
        <v>4286</v>
      </c>
      <c r="AC1277" t="s">
        <v>4285</v>
      </c>
      <c r="AD1277">
        <v>5</v>
      </c>
      <c r="AE1277">
        <v>711322.61</v>
      </c>
      <c r="AF1277">
        <v>6171578.7300000004</v>
      </c>
    </row>
    <row r="1278" spans="1:32" x14ac:dyDescent="0.25">
      <c r="A1278" s="40">
        <v>1276</v>
      </c>
      <c r="B1278" t="s">
        <v>4287</v>
      </c>
      <c r="C1278">
        <v>130</v>
      </c>
      <c r="D1278">
        <v>1978</v>
      </c>
      <c r="E1278">
        <v>0</v>
      </c>
      <c r="F1278">
        <v>4</v>
      </c>
      <c r="H1278">
        <v>1</v>
      </c>
      <c r="J1278">
        <v>1</v>
      </c>
      <c r="K1278" t="s">
        <v>240</v>
      </c>
      <c r="M1278">
        <v>1</v>
      </c>
      <c r="N1278">
        <v>61</v>
      </c>
      <c r="O1278">
        <v>61</v>
      </c>
      <c r="P1278">
        <v>109</v>
      </c>
      <c r="Q1278">
        <v>0</v>
      </c>
      <c r="R1278">
        <v>0</v>
      </c>
      <c r="S1278" t="s">
        <v>4288</v>
      </c>
      <c r="T1278">
        <v>2225</v>
      </c>
      <c r="U1278" t="s">
        <v>2694</v>
      </c>
      <c r="V1278" t="s">
        <v>2694</v>
      </c>
      <c r="W1278" t="s">
        <v>573</v>
      </c>
      <c r="X1278">
        <v>2665</v>
      </c>
      <c r="Y1278" t="s">
        <v>257</v>
      </c>
      <c r="AA1278">
        <v>187</v>
      </c>
      <c r="AB1278" t="s">
        <v>4289</v>
      </c>
      <c r="AC1278" t="s">
        <v>4288</v>
      </c>
      <c r="AD1278">
        <v>5</v>
      </c>
      <c r="AE1278">
        <v>713447.27</v>
      </c>
      <c r="AF1278">
        <v>6169654.5499999998</v>
      </c>
    </row>
    <row r="1279" spans="1:32" x14ac:dyDescent="0.25">
      <c r="A1279" s="40">
        <v>1277</v>
      </c>
      <c r="B1279" t="s">
        <v>4290</v>
      </c>
      <c r="C1279">
        <v>120</v>
      </c>
      <c r="D1279">
        <v>1967</v>
      </c>
      <c r="E1279">
        <v>1971</v>
      </c>
      <c r="F1279">
        <v>1</v>
      </c>
      <c r="H1279">
        <v>1</v>
      </c>
      <c r="J1279">
        <v>1</v>
      </c>
      <c r="K1279" t="s">
        <v>240</v>
      </c>
      <c r="M1279">
        <v>1</v>
      </c>
      <c r="N1279">
        <v>173</v>
      </c>
      <c r="O1279">
        <v>173</v>
      </c>
      <c r="P1279">
        <v>173</v>
      </c>
      <c r="Q1279">
        <v>0</v>
      </c>
      <c r="R1279">
        <v>0</v>
      </c>
      <c r="S1279" t="s">
        <v>4291</v>
      </c>
      <c r="T1279">
        <v>6391</v>
      </c>
      <c r="U1279" t="s">
        <v>539</v>
      </c>
      <c r="V1279" t="s">
        <v>539</v>
      </c>
      <c r="W1279" t="s">
        <v>2363</v>
      </c>
      <c r="X1279">
        <v>2625</v>
      </c>
      <c r="Y1279" t="s">
        <v>244</v>
      </c>
      <c r="AA1279">
        <v>187</v>
      </c>
      <c r="AB1279" t="s">
        <v>4292</v>
      </c>
      <c r="AC1279" t="s">
        <v>4291</v>
      </c>
      <c r="AD1279">
        <v>5</v>
      </c>
      <c r="AE1279">
        <v>711149.86</v>
      </c>
      <c r="AF1279">
        <v>6172109.5899999999</v>
      </c>
    </row>
    <row r="1280" spans="1:32" x14ac:dyDescent="0.25">
      <c r="A1280" s="40">
        <v>1278</v>
      </c>
      <c r="B1280" t="s">
        <v>4293</v>
      </c>
      <c r="C1280">
        <v>140</v>
      </c>
      <c r="D1280">
        <v>1965</v>
      </c>
      <c r="E1280">
        <v>0</v>
      </c>
      <c r="F1280">
        <v>5</v>
      </c>
      <c r="H1280">
        <v>1</v>
      </c>
      <c r="J1280">
        <v>2</v>
      </c>
      <c r="K1280" t="s">
        <v>260</v>
      </c>
      <c r="M1280">
        <v>1</v>
      </c>
      <c r="N1280">
        <v>153</v>
      </c>
      <c r="O1280">
        <v>153</v>
      </c>
      <c r="P1280">
        <v>266</v>
      </c>
      <c r="Q1280">
        <v>0</v>
      </c>
      <c r="R1280">
        <v>0</v>
      </c>
      <c r="S1280" t="s">
        <v>4294</v>
      </c>
      <c r="T1280">
        <v>2236</v>
      </c>
      <c r="U1280" t="s">
        <v>4295</v>
      </c>
      <c r="V1280" t="s">
        <v>4295</v>
      </c>
      <c r="W1280" t="s">
        <v>247</v>
      </c>
      <c r="X1280">
        <v>2665</v>
      </c>
      <c r="Y1280" t="s">
        <v>257</v>
      </c>
      <c r="AA1280">
        <v>187</v>
      </c>
      <c r="AB1280" t="s">
        <v>4296</v>
      </c>
      <c r="AC1280" t="s">
        <v>4294</v>
      </c>
      <c r="AD1280">
        <v>5</v>
      </c>
      <c r="AE1280">
        <v>713292.56</v>
      </c>
      <c r="AF1280">
        <v>6168768.3399999999</v>
      </c>
    </row>
    <row r="1281" spans="1:32" x14ac:dyDescent="0.25">
      <c r="A1281" s="40">
        <v>1279</v>
      </c>
      <c r="B1281" t="s">
        <v>4297</v>
      </c>
      <c r="C1281">
        <v>120</v>
      </c>
      <c r="D1281">
        <v>1968</v>
      </c>
      <c r="E1281">
        <v>1989</v>
      </c>
      <c r="F1281">
        <v>10</v>
      </c>
      <c r="H1281">
        <v>1</v>
      </c>
      <c r="J1281">
        <v>1</v>
      </c>
      <c r="K1281" t="s">
        <v>240</v>
      </c>
      <c r="M1281">
        <v>1</v>
      </c>
      <c r="N1281">
        <v>138</v>
      </c>
      <c r="O1281">
        <v>138</v>
      </c>
      <c r="P1281">
        <v>116</v>
      </c>
      <c r="Q1281">
        <v>0</v>
      </c>
      <c r="R1281">
        <v>0</v>
      </c>
      <c r="S1281" t="s">
        <v>4298</v>
      </c>
      <c r="T1281">
        <v>6391</v>
      </c>
      <c r="U1281" t="s">
        <v>539</v>
      </c>
      <c r="V1281" t="s">
        <v>539</v>
      </c>
      <c r="W1281" t="s">
        <v>2215</v>
      </c>
      <c r="X1281">
        <v>2625</v>
      </c>
      <c r="Y1281" t="s">
        <v>244</v>
      </c>
      <c r="AA1281">
        <v>187</v>
      </c>
      <c r="AB1281" t="s">
        <v>4299</v>
      </c>
      <c r="AC1281" t="s">
        <v>4298</v>
      </c>
      <c r="AD1281">
        <v>5</v>
      </c>
      <c r="AE1281">
        <v>711151.15</v>
      </c>
      <c r="AF1281">
        <v>6172048.4299999997</v>
      </c>
    </row>
    <row r="1282" spans="1:32" x14ac:dyDescent="0.25">
      <c r="A1282" s="40">
        <v>1280</v>
      </c>
      <c r="B1282" t="s">
        <v>4300</v>
      </c>
      <c r="C1282">
        <v>140</v>
      </c>
      <c r="D1282">
        <v>1966</v>
      </c>
      <c r="E1282">
        <v>0</v>
      </c>
      <c r="F1282">
        <v>1</v>
      </c>
      <c r="H1282">
        <v>6</v>
      </c>
      <c r="J1282">
        <v>1</v>
      </c>
      <c r="K1282" t="s">
        <v>240</v>
      </c>
      <c r="M1282">
        <v>6</v>
      </c>
      <c r="N1282">
        <v>547</v>
      </c>
      <c r="O1282">
        <v>3315</v>
      </c>
      <c r="P1282">
        <v>3140</v>
      </c>
      <c r="Q1282">
        <v>88</v>
      </c>
      <c r="R1282">
        <v>0</v>
      </c>
      <c r="S1282" t="s">
        <v>4301</v>
      </c>
      <c r="T1282">
        <v>1704</v>
      </c>
      <c r="U1282" t="s">
        <v>2521</v>
      </c>
      <c r="V1282" t="s">
        <v>2521</v>
      </c>
      <c r="W1282" t="s">
        <v>260</v>
      </c>
      <c r="X1282">
        <v>2665</v>
      </c>
      <c r="Y1282" t="s">
        <v>257</v>
      </c>
      <c r="AA1282">
        <v>187</v>
      </c>
      <c r="AB1282" t="s">
        <v>2522</v>
      </c>
      <c r="AC1282" t="s">
        <v>4301</v>
      </c>
      <c r="AD1282">
        <v>5</v>
      </c>
      <c r="AE1282">
        <v>713100.91</v>
      </c>
      <c r="AF1282">
        <v>6169707.0999999996</v>
      </c>
    </row>
    <row r="1283" spans="1:32" x14ac:dyDescent="0.25">
      <c r="A1283" s="40">
        <v>1281</v>
      </c>
      <c r="B1283" t="s">
        <v>4302</v>
      </c>
      <c r="C1283">
        <v>130</v>
      </c>
      <c r="D1283">
        <v>1978</v>
      </c>
      <c r="E1283">
        <v>0</v>
      </c>
      <c r="F1283">
        <v>4</v>
      </c>
      <c r="H1283">
        <v>1</v>
      </c>
      <c r="J1283">
        <v>1</v>
      </c>
      <c r="K1283" t="s">
        <v>240</v>
      </c>
      <c r="M1283">
        <v>1</v>
      </c>
      <c r="N1283">
        <v>63</v>
      </c>
      <c r="O1283">
        <v>63</v>
      </c>
      <c r="P1283">
        <v>112</v>
      </c>
      <c r="Q1283">
        <v>0</v>
      </c>
      <c r="R1283">
        <v>0</v>
      </c>
      <c r="S1283" t="s">
        <v>4303</v>
      </c>
      <c r="T1283">
        <v>2225</v>
      </c>
      <c r="U1283" t="s">
        <v>2694</v>
      </c>
      <c r="V1283" t="s">
        <v>2694</v>
      </c>
      <c r="W1283" t="s">
        <v>869</v>
      </c>
      <c r="X1283">
        <v>2665</v>
      </c>
      <c r="Y1283" t="s">
        <v>257</v>
      </c>
      <c r="AA1283">
        <v>187</v>
      </c>
      <c r="AB1283" t="s">
        <v>4304</v>
      </c>
      <c r="AC1283" t="s">
        <v>4303</v>
      </c>
      <c r="AD1283">
        <v>5</v>
      </c>
      <c r="AE1283">
        <v>713382.25</v>
      </c>
      <c r="AF1283">
        <v>6169686.5700000003</v>
      </c>
    </row>
    <row r="1284" spans="1:32" x14ac:dyDescent="0.25">
      <c r="A1284" s="40">
        <v>1282</v>
      </c>
      <c r="B1284" t="s">
        <v>4305</v>
      </c>
      <c r="C1284">
        <v>130</v>
      </c>
      <c r="D1284">
        <v>1977</v>
      </c>
      <c r="E1284">
        <v>0</v>
      </c>
      <c r="F1284">
        <v>4</v>
      </c>
      <c r="H1284">
        <v>1</v>
      </c>
      <c r="J1284">
        <v>1</v>
      </c>
      <c r="K1284" t="s">
        <v>240</v>
      </c>
      <c r="M1284">
        <v>1</v>
      </c>
      <c r="N1284">
        <v>59</v>
      </c>
      <c r="O1284">
        <v>59</v>
      </c>
      <c r="P1284">
        <v>104</v>
      </c>
      <c r="Q1284">
        <v>0</v>
      </c>
      <c r="R1284">
        <v>0</v>
      </c>
      <c r="S1284" t="s">
        <v>4306</v>
      </c>
      <c r="T1284">
        <v>275</v>
      </c>
      <c r="U1284" t="s">
        <v>3090</v>
      </c>
      <c r="V1284" t="s">
        <v>3090</v>
      </c>
      <c r="W1284" t="s">
        <v>869</v>
      </c>
      <c r="X1284">
        <v>2665</v>
      </c>
      <c r="Y1284" t="s">
        <v>257</v>
      </c>
      <c r="AA1284">
        <v>187</v>
      </c>
      <c r="AB1284" t="s">
        <v>4307</v>
      </c>
      <c r="AC1284" t="s">
        <v>4306</v>
      </c>
      <c r="AD1284">
        <v>5</v>
      </c>
      <c r="AE1284">
        <v>713577.25</v>
      </c>
      <c r="AF1284">
        <v>6169451.29</v>
      </c>
    </row>
    <row r="1285" spans="1:32" x14ac:dyDescent="0.25">
      <c r="A1285" s="40">
        <v>1283</v>
      </c>
      <c r="B1285" t="s">
        <v>4308</v>
      </c>
      <c r="C1285">
        <v>130</v>
      </c>
      <c r="D1285">
        <v>1978</v>
      </c>
      <c r="E1285">
        <v>0</v>
      </c>
      <c r="F1285">
        <v>4</v>
      </c>
      <c r="H1285">
        <v>1</v>
      </c>
      <c r="J1285">
        <v>1</v>
      </c>
      <c r="K1285" t="s">
        <v>240</v>
      </c>
      <c r="M1285">
        <v>1</v>
      </c>
      <c r="N1285">
        <v>61</v>
      </c>
      <c r="O1285">
        <v>61</v>
      </c>
      <c r="P1285">
        <v>109</v>
      </c>
      <c r="Q1285">
        <v>0</v>
      </c>
      <c r="R1285">
        <v>0</v>
      </c>
      <c r="S1285" t="s">
        <v>4309</v>
      </c>
      <c r="T1285">
        <v>975</v>
      </c>
      <c r="U1285" t="s">
        <v>2560</v>
      </c>
      <c r="V1285" t="s">
        <v>2560</v>
      </c>
      <c r="W1285" t="s">
        <v>337</v>
      </c>
      <c r="X1285">
        <v>2665</v>
      </c>
      <c r="Y1285" t="s">
        <v>257</v>
      </c>
      <c r="AA1285">
        <v>187</v>
      </c>
      <c r="AB1285" t="s">
        <v>4310</v>
      </c>
      <c r="AC1285" t="s">
        <v>4309</v>
      </c>
      <c r="AD1285">
        <v>5</v>
      </c>
      <c r="AE1285">
        <v>713706.86</v>
      </c>
      <c r="AF1285">
        <v>6169510.7999999998</v>
      </c>
    </row>
    <row r="1286" spans="1:32" x14ac:dyDescent="0.25">
      <c r="A1286" s="40">
        <v>1284</v>
      </c>
      <c r="B1286" t="s">
        <v>4311</v>
      </c>
      <c r="C1286">
        <v>120</v>
      </c>
      <c r="D1286">
        <v>1960</v>
      </c>
      <c r="E1286">
        <v>0</v>
      </c>
      <c r="F1286">
        <v>5</v>
      </c>
      <c r="H1286">
        <v>1</v>
      </c>
      <c r="J1286">
        <v>2</v>
      </c>
      <c r="K1286" t="s">
        <v>260</v>
      </c>
      <c r="L1286">
        <v>2</v>
      </c>
      <c r="M1286">
        <v>1</v>
      </c>
      <c r="N1286">
        <v>81</v>
      </c>
      <c r="O1286">
        <v>81</v>
      </c>
      <c r="P1286">
        <v>143</v>
      </c>
      <c r="Q1286">
        <v>0</v>
      </c>
      <c r="R1286">
        <v>0</v>
      </c>
      <c r="S1286" t="s">
        <v>4312</v>
      </c>
      <c r="T1286">
        <v>7243</v>
      </c>
      <c r="U1286" t="s">
        <v>417</v>
      </c>
      <c r="V1286" t="s">
        <v>417</v>
      </c>
      <c r="W1286" t="s">
        <v>2760</v>
      </c>
      <c r="X1286">
        <v>2665</v>
      </c>
      <c r="Y1286" t="s">
        <v>257</v>
      </c>
      <c r="AA1286">
        <v>187</v>
      </c>
      <c r="AB1286" t="s">
        <v>4313</v>
      </c>
      <c r="AC1286" t="s">
        <v>4312</v>
      </c>
      <c r="AD1286">
        <v>5</v>
      </c>
      <c r="AE1286">
        <v>713022.83</v>
      </c>
      <c r="AF1286">
        <v>6169138.1200000001</v>
      </c>
    </row>
    <row r="1287" spans="1:32" x14ac:dyDescent="0.25">
      <c r="A1287" s="40">
        <v>1285</v>
      </c>
      <c r="B1287" t="s">
        <v>4314</v>
      </c>
      <c r="C1287">
        <v>120</v>
      </c>
      <c r="D1287">
        <v>1971</v>
      </c>
      <c r="E1287">
        <v>0</v>
      </c>
      <c r="F1287">
        <v>10</v>
      </c>
      <c r="H1287">
        <v>1</v>
      </c>
      <c r="J1287">
        <v>2</v>
      </c>
      <c r="K1287" t="s">
        <v>260</v>
      </c>
      <c r="M1287">
        <v>1</v>
      </c>
      <c r="N1287">
        <v>154</v>
      </c>
      <c r="O1287">
        <v>154</v>
      </c>
      <c r="P1287">
        <v>154</v>
      </c>
      <c r="Q1287">
        <v>0</v>
      </c>
      <c r="R1287">
        <v>0</v>
      </c>
      <c r="S1287" t="s">
        <v>4315</v>
      </c>
      <c r="T1287">
        <v>7882</v>
      </c>
      <c r="U1287" t="s">
        <v>372</v>
      </c>
      <c r="V1287" t="s">
        <v>372</v>
      </c>
      <c r="W1287" t="s">
        <v>413</v>
      </c>
      <c r="X1287">
        <v>2625</v>
      </c>
      <c r="Y1287" t="s">
        <v>244</v>
      </c>
      <c r="AA1287">
        <v>187</v>
      </c>
      <c r="AB1287" t="s">
        <v>4316</v>
      </c>
      <c r="AC1287" t="s">
        <v>4315</v>
      </c>
      <c r="AD1287">
        <v>5</v>
      </c>
      <c r="AE1287">
        <v>711985.1</v>
      </c>
      <c r="AF1287">
        <v>6171627.5300000003</v>
      </c>
    </row>
    <row r="1288" spans="1:32" x14ac:dyDescent="0.25">
      <c r="A1288" s="40">
        <v>1286</v>
      </c>
      <c r="B1288" t="s">
        <v>4317</v>
      </c>
      <c r="C1288">
        <v>130</v>
      </c>
      <c r="D1288">
        <v>1977</v>
      </c>
      <c r="E1288">
        <v>0</v>
      </c>
      <c r="F1288">
        <v>4</v>
      </c>
      <c r="H1288">
        <v>1</v>
      </c>
      <c r="J1288">
        <v>1</v>
      </c>
      <c r="K1288" t="s">
        <v>240</v>
      </c>
      <c r="M1288">
        <v>1</v>
      </c>
      <c r="N1288">
        <v>58</v>
      </c>
      <c r="O1288">
        <v>58</v>
      </c>
      <c r="P1288">
        <v>102</v>
      </c>
      <c r="Q1288">
        <v>0</v>
      </c>
      <c r="R1288">
        <v>0</v>
      </c>
      <c r="S1288" t="s">
        <v>4318</v>
      </c>
      <c r="T1288">
        <v>275</v>
      </c>
      <c r="U1288" t="s">
        <v>3090</v>
      </c>
      <c r="V1288" t="s">
        <v>3090</v>
      </c>
      <c r="W1288" t="s">
        <v>454</v>
      </c>
      <c r="X1288">
        <v>2665</v>
      </c>
      <c r="Y1288" t="s">
        <v>257</v>
      </c>
      <c r="AA1288">
        <v>187</v>
      </c>
      <c r="AB1288" t="s">
        <v>4319</v>
      </c>
      <c r="AC1288" t="s">
        <v>4318</v>
      </c>
      <c r="AD1288">
        <v>5</v>
      </c>
      <c r="AE1288">
        <v>713557.8</v>
      </c>
      <c r="AF1288">
        <v>6169483.1200000001</v>
      </c>
    </row>
    <row r="1289" spans="1:32" x14ac:dyDescent="0.25">
      <c r="A1289" s="40">
        <v>1287</v>
      </c>
      <c r="B1289" t="s">
        <v>4320</v>
      </c>
      <c r="C1289">
        <v>130</v>
      </c>
      <c r="D1289">
        <v>1978</v>
      </c>
      <c r="E1289">
        <v>0</v>
      </c>
      <c r="F1289">
        <v>4</v>
      </c>
      <c r="H1289">
        <v>1</v>
      </c>
      <c r="J1289">
        <v>1</v>
      </c>
      <c r="K1289" t="s">
        <v>240</v>
      </c>
      <c r="M1289">
        <v>1</v>
      </c>
      <c r="N1289">
        <v>61</v>
      </c>
      <c r="O1289">
        <v>61</v>
      </c>
      <c r="P1289">
        <v>109</v>
      </c>
      <c r="Q1289">
        <v>0</v>
      </c>
      <c r="R1289">
        <v>0</v>
      </c>
      <c r="S1289" t="s">
        <v>4321</v>
      </c>
      <c r="T1289">
        <v>975</v>
      </c>
      <c r="U1289" t="s">
        <v>2560</v>
      </c>
      <c r="V1289" t="s">
        <v>2560</v>
      </c>
      <c r="W1289" t="s">
        <v>356</v>
      </c>
      <c r="X1289">
        <v>2665</v>
      </c>
      <c r="Y1289" t="s">
        <v>257</v>
      </c>
      <c r="AA1289">
        <v>187</v>
      </c>
      <c r="AB1289" t="s">
        <v>4322</v>
      </c>
      <c r="AC1289" t="s">
        <v>4321</v>
      </c>
      <c r="AD1289">
        <v>5</v>
      </c>
      <c r="AE1289">
        <v>713681.7</v>
      </c>
      <c r="AF1289">
        <v>6169551.7300000004</v>
      </c>
    </row>
    <row r="1290" spans="1:32" x14ac:dyDescent="0.25">
      <c r="A1290" s="40">
        <v>1288</v>
      </c>
      <c r="B1290" t="s">
        <v>4323</v>
      </c>
      <c r="C1290">
        <v>130</v>
      </c>
      <c r="D1290">
        <v>1961</v>
      </c>
      <c r="E1290">
        <v>1986</v>
      </c>
      <c r="F1290">
        <v>3</v>
      </c>
      <c r="H1290">
        <v>2</v>
      </c>
      <c r="J1290">
        <v>2</v>
      </c>
      <c r="K1290" t="s">
        <v>247</v>
      </c>
      <c r="M1290">
        <v>1</v>
      </c>
      <c r="N1290">
        <v>99</v>
      </c>
      <c r="O1290">
        <v>99</v>
      </c>
      <c r="P1290">
        <v>99</v>
      </c>
      <c r="Q1290">
        <v>0</v>
      </c>
      <c r="R1290">
        <v>0</v>
      </c>
      <c r="S1290" t="s">
        <v>4324</v>
      </c>
      <c r="T1290">
        <v>7349</v>
      </c>
      <c r="U1290" t="s">
        <v>3232</v>
      </c>
      <c r="V1290" t="s">
        <v>3232</v>
      </c>
      <c r="W1290" t="s">
        <v>515</v>
      </c>
      <c r="X1290">
        <v>2665</v>
      </c>
      <c r="Y1290" t="s">
        <v>257</v>
      </c>
      <c r="AA1290">
        <v>187</v>
      </c>
      <c r="AB1290" t="s">
        <v>4325</v>
      </c>
      <c r="AC1290" t="s">
        <v>4324</v>
      </c>
      <c r="AD1290">
        <v>5</v>
      </c>
      <c r="AE1290">
        <v>713588.28</v>
      </c>
      <c r="AF1290">
        <v>6168911.6799999997</v>
      </c>
    </row>
    <row r="1291" spans="1:32" x14ac:dyDescent="0.25">
      <c r="A1291" s="40">
        <v>1289</v>
      </c>
      <c r="B1291" t="s">
        <v>4326</v>
      </c>
      <c r="C1291">
        <v>120</v>
      </c>
      <c r="D1291">
        <v>1970</v>
      </c>
      <c r="E1291">
        <v>1978</v>
      </c>
      <c r="F1291">
        <v>3</v>
      </c>
      <c r="H1291">
        <v>1</v>
      </c>
      <c r="J1291">
        <v>2</v>
      </c>
      <c r="K1291" t="s">
        <v>260</v>
      </c>
      <c r="M1291">
        <v>1</v>
      </c>
      <c r="N1291">
        <v>174</v>
      </c>
      <c r="O1291">
        <v>174</v>
      </c>
      <c r="P1291">
        <v>174</v>
      </c>
      <c r="Q1291">
        <v>0</v>
      </c>
      <c r="R1291">
        <v>0</v>
      </c>
      <c r="S1291" t="s">
        <v>4327</v>
      </c>
      <c r="T1291">
        <v>7882</v>
      </c>
      <c r="U1291" t="s">
        <v>372</v>
      </c>
      <c r="V1291" t="s">
        <v>372</v>
      </c>
      <c r="W1291" t="s">
        <v>337</v>
      </c>
      <c r="X1291">
        <v>2625</v>
      </c>
      <c r="Y1291" t="s">
        <v>244</v>
      </c>
      <c r="AA1291">
        <v>187</v>
      </c>
      <c r="AB1291" t="s">
        <v>4328</v>
      </c>
      <c r="AC1291" t="s">
        <v>4327</v>
      </c>
      <c r="AD1291">
        <v>5</v>
      </c>
      <c r="AE1291">
        <v>712059.28</v>
      </c>
      <c r="AF1291">
        <v>6171667.1299999999</v>
      </c>
    </row>
    <row r="1292" spans="1:32" x14ac:dyDescent="0.25">
      <c r="A1292" s="40">
        <v>1290</v>
      </c>
      <c r="B1292" t="s">
        <v>4329</v>
      </c>
      <c r="C1292">
        <v>140</v>
      </c>
      <c r="D1292">
        <v>1966</v>
      </c>
      <c r="E1292">
        <v>0</v>
      </c>
      <c r="F1292">
        <v>1</v>
      </c>
      <c r="H1292">
        <v>6</v>
      </c>
      <c r="J1292">
        <v>1</v>
      </c>
      <c r="K1292" t="s">
        <v>240</v>
      </c>
      <c r="M1292">
        <v>3</v>
      </c>
      <c r="N1292">
        <v>544</v>
      </c>
      <c r="O1292">
        <v>1608</v>
      </c>
      <c r="P1292">
        <v>1578</v>
      </c>
      <c r="Q1292">
        <v>0</v>
      </c>
      <c r="R1292">
        <v>0</v>
      </c>
      <c r="S1292" t="s">
        <v>4330</v>
      </c>
      <c r="T1292">
        <v>9267</v>
      </c>
      <c r="U1292" t="s">
        <v>2485</v>
      </c>
      <c r="V1292" t="s">
        <v>2485</v>
      </c>
      <c r="W1292" t="s">
        <v>256</v>
      </c>
      <c r="X1292">
        <v>2665</v>
      </c>
      <c r="Y1292" t="s">
        <v>257</v>
      </c>
      <c r="AA1292">
        <v>187</v>
      </c>
      <c r="AB1292" t="s">
        <v>2486</v>
      </c>
      <c r="AC1292" t="s">
        <v>4330</v>
      </c>
      <c r="AD1292">
        <v>5</v>
      </c>
      <c r="AE1292">
        <v>713012.86</v>
      </c>
      <c r="AF1292">
        <v>6169482.54</v>
      </c>
    </row>
    <row r="1293" spans="1:32" x14ac:dyDescent="0.25">
      <c r="A1293" s="40">
        <v>1291</v>
      </c>
      <c r="B1293" t="s">
        <v>4331</v>
      </c>
      <c r="C1293">
        <v>130</v>
      </c>
      <c r="D1293">
        <v>1978</v>
      </c>
      <c r="E1293">
        <v>0</v>
      </c>
      <c r="F1293">
        <v>4</v>
      </c>
      <c r="H1293">
        <v>1</v>
      </c>
      <c r="J1293">
        <v>1</v>
      </c>
      <c r="K1293" t="s">
        <v>240</v>
      </c>
      <c r="M1293">
        <v>1</v>
      </c>
      <c r="N1293">
        <v>61</v>
      </c>
      <c r="O1293">
        <v>61</v>
      </c>
      <c r="P1293">
        <v>109</v>
      </c>
      <c r="Q1293">
        <v>0</v>
      </c>
      <c r="R1293">
        <v>0</v>
      </c>
      <c r="S1293" t="s">
        <v>4332</v>
      </c>
      <c r="T1293">
        <v>2225</v>
      </c>
      <c r="U1293" t="s">
        <v>2694</v>
      </c>
      <c r="V1293" t="s">
        <v>2694</v>
      </c>
      <c r="W1293" t="s">
        <v>337</v>
      </c>
      <c r="X1293">
        <v>2665</v>
      </c>
      <c r="Y1293" t="s">
        <v>257</v>
      </c>
      <c r="AA1293">
        <v>187</v>
      </c>
      <c r="AB1293" t="s">
        <v>4333</v>
      </c>
      <c r="AC1293" t="s">
        <v>4332</v>
      </c>
      <c r="AD1293">
        <v>5</v>
      </c>
      <c r="AE1293">
        <v>713402.91</v>
      </c>
      <c r="AF1293">
        <v>6169652.75</v>
      </c>
    </row>
    <row r="1294" spans="1:32" x14ac:dyDescent="0.25">
      <c r="A1294" s="40">
        <v>1292</v>
      </c>
      <c r="B1294" t="s">
        <v>4334</v>
      </c>
      <c r="C1294">
        <v>120</v>
      </c>
      <c r="D1294">
        <v>1976</v>
      </c>
      <c r="E1294">
        <v>0</v>
      </c>
      <c r="F1294">
        <v>3</v>
      </c>
      <c r="H1294">
        <v>1</v>
      </c>
      <c r="J1294">
        <v>1</v>
      </c>
      <c r="K1294" t="s">
        <v>240</v>
      </c>
      <c r="M1294">
        <v>1</v>
      </c>
      <c r="N1294">
        <v>158</v>
      </c>
      <c r="O1294">
        <v>158</v>
      </c>
      <c r="P1294">
        <v>137</v>
      </c>
      <c r="Q1294">
        <v>0</v>
      </c>
      <c r="R1294">
        <v>0</v>
      </c>
      <c r="S1294" t="s">
        <v>4335</v>
      </c>
      <c r="T1294">
        <v>6391</v>
      </c>
      <c r="U1294" t="s">
        <v>539</v>
      </c>
      <c r="V1294" t="s">
        <v>539</v>
      </c>
      <c r="W1294" t="s">
        <v>1326</v>
      </c>
      <c r="X1294">
        <v>2625</v>
      </c>
      <c r="Y1294" t="s">
        <v>244</v>
      </c>
      <c r="AA1294">
        <v>187</v>
      </c>
      <c r="AB1294" t="s">
        <v>4336</v>
      </c>
      <c r="AC1294" t="s">
        <v>4335</v>
      </c>
      <c r="AD1294">
        <v>5</v>
      </c>
      <c r="AE1294">
        <v>711310.78</v>
      </c>
      <c r="AF1294">
        <v>6171634.4500000002</v>
      </c>
    </row>
    <row r="1295" spans="1:32" x14ac:dyDescent="0.25">
      <c r="A1295" s="40">
        <v>1293</v>
      </c>
      <c r="B1295" t="s">
        <v>4337</v>
      </c>
      <c r="C1295">
        <v>120</v>
      </c>
      <c r="D1295">
        <v>1939</v>
      </c>
      <c r="E1295">
        <v>2006</v>
      </c>
      <c r="F1295">
        <v>90</v>
      </c>
      <c r="H1295">
        <v>90</v>
      </c>
      <c r="J1295">
        <v>2</v>
      </c>
      <c r="K1295" t="s">
        <v>260</v>
      </c>
      <c r="M1295">
        <v>1</v>
      </c>
      <c r="N1295">
        <v>134</v>
      </c>
      <c r="O1295">
        <v>134</v>
      </c>
      <c r="P1295">
        <v>194</v>
      </c>
      <c r="Q1295">
        <v>0</v>
      </c>
      <c r="R1295">
        <v>0</v>
      </c>
      <c r="S1295" t="s">
        <v>4338</v>
      </c>
      <c r="T1295">
        <v>8095</v>
      </c>
      <c r="U1295" t="s">
        <v>2698</v>
      </c>
      <c r="V1295" t="s">
        <v>2698</v>
      </c>
      <c r="W1295" t="s">
        <v>569</v>
      </c>
      <c r="X1295">
        <v>2665</v>
      </c>
      <c r="Y1295" t="s">
        <v>257</v>
      </c>
      <c r="AA1295">
        <v>187</v>
      </c>
      <c r="AB1295" t="s">
        <v>4339</v>
      </c>
      <c r="AC1295" t="s">
        <v>4338</v>
      </c>
      <c r="AD1295">
        <v>5</v>
      </c>
      <c r="AE1295">
        <v>713591.07</v>
      </c>
      <c r="AF1295">
        <v>6168604.3499999996</v>
      </c>
    </row>
    <row r="1296" spans="1:32" x14ac:dyDescent="0.25">
      <c r="A1296" s="40">
        <v>1294</v>
      </c>
      <c r="B1296" t="s">
        <v>4340</v>
      </c>
      <c r="C1296">
        <v>120</v>
      </c>
      <c r="D1296">
        <v>1977</v>
      </c>
      <c r="E1296">
        <v>0</v>
      </c>
      <c r="F1296">
        <v>3</v>
      </c>
      <c r="H1296">
        <v>1</v>
      </c>
      <c r="J1296">
        <v>2</v>
      </c>
      <c r="K1296" t="s">
        <v>260</v>
      </c>
      <c r="M1296">
        <v>1</v>
      </c>
      <c r="N1296">
        <v>103</v>
      </c>
      <c r="O1296">
        <v>103</v>
      </c>
      <c r="P1296">
        <v>161</v>
      </c>
      <c r="Q1296">
        <v>0</v>
      </c>
      <c r="R1296">
        <v>0</v>
      </c>
      <c r="S1296" t="s">
        <v>4341</v>
      </c>
      <c r="T1296">
        <v>3834</v>
      </c>
      <c r="U1296" t="s">
        <v>3421</v>
      </c>
      <c r="V1296" t="s">
        <v>3421</v>
      </c>
      <c r="W1296" t="s">
        <v>515</v>
      </c>
      <c r="X1296">
        <v>2665</v>
      </c>
      <c r="Y1296" t="s">
        <v>257</v>
      </c>
      <c r="AA1296">
        <v>187</v>
      </c>
      <c r="AB1296" t="s">
        <v>4342</v>
      </c>
      <c r="AC1296" t="s">
        <v>4341</v>
      </c>
      <c r="AD1296">
        <v>5</v>
      </c>
      <c r="AE1296">
        <v>713168.79</v>
      </c>
      <c r="AF1296">
        <v>6168712.0300000003</v>
      </c>
    </row>
    <row r="1297" spans="1:32" x14ac:dyDescent="0.25">
      <c r="A1297" s="40">
        <v>1295</v>
      </c>
      <c r="B1297" t="s">
        <v>4343</v>
      </c>
      <c r="C1297">
        <v>140</v>
      </c>
      <c r="D1297">
        <v>1966</v>
      </c>
      <c r="E1297">
        <v>0</v>
      </c>
      <c r="F1297">
        <v>1</v>
      </c>
      <c r="H1297">
        <v>6</v>
      </c>
      <c r="J1297">
        <v>1</v>
      </c>
      <c r="K1297" t="s">
        <v>240</v>
      </c>
      <c r="M1297">
        <v>3</v>
      </c>
      <c r="N1297">
        <v>526</v>
      </c>
      <c r="O1297">
        <v>1650</v>
      </c>
      <c r="P1297">
        <v>1578</v>
      </c>
      <c r="Q1297">
        <v>0</v>
      </c>
      <c r="R1297">
        <v>0</v>
      </c>
      <c r="S1297" t="s">
        <v>4344</v>
      </c>
      <c r="T1297">
        <v>9267</v>
      </c>
      <c r="U1297" t="s">
        <v>2485</v>
      </c>
      <c r="V1297" t="s">
        <v>2485</v>
      </c>
      <c r="W1297" t="s">
        <v>707</v>
      </c>
      <c r="X1297">
        <v>2665</v>
      </c>
      <c r="Y1297" t="s">
        <v>257</v>
      </c>
      <c r="AA1297">
        <v>187</v>
      </c>
      <c r="AB1297" t="s">
        <v>2486</v>
      </c>
      <c r="AC1297" t="s">
        <v>4344</v>
      </c>
      <c r="AD1297">
        <v>5</v>
      </c>
      <c r="AE1297">
        <v>712948.47</v>
      </c>
      <c r="AF1297">
        <v>6169415.9199999999</v>
      </c>
    </row>
    <row r="1298" spans="1:32" x14ac:dyDescent="0.25">
      <c r="A1298" s="40">
        <v>1296</v>
      </c>
      <c r="B1298" t="s">
        <v>4345</v>
      </c>
      <c r="C1298">
        <v>120</v>
      </c>
      <c r="D1298">
        <v>1973</v>
      </c>
      <c r="E1298">
        <v>0</v>
      </c>
      <c r="F1298">
        <v>3</v>
      </c>
      <c r="H1298">
        <v>1</v>
      </c>
      <c r="J1298">
        <v>2</v>
      </c>
      <c r="K1298" t="s">
        <v>260</v>
      </c>
      <c r="L1298">
        <v>2</v>
      </c>
      <c r="M1298">
        <v>1</v>
      </c>
      <c r="N1298">
        <v>126</v>
      </c>
      <c r="O1298">
        <v>126</v>
      </c>
      <c r="P1298">
        <v>109</v>
      </c>
      <c r="Q1298">
        <v>0</v>
      </c>
      <c r="R1298">
        <v>0</v>
      </c>
      <c r="S1298" t="s">
        <v>4346</v>
      </c>
      <c r="T1298">
        <v>6710</v>
      </c>
      <c r="U1298" t="s">
        <v>327</v>
      </c>
      <c r="V1298" t="s">
        <v>327</v>
      </c>
      <c r="W1298" t="s">
        <v>4347</v>
      </c>
      <c r="X1298">
        <v>2625</v>
      </c>
      <c r="Y1298" t="s">
        <v>244</v>
      </c>
      <c r="AA1298">
        <v>187</v>
      </c>
      <c r="AB1298" t="s">
        <v>4348</v>
      </c>
      <c r="AC1298" t="s">
        <v>4346</v>
      </c>
      <c r="AD1298">
        <v>5</v>
      </c>
      <c r="AE1298">
        <v>710676.39</v>
      </c>
      <c r="AF1298">
        <v>6171954.5099999998</v>
      </c>
    </row>
    <row r="1299" spans="1:32" x14ac:dyDescent="0.25">
      <c r="A1299" s="40">
        <v>1297</v>
      </c>
      <c r="B1299" t="s">
        <v>4349</v>
      </c>
      <c r="C1299">
        <v>120</v>
      </c>
      <c r="D1299">
        <v>1988</v>
      </c>
      <c r="E1299">
        <v>0</v>
      </c>
      <c r="F1299">
        <v>4</v>
      </c>
      <c r="H1299">
        <v>1</v>
      </c>
      <c r="J1299">
        <v>2</v>
      </c>
      <c r="K1299" t="s">
        <v>260</v>
      </c>
      <c r="M1299">
        <v>1</v>
      </c>
      <c r="N1299">
        <v>84</v>
      </c>
      <c r="O1299">
        <v>84</v>
      </c>
      <c r="P1299">
        <v>143</v>
      </c>
      <c r="Q1299">
        <v>0</v>
      </c>
      <c r="R1299">
        <v>0</v>
      </c>
      <c r="S1299" t="s">
        <v>4350</v>
      </c>
      <c r="T1299">
        <v>5510</v>
      </c>
      <c r="U1299" t="s">
        <v>3897</v>
      </c>
      <c r="V1299" t="s">
        <v>3897</v>
      </c>
      <c r="W1299" t="s">
        <v>260</v>
      </c>
      <c r="X1299">
        <v>2625</v>
      </c>
      <c r="Y1299" t="s">
        <v>244</v>
      </c>
      <c r="AA1299">
        <v>187</v>
      </c>
      <c r="AB1299" t="s">
        <v>4351</v>
      </c>
      <c r="AC1299" t="s">
        <v>4350</v>
      </c>
      <c r="AD1299">
        <v>5</v>
      </c>
      <c r="AE1299">
        <v>711777.09</v>
      </c>
      <c r="AF1299">
        <v>6170327.5899999999</v>
      </c>
    </row>
    <row r="1300" spans="1:32" x14ac:dyDescent="0.25">
      <c r="A1300" s="40">
        <v>1298</v>
      </c>
      <c r="B1300" t="s">
        <v>4352</v>
      </c>
      <c r="C1300">
        <v>130</v>
      </c>
      <c r="D1300">
        <v>1978</v>
      </c>
      <c r="E1300">
        <v>0</v>
      </c>
      <c r="F1300">
        <v>4</v>
      </c>
      <c r="H1300">
        <v>1</v>
      </c>
      <c r="J1300">
        <v>1</v>
      </c>
      <c r="K1300" t="s">
        <v>240</v>
      </c>
      <c r="M1300">
        <v>1</v>
      </c>
      <c r="N1300">
        <v>61</v>
      </c>
      <c r="O1300">
        <v>61</v>
      </c>
      <c r="P1300">
        <v>109</v>
      </c>
      <c r="Q1300">
        <v>0</v>
      </c>
      <c r="R1300">
        <v>0</v>
      </c>
      <c r="S1300" t="s">
        <v>4353</v>
      </c>
      <c r="T1300">
        <v>2525</v>
      </c>
      <c r="U1300" t="s">
        <v>2564</v>
      </c>
      <c r="V1300" t="s">
        <v>2564</v>
      </c>
      <c r="W1300" t="s">
        <v>519</v>
      </c>
      <c r="X1300">
        <v>2665</v>
      </c>
      <c r="Y1300" t="s">
        <v>257</v>
      </c>
      <c r="AA1300">
        <v>187</v>
      </c>
      <c r="AB1300" t="s">
        <v>4354</v>
      </c>
      <c r="AC1300" t="s">
        <v>4353</v>
      </c>
      <c r="AD1300">
        <v>5</v>
      </c>
      <c r="AE1300">
        <v>713535.18</v>
      </c>
      <c r="AF1300">
        <v>6169783.04</v>
      </c>
    </row>
    <row r="1301" spans="1:32" x14ac:dyDescent="0.25">
      <c r="A1301" s="40">
        <v>1299</v>
      </c>
      <c r="B1301" t="s">
        <v>4355</v>
      </c>
      <c r="C1301">
        <v>120</v>
      </c>
      <c r="D1301">
        <v>1969</v>
      </c>
      <c r="E1301">
        <v>1990</v>
      </c>
      <c r="F1301">
        <v>3</v>
      </c>
      <c r="H1301">
        <v>1</v>
      </c>
      <c r="J1301">
        <v>2</v>
      </c>
      <c r="K1301" t="s">
        <v>260</v>
      </c>
      <c r="M1301">
        <v>1</v>
      </c>
      <c r="N1301">
        <v>137</v>
      </c>
      <c r="O1301">
        <v>137</v>
      </c>
      <c r="P1301">
        <v>118</v>
      </c>
      <c r="Q1301">
        <v>0</v>
      </c>
      <c r="R1301">
        <v>0</v>
      </c>
      <c r="S1301" t="s">
        <v>4356</v>
      </c>
      <c r="T1301">
        <v>2876</v>
      </c>
      <c r="U1301" t="s">
        <v>3107</v>
      </c>
      <c r="V1301" t="s">
        <v>3107</v>
      </c>
      <c r="W1301" t="s">
        <v>869</v>
      </c>
      <c r="X1301">
        <v>2665</v>
      </c>
      <c r="Y1301" t="s">
        <v>257</v>
      </c>
      <c r="AA1301">
        <v>187</v>
      </c>
      <c r="AB1301" t="s">
        <v>4357</v>
      </c>
      <c r="AC1301" t="s">
        <v>4356</v>
      </c>
      <c r="AD1301">
        <v>5</v>
      </c>
      <c r="AE1301">
        <v>713885.13</v>
      </c>
      <c r="AF1301">
        <v>6168988.6299999999</v>
      </c>
    </row>
    <row r="1302" spans="1:32" x14ac:dyDescent="0.25">
      <c r="A1302" s="40">
        <v>1300</v>
      </c>
      <c r="B1302" t="s">
        <v>4358</v>
      </c>
      <c r="C1302">
        <v>120</v>
      </c>
      <c r="D1302">
        <v>1973</v>
      </c>
      <c r="E1302">
        <v>0</v>
      </c>
      <c r="F1302">
        <v>5</v>
      </c>
      <c r="H1302">
        <v>1</v>
      </c>
      <c r="J1302">
        <v>2</v>
      </c>
      <c r="K1302" t="s">
        <v>260</v>
      </c>
      <c r="M1302">
        <v>1</v>
      </c>
      <c r="N1302">
        <v>213</v>
      </c>
      <c r="O1302">
        <v>213</v>
      </c>
      <c r="P1302">
        <v>213</v>
      </c>
      <c r="Q1302">
        <v>0</v>
      </c>
      <c r="R1302">
        <v>0</v>
      </c>
      <c r="S1302" t="s">
        <v>4359</v>
      </c>
      <c r="T1302">
        <v>8202</v>
      </c>
      <c r="U1302" t="s">
        <v>3103</v>
      </c>
      <c r="V1302" t="s">
        <v>3103</v>
      </c>
      <c r="W1302" t="s">
        <v>260</v>
      </c>
      <c r="X1302">
        <v>2665</v>
      </c>
      <c r="Y1302" t="s">
        <v>257</v>
      </c>
      <c r="AA1302">
        <v>187</v>
      </c>
      <c r="AB1302" t="s">
        <v>4360</v>
      </c>
      <c r="AC1302" t="s">
        <v>4359</v>
      </c>
      <c r="AD1302">
        <v>5</v>
      </c>
      <c r="AE1302">
        <v>712359.84</v>
      </c>
      <c r="AF1302">
        <v>6169011.5300000003</v>
      </c>
    </row>
    <row r="1303" spans="1:32" x14ac:dyDescent="0.25">
      <c r="A1303" s="40">
        <v>1301</v>
      </c>
      <c r="B1303" t="s">
        <v>4361</v>
      </c>
      <c r="C1303">
        <v>130</v>
      </c>
      <c r="D1303">
        <v>1977</v>
      </c>
      <c r="E1303">
        <v>0</v>
      </c>
      <c r="F1303">
        <v>4</v>
      </c>
      <c r="H1303">
        <v>1</v>
      </c>
      <c r="J1303">
        <v>1</v>
      </c>
      <c r="K1303" t="s">
        <v>240</v>
      </c>
      <c r="M1303">
        <v>1</v>
      </c>
      <c r="N1303">
        <v>58</v>
      </c>
      <c r="O1303">
        <v>58</v>
      </c>
      <c r="P1303">
        <v>102</v>
      </c>
      <c r="Q1303">
        <v>0</v>
      </c>
      <c r="R1303">
        <v>0</v>
      </c>
      <c r="S1303" t="s">
        <v>4362</v>
      </c>
      <c r="T1303">
        <v>275</v>
      </c>
      <c r="U1303" t="s">
        <v>3090</v>
      </c>
      <c r="V1303" t="s">
        <v>3090</v>
      </c>
      <c r="W1303" t="s">
        <v>272</v>
      </c>
      <c r="X1303">
        <v>2665</v>
      </c>
      <c r="Y1303" t="s">
        <v>257</v>
      </c>
      <c r="AA1303">
        <v>187</v>
      </c>
      <c r="AB1303" t="s">
        <v>4363</v>
      </c>
      <c r="AC1303" t="s">
        <v>4362</v>
      </c>
      <c r="AD1303">
        <v>5</v>
      </c>
      <c r="AE1303">
        <v>713541.53</v>
      </c>
      <c r="AF1303">
        <v>6169509.5999999996</v>
      </c>
    </row>
    <row r="1304" spans="1:32" x14ac:dyDescent="0.25">
      <c r="A1304" s="40">
        <v>1302</v>
      </c>
      <c r="B1304" t="s">
        <v>4364</v>
      </c>
      <c r="C1304">
        <v>130</v>
      </c>
      <c r="D1304">
        <v>1979</v>
      </c>
      <c r="E1304">
        <v>0</v>
      </c>
      <c r="F1304">
        <v>4</v>
      </c>
      <c r="H1304">
        <v>1</v>
      </c>
      <c r="J1304">
        <v>2</v>
      </c>
      <c r="K1304" t="s">
        <v>260</v>
      </c>
      <c r="M1304">
        <v>1</v>
      </c>
      <c r="N1304">
        <v>72</v>
      </c>
      <c r="O1304">
        <v>72</v>
      </c>
      <c r="P1304">
        <v>124</v>
      </c>
      <c r="Q1304">
        <v>0</v>
      </c>
      <c r="R1304">
        <v>0</v>
      </c>
      <c r="S1304" t="s">
        <v>4365</v>
      </c>
      <c r="T1304">
        <v>1000</v>
      </c>
      <c r="U1304" t="s">
        <v>3248</v>
      </c>
      <c r="V1304" t="s">
        <v>3248</v>
      </c>
      <c r="W1304" t="s">
        <v>732</v>
      </c>
      <c r="X1304">
        <v>2665</v>
      </c>
      <c r="Y1304" t="s">
        <v>257</v>
      </c>
      <c r="AA1304">
        <v>187</v>
      </c>
      <c r="AB1304" t="s">
        <v>4366</v>
      </c>
      <c r="AC1304" t="s">
        <v>4365</v>
      </c>
      <c r="AD1304">
        <v>5</v>
      </c>
      <c r="AE1304">
        <v>714171.28</v>
      </c>
      <c r="AF1304">
        <v>6168731.3700000001</v>
      </c>
    </row>
    <row r="1305" spans="1:32" x14ac:dyDescent="0.25">
      <c r="A1305" s="40">
        <v>1303</v>
      </c>
      <c r="B1305" t="s">
        <v>4367</v>
      </c>
      <c r="C1305">
        <v>130</v>
      </c>
      <c r="D1305">
        <v>1978</v>
      </c>
      <c r="E1305">
        <v>0</v>
      </c>
      <c r="F1305">
        <v>1</v>
      </c>
      <c r="H1305">
        <v>5</v>
      </c>
      <c r="J1305">
        <v>1</v>
      </c>
      <c r="K1305" t="s">
        <v>240</v>
      </c>
      <c r="M1305">
        <v>1</v>
      </c>
      <c r="N1305">
        <v>79</v>
      </c>
      <c r="O1305">
        <v>79</v>
      </c>
      <c r="P1305">
        <v>131</v>
      </c>
      <c r="Q1305">
        <v>0</v>
      </c>
      <c r="R1305">
        <v>0</v>
      </c>
      <c r="S1305" t="s">
        <v>4368</v>
      </c>
      <c r="T1305">
        <v>2556</v>
      </c>
      <c r="U1305" t="s">
        <v>317</v>
      </c>
      <c r="V1305" t="s">
        <v>317</v>
      </c>
      <c r="W1305" t="s">
        <v>515</v>
      </c>
      <c r="X1305">
        <v>2625</v>
      </c>
      <c r="Y1305" t="s">
        <v>244</v>
      </c>
      <c r="AA1305">
        <v>187</v>
      </c>
      <c r="AB1305" t="s">
        <v>4369</v>
      </c>
      <c r="AC1305" t="s">
        <v>4368</v>
      </c>
      <c r="AD1305">
        <v>5</v>
      </c>
      <c r="AE1305">
        <v>711815.99</v>
      </c>
      <c r="AF1305">
        <v>6172578.8600000003</v>
      </c>
    </row>
    <row r="1306" spans="1:32" x14ac:dyDescent="0.25">
      <c r="A1306" s="40">
        <v>1304</v>
      </c>
      <c r="B1306" t="s">
        <v>4370</v>
      </c>
      <c r="C1306">
        <v>120</v>
      </c>
      <c r="D1306">
        <v>1957</v>
      </c>
      <c r="E1306">
        <v>0</v>
      </c>
      <c r="F1306">
        <v>3</v>
      </c>
      <c r="H1306">
        <v>1</v>
      </c>
      <c r="J1306">
        <v>2</v>
      </c>
      <c r="K1306" t="s">
        <v>247</v>
      </c>
      <c r="L1306">
        <v>2</v>
      </c>
      <c r="M1306">
        <v>1</v>
      </c>
      <c r="N1306">
        <v>143</v>
      </c>
      <c r="O1306">
        <v>143</v>
      </c>
      <c r="P1306">
        <v>122</v>
      </c>
      <c r="Q1306">
        <v>0</v>
      </c>
      <c r="R1306">
        <v>0</v>
      </c>
      <c r="S1306" t="s">
        <v>4371</v>
      </c>
      <c r="T1306">
        <v>2876</v>
      </c>
      <c r="U1306" t="s">
        <v>3107</v>
      </c>
      <c r="V1306" t="s">
        <v>3107</v>
      </c>
      <c r="W1306" t="s">
        <v>268</v>
      </c>
      <c r="X1306">
        <v>2665</v>
      </c>
      <c r="Y1306" t="s">
        <v>257</v>
      </c>
      <c r="AA1306">
        <v>187</v>
      </c>
      <c r="AB1306" t="s">
        <v>4372</v>
      </c>
      <c r="AC1306" t="s">
        <v>4371</v>
      </c>
      <c r="AD1306">
        <v>5</v>
      </c>
      <c r="AE1306">
        <v>714007.04000000004</v>
      </c>
      <c r="AF1306">
        <v>6169114.5700000003</v>
      </c>
    </row>
    <row r="1307" spans="1:32" x14ac:dyDescent="0.25">
      <c r="A1307" s="40">
        <v>1305</v>
      </c>
      <c r="B1307" t="s">
        <v>4373</v>
      </c>
      <c r="C1307">
        <v>120</v>
      </c>
      <c r="D1307">
        <v>1969</v>
      </c>
      <c r="E1307">
        <v>0</v>
      </c>
      <c r="F1307">
        <v>5</v>
      </c>
      <c r="H1307">
        <v>1</v>
      </c>
      <c r="J1307">
        <v>2</v>
      </c>
      <c r="K1307" t="s">
        <v>260</v>
      </c>
      <c r="M1307">
        <v>1</v>
      </c>
      <c r="N1307">
        <v>204</v>
      </c>
      <c r="O1307">
        <v>204</v>
      </c>
      <c r="P1307">
        <v>204</v>
      </c>
      <c r="Q1307">
        <v>0</v>
      </c>
      <c r="R1307">
        <v>0</v>
      </c>
      <c r="S1307" t="s">
        <v>4374</v>
      </c>
      <c r="T1307">
        <v>4686</v>
      </c>
      <c r="U1307" t="s">
        <v>4050</v>
      </c>
      <c r="V1307" t="s">
        <v>4050</v>
      </c>
      <c r="W1307" t="s">
        <v>413</v>
      </c>
      <c r="X1307">
        <v>2665</v>
      </c>
      <c r="Y1307" t="s">
        <v>257</v>
      </c>
      <c r="AA1307">
        <v>187</v>
      </c>
      <c r="AB1307" t="s">
        <v>4375</v>
      </c>
      <c r="AC1307" t="s">
        <v>4374</v>
      </c>
      <c r="AD1307">
        <v>5</v>
      </c>
      <c r="AE1307">
        <v>714203.36</v>
      </c>
      <c r="AF1307">
        <v>6168792.0599999996</v>
      </c>
    </row>
    <row r="1308" spans="1:32" x14ac:dyDescent="0.25">
      <c r="A1308" s="40">
        <v>1306</v>
      </c>
      <c r="B1308" t="s">
        <v>4376</v>
      </c>
      <c r="C1308">
        <v>130</v>
      </c>
      <c r="D1308">
        <v>1977</v>
      </c>
      <c r="E1308">
        <v>0</v>
      </c>
      <c r="F1308">
        <v>4</v>
      </c>
      <c r="H1308">
        <v>1</v>
      </c>
      <c r="J1308">
        <v>1</v>
      </c>
      <c r="K1308" t="s">
        <v>240</v>
      </c>
      <c r="M1308">
        <v>1</v>
      </c>
      <c r="N1308">
        <v>58</v>
      </c>
      <c r="O1308">
        <v>58</v>
      </c>
      <c r="P1308">
        <v>102</v>
      </c>
      <c r="Q1308">
        <v>0</v>
      </c>
      <c r="R1308">
        <v>0</v>
      </c>
      <c r="S1308" t="s">
        <v>4377</v>
      </c>
      <c r="T1308">
        <v>275</v>
      </c>
      <c r="U1308" t="s">
        <v>3090</v>
      </c>
      <c r="V1308" t="s">
        <v>3090</v>
      </c>
      <c r="W1308" t="s">
        <v>308</v>
      </c>
      <c r="X1308">
        <v>2665</v>
      </c>
      <c r="Y1308" t="s">
        <v>257</v>
      </c>
      <c r="AA1308">
        <v>187</v>
      </c>
      <c r="AB1308" t="s">
        <v>4378</v>
      </c>
      <c r="AC1308" t="s">
        <v>4377</v>
      </c>
      <c r="AD1308">
        <v>5</v>
      </c>
      <c r="AE1308">
        <v>713563.33</v>
      </c>
      <c r="AF1308">
        <v>6169473.4400000004</v>
      </c>
    </row>
    <row r="1309" spans="1:32" x14ac:dyDescent="0.25">
      <c r="A1309" s="40">
        <v>1307</v>
      </c>
      <c r="B1309" t="s">
        <v>4379</v>
      </c>
      <c r="C1309">
        <v>120</v>
      </c>
      <c r="D1309">
        <v>1961</v>
      </c>
      <c r="E1309">
        <v>0</v>
      </c>
      <c r="F1309">
        <v>10</v>
      </c>
      <c r="H1309">
        <v>1</v>
      </c>
      <c r="J1309">
        <v>2</v>
      </c>
      <c r="K1309" t="s">
        <v>260</v>
      </c>
      <c r="L1309">
        <v>2</v>
      </c>
      <c r="M1309">
        <v>1</v>
      </c>
      <c r="N1309">
        <v>117</v>
      </c>
      <c r="O1309">
        <v>117</v>
      </c>
      <c r="P1309">
        <v>117</v>
      </c>
      <c r="Q1309">
        <v>0</v>
      </c>
      <c r="R1309">
        <v>0</v>
      </c>
      <c r="S1309" t="s">
        <v>4380</v>
      </c>
      <c r="T1309">
        <v>7349</v>
      </c>
      <c r="U1309" t="s">
        <v>3232</v>
      </c>
      <c r="V1309" t="s">
        <v>3232</v>
      </c>
      <c r="W1309" t="s">
        <v>441</v>
      </c>
      <c r="X1309">
        <v>2665</v>
      </c>
      <c r="Y1309" t="s">
        <v>257</v>
      </c>
      <c r="AA1309">
        <v>187</v>
      </c>
      <c r="AB1309" t="s">
        <v>4381</v>
      </c>
      <c r="AC1309" t="s">
        <v>4380</v>
      </c>
      <c r="AD1309">
        <v>5</v>
      </c>
      <c r="AE1309">
        <v>713626.28</v>
      </c>
      <c r="AF1309">
        <v>6168910.6100000003</v>
      </c>
    </row>
    <row r="1310" spans="1:32" x14ac:dyDescent="0.25">
      <c r="A1310" s="40">
        <v>1308</v>
      </c>
      <c r="B1310" t="s">
        <v>4382</v>
      </c>
      <c r="C1310">
        <v>140</v>
      </c>
      <c r="D1310">
        <v>1966</v>
      </c>
      <c r="E1310">
        <v>0</v>
      </c>
      <c r="F1310">
        <v>1</v>
      </c>
      <c r="H1310">
        <v>6</v>
      </c>
      <c r="J1310">
        <v>1</v>
      </c>
      <c r="K1310" t="s">
        <v>240</v>
      </c>
      <c r="M1310">
        <v>3</v>
      </c>
      <c r="N1310">
        <v>526</v>
      </c>
      <c r="O1310">
        <v>1650</v>
      </c>
      <c r="P1310">
        <v>1578</v>
      </c>
      <c r="Q1310">
        <v>0</v>
      </c>
      <c r="R1310">
        <v>0</v>
      </c>
      <c r="S1310" t="s">
        <v>4383</v>
      </c>
      <c r="T1310">
        <v>9267</v>
      </c>
      <c r="U1310" t="s">
        <v>2485</v>
      </c>
      <c r="V1310" t="s">
        <v>2485</v>
      </c>
      <c r="W1310" t="s">
        <v>337</v>
      </c>
      <c r="X1310">
        <v>2665</v>
      </c>
      <c r="Y1310" t="s">
        <v>257</v>
      </c>
      <c r="AA1310">
        <v>187</v>
      </c>
      <c r="AB1310" t="s">
        <v>2486</v>
      </c>
      <c r="AC1310" t="s">
        <v>4383</v>
      </c>
      <c r="AD1310">
        <v>5</v>
      </c>
      <c r="AE1310">
        <v>713000.37</v>
      </c>
      <c r="AF1310">
        <v>6169534.7999999998</v>
      </c>
    </row>
    <row r="1311" spans="1:32" x14ac:dyDescent="0.25">
      <c r="A1311" s="40">
        <v>1309</v>
      </c>
      <c r="B1311" t="s">
        <v>4384</v>
      </c>
      <c r="C1311">
        <v>130</v>
      </c>
      <c r="D1311">
        <v>1962</v>
      </c>
      <c r="E1311">
        <v>1968</v>
      </c>
      <c r="F1311">
        <v>3</v>
      </c>
      <c r="H1311">
        <v>2</v>
      </c>
      <c r="J1311">
        <v>2</v>
      </c>
      <c r="K1311" t="s">
        <v>260</v>
      </c>
      <c r="M1311">
        <v>1</v>
      </c>
      <c r="N1311">
        <v>70</v>
      </c>
      <c r="O1311">
        <v>70</v>
      </c>
      <c r="P1311">
        <v>70</v>
      </c>
      <c r="Q1311">
        <v>0</v>
      </c>
      <c r="R1311">
        <v>0</v>
      </c>
      <c r="S1311" t="s">
        <v>4385</v>
      </c>
      <c r="T1311">
        <v>7349</v>
      </c>
      <c r="U1311" t="s">
        <v>3232</v>
      </c>
      <c r="V1311" t="s">
        <v>3232</v>
      </c>
      <c r="W1311" t="s">
        <v>260</v>
      </c>
      <c r="X1311">
        <v>2665</v>
      </c>
      <c r="Y1311" t="s">
        <v>257</v>
      </c>
      <c r="AA1311">
        <v>187</v>
      </c>
      <c r="AB1311" t="s">
        <v>4386</v>
      </c>
      <c r="AC1311" t="s">
        <v>4385</v>
      </c>
      <c r="AD1311">
        <v>5</v>
      </c>
      <c r="AE1311">
        <v>713599.01</v>
      </c>
      <c r="AF1311">
        <v>6168911.5999999996</v>
      </c>
    </row>
    <row r="1312" spans="1:32" x14ac:dyDescent="0.25">
      <c r="A1312" s="40">
        <v>1310</v>
      </c>
      <c r="B1312" t="s">
        <v>4387</v>
      </c>
      <c r="C1312">
        <v>120</v>
      </c>
      <c r="D1312">
        <v>1971</v>
      </c>
      <c r="E1312">
        <v>0</v>
      </c>
      <c r="F1312">
        <v>4</v>
      </c>
      <c r="H1312">
        <v>1</v>
      </c>
      <c r="J1312">
        <v>2</v>
      </c>
      <c r="K1312" t="s">
        <v>260</v>
      </c>
      <c r="M1312">
        <v>1</v>
      </c>
      <c r="N1312">
        <v>192</v>
      </c>
      <c r="O1312">
        <v>192</v>
      </c>
      <c r="P1312">
        <v>192</v>
      </c>
      <c r="Q1312">
        <v>0</v>
      </c>
      <c r="R1312">
        <v>0</v>
      </c>
      <c r="S1312" t="s">
        <v>4388</v>
      </c>
      <c r="T1312">
        <v>7882</v>
      </c>
      <c r="U1312" t="s">
        <v>372</v>
      </c>
      <c r="V1312" t="s">
        <v>372</v>
      </c>
      <c r="W1312" t="s">
        <v>454</v>
      </c>
      <c r="X1312">
        <v>2625</v>
      </c>
      <c r="Y1312" t="s">
        <v>244</v>
      </c>
      <c r="AA1312">
        <v>187</v>
      </c>
      <c r="AB1312" t="s">
        <v>4389</v>
      </c>
      <c r="AC1312" t="s">
        <v>4388</v>
      </c>
      <c r="AD1312">
        <v>5</v>
      </c>
      <c r="AE1312">
        <v>712063.96</v>
      </c>
      <c r="AF1312">
        <v>6171637.46</v>
      </c>
    </row>
    <row r="1313" spans="1:32" x14ac:dyDescent="0.25">
      <c r="A1313" s="40">
        <v>1311</v>
      </c>
      <c r="B1313" t="s">
        <v>4390</v>
      </c>
      <c r="C1313">
        <v>120</v>
      </c>
      <c r="D1313">
        <v>1978</v>
      </c>
      <c r="E1313">
        <v>0</v>
      </c>
      <c r="F1313">
        <v>4</v>
      </c>
      <c r="H1313">
        <v>1</v>
      </c>
      <c r="J1313">
        <v>2</v>
      </c>
      <c r="K1313" t="s">
        <v>247</v>
      </c>
      <c r="L1313">
        <v>2</v>
      </c>
      <c r="M1313">
        <v>1</v>
      </c>
      <c r="N1313">
        <v>80</v>
      </c>
      <c r="O1313">
        <v>80</v>
      </c>
      <c r="P1313">
        <v>143</v>
      </c>
      <c r="Q1313">
        <v>0</v>
      </c>
      <c r="R1313">
        <v>0</v>
      </c>
      <c r="S1313" t="s">
        <v>4391</v>
      </c>
      <c r="T1313">
        <v>3834</v>
      </c>
      <c r="U1313" t="s">
        <v>3421</v>
      </c>
      <c r="V1313" t="s">
        <v>3421</v>
      </c>
      <c r="W1313" t="s">
        <v>441</v>
      </c>
      <c r="X1313">
        <v>2665</v>
      </c>
      <c r="Y1313" t="s">
        <v>257</v>
      </c>
      <c r="AA1313">
        <v>187</v>
      </c>
      <c r="AB1313" t="s">
        <v>4392</v>
      </c>
      <c r="AC1313" t="s">
        <v>4391</v>
      </c>
      <c r="AD1313">
        <v>5</v>
      </c>
      <c r="AE1313">
        <v>713132.7</v>
      </c>
      <c r="AF1313">
        <v>6168703.5999999996</v>
      </c>
    </row>
    <row r="1314" spans="1:32" x14ac:dyDescent="0.25">
      <c r="A1314" s="40">
        <v>1312</v>
      </c>
      <c r="B1314" t="s">
        <v>4393</v>
      </c>
      <c r="C1314">
        <v>120</v>
      </c>
      <c r="D1314">
        <v>1984</v>
      </c>
      <c r="E1314">
        <v>0</v>
      </c>
      <c r="F1314">
        <v>4</v>
      </c>
      <c r="H1314">
        <v>1</v>
      </c>
      <c r="J1314">
        <v>2</v>
      </c>
      <c r="K1314" t="s">
        <v>260</v>
      </c>
      <c r="L1314">
        <v>2</v>
      </c>
      <c r="M1314">
        <v>1</v>
      </c>
      <c r="N1314">
        <v>144</v>
      </c>
      <c r="O1314">
        <v>144</v>
      </c>
      <c r="P1314">
        <v>144</v>
      </c>
      <c r="Q1314">
        <v>0</v>
      </c>
      <c r="R1314">
        <v>0</v>
      </c>
      <c r="S1314" t="s">
        <v>4394</v>
      </c>
      <c r="T1314">
        <v>2236</v>
      </c>
      <c r="U1314" t="s">
        <v>4295</v>
      </c>
      <c r="V1314" t="s">
        <v>4295</v>
      </c>
      <c r="W1314" t="s">
        <v>721</v>
      </c>
      <c r="X1314">
        <v>2665</v>
      </c>
      <c r="Y1314" t="s">
        <v>257</v>
      </c>
      <c r="AA1314">
        <v>187</v>
      </c>
      <c r="AB1314" t="s">
        <v>4395</v>
      </c>
      <c r="AC1314" t="s">
        <v>4394</v>
      </c>
      <c r="AD1314">
        <v>5</v>
      </c>
      <c r="AE1314">
        <v>713265.49</v>
      </c>
      <c r="AF1314">
        <v>6168714.7800000003</v>
      </c>
    </row>
    <row r="1315" spans="1:32" x14ac:dyDescent="0.25">
      <c r="A1315" s="40">
        <v>1313</v>
      </c>
      <c r="B1315" t="s">
        <v>4396</v>
      </c>
      <c r="C1315">
        <v>120</v>
      </c>
      <c r="D1315">
        <v>1966</v>
      </c>
      <c r="E1315">
        <v>0</v>
      </c>
      <c r="F1315">
        <v>3</v>
      </c>
      <c r="H1315">
        <v>1</v>
      </c>
      <c r="J1315">
        <v>1</v>
      </c>
      <c r="K1315" t="s">
        <v>240</v>
      </c>
      <c r="M1315">
        <v>1</v>
      </c>
      <c r="N1315">
        <v>143</v>
      </c>
      <c r="O1315">
        <v>143</v>
      </c>
      <c r="P1315">
        <v>143</v>
      </c>
      <c r="Q1315">
        <v>0</v>
      </c>
      <c r="R1315">
        <v>0</v>
      </c>
      <c r="S1315" t="s">
        <v>4397</v>
      </c>
      <c r="T1315">
        <v>6391</v>
      </c>
      <c r="U1315" t="s">
        <v>539</v>
      </c>
      <c r="V1315" t="s">
        <v>539</v>
      </c>
      <c r="W1315" t="s">
        <v>1113</v>
      </c>
      <c r="X1315">
        <v>2625</v>
      </c>
      <c r="Y1315" t="s">
        <v>244</v>
      </c>
      <c r="AA1315">
        <v>187</v>
      </c>
      <c r="AB1315" t="s">
        <v>4398</v>
      </c>
      <c r="AC1315" t="s">
        <v>4397</v>
      </c>
      <c r="AD1315">
        <v>5</v>
      </c>
      <c r="AE1315">
        <v>711288.37</v>
      </c>
      <c r="AF1315">
        <v>6171723.4100000001</v>
      </c>
    </row>
    <row r="1316" spans="1:32" x14ac:dyDescent="0.25">
      <c r="A1316" s="40">
        <v>1314</v>
      </c>
      <c r="B1316" t="s">
        <v>4399</v>
      </c>
      <c r="C1316">
        <v>320</v>
      </c>
      <c r="D1316">
        <v>2009</v>
      </c>
      <c r="E1316">
        <v>0</v>
      </c>
      <c r="F1316">
        <v>3</v>
      </c>
      <c r="H1316">
        <v>1</v>
      </c>
      <c r="J1316">
        <v>5</v>
      </c>
      <c r="K1316" t="s">
        <v>253</v>
      </c>
      <c r="L1316">
        <v>90</v>
      </c>
      <c r="M1316">
        <v>1</v>
      </c>
      <c r="N1316">
        <v>84</v>
      </c>
      <c r="O1316">
        <v>84</v>
      </c>
      <c r="P1316">
        <v>0</v>
      </c>
      <c r="Q1316">
        <v>84</v>
      </c>
      <c r="R1316">
        <v>0</v>
      </c>
      <c r="S1316" t="s">
        <v>4400</v>
      </c>
      <c r="T1316">
        <v>8308</v>
      </c>
      <c r="U1316" t="s">
        <v>4401</v>
      </c>
      <c r="V1316" t="s">
        <v>4401</v>
      </c>
      <c r="W1316" t="s">
        <v>441</v>
      </c>
      <c r="X1316">
        <v>2625</v>
      </c>
      <c r="Y1316" t="s">
        <v>244</v>
      </c>
      <c r="AA1316">
        <v>187</v>
      </c>
      <c r="AB1316" t="s">
        <v>4402</v>
      </c>
      <c r="AC1316" t="s">
        <v>4400</v>
      </c>
      <c r="AD1316">
        <v>5</v>
      </c>
      <c r="AE1316">
        <v>712370.39</v>
      </c>
      <c r="AF1316">
        <v>6170568.4100000001</v>
      </c>
    </row>
    <row r="1317" spans="1:32" x14ac:dyDescent="0.25">
      <c r="A1317" s="40">
        <v>1315</v>
      </c>
      <c r="B1317" t="s">
        <v>4403</v>
      </c>
      <c r="C1317">
        <v>130</v>
      </c>
      <c r="D1317">
        <v>1978</v>
      </c>
      <c r="E1317">
        <v>0</v>
      </c>
      <c r="F1317">
        <v>4</v>
      </c>
      <c r="H1317">
        <v>1</v>
      </c>
      <c r="J1317">
        <v>1</v>
      </c>
      <c r="K1317" t="s">
        <v>240</v>
      </c>
      <c r="M1317">
        <v>1</v>
      </c>
      <c r="N1317">
        <v>61</v>
      </c>
      <c r="O1317">
        <v>61</v>
      </c>
      <c r="P1317">
        <v>109</v>
      </c>
      <c r="Q1317">
        <v>0</v>
      </c>
      <c r="R1317">
        <v>0</v>
      </c>
      <c r="S1317" t="s">
        <v>4404</v>
      </c>
      <c r="T1317">
        <v>7375</v>
      </c>
      <c r="U1317" t="s">
        <v>4405</v>
      </c>
      <c r="V1317" t="s">
        <v>4405</v>
      </c>
      <c r="W1317" t="s">
        <v>413</v>
      </c>
      <c r="X1317">
        <v>2665</v>
      </c>
      <c r="Y1317" t="s">
        <v>257</v>
      </c>
      <c r="AA1317">
        <v>187</v>
      </c>
      <c r="AB1317" t="s">
        <v>4406</v>
      </c>
      <c r="AC1317" t="s">
        <v>4404</v>
      </c>
      <c r="AD1317">
        <v>5</v>
      </c>
      <c r="AE1317">
        <v>713777.87</v>
      </c>
      <c r="AF1317">
        <v>6169531.04</v>
      </c>
    </row>
    <row r="1318" spans="1:32" x14ac:dyDescent="0.25">
      <c r="A1318" s="40">
        <v>1316</v>
      </c>
      <c r="B1318" t="s">
        <v>4407</v>
      </c>
      <c r="C1318">
        <v>120</v>
      </c>
      <c r="D1318">
        <v>1977</v>
      </c>
      <c r="E1318">
        <v>0</v>
      </c>
      <c r="F1318">
        <v>3</v>
      </c>
      <c r="H1318">
        <v>1</v>
      </c>
      <c r="J1318">
        <v>7</v>
      </c>
      <c r="K1318" t="s">
        <v>253</v>
      </c>
      <c r="M1318">
        <v>1</v>
      </c>
      <c r="N1318">
        <v>127</v>
      </c>
      <c r="O1318">
        <v>127</v>
      </c>
      <c r="P1318">
        <v>127</v>
      </c>
      <c r="Q1318">
        <v>0</v>
      </c>
      <c r="R1318">
        <v>0</v>
      </c>
      <c r="S1318" t="s">
        <v>4408</v>
      </c>
      <c r="T1318">
        <v>7882</v>
      </c>
      <c r="U1318" t="s">
        <v>372</v>
      </c>
      <c r="V1318" t="s">
        <v>372</v>
      </c>
      <c r="W1318" t="s">
        <v>774</v>
      </c>
      <c r="X1318">
        <v>2625</v>
      </c>
      <c r="Y1318" t="s">
        <v>244</v>
      </c>
      <c r="AA1318">
        <v>187</v>
      </c>
      <c r="AB1318" t="s">
        <v>4409</v>
      </c>
      <c r="AC1318" t="s">
        <v>4408</v>
      </c>
      <c r="AD1318">
        <v>5</v>
      </c>
      <c r="AE1318">
        <v>711823.11</v>
      </c>
      <c r="AF1318">
        <v>6171686.2400000002</v>
      </c>
    </row>
    <row r="1319" spans="1:32" x14ac:dyDescent="0.25">
      <c r="A1319" s="40">
        <v>1317</v>
      </c>
      <c r="B1319" t="s">
        <v>4410</v>
      </c>
      <c r="C1319">
        <v>130</v>
      </c>
      <c r="D1319">
        <v>1978</v>
      </c>
      <c r="E1319">
        <v>0</v>
      </c>
      <c r="F1319">
        <v>4</v>
      </c>
      <c r="H1319">
        <v>1</v>
      </c>
      <c r="J1319">
        <v>1</v>
      </c>
      <c r="K1319" t="s">
        <v>240</v>
      </c>
      <c r="M1319">
        <v>1</v>
      </c>
      <c r="N1319">
        <v>63</v>
      </c>
      <c r="O1319">
        <v>63</v>
      </c>
      <c r="P1319">
        <v>112</v>
      </c>
      <c r="Q1319">
        <v>0</v>
      </c>
      <c r="R1319">
        <v>0</v>
      </c>
      <c r="S1319" t="s">
        <v>4411</v>
      </c>
      <c r="T1319">
        <v>3875</v>
      </c>
      <c r="U1319" t="s">
        <v>4412</v>
      </c>
      <c r="V1319" t="s">
        <v>4412</v>
      </c>
      <c r="W1319" t="s">
        <v>454</v>
      </c>
      <c r="X1319">
        <v>2665</v>
      </c>
      <c r="Y1319" t="s">
        <v>257</v>
      </c>
      <c r="AA1319">
        <v>187</v>
      </c>
      <c r="AB1319" t="s">
        <v>4413</v>
      </c>
      <c r="AC1319" t="s">
        <v>4411</v>
      </c>
      <c r="AD1319">
        <v>5</v>
      </c>
      <c r="AE1319">
        <v>713447.59</v>
      </c>
      <c r="AF1319">
        <v>6169715.6900000004</v>
      </c>
    </row>
    <row r="1320" spans="1:32" x14ac:dyDescent="0.25">
      <c r="A1320" s="40">
        <v>1318</v>
      </c>
      <c r="B1320" t="s">
        <v>4414</v>
      </c>
      <c r="C1320">
        <v>120</v>
      </c>
      <c r="D1320">
        <v>1972</v>
      </c>
      <c r="E1320">
        <v>0</v>
      </c>
      <c r="F1320">
        <v>3</v>
      </c>
      <c r="H1320">
        <v>1</v>
      </c>
      <c r="J1320">
        <v>2</v>
      </c>
      <c r="K1320" t="s">
        <v>260</v>
      </c>
      <c r="M1320">
        <v>1</v>
      </c>
      <c r="N1320">
        <v>155</v>
      </c>
      <c r="O1320">
        <v>155</v>
      </c>
      <c r="P1320">
        <v>155</v>
      </c>
      <c r="Q1320">
        <v>0</v>
      </c>
      <c r="R1320">
        <v>0</v>
      </c>
      <c r="S1320" t="s">
        <v>4415</v>
      </c>
      <c r="T1320">
        <v>6178</v>
      </c>
      <c r="U1320" t="s">
        <v>2647</v>
      </c>
      <c r="V1320" t="s">
        <v>2647</v>
      </c>
      <c r="W1320" t="s">
        <v>945</v>
      </c>
      <c r="X1320">
        <v>2625</v>
      </c>
      <c r="Y1320" t="s">
        <v>244</v>
      </c>
      <c r="AA1320">
        <v>187</v>
      </c>
      <c r="AB1320" t="s">
        <v>4416</v>
      </c>
      <c r="AC1320" t="s">
        <v>4415</v>
      </c>
      <c r="AD1320">
        <v>5</v>
      </c>
      <c r="AE1320">
        <v>711718.69</v>
      </c>
      <c r="AF1320">
        <v>6171679.3499999996</v>
      </c>
    </row>
    <row r="1321" spans="1:32" x14ac:dyDescent="0.25">
      <c r="A1321" s="40">
        <v>1319</v>
      </c>
      <c r="B1321" t="s">
        <v>4417</v>
      </c>
      <c r="C1321">
        <v>120</v>
      </c>
      <c r="D1321">
        <v>1970</v>
      </c>
      <c r="E1321">
        <v>0</v>
      </c>
      <c r="F1321">
        <v>3</v>
      </c>
      <c r="H1321">
        <v>1</v>
      </c>
      <c r="J1321">
        <v>2</v>
      </c>
      <c r="K1321" t="s">
        <v>260</v>
      </c>
      <c r="L1321">
        <v>90</v>
      </c>
      <c r="M1321">
        <v>1</v>
      </c>
      <c r="N1321">
        <v>115</v>
      </c>
      <c r="O1321">
        <v>115</v>
      </c>
      <c r="P1321">
        <v>115</v>
      </c>
      <c r="Q1321">
        <v>0</v>
      </c>
      <c r="R1321">
        <v>0</v>
      </c>
      <c r="S1321" t="s">
        <v>4418</v>
      </c>
      <c r="T1321">
        <v>7882</v>
      </c>
      <c r="U1321" t="s">
        <v>372</v>
      </c>
      <c r="V1321" t="s">
        <v>372</v>
      </c>
      <c r="W1321" t="s">
        <v>323</v>
      </c>
      <c r="X1321">
        <v>2625</v>
      </c>
      <c r="Y1321" t="s">
        <v>244</v>
      </c>
      <c r="AA1321">
        <v>187</v>
      </c>
      <c r="AB1321" t="s">
        <v>4419</v>
      </c>
      <c r="AC1321" t="s">
        <v>4418</v>
      </c>
      <c r="AD1321">
        <v>5</v>
      </c>
      <c r="AE1321">
        <v>711799.77</v>
      </c>
      <c r="AF1321">
        <v>6171683.4500000002</v>
      </c>
    </row>
    <row r="1322" spans="1:32" x14ac:dyDescent="0.25">
      <c r="A1322" s="40">
        <v>1320</v>
      </c>
      <c r="B1322" t="s">
        <v>4420</v>
      </c>
      <c r="C1322">
        <v>130</v>
      </c>
      <c r="D1322">
        <v>1978</v>
      </c>
      <c r="E1322">
        <v>0</v>
      </c>
      <c r="F1322">
        <v>4</v>
      </c>
      <c r="H1322">
        <v>1</v>
      </c>
      <c r="J1322">
        <v>1</v>
      </c>
      <c r="K1322" t="s">
        <v>240</v>
      </c>
      <c r="M1322">
        <v>1</v>
      </c>
      <c r="N1322">
        <v>63</v>
      </c>
      <c r="O1322">
        <v>63</v>
      </c>
      <c r="P1322">
        <v>112</v>
      </c>
      <c r="Q1322">
        <v>0</v>
      </c>
      <c r="R1322">
        <v>0</v>
      </c>
      <c r="S1322" t="s">
        <v>4421</v>
      </c>
      <c r="T1322">
        <v>3875</v>
      </c>
      <c r="U1322" t="s">
        <v>4412</v>
      </c>
      <c r="V1322" t="s">
        <v>4412</v>
      </c>
      <c r="W1322" t="s">
        <v>337</v>
      </c>
      <c r="X1322">
        <v>2665</v>
      </c>
      <c r="Y1322" t="s">
        <v>257</v>
      </c>
      <c r="AA1322">
        <v>187</v>
      </c>
      <c r="AB1322" t="s">
        <v>4422</v>
      </c>
      <c r="AC1322" t="s">
        <v>4421</v>
      </c>
      <c r="AD1322">
        <v>5</v>
      </c>
      <c r="AE1322">
        <v>713453.25</v>
      </c>
      <c r="AF1322">
        <v>6169706.4900000002</v>
      </c>
    </row>
    <row r="1323" spans="1:32" x14ac:dyDescent="0.25">
      <c r="A1323" s="40">
        <v>1321</v>
      </c>
      <c r="B1323" t="s">
        <v>4423</v>
      </c>
      <c r="C1323">
        <v>120</v>
      </c>
      <c r="D1323">
        <v>1988</v>
      </c>
      <c r="E1323">
        <v>0</v>
      </c>
      <c r="F1323">
        <v>4</v>
      </c>
      <c r="H1323">
        <v>1</v>
      </c>
      <c r="J1323">
        <v>2</v>
      </c>
      <c r="K1323" t="s">
        <v>260</v>
      </c>
      <c r="M1323">
        <v>1</v>
      </c>
      <c r="N1323">
        <v>110</v>
      </c>
      <c r="O1323">
        <v>110</v>
      </c>
      <c r="P1323">
        <v>180</v>
      </c>
      <c r="Q1323">
        <v>0</v>
      </c>
      <c r="R1323">
        <v>0</v>
      </c>
      <c r="S1323" t="s">
        <v>4424</v>
      </c>
      <c r="T1323">
        <v>5510</v>
      </c>
      <c r="U1323" t="s">
        <v>3897</v>
      </c>
      <c r="V1323" t="s">
        <v>3897</v>
      </c>
      <c r="W1323" t="s">
        <v>268</v>
      </c>
      <c r="X1323">
        <v>2625</v>
      </c>
      <c r="Y1323" t="s">
        <v>244</v>
      </c>
      <c r="AA1323">
        <v>187</v>
      </c>
      <c r="AB1323" t="s">
        <v>4425</v>
      </c>
      <c r="AC1323" t="s">
        <v>4424</v>
      </c>
      <c r="AD1323">
        <v>5</v>
      </c>
      <c r="AE1323">
        <v>711804.84</v>
      </c>
      <c r="AF1323">
        <v>6170346.3899999997</v>
      </c>
    </row>
    <row r="1324" spans="1:32" x14ac:dyDescent="0.25">
      <c r="A1324" s="40">
        <v>1322</v>
      </c>
      <c r="B1324" t="s">
        <v>4426</v>
      </c>
      <c r="C1324">
        <v>120</v>
      </c>
      <c r="D1324">
        <v>1972</v>
      </c>
      <c r="E1324">
        <v>1980</v>
      </c>
      <c r="F1324">
        <v>3</v>
      </c>
      <c r="H1324">
        <v>1</v>
      </c>
      <c r="J1324">
        <v>2</v>
      </c>
      <c r="K1324" t="s">
        <v>260</v>
      </c>
      <c r="L1324">
        <v>2</v>
      </c>
      <c r="M1324">
        <v>1</v>
      </c>
      <c r="N1324">
        <v>146</v>
      </c>
      <c r="O1324">
        <v>146</v>
      </c>
      <c r="P1324">
        <v>146</v>
      </c>
      <c r="Q1324">
        <v>0</v>
      </c>
      <c r="R1324">
        <v>0</v>
      </c>
      <c r="S1324" t="s">
        <v>4427</v>
      </c>
      <c r="T1324">
        <v>6178</v>
      </c>
      <c r="U1324" t="s">
        <v>2647</v>
      </c>
      <c r="V1324" t="s">
        <v>2647</v>
      </c>
      <c r="W1324" t="s">
        <v>481</v>
      </c>
      <c r="X1324">
        <v>2625</v>
      </c>
      <c r="Y1324" t="s">
        <v>244</v>
      </c>
      <c r="AA1324">
        <v>187</v>
      </c>
      <c r="AB1324" t="s">
        <v>4428</v>
      </c>
      <c r="AC1324" t="s">
        <v>4427</v>
      </c>
      <c r="AD1324">
        <v>5</v>
      </c>
      <c r="AE1324">
        <v>711741.55</v>
      </c>
      <c r="AF1324">
        <v>6171683.5300000003</v>
      </c>
    </row>
    <row r="1325" spans="1:32" x14ac:dyDescent="0.25">
      <c r="A1325" s="40">
        <v>1323</v>
      </c>
      <c r="B1325" t="s">
        <v>4429</v>
      </c>
      <c r="C1325">
        <v>130</v>
      </c>
      <c r="D1325">
        <v>1978</v>
      </c>
      <c r="E1325">
        <v>0</v>
      </c>
      <c r="F1325">
        <v>4</v>
      </c>
      <c r="H1325">
        <v>1</v>
      </c>
      <c r="J1325">
        <v>1</v>
      </c>
      <c r="K1325" t="s">
        <v>240</v>
      </c>
      <c r="M1325">
        <v>1</v>
      </c>
      <c r="N1325">
        <v>61</v>
      </c>
      <c r="O1325">
        <v>61</v>
      </c>
      <c r="P1325">
        <v>109</v>
      </c>
      <c r="Q1325">
        <v>0</v>
      </c>
      <c r="R1325">
        <v>0</v>
      </c>
      <c r="S1325" t="s">
        <v>4430</v>
      </c>
      <c r="T1325">
        <v>2525</v>
      </c>
      <c r="U1325" t="s">
        <v>2564</v>
      </c>
      <c r="V1325" t="s">
        <v>2564</v>
      </c>
      <c r="W1325" t="s">
        <v>487</v>
      </c>
      <c r="X1325">
        <v>2665</v>
      </c>
      <c r="Y1325" t="s">
        <v>257</v>
      </c>
      <c r="AA1325">
        <v>187</v>
      </c>
      <c r="AB1325" t="s">
        <v>4431</v>
      </c>
      <c r="AC1325" t="s">
        <v>4430</v>
      </c>
      <c r="AD1325">
        <v>5</v>
      </c>
      <c r="AE1325">
        <v>713517.06</v>
      </c>
      <c r="AF1325">
        <v>6169738.3799999999</v>
      </c>
    </row>
    <row r="1326" spans="1:32" x14ac:dyDescent="0.25">
      <c r="A1326" s="40">
        <v>1324</v>
      </c>
      <c r="B1326" t="s">
        <v>4432</v>
      </c>
      <c r="C1326">
        <v>120</v>
      </c>
      <c r="D1326">
        <v>1990</v>
      </c>
      <c r="E1326">
        <v>0</v>
      </c>
      <c r="F1326">
        <v>5</v>
      </c>
      <c r="H1326">
        <v>1</v>
      </c>
      <c r="J1326">
        <v>2</v>
      </c>
      <c r="K1326" t="s">
        <v>260</v>
      </c>
      <c r="M1326">
        <v>1</v>
      </c>
      <c r="N1326">
        <v>128</v>
      </c>
      <c r="O1326">
        <v>128</v>
      </c>
      <c r="P1326">
        <v>128</v>
      </c>
      <c r="Q1326">
        <v>0</v>
      </c>
      <c r="R1326">
        <v>0</v>
      </c>
      <c r="S1326" t="s">
        <v>4433</v>
      </c>
      <c r="T1326">
        <v>4473</v>
      </c>
      <c r="U1326" t="s">
        <v>3255</v>
      </c>
      <c r="V1326" t="s">
        <v>3255</v>
      </c>
      <c r="W1326" t="s">
        <v>308</v>
      </c>
      <c r="X1326">
        <v>2665</v>
      </c>
      <c r="Y1326" t="s">
        <v>257</v>
      </c>
      <c r="AA1326">
        <v>187</v>
      </c>
      <c r="AB1326" t="s">
        <v>4434</v>
      </c>
      <c r="AC1326" t="s">
        <v>4433</v>
      </c>
      <c r="AD1326">
        <v>5</v>
      </c>
      <c r="AE1326">
        <v>713239.38</v>
      </c>
      <c r="AF1326">
        <v>6168437.4100000001</v>
      </c>
    </row>
    <row r="1327" spans="1:32" x14ac:dyDescent="0.25">
      <c r="A1327" s="40">
        <v>1325</v>
      </c>
      <c r="B1327" t="s">
        <v>4435</v>
      </c>
      <c r="C1327">
        <v>120</v>
      </c>
      <c r="D1327">
        <v>1972</v>
      </c>
      <c r="E1327">
        <v>0</v>
      </c>
      <c r="F1327">
        <v>3</v>
      </c>
      <c r="H1327">
        <v>1</v>
      </c>
      <c r="J1327">
        <v>7</v>
      </c>
      <c r="K1327" t="s">
        <v>253</v>
      </c>
      <c r="L1327">
        <v>2</v>
      </c>
      <c r="M1327">
        <v>1</v>
      </c>
      <c r="N1327">
        <v>153</v>
      </c>
      <c r="O1327">
        <v>153</v>
      </c>
      <c r="P1327">
        <v>153</v>
      </c>
      <c r="Q1327">
        <v>0</v>
      </c>
      <c r="R1327">
        <v>0</v>
      </c>
      <c r="S1327" t="s">
        <v>4436</v>
      </c>
      <c r="T1327">
        <v>8415</v>
      </c>
      <c r="U1327" t="s">
        <v>4437</v>
      </c>
      <c r="V1327" t="s">
        <v>4437</v>
      </c>
      <c r="W1327" t="s">
        <v>408</v>
      </c>
      <c r="X1327">
        <v>2665</v>
      </c>
      <c r="Y1327" t="s">
        <v>257</v>
      </c>
      <c r="AA1327">
        <v>187</v>
      </c>
      <c r="AB1327" t="s">
        <v>4438</v>
      </c>
      <c r="AC1327" t="s">
        <v>4436</v>
      </c>
      <c r="AD1327">
        <v>5</v>
      </c>
      <c r="AE1327">
        <v>712246.38</v>
      </c>
      <c r="AF1327">
        <v>6169392.4400000004</v>
      </c>
    </row>
    <row r="1328" spans="1:32" x14ac:dyDescent="0.25">
      <c r="A1328" s="40">
        <v>1326</v>
      </c>
      <c r="B1328" t="s">
        <v>4439</v>
      </c>
      <c r="C1328">
        <v>120</v>
      </c>
      <c r="D1328">
        <v>1964</v>
      </c>
      <c r="E1328">
        <v>0</v>
      </c>
      <c r="F1328">
        <v>3</v>
      </c>
      <c r="H1328">
        <v>1</v>
      </c>
      <c r="J1328">
        <v>2</v>
      </c>
      <c r="K1328" t="s">
        <v>260</v>
      </c>
      <c r="M1328">
        <v>1</v>
      </c>
      <c r="N1328">
        <v>117</v>
      </c>
      <c r="O1328">
        <v>117</v>
      </c>
      <c r="P1328">
        <v>117</v>
      </c>
      <c r="Q1328">
        <v>0</v>
      </c>
      <c r="R1328">
        <v>0</v>
      </c>
      <c r="S1328" t="s">
        <v>4440</v>
      </c>
      <c r="T1328">
        <v>9160</v>
      </c>
      <c r="U1328" t="s">
        <v>2639</v>
      </c>
      <c r="V1328" t="s">
        <v>2639</v>
      </c>
      <c r="W1328" t="s">
        <v>247</v>
      </c>
      <c r="X1328">
        <v>2625</v>
      </c>
      <c r="Y1328" t="s">
        <v>244</v>
      </c>
      <c r="AA1328">
        <v>187</v>
      </c>
      <c r="AB1328" t="s">
        <v>4441</v>
      </c>
      <c r="AC1328" t="s">
        <v>4440</v>
      </c>
      <c r="AD1328">
        <v>5</v>
      </c>
      <c r="AE1328">
        <v>711650.69</v>
      </c>
      <c r="AF1328">
        <v>6170600.0599999996</v>
      </c>
    </row>
    <row r="1329" spans="1:32" x14ac:dyDescent="0.25">
      <c r="A1329" s="40">
        <v>1327</v>
      </c>
      <c r="B1329" t="s">
        <v>4442</v>
      </c>
      <c r="C1329">
        <v>130</v>
      </c>
      <c r="D1329">
        <v>1978</v>
      </c>
      <c r="E1329">
        <v>0</v>
      </c>
      <c r="F1329">
        <v>4</v>
      </c>
      <c r="H1329">
        <v>1</v>
      </c>
      <c r="J1329">
        <v>1</v>
      </c>
      <c r="K1329" t="s">
        <v>240</v>
      </c>
      <c r="M1329">
        <v>1</v>
      </c>
      <c r="N1329">
        <v>63</v>
      </c>
      <c r="O1329">
        <v>63</v>
      </c>
      <c r="P1329">
        <v>112</v>
      </c>
      <c r="Q1329">
        <v>0</v>
      </c>
      <c r="R1329">
        <v>0</v>
      </c>
      <c r="S1329" t="s">
        <v>4443</v>
      </c>
      <c r="T1329">
        <v>2525</v>
      </c>
      <c r="U1329" t="s">
        <v>2564</v>
      </c>
      <c r="V1329" t="s">
        <v>2564</v>
      </c>
      <c r="W1329" t="s">
        <v>253</v>
      </c>
      <c r="X1329">
        <v>2665</v>
      </c>
      <c r="Y1329" t="s">
        <v>257</v>
      </c>
      <c r="AA1329">
        <v>187</v>
      </c>
      <c r="AB1329" t="s">
        <v>4444</v>
      </c>
      <c r="AC1329" t="s">
        <v>4443</v>
      </c>
      <c r="AD1329">
        <v>5</v>
      </c>
      <c r="AE1329">
        <v>713502.54</v>
      </c>
      <c r="AF1329">
        <v>6169836.3799999999</v>
      </c>
    </row>
    <row r="1330" spans="1:32" x14ac:dyDescent="0.25">
      <c r="A1330" s="40">
        <v>1328</v>
      </c>
      <c r="B1330" t="s">
        <v>4445</v>
      </c>
      <c r="C1330">
        <v>120</v>
      </c>
      <c r="D1330">
        <v>1981</v>
      </c>
      <c r="E1330">
        <v>0</v>
      </c>
      <c r="F1330">
        <v>3</v>
      </c>
      <c r="H1330">
        <v>1</v>
      </c>
      <c r="J1330">
        <v>7</v>
      </c>
      <c r="K1330" t="s">
        <v>253</v>
      </c>
      <c r="M1330">
        <v>1</v>
      </c>
      <c r="N1330">
        <v>123</v>
      </c>
      <c r="O1330">
        <v>123</v>
      </c>
      <c r="P1330">
        <v>123</v>
      </c>
      <c r="Q1330">
        <v>0</v>
      </c>
      <c r="R1330">
        <v>0</v>
      </c>
      <c r="S1330" t="s">
        <v>4446</v>
      </c>
      <c r="T1330">
        <v>2769</v>
      </c>
      <c r="U1330" t="s">
        <v>1138</v>
      </c>
      <c r="V1330" t="s">
        <v>1138</v>
      </c>
      <c r="W1330" t="s">
        <v>1728</v>
      </c>
      <c r="X1330">
        <v>2665</v>
      </c>
      <c r="Y1330" t="s">
        <v>257</v>
      </c>
      <c r="AA1330">
        <v>187</v>
      </c>
      <c r="AB1330" t="s">
        <v>4447</v>
      </c>
      <c r="AC1330" t="s">
        <v>4446</v>
      </c>
      <c r="AD1330">
        <v>5</v>
      </c>
      <c r="AE1330">
        <v>713856.19</v>
      </c>
      <c r="AF1330">
        <v>6169070.0800000001</v>
      </c>
    </row>
    <row r="1331" spans="1:32" x14ac:dyDescent="0.25">
      <c r="A1331" s="40">
        <v>1329</v>
      </c>
      <c r="B1331" t="s">
        <v>4448</v>
      </c>
      <c r="C1331">
        <v>120</v>
      </c>
      <c r="D1331">
        <v>1956</v>
      </c>
      <c r="E1331">
        <v>1983</v>
      </c>
      <c r="F1331">
        <v>3</v>
      </c>
      <c r="H1331">
        <v>6</v>
      </c>
      <c r="J1331">
        <v>2</v>
      </c>
      <c r="K1331" t="s">
        <v>260</v>
      </c>
      <c r="L1331">
        <v>2</v>
      </c>
      <c r="M1331">
        <v>1</v>
      </c>
      <c r="N1331">
        <v>102</v>
      </c>
      <c r="O1331">
        <v>102</v>
      </c>
      <c r="P1331">
        <v>102</v>
      </c>
      <c r="Q1331">
        <v>0</v>
      </c>
      <c r="R1331">
        <v>0</v>
      </c>
      <c r="S1331" t="s">
        <v>4449</v>
      </c>
      <c r="T1331">
        <v>7349</v>
      </c>
      <c r="U1331" t="s">
        <v>3232</v>
      </c>
      <c r="V1331" t="s">
        <v>3232</v>
      </c>
      <c r="W1331" t="s">
        <v>253</v>
      </c>
      <c r="X1331">
        <v>2665</v>
      </c>
      <c r="Y1331" t="s">
        <v>257</v>
      </c>
      <c r="AA1331">
        <v>187</v>
      </c>
      <c r="AB1331" t="s">
        <v>4450</v>
      </c>
      <c r="AC1331" t="s">
        <v>4449</v>
      </c>
      <c r="AD1331">
        <v>5</v>
      </c>
      <c r="AE1331">
        <v>713653.32</v>
      </c>
      <c r="AF1331">
        <v>6168925.6399999997</v>
      </c>
    </row>
    <row r="1332" spans="1:32" x14ac:dyDescent="0.25">
      <c r="A1332" s="40">
        <v>1330</v>
      </c>
      <c r="B1332" t="s">
        <v>4451</v>
      </c>
      <c r="C1332">
        <v>120</v>
      </c>
      <c r="D1332">
        <v>1970</v>
      </c>
      <c r="E1332">
        <v>0</v>
      </c>
      <c r="F1332">
        <v>3</v>
      </c>
      <c r="H1332">
        <v>1</v>
      </c>
      <c r="J1332">
        <v>2</v>
      </c>
      <c r="K1332" t="s">
        <v>260</v>
      </c>
      <c r="M1332">
        <v>1</v>
      </c>
      <c r="N1332">
        <v>154</v>
      </c>
      <c r="O1332">
        <v>154</v>
      </c>
      <c r="P1332">
        <v>154</v>
      </c>
      <c r="Q1332">
        <v>0</v>
      </c>
      <c r="R1332">
        <v>0</v>
      </c>
      <c r="S1332" t="s">
        <v>4452</v>
      </c>
      <c r="T1332">
        <v>7882</v>
      </c>
      <c r="U1332" t="s">
        <v>372</v>
      </c>
      <c r="V1332" t="s">
        <v>372</v>
      </c>
      <c r="W1332" t="s">
        <v>811</v>
      </c>
      <c r="X1332">
        <v>2625</v>
      </c>
      <c r="Y1332" t="s">
        <v>244</v>
      </c>
      <c r="AA1332">
        <v>187</v>
      </c>
      <c r="AB1332" t="s">
        <v>4453</v>
      </c>
      <c r="AC1332" t="s">
        <v>4452</v>
      </c>
      <c r="AD1332">
        <v>5</v>
      </c>
      <c r="AE1332">
        <v>712007.18</v>
      </c>
      <c r="AF1332">
        <v>6171658.2000000002</v>
      </c>
    </row>
    <row r="1333" spans="1:32" x14ac:dyDescent="0.25">
      <c r="A1333" s="40">
        <v>1331</v>
      </c>
      <c r="B1333" t="s">
        <v>4454</v>
      </c>
      <c r="C1333">
        <v>140</v>
      </c>
      <c r="D1333">
        <v>1966</v>
      </c>
      <c r="E1333">
        <v>0</v>
      </c>
      <c r="F1333">
        <v>1</v>
      </c>
      <c r="H1333">
        <v>6</v>
      </c>
      <c r="J1333">
        <v>1</v>
      </c>
      <c r="K1333" t="s">
        <v>240</v>
      </c>
      <c r="M1333">
        <v>3</v>
      </c>
      <c r="N1333">
        <v>526</v>
      </c>
      <c r="O1333">
        <v>1641</v>
      </c>
      <c r="P1333">
        <v>1578</v>
      </c>
      <c r="Q1333">
        <v>0</v>
      </c>
      <c r="R1333">
        <v>0</v>
      </c>
      <c r="S1333" t="s">
        <v>4455</v>
      </c>
      <c r="T1333">
        <v>9267</v>
      </c>
      <c r="U1333" t="s">
        <v>2485</v>
      </c>
      <c r="V1333" t="s">
        <v>2485</v>
      </c>
      <c r="W1333" t="s">
        <v>308</v>
      </c>
      <c r="X1333">
        <v>2665</v>
      </c>
      <c r="Y1333" t="s">
        <v>257</v>
      </c>
      <c r="AA1333">
        <v>187</v>
      </c>
      <c r="AB1333" t="s">
        <v>2486</v>
      </c>
      <c r="AC1333" t="s">
        <v>4455</v>
      </c>
      <c r="AD1333">
        <v>5</v>
      </c>
      <c r="AE1333">
        <v>713020.77</v>
      </c>
      <c r="AF1333">
        <v>6169562.8300000001</v>
      </c>
    </row>
    <row r="1334" spans="1:32" x14ac:dyDescent="0.25">
      <c r="A1334" s="40">
        <v>1332</v>
      </c>
      <c r="B1334" t="s">
        <v>4456</v>
      </c>
      <c r="C1334">
        <v>130</v>
      </c>
      <c r="D1334">
        <v>1978</v>
      </c>
      <c r="E1334">
        <v>0</v>
      </c>
      <c r="F1334">
        <v>4</v>
      </c>
      <c r="H1334">
        <v>1</v>
      </c>
      <c r="J1334">
        <v>1</v>
      </c>
      <c r="K1334" t="s">
        <v>240</v>
      </c>
      <c r="M1334">
        <v>1</v>
      </c>
      <c r="N1334">
        <v>61</v>
      </c>
      <c r="O1334">
        <v>61</v>
      </c>
      <c r="P1334">
        <v>109</v>
      </c>
      <c r="Q1334">
        <v>0</v>
      </c>
      <c r="R1334">
        <v>0</v>
      </c>
      <c r="S1334" t="s">
        <v>4457</v>
      </c>
      <c r="T1334">
        <v>5475</v>
      </c>
      <c r="U1334" t="s">
        <v>3004</v>
      </c>
      <c r="V1334" t="s">
        <v>3004</v>
      </c>
      <c r="W1334" t="s">
        <v>487</v>
      </c>
      <c r="X1334">
        <v>2665</v>
      </c>
      <c r="Y1334" t="s">
        <v>257</v>
      </c>
      <c r="AA1334">
        <v>187</v>
      </c>
      <c r="AB1334" t="s">
        <v>4458</v>
      </c>
      <c r="AC1334" t="s">
        <v>4457</v>
      </c>
      <c r="AD1334">
        <v>5</v>
      </c>
      <c r="AE1334">
        <v>713643.55</v>
      </c>
      <c r="AF1334">
        <v>6169599.7699999996</v>
      </c>
    </row>
    <row r="1335" spans="1:32" x14ac:dyDescent="0.25">
      <c r="A1335" s="40">
        <v>1333</v>
      </c>
      <c r="B1335" t="s">
        <v>4459</v>
      </c>
      <c r="C1335">
        <v>130</v>
      </c>
      <c r="D1335">
        <v>1978</v>
      </c>
      <c r="E1335">
        <v>0</v>
      </c>
      <c r="F1335">
        <v>4</v>
      </c>
      <c r="H1335">
        <v>1</v>
      </c>
      <c r="J1335">
        <v>1</v>
      </c>
      <c r="K1335" t="s">
        <v>240</v>
      </c>
      <c r="M1335">
        <v>1</v>
      </c>
      <c r="N1335">
        <v>61</v>
      </c>
      <c r="O1335">
        <v>61</v>
      </c>
      <c r="P1335">
        <v>109</v>
      </c>
      <c r="Q1335">
        <v>0</v>
      </c>
      <c r="R1335">
        <v>0</v>
      </c>
      <c r="S1335" t="s">
        <v>4460</v>
      </c>
      <c r="T1335">
        <v>5475</v>
      </c>
      <c r="U1335" t="s">
        <v>3004</v>
      </c>
      <c r="V1335" t="s">
        <v>3004</v>
      </c>
      <c r="W1335" t="s">
        <v>573</v>
      </c>
      <c r="X1335">
        <v>2665</v>
      </c>
      <c r="Y1335" t="s">
        <v>257</v>
      </c>
      <c r="AA1335">
        <v>187</v>
      </c>
      <c r="AB1335" t="s">
        <v>4461</v>
      </c>
      <c r="AC1335" t="s">
        <v>4460</v>
      </c>
      <c r="AD1335">
        <v>5</v>
      </c>
      <c r="AE1335">
        <v>713691.33</v>
      </c>
      <c r="AF1335">
        <v>6169646.9500000002</v>
      </c>
    </row>
    <row r="1336" spans="1:32" x14ac:dyDescent="0.25">
      <c r="A1336" s="40">
        <v>1334</v>
      </c>
      <c r="B1336" t="s">
        <v>4462</v>
      </c>
      <c r="C1336">
        <v>130</v>
      </c>
      <c r="D1336">
        <v>1977</v>
      </c>
      <c r="E1336">
        <v>0</v>
      </c>
      <c r="F1336">
        <v>4</v>
      </c>
      <c r="H1336">
        <v>1</v>
      </c>
      <c r="J1336">
        <v>1</v>
      </c>
      <c r="K1336" t="s">
        <v>240</v>
      </c>
      <c r="M1336">
        <v>1</v>
      </c>
      <c r="N1336">
        <v>59</v>
      </c>
      <c r="O1336">
        <v>59</v>
      </c>
      <c r="P1336">
        <v>104</v>
      </c>
      <c r="Q1336">
        <v>0</v>
      </c>
      <c r="R1336">
        <v>0</v>
      </c>
      <c r="S1336" t="s">
        <v>4463</v>
      </c>
      <c r="T1336">
        <v>275</v>
      </c>
      <c r="U1336" t="s">
        <v>3090</v>
      </c>
      <c r="V1336" t="s">
        <v>3090</v>
      </c>
      <c r="W1336" t="s">
        <v>519</v>
      </c>
      <c r="X1336">
        <v>2665</v>
      </c>
      <c r="Y1336" t="s">
        <v>257</v>
      </c>
      <c r="AA1336">
        <v>187</v>
      </c>
      <c r="AB1336" t="s">
        <v>4464</v>
      </c>
      <c r="AC1336" t="s">
        <v>4463</v>
      </c>
      <c r="AD1336">
        <v>5</v>
      </c>
      <c r="AE1336">
        <v>713503.58</v>
      </c>
      <c r="AF1336">
        <v>6169496.3300000001</v>
      </c>
    </row>
    <row r="1337" spans="1:32" x14ac:dyDescent="0.25">
      <c r="A1337" s="40">
        <v>1335</v>
      </c>
      <c r="B1337" t="s">
        <v>4465</v>
      </c>
      <c r="C1337">
        <v>130</v>
      </c>
      <c r="D1337">
        <v>1962</v>
      </c>
      <c r="E1337">
        <v>1978</v>
      </c>
      <c r="F1337">
        <v>3</v>
      </c>
      <c r="H1337">
        <v>2</v>
      </c>
      <c r="J1337">
        <v>2</v>
      </c>
      <c r="K1337" t="s">
        <v>260</v>
      </c>
      <c r="L1337">
        <v>2</v>
      </c>
      <c r="M1337">
        <v>1</v>
      </c>
      <c r="N1337">
        <v>113</v>
      </c>
      <c r="O1337">
        <v>113</v>
      </c>
      <c r="P1337">
        <v>113</v>
      </c>
      <c r="Q1337">
        <v>0</v>
      </c>
      <c r="R1337">
        <v>0</v>
      </c>
      <c r="S1337" t="s">
        <v>4466</v>
      </c>
      <c r="T1337">
        <v>7349</v>
      </c>
      <c r="U1337" t="s">
        <v>3232</v>
      </c>
      <c r="V1337" t="s">
        <v>3232</v>
      </c>
      <c r="W1337" t="s">
        <v>337</v>
      </c>
      <c r="X1337">
        <v>2665</v>
      </c>
      <c r="Y1337" t="s">
        <v>257</v>
      </c>
      <c r="AA1337">
        <v>187</v>
      </c>
      <c r="AB1337" t="s">
        <v>4467</v>
      </c>
      <c r="AC1337" t="s">
        <v>4466</v>
      </c>
      <c r="AD1337">
        <v>5</v>
      </c>
      <c r="AE1337">
        <v>713525</v>
      </c>
      <c r="AF1337">
        <v>6168946.8200000003</v>
      </c>
    </row>
    <row r="1338" spans="1:32" x14ac:dyDescent="0.25">
      <c r="A1338" s="40">
        <v>1336</v>
      </c>
      <c r="B1338" t="s">
        <v>4468</v>
      </c>
      <c r="C1338">
        <v>120</v>
      </c>
      <c r="D1338">
        <v>1969</v>
      </c>
      <c r="E1338">
        <v>1976</v>
      </c>
      <c r="F1338">
        <v>3</v>
      </c>
      <c r="H1338">
        <v>1</v>
      </c>
      <c r="J1338">
        <v>2</v>
      </c>
      <c r="K1338" t="s">
        <v>260</v>
      </c>
      <c r="L1338">
        <v>2</v>
      </c>
      <c r="M1338">
        <v>1</v>
      </c>
      <c r="N1338">
        <v>174</v>
      </c>
      <c r="O1338">
        <v>174</v>
      </c>
      <c r="P1338">
        <v>174</v>
      </c>
      <c r="Q1338">
        <v>0</v>
      </c>
      <c r="R1338">
        <v>0</v>
      </c>
      <c r="S1338" t="s">
        <v>4469</v>
      </c>
      <c r="T1338">
        <v>7882</v>
      </c>
      <c r="U1338" t="s">
        <v>372</v>
      </c>
      <c r="V1338" t="s">
        <v>372</v>
      </c>
      <c r="W1338" t="s">
        <v>573</v>
      </c>
      <c r="X1338">
        <v>2625</v>
      </c>
      <c r="Y1338" t="s">
        <v>244</v>
      </c>
      <c r="AA1338">
        <v>187</v>
      </c>
      <c r="AB1338" t="s">
        <v>4470</v>
      </c>
      <c r="AC1338" t="s">
        <v>4469</v>
      </c>
      <c r="AD1338">
        <v>5</v>
      </c>
      <c r="AE1338">
        <v>711891.36</v>
      </c>
      <c r="AF1338">
        <v>6171650.4299999997</v>
      </c>
    </row>
    <row r="1339" spans="1:32" x14ac:dyDescent="0.25">
      <c r="A1339" s="40">
        <v>1337</v>
      </c>
      <c r="B1339" t="s">
        <v>4471</v>
      </c>
      <c r="C1339">
        <v>120</v>
      </c>
      <c r="D1339">
        <v>1974</v>
      </c>
      <c r="E1339">
        <v>1999</v>
      </c>
      <c r="F1339">
        <v>3</v>
      </c>
      <c r="H1339">
        <v>1</v>
      </c>
      <c r="J1339">
        <v>7</v>
      </c>
      <c r="K1339" t="s">
        <v>253</v>
      </c>
      <c r="M1339">
        <v>1</v>
      </c>
      <c r="N1339">
        <v>164</v>
      </c>
      <c r="O1339">
        <v>164</v>
      </c>
      <c r="P1339">
        <v>148</v>
      </c>
      <c r="Q1339">
        <v>0</v>
      </c>
      <c r="R1339">
        <v>0</v>
      </c>
      <c r="S1339" t="s">
        <v>4472</v>
      </c>
      <c r="T1339">
        <v>2236</v>
      </c>
      <c r="U1339" t="s">
        <v>4295</v>
      </c>
      <c r="V1339" t="s">
        <v>4295</v>
      </c>
      <c r="W1339" t="s">
        <v>441</v>
      </c>
      <c r="X1339">
        <v>2665</v>
      </c>
      <c r="Y1339" t="s">
        <v>257</v>
      </c>
      <c r="AA1339">
        <v>187</v>
      </c>
      <c r="AB1339" t="s">
        <v>4473</v>
      </c>
      <c r="AC1339" t="s">
        <v>4472</v>
      </c>
      <c r="AD1339">
        <v>5</v>
      </c>
      <c r="AE1339">
        <v>713292.67</v>
      </c>
      <c r="AF1339">
        <v>6168747.25</v>
      </c>
    </row>
    <row r="1340" spans="1:32" x14ac:dyDescent="0.25">
      <c r="A1340" s="40">
        <v>1338</v>
      </c>
      <c r="B1340" t="s">
        <v>4474</v>
      </c>
      <c r="C1340">
        <v>120</v>
      </c>
      <c r="D1340">
        <v>1967</v>
      </c>
      <c r="E1340">
        <v>1998</v>
      </c>
      <c r="F1340">
        <v>4</v>
      </c>
      <c r="H1340">
        <v>1</v>
      </c>
      <c r="J1340">
        <v>1</v>
      </c>
      <c r="K1340" t="s">
        <v>240</v>
      </c>
      <c r="M1340">
        <v>1</v>
      </c>
      <c r="N1340">
        <v>142</v>
      </c>
      <c r="O1340">
        <v>142</v>
      </c>
      <c r="P1340">
        <v>192</v>
      </c>
      <c r="Q1340">
        <v>0</v>
      </c>
      <c r="R1340">
        <v>0</v>
      </c>
      <c r="S1340" t="s">
        <v>4475</v>
      </c>
      <c r="T1340">
        <v>6391</v>
      </c>
      <c r="U1340" t="s">
        <v>539</v>
      </c>
      <c r="V1340" t="s">
        <v>539</v>
      </c>
      <c r="W1340" t="s">
        <v>1669</v>
      </c>
      <c r="X1340">
        <v>2625</v>
      </c>
      <c r="Y1340" t="s">
        <v>244</v>
      </c>
      <c r="AA1340">
        <v>187</v>
      </c>
      <c r="AB1340" t="s">
        <v>4476</v>
      </c>
      <c r="AC1340" t="s">
        <v>4475</v>
      </c>
      <c r="AD1340">
        <v>5</v>
      </c>
      <c r="AE1340">
        <v>711173.88</v>
      </c>
      <c r="AF1340">
        <v>6172029.21</v>
      </c>
    </row>
    <row r="1341" spans="1:32" x14ac:dyDescent="0.25">
      <c r="A1341" s="40">
        <v>1339</v>
      </c>
      <c r="B1341" t="s">
        <v>4477</v>
      </c>
      <c r="C1341">
        <v>130</v>
      </c>
      <c r="D1341">
        <v>1977</v>
      </c>
      <c r="E1341">
        <v>0</v>
      </c>
      <c r="F1341">
        <v>4</v>
      </c>
      <c r="H1341">
        <v>1</v>
      </c>
      <c r="J1341">
        <v>1</v>
      </c>
      <c r="K1341" t="s">
        <v>240</v>
      </c>
      <c r="M1341">
        <v>1</v>
      </c>
      <c r="N1341">
        <v>58</v>
      </c>
      <c r="O1341">
        <v>58</v>
      </c>
      <c r="P1341">
        <v>102</v>
      </c>
      <c r="Q1341">
        <v>0</v>
      </c>
      <c r="R1341">
        <v>0</v>
      </c>
      <c r="S1341" t="s">
        <v>4478</v>
      </c>
      <c r="T1341">
        <v>275</v>
      </c>
      <c r="U1341" t="s">
        <v>3090</v>
      </c>
      <c r="V1341" t="s">
        <v>3090</v>
      </c>
      <c r="W1341" t="s">
        <v>707</v>
      </c>
      <c r="X1341">
        <v>2665</v>
      </c>
      <c r="Y1341" t="s">
        <v>257</v>
      </c>
      <c r="AA1341">
        <v>187</v>
      </c>
      <c r="AB1341" t="s">
        <v>4479</v>
      </c>
      <c r="AC1341" t="s">
        <v>4478</v>
      </c>
      <c r="AD1341">
        <v>5</v>
      </c>
      <c r="AE1341">
        <v>713533.29</v>
      </c>
      <c r="AF1341">
        <v>6169539.4400000004</v>
      </c>
    </row>
    <row r="1342" spans="1:32" x14ac:dyDescent="0.25">
      <c r="A1342" s="40">
        <v>1340</v>
      </c>
      <c r="B1342" t="s">
        <v>4480</v>
      </c>
      <c r="C1342">
        <v>130</v>
      </c>
      <c r="D1342">
        <v>1978</v>
      </c>
      <c r="E1342">
        <v>0</v>
      </c>
      <c r="F1342">
        <v>4</v>
      </c>
      <c r="H1342">
        <v>1</v>
      </c>
      <c r="J1342">
        <v>1</v>
      </c>
      <c r="K1342" t="s">
        <v>240</v>
      </c>
      <c r="M1342">
        <v>1</v>
      </c>
      <c r="N1342">
        <v>61</v>
      </c>
      <c r="O1342">
        <v>61</v>
      </c>
      <c r="P1342">
        <v>109</v>
      </c>
      <c r="Q1342">
        <v>0</v>
      </c>
      <c r="R1342">
        <v>0</v>
      </c>
      <c r="S1342" t="s">
        <v>4481</v>
      </c>
      <c r="T1342">
        <v>7375</v>
      </c>
      <c r="U1342" t="s">
        <v>4405</v>
      </c>
      <c r="V1342" t="s">
        <v>4405</v>
      </c>
      <c r="W1342" t="s">
        <v>253</v>
      </c>
      <c r="X1342">
        <v>2665</v>
      </c>
      <c r="Y1342" t="s">
        <v>257</v>
      </c>
      <c r="AA1342">
        <v>187</v>
      </c>
      <c r="AB1342" t="s">
        <v>4482</v>
      </c>
      <c r="AC1342" t="s">
        <v>4481</v>
      </c>
      <c r="AD1342">
        <v>5</v>
      </c>
      <c r="AE1342">
        <v>713755.75</v>
      </c>
      <c r="AF1342">
        <v>6169492.79</v>
      </c>
    </row>
    <row r="1343" spans="1:32" x14ac:dyDescent="0.25">
      <c r="A1343" s="40">
        <v>1341</v>
      </c>
      <c r="B1343" t="s">
        <v>4483</v>
      </c>
      <c r="C1343">
        <v>120</v>
      </c>
      <c r="D1343">
        <v>1971</v>
      </c>
      <c r="E1343">
        <v>0</v>
      </c>
      <c r="F1343">
        <v>3</v>
      </c>
      <c r="H1343">
        <v>1</v>
      </c>
      <c r="J1343">
        <v>2</v>
      </c>
      <c r="K1343" t="s">
        <v>260</v>
      </c>
      <c r="L1343">
        <v>2</v>
      </c>
      <c r="M1343">
        <v>1</v>
      </c>
      <c r="N1343">
        <v>160</v>
      </c>
      <c r="O1343">
        <v>160</v>
      </c>
      <c r="P1343">
        <v>160</v>
      </c>
      <c r="Q1343">
        <v>0</v>
      </c>
      <c r="R1343">
        <v>0</v>
      </c>
      <c r="S1343" t="s">
        <v>4484</v>
      </c>
      <c r="T1343">
        <v>7882</v>
      </c>
      <c r="U1343" t="s">
        <v>372</v>
      </c>
      <c r="V1343" t="s">
        <v>372</v>
      </c>
      <c r="W1343" t="s">
        <v>352</v>
      </c>
      <c r="X1343">
        <v>2625</v>
      </c>
      <c r="Y1343" t="s">
        <v>244</v>
      </c>
      <c r="AA1343">
        <v>187</v>
      </c>
      <c r="AB1343" t="s">
        <v>4485</v>
      </c>
      <c r="AC1343" t="s">
        <v>4484</v>
      </c>
      <c r="AD1343">
        <v>5</v>
      </c>
      <c r="AE1343">
        <v>712067.57</v>
      </c>
      <c r="AF1343">
        <v>6171703.1500000004</v>
      </c>
    </row>
    <row r="1344" spans="1:32" x14ac:dyDescent="0.25">
      <c r="A1344" s="40">
        <v>1342</v>
      </c>
      <c r="B1344" t="s">
        <v>4486</v>
      </c>
      <c r="C1344">
        <v>140</v>
      </c>
      <c r="D1344">
        <v>1966</v>
      </c>
      <c r="E1344">
        <v>0</v>
      </c>
      <c r="F1344">
        <v>1</v>
      </c>
      <c r="H1344">
        <v>6</v>
      </c>
      <c r="J1344">
        <v>1</v>
      </c>
      <c r="K1344" t="s">
        <v>240</v>
      </c>
      <c r="M1344">
        <v>3</v>
      </c>
      <c r="N1344">
        <v>526</v>
      </c>
      <c r="O1344">
        <v>1597</v>
      </c>
      <c r="P1344">
        <v>1578</v>
      </c>
      <c r="Q1344">
        <v>0</v>
      </c>
      <c r="R1344">
        <v>0</v>
      </c>
      <c r="S1344" t="s">
        <v>4487</v>
      </c>
      <c r="T1344">
        <v>9267</v>
      </c>
      <c r="U1344" t="s">
        <v>2485</v>
      </c>
      <c r="V1344" t="s">
        <v>2485</v>
      </c>
      <c r="W1344" t="s">
        <v>2760</v>
      </c>
      <c r="X1344">
        <v>2665</v>
      </c>
      <c r="Y1344" t="s">
        <v>257</v>
      </c>
      <c r="AA1344">
        <v>187</v>
      </c>
      <c r="AB1344" t="s">
        <v>2486</v>
      </c>
      <c r="AC1344" t="s">
        <v>4487</v>
      </c>
      <c r="AD1344">
        <v>5</v>
      </c>
      <c r="AE1344">
        <v>712804.51</v>
      </c>
      <c r="AF1344">
        <v>6169499.75</v>
      </c>
    </row>
    <row r="1345" spans="1:32" x14ac:dyDescent="0.25">
      <c r="A1345" s="40">
        <v>1343</v>
      </c>
      <c r="B1345" t="s">
        <v>4488</v>
      </c>
      <c r="C1345">
        <v>120</v>
      </c>
      <c r="D1345">
        <v>1968</v>
      </c>
      <c r="E1345">
        <v>1977</v>
      </c>
      <c r="F1345">
        <v>3</v>
      </c>
      <c r="H1345">
        <v>1</v>
      </c>
      <c r="J1345">
        <v>1</v>
      </c>
      <c r="K1345" t="s">
        <v>240</v>
      </c>
      <c r="M1345">
        <v>1</v>
      </c>
      <c r="N1345">
        <v>102</v>
      </c>
      <c r="O1345">
        <v>102</v>
      </c>
      <c r="P1345">
        <v>172</v>
      </c>
      <c r="Q1345">
        <v>0</v>
      </c>
      <c r="R1345">
        <v>0</v>
      </c>
      <c r="S1345" t="s">
        <v>4489</v>
      </c>
      <c r="T1345">
        <v>6391</v>
      </c>
      <c r="U1345" t="s">
        <v>539</v>
      </c>
      <c r="V1345" t="s">
        <v>539</v>
      </c>
      <c r="W1345" t="s">
        <v>791</v>
      </c>
      <c r="X1345">
        <v>2625</v>
      </c>
      <c r="Y1345" t="s">
        <v>244</v>
      </c>
      <c r="AA1345">
        <v>187</v>
      </c>
      <c r="AB1345" t="s">
        <v>4490</v>
      </c>
      <c r="AC1345" t="s">
        <v>4489</v>
      </c>
      <c r="AD1345">
        <v>5</v>
      </c>
      <c r="AE1345">
        <v>711261.38</v>
      </c>
      <c r="AF1345">
        <v>6171754.1799999997</v>
      </c>
    </row>
    <row r="1346" spans="1:32" x14ac:dyDescent="0.25">
      <c r="A1346" s="40">
        <v>1344</v>
      </c>
      <c r="B1346" t="s">
        <v>4491</v>
      </c>
      <c r="C1346">
        <v>130</v>
      </c>
      <c r="D1346">
        <v>1978</v>
      </c>
      <c r="E1346">
        <v>0</v>
      </c>
      <c r="F1346">
        <v>4</v>
      </c>
      <c r="H1346">
        <v>1</v>
      </c>
      <c r="J1346">
        <v>1</v>
      </c>
      <c r="K1346" t="s">
        <v>240</v>
      </c>
      <c r="M1346">
        <v>1</v>
      </c>
      <c r="N1346">
        <v>61</v>
      </c>
      <c r="O1346">
        <v>61</v>
      </c>
      <c r="P1346">
        <v>109</v>
      </c>
      <c r="Q1346">
        <v>0</v>
      </c>
      <c r="R1346">
        <v>0</v>
      </c>
      <c r="S1346" t="s">
        <v>4492</v>
      </c>
      <c r="T1346">
        <v>3875</v>
      </c>
      <c r="U1346" t="s">
        <v>4412</v>
      </c>
      <c r="V1346" t="s">
        <v>4412</v>
      </c>
      <c r="W1346" t="s">
        <v>408</v>
      </c>
      <c r="X1346">
        <v>2665</v>
      </c>
      <c r="Y1346" t="s">
        <v>257</v>
      </c>
      <c r="AA1346">
        <v>187</v>
      </c>
      <c r="AB1346" t="s">
        <v>4493</v>
      </c>
      <c r="AC1346" t="s">
        <v>4492</v>
      </c>
      <c r="AD1346">
        <v>5</v>
      </c>
      <c r="AE1346">
        <v>713474.82</v>
      </c>
      <c r="AF1346">
        <v>6169745.5199999996</v>
      </c>
    </row>
    <row r="1347" spans="1:32" x14ac:dyDescent="0.25">
      <c r="A1347" s="40">
        <v>1345</v>
      </c>
      <c r="B1347" t="s">
        <v>4494</v>
      </c>
      <c r="C1347">
        <v>120</v>
      </c>
      <c r="D1347">
        <v>1972</v>
      </c>
      <c r="E1347">
        <v>0</v>
      </c>
      <c r="F1347">
        <v>4</v>
      </c>
      <c r="H1347">
        <v>1</v>
      </c>
      <c r="J1347">
        <v>2</v>
      </c>
      <c r="K1347" t="s">
        <v>260</v>
      </c>
      <c r="M1347">
        <v>1</v>
      </c>
      <c r="N1347">
        <v>143</v>
      </c>
      <c r="O1347">
        <v>143</v>
      </c>
      <c r="P1347">
        <v>143</v>
      </c>
      <c r="Q1347">
        <v>0</v>
      </c>
      <c r="R1347">
        <v>0</v>
      </c>
      <c r="S1347" t="s">
        <v>4495</v>
      </c>
      <c r="T1347">
        <v>6178</v>
      </c>
      <c r="U1347" t="s">
        <v>2647</v>
      </c>
      <c r="V1347" t="s">
        <v>2647</v>
      </c>
      <c r="W1347" t="s">
        <v>250</v>
      </c>
      <c r="X1347">
        <v>2625</v>
      </c>
      <c r="Y1347" t="s">
        <v>244</v>
      </c>
      <c r="AA1347">
        <v>187</v>
      </c>
      <c r="AB1347" t="s">
        <v>4496</v>
      </c>
      <c r="AC1347" t="s">
        <v>4495</v>
      </c>
      <c r="AD1347">
        <v>5</v>
      </c>
      <c r="AE1347">
        <v>711609.49</v>
      </c>
      <c r="AF1347">
        <v>6171802.0199999996</v>
      </c>
    </row>
    <row r="1348" spans="1:32" x14ac:dyDescent="0.25">
      <c r="A1348" s="40">
        <v>1346</v>
      </c>
      <c r="B1348" t="s">
        <v>4497</v>
      </c>
      <c r="C1348">
        <v>120</v>
      </c>
      <c r="D1348">
        <v>1988</v>
      </c>
      <c r="E1348">
        <v>2000</v>
      </c>
      <c r="F1348">
        <v>4</v>
      </c>
      <c r="H1348">
        <v>1</v>
      </c>
      <c r="J1348">
        <v>2</v>
      </c>
      <c r="K1348" t="s">
        <v>260</v>
      </c>
      <c r="M1348">
        <v>1</v>
      </c>
      <c r="N1348">
        <v>117</v>
      </c>
      <c r="O1348">
        <v>117</v>
      </c>
      <c r="P1348">
        <v>172</v>
      </c>
      <c r="Q1348">
        <v>0</v>
      </c>
      <c r="R1348">
        <v>0</v>
      </c>
      <c r="S1348" t="s">
        <v>4498</v>
      </c>
      <c r="T1348">
        <v>5510</v>
      </c>
      <c r="U1348" t="s">
        <v>3897</v>
      </c>
      <c r="V1348" t="s">
        <v>3897</v>
      </c>
      <c r="W1348" t="s">
        <v>732</v>
      </c>
      <c r="X1348">
        <v>2625</v>
      </c>
      <c r="Y1348" t="s">
        <v>244</v>
      </c>
      <c r="AA1348">
        <v>187</v>
      </c>
      <c r="AB1348" t="s">
        <v>4499</v>
      </c>
      <c r="AC1348" t="s">
        <v>4498</v>
      </c>
      <c r="AD1348">
        <v>5</v>
      </c>
      <c r="AE1348">
        <v>711862.31</v>
      </c>
      <c r="AF1348">
        <v>6170485.54</v>
      </c>
    </row>
    <row r="1349" spans="1:32" x14ac:dyDescent="0.25">
      <c r="A1349" s="40">
        <v>1347</v>
      </c>
      <c r="B1349" t="s">
        <v>4500</v>
      </c>
      <c r="C1349">
        <v>120</v>
      </c>
      <c r="D1349">
        <v>1972</v>
      </c>
      <c r="E1349">
        <v>1987</v>
      </c>
      <c r="F1349">
        <v>5</v>
      </c>
      <c r="H1349">
        <v>1</v>
      </c>
      <c r="J1349">
        <v>2</v>
      </c>
      <c r="K1349" t="s">
        <v>260</v>
      </c>
      <c r="L1349">
        <v>90</v>
      </c>
      <c r="M1349">
        <v>1</v>
      </c>
      <c r="N1349">
        <v>168</v>
      </c>
      <c r="O1349">
        <v>168</v>
      </c>
      <c r="P1349">
        <v>168</v>
      </c>
      <c r="Q1349">
        <v>0</v>
      </c>
      <c r="R1349">
        <v>0</v>
      </c>
      <c r="S1349" t="s">
        <v>4501</v>
      </c>
      <c r="T1349">
        <v>6178</v>
      </c>
      <c r="U1349" t="s">
        <v>2647</v>
      </c>
      <c r="V1349" t="s">
        <v>2647</v>
      </c>
      <c r="W1349" t="s">
        <v>830</v>
      </c>
      <c r="X1349">
        <v>2625</v>
      </c>
      <c r="Y1349" t="s">
        <v>244</v>
      </c>
      <c r="AA1349">
        <v>187</v>
      </c>
      <c r="AB1349" t="s">
        <v>4502</v>
      </c>
      <c r="AC1349" t="s">
        <v>4501</v>
      </c>
      <c r="AD1349">
        <v>5</v>
      </c>
      <c r="AE1349">
        <v>711585.54</v>
      </c>
      <c r="AF1349">
        <v>6171849.8499999996</v>
      </c>
    </row>
    <row r="1350" spans="1:32" x14ac:dyDescent="0.25">
      <c r="A1350" s="40">
        <v>1348</v>
      </c>
      <c r="B1350" t="s">
        <v>4503</v>
      </c>
      <c r="C1350">
        <v>120</v>
      </c>
      <c r="D1350">
        <v>1967</v>
      </c>
      <c r="E1350">
        <v>1975</v>
      </c>
      <c r="F1350">
        <v>3</v>
      </c>
      <c r="H1350">
        <v>2</v>
      </c>
      <c r="J1350">
        <v>2</v>
      </c>
      <c r="K1350" t="s">
        <v>247</v>
      </c>
      <c r="M1350">
        <v>1</v>
      </c>
      <c r="N1350">
        <v>127</v>
      </c>
      <c r="O1350">
        <v>127</v>
      </c>
      <c r="P1350">
        <v>127</v>
      </c>
      <c r="Q1350">
        <v>0</v>
      </c>
      <c r="R1350">
        <v>0</v>
      </c>
      <c r="S1350" t="s">
        <v>4504</v>
      </c>
      <c r="T1350">
        <v>8415</v>
      </c>
      <c r="U1350" t="s">
        <v>4437</v>
      </c>
      <c r="V1350" t="s">
        <v>4437</v>
      </c>
      <c r="W1350" t="s">
        <v>515</v>
      </c>
      <c r="X1350">
        <v>2665</v>
      </c>
      <c r="Y1350" t="s">
        <v>257</v>
      </c>
      <c r="AA1350">
        <v>187</v>
      </c>
      <c r="AB1350" t="s">
        <v>4505</v>
      </c>
      <c r="AC1350" t="s">
        <v>4504</v>
      </c>
      <c r="AD1350">
        <v>5</v>
      </c>
      <c r="AE1350">
        <v>712290.95</v>
      </c>
      <c r="AF1350">
        <v>6169394.9800000004</v>
      </c>
    </row>
    <row r="1351" spans="1:32" x14ac:dyDescent="0.25">
      <c r="A1351" s="40">
        <v>1349</v>
      </c>
      <c r="B1351" t="s">
        <v>4506</v>
      </c>
      <c r="C1351">
        <v>130</v>
      </c>
      <c r="D1351">
        <v>1977</v>
      </c>
      <c r="E1351">
        <v>0</v>
      </c>
      <c r="F1351">
        <v>4</v>
      </c>
      <c r="H1351">
        <v>1</v>
      </c>
      <c r="J1351">
        <v>1</v>
      </c>
      <c r="K1351" t="s">
        <v>240</v>
      </c>
      <c r="M1351">
        <v>1</v>
      </c>
      <c r="N1351">
        <v>58</v>
      </c>
      <c r="O1351">
        <v>58</v>
      </c>
      <c r="P1351">
        <v>102</v>
      </c>
      <c r="Q1351">
        <v>0</v>
      </c>
      <c r="R1351">
        <v>0</v>
      </c>
      <c r="S1351" t="s">
        <v>4507</v>
      </c>
      <c r="T1351">
        <v>1075</v>
      </c>
      <c r="U1351" t="s">
        <v>4508</v>
      </c>
      <c r="V1351" t="s">
        <v>4508</v>
      </c>
      <c r="W1351" t="s">
        <v>515</v>
      </c>
      <c r="X1351">
        <v>2665</v>
      </c>
      <c r="Y1351" t="s">
        <v>257</v>
      </c>
      <c r="AA1351">
        <v>187</v>
      </c>
      <c r="AB1351" t="s">
        <v>4509</v>
      </c>
      <c r="AC1351" t="s">
        <v>4507</v>
      </c>
      <c r="AD1351">
        <v>5</v>
      </c>
      <c r="AE1351">
        <v>713600.19</v>
      </c>
      <c r="AF1351">
        <v>6169474.6799999997</v>
      </c>
    </row>
    <row r="1352" spans="1:32" x14ac:dyDescent="0.25">
      <c r="A1352" s="40">
        <v>1350</v>
      </c>
      <c r="B1352" t="s">
        <v>4510</v>
      </c>
      <c r="C1352">
        <v>130</v>
      </c>
      <c r="D1352">
        <v>1978</v>
      </c>
      <c r="E1352">
        <v>0</v>
      </c>
      <c r="F1352">
        <v>1</v>
      </c>
      <c r="H1352">
        <v>5</v>
      </c>
      <c r="J1352">
        <v>1</v>
      </c>
      <c r="K1352" t="s">
        <v>240</v>
      </c>
      <c r="L1352">
        <v>2</v>
      </c>
      <c r="M1352">
        <v>1</v>
      </c>
      <c r="N1352">
        <v>103</v>
      </c>
      <c r="O1352">
        <v>103</v>
      </c>
      <c r="P1352">
        <v>103</v>
      </c>
      <c r="Q1352">
        <v>0</v>
      </c>
      <c r="R1352">
        <v>0</v>
      </c>
      <c r="S1352" t="s">
        <v>4511</v>
      </c>
      <c r="T1352">
        <v>2556</v>
      </c>
      <c r="U1352" t="s">
        <v>317</v>
      </c>
      <c r="V1352" t="s">
        <v>317</v>
      </c>
      <c r="W1352" t="s">
        <v>558</v>
      </c>
      <c r="X1352">
        <v>2625</v>
      </c>
      <c r="Y1352" t="s">
        <v>244</v>
      </c>
      <c r="AA1352">
        <v>187</v>
      </c>
      <c r="AB1352" t="s">
        <v>4512</v>
      </c>
      <c r="AC1352" t="s">
        <v>4511</v>
      </c>
      <c r="AD1352">
        <v>5</v>
      </c>
      <c r="AE1352">
        <v>711759.33</v>
      </c>
      <c r="AF1352">
        <v>6172522.4699999997</v>
      </c>
    </row>
    <row r="1353" spans="1:32" x14ac:dyDescent="0.25">
      <c r="A1353" s="40">
        <v>1351</v>
      </c>
      <c r="B1353" t="s">
        <v>4513</v>
      </c>
      <c r="C1353">
        <v>120</v>
      </c>
      <c r="D1353">
        <v>1957</v>
      </c>
      <c r="E1353">
        <v>0</v>
      </c>
      <c r="F1353">
        <v>3</v>
      </c>
      <c r="H1353">
        <v>1</v>
      </c>
      <c r="J1353">
        <v>2</v>
      </c>
      <c r="K1353" t="s">
        <v>260</v>
      </c>
      <c r="M1353">
        <v>1</v>
      </c>
      <c r="N1353">
        <v>144</v>
      </c>
      <c r="O1353">
        <v>144</v>
      </c>
      <c r="P1353">
        <v>144</v>
      </c>
      <c r="Q1353">
        <v>0</v>
      </c>
      <c r="R1353">
        <v>0</v>
      </c>
      <c r="S1353" t="s">
        <v>4514</v>
      </c>
      <c r="T1353">
        <v>2982</v>
      </c>
      <c r="U1353" t="s">
        <v>4515</v>
      </c>
      <c r="V1353" t="s">
        <v>4515</v>
      </c>
      <c r="W1353" t="s">
        <v>253</v>
      </c>
      <c r="X1353">
        <v>2665</v>
      </c>
      <c r="Y1353" t="s">
        <v>257</v>
      </c>
      <c r="AA1353">
        <v>187</v>
      </c>
      <c r="AB1353" t="s">
        <v>4516</v>
      </c>
      <c r="AC1353" t="s">
        <v>4514</v>
      </c>
      <c r="AD1353">
        <v>5</v>
      </c>
      <c r="AE1353">
        <v>714165.53</v>
      </c>
      <c r="AF1353">
        <v>6168972.6600000001</v>
      </c>
    </row>
    <row r="1354" spans="1:32" x14ac:dyDescent="0.25">
      <c r="A1354" s="40">
        <v>1352</v>
      </c>
      <c r="B1354" t="s">
        <v>4517</v>
      </c>
      <c r="C1354">
        <v>120</v>
      </c>
      <c r="D1354">
        <v>1935</v>
      </c>
      <c r="E1354">
        <v>1963</v>
      </c>
      <c r="F1354">
        <v>2</v>
      </c>
      <c r="H1354">
        <v>1</v>
      </c>
      <c r="J1354">
        <v>2</v>
      </c>
      <c r="K1354" t="s">
        <v>247</v>
      </c>
      <c r="M1354">
        <v>1</v>
      </c>
      <c r="N1354">
        <v>75</v>
      </c>
      <c r="O1354">
        <v>75</v>
      </c>
      <c r="P1354">
        <v>75</v>
      </c>
      <c r="Q1354">
        <v>0</v>
      </c>
      <c r="R1354">
        <v>0</v>
      </c>
      <c r="S1354" t="s">
        <v>4518</v>
      </c>
      <c r="T1354">
        <v>6750</v>
      </c>
      <c r="U1354" t="s">
        <v>4519</v>
      </c>
      <c r="V1354" t="s">
        <v>4519</v>
      </c>
      <c r="W1354" t="s">
        <v>413</v>
      </c>
      <c r="X1354">
        <v>2665</v>
      </c>
      <c r="Y1354" t="s">
        <v>257</v>
      </c>
      <c r="AA1354">
        <v>187</v>
      </c>
      <c r="AB1354" t="s">
        <v>4520</v>
      </c>
      <c r="AC1354" t="s">
        <v>4518</v>
      </c>
      <c r="AD1354">
        <v>5</v>
      </c>
      <c r="AE1354">
        <v>712682.84</v>
      </c>
      <c r="AF1354">
        <v>6168954.3799999999</v>
      </c>
    </row>
    <row r="1355" spans="1:32" x14ac:dyDescent="0.25">
      <c r="A1355" s="40">
        <v>1353</v>
      </c>
      <c r="B1355" t="s">
        <v>4521</v>
      </c>
      <c r="C1355">
        <v>120</v>
      </c>
      <c r="D1355">
        <v>1995</v>
      </c>
      <c r="E1355">
        <v>0</v>
      </c>
      <c r="F1355">
        <v>4</v>
      </c>
      <c r="H1355">
        <v>1</v>
      </c>
      <c r="J1355">
        <v>2</v>
      </c>
      <c r="K1355" t="s">
        <v>260</v>
      </c>
      <c r="M1355">
        <v>1</v>
      </c>
      <c r="N1355">
        <v>133</v>
      </c>
      <c r="O1355">
        <v>133</v>
      </c>
      <c r="P1355">
        <v>133</v>
      </c>
      <c r="Q1355">
        <v>0</v>
      </c>
      <c r="R1355">
        <v>0</v>
      </c>
      <c r="S1355" t="s">
        <v>4522</v>
      </c>
      <c r="T1355">
        <v>8202</v>
      </c>
      <c r="U1355" t="s">
        <v>3103</v>
      </c>
      <c r="V1355" t="s">
        <v>3103</v>
      </c>
      <c r="W1355" t="s">
        <v>869</v>
      </c>
      <c r="X1355">
        <v>2665</v>
      </c>
      <c r="Y1355" t="s">
        <v>257</v>
      </c>
      <c r="AA1355">
        <v>187</v>
      </c>
      <c r="AB1355" t="s">
        <v>4523</v>
      </c>
      <c r="AC1355" t="s">
        <v>4522</v>
      </c>
      <c r="AD1355">
        <v>5</v>
      </c>
      <c r="AE1355">
        <v>712443.37</v>
      </c>
      <c r="AF1355">
        <v>6168986.8899999997</v>
      </c>
    </row>
    <row r="1356" spans="1:32" x14ac:dyDescent="0.25">
      <c r="A1356" s="40">
        <v>1354</v>
      </c>
      <c r="B1356" t="s">
        <v>4524</v>
      </c>
      <c r="C1356">
        <v>130</v>
      </c>
      <c r="D1356">
        <v>1978</v>
      </c>
      <c r="E1356">
        <v>0</v>
      </c>
      <c r="F1356">
        <v>4</v>
      </c>
      <c r="H1356">
        <v>1</v>
      </c>
      <c r="J1356">
        <v>1</v>
      </c>
      <c r="K1356" t="s">
        <v>240</v>
      </c>
      <c r="M1356">
        <v>1</v>
      </c>
      <c r="N1356">
        <v>61</v>
      </c>
      <c r="O1356">
        <v>61</v>
      </c>
      <c r="P1356">
        <v>109</v>
      </c>
      <c r="Q1356">
        <v>0</v>
      </c>
      <c r="R1356">
        <v>0</v>
      </c>
      <c r="S1356" t="s">
        <v>4525</v>
      </c>
      <c r="T1356">
        <v>2225</v>
      </c>
      <c r="U1356" t="s">
        <v>2694</v>
      </c>
      <c r="V1356" t="s">
        <v>2694</v>
      </c>
      <c r="W1356" t="s">
        <v>1270</v>
      </c>
      <c r="X1356">
        <v>2665</v>
      </c>
      <c r="Y1356" t="s">
        <v>257</v>
      </c>
      <c r="AA1356">
        <v>187</v>
      </c>
      <c r="AB1356" t="s">
        <v>4526</v>
      </c>
      <c r="AC1356" t="s">
        <v>4525</v>
      </c>
      <c r="AD1356">
        <v>5</v>
      </c>
      <c r="AE1356">
        <v>713450.19</v>
      </c>
      <c r="AF1356">
        <v>6169649.8300000001</v>
      </c>
    </row>
    <row r="1357" spans="1:32" x14ac:dyDescent="0.25">
      <c r="A1357" s="40">
        <v>1355</v>
      </c>
      <c r="B1357" t="s">
        <v>4527</v>
      </c>
      <c r="C1357">
        <v>120</v>
      </c>
      <c r="D1357">
        <v>1970</v>
      </c>
      <c r="E1357">
        <v>0</v>
      </c>
      <c r="F1357">
        <v>3</v>
      </c>
      <c r="H1357">
        <v>1</v>
      </c>
      <c r="J1357">
        <v>2</v>
      </c>
      <c r="K1357" t="s">
        <v>260</v>
      </c>
      <c r="M1357">
        <v>1</v>
      </c>
      <c r="N1357">
        <v>154</v>
      </c>
      <c r="O1357">
        <v>154</v>
      </c>
      <c r="P1357">
        <v>154</v>
      </c>
      <c r="Q1357">
        <v>0</v>
      </c>
      <c r="R1357">
        <v>0</v>
      </c>
      <c r="S1357" t="s">
        <v>4528</v>
      </c>
      <c r="T1357">
        <v>7882</v>
      </c>
      <c r="U1357" t="s">
        <v>372</v>
      </c>
      <c r="V1357" t="s">
        <v>372</v>
      </c>
      <c r="W1357" t="s">
        <v>256</v>
      </c>
      <c r="X1357">
        <v>2625</v>
      </c>
      <c r="Y1357" t="s">
        <v>244</v>
      </c>
      <c r="AA1357">
        <v>187</v>
      </c>
      <c r="AB1357" t="s">
        <v>4529</v>
      </c>
      <c r="AC1357" t="s">
        <v>4528</v>
      </c>
      <c r="AD1357">
        <v>5</v>
      </c>
      <c r="AE1357">
        <v>712115.83</v>
      </c>
      <c r="AF1357">
        <v>6171655.8600000003</v>
      </c>
    </row>
    <row r="1358" spans="1:32" x14ac:dyDescent="0.25">
      <c r="A1358" s="40">
        <v>1356</v>
      </c>
      <c r="B1358" t="s">
        <v>4530</v>
      </c>
      <c r="C1358">
        <v>140</v>
      </c>
      <c r="D1358">
        <v>1966</v>
      </c>
      <c r="E1358">
        <v>0</v>
      </c>
      <c r="F1358">
        <v>1</v>
      </c>
      <c r="H1358">
        <v>6</v>
      </c>
      <c r="J1358">
        <v>1</v>
      </c>
      <c r="K1358" t="s">
        <v>240</v>
      </c>
      <c r="M1358">
        <v>3</v>
      </c>
      <c r="N1358">
        <v>526</v>
      </c>
      <c r="O1358">
        <v>1652</v>
      </c>
      <c r="P1358">
        <v>1578</v>
      </c>
      <c r="Q1358">
        <v>0</v>
      </c>
      <c r="R1358">
        <v>0</v>
      </c>
      <c r="S1358" t="s">
        <v>4531</v>
      </c>
      <c r="T1358">
        <v>9267</v>
      </c>
      <c r="U1358" t="s">
        <v>2485</v>
      </c>
      <c r="V1358" t="s">
        <v>2485</v>
      </c>
      <c r="W1358" t="s">
        <v>356</v>
      </c>
      <c r="X1358">
        <v>2665</v>
      </c>
      <c r="Y1358" t="s">
        <v>257</v>
      </c>
      <c r="AA1358">
        <v>187</v>
      </c>
      <c r="AB1358" t="s">
        <v>2486</v>
      </c>
      <c r="AC1358" t="s">
        <v>4531</v>
      </c>
      <c r="AD1358">
        <v>5</v>
      </c>
      <c r="AE1358">
        <v>712984.75</v>
      </c>
      <c r="AF1358">
        <v>6169424.2999999998</v>
      </c>
    </row>
    <row r="1359" spans="1:32" x14ac:dyDescent="0.25">
      <c r="A1359" s="40">
        <v>1357</v>
      </c>
      <c r="B1359" t="s">
        <v>4532</v>
      </c>
      <c r="C1359">
        <v>130</v>
      </c>
      <c r="D1359">
        <v>1978</v>
      </c>
      <c r="E1359">
        <v>0</v>
      </c>
      <c r="F1359">
        <v>1</v>
      </c>
      <c r="H1359">
        <v>5</v>
      </c>
      <c r="J1359">
        <v>7</v>
      </c>
      <c r="K1359" t="s">
        <v>253</v>
      </c>
      <c r="L1359">
        <v>1</v>
      </c>
      <c r="M1359">
        <v>1</v>
      </c>
      <c r="N1359">
        <v>75</v>
      </c>
      <c r="O1359">
        <v>75</v>
      </c>
      <c r="P1359">
        <v>125</v>
      </c>
      <c r="Q1359">
        <v>0</v>
      </c>
      <c r="R1359">
        <v>0</v>
      </c>
      <c r="S1359" t="s">
        <v>4533</v>
      </c>
      <c r="T1359">
        <v>2556</v>
      </c>
      <c r="U1359" t="s">
        <v>317</v>
      </c>
      <c r="V1359" t="s">
        <v>317</v>
      </c>
      <c r="W1359" t="s">
        <v>1270</v>
      </c>
      <c r="X1359">
        <v>2625</v>
      </c>
      <c r="Y1359" t="s">
        <v>244</v>
      </c>
      <c r="AA1359">
        <v>187</v>
      </c>
      <c r="AB1359" t="s">
        <v>4534</v>
      </c>
      <c r="AC1359" t="s">
        <v>4533</v>
      </c>
      <c r="AD1359">
        <v>5</v>
      </c>
      <c r="AE1359">
        <v>711771.34</v>
      </c>
      <c r="AF1359">
        <v>6172567.8600000003</v>
      </c>
    </row>
    <row r="1360" spans="1:32" x14ac:dyDescent="0.25">
      <c r="A1360" s="40">
        <v>1358</v>
      </c>
      <c r="B1360" t="s">
        <v>4535</v>
      </c>
      <c r="C1360">
        <v>120</v>
      </c>
      <c r="D1360">
        <v>1965</v>
      </c>
      <c r="E1360">
        <v>1987</v>
      </c>
      <c r="F1360">
        <v>1</v>
      </c>
      <c r="H1360">
        <v>1</v>
      </c>
      <c r="J1360">
        <v>2</v>
      </c>
      <c r="K1360" t="s">
        <v>260</v>
      </c>
      <c r="L1360">
        <v>2</v>
      </c>
      <c r="M1360">
        <v>1</v>
      </c>
      <c r="N1360">
        <v>157</v>
      </c>
      <c r="O1360">
        <v>157</v>
      </c>
      <c r="P1360">
        <v>157</v>
      </c>
      <c r="Q1360">
        <v>0</v>
      </c>
      <c r="R1360">
        <v>0</v>
      </c>
      <c r="S1360" t="s">
        <v>4536</v>
      </c>
      <c r="T1360">
        <v>2876</v>
      </c>
      <c r="U1360" t="s">
        <v>3107</v>
      </c>
      <c r="V1360" t="s">
        <v>3107</v>
      </c>
      <c r="W1360" t="s">
        <v>1270</v>
      </c>
      <c r="X1360">
        <v>2665</v>
      </c>
      <c r="Y1360" t="s">
        <v>257</v>
      </c>
      <c r="AA1360">
        <v>187</v>
      </c>
      <c r="AB1360" t="s">
        <v>4537</v>
      </c>
      <c r="AC1360" t="s">
        <v>4536</v>
      </c>
      <c r="AD1360">
        <v>5</v>
      </c>
      <c r="AE1360">
        <v>714073.08</v>
      </c>
      <c r="AF1360">
        <v>6169146.7400000002</v>
      </c>
    </row>
    <row r="1361" spans="1:32" x14ac:dyDescent="0.25">
      <c r="A1361" s="40">
        <v>1359</v>
      </c>
      <c r="B1361" t="s">
        <v>4538</v>
      </c>
      <c r="C1361">
        <v>120</v>
      </c>
      <c r="D1361">
        <v>1942</v>
      </c>
      <c r="E1361">
        <v>0</v>
      </c>
      <c r="F1361">
        <v>4</v>
      </c>
      <c r="H1361">
        <v>1</v>
      </c>
      <c r="J1361">
        <v>2</v>
      </c>
      <c r="K1361" t="s">
        <v>247</v>
      </c>
      <c r="L1361">
        <v>2</v>
      </c>
      <c r="M1361">
        <v>1</v>
      </c>
      <c r="N1361">
        <v>119</v>
      </c>
      <c r="O1361">
        <v>119</v>
      </c>
      <c r="P1361">
        <v>206</v>
      </c>
      <c r="Q1361">
        <v>0</v>
      </c>
      <c r="R1361">
        <v>0</v>
      </c>
      <c r="S1361" t="s">
        <v>4539</v>
      </c>
      <c r="T1361">
        <v>4686</v>
      </c>
      <c r="U1361" t="s">
        <v>4050</v>
      </c>
      <c r="V1361" t="s">
        <v>4050</v>
      </c>
      <c r="W1361" t="s">
        <v>408</v>
      </c>
      <c r="X1361">
        <v>2665</v>
      </c>
      <c r="Y1361" t="s">
        <v>257</v>
      </c>
      <c r="AA1361">
        <v>187</v>
      </c>
      <c r="AB1361" t="s">
        <v>4540</v>
      </c>
      <c r="AC1361" t="s">
        <v>4539</v>
      </c>
      <c r="AD1361">
        <v>5</v>
      </c>
      <c r="AE1361">
        <v>714245.14</v>
      </c>
      <c r="AF1361">
        <v>6168694.7599999998</v>
      </c>
    </row>
    <row r="1362" spans="1:32" x14ac:dyDescent="0.25">
      <c r="A1362" s="40">
        <v>1360</v>
      </c>
      <c r="B1362" t="s">
        <v>4541</v>
      </c>
      <c r="C1362">
        <v>130</v>
      </c>
      <c r="D1362">
        <v>1978</v>
      </c>
      <c r="E1362">
        <v>0</v>
      </c>
      <c r="F1362">
        <v>4</v>
      </c>
      <c r="H1362">
        <v>1</v>
      </c>
      <c r="J1362">
        <v>1</v>
      </c>
      <c r="K1362" t="s">
        <v>240</v>
      </c>
      <c r="M1362">
        <v>1</v>
      </c>
      <c r="N1362">
        <v>61</v>
      </c>
      <c r="O1362">
        <v>61</v>
      </c>
      <c r="P1362">
        <v>109</v>
      </c>
      <c r="Q1362">
        <v>0</v>
      </c>
      <c r="R1362">
        <v>0</v>
      </c>
      <c r="S1362" t="s">
        <v>4542</v>
      </c>
      <c r="T1362">
        <v>7375</v>
      </c>
      <c r="U1362" t="s">
        <v>4405</v>
      </c>
      <c r="V1362" t="s">
        <v>4405</v>
      </c>
      <c r="W1362" t="s">
        <v>441</v>
      </c>
      <c r="X1362">
        <v>2665</v>
      </c>
      <c r="Y1362" t="s">
        <v>257</v>
      </c>
      <c r="AA1362">
        <v>187</v>
      </c>
      <c r="AB1362" t="s">
        <v>4543</v>
      </c>
      <c r="AC1362" t="s">
        <v>4542</v>
      </c>
      <c r="AD1362">
        <v>5</v>
      </c>
      <c r="AE1362">
        <v>713749.97</v>
      </c>
      <c r="AF1362">
        <v>6169502.29</v>
      </c>
    </row>
    <row r="1363" spans="1:32" x14ac:dyDescent="0.25">
      <c r="A1363" s="40">
        <v>1361</v>
      </c>
      <c r="B1363" t="s">
        <v>4544</v>
      </c>
      <c r="C1363">
        <v>120</v>
      </c>
      <c r="D1363">
        <v>1970</v>
      </c>
      <c r="E1363">
        <v>1991</v>
      </c>
      <c r="F1363">
        <v>5</v>
      </c>
      <c r="H1363">
        <v>1</v>
      </c>
      <c r="J1363">
        <v>2</v>
      </c>
      <c r="K1363" t="s">
        <v>260</v>
      </c>
      <c r="M1363">
        <v>1</v>
      </c>
      <c r="N1363">
        <v>154</v>
      </c>
      <c r="O1363">
        <v>154</v>
      </c>
      <c r="P1363">
        <v>154</v>
      </c>
      <c r="Q1363">
        <v>0</v>
      </c>
      <c r="R1363">
        <v>0</v>
      </c>
      <c r="S1363" t="s">
        <v>4545</v>
      </c>
      <c r="T1363">
        <v>7882</v>
      </c>
      <c r="U1363" t="s">
        <v>372</v>
      </c>
      <c r="V1363" t="s">
        <v>372</v>
      </c>
      <c r="W1363" t="s">
        <v>938</v>
      </c>
      <c r="X1363">
        <v>2625</v>
      </c>
      <c r="Y1363" t="s">
        <v>244</v>
      </c>
      <c r="AA1363">
        <v>187</v>
      </c>
      <c r="AB1363" t="s">
        <v>4546</v>
      </c>
      <c r="AC1363" t="s">
        <v>4545</v>
      </c>
      <c r="AD1363">
        <v>5</v>
      </c>
      <c r="AE1363">
        <v>712004.9</v>
      </c>
      <c r="AF1363">
        <v>6171693.6900000004</v>
      </c>
    </row>
    <row r="1364" spans="1:32" x14ac:dyDescent="0.25">
      <c r="A1364" s="40">
        <v>1362</v>
      </c>
      <c r="B1364" t="s">
        <v>4547</v>
      </c>
      <c r="C1364">
        <v>130</v>
      </c>
      <c r="D1364">
        <v>1977</v>
      </c>
      <c r="E1364">
        <v>0</v>
      </c>
      <c r="F1364">
        <v>4</v>
      </c>
      <c r="H1364">
        <v>1</v>
      </c>
      <c r="J1364">
        <v>1</v>
      </c>
      <c r="K1364" t="s">
        <v>240</v>
      </c>
      <c r="M1364">
        <v>1</v>
      </c>
      <c r="N1364">
        <v>58</v>
      </c>
      <c r="O1364">
        <v>58</v>
      </c>
      <c r="P1364">
        <v>102</v>
      </c>
      <c r="Q1364">
        <v>0</v>
      </c>
      <c r="R1364">
        <v>0</v>
      </c>
      <c r="S1364" t="s">
        <v>4548</v>
      </c>
      <c r="T1364">
        <v>275</v>
      </c>
      <c r="U1364" t="s">
        <v>3090</v>
      </c>
      <c r="V1364" t="s">
        <v>3090</v>
      </c>
      <c r="W1364" t="s">
        <v>511</v>
      </c>
      <c r="X1364">
        <v>2665</v>
      </c>
      <c r="Y1364" t="s">
        <v>257</v>
      </c>
      <c r="AA1364">
        <v>187</v>
      </c>
      <c r="AB1364" t="s">
        <v>4549</v>
      </c>
      <c r="AC1364" t="s">
        <v>4548</v>
      </c>
      <c r="AD1364">
        <v>5</v>
      </c>
      <c r="AE1364">
        <v>713552.37</v>
      </c>
      <c r="AF1364">
        <v>6169551.1699999999</v>
      </c>
    </row>
    <row r="1365" spans="1:32" x14ac:dyDescent="0.25">
      <c r="A1365" s="40">
        <v>1363</v>
      </c>
      <c r="B1365" t="s">
        <v>4550</v>
      </c>
      <c r="C1365">
        <v>130</v>
      </c>
      <c r="D1365">
        <v>1978</v>
      </c>
      <c r="E1365">
        <v>0</v>
      </c>
      <c r="F1365">
        <v>4</v>
      </c>
      <c r="H1365">
        <v>1</v>
      </c>
      <c r="J1365">
        <v>1</v>
      </c>
      <c r="K1365" t="s">
        <v>240</v>
      </c>
      <c r="M1365">
        <v>1</v>
      </c>
      <c r="N1365">
        <v>61</v>
      </c>
      <c r="O1365">
        <v>61</v>
      </c>
      <c r="P1365">
        <v>109</v>
      </c>
      <c r="Q1365">
        <v>0</v>
      </c>
      <c r="R1365">
        <v>0</v>
      </c>
      <c r="S1365" t="s">
        <v>4551</v>
      </c>
      <c r="T1365">
        <v>7375</v>
      </c>
      <c r="U1365" t="s">
        <v>4405</v>
      </c>
      <c r="V1365" t="s">
        <v>4405</v>
      </c>
      <c r="W1365" t="s">
        <v>515</v>
      </c>
      <c r="X1365">
        <v>2665</v>
      </c>
      <c r="Y1365" t="s">
        <v>257</v>
      </c>
      <c r="AA1365">
        <v>187</v>
      </c>
      <c r="AB1365" t="s">
        <v>4552</v>
      </c>
      <c r="AC1365" t="s">
        <v>4551</v>
      </c>
      <c r="AD1365">
        <v>5</v>
      </c>
      <c r="AE1365">
        <v>713744.11</v>
      </c>
      <c r="AF1365">
        <v>6169511.7199999997</v>
      </c>
    </row>
    <row r="1366" spans="1:32" x14ac:dyDescent="0.25">
      <c r="A1366" s="40">
        <v>1364</v>
      </c>
      <c r="B1366" t="s">
        <v>4553</v>
      </c>
      <c r="C1366">
        <v>120</v>
      </c>
      <c r="D1366">
        <v>1972</v>
      </c>
      <c r="E1366">
        <v>1998</v>
      </c>
      <c r="F1366">
        <v>3</v>
      </c>
      <c r="H1366">
        <v>1</v>
      </c>
      <c r="J1366">
        <v>2</v>
      </c>
      <c r="K1366" t="s">
        <v>260</v>
      </c>
      <c r="M1366">
        <v>1</v>
      </c>
      <c r="N1366">
        <v>204</v>
      </c>
      <c r="O1366">
        <v>204</v>
      </c>
      <c r="P1366">
        <v>174</v>
      </c>
      <c r="Q1366">
        <v>30</v>
      </c>
      <c r="R1366">
        <v>0</v>
      </c>
      <c r="S1366" t="s">
        <v>4554</v>
      </c>
      <c r="T1366">
        <v>7882</v>
      </c>
      <c r="U1366" t="s">
        <v>372</v>
      </c>
      <c r="V1366" t="s">
        <v>372</v>
      </c>
      <c r="W1366" t="s">
        <v>770</v>
      </c>
      <c r="X1366">
        <v>2625</v>
      </c>
      <c r="Y1366" t="s">
        <v>244</v>
      </c>
      <c r="AA1366">
        <v>187</v>
      </c>
      <c r="AB1366" t="s">
        <v>4555</v>
      </c>
      <c r="AC1366" t="s">
        <v>4554</v>
      </c>
      <c r="AD1366">
        <v>5</v>
      </c>
      <c r="AE1366">
        <v>711978.75</v>
      </c>
      <c r="AF1366">
        <v>6171703.04</v>
      </c>
    </row>
    <row r="1367" spans="1:32" x14ac:dyDescent="0.25">
      <c r="A1367" s="40">
        <v>1365</v>
      </c>
      <c r="B1367" t="s">
        <v>4556</v>
      </c>
      <c r="C1367">
        <v>440</v>
      </c>
      <c r="D1367">
        <v>1969</v>
      </c>
      <c r="E1367">
        <v>0</v>
      </c>
      <c r="F1367">
        <v>1</v>
      </c>
      <c r="H1367">
        <v>1</v>
      </c>
      <c r="J1367">
        <v>1</v>
      </c>
      <c r="K1367" t="s">
        <v>240</v>
      </c>
      <c r="M1367">
        <v>1</v>
      </c>
      <c r="N1367">
        <v>465</v>
      </c>
      <c r="O1367">
        <v>465</v>
      </c>
      <c r="P1367">
        <v>0</v>
      </c>
      <c r="Q1367">
        <v>465</v>
      </c>
      <c r="R1367">
        <v>0</v>
      </c>
      <c r="S1367" t="s">
        <v>4557</v>
      </c>
      <c r="T1367">
        <v>9267</v>
      </c>
      <c r="U1367" t="s">
        <v>2485</v>
      </c>
      <c r="V1367" t="s">
        <v>2485</v>
      </c>
      <c r="W1367" t="s">
        <v>640</v>
      </c>
      <c r="X1367">
        <v>2665</v>
      </c>
      <c r="Y1367" t="s">
        <v>257</v>
      </c>
      <c r="AA1367">
        <v>187</v>
      </c>
      <c r="AB1367" t="s">
        <v>4558</v>
      </c>
      <c r="AC1367" t="s">
        <v>4557</v>
      </c>
      <c r="AD1367">
        <v>5</v>
      </c>
      <c r="AE1367">
        <v>712972.82</v>
      </c>
      <c r="AF1367">
        <v>6169638.46</v>
      </c>
    </row>
    <row r="1368" spans="1:32" x14ac:dyDescent="0.25">
      <c r="A1368" s="40">
        <v>1366</v>
      </c>
      <c r="B1368" t="s">
        <v>4559</v>
      </c>
      <c r="C1368">
        <v>440</v>
      </c>
      <c r="D1368">
        <v>1969</v>
      </c>
      <c r="E1368">
        <v>0</v>
      </c>
      <c r="F1368">
        <v>1</v>
      </c>
      <c r="H1368">
        <v>1</v>
      </c>
      <c r="J1368">
        <v>1</v>
      </c>
      <c r="K1368" t="s">
        <v>240</v>
      </c>
      <c r="M1368">
        <v>1</v>
      </c>
      <c r="N1368">
        <v>250</v>
      </c>
      <c r="O1368">
        <v>250</v>
      </c>
      <c r="P1368">
        <v>0</v>
      </c>
      <c r="Q1368">
        <v>453</v>
      </c>
      <c r="R1368">
        <v>0</v>
      </c>
      <c r="S1368" t="s">
        <v>4557</v>
      </c>
      <c r="T1368">
        <v>9267</v>
      </c>
      <c r="U1368" t="s">
        <v>2485</v>
      </c>
      <c r="V1368" t="s">
        <v>2485</v>
      </c>
      <c r="W1368" t="s">
        <v>640</v>
      </c>
      <c r="X1368">
        <v>2665</v>
      </c>
      <c r="Y1368" t="s">
        <v>257</v>
      </c>
      <c r="AA1368">
        <v>187</v>
      </c>
      <c r="AB1368" t="s">
        <v>4558</v>
      </c>
      <c r="AC1368" t="s">
        <v>4557</v>
      </c>
      <c r="AD1368">
        <v>5</v>
      </c>
      <c r="AE1368">
        <v>712972.82</v>
      </c>
      <c r="AF1368">
        <v>6169638.46</v>
      </c>
    </row>
    <row r="1369" spans="1:32" x14ac:dyDescent="0.25">
      <c r="A1369" s="40">
        <v>1367</v>
      </c>
      <c r="B1369" t="s">
        <v>4560</v>
      </c>
      <c r="C1369">
        <v>120</v>
      </c>
      <c r="D1369">
        <v>1970</v>
      </c>
      <c r="E1369">
        <v>0</v>
      </c>
      <c r="F1369">
        <v>3</v>
      </c>
      <c r="H1369">
        <v>1</v>
      </c>
      <c r="J1369">
        <v>2</v>
      </c>
      <c r="K1369" t="s">
        <v>260</v>
      </c>
      <c r="L1369">
        <v>2</v>
      </c>
      <c r="M1369">
        <v>1</v>
      </c>
      <c r="N1369">
        <v>184</v>
      </c>
      <c r="O1369">
        <v>184</v>
      </c>
      <c r="P1369">
        <v>154</v>
      </c>
      <c r="Q1369">
        <v>0</v>
      </c>
      <c r="R1369">
        <v>0</v>
      </c>
      <c r="S1369" t="s">
        <v>4561</v>
      </c>
      <c r="T1369">
        <v>7882</v>
      </c>
      <c r="U1369" t="s">
        <v>372</v>
      </c>
      <c r="V1369" t="s">
        <v>372</v>
      </c>
      <c r="W1369" t="s">
        <v>714</v>
      </c>
      <c r="X1369">
        <v>2625</v>
      </c>
      <c r="Y1369" t="s">
        <v>244</v>
      </c>
      <c r="AA1369">
        <v>187</v>
      </c>
      <c r="AB1369" t="s">
        <v>4562</v>
      </c>
      <c r="AC1369" t="s">
        <v>4561</v>
      </c>
      <c r="AD1369">
        <v>5</v>
      </c>
      <c r="AE1369">
        <v>711978.18</v>
      </c>
      <c r="AF1369">
        <v>6171686.0899999999</v>
      </c>
    </row>
    <row r="1370" spans="1:32" x14ac:dyDescent="0.25">
      <c r="A1370" s="40">
        <v>1368</v>
      </c>
      <c r="B1370" t="s">
        <v>4563</v>
      </c>
      <c r="C1370">
        <v>130</v>
      </c>
      <c r="D1370">
        <v>1978</v>
      </c>
      <c r="E1370">
        <v>0</v>
      </c>
      <c r="F1370">
        <v>4</v>
      </c>
      <c r="H1370">
        <v>1</v>
      </c>
      <c r="J1370">
        <v>1</v>
      </c>
      <c r="K1370" t="s">
        <v>240</v>
      </c>
      <c r="M1370">
        <v>1</v>
      </c>
      <c r="N1370">
        <v>61</v>
      </c>
      <c r="O1370">
        <v>61</v>
      </c>
      <c r="P1370">
        <v>109</v>
      </c>
      <c r="Q1370">
        <v>0</v>
      </c>
      <c r="R1370">
        <v>0</v>
      </c>
      <c r="S1370" t="s">
        <v>4564</v>
      </c>
      <c r="T1370">
        <v>2225</v>
      </c>
      <c r="U1370" t="s">
        <v>2694</v>
      </c>
      <c r="V1370" t="s">
        <v>2694</v>
      </c>
      <c r="W1370" t="s">
        <v>732</v>
      </c>
      <c r="X1370">
        <v>2665</v>
      </c>
      <c r="Y1370" t="s">
        <v>257</v>
      </c>
      <c r="AA1370">
        <v>187</v>
      </c>
      <c r="AB1370" t="s">
        <v>4565</v>
      </c>
      <c r="AC1370" t="s">
        <v>4564</v>
      </c>
      <c r="AD1370">
        <v>5</v>
      </c>
      <c r="AE1370">
        <v>713405.8</v>
      </c>
      <c r="AF1370">
        <v>6169648.0199999996</v>
      </c>
    </row>
    <row r="1371" spans="1:32" x14ac:dyDescent="0.25">
      <c r="A1371" s="40">
        <v>1369</v>
      </c>
      <c r="B1371" t="s">
        <v>4566</v>
      </c>
      <c r="C1371">
        <v>130</v>
      </c>
      <c r="D1371">
        <v>1978</v>
      </c>
      <c r="E1371">
        <v>0</v>
      </c>
      <c r="F1371">
        <v>1</v>
      </c>
      <c r="H1371">
        <v>5</v>
      </c>
      <c r="J1371">
        <v>7</v>
      </c>
      <c r="K1371" t="s">
        <v>253</v>
      </c>
      <c r="M1371">
        <v>1</v>
      </c>
      <c r="N1371">
        <v>75</v>
      </c>
      <c r="O1371">
        <v>75</v>
      </c>
      <c r="P1371">
        <v>125</v>
      </c>
      <c r="Q1371">
        <v>0</v>
      </c>
      <c r="R1371">
        <v>0</v>
      </c>
      <c r="S1371" t="s">
        <v>4567</v>
      </c>
      <c r="T1371">
        <v>2556</v>
      </c>
      <c r="U1371" t="s">
        <v>317</v>
      </c>
      <c r="V1371" t="s">
        <v>317</v>
      </c>
      <c r="W1371" t="s">
        <v>480</v>
      </c>
      <c r="X1371">
        <v>2625</v>
      </c>
      <c r="Y1371" t="s">
        <v>244</v>
      </c>
      <c r="AA1371">
        <v>187</v>
      </c>
      <c r="AB1371" t="s">
        <v>4568</v>
      </c>
      <c r="AC1371" t="s">
        <v>4567</v>
      </c>
      <c r="AD1371">
        <v>5</v>
      </c>
      <c r="AE1371">
        <v>711811.1</v>
      </c>
      <c r="AF1371">
        <v>6172577.6699999999</v>
      </c>
    </row>
    <row r="1372" spans="1:32" x14ac:dyDescent="0.25">
      <c r="A1372" s="40">
        <v>1370</v>
      </c>
      <c r="B1372" t="s">
        <v>4569</v>
      </c>
      <c r="C1372">
        <v>120</v>
      </c>
      <c r="D1372">
        <v>1959</v>
      </c>
      <c r="E1372">
        <v>0</v>
      </c>
      <c r="F1372">
        <v>2</v>
      </c>
      <c r="H1372">
        <v>2</v>
      </c>
      <c r="J1372">
        <v>2</v>
      </c>
      <c r="K1372" t="s">
        <v>260</v>
      </c>
      <c r="L1372">
        <v>90</v>
      </c>
      <c r="M1372">
        <v>1</v>
      </c>
      <c r="N1372">
        <v>102</v>
      </c>
      <c r="O1372">
        <v>102</v>
      </c>
      <c r="P1372">
        <v>102</v>
      </c>
      <c r="Q1372">
        <v>0</v>
      </c>
      <c r="R1372">
        <v>0</v>
      </c>
      <c r="S1372" t="s">
        <v>4570</v>
      </c>
      <c r="T1372">
        <v>2876</v>
      </c>
      <c r="U1372" t="s">
        <v>3107</v>
      </c>
      <c r="V1372" t="s">
        <v>3107</v>
      </c>
      <c r="W1372" t="s">
        <v>732</v>
      </c>
      <c r="X1372">
        <v>2665</v>
      </c>
      <c r="Y1372" t="s">
        <v>257</v>
      </c>
      <c r="AA1372">
        <v>187</v>
      </c>
      <c r="AB1372" t="s">
        <v>4571</v>
      </c>
      <c r="AC1372" t="s">
        <v>4570</v>
      </c>
      <c r="AD1372">
        <v>5</v>
      </c>
      <c r="AE1372">
        <v>714016.42</v>
      </c>
      <c r="AF1372">
        <v>6169073.75</v>
      </c>
    </row>
    <row r="1373" spans="1:32" x14ac:dyDescent="0.25">
      <c r="A1373" s="40">
        <v>1371</v>
      </c>
      <c r="B1373" t="s">
        <v>4572</v>
      </c>
      <c r="C1373">
        <v>120</v>
      </c>
      <c r="D1373">
        <v>1999</v>
      </c>
      <c r="E1373">
        <v>0</v>
      </c>
      <c r="F1373">
        <v>4</v>
      </c>
      <c r="G1373">
        <v>12</v>
      </c>
      <c r="H1373">
        <v>1</v>
      </c>
      <c r="J1373">
        <v>2</v>
      </c>
      <c r="K1373" t="s">
        <v>260</v>
      </c>
      <c r="M1373">
        <v>1</v>
      </c>
      <c r="N1373">
        <v>147</v>
      </c>
      <c r="O1373">
        <v>147</v>
      </c>
      <c r="P1373">
        <v>147</v>
      </c>
      <c r="Q1373">
        <v>0</v>
      </c>
      <c r="R1373">
        <v>0</v>
      </c>
      <c r="S1373" t="s">
        <v>4573</v>
      </c>
      <c r="T1373">
        <v>4686</v>
      </c>
      <c r="U1373" t="s">
        <v>4050</v>
      </c>
      <c r="V1373" t="s">
        <v>4050</v>
      </c>
      <c r="W1373" t="s">
        <v>721</v>
      </c>
      <c r="X1373">
        <v>2665</v>
      </c>
      <c r="Y1373" t="s">
        <v>257</v>
      </c>
      <c r="AA1373">
        <v>187</v>
      </c>
      <c r="AB1373" t="s">
        <v>4574</v>
      </c>
      <c r="AC1373" t="s">
        <v>4573</v>
      </c>
      <c r="AD1373">
        <v>5</v>
      </c>
      <c r="AE1373">
        <v>714214.22</v>
      </c>
      <c r="AF1373">
        <v>6168752.7599999998</v>
      </c>
    </row>
    <row r="1374" spans="1:32" x14ac:dyDescent="0.25">
      <c r="A1374" s="40">
        <v>1372</v>
      </c>
      <c r="B1374" t="s">
        <v>4575</v>
      </c>
      <c r="C1374">
        <v>120</v>
      </c>
      <c r="D1374">
        <v>1973</v>
      </c>
      <c r="E1374">
        <v>0</v>
      </c>
      <c r="F1374">
        <v>3</v>
      </c>
      <c r="H1374">
        <v>1</v>
      </c>
      <c r="J1374">
        <v>2</v>
      </c>
      <c r="K1374" t="s">
        <v>260</v>
      </c>
      <c r="M1374">
        <v>1</v>
      </c>
      <c r="N1374">
        <v>109</v>
      </c>
      <c r="O1374">
        <v>109</v>
      </c>
      <c r="P1374">
        <v>109</v>
      </c>
      <c r="Q1374">
        <v>0</v>
      </c>
      <c r="R1374">
        <v>0</v>
      </c>
      <c r="S1374" t="s">
        <v>4576</v>
      </c>
      <c r="T1374">
        <v>6710</v>
      </c>
      <c r="U1374" t="s">
        <v>327</v>
      </c>
      <c r="V1374" t="s">
        <v>327</v>
      </c>
      <c r="W1374" t="s">
        <v>4577</v>
      </c>
      <c r="X1374">
        <v>2625</v>
      </c>
      <c r="Y1374" t="s">
        <v>244</v>
      </c>
      <c r="AA1374">
        <v>187</v>
      </c>
      <c r="AB1374" t="s">
        <v>4578</v>
      </c>
      <c r="AC1374" t="s">
        <v>4576</v>
      </c>
      <c r="AD1374">
        <v>5</v>
      </c>
      <c r="AE1374">
        <v>710708.65</v>
      </c>
      <c r="AF1374">
        <v>6171978.1600000001</v>
      </c>
    </row>
    <row r="1375" spans="1:32" x14ac:dyDescent="0.25">
      <c r="A1375" s="40">
        <v>1373</v>
      </c>
      <c r="B1375" t="s">
        <v>4579</v>
      </c>
      <c r="C1375">
        <v>130</v>
      </c>
      <c r="D1375">
        <v>1978</v>
      </c>
      <c r="E1375">
        <v>0</v>
      </c>
      <c r="F1375">
        <v>1</v>
      </c>
      <c r="H1375">
        <v>5</v>
      </c>
      <c r="J1375">
        <v>1</v>
      </c>
      <c r="K1375" t="s">
        <v>240</v>
      </c>
      <c r="M1375">
        <v>1</v>
      </c>
      <c r="N1375">
        <v>75</v>
      </c>
      <c r="O1375">
        <v>75</v>
      </c>
      <c r="P1375">
        <v>125</v>
      </c>
      <c r="Q1375">
        <v>0</v>
      </c>
      <c r="R1375">
        <v>0</v>
      </c>
      <c r="S1375" t="s">
        <v>4580</v>
      </c>
      <c r="T1375">
        <v>2556</v>
      </c>
      <c r="U1375" t="s">
        <v>317</v>
      </c>
      <c r="V1375" t="s">
        <v>317</v>
      </c>
      <c r="W1375" t="s">
        <v>519</v>
      </c>
      <c r="X1375">
        <v>2625</v>
      </c>
      <c r="Y1375" t="s">
        <v>244</v>
      </c>
      <c r="AA1375">
        <v>187</v>
      </c>
      <c r="AB1375" t="s">
        <v>4581</v>
      </c>
      <c r="AC1375" t="s">
        <v>4580</v>
      </c>
      <c r="AD1375">
        <v>5</v>
      </c>
      <c r="AE1375">
        <v>711782.45</v>
      </c>
      <c r="AF1375">
        <v>6172570.54</v>
      </c>
    </row>
    <row r="1376" spans="1:32" x14ac:dyDescent="0.25">
      <c r="A1376" s="40">
        <v>1374</v>
      </c>
      <c r="B1376" t="s">
        <v>4582</v>
      </c>
      <c r="C1376">
        <v>120</v>
      </c>
      <c r="D1376">
        <v>1943</v>
      </c>
      <c r="E1376">
        <v>1971</v>
      </c>
      <c r="F1376">
        <v>3</v>
      </c>
      <c r="H1376">
        <v>1</v>
      </c>
      <c r="J1376">
        <v>2</v>
      </c>
      <c r="K1376" t="s">
        <v>247</v>
      </c>
      <c r="M1376">
        <v>1</v>
      </c>
      <c r="N1376">
        <v>162</v>
      </c>
      <c r="O1376">
        <v>162</v>
      </c>
      <c r="P1376">
        <v>152</v>
      </c>
      <c r="Q1376">
        <v>0</v>
      </c>
      <c r="R1376">
        <v>0</v>
      </c>
      <c r="S1376" t="s">
        <v>4583</v>
      </c>
      <c r="T1376">
        <v>2876</v>
      </c>
      <c r="U1376" t="s">
        <v>3107</v>
      </c>
      <c r="V1376" t="s">
        <v>3107</v>
      </c>
      <c r="W1376" t="s">
        <v>573</v>
      </c>
      <c r="X1376">
        <v>2665</v>
      </c>
      <c r="Y1376" t="s">
        <v>257</v>
      </c>
      <c r="AA1376">
        <v>187</v>
      </c>
      <c r="AB1376" t="s">
        <v>4584</v>
      </c>
      <c r="AC1376" t="s">
        <v>4583</v>
      </c>
      <c r="AD1376">
        <v>5</v>
      </c>
      <c r="AE1376">
        <v>714059.85</v>
      </c>
      <c r="AF1376">
        <v>6169139.0999999996</v>
      </c>
    </row>
    <row r="1377" spans="1:32" x14ac:dyDescent="0.25">
      <c r="A1377" s="40">
        <v>1375</v>
      </c>
      <c r="B1377" t="s">
        <v>4585</v>
      </c>
      <c r="C1377">
        <v>120</v>
      </c>
      <c r="D1377">
        <v>1973</v>
      </c>
      <c r="E1377">
        <v>0</v>
      </c>
      <c r="F1377">
        <v>3</v>
      </c>
      <c r="H1377">
        <v>1</v>
      </c>
      <c r="J1377">
        <v>2</v>
      </c>
      <c r="K1377" t="s">
        <v>260</v>
      </c>
      <c r="L1377">
        <v>2</v>
      </c>
      <c r="M1377">
        <v>1</v>
      </c>
      <c r="N1377">
        <v>109</v>
      </c>
      <c r="O1377">
        <v>109</v>
      </c>
      <c r="P1377">
        <v>109</v>
      </c>
      <c r="Q1377">
        <v>0</v>
      </c>
      <c r="R1377">
        <v>0</v>
      </c>
      <c r="S1377" t="s">
        <v>4586</v>
      </c>
      <c r="T1377">
        <v>6710</v>
      </c>
      <c r="U1377" t="s">
        <v>327</v>
      </c>
      <c r="V1377" t="s">
        <v>327</v>
      </c>
      <c r="W1377" t="s">
        <v>4587</v>
      </c>
      <c r="X1377">
        <v>2625</v>
      </c>
      <c r="Y1377" t="s">
        <v>244</v>
      </c>
      <c r="AA1377">
        <v>187</v>
      </c>
      <c r="AB1377" t="s">
        <v>4588</v>
      </c>
      <c r="AC1377" t="s">
        <v>4586</v>
      </c>
      <c r="AD1377">
        <v>5</v>
      </c>
      <c r="AE1377">
        <v>710726.48</v>
      </c>
      <c r="AF1377">
        <v>6171994.04</v>
      </c>
    </row>
    <row r="1378" spans="1:32" x14ac:dyDescent="0.25">
      <c r="A1378" s="40">
        <v>1376</v>
      </c>
      <c r="B1378" t="s">
        <v>4589</v>
      </c>
      <c r="C1378">
        <v>120</v>
      </c>
      <c r="D1378">
        <v>2007</v>
      </c>
      <c r="E1378">
        <v>0</v>
      </c>
      <c r="F1378">
        <v>4</v>
      </c>
      <c r="H1378">
        <v>1</v>
      </c>
      <c r="J1378">
        <v>2</v>
      </c>
      <c r="K1378" t="s">
        <v>260</v>
      </c>
      <c r="L1378">
        <v>90</v>
      </c>
      <c r="M1378">
        <v>1</v>
      </c>
      <c r="N1378">
        <v>222</v>
      </c>
      <c r="O1378">
        <v>222</v>
      </c>
      <c r="P1378">
        <v>177</v>
      </c>
      <c r="Q1378">
        <v>0</v>
      </c>
      <c r="R1378">
        <v>0</v>
      </c>
      <c r="S1378" t="s">
        <v>4590</v>
      </c>
      <c r="T1378">
        <v>2236</v>
      </c>
      <c r="U1378" t="s">
        <v>4295</v>
      </c>
      <c r="V1378" t="s">
        <v>4295</v>
      </c>
      <c r="W1378" t="s">
        <v>393</v>
      </c>
      <c r="X1378">
        <v>2665</v>
      </c>
      <c r="Y1378" t="s">
        <v>257</v>
      </c>
      <c r="AA1378">
        <v>187</v>
      </c>
      <c r="AB1378" t="s">
        <v>4591</v>
      </c>
      <c r="AC1378" t="s">
        <v>4590</v>
      </c>
      <c r="AD1378">
        <v>5</v>
      </c>
      <c r="AE1378">
        <v>713311.7</v>
      </c>
      <c r="AF1378">
        <v>6168658.71</v>
      </c>
    </row>
    <row r="1379" spans="1:32" x14ac:dyDescent="0.25">
      <c r="A1379" s="40">
        <v>1377</v>
      </c>
      <c r="B1379" t="s">
        <v>4592</v>
      </c>
      <c r="C1379">
        <v>120</v>
      </c>
      <c r="D1379">
        <v>1971</v>
      </c>
      <c r="E1379">
        <v>0</v>
      </c>
      <c r="F1379">
        <v>3</v>
      </c>
      <c r="H1379">
        <v>1</v>
      </c>
      <c r="J1379">
        <v>1</v>
      </c>
      <c r="K1379" t="s">
        <v>240</v>
      </c>
      <c r="M1379">
        <v>1</v>
      </c>
      <c r="N1379">
        <v>144</v>
      </c>
      <c r="O1379">
        <v>144</v>
      </c>
      <c r="P1379">
        <v>144</v>
      </c>
      <c r="Q1379">
        <v>0</v>
      </c>
      <c r="R1379">
        <v>0</v>
      </c>
      <c r="S1379" t="s">
        <v>4593</v>
      </c>
      <c r="T1379">
        <v>6391</v>
      </c>
      <c r="U1379" t="s">
        <v>539</v>
      </c>
      <c r="V1379" t="s">
        <v>539</v>
      </c>
      <c r="W1379" t="s">
        <v>4594</v>
      </c>
      <c r="X1379">
        <v>2625</v>
      </c>
      <c r="Y1379" t="s">
        <v>244</v>
      </c>
      <c r="AA1379">
        <v>187</v>
      </c>
      <c r="AB1379" t="s">
        <v>4595</v>
      </c>
      <c r="AC1379" t="s">
        <v>4593</v>
      </c>
      <c r="AD1379">
        <v>5</v>
      </c>
      <c r="AE1379">
        <v>711218.25</v>
      </c>
      <c r="AF1379">
        <v>6171766.6399999997</v>
      </c>
    </row>
    <row r="1380" spans="1:32" x14ac:dyDescent="0.25">
      <c r="A1380" s="40">
        <v>1378</v>
      </c>
      <c r="B1380" t="s">
        <v>4596</v>
      </c>
      <c r="C1380">
        <v>220</v>
      </c>
      <c r="D1380">
        <v>1960</v>
      </c>
      <c r="E1380">
        <v>0</v>
      </c>
      <c r="F1380">
        <v>3</v>
      </c>
      <c r="H1380">
        <v>2</v>
      </c>
      <c r="J1380">
        <v>2</v>
      </c>
      <c r="K1380" t="s">
        <v>247</v>
      </c>
      <c r="M1380">
        <v>2</v>
      </c>
      <c r="N1380">
        <v>164</v>
      </c>
      <c r="O1380">
        <v>164</v>
      </c>
      <c r="P1380">
        <v>0</v>
      </c>
      <c r="Q1380">
        <v>164</v>
      </c>
      <c r="R1380">
        <v>0</v>
      </c>
      <c r="S1380" t="s">
        <v>4597</v>
      </c>
      <c r="T1380">
        <v>8415</v>
      </c>
      <c r="U1380" t="s">
        <v>4437</v>
      </c>
      <c r="V1380" t="s">
        <v>4437</v>
      </c>
      <c r="W1380" t="s">
        <v>721</v>
      </c>
      <c r="X1380">
        <v>2665</v>
      </c>
      <c r="Y1380" t="s">
        <v>257</v>
      </c>
      <c r="AA1380">
        <v>187</v>
      </c>
      <c r="AB1380" t="s">
        <v>4598</v>
      </c>
      <c r="AC1380" t="s">
        <v>4597</v>
      </c>
      <c r="AD1380">
        <v>5</v>
      </c>
      <c r="AE1380">
        <v>712304.56</v>
      </c>
      <c r="AF1380">
        <v>6169439.4500000002</v>
      </c>
    </row>
    <row r="1381" spans="1:32" x14ac:dyDescent="0.25">
      <c r="A1381" s="40">
        <v>1379</v>
      </c>
      <c r="B1381" t="s">
        <v>4599</v>
      </c>
      <c r="C1381">
        <v>220</v>
      </c>
      <c r="D1381">
        <v>2002</v>
      </c>
      <c r="E1381">
        <v>0</v>
      </c>
      <c r="F1381">
        <v>10</v>
      </c>
      <c r="H1381">
        <v>8</v>
      </c>
      <c r="J1381">
        <v>9</v>
      </c>
      <c r="K1381" t="s">
        <v>240</v>
      </c>
      <c r="M1381">
        <v>1</v>
      </c>
      <c r="N1381">
        <v>204</v>
      </c>
      <c r="O1381">
        <v>204</v>
      </c>
      <c r="P1381">
        <v>0</v>
      </c>
      <c r="Q1381">
        <v>204</v>
      </c>
      <c r="R1381">
        <v>0</v>
      </c>
      <c r="S1381" t="s">
        <v>4597</v>
      </c>
      <c r="T1381">
        <v>8415</v>
      </c>
      <c r="U1381" t="s">
        <v>4437</v>
      </c>
      <c r="V1381" t="s">
        <v>4437</v>
      </c>
      <c r="W1381" t="s">
        <v>721</v>
      </c>
      <c r="X1381">
        <v>2665</v>
      </c>
      <c r="Y1381" t="s">
        <v>257</v>
      </c>
      <c r="AA1381">
        <v>187</v>
      </c>
      <c r="AB1381" t="s">
        <v>4598</v>
      </c>
      <c r="AC1381" t="s">
        <v>4597</v>
      </c>
      <c r="AD1381">
        <v>5</v>
      </c>
      <c r="AE1381">
        <v>712304.56</v>
      </c>
      <c r="AF1381">
        <v>6169439.4500000002</v>
      </c>
    </row>
    <row r="1382" spans="1:32" x14ac:dyDescent="0.25">
      <c r="A1382" s="40">
        <v>1380</v>
      </c>
      <c r="B1382" t="s">
        <v>4600</v>
      </c>
      <c r="C1382">
        <v>120</v>
      </c>
      <c r="D1382">
        <v>1961</v>
      </c>
      <c r="E1382">
        <v>0</v>
      </c>
      <c r="F1382">
        <v>90</v>
      </c>
      <c r="H1382">
        <v>1</v>
      </c>
      <c r="J1382">
        <v>2</v>
      </c>
      <c r="K1382" t="s">
        <v>260</v>
      </c>
      <c r="M1382">
        <v>1</v>
      </c>
      <c r="N1382">
        <v>105</v>
      </c>
      <c r="O1382">
        <v>105</v>
      </c>
      <c r="P1382">
        <v>105</v>
      </c>
      <c r="Q1382">
        <v>0</v>
      </c>
      <c r="R1382">
        <v>0</v>
      </c>
      <c r="S1382" t="s">
        <v>4597</v>
      </c>
      <c r="T1382">
        <v>8415</v>
      </c>
      <c r="U1382" t="s">
        <v>4437</v>
      </c>
      <c r="V1382" t="s">
        <v>4437</v>
      </c>
      <c r="W1382" t="s">
        <v>721</v>
      </c>
      <c r="X1382">
        <v>2665</v>
      </c>
      <c r="Y1382" t="s">
        <v>257</v>
      </c>
      <c r="AA1382">
        <v>187</v>
      </c>
      <c r="AB1382" t="s">
        <v>4598</v>
      </c>
      <c r="AC1382" t="s">
        <v>4597</v>
      </c>
      <c r="AD1382">
        <v>5</v>
      </c>
      <c r="AE1382">
        <v>712304.56</v>
      </c>
      <c r="AF1382">
        <v>6169439.4500000002</v>
      </c>
    </row>
    <row r="1383" spans="1:32" x14ac:dyDescent="0.25">
      <c r="A1383" s="40">
        <v>1381</v>
      </c>
      <c r="B1383" t="s">
        <v>4601</v>
      </c>
      <c r="C1383">
        <v>120</v>
      </c>
      <c r="D1383">
        <v>1984</v>
      </c>
      <c r="E1383">
        <v>0</v>
      </c>
      <c r="F1383">
        <v>3</v>
      </c>
      <c r="H1383">
        <v>1</v>
      </c>
      <c r="J1383">
        <v>2</v>
      </c>
      <c r="K1383" t="s">
        <v>260</v>
      </c>
      <c r="L1383">
        <v>2</v>
      </c>
      <c r="M1383">
        <v>1</v>
      </c>
      <c r="N1383">
        <v>136</v>
      </c>
      <c r="O1383">
        <v>136</v>
      </c>
      <c r="P1383">
        <v>136</v>
      </c>
      <c r="Q1383">
        <v>0</v>
      </c>
      <c r="R1383">
        <v>0</v>
      </c>
      <c r="S1383" t="s">
        <v>4602</v>
      </c>
      <c r="T1383">
        <v>2236</v>
      </c>
      <c r="U1383" t="s">
        <v>4295</v>
      </c>
      <c r="V1383" t="s">
        <v>4295</v>
      </c>
      <c r="W1383" t="s">
        <v>268</v>
      </c>
      <c r="X1383">
        <v>2665</v>
      </c>
      <c r="Y1383" t="s">
        <v>257</v>
      </c>
      <c r="AA1383">
        <v>187</v>
      </c>
      <c r="AB1383" t="s">
        <v>4603</v>
      </c>
      <c r="AC1383" t="s">
        <v>4602</v>
      </c>
      <c r="AD1383">
        <v>5</v>
      </c>
      <c r="AE1383">
        <v>713319.83</v>
      </c>
      <c r="AF1383">
        <v>6168637.0199999996</v>
      </c>
    </row>
    <row r="1384" spans="1:32" x14ac:dyDescent="0.25">
      <c r="A1384" s="40">
        <v>1382</v>
      </c>
      <c r="B1384" t="s">
        <v>4604</v>
      </c>
      <c r="C1384">
        <v>120</v>
      </c>
      <c r="D1384">
        <v>1967</v>
      </c>
      <c r="E1384">
        <v>0</v>
      </c>
      <c r="F1384">
        <v>3</v>
      </c>
      <c r="H1384">
        <v>1</v>
      </c>
      <c r="J1384">
        <v>1</v>
      </c>
      <c r="K1384" t="s">
        <v>240</v>
      </c>
      <c r="M1384">
        <v>1</v>
      </c>
      <c r="N1384">
        <v>99</v>
      </c>
      <c r="O1384">
        <v>99</v>
      </c>
      <c r="P1384">
        <v>99</v>
      </c>
      <c r="Q1384">
        <v>0</v>
      </c>
      <c r="R1384">
        <v>0</v>
      </c>
      <c r="S1384" t="s">
        <v>4605</v>
      </c>
      <c r="T1384">
        <v>6391</v>
      </c>
      <c r="U1384" t="s">
        <v>539</v>
      </c>
      <c r="V1384" t="s">
        <v>539</v>
      </c>
      <c r="W1384" t="s">
        <v>795</v>
      </c>
      <c r="X1384">
        <v>2625</v>
      </c>
      <c r="Y1384" t="s">
        <v>244</v>
      </c>
      <c r="AA1384">
        <v>187</v>
      </c>
      <c r="AB1384" t="s">
        <v>4606</v>
      </c>
      <c r="AC1384" t="s">
        <v>4605</v>
      </c>
      <c r="AD1384">
        <v>5</v>
      </c>
      <c r="AE1384">
        <v>711218.32</v>
      </c>
      <c r="AF1384">
        <v>6171789.1500000004</v>
      </c>
    </row>
    <row r="1385" spans="1:32" x14ac:dyDescent="0.25">
      <c r="A1385" s="40">
        <v>1383</v>
      </c>
      <c r="B1385" t="s">
        <v>4607</v>
      </c>
      <c r="C1385">
        <v>310</v>
      </c>
      <c r="D1385">
        <v>1998</v>
      </c>
      <c r="E1385">
        <v>0</v>
      </c>
      <c r="F1385">
        <v>90</v>
      </c>
      <c r="H1385">
        <v>90</v>
      </c>
      <c r="J1385">
        <v>9</v>
      </c>
      <c r="K1385" t="s">
        <v>240</v>
      </c>
      <c r="M1385">
        <v>1</v>
      </c>
      <c r="N1385">
        <v>287</v>
      </c>
      <c r="O1385">
        <v>287</v>
      </c>
      <c r="P1385">
        <v>0</v>
      </c>
      <c r="Q1385">
        <v>287</v>
      </c>
      <c r="R1385">
        <v>0</v>
      </c>
      <c r="S1385" t="s">
        <v>4608</v>
      </c>
      <c r="T1385">
        <v>2160</v>
      </c>
      <c r="U1385" t="s">
        <v>2688</v>
      </c>
      <c r="V1385" t="s">
        <v>2688</v>
      </c>
      <c r="W1385" t="s">
        <v>1594</v>
      </c>
      <c r="X1385">
        <v>2625</v>
      </c>
      <c r="Y1385" t="s">
        <v>244</v>
      </c>
      <c r="AA1385">
        <v>187</v>
      </c>
      <c r="AB1385" t="s">
        <v>2715</v>
      </c>
      <c r="AC1385" t="s">
        <v>4608</v>
      </c>
      <c r="AD1385">
        <v>5</v>
      </c>
      <c r="AE1385">
        <v>712705.52</v>
      </c>
      <c r="AF1385">
        <v>6170294.71</v>
      </c>
    </row>
    <row r="1386" spans="1:32" x14ac:dyDescent="0.25">
      <c r="A1386" s="40">
        <v>1384</v>
      </c>
      <c r="B1386" t="s">
        <v>4609</v>
      </c>
      <c r="C1386">
        <v>130</v>
      </c>
      <c r="D1386">
        <v>1978</v>
      </c>
      <c r="E1386">
        <v>0</v>
      </c>
      <c r="F1386">
        <v>4</v>
      </c>
      <c r="H1386">
        <v>1</v>
      </c>
      <c r="J1386">
        <v>1</v>
      </c>
      <c r="K1386" t="s">
        <v>240</v>
      </c>
      <c r="M1386">
        <v>1</v>
      </c>
      <c r="N1386">
        <v>61</v>
      </c>
      <c r="O1386">
        <v>61</v>
      </c>
      <c r="P1386">
        <v>109</v>
      </c>
      <c r="Q1386">
        <v>0</v>
      </c>
      <c r="R1386">
        <v>0</v>
      </c>
      <c r="S1386" t="s">
        <v>4610</v>
      </c>
      <c r="T1386">
        <v>975</v>
      </c>
      <c r="U1386" t="s">
        <v>2560</v>
      </c>
      <c r="V1386" t="s">
        <v>2560</v>
      </c>
      <c r="W1386" t="s">
        <v>385</v>
      </c>
      <c r="X1386">
        <v>2665</v>
      </c>
      <c r="Y1386" t="s">
        <v>257</v>
      </c>
      <c r="AA1386">
        <v>187</v>
      </c>
      <c r="AB1386" t="s">
        <v>4611</v>
      </c>
      <c r="AC1386" t="s">
        <v>4610</v>
      </c>
      <c r="AD1386">
        <v>5</v>
      </c>
      <c r="AE1386">
        <v>713701</v>
      </c>
      <c r="AF1386">
        <v>6169520.3499999996</v>
      </c>
    </row>
    <row r="1387" spans="1:32" x14ac:dyDescent="0.25">
      <c r="A1387" s="40">
        <v>1385</v>
      </c>
      <c r="B1387" t="s">
        <v>4612</v>
      </c>
      <c r="C1387">
        <v>130</v>
      </c>
      <c r="D1387">
        <v>1978</v>
      </c>
      <c r="E1387">
        <v>0</v>
      </c>
      <c r="F1387">
        <v>4</v>
      </c>
      <c r="H1387">
        <v>1</v>
      </c>
      <c r="J1387">
        <v>1</v>
      </c>
      <c r="K1387" t="s">
        <v>240</v>
      </c>
      <c r="M1387">
        <v>1</v>
      </c>
      <c r="N1387">
        <v>61</v>
      </c>
      <c r="O1387">
        <v>61</v>
      </c>
      <c r="P1387">
        <v>109</v>
      </c>
      <c r="Q1387">
        <v>0</v>
      </c>
      <c r="R1387">
        <v>0</v>
      </c>
      <c r="S1387" t="s">
        <v>4613</v>
      </c>
      <c r="T1387">
        <v>5475</v>
      </c>
      <c r="U1387" t="s">
        <v>3004</v>
      </c>
      <c r="V1387" t="s">
        <v>3004</v>
      </c>
      <c r="W1387" t="s">
        <v>1270</v>
      </c>
      <c r="X1387">
        <v>2665</v>
      </c>
      <c r="Y1387" t="s">
        <v>257</v>
      </c>
      <c r="AA1387">
        <v>187</v>
      </c>
      <c r="AB1387" t="s">
        <v>4614</v>
      </c>
      <c r="AC1387" t="s">
        <v>4613</v>
      </c>
      <c r="AD1387">
        <v>5</v>
      </c>
      <c r="AE1387">
        <v>713686.24</v>
      </c>
      <c r="AF1387">
        <v>6169643.8700000001</v>
      </c>
    </row>
    <row r="1388" spans="1:32" x14ac:dyDescent="0.25">
      <c r="A1388" s="40">
        <v>1386</v>
      </c>
      <c r="B1388" t="s">
        <v>4615</v>
      </c>
      <c r="C1388">
        <v>120</v>
      </c>
      <c r="D1388">
        <v>1973</v>
      </c>
      <c r="E1388">
        <v>1988</v>
      </c>
      <c r="F1388">
        <v>3</v>
      </c>
      <c r="H1388">
        <v>1</v>
      </c>
      <c r="J1388">
        <v>7</v>
      </c>
      <c r="K1388" t="s">
        <v>253</v>
      </c>
      <c r="L1388">
        <v>2</v>
      </c>
      <c r="M1388">
        <v>1</v>
      </c>
      <c r="N1388">
        <v>188</v>
      </c>
      <c r="O1388">
        <v>188</v>
      </c>
      <c r="P1388">
        <v>169</v>
      </c>
      <c r="Q1388">
        <v>0</v>
      </c>
      <c r="R1388">
        <v>0</v>
      </c>
      <c r="S1388" t="s">
        <v>4616</v>
      </c>
      <c r="T1388">
        <v>6178</v>
      </c>
      <c r="U1388" t="s">
        <v>2647</v>
      </c>
      <c r="V1388" t="s">
        <v>2647</v>
      </c>
      <c r="W1388" t="s">
        <v>732</v>
      </c>
      <c r="X1388">
        <v>2625</v>
      </c>
      <c r="Y1388" t="s">
        <v>244</v>
      </c>
      <c r="AA1388">
        <v>187</v>
      </c>
      <c r="AB1388" t="s">
        <v>4617</v>
      </c>
      <c r="AC1388" t="s">
        <v>4616</v>
      </c>
      <c r="AD1388">
        <v>5</v>
      </c>
      <c r="AE1388">
        <v>711757.59</v>
      </c>
      <c r="AF1388">
        <v>6171638.0099999998</v>
      </c>
    </row>
    <row r="1389" spans="1:32" x14ac:dyDescent="0.25">
      <c r="A1389" s="40">
        <v>1387</v>
      </c>
      <c r="B1389" t="s">
        <v>4618</v>
      </c>
      <c r="C1389">
        <v>120</v>
      </c>
      <c r="D1389">
        <v>1973</v>
      </c>
      <c r="E1389">
        <v>0</v>
      </c>
      <c r="F1389">
        <v>90</v>
      </c>
      <c r="H1389">
        <v>1</v>
      </c>
      <c r="J1389">
        <v>2</v>
      </c>
      <c r="K1389" t="s">
        <v>247</v>
      </c>
      <c r="L1389">
        <v>2</v>
      </c>
      <c r="M1389">
        <v>1</v>
      </c>
      <c r="N1389">
        <v>109</v>
      </c>
      <c r="O1389">
        <v>109</v>
      </c>
      <c r="P1389">
        <v>109</v>
      </c>
      <c r="Q1389">
        <v>0</v>
      </c>
      <c r="R1389">
        <v>0</v>
      </c>
      <c r="S1389" t="s">
        <v>4619</v>
      </c>
      <c r="T1389">
        <v>6710</v>
      </c>
      <c r="U1389" t="s">
        <v>327</v>
      </c>
      <c r="V1389" t="s">
        <v>327</v>
      </c>
      <c r="W1389" t="s">
        <v>2552</v>
      </c>
      <c r="X1389">
        <v>2625</v>
      </c>
      <c r="Y1389" t="s">
        <v>244</v>
      </c>
      <c r="AA1389">
        <v>187</v>
      </c>
      <c r="AB1389" t="s">
        <v>4620</v>
      </c>
      <c r="AC1389" t="s">
        <v>4619</v>
      </c>
      <c r="AD1389">
        <v>5</v>
      </c>
      <c r="AE1389">
        <v>710767.75</v>
      </c>
      <c r="AF1389">
        <v>6171986.29</v>
      </c>
    </row>
    <row r="1390" spans="1:32" x14ac:dyDescent="0.25">
      <c r="A1390" s="40">
        <v>1388</v>
      </c>
      <c r="B1390" t="s">
        <v>4621</v>
      </c>
      <c r="C1390">
        <v>140</v>
      </c>
      <c r="D1390">
        <v>1966</v>
      </c>
      <c r="E1390">
        <v>0</v>
      </c>
      <c r="F1390">
        <v>1</v>
      </c>
      <c r="H1390">
        <v>6</v>
      </c>
      <c r="J1390">
        <v>1</v>
      </c>
      <c r="K1390" t="s">
        <v>240</v>
      </c>
      <c r="M1390">
        <v>3</v>
      </c>
      <c r="N1390">
        <v>526</v>
      </c>
      <c r="O1390">
        <v>1632</v>
      </c>
      <c r="P1390">
        <v>1578</v>
      </c>
      <c r="Q1390">
        <v>0</v>
      </c>
      <c r="R1390">
        <v>0</v>
      </c>
      <c r="S1390" t="s">
        <v>4622</v>
      </c>
      <c r="T1390">
        <v>1704</v>
      </c>
      <c r="U1390" t="s">
        <v>2521</v>
      </c>
      <c r="V1390" t="s">
        <v>2521</v>
      </c>
      <c r="W1390" t="s">
        <v>394</v>
      </c>
      <c r="X1390">
        <v>2665</v>
      </c>
      <c r="Y1390" t="s">
        <v>257</v>
      </c>
      <c r="AA1390">
        <v>187</v>
      </c>
      <c r="AB1390" t="s">
        <v>2522</v>
      </c>
      <c r="AC1390" t="s">
        <v>4622</v>
      </c>
      <c r="AD1390">
        <v>5</v>
      </c>
      <c r="AE1390">
        <v>712923.53</v>
      </c>
      <c r="AF1390">
        <v>6169730.6900000004</v>
      </c>
    </row>
    <row r="1391" spans="1:32" x14ac:dyDescent="0.25">
      <c r="A1391" s="40">
        <v>1389</v>
      </c>
      <c r="B1391" t="s">
        <v>4623</v>
      </c>
      <c r="C1391">
        <v>120</v>
      </c>
      <c r="D1391">
        <v>1979</v>
      </c>
      <c r="E1391">
        <v>0</v>
      </c>
      <c r="F1391">
        <v>3</v>
      </c>
      <c r="H1391">
        <v>1</v>
      </c>
      <c r="J1391">
        <v>2</v>
      </c>
      <c r="K1391" t="s">
        <v>247</v>
      </c>
      <c r="M1391">
        <v>1</v>
      </c>
      <c r="N1391">
        <v>117</v>
      </c>
      <c r="O1391">
        <v>117</v>
      </c>
      <c r="P1391">
        <v>117</v>
      </c>
      <c r="Q1391">
        <v>0</v>
      </c>
      <c r="R1391">
        <v>0</v>
      </c>
      <c r="S1391" t="s">
        <v>4624</v>
      </c>
      <c r="T1391">
        <v>3621</v>
      </c>
      <c r="U1391" t="s">
        <v>1322</v>
      </c>
      <c r="V1391" t="s">
        <v>1322</v>
      </c>
      <c r="W1391" t="s">
        <v>1270</v>
      </c>
      <c r="X1391">
        <v>2665</v>
      </c>
      <c r="Y1391" t="s">
        <v>257</v>
      </c>
      <c r="AA1391">
        <v>187</v>
      </c>
      <c r="AB1391" t="s">
        <v>4625</v>
      </c>
      <c r="AC1391" t="s">
        <v>4624</v>
      </c>
      <c r="AD1391">
        <v>5</v>
      </c>
      <c r="AE1391">
        <v>712933.42</v>
      </c>
      <c r="AF1391">
        <v>6168607.0999999996</v>
      </c>
    </row>
    <row r="1392" spans="1:32" x14ac:dyDescent="0.25">
      <c r="A1392" s="40">
        <v>1390</v>
      </c>
      <c r="B1392" t="s">
        <v>4626</v>
      </c>
      <c r="C1392">
        <v>130</v>
      </c>
      <c r="D1392">
        <v>1978</v>
      </c>
      <c r="E1392">
        <v>0</v>
      </c>
      <c r="F1392">
        <v>4</v>
      </c>
      <c r="H1392">
        <v>1</v>
      </c>
      <c r="J1392">
        <v>1</v>
      </c>
      <c r="K1392" t="s">
        <v>240</v>
      </c>
      <c r="M1392">
        <v>1</v>
      </c>
      <c r="N1392">
        <v>63</v>
      </c>
      <c r="O1392">
        <v>63</v>
      </c>
      <c r="P1392">
        <v>112</v>
      </c>
      <c r="Q1392">
        <v>0</v>
      </c>
      <c r="R1392">
        <v>0</v>
      </c>
      <c r="S1392" t="s">
        <v>4627</v>
      </c>
      <c r="T1392">
        <v>5475</v>
      </c>
      <c r="U1392" t="s">
        <v>3004</v>
      </c>
      <c r="V1392" t="s">
        <v>3004</v>
      </c>
      <c r="W1392" t="s">
        <v>308</v>
      </c>
      <c r="X1392">
        <v>2665</v>
      </c>
      <c r="Y1392" t="s">
        <v>257</v>
      </c>
      <c r="AA1392">
        <v>187</v>
      </c>
      <c r="AB1392" t="s">
        <v>4628</v>
      </c>
      <c r="AC1392" t="s">
        <v>4627</v>
      </c>
      <c r="AD1392">
        <v>5</v>
      </c>
      <c r="AE1392">
        <v>713613.25</v>
      </c>
      <c r="AF1392">
        <v>6169649.1399999997</v>
      </c>
    </row>
    <row r="1393" spans="1:32" x14ac:dyDescent="0.25">
      <c r="A1393" s="40">
        <v>1391</v>
      </c>
      <c r="B1393" t="s">
        <v>4629</v>
      </c>
      <c r="C1393">
        <v>120</v>
      </c>
      <c r="D1393">
        <v>1972</v>
      </c>
      <c r="E1393">
        <v>1984</v>
      </c>
      <c r="F1393">
        <v>3</v>
      </c>
      <c r="H1393">
        <v>1</v>
      </c>
      <c r="J1393">
        <v>2</v>
      </c>
      <c r="K1393" t="s">
        <v>260</v>
      </c>
      <c r="M1393">
        <v>1</v>
      </c>
      <c r="N1393">
        <v>182</v>
      </c>
      <c r="O1393">
        <v>182</v>
      </c>
      <c r="P1393">
        <v>182</v>
      </c>
      <c r="Q1393">
        <v>0</v>
      </c>
      <c r="R1393">
        <v>0</v>
      </c>
      <c r="S1393" t="s">
        <v>4630</v>
      </c>
      <c r="T1393">
        <v>6178</v>
      </c>
      <c r="U1393" t="s">
        <v>2647</v>
      </c>
      <c r="V1393" t="s">
        <v>2647</v>
      </c>
      <c r="W1393" t="s">
        <v>247</v>
      </c>
      <c r="X1393">
        <v>2625</v>
      </c>
      <c r="Y1393" t="s">
        <v>244</v>
      </c>
      <c r="AA1393">
        <v>187</v>
      </c>
      <c r="AB1393" t="s">
        <v>4631</v>
      </c>
      <c r="AC1393" t="s">
        <v>4630</v>
      </c>
      <c r="AD1393">
        <v>5</v>
      </c>
      <c r="AE1393">
        <v>711584.19</v>
      </c>
      <c r="AF1393">
        <v>6171573.9500000002</v>
      </c>
    </row>
    <row r="1394" spans="1:32" x14ac:dyDescent="0.25">
      <c r="A1394" s="40">
        <v>1392</v>
      </c>
      <c r="B1394" t="s">
        <v>4632</v>
      </c>
      <c r="C1394">
        <v>120</v>
      </c>
      <c r="D1394">
        <v>1976</v>
      </c>
      <c r="E1394">
        <v>1983</v>
      </c>
      <c r="F1394">
        <v>3</v>
      </c>
      <c r="H1394">
        <v>1</v>
      </c>
      <c r="J1394">
        <v>2</v>
      </c>
      <c r="K1394" t="s">
        <v>260</v>
      </c>
      <c r="L1394">
        <v>2</v>
      </c>
      <c r="M1394">
        <v>1</v>
      </c>
      <c r="N1394">
        <v>85</v>
      </c>
      <c r="O1394">
        <v>85</v>
      </c>
      <c r="P1394">
        <v>139</v>
      </c>
      <c r="Q1394">
        <v>0</v>
      </c>
      <c r="R1394">
        <v>0</v>
      </c>
      <c r="S1394" t="s">
        <v>4633</v>
      </c>
      <c r="T1394">
        <v>7989</v>
      </c>
      <c r="U1394" t="s">
        <v>2895</v>
      </c>
      <c r="V1394" t="s">
        <v>2895</v>
      </c>
      <c r="W1394" t="s">
        <v>247</v>
      </c>
      <c r="X1394">
        <v>2665</v>
      </c>
      <c r="Y1394" t="s">
        <v>257</v>
      </c>
      <c r="AA1394">
        <v>187</v>
      </c>
      <c r="AB1394" t="s">
        <v>4634</v>
      </c>
      <c r="AC1394" t="s">
        <v>4633</v>
      </c>
      <c r="AD1394">
        <v>5</v>
      </c>
      <c r="AE1394">
        <v>713353.8</v>
      </c>
      <c r="AF1394">
        <v>6168582.1399999997</v>
      </c>
    </row>
    <row r="1395" spans="1:32" x14ac:dyDescent="0.25">
      <c r="A1395" s="40">
        <v>1393</v>
      </c>
      <c r="B1395" t="s">
        <v>4635</v>
      </c>
      <c r="C1395">
        <v>130</v>
      </c>
      <c r="D1395">
        <v>2002</v>
      </c>
      <c r="E1395">
        <v>0</v>
      </c>
      <c r="F1395">
        <v>5</v>
      </c>
      <c r="H1395">
        <v>1</v>
      </c>
      <c r="J1395">
        <v>2</v>
      </c>
      <c r="K1395" t="s">
        <v>260</v>
      </c>
      <c r="L1395">
        <v>90</v>
      </c>
      <c r="M1395">
        <v>1</v>
      </c>
      <c r="N1395">
        <v>108</v>
      </c>
      <c r="O1395">
        <v>108</v>
      </c>
      <c r="P1395">
        <v>103</v>
      </c>
      <c r="Q1395">
        <v>0</v>
      </c>
      <c r="R1395">
        <v>0</v>
      </c>
      <c r="S1395" t="s">
        <v>4636</v>
      </c>
      <c r="T1395">
        <v>9180</v>
      </c>
      <c r="U1395" t="s">
        <v>2985</v>
      </c>
      <c r="V1395" t="s">
        <v>2985</v>
      </c>
      <c r="W1395" t="s">
        <v>721</v>
      </c>
      <c r="X1395">
        <v>2665</v>
      </c>
      <c r="Y1395" t="s">
        <v>257</v>
      </c>
      <c r="AA1395">
        <v>187</v>
      </c>
      <c r="AB1395" t="s">
        <v>4637</v>
      </c>
      <c r="AC1395" t="s">
        <v>4636</v>
      </c>
      <c r="AD1395">
        <v>5</v>
      </c>
      <c r="AE1395">
        <v>713874.6</v>
      </c>
      <c r="AF1395">
        <v>6168793.0800000001</v>
      </c>
    </row>
    <row r="1396" spans="1:32" x14ac:dyDescent="0.25">
      <c r="A1396" s="40">
        <v>1394</v>
      </c>
      <c r="B1396" t="s">
        <v>4638</v>
      </c>
      <c r="C1396">
        <v>120</v>
      </c>
      <c r="D1396">
        <v>1972</v>
      </c>
      <c r="E1396">
        <v>0</v>
      </c>
      <c r="F1396">
        <v>3</v>
      </c>
      <c r="H1396">
        <v>1</v>
      </c>
      <c r="J1396">
        <v>2</v>
      </c>
      <c r="K1396" t="s">
        <v>260</v>
      </c>
      <c r="L1396">
        <v>80</v>
      </c>
      <c r="M1396">
        <v>1</v>
      </c>
      <c r="N1396">
        <v>94</v>
      </c>
      <c r="O1396">
        <v>94</v>
      </c>
      <c r="P1396">
        <v>161</v>
      </c>
      <c r="Q1396">
        <v>0</v>
      </c>
      <c r="R1396">
        <v>0</v>
      </c>
      <c r="S1396" t="s">
        <v>4639</v>
      </c>
      <c r="T1396">
        <v>3621</v>
      </c>
      <c r="U1396" t="s">
        <v>1322</v>
      </c>
      <c r="V1396" t="s">
        <v>1322</v>
      </c>
      <c r="W1396" t="s">
        <v>421</v>
      </c>
      <c r="X1396">
        <v>2665</v>
      </c>
      <c r="Y1396" t="s">
        <v>257</v>
      </c>
      <c r="AA1396">
        <v>187</v>
      </c>
      <c r="AB1396" t="s">
        <v>4640</v>
      </c>
      <c r="AC1396" t="s">
        <v>4639</v>
      </c>
      <c r="AD1396">
        <v>5</v>
      </c>
      <c r="AE1396">
        <v>712891.98</v>
      </c>
      <c r="AF1396">
        <v>6168646.8399999999</v>
      </c>
    </row>
    <row r="1397" spans="1:32" x14ac:dyDescent="0.25">
      <c r="A1397" s="40">
        <v>1395</v>
      </c>
      <c r="B1397" t="s">
        <v>4641</v>
      </c>
      <c r="C1397">
        <v>130</v>
      </c>
      <c r="D1397">
        <v>1978</v>
      </c>
      <c r="E1397">
        <v>0</v>
      </c>
      <c r="F1397">
        <v>4</v>
      </c>
      <c r="H1397">
        <v>1</v>
      </c>
      <c r="J1397">
        <v>1</v>
      </c>
      <c r="K1397" t="s">
        <v>240</v>
      </c>
      <c r="M1397">
        <v>1</v>
      </c>
      <c r="N1397">
        <v>61</v>
      </c>
      <c r="O1397">
        <v>61</v>
      </c>
      <c r="P1397">
        <v>109</v>
      </c>
      <c r="Q1397">
        <v>0</v>
      </c>
      <c r="R1397">
        <v>0</v>
      </c>
      <c r="S1397" t="s">
        <v>4642</v>
      </c>
      <c r="T1397">
        <v>5475</v>
      </c>
      <c r="U1397" t="s">
        <v>3004</v>
      </c>
      <c r="V1397" t="s">
        <v>3004</v>
      </c>
      <c r="W1397" t="s">
        <v>408</v>
      </c>
      <c r="X1397">
        <v>2665</v>
      </c>
      <c r="Y1397" t="s">
        <v>257</v>
      </c>
      <c r="AA1397">
        <v>187</v>
      </c>
      <c r="AB1397" t="s">
        <v>4643</v>
      </c>
      <c r="AC1397" t="s">
        <v>4642</v>
      </c>
      <c r="AD1397">
        <v>5</v>
      </c>
      <c r="AE1397">
        <v>713718.58</v>
      </c>
      <c r="AF1397">
        <v>6169663.7300000004</v>
      </c>
    </row>
    <row r="1398" spans="1:32" x14ac:dyDescent="0.25">
      <c r="A1398" s="40">
        <v>1396</v>
      </c>
      <c r="B1398" t="s">
        <v>4644</v>
      </c>
      <c r="C1398">
        <v>120</v>
      </c>
      <c r="D1398">
        <v>1971</v>
      </c>
      <c r="E1398">
        <v>0</v>
      </c>
      <c r="F1398">
        <v>3</v>
      </c>
      <c r="H1398">
        <v>1</v>
      </c>
      <c r="J1398">
        <v>2</v>
      </c>
      <c r="K1398" t="s">
        <v>260</v>
      </c>
      <c r="M1398">
        <v>1</v>
      </c>
      <c r="N1398">
        <v>147</v>
      </c>
      <c r="O1398">
        <v>147</v>
      </c>
      <c r="P1398">
        <v>147</v>
      </c>
      <c r="Q1398">
        <v>0</v>
      </c>
      <c r="R1398">
        <v>0</v>
      </c>
      <c r="S1398" t="s">
        <v>4645</v>
      </c>
      <c r="T1398">
        <v>6178</v>
      </c>
      <c r="U1398" t="s">
        <v>2647</v>
      </c>
      <c r="V1398" t="s">
        <v>2647</v>
      </c>
      <c r="W1398" t="s">
        <v>721</v>
      </c>
      <c r="X1398">
        <v>2625</v>
      </c>
      <c r="Y1398" t="s">
        <v>244</v>
      </c>
      <c r="AA1398">
        <v>187</v>
      </c>
      <c r="AB1398" t="s">
        <v>4646</v>
      </c>
      <c r="AC1398" t="s">
        <v>4645</v>
      </c>
      <c r="AD1398">
        <v>5</v>
      </c>
      <c r="AE1398">
        <v>711690.25</v>
      </c>
      <c r="AF1398">
        <v>6171593.8300000001</v>
      </c>
    </row>
    <row r="1399" spans="1:32" x14ac:dyDescent="0.25">
      <c r="A1399" s="40">
        <v>1397</v>
      </c>
      <c r="B1399" t="s">
        <v>4647</v>
      </c>
      <c r="C1399">
        <v>120</v>
      </c>
      <c r="D1399">
        <v>1970</v>
      </c>
      <c r="E1399">
        <v>2003</v>
      </c>
      <c r="F1399">
        <v>3</v>
      </c>
      <c r="H1399">
        <v>1</v>
      </c>
      <c r="J1399">
        <v>2</v>
      </c>
      <c r="K1399" t="s">
        <v>260</v>
      </c>
      <c r="M1399">
        <v>1</v>
      </c>
      <c r="N1399">
        <v>220</v>
      </c>
      <c r="O1399">
        <v>220</v>
      </c>
      <c r="P1399">
        <v>182</v>
      </c>
      <c r="Q1399">
        <v>0</v>
      </c>
      <c r="R1399">
        <v>0</v>
      </c>
      <c r="S1399" t="s">
        <v>4648</v>
      </c>
      <c r="T1399">
        <v>7882</v>
      </c>
      <c r="U1399" t="s">
        <v>372</v>
      </c>
      <c r="V1399" t="s">
        <v>372</v>
      </c>
      <c r="W1399" t="s">
        <v>480</v>
      </c>
      <c r="X1399">
        <v>2625</v>
      </c>
      <c r="Y1399" t="s">
        <v>244</v>
      </c>
      <c r="AA1399">
        <v>187</v>
      </c>
      <c r="AB1399" t="s">
        <v>4649</v>
      </c>
      <c r="AC1399" t="s">
        <v>4648</v>
      </c>
      <c r="AD1399">
        <v>5</v>
      </c>
      <c r="AE1399">
        <v>711836.17</v>
      </c>
      <c r="AF1399">
        <v>6171610.3300000001</v>
      </c>
    </row>
    <row r="1400" spans="1:32" x14ac:dyDescent="0.25">
      <c r="A1400" s="40">
        <v>1398</v>
      </c>
      <c r="B1400" t="s">
        <v>4650</v>
      </c>
      <c r="C1400">
        <v>140</v>
      </c>
      <c r="D1400">
        <v>1966</v>
      </c>
      <c r="E1400">
        <v>0</v>
      </c>
      <c r="F1400">
        <v>1</v>
      </c>
      <c r="H1400">
        <v>6</v>
      </c>
      <c r="J1400">
        <v>1</v>
      </c>
      <c r="K1400" t="s">
        <v>240</v>
      </c>
      <c r="M1400">
        <v>6</v>
      </c>
      <c r="N1400">
        <v>547</v>
      </c>
      <c r="O1400">
        <v>3333</v>
      </c>
      <c r="P1400">
        <v>3228</v>
      </c>
      <c r="Q1400">
        <v>0</v>
      </c>
      <c r="R1400">
        <v>0</v>
      </c>
      <c r="S1400" t="s">
        <v>4651</v>
      </c>
      <c r="T1400">
        <v>9267</v>
      </c>
      <c r="U1400" t="s">
        <v>2485</v>
      </c>
      <c r="V1400" t="s">
        <v>2485</v>
      </c>
      <c r="W1400" t="s">
        <v>454</v>
      </c>
      <c r="X1400">
        <v>2665</v>
      </c>
      <c r="Y1400" t="s">
        <v>257</v>
      </c>
      <c r="AA1400">
        <v>187</v>
      </c>
      <c r="AB1400" t="s">
        <v>2486</v>
      </c>
      <c r="AC1400" t="s">
        <v>4651</v>
      </c>
      <c r="AD1400">
        <v>5</v>
      </c>
      <c r="AE1400">
        <v>713061.18</v>
      </c>
      <c r="AF1400">
        <v>6169493.2199999997</v>
      </c>
    </row>
    <row r="1401" spans="1:32" x14ac:dyDescent="0.25">
      <c r="A1401" s="40">
        <v>1399</v>
      </c>
      <c r="B1401" t="s">
        <v>4652</v>
      </c>
      <c r="C1401">
        <v>130</v>
      </c>
      <c r="D1401">
        <v>1993</v>
      </c>
      <c r="E1401">
        <v>0</v>
      </c>
      <c r="F1401">
        <v>4</v>
      </c>
      <c r="H1401">
        <v>2</v>
      </c>
      <c r="J1401">
        <v>1</v>
      </c>
      <c r="K1401" t="s">
        <v>240</v>
      </c>
      <c r="M1401">
        <v>1</v>
      </c>
      <c r="N1401">
        <v>88</v>
      </c>
      <c r="O1401">
        <v>88</v>
      </c>
      <c r="P1401">
        <v>88</v>
      </c>
      <c r="Q1401">
        <v>0</v>
      </c>
      <c r="R1401">
        <v>0</v>
      </c>
      <c r="S1401" t="s">
        <v>4653</v>
      </c>
      <c r="T1401">
        <v>250</v>
      </c>
      <c r="U1401" t="s">
        <v>303</v>
      </c>
      <c r="V1401" t="s">
        <v>303</v>
      </c>
      <c r="W1401" t="s">
        <v>295</v>
      </c>
      <c r="X1401">
        <v>2625</v>
      </c>
      <c r="Y1401" t="s">
        <v>244</v>
      </c>
      <c r="AA1401">
        <v>187</v>
      </c>
      <c r="AB1401" t="s">
        <v>4654</v>
      </c>
      <c r="AC1401" t="s">
        <v>4653</v>
      </c>
      <c r="AD1401">
        <v>5</v>
      </c>
      <c r="AE1401">
        <v>711588.06</v>
      </c>
      <c r="AF1401">
        <v>6172445</v>
      </c>
    </row>
    <row r="1402" spans="1:32" x14ac:dyDescent="0.25">
      <c r="A1402" s="40">
        <v>1400</v>
      </c>
      <c r="B1402" t="s">
        <v>4655</v>
      </c>
      <c r="C1402">
        <v>120</v>
      </c>
      <c r="D1402">
        <v>1980</v>
      </c>
      <c r="E1402">
        <v>0</v>
      </c>
      <c r="F1402">
        <v>3</v>
      </c>
      <c r="H1402">
        <v>1</v>
      </c>
      <c r="J1402">
        <v>2</v>
      </c>
      <c r="K1402" t="s">
        <v>260</v>
      </c>
      <c r="L1402">
        <v>2</v>
      </c>
      <c r="M1402">
        <v>1</v>
      </c>
      <c r="N1402">
        <v>87</v>
      </c>
      <c r="O1402">
        <v>87</v>
      </c>
      <c r="P1402">
        <v>87</v>
      </c>
      <c r="Q1402">
        <v>0</v>
      </c>
      <c r="R1402">
        <v>0</v>
      </c>
      <c r="S1402" t="s">
        <v>4656</v>
      </c>
      <c r="T1402">
        <v>3621</v>
      </c>
      <c r="U1402" t="s">
        <v>1322</v>
      </c>
      <c r="V1402" t="s">
        <v>1322</v>
      </c>
      <c r="W1402" t="s">
        <v>268</v>
      </c>
      <c r="X1402">
        <v>2665</v>
      </c>
      <c r="Y1402" t="s">
        <v>257</v>
      </c>
      <c r="AA1402">
        <v>187</v>
      </c>
      <c r="AB1402" t="s">
        <v>4657</v>
      </c>
      <c r="AC1402" t="s">
        <v>4656</v>
      </c>
      <c r="AD1402">
        <v>5</v>
      </c>
      <c r="AE1402">
        <v>712982.33</v>
      </c>
      <c r="AF1402">
        <v>6168546.54</v>
      </c>
    </row>
    <row r="1403" spans="1:32" x14ac:dyDescent="0.25">
      <c r="A1403" s="40">
        <v>1401</v>
      </c>
      <c r="B1403" t="s">
        <v>4658</v>
      </c>
      <c r="C1403">
        <v>120</v>
      </c>
      <c r="D1403">
        <v>2015</v>
      </c>
      <c r="E1403">
        <v>0</v>
      </c>
      <c r="F1403">
        <v>5</v>
      </c>
      <c r="H1403">
        <v>1</v>
      </c>
      <c r="J1403">
        <v>2</v>
      </c>
      <c r="K1403" t="s">
        <v>260</v>
      </c>
      <c r="M1403">
        <v>1</v>
      </c>
      <c r="N1403">
        <v>98</v>
      </c>
      <c r="O1403">
        <v>98</v>
      </c>
      <c r="P1403">
        <v>183</v>
      </c>
      <c r="Q1403">
        <v>0</v>
      </c>
      <c r="R1403">
        <v>0</v>
      </c>
      <c r="S1403" t="s">
        <v>4659</v>
      </c>
      <c r="T1403">
        <v>5432</v>
      </c>
      <c r="U1403" t="s">
        <v>913</v>
      </c>
      <c r="V1403" t="s">
        <v>913</v>
      </c>
      <c r="W1403" t="s">
        <v>408</v>
      </c>
      <c r="X1403">
        <v>2665</v>
      </c>
      <c r="Y1403" t="s">
        <v>257</v>
      </c>
      <c r="AA1403">
        <v>187</v>
      </c>
      <c r="AB1403" t="s">
        <v>4660</v>
      </c>
      <c r="AC1403" t="s">
        <v>4659</v>
      </c>
      <c r="AD1403">
        <v>5</v>
      </c>
      <c r="AE1403">
        <v>714160.67</v>
      </c>
      <c r="AF1403">
        <v>6168654.9400000004</v>
      </c>
    </row>
    <row r="1404" spans="1:32" x14ac:dyDescent="0.25">
      <c r="A1404" s="40">
        <v>1402</v>
      </c>
      <c r="B1404" t="s">
        <v>4661</v>
      </c>
      <c r="C1404">
        <v>120</v>
      </c>
      <c r="D1404">
        <v>1983</v>
      </c>
      <c r="E1404">
        <v>1998</v>
      </c>
      <c r="F1404">
        <v>4</v>
      </c>
      <c r="H1404">
        <v>1</v>
      </c>
      <c r="J1404">
        <v>7</v>
      </c>
      <c r="K1404" t="s">
        <v>253</v>
      </c>
      <c r="L1404">
        <v>2</v>
      </c>
      <c r="M1404">
        <v>1</v>
      </c>
      <c r="N1404">
        <v>122</v>
      </c>
      <c r="O1404">
        <v>122</v>
      </c>
      <c r="P1404">
        <v>166</v>
      </c>
      <c r="Q1404">
        <v>0</v>
      </c>
      <c r="R1404">
        <v>0</v>
      </c>
      <c r="S1404" t="s">
        <v>4662</v>
      </c>
      <c r="T1404">
        <v>5965</v>
      </c>
      <c r="U1404" t="s">
        <v>917</v>
      </c>
      <c r="V1404" t="s">
        <v>917</v>
      </c>
      <c r="W1404" t="s">
        <v>480</v>
      </c>
      <c r="X1404">
        <v>2665</v>
      </c>
      <c r="Y1404" t="s">
        <v>257</v>
      </c>
      <c r="AA1404">
        <v>187</v>
      </c>
      <c r="AB1404" t="s">
        <v>4663</v>
      </c>
      <c r="AC1404" t="s">
        <v>4662</v>
      </c>
      <c r="AD1404">
        <v>5</v>
      </c>
      <c r="AE1404">
        <v>713406.51</v>
      </c>
      <c r="AF1404">
        <v>6168642.9800000004</v>
      </c>
    </row>
    <row r="1405" spans="1:32" x14ac:dyDescent="0.25">
      <c r="A1405" s="40">
        <v>1403</v>
      </c>
      <c r="B1405" t="s">
        <v>4664</v>
      </c>
      <c r="C1405">
        <v>440</v>
      </c>
      <c r="D1405">
        <v>1997</v>
      </c>
      <c r="E1405">
        <v>2015</v>
      </c>
      <c r="F1405">
        <v>3</v>
      </c>
      <c r="H1405">
        <v>1</v>
      </c>
      <c r="J1405">
        <v>1</v>
      </c>
      <c r="K1405" t="s">
        <v>240</v>
      </c>
      <c r="M1405">
        <v>1</v>
      </c>
      <c r="N1405">
        <v>258</v>
      </c>
      <c r="O1405">
        <v>258</v>
      </c>
      <c r="P1405">
        <v>0</v>
      </c>
      <c r="Q1405">
        <v>258</v>
      </c>
      <c r="R1405">
        <v>0</v>
      </c>
      <c r="S1405" t="s">
        <v>4665</v>
      </c>
      <c r="T1405">
        <v>1704</v>
      </c>
      <c r="U1405" t="s">
        <v>2521</v>
      </c>
      <c r="V1405" t="s">
        <v>2521</v>
      </c>
      <c r="W1405" t="s">
        <v>290</v>
      </c>
      <c r="X1405">
        <v>2665</v>
      </c>
      <c r="Y1405" t="s">
        <v>257</v>
      </c>
      <c r="AA1405">
        <v>187</v>
      </c>
      <c r="AB1405" t="s">
        <v>4666</v>
      </c>
      <c r="AC1405" t="s">
        <v>4665</v>
      </c>
      <c r="AD1405">
        <v>5</v>
      </c>
      <c r="AE1405">
        <v>712897.82</v>
      </c>
      <c r="AF1405">
        <v>6169691.6600000001</v>
      </c>
    </row>
    <row r="1406" spans="1:32" x14ac:dyDescent="0.25">
      <c r="A1406" s="40">
        <v>1404</v>
      </c>
      <c r="B1406" t="s">
        <v>4667</v>
      </c>
      <c r="C1406">
        <v>120</v>
      </c>
      <c r="D1406">
        <v>2007</v>
      </c>
      <c r="E1406">
        <v>0</v>
      </c>
      <c r="F1406">
        <v>4</v>
      </c>
      <c r="H1406">
        <v>5</v>
      </c>
      <c r="J1406">
        <v>5</v>
      </c>
      <c r="K1406" t="s">
        <v>253</v>
      </c>
      <c r="L1406">
        <v>2</v>
      </c>
      <c r="M1406">
        <v>1</v>
      </c>
      <c r="N1406">
        <v>91</v>
      </c>
      <c r="O1406">
        <v>91</v>
      </c>
      <c r="P1406">
        <v>147</v>
      </c>
      <c r="Q1406">
        <v>0</v>
      </c>
      <c r="R1406">
        <v>0</v>
      </c>
      <c r="S1406" t="s">
        <v>4668</v>
      </c>
      <c r="T1406">
        <v>7349</v>
      </c>
      <c r="U1406" t="s">
        <v>3232</v>
      </c>
      <c r="V1406" t="s">
        <v>3232</v>
      </c>
      <c r="W1406" t="s">
        <v>413</v>
      </c>
      <c r="X1406">
        <v>2665</v>
      </c>
      <c r="Y1406" t="s">
        <v>257</v>
      </c>
      <c r="AA1406">
        <v>187</v>
      </c>
      <c r="AB1406" t="s">
        <v>4669</v>
      </c>
      <c r="AC1406" t="s">
        <v>4668</v>
      </c>
      <c r="AD1406">
        <v>5</v>
      </c>
      <c r="AE1406">
        <v>713623.35</v>
      </c>
      <c r="AF1406">
        <v>6168958.8700000001</v>
      </c>
    </row>
    <row r="1407" spans="1:32" x14ac:dyDescent="0.25">
      <c r="A1407" s="40">
        <v>1405</v>
      </c>
      <c r="B1407" t="s">
        <v>4670</v>
      </c>
      <c r="C1407">
        <v>120</v>
      </c>
      <c r="D1407">
        <v>1973</v>
      </c>
      <c r="E1407">
        <v>0</v>
      </c>
      <c r="F1407">
        <v>3</v>
      </c>
      <c r="H1407">
        <v>1</v>
      </c>
      <c r="J1407">
        <v>2</v>
      </c>
      <c r="K1407" t="s">
        <v>260</v>
      </c>
      <c r="M1407">
        <v>1</v>
      </c>
      <c r="N1407">
        <v>109</v>
      </c>
      <c r="O1407">
        <v>109</v>
      </c>
      <c r="P1407">
        <v>109</v>
      </c>
      <c r="Q1407">
        <v>0</v>
      </c>
      <c r="R1407">
        <v>0</v>
      </c>
      <c r="S1407" t="s">
        <v>4671</v>
      </c>
      <c r="T1407">
        <v>6710</v>
      </c>
      <c r="U1407" t="s">
        <v>327</v>
      </c>
      <c r="V1407" t="s">
        <v>327</v>
      </c>
      <c r="W1407" t="s">
        <v>373</v>
      </c>
      <c r="X1407">
        <v>2625</v>
      </c>
      <c r="Y1407" t="s">
        <v>244</v>
      </c>
      <c r="AA1407">
        <v>187</v>
      </c>
      <c r="AB1407" t="s">
        <v>4672</v>
      </c>
      <c r="AC1407" t="s">
        <v>4671</v>
      </c>
      <c r="AD1407">
        <v>5</v>
      </c>
      <c r="AE1407">
        <v>710774.37</v>
      </c>
      <c r="AF1407">
        <v>6171945.9400000004</v>
      </c>
    </row>
    <row r="1408" spans="1:32" x14ac:dyDescent="0.25">
      <c r="A1408" s="40">
        <v>1406</v>
      </c>
      <c r="B1408" t="s">
        <v>4673</v>
      </c>
      <c r="C1408">
        <v>130</v>
      </c>
      <c r="D1408">
        <v>1978</v>
      </c>
      <c r="E1408">
        <v>0</v>
      </c>
      <c r="F1408">
        <v>4</v>
      </c>
      <c r="H1408">
        <v>1</v>
      </c>
      <c r="J1408">
        <v>1</v>
      </c>
      <c r="K1408" t="s">
        <v>240</v>
      </c>
      <c r="M1408">
        <v>1</v>
      </c>
      <c r="N1408">
        <v>63</v>
      </c>
      <c r="O1408">
        <v>63</v>
      </c>
      <c r="P1408">
        <v>112</v>
      </c>
      <c r="Q1408">
        <v>0</v>
      </c>
      <c r="R1408">
        <v>0</v>
      </c>
      <c r="S1408" t="s">
        <v>4674</v>
      </c>
      <c r="T1408">
        <v>3875</v>
      </c>
      <c r="U1408" t="s">
        <v>4412</v>
      </c>
      <c r="V1408" t="s">
        <v>4412</v>
      </c>
      <c r="W1408" t="s">
        <v>253</v>
      </c>
      <c r="X1408">
        <v>2665</v>
      </c>
      <c r="Y1408" t="s">
        <v>257</v>
      </c>
      <c r="AA1408">
        <v>187</v>
      </c>
      <c r="AB1408" t="s">
        <v>4675</v>
      </c>
      <c r="AC1408" t="s">
        <v>4674</v>
      </c>
      <c r="AD1408">
        <v>5</v>
      </c>
      <c r="AE1408">
        <v>713455.38</v>
      </c>
      <c r="AF1408">
        <v>6169777.1500000004</v>
      </c>
    </row>
    <row r="1409" spans="1:32" x14ac:dyDescent="0.25">
      <c r="A1409" s="40">
        <v>1407</v>
      </c>
      <c r="B1409" t="s">
        <v>4676</v>
      </c>
      <c r="C1409">
        <v>120</v>
      </c>
      <c r="D1409">
        <v>1987</v>
      </c>
      <c r="E1409">
        <v>0</v>
      </c>
      <c r="F1409">
        <v>4</v>
      </c>
      <c r="H1409">
        <v>1</v>
      </c>
      <c r="J1409">
        <v>2</v>
      </c>
      <c r="K1409" t="s">
        <v>260</v>
      </c>
      <c r="M1409">
        <v>1</v>
      </c>
      <c r="N1409">
        <v>88</v>
      </c>
      <c r="O1409">
        <v>88</v>
      </c>
      <c r="P1409">
        <v>139</v>
      </c>
      <c r="Q1409">
        <v>0</v>
      </c>
      <c r="R1409">
        <v>0</v>
      </c>
      <c r="S1409" t="s">
        <v>4677</v>
      </c>
      <c r="T1409">
        <v>5510</v>
      </c>
      <c r="U1409" t="s">
        <v>3897</v>
      </c>
      <c r="V1409" t="s">
        <v>3897</v>
      </c>
      <c r="W1409" t="s">
        <v>869</v>
      </c>
      <c r="X1409">
        <v>2625</v>
      </c>
      <c r="Y1409" t="s">
        <v>244</v>
      </c>
      <c r="AA1409">
        <v>187</v>
      </c>
      <c r="AB1409" t="s">
        <v>4678</v>
      </c>
      <c r="AC1409" t="s">
        <v>4677</v>
      </c>
      <c r="AD1409">
        <v>5</v>
      </c>
      <c r="AE1409">
        <v>711857.95</v>
      </c>
      <c r="AF1409">
        <v>6170316.25</v>
      </c>
    </row>
    <row r="1410" spans="1:32" x14ac:dyDescent="0.25">
      <c r="A1410" s="40">
        <v>1408</v>
      </c>
      <c r="B1410" t="s">
        <v>4679</v>
      </c>
      <c r="C1410">
        <v>120</v>
      </c>
      <c r="D1410">
        <v>1969</v>
      </c>
      <c r="E1410">
        <v>0</v>
      </c>
      <c r="F1410">
        <v>3</v>
      </c>
      <c r="H1410">
        <v>1</v>
      </c>
      <c r="J1410">
        <v>2</v>
      </c>
      <c r="K1410" t="s">
        <v>260</v>
      </c>
      <c r="L1410">
        <v>2</v>
      </c>
      <c r="M1410">
        <v>1</v>
      </c>
      <c r="N1410">
        <v>114</v>
      </c>
      <c r="O1410">
        <v>114</v>
      </c>
      <c r="P1410">
        <v>114</v>
      </c>
      <c r="Q1410">
        <v>0</v>
      </c>
      <c r="R1410">
        <v>0</v>
      </c>
      <c r="S1410" t="s">
        <v>4680</v>
      </c>
      <c r="T1410">
        <v>6178</v>
      </c>
      <c r="U1410" t="s">
        <v>2647</v>
      </c>
      <c r="V1410" t="s">
        <v>2647</v>
      </c>
      <c r="W1410" t="s">
        <v>295</v>
      </c>
      <c r="X1410">
        <v>2625</v>
      </c>
      <c r="Y1410" t="s">
        <v>244</v>
      </c>
      <c r="AA1410">
        <v>187</v>
      </c>
      <c r="AB1410" t="s">
        <v>4681</v>
      </c>
      <c r="AC1410" t="s">
        <v>4680</v>
      </c>
      <c r="AD1410">
        <v>5</v>
      </c>
      <c r="AE1410">
        <v>711587.62</v>
      </c>
      <c r="AF1410">
        <v>6171705.6500000004</v>
      </c>
    </row>
    <row r="1411" spans="1:32" x14ac:dyDescent="0.25">
      <c r="A1411" s="40">
        <v>1409</v>
      </c>
      <c r="B1411" t="s">
        <v>4682</v>
      </c>
      <c r="C1411">
        <v>320</v>
      </c>
      <c r="D1411">
        <v>1920</v>
      </c>
      <c r="E1411">
        <v>2001</v>
      </c>
      <c r="F1411">
        <v>6</v>
      </c>
      <c r="H1411">
        <v>1</v>
      </c>
      <c r="J1411">
        <v>2</v>
      </c>
      <c r="K1411" t="s">
        <v>260</v>
      </c>
      <c r="L1411">
        <v>90</v>
      </c>
      <c r="M1411">
        <v>1</v>
      </c>
      <c r="N1411">
        <v>296</v>
      </c>
      <c r="O1411">
        <v>296</v>
      </c>
      <c r="P1411">
        <v>109</v>
      </c>
      <c r="Q1411">
        <v>187</v>
      </c>
      <c r="R1411">
        <v>0</v>
      </c>
      <c r="S1411" t="s">
        <v>4683</v>
      </c>
      <c r="T1411">
        <v>3728</v>
      </c>
      <c r="U1411" t="s">
        <v>2643</v>
      </c>
      <c r="V1411" t="s">
        <v>2643</v>
      </c>
      <c r="W1411" t="s">
        <v>454</v>
      </c>
      <c r="X1411">
        <v>2625</v>
      </c>
      <c r="Y1411" t="s">
        <v>244</v>
      </c>
      <c r="AA1411">
        <v>187</v>
      </c>
      <c r="AB1411" t="s">
        <v>3951</v>
      </c>
      <c r="AC1411" t="s">
        <v>4683</v>
      </c>
      <c r="AD1411">
        <v>5</v>
      </c>
      <c r="AE1411">
        <v>711867.74</v>
      </c>
      <c r="AF1411">
        <v>6171128.0199999996</v>
      </c>
    </row>
    <row r="1412" spans="1:32" x14ac:dyDescent="0.25">
      <c r="A1412" s="40">
        <v>1410</v>
      </c>
      <c r="B1412" t="s">
        <v>4684</v>
      </c>
      <c r="C1412">
        <v>130</v>
      </c>
      <c r="D1412">
        <v>1979</v>
      </c>
      <c r="E1412">
        <v>0</v>
      </c>
      <c r="F1412">
        <v>4</v>
      </c>
      <c r="H1412">
        <v>1</v>
      </c>
      <c r="J1412">
        <v>2</v>
      </c>
      <c r="K1412" t="s">
        <v>260</v>
      </c>
      <c r="M1412">
        <v>1</v>
      </c>
      <c r="N1412">
        <v>72</v>
      </c>
      <c r="O1412">
        <v>72</v>
      </c>
      <c r="P1412">
        <v>124</v>
      </c>
      <c r="Q1412">
        <v>0</v>
      </c>
      <c r="R1412">
        <v>0</v>
      </c>
      <c r="S1412" t="s">
        <v>4685</v>
      </c>
      <c r="T1412">
        <v>1000</v>
      </c>
      <c r="U1412" t="s">
        <v>3248</v>
      </c>
      <c r="V1412" t="s">
        <v>3248</v>
      </c>
      <c r="W1412" t="s">
        <v>569</v>
      </c>
      <c r="X1412">
        <v>2665</v>
      </c>
      <c r="Y1412" t="s">
        <v>257</v>
      </c>
      <c r="AA1412">
        <v>187</v>
      </c>
      <c r="AB1412" t="s">
        <v>4686</v>
      </c>
      <c r="AC1412" t="s">
        <v>4685</v>
      </c>
      <c r="AD1412">
        <v>5</v>
      </c>
      <c r="AE1412">
        <v>714166.01</v>
      </c>
      <c r="AF1412">
        <v>6168757.7300000004</v>
      </c>
    </row>
    <row r="1413" spans="1:32" x14ac:dyDescent="0.25">
      <c r="A1413" s="40">
        <v>1411</v>
      </c>
      <c r="B1413" t="s">
        <v>4687</v>
      </c>
      <c r="C1413">
        <v>130</v>
      </c>
      <c r="D1413">
        <v>1978</v>
      </c>
      <c r="E1413">
        <v>0</v>
      </c>
      <c r="F1413">
        <v>4</v>
      </c>
      <c r="H1413">
        <v>1</v>
      </c>
      <c r="J1413">
        <v>1</v>
      </c>
      <c r="K1413" t="s">
        <v>240</v>
      </c>
      <c r="M1413">
        <v>1</v>
      </c>
      <c r="N1413">
        <v>61</v>
      </c>
      <c r="O1413">
        <v>61</v>
      </c>
      <c r="P1413">
        <v>109</v>
      </c>
      <c r="Q1413">
        <v>0</v>
      </c>
      <c r="R1413">
        <v>0</v>
      </c>
      <c r="S1413" t="s">
        <v>4688</v>
      </c>
      <c r="T1413">
        <v>5475</v>
      </c>
      <c r="U1413" t="s">
        <v>3004</v>
      </c>
      <c r="V1413" t="s">
        <v>3004</v>
      </c>
      <c r="W1413" t="s">
        <v>732</v>
      </c>
      <c r="X1413">
        <v>2665</v>
      </c>
      <c r="Y1413" t="s">
        <v>257</v>
      </c>
      <c r="AA1413">
        <v>187</v>
      </c>
      <c r="AB1413" t="s">
        <v>4689</v>
      </c>
      <c r="AC1413" t="s">
        <v>4688</v>
      </c>
      <c r="AD1413">
        <v>5</v>
      </c>
      <c r="AE1413">
        <v>713624.21</v>
      </c>
      <c r="AF1413">
        <v>6169631.2599999998</v>
      </c>
    </row>
    <row r="1414" spans="1:32" x14ac:dyDescent="0.25">
      <c r="A1414" s="40">
        <v>1412</v>
      </c>
      <c r="B1414" t="s">
        <v>4690</v>
      </c>
      <c r="C1414">
        <v>120</v>
      </c>
      <c r="D1414">
        <v>1972</v>
      </c>
      <c r="E1414">
        <v>0</v>
      </c>
      <c r="F1414">
        <v>3</v>
      </c>
      <c r="H1414">
        <v>1</v>
      </c>
      <c r="J1414">
        <v>7</v>
      </c>
      <c r="K1414" t="s">
        <v>253</v>
      </c>
      <c r="M1414">
        <v>1</v>
      </c>
      <c r="N1414">
        <v>138</v>
      </c>
      <c r="O1414">
        <v>138</v>
      </c>
      <c r="P1414">
        <v>138</v>
      </c>
      <c r="Q1414">
        <v>0</v>
      </c>
      <c r="R1414">
        <v>0</v>
      </c>
      <c r="S1414" t="s">
        <v>4691</v>
      </c>
      <c r="T1414">
        <v>6178</v>
      </c>
      <c r="U1414" t="s">
        <v>2647</v>
      </c>
      <c r="V1414" t="s">
        <v>2647</v>
      </c>
      <c r="W1414" t="s">
        <v>480</v>
      </c>
      <c r="X1414">
        <v>2625</v>
      </c>
      <c r="Y1414" t="s">
        <v>244</v>
      </c>
      <c r="AA1414">
        <v>187</v>
      </c>
      <c r="AB1414" t="s">
        <v>4692</v>
      </c>
      <c r="AC1414" t="s">
        <v>4691</v>
      </c>
      <c r="AD1414">
        <v>5</v>
      </c>
      <c r="AE1414">
        <v>711550.65</v>
      </c>
      <c r="AF1414">
        <v>6171620.3200000003</v>
      </c>
    </row>
    <row r="1415" spans="1:32" x14ac:dyDescent="0.25">
      <c r="A1415" s="40">
        <v>1413</v>
      </c>
      <c r="B1415" t="s">
        <v>4693</v>
      </c>
      <c r="C1415">
        <v>120</v>
      </c>
      <c r="D1415">
        <v>1951</v>
      </c>
      <c r="E1415">
        <v>1997</v>
      </c>
      <c r="F1415">
        <v>5</v>
      </c>
      <c r="H1415">
        <v>1</v>
      </c>
      <c r="J1415">
        <v>2</v>
      </c>
      <c r="K1415" t="s">
        <v>260</v>
      </c>
      <c r="M1415">
        <v>2</v>
      </c>
      <c r="N1415">
        <v>137</v>
      </c>
      <c r="O1415">
        <v>137</v>
      </c>
      <c r="P1415">
        <v>158</v>
      </c>
      <c r="Q1415">
        <v>0</v>
      </c>
      <c r="R1415">
        <v>0</v>
      </c>
      <c r="S1415" t="s">
        <v>4694</v>
      </c>
      <c r="T1415">
        <v>8095</v>
      </c>
      <c r="U1415" t="s">
        <v>2698</v>
      </c>
      <c r="V1415" t="s">
        <v>2698</v>
      </c>
      <c r="W1415" t="s">
        <v>247</v>
      </c>
      <c r="X1415">
        <v>2665</v>
      </c>
      <c r="Y1415" t="s">
        <v>257</v>
      </c>
      <c r="AA1415">
        <v>187</v>
      </c>
      <c r="AB1415" t="s">
        <v>4695</v>
      </c>
      <c r="AC1415" t="s">
        <v>4694</v>
      </c>
      <c r="AD1415">
        <v>5</v>
      </c>
      <c r="AE1415">
        <v>713573.7</v>
      </c>
      <c r="AF1415">
        <v>6168771.3700000001</v>
      </c>
    </row>
    <row r="1416" spans="1:32" x14ac:dyDescent="0.25">
      <c r="A1416" s="40">
        <v>1414</v>
      </c>
      <c r="B1416" t="s">
        <v>4696</v>
      </c>
      <c r="C1416">
        <v>120</v>
      </c>
      <c r="D1416">
        <v>1944</v>
      </c>
      <c r="E1416">
        <v>1968</v>
      </c>
      <c r="F1416">
        <v>5</v>
      </c>
      <c r="H1416">
        <v>1</v>
      </c>
      <c r="J1416">
        <v>2</v>
      </c>
      <c r="K1416" t="s">
        <v>260</v>
      </c>
      <c r="M1416">
        <v>1</v>
      </c>
      <c r="N1416">
        <v>134</v>
      </c>
      <c r="O1416">
        <v>134</v>
      </c>
      <c r="P1416">
        <v>128</v>
      </c>
      <c r="Q1416">
        <v>0</v>
      </c>
      <c r="R1416">
        <v>0</v>
      </c>
      <c r="S1416" t="s">
        <v>4697</v>
      </c>
      <c r="T1416">
        <v>7349</v>
      </c>
      <c r="U1416" t="s">
        <v>3232</v>
      </c>
      <c r="V1416" t="s">
        <v>3232</v>
      </c>
      <c r="W1416" t="s">
        <v>569</v>
      </c>
      <c r="X1416">
        <v>2665</v>
      </c>
      <c r="Y1416" t="s">
        <v>257</v>
      </c>
      <c r="AA1416">
        <v>187</v>
      </c>
      <c r="AB1416" t="s">
        <v>4698</v>
      </c>
      <c r="AC1416" t="s">
        <v>4697</v>
      </c>
      <c r="AD1416">
        <v>5</v>
      </c>
      <c r="AE1416">
        <v>713557.25</v>
      </c>
      <c r="AF1416">
        <v>6168937.0499999998</v>
      </c>
    </row>
    <row r="1417" spans="1:32" x14ac:dyDescent="0.25">
      <c r="A1417" s="40">
        <v>1415</v>
      </c>
      <c r="B1417" t="s">
        <v>4699</v>
      </c>
      <c r="C1417">
        <v>120</v>
      </c>
      <c r="D1417">
        <v>1970</v>
      </c>
      <c r="E1417">
        <v>0</v>
      </c>
      <c r="F1417">
        <v>3</v>
      </c>
      <c r="H1417">
        <v>1</v>
      </c>
      <c r="J1417">
        <v>2</v>
      </c>
      <c r="K1417" t="s">
        <v>260</v>
      </c>
      <c r="M1417">
        <v>1</v>
      </c>
      <c r="N1417">
        <v>122</v>
      </c>
      <c r="O1417">
        <v>122</v>
      </c>
      <c r="P1417">
        <v>122</v>
      </c>
      <c r="Q1417">
        <v>0</v>
      </c>
      <c r="R1417">
        <v>0</v>
      </c>
      <c r="S1417" t="s">
        <v>4700</v>
      </c>
      <c r="T1417">
        <v>7882</v>
      </c>
      <c r="U1417" t="s">
        <v>372</v>
      </c>
      <c r="V1417" t="s">
        <v>372</v>
      </c>
      <c r="W1417" t="s">
        <v>281</v>
      </c>
      <c r="X1417">
        <v>2625</v>
      </c>
      <c r="Y1417" t="s">
        <v>244</v>
      </c>
      <c r="AA1417">
        <v>187</v>
      </c>
      <c r="AB1417" t="s">
        <v>4701</v>
      </c>
      <c r="AC1417" t="s">
        <v>4700</v>
      </c>
      <c r="AD1417">
        <v>5</v>
      </c>
      <c r="AE1417">
        <v>711849.3</v>
      </c>
      <c r="AF1417">
        <v>6171647.8899999997</v>
      </c>
    </row>
    <row r="1418" spans="1:32" x14ac:dyDescent="0.25">
      <c r="A1418" s="40">
        <v>1416</v>
      </c>
      <c r="B1418" t="s">
        <v>4702</v>
      </c>
      <c r="C1418">
        <v>130</v>
      </c>
      <c r="D1418">
        <v>1978</v>
      </c>
      <c r="E1418">
        <v>0</v>
      </c>
      <c r="F1418">
        <v>4</v>
      </c>
      <c r="H1418">
        <v>1</v>
      </c>
      <c r="J1418">
        <v>1</v>
      </c>
      <c r="K1418" t="s">
        <v>240</v>
      </c>
      <c r="M1418">
        <v>1</v>
      </c>
      <c r="N1418">
        <v>61</v>
      </c>
      <c r="O1418">
        <v>61</v>
      </c>
      <c r="P1418">
        <v>109</v>
      </c>
      <c r="Q1418">
        <v>0</v>
      </c>
      <c r="R1418">
        <v>0</v>
      </c>
      <c r="S1418" t="s">
        <v>4703</v>
      </c>
      <c r="T1418">
        <v>2225</v>
      </c>
      <c r="U1418" t="s">
        <v>2694</v>
      </c>
      <c r="V1418" t="s">
        <v>2694</v>
      </c>
      <c r="W1418" t="s">
        <v>281</v>
      </c>
      <c r="X1418">
        <v>2665</v>
      </c>
      <c r="Y1418" t="s">
        <v>257</v>
      </c>
      <c r="AA1418">
        <v>187</v>
      </c>
      <c r="AB1418" t="s">
        <v>4704</v>
      </c>
      <c r="AC1418" t="s">
        <v>4703</v>
      </c>
      <c r="AD1418">
        <v>5</v>
      </c>
      <c r="AE1418">
        <v>713441.5</v>
      </c>
      <c r="AF1418">
        <v>6169663.9699999997</v>
      </c>
    </row>
    <row r="1419" spans="1:32" x14ac:dyDescent="0.25">
      <c r="A1419" s="40">
        <v>1417</v>
      </c>
      <c r="B1419" t="s">
        <v>4705</v>
      </c>
      <c r="C1419">
        <v>120</v>
      </c>
      <c r="D1419">
        <v>1968</v>
      </c>
      <c r="E1419">
        <v>1974</v>
      </c>
      <c r="F1419">
        <v>5</v>
      </c>
      <c r="H1419">
        <v>1</v>
      </c>
      <c r="J1419">
        <v>1</v>
      </c>
      <c r="K1419" t="s">
        <v>240</v>
      </c>
      <c r="M1419">
        <v>1</v>
      </c>
      <c r="N1419">
        <v>148</v>
      </c>
      <c r="O1419">
        <v>148</v>
      </c>
      <c r="P1419">
        <v>148</v>
      </c>
      <c r="Q1419">
        <v>0</v>
      </c>
      <c r="R1419">
        <v>0</v>
      </c>
      <c r="S1419" t="s">
        <v>4706</v>
      </c>
      <c r="T1419">
        <v>6391</v>
      </c>
      <c r="U1419" t="s">
        <v>539</v>
      </c>
      <c r="V1419" t="s">
        <v>539</v>
      </c>
      <c r="W1419" t="s">
        <v>1458</v>
      </c>
      <c r="X1419">
        <v>2625</v>
      </c>
      <c r="Y1419" t="s">
        <v>244</v>
      </c>
      <c r="AA1419">
        <v>187</v>
      </c>
      <c r="AB1419" t="s">
        <v>4707</v>
      </c>
      <c r="AC1419" t="s">
        <v>4706</v>
      </c>
      <c r="AD1419">
        <v>5</v>
      </c>
      <c r="AE1419">
        <v>711202.04</v>
      </c>
      <c r="AF1419">
        <v>6172104.71</v>
      </c>
    </row>
    <row r="1420" spans="1:32" x14ac:dyDescent="0.25">
      <c r="A1420" s="40">
        <v>1418</v>
      </c>
      <c r="B1420" t="s">
        <v>4708</v>
      </c>
      <c r="C1420">
        <v>120</v>
      </c>
      <c r="D1420">
        <v>1967</v>
      </c>
      <c r="E1420">
        <v>0</v>
      </c>
      <c r="F1420">
        <v>3</v>
      </c>
      <c r="H1420">
        <v>1</v>
      </c>
      <c r="J1420">
        <v>1</v>
      </c>
      <c r="K1420" t="s">
        <v>240</v>
      </c>
      <c r="M1420">
        <v>1</v>
      </c>
      <c r="N1420">
        <v>138</v>
      </c>
      <c r="O1420">
        <v>138</v>
      </c>
      <c r="P1420">
        <v>138</v>
      </c>
      <c r="Q1420">
        <v>0</v>
      </c>
      <c r="R1420">
        <v>0</v>
      </c>
      <c r="S1420" t="s">
        <v>4709</v>
      </c>
      <c r="T1420">
        <v>6391</v>
      </c>
      <c r="U1420" t="s">
        <v>539</v>
      </c>
      <c r="V1420" t="s">
        <v>539</v>
      </c>
      <c r="W1420" t="s">
        <v>1555</v>
      </c>
      <c r="X1420">
        <v>2625</v>
      </c>
      <c r="Y1420" t="s">
        <v>244</v>
      </c>
      <c r="AA1420">
        <v>187</v>
      </c>
      <c r="AB1420" t="s">
        <v>4710</v>
      </c>
      <c r="AC1420" t="s">
        <v>4709</v>
      </c>
      <c r="AD1420">
        <v>5</v>
      </c>
      <c r="AE1420">
        <v>711122.29</v>
      </c>
      <c r="AF1420">
        <v>6172223.5800000001</v>
      </c>
    </row>
    <row r="1421" spans="1:32" x14ac:dyDescent="0.25">
      <c r="A1421" s="40">
        <v>1419</v>
      </c>
      <c r="B1421" t="s">
        <v>4711</v>
      </c>
      <c r="C1421">
        <v>120</v>
      </c>
      <c r="D1421">
        <v>1973</v>
      </c>
      <c r="E1421">
        <v>1985</v>
      </c>
      <c r="F1421">
        <v>3</v>
      </c>
      <c r="H1421">
        <v>1</v>
      </c>
      <c r="J1421">
        <v>2</v>
      </c>
      <c r="K1421" t="s">
        <v>260</v>
      </c>
      <c r="M1421">
        <v>1</v>
      </c>
      <c r="N1421">
        <v>123</v>
      </c>
      <c r="O1421">
        <v>123</v>
      </c>
      <c r="P1421">
        <v>109</v>
      </c>
      <c r="Q1421">
        <v>0</v>
      </c>
      <c r="R1421">
        <v>0</v>
      </c>
      <c r="S1421" t="s">
        <v>4712</v>
      </c>
      <c r="T1421">
        <v>6710</v>
      </c>
      <c r="U1421" t="s">
        <v>327</v>
      </c>
      <c r="V1421" t="s">
        <v>327</v>
      </c>
      <c r="W1421" t="s">
        <v>3145</v>
      </c>
      <c r="X1421">
        <v>2625</v>
      </c>
      <c r="Y1421" t="s">
        <v>244</v>
      </c>
      <c r="AA1421">
        <v>187</v>
      </c>
      <c r="AB1421" t="s">
        <v>4713</v>
      </c>
      <c r="AC1421" t="s">
        <v>4712</v>
      </c>
      <c r="AD1421">
        <v>5</v>
      </c>
      <c r="AE1421">
        <v>710805.71</v>
      </c>
      <c r="AF1421">
        <v>6171916.4299999997</v>
      </c>
    </row>
    <row r="1422" spans="1:32" x14ac:dyDescent="0.25">
      <c r="A1422" s="40">
        <v>1420</v>
      </c>
      <c r="B1422" t="s">
        <v>4714</v>
      </c>
      <c r="C1422">
        <v>120</v>
      </c>
      <c r="D1422">
        <v>1969</v>
      </c>
      <c r="E1422">
        <v>1978</v>
      </c>
      <c r="F1422">
        <v>3</v>
      </c>
      <c r="H1422">
        <v>1</v>
      </c>
      <c r="J1422">
        <v>2</v>
      </c>
      <c r="K1422" t="s">
        <v>260</v>
      </c>
      <c r="M1422">
        <v>1</v>
      </c>
      <c r="N1422">
        <v>138</v>
      </c>
      <c r="O1422">
        <v>138</v>
      </c>
      <c r="P1422">
        <v>138</v>
      </c>
      <c r="Q1422">
        <v>0</v>
      </c>
      <c r="R1422">
        <v>0</v>
      </c>
      <c r="S1422" t="s">
        <v>4715</v>
      </c>
      <c r="T1422">
        <v>4260</v>
      </c>
      <c r="U1422" t="s">
        <v>851</v>
      </c>
      <c r="V1422" t="s">
        <v>851</v>
      </c>
      <c r="W1422" t="s">
        <v>573</v>
      </c>
      <c r="X1422">
        <v>2665</v>
      </c>
      <c r="Y1422" t="s">
        <v>257</v>
      </c>
      <c r="AA1422">
        <v>187</v>
      </c>
      <c r="AB1422" t="s">
        <v>4716</v>
      </c>
      <c r="AC1422" t="s">
        <v>4715</v>
      </c>
      <c r="AD1422">
        <v>5</v>
      </c>
      <c r="AE1422">
        <v>713856.99</v>
      </c>
      <c r="AF1422">
        <v>6169183.0199999996</v>
      </c>
    </row>
    <row r="1423" spans="1:32" x14ac:dyDescent="0.25">
      <c r="A1423" s="40">
        <v>1421</v>
      </c>
      <c r="B1423" t="s">
        <v>4717</v>
      </c>
      <c r="C1423">
        <v>120</v>
      </c>
      <c r="D1423">
        <v>1966</v>
      </c>
      <c r="E1423">
        <v>0</v>
      </c>
      <c r="F1423">
        <v>2</v>
      </c>
      <c r="H1423">
        <v>1</v>
      </c>
      <c r="J1423">
        <v>1</v>
      </c>
      <c r="K1423" t="s">
        <v>240</v>
      </c>
      <c r="M1423">
        <v>1</v>
      </c>
      <c r="N1423">
        <v>123</v>
      </c>
      <c r="O1423">
        <v>123</v>
      </c>
      <c r="P1423">
        <v>123</v>
      </c>
      <c r="Q1423">
        <v>0</v>
      </c>
      <c r="R1423">
        <v>0</v>
      </c>
      <c r="S1423" t="s">
        <v>4718</v>
      </c>
      <c r="T1423">
        <v>6391</v>
      </c>
      <c r="U1423" t="s">
        <v>539</v>
      </c>
      <c r="V1423" t="s">
        <v>539</v>
      </c>
      <c r="W1423" t="s">
        <v>949</v>
      </c>
      <c r="X1423">
        <v>2625</v>
      </c>
      <c r="Y1423" t="s">
        <v>244</v>
      </c>
      <c r="AA1423">
        <v>187</v>
      </c>
      <c r="AB1423" t="s">
        <v>4719</v>
      </c>
      <c r="AC1423" t="s">
        <v>4718</v>
      </c>
      <c r="AD1423">
        <v>5</v>
      </c>
      <c r="AE1423">
        <v>711286.87</v>
      </c>
      <c r="AF1423">
        <v>6171628.1699999999</v>
      </c>
    </row>
    <row r="1424" spans="1:32" x14ac:dyDescent="0.25">
      <c r="A1424" s="40">
        <v>1422</v>
      </c>
      <c r="B1424" t="s">
        <v>4720</v>
      </c>
      <c r="C1424">
        <v>120</v>
      </c>
      <c r="D1424">
        <v>1981</v>
      </c>
      <c r="E1424">
        <v>0</v>
      </c>
      <c r="F1424">
        <v>3</v>
      </c>
      <c r="H1424">
        <v>1</v>
      </c>
      <c r="J1424">
        <v>2</v>
      </c>
      <c r="K1424" t="s">
        <v>260</v>
      </c>
      <c r="M1424">
        <v>1</v>
      </c>
      <c r="N1424">
        <v>130</v>
      </c>
      <c r="O1424">
        <v>130</v>
      </c>
      <c r="P1424">
        <v>130</v>
      </c>
      <c r="Q1424">
        <v>0</v>
      </c>
      <c r="R1424">
        <v>0</v>
      </c>
      <c r="S1424" t="s">
        <v>4721</v>
      </c>
      <c r="T1424">
        <v>3834</v>
      </c>
      <c r="U1424" t="s">
        <v>3421</v>
      </c>
      <c r="V1424" t="s">
        <v>3421</v>
      </c>
      <c r="W1424" t="s">
        <v>413</v>
      </c>
      <c r="X1424">
        <v>2665</v>
      </c>
      <c r="Y1424" t="s">
        <v>257</v>
      </c>
      <c r="AA1424">
        <v>187</v>
      </c>
      <c r="AB1424" t="s">
        <v>4722</v>
      </c>
      <c r="AC1424" t="s">
        <v>4721</v>
      </c>
      <c r="AD1424">
        <v>5</v>
      </c>
      <c r="AE1424">
        <v>713136.79</v>
      </c>
      <c r="AF1424">
        <v>6168669.0800000001</v>
      </c>
    </row>
    <row r="1425" spans="1:32" x14ac:dyDescent="0.25">
      <c r="A1425" s="40">
        <v>1423</v>
      </c>
      <c r="B1425" t="s">
        <v>4723</v>
      </c>
      <c r="C1425">
        <v>130</v>
      </c>
      <c r="D1425">
        <v>1961</v>
      </c>
      <c r="E1425">
        <v>2011</v>
      </c>
      <c r="F1425">
        <v>3</v>
      </c>
      <c r="H1425">
        <v>2</v>
      </c>
      <c r="J1425">
        <v>2</v>
      </c>
      <c r="K1425" t="s">
        <v>260</v>
      </c>
      <c r="L1425">
        <v>2</v>
      </c>
      <c r="M1425">
        <v>1</v>
      </c>
      <c r="N1425">
        <v>117</v>
      </c>
      <c r="O1425">
        <v>117</v>
      </c>
      <c r="P1425">
        <v>117</v>
      </c>
      <c r="Q1425">
        <v>0</v>
      </c>
      <c r="R1425">
        <v>0</v>
      </c>
      <c r="S1425" t="s">
        <v>4724</v>
      </c>
      <c r="T1425">
        <v>7349</v>
      </c>
      <c r="U1425" t="s">
        <v>3232</v>
      </c>
      <c r="V1425" t="s">
        <v>3232</v>
      </c>
      <c r="W1425" t="s">
        <v>480</v>
      </c>
      <c r="X1425">
        <v>2665</v>
      </c>
      <c r="Y1425" t="s">
        <v>257</v>
      </c>
      <c r="AA1425">
        <v>187</v>
      </c>
      <c r="AB1425" t="s">
        <v>4725</v>
      </c>
      <c r="AC1425" t="s">
        <v>4724</v>
      </c>
      <c r="AD1425">
        <v>5</v>
      </c>
      <c r="AE1425">
        <v>713570.17</v>
      </c>
      <c r="AF1425">
        <v>6168911.7000000002</v>
      </c>
    </row>
    <row r="1426" spans="1:32" x14ac:dyDescent="0.25">
      <c r="A1426" s="40">
        <v>1424</v>
      </c>
      <c r="B1426" t="s">
        <v>4726</v>
      </c>
      <c r="C1426">
        <v>120</v>
      </c>
      <c r="D1426">
        <v>1973</v>
      </c>
      <c r="E1426">
        <v>1988</v>
      </c>
      <c r="F1426">
        <v>1</v>
      </c>
      <c r="H1426">
        <v>1</v>
      </c>
      <c r="J1426">
        <v>2</v>
      </c>
      <c r="K1426" t="s">
        <v>260</v>
      </c>
      <c r="L1426">
        <v>2</v>
      </c>
      <c r="M1426">
        <v>1</v>
      </c>
      <c r="N1426">
        <v>176</v>
      </c>
      <c r="O1426">
        <v>176</v>
      </c>
      <c r="P1426">
        <v>156</v>
      </c>
      <c r="Q1426">
        <v>0</v>
      </c>
      <c r="R1426">
        <v>0</v>
      </c>
      <c r="S1426" t="s">
        <v>4727</v>
      </c>
      <c r="T1426">
        <v>7882</v>
      </c>
      <c r="U1426" t="s">
        <v>372</v>
      </c>
      <c r="V1426" t="s">
        <v>372</v>
      </c>
      <c r="W1426" t="s">
        <v>732</v>
      </c>
      <c r="X1426">
        <v>2625</v>
      </c>
      <c r="Y1426" t="s">
        <v>244</v>
      </c>
      <c r="AA1426">
        <v>187</v>
      </c>
      <c r="AB1426" t="s">
        <v>4728</v>
      </c>
      <c r="AC1426" t="s">
        <v>4727</v>
      </c>
      <c r="AD1426">
        <v>5</v>
      </c>
      <c r="AE1426">
        <v>712087.97</v>
      </c>
      <c r="AF1426">
        <v>6171666.8899999997</v>
      </c>
    </row>
    <row r="1427" spans="1:32" x14ac:dyDescent="0.25">
      <c r="A1427" s="40">
        <v>1425</v>
      </c>
      <c r="B1427" t="s">
        <v>4729</v>
      </c>
      <c r="C1427">
        <v>140</v>
      </c>
      <c r="D1427">
        <v>1966</v>
      </c>
      <c r="E1427">
        <v>0</v>
      </c>
      <c r="F1427">
        <v>1</v>
      </c>
      <c r="H1427">
        <v>6</v>
      </c>
      <c r="J1427">
        <v>1</v>
      </c>
      <c r="K1427" t="s">
        <v>240</v>
      </c>
      <c r="M1427">
        <v>3</v>
      </c>
      <c r="N1427">
        <v>526</v>
      </c>
      <c r="O1427">
        <v>1596</v>
      </c>
      <c r="P1427">
        <v>1578</v>
      </c>
      <c r="Q1427">
        <v>0</v>
      </c>
      <c r="R1427">
        <v>0</v>
      </c>
      <c r="S1427" t="s">
        <v>4730</v>
      </c>
      <c r="T1427">
        <v>9267</v>
      </c>
      <c r="U1427" t="s">
        <v>2485</v>
      </c>
      <c r="V1427" t="s">
        <v>2485</v>
      </c>
      <c r="W1427" t="s">
        <v>299</v>
      </c>
      <c r="X1427">
        <v>2665</v>
      </c>
      <c r="Y1427" t="s">
        <v>257</v>
      </c>
      <c r="AA1427">
        <v>187</v>
      </c>
      <c r="AB1427" t="s">
        <v>2486</v>
      </c>
      <c r="AC1427" t="s">
        <v>4730</v>
      </c>
      <c r="AD1427">
        <v>5</v>
      </c>
      <c r="AE1427">
        <v>712971.87</v>
      </c>
      <c r="AF1427">
        <v>6169476.7300000004</v>
      </c>
    </row>
    <row r="1428" spans="1:32" x14ac:dyDescent="0.25">
      <c r="A1428" s="40">
        <v>1426</v>
      </c>
      <c r="B1428" t="s">
        <v>4731</v>
      </c>
      <c r="C1428">
        <v>120</v>
      </c>
      <c r="D1428">
        <v>1937</v>
      </c>
      <c r="E1428">
        <v>2011</v>
      </c>
      <c r="F1428">
        <v>3</v>
      </c>
      <c r="H1428">
        <v>1</v>
      </c>
      <c r="J1428">
        <v>2</v>
      </c>
      <c r="K1428" t="s">
        <v>260</v>
      </c>
      <c r="M1428">
        <v>1</v>
      </c>
      <c r="N1428">
        <v>149</v>
      </c>
      <c r="O1428">
        <v>149</v>
      </c>
      <c r="P1428">
        <v>157</v>
      </c>
      <c r="Q1428">
        <v>0</v>
      </c>
      <c r="R1428">
        <v>0</v>
      </c>
      <c r="S1428" t="s">
        <v>4732</v>
      </c>
      <c r="T1428">
        <v>8095</v>
      </c>
      <c r="U1428" t="s">
        <v>2698</v>
      </c>
      <c r="V1428" t="s">
        <v>2698</v>
      </c>
      <c r="W1428" t="s">
        <v>721</v>
      </c>
      <c r="X1428">
        <v>2665</v>
      </c>
      <c r="Y1428" t="s">
        <v>257</v>
      </c>
      <c r="AA1428">
        <v>187</v>
      </c>
      <c r="AB1428" t="s">
        <v>4733</v>
      </c>
      <c r="AC1428" t="s">
        <v>4732</v>
      </c>
      <c r="AD1428">
        <v>5</v>
      </c>
      <c r="AE1428">
        <v>713565.77</v>
      </c>
      <c r="AF1428">
        <v>6168707.54</v>
      </c>
    </row>
    <row r="1429" spans="1:32" x14ac:dyDescent="0.25">
      <c r="A1429" s="40">
        <v>1427</v>
      </c>
      <c r="B1429" t="s">
        <v>4734</v>
      </c>
      <c r="C1429">
        <v>590</v>
      </c>
      <c r="D1429">
        <v>1996</v>
      </c>
      <c r="E1429">
        <v>0</v>
      </c>
      <c r="F1429">
        <v>2</v>
      </c>
      <c r="H1429">
        <v>1</v>
      </c>
      <c r="J1429">
        <v>7</v>
      </c>
      <c r="K1429" t="s">
        <v>253</v>
      </c>
      <c r="M1429">
        <v>1</v>
      </c>
      <c r="N1429">
        <v>45</v>
      </c>
      <c r="O1429">
        <v>45</v>
      </c>
      <c r="P1429">
        <v>0</v>
      </c>
      <c r="Q1429">
        <v>45</v>
      </c>
      <c r="R1429">
        <v>0</v>
      </c>
      <c r="S1429" t="s">
        <v>4735</v>
      </c>
      <c r="T1429">
        <v>2160</v>
      </c>
      <c r="U1429" t="s">
        <v>2688</v>
      </c>
      <c r="V1429" t="s">
        <v>2688</v>
      </c>
      <c r="W1429" t="s">
        <v>569</v>
      </c>
      <c r="X1429">
        <v>2625</v>
      </c>
      <c r="Y1429" t="s">
        <v>244</v>
      </c>
      <c r="AA1429">
        <v>187</v>
      </c>
      <c r="AB1429" t="s">
        <v>4736</v>
      </c>
      <c r="AC1429" t="s">
        <v>4735</v>
      </c>
      <c r="AD1429">
        <v>5</v>
      </c>
      <c r="AE1429">
        <v>712889.89</v>
      </c>
      <c r="AF1429">
        <v>6170261.9699999997</v>
      </c>
    </row>
    <row r="1430" spans="1:32" x14ac:dyDescent="0.25">
      <c r="A1430" s="40">
        <v>1428</v>
      </c>
      <c r="B1430" t="s">
        <v>4737</v>
      </c>
      <c r="C1430">
        <v>590</v>
      </c>
      <c r="D1430">
        <v>1960</v>
      </c>
      <c r="E1430">
        <v>1973</v>
      </c>
      <c r="F1430">
        <v>3</v>
      </c>
      <c r="H1430">
        <v>1</v>
      </c>
      <c r="J1430">
        <v>7</v>
      </c>
      <c r="K1430" t="s">
        <v>253</v>
      </c>
      <c r="L1430">
        <v>2</v>
      </c>
      <c r="M1430">
        <v>1</v>
      </c>
      <c r="N1430">
        <v>165</v>
      </c>
      <c r="O1430">
        <v>165</v>
      </c>
      <c r="P1430">
        <v>0</v>
      </c>
      <c r="Q1430">
        <v>165</v>
      </c>
      <c r="R1430">
        <v>0</v>
      </c>
      <c r="S1430" t="s">
        <v>4735</v>
      </c>
      <c r="T1430">
        <v>2160</v>
      </c>
      <c r="U1430" t="s">
        <v>2688</v>
      </c>
      <c r="V1430" t="s">
        <v>2688</v>
      </c>
      <c r="W1430" t="s">
        <v>569</v>
      </c>
      <c r="X1430">
        <v>2625</v>
      </c>
      <c r="Y1430" t="s">
        <v>244</v>
      </c>
      <c r="AA1430">
        <v>187</v>
      </c>
      <c r="AB1430" t="s">
        <v>4736</v>
      </c>
      <c r="AC1430" t="s">
        <v>4735</v>
      </c>
      <c r="AD1430">
        <v>5</v>
      </c>
      <c r="AE1430">
        <v>712889.89</v>
      </c>
      <c r="AF1430">
        <v>6170261.9699999997</v>
      </c>
    </row>
    <row r="1431" spans="1:32" x14ac:dyDescent="0.25">
      <c r="A1431" s="40">
        <v>1429</v>
      </c>
      <c r="B1431" t="s">
        <v>4738</v>
      </c>
      <c r="C1431">
        <v>120</v>
      </c>
      <c r="D1431">
        <v>1968</v>
      </c>
      <c r="E1431">
        <v>0</v>
      </c>
      <c r="F1431">
        <v>4</v>
      </c>
      <c r="H1431">
        <v>1</v>
      </c>
      <c r="J1431">
        <v>1</v>
      </c>
      <c r="K1431" t="s">
        <v>240</v>
      </c>
      <c r="M1431">
        <v>1</v>
      </c>
      <c r="N1431">
        <v>132</v>
      </c>
      <c r="O1431">
        <v>132</v>
      </c>
      <c r="P1431">
        <v>132</v>
      </c>
      <c r="Q1431">
        <v>0</v>
      </c>
      <c r="R1431">
        <v>0</v>
      </c>
      <c r="S1431" t="s">
        <v>4739</v>
      </c>
      <c r="T1431">
        <v>6391</v>
      </c>
      <c r="U1431" t="s">
        <v>539</v>
      </c>
      <c r="V1431" t="s">
        <v>539</v>
      </c>
      <c r="W1431" t="s">
        <v>323</v>
      </c>
      <c r="X1431">
        <v>2625</v>
      </c>
      <c r="Y1431" t="s">
        <v>244</v>
      </c>
      <c r="AA1431">
        <v>187</v>
      </c>
      <c r="AB1431" t="s">
        <v>4740</v>
      </c>
      <c r="AC1431" t="s">
        <v>4739</v>
      </c>
      <c r="AD1431">
        <v>5</v>
      </c>
      <c r="AE1431">
        <v>711160.47</v>
      </c>
      <c r="AF1431">
        <v>6172268.9800000004</v>
      </c>
    </row>
    <row r="1432" spans="1:32" x14ac:dyDescent="0.25">
      <c r="A1432" s="40">
        <v>1430</v>
      </c>
      <c r="B1432" t="s">
        <v>4741</v>
      </c>
      <c r="C1432">
        <v>120</v>
      </c>
      <c r="D1432">
        <v>1964</v>
      </c>
      <c r="E1432">
        <v>0</v>
      </c>
      <c r="F1432">
        <v>3</v>
      </c>
      <c r="H1432">
        <v>1</v>
      </c>
      <c r="J1432">
        <v>5</v>
      </c>
      <c r="K1432" t="s">
        <v>253</v>
      </c>
      <c r="M1432">
        <v>1</v>
      </c>
      <c r="N1432">
        <v>115</v>
      </c>
      <c r="O1432">
        <v>115</v>
      </c>
      <c r="P1432">
        <v>115</v>
      </c>
      <c r="Q1432">
        <v>0</v>
      </c>
      <c r="R1432">
        <v>0</v>
      </c>
      <c r="S1432" t="s">
        <v>4742</v>
      </c>
      <c r="T1432">
        <v>2769</v>
      </c>
      <c r="U1432" t="s">
        <v>1138</v>
      </c>
      <c r="V1432" t="s">
        <v>1138</v>
      </c>
      <c r="W1432" t="s">
        <v>2760</v>
      </c>
      <c r="X1432">
        <v>2665</v>
      </c>
      <c r="Y1432" t="s">
        <v>257</v>
      </c>
      <c r="AA1432">
        <v>187</v>
      </c>
      <c r="AB1432" t="s">
        <v>4743</v>
      </c>
      <c r="AC1432" t="s">
        <v>4742</v>
      </c>
      <c r="AD1432">
        <v>5</v>
      </c>
      <c r="AE1432">
        <v>713776.1</v>
      </c>
      <c r="AF1432">
        <v>6169056.5999999996</v>
      </c>
    </row>
    <row r="1433" spans="1:32" x14ac:dyDescent="0.25">
      <c r="A1433" s="40">
        <v>1431</v>
      </c>
      <c r="B1433" t="s">
        <v>4744</v>
      </c>
      <c r="C1433">
        <v>120</v>
      </c>
      <c r="D1433">
        <v>1962</v>
      </c>
      <c r="E1433">
        <v>0</v>
      </c>
      <c r="F1433">
        <v>3</v>
      </c>
      <c r="H1433">
        <v>1</v>
      </c>
      <c r="J1433">
        <v>2</v>
      </c>
      <c r="K1433" t="s">
        <v>260</v>
      </c>
      <c r="L1433">
        <v>5</v>
      </c>
      <c r="M1433">
        <v>1</v>
      </c>
      <c r="N1433">
        <v>122</v>
      </c>
      <c r="O1433">
        <v>122</v>
      </c>
      <c r="P1433">
        <v>122</v>
      </c>
      <c r="Q1433">
        <v>0</v>
      </c>
      <c r="R1433">
        <v>0</v>
      </c>
      <c r="S1433" t="s">
        <v>4745</v>
      </c>
      <c r="T1433">
        <v>2236</v>
      </c>
      <c r="U1433" t="s">
        <v>4295</v>
      </c>
      <c r="V1433" t="s">
        <v>4295</v>
      </c>
      <c r="W1433" t="s">
        <v>253</v>
      </c>
      <c r="X1433">
        <v>2665</v>
      </c>
      <c r="Y1433" t="s">
        <v>257</v>
      </c>
      <c r="AA1433">
        <v>187</v>
      </c>
      <c r="AB1433" t="s">
        <v>4746</v>
      </c>
      <c r="AC1433" t="s">
        <v>4745</v>
      </c>
      <c r="AD1433">
        <v>5</v>
      </c>
      <c r="AE1433">
        <v>713284.6</v>
      </c>
      <c r="AF1433">
        <v>6168785.4699999997</v>
      </c>
    </row>
    <row r="1434" spans="1:32" x14ac:dyDescent="0.25">
      <c r="A1434" s="40">
        <v>1432</v>
      </c>
      <c r="B1434" t="s">
        <v>4747</v>
      </c>
      <c r="C1434">
        <v>120</v>
      </c>
      <c r="D1434">
        <v>1999</v>
      </c>
      <c r="E1434">
        <v>0</v>
      </c>
      <c r="F1434">
        <v>4</v>
      </c>
      <c r="H1434">
        <v>1</v>
      </c>
      <c r="J1434">
        <v>1</v>
      </c>
      <c r="K1434" t="s">
        <v>240</v>
      </c>
      <c r="M1434">
        <v>1</v>
      </c>
      <c r="N1434">
        <v>130</v>
      </c>
      <c r="O1434">
        <v>130</v>
      </c>
      <c r="P1434">
        <v>130</v>
      </c>
      <c r="Q1434">
        <v>0</v>
      </c>
      <c r="R1434">
        <v>0</v>
      </c>
      <c r="S1434" t="s">
        <v>4748</v>
      </c>
      <c r="T1434">
        <v>6391</v>
      </c>
      <c r="U1434" t="s">
        <v>539</v>
      </c>
      <c r="V1434" t="s">
        <v>539</v>
      </c>
      <c r="W1434" t="s">
        <v>2367</v>
      </c>
      <c r="X1434">
        <v>2625</v>
      </c>
      <c r="Y1434" t="s">
        <v>244</v>
      </c>
      <c r="AA1434">
        <v>187</v>
      </c>
      <c r="AB1434" t="s">
        <v>4749</v>
      </c>
      <c r="AC1434" t="s">
        <v>4748</v>
      </c>
      <c r="AD1434">
        <v>5</v>
      </c>
      <c r="AE1434">
        <v>711153.53</v>
      </c>
      <c r="AF1434">
        <v>6172069.25</v>
      </c>
    </row>
    <row r="1435" spans="1:32" x14ac:dyDescent="0.25">
      <c r="A1435" s="40">
        <v>1433</v>
      </c>
      <c r="B1435" t="s">
        <v>4750</v>
      </c>
      <c r="C1435">
        <v>120</v>
      </c>
      <c r="D1435">
        <v>1973</v>
      </c>
      <c r="E1435">
        <v>0</v>
      </c>
      <c r="F1435">
        <v>3</v>
      </c>
      <c r="H1435">
        <v>1</v>
      </c>
      <c r="J1435">
        <v>2</v>
      </c>
      <c r="K1435" t="s">
        <v>260</v>
      </c>
      <c r="L1435">
        <v>2</v>
      </c>
      <c r="M1435">
        <v>1</v>
      </c>
      <c r="N1435">
        <v>109</v>
      </c>
      <c r="O1435">
        <v>109</v>
      </c>
      <c r="P1435">
        <v>109</v>
      </c>
      <c r="Q1435">
        <v>0</v>
      </c>
      <c r="R1435">
        <v>0</v>
      </c>
      <c r="S1435" t="s">
        <v>4751</v>
      </c>
      <c r="T1435">
        <v>6710</v>
      </c>
      <c r="U1435" t="s">
        <v>327</v>
      </c>
      <c r="V1435" t="s">
        <v>327</v>
      </c>
      <c r="W1435" t="s">
        <v>4752</v>
      </c>
      <c r="X1435">
        <v>2625</v>
      </c>
      <c r="Y1435" t="s">
        <v>244</v>
      </c>
      <c r="AA1435">
        <v>187</v>
      </c>
      <c r="AB1435" t="s">
        <v>4753</v>
      </c>
      <c r="AC1435" t="s">
        <v>4751</v>
      </c>
      <c r="AD1435">
        <v>5</v>
      </c>
      <c r="AE1435">
        <v>710642.86</v>
      </c>
      <c r="AF1435">
        <v>6171947.96</v>
      </c>
    </row>
    <row r="1436" spans="1:32" x14ac:dyDescent="0.25">
      <c r="A1436" s="40">
        <v>1434</v>
      </c>
      <c r="B1436" t="s">
        <v>4754</v>
      </c>
      <c r="C1436">
        <v>120</v>
      </c>
      <c r="D1436">
        <v>1982</v>
      </c>
      <c r="E1436">
        <v>0</v>
      </c>
      <c r="F1436">
        <v>4</v>
      </c>
      <c r="H1436">
        <v>1</v>
      </c>
      <c r="J1436">
        <v>2</v>
      </c>
      <c r="K1436" t="s">
        <v>260</v>
      </c>
      <c r="M1436">
        <v>1</v>
      </c>
      <c r="N1436">
        <v>155</v>
      </c>
      <c r="O1436">
        <v>155</v>
      </c>
      <c r="P1436">
        <v>155</v>
      </c>
      <c r="Q1436">
        <v>0</v>
      </c>
      <c r="R1436">
        <v>0</v>
      </c>
      <c r="S1436" t="s">
        <v>4755</v>
      </c>
      <c r="T1436">
        <v>3834</v>
      </c>
      <c r="U1436" t="s">
        <v>3421</v>
      </c>
      <c r="V1436" t="s">
        <v>3421</v>
      </c>
      <c r="W1436" t="s">
        <v>260</v>
      </c>
      <c r="X1436">
        <v>2665</v>
      </c>
      <c r="Y1436" t="s">
        <v>257</v>
      </c>
      <c r="AA1436">
        <v>187</v>
      </c>
      <c r="AB1436" t="s">
        <v>4756</v>
      </c>
      <c r="AC1436" t="s">
        <v>4755</v>
      </c>
      <c r="AD1436">
        <v>5</v>
      </c>
      <c r="AE1436">
        <v>713153.07</v>
      </c>
      <c r="AF1436">
        <v>6168707.6500000004</v>
      </c>
    </row>
    <row r="1437" spans="1:32" x14ac:dyDescent="0.25">
      <c r="A1437" s="40">
        <v>1435</v>
      </c>
      <c r="B1437" t="s">
        <v>4757</v>
      </c>
      <c r="C1437">
        <v>120</v>
      </c>
      <c r="D1437">
        <v>1971</v>
      </c>
      <c r="E1437">
        <v>0</v>
      </c>
      <c r="F1437">
        <v>3</v>
      </c>
      <c r="H1437">
        <v>1</v>
      </c>
      <c r="J1437">
        <v>2</v>
      </c>
      <c r="K1437" t="s">
        <v>260</v>
      </c>
      <c r="M1437">
        <v>1</v>
      </c>
      <c r="N1437">
        <v>154</v>
      </c>
      <c r="O1437">
        <v>154</v>
      </c>
      <c r="P1437">
        <v>154</v>
      </c>
      <c r="Q1437">
        <v>0</v>
      </c>
      <c r="R1437">
        <v>0</v>
      </c>
      <c r="S1437" t="s">
        <v>4758</v>
      </c>
      <c r="T1437">
        <v>6178</v>
      </c>
      <c r="U1437" t="s">
        <v>2647</v>
      </c>
      <c r="V1437" t="s">
        <v>2647</v>
      </c>
      <c r="W1437" t="s">
        <v>272</v>
      </c>
      <c r="X1437">
        <v>2625</v>
      </c>
      <c r="Y1437" t="s">
        <v>244</v>
      </c>
      <c r="AA1437">
        <v>187</v>
      </c>
      <c r="AB1437" t="s">
        <v>4759</v>
      </c>
      <c r="AC1437" t="s">
        <v>4758</v>
      </c>
      <c r="AD1437">
        <v>5</v>
      </c>
      <c r="AE1437">
        <v>711692.7</v>
      </c>
      <c r="AF1437">
        <v>6171628.1799999997</v>
      </c>
    </row>
    <row r="1438" spans="1:32" x14ac:dyDescent="0.25">
      <c r="A1438" s="40">
        <v>1436</v>
      </c>
      <c r="B1438" t="s">
        <v>4760</v>
      </c>
      <c r="C1438">
        <v>120</v>
      </c>
      <c r="D1438">
        <v>1962</v>
      </c>
      <c r="E1438">
        <v>1978</v>
      </c>
      <c r="F1438">
        <v>3</v>
      </c>
      <c r="H1438">
        <v>2</v>
      </c>
      <c r="J1438">
        <v>2</v>
      </c>
      <c r="K1438" t="s">
        <v>260</v>
      </c>
      <c r="L1438">
        <v>2</v>
      </c>
      <c r="M1438">
        <v>1</v>
      </c>
      <c r="N1438">
        <v>118</v>
      </c>
      <c r="O1438">
        <v>118</v>
      </c>
      <c r="P1438">
        <v>118</v>
      </c>
      <c r="Q1438">
        <v>0</v>
      </c>
      <c r="R1438">
        <v>0</v>
      </c>
      <c r="S1438" t="s">
        <v>4761</v>
      </c>
      <c r="T1438">
        <v>7349</v>
      </c>
      <c r="U1438" t="s">
        <v>3232</v>
      </c>
      <c r="V1438" t="s">
        <v>3232</v>
      </c>
      <c r="W1438" t="s">
        <v>454</v>
      </c>
      <c r="X1438">
        <v>2665</v>
      </c>
      <c r="Y1438" t="s">
        <v>257</v>
      </c>
      <c r="AA1438">
        <v>187</v>
      </c>
      <c r="AB1438" t="s">
        <v>4762</v>
      </c>
      <c r="AC1438" t="s">
        <v>4761</v>
      </c>
      <c r="AD1438">
        <v>5</v>
      </c>
      <c r="AE1438">
        <v>713542.18</v>
      </c>
      <c r="AF1438">
        <v>6168949.9299999997</v>
      </c>
    </row>
    <row r="1439" spans="1:32" x14ac:dyDescent="0.25">
      <c r="A1439" s="40">
        <v>1437</v>
      </c>
      <c r="B1439" t="s">
        <v>4763</v>
      </c>
      <c r="C1439">
        <v>120</v>
      </c>
      <c r="D1439">
        <v>1970</v>
      </c>
      <c r="E1439">
        <v>1977</v>
      </c>
      <c r="F1439">
        <v>3</v>
      </c>
      <c r="H1439">
        <v>1</v>
      </c>
      <c r="J1439">
        <v>2</v>
      </c>
      <c r="K1439" t="s">
        <v>260</v>
      </c>
      <c r="M1439">
        <v>1</v>
      </c>
      <c r="N1439">
        <v>166</v>
      </c>
      <c r="O1439">
        <v>166</v>
      </c>
      <c r="P1439">
        <v>166</v>
      </c>
      <c r="Q1439">
        <v>0</v>
      </c>
      <c r="R1439">
        <v>0</v>
      </c>
      <c r="S1439" t="s">
        <v>4764</v>
      </c>
      <c r="T1439">
        <v>7882</v>
      </c>
      <c r="U1439" t="s">
        <v>372</v>
      </c>
      <c r="V1439" t="s">
        <v>372</v>
      </c>
      <c r="W1439" t="s">
        <v>519</v>
      </c>
      <c r="X1439">
        <v>2625</v>
      </c>
      <c r="Y1439" t="s">
        <v>244</v>
      </c>
      <c r="AA1439">
        <v>187</v>
      </c>
      <c r="AB1439" t="s">
        <v>4765</v>
      </c>
      <c r="AC1439" t="s">
        <v>4764</v>
      </c>
      <c r="AD1439">
        <v>5</v>
      </c>
      <c r="AE1439">
        <v>711872.69</v>
      </c>
      <c r="AF1439">
        <v>6171645.3499999996</v>
      </c>
    </row>
    <row r="1440" spans="1:32" x14ac:dyDescent="0.25">
      <c r="A1440" s="40">
        <v>1438</v>
      </c>
      <c r="B1440" t="s">
        <v>4766</v>
      </c>
      <c r="C1440">
        <v>130</v>
      </c>
      <c r="D1440">
        <v>1978</v>
      </c>
      <c r="E1440">
        <v>0</v>
      </c>
      <c r="F1440">
        <v>4</v>
      </c>
      <c r="H1440">
        <v>1</v>
      </c>
      <c r="J1440">
        <v>1</v>
      </c>
      <c r="K1440" t="s">
        <v>240</v>
      </c>
      <c r="M1440">
        <v>1</v>
      </c>
      <c r="N1440">
        <v>61</v>
      </c>
      <c r="O1440">
        <v>61</v>
      </c>
      <c r="P1440">
        <v>109</v>
      </c>
      <c r="Q1440">
        <v>0</v>
      </c>
      <c r="R1440">
        <v>0</v>
      </c>
      <c r="S1440" t="s">
        <v>4767</v>
      </c>
      <c r="T1440">
        <v>3875</v>
      </c>
      <c r="U1440" t="s">
        <v>4412</v>
      </c>
      <c r="V1440" t="s">
        <v>4412</v>
      </c>
      <c r="W1440" t="s">
        <v>515</v>
      </c>
      <c r="X1440">
        <v>2665</v>
      </c>
      <c r="Y1440" t="s">
        <v>257</v>
      </c>
      <c r="AA1440">
        <v>187</v>
      </c>
      <c r="AB1440" t="s">
        <v>4768</v>
      </c>
      <c r="AC1440" t="s">
        <v>4767</v>
      </c>
      <c r="AD1440">
        <v>5</v>
      </c>
      <c r="AE1440">
        <v>713468.75</v>
      </c>
      <c r="AF1440">
        <v>6169754.8499999996</v>
      </c>
    </row>
    <row r="1441" spans="1:32" x14ac:dyDescent="0.25">
      <c r="A1441" s="40">
        <v>1439</v>
      </c>
      <c r="B1441" t="s">
        <v>4769</v>
      </c>
      <c r="C1441">
        <v>120</v>
      </c>
      <c r="D1441">
        <v>1990</v>
      </c>
      <c r="E1441">
        <v>0</v>
      </c>
      <c r="F1441">
        <v>4</v>
      </c>
      <c r="H1441">
        <v>1</v>
      </c>
      <c r="J1441">
        <v>2</v>
      </c>
      <c r="K1441" t="s">
        <v>260</v>
      </c>
      <c r="M1441">
        <v>1</v>
      </c>
      <c r="N1441">
        <v>124</v>
      </c>
      <c r="O1441">
        <v>124</v>
      </c>
      <c r="P1441">
        <v>170</v>
      </c>
      <c r="Q1441">
        <v>0</v>
      </c>
      <c r="R1441">
        <v>0</v>
      </c>
      <c r="S1441" t="s">
        <v>4770</v>
      </c>
      <c r="T1441">
        <v>5510</v>
      </c>
      <c r="U1441" t="s">
        <v>3897</v>
      </c>
      <c r="V1441" t="s">
        <v>3897</v>
      </c>
      <c r="W1441" t="s">
        <v>308</v>
      </c>
      <c r="X1441">
        <v>2625</v>
      </c>
      <c r="Y1441" t="s">
        <v>244</v>
      </c>
      <c r="AA1441">
        <v>187</v>
      </c>
      <c r="AB1441" t="s">
        <v>4771</v>
      </c>
      <c r="AC1441" t="s">
        <v>4770</v>
      </c>
      <c r="AD1441">
        <v>5</v>
      </c>
      <c r="AE1441">
        <v>711900.13</v>
      </c>
      <c r="AF1441">
        <v>6170406.4000000004</v>
      </c>
    </row>
    <row r="1442" spans="1:32" x14ac:dyDescent="0.25">
      <c r="A1442" s="40">
        <v>1440</v>
      </c>
      <c r="B1442" t="s">
        <v>4772</v>
      </c>
      <c r="C1442">
        <v>120</v>
      </c>
      <c r="D1442">
        <v>2011</v>
      </c>
      <c r="E1442">
        <v>0</v>
      </c>
      <c r="F1442">
        <v>4</v>
      </c>
      <c r="H1442">
        <v>1</v>
      </c>
      <c r="J1442">
        <v>2</v>
      </c>
      <c r="K1442" t="s">
        <v>260</v>
      </c>
      <c r="L1442">
        <v>0</v>
      </c>
      <c r="M1442">
        <v>1</v>
      </c>
      <c r="N1442">
        <v>210</v>
      </c>
      <c r="O1442">
        <v>210</v>
      </c>
      <c r="P1442">
        <v>169</v>
      </c>
      <c r="Q1442">
        <v>0</v>
      </c>
      <c r="R1442">
        <v>0</v>
      </c>
      <c r="S1442" t="s">
        <v>4773</v>
      </c>
      <c r="T1442">
        <v>2769</v>
      </c>
      <c r="U1442" t="s">
        <v>1138</v>
      </c>
      <c r="V1442" t="s">
        <v>1138</v>
      </c>
      <c r="W1442" t="s">
        <v>949</v>
      </c>
      <c r="X1442">
        <v>2665</v>
      </c>
      <c r="Y1442" t="s">
        <v>257</v>
      </c>
      <c r="AA1442">
        <v>187</v>
      </c>
      <c r="AB1442" t="s">
        <v>4774</v>
      </c>
      <c r="AC1442" t="s">
        <v>4773</v>
      </c>
      <c r="AD1442">
        <v>5</v>
      </c>
      <c r="AE1442">
        <v>713724.3</v>
      </c>
      <c r="AF1442">
        <v>6169025.3399999999</v>
      </c>
    </row>
    <row r="1443" spans="1:32" x14ac:dyDescent="0.25">
      <c r="A1443" s="40">
        <v>1441</v>
      </c>
      <c r="B1443" t="s">
        <v>4775</v>
      </c>
      <c r="C1443">
        <v>130</v>
      </c>
      <c r="D1443">
        <v>1974</v>
      </c>
      <c r="E1443">
        <v>0</v>
      </c>
      <c r="F1443">
        <v>1</v>
      </c>
      <c r="H1443">
        <v>1</v>
      </c>
      <c r="J1443">
        <v>1</v>
      </c>
      <c r="K1443" t="s">
        <v>240</v>
      </c>
      <c r="L1443">
        <v>2</v>
      </c>
      <c r="M1443">
        <v>1</v>
      </c>
      <c r="N1443">
        <v>113</v>
      </c>
      <c r="O1443">
        <v>113</v>
      </c>
      <c r="P1443">
        <v>113</v>
      </c>
      <c r="Q1443">
        <v>0</v>
      </c>
      <c r="R1443">
        <v>0</v>
      </c>
      <c r="S1443" t="s">
        <v>4776</v>
      </c>
      <c r="T1443">
        <v>4260</v>
      </c>
      <c r="U1443" t="s">
        <v>851</v>
      </c>
      <c r="V1443" t="s">
        <v>851</v>
      </c>
      <c r="W1443" t="s">
        <v>2219</v>
      </c>
      <c r="X1443">
        <v>2665</v>
      </c>
      <c r="Y1443" t="s">
        <v>257</v>
      </c>
      <c r="AA1443">
        <v>187</v>
      </c>
      <c r="AB1443" t="s">
        <v>4777</v>
      </c>
      <c r="AC1443" t="s">
        <v>4776</v>
      </c>
      <c r="AD1443">
        <v>5</v>
      </c>
      <c r="AE1443">
        <v>713634.41</v>
      </c>
      <c r="AF1443">
        <v>6169072.1500000004</v>
      </c>
    </row>
    <row r="1444" spans="1:32" x14ac:dyDescent="0.25">
      <c r="A1444" s="40">
        <v>1442</v>
      </c>
      <c r="B1444" t="s">
        <v>4778</v>
      </c>
      <c r="C1444">
        <v>130</v>
      </c>
      <c r="D1444">
        <v>1978</v>
      </c>
      <c r="E1444">
        <v>0</v>
      </c>
      <c r="F1444">
        <v>4</v>
      </c>
      <c r="H1444">
        <v>1</v>
      </c>
      <c r="J1444">
        <v>1</v>
      </c>
      <c r="K1444" t="s">
        <v>240</v>
      </c>
      <c r="M1444">
        <v>1</v>
      </c>
      <c r="N1444">
        <v>63</v>
      </c>
      <c r="O1444">
        <v>63</v>
      </c>
      <c r="P1444">
        <v>112</v>
      </c>
      <c r="Q1444">
        <v>0</v>
      </c>
      <c r="R1444">
        <v>0</v>
      </c>
      <c r="S1444" t="s">
        <v>4779</v>
      </c>
      <c r="T1444">
        <v>3875</v>
      </c>
      <c r="U1444" t="s">
        <v>4412</v>
      </c>
      <c r="V1444" t="s">
        <v>4412</v>
      </c>
      <c r="W1444" t="s">
        <v>441</v>
      </c>
      <c r="X1444">
        <v>2665</v>
      </c>
      <c r="Y1444" t="s">
        <v>257</v>
      </c>
      <c r="AA1444">
        <v>187</v>
      </c>
      <c r="AB1444" t="s">
        <v>4780</v>
      </c>
      <c r="AC1444" t="s">
        <v>4779</v>
      </c>
      <c r="AD1444">
        <v>5</v>
      </c>
      <c r="AE1444">
        <v>713461.45</v>
      </c>
      <c r="AF1444">
        <v>6169767.2699999996</v>
      </c>
    </row>
    <row r="1445" spans="1:32" x14ac:dyDescent="0.25">
      <c r="A1445" s="40">
        <v>1443</v>
      </c>
      <c r="B1445" t="s">
        <v>4781</v>
      </c>
      <c r="C1445">
        <v>120</v>
      </c>
      <c r="D1445">
        <v>1979</v>
      </c>
      <c r="E1445">
        <v>0</v>
      </c>
      <c r="F1445">
        <v>5</v>
      </c>
      <c r="H1445">
        <v>1</v>
      </c>
      <c r="J1445">
        <v>7</v>
      </c>
      <c r="K1445" t="s">
        <v>253</v>
      </c>
      <c r="M1445">
        <v>1</v>
      </c>
      <c r="N1445">
        <v>140</v>
      </c>
      <c r="O1445">
        <v>140</v>
      </c>
      <c r="P1445">
        <v>140</v>
      </c>
      <c r="Q1445">
        <v>0</v>
      </c>
      <c r="R1445">
        <v>0</v>
      </c>
      <c r="S1445" t="s">
        <v>4782</v>
      </c>
      <c r="T1445">
        <v>3834</v>
      </c>
      <c r="U1445" t="s">
        <v>3421</v>
      </c>
      <c r="V1445" t="s">
        <v>3421</v>
      </c>
      <c r="W1445" t="s">
        <v>408</v>
      </c>
      <c r="X1445">
        <v>2665</v>
      </c>
      <c r="Y1445" t="s">
        <v>257</v>
      </c>
      <c r="AA1445">
        <v>187</v>
      </c>
      <c r="AB1445" t="s">
        <v>4783</v>
      </c>
      <c r="AC1445" t="s">
        <v>4782</v>
      </c>
      <c r="AD1445">
        <v>5</v>
      </c>
      <c r="AE1445">
        <v>713204.14</v>
      </c>
      <c r="AF1445">
        <v>6168720.7000000002</v>
      </c>
    </row>
    <row r="1446" spans="1:32" x14ac:dyDescent="0.25">
      <c r="A1446" s="40">
        <v>1444</v>
      </c>
      <c r="B1446" t="s">
        <v>4784</v>
      </c>
      <c r="C1446">
        <v>130</v>
      </c>
      <c r="D1446">
        <v>1978</v>
      </c>
      <c r="E1446">
        <v>0</v>
      </c>
      <c r="F1446">
        <v>4</v>
      </c>
      <c r="H1446">
        <v>1</v>
      </c>
      <c r="J1446">
        <v>1</v>
      </c>
      <c r="K1446" t="s">
        <v>240</v>
      </c>
      <c r="M1446">
        <v>1</v>
      </c>
      <c r="N1446">
        <v>63</v>
      </c>
      <c r="O1446">
        <v>63</v>
      </c>
      <c r="P1446">
        <v>112</v>
      </c>
      <c r="Q1446">
        <v>0</v>
      </c>
      <c r="R1446">
        <v>0</v>
      </c>
      <c r="S1446" t="s">
        <v>4785</v>
      </c>
      <c r="T1446">
        <v>5475</v>
      </c>
      <c r="U1446" t="s">
        <v>3004</v>
      </c>
      <c r="V1446" t="s">
        <v>3004</v>
      </c>
      <c r="W1446" t="s">
        <v>352</v>
      </c>
      <c r="X1446">
        <v>2665</v>
      </c>
      <c r="Y1446" t="s">
        <v>257</v>
      </c>
      <c r="AA1446">
        <v>187</v>
      </c>
      <c r="AB1446" t="s">
        <v>4786</v>
      </c>
      <c r="AC1446" t="s">
        <v>4785</v>
      </c>
      <c r="AD1446">
        <v>5</v>
      </c>
      <c r="AE1446">
        <v>713651.61</v>
      </c>
      <c r="AF1446">
        <v>6169586.6500000004</v>
      </c>
    </row>
    <row r="1447" spans="1:32" x14ac:dyDescent="0.25">
      <c r="A1447" s="40">
        <v>1445</v>
      </c>
      <c r="B1447" t="s">
        <v>4787</v>
      </c>
      <c r="C1447">
        <v>120</v>
      </c>
      <c r="D1447">
        <v>1969</v>
      </c>
      <c r="E1447">
        <v>0</v>
      </c>
      <c r="F1447">
        <v>3</v>
      </c>
      <c r="H1447">
        <v>1</v>
      </c>
      <c r="J1447">
        <v>2</v>
      </c>
      <c r="K1447" t="s">
        <v>260</v>
      </c>
      <c r="M1447">
        <v>1</v>
      </c>
      <c r="N1447">
        <v>154</v>
      </c>
      <c r="O1447">
        <v>154</v>
      </c>
      <c r="P1447">
        <v>154</v>
      </c>
      <c r="Q1447">
        <v>0</v>
      </c>
      <c r="R1447">
        <v>0</v>
      </c>
      <c r="S1447" t="s">
        <v>4788</v>
      </c>
      <c r="T1447">
        <v>6178</v>
      </c>
      <c r="U1447" t="s">
        <v>2647</v>
      </c>
      <c r="V1447" t="s">
        <v>2647</v>
      </c>
      <c r="W1447" t="s">
        <v>341</v>
      </c>
      <c r="X1447">
        <v>2625</v>
      </c>
      <c r="Y1447" t="s">
        <v>244</v>
      </c>
      <c r="AA1447">
        <v>187</v>
      </c>
      <c r="AB1447" t="s">
        <v>4789</v>
      </c>
      <c r="AC1447" t="s">
        <v>4788</v>
      </c>
      <c r="AD1447">
        <v>5</v>
      </c>
      <c r="AE1447">
        <v>711547.63</v>
      </c>
      <c r="AF1447">
        <v>6171705.0300000003</v>
      </c>
    </row>
    <row r="1448" spans="1:32" x14ac:dyDescent="0.25">
      <c r="A1448" s="40">
        <v>1446</v>
      </c>
      <c r="B1448" t="s">
        <v>4790</v>
      </c>
      <c r="C1448">
        <v>130</v>
      </c>
      <c r="D1448">
        <v>1960</v>
      </c>
      <c r="E1448">
        <v>1981</v>
      </c>
      <c r="F1448">
        <v>10</v>
      </c>
      <c r="H1448">
        <v>2</v>
      </c>
      <c r="J1448">
        <v>2</v>
      </c>
      <c r="K1448" t="s">
        <v>260</v>
      </c>
      <c r="M1448">
        <v>1</v>
      </c>
      <c r="N1448">
        <v>113</v>
      </c>
      <c r="O1448">
        <v>113</v>
      </c>
      <c r="P1448">
        <v>113</v>
      </c>
      <c r="Q1448">
        <v>0</v>
      </c>
      <c r="R1448">
        <v>0</v>
      </c>
      <c r="S1448" t="s">
        <v>4791</v>
      </c>
      <c r="T1448">
        <v>7349</v>
      </c>
      <c r="U1448" t="s">
        <v>3232</v>
      </c>
      <c r="V1448" t="s">
        <v>3232</v>
      </c>
      <c r="W1448" t="s">
        <v>281</v>
      </c>
      <c r="X1448">
        <v>2665</v>
      </c>
      <c r="Y1448" t="s">
        <v>257</v>
      </c>
      <c r="AA1448">
        <v>187</v>
      </c>
      <c r="AB1448" t="s">
        <v>4792</v>
      </c>
      <c r="AC1448" t="s">
        <v>4791</v>
      </c>
      <c r="AD1448">
        <v>5</v>
      </c>
      <c r="AE1448">
        <v>713510.43</v>
      </c>
      <c r="AF1448">
        <v>6168911.9400000004</v>
      </c>
    </row>
    <row r="1449" spans="1:32" x14ac:dyDescent="0.25">
      <c r="A1449" s="40">
        <v>1447</v>
      </c>
      <c r="B1449" t="s">
        <v>4793</v>
      </c>
      <c r="C1449">
        <v>120</v>
      </c>
      <c r="D1449">
        <v>1973</v>
      </c>
      <c r="E1449">
        <v>1977</v>
      </c>
      <c r="F1449">
        <v>1</v>
      </c>
      <c r="H1449">
        <v>1</v>
      </c>
      <c r="J1449">
        <v>2</v>
      </c>
      <c r="K1449" t="s">
        <v>260</v>
      </c>
      <c r="L1449">
        <v>2</v>
      </c>
      <c r="M1449">
        <v>1</v>
      </c>
      <c r="N1449">
        <v>157</v>
      </c>
      <c r="O1449">
        <v>157</v>
      </c>
      <c r="P1449">
        <v>157</v>
      </c>
      <c r="Q1449">
        <v>0</v>
      </c>
      <c r="R1449">
        <v>0</v>
      </c>
      <c r="S1449" t="s">
        <v>4794</v>
      </c>
      <c r="T1449">
        <v>7882</v>
      </c>
      <c r="U1449" t="s">
        <v>372</v>
      </c>
      <c r="V1449" t="s">
        <v>372</v>
      </c>
      <c r="W1449" t="s">
        <v>299</v>
      </c>
      <c r="X1449">
        <v>2625</v>
      </c>
      <c r="Y1449" t="s">
        <v>244</v>
      </c>
      <c r="AA1449">
        <v>187</v>
      </c>
      <c r="AB1449" t="s">
        <v>4795</v>
      </c>
      <c r="AC1449" t="s">
        <v>4794</v>
      </c>
      <c r="AD1449">
        <v>5</v>
      </c>
      <c r="AE1449">
        <v>712102.6</v>
      </c>
      <c r="AF1449">
        <v>6171708.8200000003</v>
      </c>
    </row>
    <row r="1450" spans="1:32" x14ac:dyDescent="0.25">
      <c r="A1450" s="40">
        <v>1448</v>
      </c>
      <c r="B1450" t="s">
        <v>4796</v>
      </c>
      <c r="C1450">
        <v>140</v>
      </c>
      <c r="D1450">
        <v>1966</v>
      </c>
      <c r="E1450">
        <v>0</v>
      </c>
      <c r="F1450">
        <v>1</v>
      </c>
      <c r="H1450">
        <v>6</v>
      </c>
      <c r="J1450">
        <v>1</v>
      </c>
      <c r="K1450" t="s">
        <v>240</v>
      </c>
      <c r="M1450">
        <v>3</v>
      </c>
      <c r="N1450">
        <v>526</v>
      </c>
      <c r="O1450">
        <v>1647</v>
      </c>
      <c r="P1450">
        <v>1578</v>
      </c>
      <c r="Q1450">
        <v>0</v>
      </c>
      <c r="R1450">
        <v>0</v>
      </c>
      <c r="S1450" t="s">
        <v>4797</v>
      </c>
      <c r="T1450">
        <v>9267</v>
      </c>
      <c r="U1450" t="s">
        <v>2485</v>
      </c>
      <c r="V1450" t="s">
        <v>2485</v>
      </c>
      <c r="W1450" t="s">
        <v>938</v>
      </c>
      <c r="X1450">
        <v>2665</v>
      </c>
      <c r="Y1450" t="s">
        <v>257</v>
      </c>
      <c r="AA1450">
        <v>187</v>
      </c>
      <c r="AB1450" t="s">
        <v>2486</v>
      </c>
      <c r="AC1450" t="s">
        <v>4797</v>
      </c>
      <c r="AD1450">
        <v>5</v>
      </c>
      <c r="AE1450">
        <v>712921.35</v>
      </c>
      <c r="AF1450">
        <v>6169448.3099999996</v>
      </c>
    </row>
    <row r="1451" spans="1:32" x14ac:dyDescent="0.25">
      <c r="A1451" s="40">
        <v>1449</v>
      </c>
      <c r="B1451" t="s">
        <v>4798</v>
      </c>
      <c r="C1451">
        <v>120</v>
      </c>
      <c r="D1451">
        <v>1965</v>
      </c>
      <c r="E1451">
        <v>0</v>
      </c>
      <c r="F1451">
        <v>5</v>
      </c>
      <c r="H1451">
        <v>1</v>
      </c>
      <c r="J1451">
        <v>2</v>
      </c>
      <c r="K1451" t="s">
        <v>260</v>
      </c>
      <c r="L1451">
        <v>2</v>
      </c>
      <c r="M1451">
        <v>1</v>
      </c>
      <c r="N1451">
        <v>122</v>
      </c>
      <c r="O1451">
        <v>122</v>
      </c>
      <c r="P1451">
        <v>122</v>
      </c>
      <c r="Q1451">
        <v>0</v>
      </c>
      <c r="R1451">
        <v>0</v>
      </c>
      <c r="S1451" t="s">
        <v>4799</v>
      </c>
      <c r="T1451">
        <v>2236</v>
      </c>
      <c r="U1451" t="s">
        <v>4295</v>
      </c>
      <c r="V1451" t="s">
        <v>4295</v>
      </c>
      <c r="W1451" t="s">
        <v>869</v>
      </c>
      <c r="X1451">
        <v>2665</v>
      </c>
      <c r="Y1451" t="s">
        <v>257</v>
      </c>
      <c r="AA1451">
        <v>187</v>
      </c>
      <c r="AB1451" t="s">
        <v>4800</v>
      </c>
      <c r="AC1451" t="s">
        <v>4799</v>
      </c>
      <c r="AD1451">
        <v>5</v>
      </c>
      <c r="AE1451">
        <v>713250.52</v>
      </c>
      <c r="AF1451">
        <v>6168767.8399999999</v>
      </c>
    </row>
    <row r="1452" spans="1:32" x14ac:dyDescent="0.25">
      <c r="A1452" s="40">
        <v>1450</v>
      </c>
      <c r="B1452" t="s">
        <v>4801</v>
      </c>
      <c r="C1452">
        <v>120</v>
      </c>
      <c r="D1452">
        <v>1976</v>
      </c>
      <c r="E1452">
        <v>0</v>
      </c>
      <c r="F1452">
        <v>4</v>
      </c>
      <c r="H1452">
        <v>1</v>
      </c>
      <c r="J1452">
        <v>1</v>
      </c>
      <c r="K1452" t="s">
        <v>240</v>
      </c>
      <c r="M1452">
        <v>1</v>
      </c>
      <c r="N1452">
        <v>145</v>
      </c>
      <c r="O1452">
        <v>145</v>
      </c>
      <c r="P1452">
        <v>178</v>
      </c>
      <c r="Q1452">
        <v>0</v>
      </c>
      <c r="R1452">
        <v>0</v>
      </c>
      <c r="S1452" t="s">
        <v>4802</v>
      </c>
      <c r="T1452">
        <v>6391</v>
      </c>
      <c r="U1452" t="s">
        <v>539</v>
      </c>
      <c r="V1452" t="s">
        <v>539</v>
      </c>
      <c r="W1452" t="s">
        <v>1610</v>
      </c>
      <c r="X1452">
        <v>2625</v>
      </c>
      <c r="Y1452" t="s">
        <v>244</v>
      </c>
      <c r="AA1452">
        <v>187</v>
      </c>
      <c r="AB1452" t="s">
        <v>4803</v>
      </c>
      <c r="AC1452" t="s">
        <v>4802</v>
      </c>
      <c r="AD1452">
        <v>5</v>
      </c>
      <c r="AE1452">
        <v>711238.98</v>
      </c>
      <c r="AF1452">
        <v>6171725.3700000001</v>
      </c>
    </row>
    <row r="1453" spans="1:32" x14ac:dyDescent="0.25">
      <c r="A1453" s="40">
        <v>1451</v>
      </c>
      <c r="B1453" t="s">
        <v>4804</v>
      </c>
      <c r="C1453">
        <v>120</v>
      </c>
      <c r="D1453">
        <v>2002</v>
      </c>
      <c r="E1453">
        <v>2006</v>
      </c>
      <c r="F1453">
        <v>5</v>
      </c>
      <c r="H1453">
        <v>1</v>
      </c>
      <c r="J1453">
        <v>5</v>
      </c>
      <c r="K1453" t="s">
        <v>253</v>
      </c>
      <c r="L1453">
        <v>2</v>
      </c>
      <c r="M1453">
        <v>1</v>
      </c>
      <c r="N1453">
        <v>187</v>
      </c>
      <c r="O1453">
        <v>187</v>
      </c>
      <c r="P1453">
        <v>275</v>
      </c>
      <c r="Q1453">
        <v>0</v>
      </c>
      <c r="R1453">
        <v>0</v>
      </c>
      <c r="S1453" t="s">
        <v>4805</v>
      </c>
      <c r="T1453">
        <v>8202</v>
      </c>
      <c r="U1453" t="s">
        <v>3103</v>
      </c>
      <c r="V1453" t="s">
        <v>3103</v>
      </c>
      <c r="W1453" t="s">
        <v>408</v>
      </c>
      <c r="X1453">
        <v>2665</v>
      </c>
      <c r="Y1453" t="s">
        <v>257</v>
      </c>
      <c r="AA1453">
        <v>187</v>
      </c>
      <c r="AB1453" t="s">
        <v>4806</v>
      </c>
      <c r="AC1453" t="s">
        <v>4805</v>
      </c>
      <c r="AD1453">
        <v>5</v>
      </c>
      <c r="AE1453">
        <v>712318.19</v>
      </c>
      <c r="AF1453">
        <v>6169051.2800000003</v>
      </c>
    </row>
    <row r="1454" spans="1:32" x14ac:dyDescent="0.25">
      <c r="A1454" s="40">
        <v>1452</v>
      </c>
      <c r="B1454" t="s">
        <v>4807</v>
      </c>
      <c r="C1454">
        <v>120</v>
      </c>
      <c r="D1454">
        <v>1970</v>
      </c>
      <c r="E1454">
        <v>0</v>
      </c>
      <c r="F1454">
        <v>3</v>
      </c>
      <c r="H1454">
        <v>1</v>
      </c>
      <c r="J1454">
        <v>1</v>
      </c>
      <c r="K1454" t="s">
        <v>240</v>
      </c>
      <c r="M1454">
        <v>1</v>
      </c>
      <c r="N1454">
        <v>163</v>
      </c>
      <c r="O1454">
        <v>163</v>
      </c>
      <c r="P1454">
        <v>163</v>
      </c>
      <c r="Q1454">
        <v>0</v>
      </c>
      <c r="R1454">
        <v>0</v>
      </c>
      <c r="S1454" t="s">
        <v>4808</v>
      </c>
      <c r="T1454">
        <v>6391</v>
      </c>
      <c r="U1454" t="s">
        <v>539</v>
      </c>
      <c r="V1454" t="s">
        <v>539</v>
      </c>
      <c r="W1454" t="s">
        <v>1757</v>
      </c>
      <c r="X1454">
        <v>2625</v>
      </c>
      <c r="Y1454" t="s">
        <v>244</v>
      </c>
      <c r="AA1454">
        <v>187</v>
      </c>
      <c r="AB1454" t="s">
        <v>4809</v>
      </c>
      <c r="AC1454" t="s">
        <v>4808</v>
      </c>
      <c r="AD1454">
        <v>5</v>
      </c>
      <c r="AE1454">
        <v>711268.68</v>
      </c>
      <c r="AF1454">
        <v>6171813.6799999997</v>
      </c>
    </row>
    <row r="1455" spans="1:32" x14ac:dyDescent="0.25">
      <c r="A1455" s="40">
        <v>1453</v>
      </c>
      <c r="B1455" t="s">
        <v>4810</v>
      </c>
      <c r="C1455">
        <v>130</v>
      </c>
      <c r="D1455">
        <v>1978</v>
      </c>
      <c r="E1455">
        <v>0</v>
      </c>
      <c r="F1455">
        <v>4</v>
      </c>
      <c r="H1455">
        <v>1</v>
      </c>
      <c r="J1455">
        <v>1</v>
      </c>
      <c r="K1455" t="s">
        <v>240</v>
      </c>
      <c r="M1455">
        <v>1</v>
      </c>
      <c r="N1455">
        <v>61</v>
      </c>
      <c r="O1455">
        <v>61</v>
      </c>
      <c r="P1455">
        <v>109</v>
      </c>
      <c r="Q1455">
        <v>0</v>
      </c>
      <c r="R1455">
        <v>0</v>
      </c>
      <c r="S1455" t="s">
        <v>4811</v>
      </c>
      <c r="T1455">
        <v>3875</v>
      </c>
      <c r="U1455" t="s">
        <v>4412</v>
      </c>
      <c r="V1455" t="s">
        <v>4412</v>
      </c>
      <c r="W1455" t="s">
        <v>299</v>
      </c>
      <c r="X1455">
        <v>2665</v>
      </c>
      <c r="Y1455" t="s">
        <v>257</v>
      </c>
      <c r="AA1455">
        <v>187</v>
      </c>
      <c r="AB1455" t="s">
        <v>4812</v>
      </c>
      <c r="AC1455" t="s">
        <v>4811</v>
      </c>
      <c r="AD1455">
        <v>5</v>
      </c>
      <c r="AE1455">
        <v>713466.74</v>
      </c>
      <c r="AF1455">
        <v>6169683.9299999997</v>
      </c>
    </row>
    <row r="1456" spans="1:32" x14ac:dyDescent="0.25">
      <c r="A1456" s="40">
        <v>1454</v>
      </c>
      <c r="B1456" t="s">
        <v>4813</v>
      </c>
      <c r="C1456">
        <v>120</v>
      </c>
      <c r="D1456">
        <v>1971</v>
      </c>
      <c r="E1456">
        <v>0</v>
      </c>
      <c r="F1456">
        <v>3</v>
      </c>
      <c r="H1456">
        <v>1</v>
      </c>
      <c r="J1456">
        <v>2</v>
      </c>
      <c r="K1456" t="s">
        <v>515</v>
      </c>
      <c r="M1456">
        <v>1</v>
      </c>
      <c r="N1456">
        <v>154</v>
      </c>
      <c r="O1456">
        <v>154</v>
      </c>
      <c r="P1456">
        <v>154</v>
      </c>
      <c r="Q1456">
        <v>0</v>
      </c>
      <c r="R1456">
        <v>0</v>
      </c>
      <c r="S1456" t="s">
        <v>4814</v>
      </c>
      <c r="T1456">
        <v>6178</v>
      </c>
      <c r="U1456" t="s">
        <v>2647</v>
      </c>
      <c r="V1456" t="s">
        <v>2647</v>
      </c>
      <c r="W1456" t="s">
        <v>2020</v>
      </c>
      <c r="X1456">
        <v>2625</v>
      </c>
      <c r="Y1456" t="s">
        <v>244</v>
      </c>
      <c r="AA1456">
        <v>187</v>
      </c>
      <c r="AB1456" t="s">
        <v>4815</v>
      </c>
      <c r="AC1456" t="s">
        <v>4814</v>
      </c>
      <c r="AD1456">
        <v>5</v>
      </c>
      <c r="AE1456">
        <v>711709.3</v>
      </c>
      <c r="AF1456">
        <v>6171707.3099999996</v>
      </c>
    </row>
    <row r="1457" spans="1:32" x14ac:dyDescent="0.25">
      <c r="A1457" s="40">
        <v>1455</v>
      </c>
      <c r="B1457" t="s">
        <v>4816</v>
      </c>
      <c r="C1457">
        <v>120</v>
      </c>
      <c r="D1457">
        <v>1969</v>
      </c>
      <c r="E1457">
        <v>0</v>
      </c>
      <c r="F1457">
        <v>4</v>
      </c>
      <c r="H1457">
        <v>1</v>
      </c>
      <c r="J1457">
        <v>2</v>
      </c>
      <c r="K1457" t="s">
        <v>260</v>
      </c>
      <c r="M1457">
        <v>1</v>
      </c>
      <c r="N1457">
        <v>143</v>
      </c>
      <c r="O1457">
        <v>143</v>
      </c>
      <c r="P1457">
        <v>143</v>
      </c>
      <c r="Q1457">
        <v>0</v>
      </c>
      <c r="R1457">
        <v>0</v>
      </c>
      <c r="S1457" t="s">
        <v>4817</v>
      </c>
      <c r="T1457">
        <v>7882</v>
      </c>
      <c r="U1457" t="s">
        <v>372</v>
      </c>
      <c r="V1457" t="s">
        <v>372</v>
      </c>
      <c r="W1457" t="s">
        <v>498</v>
      </c>
      <c r="X1457">
        <v>2625</v>
      </c>
      <c r="Y1457" t="s">
        <v>244</v>
      </c>
      <c r="AA1457">
        <v>187</v>
      </c>
      <c r="AB1457" t="s">
        <v>4818</v>
      </c>
      <c r="AC1457" t="s">
        <v>4817</v>
      </c>
      <c r="AD1457">
        <v>5</v>
      </c>
      <c r="AE1457">
        <v>711901.55</v>
      </c>
      <c r="AF1457">
        <v>6171741.3799999999</v>
      </c>
    </row>
    <row r="1458" spans="1:32" x14ac:dyDescent="0.25">
      <c r="A1458" s="40">
        <v>1456</v>
      </c>
      <c r="B1458" t="s">
        <v>4819</v>
      </c>
      <c r="C1458">
        <v>130</v>
      </c>
      <c r="D1458">
        <v>1978</v>
      </c>
      <c r="E1458">
        <v>0</v>
      </c>
      <c r="F1458">
        <v>4</v>
      </c>
      <c r="H1458">
        <v>1</v>
      </c>
      <c r="J1458">
        <v>1</v>
      </c>
      <c r="K1458" t="s">
        <v>240</v>
      </c>
      <c r="M1458">
        <v>1</v>
      </c>
      <c r="N1458">
        <v>61</v>
      </c>
      <c r="O1458">
        <v>61</v>
      </c>
      <c r="P1458">
        <v>109</v>
      </c>
      <c r="Q1458">
        <v>0</v>
      </c>
      <c r="R1458">
        <v>0</v>
      </c>
      <c r="S1458" t="s">
        <v>4820</v>
      </c>
      <c r="T1458">
        <v>3875</v>
      </c>
      <c r="U1458" t="s">
        <v>4412</v>
      </c>
      <c r="V1458" t="s">
        <v>4412</v>
      </c>
      <c r="W1458" t="s">
        <v>421</v>
      </c>
      <c r="X1458">
        <v>2665</v>
      </c>
      <c r="Y1458" t="s">
        <v>257</v>
      </c>
      <c r="AA1458">
        <v>187</v>
      </c>
      <c r="AB1458" t="s">
        <v>4821</v>
      </c>
      <c r="AC1458" t="s">
        <v>4820</v>
      </c>
      <c r="AD1458">
        <v>5</v>
      </c>
      <c r="AE1458">
        <v>713470.02</v>
      </c>
      <c r="AF1458">
        <v>6169679.1500000004</v>
      </c>
    </row>
    <row r="1459" spans="1:32" x14ac:dyDescent="0.25">
      <c r="A1459" s="40">
        <v>1457</v>
      </c>
      <c r="B1459" t="s">
        <v>4822</v>
      </c>
      <c r="C1459">
        <v>120</v>
      </c>
      <c r="D1459">
        <v>1991</v>
      </c>
      <c r="E1459">
        <v>1992</v>
      </c>
      <c r="F1459">
        <v>4</v>
      </c>
      <c r="H1459">
        <v>1</v>
      </c>
      <c r="J1459">
        <v>2</v>
      </c>
      <c r="K1459" t="s">
        <v>260</v>
      </c>
      <c r="M1459">
        <v>1</v>
      </c>
      <c r="N1459">
        <v>115</v>
      </c>
      <c r="O1459">
        <v>115</v>
      </c>
      <c r="P1459">
        <v>193</v>
      </c>
      <c r="Q1459">
        <v>0</v>
      </c>
      <c r="R1459">
        <v>0</v>
      </c>
      <c r="S1459" t="s">
        <v>4823</v>
      </c>
      <c r="T1459">
        <v>5510</v>
      </c>
      <c r="U1459" t="s">
        <v>3897</v>
      </c>
      <c r="V1459" t="s">
        <v>3897</v>
      </c>
      <c r="W1459" t="s">
        <v>352</v>
      </c>
      <c r="X1459">
        <v>2625</v>
      </c>
      <c r="Y1459" t="s">
        <v>244</v>
      </c>
      <c r="AA1459">
        <v>187</v>
      </c>
      <c r="AB1459" t="s">
        <v>4824</v>
      </c>
      <c r="AC1459" t="s">
        <v>4823</v>
      </c>
      <c r="AD1459">
        <v>5</v>
      </c>
      <c r="AE1459">
        <v>711873.73</v>
      </c>
      <c r="AF1459">
        <v>6170382.5899999999</v>
      </c>
    </row>
    <row r="1460" spans="1:32" x14ac:dyDescent="0.25">
      <c r="A1460" s="40">
        <v>1458</v>
      </c>
      <c r="B1460" t="s">
        <v>4825</v>
      </c>
      <c r="C1460">
        <v>120</v>
      </c>
      <c r="D1460">
        <v>1972</v>
      </c>
      <c r="E1460">
        <v>0</v>
      </c>
      <c r="F1460">
        <v>3</v>
      </c>
      <c r="H1460">
        <v>1</v>
      </c>
      <c r="J1460">
        <v>2</v>
      </c>
      <c r="K1460" t="s">
        <v>260</v>
      </c>
      <c r="L1460">
        <v>2</v>
      </c>
      <c r="M1460">
        <v>1</v>
      </c>
      <c r="N1460">
        <v>154</v>
      </c>
      <c r="O1460">
        <v>154</v>
      </c>
      <c r="P1460">
        <v>154</v>
      </c>
      <c r="Q1460">
        <v>0</v>
      </c>
      <c r="R1460">
        <v>0</v>
      </c>
      <c r="S1460" t="s">
        <v>4826</v>
      </c>
      <c r="T1460">
        <v>6178</v>
      </c>
      <c r="U1460" t="s">
        <v>2647</v>
      </c>
      <c r="V1460" t="s">
        <v>2647</v>
      </c>
      <c r="W1460" t="s">
        <v>949</v>
      </c>
      <c r="X1460">
        <v>2625</v>
      </c>
      <c r="Y1460" t="s">
        <v>244</v>
      </c>
      <c r="AA1460">
        <v>187</v>
      </c>
      <c r="AB1460" t="s">
        <v>4827</v>
      </c>
      <c r="AC1460" t="s">
        <v>4826</v>
      </c>
      <c r="AD1460">
        <v>5</v>
      </c>
      <c r="AE1460">
        <v>711689.32</v>
      </c>
      <c r="AF1460">
        <v>6171704.4400000004</v>
      </c>
    </row>
    <row r="1461" spans="1:32" x14ac:dyDescent="0.25">
      <c r="A1461" s="40">
        <v>1459</v>
      </c>
      <c r="B1461" t="s">
        <v>4828</v>
      </c>
      <c r="C1461">
        <v>120</v>
      </c>
      <c r="D1461">
        <v>2009</v>
      </c>
      <c r="E1461">
        <v>0</v>
      </c>
      <c r="F1461">
        <v>4</v>
      </c>
      <c r="H1461">
        <v>1</v>
      </c>
      <c r="J1461">
        <v>1</v>
      </c>
      <c r="K1461" t="s">
        <v>240</v>
      </c>
      <c r="M1461">
        <v>1</v>
      </c>
      <c r="N1461">
        <v>199</v>
      </c>
      <c r="O1461">
        <v>199</v>
      </c>
      <c r="P1461">
        <v>149</v>
      </c>
      <c r="Q1461">
        <v>0</v>
      </c>
      <c r="R1461">
        <v>0</v>
      </c>
      <c r="S1461" t="s">
        <v>4829</v>
      </c>
      <c r="T1461">
        <v>6391</v>
      </c>
      <c r="U1461" t="s">
        <v>539</v>
      </c>
      <c r="V1461" t="s">
        <v>539</v>
      </c>
      <c r="W1461" t="s">
        <v>879</v>
      </c>
      <c r="X1461">
        <v>2625</v>
      </c>
      <c r="Y1461" t="s">
        <v>244</v>
      </c>
      <c r="AA1461">
        <v>187</v>
      </c>
      <c r="AB1461" t="s">
        <v>4830</v>
      </c>
      <c r="AC1461" t="s">
        <v>4829</v>
      </c>
      <c r="AD1461">
        <v>5</v>
      </c>
      <c r="AE1461">
        <v>711212.48</v>
      </c>
      <c r="AF1461">
        <v>6172053.71</v>
      </c>
    </row>
    <row r="1462" spans="1:32" x14ac:dyDescent="0.25">
      <c r="A1462" s="40">
        <v>1460</v>
      </c>
      <c r="B1462" t="s">
        <v>4831</v>
      </c>
      <c r="C1462">
        <v>120</v>
      </c>
      <c r="D1462">
        <v>1973</v>
      </c>
      <c r="E1462">
        <v>0</v>
      </c>
      <c r="F1462">
        <v>3</v>
      </c>
      <c r="H1462">
        <v>1</v>
      </c>
      <c r="J1462">
        <v>2</v>
      </c>
      <c r="K1462" t="s">
        <v>260</v>
      </c>
      <c r="L1462">
        <v>2</v>
      </c>
      <c r="M1462">
        <v>1</v>
      </c>
      <c r="N1462">
        <v>109</v>
      </c>
      <c r="O1462">
        <v>109</v>
      </c>
      <c r="P1462">
        <v>109</v>
      </c>
      <c r="Q1462">
        <v>0</v>
      </c>
      <c r="R1462">
        <v>0</v>
      </c>
      <c r="S1462" t="s">
        <v>4832</v>
      </c>
      <c r="T1462">
        <v>6710</v>
      </c>
      <c r="U1462" t="s">
        <v>327</v>
      </c>
      <c r="V1462" t="s">
        <v>327</v>
      </c>
      <c r="W1462" t="s">
        <v>4833</v>
      </c>
      <c r="X1462">
        <v>2625</v>
      </c>
      <c r="Y1462" t="s">
        <v>244</v>
      </c>
      <c r="AA1462">
        <v>187</v>
      </c>
      <c r="AB1462" t="s">
        <v>4834</v>
      </c>
      <c r="AC1462" t="s">
        <v>4832</v>
      </c>
      <c r="AD1462">
        <v>5</v>
      </c>
      <c r="AE1462">
        <v>710707.87</v>
      </c>
      <c r="AF1462">
        <v>6172020.1299999999</v>
      </c>
    </row>
    <row r="1463" spans="1:32" x14ac:dyDescent="0.25">
      <c r="A1463" s="40">
        <v>1461</v>
      </c>
      <c r="B1463" t="s">
        <v>4835</v>
      </c>
      <c r="C1463">
        <v>130</v>
      </c>
      <c r="D1463">
        <v>1978</v>
      </c>
      <c r="E1463">
        <v>0</v>
      </c>
      <c r="F1463">
        <v>4</v>
      </c>
      <c r="H1463">
        <v>1</v>
      </c>
      <c r="J1463">
        <v>1</v>
      </c>
      <c r="K1463" t="s">
        <v>240</v>
      </c>
      <c r="M1463">
        <v>1</v>
      </c>
      <c r="N1463">
        <v>61</v>
      </c>
      <c r="O1463">
        <v>61</v>
      </c>
      <c r="P1463">
        <v>109</v>
      </c>
      <c r="Q1463">
        <v>0</v>
      </c>
      <c r="R1463">
        <v>0</v>
      </c>
      <c r="S1463" t="s">
        <v>4836</v>
      </c>
      <c r="T1463">
        <v>3875</v>
      </c>
      <c r="U1463" t="s">
        <v>4412</v>
      </c>
      <c r="V1463" t="s">
        <v>4412</v>
      </c>
      <c r="W1463" t="s">
        <v>308</v>
      </c>
      <c r="X1463">
        <v>2665</v>
      </c>
      <c r="Y1463" t="s">
        <v>257</v>
      </c>
      <c r="AA1463">
        <v>187</v>
      </c>
      <c r="AB1463" t="s">
        <v>4837</v>
      </c>
      <c r="AC1463" t="s">
        <v>4836</v>
      </c>
      <c r="AD1463">
        <v>5</v>
      </c>
      <c r="AE1463">
        <v>713440.98</v>
      </c>
      <c r="AF1463">
        <v>6169726.54</v>
      </c>
    </row>
    <row r="1464" spans="1:32" x14ac:dyDescent="0.25">
      <c r="A1464" s="40">
        <v>1462</v>
      </c>
      <c r="B1464" t="s">
        <v>4838</v>
      </c>
      <c r="C1464">
        <v>120</v>
      </c>
      <c r="D1464">
        <v>1988</v>
      </c>
      <c r="E1464">
        <v>0</v>
      </c>
      <c r="F1464">
        <v>4</v>
      </c>
      <c r="H1464">
        <v>1</v>
      </c>
      <c r="J1464">
        <v>2</v>
      </c>
      <c r="K1464" t="s">
        <v>260</v>
      </c>
      <c r="M1464">
        <v>1</v>
      </c>
      <c r="N1464">
        <v>87</v>
      </c>
      <c r="O1464">
        <v>87</v>
      </c>
      <c r="P1464">
        <v>148</v>
      </c>
      <c r="Q1464">
        <v>0</v>
      </c>
      <c r="R1464">
        <v>0</v>
      </c>
      <c r="S1464" t="s">
        <v>4839</v>
      </c>
      <c r="T1464">
        <v>5510</v>
      </c>
      <c r="U1464" t="s">
        <v>3897</v>
      </c>
      <c r="V1464" t="s">
        <v>3897</v>
      </c>
      <c r="W1464" t="s">
        <v>480</v>
      </c>
      <c r="X1464">
        <v>2625</v>
      </c>
      <c r="Y1464" t="s">
        <v>244</v>
      </c>
      <c r="AA1464">
        <v>187</v>
      </c>
      <c r="AB1464" t="s">
        <v>4840</v>
      </c>
      <c r="AC1464" t="s">
        <v>4839</v>
      </c>
      <c r="AD1464">
        <v>5</v>
      </c>
      <c r="AE1464">
        <v>711738.79</v>
      </c>
      <c r="AF1464">
        <v>6170360.7400000002</v>
      </c>
    </row>
    <row r="1465" spans="1:32" x14ac:dyDescent="0.25">
      <c r="A1465" s="40">
        <v>1463</v>
      </c>
      <c r="B1465" t="s">
        <v>4841</v>
      </c>
      <c r="C1465">
        <v>120</v>
      </c>
      <c r="D1465">
        <v>1970</v>
      </c>
      <c r="E1465">
        <v>0</v>
      </c>
      <c r="F1465">
        <v>3</v>
      </c>
      <c r="H1465">
        <v>1</v>
      </c>
      <c r="J1465">
        <v>2</v>
      </c>
      <c r="K1465" t="s">
        <v>260</v>
      </c>
      <c r="L1465">
        <v>4</v>
      </c>
      <c r="M1465">
        <v>1</v>
      </c>
      <c r="N1465">
        <v>114</v>
      </c>
      <c r="O1465">
        <v>114</v>
      </c>
      <c r="P1465">
        <v>114</v>
      </c>
      <c r="Q1465">
        <v>0</v>
      </c>
      <c r="R1465">
        <v>0</v>
      </c>
      <c r="S1465" t="s">
        <v>4842</v>
      </c>
      <c r="T1465">
        <v>6178</v>
      </c>
      <c r="U1465" t="s">
        <v>2647</v>
      </c>
      <c r="V1465" t="s">
        <v>2647</v>
      </c>
      <c r="W1465" t="s">
        <v>368</v>
      </c>
      <c r="X1465">
        <v>2625</v>
      </c>
      <c r="Y1465" t="s">
        <v>244</v>
      </c>
      <c r="AA1465">
        <v>187</v>
      </c>
      <c r="AB1465" t="s">
        <v>4843</v>
      </c>
      <c r="AC1465" t="s">
        <v>4842</v>
      </c>
      <c r="AD1465">
        <v>5</v>
      </c>
      <c r="AE1465">
        <v>711673.52</v>
      </c>
      <c r="AF1465">
        <v>6171670.5</v>
      </c>
    </row>
    <row r="1466" spans="1:32" x14ac:dyDescent="0.25">
      <c r="A1466" s="40">
        <v>1464</v>
      </c>
      <c r="B1466" t="s">
        <v>4844</v>
      </c>
      <c r="C1466">
        <v>130</v>
      </c>
      <c r="D1466">
        <v>1978</v>
      </c>
      <c r="E1466">
        <v>0</v>
      </c>
      <c r="F1466">
        <v>4</v>
      </c>
      <c r="H1466">
        <v>1</v>
      </c>
      <c r="J1466">
        <v>1</v>
      </c>
      <c r="K1466" t="s">
        <v>240</v>
      </c>
      <c r="M1466">
        <v>1</v>
      </c>
      <c r="N1466">
        <v>63</v>
      </c>
      <c r="O1466">
        <v>63</v>
      </c>
      <c r="P1466">
        <v>112</v>
      </c>
      <c r="Q1466">
        <v>0</v>
      </c>
      <c r="R1466">
        <v>0</v>
      </c>
      <c r="S1466" t="s">
        <v>4845</v>
      </c>
      <c r="T1466">
        <v>7375</v>
      </c>
      <c r="U1466" t="s">
        <v>4405</v>
      </c>
      <c r="V1466" t="s">
        <v>4405</v>
      </c>
      <c r="W1466" t="s">
        <v>869</v>
      </c>
      <c r="X1466">
        <v>2665</v>
      </c>
      <c r="Y1466" t="s">
        <v>257</v>
      </c>
      <c r="AA1466">
        <v>187</v>
      </c>
      <c r="AB1466" t="s">
        <v>4846</v>
      </c>
      <c r="AC1466" t="s">
        <v>4845</v>
      </c>
      <c r="AD1466">
        <v>5</v>
      </c>
      <c r="AE1466">
        <v>713780.7</v>
      </c>
      <c r="AF1466">
        <v>6169526.2599999998</v>
      </c>
    </row>
    <row r="1467" spans="1:32" x14ac:dyDescent="0.25">
      <c r="A1467" s="40">
        <v>1465</v>
      </c>
      <c r="B1467" t="s">
        <v>4847</v>
      </c>
      <c r="C1467">
        <v>120</v>
      </c>
      <c r="D1467">
        <v>1973</v>
      </c>
      <c r="E1467">
        <v>0</v>
      </c>
      <c r="F1467">
        <v>3</v>
      </c>
      <c r="H1467">
        <v>1</v>
      </c>
      <c r="J1467">
        <v>2</v>
      </c>
      <c r="K1467" t="s">
        <v>260</v>
      </c>
      <c r="L1467">
        <v>5</v>
      </c>
      <c r="M1467">
        <v>1</v>
      </c>
      <c r="N1467">
        <v>161</v>
      </c>
      <c r="O1467">
        <v>161</v>
      </c>
      <c r="P1467">
        <v>161</v>
      </c>
      <c r="Q1467">
        <v>0</v>
      </c>
      <c r="R1467">
        <v>0</v>
      </c>
      <c r="S1467" t="s">
        <v>4848</v>
      </c>
      <c r="T1467">
        <v>7882</v>
      </c>
      <c r="U1467" t="s">
        <v>372</v>
      </c>
      <c r="V1467" t="s">
        <v>372</v>
      </c>
      <c r="W1467" t="s">
        <v>290</v>
      </c>
      <c r="X1467">
        <v>2625</v>
      </c>
      <c r="Y1467" t="s">
        <v>244</v>
      </c>
      <c r="AA1467">
        <v>187</v>
      </c>
      <c r="AB1467" t="s">
        <v>4849</v>
      </c>
      <c r="AC1467" t="s">
        <v>4848</v>
      </c>
      <c r="AD1467">
        <v>5</v>
      </c>
      <c r="AE1467">
        <v>711846.71</v>
      </c>
      <c r="AF1467">
        <v>6171695.1299999999</v>
      </c>
    </row>
    <row r="1468" spans="1:32" x14ac:dyDescent="0.25">
      <c r="A1468" s="40">
        <v>1466</v>
      </c>
      <c r="B1468" t="s">
        <v>4850</v>
      </c>
      <c r="C1468">
        <v>140</v>
      </c>
      <c r="D1468">
        <v>1966</v>
      </c>
      <c r="E1468">
        <v>0</v>
      </c>
      <c r="F1468">
        <v>1</v>
      </c>
      <c r="H1468">
        <v>6</v>
      </c>
      <c r="J1468">
        <v>1</v>
      </c>
      <c r="K1468" t="s">
        <v>240</v>
      </c>
      <c r="M1468">
        <v>3</v>
      </c>
      <c r="N1468">
        <v>535</v>
      </c>
      <c r="O1468">
        <v>1641</v>
      </c>
      <c r="P1468">
        <v>1578</v>
      </c>
      <c r="Q1468">
        <v>0</v>
      </c>
      <c r="R1468">
        <v>0</v>
      </c>
      <c r="S1468" t="s">
        <v>4851</v>
      </c>
      <c r="T1468">
        <v>9267</v>
      </c>
      <c r="U1468" t="s">
        <v>2485</v>
      </c>
      <c r="V1468" t="s">
        <v>2485</v>
      </c>
      <c r="W1468" t="s">
        <v>783</v>
      </c>
      <c r="X1468">
        <v>2665</v>
      </c>
      <c r="Y1468" t="s">
        <v>257</v>
      </c>
      <c r="AA1468">
        <v>187</v>
      </c>
      <c r="AB1468" t="s">
        <v>2486</v>
      </c>
      <c r="AC1468" t="s">
        <v>4851</v>
      </c>
      <c r="AD1468">
        <v>5</v>
      </c>
      <c r="AE1468">
        <v>712780.96</v>
      </c>
      <c r="AF1468">
        <v>6169527.7000000002</v>
      </c>
    </row>
    <row r="1469" spans="1:32" x14ac:dyDescent="0.25">
      <c r="A1469" s="40">
        <v>1467</v>
      </c>
      <c r="B1469" t="s">
        <v>4852</v>
      </c>
      <c r="C1469">
        <v>130</v>
      </c>
      <c r="D1469">
        <v>1978</v>
      </c>
      <c r="E1469">
        <v>0</v>
      </c>
      <c r="F1469">
        <v>4</v>
      </c>
      <c r="H1469">
        <v>1</v>
      </c>
      <c r="J1469">
        <v>1</v>
      </c>
      <c r="K1469" t="s">
        <v>240</v>
      </c>
      <c r="M1469">
        <v>1</v>
      </c>
      <c r="N1469">
        <v>59</v>
      </c>
      <c r="O1469">
        <v>59</v>
      </c>
      <c r="P1469">
        <v>104</v>
      </c>
      <c r="Q1469">
        <v>0</v>
      </c>
      <c r="R1469">
        <v>0</v>
      </c>
      <c r="S1469" t="s">
        <v>4853</v>
      </c>
      <c r="T1469">
        <v>1075</v>
      </c>
      <c r="U1469" t="s">
        <v>4508</v>
      </c>
      <c r="V1469" t="s">
        <v>4508</v>
      </c>
      <c r="W1469" t="s">
        <v>811</v>
      </c>
      <c r="X1469">
        <v>2665</v>
      </c>
      <c r="Y1469" t="s">
        <v>257</v>
      </c>
      <c r="AA1469">
        <v>187</v>
      </c>
      <c r="AB1469" t="s">
        <v>4854</v>
      </c>
      <c r="AC1469" t="s">
        <v>4853</v>
      </c>
      <c r="AD1469">
        <v>5</v>
      </c>
      <c r="AE1469">
        <v>713643.81</v>
      </c>
      <c r="AF1469">
        <v>6169478.8399999999</v>
      </c>
    </row>
    <row r="1470" spans="1:32" x14ac:dyDescent="0.25">
      <c r="A1470" s="40">
        <v>1468</v>
      </c>
      <c r="B1470" t="s">
        <v>4855</v>
      </c>
      <c r="C1470">
        <v>120</v>
      </c>
      <c r="D1470">
        <v>1970</v>
      </c>
      <c r="E1470">
        <v>0</v>
      </c>
      <c r="F1470">
        <v>3</v>
      </c>
      <c r="H1470">
        <v>1</v>
      </c>
      <c r="J1470">
        <v>2</v>
      </c>
      <c r="K1470" t="s">
        <v>260</v>
      </c>
      <c r="L1470">
        <v>2</v>
      </c>
      <c r="M1470">
        <v>1</v>
      </c>
      <c r="N1470">
        <v>140</v>
      </c>
      <c r="O1470">
        <v>140</v>
      </c>
      <c r="P1470">
        <v>140</v>
      </c>
      <c r="Q1470">
        <v>0</v>
      </c>
      <c r="R1470">
        <v>0</v>
      </c>
      <c r="S1470" t="s">
        <v>4856</v>
      </c>
      <c r="T1470">
        <v>6178</v>
      </c>
      <c r="U1470" t="s">
        <v>2647</v>
      </c>
      <c r="V1470" t="s">
        <v>2647</v>
      </c>
      <c r="W1470" t="s">
        <v>565</v>
      </c>
      <c r="X1470">
        <v>2625</v>
      </c>
      <c r="Y1470" t="s">
        <v>244</v>
      </c>
      <c r="AA1470">
        <v>187</v>
      </c>
      <c r="AB1470" t="s">
        <v>4857</v>
      </c>
      <c r="AC1470" t="s">
        <v>4856</v>
      </c>
      <c r="AD1470">
        <v>5</v>
      </c>
      <c r="AE1470">
        <v>711547.52</v>
      </c>
      <c r="AF1470">
        <v>6171761.54</v>
      </c>
    </row>
    <row r="1471" spans="1:32" x14ac:dyDescent="0.25">
      <c r="A1471" s="40">
        <v>1469</v>
      </c>
      <c r="B1471" t="s">
        <v>4858</v>
      </c>
      <c r="C1471">
        <v>130</v>
      </c>
      <c r="D1471">
        <v>1959</v>
      </c>
      <c r="E1471">
        <v>1976</v>
      </c>
      <c r="F1471">
        <v>3</v>
      </c>
      <c r="H1471">
        <v>1</v>
      </c>
      <c r="J1471">
        <v>2</v>
      </c>
      <c r="K1471" t="s">
        <v>247</v>
      </c>
      <c r="L1471">
        <v>2</v>
      </c>
      <c r="M1471">
        <v>1</v>
      </c>
      <c r="N1471">
        <v>125</v>
      </c>
      <c r="O1471">
        <v>125</v>
      </c>
      <c r="P1471">
        <v>125</v>
      </c>
      <c r="Q1471">
        <v>0</v>
      </c>
      <c r="R1471">
        <v>0</v>
      </c>
      <c r="S1471" t="s">
        <v>4859</v>
      </c>
      <c r="T1471">
        <v>7349</v>
      </c>
      <c r="U1471" t="s">
        <v>3232</v>
      </c>
      <c r="V1471" t="s">
        <v>3232</v>
      </c>
      <c r="W1471" t="s">
        <v>473</v>
      </c>
      <c r="X1471">
        <v>2665</v>
      </c>
      <c r="Y1471" t="s">
        <v>257</v>
      </c>
      <c r="AA1471">
        <v>187</v>
      </c>
      <c r="AB1471" t="s">
        <v>4860</v>
      </c>
      <c r="AC1471" t="s">
        <v>4859</v>
      </c>
      <c r="AD1471">
        <v>5</v>
      </c>
      <c r="AE1471">
        <v>713453.11</v>
      </c>
      <c r="AF1471">
        <v>6168902.0499999998</v>
      </c>
    </row>
    <row r="1472" spans="1:32" x14ac:dyDescent="0.25">
      <c r="A1472" s="40">
        <v>1470</v>
      </c>
      <c r="B1472" t="s">
        <v>4861</v>
      </c>
      <c r="C1472">
        <v>120</v>
      </c>
      <c r="D1472">
        <v>1969</v>
      </c>
      <c r="E1472">
        <v>1980</v>
      </c>
      <c r="F1472">
        <v>3</v>
      </c>
      <c r="H1472">
        <v>1</v>
      </c>
      <c r="J1472">
        <v>2</v>
      </c>
      <c r="K1472" t="s">
        <v>260</v>
      </c>
      <c r="L1472">
        <v>2</v>
      </c>
      <c r="M1472">
        <v>1</v>
      </c>
      <c r="N1472">
        <v>161</v>
      </c>
      <c r="O1472">
        <v>161</v>
      </c>
      <c r="P1472">
        <v>161</v>
      </c>
      <c r="Q1472">
        <v>0</v>
      </c>
      <c r="R1472">
        <v>0</v>
      </c>
      <c r="S1472" t="s">
        <v>4862</v>
      </c>
      <c r="T1472">
        <v>7882</v>
      </c>
      <c r="U1472" t="s">
        <v>372</v>
      </c>
      <c r="V1472" t="s">
        <v>372</v>
      </c>
      <c r="W1472" t="s">
        <v>295</v>
      </c>
      <c r="X1472">
        <v>2625</v>
      </c>
      <c r="Y1472" t="s">
        <v>244</v>
      </c>
      <c r="AA1472">
        <v>187</v>
      </c>
      <c r="AB1472" t="s">
        <v>4863</v>
      </c>
      <c r="AC1472" t="s">
        <v>4862</v>
      </c>
      <c r="AD1472">
        <v>5</v>
      </c>
      <c r="AE1472">
        <v>711886.94</v>
      </c>
      <c r="AF1472">
        <v>6171703.6799999997</v>
      </c>
    </row>
    <row r="1473" spans="1:32" x14ac:dyDescent="0.25">
      <c r="A1473" s="40">
        <v>1471</v>
      </c>
      <c r="B1473" t="s">
        <v>4864</v>
      </c>
      <c r="C1473">
        <v>140</v>
      </c>
      <c r="D1473">
        <v>1966</v>
      </c>
      <c r="E1473">
        <v>0</v>
      </c>
      <c r="F1473">
        <v>1</v>
      </c>
      <c r="H1473">
        <v>6</v>
      </c>
      <c r="J1473">
        <v>1</v>
      </c>
      <c r="K1473" t="s">
        <v>240</v>
      </c>
      <c r="M1473">
        <v>3</v>
      </c>
      <c r="N1473">
        <v>526</v>
      </c>
      <c r="O1473">
        <v>1659</v>
      </c>
      <c r="P1473">
        <v>1578</v>
      </c>
      <c r="Q1473">
        <v>0</v>
      </c>
      <c r="R1473">
        <v>0</v>
      </c>
      <c r="S1473" t="s">
        <v>4865</v>
      </c>
      <c r="T1473">
        <v>9267</v>
      </c>
      <c r="U1473" t="s">
        <v>2485</v>
      </c>
      <c r="V1473" t="s">
        <v>2485</v>
      </c>
      <c r="W1473" t="s">
        <v>481</v>
      </c>
      <c r="X1473">
        <v>2665</v>
      </c>
      <c r="Y1473" t="s">
        <v>257</v>
      </c>
      <c r="AA1473">
        <v>187</v>
      </c>
      <c r="AB1473" t="s">
        <v>2486</v>
      </c>
      <c r="AC1473" t="s">
        <v>4865</v>
      </c>
      <c r="AD1473">
        <v>5</v>
      </c>
      <c r="AE1473">
        <v>712824.46</v>
      </c>
      <c r="AF1473">
        <v>6169469.4800000004</v>
      </c>
    </row>
    <row r="1474" spans="1:32" x14ac:dyDescent="0.25">
      <c r="A1474" s="40">
        <v>1472</v>
      </c>
      <c r="B1474" t="s">
        <v>4866</v>
      </c>
      <c r="C1474">
        <v>130</v>
      </c>
      <c r="D1474">
        <v>1978</v>
      </c>
      <c r="E1474">
        <v>0</v>
      </c>
      <c r="F1474">
        <v>4</v>
      </c>
      <c r="H1474">
        <v>1</v>
      </c>
      <c r="J1474">
        <v>1</v>
      </c>
      <c r="K1474" t="s">
        <v>240</v>
      </c>
      <c r="M1474">
        <v>1</v>
      </c>
      <c r="N1474">
        <v>61</v>
      </c>
      <c r="O1474">
        <v>61</v>
      </c>
      <c r="P1474">
        <v>109</v>
      </c>
      <c r="Q1474">
        <v>0</v>
      </c>
      <c r="R1474">
        <v>0</v>
      </c>
      <c r="S1474" t="s">
        <v>4867</v>
      </c>
      <c r="T1474">
        <v>3875</v>
      </c>
      <c r="U1474" t="s">
        <v>4412</v>
      </c>
      <c r="V1474" t="s">
        <v>4412</v>
      </c>
      <c r="W1474" t="s">
        <v>480</v>
      </c>
      <c r="X1474">
        <v>2665</v>
      </c>
      <c r="Y1474" t="s">
        <v>257</v>
      </c>
      <c r="AA1474">
        <v>187</v>
      </c>
      <c r="AB1474" t="s">
        <v>4868</v>
      </c>
      <c r="AC1474" t="s">
        <v>4867</v>
      </c>
      <c r="AD1474">
        <v>5</v>
      </c>
      <c r="AE1474">
        <v>713471.99</v>
      </c>
      <c r="AF1474">
        <v>6169750.1200000001</v>
      </c>
    </row>
    <row r="1475" spans="1:32" x14ac:dyDescent="0.25">
      <c r="A1475" s="40">
        <v>1473</v>
      </c>
      <c r="B1475" t="s">
        <v>4869</v>
      </c>
      <c r="C1475">
        <v>120</v>
      </c>
      <c r="D1475">
        <v>1987</v>
      </c>
      <c r="E1475">
        <v>0</v>
      </c>
      <c r="F1475">
        <v>4</v>
      </c>
      <c r="H1475">
        <v>1</v>
      </c>
      <c r="J1475">
        <v>2</v>
      </c>
      <c r="K1475" t="s">
        <v>260</v>
      </c>
      <c r="M1475">
        <v>1</v>
      </c>
      <c r="N1475">
        <v>86</v>
      </c>
      <c r="O1475">
        <v>86</v>
      </c>
      <c r="P1475">
        <v>141</v>
      </c>
      <c r="Q1475">
        <v>0</v>
      </c>
      <c r="R1475">
        <v>0</v>
      </c>
      <c r="S1475" t="s">
        <v>4870</v>
      </c>
      <c r="T1475">
        <v>5510</v>
      </c>
      <c r="U1475" t="s">
        <v>3897</v>
      </c>
      <c r="V1475" t="s">
        <v>3897</v>
      </c>
      <c r="W1475" t="s">
        <v>569</v>
      </c>
      <c r="X1475">
        <v>2625</v>
      </c>
      <c r="Y1475" t="s">
        <v>244</v>
      </c>
      <c r="AA1475">
        <v>187</v>
      </c>
      <c r="AB1475" t="s">
        <v>4871</v>
      </c>
      <c r="AC1475" t="s">
        <v>4870</v>
      </c>
      <c r="AD1475">
        <v>5</v>
      </c>
      <c r="AE1475">
        <v>711901.36</v>
      </c>
      <c r="AF1475">
        <v>6170434.3499999996</v>
      </c>
    </row>
    <row r="1476" spans="1:32" x14ac:dyDescent="0.25">
      <c r="A1476" s="40">
        <v>1474</v>
      </c>
      <c r="B1476" t="s">
        <v>4872</v>
      </c>
      <c r="C1476">
        <v>120</v>
      </c>
      <c r="D1476">
        <v>1971</v>
      </c>
      <c r="E1476">
        <v>0</v>
      </c>
      <c r="F1476">
        <v>5</v>
      </c>
      <c r="H1476">
        <v>1</v>
      </c>
      <c r="J1476">
        <v>2</v>
      </c>
      <c r="K1476" t="s">
        <v>260</v>
      </c>
      <c r="M1476">
        <v>1</v>
      </c>
      <c r="N1476">
        <v>143</v>
      </c>
      <c r="O1476">
        <v>143</v>
      </c>
      <c r="P1476">
        <v>143</v>
      </c>
      <c r="Q1476">
        <v>0</v>
      </c>
      <c r="R1476">
        <v>0</v>
      </c>
      <c r="S1476" t="s">
        <v>4873</v>
      </c>
      <c r="T1476">
        <v>6178</v>
      </c>
      <c r="U1476" t="s">
        <v>2647</v>
      </c>
      <c r="V1476" t="s">
        <v>2647</v>
      </c>
      <c r="W1476" t="s">
        <v>1555</v>
      </c>
      <c r="X1476">
        <v>2625</v>
      </c>
      <c r="Y1476" t="s">
        <v>244</v>
      </c>
      <c r="AA1476">
        <v>187</v>
      </c>
      <c r="AB1476" t="s">
        <v>4874</v>
      </c>
      <c r="AC1476" t="s">
        <v>4873</v>
      </c>
      <c r="AD1476">
        <v>5</v>
      </c>
      <c r="AE1476">
        <v>711586.54</v>
      </c>
      <c r="AF1476">
        <v>6171801.6299999999</v>
      </c>
    </row>
    <row r="1477" spans="1:32" x14ac:dyDescent="0.25">
      <c r="A1477" s="40">
        <v>1475</v>
      </c>
      <c r="B1477" t="s">
        <v>4875</v>
      </c>
      <c r="C1477">
        <v>130</v>
      </c>
      <c r="D1477">
        <v>1978</v>
      </c>
      <c r="E1477">
        <v>0</v>
      </c>
      <c r="F1477">
        <v>4</v>
      </c>
      <c r="H1477">
        <v>1</v>
      </c>
      <c r="J1477">
        <v>1</v>
      </c>
      <c r="K1477" t="s">
        <v>240</v>
      </c>
      <c r="M1477">
        <v>1</v>
      </c>
      <c r="N1477">
        <v>61</v>
      </c>
      <c r="O1477">
        <v>61</v>
      </c>
      <c r="P1477">
        <v>109</v>
      </c>
      <c r="Q1477">
        <v>0</v>
      </c>
      <c r="R1477">
        <v>0</v>
      </c>
      <c r="S1477" t="s">
        <v>4876</v>
      </c>
      <c r="T1477">
        <v>7375</v>
      </c>
      <c r="U1477" t="s">
        <v>4405</v>
      </c>
      <c r="V1477" t="s">
        <v>4405</v>
      </c>
      <c r="W1477" t="s">
        <v>247</v>
      </c>
      <c r="X1477">
        <v>2665</v>
      </c>
      <c r="Y1477" t="s">
        <v>257</v>
      </c>
      <c r="AA1477">
        <v>187</v>
      </c>
      <c r="AB1477" t="s">
        <v>4877</v>
      </c>
      <c r="AC1477" t="s">
        <v>4876</v>
      </c>
      <c r="AD1477">
        <v>5</v>
      </c>
      <c r="AE1477">
        <v>713752.86</v>
      </c>
      <c r="AF1477">
        <v>6169497.5499999998</v>
      </c>
    </row>
    <row r="1478" spans="1:32" x14ac:dyDescent="0.25">
      <c r="A1478" s="40">
        <v>1476</v>
      </c>
      <c r="B1478" t="s">
        <v>4878</v>
      </c>
      <c r="C1478">
        <v>130</v>
      </c>
      <c r="D1478">
        <v>1977</v>
      </c>
      <c r="E1478">
        <v>0</v>
      </c>
      <c r="F1478">
        <v>4</v>
      </c>
      <c r="H1478">
        <v>1</v>
      </c>
      <c r="J1478">
        <v>1</v>
      </c>
      <c r="K1478" t="s">
        <v>240</v>
      </c>
      <c r="M1478">
        <v>1</v>
      </c>
      <c r="N1478">
        <v>59</v>
      </c>
      <c r="O1478">
        <v>59</v>
      </c>
      <c r="P1478">
        <v>104</v>
      </c>
      <c r="Q1478">
        <v>0</v>
      </c>
      <c r="R1478">
        <v>0</v>
      </c>
      <c r="S1478" t="s">
        <v>4879</v>
      </c>
      <c r="T1478">
        <v>275</v>
      </c>
      <c r="U1478" t="s">
        <v>3090</v>
      </c>
      <c r="V1478" t="s">
        <v>3090</v>
      </c>
      <c r="W1478" t="s">
        <v>774</v>
      </c>
      <c r="X1478">
        <v>2665</v>
      </c>
      <c r="Y1478" t="s">
        <v>257</v>
      </c>
      <c r="AA1478">
        <v>187</v>
      </c>
      <c r="AB1478" t="s">
        <v>4880</v>
      </c>
      <c r="AC1478" t="s">
        <v>4879</v>
      </c>
      <c r="AD1478">
        <v>5</v>
      </c>
      <c r="AE1478">
        <v>713474.29</v>
      </c>
      <c r="AF1478">
        <v>6169550.6699999999</v>
      </c>
    </row>
    <row r="1479" spans="1:32" x14ac:dyDescent="0.25">
      <c r="A1479" s="40">
        <v>1477</v>
      </c>
      <c r="B1479" t="s">
        <v>4881</v>
      </c>
      <c r="C1479">
        <v>130</v>
      </c>
      <c r="D1479">
        <v>1977</v>
      </c>
      <c r="E1479">
        <v>0</v>
      </c>
      <c r="F1479">
        <v>4</v>
      </c>
      <c r="H1479">
        <v>1</v>
      </c>
      <c r="J1479">
        <v>1</v>
      </c>
      <c r="K1479" t="s">
        <v>240</v>
      </c>
      <c r="M1479">
        <v>1</v>
      </c>
      <c r="N1479">
        <v>58</v>
      </c>
      <c r="O1479">
        <v>58</v>
      </c>
      <c r="P1479">
        <v>102</v>
      </c>
      <c r="Q1479">
        <v>0</v>
      </c>
      <c r="R1479">
        <v>0</v>
      </c>
      <c r="S1479" t="s">
        <v>4882</v>
      </c>
      <c r="T1479">
        <v>1075</v>
      </c>
      <c r="U1479" t="s">
        <v>4508</v>
      </c>
      <c r="V1479" t="s">
        <v>4508</v>
      </c>
      <c r="W1479" t="s">
        <v>441</v>
      </c>
      <c r="X1479">
        <v>2665</v>
      </c>
      <c r="Y1479" t="s">
        <v>257</v>
      </c>
      <c r="AA1479">
        <v>187</v>
      </c>
      <c r="AB1479" t="s">
        <v>4883</v>
      </c>
      <c r="AC1479" t="s">
        <v>4882</v>
      </c>
      <c r="AD1479">
        <v>5</v>
      </c>
      <c r="AE1479">
        <v>713606.06</v>
      </c>
      <c r="AF1479">
        <v>6169465.1200000001</v>
      </c>
    </row>
    <row r="1480" spans="1:32" x14ac:dyDescent="0.25">
      <c r="A1480" s="40">
        <v>1478</v>
      </c>
      <c r="B1480" t="s">
        <v>4884</v>
      </c>
      <c r="C1480">
        <v>130</v>
      </c>
      <c r="D1480">
        <v>1978</v>
      </c>
      <c r="E1480">
        <v>0</v>
      </c>
      <c r="F1480">
        <v>1</v>
      </c>
      <c r="H1480">
        <v>5</v>
      </c>
      <c r="J1480">
        <v>1</v>
      </c>
      <c r="K1480" t="s">
        <v>240</v>
      </c>
      <c r="M1480">
        <v>1</v>
      </c>
      <c r="N1480">
        <v>75</v>
      </c>
      <c r="O1480">
        <v>75</v>
      </c>
      <c r="P1480">
        <v>125</v>
      </c>
      <c r="Q1480">
        <v>0</v>
      </c>
      <c r="R1480">
        <v>0</v>
      </c>
      <c r="S1480" t="s">
        <v>4885</v>
      </c>
      <c r="T1480">
        <v>2556</v>
      </c>
      <c r="U1480" t="s">
        <v>317</v>
      </c>
      <c r="V1480" t="s">
        <v>317</v>
      </c>
      <c r="W1480" t="s">
        <v>473</v>
      </c>
      <c r="X1480">
        <v>2625</v>
      </c>
      <c r="Y1480" t="s">
        <v>244</v>
      </c>
      <c r="AA1480">
        <v>187</v>
      </c>
      <c r="AB1480" t="s">
        <v>4886</v>
      </c>
      <c r="AC1480" t="s">
        <v>4885</v>
      </c>
      <c r="AD1480">
        <v>5</v>
      </c>
      <c r="AE1480">
        <v>711766.12</v>
      </c>
      <c r="AF1480">
        <v>6172566.5899999999</v>
      </c>
    </row>
    <row r="1481" spans="1:32" x14ac:dyDescent="0.25">
      <c r="A1481" s="40">
        <v>1479</v>
      </c>
      <c r="B1481" t="s">
        <v>4887</v>
      </c>
      <c r="C1481">
        <v>120</v>
      </c>
      <c r="D1481">
        <v>1973</v>
      </c>
      <c r="E1481">
        <v>0</v>
      </c>
      <c r="F1481">
        <v>3</v>
      </c>
      <c r="H1481">
        <v>1</v>
      </c>
      <c r="J1481">
        <v>2</v>
      </c>
      <c r="K1481" t="s">
        <v>260</v>
      </c>
      <c r="L1481">
        <v>2</v>
      </c>
      <c r="M1481">
        <v>1</v>
      </c>
      <c r="N1481">
        <v>109</v>
      </c>
      <c r="O1481">
        <v>109</v>
      </c>
      <c r="P1481">
        <v>109</v>
      </c>
      <c r="Q1481">
        <v>0</v>
      </c>
      <c r="R1481">
        <v>0</v>
      </c>
      <c r="S1481" t="s">
        <v>4888</v>
      </c>
      <c r="T1481">
        <v>6710</v>
      </c>
      <c r="U1481" t="s">
        <v>327</v>
      </c>
      <c r="V1481" t="s">
        <v>327</v>
      </c>
      <c r="W1481" t="s">
        <v>4889</v>
      </c>
      <c r="X1481">
        <v>2625</v>
      </c>
      <c r="Y1481" t="s">
        <v>244</v>
      </c>
      <c r="AA1481">
        <v>187</v>
      </c>
      <c r="AB1481" t="s">
        <v>4890</v>
      </c>
      <c r="AC1481" t="s">
        <v>4888</v>
      </c>
      <c r="AD1481">
        <v>5</v>
      </c>
      <c r="AE1481">
        <v>710748.81</v>
      </c>
      <c r="AF1481">
        <v>6172036.0300000003</v>
      </c>
    </row>
    <row r="1482" spans="1:32" x14ac:dyDescent="0.25">
      <c r="A1482" s="40">
        <v>1480</v>
      </c>
      <c r="B1482" t="s">
        <v>4891</v>
      </c>
      <c r="C1482">
        <v>130</v>
      </c>
      <c r="D1482">
        <v>1977</v>
      </c>
      <c r="E1482">
        <v>0</v>
      </c>
      <c r="F1482">
        <v>4</v>
      </c>
      <c r="H1482">
        <v>1</v>
      </c>
      <c r="J1482">
        <v>1</v>
      </c>
      <c r="K1482" t="s">
        <v>240</v>
      </c>
      <c r="M1482">
        <v>1</v>
      </c>
      <c r="N1482">
        <v>59</v>
      </c>
      <c r="O1482">
        <v>59</v>
      </c>
      <c r="P1482">
        <v>104</v>
      </c>
      <c r="Q1482">
        <v>0</v>
      </c>
      <c r="R1482">
        <v>0</v>
      </c>
      <c r="S1482" t="s">
        <v>4892</v>
      </c>
      <c r="T1482">
        <v>275</v>
      </c>
      <c r="U1482" t="s">
        <v>3090</v>
      </c>
      <c r="V1482" t="s">
        <v>3090</v>
      </c>
      <c r="W1482" t="s">
        <v>323</v>
      </c>
      <c r="X1482">
        <v>2665</v>
      </c>
      <c r="Y1482" t="s">
        <v>257</v>
      </c>
      <c r="AA1482">
        <v>187</v>
      </c>
      <c r="AB1482" t="s">
        <v>4893</v>
      </c>
      <c r="AC1482" t="s">
        <v>4892</v>
      </c>
      <c r="AD1482">
        <v>5</v>
      </c>
      <c r="AE1482">
        <v>713500.35</v>
      </c>
      <c r="AF1482">
        <v>6169559.2999999998</v>
      </c>
    </row>
    <row r="1483" spans="1:32" x14ac:dyDescent="0.25">
      <c r="A1483" s="40">
        <v>1481</v>
      </c>
      <c r="B1483" t="s">
        <v>4894</v>
      </c>
      <c r="C1483">
        <v>130</v>
      </c>
      <c r="D1483">
        <v>1977</v>
      </c>
      <c r="E1483">
        <v>0</v>
      </c>
      <c r="F1483">
        <v>4</v>
      </c>
      <c r="H1483">
        <v>1</v>
      </c>
      <c r="J1483">
        <v>1</v>
      </c>
      <c r="K1483" t="s">
        <v>240</v>
      </c>
      <c r="M1483">
        <v>1</v>
      </c>
      <c r="N1483">
        <v>58</v>
      </c>
      <c r="O1483">
        <v>58</v>
      </c>
      <c r="P1483">
        <v>102</v>
      </c>
      <c r="Q1483">
        <v>0</v>
      </c>
      <c r="R1483">
        <v>0</v>
      </c>
      <c r="S1483" t="s">
        <v>4895</v>
      </c>
      <c r="T1483">
        <v>1075</v>
      </c>
      <c r="U1483" t="s">
        <v>4508</v>
      </c>
      <c r="V1483" t="s">
        <v>4508</v>
      </c>
      <c r="W1483" t="s">
        <v>260</v>
      </c>
      <c r="X1483">
        <v>2665</v>
      </c>
      <c r="Y1483" t="s">
        <v>257</v>
      </c>
      <c r="AA1483">
        <v>187</v>
      </c>
      <c r="AB1483" t="s">
        <v>4896</v>
      </c>
      <c r="AC1483" t="s">
        <v>4895</v>
      </c>
      <c r="AD1483">
        <v>5</v>
      </c>
      <c r="AE1483">
        <v>713603.11</v>
      </c>
      <c r="AF1483">
        <v>6169469.9199999999</v>
      </c>
    </row>
    <row r="1484" spans="1:32" x14ac:dyDescent="0.25">
      <c r="A1484" s="40">
        <v>1482</v>
      </c>
      <c r="B1484" t="s">
        <v>4897</v>
      </c>
      <c r="C1484">
        <v>130</v>
      </c>
      <c r="D1484">
        <v>1978</v>
      </c>
      <c r="E1484">
        <v>0</v>
      </c>
      <c r="F1484">
        <v>1</v>
      </c>
      <c r="H1484">
        <v>5</v>
      </c>
      <c r="J1484">
        <v>7</v>
      </c>
      <c r="K1484" t="s">
        <v>253</v>
      </c>
      <c r="L1484">
        <v>2</v>
      </c>
      <c r="M1484">
        <v>1</v>
      </c>
      <c r="N1484">
        <v>75</v>
      </c>
      <c r="O1484">
        <v>75</v>
      </c>
      <c r="P1484">
        <v>125</v>
      </c>
      <c r="Q1484">
        <v>0</v>
      </c>
      <c r="R1484">
        <v>0</v>
      </c>
      <c r="S1484" t="s">
        <v>4898</v>
      </c>
      <c r="T1484">
        <v>2556</v>
      </c>
      <c r="U1484" t="s">
        <v>317</v>
      </c>
      <c r="V1484" t="s">
        <v>317</v>
      </c>
      <c r="W1484" t="s">
        <v>394</v>
      </c>
      <c r="X1484">
        <v>2625</v>
      </c>
      <c r="Y1484" t="s">
        <v>244</v>
      </c>
      <c r="AA1484">
        <v>187</v>
      </c>
      <c r="AB1484" t="s">
        <v>4899</v>
      </c>
      <c r="AC1484" t="s">
        <v>4898</v>
      </c>
      <c r="AD1484">
        <v>5</v>
      </c>
      <c r="AE1484">
        <v>711755.05</v>
      </c>
      <c r="AF1484">
        <v>6172563.8499999996</v>
      </c>
    </row>
    <row r="1485" spans="1:32" x14ac:dyDescent="0.25">
      <c r="A1485" s="40">
        <v>1483</v>
      </c>
      <c r="B1485" t="s">
        <v>4900</v>
      </c>
      <c r="C1485">
        <v>140</v>
      </c>
      <c r="D1485">
        <v>1992</v>
      </c>
      <c r="E1485">
        <v>0</v>
      </c>
      <c r="F1485">
        <v>3</v>
      </c>
      <c r="H1485">
        <v>1</v>
      </c>
      <c r="J1485">
        <v>1</v>
      </c>
      <c r="K1485" t="s">
        <v>240</v>
      </c>
      <c r="M1485">
        <v>1</v>
      </c>
      <c r="N1485">
        <v>80</v>
      </c>
      <c r="O1485">
        <v>80</v>
      </c>
      <c r="P1485">
        <v>80</v>
      </c>
      <c r="Q1485">
        <v>0</v>
      </c>
      <c r="R1485">
        <v>0</v>
      </c>
      <c r="S1485" t="s">
        <v>4901</v>
      </c>
      <c r="T1485">
        <v>4750</v>
      </c>
      <c r="U1485" t="s">
        <v>4902</v>
      </c>
      <c r="V1485" t="s">
        <v>4902</v>
      </c>
      <c r="W1485" t="s">
        <v>253</v>
      </c>
      <c r="X1485">
        <v>2625</v>
      </c>
      <c r="Y1485" t="s">
        <v>244</v>
      </c>
      <c r="AA1485">
        <v>187</v>
      </c>
      <c r="AB1485" t="s">
        <v>4903</v>
      </c>
      <c r="AC1485" t="s">
        <v>4901</v>
      </c>
      <c r="AD1485">
        <v>5</v>
      </c>
      <c r="AE1485">
        <v>711605.08</v>
      </c>
      <c r="AF1485">
        <v>6172608.8899999997</v>
      </c>
    </row>
    <row r="1486" spans="1:32" x14ac:dyDescent="0.25">
      <c r="A1486" s="40">
        <v>1484</v>
      </c>
      <c r="B1486" t="s">
        <v>4904</v>
      </c>
      <c r="C1486">
        <v>130</v>
      </c>
      <c r="D1486">
        <v>1978</v>
      </c>
      <c r="E1486">
        <v>0</v>
      </c>
      <c r="F1486">
        <v>4</v>
      </c>
      <c r="H1486">
        <v>1</v>
      </c>
      <c r="J1486">
        <v>1</v>
      </c>
      <c r="K1486" t="s">
        <v>240</v>
      </c>
      <c r="M1486">
        <v>1</v>
      </c>
      <c r="N1486">
        <v>61</v>
      </c>
      <c r="O1486">
        <v>61</v>
      </c>
      <c r="P1486">
        <v>109</v>
      </c>
      <c r="Q1486">
        <v>0</v>
      </c>
      <c r="R1486">
        <v>0</v>
      </c>
      <c r="S1486" t="s">
        <v>4905</v>
      </c>
      <c r="T1486">
        <v>2225</v>
      </c>
      <c r="U1486" t="s">
        <v>2694</v>
      </c>
      <c r="V1486" t="s">
        <v>2694</v>
      </c>
      <c r="W1486" t="s">
        <v>519</v>
      </c>
      <c r="X1486">
        <v>2665</v>
      </c>
      <c r="Y1486" t="s">
        <v>257</v>
      </c>
      <c r="AA1486">
        <v>187</v>
      </c>
      <c r="AB1486" t="s">
        <v>4906</v>
      </c>
      <c r="AC1486" t="s">
        <v>4905</v>
      </c>
      <c r="AD1486">
        <v>5</v>
      </c>
      <c r="AE1486">
        <v>713444.37</v>
      </c>
      <c r="AF1486">
        <v>6169659.25</v>
      </c>
    </row>
    <row r="1487" spans="1:32" x14ac:dyDescent="0.25">
      <c r="A1487" s="40">
        <v>1485</v>
      </c>
      <c r="B1487" t="s">
        <v>4907</v>
      </c>
      <c r="C1487">
        <v>120</v>
      </c>
      <c r="D1487">
        <v>1970</v>
      </c>
      <c r="E1487">
        <v>0</v>
      </c>
      <c r="F1487">
        <v>3</v>
      </c>
      <c r="H1487">
        <v>1</v>
      </c>
      <c r="J1487">
        <v>1</v>
      </c>
      <c r="K1487" t="s">
        <v>240</v>
      </c>
      <c r="L1487">
        <v>2</v>
      </c>
      <c r="M1487">
        <v>1</v>
      </c>
      <c r="N1487">
        <v>157</v>
      </c>
      <c r="O1487">
        <v>157</v>
      </c>
      <c r="P1487">
        <v>157</v>
      </c>
      <c r="Q1487">
        <v>0</v>
      </c>
      <c r="R1487">
        <v>0</v>
      </c>
      <c r="S1487" t="s">
        <v>4908</v>
      </c>
      <c r="T1487">
        <v>6391</v>
      </c>
      <c r="U1487" t="s">
        <v>539</v>
      </c>
      <c r="V1487" t="s">
        <v>539</v>
      </c>
      <c r="W1487" t="s">
        <v>1963</v>
      </c>
      <c r="X1487">
        <v>2625</v>
      </c>
      <c r="Y1487" t="s">
        <v>244</v>
      </c>
      <c r="AA1487">
        <v>187</v>
      </c>
      <c r="AB1487" t="s">
        <v>4909</v>
      </c>
      <c r="AC1487" t="s">
        <v>4908</v>
      </c>
      <c r="AD1487">
        <v>5</v>
      </c>
      <c r="AE1487">
        <v>711175.67</v>
      </c>
      <c r="AF1487">
        <v>6172106.4100000001</v>
      </c>
    </row>
    <row r="1488" spans="1:32" x14ac:dyDescent="0.25">
      <c r="A1488" s="40">
        <v>1486</v>
      </c>
      <c r="B1488" t="s">
        <v>4910</v>
      </c>
      <c r="C1488">
        <v>120</v>
      </c>
      <c r="D1488">
        <v>2002</v>
      </c>
      <c r="E1488">
        <v>0</v>
      </c>
      <c r="F1488">
        <v>5</v>
      </c>
      <c r="H1488">
        <v>1</v>
      </c>
      <c r="J1488">
        <v>2</v>
      </c>
      <c r="K1488" t="s">
        <v>260</v>
      </c>
      <c r="M1488">
        <v>1</v>
      </c>
      <c r="N1488">
        <v>200</v>
      </c>
      <c r="O1488">
        <v>200</v>
      </c>
      <c r="P1488">
        <v>152</v>
      </c>
      <c r="Q1488">
        <v>0</v>
      </c>
      <c r="R1488">
        <v>0</v>
      </c>
      <c r="S1488" t="s">
        <v>4911</v>
      </c>
      <c r="T1488">
        <v>8202</v>
      </c>
      <c r="U1488" t="s">
        <v>3103</v>
      </c>
      <c r="V1488" t="s">
        <v>3103</v>
      </c>
      <c r="W1488" t="s">
        <v>441</v>
      </c>
      <c r="X1488">
        <v>2665</v>
      </c>
      <c r="Y1488" t="s">
        <v>257</v>
      </c>
      <c r="AA1488">
        <v>187</v>
      </c>
      <c r="AB1488" t="s">
        <v>4912</v>
      </c>
      <c r="AC1488" t="s">
        <v>4911</v>
      </c>
      <c r="AD1488">
        <v>5</v>
      </c>
      <c r="AE1488">
        <v>712373.74</v>
      </c>
      <c r="AF1488">
        <v>6168995.5099999998</v>
      </c>
    </row>
    <row r="1489" spans="1:32" x14ac:dyDescent="0.25">
      <c r="A1489" s="40">
        <v>1487</v>
      </c>
      <c r="B1489" t="s">
        <v>4913</v>
      </c>
      <c r="C1489">
        <v>120</v>
      </c>
      <c r="D1489">
        <v>1985</v>
      </c>
      <c r="E1489">
        <v>2006</v>
      </c>
      <c r="F1489">
        <v>4</v>
      </c>
      <c r="H1489">
        <v>1</v>
      </c>
      <c r="J1489">
        <v>2</v>
      </c>
      <c r="K1489" t="s">
        <v>260</v>
      </c>
      <c r="M1489">
        <v>1</v>
      </c>
      <c r="N1489">
        <v>103</v>
      </c>
      <c r="O1489">
        <v>103</v>
      </c>
      <c r="P1489">
        <v>170</v>
      </c>
      <c r="Q1489">
        <v>0</v>
      </c>
      <c r="R1489">
        <v>0</v>
      </c>
      <c r="S1489" t="s">
        <v>4914</v>
      </c>
      <c r="T1489">
        <v>5510</v>
      </c>
      <c r="U1489" t="s">
        <v>3897</v>
      </c>
      <c r="V1489" t="s">
        <v>3897</v>
      </c>
      <c r="W1489" t="s">
        <v>454</v>
      </c>
      <c r="X1489">
        <v>2625</v>
      </c>
      <c r="Y1489" t="s">
        <v>244</v>
      </c>
      <c r="AA1489">
        <v>187</v>
      </c>
      <c r="AB1489" t="s">
        <v>4915</v>
      </c>
      <c r="AC1489" t="s">
        <v>4914</v>
      </c>
      <c r="AD1489">
        <v>5</v>
      </c>
      <c r="AE1489">
        <v>711886.24</v>
      </c>
      <c r="AF1489">
        <v>6170459.0300000003</v>
      </c>
    </row>
    <row r="1490" spans="1:32" x14ac:dyDescent="0.25">
      <c r="A1490" s="40">
        <v>1488</v>
      </c>
      <c r="B1490" t="s">
        <v>4916</v>
      </c>
      <c r="C1490">
        <v>220</v>
      </c>
      <c r="D1490">
        <v>1959</v>
      </c>
      <c r="E1490">
        <v>1999</v>
      </c>
      <c r="F1490">
        <v>3</v>
      </c>
      <c r="H1490">
        <v>2</v>
      </c>
      <c r="J1490">
        <v>2</v>
      </c>
      <c r="K1490" t="s">
        <v>260</v>
      </c>
      <c r="L1490">
        <v>2</v>
      </c>
      <c r="M1490">
        <v>1</v>
      </c>
      <c r="N1490">
        <v>420</v>
      </c>
      <c r="O1490">
        <v>420</v>
      </c>
      <c r="P1490">
        <v>96</v>
      </c>
      <c r="Q1490">
        <v>530</v>
      </c>
      <c r="R1490">
        <v>0</v>
      </c>
      <c r="S1490" t="s">
        <v>4917</v>
      </c>
      <c r="T1490">
        <v>8415</v>
      </c>
      <c r="U1490" t="s">
        <v>4437</v>
      </c>
      <c r="V1490" t="s">
        <v>4437</v>
      </c>
      <c r="W1490" t="s">
        <v>441</v>
      </c>
      <c r="X1490">
        <v>2665</v>
      </c>
      <c r="Y1490" t="s">
        <v>257</v>
      </c>
      <c r="AA1490">
        <v>187</v>
      </c>
      <c r="AB1490" t="s">
        <v>4918</v>
      </c>
      <c r="AC1490" t="s">
        <v>4917</v>
      </c>
      <c r="AD1490">
        <v>5</v>
      </c>
      <c r="AE1490">
        <v>712350.05</v>
      </c>
      <c r="AF1490">
        <v>6169405.4400000004</v>
      </c>
    </row>
    <row r="1491" spans="1:32" x14ac:dyDescent="0.25">
      <c r="A1491" s="40">
        <v>1489</v>
      </c>
      <c r="B1491" t="s">
        <v>4919</v>
      </c>
      <c r="C1491">
        <v>130</v>
      </c>
      <c r="D1491">
        <v>1977</v>
      </c>
      <c r="E1491">
        <v>0</v>
      </c>
      <c r="F1491">
        <v>4</v>
      </c>
      <c r="H1491">
        <v>1</v>
      </c>
      <c r="J1491">
        <v>1</v>
      </c>
      <c r="K1491" t="s">
        <v>240</v>
      </c>
      <c r="M1491">
        <v>1</v>
      </c>
      <c r="N1491">
        <v>58</v>
      </c>
      <c r="O1491">
        <v>58</v>
      </c>
      <c r="P1491">
        <v>102</v>
      </c>
      <c r="Q1491">
        <v>0</v>
      </c>
      <c r="R1491">
        <v>0</v>
      </c>
      <c r="S1491" t="s">
        <v>4920</v>
      </c>
      <c r="T1491">
        <v>275</v>
      </c>
      <c r="U1491" t="s">
        <v>3090</v>
      </c>
      <c r="V1491" t="s">
        <v>3090</v>
      </c>
      <c r="W1491" t="s">
        <v>565</v>
      </c>
      <c r="X1491">
        <v>2665</v>
      </c>
      <c r="Y1491" t="s">
        <v>257</v>
      </c>
      <c r="AA1491">
        <v>187</v>
      </c>
      <c r="AB1491" t="s">
        <v>4921</v>
      </c>
      <c r="AC1491" t="s">
        <v>4920</v>
      </c>
      <c r="AD1491">
        <v>5</v>
      </c>
      <c r="AE1491">
        <v>713504.59</v>
      </c>
      <c r="AF1491">
        <v>6169561.8799999999</v>
      </c>
    </row>
    <row r="1492" spans="1:32" x14ac:dyDescent="0.25">
      <c r="A1492" s="40">
        <v>1490</v>
      </c>
      <c r="B1492" t="s">
        <v>4922</v>
      </c>
      <c r="C1492">
        <v>120</v>
      </c>
      <c r="D1492">
        <v>1971</v>
      </c>
      <c r="E1492">
        <v>0</v>
      </c>
      <c r="F1492">
        <v>3</v>
      </c>
      <c r="H1492">
        <v>1</v>
      </c>
      <c r="J1492">
        <v>2</v>
      </c>
      <c r="K1492" t="s">
        <v>247</v>
      </c>
      <c r="L1492">
        <v>2</v>
      </c>
      <c r="M1492">
        <v>1</v>
      </c>
      <c r="N1492">
        <v>222</v>
      </c>
      <c r="O1492">
        <v>222</v>
      </c>
      <c r="P1492">
        <v>187</v>
      </c>
      <c r="Q1492">
        <v>0</v>
      </c>
      <c r="R1492">
        <v>0</v>
      </c>
      <c r="S1492" t="s">
        <v>4923</v>
      </c>
      <c r="T1492">
        <v>8415</v>
      </c>
      <c r="U1492" t="s">
        <v>4437</v>
      </c>
      <c r="V1492" t="s">
        <v>4437</v>
      </c>
      <c r="W1492" t="s">
        <v>480</v>
      </c>
      <c r="X1492">
        <v>2665</v>
      </c>
      <c r="Y1492" t="s">
        <v>257</v>
      </c>
      <c r="AA1492">
        <v>187</v>
      </c>
      <c r="AB1492" t="s">
        <v>4924</v>
      </c>
      <c r="AC1492" t="s">
        <v>4923</v>
      </c>
      <c r="AD1492">
        <v>5</v>
      </c>
      <c r="AE1492">
        <v>712266.73</v>
      </c>
      <c r="AF1492">
        <v>6169395.1399999997</v>
      </c>
    </row>
    <row r="1493" spans="1:32" x14ac:dyDescent="0.25">
      <c r="A1493" s="40">
        <v>1491</v>
      </c>
      <c r="B1493" t="s">
        <v>4925</v>
      </c>
      <c r="C1493">
        <v>120</v>
      </c>
      <c r="D1493">
        <v>1973</v>
      </c>
      <c r="E1493">
        <v>1993</v>
      </c>
      <c r="F1493">
        <v>3</v>
      </c>
      <c r="H1493">
        <v>1</v>
      </c>
      <c r="J1493">
        <v>2</v>
      </c>
      <c r="K1493" t="s">
        <v>260</v>
      </c>
      <c r="L1493">
        <v>2</v>
      </c>
      <c r="M1493">
        <v>1</v>
      </c>
      <c r="N1493">
        <v>127</v>
      </c>
      <c r="O1493">
        <v>127</v>
      </c>
      <c r="P1493">
        <v>109</v>
      </c>
      <c r="Q1493">
        <v>0</v>
      </c>
      <c r="R1493">
        <v>0</v>
      </c>
      <c r="S1493" t="s">
        <v>4926</v>
      </c>
      <c r="T1493">
        <v>6710</v>
      </c>
      <c r="U1493" t="s">
        <v>327</v>
      </c>
      <c r="V1493" t="s">
        <v>327</v>
      </c>
      <c r="W1493" t="s">
        <v>4927</v>
      </c>
      <c r="X1493">
        <v>2625</v>
      </c>
      <c r="Y1493" t="s">
        <v>244</v>
      </c>
      <c r="AA1493">
        <v>187</v>
      </c>
      <c r="AB1493" t="s">
        <v>4928</v>
      </c>
      <c r="AC1493" t="s">
        <v>4926</v>
      </c>
      <c r="AD1493">
        <v>5</v>
      </c>
      <c r="AE1493">
        <v>710693.15</v>
      </c>
      <c r="AF1493">
        <v>6171934.5700000003</v>
      </c>
    </row>
    <row r="1494" spans="1:32" x14ac:dyDescent="0.25">
      <c r="A1494" s="40">
        <v>1492</v>
      </c>
      <c r="B1494" t="s">
        <v>4929</v>
      </c>
      <c r="C1494">
        <v>120</v>
      </c>
      <c r="D1494">
        <v>1973</v>
      </c>
      <c r="E1494">
        <v>1991</v>
      </c>
      <c r="F1494">
        <v>3</v>
      </c>
      <c r="H1494">
        <v>1</v>
      </c>
      <c r="J1494">
        <v>2</v>
      </c>
      <c r="K1494" t="s">
        <v>260</v>
      </c>
      <c r="M1494">
        <v>1</v>
      </c>
      <c r="N1494">
        <v>109</v>
      </c>
      <c r="O1494">
        <v>109</v>
      </c>
      <c r="P1494">
        <v>109</v>
      </c>
      <c r="Q1494">
        <v>0</v>
      </c>
      <c r="R1494">
        <v>0</v>
      </c>
      <c r="S1494" t="s">
        <v>4930</v>
      </c>
      <c r="T1494">
        <v>6710</v>
      </c>
      <c r="U1494" t="s">
        <v>327</v>
      </c>
      <c r="V1494" t="s">
        <v>327</v>
      </c>
      <c r="W1494" t="s">
        <v>4931</v>
      </c>
      <c r="X1494">
        <v>2625</v>
      </c>
      <c r="Y1494" t="s">
        <v>244</v>
      </c>
      <c r="AA1494">
        <v>187</v>
      </c>
      <c r="AB1494" t="s">
        <v>4932</v>
      </c>
      <c r="AC1494" t="s">
        <v>4930</v>
      </c>
      <c r="AD1494">
        <v>5</v>
      </c>
      <c r="AE1494">
        <v>710688.31</v>
      </c>
      <c r="AF1494">
        <v>6172001.6699999999</v>
      </c>
    </row>
    <row r="1495" spans="1:32" x14ac:dyDescent="0.25">
      <c r="A1495" s="40">
        <v>1493</v>
      </c>
      <c r="B1495" t="s">
        <v>4933</v>
      </c>
      <c r="C1495">
        <v>130</v>
      </c>
      <c r="D1495">
        <v>1978</v>
      </c>
      <c r="E1495">
        <v>0</v>
      </c>
      <c r="F1495">
        <v>1</v>
      </c>
      <c r="H1495">
        <v>5</v>
      </c>
      <c r="J1495">
        <v>1</v>
      </c>
      <c r="K1495" t="s">
        <v>240</v>
      </c>
      <c r="L1495">
        <v>0</v>
      </c>
      <c r="M1495">
        <v>1</v>
      </c>
      <c r="N1495">
        <v>75</v>
      </c>
      <c r="O1495">
        <v>75</v>
      </c>
      <c r="P1495">
        <v>125</v>
      </c>
      <c r="Q1495">
        <v>0</v>
      </c>
      <c r="R1495">
        <v>0</v>
      </c>
      <c r="S1495" t="s">
        <v>4934</v>
      </c>
      <c r="T1495">
        <v>2556</v>
      </c>
      <c r="U1495" t="s">
        <v>317</v>
      </c>
      <c r="V1495" t="s">
        <v>317</v>
      </c>
      <c r="W1495" t="s">
        <v>573</v>
      </c>
      <c r="X1495">
        <v>2625</v>
      </c>
      <c r="Y1495" t="s">
        <v>244</v>
      </c>
      <c r="AA1495">
        <v>187</v>
      </c>
      <c r="AB1495" t="s">
        <v>4935</v>
      </c>
      <c r="AC1495" t="s">
        <v>4934</v>
      </c>
      <c r="AD1495">
        <v>5</v>
      </c>
      <c r="AE1495">
        <v>711776.85</v>
      </c>
      <c r="AF1495">
        <v>6172569.1100000003</v>
      </c>
    </row>
    <row r="1496" spans="1:32" x14ac:dyDescent="0.25">
      <c r="A1496" s="40">
        <v>1494</v>
      </c>
      <c r="B1496" t="s">
        <v>4936</v>
      </c>
      <c r="C1496">
        <v>120</v>
      </c>
      <c r="D1496">
        <v>1965</v>
      </c>
      <c r="E1496">
        <v>1998</v>
      </c>
      <c r="F1496">
        <v>3</v>
      </c>
      <c r="H1496">
        <v>2</v>
      </c>
      <c r="J1496">
        <v>7</v>
      </c>
      <c r="K1496" t="s">
        <v>253</v>
      </c>
      <c r="L1496">
        <v>2</v>
      </c>
      <c r="M1496">
        <v>1</v>
      </c>
      <c r="N1496">
        <v>82</v>
      </c>
      <c r="O1496">
        <v>82</v>
      </c>
      <c r="P1496">
        <v>136</v>
      </c>
      <c r="Q1496">
        <v>0</v>
      </c>
      <c r="R1496">
        <v>0</v>
      </c>
      <c r="S1496" t="s">
        <v>4937</v>
      </c>
      <c r="T1496">
        <v>2876</v>
      </c>
      <c r="U1496" t="s">
        <v>3107</v>
      </c>
      <c r="V1496" t="s">
        <v>3107</v>
      </c>
      <c r="W1496" t="s">
        <v>272</v>
      </c>
      <c r="X1496">
        <v>2665</v>
      </c>
      <c r="Y1496" t="s">
        <v>257</v>
      </c>
      <c r="AA1496">
        <v>187</v>
      </c>
      <c r="AB1496" t="s">
        <v>4938</v>
      </c>
      <c r="AC1496" t="s">
        <v>4937</v>
      </c>
      <c r="AD1496">
        <v>5</v>
      </c>
      <c r="AE1496">
        <v>714069.81</v>
      </c>
      <c r="AF1496">
        <v>6169110.1500000004</v>
      </c>
    </row>
    <row r="1497" spans="1:32" x14ac:dyDescent="0.25">
      <c r="A1497" s="40">
        <v>1495</v>
      </c>
      <c r="B1497" t="s">
        <v>4939</v>
      </c>
      <c r="C1497">
        <v>120</v>
      </c>
      <c r="D1497">
        <v>1976</v>
      </c>
      <c r="E1497">
        <v>1991</v>
      </c>
      <c r="F1497">
        <v>4</v>
      </c>
      <c r="H1497">
        <v>1</v>
      </c>
      <c r="J1497">
        <v>2</v>
      </c>
      <c r="K1497" t="s">
        <v>260</v>
      </c>
      <c r="M1497">
        <v>1</v>
      </c>
      <c r="N1497">
        <v>175</v>
      </c>
      <c r="O1497">
        <v>175</v>
      </c>
      <c r="P1497">
        <v>161</v>
      </c>
      <c r="Q1497">
        <v>0</v>
      </c>
      <c r="R1497">
        <v>0</v>
      </c>
      <c r="S1497" t="s">
        <v>4940</v>
      </c>
      <c r="T1497">
        <v>2236</v>
      </c>
      <c r="U1497" t="s">
        <v>4295</v>
      </c>
      <c r="V1497" t="s">
        <v>4295</v>
      </c>
      <c r="W1497" t="s">
        <v>256</v>
      </c>
      <c r="X1497">
        <v>2665</v>
      </c>
      <c r="Y1497" t="s">
        <v>257</v>
      </c>
      <c r="AA1497">
        <v>187</v>
      </c>
      <c r="AB1497" t="s">
        <v>4941</v>
      </c>
      <c r="AC1497" t="s">
        <v>4940</v>
      </c>
      <c r="AD1497">
        <v>5</v>
      </c>
      <c r="AE1497">
        <v>713308.52</v>
      </c>
      <c r="AF1497">
        <v>6168558.7000000002</v>
      </c>
    </row>
    <row r="1498" spans="1:32" x14ac:dyDescent="0.25">
      <c r="A1498" s="40">
        <v>1496</v>
      </c>
      <c r="B1498" t="s">
        <v>4942</v>
      </c>
      <c r="C1498">
        <v>130</v>
      </c>
      <c r="D1498">
        <v>1977</v>
      </c>
      <c r="E1498">
        <v>0</v>
      </c>
      <c r="F1498">
        <v>4</v>
      </c>
      <c r="H1498">
        <v>1</v>
      </c>
      <c r="J1498">
        <v>1</v>
      </c>
      <c r="K1498" t="s">
        <v>240</v>
      </c>
      <c r="M1498">
        <v>1</v>
      </c>
      <c r="N1498">
        <v>58</v>
      </c>
      <c r="O1498">
        <v>58</v>
      </c>
      <c r="P1498">
        <v>102</v>
      </c>
      <c r="Q1498">
        <v>0</v>
      </c>
      <c r="R1498">
        <v>0</v>
      </c>
      <c r="S1498" t="s">
        <v>4943</v>
      </c>
      <c r="T1498">
        <v>275</v>
      </c>
      <c r="U1498" t="s">
        <v>3090</v>
      </c>
      <c r="V1498" t="s">
        <v>3090</v>
      </c>
      <c r="W1498" t="s">
        <v>393</v>
      </c>
      <c r="X1498">
        <v>2665</v>
      </c>
      <c r="Y1498" t="s">
        <v>257</v>
      </c>
      <c r="AA1498">
        <v>187</v>
      </c>
      <c r="AB1498" t="s">
        <v>4944</v>
      </c>
      <c r="AC1498" t="s">
        <v>4943</v>
      </c>
      <c r="AD1498">
        <v>5</v>
      </c>
      <c r="AE1498">
        <v>713512.42</v>
      </c>
      <c r="AF1498">
        <v>6169481.9500000002</v>
      </c>
    </row>
    <row r="1499" spans="1:32" x14ac:dyDescent="0.25">
      <c r="A1499" s="40">
        <v>1497</v>
      </c>
      <c r="B1499" t="s">
        <v>4945</v>
      </c>
      <c r="C1499">
        <v>130</v>
      </c>
      <c r="D1499">
        <v>1978</v>
      </c>
      <c r="E1499">
        <v>0</v>
      </c>
      <c r="F1499">
        <v>4</v>
      </c>
      <c r="H1499">
        <v>1</v>
      </c>
      <c r="J1499">
        <v>1</v>
      </c>
      <c r="K1499" t="s">
        <v>240</v>
      </c>
      <c r="M1499">
        <v>1</v>
      </c>
      <c r="N1499">
        <v>61</v>
      </c>
      <c r="O1499">
        <v>61</v>
      </c>
      <c r="P1499">
        <v>109</v>
      </c>
      <c r="Q1499">
        <v>0</v>
      </c>
      <c r="R1499">
        <v>0</v>
      </c>
      <c r="S1499" t="s">
        <v>4946</v>
      </c>
      <c r="T1499">
        <v>975</v>
      </c>
      <c r="U1499" t="s">
        <v>2560</v>
      </c>
      <c r="V1499" t="s">
        <v>2560</v>
      </c>
      <c r="W1499" t="s">
        <v>707</v>
      </c>
      <c r="X1499">
        <v>2665</v>
      </c>
      <c r="Y1499" t="s">
        <v>257</v>
      </c>
      <c r="AA1499">
        <v>187</v>
      </c>
      <c r="AB1499" t="s">
        <v>4947</v>
      </c>
      <c r="AC1499" t="s">
        <v>4946</v>
      </c>
      <c r="AD1499">
        <v>5</v>
      </c>
      <c r="AE1499">
        <v>713678.82</v>
      </c>
      <c r="AF1499">
        <v>6169556.4699999997</v>
      </c>
    </row>
    <row r="1500" spans="1:32" x14ac:dyDescent="0.25">
      <c r="A1500" s="40">
        <v>1498</v>
      </c>
      <c r="B1500" t="s">
        <v>4948</v>
      </c>
      <c r="C1500">
        <v>120</v>
      </c>
      <c r="D1500">
        <v>1973</v>
      </c>
      <c r="E1500">
        <v>0</v>
      </c>
      <c r="F1500">
        <v>3</v>
      </c>
      <c r="H1500">
        <v>1</v>
      </c>
      <c r="J1500">
        <v>2</v>
      </c>
      <c r="K1500" t="s">
        <v>260</v>
      </c>
      <c r="M1500">
        <v>1</v>
      </c>
      <c r="N1500">
        <v>109</v>
      </c>
      <c r="O1500">
        <v>109</v>
      </c>
      <c r="P1500">
        <v>109</v>
      </c>
      <c r="Q1500">
        <v>0</v>
      </c>
      <c r="R1500">
        <v>0</v>
      </c>
      <c r="S1500" t="s">
        <v>4949</v>
      </c>
      <c r="T1500">
        <v>6710</v>
      </c>
      <c r="U1500" t="s">
        <v>327</v>
      </c>
      <c r="V1500" t="s">
        <v>327</v>
      </c>
      <c r="W1500" t="s">
        <v>2768</v>
      </c>
      <c r="X1500">
        <v>2625</v>
      </c>
      <c r="Y1500" t="s">
        <v>244</v>
      </c>
      <c r="AA1500">
        <v>187</v>
      </c>
      <c r="AB1500" t="s">
        <v>4950</v>
      </c>
      <c r="AC1500" t="s">
        <v>4949</v>
      </c>
      <c r="AD1500">
        <v>5</v>
      </c>
      <c r="AE1500">
        <v>710787.63</v>
      </c>
      <c r="AF1500">
        <v>6171954.5199999996</v>
      </c>
    </row>
    <row r="1501" spans="1:32" x14ac:dyDescent="0.25">
      <c r="A1501" s="40">
        <v>1499</v>
      </c>
      <c r="B1501" t="s">
        <v>4951</v>
      </c>
      <c r="C1501">
        <v>130</v>
      </c>
      <c r="D1501">
        <v>1978</v>
      </c>
      <c r="E1501">
        <v>0</v>
      </c>
      <c r="F1501">
        <v>4</v>
      </c>
      <c r="H1501">
        <v>1</v>
      </c>
      <c r="J1501">
        <v>1</v>
      </c>
      <c r="K1501" t="s">
        <v>240</v>
      </c>
      <c r="M1501">
        <v>1</v>
      </c>
      <c r="N1501">
        <v>63</v>
      </c>
      <c r="O1501">
        <v>63</v>
      </c>
      <c r="P1501">
        <v>112</v>
      </c>
      <c r="Q1501">
        <v>0</v>
      </c>
      <c r="R1501">
        <v>0</v>
      </c>
      <c r="S1501" t="s">
        <v>4952</v>
      </c>
      <c r="T1501">
        <v>2225</v>
      </c>
      <c r="U1501" t="s">
        <v>2694</v>
      </c>
      <c r="V1501" t="s">
        <v>2694</v>
      </c>
      <c r="W1501" t="s">
        <v>256</v>
      </c>
      <c r="X1501">
        <v>2665</v>
      </c>
      <c r="Y1501" t="s">
        <v>257</v>
      </c>
      <c r="AA1501">
        <v>187</v>
      </c>
      <c r="AB1501" t="s">
        <v>4953</v>
      </c>
      <c r="AC1501" t="s">
        <v>4952</v>
      </c>
      <c r="AD1501">
        <v>5</v>
      </c>
      <c r="AE1501">
        <v>713411.41</v>
      </c>
      <c r="AF1501">
        <v>6169638.8600000003</v>
      </c>
    </row>
    <row r="1502" spans="1:32" x14ac:dyDescent="0.25">
      <c r="A1502" s="40">
        <v>1500</v>
      </c>
      <c r="B1502" t="s">
        <v>4954</v>
      </c>
      <c r="C1502">
        <v>120</v>
      </c>
      <c r="D1502">
        <v>1967</v>
      </c>
      <c r="E1502">
        <v>1976</v>
      </c>
      <c r="F1502">
        <v>3</v>
      </c>
      <c r="H1502">
        <v>1</v>
      </c>
      <c r="J1502">
        <v>1</v>
      </c>
      <c r="K1502" t="s">
        <v>240</v>
      </c>
      <c r="M1502">
        <v>1</v>
      </c>
      <c r="N1502">
        <v>155</v>
      </c>
      <c r="O1502">
        <v>155</v>
      </c>
      <c r="P1502">
        <v>134</v>
      </c>
      <c r="Q1502">
        <v>0</v>
      </c>
      <c r="R1502">
        <v>0</v>
      </c>
      <c r="S1502" t="s">
        <v>4955</v>
      </c>
      <c r="T1502">
        <v>6391</v>
      </c>
      <c r="U1502" t="s">
        <v>539</v>
      </c>
      <c r="V1502" t="s">
        <v>539</v>
      </c>
      <c r="W1502" t="s">
        <v>4956</v>
      </c>
      <c r="X1502">
        <v>2625</v>
      </c>
      <c r="Y1502" t="s">
        <v>244</v>
      </c>
      <c r="AA1502">
        <v>187</v>
      </c>
      <c r="AB1502" t="s">
        <v>4957</v>
      </c>
      <c r="AC1502" t="s">
        <v>4955</v>
      </c>
      <c r="AD1502">
        <v>5</v>
      </c>
      <c r="AE1502">
        <v>711246.34</v>
      </c>
      <c r="AF1502">
        <v>6171657.4299999997</v>
      </c>
    </row>
    <row r="1503" spans="1:32" x14ac:dyDescent="0.25">
      <c r="A1503" s="40">
        <v>1501</v>
      </c>
      <c r="B1503" t="s">
        <v>4958</v>
      </c>
      <c r="C1503">
        <v>130</v>
      </c>
      <c r="D1503">
        <v>1959</v>
      </c>
      <c r="E1503">
        <v>0</v>
      </c>
      <c r="F1503">
        <v>90</v>
      </c>
      <c r="H1503">
        <v>2</v>
      </c>
      <c r="J1503">
        <v>2</v>
      </c>
      <c r="K1503" t="s">
        <v>247</v>
      </c>
      <c r="L1503">
        <v>5</v>
      </c>
      <c r="M1503">
        <v>1</v>
      </c>
      <c r="N1503">
        <v>88</v>
      </c>
      <c r="O1503">
        <v>88</v>
      </c>
      <c r="P1503">
        <v>70</v>
      </c>
      <c r="Q1503">
        <v>0</v>
      </c>
      <c r="R1503">
        <v>0</v>
      </c>
      <c r="S1503" t="s">
        <v>4959</v>
      </c>
      <c r="T1503">
        <v>7349</v>
      </c>
      <c r="U1503" t="s">
        <v>3232</v>
      </c>
      <c r="V1503" t="s">
        <v>3232</v>
      </c>
      <c r="W1503" t="s">
        <v>1270</v>
      </c>
      <c r="X1503">
        <v>2665</v>
      </c>
      <c r="Y1503" t="s">
        <v>257</v>
      </c>
      <c r="AA1503">
        <v>187</v>
      </c>
      <c r="AB1503" t="s">
        <v>4960</v>
      </c>
      <c r="AC1503" t="s">
        <v>4959</v>
      </c>
      <c r="AD1503">
        <v>5</v>
      </c>
      <c r="AE1503">
        <v>713469.42</v>
      </c>
      <c r="AF1503">
        <v>6168911.8499999996</v>
      </c>
    </row>
    <row r="1504" spans="1:32" x14ac:dyDescent="0.25">
      <c r="A1504" s="40">
        <v>1502</v>
      </c>
      <c r="B1504" t="s">
        <v>4961</v>
      </c>
      <c r="C1504">
        <v>120</v>
      </c>
      <c r="D1504">
        <v>1970</v>
      </c>
      <c r="E1504">
        <v>1972</v>
      </c>
      <c r="F1504">
        <v>3</v>
      </c>
      <c r="H1504">
        <v>1</v>
      </c>
      <c r="J1504">
        <v>2</v>
      </c>
      <c r="K1504" t="s">
        <v>247</v>
      </c>
      <c r="L1504">
        <v>2</v>
      </c>
      <c r="M1504">
        <v>1</v>
      </c>
      <c r="N1504">
        <v>154</v>
      </c>
      <c r="O1504">
        <v>154</v>
      </c>
      <c r="P1504">
        <v>154</v>
      </c>
      <c r="Q1504">
        <v>0</v>
      </c>
      <c r="R1504">
        <v>0</v>
      </c>
      <c r="S1504" t="s">
        <v>4962</v>
      </c>
      <c r="T1504">
        <v>7882</v>
      </c>
      <c r="U1504" t="s">
        <v>372</v>
      </c>
      <c r="V1504" t="s">
        <v>372</v>
      </c>
      <c r="W1504" t="s">
        <v>356</v>
      </c>
      <c r="X1504">
        <v>2625</v>
      </c>
      <c r="Y1504" t="s">
        <v>244</v>
      </c>
      <c r="AA1504">
        <v>187</v>
      </c>
      <c r="AB1504" t="s">
        <v>4963</v>
      </c>
      <c r="AC1504" t="s">
        <v>4962</v>
      </c>
      <c r="AD1504">
        <v>5</v>
      </c>
      <c r="AE1504">
        <v>712032.45</v>
      </c>
      <c r="AF1504">
        <v>6171721.5599999996</v>
      </c>
    </row>
    <row r="1505" spans="1:32" x14ac:dyDescent="0.25">
      <c r="A1505" s="40">
        <v>1503</v>
      </c>
      <c r="B1505" t="s">
        <v>4964</v>
      </c>
      <c r="C1505">
        <v>140</v>
      </c>
      <c r="D1505">
        <v>1966</v>
      </c>
      <c r="E1505">
        <v>0</v>
      </c>
      <c r="F1505">
        <v>1</v>
      </c>
      <c r="H1505">
        <v>6</v>
      </c>
      <c r="J1505">
        <v>1</v>
      </c>
      <c r="K1505" t="s">
        <v>240</v>
      </c>
      <c r="M1505">
        <v>3</v>
      </c>
      <c r="N1505">
        <v>526</v>
      </c>
      <c r="O1505">
        <v>1606</v>
      </c>
      <c r="P1505">
        <v>1583</v>
      </c>
      <c r="Q1505">
        <v>0</v>
      </c>
      <c r="R1505">
        <v>0</v>
      </c>
      <c r="S1505" t="s">
        <v>4965</v>
      </c>
      <c r="T1505">
        <v>9267</v>
      </c>
      <c r="U1505" t="s">
        <v>2485</v>
      </c>
      <c r="V1505" t="s">
        <v>2485</v>
      </c>
      <c r="W1505" t="s">
        <v>945</v>
      </c>
      <c r="X1505">
        <v>2665</v>
      </c>
      <c r="Y1505" t="s">
        <v>257</v>
      </c>
      <c r="AA1505">
        <v>187</v>
      </c>
      <c r="AB1505" t="s">
        <v>2486</v>
      </c>
      <c r="AC1505" t="s">
        <v>4965</v>
      </c>
      <c r="AD1505">
        <v>5</v>
      </c>
      <c r="AE1505">
        <v>712859.54</v>
      </c>
      <c r="AF1505">
        <v>6169478.0999999996</v>
      </c>
    </row>
    <row r="1506" spans="1:32" x14ac:dyDescent="0.25">
      <c r="A1506" s="40">
        <v>1504</v>
      </c>
      <c r="B1506" t="s">
        <v>4966</v>
      </c>
      <c r="C1506">
        <v>130</v>
      </c>
      <c r="D1506">
        <v>1978</v>
      </c>
      <c r="E1506">
        <v>0</v>
      </c>
      <c r="F1506">
        <v>4</v>
      </c>
      <c r="H1506">
        <v>1</v>
      </c>
      <c r="J1506">
        <v>1</v>
      </c>
      <c r="K1506" t="s">
        <v>240</v>
      </c>
      <c r="M1506">
        <v>1</v>
      </c>
      <c r="N1506">
        <v>61</v>
      </c>
      <c r="O1506">
        <v>61</v>
      </c>
      <c r="P1506">
        <v>109</v>
      </c>
      <c r="Q1506">
        <v>0</v>
      </c>
      <c r="R1506">
        <v>0</v>
      </c>
      <c r="S1506" t="s">
        <v>4967</v>
      </c>
      <c r="T1506">
        <v>5475</v>
      </c>
      <c r="U1506" t="s">
        <v>3004</v>
      </c>
      <c r="V1506" t="s">
        <v>3004</v>
      </c>
      <c r="W1506" t="s">
        <v>272</v>
      </c>
      <c r="X1506">
        <v>2665</v>
      </c>
      <c r="Y1506" t="s">
        <v>257</v>
      </c>
      <c r="AA1506">
        <v>187</v>
      </c>
      <c r="AB1506" t="s">
        <v>4968</v>
      </c>
      <c r="AC1506" t="s">
        <v>4967</v>
      </c>
      <c r="AD1506">
        <v>5</v>
      </c>
      <c r="AE1506">
        <v>713634.69</v>
      </c>
      <c r="AF1506">
        <v>6169614.1799999997</v>
      </c>
    </row>
    <row r="1507" spans="1:32" x14ac:dyDescent="0.25">
      <c r="A1507" s="40">
        <v>1505</v>
      </c>
      <c r="B1507" t="s">
        <v>4969</v>
      </c>
      <c r="C1507">
        <v>120</v>
      </c>
      <c r="D1507">
        <v>1972</v>
      </c>
      <c r="E1507">
        <v>0</v>
      </c>
      <c r="F1507">
        <v>3</v>
      </c>
      <c r="H1507">
        <v>1</v>
      </c>
      <c r="J1507">
        <v>7</v>
      </c>
      <c r="K1507" t="s">
        <v>253</v>
      </c>
      <c r="M1507">
        <v>1</v>
      </c>
      <c r="N1507">
        <v>138</v>
      </c>
      <c r="O1507">
        <v>138</v>
      </c>
      <c r="P1507">
        <v>138</v>
      </c>
      <c r="Q1507">
        <v>0</v>
      </c>
      <c r="R1507">
        <v>0</v>
      </c>
      <c r="S1507" t="s">
        <v>4970</v>
      </c>
      <c r="T1507">
        <v>6178</v>
      </c>
      <c r="U1507" t="s">
        <v>2647</v>
      </c>
      <c r="V1507" t="s">
        <v>2647</v>
      </c>
      <c r="W1507" t="s">
        <v>268</v>
      </c>
      <c r="X1507">
        <v>2625</v>
      </c>
      <c r="Y1507" t="s">
        <v>244</v>
      </c>
      <c r="AA1507">
        <v>187</v>
      </c>
      <c r="AB1507" t="s">
        <v>4971</v>
      </c>
      <c r="AC1507" t="s">
        <v>4970</v>
      </c>
      <c r="AD1507">
        <v>5</v>
      </c>
      <c r="AE1507">
        <v>711590.58</v>
      </c>
      <c r="AF1507">
        <v>6171601.46</v>
      </c>
    </row>
    <row r="1508" spans="1:32" x14ac:dyDescent="0.25">
      <c r="A1508" s="40">
        <v>1506</v>
      </c>
      <c r="B1508" t="s">
        <v>4972</v>
      </c>
      <c r="C1508">
        <v>120</v>
      </c>
      <c r="D1508">
        <v>1976</v>
      </c>
      <c r="E1508">
        <v>0</v>
      </c>
      <c r="F1508">
        <v>5</v>
      </c>
      <c r="H1508">
        <v>1</v>
      </c>
      <c r="J1508">
        <v>2</v>
      </c>
      <c r="K1508" t="s">
        <v>260</v>
      </c>
      <c r="M1508">
        <v>1</v>
      </c>
      <c r="N1508">
        <v>103</v>
      </c>
      <c r="O1508">
        <v>103</v>
      </c>
      <c r="P1508">
        <v>172</v>
      </c>
      <c r="Q1508">
        <v>0</v>
      </c>
      <c r="R1508">
        <v>0</v>
      </c>
      <c r="S1508" t="s">
        <v>4973</v>
      </c>
      <c r="T1508">
        <v>2236</v>
      </c>
      <c r="U1508" t="s">
        <v>4295</v>
      </c>
      <c r="V1508" t="s">
        <v>4295</v>
      </c>
      <c r="W1508" t="s">
        <v>569</v>
      </c>
      <c r="X1508">
        <v>2665</v>
      </c>
      <c r="Y1508" t="s">
        <v>257</v>
      </c>
      <c r="AA1508">
        <v>187</v>
      </c>
      <c r="AB1508" t="s">
        <v>4974</v>
      </c>
      <c r="AC1508" t="s">
        <v>4973</v>
      </c>
      <c r="AD1508">
        <v>5</v>
      </c>
      <c r="AE1508">
        <v>713280.17</v>
      </c>
      <c r="AF1508">
        <v>6168658.5899999999</v>
      </c>
    </row>
    <row r="1509" spans="1:32" x14ac:dyDescent="0.25">
      <c r="A1509" s="40">
        <v>1507</v>
      </c>
      <c r="B1509" t="s">
        <v>4975</v>
      </c>
      <c r="C1509">
        <v>120</v>
      </c>
      <c r="D1509">
        <v>1969</v>
      </c>
      <c r="E1509">
        <v>0</v>
      </c>
      <c r="F1509">
        <v>3</v>
      </c>
      <c r="H1509">
        <v>1</v>
      </c>
      <c r="J1509">
        <v>1</v>
      </c>
      <c r="K1509" t="s">
        <v>240</v>
      </c>
      <c r="M1509">
        <v>1</v>
      </c>
      <c r="N1509">
        <v>125</v>
      </c>
      <c r="O1509">
        <v>125</v>
      </c>
      <c r="P1509">
        <v>125</v>
      </c>
      <c r="Q1509">
        <v>0</v>
      </c>
      <c r="R1509">
        <v>0</v>
      </c>
      <c r="S1509" t="s">
        <v>4976</v>
      </c>
      <c r="T1509">
        <v>6391</v>
      </c>
      <c r="U1509" t="s">
        <v>539</v>
      </c>
      <c r="V1509" t="s">
        <v>539</v>
      </c>
      <c r="W1509" t="s">
        <v>4977</v>
      </c>
      <c r="X1509">
        <v>2625</v>
      </c>
      <c r="Y1509" t="s">
        <v>244</v>
      </c>
      <c r="AA1509">
        <v>187</v>
      </c>
      <c r="AB1509" t="s">
        <v>4978</v>
      </c>
      <c r="AC1509" t="s">
        <v>4976</v>
      </c>
      <c r="AD1509">
        <v>5</v>
      </c>
      <c r="AE1509">
        <v>711219.95</v>
      </c>
      <c r="AF1509">
        <v>6172016.8499999996</v>
      </c>
    </row>
    <row r="1510" spans="1:32" x14ac:dyDescent="0.25">
      <c r="A1510" s="40">
        <v>1508</v>
      </c>
      <c r="B1510" t="s">
        <v>4979</v>
      </c>
      <c r="C1510">
        <v>120</v>
      </c>
      <c r="D1510">
        <v>1988</v>
      </c>
      <c r="E1510">
        <v>2015</v>
      </c>
      <c r="F1510">
        <v>4</v>
      </c>
      <c r="H1510">
        <v>1</v>
      </c>
      <c r="J1510">
        <v>2</v>
      </c>
      <c r="K1510" t="s">
        <v>260</v>
      </c>
      <c r="M1510">
        <v>1</v>
      </c>
      <c r="N1510">
        <v>124</v>
      </c>
      <c r="O1510">
        <v>124</v>
      </c>
      <c r="P1510">
        <v>152</v>
      </c>
      <c r="Q1510">
        <v>0</v>
      </c>
      <c r="R1510">
        <v>0</v>
      </c>
      <c r="S1510" t="s">
        <v>4980</v>
      </c>
      <c r="T1510">
        <v>5510</v>
      </c>
      <c r="U1510" t="s">
        <v>3897</v>
      </c>
      <c r="V1510" t="s">
        <v>3897</v>
      </c>
      <c r="W1510" t="s">
        <v>408</v>
      </c>
      <c r="X1510">
        <v>2625</v>
      </c>
      <c r="Y1510" t="s">
        <v>244</v>
      </c>
      <c r="AA1510">
        <v>187</v>
      </c>
      <c r="AB1510" t="s">
        <v>4981</v>
      </c>
      <c r="AC1510" t="s">
        <v>4980</v>
      </c>
      <c r="AD1510">
        <v>5</v>
      </c>
      <c r="AE1510">
        <v>711760.02</v>
      </c>
      <c r="AF1510">
        <v>6170387.6900000004</v>
      </c>
    </row>
    <row r="1511" spans="1:32" x14ac:dyDescent="0.25">
      <c r="A1511" s="40">
        <v>1509</v>
      </c>
      <c r="B1511" t="s">
        <v>4982</v>
      </c>
      <c r="C1511">
        <v>120</v>
      </c>
      <c r="D1511">
        <v>1971</v>
      </c>
      <c r="E1511">
        <v>0</v>
      </c>
      <c r="F1511">
        <v>3</v>
      </c>
      <c r="H1511">
        <v>1</v>
      </c>
      <c r="J1511">
        <v>2</v>
      </c>
      <c r="K1511" t="s">
        <v>260</v>
      </c>
      <c r="M1511">
        <v>1</v>
      </c>
      <c r="N1511">
        <v>154</v>
      </c>
      <c r="O1511">
        <v>154</v>
      </c>
      <c r="P1511">
        <v>154</v>
      </c>
      <c r="Q1511">
        <v>0</v>
      </c>
      <c r="R1511">
        <v>0</v>
      </c>
      <c r="S1511" t="s">
        <v>4983</v>
      </c>
      <c r="T1511">
        <v>6178</v>
      </c>
      <c r="U1511" t="s">
        <v>2647</v>
      </c>
      <c r="V1511" t="s">
        <v>2647</v>
      </c>
      <c r="W1511" t="s">
        <v>927</v>
      </c>
      <c r="X1511">
        <v>2625</v>
      </c>
      <c r="Y1511" t="s">
        <v>244</v>
      </c>
      <c r="AA1511">
        <v>187</v>
      </c>
      <c r="AB1511" t="s">
        <v>4984</v>
      </c>
      <c r="AC1511" t="s">
        <v>4983</v>
      </c>
      <c r="AD1511">
        <v>5</v>
      </c>
      <c r="AE1511">
        <v>711693.68</v>
      </c>
      <c r="AF1511">
        <v>6171675.7300000004</v>
      </c>
    </row>
    <row r="1512" spans="1:32" x14ac:dyDescent="0.25">
      <c r="A1512" s="40">
        <v>1510</v>
      </c>
      <c r="B1512" t="s">
        <v>4985</v>
      </c>
      <c r="C1512">
        <v>120</v>
      </c>
      <c r="D1512">
        <v>1986</v>
      </c>
      <c r="E1512">
        <v>1996</v>
      </c>
      <c r="F1512">
        <v>4</v>
      </c>
      <c r="H1512">
        <v>1</v>
      </c>
      <c r="J1512">
        <v>2</v>
      </c>
      <c r="K1512" t="s">
        <v>260</v>
      </c>
      <c r="M1512">
        <v>1</v>
      </c>
      <c r="N1512">
        <v>84</v>
      </c>
      <c r="O1512">
        <v>84</v>
      </c>
      <c r="P1512">
        <v>150</v>
      </c>
      <c r="Q1512">
        <v>0</v>
      </c>
      <c r="R1512">
        <v>0</v>
      </c>
      <c r="S1512" t="s">
        <v>4986</v>
      </c>
      <c r="T1512">
        <v>5510</v>
      </c>
      <c r="U1512" t="s">
        <v>3897</v>
      </c>
      <c r="V1512" t="s">
        <v>3897</v>
      </c>
      <c r="W1512" t="s">
        <v>393</v>
      </c>
      <c r="X1512">
        <v>2625</v>
      </c>
      <c r="Y1512" t="s">
        <v>244</v>
      </c>
      <c r="AA1512">
        <v>187</v>
      </c>
      <c r="AB1512" t="s">
        <v>4987</v>
      </c>
      <c r="AC1512" t="s">
        <v>4986</v>
      </c>
      <c r="AD1512">
        <v>5</v>
      </c>
      <c r="AE1512">
        <v>711777.69</v>
      </c>
      <c r="AF1512">
        <v>6170363.0599999996</v>
      </c>
    </row>
    <row r="1513" spans="1:32" x14ac:dyDescent="0.25">
      <c r="A1513" s="40">
        <v>1511</v>
      </c>
      <c r="B1513" t="s">
        <v>4988</v>
      </c>
      <c r="C1513">
        <v>130</v>
      </c>
      <c r="D1513">
        <v>1978</v>
      </c>
      <c r="E1513">
        <v>0</v>
      </c>
      <c r="F1513">
        <v>4</v>
      </c>
      <c r="H1513">
        <v>1</v>
      </c>
      <c r="J1513">
        <v>1</v>
      </c>
      <c r="K1513" t="s">
        <v>240</v>
      </c>
      <c r="M1513">
        <v>1</v>
      </c>
      <c r="N1513">
        <v>63</v>
      </c>
      <c r="O1513">
        <v>63</v>
      </c>
      <c r="P1513">
        <v>112</v>
      </c>
      <c r="Q1513">
        <v>0</v>
      </c>
      <c r="R1513">
        <v>0</v>
      </c>
      <c r="S1513" t="s">
        <v>4989</v>
      </c>
      <c r="T1513">
        <v>7375</v>
      </c>
      <c r="U1513" t="s">
        <v>4405</v>
      </c>
      <c r="V1513" t="s">
        <v>4405</v>
      </c>
      <c r="W1513" t="s">
        <v>721</v>
      </c>
      <c r="X1513">
        <v>2665</v>
      </c>
      <c r="Y1513" t="s">
        <v>257</v>
      </c>
      <c r="AA1513">
        <v>187</v>
      </c>
      <c r="AB1513" t="s">
        <v>4990</v>
      </c>
      <c r="AC1513" t="s">
        <v>4989</v>
      </c>
      <c r="AD1513">
        <v>5</v>
      </c>
      <c r="AE1513">
        <v>713774.97</v>
      </c>
      <c r="AF1513">
        <v>6169535.75</v>
      </c>
    </row>
    <row r="1514" spans="1:32" x14ac:dyDescent="0.25">
      <c r="A1514" s="40">
        <v>1512</v>
      </c>
      <c r="B1514" t="s">
        <v>4991</v>
      </c>
      <c r="C1514">
        <v>140</v>
      </c>
      <c r="D1514">
        <v>1966</v>
      </c>
      <c r="E1514">
        <v>0</v>
      </c>
      <c r="F1514">
        <v>1</v>
      </c>
      <c r="H1514">
        <v>6</v>
      </c>
      <c r="J1514">
        <v>1</v>
      </c>
      <c r="K1514" t="s">
        <v>240</v>
      </c>
      <c r="M1514">
        <v>3</v>
      </c>
      <c r="N1514">
        <v>526</v>
      </c>
      <c r="O1514">
        <v>1623</v>
      </c>
      <c r="P1514">
        <v>1578</v>
      </c>
      <c r="Q1514">
        <v>0</v>
      </c>
      <c r="R1514">
        <v>0</v>
      </c>
      <c r="S1514" t="s">
        <v>4992</v>
      </c>
      <c r="T1514">
        <v>9267</v>
      </c>
      <c r="U1514" t="s">
        <v>2485</v>
      </c>
      <c r="V1514" t="s">
        <v>2485</v>
      </c>
      <c r="W1514" t="s">
        <v>1105</v>
      </c>
      <c r="X1514">
        <v>2665</v>
      </c>
      <c r="Y1514" t="s">
        <v>257</v>
      </c>
      <c r="AA1514">
        <v>187</v>
      </c>
      <c r="AB1514" t="s">
        <v>2486</v>
      </c>
      <c r="AC1514" t="s">
        <v>4992</v>
      </c>
      <c r="AD1514">
        <v>5</v>
      </c>
      <c r="AE1514">
        <v>712839.85</v>
      </c>
      <c r="AF1514">
        <v>6169499.9800000004</v>
      </c>
    </row>
    <row r="1515" spans="1:32" x14ac:dyDescent="0.25">
      <c r="A1515" s="40">
        <v>1513</v>
      </c>
      <c r="B1515" t="s">
        <v>4993</v>
      </c>
      <c r="C1515">
        <v>130</v>
      </c>
      <c r="D1515">
        <v>1962</v>
      </c>
      <c r="E1515">
        <v>1982</v>
      </c>
      <c r="F1515">
        <v>3</v>
      </c>
      <c r="H1515">
        <v>2</v>
      </c>
      <c r="J1515">
        <v>2</v>
      </c>
      <c r="K1515" t="s">
        <v>260</v>
      </c>
      <c r="M1515">
        <v>1</v>
      </c>
      <c r="N1515">
        <v>88</v>
      </c>
      <c r="O1515">
        <v>88</v>
      </c>
      <c r="P1515">
        <v>88</v>
      </c>
      <c r="Q1515">
        <v>0</v>
      </c>
      <c r="R1515">
        <v>0</v>
      </c>
      <c r="S1515" t="s">
        <v>4994</v>
      </c>
      <c r="T1515">
        <v>7349</v>
      </c>
      <c r="U1515" t="s">
        <v>3232</v>
      </c>
      <c r="V1515" t="s">
        <v>3232</v>
      </c>
      <c r="W1515" t="s">
        <v>268</v>
      </c>
      <c r="X1515">
        <v>2665</v>
      </c>
      <c r="Y1515" t="s">
        <v>257</v>
      </c>
      <c r="AA1515">
        <v>187</v>
      </c>
      <c r="AB1515" t="s">
        <v>4995</v>
      </c>
      <c r="AC1515" t="s">
        <v>4994</v>
      </c>
      <c r="AD1515">
        <v>5</v>
      </c>
      <c r="AE1515">
        <v>713530.31</v>
      </c>
      <c r="AF1515">
        <v>6168911.9100000001</v>
      </c>
    </row>
    <row r="1516" spans="1:32" x14ac:dyDescent="0.25">
      <c r="A1516" s="40">
        <v>1514</v>
      </c>
      <c r="B1516" t="s">
        <v>4996</v>
      </c>
      <c r="C1516">
        <v>120</v>
      </c>
      <c r="D1516">
        <v>1972</v>
      </c>
      <c r="E1516">
        <v>1989</v>
      </c>
      <c r="F1516">
        <v>1</v>
      </c>
      <c r="H1516">
        <v>1</v>
      </c>
      <c r="J1516">
        <v>2</v>
      </c>
      <c r="K1516" t="s">
        <v>260</v>
      </c>
      <c r="L1516">
        <v>2</v>
      </c>
      <c r="M1516">
        <v>1</v>
      </c>
      <c r="N1516">
        <v>161</v>
      </c>
      <c r="O1516">
        <v>161</v>
      </c>
      <c r="P1516">
        <v>135</v>
      </c>
      <c r="Q1516">
        <v>0</v>
      </c>
      <c r="R1516">
        <v>0</v>
      </c>
      <c r="S1516" t="s">
        <v>4997</v>
      </c>
      <c r="T1516">
        <v>7882</v>
      </c>
      <c r="U1516" t="s">
        <v>372</v>
      </c>
      <c r="V1516" t="s">
        <v>372</v>
      </c>
      <c r="W1516" t="s">
        <v>272</v>
      </c>
      <c r="X1516">
        <v>2625</v>
      </c>
      <c r="Y1516" t="s">
        <v>244</v>
      </c>
      <c r="AA1516">
        <v>187</v>
      </c>
      <c r="AB1516" t="s">
        <v>4998</v>
      </c>
      <c r="AC1516" t="s">
        <v>4997</v>
      </c>
      <c r="AD1516">
        <v>5</v>
      </c>
      <c r="AE1516">
        <v>712106.52</v>
      </c>
      <c r="AF1516">
        <v>6171683.4699999997</v>
      </c>
    </row>
    <row r="1517" spans="1:32" x14ac:dyDescent="0.25">
      <c r="A1517" s="40">
        <v>1515</v>
      </c>
      <c r="B1517" t="s">
        <v>4999</v>
      </c>
      <c r="C1517">
        <v>120</v>
      </c>
      <c r="D1517">
        <v>1959</v>
      </c>
      <c r="E1517">
        <v>1999</v>
      </c>
      <c r="F1517">
        <v>4</v>
      </c>
      <c r="H1517">
        <v>5</v>
      </c>
      <c r="J1517">
        <v>2</v>
      </c>
      <c r="K1517" t="s">
        <v>260</v>
      </c>
      <c r="M1517">
        <v>1</v>
      </c>
      <c r="N1517">
        <v>145</v>
      </c>
      <c r="O1517">
        <v>145</v>
      </c>
      <c r="P1517">
        <v>145</v>
      </c>
      <c r="Q1517">
        <v>0</v>
      </c>
      <c r="R1517">
        <v>0</v>
      </c>
      <c r="S1517" t="s">
        <v>5000</v>
      </c>
      <c r="T1517">
        <v>7349</v>
      </c>
      <c r="U1517" t="s">
        <v>3232</v>
      </c>
      <c r="V1517" t="s">
        <v>3232</v>
      </c>
      <c r="W1517" t="s">
        <v>394</v>
      </c>
      <c r="X1517">
        <v>2665</v>
      </c>
      <c r="Y1517" t="s">
        <v>257</v>
      </c>
      <c r="AA1517">
        <v>187</v>
      </c>
      <c r="AB1517" t="s">
        <v>5001</v>
      </c>
      <c r="AC1517" t="s">
        <v>5000</v>
      </c>
      <c r="AD1517">
        <v>5</v>
      </c>
      <c r="AE1517">
        <v>713444.29</v>
      </c>
      <c r="AF1517">
        <v>6168959.9299999997</v>
      </c>
    </row>
    <row r="1518" spans="1:32" x14ac:dyDescent="0.25">
      <c r="A1518" s="40">
        <v>1516</v>
      </c>
      <c r="B1518" t="s">
        <v>5002</v>
      </c>
      <c r="C1518">
        <v>120</v>
      </c>
      <c r="D1518">
        <v>1970</v>
      </c>
      <c r="E1518">
        <v>0</v>
      </c>
      <c r="F1518">
        <v>3</v>
      </c>
      <c r="H1518">
        <v>1</v>
      </c>
      <c r="J1518">
        <v>2</v>
      </c>
      <c r="K1518" t="s">
        <v>260</v>
      </c>
      <c r="M1518">
        <v>1</v>
      </c>
      <c r="N1518">
        <v>152</v>
      </c>
      <c r="O1518">
        <v>152</v>
      </c>
      <c r="P1518">
        <v>152</v>
      </c>
      <c r="Q1518">
        <v>0</v>
      </c>
      <c r="R1518">
        <v>0</v>
      </c>
      <c r="S1518" t="s">
        <v>5003</v>
      </c>
      <c r="T1518">
        <v>7882</v>
      </c>
      <c r="U1518" t="s">
        <v>372</v>
      </c>
      <c r="V1518" t="s">
        <v>372</v>
      </c>
      <c r="W1518" t="s">
        <v>558</v>
      </c>
      <c r="X1518">
        <v>2625</v>
      </c>
      <c r="Y1518" t="s">
        <v>244</v>
      </c>
      <c r="AA1518">
        <v>187</v>
      </c>
      <c r="AB1518" t="s">
        <v>5004</v>
      </c>
      <c r="AC1518" t="s">
        <v>5003</v>
      </c>
      <c r="AD1518">
        <v>5</v>
      </c>
      <c r="AE1518">
        <v>711860.05</v>
      </c>
      <c r="AF1518">
        <v>6171700.3099999996</v>
      </c>
    </row>
    <row r="1519" spans="1:32" x14ac:dyDescent="0.25">
      <c r="A1519" s="40">
        <v>1517</v>
      </c>
      <c r="B1519" t="s">
        <v>5005</v>
      </c>
      <c r="C1519">
        <v>130</v>
      </c>
      <c r="D1519">
        <v>1978</v>
      </c>
      <c r="E1519">
        <v>0</v>
      </c>
      <c r="F1519">
        <v>4</v>
      </c>
      <c r="H1519">
        <v>1</v>
      </c>
      <c r="J1519">
        <v>1</v>
      </c>
      <c r="K1519" t="s">
        <v>240</v>
      </c>
      <c r="M1519">
        <v>1</v>
      </c>
      <c r="N1519">
        <v>61</v>
      </c>
      <c r="O1519">
        <v>61</v>
      </c>
      <c r="P1519">
        <v>109</v>
      </c>
      <c r="Q1519">
        <v>0</v>
      </c>
      <c r="R1519">
        <v>0</v>
      </c>
      <c r="S1519" t="s">
        <v>5006</v>
      </c>
      <c r="T1519">
        <v>3875</v>
      </c>
      <c r="U1519" t="s">
        <v>4412</v>
      </c>
      <c r="V1519" t="s">
        <v>4412</v>
      </c>
      <c r="W1519" t="s">
        <v>569</v>
      </c>
      <c r="X1519">
        <v>2665</v>
      </c>
      <c r="Y1519" t="s">
        <v>257</v>
      </c>
      <c r="AA1519">
        <v>187</v>
      </c>
      <c r="AB1519" t="s">
        <v>5007</v>
      </c>
      <c r="AC1519" t="s">
        <v>5006</v>
      </c>
      <c r="AD1519">
        <v>5</v>
      </c>
      <c r="AE1519">
        <v>713443.9</v>
      </c>
      <c r="AF1519">
        <v>6169721.7800000003</v>
      </c>
    </row>
    <row r="1520" spans="1:32" x14ac:dyDescent="0.25">
      <c r="A1520" s="40">
        <v>1518</v>
      </c>
      <c r="B1520" t="s">
        <v>5008</v>
      </c>
      <c r="C1520">
        <v>120</v>
      </c>
      <c r="D1520">
        <v>1973</v>
      </c>
      <c r="E1520">
        <v>0</v>
      </c>
      <c r="F1520">
        <v>3</v>
      </c>
      <c r="H1520">
        <v>1</v>
      </c>
      <c r="J1520">
        <v>2</v>
      </c>
      <c r="K1520" t="s">
        <v>260</v>
      </c>
      <c r="L1520">
        <v>2</v>
      </c>
      <c r="M1520">
        <v>1</v>
      </c>
      <c r="N1520">
        <v>109</v>
      </c>
      <c r="O1520">
        <v>109</v>
      </c>
      <c r="P1520">
        <v>109</v>
      </c>
      <c r="Q1520">
        <v>0</v>
      </c>
      <c r="R1520">
        <v>0</v>
      </c>
      <c r="S1520" t="s">
        <v>5009</v>
      </c>
      <c r="T1520">
        <v>6710</v>
      </c>
      <c r="U1520" t="s">
        <v>327</v>
      </c>
      <c r="V1520" t="s">
        <v>327</v>
      </c>
      <c r="W1520" t="s">
        <v>5010</v>
      </c>
      <c r="X1520">
        <v>2625</v>
      </c>
      <c r="Y1520" t="s">
        <v>244</v>
      </c>
      <c r="AA1520">
        <v>187</v>
      </c>
      <c r="AB1520" t="s">
        <v>5011</v>
      </c>
      <c r="AC1520" t="s">
        <v>5009</v>
      </c>
      <c r="AD1520">
        <v>5</v>
      </c>
      <c r="AE1520">
        <v>710740.03</v>
      </c>
      <c r="AF1520">
        <v>6172049.2999999998</v>
      </c>
    </row>
    <row r="1521" spans="1:32" x14ac:dyDescent="0.25">
      <c r="A1521" s="40">
        <v>1519</v>
      </c>
      <c r="B1521" t="s">
        <v>5012</v>
      </c>
      <c r="C1521">
        <v>130</v>
      </c>
      <c r="D1521">
        <v>1977</v>
      </c>
      <c r="E1521">
        <v>0</v>
      </c>
      <c r="F1521">
        <v>4</v>
      </c>
      <c r="H1521">
        <v>1</v>
      </c>
      <c r="J1521">
        <v>1</v>
      </c>
      <c r="K1521" t="s">
        <v>240</v>
      </c>
      <c r="M1521">
        <v>1</v>
      </c>
      <c r="N1521">
        <v>58</v>
      </c>
      <c r="O1521">
        <v>58</v>
      </c>
      <c r="P1521">
        <v>102</v>
      </c>
      <c r="Q1521">
        <v>0</v>
      </c>
      <c r="R1521">
        <v>0</v>
      </c>
      <c r="S1521" t="s">
        <v>5013</v>
      </c>
      <c r="T1521">
        <v>275</v>
      </c>
      <c r="U1521" t="s">
        <v>3090</v>
      </c>
      <c r="V1521" t="s">
        <v>3090</v>
      </c>
      <c r="W1521" t="s">
        <v>1728</v>
      </c>
      <c r="X1521">
        <v>2665</v>
      </c>
      <c r="Y1521" t="s">
        <v>257</v>
      </c>
      <c r="AA1521">
        <v>187</v>
      </c>
      <c r="AB1521" t="s">
        <v>5014</v>
      </c>
      <c r="AC1521" t="s">
        <v>5013</v>
      </c>
      <c r="AD1521">
        <v>5</v>
      </c>
      <c r="AE1521">
        <v>713513.96</v>
      </c>
      <c r="AF1521">
        <v>6169567.5800000001</v>
      </c>
    </row>
    <row r="1522" spans="1:32" x14ac:dyDescent="0.25">
      <c r="A1522" s="40">
        <v>1520</v>
      </c>
      <c r="B1522" t="s">
        <v>5015</v>
      </c>
      <c r="C1522">
        <v>130</v>
      </c>
      <c r="D1522">
        <v>1977</v>
      </c>
      <c r="E1522">
        <v>0</v>
      </c>
      <c r="F1522">
        <v>4</v>
      </c>
      <c r="H1522">
        <v>1</v>
      </c>
      <c r="J1522">
        <v>1</v>
      </c>
      <c r="K1522" t="s">
        <v>240</v>
      </c>
      <c r="M1522">
        <v>1</v>
      </c>
      <c r="N1522">
        <v>71</v>
      </c>
      <c r="O1522">
        <v>71</v>
      </c>
      <c r="P1522">
        <v>102</v>
      </c>
      <c r="Q1522">
        <v>0</v>
      </c>
      <c r="R1522">
        <v>0</v>
      </c>
      <c r="S1522" t="s">
        <v>5016</v>
      </c>
      <c r="T1522">
        <v>1075</v>
      </c>
      <c r="U1522" t="s">
        <v>4508</v>
      </c>
      <c r="V1522" t="s">
        <v>4508</v>
      </c>
      <c r="W1522" t="s">
        <v>569</v>
      </c>
      <c r="X1522">
        <v>2665</v>
      </c>
      <c r="Y1522" t="s">
        <v>257</v>
      </c>
      <c r="AA1522">
        <v>187</v>
      </c>
      <c r="AB1522" t="s">
        <v>5017</v>
      </c>
      <c r="AC1522" t="s">
        <v>5016</v>
      </c>
      <c r="AD1522">
        <v>5</v>
      </c>
      <c r="AE1522">
        <v>713638</v>
      </c>
      <c r="AF1522">
        <v>6169488.29</v>
      </c>
    </row>
    <row r="1523" spans="1:32" x14ac:dyDescent="0.25">
      <c r="A1523" s="40">
        <v>1521</v>
      </c>
      <c r="B1523" t="s">
        <v>5018</v>
      </c>
      <c r="C1523">
        <v>130</v>
      </c>
      <c r="D1523">
        <v>1978</v>
      </c>
      <c r="E1523">
        <v>0</v>
      </c>
      <c r="F1523">
        <v>1</v>
      </c>
      <c r="H1523">
        <v>5</v>
      </c>
      <c r="J1523">
        <v>1</v>
      </c>
      <c r="K1523" t="s">
        <v>240</v>
      </c>
      <c r="L1523">
        <v>2</v>
      </c>
      <c r="M1523">
        <v>1</v>
      </c>
      <c r="N1523">
        <v>101</v>
      </c>
      <c r="O1523">
        <v>101</v>
      </c>
      <c r="P1523">
        <v>101</v>
      </c>
      <c r="Q1523">
        <v>0</v>
      </c>
      <c r="R1523">
        <v>0</v>
      </c>
      <c r="S1523" t="s">
        <v>5019</v>
      </c>
      <c r="T1523">
        <v>2556</v>
      </c>
      <c r="U1523" t="s">
        <v>317</v>
      </c>
      <c r="V1523" t="s">
        <v>317</v>
      </c>
      <c r="W1523" t="s">
        <v>323</v>
      </c>
      <c r="X1523">
        <v>2625</v>
      </c>
      <c r="Y1523" t="s">
        <v>244</v>
      </c>
      <c r="AA1523">
        <v>187</v>
      </c>
      <c r="AB1523" t="s">
        <v>5020</v>
      </c>
      <c r="AC1523" t="s">
        <v>5019</v>
      </c>
      <c r="AD1523">
        <v>5</v>
      </c>
      <c r="AE1523">
        <v>711790.02</v>
      </c>
      <c r="AF1523">
        <v>6172530.2699999996</v>
      </c>
    </row>
    <row r="1524" spans="1:32" x14ac:dyDescent="0.25">
      <c r="A1524" s="40">
        <v>1522</v>
      </c>
      <c r="B1524" t="s">
        <v>5021</v>
      </c>
      <c r="C1524">
        <v>130</v>
      </c>
      <c r="D1524">
        <v>1977</v>
      </c>
      <c r="E1524">
        <v>0</v>
      </c>
      <c r="F1524">
        <v>4</v>
      </c>
      <c r="H1524">
        <v>1</v>
      </c>
      <c r="J1524">
        <v>1</v>
      </c>
      <c r="K1524" t="s">
        <v>240</v>
      </c>
      <c r="M1524">
        <v>1</v>
      </c>
      <c r="N1524">
        <v>58</v>
      </c>
      <c r="O1524">
        <v>58</v>
      </c>
      <c r="P1524">
        <v>102</v>
      </c>
      <c r="Q1524">
        <v>0</v>
      </c>
      <c r="R1524">
        <v>0</v>
      </c>
      <c r="S1524" t="s">
        <v>5022</v>
      </c>
      <c r="T1524">
        <v>275</v>
      </c>
      <c r="U1524" t="s">
        <v>3090</v>
      </c>
      <c r="V1524" t="s">
        <v>3090</v>
      </c>
      <c r="W1524" t="s">
        <v>250</v>
      </c>
      <c r="X1524">
        <v>2665</v>
      </c>
      <c r="Y1524" t="s">
        <v>257</v>
      </c>
      <c r="AA1524">
        <v>187</v>
      </c>
      <c r="AB1524" t="s">
        <v>5023</v>
      </c>
      <c r="AC1524" t="s">
        <v>5022</v>
      </c>
      <c r="AD1524">
        <v>5</v>
      </c>
      <c r="AE1524">
        <v>713524.13</v>
      </c>
      <c r="AF1524">
        <v>6169574.0300000003</v>
      </c>
    </row>
    <row r="1525" spans="1:32" x14ac:dyDescent="0.25">
      <c r="A1525" s="40">
        <v>1523</v>
      </c>
      <c r="B1525" t="s">
        <v>5024</v>
      </c>
      <c r="C1525">
        <v>120</v>
      </c>
      <c r="D1525">
        <v>1989</v>
      </c>
      <c r="E1525">
        <v>0</v>
      </c>
      <c r="F1525">
        <v>4</v>
      </c>
      <c r="H1525">
        <v>1</v>
      </c>
      <c r="J1525">
        <v>2</v>
      </c>
      <c r="K1525" t="s">
        <v>260</v>
      </c>
      <c r="M1525">
        <v>1</v>
      </c>
      <c r="N1525">
        <v>129</v>
      </c>
      <c r="O1525">
        <v>129</v>
      </c>
      <c r="P1525">
        <v>181</v>
      </c>
      <c r="Q1525">
        <v>0</v>
      </c>
      <c r="R1525">
        <v>0</v>
      </c>
      <c r="S1525" t="s">
        <v>5025</v>
      </c>
      <c r="T1525">
        <v>2236</v>
      </c>
      <c r="U1525" t="s">
        <v>4295</v>
      </c>
      <c r="V1525" t="s">
        <v>4295</v>
      </c>
      <c r="W1525" t="s">
        <v>341</v>
      </c>
      <c r="X1525">
        <v>2665</v>
      </c>
      <c r="Y1525" t="s">
        <v>257</v>
      </c>
      <c r="AA1525">
        <v>187</v>
      </c>
      <c r="AB1525" t="s">
        <v>5026</v>
      </c>
      <c r="AC1525" t="s">
        <v>5025</v>
      </c>
      <c r="AD1525">
        <v>5</v>
      </c>
      <c r="AE1525">
        <v>713352.85</v>
      </c>
      <c r="AF1525">
        <v>6168491</v>
      </c>
    </row>
    <row r="1526" spans="1:32" x14ac:dyDescent="0.25">
      <c r="A1526" s="40">
        <v>1524</v>
      </c>
      <c r="B1526" t="s">
        <v>5027</v>
      </c>
      <c r="C1526">
        <v>120</v>
      </c>
      <c r="D1526">
        <v>1966</v>
      </c>
      <c r="E1526">
        <v>0</v>
      </c>
      <c r="F1526">
        <v>3</v>
      </c>
      <c r="H1526">
        <v>1</v>
      </c>
      <c r="J1526">
        <v>1</v>
      </c>
      <c r="K1526" t="s">
        <v>240</v>
      </c>
      <c r="M1526">
        <v>1</v>
      </c>
      <c r="N1526">
        <v>136</v>
      </c>
      <c r="O1526">
        <v>136</v>
      </c>
      <c r="P1526">
        <v>136</v>
      </c>
      <c r="Q1526">
        <v>0</v>
      </c>
      <c r="R1526">
        <v>0</v>
      </c>
      <c r="S1526" t="s">
        <v>5028</v>
      </c>
      <c r="T1526">
        <v>6391</v>
      </c>
      <c r="U1526" t="s">
        <v>539</v>
      </c>
      <c r="V1526" t="s">
        <v>539</v>
      </c>
      <c r="W1526" t="s">
        <v>1053</v>
      </c>
      <c r="X1526">
        <v>2625</v>
      </c>
      <c r="Y1526" t="s">
        <v>244</v>
      </c>
      <c r="AA1526">
        <v>187</v>
      </c>
      <c r="AB1526" t="s">
        <v>5029</v>
      </c>
      <c r="AC1526" t="s">
        <v>5028</v>
      </c>
      <c r="AD1526">
        <v>5</v>
      </c>
      <c r="AE1526">
        <v>711226.74</v>
      </c>
      <c r="AF1526">
        <v>6171896.9400000004</v>
      </c>
    </row>
    <row r="1527" spans="1:32" x14ac:dyDescent="0.25">
      <c r="A1527" s="40">
        <v>1525</v>
      </c>
      <c r="B1527" t="s">
        <v>5030</v>
      </c>
      <c r="C1527">
        <v>120</v>
      </c>
      <c r="D1527">
        <v>1970</v>
      </c>
      <c r="E1527">
        <v>0</v>
      </c>
      <c r="F1527">
        <v>3</v>
      </c>
      <c r="H1527">
        <v>1</v>
      </c>
      <c r="J1527">
        <v>2</v>
      </c>
      <c r="K1527" t="s">
        <v>260</v>
      </c>
      <c r="M1527">
        <v>1</v>
      </c>
      <c r="N1527">
        <v>138</v>
      </c>
      <c r="O1527">
        <v>138</v>
      </c>
      <c r="P1527">
        <v>138</v>
      </c>
      <c r="Q1527">
        <v>0</v>
      </c>
      <c r="R1527">
        <v>0</v>
      </c>
      <c r="S1527" t="s">
        <v>5031</v>
      </c>
      <c r="T1527">
        <v>6178</v>
      </c>
      <c r="U1527" t="s">
        <v>2647</v>
      </c>
      <c r="V1527" t="s">
        <v>2647</v>
      </c>
      <c r="W1527" t="s">
        <v>1728</v>
      </c>
      <c r="X1527">
        <v>2625</v>
      </c>
      <c r="Y1527" t="s">
        <v>244</v>
      </c>
      <c r="AA1527">
        <v>187</v>
      </c>
      <c r="AB1527" t="s">
        <v>5032</v>
      </c>
      <c r="AC1527" t="s">
        <v>5031</v>
      </c>
      <c r="AD1527">
        <v>5</v>
      </c>
      <c r="AE1527">
        <v>711567.06</v>
      </c>
      <c r="AF1527">
        <v>6171791.0599999996</v>
      </c>
    </row>
    <row r="1528" spans="1:32" x14ac:dyDescent="0.25">
      <c r="A1528" s="40">
        <v>1526</v>
      </c>
      <c r="B1528" t="s">
        <v>5033</v>
      </c>
      <c r="C1528">
        <v>120</v>
      </c>
      <c r="D1528">
        <v>1912</v>
      </c>
      <c r="E1528">
        <v>0</v>
      </c>
      <c r="F1528">
        <v>5</v>
      </c>
      <c r="H1528">
        <v>1</v>
      </c>
      <c r="J1528">
        <v>2</v>
      </c>
      <c r="K1528" t="s">
        <v>247</v>
      </c>
      <c r="L1528">
        <v>2</v>
      </c>
      <c r="M1528">
        <v>1</v>
      </c>
      <c r="N1528">
        <v>72</v>
      </c>
      <c r="O1528">
        <v>72</v>
      </c>
      <c r="P1528">
        <v>120</v>
      </c>
      <c r="Q1528">
        <v>0</v>
      </c>
      <c r="R1528">
        <v>0</v>
      </c>
      <c r="S1528" t="s">
        <v>5034</v>
      </c>
      <c r="T1528">
        <v>8415</v>
      </c>
      <c r="U1528" t="s">
        <v>4437</v>
      </c>
      <c r="V1528" t="s">
        <v>4437</v>
      </c>
      <c r="W1528" t="s">
        <v>253</v>
      </c>
      <c r="X1528">
        <v>2665</v>
      </c>
      <c r="Y1528" t="s">
        <v>257</v>
      </c>
      <c r="AA1528">
        <v>187</v>
      </c>
      <c r="AB1528" t="s">
        <v>5035</v>
      </c>
      <c r="AC1528" t="s">
        <v>5034</v>
      </c>
      <c r="AD1528">
        <v>5</v>
      </c>
      <c r="AE1528">
        <v>712415.44</v>
      </c>
      <c r="AF1528">
        <v>6169414.7199999997</v>
      </c>
    </row>
    <row r="1529" spans="1:32" x14ac:dyDescent="0.25">
      <c r="A1529" s="40">
        <v>1527</v>
      </c>
      <c r="B1529" t="s">
        <v>5036</v>
      </c>
      <c r="C1529">
        <v>320</v>
      </c>
      <c r="D1529">
        <v>1912</v>
      </c>
      <c r="E1529">
        <v>0</v>
      </c>
      <c r="F1529">
        <v>5</v>
      </c>
      <c r="H1529">
        <v>1</v>
      </c>
      <c r="J1529">
        <v>2</v>
      </c>
      <c r="K1529" t="s">
        <v>247</v>
      </c>
      <c r="M1529">
        <v>1</v>
      </c>
      <c r="N1529">
        <v>45</v>
      </c>
      <c r="O1529">
        <v>45</v>
      </c>
      <c r="P1529">
        <v>0</v>
      </c>
      <c r="Q1529">
        <v>45</v>
      </c>
      <c r="R1529">
        <v>0</v>
      </c>
      <c r="S1529" t="s">
        <v>5034</v>
      </c>
      <c r="T1529">
        <v>8415</v>
      </c>
      <c r="U1529" t="s">
        <v>4437</v>
      </c>
      <c r="V1529" t="s">
        <v>4437</v>
      </c>
      <c r="W1529" t="s">
        <v>253</v>
      </c>
      <c r="X1529">
        <v>2665</v>
      </c>
      <c r="Y1529" t="s">
        <v>257</v>
      </c>
      <c r="AA1529">
        <v>187</v>
      </c>
      <c r="AB1529" t="s">
        <v>5035</v>
      </c>
      <c r="AC1529" t="s">
        <v>5034</v>
      </c>
      <c r="AD1529">
        <v>5</v>
      </c>
      <c r="AE1529">
        <v>712415.44</v>
      </c>
      <c r="AF1529">
        <v>6169414.7199999997</v>
      </c>
    </row>
    <row r="1530" spans="1:32" x14ac:dyDescent="0.25">
      <c r="A1530" s="40">
        <v>1528</v>
      </c>
      <c r="B1530" t="s">
        <v>5037</v>
      </c>
      <c r="C1530">
        <v>220</v>
      </c>
      <c r="D1530">
        <v>1957</v>
      </c>
      <c r="E1530">
        <v>0</v>
      </c>
      <c r="F1530">
        <v>3</v>
      </c>
      <c r="H1530">
        <v>2</v>
      </c>
      <c r="J1530">
        <v>2</v>
      </c>
      <c r="K1530" t="s">
        <v>247</v>
      </c>
      <c r="M1530">
        <v>1</v>
      </c>
      <c r="N1530">
        <v>302</v>
      </c>
      <c r="O1530">
        <v>302</v>
      </c>
      <c r="P1530">
        <v>0</v>
      </c>
      <c r="Q1530">
        <v>302</v>
      </c>
      <c r="R1530">
        <v>0</v>
      </c>
      <c r="S1530" t="s">
        <v>5034</v>
      </c>
      <c r="T1530">
        <v>8415</v>
      </c>
      <c r="U1530" t="s">
        <v>4437</v>
      </c>
      <c r="V1530" t="s">
        <v>4437</v>
      </c>
      <c r="W1530" t="s">
        <v>253</v>
      </c>
      <c r="X1530">
        <v>2665</v>
      </c>
      <c r="Y1530" t="s">
        <v>257</v>
      </c>
      <c r="AA1530">
        <v>187</v>
      </c>
      <c r="AB1530" t="s">
        <v>5035</v>
      </c>
      <c r="AC1530" t="s">
        <v>5034</v>
      </c>
      <c r="AD1530">
        <v>5</v>
      </c>
      <c r="AE1530">
        <v>712415.44</v>
      </c>
      <c r="AF1530">
        <v>6169414.7199999997</v>
      </c>
    </row>
    <row r="1531" spans="1:32" x14ac:dyDescent="0.25">
      <c r="A1531" s="40">
        <v>1529</v>
      </c>
      <c r="B1531" t="s">
        <v>5038</v>
      </c>
      <c r="C1531">
        <v>130</v>
      </c>
      <c r="D1531">
        <v>1978</v>
      </c>
      <c r="E1531">
        <v>0</v>
      </c>
      <c r="F1531">
        <v>1</v>
      </c>
      <c r="H1531">
        <v>5</v>
      </c>
      <c r="J1531">
        <v>1</v>
      </c>
      <c r="K1531" t="s">
        <v>240</v>
      </c>
      <c r="L1531">
        <v>90</v>
      </c>
      <c r="M1531">
        <v>1</v>
      </c>
      <c r="N1531">
        <v>75</v>
      </c>
      <c r="O1531">
        <v>75</v>
      </c>
      <c r="P1531">
        <v>125</v>
      </c>
      <c r="Q1531">
        <v>0</v>
      </c>
      <c r="R1531">
        <v>0</v>
      </c>
      <c r="S1531" t="s">
        <v>5039</v>
      </c>
      <c r="T1531">
        <v>2556</v>
      </c>
      <c r="U1531" t="s">
        <v>317</v>
      </c>
      <c r="V1531" t="s">
        <v>317</v>
      </c>
      <c r="W1531" t="s">
        <v>281</v>
      </c>
      <c r="X1531">
        <v>2625</v>
      </c>
      <c r="Y1531" t="s">
        <v>244</v>
      </c>
      <c r="AA1531">
        <v>187</v>
      </c>
      <c r="AB1531" t="s">
        <v>5040</v>
      </c>
      <c r="AC1531" t="s">
        <v>5039</v>
      </c>
      <c r="AD1531">
        <v>5</v>
      </c>
      <c r="AE1531">
        <v>711788.11</v>
      </c>
      <c r="AF1531">
        <v>6172571.9699999997</v>
      </c>
    </row>
    <row r="1532" spans="1:32" x14ac:dyDescent="0.25">
      <c r="A1532" s="40">
        <v>1530</v>
      </c>
      <c r="B1532" t="s">
        <v>5041</v>
      </c>
      <c r="C1532">
        <v>120</v>
      </c>
      <c r="D1532">
        <v>1968</v>
      </c>
      <c r="E1532">
        <v>1976</v>
      </c>
      <c r="F1532">
        <v>4</v>
      </c>
      <c r="H1532">
        <v>1</v>
      </c>
      <c r="J1532">
        <v>2</v>
      </c>
      <c r="K1532" t="s">
        <v>260</v>
      </c>
      <c r="L1532">
        <v>2</v>
      </c>
      <c r="M1532">
        <v>1</v>
      </c>
      <c r="N1532">
        <v>118</v>
      </c>
      <c r="O1532">
        <v>118</v>
      </c>
      <c r="P1532">
        <v>182</v>
      </c>
      <c r="Q1532">
        <v>0</v>
      </c>
      <c r="R1532">
        <v>0</v>
      </c>
      <c r="S1532" t="s">
        <v>5042</v>
      </c>
      <c r="T1532">
        <v>2876</v>
      </c>
      <c r="U1532" t="s">
        <v>3107</v>
      </c>
      <c r="V1532" t="s">
        <v>3107</v>
      </c>
      <c r="W1532" t="s">
        <v>256</v>
      </c>
      <c r="X1532">
        <v>2665</v>
      </c>
      <c r="Y1532" t="s">
        <v>257</v>
      </c>
      <c r="AA1532">
        <v>187</v>
      </c>
      <c r="AB1532" t="s">
        <v>5043</v>
      </c>
      <c r="AC1532" t="s">
        <v>5042</v>
      </c>
      <c r="AD1532">
        <v>5</v>
      </c>
      <c r="AE1532">
        <v>714055</v>
      </c>
      <c r="AF1532">
        <v>6169101.8700000001</v>
      </c>
    </row>
    <row r="1533" spans="1:32" x14ac:dyDescent="0.25">
      <c r="A1533" s="40">
        <v>1531</v>
      </c>
      <c r="B1533" t="s">
        <v>5044</v>
      </c>
      <c r="C1533">
        <v>120</v>
      </c>
      <c r="D1533">
        <v>2001</v>
      </c>
      <c r="E1533">
        <v>0</v>
      </c>
      <c r="F1533">
        <v>5</v>
      </c>
      <c r="H1533">
        <v>1</v>
      </c>
      <c r="J1533">
        <v>2</v>
      </c>
      <c r="K1533" t="s">
        <v>260</v>
      </c>
      <c r="L1533">
        <v>2</v>
      </c>
      <c r="M1533">
        <v>1</v>
      </c>
      <c r="N1533">
        <v>180</v>
      </c>
      <c r="O1533">
        <v>180</v>
      </c>
      <c r="P1533">
        <v>145</v>
      </c>
      <c r="Q1533">
        <v>0</v>
      </c>
      <c r="R1533">
        <v>0</v>
      </c>
      <c r="S1533" t="s">
        <v>5045</v>
      </c>
      <c r="T1533">
        <v>4686</v>
      </c>
      <c r="U1533" t="s">
        <v>4050</v>
      </c>
      <c r="V1533" t="s">
        <v>4050</v>
      </c>
      <c r="W1533" t="s">
        <v>308</v>
      </c>
      <c r="X1533">
        <v>2665</v>
      </c>
      <c r="Y1533" t="s">
        <v>257</v>
      </c>
      <c r="AA1533">
        <v>187</v>
      </c>
      <c r="AB1533" t="s">
        <v>5046</v>
      </c>
      <c r="AC1533" t="s">
        <v>5045</v>
      </c>
      <c r="AD1533">
        <v>5</v>
      </c>
      <c r="AE1533">
        <v>714220.66</v>
      </c>
      <c r="AF1533">
        <v>6168706.1500000004</v>
      </c>
    </row>
    <row r="1534" spans="1:32" x14ac:dyDescent="0.25">
      <c r="A1534" s="40">
        <v>1532</v>
      </c>
      <c r="B1534" t="s">
        <v>5047</v>
      </c>
      <c r="C1534">
        <v>120</v>
      </c>
      <c r="D1534">
        <v>1973</v>
      </c>
      <c r="E1534">
        <v>0</v>
      </c>
      <c r="F1534">
        <v>3</v>
      </c>
      <c r="H1534">
        <v>1</v>
      </c>
      <c r="J1534">
        <v>2</v>
      </c>
      <c r="K1534" t="s">
        <v>260</v>
      </c>
      <c r="L1534">
        <v>2</v>
      </c>
      <c r="M1534">
        <v>1</v>
      </c>
      <c r="N1534">
        <v>109</v>
      </c>
      <c r="O1534">
        <v>109</v>
      </c>
      <c r="P1534">
        <v>109</v>
      </c>
      <c r="Q1534">
        <v>0</v>
      </c>
      <c r="R1534">
        <v>0</v>
      </c>
      <c r="S1534" t="s">
        <v>5048</v>
      </c>
      <c r="T1534">
        <v>6710</v>
      </c>
      <c r="U1534" t="s">
        <v>327</v>
      </c>
      <c r="V1534" t="s">
        <v>327</v>
      </c>
      <c r="W1534" t="s">
        <v>5049</v>
      </c>
      <c r="X1534">
        <v>2625</v>
      </c>
      <c r="Y1534" t="s">
        <v>244</v>
      </c>
      <c r="AA1534">
        <v>187</v>
      </c>
      <c r="AB1534" t="s">
        <v>5050</v>
      </c>
      <c r="AC1534" t="s">
        <v>5048</v>
      </c>
      <c r="AD1534">
        <v>5</v>
      </c>
      <c r="AE1534">
        <v>710718.1</v>
      </c>
      <c r="AF1534">
        <v>6172006.6799999997</v>
      </c>
    </row>
    <row r="1535" spans="1:32" x14ac:dyDescent="0.25">
      <c r="A1535" s="40">
        <v>1533</v>
      </c>
      <c r="B1535" t="s">
        <v>5051</v>
      </c>
      <c r="C1535">
        <v>120</v>
      </c>
      <c r="D1535">
        <v>1995</v>
      </c>
      <c r="E1535">
        <v>0</v>
      </c>
      <c r="F1535">
        <v>5</v>
      </c>
      <c r="H1535">
        <v>1</v>
      </c>
      <c r="J1535">
        <v>2</v>
      </c>
      <c r="K1535" t="s">
        <v>260</v>
      </c>
      <c r="L1535">
        <v>80</v>
      </c>
      <c r="M1535">
        <v>1</v>
      </c>
      <c r="N1535">
        <v>143</v>
      </c>
      <c r="O1535">
        <v>143</v>
      </c>
      <c r="P1535">
        <v>143</v>
      </c>
      <c r="Q1535">
        <v>0</v>
      </c>
      <c r="R1535">
        <v>0</v>
      </c>
      <c r="S1535" t="s">
        <v>5052</v>
      </c>
      <c r="T1535">
        <v>2236</v>
      </c>
      <c r="U1535" t="s">
        <v>4295</v>
      </c>
      <c r="V1535" t="s">
        <v>4295</v>
      </c>
      <c r="W1535" t="s">
        <v>732</v>
      </c>
      <c r="X1535">
        <v>2665</v>
      </c>
      <c r="Y1535" t="s">
        <v>257</v>
      </c>
      <c r="AA1535">
        <v>187</v>
      </c>
      <c r="AB1535" t="s">
        <v>5053</v>
      </c>
      <c r="AC1535" t="s">
        <v>5052</v>
      </c>
      <c r="AD1535">
        <v>5</v>
      </c>
      <c r="AE1535">
        <v>713296.82</v>
      </c>
      <c r="AF1535">
        <v>6168602.3300000001</v>
      </c>
    </row>
    <row r="1536" spans="1:32" x14ac:dyDescent="0.25">
      <c r="A1536" s="40">
        <v>1534</v>
      </c>
      <c r="B1536" t="s">
        <v>5054</v>
      </c>
      <c r="C1536">
        <v>120</v>
      </c>
      <c r="D1536">
        <v>1967</v>
      </c>
      <c r="E1536">
        <v>1985</v>
      </c>
      <c r="F1536">
        <v>90</v>
      </c>
      <c r="H1536">
        <v>1</v>
      </c>
      <c r="J1536">
        <v>1</v>
      </c>
      <c r="K1536" t="s">
        <v>240</v>
      </c>
      <c r="M1536">
        <v>1</v>
      </c>
      <c r="N1536">
        <v>167</v>
      </c>
      <c r="O1536">
        <v>167</v>
      </c>
      <c r="P1536">
        <v>167</v>
      </c>
      <c r="Q1536">
        <v>0</v>
      </c>
      <c r="R1536">
        <v>0</v>
      </c>
      <c r="S1536" t="s">
        <v>5055</v>
      </c>
      <c r="T1536">
        <v>6391</v>
      </c>
      <c r="U1536" t="s">
        <v>539</v>
      </c>
      <c r="V1536" t="s">
        <v>539</v>
      </c>
      <c r="W1536" t="s">
        <v>1462</v>
      </c>
      <c r="X1536">
        <v>2625</v>
      </c>
      <c r="Y1536" t="s">
        <v>244</v>
      </c>
      <c r="AA1536">
        <v>187</v>
      </c>
      <c r="AB1536" t="s">
        <v>5056</v>
      </c>
      <c r="AC1536" t="s">
        <v>5055</v>
      </c>
      <c r="AD1536">
        <v>5</v>
      </c>
      <c r="AE1536">
        <v>711164.73</v>
      </c>
      <c r="AF1536">
        <v>6171980.3099999996</v>
      </c>
    </row>
    <row r="1537" spans="1:32" x14ac:dyDescent="0.25">
      <c r="A1537" s="40">
        <v>1535</v>
      </c>
      <c r="B1537" t="s">
        <v>5057</v>
      </c>
      <c r="C1537">
        <v>130</v>
      </c>
      <c r="D1537">
        <v>1978</v>
      </c>
      <c r="E1537">
        <v>0</v>
      </c>
      <c r="F1537">
        <v>4</v>
      </c>
      <c r="H1537">
        <v>1</v>
      </c>
      <c r="J1537">
        <v>1</v>
      </c>
      <c r="K1537" t="s">
        <v>240</v>
      </c>
      <c r="M1537">
        <v>1</v>
      </c>
      <c r="N1537">
        <v>61</v>
      </c>
      <c r="O1537">
        <v>61</v>
      </c>
      <c r="P1537">
        <v>109</v>
      </c>
      <c r="Q1537">
        <v>0</v>
      </c>
      <c r="R1537">
        <v>0</v>
      </c>
      <c r="S1537" t="s">
        <v>5058</v>
      </c>
      <c r="T1537">
        <v>3875</v>
      </c>
      <c r="U1537" t="s">
        <v>4412</v>
      </c>
      <c r="V1537" t="s">
        <v>4412</v>
      </c>
      <c r="W1537" t="s">
        <v>732</v>
      </c>
      <c r="X1537">
        <v>2665</v>
      </c>
      <c r="Y1537" t="s">
        <v>257</v>
      </c>
      <c r="AA1537">
        <v>187</v>
      </c>
      <c r="AB1537" t="s">
        <v>5059</v>
      </c>
      <c r="AC1537" t="s">
        <v>5058</v>
      </c>
      <c r="AD1537">
        <v>5</v>
      </c>
      <c r="AE1537">
        <v>713455.6</v>
      </c>
      <c r="AF1537">
        <v>6169702.4900000002</v>
      </c>
    </row>
    <row r="1538" spans="1:32" x14ac:dyDescent="0.25">
      <c r="A1538" s="40">
        <v>1536</v>
      </c>
      <c r="B1538" t="s">
        <v>5060</v>
      </c>
      <c r="C1538">
        <v>120</v>
      </c>
      <c r="D1538">
        <v>1965</v>
      </c>
      <c r="E1538">
        <v>0</v>
      </c>
      <c r="F1538">
        <v>3</v>
      </c>
      <c r="H1538">
        <v>1</v>
      </c>
      <c r="J1538">
        <v>2</v>
      </c>
      <c r="K1538" t="s">
        <v>260</v>
      </c>
      <c r="M1538">
        <v>1</v>
      </c>
      <c r="N1538">
        <v>131</v>
      </c>
      <c r="O1538">
        <v>131</v>
      </c>
      <c r="P1538">
        <v>131</v>
      </c>
      <c r="Q1538">
        <v>0</v>
      </c>
      <c r="R1538">
        <v>0</v>
      </c>
      <c r="S1538" t="s">
        <v>5061</v>
      </c>
      <c r="T1538">
        <v>2876</v>
      </c>
      <c r="U1538" t="s">
        <v>3107</v>
      </c>
      <c r="V1538" t="s">
        <v>3107</v>
      </c>
      <c r="W1538" t="s">
        <v>480</v>
      </c>
      <c r="X1538">
        <v>2665</v>
      </c>
      <c r="Y1538" t="s">
        <v>257</v>
      </c>
      <c r="AA1538">
        <v>187</v>
      </c>
      <c r="AB1538" t="s">
        <v>5062</v>
      </c>
      <c r="AC1538" t="s">
        <v>5061</v>
      </c>
      <c r="AD1538">
        <v>5</v>
      </c>
      <c r="AE1538">
        <v>713966.76</v>
      </c>
      <c r="AF1538">
        <v>6169075.2000000002</v>
      </c>
    </row>
    <row r="1539" spans="1:32" x14ac:dyDescent="0.25">
      <c r="A1539" s="40">
        <v>1537</v>
      </c>
      <c r="B1539" t="s">
        <v>5063</v>
      </c>
      <c r="C1539">
        <v>120</v>
      </c>
      <c r="D1539">
        <v>1973</v>
      </c>
      <c r="E1539">
        <v>0</v>
      </c>
      <c r="F1539">
        <v>3</v>
      </c>
      <c r="H1539">
        <v>1</v>
      </c>
      <c r="J1539">
        <v>2</v>
      </c>
      <c r="K1539" t="s">
        <v>260</v>
      </c>
      <c r="M1539">
        <v>1</v>
      </c>
      <c r="N1539">
        <v>109</v>
      </c>
      <c r="O1539">
        <v>109</v>
      </c>
      <c r="P1539">
        <v>109</v>
      </c>
      <c r="Q1539">
        <v>0</v>
      </c>
      <c r="R1539">
        <v>0</v>
      </c>
      <c r="S1539" t="s">
        <v>5064</v>
      </c>
      <c r="T1539">
        <v>6710</v>
      </c>
      <c r="U1539" t="s">
        <v>327</v>
      </c>
      <c r="V1539" t="s">
        <v>327</v>
      </c>
      <c r="W1539" t="s">
        <v>5065</v>
      </c>
      <c r="X1539">
        <v>2625</v>
      </c>
      <c r="Y1539" t="s">
        <v>244</v>
      </c>
      <c r="AA1539">
        <v>187</v>
      </c>
      <c r="AB1539" t="s">
        <v>5066</v>
      </c>
      <c r="AC1539" t="s">
        <v>5064</v>
      </c>
      <c r="AD1539">
        <v>5</v>
      </c>
      <c r="AE1539">
        <v>710665.37</v>
      </c>
      <c r="AF1539">
        <v>6171922.1600000001</v>
      </c>
    </row>
    <row r="1540" spans="1:32" x14ac:dyDescent="0.25">
      <c r="A1540" s="40">
        <v>1538</v>
      </c>
      <c r="B1540" t="s">
        <v>5067</v>
      </c>
      <c r="C1540">
        <v>130</v>
      </c>
      <c r="D1540">
        <v>1978</v>
      </c>
      <c r="E1540">
        <v>0</v>
      </c>
      <c r="F1540">
        <v>4</v>
      </c>
      <c r="H1540">
        <v>1</v>
      </c>
      <c r="J1540">
        <v>1</v>
      </c>
      <c r="K1540" t="s">
        <v>240</v>
      </c>
      <c r="M1540">
        <v>1</v>
      </c>
      <c r="N1540">
        <v>63</v>
      </c>
      <c r="O1540">
        <v>63</v>
      </c>
      <c r="P1540">
        <v>112</v>
      </c>
      <c r="Q1540">
        <v>0</v>
      </c>
      <c r="R1540">
        <v>0</v>
      </c>
      <c r="S1540" t="s">
        <v>5068</v>
      </c>
      <c r="T1540">
        <v>3875</v>
      </c>
      <c r="U1540" t="s">
        <v>4412</v>
      </c>
      <c r="V1540" t="s">
        <v>4412</v>
      </c>
      <c r="W1540" t="s">
        <v>869</v>
      </c>
      <c r="X1540">
        <v>2665</v>
      </c>
      <c r="Y1540" t="s">
        <v>257</v>
      </c>
      <c r="AA1540">
        <v>187</v>
      </c>
      <c r="AB1540" t="s">
        <v>5069</v>
      </c>
      <c r="AC1540" t="s">
        <v>5068</v>
      </c>
      <c r="AD1540">
        <v>5</v>
      </c>
      <c r="AE1540">
        <v>713429.99</v>
      </c>
      <c r="AF1540">
        <v>6169744.3300000001</v>
      </c>
    </row>
    <row r="1541" spans="1:32" x14ac:dyDescent="0.25">
      <c r="A1541" s="40">
        <v>1539</v>
      </c>
      <c r="B1541" t="s">
        <v>5070</v>
      </c>
      <c r="C1541">
        <v>120</v>
      </c>
      <c r="D1541">
        <v>1988</v>
      </c>
      <c r="E1541">
        <v>0</v>
      </c>
      <c r="F1541">
        <v>4</v>
      </c>
      <c r="H1541">
        <v>1</v>
      </c>
      <c r="J1541">
        <v>2</v>
      </c>
      <c r="K1541" t="s">
        <v>260</v>
      </c>
      <c r="M1541">
        <v>1</v>
      </c>
      <c r="N1541">
        <v>87</v>
      </c>
      <c r="O1541">
        <v>87</v>
      </c>
      <c r="P1541">
        <v>148</v>
      </c>
      <c r="Q1541">
        <v>0</v>
      </c>
      <c r="R1541">
        <v>0</v>
      </c>
      <c r="S1541" t="s">
        <v>5071</v>
      </c>
      <c r="T1541">
        <v>5510</v>
      </c>
      <c r="U1541" t="s">
        <v>3897</v>
      </c>
      <c r="V1541" t="s">
        <v>3897</v>
      </c>
      <c r="W1541" t="s">
        <v>247</v>
      </c>
      <c r="X1541">
        <v>2625</v>
      </c>
      <c r="Y1541" t="s">
        <v>244</v>
      </c>
      <c r="AA1541">
        <v>187</v>
      </c>
      <c r="AB1541" t="s">
        <v>5072</v>
      </c>
      <c r="AC1541" t="s">
        <v>5071</v>
      </c>
      <c r="AD1541">
        <v>5</v>
      </c>
      <c r="AE1541">
        <v>711824.11</v>
      </c>
      <c r="AF1541">
        <v>6170301.6100000003</v>
      </c>
    </row>
    <row r="1542" spans="1:32" x14ac:dyDescent="0.25">
      <c r="A1542" s="40">
        <v>1540</v>
      </c>
      <c r="B1542" t="s">
        <v>5073</v>
      </c>
      <c r="C1542">
        <v>120</v>
      </c>
      <c r="D1542">
        <v>1969</v>
      </c>
      <c r="E1542">
        <v>0</v>
      </c>
      <c r="F1542">
        <v>3</v>
      </c>
      <c r="H1542">
        <v>1</v>
      </c>
      <c r="J1542">
        <v>2</v>
      </c>
      <c r="K1542" t="s">
        <v>260</v>
      </c>
      <c r="M1542">
        <v>1</v>
      </c>
      <c r="N1542">
        <v>114</v>
      </c>
      <c r="O1542">
        <v>114</v>
      </c>
      <c r="P1542">
        <v>114</v>
      </c>
      <c r="Q1542">
        <v>0</v>
      </c>
      <c r="R1542">
        <v>0</v>
      </c>
      <c r="S1542" t="s">
        <v>5074</v>
      </c>
      <c r="T1542">
        <v>6178</v>
      </c>
      <c r="U1542" t="s">
        <v>2647</v>
      </c>
      <c r="V1542" t="s">
        <v>2647</v>
      </c>
      <c r="W1542" t="s">
        <v>558</v>
      </c>
      <c r="X1542">
        <v>2625</v>
      </c>
      <c r="Y1542" t="s">
        <v>244</v>
      </c>
      <c r="AA1542">
        <v>187</v>
      </c>
      <c r="AB1542" t="s">
        <v>5075</v>
      </c>
      <c r="AC1542" t="s">
        <v>5074</v>
      </c>
      <c r="AD1542">
        <v>5</v>
      </c>
      <c r="AE1542">
        <v>711607.66</v>
      </c>
      <c r="AF1542">
        <v>6171724.71</v>
      </c>
    </row>
    <row r="1543" spans="1:32" x14ac:dyDescent="0.25">
      <c r="A1543" s="40">
        <v>1541</v>
      </c>
      <c r="B1543" t="s">
        <v>5076</v>
      </c>
      <c r="C1543">
        <v>130</v>
      </c>
      <c r="D1543">
        <v>1959</v>
      </c>
      <c r="E1543">
        <v>1977</v>
      </c>
      <c r="F1543">
        <v>10</v>
      </c>
      <c r="H1543">
        <v>2</v>
      </c>
      <c r="J1543">
        <v>2</v>
      </c>
      <c r="K1543" t="s">
        <v>247</v>
      </c>
      <c r="L1543">
        <v>2</v>
      </c>
      <c r="M1543">
        <v>1</v>
      </c>
      <c r="N1543">
        <v>118</v>
      </c>
      <c r="O1543">
        <v>118</v>
      </c>
      <c r="P1543">
        <v>118</v>
      </c>
      <c r="Q1543">
        <v>0</v>
      </c>
      <c r="R1543">
        <v>0</v>
      </c>
      <c r="S1543" t="s">
        <v>5077</v>
      </c>
      <c r="T1543">
        <v>7349</v>
      </c>
      <c r="U1543" t="s">
        <v>3232</v>
      </c>
      <c r="V1543" t="s">
        <v>3232</v>
      </c>
      <c r="W1543" t="s">
        <v>256</v>
      </c>
      <c r="X1543">
        <v>2665</v>
      </c>
      <c r="Y1543" t="s">
        <v>257</v>
      </c>
      <c r="AA1543">
        <v>187</v>
      </c>
      <c r="AB1543" t="s">
        <v>5078</v>
      </c>
      <c r="AC1543" t="s">
        <v>5077</v>
      </c>
      <c r="AD1543">
        <v>5</v>
      </c>
      <c r="AE1543">
        <v>713483.74</v>
      </c>
      <c r="AF1543">
        <v>6168951.7199999997</v>
      </c>
    </row>
    <row r="1544" spans="1:32" x14ac:dyDescent="0.25">
      <c r="A1544" s="40">
        <v>1542</v>
      </c>
      <c r="B1544" t="s">
        <v>5079</v>
      </c>
      <c r="C1544">
        <v>120</v>
      </c>
      <c r="D1544">
        <v>1971</v>
      </c>
      <c r="E1544">
        <v>1992</v>
      </c>
      <c r="F1544">
        <v>3</v>
      </c>
      <c r="H1544">
        <v>1</v>
      </c>
      <c r="J1544">
        <v>2</v>
      </c>
      <c r="K1544" t="s">
        <v>260</v>
      </c>
      <c r="M1544">
        <v>1</v>
      </c>
      <c r="N1544">
        <v>178</v>
      </c>
      <c r="O1544">
        <v>178</v>
      </c>
      <c r="P1544">
        <v>154</v>
      </c>
      <c r="Q1544">
        <v>0</v>
      </c>
      <c r="R1544">
        <v>0</v>
      </c>
      <c r="S1544" t="s">
        <v>5080</v>
      </c>
      <c r="T1544">
        <v>7882</v>
      </c>
      <c r="U1544" t="s">
        <v>372</v>
      </c>
      <c r="V1544" t="s">
        <v>372</v>
      </c>
      <c r="W1544" t="s">
        <v>341</v>
      </c>
      <c r="X1544">
        <v>2625</v>
      </c>
      <c r="Y1544" t="s">
        <v>244</v>
      </c>
      <c r="AA1544">
        <v>187</v>
      </c>
      <c r="AB1544" t="s">
        <v>5081</v>
      </c>
      <c r="AC1544" t="s">
        <v>5080</v>
      </c>
      <c r="AD1544">
        <v>5</v>
      </c>
      <c r="AE1544">
        <v>711928.22</v>
      </c>
      <c r="AF1544">
        <v>6171710.0199999996</v>
      </c>
    </row>
    <row r="1545" spans="1:32" x14ac:dyDescent="0.25">
      <c r="A1545" s="40">
        <v>1543</v>
      </c>
      <c r="B1545" t="s">
        <v>5082</v>
      </c>
      <c r="C1545">
        <v>130</v>
      </c>
      <c r="D1545">
        <v>1978</v>
      </c>
      <c r="E1545">
        <v>0</v>
      </c>
      <c r="F1545">
        <v>4</v>
      </c>
      <c r="H1545">
        <v>1</v>
      </c>
      <c r="J1545">
        <v>1</v>
      </c>
      <c r="K1545" t="s">
        <v>240</v>
      </c>
      <c r="M1545">
        <v>1</v>
      </c>
      <c r="N1545">
        <v>61</v>
      </c>
      <c r="O1545">
        <v>61</v>
      </c>
      <c r="P1545">
        <v>109</v>
      </c>
      <c r="Q1545">
        <v>0</v>
      </c>
      <c r="R1545">
        <v>0</v>
      </c>
      <c r="S1545" t="s">
        <v>5083</v>
      </c>
      <c r="T1545">
        <v>3875</v>
      </c>
      <c r="U1545" t="s">
        <v>4412</v>
      </c>
      <c r="V1545" t="s">
        <v>4412</v>
      </c>
      <c r="W1545" t="s">
        <v>385</v>
      </c>
      <c r="X1545">
        <v>2665</v>
      </c>
      <c r="Y1545" t="s">
        <v>257</v>
      </c>
      <c r="AA1545">
        <v>187</v>
      </c>
      <c r="AB1545" t="s">
        <v>5084</v>
      </c>
      <c r="AC1545" t="s">
        <v>5083</v>
      </c>
      <c r="AD1545">
        <v>5</v>
      </c>
      <c r="AE1545">
        <v>713458.18</v>
      </c>
      <c r="AF1545">
        <v>6169698.5199999996</v>
      </c>
    </row>
    <row r="1546" spans="1:32" x14ac:dyDescent="0.25">
      <c r="A1546" s="40">
        <v>1544</v>
      </c>
      <c r="B1546" t="s">
        <v>5085</v>
      </c>
      <c r="C1546">
        <v>120</v>
      </c>
      <c r="D1546">
        <v>1986</v>
      </c>
      <c r="E1546">
        <v>0</v>
      </c>
      <c r="F1546">
        <v>4</v>
      </c>
      <c r="H1546">
        <v>1</v>
      </c>
      <c r="J1546">
        <v>2</v>
      </c>
      <c r="K1546" t="s">
        <v>260</v>
      </c>
      <c r="L1546">
        <v>80</v>
      </c>
      <c r="M1546">
        <v>1</v>
      </c>
      <c r="N1546">
        <v>94</v>
      </c>
      <c r="O1546">
        <v>94</v>
      </c>
      <c r="P1546">
        <v>158</v>
      </c>
      <c r="Q1546">
        <v>0</v>
      </c>
      <c r="R1546">
        <v>0</v>
      </c>
      <c r="S1546" t="s">
        <v>5086</v>
      </c>
      <c r="T1546">
        <v>5510</v>
      </c>
      <c r="U1546" t="s">
        <v>3897</v>
      </c>
      <c r="V1546" t="s">
        <v>3897</v>
      </c>
      <c r="W1546" t="s">
        <v>256</v>
      </c>
      <c r="X1546">
        <v>2625</v>
      </c>
      <c r="Y1546" t="s">
        <v>244</v>
      </c>
      <c r="AA1546">
        <v>187</v>
      </c>
      <c r="AB1546" t="s">
        <v>5087</v>
      </c>
      <c r="AC1546" t="s">
        <v>5086</v>
      </c>
      <c r="AD1546">
        <v>5</v>
      </c>
      <c r="AE1546">
        <v>711860.66</v>
      </c>
      <c r="AF1546">
        <v>6170454.6100000003</v>
      </c>
    </row>
    <row r="1547" spans="1:32" x14ac:dyDescent="0.25">
      <c r="A1547" s="40">
        <v>1545</v>
      </c>
      <c r="B1547" t="s">
        <v>5088</v>
      </c>
      <c r="C1547">
        <v>120</v>
      </c>
      <c r="D1547">
        <v>1972</v>
      </c>
      <c r="E1547">
        <v>0</v>
      </c>
      <c r="F1547">
        <v>3</v>
      </c>
      <c r="H1547">
        <v>1</v>
      </c>
      <c r="J1547">
        <v>2</v>
      </c>
      <c r="K1547" t="s">
        <v>260</v>
      </c>
      <c r="M1547">
        <v>1</v>
      </c>
      <c r="N1547">
        <v>154</v>
      </c>
      <c r="O1547">
        <v>154</v>
      </c>
      <c r="P1547">
        <v>154</v>
      </c>
      <c r="Q1547">
        <v>0</v>
      </c>
      <c r="R1547">
        <v>0</v>
      </c>
      <c r="S1547" t="s">
        <v>5089</v>
      </c>
      <c r="T1547">
        <v>6178</v>
      </c>
      <c r="U1547" t="s">
        <v>2647</v>
      </c>
      <c r="V1547" t="s">
        <v>2647</v>
      </c>
      <c r="W1547" t="s">
        <v>636</v>
      </c>
      <c r="X1547">
        <v>2625</v>
      </c>
      <c r="Y1547" t="s">
        <v>244</v>
      </c>
      <c r="AA1547">
        <v>187</v>
      </c>
      <c r="AB1547" t="s">
        <v>5090</v>
      </c>
      <c r="AC1547" t="s">
        <v>5089</v>
      </c>
      <c r="AD1547">
        <v>5</v>
      </c>
      <c r="AE1547">
        <v>711770.3</v>
      </c>
      <c r="AF1547">
        <v>6171720.8600000003</v>
      </c>
    </row>
    <row r="1548" spans="1:32" x14ac:dyDescent="0.25">
      <c r="A1548" s="40">
        <v>1546</v>
      </c>
      <c r="B1548" t="s">
        <v>5091</v>
      </c>
      <c r="C1548">
        <v>120</v>
      </c>
      <c r="D1548">
        <v>1957</v>
      </c>
      <c r="E1548">
        <v>1974</v>
      </c>
      <c r="F1548">
        <v>10</v>
      </c>
      <c r="H1548">
        <v>1</v>
      </c>
      <c r="J1548">
        <v>2</v>
      </c>
      <c r="K1548" t="s">
        <v>260</v>
      </c>
      <c r="L1548">
        <v>2</v>
      </c>
      <c r="M1548">
        <v>1</v>
      </c>
      <c r="N1548">
        <v>194</v>
      </c>
      <c r="O1548">
        <v>194</v>
      </c>
      <c r="P1548">
        <v>194</v>
      </c>
      <c r="Q1548">
        <v>0</v>
      </c>
      <c r="R1548">
        <v>0</v>
      </c>
      <c r="S1548" t="s">
        <v>5092</v>
      </c>
      <c r="T1548">
        <v>2982</v>
      </c>
      <c r="U1548" t="s">
        <v>4515</v>
      </c>
      <c r="V1548" t="s">
        <v>4515</v>
      </c>
      <c r="W1548" t="s">
        <v>515</v>
      </c>
      <c r="X1548">
        <v>2665</v>
      </c>
      <c r="Y1548" t="s">
        <v>257</v>
      </c>
      <c r="AA1548">
        <v>187</v>
      </c>
      <c r="AB1548" t="s">
        <v>5093</v>
      </c>
      <c r="AC1548" t="s">
        <v>5092</v>
      </c>
      <c r="AD1548">
        <v>5</v>
      </c>
      <c r="AE1548">
        <v>714122.6</v>
      </c>
      <c r="AF1548">
        <v>6169041.21</v>
      </c>
    </row>
    <row r="1549" spans="1:32" x14ac:dyDescent="0.25">
      <c r="A1549" s="40">
        <v>1547</v>
      </c>
      <c r="B1549" t="s">
        <v>5094</v>
      </c>
      <c r="C1549">
        <v>130</v>
      </c>
      <c r="D1549">
        <v>1978</v>
      </c>
      <c r="E1549">
        <v>0</v>
      </c>
      <c r="F1549">
        <v>1</v>
      </c>
      <c r="H1549">
        <v>5</v>
      </c>
      <c r="J1549">
        <v>1</v>
      </c>
      <c r="K1549" t="s">
        <v>240</v>
      </c>
      <c r="L1549">
        <v>0</v>
      </c>
      <c r="M1549">
        <v>1</v>
      </c>
      <c r="N1549">
        <v>129</v>
      </c>
      <c r="O1549">
        <v>129</v>
      </c>
      <c r="P1549">
        <v>129</v>
      </c>
      <c r="Q1549">
        <v>0</v>
      </c>
      <c r="R1549">
        <v>0</v>
      </c>
      <c r="S1549" t="s">
        <v>5095</v>
      </c>
      <c r="T1549">
        <v>2556</v>
      </c>
      <c r="U1549" t="s">
        <v>317</v>
      </c>
      <c r="V1549" t="s">
        <v>317</v>
      </c>
      <c r="W1549" t="s">
        <v>498</v>
      </c>
      <c r="X1549">
        <v>2625</v>
      </c>
      <c r="Y1549" t="s">
        <v>244</v>
      </c>
      <c r="AA1549">
        <v>187</v>
      </c>
      <c r="AB1549" t="s">
        <v>5096</v>
      </c>
      <c r="AC1549" t="s">
        <v>5095</v>
      </c>
      <c r="AD1549">
        <v>5</v>
      </c>
      <c r="AE1549">
        <v>711879.26</v>
      </c>
      <c r="AF1549">
        <v>6172519.0599999996</v>
      </c>
    </row>
    <row r="1550" spans="1:32" x14ac:dyDescent="0.25">
      <c r="A1550" s="40">
        <v>1548</v>
      </c>
      <c r="B1550" t="s">
        <v>5097</v>
      </c>
      <c r="C1550">
        <v>120</v>
      </c>
      <c r="D1550">
        <v>1958</v>
      </c>
      <c r="E1550">
        <v>1966</v>
      </c>
      <c r="F1550">
        <v>3</v>
      </c>
      <c r="H1550">
        <v>1</v>
      </c>
      <c r="J1550">
        <v>2</v>
      </c>
      <c r="K1550" t="s">
        <v>260</v>
      </c>
      <c r="M1550">
        <v>1</v>
      </c>
      <c r="N1550">
        <v>134</v>
      </c>
      <c r="O1550">
        <v>134</v>
      </c>
      <c r="P1550">
        <v>160</v>
      </c>
      <c r="Q1550">
        <v>0</v>
      </c>
      <c r="R1550">
        <v>0</v>
      </c>
      <c r="S1550" t="s">
        <v>5098</v>
      </c>
      <c r="T1550">
        <v>2982</v>
      </c>
      <c r="U1550" t="s">
        <v>4515</v>
      </c>
      <c r="V1550" t="s">
        <v>4515</v>
      </c>
      <c r="W1550" t="s">
        <v>480</v>
      </c>
      <c r="X1550">
        <v>2665</v>
      </c>
      <c r="Y1550" t="s">
        <v>257</v>
      </c>
      <c r="AA1550">
        <v>187</v>
      </c>
      <c r="AB1550" t="s">
        <v>5099</v>
      </c>
      <c r="AC1550" t="s">
        <v>5098</v>
      </c>
      <c r="AD1550">
        <v>5</v>
      </c>
      <c r="AE1550">
        <v>714109.02</v>
      </c>
      <c r="AF1550">
        <v>6169057.8200000003</v>
      </c>
    </row>
    <row r="1551" spans="1:32" x14ac:dyDescent="0.25">
      <c r="A1551" s="40">
        <v>1549</v>
      </c>
      <c r="B1551" t="s">
        <v>5100</v>
      </c>
      <c r="C1551">
        <v>120</v>
      </c>
      <c r="D1551">
        <v>1970</v>
      </c>
      <c r="E1551">
        <v>0</v>
      </c>
      <c r="F1551">
        <v>3</v>
      </c>
      <c r="H1551">
        <v>1</v>
      </c>
      <c r="J1551">
        <v>2</v>
      </c>
      <c r="K1551" t="s">
        <v>260</v>
      </c>
      <c r="M1551">
        <v>1</v>
      </c>
      <c r="N1551">
        <v>144</v>
      </c>
      <c r="O1551">
        <v>144</v>
      </c>
      <c r="P1551">
        <v>144</v>
      </c>
      <c r="Q1551">
        <v>0</v>
      </c>
      <c r="R1551">
        <v>0</v>
      </c>
      <c r="S1551" t="s">
        <v>5101</v>
      </c>
      <c r="T1551">
        <v>8415</v>
      </c>
      <c r="U1551" t="s">
        <v>4437</v>
      </c>
      <c r="V1551" t="s">
        <v>4437</v>
      </c>
      <c r="W1551" t="s">
        <v>341</v>
      </c>
      <c r="X1551">
        <v>2665</v>
      </c>
      <c r="Y1551" t="s">
        <v>257</v>
      </c>
      <c r="AA1551">
        <v>187</v>
      </c>
      <c r="AB1551" t="s">
        <v>5102</v>
      </c>
      <c r="AC1551" t="s">
        <v>5101</v>
      </c>
      <c r="AD1551">
        <v>5</v>
      </c>
      <c r="AE1551">
        <v>712087.02</v>
      </c>
      <c r="AF1551">
        <v>6169370.8399999999</v>
      </c>
    </row>
    <row r="1552" spans="1:32" x14ac:dyDescent="0.25">
      <c r="A1552" s="40">
        <v>1550</v>
      </c>
      <c r="B1552" t="s">
        <v>5103</v>
      </c>
      <c r="C1552">
        <v>130</v>
      </c>
      <c r="D1552">
        <v>1977</v>
      </c>
      <c r="E1552">
        <v>0</v>
      </c>
      <c r="F1552">
        <v>4</v>
      </c>
      <c r="H1552">
        <v>1</v>
      </c>
      <c r="J1552">
        <v>1</v>
      </c>
      <c r="K1552" t="s">
        <v>240</v>
      </c>
      <c r="M1552">
        <v>1</v>
      </c>
      <c r="N1552">
        <v>58</v>
      </c>
      <c r="O1552">
        <v>58</v>
      </c>
      <c r="P1552">
        <v>102</v>
      </c>
      <c r="Q1552">
        <v>0</v>
      </c>
      <c r="R1552">
        <v>0</v>
      </c>
      <c r="S1552" t="s">
        <v>5104</v>
      </c>
      <c r="T1552">
        <v>275</v>
      </c>
      <c r="U1552" t="s">
        <v>3090</v>
      </c>
      <c r="V1552" t="s">
        <v>3090</v>
      </c>
      <c r="W1552" t="s">
        <v>569</v>
      </c>
      <c r="X1552">
        <v>2665</v>
      </c>
      <c r="Y1552" t="s">
        <v>257</v>
      </c>
      <c r="AA1552">
        <v>187</v>
      </c>
      <c r="AB1552" t="s">
        <v>5105</v>
      </c>
      <c r="AC1552" t="s">
        <v>5104</v>
      </c>
      <c r="AD1552">
        <v>5</v>
      </c>
      <c r="AE1552">
        <v>713560.73</v>
      </c>
      <c r="AF1552">
        <v>6169478.2699999996</v>
      </c>
    </row>
    <row r="1553" spans="1:32" x14ac:dyDescent="0.25">
      <c r="A1553" s="40">
        <v>1551</v>
      </c>
      <c r="B1553" t="s">
        <v>5106</v>
      </c>
      <c r="C1553">
        <v>130</v>
      </c>
      <c r="D1553">
        <v>1978</v>
      </c>
      <c r="E1553">
        <v>0</v>
      </c>
      <c r="F1553">
        <v>4</v>
      </c>
      <c r="H1553">
        <v>1</v>
      </c>
      <c r="J1553">
        <v>1</v>
      </c>
      <c r="K1553" t="s">
        <v>240</v>
      </c>
      <c r="M1553">
        <v>1</v>
      </c>
      <c r="N1553">
        <v>61</v>
      </c>
      <c r="O1553">
        <v>61</v>
      </c>
      <c r="P1553">
        <v>109</v>
      </c>
      <c r="Q1553">
        <v>0</v>
      </c>
      <c r="R1553">
        <v>0</v>
      </c>
      <c r="S1553" t="s">
        <v>5107</v>
      </c>
      <c r="T1553">
        <v>975</v>
      </c>
      <c r="U1553" t="s">
        <v>2560</v>
      </c>
      <c r="V1553" t="s">
        <v>2560</v>
      </c>
      <c r="W1553" t="s">
        <v>421</v>
      </c>
      <c r="X1553">
        <v>2665</v>
      </c>
      <c r="Y1553" t="s">
        <v>257</v>
      </c>
      <c r="AA1553">
        <v>187</v>
      </c>
      <c r="AB1553" t="s">
        <v>5108</v>
      </c>
      <c r="AC1553" t="s">
        <v>5107</v>
      </c>
      <c r="AD1553">
        <v>5</v>
      </c>
      <c r="AE1553">
        <v>713687.57</v>
      </c>
      <c r="AF1553">
        <v>6169542.1500000004</v>
      </c>
    </row>
    <row r="1554" spans="1:32" x14ac:dyDescent="0.25">
      <c r="A1554" s="40">
        <v>1552</v>
      </c>
      <c r="B1554" t="s">
        <v>5109</v>
      </c>
      <c r="C1554">
        <v>120</v>
      </c>
      <c r="D1554">
        <v>1980</v>
      </c>
      <c r="E1554">
        <v>1986</v>
      </c>
      <c r="F1554">
        <v>3</v>
      </c>
      <c r="H1554">
        <v>1</v>
      </c>
      <c r="J1554">
        <v>7</v>
      </c>
      <c r="K1554" t="s">
        <v>253</v>
      </c>
      <c r="M1554">
        <v>1</v>
      </c>
      <c r="N1554">
        <v>113</v>
      </c>
      <c r="O1554">
        <v>113</v>
      </c>
      <c r="P1554">
        <v>142</v>
      </c>
      <c r="Q1554">
        <v>0</v>
      </c>
      <c r="R1554">
        <v>0</v>
      </c>
      <c r="S1554" t="s">
        <v>5110</v>
      </c>
      <c r="T1554">
        <v>4686</v>
      </c>
      <c r="U1554" t="s">
        <v>4050</v>
      </c>
      <c r="V1554" t="s">
        <v>4050</v>
      </c>
      <c r="W1554" t="s">
        <v>569</v>
      </c>
      <c r="X1554">
        <v>2665</v>
      </c>
      <c r="Y1554" t="s">
        <v>257</v>
      </c>
      <c r="AA1554">
        <v>187</v>
      </c>
      <c r="AB1554" t="s">
        <v>5111</v>
      </c>
      <c r="AC1554" t="s">
        <v>5110</v>
      </c>
      <c r="AD1554">
        <v>5</v>
      </c>
      <c r="AE1554">
        <v>714223.47</v>
      </c>
      <c r="AF1554">
        <v>6168686.2000000002</v>
      </c>
    </row>
    <row r="1555" spans="1:32" x14ac:dyDescent="0.25">
      <c r="A1555" s="40">
        <v>1553</v>
      </c>
      <c r="B1555" t="s">
        <v>5112</v>
      </c>
      <c r="C1555">
        <v>120</v>
      </c>
      <c r="D1555">
        <v>1967</v>
      </c>
      <c r="E1555">
        <v>0</v>
      </c>
      <c r="F1555">
        <v>3</v>
      </c>
      <c r="H1555">
        <v>1</v>
      </c>
      <c r="J1555">
        <v>1</v>
      </c>
      <c r="K1555" t="s">
        <v>240</v>
      </c>
      <c r="M1555">
        <v>1</v>
      </c>
      <c r="N1555">
        <v>140</v>
      </c>
      <c r="O1555">
        <v>140</v>
      </c>
      <c r="P1555">
        <v>140</v>
      </c>
      <c r="Q1555">
        <v>0</v>
      </c>
      <c r="R1555">
        <v>0</v>
      </c>
      <c r="S1555" t="s">
        <v>5113</v>
      </c>
      <c r="T1555">
        <v>6391</v>
      </c>
      <c r="U1555" t="s">
        <v>539</v>
      </c>
      <c r="V1555" t="s">
        <v>539</v>
      </c>
      <c r="W1555" t="s">
        <v>2407</v>
      </c>
      <c r="X1555">
        <v>2625</v>
      </c>
      <c r="Y1555" t="s">
        <v>244</v>
      </c>
      <c r="AA1555">
        <v>187</v>
      </c>
      <c r="AB1555" t="s">
        <v>5114</v>
      </c>
      <c r="AC1555" t="s">
        <v>5113</v>
      </c>
      <c r="AD1555">
        <v>5</v>
      </c>
      <c r="AE1555">
        <v>711138.89</v>
      </c>
      <c r="AF1555">
        <v>6172085.0099999998</v>
      </c>
    </row>
    <row r="1556" spans="1:32" x14ac:dyDescent="0.25">
      <c r="A1556" s="40">
        <v>1554</v>
      </c>
      <c r="B1556" t="s">
        <v>5115</v>
      </c>
      <c r="C1556">
        <v>130</v>
      </c>
      <c r="D1556">
        <v>1977</v>
      </c>
      <c r="E1556">
        <v>0</v>
      </c>
      <c r="F1556">
        <v>4</v>
      </c>
      <c r="H1556">
        <v>1</v>
      </c>
      <c r="J1556">
        <v>1</v>
      </c>
      <c r="K1556" t="s">
        <v>240</v>
      </c>
      <c r="M1556">
        <v>1</v>
      </c>
      <c r="N1556">
        <v>58</v>
      </c>
      <c r="O1556">
        <v>58</v>
      </c>
      <c r="P1556">
        <v>102</v>
      </c>
      <c r="Q1556">
        <v>0</v>
      </c>
      <c r="R1556">
        <v>0</v>
      </c>
      <c r="S1556" t="s">
        <v>5116</v>
      </c>
      <c r="T1556">
        <v>275</v>
      </c>
      <c r="U1556" t="s">
        <v>3090</v>
      </c>
      <c r="V1556" t="s">
        <v>3090</v>
      </c>
      <c r="W1556" t="s">
        <v>473</v>
      </c>
      <c r="X1556">
        <v>2665</v>
      </c>
      <c r="Y1556" t="s">
        <v>257</v>
      </c>
      <c r="AA1556">
        <v>187</v>
      </c>
      <c r="AB1556" t="s">
        <v>5117</v>
      </c>
      <c r="AC1556" t="s">
        <v>5116</v>
      </c>
      <c r="AD1556">
        <v>5</v>
      </c>
      <c r="AE1556">
        <v>713492</v>
      </c>
      <c r="AF1556">
        <v>6169521.8300000001</v>
      </c>
    </row>
    <row r="1557" spans="1:32" x14ac:dyDescent="0.25">
      <c r="A1557" s="40">
        <v>1555</v>
      </c>
      <c r="B1557" t="s">
        <v>5118</v>
      </c>
      <c r="C1557">
        <v>130</v>
      </c>
      <c r="D1557">
        <v>1980</v>
      </c>
      <c r="E1557">
        <v>0</v>
      </c>
      <c r="F1557">
        <v>4</v>
      </c>
      <c r="H1557">
        <v>1</v>
      </c>
      <c r="J1557">
        <v>2</v>
      </c>
      <c r="K1557" t="s">
        <v>260</v>
      </c>
      <c r="M1557">
        <v>1</v>
      </c>
      <c r="N1557">
        <v>71</v>
      </c>
      <c r="O1557">
        <v>71</v>
      </c>
      <c r="P1557">
        <v>122</v>
      </c>
      <c r="Q1557">
        <v>0</v>
      </c>
      <c r="R1557">
        <v>0</v>
      </c>
      <c r="S1557" t="s">
        <v>5119</v>
      </c>
      <c r="T1557">
        <v>1000</v>
      </c>
      <c r="U1557" t="s">
        <v>3248</v>
      </c>
      <c r="V1557" t="s">
        <v>3248</v>
      </c>
      <c r="W1557" t="s">
        <v>272</v>
      </c>
      <c r="X1557">
        <v>2665</v>
      </c>
      <c r="Y1557" t="s">
        <v>257</v>
      </c>
      <c r="AA1557">
        <v>187</v>
      </c>
      <c r="AB1557" t="s">
        <v>5120</v>
      </c>
      <c r="AC1557" t="s">
        <v>5119</v>
      </c>
      <c r="AD1557">
        <v>5</v>
      </c>
      <c r="AE1557">
        <v>714181.9</v>
      </c>
      <c r="AF1557">
        <v>6168689.3200000003</v>
      </c>
    </row>
    <row r="1558" spans="1:32" x14ac:dyDescent="0.25">
      <c r="A1558" s="40">
        <v>1556</v>
      </c>
      <c r="B1558" t="s">
        <v>5121</v>
      </c>
      <c r="C1558">
        <v>130</v>
      </c>
      <c r="D1558">
        <v>1977</v>
      </c>
      <c r="E1558">
        <v>0</v>
      </c>
      <c r="F1558">
        <v>4</v>
      </c>
      <c r="H1558">
        <v>1</v>
      </c>
      <c r="J1558">
        <v>1</v>
      </c>
      <c r="K1558" t="s">
        <v>240</v>
      </c>
      <c r="M1558">
        <v>1</v>
      </c>
      <c r="N1558">
        <v>58</v>
      </c>
      <c r="O1558">
        <v>58</v>
      </c>
      <c r="P1558">
        <v>102</v>
      </c>
      <c r="Q1558">
        <v>0</v>
      </c>
      <c r="R1558">
        <v>0</v>
      </c>
      <c r="S1558" t="s">
        <v>5122</v>
      </c>
      <c r="T1558">
        <v>275</v>
      </c>
      <c r="U1558" t="s">
        <v>3090</v>
      </c>
      <c r="V1558" t="s">
        <v>3090</v>
      </c>
      <c r="W1558" t="s">
        <v>466</v>
      </c>
      <c r="X1558">
        <v>2665</v>
      </c>
      <c r="Y1558" t="s">
        <v>257</v>
      </c>
      <c r="AA1558">
        <v>187</v>
      </c>
      <c r="AB1558" t="s">
        <v>5123</v>
      </c>
      <c r="AC1558" t="s">
        <v>5122</v>
      </c>
      <c r="AD1558">
        <v>5</v>
      </c>
      <c r="AE1558">
        <v>713509.45</v>
      </c>
      <c r="AF1558">
        <v>6169564.71</v>
      </c>
    </row>
    <row r="1559" spans="1:32" x14ac:dyDescent="0.25">
      <c r="A1559" s="40">
        <v>1557</v>
      </c>
      <c r="B1559" t="s">
        <v>5124</v>
      </c>
      <c r="C1559">
        <v>130</v>
      </c>
      <c r="D1559">
        <v>1977</v>
      </c>
      <c r="E1559">
        <v>0</v>
      </c>
      <c r="F1559">
        <v>4</v>
      </c>
      <c r="H1559">
        <v>1</v>
      </c>
      <c r="J1559">
        <v>1</v>
      </c>
      <c r="K1559" t="s">
        <v>240</v>
      </c>
      <c r="M1559">
        <v>1</v>
      </c>
      <c r="N1559">
        <v>58</v>
      </c>
      <c r="O1559">
        <v>58</v>
      </c>
      <c r="P1559">
        <v>102</v>
      </c>
      <c r="Q1559">
        <v>0</v>
      </c>
      <c r="R1559">
        <v>0</v>
      </c>
      <c r="S1559" t="s">
        <v>5125</v>
      </c>
      <c r="T1559">
        <v>1075</v>
      </c>
      <c r="U1559" t="s">
        <v>4508</v>
      </c>
      <c r="V1559" t="s">
        <v>4508</v>
      </c>
      <c r="W1559" t="s">
        <v>480</v>
      </c>
      <c r="X1559">
        <v>2665</v>
      </c>
      <c r="Y1559" t="s">
        <v>257</v>
      </c>
      <c r="AA1559">
        <v>187</v>
      </c>
      <c r="AB1559" t="s">
        <v>5126</v>
      </c>
      <c r="AC1559" t="s">
        <v>5125</v>
      </c>
      <c r="AD1559">
        <v>5</v>
      </c>
      <c r="AE1559">
        <v>713597.3</v>
      </c>
      <c r="AF1559">
        <v>6169479.4000000004</v>
      </c>
    </row>
    <row r="1560" spans="1:32" x14ac:dyDescent="0.25">
      <c r="A1560" s="40">
        <v>1558</v>
      </c>
      <c r="B1560" t="s">
        <v>5127</v>
      </c>
      <c r="C1560">
        <v>120</v>
      </c>
      <c r="D1560">
        <v>1970</v>
      </c>
      <c r="E1560">
        <v>0</v>
      </c>
      <c r="F1560">
        <v>4</v>
      </c>
      <c r="H1560">
        <v>1</v>
      </c>
      <c r="J1560">
        <v>2</v>
      </c>
      <c r="K1560" t="s">
        <v>260</v>
      </c>
      <c r="M1560">
        <v>1</v>
      </c>
      <c r="N1560">
        <v>143</v>
      </c>
      <c r="O1560">
        <v>143</v>
      </c>
      <c r="P1560">
        <v>143</v>
      </c>
      <c r="Q1560">
        <v>0</v>
      </c>
      <c r="R1560">
        <v>0</v>
      </c>
      <c r="S1560" t="s">
        <v>5128</v>
      </c>
      <c r="T1560">
        <v>7882</v>
      </c>
      <c r="U1560" t="s">
        <v>372</v>
      </c>
      <c r="V1560" t="s">
        <v>372</v>
      </c>
      <c r="W1560" t="s">
        <v>1728</v>
      </c>
      <c r="X1560">
        <v>2625</v>
      </c>
      <c r="Y1560" t="s">
        <v>244</v>
      </c>
      <c r="AA1560">
        <v>187</v>
      </c>
      <c r="AB1560" t="s">
        <v>5129</v>
      </c>
      <c r="AC1560" t="s">
        <v>5128</v>
      </c>
      <c r="AD1560">
        <v>5</v>
      </c>
      <c r="AE1560">
        <v>711840.69</v>
      </c>
      <c r="AF1560">
        <v>6171730.4000000004</v>
      </c>
    </row>
    <row r="1561" spans="1:32" x14ac:dyDescent="0.25">
      <c r="A1561" s="40">
        <v>1559</v>
      </c>
      <c r="B1561" t="s">
        <v>5130</v>
      </c>
      <c r="C1561">
        <v>130</v>
      </c>
      <c r="D1561">
        <v>1977</v>
      </c>
      <c r="E1561">
        <v>0</v>
      </c>
      <c r="F1561">
        <v>4</v>
      </c>
      <c r="H1561">
        <v>1</v>
      </c>
      <c r="J1561">
        <v>1</v>
      </c>
      <c r="K1561" t="s">
        <v>240</v>
      </c>
      <c r="M1561">
        <v>1</v>
      </c>
      <c r="N1561">
        <v>58</v>
      </c>
      <c r="O1561">
        <v>58</v>
      </c>
      <c r="P1561">
        <v>102</v>
      </c>
      <c r="Q1561">
        <v>0</v>
      </c>
      <c r="R1561">
        <v>0</v>
      </c>
      <c r="S1561" t="s">
        <v>5131</v>
      </c>
      <c r="T1561">
        <v>275</v>
      </c>
      <c r="U1561" t="s">
        <v>3090</v>
      </c>
      <c r="V1561" t="s">
        <v>3090</v>
      </c>
      <c r="W1561" t="s">
        <v>830</v>
      </c>
      <c r="X1561">
        <v>2665</v>
      </c>
      <c r="Y1561" t="s">
        <v>257</v>
      </c>
      <c r="AA1561">
        <v>187</v>
      </c>
      <c r="AB1561" t="s">
        <v>5132</v>
      </c>
      <c r="AC1561" t="s">
        <v>5131</v>
      </c>
      <c r="AD1561">
        <v>5</v>
      </c>
      <c r="AE1561">
        <v>713534.41</v>
      </c>
      <c r="AF1561">
        <v>6169580.3099999996</v>
      </c>
    </row>
    <row r="1562" spans="1:32" x14ac:dyDescent="0.25">
      <c r="A1562" s="40">
        <v>1560</v>
      </c>
      <c r="B1562" t="s">
        <v>5133</v>
      </c>
      <c r="C1562">
        <v>130</v>
      </c>
      <c r="D1562">
        <v>1977</v>
      </c>
      <c r="E1562">
        <v>0</v>
      </c>
      <c r="F1562">
        <v>4</v>
      </c>
      <c r="H1562">
        <v>1</v>
      </c>
      <c r="J1562">
        <v>1</v>
      </c>
      <c r="K1562" t="s">
        <v>240</v>
      </c>
      <c r="M1562">
        <v>1</v>
      </c>
      <c r="N1562">
        <v>58</v>
      </c>
      <c r="O1562">
        <v>58</v>
      </c>
      <c r="P1562">
        <v>102</v>
      </c>
      <c r="Q1562">
        <v>0</v>
      </c>
      <c r="R1562">
        <v>0</v>
      </c>
      <c r="S1562" t="s">
        <v>5134</v>
      </c>
      <c r="T1562">
        <v>1075</v>
      </c>
      <c r="U1562" t="s">
        <v>4508</v>
      </c>
      <c r="V1562" t="s">
        <v>4508</v>
      </c>
      <c r="W1562" t="s">
        <v>337</v>
      </c>
      <c r="X1562">
        <v>2665</v>
      </c>
      <c r="Y1562" t="s">
        <v>257</v>
      </c>
      <c r="AA1562">
        <v>187</v>
      </c>
      <c r="AB1562" t="s">
        <v>5135</v>
      </c>
      <c r="AC1562" t="s">
        <v>5134</v>
      </c>
      <c r="AD1562">
        <v>5</v>
      </c>
      <c r="AE1562">
        <v>713632.17</v>
      </c>
      <c r="AF1562">
        <v>6169497.7599999998</v>
      </c>
    </row>
    <row r="1563" spans="1:32" x14ac:dyDescent="0.25">
      <c r="A1563" s="40">
        <v>1561</v>
      </c>
      <c r="B1563" t="s">
        <v>5136</v>
      </c>
      <c r="C1563">
        <v>120</v>
      </c>
      <c r="D1563">
        <v>1995</v>
      </c>
      <c r="E1563">
        <v>0</v>
      </c>
      <c r="F1563">
        <v>4</v>
      </c>
      <c r="H1563">
        <v>1</v>
      </c>
      <c r="J1563">
        <v>7</v>
      </c>
      <c r="K1563" t="s">
        <v>253</v>
      </c>
      <c r="M1563">
        <v>1</v>
      </c>
      <c r="N1563">
        <v>197</v>
      </c>
      <c r="O1563">
        <v>197</v>
      </c>
      <c r="P1563">
        <v>197</v>
      </c>
      <c r="Q1563">
        <v>0</v>
      </c>
      <c r="R1563">
        <v>0</v>
      </c>
      <c r="S1563" t="s">
        <v>5137</v>
      </c>
      <c r="T1563">
        <v>2236</v>
      </c>
      <c r="U1563" t="s">
        <v>4295</v>
      </c>
      <c r="V1563" t="s">
        <v>4295</v>
      </c>
      <c r="W1563" t="s">
        <v>421</v>
      </c>
      <c r="X1563">
        <v>2665</v>
      </c>
      <c r="Y1563" t="s">
        <v>257</v>
      </c>
      <c r="AA1563">
        <v>187</v>
      </c>
      <c r="AB1563" t="s">
        <v>5138</v>
      </c>
      <c r="AC1563" t="s">
        <v>5137</v>
      </c>
      <c r="AD1563">
        <v>5</v>
      </c>
      <c r="AE1563">
        <v>713317.86</v>
      </c>
      <c r="AF1563">
        <v>6168473.1299999999</v>
      </c>
    </row>
    <row r="1564" spans="1:32" x14ac:dyDescent="0.25">
      <c r="A1564" s="40">
        <v>1562</v>
      </c>
      <c r="B1564" t="s">
        <v>5139</v>
      </c>
      <c r="C1564">
        <v>120</v>
      </c>
      <c r="D1564">
        <v>1973</v>
      </c>
      <c r="E1564">
        <v>0</v>
      </c>
      <c r="F1564">
        <v>3</v>
      </c>
      <c r="H1564">
        <v>1</v>
      </c>
      <c r="J1564">
        <v>2</v>
      </c>
      <c r="K1564" t="s">
        <v>247</v>
      </c>
      <c r="M1564">
        <v>1</v>
      </c>
      <c r="N1564">
        <v>109</v>
      </c>
      <c r="O1564">
        <v>109</v>
      </c>
      <c r="P1564">
        <v>109</v>
      </c>
      <c r="Q1564">
        <v>0</v>
      </c>
      <c r="R1564">
        <v>0</v>
      </c>
      <c r="S1564" t="s">
        <v>5140</v>
      </c>
      <c r="T1564">
        <v>6710</v>
      </c>
      <c r="U1564" t="s">
        <v>327</v>
      </c>
      <c r="V1564" t="s">
        <v>327</v>
      </c>
      <c r="W1564" t="s">
        <v>670</v>
      </c>
      <c r="X1564">
        <v>2625</v>
      </c>
      <c r="Y1564" t="s">
        <v>244</v>
      </c>
      <c r="AA1564">
        <v>187</v>
      </c>
      <c r="AB1564" t="s">
        <v>5141</v>
      </c>
      <c r="AC1564" t="s">
        <v>5140</v>
      </c>
      <c r="AD1564">
        <v>5</v>
      </c>
      <c r="AE1564">
        <v>710728.29</v>
      </c>
      <c r="AF1564">
        <v>6171906.8899999997</v>
      </c>
    </row>
    <row r="1565" spans="1:32" x14ac:dyDescent="0.25">
      <c r="A1565" s="40">
        <v>1563</v>
      </c>
      <c r="B1565" t="s">
        <v>5142</v>
      </c>
      <c r="C1565">
        <v>130</v>
      </c>
      <c r="D1565">
        <v>1978</v>
      </c>
      <c r="E1565">
        <v>0</v>
      </c>
      <c r="F1565">
        <v>4</v>
      </c>
      <c r="H1565">
        <v>1</v>
      </c>
      <c r="J1565">
        <v>1</v>
      </c>
      <c r="K1565" t="s">
        <v>240</v>
      </c>
      <c r="M1565">
        <v>1</v>
      </c>
      <c r="N1565">
        <v>61</v>
      </c>
      <c r="O1565">
        <v>61</v>
      </c>
      <c r="P1565">
        <v>109</v>
      </c>
      <c r="Q1565">
        <v>0</v>
      </c>
      <c r="R1565">
        <v>0</v>
      </c>
      <c r="S1565" t="s">
        <v>5143</v>
      </c>
      <c r="T1565">
        <v>2525</v>
      </c>
      <c r="U1565" t="s">
        <v>2564</v>
      </c>
      <c r="V1565" t="s">
        <v>2564</v>
      </c>
      <c r="W1565" t="s">
        <v>573</v>
      </c>
      <c r="X1565">
        <v>2665</v>
      </c>
      <c r="Y1565" t="s">
        <v>257</v>
      </c>
      <c r="AA1565">
        <v>187</v>
      </c>
      <c r="AB1565" t="s">
        <v>5144</v>
      </c>
      <c r="AC1565" t="s">
        <v>5143</v>
      </c>
      <c r="AD1565">
        <v>5</v>
      </c>
      <c r="AE1565">
        <v>713538.06</v>
      </c>
      <c r="AF1565">
        <v>6169778.2999999998</v>
      </c>
    </row>
    <row r="1566" spans="1:32" x14ac:dyDescent="0.25">
      <c r="A1566" s="40">
        <v>1564</v>
      </c>
      <c r="B1566" t="s">
        <v>5145</v>
      </c>
      <c r="C1566">
        <v>120</v>
      </c>
      <c r="D1566">
        <v>2016</v>
      </c>
      <c r="E1566">
        <v>0</v>
      </c>
      <c r="F1566">
        <v>4</v>
      </c>
      <c r="H1566">
        <v>1</v>
      </c>
      <c r="J1566">
        <v>2</v>
      </c>
      <c r="K1566" t="s">
        <v>260</v>
      </c>
      <c r="M1566">
        <v>1</v>
      </c>
      <c r="N1566">
        <v>159</v>
      </c>
      <c r="O1566">
        <v>159</v>
      </c>
      <c r="P1566">
        <v>115</v>
      </c>
      <c r="Q1566">
        <v>0</v>
      </c>
      <c r="R1566">
        <v>0</v>
      </c>
      <c r="S1566" t="s">
        <v>5146</v>
      </c>
      <c r="T1566">
        <v>2876</v>
      </c>
      <c r="U1566" t="s">
        <v>3107</v>
      </c>
      <c r="V1566" t="s">
        <v>3107</v>
      </c>
      <c r="W1566" t="s">
        <v>413</v>
      </c>
      <c r="X1566">
        <v>2665</v>
      </c>
      <c r="Y1566" t="s">
        <v>257</v>
      </c>
      <c r="AA1566">
        <v>187</v>
      </c>
      <c r="AB1566" t="s">
        <v>5147</v>
      </c>
      <c r="AC1566" t="s">
        <v>5146</v>
      </c>
      <c r="AD1566">
        <v>5</v>
      </c>
      <c r="AE1566">
        <v>713901.76</v>
      </c>
      <c r="AF1566">
        <v>6168999.5700000003</v>
      </c>
    </row>
    <row r="1567" spans="1:32" x14ac:dyDescent="0.25">
      <c r="A1567" s="40">
        <v>1565</v>
      </c>
      <c r="B1567" t="s">
        <v>5148</v>
      </c>
      <c r="C1567">
        <v>120</v>
      </c>
      <c r="D1567">
        <v>1973</v>
      </c>
      <c r="E1567">
        <v>2006</v>
      </c>
      <c r="F1567">
        <v>3</v>
      </c>
      <c r="H1567">
        <v>1</v>
      </c>
      <c r="J1567">
        <v>2</v>
      </c>
      <c r="K1567" t="s">
        <v>260</v>
      </c>
      <c r="L1567">
        <v>90</v>
      </c>
      <c r="M1567">
        <v>1</v>
      </c>
      <c r="N1567">
        <v>152</v>
      </c>
      <c r="O1567">
        <v>152</v>
      </c>
      <c r="P1567">
        <v>152</v>
      </c>
      <c r="Q1567">
        <v>0</v>
      </c>
      <c r="R1567">
        <v>0</v>
      </c>
      <c r="S1567" t="s">
        <v>5149</v>
      </c>
      <c r="T1567">
        <v>8202</v>
      </c>
      <c r="U1567" t="s">
        <v>3103</v>
      </c>
      <c r="V1567" t="s">
        <v>3103</v>
      </c>
      <c r="W1567" t="s">
        <v>480</v>
      </c>
      <c r="X1567">
        <v>2665</v>
      </c>
      <c r="Y1567" t="s">
        <v>257</v>
      </c>
      <c r="AA1567">
        <v>187</v>
      </c>
      <c r="AB1567" t="s">
        <v>5150</v>
      </c>
      <c r="AC1567" t="s">
        <v>5149</v>
      </c>
      <c r="AD1567">
        <v>5</v>
      </c>
      <c r="AE1567">
        <v>712336.88</v>
      </c>
      <c r="AF1567">
        <v>6169036</v>
      </c>
    </row>
    <row r="1568" spans="1:32" x14ac:dyDescent="0.25">
      <c r="A1568" s="40">
        <v>1566</v>
      </c>
      <c r="B1568" t="s">
        <v>5151</v>
      </c>
      <c r="C1568">
        <v>130</v>
      </c>
      <c r="D1568">
        <v>1978</v>
      </c>
      <c r="E1568">
        <v>0</v>
      </c>
      <c r="F1568">
        <v>4</v>
      </c>
      <c r="H1568">
        <v>1</v>
      </c>
      <c r="J1568">
        <v>1</v>
      </c>
      <c r="K1568" t="s">
        <v>240</v>
      </c>
      <c r="M1568">
        <v>1</v>
      </c>
      <c r="N1568">
        <v>61</v>
      </c>
      <c r="O1568">
        <v>61</v>
      </c>
      <c r="P1568">
        <v>109</v>
      </c>
      <c r="Q1568">
        <v>0</v>
      </c>
      <c r="R1568">
        <v>0</v>
      </c>
      <c r="S1568" t="s">
        <v>5152</v>
      </c>
      <c r="T1568">
        <v>3875</v>
      </c>
      <c r="U1568" t="s">
        <v>4412</v>
      </c>
      <c r="V1568" t="s">
        <v>4412</v>
      </c>
      <c r="W1568" t="s">
        <v>721</v>
      </c>
      <c r="X1568">
        <v>2665</v>
      </c>
      <c r="Y1568" t="s">
        <v>257</v>
      </c>
      <c r="AA1568">
        <v>187</v>
      </c>
      <c r="AB1568" t="s">
        <v>5153</v>
      </c>
      <c r="AC1568" t="s">
        <v>5152</v>
      </c>
      <c r="AD1568">
        <v>5</v>
      </c>
      <c r="AE1568">
        <v>713435.85</v>
      </c>
      <c r="AF1568">
        <v>6169734.7699999996</v>
      </c>
    </row>
    <row r="1569" spans="1:32" x14ac:dyDescent="0.25">
      <c r="A1569" s="40">
        <v>1567</v>
      </c>
      <c r="B1569" t="s">
        <v>5154</v>
      </c>
      <c r="C1569">
        <v>120</v>
      </c>
      <c r="D1569">
        <v>1971</v>
      </c>
      <c r="E1569">
        <v>1983</v>
      </c>
      <c r="F1569">
        <v>3</v>
      </c>
      <c r="H1569">
        <v>1</v>
      </c>
      <c r="J1569">
        <v>2</v>
      </c>
      <c r="K1569" t="s">
        <v>260</v>
      </c>
      <c r="L1569">
        <v>2</v>
      </c>
      <c r="M1569">
        <v>1</v>
      </c>
      <c r="N1569">
        <v>154</v>
      </c>
      <c r="O1569">
        <v>154</v>
      </c>
      <c r="P1569">
        <v>154</v>
      </c>
      <c r="Q1569">
        <v>0</v>
      </c>
      <c r="R1569">
        <v>0</v>
      </c>
      <c r="S1569" t="s">
        <v>5155</v>
      </c>
      <c r="T1569">
        <v>7882</v>
      </c>
      <c r="U1569" t="s">
        <v>372</v>
      </c>
      <c r="V1569" t="s">
        <v>372</v>
      </c>
      <c r="W1569" t="s">
        <v>763</v>
      </c>
      <c r="X1569">
        <v>2625</v>
      </c>
      <c r="Y1569" t="s">
        <v>244</v>
      </c>
      <c r="AA1569">
        <v>187</v>
      </c>
      <c r="AB1569" t="s">
        <v>5156</v>
      </c>
      <c r="AC1569" t="s">
        <v>5155</v>
      </c>
      <c r="AD1569">
        <v>5</v>
      </c>
      <c r="AE1569">
        <v>712030.65</v>
      </c>
      <c r="AF1569">
        <v>6171697.9900000002</v>
      </c>
    </row>
    <row r="1570" spans="1:32" x14ac:dyDescent="0.25">
      <c r="A1570" s="40">
        <v>1568</v>
      </c>
      <c r="B1570" t="s">
        <v>5157</v>
      </c>
      <c r="C1570">
        <v>120</v>
      </c>
      <c r="D1570">
        <v>1973</v>
      </c>
      <c r="E1570">
        <v>1994</v>
      </c>
      <c r="F1570">
        <v>3</v>
      </c>
      <c r="H1570">
        <v>1</v>
      </c>
      <c r="J1570">
        <v>2</v>
      </c>
      <c r="K1570" t="s">
        <v>260</v>
      </c>
      <c r="L1570">
        <v>90</v>
      </c>
      <c r="M1570">
        <v>1</v>
      </c>
      <c r="N1570">
        <v>129</v>
      </c>
      <c r="O1570">
        <v>129</v>
      </c>
      <c r="P1570">
        <v>109</v>
      </c>
      <c r="Q1570">
        <v>0</v>
      </c>
      <c r="R1570">
        <v>0</v>
      </c>
      <c r="S1570" t="s">
        <v>5158</v>
      </c>
      <c r="T1570">
        <v>6710</v>
      </c>
      <c r="U1570" t="s">
        <v>327</v>
      </c>
      <c r="V1570" t="s">
        <v>327</v>
      </c>
      <c r="W1570" t="s">
        <v>5159</v>
      </c>
      <c r="X1570">
        <v>2625</v>
      </c>
      <c r="Y1570" t="s">
        <v>244</v>
      </c>
      <c r="AA1570">
        <v>187</v>
      </c>
      <c r="AB1570" t="s">
        <v>5160</v>
      </c>
      <c r="AC1570" t="s">
        <v>5158</v>
      </c>
      <c r="AD1570">
        <v>5</v>
      </c>
      <c r="AE1570">
        <v>710763.72</v>
      </c>
      <c r="AF1570">
        <v>6172009.9000000004</v>
      </c>
    </row>
    <row r="1571" spans="1:32" x14ac:dyDescent="0.25">
      <c r="A1571" s="40">
        <v>1569</v>
      </c>
      <c r="B1571" t="s">
        <v>5161</v>
      </c>
      <c r="C1571">
        <v>120</v>
      </c>
      <c r="D1571">
        <v>1966</v>
      </c>
      <c r="E1571">
        <v>0</v>
      </c>
      <c r="F1571">
        <v>3</v>
      </c>
      <c r="H1571">
        <v>1</v>
      </c>
      <c r="J1571">
        <v>2</v>
      </c>
      <c r="K1571" t="s">
        <v>260</v>
      </c>
      <c r="M1571">
        <v>1</v>
      </c>
      <c r="N1571">
        <v>141</v>
      </c>
      <c r="O1571">
        <v>141</v>
      </c>
      <c r="P1571">
        <v>141</v>
      </c>
      <c r="Q1571">
        <v>0</v>
      </c>
      <c r="R1571">
        <v>0</v>
      </c>
      <c r="S1571" t="s">
        <v>5162</v>
      </c>
      <c r="T1571">
        <v>2876</v>
      </c>
      <c r="U1571" t="s">
        <v>3107</v>
      </c>
      <c r="V1571" t="s">
        <v>3107</v>
      </c>
      <c r="W1571" t="s">
        <v>299</v>
      </c>
      <c r="X1571">
        <v>2665</v>
      </c>
      <c r="Y1571" t="s">
        <v>257</v>
      </c>
      <c r="AA1571">
        <v>187</v>
      </c>
      <c r="AB1571" t="s">
        <v>5163</v>
      </c>
      <c r="AC1571" t="s">
        <v>5162</v>
      </c>
      <c r="AD1571">
        <v>5</v>
      </c>
      <c r="AE1571">
        <v>714082.08</v>
      </c>
      <c r="AF1571">
        <v>6169122.3399999999</v>
      </c>
    </row>
    <row r="1572" spans="1:32" x14ac:dyDescent="0.25">
      <c r="A1572" s="40">
        <v>1570</v>
      </c>
      <c r="B1572" t="s">
        <v>5164</v>
      </c>
      <c r="C1572">
        <v>120</v>
      </c>
      <c r="D1572">
        <v>1970</v>
      </c>
      <c r="E1572">
        <v>0</v>
      </c>
      <c r="F1572">
        <v>5</v>
      </c>
      <c r="H1572">
        <v>1</v>
      </c>
      <c r="J1572">
        <v>2</v>
      </c>
      <c r="K1572" t="s">
        <v>247</v>
      </c>
      <c r="M1572">
        <v>1</v>
      </c>
      <c r="N1572">
        <v>160</v>
      </c>
      <c r="O1572">
        <v>160</v>
      </c>
      <c r="P1572">
        <v>160</v>
      </c>
      <c r="Q1572">
        <v>0</v>
      </c>
      <c r="R1572">
        <v>0</v>
      </c>
      <c r="S1572" t="s">
        <v>5165</v>
      </c>
      <c r="T1572">
        <v>2876</v>
      </c>
      <c r="U1572" t="s">
        <v>3107</v>
      </c>
      <c r="V1572" t="s">
        <v>3107</v>
      </c>
      <c r="W1572" t="s">
        <v>421</v>
      </c>
      <c r="X1572">
        <v>2665</v>
      </c>
      <c r="Y1572" t="s">
        <v>257</v>
      </c>
      <c r="AA1572">
        <v>187</v>
      </c>
      <c r="AB1572" t="s">
        <v>5166</v>
      </c>
      <c r="AC1572" t="s">
        <v>5165</v>
      </c>
      <c r="AD1572">
        <v>5</v>
      </c>
      <c r="AE1572">
        <v>714118.24</v>
      </c>
      <c r="AF1572">
        <v>6169126.7199999997</v>
      </c>
    </row>
    <row r="1573" spans="1:32" x14ac:dyDescent="0.25">
      <c r="A1573" s="40">
        <v>1571</v>
      </c>
      <c r="B1573" t="s">
        <v>5167</v>
      </c>
      <c r="C1573">
        <v>130</v>
      </c>
      <c r="D1573">
        <v>1959</v>
      </c>
      <c r="E1573">
        <v>1975</v>
      </c>
      <c r="F1573">
        <v>10</v>
      </c>
      <c r="H1573">
        <v>2</v>
      </c>
      <c r="J1573">
        <v>2</v>
      </c>
      <c r="K1573" t="s">
        <v>260</v>
      </c>
      <c r="M1573">
        <v>1</v>
      </c>
      <c r="N1573">
        <v>109</v>
      </c>
      <c r="O1573">
        <v>109</v>
      </c>
      <c r="P1573">
        <v>109</v>
      </c>
      <c r="Q1573">
        <v>0</v>
      </c>
      <c r="R1573">
        <v>0</v>
      </c>
      <c r="S1573" t="s">
        <v>5168</v>
      </c>
      <c r="T1573">
        <v>7349</v>
      </c>
      <c r="U1573" t="s">
        <v>3232</v>
      </c>
      <c r="V1573" t="s">
        <v>3232</v>
      </c>
      <c r="W1573" t="s">
        <v>272</v>
      </c>
      <c r="X1573">
        <v>2665</v>
      </c>
      <c r="Y1573" t="s">
        <v>257</v>
      </c>
      <c r="AA1573">
        <v>187</v>
      </c>
      <c r="AB1573" t="s">
        <v>5169</v>
      </c>
      <c r="AC1573" t="s">
        <v>5168</v>
      </c>
      <c r="AD1573">
        <v>5</v>
      </c>
      <c r="AE1573">
        <v>713470.75</v>
      </c>
      <c r="AF1573">
        <v>6168961.3499999996</v>
      </c>
    </row>
    <row r="1574" spans="1:32" x14ac:dyDescent="0.25">
      <c r="A1574" s="40">
        <v>1572</v>
      </c>
      <c r="B1574" t="s">
        <v>5170</v>
      </c>
      <c r="C1574">
        <v>120</v>
      </c>
      <c r="D1574">
        <v>1971</v>
      </c>
      <c r="E1574">
        <v>1986</v>
      </c>
      <c r="F1574">
        <v>3</v>
      </c>
      <c r="H1574">
        <v>1</v>
      </c>
      <c r="J1574">
        <v>2</v>
      </c>
      <c r="K1574" t="s">
        <v>260</v>
      </c>
      <c r="M1574">
        <v>1</v>
      </c>
      <c r="N1574">
        <v>171</v>
      </c>
      <c r="O1574">
        <v>171</v>
      </c>
      <c r="P1574">
        <v>153</v>
      </c>
      <c r="Q1574">
        <v>0</v>
      </c>
      <c r="R1574">
        <v>0</v>
      </c>
      <c r="S1574" t="s">
        <v>5171</v>
      </c>
      <c r="T1574">
        <v>7882</v>
      </c>
      <c r="U1574" t="s">
        <v>372</v>
      </c>
      <c r="V1574" t="s">
        <v>372</v>
      </c>
      <c r="W1574" t="s">
        <v>394</v>
      </c>
      <c r="X1574">
        <v>2625</v>
      </c>
      <c r="Y1574" t="s">
        <v>244</v>
      </c>
      <c r="AA1574">
        <v>187</v>
      </c>
      <c r="AB1574" t="s">
        <v>5172</v>
      </c>
      <c r="AC1574" t="s">
        <v>5171</v>
      </c>
      <c r="AD1574">
        <v>5</v>
      </c>
      <c r="AE1574">
        <v>711907.88</v>
      </c>
      <c r="AF1574">
        <v>6171708.6299999999</v>
      </c>
    </row>
    <row r="1575" spans="1:32" x14ac:dyDescent="0.25">
      <c r="A1575" s="40">
        <v>1573</v>
      </c>
      <c r="B1575" t="s">
        <v>5173</v>
      </c>
      <c r="C1575">
        <v>140</v>
      </c>
      <c r="D1575">
        <v>1966</v>
      </c>
      <c r="E1575">
        <v>0</v>
      </c>
      <c r="F1575">
        <v>1</v>
      </c>
      <c r="H1575">
        <v>6</v>
      </c>
      <c r="J1575">
        <v>1</v>
      </c>
      <c r="K1575" t="s">
        <v>240</v>
      </c>
      <c r="M1575">
        <v>3</v>
      </c>
      <c r="N1575">
        <v>526</v>
      </c>
      <c r="O1575">
        <v>1614</v>
      </c>
      <c r="P1575">
        <v>1578</v>
      </c>
      <c r="Q1575">
        <v>0</v>
      </c>
      <c r="R1575">
        <v>0</v>
      </c>
      <c r="S1575" t="s">
        <v>5174</v>
      </c>
      <c r="T1575">
        <v>9267</v>
      </c>
      <c r="U1575" t="s">
        <v>2485</v>
      </c>
      <c r="V1575" t="s">
        <v>2485</v>
      </c>
      <c r="W1575" t="s">
        <v>927</v>
      </c>
      <c r="X1575">
        <v>2665</v>
      </c>
      <c r="Y1575" t="s">
        <v>257</v>
      </c>
      <c r="AA1575">
        <v>187</v>
      </c>
      <c r="AB1575" t="s">
        <v>2486</v>
      </c>
      <c r="AC1575" t="s">
        <v>5174</v>
      </c>
      <c r="AD1575">
        <v>5</v>
      </c>
      <c r="AE1575">
        <v>712834.31</v>
      </c>
      <c r="AF1575">
        <v>6169412.1900000004</v>
      </c>
    </row>
    <row r="1576" spans="1:32" x14ac:dyDescent="0.25">
      <c r="A1576" s="40">
        <v>1574</v>
      </c>
      <c r="B1576" t="s">
        <v>5175</v>
      </c>
      <c r="C1576">
        <v>130</v>
      </c>
      <c r="D1576">
        <v>1978</v>
      </c>
      <c r="E1576">
        <v>0</v>
      </c>
      <c r="F1576">
        <v>1</v>
      </c>
      <c r="H1576">
        <v>5</v>
      </c>
      <c r="J1576">
        <v>1</v>
      </c>
      <c r="K1576" t="s">
        <v>240</v>
      </c>
      <c r="M1576">
        <v>1</v>
      </c>
      <c r="N1576">
        <v>101</v>
      </c>
      <c r="O1576">
        <v>101</v>
      </c>
      <c r="P1576">
        <v>101</v>
      </c>
      <c r="Q1576">
        <v>0</v>
      </c>
      <c r="R1576">
        <v>0</v>
      </c>
      <c r="S1576" t="s">
        <v>5176</v>
      </c>
      <c r="T1576">
        <v>2556</v>
      </c>
      <c r="U1576" t="s">
        <v>317</v>
      </c>
      <c r="V1576" t="s">
        <v>317</v>
      </c>
      <c r="W1576" t="s">
        <v>1555</v>
      </c>
      <c r="X1576">
        <v>2625</v>
      </c>
      <c r="Y1576" t="s">
        <v>244</v>
      </c>
      <c r="AA1576">
        <v>187</v>
      </c>
      <c r="AB1576" t="s">
        <v>5177</v>
      </c>
      <c r="AC1576" t="s">
        <v>5176</v>
      </c>
      <c r="AD1576">
        <v>5</v>
      </c>
      <c r="AE1576">
        <v>711849.76</v>
      </c>
      <c r="AF1576">
        <v>6172539.54</v>
      </c>
    </row>
    <row r="1577" spans="1:32" x14ac:dyDescent="0.25">
      <c r="A1577" s="40">
        <v>1575</v>
      </c>
      <c r="B1577" t="s">
        <v>5178</v>
      </c>
      <c r="C1577">
        <v>120</v>
      </c>
      <c r="D1577">
        <v>1957</v>
      </c>
      <c r="E1577">
        <v>1982</v>
      </c>
      <c r="F1577">
        <v>4</v>
      </c>
      <c r="H1577">
        <v>1</v>
      </c>
      <c r="J1577">
        <v>2</v>
      </c>
      <c r="K1577" t="s">
        <v>260</v>
      </c>
      <c r="L1577">
        <v>2</v>
      </c>
      <c r="M1577">
        <v>1</v>
      </c>
      <c r="N1577">
        <v>142</v>
      </c>
      <c r="O1577">
        <v>142</v>
      </c>
      <c r="P1577">
        <v>142</v>
      </c>
      <c r="Q1577">
        <v>0</v>
      </c>
      <c r="R1577">
        <v>0</v>
      </c>
      <c r="S1577" t="s">
        <v>5179</v>
      </c>
      <c r="T1577">
        <v>2982</v>
      </c>
      <c r="U1577" t="s">
        <v>4515</v>
      </c>
      <c r="V1577" t="s">
        <v>4515</v>
      </c>
      <c r="W1577" t="s">
        <v>811</v>
      </c>
      <c r="X1577">
        <v>2665</v>
      </c>
      <c r="Y1577" t="s">
        <v>257</v>
      </c>
      <c r="AA1577">
        <v>187</v>
      </c>
      <c r="AB1577" t="s">
        <v>5180</v>
      </c>
      <c r="AC1577" t="s">
        <v>5179</v>
      </c>
      <c r="AD1577">
        <v>5</v>
      </c>
      <c r="AE1577">
        <v>714159.29</v>
      </c>
      <c r="AF1577">
        <v>6169042.2800000003</v>
      </c>
    </row>
    <row r="1578" spans="1:32" x14ac:dyDescent="0.25">
      <c r="A1578" s="40">
        <v>1576</v>
      </c>
      <c r="B1578" t="s">
        <v>5181</v>
      </c>
      <c r="C1578">
        <v>130</v>
      </c>
      <c r="D1578">
        <v>1978</v>
      </c>
      <c r="E1578">
        <v>0</v>
      </c>
      <c r="F1578">
        <v>4</v>
      </c>
      <c r="H1578">
        <v>1</v>
      </c>
      <c r="J1578">
        <v>1</v>
      </c>
      <c r="K1578" t="s">
        <v>240</v>
      </c>
      <c r="M1578">
        <v>1</v>
      </c>
      <c r="N1578">
        <v>61</v>
      </c>
      <c r="O1578">
        <v>61</v>
      </c>
      <c r="P1578">
        <v>109</v>
      </c>
      <c r="Q1578">
        <v>0</v>
      </c>
      <c r="R1578">
        <v>0</v>
      </c>
      <c r="S1578" t="s">
        <v>5182</v>
      </c>
      <c r="T1578">
        <v>7375</v>
      </c>
      <c r="U1578" t="s">
        <v>4405</v>
      </c>
      <c r="V1578" t="s">
        <v>4405</v>
      </c>
      <c r="W1578" t="s">
        <v>281</v>
      </c>
      <c r="X1578">
        <v>2665</v>
      </c>
      <c r="Y1578" t="s">
        <v>257</v>
      </c>
      <c r="AA1578">
        <v>187</v>
      </c>
      <c r="AB1578" t="s">
        <v>5183</v>
      </c>
      <c r="AC1578" t="s">
        <v>5182</v>
      </c>
      <c r="AD1578">
        <v>5</v>
      </c>
      <c r="AE1578">
        <v>713727.85</v>
      </c>
      <c r="AF1578">
        <v>6169538.3300000001</v>
      </c>
    </row>
    <row r="1579" spans="1:32" x14ac:dyDescent="0.25">
      <c r="A1579" s="40">
        <v>1577</v>
      </c>
      <c r="B1579" t="s">
        <v>5184</v>
      </c>
      <c r="C1579">
        <v>120</v>
      </c>
      <c r="D1579">
        <v>1970</v>
      </c>
      <c r="E1579">
        <v>0</v>
      </c>
      <c r="F1579">
        <v>3</v>
      </c>
      <c r="H1579">
        <v>1</v>
      </c>
      <c r="J1579">
        <v>2</v>
      </c>
      <c r="K1579" t="s">
        <v>260</v>
      </c>
      <c r="M1579">
        <v>1</v>
      </c>
      <c r="N1579">
        <v>154</v>
      </c>
      <c r="O1579">
        <v>154</v>
      </c>
      <c r="P1579">
        <v>154</v>
      </c>
      <c r="Q1579">
        <v>0</v>
      </c>
      <c r="R1579">
        <v>0</v>
      </c>
      <c r="S1579" t="s">
        <v>5185</v>
      </c>
      <c r="T1579">
        <v>7882</v>
      </c>
      <c r="U1579" t="s">
        <v>372</v>
      </c>
      <c r="V1579" t="s">
        <v>372</v>
      </c>
      <c r="W1579" t="s">
        <v>945</v>
      </c>
      <c r="X1579">
        <v>2625</v>
      </c>
      <c r="Y1579" t="s">
        <v>244</v>
      </c>
      <c r="AA1579">
        <v>187</v>
      </c>
      <c r="AB1579" t="s">
        <v>5186</v>
      </c>
      <c r="AC1579" t="s">
        <v>5185</v>
      </c>
      <c r="AD1579">
        <v>5</v>
      </c>
      <c r="AE1579">
        <v>711991.94</v>
      </c>
      <c r="AF1579">
        <v>6171745.04</v>
      </c>
    </row>
    <row r="1580" spans="1:32" x14ac:dyDescent="0.25">
      <c r="A1580" s="40">
        <v>1578</v>
      </c>
      <c r="B1580" t="s">
        <v>5187</v>
      </c>
      <c r="C1580">
        <v>120</v>
      </c>
      <c r="D1580">
        <v>1962</v>
      </c>
      <c r="E1580">
        <v>1978</v>
      </c>
      <c r="F1580">
        <v>90</v>
      </c>
      <c r="H1580">
        <v>1</v>
      </c>
      <c r="J1580">
        <v>2</v>
      </c>
      <c r="K1580" t="s">
        <v>260</v>
      </c>
      <c r="M1580">
        <v>1</v>
      </c>
      <c r="N1580">
        <v>120</v>
      </c>
      <c r="O1580">
        <v>120</v>
      </c>
      <c r="P1580">
        <v>120</v>
      </c>
      <c r="Q1580">
        <v>0</v>
      </c>
      <c r="R1580">
        <v>0</v>
      </c>
      <c r="S1580" t="s">
        <v>5188</v>
      </c>
      <c r="T1580">
        <v>319</v>
      </c>
      <c r="U1580" t="s">
        <v>5189</v>
      </c>
      <c r="V1580" t="s">
        <v>5189</v>
      </c>
      <c r="W1580" t="s">
        <v>811</v>
      </c>
      <c r="X1580">
        <v>2665</v>
      </c>
      <c r="Y1580" t="s">
        <v>257</v>
      </c>
      <c r="AA1580">
        <v>187</v>
      </c>
      <c r="AB1580" t="s">
        <v>5190</v>
      </c>
      <c r="AC1580" t="s">
        <v>5188</v>
      </c>
      <c r="AD1580">
        <v>5</v>
      </c>
      <c r="AE1580">
        <v>713879.07</v>
      </c>
      <c r="AF1580">
        <v>6169305.9500000002</v>
      </c>
    </row>
    <row r="1581" spans="1:32" x14ac:dyDescent="0.25">
      <c r="A1581" s="40">
        <v>1579</v>
      </c>
      <c r="B1581" t="s">
        <v>5191</v>
      </c>
      <c r="C1581">
        <v>130</v>
      </c>
      <c r="D1581">
        <v>1978</v>
      </c>
      <c r="E1581">
        <v>0</v>
      </c>
      <c r="F1581">
        <v>4</v>
      </c>
      <c r="H1581">
        <v>1</v>
      </c>
      <c r="J1581">
        <v>1</v>
      </c>
      <c r="K1581" t="s">
        <v>240</v>
      </c>
      <c r="M1581">
        <v>1</v>
      </c>
      <c r="N1581">
        <v>58</v>
      </c>
      <c r="O1581">
        <v>58</v>
      </c>
      <c r="P1581">
        <v>102</v>
      </c>
      <c r="Q1581">
        <v>0</v>
      </c>
      <c r="R1581">
        <v>0</v>
      </c>
      <c r="S1581" t="s">
        <v>5192</v>
      </c>
      <c r="T1581">
        <v>1075</v>
      </c>
      <c r="U1581" t="s">
        <v>4508</v>
      </c>
      <c r="V1581" t="s">
        <v>4508</v>
      </c>
      <c r="W1581" t="s">
        <v>272</v>
      </c>
      <c r="X1581">
        <v>2665</v>
      </c>
      <c r="Y1581" t="s">
        <v>257</v>
      </c>
      <c r="AA1581">
        <v>187</v>
      </c>
      <c r="AB1581" t="s">
        <v>5193</v>
      </c>
      <c r="AC1581" t="s">
        <v>5192</v>
      </c>
      <c r="AD1581">
        <v>5</v>
      </c>
      <c r="AE1581">
        <v>713607.35</v>
      </c>
      <c r="AF1581">
        <v>6169535.8099999996</v>
      </c>
    </row>
    <row r="1582" spans="1:32" x14ac:dyDescent="0.25">
      <c r="A1582" s="40">
        <v>1580</v>
      </c>
      <c r="B1582" t="s">
        <v>5194</v>
      </c>
      <c r="C1582">
        <v>130</v>
      </c>
      <c r="D1582">
        <v>1978</v>
      </c>
      <c r="E1582">
        <v>0</v>
      </c>
      <c r="F1582">
        <v>4</v>
      </c>
      <c r="H1582">
        <v>1</v>
      </c>
      <c r="J1582">
        <v>1</v>
      </c>
      <c r="K1582" t="s">
        <v>240</v>
      </c>
      <c r="M1582">
        <v>1</v>
      </c>
      <c r="N1582">
        <v>61</v>
      </c>
      <c r="O1582">
        <v>61</v>
      </c>
      <c r="P1582">
        <v>109</v>
      </c>
      <c r="Q1582">
        <v>0</v>
      </c>
      <c r="R1582">
        <v>0</v>
      </c>
      <c r="S1582" t="s">
        <v>5195</v>
      </c>
      <c r="T1582">
        <v>7380</v>
      </c>
      <c r="U1582" t="s">
        <v>5196</v>
      </c>
      <c r="V1582" t="s">
        <v>5196</v>
      </c>
      <c r="W1582" t="s">
        <v>721</v>
      </c>
      <c r="X1582">
        <v>2665</v>
      </c>
      <c r="Y1582" t="s">
        <v>257</v>
      </c>
      <c r="AA1582">
        <v>187</v>
      </c>
      <c r="AB1582" t="s">
        <v>5197</v>
      </c>
      <c r="AC1582" t="s">
        <v>5195</v>
      </c>
      <c r="AD1582">
        <v>5</v>
      </c>
      <c r="AE1582">
        <v>713755.86</v>
      </c>
      <c r="AF1582">
        <v>6169643.2400000002</v>
      </c>
    </row>
    <row r="1583" spans="1:32" x14ac:dyDescent="0.25">
      <c r="A1583" s="40">
        <v>1581</v>
      </c>
      <c r="B1583" t="s">
        <v>5198</v>
      </c>
      <c r="C1583">
        <v>130</v>
      </c>
      <c r="D1583">
        <v>1978</v>
      </c>
      <c r="E1583">
        <v>0</v>
      </c>
      <c r="F1583">
        <v>4</v>
      </c>
      <c r="H1583">
        <v>1</v>
      </c>
      <c r="J1583">
        <v>1</v>
      </c>
      <c r="K1583" t="s">
        <v>240</v>
      </c>
      <c r="M1583">
        <v>1</v>
      </c>
      <c r="N1583">
        <v>61</v>
      </c>
      <c r="O1583">
        <v>61</v>
      </c>
      <c r="P1583">
        <v>109</v>
      </c>
      <c r="Q1583">
        <v>0</v>
      </c>
      <c r="R1583">
        <v>0</v>
      </c>
      <c r="S1583" t="s">
        <v>5199</v>
      </c>
      <c r="T1583">
        <v>2525</v>
      </c>
      <c r="U1583" t="s">
        <v>2564</v>
      </c>
      <c r="V1583" t="s">
        <v>2564</v>
      </c>
      <c r="W1583" t="s">
        <v>473</v>
      </c>
      <c r="X1583">
        <v>2665</v>
      </c>
      <c r="Y1583" t="s">
        <v>257</v>
      </c>
      <c r="AA1583">
        <v>187</v>
      </c>
      <c r="AB1583" t="s">
        <v>5200</v>
      </c>
      <c r="AC1583" t="s">
        <v>5199</v>
      </c>
      <c r="AD1583">
        <v>5</v>
      </c>
      <c r="AE1583">
        <v>713543.94</v>
      </c>
      <c r="AF1583">
        <v>6169768.7400000002</v>
      </c>
    </row>
    <row r="1584" spans="1:32" x14ac:dyDescent="0.25">
      <c r="A1584" s="40">
        <v>1582</v>
      </c>
      <c r="B1584" t="s">
        <v>5201</v>
      </c>
      <c r="C1584">
        <v>120</v>
      </c>
      <c r="D1584">
        <v>1951</v>
      </c>
      <c r="E1584">
        <v>0</v>
      </c>
      <c r="F1584">
        <v>5</v>
      </c>
      <c r="H1584">
        <v>1</v>
      </c>
      <c r="J1584">
        <v>2</v>
      </c>
      <c r="K1584" t="s">
        <v>260</v>
      </c>
      <c r="L1584">
        <v>2</v>
      </c>
      <c r="M1584">
        <v>1</v>
      </c>
      <c r="N1584">
        <v>63</v>
      </c>
      <c r="O1584">
        <v>63</v>
      </c>
      <c r="P1584">
        <v>110</v>
      </c>
      <c r="Q1584">
        <v>0</v>
      </c>
      <c r="R1584">
        <v>0</v>
      </c>
      <c r="S1584" t="s">
        <v>5202</v>
      </c>
      <c r="T1584">
        <v>2876</v>
      </c>
      <c r="U1584" t="s">
        <v>3107</v>
      </c>
      <c r="V1584" t="s">
        <v>3107</v>
      </c>
      <c r="W1584" t="s">
        <v>811</v>
      </c>
      <c r="X1584">
        <v>2665</v>
      </c>
      <c r="Y1584" t="s">
        <v>257</v>
      </c>
      <c r="AA1584">
        <v>187</v>
      </c>
      <c r="AB1584" t="s">
        <v>5203</v>
      </c>
      <c r="AC1584" t="s">
        <v>5202</v>
      </c>
      <c r="AD1584">
        <v>5</v>
      </c>
      <c r="AE1584">
        <v>713935.65</v>
      </c>
      <c r="AF1584">
        <v>6169024.0999999996</v>
      </c>
    </row>
    <row r="1585" spans="1:32" x14ac:dyDescent="0.25">
      <c r="A1585" s="40">
        <v>1583</v>
      </c>
      <c r="B1585" t="s">
        <v>5204</v>
      </c>
      <c r="C1585">
        <v>120</v>
      </c>
      <c r="D1585">
        <v>1979</v>
      </c>
      <c r="E1585">
        <v>0</v>
      </c>
      <c r="F1585">
        <v>3</v>
      </c>
      <c r="H1585">
        <v>1</v>
      </c>
      <c r="J1585">
        <v>2</v>
      </c>
      <c r="K1585" t="s">
        <v>260</v>
      </c>
      <c r="M1585">
        <v>1</v>
      </c>
      <c r="N1585">
        <v>130</v>
      </c>
      <c r="O1585">
        <v>130</v>
      </c>
      <c r="P1585">
        <v>130</v>
      </c>
      <c r="Q1585">
        <v>0</v>
      </c>
      <c r="R1585">
        <v>0</v>
      </c>
      <c r="S1585" t="s">
        <v>5205</v>
      </c>
      <c r="T1585">
        <v>4473</v>
      </c>
      <c r="U1585" t="s">
        <v>3255</v>
      </c>
      <c r="V1585" t="s">
        <v>3255</v>
      </c>
      <c r="W1585" t="s">
        <v>441</v>
      </c>
      <c r="X1585">
        <v>2665</v>
      </c>
      <c r="Y1585" t="s">
        <v>257</v>
      </c>
      <c r="AA1585">
        <v>187</v>
      </c>
      <c r="AB1585" t="s">
        <v>5206</v>
      </c>
      <c r="AC1585" t="s">
        <v>5205</v>
      </c>
      <c r="AD1585">
        <v>5</v>
      </c>
      <c r="AE1585">
        <v>713227.97</v>
      </c>
      <c r="AF1585">
        <v>6168459.0300000003</v>
      </c>
    </row>
    <row r="1586" spans="1:32" x14ac:dyDescent="0.25">
      <c r="A1586" s="40">
        <v>1584</v>
      </c>
      <c r="B1586" t="s">
        <v>5207</v>
      </c>
      <c r="C1586">
        <v>120</v>
      </c>
      <c r="D1586">
        <v>1976</v>
      </c>
      <c r="E1586">
        <v>1981</v>
      </c>
      <c r="F1586">
        <v>3</v>
      </c>
      <c r="H1586">
        <v>1</v>
      </c>
      <c r="J1586">
        <v>1</v>
      </c>
      <c r="K1586" t="s">
        <v>240</v>
      </c>
      <c r="M1586">
        <v>1</v>
      </c>
      <c r="N1586">
        <v>112</v>
      </c>
      <c r="O1586">
        <v>112</v>
      </c>
      <c r="P1586">
        <v>193</v>
      </c>
      <c r="Q1586">
        <v>0</v>
      </c>
      <c r="R1586">
        <v>0</v>
      </c>
      <c r="S1586" t="s">
        <v>5208</v>
      </c>
      <c r="T1586">
        <v>6391</v>
      </c>
      <c r="U1586" t="s">
        <v>539</v>
      </c>
      <c r="V1586" t="s">
        <v>539</v>
      </c>
      <c r="W1586" t="s">
        <v>2347</v>
      </c>
      <c r="X1586">
        <v>2625</v>
      </c>
      <c r="Y1586" t="s">
        <v>244</v>
      </c>
      <c r="AA1586">
        <v>187</v>
      </c>
      <c r="AB1586" t="s">
        <v>5209</v>
      </c>
      <c r="AC1586" t="s">
        <v>5208</v>
      </c>
      <c r="AD1586">
        <v>5</v>
      </c>
      <c r="AE1586">
        <v>711146.34</v>
      </c>
      <c r="AF1586">
        <v>6172134.4100000001</v>
      </c>
    </row>
    <row r="1587" spans="1:32" x14ac:dyDescent="0.25">
      <c r="A1587" s="40">
        <v>1585</v>
      </c>
      <c r="B1587" t="s">
        <v>5210</v>
      </c>
      <c r="C1587">
        <v>130</v>
      </c>
      <c r="D1587">
        <v>1977</v>
      </c>
      <c r="E1587">
        <v>0</v>
      </c>
      <c r="F1587">
        <v>4</v>
      </c>
      <c r="H1587">
        <v>1</v>
      </c>
      <c r="J1587">
        <v>1</v>
      </c>
      <c r="K1587" t="s">
        <v>240</v>
      </c>
      <c r="M1587">
        <v>1</v>
      </c>
      <c r="N1587">
        <v>58</v>
      </c>
      <c r="O1587">
        <v>58</v>
      </c>
      <c r="P1587">
        <v>102</v>
      </c>
      <c r="Q1587">
        <v>0</v>
      </c>
      <c r="R1587">
        <v>0</v>
      </c>
      <c r="S1587" t="s">
        <v>5211</v>
      </c>
      <c r="T1587">
        <v>275</v>
      </c>
      <c r="U1587" t="s">
        <v>3090</v>
      </c>
      <c r="V1587" t="s">
        <v>3090</v>
      </c>
      <c r="W1587" t="s">
        <v>394</v>
      </c>
      <c r="X1587">
        <v>2665</v>
      </c>
      <c r="Y1587" t="s">
        <v>257</v>
      </c>
      <c r="AA1587">
        <v>187</v>
      </c>
      <c r="AB1587" t="s">
        <v>5212</v>
      </c>
      <c r="AC1587" t="s">
        <v>5211</v>
      </c>
      <c r="AD1587">
        <v>5</v>
      </c>
      <c r="AE1587">
        <v>713486.17</v>
      </c>
      <c r="AF1587">
        <v>6169531.2999999998</v>
      </c>
    </row>
    <row r="1588" spans="1:32" x14ac:dyDescent="0.25">
      <c r="A1588" s="40">
        <v>1586</v>
      </c>
      <c r="B1588" t="s">
        <v>5213</v>
      </c>
      <c r="C1588">
        <v>130</v>
      </c>
      <c r="D1588">
        <v>1977</v>
      </c>
      <c r="E1588">
        <v>0</v>
      </c>
      <c r="F1588">
        <v>4</v>
      </c>
      <c r="H1588">
        <v>1</v>
      </c>
      <c r="J1588">
        <v>1</v>
      </c>
      <c r="K1588" t="s">
        <v>240</v>
      </c>
      <c r="M1588">
        <v>1</v>
      </c>
      <c r="N1588">
        <v>58</v>
      </c>
      <c r="O1588">
        <v>58</v>
      </c>
      <c r="P1588">
        <v>102</v>
      </c>
      <c r="Q1588">
        <v>0</v>
      </c>
      <c r="R1588">
        <v>0</v>
      </c>
      <c r="S1588" t="s">
        <v>5214</v>
      </c>
      <c r="T1588">
        <v>275</v>
      </c>
      <c r="U1588" t="s">
        <v>3090</v>
      </c>
      <c r="V1588" t="s">
        <v>3090</v>
      </c>
      <c r="W1588" t="s">
        <v>352</v>
      </c>
      <c r="X1588">
        <v>2665</v>
      </c>
      <c r="Y1588" t="s">
        <v>257</v>
      </c>
      <c r="AA1588">
        <v>187</v>
      </c>
      <c r="AB1588" t="s">
        <v>5215</v>
      </c>
      <c r="AC1588" t="s">
        <v>5214</v>
      </c>
      <c r="AD1588">
        <v>5</v>
      </c>
      <c r="AE1588">
        <v>713538.01</v>
      </c>
      <c r="AF1588">
        <v>6169542.3600000003</v>
      </c>
    </row>
    <row r="1589" spans="1:32" x14ac:dyDescent="0.25">
      <c r="A1589" s="40">
        <v>1587</v>
      </c>
      <c r="B1589" t="s">
        <v>5216</v>
      </c>
      <c r="C1589">
        <v>130</v>
      </c>
      <c r="D1589">
        <v>1978</v>
      </c>
      <c r="E1589">
        <v>0</v>
      </c>
      <c r="F1589">
        <v>4</v>
      </c>
      <c r="H1589">
        <v>1</v>
      </c>
      <c r="J1589">
        <v>1</v>
      </c>
      <c r="K1589" t="s">
        <v>240</v>
      </c>
      <c r="M1589">
        <v>1</v>
      </c>
      <c r="N1589">
        <v>59</v>
      </c>
      <c r="O1589">
        <v>59</v>
      </c>
      <c r="P1589">
        <v>104</v>
      </c>
      <c r="Q1589">
        <v>0</v>
      </c>
      <c r="R1589">
        <v>0</v>
      </c>
      <c r="S1589" t="s">
        <v>5217</v>
      </c>
      <c r="T1589">
        <v>1075</v>
      </c>
      <c r="U1589" t="s">
        <v>4508</v>
      </c>
      <c r="V1589" t="s">
        <v>4508</v>
      </c>
      <c r="W1589" t="s">
        <v>869</v>
      </c>
      <c r="X1589">
        <v>2665</v>
      </c>
      <c r="Y1589" t="s">
        <v>257</v>
      </c>
      <c r="AA1589">
        <v>187</v>
      </c>
      <c r="AB1589" t="s">
        <v>5218</v>
      </c>
      <c r="AC1589" t="s">
        <v>5217</v>
      </c>
      <c r="AD1589">
        <v>5</v>
      </c>
      <c r="AE1589">
        <v>713654.31</v>
      </c>
      <c r="AF1589">
        <v>6169461.6299999999</v>
      </c>
    </row>
    <row r="1590" spans="1:32" x14ac:dyDescent="0.25">
      <c r="A1590" s="40">
        <v>1588</v>
      </c>
      <c r="B1590" t="s">
        <v>5219</v>
      </c>
      <c r="C1590">
        <v>120</v>
      </c>
      <c r="D1590">
        <v>2015</v>
      </c>
      <c r="E1590">
        <v>0</v>
      </c>
      <c r="F1590">
        <v>4</v>
      </c>
      <c r="H1590">
        <v>1</v>
      </c>
      <c r="J1590">
        <v>2</v>
      </c>
      <c r="K1590" t="s">
        <v>260</v>
      </c>
      <c r="L1590">
        <v>90</v>
      </c>
      <c r="M1590">
        <v>1</v>
      </c>
      <c r="N1590">
        <v>192</v>
      </c>
      <c r="O1590">
        <v>192</v>
      </c>
      <c r="P1590">
        <v>158</v>
      </c>
      <c r="Q1590">
        <v>0</v>
      </c>
      <c r="R1590">
        <v>0</v>
      </c>
      <c r="S1590" t="s">
        <v>5220</v>
      </c>
      <c r="T1590">
        <v>4686</v>
      </c>
      <c r="U1590" t="s">
        <v>4050</v>
      </c>
      <c r="V1590" t="s">
        <v>4050</v>
      </c>
      <c r="W1590" t="s">
        <v>480</v>
      </c>
      <c r="X1590">
        <v>2665</v>
      </c>
      <c r="Y1590" t="s">
        <v>257</v>
      </c>
      <c r="AA1590">
        <v>187</v>
      </c>
      <c r="AB1590" t="s">
        <v>5221</v>
      </c>
      <c r="AC1590" t="s">
        <v>5220</v>
      </c>
      <c r="AD1590">
        <v>5</v>
      </c>
      <c r="AE1590">
        <v>714249.72</v>
      </c>
      <c r="AF1590">
        <v>6168711.6100000003</v>
      </c>
    </row>
    <row r="1591" spans="1:32" x14ac:dyDescent="0.25">
      <c r="A1591" s="40">
        <v>1589</v>
      </c>
      <c r="B1591" t="s">
        <v>5222</v>
      </c>
      <c r="C1591">
        <v>120</v>
      </c>
      <c r="D1591">
        <v>1968</v>
      </c>
      <c r="E1591">
        <v>0</v>
      </c>
      <c r="F1591">
        <v>3</v>
      </c>
      <c r="H1591">
        <v>1</v>
      </c>
      <c r="J1591">
        <v>1</v>
      </c>
      <c r="K1591" t="s">
        <v>240</v>
      </c>
      <c r="M1591">
        <v>1</v>
      </c>
      <c r="N1591">
        <v>109</v>
      </c>
      <c r="O1591">
        <v>109</v>
      </c>
      <c r="P1591">
        <v>170</v>
      </c>
      <c r="Q1591">
        <v>0</v>
      </c>
      <c r="R1591">
        <v>0</v>
      </c>
      <c r="S1591" t="s">
        <v>5223</v>
      </c>
      <c r="T1591">
        <v>6391</v>
      </c>
      <c r="U1591" t="s">
        <v>539</v>
      </c>
      <c r="V1591" t="s">
        <v>539</v>
      </c>
      <c r="W1591" t="s">
        <v>1614</v>
      </c>
      <c r="X1591">
        <v>2625</v>
      </c>
      <c r="Y1591" t="s">
        <v>244</v>
      </c>
      <c r="AA1591">
        <v>187</v>
      </c>
      <c r="AB1591" t="s">
        <v>5224</v>
      </c>
      <c r="AC1591" t="s">
        <v>5223</v>
      </c>
      <c r="AD1591">
        <v>5</v>
      </c>
      <c r="AE1591">
        <v>711240.35</v>
      </c>
      <c r="AF1591">
        <v>6171746.4299999997</v>
      </c>
    </row>
    <row r="1592" spans="1:32" x14ac:dyDescent="0.25">
      <c r="A1592" s="40">
        <v>1590</v>
      </c>
      <c r="B1592" t="s">
        <v>5225</v>
      </c>
      <c r="C1592">
        <v>210</v>
      </c>
      <c r="D1592">
        <v>1881</v>
      </c>
      <c r="E1592">
        <v>1976</v>
      </c>
      <c r="F1592">
        <v>3</v>
      </c>
      <c r="H1592">
        <v>1</v>
      </c>
      <c r="J1592">
        <v>9</v>
      </c>
      <c r="K1592" t="s">
        <v>240</v>
      </c>
      <c r="M1592">
        <v>1</v>
      </c>
      <c r="N1592">
        <v>200</v>
      </c>
      <c r="O1592">
        <v>200</v>
      </c>
      <c r="P1592">
        <v>0</v>
      </c>
      <c r="Q1592">
        <v>200</v>
      </c>
      <c r="R1592">
        <v>0</v>
      </c>
      <c r="S1592" t="s">
        <v>5226</v>
      </c>
      <c r="T1592">
        <v>8308</v>
      </c>
      <c r="U1592" t="s">
        <v>4401</v>
      </c>
      <c r="V1592" t="s">
        <v>4401</v>
      </c>
      <c r="W1592" t="s">
        <v>454</v>
      </c>
      <c r="X1592">
        <v>2625</v>
      </c>
      <c r="Y1592" t="s">
        <v>244</v>
      </c>
      <c r="AA1592">
        <v>187</v>
      </c>
      <c r="AB1592" t="s">
        <v>5227</v>
      </c>
      <c r="AC1592" t="s">
        <v>5226</v>
      </c>
      <c r="AD1592">
        <v>5</v>
      </c>
      <c r="AE1592">
        <v>712463.35</v>
      </c>
      <c r="AF1592">
        <v>6170386.1100000003</v>
      </c>
    </row>
    <row r="1593" spans="1:32" x14ac:dyDescent="0.25">
      <c r="A1593" s="40">
        <v>1591</v>
      </c>
      <c r="B1593" t="s">
        <v>5228</v>
      </c>
      <c r="C1593">
        <v>120</v>
      </c>
      <c r="D1593">
        <v>1881</v>
      </c>
      <c r="E1593">
        <v>1984</v>
      </c>
      <c r="F1593">
        <v>4</v>
      </c>
      <c r="H1593">
        <v>1</v>
      </c>
      <c r="J1593">
        <v>7</v>
      </c>
      <c r="K1593" t="s">
        <v>253</v>
      </c>
      <c r="L1593">
        <v>2</v>
      </c>
      <c r="M1593">
        <v>1</v>
      </c>
      <c r="N1593">
        <v>194</v>
      </c>
      <c r="O1593">
        <v>194</v>
      </c>
      <c r="P1593">
        <v>284</v>
      </c>
      <c r="Q1593">
        <v>0</v>
      </c>
      <c r="R1593">
        <v>0</v>
      </c>
      <c r="S1593" t="s">
        <v>5226</v>
      </c>
      <c r="T1593">
        <v>8308</v>
      </c>
      <c r="U1593" t="s">
        <v>4401</v>
      </c>
      <c r="V1593" t="s">
        <v>4401</v>
      </c>
      <c r="W1593" t="s">
        <v>454</v>
      </c>
      <c r="X1593">
        <v>2625</v>
      </c>
      <c r="Y1593" t="s">
        <v>244</v>
      </c>
      <c r="AA1593">
        <v>187</v>
      </c>
      <c r="AB1593" t="s">
        <v>5227</v>
      </c>
      <c r="AC1593" t="s">
        <v>5226</v>
      </c>
      <c r="AD1593">
        <v>5</v>
      </c>
      <c r="AE1593">
        <v>712463.35</v>
      </c>
      <c r="AF1593">
        <v>6170386.1100000003</v>
      </c>
    </row>
    <row r="1594" spans="1:32" x14ac:dyDescent="0.25">
      <c r="A1594" s="40">
        <v>1592</v>
      </c>
      <c r="B1594" t="s">
        <v>5229</v>
      </c>
      <c r="C1594">
        <v>210</v>
      </c>
      <c r="D1594">
        <v>1881</v>
      </c>
      <c r="E1594">
        <v>0</v>
      </c>
      <c r="F1594">
        <v>3</v>
      </c>
      <c r="H1594">
        <v>1</v>
      </c>
      <c r="J1594">
        <v>9</v>
      </c>
      <c r="K1594" t="s">
        <v>240</v>
      </c>
      <c r="M1594">
        <v>1</v>
      </c>
      <c r="N1594">
        <v>175</v>
      </c>
      <c r="O1594">
        <v>175</v>
      </c>
      <c r="P1594">
        <v>0</v>
      </c>
      <c r="Q1594">
        <v>175</v>
      </c>
      <c r="R1594">
        <v>0</v>
      </c>
      <c r="S1594" t="s">
        <v>5226</v>
      </c>
      <c r="T1594">
        <v>8308</v>
      </c>
      <c r="U1594" t="s">
        <v>4401</v>
      </c>
      <c r="V1594" t="s">
        <v>4401</v>
      </c>
      <c r="W1594" t="s">
        <v>454</v>
      </c>
      <c r="X1594">
        <v>2625</v>
      </c>
      <c r="Y1594" t="s">
        <v>244</v>
      </c>
      <c r="AA1594">
        <v>187</v>
      </c>
      <c r="AB1594" t="s">
        <v>5227</v>
      </c>
      <c r="AC1594" t="s">
        <v>5226</v>
      </c>
      <c r="AD1594">
        <v>5</v>
      </c>
      <c r="AE1594">
        <v>712463.35</v>
      </c>
      <c r="AF1594">
        <v>6170386.1100000003</v>
      </c>
    </row>
    <row r="1595" spans="1:32" x14ac:dyDescent="0.25">
      <c r="A1595" s="40">
        <v>1593</v>
      </c>
      <c r="B1595" t="s">
        <v>5230</v>
      </c>
      <c r="C1595">
        <v>210</v>
      </c>
      <c r="D1595">
        <v>1881</v>
      </c>
      <c r="E1595">
        <v>1976</v>
      </c>
      <c r="F1595">
        <v>3</v>
      </c>
      <c r="H1595">
        <v>1</v>
      </c>
      <c r="J1595">
        <v>9</v>
      </c>
      <c r="K1595" t="s">
        <v>240</v>
      </c>
      <c r="M1595">
        <v>1</v>
      </c>
      <c r="N1595">
        <v>150</v>
      </c>
      <c r="O1595">
        <v>150</v>
      </c>
      <c r="P1595">
        <v>0</v>
      </c>
      <c r="Q1595">
        <v>150</v>
      </c>
      <c r="R1595">
        <v>0</v>
      </c>
      <c r="S1595" t="s">
        <v>5226</v>
      </c>
      <c r="T1595">
        <v>8308</v>
      </c>
      <c r="U1595" t="s">
        <v>4401</v>
      </c>
      <c r="V1595" t="s">
        <v>4401</v>
      </c>
      <c r="W1595" t="s">
        <v>454</v>
      </c>
      <c r="X1595">
        <v>2625</v>
      </c>
      <c r="Y1595" t="s">
        <v>244</v>
      </c>
      <c r="AA1595">
        <v>187</v>
      </c>
      <c r="AB1595" t="s">
        <v>5227</v>
      </c>
      <c r="AC1595" t="s">
        <v>5226</v>
      </c>
      <c r="AD1595">
        <v>5</v>
      </c>
      <c r="AE1595">
        <v>712463.35</v>
      </c>
      <c r="AF1595">
        <v>6170386.1100000003</v>
      </c>
    </row>
    <row r="1596" spans="1:32" x14ac:dyDescent="0.25">
      <c r="A1596" s="40">
        <v>1594</v>
      </c>
      <c r="B1596" t="s">
        <v>5231</v>
      </c>
      <c r="C1596">
        <v>120</v>
      </c>
      <c r="D1596">
        <v>1983</v>
      </c>
      <c r="E1596">
        <v>0</v>
      </c>
      <c r="F1596">
        <v>3</v>
      </c>
      <c r="H1596">
        <v>1</v>
      </c>
      <c r="J1596">
        <v>7</v>
      </c>
      <c r="K1596" t="s">
        <v>253</v>
      </c>
      <c r="L1596">
        <v>2</v>
      </c>
      <c r="M1596">
        <v>1</v>
      </c>
      <c r="N1596">
        <v>133</v>
      </c>
      <c r="O1596">
        <v>133</v>
      </c>
      <c r="P1596">
        <v>133</v>
      </c>
      <c r="Q1596">
        <v>0</v>
      </c>
      <c r="R1596">
        <v>0</v>
      </c>
      <c r="S1596" t="s">
        <v>5232</v>
      </c>
      <c r="T1596">
        <v>2236</v>
      </c>
      <c r="U1596" t="s">
        <v>4295</v>
      </c>
      <c r="V1596" t="s">
        <v>4295</v>
      </c>
      <c r="W1596" t="s">
        <v>408</v>
      </c>
      <c r="X1596">
        <v>2665</v>
      </c>
      <c r="Y1596" t="s">
        <v>257</v>
      </c>
      <c r="AA1596">
        <v>187</v>
      </c>
      <c r="AB1596" t="s">
        <v>5233</v>
      </c>
      <c r="AC1596" t="s">
        <v>5232</v>
      </c>
      <c r="AD1596">
        <v>5</v>
      </c>
      <c r="AE1596">
        <v>713307.52</v>
      </c>
      <c r="AF1596">
        <v>6168679.8200000003</v>
      </c>
    </row>
    <row r="1597" spans="1:32" x14ac:dyDescent="0.25">
      <c r="A1597" s="40">
        <v>1595</v>
      </c>
      <c r="B1597" t="s">
        <v>5234</v>
      </c>
      <c r="C1597">
        <v>130</v>
      </c>
      <c r="D1597">
        <v>1978</v>
      </c>
      <c r="E1597">
        <v>0</v>
      </c>
      <c r="F1597">
        <v>4</v>
      </c>
      <c r="H1597">
        <v>1</v>
      </c>
      <c r="J1597">
        <v>1</v>
      </c>
      <c r="K1597" t="s">
        <v>240</v>
      </c>
      <c r="M1597">
        <v>1</v>
      </c>
      <c r="N1597">
        <v>61</v>
      </c>
      <c r="O1597">
        <v>61</v>
      </c>
      <c r="P1597">
        <v>109</v>
      </c>
      <c r="Q1597">
        <v>0</v>
      </c>
      <c r="R1597">
        <v>0</v>
      </c>
      <c r="S1597" t="s">
        <v>5235</v>
      </c>
      <c r="T1597">
        <v>7375</v>
      </c>
      <c r="U1597" t="s">
        <v>4405</v>
      </c>
      <c r="V1597" t="s">
        <v>4405</v>
      </c>
      <c r="W1597" t="s">
        <v>260</v>
      </c>
      <c r="X1597">
        <v>2665</v>
      </c>
      <c r="Y1597" t="s">
        <v>257</v>
      </c>
      <c r="AA1597">
        <v>187</v>
      </c>
      <c r="AB1597" t="s">
        <v>5236</v>
      </c>
      <c r="AC1597" t="s">
        <v>5235</v>
      </c>
      <c r="AD1597">
        <v>5</v>
      </c>
      <c r="AE1597">
        <v>713747.06</v>
      </c>
      <c r="AF1597">
        <v>6169506.9800000004</v>
      </c>
    </row>
    <row r="1598" spans="1:32" x14ac:dyDescent="0.25">
      <c r="A1598" s="40">
        <v>1596</v>
      </c>
      <c r="B1598" t="s">
        <v>5237</v>
      </c>
      <c r="C1598">
        <v>120</v>
      </c>
      <c r="D1598">
        <v>1970</v>
      </c>
      <c r="E1598">
        <v>0</v>
      </c>
      <c r="F1598">
        <v>90</v>
      </c>
      <c r="H1598">
        <v>1</v>
      </c>
      <c r="J1598">
        <v>2</v>
      </c>
      <c r="K1598" t="s">
        <v>260</v>
      </c>
      <c r="M1598">
        <v>1</v>
      </c>
      <c r="N1598">
        <v>154</v>
      </c>
      <c r="O1598">
        <v>154</v>
      </c>
      <c r="P1598">
        <v>154</v>
      </c>
      <c r="Q1598">
        <v>0</v>
      </c>
      <c r="R1598">
        <v>0</v>
      </c>
      <c r="S1598" t="s">
        <v>5238</v>
      </c>
      <c r="T1598">
        <v>7882</v>
      </c>
      <c r="U1598" t="s">
        <v>372</v>
      </c>
      <c r="V1598" t="s">
        <v>372</v>
      </c>
      <c r="W1598" t="s">
        <v>511</v>
      </c>
      <c r="X1598">
        <v>2625</v>
      </c>
      <c r="Y1598" t="s">
        <v>244</v>
      </c>
      <c r="AA1598">
        <v>187</v>
      </c>
      <c r="AB1598" t="s">
        <v>5239</v>
      </c>
      <c r="AC1598" t="s">
        <v>5238</v>
      </c>
      <c r="AD1598">
        <v>5</v>
      </c>
      <c r="AE1598">
        <v>711999.18</v>
      </c>
      <c r="AF1598">
        <v>6171717.4199999999</v>
      </c>
    </row>
    <row r="1599" spans="1:32" x14ac:dyDescent="0.25">
      <c r="A1599" s="40">
        <v>1597</v>
      </c>
      <c r="B1599" t="s">
        <v>5240</v>
      </c>
      <c r="C1599">
        <v>120</v>
      </c>
      <c r="D1599">
        <v>1969</v>
      </c>
      <c r="E1599">
        <v>1977</v>
      </c>
      <c r="F1599">
        <v>90</v>
      </c>
      <c r="H1599">
        <v>1</v>
      </c>
      <c r="J1599">
        <v>2</v>
      </c>
      <c r="K1599" t="s">
        <v>260</v>
      </c>
      <c r="M1599">
        <v>1</v>
      </c>
      <c r="N1599">
        <v>154</v>
      </c>
      <c r="O1599">
        <v>154</v>
      </c>
      <c r="P1599">
        <v>154</v>
      </c>
      <c r="Q1599">
        <v>0</v>
      </c>
      <c r="R1599">
        <v>0</v>
      </c>
      <c r="S1599" t="s">
        <v>5241</v>
      </c>
      <c r="T1599">
        <v>8415</v>
      </c>
      <c r="U1599" t="s">
        <v>4437</v>
      </c>
      <c r="V1599" t="s">
        <v>4437</v>
      </c>
      <c r="W1599" t="s">
        <v>268</v>
      </c>
      <c r="X1599">
        <v>2665</v>
      </c>
      <c r="Y1599" t="s">
        <v>257</v>
      </c>
      <c r="AA1599">
        <v>187</v>
      </c>
      <c r="AB1599" t="s">
        <v>5242</v>
      </c>
      <c r="AC1599" t="s">
        <v>5241</v>
      </c>
      <c r="AD1599">
        <v>5</v>
      </c>
      <c r="AE1599">
        <v>712205.87</v>
      </c>
      <c r="AF1599">
        <v>6169386.4699999997</v>
      </c>
    </row>
    <row r="1600" spans="1:32" x14ac:dyDescent="0.25">
      <c r="A1600" s="40">
        <v>1598</v>
      </c>
      <c r="B1600" t="s">
        <v>5243</v>
      </c>
      <c r="C1600">
        <v>130</v>
      </c>
      <c r="D1600">
        <v>1978</v>
      </c>
      <c r="E1600">
        <v>0</v>
      </c>
      <c r="F1600">
        <v>1</v>
      </c>
      <c r="H1600">
        <v>5</v>
      </c>
      <c r="J1600">
        <v>1</v>
      </c>
      <c r="K1600" t="s">
        <v>240</v>
      </c>
      <c r="L1600">
        <v>2</v>
      </c>
      <c r="M1600">
        <v>1</v>
      </c>
      <c r="N1600">
        <v>103</v>
      </c>
      <c r="O1600">
        <v>103</v>
      </c>
      <c r="P1600">
        <v>103</v>
      </c>
      <c r="Q1600">
        <v>0</v>
      </c>
      <c r="R1600">
        <v>0</v>
      </c>
      <c r="S1600" t="s">
        <v>5244</v>
      </c>
      <c r="T1600">
        <v>2556</v>
      </c>
      <c r="U1600" t="s">
        <v>317</v>
      </c>
      <c r="V1600" t="s">
        <v>317</v>
      </c>
      <c r="W1600" t="s">
        <v>250</v>
      </c>
      <c r="X1600">
        <v>2625</v>
      </c>
      <c r="Y1600" t="s">
        <v>244</v>
      </c>
      <c r="AA1600">
        <v>187</v>
      </c>
      <c r="AB1600" t="s">
        <v>5245</v>
      </c>
      <c r="AC1600" t="s">
        <v>5244</v>
      </c>
      <c r="AD1600">
        <v>5</v>
      </c>
      <c r="AE1600">
        <v>711835.71</v>
      </c>
      <c r="AF1600">
        <v>6172536.3099999996</v>
      </c>
    </row>
    <row r="1601" spans="1:32" x14ac:dyDescent="0.25">
      <c r="A1601" s="40">
        <v>1599</v>
      </c>
      <c r="B1601" t="s">
        <v>5246</v>
      </c>
      <c r="C1601">
        <v>120</v>
      </c>
      <c r="D1601">
        <v>1957</v>
      </c>
      <c r="E1601">
        <v>2008</v>
      </c>
      <c r="F1601">
        <v>3</v>
      </c>
      <c r="H1601">
        <v>1</v>
      </c>
      <c r="J1601">
        <v>2</v>
      </c>
      <c r="K1601" t="s">
        <v>260</v>
      </c>
      <c r="M1601">
        <v>1</v>
      </c>
      <c r="N1601">
        <v>234</v>
      </c>
      <c r="O1601">
        <v>234</v>
      </c>
      <c r="P1601">
        <v>186</v>
      </c>
      <c r="Q1601">
        <v>0</v>
      </c>
      <c r="R1601">
        <v>0</v>
      </c>
      <c r="S1601" t="s">
        <v>5247</v>
      </c>
      <c r="T1601">
        <v>2982</v>
      </c>
      <c r="U1601" t="s">
        <v>4515</v>
      </c>
      <c r="V1601" t="s">
        <v>4515</v>
      </c>
      <c r="W1601" t="s">
        <v>308</v>
      </c>
      <c r="X1601">
        <v>2665</v>
      </c>
      <c r="Y1601" t="s">
        <v>257</v>
      </c>
      <c r="AA1601">
        <v>187</v>
      </c>
      <c r="AB1601" t="s">
        <v>5248</v>
      </c>
      <c r="AC1601" t="s">
        <v>5247</v>
      </c>
      <c r="AD1601">
        <v>5</v>
      </c>
      <c r="AE1601">
        <v>714152.22</v>
      </c>
      <c r="AF1601">
        <v>6169061.5700000003</v>
      </c>
    </row>
    <row r="1602" spans="1:32" x14ac:dyDescent="0.25">
      <c r="A1602" s="40">
        <v>1600</v>
      </c>
      <c r="B1602" t="s">
        <v>5249</v>
      </c>
      <c r="C1602">
        <v>130</v>
      </c>
      <c r="D1602">
        <v>1977</v>
      </c>
      <c r="E1602">
        <v>0</v>
      </c>
      <c r="F1602">
        <v>4</v>
      </c>
      <c r="H1602">
        <v>1</v>
      </c>
      <c r="J1602">
        <v>1</v>
      </c>
      <c r="K1602" t="s">
        <v>240</v>
      </c>
      <c r="M1602">
        <v>1</v>
      </c>
      <c r="N1602">
        <v>59</v>
      </c>
      <c r="O1602">
        <v>59</v>
      </c>
      <c r="P1602">
        <v>104</v>
      </c>
      <c r="Q1602">
        <v>0</v>
      </c>
      <c r="R1602">
        <v>0</v>
      </c>
      <c r="S1602" t="s">
        <v>5250</v>
      </c>
      <c r="T1602">
        <v>275</v>
      </c>
      <c r="U1602" t="s">
        <v>3090</v>
      </c>
      <c r="V1602" t="s">
        <v>3090</v>
      </c>
      <c r="W1602" t="s">
        <v>1604</v>
      </c>
      <c r="X1602">
        <v>2665</v>
      </c>
      <c r="Y1602" t="s">
        <v>257</v>
      </c>
      <c r="AA1602">
        <v>187</v>
      </c>
      <c r="AB1602" t="s">
        <v>5251</v>
      </c>
      <c r="AC1602" t="s">
        <v>5250</v>
      </c>
      <c r="AD1602">
        <v>5</v>
      </c>
      <c r="AE1602">
        <v>713553.34</v>
      </c>
      <c r="AF1602">
        <v>6169591.8899999997</v>
      </c>
    </row>
    <row r="1603" spans="1:32" x14ac:dyDescent="0.25">
      <c r="A1603" s="40">
        <v>1601</v>
      </c>
      <c r="B1603" t="s">
        <v>5252</v>
      </c>
      <c r="C1603">
        <v>130</v>
      </c>
      <c r="D1603">
        <v>1978</v>
      </c>
      <c r="E1603">
        <v>0</v>
      </c>
      <c r="F1603">
        <v>4</v>
      </c>
      <c r="H1603">
        <v>1</v>
      </c>
      <c r="J1603">
        <v>1</v>
      </c>
      <c r="K1603" t="s">
        <v>240</v>
      </c>
      <c r="M1603">
        <v>1</v>
      </c>
      <c r="N1603">
        <v>59</v>
      </c>
      <c r="O1603">
        <v>59</v>
      </c>
      <c r="P1603">
        <v>104</v>
      </c>
      <c r="Q1603">
        <v>0</v>
      </c>
      <c r="R1603">
        <v>0</v>
      </c>
      <c r="S1603" t="s">
        <v>5253</v>
      </c>
      <c r="T1603">
        <v>1075</v>
      </c>
      <c r="U1603" t="s">
        <v>4508</v>
      </c>
      <c r="V1603" t="s">
        <v>4508</v>
      </c>
      <c r="W1603" t="s">
        <v>385</v>
      </c>
      <c r="X1603">
        <v>2665</v>
      </c>
      <c r="Y1603" t="s">
        <v>257</v>
      </c>
      <c r="AA1603">
        <v>187</v>
      </c>
      <c r="AB1603" t="s">
        <v>5254</v>
      </c>
      <c r="AC1603" t="s">
        <v>5253</v>
      </c>
      <c r="AD1603">
        <v>5</v>
      </c>
      <c r="AE1603">
        <v>713626.26</v>
      </c>
      <c r="AF1603">
        <v>6169507.3899999997</v>
      </c>
    </row>
    <row r="1604" spans="1:32" x14ac:dyDescent="0.25">
      <c r="A1604" s="40">
        <v>1602</v>
      </c>
      <c r="B1604" t="s">
        <v>5255</v>
      </c>
      <c r="C1604">
        <v>130</v>
      </c>
      <c r="D1604">
        <v>1978</v>
      </c>
      <c r="E1604">
        <v>0</v>
      </c>
      <c r="F1604">
        <v>4</v>
      </c>
      <c r="H1604">
        <v>1</v>
      </c>
      <c r="J1604">
        <v>1</v>
      </c>
      <c r="K1604" t="s">
        <v>240</v>
      </c>
      <c r="M1604">
        <v>1</v>
      </c>
      <c r="N1604">
        <v>63</v>
      </c>
      <c r="O1604">
        <v>63</v>
      </c>
      <c r="P1604">
        <v>112</v>
      </c>
      <c r="Q1604">
        <v>0</v>
      </c>
      <c r="R1604">
        <v>0</v>
      </c>
      <c r="S1604" t="s">
        <v>5256</v>
      </c>
      <c r="T1604">
        <v>7380</v>
      </c>
      <c r="U1604" t="s">
        <v>5196</v>
      </c>
      <c r="V1604" t="s">
        <v>5196</v>
      </c>
      <c r="W1604" t="s">
        <v>869</v>
      </c>
      <c r="X1604">
        <v>2665</v>
      </c>
      <c r="Y1604" t="s">
        <v>257</v>
      </c>
      <c r="AA1604">
        <v>187</v>
      </c>
      <c r="AB1604" t="s">
        <v>5257</v>
      </c>
      <c r="AC1604" t="s">
        <v>5256</v>
      </c>
      <c r="AD1604">
        <v>5</v>
      </c>
      <c r="AE1604">
        <v>713765.14</v>
      </c>
      <c r="AF1604">
        <v>6169648.9400000004</v>
      </c>
    </row>
    <row r="1605" spans="1:32" x14ac:dyDescent="0.25">
      <c r="A1605" s="40">
        <v>1603</v>
      </c>
      <c r="B1605" t="s">
        <v>5258</v>
      </c>
      <c r="C1605">
        <v>120</v>
      </c>
      <c r="D1605">
        <v>1970</v>
      </c>
      <c r="E1605">
        <v>0</v>
      </c>
      <c r="F1605">
        <v>3</v>
      </c>
      <c r="H1605">
        <v>1</v>
      </c>
      <c r="J1605">
        <v>2</v>
      </c>
      <c r="K1605" t="s">
        <v>260</v>
      </c>
      <c r="M1605">
        <v>1</v>
      </c>
      <c r="N1605">
        <v>154</v>
      </c>
      <c r="O1605">
        <v>154</v>
      </c>
      <c r="P1605">
        <v>154</v>
      </c>
      <c r="Q1605">
        <v>0</v>
      </c>
      <c r="R1605">
        <v>0</v>
      </c>
      <c r="S1605" t="s">
        <v>5259</v>
      </c>
      <c r="T1605">
        <v>7882</v>
      </c>
      <c r="U1605" t="s">
        <v>372</v>
      </c>
      <c r="V1605" t="s">
        <v>372</v>
      </c>
      <c r="W1605" t="s">
        <v>1101</v>
      </c>
      <c r="X1605">
        <v>2625</v>
      </c>
      <c r="Y1605" t="s">
        <v>244</v>
      </c>
      <c r="AA1605">
        <v>187</v>
      </c>
      <c r="AB1605" t="s">
        <v>5260</v>
      </c>
      <c r="AC1605" t="s">
        <v>5259</v>
      </c>
      <c r="AD1605">
        <v>5</v>
      </c>
      <c r="AE1605">
        <v>712011.24</v>
      </c>
      <c r="AF1605">
        <v>6171779.3799999999</v>
      </c>
    </row>
    <row r="1606" spans="1:32" x14ac:dyDescent="0.25">
      <c r="A1606" s="40">
        <v>1604</v>
      </c>
      <c r="B1606" t="s">
        <v>5261</v>
      </c>
      <c r="C1606">
        <v>120</v>
      </c>
      <c r="D1606">
        <v>1969</v>
      </c>
      <c r="E1606">
        <v>1984</v>
      </c>
      <c r="F1606">
        <v>3</v>
      </c>
      <c r="H1606">
        <v>1</v>
      </c>
      <c r="J1606">
        <v>2</v>
      </c>
      <c r="K1606" t="s">
        <v>260</v>
      </c>
      <c r="L1606">
        <v>2</v>
      </c>
      <c r="M1606">
        <v>1</v>
      </c>
      <c r="N1606">
        <v>162</v>
      </c>
      <c r="O1606">
        <v>162</v>
      </c>
      <c r="P1606">
        <v>180</v>
      </c>
      <c r="Q1606">
        <v>0</v>
      </c>
      <c r="R1606">
        <v>0</v>
      </c>
      <c r="S1606" t="s">
        <v>5262</v>
      </c>
      <c r="T1606">
        <v>2876</v>
      </c>
      <c r="U1606" t="s">
        <v>3107</v>
      </c>
      <c r="V1606" t="s">
        <v>3107</v>
      </c>
      <c r="W1606" t="s">
        <v>721</v>
      </c>
      <c r="X1606">
        <v>2665</v>
      </c>
      <c r="Y1606" t="s">
        <v>257</v>
      </c>
      <c r="AA1606">
        <v>187</v>
      </c>
      <c r="AB1606" t="s">
        <v>5263</v>
      </c>
      <c r="AC1606" t="s">
        <v>5262</v>
      </c>
      <c r="AD1606">
        <v>5</v>
      </c>
      <c r="AE1606">
        <v>713920.61</v>
      </c>
      <c r="AF1606">
        <v>6169013</v>
      </c>
    </row>
    <row r="1607" spans="1:32" x14ac:dyDescent="0.25">
      <c r="A1607" s="40">
        <v>1605</v>
      </c>
      <c r="B1607" t="s">
        <v>5264</v>
      </c>
      <c r="C1607">
        <v>130</v>
      </c>
      <c r="D1607">
        <v>1978</v>
      </c>
      <c r="E1607">
        <v>0</v>
      </c>
      <c r="F1607">
        <v>4</v>
      </c>
      <c r="H1607">
        <v>1</v>
      </c>
      <c r="J1607">
        <v>1</v>
      </c>
      <c r="K1607" t="s">
        <v>240</v>
      </c>
      <c r="M1607">
        <v>1</v>
      </c>
      <c r="N1607">
        <v>61</v>
      </c>
      <c r="O1607">
        <v>61</v>
      </c>
      <c r="P1607">
        <v>109</v>
      </c>
      <c r="Q1607">
        <v>0</v>
      </c>
      <c r="R1607">
        <v>0</v>
      </c>
      <c r="S1607" t="s">
        <v>5265</v>
      </c>
      <c r="T1607">
        <v>5475</v>
      </c>
      <c r="U1607" t="s">
        <v>3004</v>
      </c>
      <c r="V1607" t="s">
        <v>3004</v>
      </c>
      <c r="W1607" t="s">
        <v>356</v>
      </c>
      <c r="X1607">
        <v>2665</v>
      </c>
      <c r="Y1607" t="s">
        <v>257</v>
      </c>
      <c r="AA1607">
        <v>187</v>
      </c>
      <c r="AB1607" t="s">
        <v>5266</v>
      </c>
      <c r="AC1607" t="s">
        <v>5265</v>
      </c>
      <c r="AD1607">
        <v>5</v>
      </c>
      <c r="AE1607">
        <v>713645.74</v>
      </c>
      <c r="AF1607">
        <v>6169596.2000000002</v>
      </c>
    </row>
    <row r="1608" spans="1:32" x14ac:dyDescent="0.25">
      <c r="A1608" s="40">
        <v>1606</v>
      </c>
      <c r="B1608" t="s">
        <v>5267</v>
      </c>
      <c r="C1608">
        <v>120</v>
      </c>
      <c r="D1608">
        <v>1969</v>
      </c>
      <c r="E1608">
        <v>1973</v>
      </c>
      <c r="F1608">
        <v>3</v>
      </c>
      <c r="H1608">
        <v>1</v>
      </c>
      <c r="J1608">
        <v>2</v>
      </c>
      <c r="K1608" t="s">
        <v>260</v>
      </c>
      <c r="L1608">
        <v>2</v>
      </c>
      <c r="M1608">
        <v>1</v>
      </c>
      <c r="N1608">
        <v>140</v>
      </c>
      <c r="O1608">
        <v>140</v>
      </c>
      <c r="P1608">
        <v>140</v>
      </c>
      <c r="Q1608">
        <v>0</v>
      </c>
      <c r="R1608">
        <v>0</v>
      </c>
      <c r="S1608" t="s">
        <v>5268</v>
      </c>
      <c r="T1608">
        <v>6178</v>
      </c>
      <c r="U1608" t="s">
        <v>2647</v>
      </c>
      <c r="V1608" t="s">
        <v>2647</v>
      </c>
      <c r="W1608" t="s">
        <v>1270</v>
      </c>
      <c r="X1608">
        <v>2625</v>
      </c>
      <c r="Y1608" t="s">
        <v>244</v>
      </c>
      <c r="AA1608">
        <v>187</v>
      </c>
      <c r="AB1608" t="s">
        <v>5269</v>
      </c>
      <c r="AC1608" t="s">
        <v>5268</v>
      </c>
      <c r="AD1608">
        <v>5</v>
      </c>
      <c r="AE1608">
        <v>711567.45</v>
      </c>
      <c r="AF1608">
        <v>6171678.8799999999</v>
      </c>
    </row>
    <row r="1609" spans="1:32" x14ac:dyDescent="0.25">
      <c r="A1609" s="40">
        <v>1607</v>
      </c>
      <c r="B1609" t="s">
        <v>5270</v>
      </c>
      <c r="C1609">
        <v>130</v>
      </c>
      <c r="D1609">
        <v>1978</v>
      </c>
      <c r="E1609">
        <v>0</v>
      </c>
      <c r="F1609">
        <v>1</v>
      </c>
      <c r="H1609">
        <v>5</v>
      </c>
      <c r="J1609">
        <v>1</v>
      </c>
      <c r="K1609" t="s">
        <v>240</v>
      </c>
      <c r="L1609">
        <v>2</v>
      </c>
      <c r="M1609">
        <v>1</v>
      </c>
      <c r="N1609">
        <v>75</v>
      </c>
      <c r="O1609">
        <v>75</v>
      </c>
      <c r="P1609">
        <v>125</v>
      </c>
      <c r="Q1609">
        <v>0</v>
      </c>
      <c r="R1609">
        <v>0</v>
      </c>
      <c r="S1609" t="s">
        <v>5271</v>
      </c>
      <c r="T1609">
        <v>2556</v>
      </c>
      <c r="U1609" t="s">
        <v>317</v>
      </c>
      <c r="V1609" t="s">
        <v>317</v>
      </c>
      <c r="W1609" t="s">
        <v>268</v>
      </c>
      <c r="X1609">
        <v>2625</v>
      </c>
      <c r="Y1609" t="s">
        <v>244</v>
      </c>
      <c r="AA1609">
        <v>187</v>
      </c>
      <c r="AB1609" t="s">
        <v>5272</v>
      </c>
      <c r="AC1609" t="s">
        <v>5271</v>
      </c>
      <c r="AD1609">
        <v>5</v>
      </c>
      <c r="AE1609">
        <v>711793.85</v>
      </c>
      <c r="AF1609">
        <v>6172573.4100000001</v>
      </c>
    </row>
    <row r="1610" spans="1:32" x14ac:dyDescent="0.25">
      <c r="A1610" s="40">
        <v>1608</v>
      </c>
      <c r="B1610" t="s">
        <v>5273</v>
      </c>
      <c r="C1610">
        <v>120</v>
      </c>
      <c r="D1610">
        <v>2015</v>
      </c>
      <c r="E1610">
        <v>0</v>
      </c>
      <c r="F1610">
        <v>5</v>
      </c>
      <c r="H1610">
        <v>1</v>
      </c>
      <c r="J1610">
        <v>2</v>
      </c>
      <c r="K1610" t="s">
        <v>260</v>
      </c>
      <c r="M1610">
        <v>1</v>
      </c>
      <c r="N1610">
        <v>172</v>
      </c>
      <c r="O1610">
        <v>172</v>
      </c>
      <c r="P1610">
        <v>172</v>
      </c>
      <c r="Q1610">
        <v>0</v>
      </c>
      <c r="R1610">
        <v>0</v>
      </c>
      <c r="S1610" t="s">
        <v>5274</v>
      </c>
      <c r="T1610">
        <v>2876</v>
      </c>
      <c r="U1610" t="s">
        <v>3107</v>
      </c>
      <c r="V1610" t="s">
        <v>3107</v>
      </c>
      <c r="W1610" t="s">
        <v>519</v>
      </c>
      <c r="X1610">
        <v>2665</v>
      </c>
      <c r="Y1610" t="s">
        <v>257</v>
      </c>
      <c r="AA1610">
        <v>187</v>
      </c>
      <c r="AB1610" t="s">
        <v>5275</v>
      </c>
      <c r="AC1610" t="s">
        <v>5274</v>
      </c>
      <c r="AD1610">
        <v>5</v>
      </c>
      <c r="AE1610">
        <v>714036.18</v>
      </c>
      <c r="AF1610">
        <v>6169136.1500000004</v>
      </c>
    </row>
    <row r="1611" spans="1:32" x14ac:dyDescent="0.25">
      <c r="A1611" s="40">
        <v>1609</v>
      </c>
      <c r="B1611" t="s">
        <v>5276</v>
      </c>
      <c r="C1611">
        <v>120</v>
      </c>
      <c r="D1611">
        <v>1979</v>
      </c>
      <c r="E1611">
        <v>0</v>
      </c>
      <c r="F1611">
        <v>4</v>
      </c>
      <c r="H1611">
        <v>1</v>
      </c>
      <c r="J1611">
        <v>2</v>
      </c>
      <c r="K1611" t="s">
        <v>260</v>
      </c>
      <c r="M1611">
        <v>1</v>
      </c>
      <c r="N1611">
        <v>126</v>
      </c>
      <c r="O1611">
        <v>126</v>
      </c>
      <c r="P1611">
        <v>126</v>
      </c>
      <c r="Q1611">
        <v>0</v>
      </c>
      <c r="R1611">
        <v>0</v>
      </c>
      <c r="S1611" t="s">
        <v>5277</v>
      </c>
      <c r="T1611">
        <v>4686</v>
      </c>
      <c r="U1611" t="s">
        <v>4050</v>
      </c>
      <c r="V1611" t="s">
        <v>4050</v>
      </c>
      <c r="W1611" t="s">
        <v>515</v>
      </c>
      <c r="X1611">
        <v>2665</v>
      </c>
      <c r="Y1611" t="s">
        <v>257</v>
      </c>
      <c r="AA1611">
        <v>187</v>
      </c>
      <c r="AB1611" t="s">
        <v>5278</v>
      </c>
      <c r="AC1611" t="s">
        <v>5277</v>
      </c>
      <c r="AD1611">
        <v>5</v>
      </c>
      <c r="AE1611">
        <v>714241.06</v>
      </c>
      <c r="AF1611">
        <v>6168731.0300000003</v>
      </c>
    </row>
    <row r="1612" spans="1:32" x14ac:dyDescent="0.25">
      <c r="A1612" s="40">
        <v>1610</v>
      </c>
      <c r="B1612" t="s">
        <v>5279</v>
      </c>
      <c r="C1612">
        <v>130</v>
      </c>
      <c r="D1612">
        <v>1978</v>
      </c>
      <c r="E1612">
        <v>0</v>
      </c>
      <c r="F1612">
        <v>1</v>
      </c>
      <c r="H1612">
        <v>5</v>
      </c>
      <c r="J1612">
        <v>1</v>
      </c>
      <c r="K1612" t="s">
        <v>240</v>
      </c>
      <c r="M1612">
        <v>1</v>
      </c>
      <c r="N1612">
        <v>79</v>
      </c>
      <c r="O1612">
        <v>79</v>
      </c>
      <c r="P1612">
        <v>131</v>
      </c>
      <c r="Q1612">
        <v>0</v>
      </c>
      <c r="R1612">
        <v>0</v>
      </c>
      <c r="S1612" t="s">
        <v>5280</v>
      </c>
      <c r="T1612">
        <v>2556</v>
      </c>
      <c r="U1612" t="s">
        <v>317</v>
      </c>
      <c r="V1612" t="s">
        <v>317</v>
      </c>
      <c r="W1612" t="s">
        <v>295</v>
      </c>
      <c r="X1612">
        <v>2625</v>
      </c>
      <c r="Y1612" t="s">
        <v>244</v>
      </c>
      <c r="AA1612">
        <v>187</v>
      </c>
      <c r="AB1612" t="s">
        <v>5281</v>
      </c>
      <c r="AC1612" t="s">
        <v>5280</v>
      </c>
      <c r="AD1612">
        <v>5</v>
      </c>
      <c r="AE1612">
        <v>711749.68</v>
      </c>
      <c r="AF1612">
        <v>6172562.5499999998</v>
      </c>
    </row>
    <row r="1613" spans="1:32" x14ac:dyDescent="0.25">
      <c r="A1613" s="40">
        <v>1611</v>
      </c>
      <c r="B1613" t="s">
        <v>5282</v>
      </c>
      <c r="C1613">
        <v>120</v>
      </c>
      <c r="D1613">
        <v>1971</v>
      </c>
      <c r="E1613">
        <v>0</v>
      </c>
      <c r="F1613">
        <v>3</v>
      </c>
      <c r="H1613">
        <v>1</v>
      </c>
      <c r="J1613">
        <v>2</v>
      </c>
      <c r="K1613" t="s">
        <v>260</v>
      </c>
      <c r="L1613">
        <v>2</v>
      </c>
      <c r="M1613">
        <v>1</v>
      </c>
      <c r="N1613">
        <v>122</v>
      </c>
      <c r="O1613">
        <v>122</v>
      </c>
      <c r="P1613">
        <v>122</v>
      </c>
      <c r="Q1613">
        <v>0</v>
      </c>
      <c r="R1613">
        <v>0</v>
      </c>
      <c r="S1613" t="s">
        <v>5283</v>
      </c>
      <c r="T1613">
        <v>2876</v>
      </c>
      <c r="U1613" t="s">
        <v>3107</v>
      </c>
      <c r="V1613" t="s">
        <v>3107</v>
      </c>
      <c r="W1613" t="s">
        <v>341</v>
      </c>
      <c r="X1613">
        <v>2665</v>
      </c>
      <c r="Y1613" t="s">
        <v>257</v>
      </c>
      <c r="AA1613">
        <v>187</v>
      </c>
      <c r="AB1613" t="s">
        <v>5284</v>
      </c>
      <c r="AC1613" t="s">
        <v>5283</v>
      </c>
      <c r="AD1613">
        <v>5</v>
      </c>
      <c r="AE1613">
        <v>714101.64</v>
      </c>
      <c r="AF1613">
        <v>6169168.0700000003</v>
      </c>
    </row>
    <row r="1614" spans="1:32" x14ac:dyDescent="0.25">
      <c r="A1614" s="40">
        <v>1612</v>
      </c>
      <c r="B1614" t="s">
        <v>5285</v>
      </c>
      <c r="C1614">
        <v>140</v>
      </c>
      <c r="D1614">
        <v>1992</v>
      </c>
      <c r="E1614">
        <v>0</v>
      </c>
      <c r="F1614">
        <v>3</v>
      </c>
      <c r="H1614">
        <v>1</v>
      </c>
      <c r="J1614">
        <v>1</v>
      </c>
      <c r="K1614" t="s">
        <v>240</v>
      </c>
      <c r="M1614">
        <v>2</v>
      </c>
      <c r="N1614">
        <v>234</v>
      </c>
      <c r="O1614">
        <v>468</v>
      </c>
      <c r="P1614">
        <v>468</v>
      </c>
      <c r="Q1614">
        <v>0</v>
      </c>
      <c r="R1614">
        <v>0</v>
      </c>
      <c r="S1614" t="s">
        <v>5286</v>
      </c>
      <c r="T1614">
        <v>4750</v>
      </c>
      <c r="U1614" t="s">
        <v>4902</v>
      </c>
      <c r="V1614" t="s">
        <v>4902</v>
      </c>
      <c r="W1614" t="s">
        <v>247</v>
      </c>
      <c r="X1614">
        <v>2625</v>
      </c>
      <c r="Y1614" t="s">
        <v>244</v>
      </c>
      <c r="AA1614">
        <v>187</v>
      </c>
      <c r="AB1614" t="s">
        <v>4903</v>
      </c>
      <c r="AC1614" t="s">
        <v>5286</v>
      </c>
      <c r="AD1614">
        <v>5</v>
      </c>
      <c r="AE1614">
        <v>711607.38</v>
      </c>
      <c r="AF1614">
        <v>6172580.0999999996</v>
      </c>
    </row>
    <row r="1615" spans="1:32" x14ac:dyDescent="0.25">
      <c r="A1615" s="40">
        <v>1613</v>
      </c>
      <c r="B1615" t="s">
        <v>5287</v>
      </c>
      <c r="C1615">
        <v>120</v>
      </c>
      <c r="D1615">
        <v>1992</v>
      </c>
      <c r="E1615">
        <v>0</v>
      </c>
      <c r="F1615">
        <v>4</v>
      </c>
      <c r="H1615">
        <v>1</v>
      </c>
      <c r="J1615">
        <v>7</v>
      </c>
      <c r="K1615" t="s">
        <v>253</v>
      </c>
      <c r="L1615">
        <v>1</v>
      </c>
      <c r="M1615">
        <v>1</v>
      </c>
      <c r="N1615">
        <v>150</v>
      </c>
      <c r="O1615">
        <v>150</v>
      </c>
      <c r="P1615">
        <v>150</v>
      </c>
      <c r="Q1615">
        <v>0</v>
      </c>
      <c r="R1615">
        <v>0</v>
      </c>
      <c r="S1615" t="s">
        <v>5288</v>
      </c>
      <c r="T1615">
        <v>2236</v>
      </c>
      <c r="U1615" t="s">
        <v>4295</v>
      </c>
      <c r="V1615" t="s">
        <v>4295</v>
      </c>
      <c r="W1615" t="s">
        <v>281</v>
      </c>
      <c r="X1615">
        <v>2665</v>
      </c>
      <c r="Y1615" t="s">
        <v>257</v>
      </c>
      <c r="AA1615">
        <v>187</v>
      </c>
      <c r="AB1615" t="s">
        <v>5289</v>
      </c>
      <c r="AC1615" t="s">
        <v>5288</v>
      </c>
      <c r="AD1615">
        <v>5</v>
      </c>
      <c r="AE1615">
        <v>713332.33</v>
      </c>
      <c r="AF1615">
        <v>6168623.0599999996</v>
      </c>
    </row>
    <row r="1616" spans="1:32" x14ac:dyDescent="0.25">
      <c r="A1616" s="40">
        <v>1614</v>
      </c>
      <c r="B1616" t="s">
        <v>5290</v>
      </c>
      <c r="C1616">
        <v>120</v>
      </c>
      <c r="D1616">
        <v>1966</v>
      </c>
      <c r="E1616">
        <v>0</v>
      </c>
      <c r="F1616">
        <v>3</v>
      </c>
      <c r="H1616">
        <v>1</v>
      </c>
      <c r="J1616">
        <v>1</v>
      </c>
      <c r="K1616" t="s">
        <v>240</v>
      </c>
      <c r="L1616">
        <v>2</v>
      </c>
      <c r="M1616">
        <v>1</v>
      </c>
      <c r="N1616">
        <v>142</v>
      </c>
      <c r="O1616">
        <v>142</v>
      </c>
      <c r="P1616">
        <v>119</v>
      </c>
      <c r="Q1616">
        <v>0</v>
      </c>
      <c r="R1616">
        <v>0</v>
      </c>
      <c r="S1616" t="s">
        <v>5291</v>
      </c>
      <c r="T1616">
        <v>6391</v>
      </c>
      <c r="U1616" t="s">
        <v>539</v>
      </c>
      <c r="V1616" t="s">
        <v>539</v>
      </c>
      <c r="W1616" t="s">
        <v>1753</v>
      </c>
      <c r="X1616">
        <v>2625</v>
      </c>
      <c r="Y1616" t="s">
        <v>244</v>
      </c>
      <c r="AA1616">
        <v>187</v>
      </c>
      <c r="AB1616" t="s">
        <v>5292</v>
      </c>
      <c r="AC1616" t="s">
        <v>5291</v>
      </c>
      <c r="AD1616">
        <v>5</v>
      </c>
      <c r="AE1616">
        <v>711221.86</v>
      </c>
      <c r="AF1616">
        <v>6171812.4699999997</v>
      </c>
    </row>
    <row r="1617" spans="1:32" x14ac:dyDescent="0.25">
      <c r="A1617" s="40">
        <v>1615</v>
      </c>
      <c r="B1617" t="s">
        <v>5293</v>
      </c>
      <c r="C1617">
        <v>120</v>
      </c>
      <c r="D1617">
        <v>1961</v>
      </c>
      <c r="E1617">
        <v>1981</v>
      </c>
      <c r="F1617">
        <v>3</v>
      </c>
      <c r="H1617">
        <v>1</v>
      </c>
      <c r="J1617">
        <v>2</v>
      </c>
      <c r="K1617" t="s">
        <v>260</v>
      </c>
      <c r="L1617">
        <v>2</v>
      </c>
      <c r="M1617">
        <v>1</v>
      </c>
      <c r="N1617">
        <v>147</v>
      </c>
      <c r="O1617">
        <v>147</v>
      </c>
      <c r="P1617">
        <v>147</v>
      </c>
      <c r="Q1617">
        <v>0</v>
      </c>
      <c r="R1617">
        <v>0</v>
      </c>
      <c r="S1617" t="s">
        <v>5294</v>
      </c>
      <c r="T1617">
        <v>8415</v>
      </c>
      <c r="U1617" t="s">
        <v>4437</v>
      </c>
      <c r="V1617" t="s">
        <v>4437</v>
      </c>
      <c r="W1617" t="s">
        <v>308</v>
      </c>
      <c r="X1617">
        <v>2665</v>
      </c>
      <c r="Y1617" t="s">
        <v>257</v>
      </c>
      <c r="AA1617">
        <v>187</v>
      </c>
      <c r="AB1617" t="s">
        <v>5295</v>
      </c>
      <c r="AC1617" t="s">
        <v>5294</v>
      </c>
      <c r="AD1617">
        <v>5</v>
      </c>
      <c r="AE1617">
        <v>712248.91</v>
      </c>
      <c r="AF1617">
        <v>6169422.4000000004</v>
      </c>
    </row>
    <row r="1618" spans="1:32" x14ac:dyDescent="0.25">
      <c r="A1618" s="40">
        <v>1616</v>
      </c>
      <c r="B1618" t="s">
        <v>5296</v>
      </c>
      <c r="C1618">
        <v>220</v>
      </c>
      <c r="D1618">
        <v>1967</v>
      </c>
      <c r="E1618">
        <v>0</v>
      </c>
      <c r="F1618">
        <v>10</v>
      </c>
      <c r="H1618">
        <v>1</v>
      </c>
      <c r="J1618">
        <v>2</v>
      </c>
      <c r="K1618" t="s">
        <v>260</v>
      </c>
      <c r="M1618">
        <v>1</v>
      </c>
      <c r="N1618">
        <v>236</v>
      </c>
      <c r="O1618">
        <v>236</v>
      </c>
      <c r="P1618">
        <v>0</v>
      </c>
      <c r="Q1618">
        <v>360</v>
      </c>
      <c r="R1618">
        <v>0</v>
      </c>
      <c r="S1618" t="s">
        <v>5294</v>
      </c>
      <c r="T1618">
        <v>8415</v>
      </c>
      <c r="U1618" t="s">
        <v>4437</v>
      </c>
      <c r="V1618" t="s">
        <v>4437</v>
      </c>
      <c r="W1618" t="s">
        <v>308</v>
      </c>
      <c r="X1618">
        <v>2665</v>
      </c>
      <c r="Y1618" t="s">
        <v>257</v>
      </c>
      <c r="AA1618">
        <v>187</v>
      </c>
      <c r="AB1618" t="s">
        <v>5295</v>
      </c>
      <c r="AC1618" t="s">
        <v>5294</v>
      </c>
      <c r="AD1618">
        <v>5</v>
      </c>
      <c r="AE1618">
        <v>712248.91</v>
      </c>
      <c r="AF1618">
        <v>6169422.4000000004</v>
      </c>
    </row>
    <row r="1619" spans="1:32" x14ac:dyDescent="0.25">
      <c r="A1619" s="40">
        <v>1617</v>
      </c>
      <c r="B1619" t="s">
        <v>5297</v>
      </c>
      <c r="C1619">
        <v>220</v>
      </c>
      <c r="D1619">
        <v>1969</v>
      </c>
      <c r="E1619">
        <v>0</v>
      </c>
      <c r="F1619">
        <v>10</v>
      </c>
      <c r="H1619">
        <v>1</v>
      </c>
      <c r="J1619">
        <v>2</v>
      </c>
      <c r="K1619" t="s">
        <v>247</v>
      </c>
      <c r="M1619">
        <v>1</v>
      </c>
      <c r="N1619">
        <v>108</v>
      </c>
      <c r="O1619">
        <v>108</v>
      </c>
      <c r="P1619">
        <v>0</v>
      </c>
      <c r="Q1619">
        <v>108</v>
      </c>
      <c r="R1619">
        <v>0</v>
      </c>
      <c r="S1619" t="s">
        <v>5294</v>
      </c>
      <c r="T1619">
        <v>8415</v>
      </c>
      <c r="U1619" t="s">
        <v>4437</v>
      </c>
      <c r="V1619" t="s">
        <v>4437</v>
      </c>
      <c r="W1619" t="s">
        <v>308</v>
      </c>
      <c r="X1619">
        <v>2665</v>
      </c>
      <c r="Y1619" t="s">
        <v>257</v>
      </c>
      <c r="AA1619">
        <v>187</v>
      </c>
      <c r="AB1619" t="s">
        <v>5295</v>
      </c>
      <c r="AC1619" t="s">
        <v>5294</v>
      </c>
      <c r="AD1619">
        <v>5</v>
      </c>
      <c r="AE1619">
        <v>712248.91</v>
      </c>
      <c r="AF1619">
        <v>6169422.4000000004</v>
      </c>
    </row>
    <row r="1620" spans="1:32" x14ac:dyDescent="0.25">
      <c r="A1620" s="40">
        <v>1618</v>
      </c>
      <c r="B1620" t="s">
        <v>5298</v>
      </c>
      <c r="C1620">
        <v>120</v>
      </c>
      <c r="D1620">
        <v>1973</v>
      </c>
      <c r="E1620">
        <v>0</v>
      </c>
      <c r="F1620">
        <v>3</v>
      </c>
      <c r="H1620">
        <v>1</v>
      </c>
      <c r="J1620">
        <v>2</v>
      </c>
      <c r="K1620" t="s">
        <v>260</v>
      </c>
      <c r="M1620">
        <v>1</v>
      </c>
      <c r="N1620">
        <v>109</v>
      </c>
      <c r="O1620">
        <v>109</v>
      </c>
      <c r="P1620">
        <v>109</v>
      </c>
      <c r="Q1620">
        <v>0</v>
      </c>
      <c r="R1620">
        <v>0</v>
      </c>
      <c r="S1620" t="s">
        <v>5299</v>
      </c>
      <c r="T1620">
        <v>6710</v>
      </c>
      <c r="U1620" t="s">
        <v>327</v>
      </c>
      <c r="V1620" t="s">
        <v>327</v>
      </c>
      <c r="W1620" t="s">
        <v>5300</v>
      </c>
      <c r="X1620">
        <v>2625</v>
      </c>
      <c r="Y1620" t="s">
        <v>244</v>
      </c>
      <c r="AA1620">
        <v>187</v>
      </c>
      <c r="AB1620" t="s">
        <v>5301</v>
      </c>
      <c r="AC1620" t="s">
        <v>5299</v>
      </c>
      <c r="AD1620">
        <v>5</v>
      </c>
      <c r="AE1620">
        <v>710664.61</v>
      </c>
      <c r="AF1620">
        <v>6171965.1200000001</v>
      </c>
    </row>
    <row r="1621" spans="1:32" x14ac:dyDescent="0.25">
      <c r="A1621" s="40">
        <v>1619</v>
      </c>
      <c r="B1621" t="s">
        <v>5302</v>
      </c>
      <c r="C1621">
        <v>130</v>
      </c>
      <c r="D1621">
        <v>1977</v>
      </c>
      <c r="E1621">
        <v>0</v>
      </c>
      <c r="F1621">
        <v>4</v>
      </c>
      <c r="H1621">
        <v>1</v>
      </c>
      <c r="J1621">
        <v>1</v>
      </c>
      <c r="K1621" t="s">
        <v>240</v>
      </c>
      <c r="M1621">
        <v>1</v>
      </c>
      <c r="N1621">
        <v>59</v>
      </c>
      <c r="O1621">
        <v>59</v>
      </c>
      <c r="P1621">
        <v>104</v>
      </c>
      <c r="Q1621">
        <v>0</v>
      </c>
      <c r="R1621">
        <v>0</v>
      </c>
      <c r="S1621" t="s">
        <v>5303</v>
      </c>
      <c r="T1621">
        <v>275</v>
      </c>
      <c r="U1621" t="s">
        <v>3090</v>
      </c>
      <c r="V1621" t="s">
        <v>3090</v>
      </c>
      <c r="W1621" t="s">
        <v>770</v>
      </c>
      <c r="X1621">
        <v>2665</v>
      </c>
      <c r="Y1621" t="s">
        <v>257</v>
      </c>
      <c r="AA1621">
        <v>187</v>
      </c>
      <c r="AB1621" t="s">
        <v>5304</v>
      </c>
      <c r="AC1621" t="s">
        <v>5303</v>
      </c>
      <c r="AD1621">
        <v>5</v>
      </c>
      <c r="AE1621">
        <v>713556.83</v>
      </c>
      <c r="AF1621">
        <v>6169553.9000000004</v>
      </c>
    </row>
    <row r="1622" spans="1:32" x14ac:dyDescent="0.25">
      <c r="A1622" s="40">
        <v>1620</v>
      </c>
      <c r="B1622" t="s">
        <v>5305</v>
      </c>
      <c r="C1622">
        <v>130</v>
      </c>
      <c r="D1622">
        <v>1977</v>
      </c>
      <c r="E1622">
        <v>0</v>
      </c>
      <c r="F1622">
        <v>4</v>
      </c>
      <c r="H1622">
        <v>1</v>
      </c>
      <c r="J1622">
        <v>1</v>
      </c>
      <c r="K1622" t="s">
        <v>240</v>
      </c>
      <c r="M1622">
        <v>1</v>
      </c>
      <c r="N1622">
        <v>58</v>
      </c>
      <c r="O1622">
        <v>58</v>
      </c>
      <c r="P1622">
        <v>102</v>
      </c>
      <c r="Q1622">
        <v>0</v>
      </c>
      <c r="R1622">
        <v>0</v>
      </c>
      <c r="S1622" t="s">
        <v>5306</v>
      </c>
      <c r="T1622">
        <v>1075</v>
      </c>
      <c r="U1622" t="s">
        <v>4508</v>
      </c>
      <c r="V1622" t="s">
        <v>4508</v>
      </c>
      <c r="W1622" t="s">
        <v>308</v>
      </c>
      <c r="X1622">
        <v>2665</v>
      </c>
      <c r="Y1622" t="s">
        <v>257</v>
      </c>
      <c r="AA1622">
        <v>187</v>
      </c>
      <c r="AB1622" t="s">
        <v>5307</v>
      </c>
      <c r="AC1622" t="s">
        <v>5306</v>
      </c>
      <c r="AD1622">
        <v>5</v>
      </c>
      <c r="AE1622">
        <v>713640.78</v>
      </c>
      <c r="AF1622">
        <v>6169483.7699999996</v>
      </c>
    </row>
    <row r="1623" spans="1:32" x14ac:dyDescent="0.25">
      <c r="A1623" s="40">
        <v>1621</v>
      </c>
      <c r="B1623" t="s">
        <v>5308</v>
      </c>
      <c r="C1623">
        <v>120</v>
      </c>
      <c r="D1623">
        <v>2006</v>
      </c>
      <c r="E1623">
        <v>0</v>
      </c>
      <c r="F1623">
        <v>4</v>
      </c>
      <c r="H1623">
        <v>1</v>
      </c>
      <c r="J1623">
        <v>2</v>
      </c>
      <c r="K1623" t="s">
        <v>260</v>
      </c>
      <c r="L1623">
        <v>90</v>
      </c>
      <c r="M1623">
        <v>1</v>
      </c>
      <c r="N1623">
        <v>163</v>
      </c>
      <c r="O1623">
        <v>163</v>
      </c>
      <c r="P1623">
        <v>163</v>
      </c>
      <c r="Q1623">
        <v>0</v>
      </c>
      <c r="R1623">
        <v>0</v>
      </c>
      <c r="S1623" t="s">
        <v>5309</v>
      </c>
      <c r="T1623">
        <v>2236</v>
      </c>
      <c r="U1623" t="s">
        <v>4295</v>
      </c>
      <c r="V1623" t="s">
        <v>4295</v>
      </c>
      <c r="W1623" t="s">
        <v>473</v>
      </c>
      <c r="X1623">
        <v>2665</v>
      </c>
      <c r="Y1623" t="s">
        <v>257</v>
      </c>
      <c r="AA1623">
        <v>187</v>
      </c>
      <c r="AB1623" t="s">
        <v>5310</v>
      </c>
      <c r="AC1623" t="s">
        <v>5309</v>
      </c>
      <c r="AD1623">
        <v>5</v>
      </c>
      <c r="AE1623">
        <v>713368.35</v>
      </c>
      <c r="AF1623">
        <v>6168508.0199999996</v>
      </c>
    </row>
    <row r="1624" spans="1:32" x14ac:dyDescent="0.25">
      <c r="A1624" s="40">
        <v>1622</v>
      </c>
      <c r="B1624" t="s">
        <v>5311</v>
      </c>
      <c r="C1624">
        <v>120</v>
      </c>
      <c r="D1624">
        <v>1966</v>
      </c>
      <c r="E1624">
        <v>0</v>
      </c>
      <c r="F1624">
        <v>3</v>
      </c>
      <c r="H1624">
        <v>1</v>
      </c>
      <c r="J1624">
        <v>1</v>
      </c>
      <c r="K1624" t="s">
        <v>240</v>
      </c>
      <c r="M1624">
        <v>1</v>
      </c>
      <c r="N1624">
        <v>114</v>
      </c>
      <c r="O1624">
        <v>114</v>
      </c>
      <c r="P1624">
        <v>114</v>
      </c>
      <c r="Q1624">
        <v>0</v>
      </c>
      <c r="R1624">
        <v>0</v>
      </c>
      <c r="S1624" t="s">
        <v>5312</v>
      </c>
      <c r="T1624">
        <v>6391</v>
      </c>
      <c r="U1624" t="s">
        <v>539</v>
      </c>
      <c r="V1624" t="s">
        <v>539</v>
      </c>
      <c r="W1624" t="s">
        <v>799</v>
      </c>
      <c r="X1624">
        <v>2625</v>
      </c>
      <c r="Y1624" t="s">
        <v>244</v>
      </c>
      <c r="AA1624">
        <v>187</v>
      </c>
      <c r="AB1624" t="s">
        <v>5313</v>
      </c>
      <c r="AC1624" t="s">
        <v>5312</v>
      </c>
      <c r="AD1624">
        <v>5</v>
      </c>
      <c r="AE1624">
        <v>711190.68</v>
      </c>
      <c r="AF1624">
        <v>6171875.7400000002</v>
      </c>
    </row>
    <row r="1625" spans="1:32" x14ac:dyDescent="0.25">
      <c r="A1625" s="40">
        <v>1623</v>
      </c>
      <c r="B1625" t="s">
        <v>5314</v>
      </c>
      <c r="C1625">
        <v>120</v>
      </c>
      <c r="D1625">
        <v>1994</v>
      </c>
      <c r="E1625">
        <v>0</v>
      </c>
      <c r="F1625">
        <v>4</v>
      </c>
      <c r="H1625">
        <v>1</v>
      </c>
      <c r="J1625">
        <v>2</v>
      </c>
      <c r="K1625" t="s">
        <v>260</v>
      </c>
      <c r="M1625">
        <v>1</v>
      </c>
      <c r="N1625">
        <v>141</v>
      </c>
      <c r="O1625">
        <v>141</v>
      </c>
      <c r="P1625">
        <v>141</v>
      </c>
      <c r="Q1625">
        <v>0</v>
      </c>
      <c r="R1625">
        <v>0</v>
      </c>
      <c r="S1625" t="s">
        <v>5315</v>
      </c>
      <c r="T1625">
        <v>2343</v>
      </c>
      <c r="U1625" t="s">
        <v>5316</v>
      </c>
      <c r="V1625" t="s">
        <v>5316</v>
      </c>
      <c r="W1625" t="s">
        <v>441</v>
      </c>
      <c r="X1625">
        <v>2665</v>
      </c>
      <c r="Y1625" t="s">
        <v>257</v>
      </c>
      <c r="AA1625">
        <v>187</v>
      </c>
      <c r="AB1625" t="s">
        <v>5317</v>
      </c>
      <c r="AC1625" t="s">
        <v>5315</v>
      </c>
      <c r="AD1625">
        <v>5</v>
      </c>
      <c r="AE1625">
        <v>714081.43</v>
      </c>
      <c r="AF1625">
        <v>6168765.1100000003</v>
      </c>
    </row>
    <row r="1626" spans="1:32" x14ac:dyDescent="0.25">
      <c r="A1626" s="40">
        <v>1624</v>
      </c>
      <c r="B1626" t="s">
        <v>5318</v>
      </c>
      <c r="C1626">
        <v>120</v>
      </c>
      <c r="D1626">
        <v>1937</v>
      </c>
      <c r="E1626">
        <v>0</v>
      </c>
      <c r="F1626">
        <v>5</v>
      </c>
      <c r="H1626">
        <v>1</v>
      </c>
      <c r="J1626">
        <v>2</v>
      </c>
      <c r="K1626" t="s">
        <v>260</v>
      </c>
      <c r="M1626">
        <v>1</v>
      </c>
      <c r="N1626">
        <v>93</v>
      </c>
      <c r="O1626">
        <v>93</v>
      </c>
      <c r="P1626">
        <v>152</v>
      </c>
      <c r="Q1626">
        <v>0</v>
      </c>
      <c r="R1626">
        <v>0</v>
      </c>
      <c r="S1626" t="s">
        <v>5319</v>
      </c>
      <c r="T1626">
        <v>6497</v>
      </c>
      <c r="U1626" t="s">
        <v>5320</v>
      </c>
      <c r="V1626" t="s">
        <v>5320</v>
      </c>
      <c r="W1626" t="s">
        <v>253</v>
      </c>
      <c r="X1626">
        <v>2665</v>
      </c>
      <c r="Y1626" t="s">
        <v>257</v>
      </c>
      <c r="AA1626">
        <v>187</v>
      </c>
      <c r="AB1626" t="s">
        <v>5321</v>
      </c>
      <c r="AC1626" t="s">
        <v>5319</v>
      </c>
      <c r="AD1626">
        <v>5</v>
      </c>
      <c r="AE1626">
        <v>713929.61</v>
      </c>
      <c r="AF1626">
        <v>6168817.4400000004</v>
      </c>
    </row>
    <row r="1627" spans="1:32" x14ac:dyDescent="0.25">
      <c r="A1627" s="40">
        <v>1625</v>
      </c>
      <c r="B1627" t="s">
        <v>5322</v>
      </c>
      <c r="C1627">
        <v>120</v>
      </c>
      <c r="D1627">
        <v>1971</v>
      </c>
      <c r="E1627">
        <v>1974</v>
      </c>
      <c r="F1627">
        <v>1</v>
      </c>
      <c r="H1627">
        <v>5</v>
      </c>
      <c r="J1627">
        <v>7</v>
      </c>
      <c r="K1627" t="s">
        <v>253</v>
      </c>
      <c r="L1627">
        <v>2</v>
      </c>
      <c r="M1627">
        <v>1</v>
      </c>
      <c r="N1627">
        <v>124</v>
      </c>
      <c r="O1627">
        <v>124</v>
      </c>
      <c r="P1627">
        <v>106</v>
      </c>
      <c r="Q1627">
        <v>0</v>
      </c>
      <c r="R1627">
        <v>0</v>
      </c>
      <c r="S1627" t="s">
        <v>5323</v>
      </c>
      <c r="T1627">
        <v>6750</v>
      </c>
      <c r="U1627" t="s">
        <v>4519</v>
      </c>
      <c r="V1627" t="s">
        <v>4519</v>
      </c>
      <c r="W1627" t="s">
        <v>774</v>
      </c>
      <c r="X1627">
        <v>2665</v>
      </c>
      <c r="Y1627" t="s">
        <v>257</v>
      </c>
      <c r="AA1627">
        <v>187</v>
      </c>
      <c r="AB1627" t="s">
        <v>5324</v>
      </c>
      <c r="AC1627" t="s">
        <v>5323</v>
      </c>
      <c r="AD1627">
        <v>5</v>
      </c>
      <c r="AE1627">
        <v>712444.98</v>
      </c>
      <c r="AF1627">
        <v>6168939.4000000004</v>
      </c>
    </row>
    <row r="1628" spans="1:32" x14ac:dyDescent="0.25">
      <c r="A1628" s="40">
        <v>1626</v>
      </c>
      <c r="B1628" t="s">
        <v>5325</v>
      </c>
      <c r="C1628">
        <v>130</v>
      </c>
      <c r="D1628">
        <v>1978</v>
      </c>
      <c r="E1628">
        <v>0</v>
      </c>
      <c r="F1628">
        <v>4</v>
      </c>
      <c r="H1628">
        <v>1</v>
      </c>
      <c r="J1628">
        <v>1</v>
      </c>
      <c r="K1628" t="s">
        <v>240</v>
      </c>
      <c r="M1628">
        <v>1</v>
      </c>
      <c r="N1628">
        <v>63</v>
      </c>
      <c r="O1628">
        <v>63</v>
      </c>
      <c r="P1628">
        <v>112</v>
      </c>
      <c r="Q1628">
        <v>0</v>
      </c>
      <c r="R1628">
        <v>0</v>
      </c>
      <c r="S1628" t="s">
        <v>5326</v>
      </c>
      <c r="T1628">
        <v>3875</v>
      </c>
      <c r="U1628" t="s">
        <v>4412</v>
      </c>
      <c r="V1628" t="s">
        <v>4412</v>
      </c>
      <c r="W1628" t="s">
        <v>707</v>
      </c>
      <c r="X1628">
        <v>2665</v>
      </c>
      <c r="Y1628" t="s">
        <v>257</v>
      </c>
      <c r="AA1628">
        <v>187</v>
      </c>
      <c r="AB1628" t="s">
        <v>5327</v>
      </c>
      <c r="AC1628" t="s">
        <v>5326</v>
      </c>
      <c r="AD1628">
        <v>5</v>
      </c>
      <c r="AE1628">
        <v>713478.38</v>
      </c>
      <c r="AF1628">
        <v>6169665.54</v>
      </c>
    </row>
    <row r="1629" spans="1:32" x14ac:dyDescent="0.25">
      <c r="A1629" s="40">
        <v>1627</v>
      </c>
      <c r="B1629" t="s">
        <v>5328</v>
      </c>
      <c r="C1629">
        <v>120</v>
      </c>
      <c r="D1629">
        <v>1999</v>
      </c>
      <c r="E1629">
        <v>0</v>
      </c>
      <c r="F1629">
        <v>4</v>
      </c>
      <c r="H1629">
        <v>1</v>
      </c>
      <c r="J1629">
        <v>1</v>
      </c>
      <c r="K1629" t="s">
        <v>240</v>
      </c>
      <c r="M1629">
        <v>1</v>
      </c>
      <c r="N1629">
        <v>147</v>
      </c>
      <c r="O1629">
        <v>147</v>
      </c>
      <c r="P1629">
        <v>147</v>
      </c>
      <c r="Q1629">
        <v>0</v>
      </c>
      <c r="R1629">
        <v>0</v>
      </c>
      <c r="S1629" t="s">
        <v>5329</v>
      </c>
      <c r="T1629">
        <v>5525</v>
      </c>
      <c r="U1629" t="s">
        <v>5330</v>
      </c>
      <c r="V1629" t="s">
        <v>5330</v>
      </c>
      <c r="W1629" t="s">
        <v>441</v>
      </c>
      <c r="X1629">
        <v>2625</v>
      </c>
      <c r="Y1629" t="s">
        <v>244</v>
      </c>
      <c r="AA1629">
        <v>187</v>
      </c>
      <c r="AB1629" t="s">
        <v>5331</v>
      </c>
      <c r="AC1629" t="s">
        <v>5329</v>
      </c>
      <c r="AD1629">
        <v>5</v>
      </c>
      <c r="AE1629">
        <v>711633.5</v>
      </c>
      <c r="AF1629">
        <v>6172609.9000000004</v>
      </c>
    </row>
    <row r="1630" spans="1:32" x14ac:dyDescent="0.25">
      <c r="A1630" s="40">
        <v>1628</v>
      </c>
      <c r="B1630" t="s">
        <v>5332</v>
      </c>
      <c r="C1630">
        <v>120</v>
      </c>
      <c r="D1630">
        <v>1970</v>
      </c>
      <c r="E1630">
        <v>1987</v>
      </c>
      <c r="F1630">
        <v>4</v>
      </c>
      <c r="H1630">
        <v>1</v>
      </c>
      <c r="J1630">
        <v>2</v>
      </c>
      <c r="K1630" t="s">
        <v>260</v>
      </c>
      <c r="L1630">
        <v>2</v>
      </c>
      <c r="M1630">
        <v>1</v>
      </c>
      <c r="N1630">
        <v>168</v>
      </c>
      <c r="O1630">
        <v>168</v>
      </c>
      <c r="P1630">
        <v>143</v>
      </c>
      <c r="Q1630">
        <v>0</v>
      </c>
      <c r="R1630">
        <v>0</v>
      </c>
      <c r="S1630" t="s">
        <v>5333</v>
      </c>
      <c r="T1630">
        <v>6178</v>
      </c>
      <c r="U1630" t="s">
        <v>2647</v>
      </c>
      <c r="V1630" t="s">
        <v>2647</v>
      </c>
      <c r="W1630" t="s">
        <v>3815</v>
      </c>
      <c r="X1630">
        <v>2625</v>
      </c>
      <c r="Y1630" t="s">
        <v>244</v>
      </c>
      <c r="AA1630">
        <v>187</v>
      </c>
      <c r="AB1630" t="s">
        <v>5334</v>
      </c>
      <c r="AC1630" t="s">
        <v>5333</v>
      </c>
      <c r="AD1630">
        <v>5</v>
      </c>
      <c r="AE1630">
        <v>711648.75</v>
      </c>
      <c r="AF1630">
        <v>6171749.7999999998</v>
      </c>
    </row>
    <row r="1631" spans="1:32" x14ac:dyDescent="0.25">
      <c r="A1631" s="40">
        <v>1629</v>
      </c>
      <c r="B1631" t="s">
        <v>5335</v>
      </c>
      <c r="C1631">
        <v>130</v>
      </c>
      <c r="D1631">
        <v>1978</v>
      </c>
      <c r="E1631">
        <v>0</v>
      </c>
      <c r="F1631">
        <v>4</v>
      </c>
      <c r="H1631">
        <v>1</v>
      </c>
      <c r="J1631">
        <v>1</v>
      </c>
      <c r="K1631" t="s">
        <v>240</v>
      </c>
      <c r="M1631">
        <v>1</v>
      </c>
      <c r="N1631">
        <v>61</v>
      </c>
      <c r="O1631">
        <v>61</v>
      </c>
      <c r="P1631">
        <v>109</v>
      </c>
      <c r="Q1631">
        <v>0</v>
      </c>
      <c r="R1631">
        <v>0</v>
      </c>
      <c r="S1631" t="s">
        <v>5336</v>
      </c>
      <c r="T1631">
        <v>7380</v>
      </c>
      <c r="U1631" t="s">
        <v>5196</v>
      </c>
      <c r="V1631" t="s">
        <v>5196</v>
      </c>
      <c r="W1631" t="s">
        <v>260</v>
      </c>
      <c r="X1631">
        <v>2665</v>
      </c>
      <c r="Y1631" t="s">
        <v>257</v>
      </c>
      <c r="AA1631">
        <v>187</v>
      </c>
      <c r="AB1631" t="s">
        <v>5337</v>
      </c>
      <c r="AC1631" t="s">
        <v>5336</v>
      </c>
      <c r="AD1631">
        <v>5</v>
      </c>
      <c r="AE1631">
        <v>713768.77</v>
      </c>
      <c r="AF1631">
        <v>6169611.1200000001</v>
      </c>
    </row>
    <row r="1632" spans="1:32" x14ac:dyDescent="0.25">
      <c r="A1632" s="40">
        <v>1630</v>
      </c>
      <c r="B1632" t="s">
        <v>5338</v>
      </c>
      <c r="C1632">
        <v>120</v>
      </c>
      <c r="D1632">
        <v>1970</v>
      </c>
      <c r="E1632">
        <v>0</v>
      </c>
      <c r="F1632">
        <v>4</v>
      </c>
      <c r="H1632">
        <v>1</v>
      </c>
      <c r="J1632">
        <v>2</v>
      </c>
      <c r="K1632" t="s">
        <v>260</v>
      </c>
      <c r="L1632">
        <v>5</v>
      </c>
      <c r="M1632">
        <v>1</v>
      </c>
      <c r="N1632">
        <v>143</v>
      </c>
      <c r="O1632">
        <v>143</v>
      </c>
      <c r="P1632">
        <v>143</v>
      </c>
      <c r="Q1632">
        <v>0</v>
      </c>
      <c r="R1632">
        <v>0</v>
      </c>
      <c r="S1632" t="s">
        <v>5339</v>
      </c>
      <c r="T1632">
        <v>7882</v>
      </c>
      <c r="U1632" t="s">
        <v>372</v>
      </c>
      <c r="V1632" t="s">
        <v>372</v>
      </c>
      <c r="W1632" t="s">
        <v>1819</v>
      </c>
      <c r="X1632">
        <v>2625</v>
      </c>
      <c r="Y1632" t="s">
        <v>244</v>
      </c>
      <c r="AA1632">
        <v>187</v>
      </c>
      <c r="AB1632" t="s">
        <v>5340</v>
      </c>
      <c r="AC1632" t="s">
        <v>5339</v>
      </c>
      <c r="AD1632">
        <v>5</v>
      </c>
      <c r="AE1632">
        <v>711876.15</v>
      </c>
      <c r="AF1632">
        <v>6171784.6200000001</v>
      </c>
    </row>
    <row r="1633" spans="1:32" x14ac:dyDescent="0.25">
      <c r="A1633" s="40">
        <v>1631</v>
      </c>
      <c r="B1633" t="s">
        <v>5341</v>
      </c>
      <c r="C1633">
        <v>120</v>
      </c>
      <c r="D1633">
        <v>1961</v>
      </c>
      <c r="E1633">
        <v>0</v>
      </c>
      <c r="F1633">
        <v>3</v>
      </c>
      <c r="H1633">
        <v>1</v>
      </c>
      <c r="J1633">
        <v>2</v>
      </c>
      <c r="K1633" t="s">
        <v>260</v>
      </c>
      <c r="M1633">
        <v>1</v>
      </c>
      <c r="N1633">
        <v>104</v>
      </c>
      <c r="O1633">
        <v>104</v>
      </c>
      <c r="P1633">
        <v>104</v>
      </c>
      <c r="Q1633">
        <v>0</v>
      </c>
      <c r="R1633">
        <v>0</v>
      </c>
      <c r="S1633" t="s">
        <v>5342</v>
      </c>
      <c r="T1633">
        <v>9480</v>
      </c>
      <c r="U1633" t="s">
        <v>5343</v>
      </c>
      <c r="V1633" t="s">
        <v>5343</v>
      </c>
      <c r="W1633" t="s">
        <v>272</v>
      </c>
      <c r="X1633">
        <v>2665</v>
      </c>
      <c r="Y1633" t="s">
        <v>257</v>
      </c>
      <c r="AA1633">
        <v>187</v>
      </c>
      <c r="AB1633" t="s">
        <v>5344</v>
      </c>
      <c r="AC1633" t="s">
        <v>5342</v>
      </c>
      <c r="AD1633">
        <v>5</v>
      </c>
      <c r="AE1633">
        <v>712657.24</v>
      </c>
      <c r="AF1633">
        <v>6169183.1699999999</v>
      </c>
    </row>
    <row r="1634" spans="1:32" x14ac:dyDescent="0.25">
      <c r="A1634" s="40">
        <v>1632</v>
      </c>
      <c r="B1634" t="s">
        <v>5345</v>
      </c>
      <c r="C1634">
        <v>120</v>
      </c>
      <c r="D1634">
        <v>1970</v>
      </c>
      <c r="E1634">
        <v>0</v>
      </c>
      <c r="F1634">
        <v>3</v>
      </c>
      <c r="H1634">
        <v>1</v>
      </c>
      <c r="J1634">
        <v>2</v>
      </c>
      <c r="K1634" t="s">
        <v>260</v>
      </c>
      <c r="M1634">
        <v>1</v>
      </c>
      <c r="N1634">
        <v>154</v>
      </c>
      <c r="O1634">
        <v>154</v>
      </c>
      <c r="P1634">
        <v>154</v>
      </c>
      <c r="Q1634">
        <v>0</v>
      </c>
      <c r="R1634">
        <v>0</v>
      </c>
      <c r="S1634" t="s">
        <v>5346</v>
      </c>
      <c r="T1634">
        <v>7882</v>
      </c>
      <c r="U1634" t="s">
        <v>372</v>
      </c>
      <c r="V1634" t="s">
        <v>372</v>
      </c>
      <c r="W1634" t="s">
        <v>421</v>
      </c>
      <c r="X1634">
        <v>2625</v>
      </c>
      <c r="Y1634" t="s">
        <v>244</v>
      </c>
      <c r="AA1634">
        <v>187</v>
      </c>
      <c r="AB1634" t="s">
        <v>5347</v>
      </c>
      <c r="AC1634" t="s">
        <v>5346</v>
      </c>
      <c r="AD1634">
        <v>5</v>
      </c>
      <c r="AE1634">
        <v>712085.74</v>
      </c>
      <c r="AF1634">
        <v>6171728.7000000002</v>
      </c>
    </row>
    <row r="1635" spans="1:32" x14ac:dyDescent="0.25">
      <c r="A1635" s="40">
        <v>1633</v>
      </c>
      <c r="B1635" t="s">
        <v>5348</v>
      </c>
      <c r="C1635">
        <v>320</v>
      </c>
      <c r="D1635">
        <v>2009</v>
      </c>
      <c r="E1635">
        <v>0</v>
      </c>
      <c r="F1635">
        <v>2</v>
      </c>
      <c r="H1635">
        <v>5</v>
      </c>
      <c r="J1635">
        <v>9</v>
      </c>
      <c r="K1635" t="s">
        <v>240</v>
      </c>
      <c r="M1635">
        <v>1</v>
      </c>
      <c r="N1635">
        <v>135</v>
      </c>
      <c r="O1635">
        <v>135</v>
      </c>
      <c r="P1635">
        <v>0</v>
      </c>
      <c r="Q1635">
        <v>135</v>
      </c>
      <c r="R1635">
        <v>0</v>
      </c>
      <c r="S1635" t="s">
        <v>5349</v>
      </c>
      <c r="T1635">
        <v>8415</v>
      </c>
      <c r="U1635" t="s">
        <v>4437</v>
      </c>
      <c r="V1635" t="s">
        <v>4437</v>
      </c>
      <c r="W1635" t="s">
        <v>413</v>
      </c>
      <c r="X1635">
        <v>2665</v>
      </c>
      <c r="Y1635" t="s">
        <v>257</v>
      </c>
      <c r="AA1635">
        <v>187</v>
      </c>
      <c r="AB1635" t="s">
        <v>5350</v>
      </c>
      <c r="AC1635" t="s">
        <v>5349</v>
      </c>
      <c r="AD1635">
        <v>5</v>
      </c>
      <c r="AE1635">
        <v>712325.43</v>
      </c>
      <c r="AF1635">
        <v>6169431.0599999996</v>
      </c>
    </row>
    <row r="1636" spans="1:32" x14ac:dyDescent="0.25">
      <c r="A1636" s="40">
        <v>1634</v>
      </c>
      <c r="B1636" t="s">
        <v>5351</v>
      </c>
      <c r="C1636">
        <v>220</v>
      </c>
      <c r="D1636">
        <v>1962</v>
      </c>
      <c r="E1636">
        <v>0</v>
      </c>
      <c r="F1636">
        <v>3</v>
      </c>
      <c r="H1636">
        <v>1</v>
      </c>
      <c r="J1636">
        <v>2</v>
      </c>
      <c r="K1636" t="s">
        <v>247</v>
      </c>
      <c r="M1636">
        <v>1</v>
      </c>
      <c r="N1636">
        <v>699</v>
      </c>
      <c r="O1636">
        <v>699</v>
      </c>
      <c r="P1636">
        <v>0</v>
      </c>
      <c r="Q1636">
        <v>699</v>
      </c>
      <c r="R1636">
        <v>0</v>
      </c>
      <c r="S1636" t="s">
        <v>5349</v>
      </c>
      <c r="T1636">
        <v>8415</v>
      </c>
      <c r="U1636" t="s">
        <v>4437</v>
      </c>
      <c r="V1636" t="s">
        <v>4437</v>
      </c>
      <c r="W1636" t="s">
        <v>413</v>
      </c>
      <c r="X1636">
        <v>2665</v>
      </c>
      <c r="Y1636" t="s">
        <v>257</v>
      </c>
      <c r="AA1636">
        <v>187</v>
      </c>
      <c r="AB1636" t="s">
        <v>5350</v>
      </c>
      <c r="AC1636" t="s">
        <v>5349</v>
      </c>
      <c r="AD1636">
        <v>5</v>
      </c>
      <c r="AE1636">
        <v>712325.43</v>
      </c>
      <c r="AF1636">
        <v>6169431.0599999996</v>
      </c>
    </row>
    <row r="1637" spans="1:32" x14ac:dyDescent="0.25">
      <c r="A1637" s="40">
        <v>1635</v>
      </c>
      <c r="B1637" t="s">
        <v>5352</v>
      </c>
      <c r="C1637">
        <v>120</v>
      </c>
      <c r="D1637">
        <v>1967</v>
      </c>
      <c r="E1637">
        <v>2007</v>
      </c>
      <c r="F1637">
        <v>10</v>
      </c>
      <c r="H1637">
        <v>2</v>
      </c>
      <c r="J1637">
        <v>2</v>
      </c>
      <c r="K1637" t="s">
        <v>260</v>
      </c>
      <c r="L1637">
        <v>2</v>
      </c>
      <c r="M1637">
        <v>1</v>
      </c>
      <c r="N1637">
        <v>176</v>
      </c>
      <c r="O1637">
        <v>176</v>
      </c>
      <c r="P1637">
        <v>190</v>
      </c>
      <c r="Q1637">
        <v>0</v>
      </c>
      <c r="R1637">
        <v>0</v>
      </c>
      <c r="S1637" t="s">
        <v>5353</v>
      </c>
      <c r="T1637">
        <v>8415</v>
      </c>
      <c r="U1637" t="s">
        <v>4437</v>
      </c>
      <c r="V1637" t="s">
        <v>4437</v>
      </c>
      <c r="W1637" t="s">
        <v>811</v>
      </c>
      <c r="X1637">
        <v>2665</v>
      </c>
      <c r="Y1637" t="s">
        <v>257</v>
      </c>
      <c r="AA1637">
        <v>187</v>
      </c>
      <c r="AB1637" t="s">
        <v>5354</v>
      </c>
      <c r="AC1637" t="s">
        <v>5353</v>
      </c>
      <c r="AD1637">
        <v>5</v>
      </c>
      <c r="AE1637">
        <v>712276.93</v>
      </c>
      <c r="AF1637">
        <v>6169429.6799999997</v>
      </c>
    </row>
    <row r="1638" spans="1:32" x14ac:dyDescent="0.25">
      <c r="A1638" s="40">
        <v>1636</v>
      </c>
      <c r="B1638" t="s">
        <v>5355</v>
      </c>
      <c r="C1638">
        <v>320</v>
      </c>
      <c r="D1638">
        <v>1967</v>
      </c>
      <c r="E1638">
        <v>1991</v>
      </c>
      <c r="F1638">
        <v>10</v>
      </c>
      <c r="H1638">
        <v>2</v>
      </c>
      <c r="J1638">
        <v>9</v>
      </c>
      <c r="K1638" t="s">
        <v>240</v>
      </c>
      <c r="M1638">
        <v>1</v>
      </c>
      <c r="N1638">
        <v>190</v>
      </c>
      <c r="O1638">
        <v>190</v>
      </c>
      <c r="P1638">
        <v>0</v>
      </c>
      <c r="Q1638">
        <v>190</v>
      </c>
      <c r="R1638">
        <v>0</v>
      </c>
      <c r="S1638" t="s">
        <v>5353</v>
      </c>
      <c r="T1638">
        <v>8415</v>
      </c>
      <c r="U1638" t="s">
        <v>4437</v>
      </c>
      <c r="V1638" t="s">
        <v>4437</v>
      </c>
      <c r="W1638" t="s">
        <v>811</v>
      </c>
      <c r="X1638">
        <v>2665</v>
      </c>
      <c r="Y1638" t="s">
        <v>257</v>
      </c>
      <c r="AA1638">
        <v>187</v>
      </c>
      <c r="AB1638" t="s">
        <v>5354</v>
      </c>
      <c r="AC1638" t="s">
        <v>5353</v>
      </c>
      <c r="AD1638">
        <v>5</v>
      </c>
      <c r="AE1638">
        <v>712276.93</v>
      </c>
      <c r="AF1638">
        <v>6169429.6799999997</v>
      </c>
    </row>
    <row r="1639" spans="1:32" x14ac:dyDescent="0.25">
      <c r="A1639" s="40">
        <v>1637</v>
      </c>
      <c r="B1639" t="s">
        <v>5356</v>
      </c>
      <c r="C1639">
        <v>130</v>
      </c>
      <c r="D1639">
        <v>1978</v>
      </c>
      <c r="E1639">
        <v>0</v>
      </c>
      <c r="F1639">
        <v>4</v>
      </c>
      <c r="H1639">
        <v>1</v>
      </c>
      <c r="J1639">
        <v>1</v>
      </c>
      <c r="K1639" t="s">
        <v>240</v>
      </c>
      <c r="M1639">
        <v>1</v>
      </c>
      <c r="N1639">
        <v>61</v>
      </c>
      <c r="O1639">
        <v>61</v>
      </c>
      <c r="P1639">
        <v>109</v>
      </c>
      <c r="Q1639">
        <v>0</v>
      </c>
      <c r="R1639">
        <v>0</v>
      </c>
      <c r="S1639" t="s">
        <v>5357</v>
      </c>
      <c r="T1639">
        <v>3875</v>
      </c>
      <c r="U1639" t="s">
        <v>4412</v>
      </c>
      <c r="V1639" t="s">
        <v>4412</v>
      </c>
      <c r="W1639" t="s">
        <v>811</v>
      </c>
      <c r="X1639">
        <v>2665</v>
      </c>
      <c r="Y1639" t="s">
        <v>257</v>
      </c>
      <c r="AA1639">
        <v>187</v>
      </c>
      <c r="AB1639" t="s">
        <v>5358</v>
      </c>
      <c r="AC1639" t="s">
        <v>5357</v>
      </c>
      <c r="AD1639">
        <v>5</v>
      </c>
      <c r="AE1639">
        <v>713438.04</v>
      </c>
      <c r="AF1639">
        <v>6169731.2300000004</v>
      </c>
    </row>
    <row r="1640" spans="1:32" x14ac:dyDescent="0.25">
      <c r="A1640" s="40">
        <v>1638</v>
      </c>
      <c r="B1640" t="s">
        <v>5359</v>
      </c>
      <c r="C1640">
        <v>120</v>
      </c>
      <c r="D1640">
        <v>1966</v>
      </c>
      <c r="E1640">
        <v>0</v>
      </c>
      <c r="F1640">
        <v>3</v>
      </c>
      <c r="H1640">
        <v>1</v>
      </c>
      <c r="J1640">
        <v>1</v>
      </c>
      <c r="K1640" t="s">
        <v>240</v>
      </c>
      <c r="L1640">
        <v>2</v>
      </c>
      <c r="M1640">
        <v>1</v>
      </c>
      <c r="N1640">
        <v>123</v>
      </c>
      <c r="O1640">
        <v>123</v>
      </c>
      <c r="P1640">
        <v>123</v>
      </c>
      <c r="Q1640">
        <v>0</v>
      </c>
      <c r="R1640">
        <v>0</v>
      </c>
      <c r="S1640" t="s">
        <v>5360</v>
      </c>
      <c r="T1640">
        <v>6391</v>
      </c>
      <c r="U1640" t="s">
        <v>539</v>
      </c>
      <c r="V1640" t="s">
        <v>539</v>
      </c>
      <c r="W1640" t="s">
        <v>1105</v>
      </c>
      <c r="X1640">
        <v>2625</v>
      </c>
      <c r="Y1640" t="s">
        <v>244</v>
      </c>
      <c r="AA1640">
        <v>187</v>
      </c>
      <c r="AB1640" t="s">
        <v>5361</v>
      </c>
      <c r="AC1640" t="s">
        <v>5360</v>
      </c>
      <c r="AD1640">
        <v>5</v>
      </c>
      <c r="AE1640">
        <v>711300.19</v>
      </c>
      <c r="AF1640">
        <v>6171675.6200000001</v>
      </c>
    </row>
    <row r="1641" spans="1:32" x14ac:dyDescent="0.25">
      <c r="A1641" s="40">
        <v>1639</v>
      </c>
      <c r="B1641" t="s">
        <v>5362</v>
      </c>
      <c r="C1641">
        <v>120</v>
      </c>
      <c r="D1641">
        <v>1988</v>
      </c>
      <c r="E1641">
        <v>0</v>
      </c>
      <c r="F1641">
        <v>4</v>
      </c>
      <c r="H1641">
        <v>1</v>
      </c>
      <c r="J1641">
        <v>2</v>
      </c>
      <c r="K1641" t="s">
        <v>260</v>
      </c>
      <c r="M1641">
        <v>1</v>
      </c>
      <c r="N1641">
        <v>100</v>
      </c>
      <c r="O1641">
        <v>100</v>
      </c>
      <c r="P1641">
        <v>127</v>
      </c>
      <c r="Q1641">
        <v>0</v>
      </c>
      <c r="R1641">
        <v>0</v>
      </c>
      <c r="S1641" t="s">
        <v>5363</v>
      </c>
      <c r="T1641">
        <v>5510</v>
      </c>
      <c r="U1641" t="s">
        <v>3897</v>
      </c>
      <c r="V1641" t="s">
        <v>3897</v>
      </c>
      <c r="W1641" t="s">
        <v>515</v>
      </c>
      <c r="X1641">
        <v>2625</v>
      </c>
      <c r="Y1641" t="s">
        <v>244</v>
      </c>
      <c r="AA1641">
        <v>187</v>
      </c>
      <c r="AB1641" t="s">
        <v>5364</v>
      </c>
      <c r="AC1641" t="s">
        <v>5363</v>
      </c>
      <c r="AD1641">
        <v>5</v>
      </c>
      <c r="AE1641">
        <v>711756.47</v>
      </c>
      <c r="AF1641">
        <v>6170345.3099999996</v>
      </c>
    </row>
    <row r="1642" spans="1:32" x14ac:dyDescent="0.25">
      <c r="A1642" s="40">
        <v>1640</v>
      </c>
      <c r="B1642" t="s">
        <v>5365</v>
      </c>
      <c r="C1642">
        <v>130</v>
      </c>
      <c r="D1642">
        <v>1977</v>
      </c>
      <c r="E1642">
        <v>0</v>
      </c>
      <c r="F1642">
        <v>4</v>
      </c>
      <c r="H1642">
        <v>1</v>
      </c>
      <c r="J1642">
        <v>1</v>
      </c>
      <c r="K1642" t="s">
        <v>240</v>
      </c>
      <c r="M1642">
        <v>1</v>
      </c>
      <c r="N1642">
        <v>58</v>
      </c>
      <c r="O1642">
        <v>58</v>
      </c>
      <c r="P1642">
        <v>102</v>
      </c>
      <c r="Q1642">
        <v>0</v>
      </c>
      <c r="R1642">
        <v>0</v>
      </c>
      <c r="S1642" t="s">
        <v>5366</v>
      </c>
      <c r="T1642">
        <v>275</v>
      </c>
      <c r="U1642" t="s">
        <v>3090</v>
      </c>
      <c r="V1642" t="s">
        <v>3090</v>
      </c>
      <c r="W1642" t="s">
        <v>938</v>
      </c>
      <c r="X1642">
        <v>2665</v>
      </c>
      <c r="Y1642" t="s">
        <v>257</v>
      </c>
      <c r="AA1642">
        <v>187</v>
      </c>
      <c r="AB1642" t="s">
        <v>5367</v>
      </c>
      <c r="AC1642" t="s">
        <v>5366</v>
      </c>
      <c r="AD1642">
        <v>5</v>
      </c>
      <c r="AE1642">
        <v>713547.57</v>
      </c>
      <c r="AF1642">
        <v>6169548.2000000002</v>
      </c>
    </row>
    <row r="1643" spans="1:32" x14ac:dyDescent="0.25">
      <c r="A1643" s="40">
        <v>1641</v>
      </c>
      <c r="B1643" t="s">
        <v>5368</v>
      </c>
      <c r="C1643">
        <v>130</v>
      </c>
      <c r="D1643">
        <v>1978</v>
      </c>
      <c r="E1643">
        <v>0</v>
      </c>
      <c r="F1643">
        <v>4</v>
      </c>
      <c r="H1643">
        <v>1</v>
      </c>
      <c r="J1643">
        <v>1</v>
      </c>
      <c r="K1643" t="s">
        <v>240</v>
      </c>
      <c r="M1643">
        <v>1</v>
      </c>
      <c r="N1643">
        <v>59</v>
      </c>
      <c r="O1643">
        <v>59</v>
      </c>
      <c r="P1643">
        <v>104</v>
      </c>
      <c r="Q1643">
        <v>0</v>
      </c>
      <c r="R1643">
        <v>0</v>
      </c>
      <c r="S1643" t="s">
        <v>5369</v>
      </c>
      <c r="T1643">
        <v>1075</v>
      </c>
      <c r="U1643" t="s">
        <v>4508</v>
      </c>
      <c r="V1643" t="s">
        <v>4508</v>
      </c>
      <c r="W1643" t="s">
        <v>721</v>
      </c>
      <c r="X1643">
        <v>2665</v>
      </c>
      <c r="Y1643" t="s">
        <v>257</v>
      </c>
      <c r="AA1643">
        <v>187</v>
      </c>
      <c r="AB1643" t="s">
        <v>5370</v>
      </c>
      <c r="AC1643" t="s">
        <v>5369</v>
      </c>
      <c r="AD1643">
        <v>5</v>
      </c>
      <c r="AE1643">
        <v>713648.24</v>
      </c>
      <c r="AF1643">
        <v>6169471.4800000004</v>
      </c>
    </row>
    <row r="1644" spans="1:32" x14ac:dyDescent="0.25">
      <c r="A1644" s="40">
        <v>1642</v>
      </c>
      <c r="B1644" t="s">
        <v>5371</v>
      </c>
      <c r="C1644">
        <v>130</v>
      </c>
      <c r="D1644">
        <v>1978</v>
      </c>
      <c r="E1644">
        <v>0</v>
      </c>
      <c r="F1644">
        <v>4</v>
      </c>
      <c r="H1644">
        <v>1</v>
      </c>
      <c r="J1644">
        <v>1</v>
      </c>
      <c r="K1644" t="s">
        <v>240</v>
      </c>
      <c r="M1644">
        <v>1</v>
      </c>
      <c r="N1644">
        <v>63</v>
      </c>
      <c r="O1644">
        <v>63</v>
      </c>
      <c r="P1644">
        <v>112</v>
      </c>
      <c r="Q1644">
        <v>0</v>
      </c>
      <c r="R1644">
        <v>0</v>
      </c>
      <c r="S1644" t="s">
        <v>5372</v>
      </c>
      <c r="T1644">
        <v>3875</v>
      </c>
      <c r="U1644" t="s">
        <v>4412</v>
      </c>
      <c r="V1644" t="s">
        <v>4412</v>
      </c>
      <c r="W1644" t="s">
        <v>519</v>
      </c>
      <c r="X1644">
        <v>2665</v>
      </c>
      <c r="Y1644" t="s">
        <v>257</v>
      </c>
      <c r="AA1644">
        <v>187</v>
      </c>
      <c r="AB1644" t="s">
        <v>5373</v>
      </c>
      <c r="AC1644" t="s">
        <v>5372</v>
      </c>
      <c r="AD1644">
        <v>5</v>
      </c>
      <c r="AE1644">
        <v>713486.53</v>
      </c>
      <c r="AF1644">
        <v>6169726.4699999997</v>
      </c>
    </row>
    <row r="1645" spans="1:32" x14ac:dyDescent="0.25">
      <c r="A1645" s="40">
        <v>1643</v>
      </c>
      <c r="B1645" t="s">
        <v>5374</v>
      </c>
      <c r="C1645">
        <v>120</v>
      </c>
      <c r="D1645">
        <v>1988</v>
      </c>
      <c r="E1645">
        <v>0</v>
      </c>
      <c r="F1645">
        <v>4</v>
      </c>
      <c r="H1645">
        <v>1</v>
      </c>
      <c r="J1645">
        <v>2</v>
      </c>
      <c r="K1645" t="s">
        <v>260</v>
      </c>
      <c r="M1645">
        <v>1</v>
      </c>
      <c r="N1645">
        <v>91</v>
      </c>
      <c r="O1645">
        <v>91</v>
      </c>
      <c r="P1645">
        <v>158</v>
      </c>
      <c r="Q1645">
        <v>0</v>
      </c>
      <c r="R1645">
        <v>0</v>
      </c>
      <c r="S1645" t="s">
        <v>5375</v>
      </c>
      <c r="T1645">
        <v>5510</v>
      </c>
      <c r="U1645" t="s">
        <v>3897</v>
      </c>
      <c r="V1645" t="s">
        <v>3897</v>
      </c>
      <c r="W1645" t="s">
        <v>299</v>
      </c>
      <c r="X1645">
        <v>2625</v>
      </c>
      <c r="Y1645" t="s">
        <v>244</v>
      </c>
      <c r="AA1645">
        <v>187</v>
      </c>
      <c r="AB1645" t="s">
        <v>5376</v>
      </c>
      <c r="AC1645" t="s">
        <v>5375</v>
      </c>
      <c r="AD1645">
        <v>5</v>
      </c>
      <c r="AE1645">
        <v>711828.82</v>
      </c>
      <c r="AF1645">
        <v>6170409.5899999999</v>
      </c>
    </row>
    <row r="1646" spans="1:32" x14ac:dyDescent="0.25">
      <c r="A1646" s="40">
        <v>1644</v>
      </c>
      <c r="B1646" t="s">
        <v>5377</v>
      </c>
      <c r="C1646">
        <v>120</v>
      </c>
      <c r="D1646">
        <v>1973</v>
      </c>
      <c r="E1646">
        <v>0</v>
      </c>
      <c r="F1646">
        <v>3</v>
      </c>
      <c r="H1646">
        <v>1</v>
      </c>
      <c r="J1646">
        <v>2</v>
      </c>
      <c r="K1646" t="s">
        <v>260</v>
      </c>
      <c r="M1646">
        <v>1</v>
      </c>
      <c r="N1646">
        <v>165</v>
      </c>
      <c r="O1646">
        <v>165</v>
      </c>
      <c r="P1646">
        <v>141</v>
      </c>
      <c r="Q1646">
        <v>0</v>
      </c>
      <c r="R1646">
        <v>0</v>
      </c>
      <c r="S1646" t="s">
        <v>5378</v>
      </c>
      <c r="T1646">
        <v>6178</v>
      </c>
      <c r="U1646" t="s">
        <v>2647</v>
      </c>
      <c r="V1646" t="s">
        <v>2647</v>
      </c>
      <c r="W1646" t="s">
        <v>1819</v>
      </c>
      <c r="X1646">
        <v>2625</v>
      </c>
      <c r="Y1646" t="s">
        <v>244</v>
      </c>
      <c r="AA1646">
        <v>187</v>
      </c>
      <c r="AB1646" t="s">
        <v>5379</v>
      </c>
      <c r="AC1646" t="s">
        <v>5378</v>
      </c>
      <c r="AD1646">
        <v>5</v>
      </c>
      <c r="AE1646">
        <v>711526.34</v>
      </c>
      <c r="AF1646">
        <v>6171886.0300000003</v>
      </c>
    </row>
    <row r="1647" spans="1:32" x14ac:dyDescent="0.25">
      <c r="A1647" s="40">
        <v>1645</v>
      </c>
      <c r="B1647" t="s">
        <v>5380</v>
      </c>
      <c r="C1647">
        <v>130</v>
      </c>
      <c r="D1647">
        <v>1978</v>
      </c>
      <c r="E1647">
        <v>0</v>
      </c>
      <c r="F1647">
        <v>1</v>
      </c>
      <c r="H1647">
        <v>5</v>
      </c>
      <c r="J1647">
        <v>1</v>
      </c>
      <c r="K1647" t="s">
        <v>240</v>
      </c>
      <c r="L1647">
        <v>2</v>
      </c>
      <c r="M1647">
        <v>1</v>
      </c>
      <c r="N1647">
        <v>128</v>
      </c>
      <c r="O1647">
        <v>128</v>
      </c>
      <c r="P1647">
        <v>128</v>
      </c>
      <c r="Q1647">
        <v>0</v>
      </c>
      <c r="R1647">
        <v>0</v>
      </c>
      <c r="S1647" t="s">
        <v>5381</v>
      </c>
      <c r="T1647">
        <v>2556</v>
      </c>
      <c r="U1647" t="s">
        <v>317</v>
      </c>
      <c r="V1647" t="s">
        <v>317</v>
      </c>
      <c r="W1647" t="s">
        <v>830</v>
      </c>
      <c r="X1647">
        <v>2625</v>
      </c>
      <c r="Y1647" t="s">
        <v>244</v>
      </c>
      <c r="AA1647">
        <v>187</v>
      </c>
      <c r="AB1647" t="s">
        <v>5382</v>
      </c>
      <c r="AC1647" t="s">
        <v>5381</v>
      </c>
      <c r="AD1647">
        <v>5</v>
      </c>
      <c r="AE1647">
        <v>711863.21</v>
      </c>
      <c r="AF1647">
        <v>6172515.3399999999</v>
      </c>
    </row>
    <row r="1648" spans="1:32" x14ac:dyDescent="0.25">
      <c r="A1648" s="40">
        <v>1646</v>
      </c>
      <c r="B1648" t="s">
        <v>5383</v>
      </c>
      <c r="C1648">
        <v>120</v>
      </c>
      <c r="D1648">
        <v>1958</v>
      </c>
      <c r="E1648">
        <v>1995</v>
      </c>
      <c r="F1648">
        <v>3</v>
      </c>
      <c r="H1648">
        <v>1</v>
      </c>
      <c r="J1648">
        <v>2</v>
      </c>
      <c r="K1648" t="s">
        <v>247</v>
      </c>
      <c r="L1648">
        <v>80</v>
      </c>
      <c r="M1648">
        <v>1</v>
      </c>
      <c r="N1648">
        <v>166</v>
      </c>
      <c r="O1648">
        <v>166</v>
      </c>
      <c r="P1648">
        <v>147</v>
      </c>
      <c r="Q1648">
        <v>0</v>
      </c>
      <c r="R1648">
        <v>0</v>
      </c>
      <c r="S1648" t="s">
        <v>5384</v>
      </c>
      <c r="T1648">
        <v>2982</v>
      </c>
      <c r="U1648" t="s">
        <v>4515</v>
      </c>
      <c r="V1648" t="s">
        <v>4515</v>
      </c>
      <c r="W1648" t="s">
        <v>569</v>
      </c>
      <c r="X1648">
        <v>2665</v>
      </c>
      <c r="Y1648" t="s">
        <v>257</v>
      </c>
      <c r="AA1648">
        <v>187</v>
      </c>
      <c r="AB1648" t="s">
        <v>5385</v>
      </c>
      <c r="AC1648" t="s">
        <v>5384</v>
      </c>
      <c r="AD1648">
        <v>5</v>
      </c>
      <c r="AE1648">
        <v>714138.11</v>
      </c>
      <c r="AF1648">
        <v>6169076.3600000003</v>
      </c>
    </row>
    <row r="1649" spans="1:32" x14ac:dyDescent="0.25">
      <c r="A1649" s="40">
        <v>1647</v>
      </c>
      <c r="B1649" t="s">
        <v>5386</v>
      </c>
      <c r="C1649">
        <v>120</v>
      </c>
      <c r="D1649">
        <v>1961</v>
      </c>
      <c r="E1649">
        <v>0</v>
      </c>
      <c r="F1649">
        <v>4</v>
      </c>
      <c r="H1649">
        <v>1</v>
      </c>
      <c r="J1649">
        <v>2</v>
      </c>
      <c r="K1649" t="s">
        <v>260</v>
      </c>
      <c r="L1649">
        <v>90</v>
      </c>
      <c r="M1649">
        <v>1</v>
      </c>
      <c r="N1649">
        <v>109</v>
      </c>
      <c r="O1649">
        <v>109</v>
      </c>
      <c r="P1649">
        <v>109</v>
      </c>
      <c r="Q1649">
        <v>0</v>
      </c>
      <c r="R1649">
        <v>0</v>
      </c>
      <c r="S1649" t="s">
        <v>5387</v>
      </c>
      <c r="T1649">
        <v>6750</v>
      </c>
      <c r="U1649" t="s">
        <v>4519</v>
      </c>
      <c r="V1649" t="s">
        <v>4519</v>
      </c>
      <c r="W1649" t="s">
        <v>393</v>
      </c>
      <c r="X1649">
        <v>2665</v>
      </c>
      <c r="Y1649" t="s">
        <v>257</v>
      </c>
      <c r="AA1649">
        <v>187</v>
      </c>
      <c r="AB1649" t="s">
        <v>5388</v>
      </c>
      <c r="AC1649" t="s">
        <v>5387</v>
      </c>
      <c r="AD1649">
        <v>5</v>
      </c>
      <c r="AE1649">
        <v>712637.07</v>
      </c>
      <c r="AF1649">
        <v>6168941.6900000004</v>
      </c>
    </row>
    <row r="1650" spans="1:32" x14ac:dyDescent="0.25">
      <c r="A1650" s="40">
        <v>1648</v>
      </c>
      <c r="B1650" t="s">
        <v>5389</v>
      </c>
      <c r="C1650">
        <v>120</v>
      </c>
      <c r="D1650">
        <v>1988</v>
      </c>
      <c r="E1650">
        <v>0</v>
      </c>
      <c r="F1650">
        <v>4</v>
      </c>
      <c r="H1650">
        <v>1</v>
      </c>
      <c r="J1650">
        <v>7</v>
      </c>
      <c r="K1650" t="s">
        <v>253</v>
      </c>
      <c r="M1650">
        <v>1</v>
      </c>
      <c r="N1650">
        <v>80</v>
      </c>
      <c r="O1650">
        <v>80</v>
      </c>
      <c r="P1650">
        <v>134</v>
      </c>
      <c r="Q1650">
        <v>0</v>
      </c>
      <c r="R1650">
        <v>0</v>
      </c>
      <c r="S1650" t="s">
        <v>5390</v>
      </c>
      <c r="T1650">
        <v>5510</v>
      </c>
      <c r="U1650" t="s">
        <v>3897</v>
      </c>
      <c r="V1650" t="s">
        <v>3897</v>
      </c>
      <c r="W1650" t="s">
        <v>356</v>
      </c>
      <c r="X1650">
        <v>2625</v>
      </c>
      <c r="Y1650" t="s">
        <v>244</v>
      </c>
      <c r="AA1650">
        <v>187</v>
      </c>
      <c r="AB1650" t="s">
        <v>5391</v>
      </c>
      <c r="AC1650" t="s">
        <v>5390</v>
      </c>
      <c r="AD1650">
        <v>5</v>
      </c>
      <c r="AE1650">
        <v>711809.51</v>
      </c>
      <c r="AF1650">
        <v>6170389.9800000004</v>
      </c>
    </row>
    <row r="1651" spans="1:32" x14ac:dyDescent="0.25">
      <c r="A1651" s="40">
        <v>1649</v>
      </c>
      <c r="B1651" t="s">
        <v>5392</v>
      </c>
      <c r="C1651">
        <v>130</v>
      </c>
      <c r="D1651">
        <v>1978</v>
      </c>
      <c r="E1651">
        <v>0</v>
      </c>
      <c r="F1651">
        <v>4</v>
      </c>
      <c r="H1651">
        <v>1</v>
      </c>
      <c r="J1651">
        <v>1</v>
      </c>
      <c r="K1651" t="s">
        <v>240</v>
      </c>
      <c r="M1651">
        <v>1</v>
      </c>
      <c r="N1651">
        <v>61</v>
      </c>
      <c r="O1651">
        <v>61</v>
      </c>
      <c r="P1651">
        <v>109</v>
      </c>
      <c r="Q1651">
        <v>0</v>
      </c>
      <c r="R1651">
        <v>0</v>
      </c>
      <c r="S1651" t="s">
        <v>5393</v>
      </c>
      <c r="T1651">
        <v>7375</v>
      </c>
      <c r="U1651" t="s">
        <v>4405</v>
      </c>
      <c r="V1651" t="s">
        <v>4405</v>
      </c>
      <c r="W1651" t="s">
        <v>519</v>
      </c>
      <c r="X1651">
        <v>2665</v>
      </c>
      <c r="Y1651" t="s">
        <v>257</v>
      </c>
      <c r="AA1651">
        <v>187</v>
      </c>
      <c r="AB1651" t="s">
        <v>5394</v>
      </c>
      <c r="AC1651" t="s">
        <v>5393</v>
      </c>
      <c r="AD1651">
        <v>5</v>
      </c>
      <c r="AE1651">
        <v>713724.91</v>
      </c>
      <c r="AF1651">
        <v>6169543.0700000003</v>
      </c>
    </row>
    <row r="1652" spans="1:32" x14ac:dyDescent="0.25">
      <c r="A1652" s="40">
        <v>1650</v>
      </c>
      <c r="B1652" t="s">
        <v>5395</v>
      </c>
      <c r="C1652">
        <v>120</v>
      </c>
      <c r="D1652">
        <v>1976</v>
      </c>
      <c r="E1652">
        <v>1980</v>
      </c>
      <c r="F1652">
        <v>3</v>
      </c>
      <c r="H1652">
        <v>1</v>
      </c>
      <c r="J1652">
        <v>2</v>
      </c>
      <c r="K1652" t="s">
        <v>260</v>
      </c>
      <c r="M1652">
        <v>1</v>
      </c>
      <c r="N1652">
        <v>146</v>
      </c>
      <c r="O1652">
        <v>146</v>
      </c>
      <c r="P1652">
        <v>128</v>
      </c>
      <c r="Q1652">
        <v>0</v>
      </c>
      <c r="R1652">
        <v>0</v>
      </c>
      <c r="S1652" t="s">
        <v>5396</v>
      </c>
      <c r="T1652">
        <v>8415</v>
      </c>
      <c r="U1652" t="s">
        <v>4437</v>
      </c>
      <c r="V1652" t="s">
        <v>4437</v>
      </c>
      <c r="W1652" t="s">
        <v>573</v>
      </c>
      <c r="X1652">
        <v>2665</v>
      </c>
      <c r="Y1652" t="s">
        <v>257</v>
      </c>
      <c r="AA1652">
        <v>187</v>
      </c>
      <c r="AB1652" t="s">
        <v>5397</v>
      </c>
      <c r="AC1652" t="s">
        <v>5396</v>
      </c>
      <c r="AD1652">
        <v>5</v>
      </c>
      <c r="AE1652">
        <v>712150.3</v>
      </c>
      <c r="AF1652">
        <v>6169379.5199999996</v>
      </c>
    </row>
    <row r="1653" spans="1:32" x14ac:dyDescent="0.25">
      <c r="A1653" s="40">
        <v>1651</v>
      </c>
      <c r="B1653" t="s">
        <v>5398</v>
      </c>
      <c r="C1653">
        <v>140</v>
      </c>
      <c r="D1653">
        <v>1992</v>
      </c>
      <c r="E1653">
        <v>0</v>
      </c>
      <c r="F1653">
        <v>3</v>
      </c>
      <c r="H1653">
        <v>1</v>
      </c>
      <c r="J1653">
        <v>1</v>
      </c>
      <c r="K1653" t="s">
        <v>240</v>
      </c>
      <c r="M1653">
        <v>2</v>
      </c>
      <c r="N1653">
        <v>458</v>
      </c>
      <c r="O1653">
        <v>916</v>
      </c>
      <c r="P1653">
        <v>916</v>
      </c>
      <c r="Q1653">
        <v>0</v>
      </c>
      <c r="R1653">
        <v>0</v>
      </c>
      <c r="S1653" t="s">
        <v>5399</v>
      </c>
      <c r="T1653">
        <v>4750</v>
      </c>
      <c r="U1653" t="s">
        <v>4902</v>
      </c>
      <c r="V1653" t="s">
        <v>4902</v>
      </c>
      <c r="W1653" t="s">
        <v>268</v>
      </c>
      <c r="X1653">
        <v>2625</v>
      </c>
      <c r="Y1653" t="s">
        <v>244</v>
      </c>
      <c r="AA1653">
        <v>187</v>
      </c>
      <c r="AB1653" t="s">
        <v>4903</v>
      </c>
      <c r="AC1653" t="s">
        <v>5399</v>
      </c>
      <c r="AD1653">
        <v>5</v>
      </c>
      <c r="AE1653">
        <v>711573.24</v>
      </c>
      <c r="AF1653">
        <v>6172633.9900000002</v>
      </c>
    </row>
    <row r="1654" spans="1:32" x14ac:dyDescent="0.25">
      <c r="A1654" s="40">
        <v>1652</v>
      </c>
      <c r="B1654" t="s">
        <v>5400</v>
      </c>
      <c r="C1654">
        <v>130</v>
      </c>
      <c r="D1654">
        <v>1978</v>
      </c>
      <c r="E1654">
        <v>0</v>
      </c>
      <c r="F1654">
        <v>4</v>
      </c>
      <c r="H1654">
        <v>1</v>
      </c>
      <c r="J1654">
        <v>1</v>
      </c>
      <c r="K1654" t="s">
        <v>240</v>
      </c>
      <c r="M1654">
        <v>1</v>
      </c>
      <c r="N1654">
        <v>61</v>
      </c>
      <c r="O1654">
        <v>61</v>
      </c>
      <c r="P1654">
        <v>109</v>
      </c>
      <c r="Q1654">
        <v>0</v>
      </c>
      <c r="R1654">
        <v>0</v>
      </c>
      <c r="S1654" t="s">
        <v>5401</v>
      </c>
      <c r="T1654">
        <v>3875</v>
      </c>
      <c r="U1654" t="s">
        <v>4412</v>
      </c>
      <c r="V1654" t="s">
        <v>4412</v>
      </c>
      <c r="W1654" t="s">
        <v>247</v>
      </c>
      <c r="X1654">
        <v>2665</v>
      </c>
      <c r="Y1654" t="s">
        <v>257</v>
      </c>
      <c r="AA1654">
        <v>187</v>
      </c>
      <c r="AB1654" t="s">
        <v>5402</v>
      </c>
      <c r="AC1654" t="s">
        <v>5401</v>
      </c>
      <c r="AD1654">
        <v>5</v>
      </c>
      <c r="AE1654">
        <v>713458.51</v>
      </c>
      <c r="AF1654">
        <v>6169772.0899999999</v>
      </c>
    </row>
    <row r="1655" spans="1:32" x14ac:dyDescent="0.25">
      <c r="A1655" s="40">
        <v>1653</v>
      </c>
      <c r="B1655" t="s">
        <v>5403</v>
      </c>
      <c r="C1655">
        <v>120</v>
      </c>
      <c r="D1655">
        <v>1971</v>
      </c>
      <c r="E1655">
        <v>0</v>
      </c>
      <c r="F1655">
        <v>3</v>
      </c>
      <c r="H1655">
        <v>1</v>
      </c>
      <c r="J1655">
        <v>2</v>
      </c>
      <c r="K1655" t="s">
        <v>260</v>
      </c>
      <c r="L1655">
        <v>2</v>
      </c>
      <c r="M1655">
        <v>1</v>
      </c>
      <c r="N1655">
        <v>200</v>
      </c>
      <c r="O1655">
        <v>200</v>
      </c>
      <c r="P1655">
        <v>182</v>
      </c>
      <c r="Q1655">
        <v>0</v>
      </c>
      <c r="R1655">
        <v>0</v>
      </c>
      <c r="S1655" t="s">
        <v>5404</v>
      </c>
      <c r="T1655">
        <v>6178</v>
      </c>
      <c r="U1655" t="s">
        <v>2647</v>
      </c>
      <c r="V1655" t="s">
        <v>2647</v>
      </c>
      <c r="W1655" t="s">
        <v>290</v>
      </c>
      <c r="X1655">
        <v>2625</v>
      </c>
      <c r="Y1655" t="s">
        <v>244</v>
      </c>
      <c r="AA1655">
        <v>187</v>
      </c>
      <c r="AB1655" t="s">
        <v>5405</v>
      </c>
      <c r="AC1655" t="s">
        <v>5404</v>
      </c>
      <c r="AD1655">
        <v>5</v>
      </c>
      <c r="AE1655">
        <v>711610.51</v>
      </c>
      <c r="AF1655">
        <v>6171765.04</v>
      </c>
    </row>
    <row r="1656" spans="1:32" x14ac:dyDescent="0.25">
      <c r="A1656" s="40">
        <v>1654</v>
      </c>
      <c r="B1656" t="s">
        <v>5406</v>
      </c>
      <c r="C1656">
        <v>130</v>
      </c>
      <c r="D1656">
        <v>1959</v>
      </c>
      <c r="E1656">
        <v>1962</v>
      </c>
      <c r="F1656">
        <v>3</v>
      </c>
      <c r="H1656">
        <v>2</v>
      </c>
      <c r="J1656">
        <v>2</v>
      </c>
      <c r="K1656" t="s">
        <v>260</v>
      </c>
      <c r="M1656">
        <v>1</v>
      </c>
      <c r="N1656">
        <v>85</v>
      </c>
      <c r="O1656">
        <v>85</v>
      </c>
      <c r="P1656">
        <v>85</v>
      </c>
      <c r="Q1656">
        <v>0</v>
      </c>
      <c r="R1656">
        <v>0</v>
      </c>
      <c r="S1656" t="s">
        <v>5407</v>
      </c>
      <c r="T1656">
        <v>7349</v>
      </c>
      <c r="U1656" t="s">
        <v>3232</v>
      </c>
      <c r="V1656" t="s">
        <v>3232</v>
      </c>
      <c r="W1656" t="s">
        <v>573</v>
      </c>
      <c r="X1656">
        <v>2665</v>
      </c>
      <c r="Y1656" t="s">
        <v>257</v>
      </c>
      <c r="AA1656">
        <v>187</v>
      </c>
      <c r="AB1656" t="s">
        <v>5408</v>
      </c>
      <c r="AC1656" t="s">
        <v>5407</v>
      </c>
      <c r="AD1656">
        <v>5</v>
      </c>
      <c r="AE1656">
        <v>713481.7</v>
      </c>
      <c r="AF1656">
        <v>6168911.9199999999</v>
      </c>
    </row>
    <row r="1657" spans="1:32" x14ac:dyDescent="0.25">
      <c r="A1657" s="40">
        <v>1655</v>
      </c>
      <c r="B1657" t="s">
        <v>5409</v>
      </c>
      <c r="C1657">
        <v>120</v>
      </c>
      <c r="D1657">
        <v>1969</v>
      </c>
      <c r="E1657">
        <v>2006</v>
      </c>
      <c r="F1657">
        <v>3</v>
      </c>
      <c r="H1657">
        <v>1</v>
      </c>
      <c r="J1657">
        <v>2</v>
      </c>
      <c r="K1657" t="s">
        <v>260</v>
      </c>
      <c r="M1657">
        <v>1</v>
      </c>
      <c r="N1657">
        <v>189</v>
      </c>
      <c r="O1657">
        <v>189</v>
      </c>
      <c r="P1657">
        <v>189</v>
      </c>
      <c r="Q1657">
        <v>0</v>
      </c>
      <c r="R1657">
        <v>0</v>
      </c>
      <c r="S1657" t="s">
        <v>5410</v>
      </c>
      <c r="T1657">
        <v>7882</v>
      </c>
      <c r="U1657" t="s">
        <v>372</v>
      </c>
      <c r="V1657" t="s">
        <v>372</v>
      </c>
      <c r="W1657" t="s">
        <v>487</v>
      </c>
      <c r="X1657">
        <v>2625</v>
      </c>
      <c r="Y1657" t="s">
        <v>244</v>
      </c>
      <c r="AA1657">
        <v>187</v>
      </c>
      <c r="AB1657" t="s">
        <v>5411</v>
      </c>
      <c r="AC1657" t="s">
        <v>5410</v>
      </c>
      <c r="AD1657">
        <v>5</v>
      </c>
      <c r="AE1657">
        <v>712080.56</v>
      </c>
      <c r="AF1657">
        <v>6171750.0599999996</v>
      </c>
    </row>
    <row r="1658" spans="1:32" x14ac:dyDescent="0.25">
      <c r="A1658" s="40">
        <v>1656</v>
      </c>
      <c r="B1658" t="s">
        <v>5412</v>
      </c>
      <c r="C1658">
        <v>130</v>
      </c>
      <c r="D1658">
        <v>1978</v>
      </c>
      <c r="E1658">
        <v>0</v>
      </c>
      <c r="F1658">
        <v>4</v>
      </c>
      <c r="H1658">
        <v>1</v>
      </c>
      <c r="J1658">
        <v>1</v>
      </c>
      <c r="K1658" t="s">
        <v>240</v>
      </c>
      <c r="M1658">
        <v>1</v>
      </c>
      <c r="N1658">
        <v>63</v>
      </c>
      <c r="O1658">
        <v>63</v>
      </c>
      <c r="P1658">
        <v>112</v>
      </c>
      <c r="Q1658">
        <v>0</v>
      </c>
      <c r="R1658">
        <v>0</v>
      </c>
      <c r="S1658" t="s">
        <v>5413</v>
      </c>
      <c r="T1658">
        <v>2525</v>
      </c>
      <c r="U1658" t="s">
        <v>2564</v>
      </c>
      <c r="V1658" t="s">
        <v>2564</v>
      </c>
      <c r="W1658" t="s">
        <v>341</v>
      </c>
      <c r="X1658">
        <v>2665</v>
      </c>
      <c r="Y1658" t="s">
        <v>257</v>
      </c>
      <c r="AA1658">
        <v>187</v>
      </c>
      <c r="AB1658" t="s">
        <v>5414</v>
      </c>
      <c r="AC1658" t="s">
        <v>5413</v>
      </c>
      <c r="AD1658">
        <v>5</v>
      </c>
      <c r="AE1658">
        <v>713546.82</v>
      </c>
      <c r="AF1658">
        <v>6169764.0300000003</v>
      </c>
    </row>
    <row r="1659" spans="1:32" x14ac:dyDescent="0.25">
      <c r="A1659" s="40">
        <v>1657</v>
      </c>
      <c r="B1659" t="s">
        <v>5415</v>
      </c>
      <c r="C1659">
        <v>120</v>
      </c>
      <c r="D1659">
        <v>1970</v>
      </c>
      <c r="E1659">
        <v>0</v>
      </c>
      <c r="F1659">
        <v>5</v>
      </c>
      <c r="H1659">
        <v>1</v>
      </c>
      <c r="J1659">
        <v>2</v>
      </c>
      <c r="K1659" t="s">
        <v>260</v>
      </c>
      <c r="M1659">
        <v>1</v>
      </c>
      <c r="N1659">
        <v>129</v>
      </c>
      <c r="O1659">
        <v>129</v>
      </c>
      <c r="P1659">
        <v>231</v>
      </c>
      <c r="Q1659">
        <v>0</v>
      </c>
      <c r="R1659">
        <v>0</v>
      </c>
      <c r="S1659" t="s">
        <v>5416</v>
      </c>
      <c r="T1659">
        <v>2876</v>
      </c>
      <c r="U1659" t="s">
        <v>3107</v>
      </c>
      <c r="V1659" t="s">
        <v>3107</v>
      </c>
      <c r="W1659" t="s">
        <v>308</v>
      </c>
      <c r="X1659">
        <v>2665</v>
      </c>
      <c r="Y1659" t="s">
        <v>257</v>
      </c>
      <c r="AA1659">
        <v>187</v>
      </c>
      <c r="AB1659" t="s">
        <v>5417</v>
      </c>
      <c r="AC1659" t="s">
        <v>5416</v>
      </c>
      <c r="AD1659">
        <v>5</v>
      </c>
      <c r="AE1659">
        <v>713951.04</v>
      </c>
      <c r="AF1659">
        <v>6169032.6600000001</v>
      </c>
    </row>
    <row r="1660" spans="1:32" x14ac:dyDescent="0.25">
      <c r="A1660" s="40">
        <v>1658</v>
      </c>
      <c r="B1660" t="s">
        <v>5418</v>
      </c>
      <c r="C1660">
        <v>120</v>
      </c>
      <c r="D1660">
        <v>1988</v>
      </c>
      <c r="E1660">
        <v>0</v>
      </c>
      <c r="F1660">
        <v>4</v>
      </c>
      <c r="H1660">
        <v>1</v>
      </c>
      <c r="J1660">
        <v>7</v>
      </c>
      <c r="K1660" t="s">
        <v>253</v>
      </c>
      <c r="L1660">
        <v>1</v>
      </c>
      <c r="M1660">
        <v>1</v>
      </c>
      <c r="N1660">
        <v>173</v>
      </c>
      <c r="O1660">
        <v>173</v>
      </c>
      <c r="P1660">
        <v>173</v>
      </c>
      <c r="Q1660">
        <v>0</v>
      </c>
      <c r="R1660">
        <v>0</v>
      </c>
      <c r="S1660" t="s">
        <v>5419</v>
      </c>
      <c r="T1660">
        <v>4473</v>
      </c>
      <c r="U1660" t="s">
        <v>3255</v>
      </c>
      <c r="V1660" t="s">
        <v>3255</v>
      </c>
      <c r="W1660" t="s">
        <v>811</v>
      </c>
      <c r="X1660">
        <v>2665</v>
      </c>
      <c r="Y1660" t="s">
        <v>257</v>
      </c>
      <c r="AA1660">
        <v>187</v>
      </c>
      <c r="AB1660" t="s">
        <v>5420</v>
      </c>
      <c r="AC1660" t="s">
        <v>5419</v>
      </c>
      <c r="AD1660">
        <v>5</v>
      </c>
      <c r="AE1660">
        <v>713221.3</v>
      </c>
      <c r="AF1660">
        <v>6168433.5300000003</v>
      </c>
    </row>
    <row r="1661" spans="1:32" x14ac:dyDescent="0.25">
      <c r="A1661" s="40">
        <v>1659</v>
      </c>
      <c r="B1661" t="s">
        <v>5421</v>
      </c>
      <c r="C1661">
        <v>120</v>
      </c>
      <c r="D1661">
        <v>1973</v>
      </c>
      <c r="E1661">
        <v>0</v>
      </c>
      <c r="F1661">
        <v>3</v>
      </c>
      <c r="H1661">
        <v>1</v>
      </c>
      <c r="J1661">
        <v>3</v>
      </c>
      <c r="K1661" t="s">
        <v>413</v>
      </c>
      <c r="L1661">
        <v>1</v>
      </c>
      <c r="M1661">
        <v>1</v>
      </c>
      <c r="N1661">
        <v>109</v>
      </c>
      <c r="O1661">
        <v>109</v>
      </c>
      <c r="P1661">
        <v>109</v>
      </c>
      <c r="Q1661">
        <v>0</v>
      </c>
      <c r="R1661">
        <v>0</v>
      </c>
      <c r="S1661" t="s">
        <v>5422</v>
      </c>
      <c r="T1661">
        <v>6710</v>
      </c>
      <c r="U1661" t="s">
        <v>327</v>
      </c>
      <c r="V1661" t="s">
        <v>327</v>
      </c>
      <c r="W1661" t="s">
        <v>5423</v>
      </c>
      <c r="X1661">
        <v>2625</v>
      </c>
      <c r="Y1661" t="s">
        <v>244</v>
      </c>
      <c r="AA1661">
        <v>187</v>
      </c>
      <c r="AB1661" t="s">
        <v>5424</v>
      </c>
      <c r="AC1661" t="s">
        <v>5422</v>
      </c>
      <c r="AD1661">
        <v>5</v>
      </c>
      <c r="AE1661">
        <v>710680.54</v>
      </c>
      <c r="AF1661">
        <v>6171926.29</v>
      </c>
    </row>
    <row r="1662" spans="1:32" x14ac:dyDescent="0.25">
      <c r="A1662" s="40">
        <v>1660</v>
      </c>
      <c r="B1662" t="s">
        <v>5425</v>
      </c>
      <c r="C1662">
        <v>140</v>
      </c>
      <c r="D1662">
        <v>1966</v>
      </c>
      <c r="E1662">
        <v>0</v>
      </c>
      <c r="F1662">
        <v>1</v>
      </c>
      <c r="H1662">
        <v>6</v>
      </c>
      <c r="J1662">
        <v>1</v>
      </c>
      <c r="K1662" t="s">
        <v>240</v>
      </c>
      <c r="M1662">
        <v>3</v>
      </c>
      <c r="N1662">
        <v>526</v>
      </c>
      <c r="O1662">
        <v>1605</v>
      </c>
      <c r="P1662">
        <v>1578</v>
      </c>
      <c r="Q1662">
        <v>0</v>
      </c>
      <c r="R1662">
        <v>0</v>
      </c>
      <c r="S1662" t="s">
        <v>5426</v>
      </c>
      <c r="T1662">
        <v>9267</v>
      </c>
      <c r="U1662" t="s">
        <v>2485</v>
      </c>
      <c r="V1662" t="s">
        <v>2485</v>
      </c>
      <c r="W1662" t="s">
        <v>368</v>
      </c>
      <c r="X1662">
        <v>2665</v>
      </c>
      <c r="Y1662" t="s">
        <v>257</v>
      </c>
      <c r="AA1662">
        <v>187</v>
      </c>
      <c r="AB1662" t="s">
        <v>2486</v>
      </c>
      <c r="AC1662" t="s">
        <v>5426</v>
      </c>
      <c r="AD1662">
        <v>5</v>
      </c>
      <c r="AE1662">
        <v>712896.95</v>
      </c>
      <c r="AF1662">
        <v>6169389.0599999996</v>
      </c>
    </row>
    <row r="1663" spans="1:32" x14ac:dyDescent="0.25">
      <c r="A1663" s="40">
        <v>1661</v>
      </c>
      <c r="B1663" t="s">
        <v>5427</v>
      </c>
      <c r="C1663">
        <v>120</v>
      </c>
      <c r="D1663">
        <v>1966</v>
      </c>
      <c r="E1663">
        <v>1976</v>
      </c>
      <c r="F1663">
        <v>3</v>
      </c>
      <c r="H1663">
        <v>1</v>
      </c>
      <c r="J1663">
        <v>2</v>
      </c>
      <c r="K1663" t="s">
        <v>260</v>
      </c>
      <c r="M1663">
        <v>1</v>
      </c>
      <c r="N1663">
        <v>158</v>
      </c>
      <c r="O1663">
        <v>158</v>
      </c>
      <c r="P1663">
        <v>158</v>
      </c>
      <c r="Q1663">
        <v>0</v>
      </c>
      <c r="R1663">
        <v>0</v>
      </c>
      <c r="S1663" t="s">
        <v>5428</v>
      </c>
      <c r="T1663">
        <v>2876</v>
      </c>
      <c r="U1663" t="s">
        <v>3107</v>
      </c>
      <c r="V1663" t="s">
        <v>3107</v>
      </c>
      <c r="W1663" t="s">
        <v>337</v>
      </c>
      <c r="X1663">
        <v>2665</v>
      </c>
      <c r="Y1663" t="s">
        <v>257</v>
      </c>
      <c r="AA1663">
        <v>187</v>
      </c>
      <c r="AB1663" t="s">
        <v>5429</v>
      </c>
      <c r="AC1663" t="s">
        <v>5428</v>
      </c>
      <c r="AD1663">
        <v>5</v>
      </c>
      <c r="AE1663">
        <v>713993.16</v>
      </c>
      <c r="AF1663">
        <v>6169061.7300000004</v>
      </c>
    </row>
    <row r="1664" spans="1:32" x14ac:dyDescent="0.25">
      <c r="A1664" s="40">
        <v>1662</v>
      </c>
      <c r="B1664" t="s">
        <v>5430</v>
      </c>
      <c r="C1664">
        <v>130</v>
      </c>
      <c r="D1664">
        <v>1978</v>
      </c>
      <c r="E1664">
        <v>0</v>
      </c>
      <c r="F1664">
        <v>4</v>
      </c>
      <c r="H1664">
        <v>1</v>
      </c>
      <c r="J1664">
        <v>1</v>
      </c>
      <c r="K1664" t="s">
        <v>240</v>
      </c>
      <c r="M1664">
        <v>1</v>
      </c>
      <c r="N1664">
        <v>61</v>
      </c>
      <c r="O1664">
        <v>61</v>
      </c>
      <c r="P1664">
        <v>109</v>
      </c>
      <c r="Q1664">
        <v>0</v>
      </c>
      <c r="R1664">
        <v>0</v>
      </c>
      <c r="S1664" t="s">
        <v>5431</v>
      </c>
      <c r="T1664">
        <v>7375</v>
      </c>
      <c r="U1664" t="s">
        <v>4405</v>
      </c>
      <c r="V1664" t="s">
        <v>4405</v>
      </c>
      <c r="W1664" t="s">
        <v>480</v>
      </c>
      <c r="X1664">
        <v>2665</v>
      </c>
      <c r="Y1664" t="s">
        <v>257</v>
      </c>
      <c r="AA1664">
        <v>187</v>
      </c>
      <c r="AB1664" t="s">
        <v>5432</v>
      </c>
      <c r="AC1664" t="s">
        <v>5431</v>
      </c>
      <c r="AD1664">
        <v>5</v>
      </c>
      <c r="AE1664">
        <v>713741.13</v>
      </c>
      <c r="AF1664">
        <v>6169516.54</v>
      </c>
    </row>
    <row r="1665" spans="1:32" x14ac:dyDescent="0.25">
      <c r="A1665" s="40">
        <v>1663</v>
      </c>
      <c r="B1665" t="s">
        <v>5433</v>
      </c>
      <c r="C1665">
        <v>120</v>
      </c>
      <c r="D1665">
        <v>1963</v>
      </c>
      <c r="E1665">
        <v>0</v>
      </c>
      <c r="F1665">
        <v>3</v>
      </c>
      <c r="H1665">
        <v>1</v>
      </c>
      <c r="J1665">
        <v>2</v>
      </c>
      <c r="K1665" t="s">
        <v>260</v>
      </c>
      <c r="M1665">
        <v>1</v>
      </c>
      <c r="N1665">
        <v>161</v>
      </c>
      <c r="O1665">
        <v>161</v>
      </c>
      <c r="P1665">
        <v>149</v>
      </c>
      <c r="Q1665">
        <v>0</v>
      </c>
      <c r="R1665">
        <v>0</v>
      </c>
      <c r="S1665" t="s">
        <v>5434</v>
      </c>
      <c r="T1665">
        <v>6750</v>
      </c>
      <c r="U1665" t="s">
        <v>4519</v>
      </c>
      <c r="V1665" t="s">
        <v>4519</v>
      </c>
      <c r="W1665" t="s">
        <v>1270</v>
      </c>
      <c r="X1665">
        <v>2665</v>
      </c>
      <c r="Y1665" t="s">
        <v>257</v>
      </c>
      <c r="AA1665">
        <v>187</v>
      </c>
      <c r="AB1665" t="s">
        <v>5435</v>
      </c>
      <c r="AC1665" t="s">
        <v>5434</v>
      </c>
      <c r="AD1665">
        <v>5</v>
      </c>
      <c r="AE1665">
        <v>712569.08</v>
      </c>
      <c r="AF1665">
        <v>6168998.3200000003</v>
      </c>
    </row>
    <row r="1666" spans="1:32" x14ac:dyDescent="0.25">
      <c r="A1666" s="40">
        <v>1664</v>
      </c>
      <c r="B1666" t="s">
        <v>5436</v>
      </c>
      <c r="C1666">
        <v>120</v>
      </c>
      <c r="D1666">
        <v>1950</v>
      </c>
      <c r="E1666">
        <v>1955</v>
      </c>
      <c r="F1666">
        <v>3</v>
      </c>
      <c r="H1666">
        <v>2</v>
      </c>
      <c r="J1666">
        <v>2</v>
      </c>
      <c r="K1666" t="s">
        <v>260</v>
      </c>
      <c r="L1666">
        <v>2</v>
      </c>
      <c r="M1666">
        <v>1</v>
      </c>
      <c r="N1666">
        <v>179</v>
      </c>
      <c r="O1666">
        <v>179</v>
      </c>
      <c r="P1666">
        <v>142</v>
      </c>
      <c r="Q1666">
        <v>0</v>
      </c>
      <c r="R1666">
        <v>0</v>
      </c>
      <c r="S1666" t="s">
        <v>5437</v>
      </c>
      <c r="T1666">
        <v>6750</v>
      </c>
      <c r="U1666" t="s">
        <v>4519</v>
      </c>
      <c r="V1666" t="s">
        <v>4519</v>
      </c>
      <c r="W1666" t="s">
        <v>341</v>
      </c>
      <c r="X1666">
        <v>2665</v>
      </c>
      <c r="Y1666" t="s">
        <v>257</v>
      </c>
      <c r="AA1666">
        <v>187</v>
      </c>
      <c r="AB1666" t="s">
        <v>5438</v>
      </c>
      <c r="AC1666" t="s">
        <v>5437</v>
      </c>
      <c r="AD1666">
        <v>5</v>
      </c>
      <c r="AE1666">
        <v>712525.92</v>
      </c>
      <c r="AF1666">
        <v>6168985.6399999997</v>
      </c>
    </row>
    <row r="1667" spans="1:32" x14ac:dyDescent="0.25">
      <c r="A1667" s="40">
        <v>1665</v>
      </c>
      <c r="B1667" t="s">
        <v>5439</v>
      </c>
      <c r="C1667">
        <v>130</v>
      </c>
      <c r="D1667">
        <v>1977</v>
      </c>
      <c r="E1667">
        <v>0</v>
      </c>
      <c r="F1667">
        <v>4</v>
      </c>
      <c r="H1667">
        <v>1</v>
      </c>
      <c r="J1667">
        <v>1</v>
      </c>
      <c r="K1667" t="s">
        <v>240</v>
      </c>
      <c r="M1667">
        <v>1</v>
      </c>
      <c r="N1667">
        <v>58</v>
      </c>
      <c r="O1667">
        <v>58</v>
      </c>
      <c r="P1667">
        <v>102</v>
      </c>
      <c r="Q1667">
        <v>0</v>
      </c>
      <c r="R1667">
        <v>0</v>
      </c>
      <c r="S1667" t="s">
        <v>5440</v>
      </c>
      <c r="T1667">
        <v>275</v>
      </c>
      <c r="U1667" t="s">
        <v>3090</v>
      </c>
      <c r="V1667" t="s">
        <v>3090</v>
      </c>
      <c r="W1667" t="s">
        <v>763</v>
      </c>
      <c r="X1667">
        <v>2665</v>
      </c>
      <c r="Y1667" t="s">
        <v>257</v>
      </c>
      <c r="AA1667">
        <v>187</v>
      </c>
      <c r="AB1667" t="s">
        <v>5441</v>
      </c>
      <c r="AC1667" t="s">
        <v>5440</v>
      </c>
      <c r="AD1667">
        <v>5</v>
      </c>
      <c r="AE1667">
        <v>713542.8</v>
      </c>
      <c r="AF1667">
        <v>6169545.2599999998</v>
      </c>
    </row>
    <row r="1668" spans="1:32" x14ac:dyDescent="0.25">
      <c r="A1668" s="40">
        <v>1666</v>
      </c>
      <c r="B1668" t="s">
        <v>5442</v>
      </c>
      <c r="C1668">
        <v>120</v>
      </c>
      <c r="D1668">
        <v>1980</v>
      </c>
      <c r="E1668">
        <v>1983</v>
      </c>
      <c r="F1668">
        <v>4</v>
      </c>
      <c r="H1668">
        <v>1</v>
      </c>
      <c r="J1668">
        <v>2</v>
      </c>
      <c r="K1668" t="s">
        <v>247</v>
      </c>
      <c r="M1668">
        <v>1</v>
      </c>
      <c r="N1668">
        <v>86</v>
      </c>
      <c r="O1668">
        <v>86</v>
      </c>
      <c r="P1668">
        <v>153</v>
      </c>
      <c r="Q1668">
        <v>0</v>
      </c>
      <c r="R1668">
        <v>0</v>
      </c>
      <c r="S1668" t="s">
        <v>5443</v>
      </c>
      <c r="T1668">
        <v>2236</v>
      </c>
      <c r="U1668" t="s">
        <v>4295</v>
      </c>
      <c r="V1668" t="s">
        <v>4295</v>
      </c>
      <c r="W1668" t="s">
        <v>308</v>
      </c>
      <c r="X1668">
        <v>2665</v>
      </c>
      <c r="Y1668" t="s">
        <v>257</v>
      </c>
      <c r="AA1668">
        <v>187</v>
      </c>
      <c r="AB1668" t="s">
        <v>5444</v>
      </c>
      <c r="AC1668" t="s">
        <v>5443</v>
      </c>
      <c r="AD1668">
        <v>5</v>
      </c>
      <c r="AE1668">
        <v>713274.8</v>
      </c>
      <c r="AF1668">
        <v>6168676.8499999996</v>
      </c>
    </row>
    <row r="1669" spans="1:32" x14ac:dyDescent="0.25">
      <c r="A1669" s="40">
        <v>1667</v>
      </c>
      <c r="B1669" t="s">
        <v>5445</v>
      </c>
      <c r="C1669">
        <v>320</v>
      </c>
      <c r="D1669">
        <v>1960</v>
      </c>
      <c r="E1669">
        <v>1992</v>
      </c>
      <c r="F1669">
        <v>3</v>
      </c>
      <c r="H1669">
        <v>2</v>
      </c>
      <c r="J1669">
        <v>2</v>
      </c>
      <c r="K1669" t="s">
        <v>260</v>
      </c>
      <c r="M1669">
        <v>1</v>
      </c>
      <c r="N1669">
        <v>831</v>
      </c>
      <c r="O1669">
        <v>831</v>
      </c>
      <c r="P1669">
        <v>0</v>
      </c>
      <c r="Q1669">
        <v>831</v>
      </c>
      <c r="R1669">
        <v>0</v>
      </c>
      <c r="S1669" t="s">
        <v>5446</v>
      </c>
      <c r="T1669">
        <v>8415</v>
      </c>
      <c r="U1669" t="s">
        <v>4437</v>
      </c>
      <c r="V1669" t="s">
        <v>4437</v>
      </c>
      <c r="W1669" t="s">
        <v>869</v>
      </c>
      <c r="X1669">
        <v>2665</v>
      </c>
      <c r="Y1669" t="s">
        <v>257</v>
      </c>
      <c r="AA1669">
        <v>187</v>
      </c>
      <c r="AB1669" t="s">
        <v>5447</v>
      </c>
      <c r="AC1669" t="s">
        <v>5446</v>
      </c>
      <c r="AD1669">
        <v>5</v>
      </c>
      <c r="AE1669">
        <v>712367.72</v>
      </c>
      <c r="AF1669">
        <v>6169435.0499999998</v>
      </c>
    </row>
    <row r="1670" spans="1:32" x14ac:dyDescent="0.25">
      <c r="A1670" s="40">
        <v>1668</v>
      </c>
      <c r="B1670" t="s">
        <v>5448</v>
      </c>
      <c r="C1670">
        <v>140</v>
      </c>
      <c r="D1670">
        <v>1966</v>
      </c>
      <c r="E1670">
        <v>0</v>
      </c>
      <c r="F1670">
        <v>1</v>
      </c>
      <c r="H1670">
        <v>6</v>
      </c>
      <c r="J1670">
        <v>1</v>
      </c>
      <c r="K1670" t="s">
        <v>240</v>
      </c>
      <c r="M1670">
        <v>3</v>
      </c>
      <c r="N1670">
        <v>526</v>
      </c>
      <c r="O1670">
        <v>1593</v>
      </c>
      <c r="P1670">
        <v>1578</v>
      </c>
      <c r="Q1670">
        <v>0</v>
      </c>
      <c r="R1670">
        <v>0</v>
      </c>
      <c r="S1670" t="s">
        <v>5449</v>
      </c>
      <c r="T1670">
        <v>9267</v>
      </c>
      <c r="U1670" t="s">
        <v>2485</v>
      </c>
      <c r="V1670" t="s">
        <v>2485</v>
      </c>
      <c r="W1670" t="s">
        <v>1326</v>
      </c>
      <c r="X1670">
        <v>2665</v>
      </c>
      <c r="Y1670" t="s">
        <v>257</v>
      </c>
      <c r="AA1670">
        <v>187</v>
      </c>
      <c r="AB1670" t="s">
        <v>2486</v>
      </c>
      <c r="AC1670" t="s">
        <v>5449</v>
      </c>
      <c r="AD1670">
        <v>5</v>
      </c>
      <c r="AE1670">
        <v>712827.14</v>
      </c>
      <c r="AF1670">
        <v>6169565.6600000001</v>
      </c>
    </row>
    <row r="1671" spans="1:32" x14ac:dyDescent="0.25">
      <c r="A1671" s="40">
        <v>1669</v>
      </c>
      <c r="B1671" t="s">
        <v>5450</v>
      </c>
      <c r="C1671">
        <v>130</v>
      </c>
      <c r="D1671">
        <v>1978</v>
      </c>
      <c r="E1671">
        <v>0</v>
      </c>
      <c r="F1671">
        <v>4</v>
      </c>
      <c r="H1671">
        <v>1</v>
      </c>
      <c r="J1671">
        <v>1</v>
      </c>
      <c r="K1671" t="s">
        <v>240</v>
      </c>
      <c r="M1671">
        <v>1</v>
      </c>
      <c r="N1671">
        <v>61</v>
      </c>
      <c r="O1671">
        <v>61</v>
      </c>
      <c r="P1671">
        <v>109</v>
      </c>
      <c r="Q1671">
        <v>0</v>
      </c>
      <c r="R1671">
        <v>0</v>
      </c>
      <c r="S1671" t="s">
        <v>5451</v>
      </c>
      <c r="T1671">
        <v>3875</v>
      </c>
      <c r="U1671" t="s">
        <v>4412</v>
      </c>
      <c r="V1671" t="s">
        <v>4412</v>
      </c>
      <c r="W1671" t="s">
        <v>268</v>
      </c>
      <c r="X1671">
        <v>2665</v>
      </c>
      <c r="Y1671" t="s">
        <v>257</v>
      </c>
      <c r="AA1671">
        <v>187</v>
      </c>
      <c r="AB1671" t="s">
        <v>5452</v>
      </c>
      <c r="AC1671" t="s">
        <v>5451</v>
      </c>
      <c r="AD1671">
        <v>5</v>
      </c>
      <c r="AE1671">
        <v>713480.64</v>
      </c>
      <c r="AF1671">
        <v>6169736.0099999998</v>
      </c>
    </row>
    <row r="1672" spans="1:32" x14ac:dyDescent="0.25">
      <c r="A1672" s="40">
        <v>1670</v>
      </c>
      <c r="B1672" t="s">
        <v>5453</v>
      </c>
      <c r="C1672">
        <v>440</v>
      </c>
      <c r="D1672">
        <v>1969</v>
      </c>
      <c r="E1672">
        <v>2013</v>
      </c>
      <c r="F1672">
        <v>3</v>
      </c>
      <c r="G1672">
        <v>11</v>
      </c>
      <c r="H1672">
        <v>1</v>
      </c>
      <c r="I1672">
        <v>5</v>
      </c>
      <c r="J1672">
        <v>1</v>
      </c>
      <c r="K1672" t="s">
        <v>240</v>
      </c>
      <c r="M1672">
        <v>1</v>
      </c>
      <c r="N1672">
        <v>1143</v>
      </c>
      <c r="O1672">
        <v>1143</v>
      </c>
      <c r="P1672">
        <v>0</v>
      </c>
      <c r="Q1672">
        <v>1143</v>
      </c>
      <c r="R1672">
        <v>0</v>
      </c>
      <c r="S1672" t="s">
        <v>5454</v>
      </c>
      <c r="T1672">
        <v>9267</v>
      </c>
      <c r="U1672" t="s">
        <v>2485</v>
      </c>
      <c r="V1672" t="s">
        <v>2485</v>
      </c>
      <c r="W1672" t="s">
        <v>1610</v>
      </c>
      <c r="X1672">
        <v>2665</v>
      </c>
      <c r="Y1672" t="s">
        <v>257</v>
      </c>
      <c r="AA1672">
        <v>187</v>
      </c>
      <c r="AB1672" t="s">
        <v>4558</v>
      </c>
      <c r="AC1672" t="s">
        <v>5454</v>
      </c>
      <c r="AD1672">
        <v>5</v>
      </c>
      <c r="AE1672">
        <v>712865.93</v>
      </c>
      <c r="AF1672">
        <v>6169644.6699999999</v>
      </c>
    </row>
    <row r="1673" spans="1:32" x14ac:dyDescent="0.25">
      <c r="A1673" s="40">
        <v>1671</v>
      </c>
      <c r="B1673" t="s">
        <v>5455</v>
      </c>
      <c r="C1673">
        <v>120</v>
      </c>
      <c r="D1673">
        <v>1964</v>
      </c>
      <c r="E1673">
        <v>1983</v>
      </c>
      <c r="F1673">
        <v>3</v>
      </c>
      <c r="H1673">
        <v>1</v>
      </c>
      <c r="J1673">
        <v>2</v>
      </c>
      <c r="K1673" t="s">
        <v>260</v>
      </c>
      <c r="M1673">
        <v>1</v>
      </c>
      <c r="N1673">
        <v>155</v>
      </c>
      <c r="O1673">
        <v>155</v>
      </c>
      <c r="P1673">
        <v>121</v>
      </c>
      <c r="Q1673">
        <v>0</v>
      </c>
      <c r="R1673">
        <v>0</v>
      </c>
      <c r="S1673" t="s">
        <v>5456</v>
      </c>
      <c r="T1673">
        <v>2343</v>
      </c>
      <c r="U1673" t="s">
        <v>5316</v>
      </c>
      <c r="V1673" t="s">
        <v>5316</v>
      </c>
      <c r="W1673" t="s">
        <v>869</v>
      </c>
      <c r="X1673">
        <v>2665</v>
      </c>
      <c r="Y1673" t="s">
        <v>257</v>
      </c>
      <c r="AA1673">
        <v>187</v>
      </c>
      <c r="AB1673" t="s">
        <v>5457</v>
      </c>
      <c r="AC1673" t="s">
        <v>5456</v>
      </c>
      <c r="AD1673">
        <v>5</v>
      </c>
      <c r="AE1673">
        <v>714046.99</v>
      </c>
      <c r="AF1673">
        <v>6168812.0300000003</v>
      </c>
    </row>
    <row r="1674" spans="1:32" x14ac:dyDescent="0.25">
      <c r="A1674" s="40">
        <v>1672</v>
      </c>
      <c r="B1674" t="s">
        <v>5458</v>
      </c>
      <c r="C1674">
        <v>120</v>
      </c>
      <c r="D1674">
        <v>2008</v>
      </c>
      <c r="E1674">
        <v>0</v>
      </c>
      <c r="F1674">
        <v>4</v>
      </c>
      <c r="H1674">
        <v>5</v>
      </c>
      <c r="J1674">
        <v>2</v>
      </c>
      <c r="K1674" t="s">
        <v>260</v>
      </c>
      <c r="L1674">
        <v>80</v>
      </c>
      <c r="M1674">
        <v>1</v>
      </c>
      <c r="N1674">
        <v>232</v>
      </c>
      <c r="O1674">
        <v>232</v>
      </c>
      <c r="P1674">
        <v>183</v>
      </c>
      <c r="Q1674">
        <v>0</v>
      </c>
      <c r="R1674">
        <v>0</v>
      </c>
      <c r="S1674" t="s">
        <v>5459</v>
      </c>
      <c r="T1674">
        <v>319</v>
      </c>
      <c r="U1674" t="s">
        <v>5189</v>
      </c>
      <c r="V1674" t="s">
        <v>5189</v>
      </c>
      <c r="W1674" t="s">
        <v>569</v>
      </c>
      <c r="X1674">
        <v>2665</v>
      </c>
      <c r="Y1674" t="s">
        <v>257</v>
      </c>
      <c r="AA1674">
        <v>187</v>
      </c>
      <c r="AB1674" t="s">
        <v>5460</v>
      </c>
      <c r="AC1674" t="s">
        <v>5459</v>
      </c>
      <c r="AD1674">
        <v>5</v>
      </c>
      <c r="AE1674">
        <v>713868.81</v>
      </c>
      <c r="AF1674">
        <v>6169344.8300000001</v>
      </c>
    </row>
    <row r="1675" spans="1:32" x14ac:dyDescent="0.25">
      <c r="A1675" s="40">
        <v>1673</v>
      </c>
      <c r="B1675" t="s">
        <v>5461</v>
      </c>
      <c r="C1675">
        <v>130</v>
      </c>
      <c r="D1675">
        <v>1978</v>
      </c>
      <c r="E1675">
        <v>0</v>
      </c>
      <c r="F1675">
        <v>4</v>
      </c>
      <c r="H1675">
        <v>1</v>
      </c>
      <c r="J1675">
        <v>1</v>
      </c>
      <c r="K1675" t="s">
        <v>240</v>
      </c>
      <c r="M1675">
        <v>1</v>
      </c>
      <c r="N1675">
        <v>58</v>
      </c>
      <c r="O1675">
        <v>58</v>
      </c>
      <c r="P1675">
        <v>102</v>
      </c>
      <c r="Q1675">
        <v>0</v>
      </c>
      <c r="R1675">
        <v>0</v>
      </c>
      <c r="S1675" t="s">
        <v>5462</v>
      </c>
      <c r="T1675">
        <v>1075</v>
      </c>
      <c r="U1675" t="s">
        <v>4508</v>
      </c>
      <c r="V1675" t="s">
        <v>4508</v>
      </c>
      <c r="W1675" t="s">
        <v>299</v>
      </c>
      <c r="X1675">
        <v>2665</v>
      </c>
      <c r="Y1675" t="s">
        <v>257</v>
      </c>
      <c r="AA1675">
        <v>187</v>
      </c>
      <c r="AB1675" t="s">
        <v>5463</v>
      </c>
      <c r="AC1675" t="s">
        <v>5462</v>
      </c>
      <c r="AD1675">
        <v>5</v>
      </c>
      <c r="AE1675">
        <v>713612.53</v>
      </c>
      <c r="AF1675">
        <v>6169538.9800000004</v>
      </c>
    </row>
    <row r="1676" spans="1:32" x14ac:dyDescent="0.25">
      <c r="A1676" s="40">
        <v>1674</v>
      </c>
      <c r="B1676" t="s">
        <v>5464</v>
      </c>
      <c r="C1676">
        <v>130</v>
      </c>
      <c r="D1676">
        <v>1977</v>
      </c>
      <c r="E1676">
        <v>0</v>
      </c>
      <c r="F1676">
        <v>1</v>
      </c>
      <c r="H1676">
        <v>5</v>
      </c>
      <c r="J1676">
        <v>7</v>
      </c>
      <c r="K1676" t="s">
        <v>253</v>
      </c>
      <c r="M1676">
        <v>1</v>
      </c>
      <c r="N1676">
        <v>75</v>
      </c>
      <c r="O1676">
        <v>75</v>
      </c>
      <c r="P1676">
        <v>125</v>
      </c>
      <c r="Q1676">
        <v>0</v>
      </c>
      <c r="R1676">
        <v>0</v>
      </c>
      <c r="S1676" t="s">
        <v>5465</v>
      </c>
      <c r="T1676">
        <v>2556</v>
      </c>
      <c r="U1676" t="s">
        <v>317</v>
      </c>
      <c r="V1676" t="s">
        <v>317</v>
      </c>
      <c r="W1676" t="s">
        <v>1057</v>
      </c>
      <c r="X1676">
        <v>2625</v>
      </c>
      <c r="Y1676" t="s">
        <v>244</v>
      </c>
      <c r="AA1676">
        <v>187</v>
      </c>
      <c r="AB1676" t="s">
        <v>5466</v>
      </c>
      <c r="AC1676" t="s">
        <v>5465</v>
      </c>
      <c r="AD1676">
        <v>5</v>
      </c>
      <c r="AE1676">
        <v>711818.28</v>
      </c>
      <c r="AF1676">
        <v>6172497.3399999999</v>
      </c>
    </row>
    <row r="1677" spans="1:32" x14ac:dyDescent="0.25">
      <c r="A1677" s="40">
        <v>1675</v>
      </c>
      <c r="B1677" t="s">
        <v>5467</v>
      </c>
      <c r="C1677">
        <v>120</v>
      </c>
      <c r="D1677">
        <v>1970</v>
      </c>
      <c r="E1677">
        <v>0</v>
      </c>
      <c r="F1677">
        <v>4</v>
      </c>
      <c r="H1677">
        <v>5</v>
      </c>
      <c r="J1677">
        <v>2</v>
      </c>
      <c r="K1677" t="s">
        <v>260</v>
      </c>
      <c r="L1677">
        <v>2</v>
      </c>
      <c r="M1677">
        <v>1</v>
      </c>
      <c r="N1677">
        <v>135</v>
      </c>
      <c r="O1677">
        <v>135</v>
      </c>
      <c r="P1677">
        <v>174</v>
      </c>
      <c r="Q1677">
        <v>0</v>
      </c>
      <c r="R1677">
        <v>0</v>
      </c>
      <c r="S1677" t="s">
        <v>5468</v>
      </c>
      <c r="T1677">
        <v>3089</v>
      </c>
      <c r="U1677" t="s">
        <v>5469</v>
      </c>
      <c r="V1677" t="s">
        <v>5469</v>
      </c>
      <c r="W1677" t="s">
        <v>441</v>
      </c>
      <c r="X1677">
        <v>2665</v>
      </c>
      <c r="Y1677" t="s">
        <v>257</v>
      </c>
      <c r="AA1677">
        <v>187</v>
      </c>
      <c r="AB1677" t="s">
        <v>5470</v>
      </c>
      <c r="AC1677" t="s">
        <v>5468</v>
      </c>
      <c r="AD1677">
        <v>5</v>
      </c>
      <c r="AE1677">
        <v>713791.14</v>
      </c>
      <c r="AF1677">
        <v>6168965.9000000004</v>
      </c>
    </row>
    <row r="1678" spans="1:32" x14ac:dyDescent="0.25">
      <c r="A1678" s="40">
        <v>1676</v>
      </c>
      <c r="B1678" t="s">
        <v>5471</v>
      </c>
      <c r="C1678">
        <v>130</v>
      </c>
      <c r="D1678">
        <v>1978</v>
      </c>
      <c r="E1678">
        <v>0</v>
      </c>
      <c r="F1678">
        <v>1</v>
      </c>
      <c r="H1678">
        <v>5</v>
      </c>
      <c r="J1678">
        <v>1</v>
      </c>
      <c r="K1678" t="s">
        <v>240</v>
      </c>
      <c r="L1678">
        <v>90</v>
      </c>
      <c r="M1678">
        <v>1</v>
      </c>
      <c r="N1678">
        <v>101</v>
      </c>
      <c r="O1678">
        <v>101</v>
      </c>
      <c r="P1678">
        <v>101</v>
      </c>
      <c r="Q1678">
        <v>0</v>
      </c>
      <c r="R1678">
        <v>0</v>
      </c>
      <c r="S1678" t="s">
        <v>5472</v>
      </c>
      <c r="T1678">
        <v>2556</v>
      </c>
      <c r="U1678" t="s">
        <v>317</v>
      </c>
      <c r="V1678" t="s">
        <v>317</v>
      </c>
      <c r="W1678" t="s">
        <v>247</v>
      </c>
      <c r="X1678">
        <v>2625</v>
      </c>
      <c r="Y1678" t="s">
        <v>244</v>
      </c>
      <c r="AA1678">
        <v>187</v>
      </c>
      <c r="AB1678" t="s">
        <v>5473</v>
      </c>
      <c r="AC1678" t="s">
        <v>5472</v>
      </c>
      <c r="AD1678">
        <v>5</v>
      </c>
      <c r="AE1678">
        <v>711845.78</v>
      </c>
      <c r="AF1678">
        <v>6172583.9500000002</v>
      </c>
    </row>
    <row r="1679" spans="1:32" x14ac:dyDescent="0.25">
      <c r="A1679" s="40">
        <v>1677</v>
      </c>
      <c r="B1679" t="s">
        <v>5474</v>
      </c>
      <c r="C1679">
        <v>120</v>
      </c>
      <c r="D1679">
        <v>1970</v>
      </c>
      <c r="E1679">
        <v>0</v>
      </c>
      <c r="F1679">
        <v>3</v>
      </c>
      <c r="H1679">
        <v>1</v>
      </c>
      <c r="J1679">
        <v>2</v>
      </c>
      <c r="K1679" t="s">
        <v>260</v>
      </c>
      <c r="M1679">
        <v>1</v>
      </c>
      <c r="N1679">
        <v>111</v>
      </c>
      <c r="O1679">
        <v>111</v>
      </c>
      <c r="P1679">
        <v>183</v>
      </c>
      <c r="Q1679">
        <v>0</v>
      </c>
      <c r="R1679">
        <v>0</v>
      </c>
      <c r="S1679" t="s">
        <v>5475</v>
      </c>
      <c r="T1679">
        <v>2876</v>
      </c>
      <c r="U1679" t="s">
        <v>3107</v>
      </c>
      <c r="V1679" t="s">
        <v>3107</v>
      </c>
      <c r="W1679" t="s">
        <v>454</v>
      </c>
      <c r="X1679">
        <v>2665</v>
      </c>
      <c r="Y1679" t="s">
        <v>257</v>
      </c>
      <c r="AA1679">
        <v>187</v>
      </c>
      <c r="AB1679" t="s">
        <v>5476</v>
      </c>
      <c r="AC1679" t="s">
        <v>5475</v>
      </c>
      <c r="AD1679">
        <v>5</v>
      </c>
      <c r="AE1679">
        <v>713978.29</v>
      </c>
      <c r="AF1679">
        <v>6169049.3300000001</v>
      </c>
    </row>
    <row r="1680" spans="1:32" x14ac:dyDescent="0.25">
      <c r="A1680" s="40">
        <v>1678</v>
      </c>
      <c r="B1680" t="s">
        <v>5477</v>
      </c>
      <c r="C1680">
        <v>120</v>
      </c>
      <c r="D1680">
        <v>1935</v>
      </c>
      <c r="E1680">
        <v>1947</v>
      </c>
      <c r="F1680">
        <v>5</v>
      </c>
      <c r="H1680">
        <v>1</v>
      </c>
      <c r="J1680">
        <v>2</v>
      </c>
      <c r="K1680" t="s">
        <v>260</v>
      </c>
      <c r="L1680">
        <v>2</v>
      </c>
      <c r="M1680">
        <v>1</v>
      </c>
      <c r="N1680">
        <v>119</v>
      </c>
      <c r="O1680">
        <v>119</v>
      </c>
      <c r="P1680">
        <v>188</v>
      </c>
      <c r="Q1680">
        <v>0</v>
      </c>
      <c r="R1680">
        <v>0</v>
      </c>
      <c r="S1680" t="s">
        <v>5478</v>
      </c>
      <c r="T1680">
        <v>4686</v>
      </c>
      <c r="U1680" t="s">
        <v>4050</v>
      </c>
      <c r="V1680" t="s">
        <v>4050</v>
      </c>
      <c r="W1680" t="s">
        <v>253</v>
      </c>
      <c r="X1680">
        <v>2665</v>
      </c>
      <c r="Y1680" t="s">
        <v>257</v>
      </c>
      <c r="AA1680">
        <v>187</v>
      </c>
      <c r="AB1680" t="s">
        <v>5479</v>
      </c>
      <c r="AC1680" t="s">
        <v>5478</v>
      </c>
      <c r="AD1680">
        <v>5</v>
      </c>
      <c r="AE1680">
        <v>714222.99</v>
      </c>
      <c r="AF1680">
        <v>6168817.4199999999</v>
      </c>
    </row>
    <row r="1681" spans="1:32" x14ac:dyDescent="0.25">
      <c r="A1681" s="40">
        <v>1679</v>
      </c>
      <c r="B1681" t="s">
        <v>5480</v>
      </c>
      <c r="C1681">
        <v>120</v>
      </c>
      <c r="D1681">
        <v>1973</v>
      </c>
      <c r="E1681">
        <v>0</v>
      </c>
      <c r="F1681">
        <v>3</v>
      </c>
      <c r="H1681">
        <v>1</v>
      </c>
      <c r="J1681">
        <v>2</v>
      </c>
      <c r="K1681" t="s">
        <v>260</v>
      </c>
      <c r="M1681">
        <v>1</v>
      </c>
      <c r="N1681">
        <v>134</v>
      </c>
      <c r="O1681">
        <v>134</v>
      </c>
      <c r="P1681">
        <v>109</v>
      </c>
      <c r="Q1681">
        <v>0</v>
      </c>
      <c r="R1681">
        <v>0</v>
      </c>
      <c r="S1681" t="s">
        <v>5481</v>
      </c>
      <c r="T1681">
        <v>6710</v>
      </c>
      <c r="U1681" t="s">
        <v>327</v>
      </c>
      <c r="V1681" t="s">
        <v>327</v>
      </c>
      <c r="W1681" t="s">
        <v>5482</v>
      </c>
      <c r="X1681">
        <v>2625</v>
      </c>
      <c r="Y1681" t="s">
        <v>244</v>
      </c>
      <c r="AA1681">
        <v>187</v>
      </c>
      <c r="AB1681" t="s">
        <v>5483</v>
      </c>
      <c r="AC1681" t="s">
        <v>5481</v>
      </c>
      <c r="AD1681">
        <v>5</v>
      </c>
      <c r="AE1681">
        <v>710634.08</v>
      </c>
      <c r="AF1681">
        <v>6171961.2599999998</v>
      </c>
    </row>
    <row r="1682" spans="1:32" x14ac:dyDescent="0.25">
      <c r="A1682" s="40">
        <v>1680</v>
      </c>
      <c r="B1682" t="s">
        <v>5484</v>
      </c>
      <c r="C1682">
        <v>130</v>
      </c>
      <c r="D1682">
        <v>1977</v>
      </c>
      <c r="E1682">
        <v>0</v>
      </c>
      <c r="F1682">
        <v>1</v>
      </c>
      <c r="H1682">
        <v>5</v>
      </c>
      <c r="J1682">
        <v>1</v>
      </c>
      <c r="K1682" t="s">
        <v>240</v>
      </c>
      <c r="M1682">
        <v>1</v>
      </c>
      <c r="N1682">
        <v>101</v>
      </c>
      <c r="O1682">
        <v>101</v>
      </c>
      <c r="P1682">
        <v>101</v>
      </c>
      <c r="Q1682">
        <v>0</v>
      </c>
      <c r="R1682">
        <v>0</v>
      </c>
      <c r="S1682" t="s">
        <v>5485</v>
      </c>
      <c r="T1682">
        <v>2556</v>
      </c>
      <c r="U1682" t="s">
        <v>317</v>
      </c>
      <c r="V1682" t="s">
        <v>317</v>
      </c>
      <c r="W1682" t="s">
        <v>774</v>
      </c>
      <c r="X1682">
        <v>2625</v>
      </c>
      <c r="Y1682" t="s">
        <v>244</v>
      </c>
      <c r="AA1682">
        <v>187</v>
      </c>
      <c r="AB1682" t="s">
        <v>5486</v>
      </c>
      <c r="AC1682" t="s">
        <v>5485</v>
      </c>
      <c r="AD1682">
        <v>5</v>
      </c>
      <c r="AE1682">
        <v>711777.84</v>
      </c>
      <c r="AF1682">
        <v>6172527.0199999996</v>
      </c>
    </row>
    <row r="1683" spans="1:32" x14ac:dyDescent="0.25">
      <c r="A1683" s="40">
        <v>1681</v>
      </c>
      <c r="B1683" t="s">
        <v>5487</v>
      </c>
      <c r="C1683">
        <v>120</v>
      </c>
      <c r="D1683">
        <v>1957</v>
      </c>
      <c r="E1683">
        <v>1972</v>
      </c>
      <c r="F1683">
        <v>3</v>
      </c>
      <c r="H1683">
        <v>1</v>
      </c>
      <c r="J1683">
        <v>2</v>
      </c>
      <c r="K1683" t="s">
        <v>260</v>
      </c>
      <c r="M1683">
        <v>1</v>
      </c>
      <c r="N1683">
        <v>126</v>
      </c>
      <c r="O1683">
        <v>126</v>
      </c>
      <c r="P1683">
        <v>126</v>
      </c>
      <c r="Q1683">
        <v>0</v>
      </c>
      <c r="R1683">
        <v>0</v>
      </c>
      <c r="S1683" t="s">
        <v>5488</v>
      </c>
      <c r="T1683">
        <v>2982</v>
      </c>
      <c r="U1683" t="s">
        <v>4515</v>
      </c>
      <c r="V1683" t="s">
        <v>4515</v>
      </c>
      <c r="W1683" t="s">
        <v>247</v>
      </c>
      <c r="X1683">
        <v>2665</v>
      </c>
      <c r="Y1683" t="s">
        <v>257</v>
      </c>
      <c r="AA1683">
        <v>187</v>
      </c>
      <c r="AB1683" t="s">
        <v>5489</v>
      </c>
      <c r="AC1683" t="s">
        <v>5488</v>
      </c>
      <c r="AD1683">
        <v>5</v>
      </c>
      <c r="AE1683">
        <v>714155.63</v>
      </c>
      <c r="AF1683">
        <v>6168989.7199999997</v>
      </c>
    </row>
    <row r="1684" spans="1:32" x14ac:dyDescent="0.25">
      <c r="A1684" s="40">
        <v>1682</v>
      </c>
      <c r="B1684" t="s">
        <v>5490</v>
      </c>
      <c r="C1684">
        <v>120</v>
      </c>
      <c r="D1684">
        <v>2002</v>
      </c>
      <c r="E1684">
        <v>0</v>
      </c>
      <c r="F1684">
        <v>90</v>
      </c>
      <c r="H1684">
        <v>8</v>
      </c>
      <c r="J1684">
        <v>2</v>
      </c>
      <c r="K1684" t="s">
        <v>260</v>
      </c>
      <c r="L1684">
        <v>90</v>
      </c>
      <c r="M1684">
        <v>1</v>
      </c>
      <c r="N1684">
        <v>157</v>
      </c>
      <c r="O1684">
        <v>157</v>
      </c>
      <c r="P1684">
        <v>202</v>
      </c>
      <c r="Q1684">
        <v>0</v>
      </c>
      <c r="R1684">
        <v>0</v>
      </c>
      <c r="S1684" t="s">
        <v>5491</v>
      </c>
      <c r="T1684">
        <v>2236</v>
      </c>
      <c r="U1684" t="s">
        <v>4295</v>
      </c>
      <c r="V1684" t="s">
        <v>4295</v>
      </c>
      <c r="W1684" t="s">
        <v>487</v>
      </c>
      <c r="X1684">
        <v>2665</v>
      </c>
      <c r="Y1684" t="s">
        <v>257</v>
      </c>
      <c r="AA1684">
        <v>187</v>
      </c>
      <c r="AB1684" t="s">
        <v>5492</v>
      </c>
      <c r="AC1684" t="s">
        <v>5491</v>
      </c>
      <c r="AD1684">
        <v>5</v>
      </c>
      <c r="AE1684">
        <v>713335.29</v>
      </c>
      <c r="AF1684">
        <v>6168474.2199999997</v>
      </c>
    </row>
    <row r="1685" spans="1:32" x14ac:dyDescent="0.25">
      <c r="A1685" s="40">
        <v>1683</v>
      </c>
      <c r="B1685" t="s">
        <v>5493</v>
      </c>
      <c r="C1685">
        <v>120</v>
      </c>
      <c r="D1685">
        <v>1966</v>
      </c>
      <c r="E1685">
        <v>1990</v>
      </c>
      <c r="F1685">
        <v>10</v>
      </c>
      <c r="H1685">
        <v>1</v>
      </c>
      <c r="J1685">
        <v>1</v>
      </c>
      <c r="K1685" t="s">
        <v>240</v>
      </c>
      <c r="M1685">
        <v>1</v>
      </c>
      <c r="N1685">
        <v>131</v>
      </c>
      <c r="O1685">
        <v>131</v>
      </c>
      <c r="P1685">
        <v>107</v>
      </c>
      <c r="Q1685">
        <v>0</v>
      </c>
      <c r="R1685">
        <v>0</v>
      </c>
      <c r="S1685" t="s">
        <v>5494</v>
      </c>
      <c r="T1685">
        <v>6391</v>
      </c>
      <c r="U1685" t="s">
        <v>539</v>
      </c>
      <c r="V1685" t="s">
        <v>539</v>
      </c>
      <c r="W1685" t="s">
        <v>1761</v>
      </c>
      <c r="X1685">
        <v>2625</v>
      </c>
      <c r="Y1685" t="s">
        <v>244</v>
      </c>
      <c r="AA1685">
        <v>187</v>
      </c>
      <c r="AB1685" t="s">
        <v>5495</v>
      </c>
      <c r="AC1685" t="s">
        <v>5494</v>
      </c>
      <c r="AD1685">
        <v>5</v>
      </c>
      <c r="AE1685">
        <v>711243.49</v>
      </c>
      <c r="AF1685">
        <v>6171902.29</v>
      </c>
    </row>
    <row r="1686" spans="1:32" x14ac:dyDescent="0.25">
      <c r="A1686" s="40">
        <v>1684</v>
      </c>
      <c r="B1686" t="s">
        <v>5496</v>
      </c>
      <c r="C1686">
        <v>130</v>
      </c>
      <c r="D1686">
        <v>1978</v>
      </c>
      <c r="E1686">
        <v>0</v>
      </c>
      <c r="F1686">
        <v>4</v>
      </c>
      <c r="H1686">
        <v>1</v>
      </c>
      <c r="J1686">
        <v>1</v>
      </c>
      <c r="K1686" t="s">
        <v>240</v>
      </c>
      <c r="M1686">
        <v>1</v>
      </c>
      <c r="N1686">
        <v>61</v>
      </c>
      <c r="O1686">
        <v>61</v>
      </c>
      <c r="P1686">
        <v>109</v>
      </c>
      <c r="Q1686">
        <v>0</v>
      </c>
      <c r="R1686">
        <v>0</v>
      </c>
      <c r="S1686" t="s">
        <v>5497</v>
      </c>
      <c r="T1686">
        <v>7380</v>
      </c>
      <c r="U1686" t="s">
        <v>5196</v>
      </c>
      <c r="V1686" t="s">
        <v>5196</v>
      </c>
      <c r="W1686" t="s">
        <v>569</v>
      </c>
      <c r="X1686">
        <v>2665</v>
      </c>
      <c r="Y1686" t="s">
        <v>257</v>
      </c>
      <c r="AA1686">
        <v>187</v>
      </c>
      <c r="AB1686" t="s">
        <v>5498</v>
      </c>
      <c r="AC1686" t="s">
        <v>5497</v>
      </c>
      <c r="AD1686">
        <v>5</v>
      </c>
      <c r="AE1686">
        <v>713741.02</v>
      </c>
      <c r="AF1686">
        <v>6169633.9900000002</v>
      </c>
    </row>
    <row r="1687" spans="1:32" x14ac:dyDescent="0.25">
      <c r="A1687" s="40">
        <v>1685</v>
      </c>
      <c r="B1687" t="s">
        <v>5499</v>
      </c>
      <c r="C1687">
        <v>120</v>
      </c>
      <c r="D1687">
        <v>1970</v>
      </c>
      <c r="E1687">
        <v>1985</v>
      </c>
      <c r="F1687">
        <v>3</v>
      </c>
      <c r="H1687">
        <v>1</v>
      </c>
      <c r="J1687">
        <v>2</v>
      </c>
      <c r="K1687" t="s">
        <v>260</v>
      </c>
      <c r="L1687">
        <v>2</v>
      </c>
      <c r="M1687">
        <v>1</v>
      </c>
      <c r="N1687">
        <v>177</v>
      </c>
      <c r="O1687">
        <v>177</v>
      </c>
      <c r="P1687">
        <v>154</v>
      </c>
      <c r="Q1687">
        <v>0</v>
      </c>
      <c r="R1687">
        <v>0</v>
      </c>
      <c r="S1687" t="s">
        <v>5500</v>
      </c>
      <c r="T1687">
        <v>7882</v>
      </c>
      <c r="U1687" t="s">
        <v>372</v>
      </c>
      <c r="V1687" t="s">
        <v>372</v>
      </c>
      <c r="W1687" t="s">
        <v>949</v>
      </c>
      <c r="X1687">
        <v>2625</v>
      </c>
      <c r="Y1687" t="s">
        <v>244</v>
      </c>
      <c r="AA1687">
        <v>187</v>
      </c>
      <c r="AB1687" t="s">
        <v>5501</v>
      </c>
      <c r="AC1687" t="s">
        <v>5500</v>
      </c>
      <c r="AD1687">
        <v>5</v>
      </c>
      <c r="AE1687">
        <v>712069.93</v>
      </c>
      <c r="AF1687">
        <v>6171793.6399999997</v>
      </c>
    </row>
    <row r="1688" spans="1:32" x14ac:dyDescent="0.25">
      <c r="A1688" s="40">
        <v>1686</v>
      </c>
      <c r="B1688" t="s">
        <v>5502</v>
      </c>
      <c r="C1688">
        <v>130</v>
      </c>
      <c r="D1688">
        <v>1977</v>
      </c>
      <c r="E1688">
        <v>0</v>
      </c>
      <c r="F1688">
        <v>4</v>
      </c>
      <c r="H1688">
        <v>1</v>
      </c>
      <c r="J1688">
        <v>1</v>
      </c>
      <c r="K1688" t="s">
        <v>240</v>
      </c>
      <c r="M1688">
        <v>1</v>
      </c>
      <c r="N1688">
        <v>59</v>
      </c>
      <c r="O1688">
        <v>59</v>
      </c>
      <c r="P1688">
        <v>104</v>
      </c>
      <c r="Q1688">
        <v>0</v>
      </c>
      <c r="R1688">
        <v>0</v>
      </c>
      <c r="S1688" t="s">
        <v>5503</v>
      </c>
      <c r="T1688">
        <v>275</v>
      </c>
      <c r="U1688" t="s">
        <v>3090</v>
      </c>
      <c r="V1688" t="s">
        <v>3090</v>
      </c>
      <c r="W1688" t="s">
        <v>573</v>
      </c>
      <c r="X1688">
        <v>2665</v>
      </c>
      <c r="Y1688" t="s">
        <v>257</v>
      </c>
      <c r="AA1688">
        <v>187</v>
      </c>
      <c r="AB1688" t="s">
        <v>5504</v>
      </c>
      <c r="AC1688" t="s">
        <v>5503</v>
      </c>
      <c r="AD1688">
        <v>5</v>
      </c>
      <c r="AE1688">
        <v>713497.37</v>
      </c>
      <c r="AF1688">
        <v>6169513.04</v>
      </c>
    </row>
    <row r="1689" spans="1:32" x14ac:dyDescent="0.25">
      <c r="A1689" s="40">
        <v>1687</v>
      </c>
      <c r="B1689" t="s">
        <v>5505</v>
      </c>
      <c r="C1689">
        <v>130</v>
      </c>
      <c r="D1689">
        <v>1979</v>
      </c>
      <c r="E1689">
        <v>0</v>
      </c>
      <c r="F1689">
        <v>4</v>
      </c>
      <c r="H1689">
        <v>1</v>
      </c>
      <c r="J1689">
        <v>2</v>
      </c>
      <c r="K1689" t="s">
        <v>260</v>
      </c>
      <c r="M1689">
        <v>1</v>
      </c>
      <c r="N1689">
        <v>71</v>
      </c>
      <c r="O1689">
        <v>71</v>
      </c>
      <c r="P1689">
        <v>122</v>
      </c>
      <c r="Q1689">
        <v>0</v>
      </c>
      <c r="R1689">
        <v>0</v>
      </c>
      <c r="S1689" t="s">
        <v>5506</v>
      </c>
      <c r="T1689">
        <v>1000</v>
      </c>
      <c r="U1689" t="s">
        <v>3248</v>
      </c>
      <c r="V1689" t="s">
        <v>3248</v>
      </c>
      <c r="W1689" t="s">
        <v>337</v>
      </c>
      <c r="X1689">
        <v>2665</v>
      </c>
      <c r="Y1689" t="s">
        <v>257</v>
      </c>
      <c r="AA1689">
        <v>187</v>
      </c>
      <c r="AB1689" t="s">
        <v>5507</v>
      </c>
      <c r="AC1689" t="s">
        <v>5506</v>
      </c>
      <c r="AD1689">
        <v>5</v>
      </c>
      <c r="AE1689">
        <v>714169.43</v>
      </c>
      <c r="AF1689">
        <v>6168740.9299999997</v>
      </c>
    </row>
    <row r="1690" spans="1:32" x14ac:dyDescent="0.25">
      <c r="A1690" s="40">
        <v>1688</v>
      </c>
      <c r="B1690" t="s">
        <v>5508</v>
      </c>
      <c r="C1690">
        <v>120</v>
      </c>
      <c r="D1690">
        <v>1973</v>
      </c>
      <c r="E1690">
        <v>1985</v>
      </c>
      <c r="F1690">
        <v>3</v>
      </c>
      <c r="H1690">
        <v>1</v>
      </c>
      <c r="J1690">
        <v>2</v>
      </c>
      <c r="K1690" t="s">
        <v>247</v>
      </c>
      <c r="L1690">
        <v>2</v>
      </c>
      <c r="M1690">
        <v>1</v>
      </c>
      <c r="N1690">
        <v>132</v>
      </c>
      <c r="O1690">
        <v>132</v>
      </c>
      <c r="P1690">
        <v>109</v>
      </c>
      <c r="Q1690">
        <v>0</v>
      </c>
      <c r="R1690">
        <v>0</v>
      </c>
      <c r="S1690" t="s">
        <v>5509</v>
      </c>
      <c r="T1690">
        <v>6710</v>
      </c>
      <c r="U1690" t="s">
        <v>327</v>
      </c>
      <c r="V1690" t="s">
        <v>327</v>
      </c>
      <c r="W1690" t="s">
        <v>5510</v>
      </c>
      <c r="X1690">
        <v>2625</v>
      </c>
      <c r="Y1690" t="s">
        <v>244</v>
      </c>
      <c r="AA1690">
        <v>187</v>
      </c>
      <c r="AB1690" t="s">
        <v>5511</v>
      </c>
      <c r="AC1690" t="s">
        <v>5509</v>
      </c>
      <c r="AD1690">
        <v>5</v>
      </c>
      <c r="AE1690">
        <v>710654.47</v>
      </c>
      <c r="AF1690">
        <v>6171937.6500000004</v>
      </c>
    </row>
    <row r="1691" spans="1:32" x14ac:dyDescent="0.25">
      <c r="A1691" s="40">
        <v>1689</v>
      </c>
      <c r="B1691" t="s">
        <v>5512</v>
      </c>
      <c r="C1691">
        <v>130</v>
      </c>
      <c r="D1691">
        <v>1977</v>
      </c>
      <c r="E1691">
        <v>0</v>
      </c>
      <c r="F1691">
        <v>4</v>
      </c>
      <c r="H1691">
        <v>1</v>
      </c>
      <c r="J1691">
        <v>1</v>
      </c>
      <c r="K1691" t="s">
        <v>240</v>
      </c>
      <c r="M1691">
        <v>1</v>
      </c>
      <c r="N1691">
        <v>73</v>
      </c>
      <c r="O1691">
        <v>73</v>
      </c>
      <c r="P1691">
        <v>102</v>
      </c>
      <c r="Q1691">
        <v>0</v>
      </c>
      <c r="R1691">
        <v>0</v>
      </c>
      <c r="S1691" t="s">
        <v>5513</v>
      </c>
      <c r="T1691">
        <v>275</v>
      </c>
      <c r="U1691" t="s">
        <v>3090</v>
      </c>
      <c r="V1691" t="s">
        <v>3090</v>
      </c>
      <c r="W1691" t="s">
        <v>341</v>
      </c>
      <c r="X1691">
        <v>2665</v>
      </c>
      <c r="Y1691" t="s">
        <v>257</v>
      </c>
      <c r="AA1691">
        <v>187</v>
      </c>
      <c r="AB1691" t="s">
        <v>5514</v>
      </c>
      <c r="AC1691" t="s">
        <v>5513</v>
      </c>
      <c r="AD1691">
        <v>5</v>
      </c>
      <c r="AE1691">
        <v>713489.06</v>
      </c>
      <c r="AF1691">
        <v>6169526.54</v>
      </c>
    </row>
    <row r="1692" spans="1:32" x14ac:dyDescent="0.25">
      <c r="A1692" s="40">
        <v>1690</v>
      </c>
      <c r="B1692" t="s">
        <v>5515</v>
      </c>
      <c r="C1692">
        <v>130</v>
      </c>
      <c r="D1692">
        <v>1980</v>
      </c>
      <c r="E1692">
        <v>0</v>
      </c>
      <c r="F1692">
        <v>4</v>
      </c>
      <c r="H1692">
        <v>1</v>
      </c>
      <c r="J1692">
        <v>2</v>
      </c>
      <c r="K1692" t="s">
        <v>260</v>
      </c>
      <c r="M1692">
        <v>1</v>
      </c>
      <c r="N1692">
        <v>72</v>
      </c>
      <c r="O1692">
        <v>72</v>
      </c>
      <c r="P1692">
        <v>124</v>
      </c>
      <c r="Q1692">
        <v>0</v>
      </c>
      <c r="R1692">
        <v>0</v>
      </c>
      <c r="S1692" t="s">
        <v>5516</v>
      </c>
      <c r="T1692">
        <v>1000</v>
      </c>
      <c r="U1692" t="s">
        <v>3248</v>
      </c>
      <c r="V1692" t="s">
        <v>3248</v>
      </c>
      <c r="W1692" t="s">
        <v>421</v>
      </c>
      <c r="X1692">
        <v>2665</v>
      </c>
      <c r="Y1692" t="s">
        <v>257</v>
      </c>
      <c r="AA1692">
        <v>187</v>
      </c>
      <c r="AB1692" t="s">
        <v>5517</v>
      </c>
      <c r="AC1692" t="s">
        <v>5516</v>
      </c>
      <c r="AD1692">
        <v>5</v>
      </c>
      <c r="AE1692">
        <v>714185.53</v>
      </c>
      <c r="AF1692">
        <v>6168671.0899999999</v>
      </c>
    </row>
    <row r="1693" spans="1:32" x14ac:dyDescent="0.25">
      <c r="A1693" s="40">
        <v>1691</v>
      </c>
      <c r="B1693" t="s">
        <v>5518</v>
      </c>
      <c r="C1693">
        <v>130</v>
      </c>
      <c r="D1693">
        <v>1978</v>
      </c>
      <c r="E1693">
        <v>0</v>
      </c>
      <c r="F1693">
        <v>1</v>
      </c>
      <c r="H1693">
        <v>5</v>
      </c>
      <c r="J1693">
        <v>1</v>
      </c>
      <c r="K1693" t="s">
        <v>240</v>
      </c>
      <c r="M1693">
        <v>1</v>
      </c>
      <c r="N1693">
        <v>103</v>
      </c>
      <c r="O1693">
        <v>103</v>
      </c>
      <c r="P1693">
        <v>103</v>
      </c>
      <c r="Q1693">
        <v>0</v>
      </c>
      <c r="R1693">
        <v>0</v>
      </c>
      <c r="S1693" t="s">
        <v>5519</v>
      </c>
      <c r="T1693">
        <v>2556</v>
      </c>
      <c r="U1693" t="s">
        <v>317</v>
      </c>
      <c r="V1693" t="s">
        <v>317</v>
      </c>
      <c r="W1693" t="s">
        <v>260</v>
      </c>
      <c r="X1693">
        <v>2625</v>
      </c>
      <c r="Y1693" t="s">
        <v>244</v>
      </c>
      <c r="AA1693">
        <v>187</v>
      </c>
      <c r="AB1693" t="s">
        <v>5520</v>
      </c>
      <c r="AC1693" t="s">
        <v>5519</v>
      </c>
      <c r="AD1693">
        <v>5</v>
      </c>
      <c r="AE1693">
        <v>711827.44</v>
      </c>
      <c r="AF1693">
        <v>6172579.4100000001</v>
      </c>
    </row>
    <row r="1694" spans="1:32" x14ac:dyDescent="0.25">
      <c r="A1694" s="40">
        <v>1692</v>
      </c>
      <c r="B1694" t="s">
        <v>5521</v>
      </c>
      <c r="C1694">
        <v>120</v>
      </c>
      <c r="D1694">
        <v>1961</v>
      </c>
      <c r="E1694">
        <v>0</v>
      </c>
      <c r="F1694">
        <v>3</v>
      </c>
      <c r="H1694">
        <v>2</v>
      </c>
      <c r="J1694">
        <v>2</v>
      </c>
      <c r="K1694" t="s">
        <v>260</v>
      </c>
      <c r="M1694">
        <v>1</v>
      </c>
      <c r="N1694">
        <v>140</v>
      </c>
      <c r="O1694">
        <v>140</v>
      </c>
      <c r="P1694">
        <v>134</v>
      </c>
      <c r="Q1694">
        <v>0</v>
      </c>
      <c r="R1694">
        <v>0</v>
      </c>
      <c r="S1694" t="s">
        <v>5522</v>
      </c>
      <c r="T1694">
        <v>4686</v>
      </c>
      <c r="U1694" t="s">
        <v>4050</v>
      </c>
      <c r="V1694" t="s">
        <v>4050</v>
      </c>
      <c r="W1694" t="s">
        <v>247</v>
      </c>
      <c r="X1694">
        <v>2665</v>
      </c>
      <c r="Y1694" t="s">
        <v>257</v>
      </c>
      <c r="AA1694">
        <v>187</v>
      </c>
      <c r="AB1694" t="s">
        <v>5523</v>
      </c>
      <c r="AC1694" t="s">
        <v>5522</v>
      </c>
      <c r="AD1694">
        <v>5</v>
      </c>
      <c r="AE1694">
        <v>714225.41</v>
      </c>
      <c r="AF1694">
        <v>6168782.1799999997</v>
      </c>
    </row>
    <row r="1695" spans="1:32" x14ac:dyDescent="0.25">
      <c r="A1695" s="40">
        <v>1693</v>
      </c>
      <c r="B1695" t="s">
        <v>5524</v>
      </c>
      <c r="C1695">
        <v>130</v>
      </c>
      <c r="D1695">
        <v>1978</v>
      </c>
      <c r="E1695">
        <v>0</v>
      </c>
      <c r="F1695">
        <v>4</v>
      </c>
      <c r="H1695">
        <v>1</v>
      </c>
      <c r="J1695">
        <v>1</v>
      </c>
      <c r="K1695" t="s">
        <v>240</v>
      </c>
      <c r="M1695">
        <v>1</v>
      </c>
      <c r="N1695">
        <v>61</v>
      </c>
      <c r="O1695">
        <v>61</v>
      </c>
      <c r="P1695">
        <v>109</v>
      </c>
      <c r="Q1695">
        <v>0</v>
      </c>
      <c r="R1695">
        <v>0</v>
      </c>
      <c r="S1695" t="s">
        <v>5525</v>
      </c>
      <c r="T1695">
        <v>3875</v>
      </c>
      <c r="U1695" t="s">
        <v>4412</v>
      </c>
      <c r="V1695" t="s">
        <v>4412</v>
      </c>
      <c r="W1695" t="s">
        <v>281</v>
      </c>
      <c r="X1695">
        <v>2665</v>
      </c>
      <c r="Y1695" t="s">
        <v>257</v>
      </c>
      <c r="AA1695">
        <v>187</v>
      </c>
      <c r="AB1695" t="s">
        <v>5526</v>
      </c>
      <c r="AC1695" t="s">
        <v>5525</v>
      </c>
      <c r="AD1695">
        <v>5</v>
      </c>
      <c r="AE1695">
        <v>713483.36</v>
      </c>
      <c r="AF1695">
        <v>6169731.1200000001</v>
      </c>
    </row>
    <row r="1696" spans="1:32" x14ac:dyDescent="0.25">
      <c r="A1696" s="40">
        <v>1694</v>
      </c>
      <c r="B1696" t="s">
        <v>5527</v>
      </c>
      <c r="C1696">
        <v>120</v>
      </c>
      <c r="D1696">
        <v>1973</v>
      </c>
      <c r="E1696">
        <v>0</v>
      </c>
      <c r="F1696">
        <v>3</v>
      </c>
      <c r="H1696">
        <v>1</v>
      </c>
      <c r="J1696">
        <v>2</v>
      </c>
      <c r="K1696" t="s">
        <v>260</v>
      </c>
      <c r="M1696">
        <v>1</v>
      </c>
      <c r="N1696">
        <v>109</v>
      </c>
      <c r="O1696">
        <v>109</v>
      </c>
      <c r="P1696">
        <v>109</v>
      </c>
      <c r="Q1696">
        <v>0</v>
      </c>
      <c r="R1696">
        <v>0</v>
      </c>
      <c r="S1696" t="s">
        <v>5528</v>
      </c>
      <c r="T1696">
        <v>6710</v>
      </c>
      <c r="U1696" t="s">
        <v>327</v>
      </c>
      <c r="V1696" t="s">
        <v>327</v>
      </c>
      <c r="W1696" t="s">
        <v>5529</v>
      </c>
      <c r="X1696">
        <v>2625</v>
      </c>
      <c r="Y1696" t="s">
        <v>244</v>
      </c>
      <c r="AA1696">
        <v>187</v>
      </c>
      <c r="AB1696" t="s">
        <v>5530</v>
      </c>
      <c r="AC1696" t="s">
        <v>5528</v>
      </c>
      <c r="AD1696">
        <v>5</v>
      </c>
      <c r="AE1696">
        <v>710715.46</v>
      </c>
      <c r="AF1696">
        <v>6171955.2300000004</v>
      </c>
    </row>
    <row r="1697" spans="1:32" x14ac:dyDescent="0.25">
      <c r="A1697" s="40">
        <v>1695</v>
      </c>
      <c r="B1697" t="s">
        <v>5531</v>
      </c>
      <c r="C1697">
        <v>130</v>
      </c>
      <c r="D1697">
        <v>1977</v>
      </c>
      <c r="E1697">
        <v>0</v>
      </c>
      <c r="F1697">
        <v>4</v>
      </c>
      <c r="H1697">
        <v>1</v>
      </c>
      <c r="J1697">
        <v>1</v>
      </c>
      <c r="K1697" t="s">
        <v>240</v>
      </c>
      <c r="M1697">
        <v>1</v>
      </c>
      <c r="N1697">
        <v>58</v>
      </c>
      <c r="O1697">
        <v>58</v>
      </c>
      <c r="P1697">
        <v>102</v>
      </c>
      <c r="Q1697">
        <v>0</v>
      </c>
      <c r="R1697">
        <v>0</v>
      </c>
      <c r="S1697" t="s">
        <v>5532</v>
      </c>
      <c r="T1697">
        <v>275</v>
      </c>
      <c r="U1697" t="s">
        <v>3090</v>
      </c>
      <c r="V1697" t="s">
        <v>3090</v>
      </c>
      <c r="W1697" t="s">
        <v>558</v>
      </c>
      <c r="X1697">
        <v>2665</v>
      </c>
      <c r="Y1697" t="s">
        <v>257</v>
      </c>
      <c r="AA1697">
        <v>187</v>
      </c>
      <c r="AB1697" t="s">
        <v>5533</v>
      </c>
      <c r="AC1697" t="s">
        <v>5532</v>
      </c>
      <c r="AD1697">
        <v>5</v>
      </c>
      <c r="AE1697">
        <v>713480.3</v>
      </c>
      <c r="AF1697">
        <v>6169540.8700000001</v>
      </c>
    </row>
    <row r="1698" spans="1:32" x14ac:dyDescent="0.25">
      <c r="A1698" s="40">
        <v>1696</v>
      </c>
      <c r="B1698" t="s">
        <v>5534</v>
      </c>
      <c r="C1698">
        <v>130</v>
      </c>
      <c r="D1698">
        <v>1977</v>
      </c>
      <c r="E1698">
        <v>0</v>
      </c>
      <c r="F1698">
        <v>4</v>
      </c>
      <c r="H1698">
        <v>1</v>
      </c>
      <c r="J1698">
        <v>1</v>
      </c>
      <c r="K1698" t="s">
        <v>240</v>
      </c>
      <c r="M1698">
        <v>1</v>
      </c>
      <c r="N1698">
        <v>59</v>
      </c>
      <c r="O1698">
        <v>59</v>
      </c>
      <c r="P1698">
        <v>104</v>
      </c>
      <c r="Q1698">
        <v>0</v>
      </c>
      <c r="R1698">
        <v>0</v>
      </c>
      <c r="S1698" t="s">
        <v>5535</v>
      </c>
      <c r="T1698">
        <v>1075</v>
      </c>
      <c r="U1698" t="s">
        <v>4508</v>
      </c>
      <c r="V1698" t="s">
        <v>4508</v>
      </c>
      <c r="W1698" t="s">
        <v>253</v>
      </c>
      <c r="X1698">
        <v>2665</v>
      </c>
      <c r="Y1698" t="s">
        <v>257</v>
      </c>
      <c r="AA1698">
        <v>187</v>
      </c>
      <c r="AB1698" t="s">
        <v>5536</v>
      </c>
      <c r="AC1698" t="s">
        <v>5535</v>
      </c>
      <c r="AD1698">
        <v>5</v>
      </c>
      <c r="AE1698">
        <v>713611.81</v>
      </c>
      <c r="AF1698">
        <v>6169455.6900000004</v>
      </c>
    </row>
    <row r="1699" spans="1:32" x14ac:dyDescent="0.25">
      <c r="A1699" s="40">
        <v>1697</v>
      </c>
      <c r="B1699" t="s">
        <v>5537</v>
      </c>
      <c r="C1699">
        <v>120</v>
      </c>
      <c r="D1699">
        <v>1979</v>
      </c>
      <c r="E1699">
        <v>0</v>
      </c>
      <c r="F1699">
        <v>3</v>
      </c>
      <c r="H1699">
        <v>1</v>
      </c>
      <c r="J1699">
        <v>7</v>
      </c>
      <c r="K1699" t="s">
        <v>253</v>
      </c>
      <c r="M1699">
        <v>1</v>
      </c>
      <c r="N1699">
        <v>105</v>
      </c>
      <c r="O1699">
        <v>164</v>
      </c>
      <c r="P1699">
        <v>164</v>
      </c>
      <c r="Q1699">
        <v>0</v>
      </c>
      <c r="R1699">
        <v>0</v>
      </c>
      <c r="S1699" t="s">
        <v>5538</v>
      </c>
      <c r="T1699">
        <v>2236</v>
      </c>
      <c r="U1699" t="s">
        <v>4295</v>
      </c>
      <c r="V1699" t="s">
        <v>4295</v>
      </c>
      <c r="W1699" t="s">
        <v>454</v>
      </c>
      <c r="X1699">
        <v>2665</v>
      </c>
      <c r="Y1699" t="s">
        <v>257</v>
      </c>
      <c r="AA1699">
        <v>187</v>
      </c>
      <c r="AB1699" t="s">
        <v>5539</v>
      </c>
      <c r="AC1699" t="s">
        <v>5538</v>
      </c>
      <c r="AD1699">
        <v>5</v>
      </c>
      <c r="AE1699">
        <v>713285.76</v>
      </c>
      <c r="AF1699">
        <v>6168641.1600000001</v>
      </c>
    </row>
    <row r="1700" spans="1:32" x14ac:dyDescent="0.25">
      <c r="A1700" s="40">
        <v>1698</v>
      </c>
      <c r="B1700" t="s">
        <v>5540</v>
      </c>
      <c r="C1700">
        <v>120</v>
      </c>
      <c r="D1700">
        <v>1968</v>
      </c>
      <c r="E1700">
        <v>0</v>
      </c>
      <c r="F1700">
        <v>3</v>
      </c>
      <c r="H1700">
        <v>1</v>
      </c>
      <c r="J1700">
        <v>1</v>
      </c>
      <c r="K1700" t="s">
        <v>240</v>
      </c>
      <c r="M1700">
        <v>1</v>
      </c>
      <c r="N1700">
        <v>141</v>
      </c>
      <c r="O1700">
        <v>141</v>
      </c>
      <c r="P1700">
        <v>141</v>
      </c>
      <c r="Q1700">
        <v>0</v>
      </c>
      <c r="R1700">
        <v>0</v>
      </c>
      <c r="S1700" t="s">
        <v>5541</v>
      </c>
      <c r="T1700">
        <v>6391</v>
      </c>
      <c r="U1700" t="s">
        <v>539</v>
      </c>
      <c r="V1700" t="s">
        <v>539</v>
      </c>
      <c r="W1700" t="s">
        <v>1061</v>
      </c>
      <c r="X1700">
        <v>2625</v>
      </c>
      <c r="Y1700" t="s">
        <v>244</v>
      </c>
      <c r="AA1700">
        <v>187</v>
      </c>
      <c r="AB1700" t="s">
        <v>5542</v>
      </c>
      <c r="AC1700" t="s">
        <v>5541</v>
      </c>
      <c r="AD1700">
        <v>5</v>
      </c>
      <c r="AE1700">
        <v>711199.26</v>
      </c>
      <c r="AF1700">
        <v>6172011.5999999996</v>
      </c>
    </row>
    <row r="1701" spans="1:32" x14ac:dyDescent="0.25">
      <c r="A1701" s="40">
        <v>1699</v>
      </c>
      <c r="B1701" t="s">
        <v>5543</v>
      </c>
      <c r="C1701">
        <v>120</v>
      </c>
      <c r="D1701">
        <v>1742</v>
      </c>
      <c r="E1701">
        <v>1981</v>
      </c>
      <c r="F1701">
        <v>7</v>
      </c>
      <c r="H1701">
        <v>4</v>
      </c>
      <c r="J1701">
        <v>2</v>
      </c>
      <c r="K1701" t="s">
        <v>260</v>
      </c>
      <c r="M1701">
        <v>1</v>
      </c>
      <c r="N1701">
        <v>72</v>
      </c>
      <c r="O1701">
        <v>72</v>
      </c>
      <c r="P1701">
        <v>125</v>
      </c>
      <c r="Q1701">
        <v>0</v>
      </c>
      <c r="R1701">
        <v>0</v>
      </c>
      <c r="S1701" t="s">
        <v>5544</v>
      </c>
      <c r="T1701">
        <v>6750</v>
      </c>
      <c r="U1701" t="s">
        <v>4519</v>
      </c>
      <c r="V1701" t="s">
        <v>4519</v>
      </c>
      <c r="W1701" t="s">
        <v>869</v>
      </c>
      <c r="X1701">
        <v>2665</v>
      </c>
      <c r="Y1701" t="s">
        <v>257</v>
      </c>
      <c r="AA1701">
        <v>187</v>
      </c>
      <c r="AB1701" t="s">
        <v>5545</v>
      </c>
      <c r="AC1701" t="s">
        <v>5544</v>
      </c>
      <c r="AD1701">
        <v>5</v>
      </c>
      <c r="AE1701">
        <v>712724.14</v>
      </c>
      <c r="AF1701">
        <v>6168946.8399999999</v>
      </c>
    </row>
    <row r="1702" spans="1:32" x14ac:dyDescent="0.25">
      <c r="A1702" s="40">
        <v>1700</v>
      </c>
      <c r="B1702" t="s">
        <v>5546</v>
      </c>
      <c r="C1702">
        <v>120</v>
      </c>
      <c r="D1702">
        <v>1986</v>
      </c>
      <c r="E1702">
        <v>1993</v>
      </c>
      <c r="F1702">
        <v>4</v>
      </c>
      <c r="H1702">
        <v>1</v>
      </c>
      <c r="J1702">
        <v>7</v>
      </c>
      <c r="K1702" t="s">
        <v>253</v>
      </c>
      <c r="L1702">
        <v>1</v>
      </c>
      <c r="M1702">
        <v>1</v>
      </c>
      <c r="N1702">
        <v>151</v>
      </c>
      <c r="O1702">
        <v>151</v>
      </c>
      <c r="P1702">
        <v>217</v>
      </c>
      <c r="Q1702">
        <v>0</v>
      </c>
      <c r="R1702">
        <v>0</v>
      </c>
      <c r="S1702" t="s">
        <v>5547</v>
      </c>
      <c r="T1702">
        <v>5510</v>
      </c>
      <c r="U1702" t="s">
        <v>3897</v>
      </c>
      <c r="V1702" t="s">
        <v>3897</v>
      </c>
      <c r="W1702" t="s">
        <v>385</v>
      </c>
      <c r="X1702">
        <v>2625</v>
      </c>
      <c r="Y1702" t="s">
        <v>244</v>
      </c>
      <c r="AA1702">
        <v>187</v>
      </c>
      <c r="AB1702" t="s">
        <v>5548</v>
      </c>
      <c r="AC1702" t="s">
        <v>5547</v>
      </c>
      <c r="AD1702">
        <v>5</v>
      </c>
      <c r="AE1702">
        <v>711833.78</v>
      </c>
      <c r="AF1702">
        <v>6170458.1799999997</v>
      </c>
    </row>
    <row r="1703" spans="1:32" x14ac:dyDescent="0.25">
      <c r="A1703" s="40">
        <v>1701</v>
      </c>
      <c r="B1703" t="s">
        <v>5549</v>
      </c>
      <c r="C1703">
        <v>120</v>
      </c>
      <c r="D1703">
        <v>1972</v>
      </c>
      <c r="E1703">
        <v>0</v>
      </c>
      <c r="F1703">
        <v>3</v>
      </c>
      <c r="H1703">
        <v>1</v>
      </c>
      <c r="J1703">
        <v>2</v>
      </c>
      <c r="K1703" t="s">
        <v>260</v>
      </c>
      <c r="M1703">
        <v>1</v>
      </c>
      <c r="N1703">
        <v>149</v>
      </c>
      <c r="O1703">
        <v>149</v>
      </c>
      <c r="P1703">
        <v>149</v>
      </c>
      <c r="Q1703">
        <v>0</v>
      </c>
      <c r="R1703">
        <v>0</v>
      </c>
      <c r="S1703" t="s">
        <v>5550</v>
      </c>
      <c r="T1703">
        <v>6178</v>
      </c>
      <c r="U1703" t="s">
        <v>2647</v>
      </c>
      <c r="V1703" t="s">
        <v>2647</v>
      </c>
      <c r="W1703" t="s">
        <v>1101</v>
      </c>
      <c r="X1703">
        <v>2625</v>
      </c>
      <c r="Y1703" t="s">
        <v>244</v>
      </c>
      <c r="AA1703">
        <v>187</v>
      </c>
      <c r="AB1703" t="s">
        <v>5551</v>
      </c>
      <c r="AC1703" t="s">
        <v>5550</v>
      </c>
      <c r="AD1703">
        <v>5</v>
      </c>
      <c r="AE1703">
        <v>711774.27</v>
      </c>
      <c r="AF1703">
        <v>6171675.9800000004</v>
      </c>
    </row>
    <row r="1704" spans="1:32" x14ac:dyDescent="0.25">
      <c r="A1704" s="40">
        <v>1702</v>
      </c>
      <c r="B1704" t="s">
        <v>5552</v>
      </c>
      <c r="C1704">
        <v>130</v>
      </c>
      <c r="D1704">
        <v>1978</v>
      </c>
      <c r="E1704">
        <v>0</v>
      </c>
      <c r="F1704">
        <v>4</v>
      </c>
      <c r="H1704">
        <v>1</v>
      </c>
      <c r="J1704">
        <v>1</v>
      </c>
      <c r="K1704" t="s">
        <v>240</v>
      </c>
      <c r="M1704">
        <v>1</v>
      </c>
      <c r="N1704">
        <v>61</v>
      </c>
      <c r="O1704">
        <v>61</v>
      </c>
      <c r="P1704">
        <v>109</v>
      </c>
      <c r="Q1704">
        <v>0</v>
      </c>
      <c r="R1704">
        <v>0</v>
      </c>
      <c r="S1704" t="s">
        <v>5553</v>
      </c>
      <c r="T1704">
        <v>7375</v>
      </c>
      <c r="U1704" t="s">
        <v>4405</v>
      </c>
      <c r="V1704" t="s">
        <v>4405</v>
      </c>
      <c r="W1704" t="s">
        <v>308</v>
      </c>
      <c r="X1704">
        <v>2665</v>
      </c>
      <c r="Y1704" t="s">
        <v>257</v>
      </c>
      <c r="AA1704">
        <v>187</v>
      </c>
      <c r="AB1704" t="s">
        <v>5554</v>
      </c>
      <c r="AC1704" t="s">
        <v>5553</v>
      </c>
      <c r="AD1704">
        <v>5</v>
      </c>
      <c r="AE1704">
        <v>713767.32</v>
      </c>
      <c r="AF1704">
        <v>6169548.1100000003</v>
      </c>
    </row>
    <row r="1705" spans="1:32" x14ac:dyDescent="0.25">
      <c r="A1705" s="40">
        <v>1703</v>
      </c>
      <c r="B1705" t="s">
        <v>5555</v>
      </c>
      <c r="C1705">
        <v>120</v>
      </c>
      <c r="D1705">
        <v>1970</v>
      </c>
      <c r="E1705">
        <v>0</v>
      </c>
      <c r="F1705">
        <v>4</v>
      </c>
      <c r="H1705">
        <v>1</v>
      </c>
      <c r="J1705">
        <v>2</v>
      </c>
      <c r="K1705" t="s">
        <v>260</v>
      </c>
      <c r="L1705">
        <v>2</v>
      </c>
      <c r="M1705">
        <v>1</v>
      </c>
      <c r="N1705">
        <v>143</v>
      </c>
      <c r="O1705">
        <v>143</v>
      </c>
      <c r="P1705">
        <v>143</v>
      </c>
      <c r="Q1705">
        <v>0</v>
      </c>
      <c r="R1705">
        <v>0</v>
      </c>
      <c r="S1705" t="s">
        <v>5556</v>
      </c>
      <c r="T1705">
        <v>7882</v>
      </c>
      <c r="U1705" t="s">
        <v>372</v>
      </c>
      <c r="V1705" t="s">
        <v>372</v>
      </c>
      <c r="W1705" t="s">
        <v>466</v>
      </c>
      <c r="X1705">
        <v>2625</v>
      </c>
      <c r="Y1705" t="s">
        <v>244</v>
      </c>
      <c r="AA1705">
        <v>187</v>
      </c>
      <c r="AB1705" t="s">
        <v>5557</v>
      </c>
      <c r="AC1705" t="s">
        <v>5556</v>
      </c>
      <c r="AD1705">
        <v>5</v>
      </c>
      <c r="AE1705">
        <v>711819.95</v>
      </c>
      <c r="AF1705">
        <v>6171727.3399999999</v>
      </c>
    </row>
    <row r="1706" spans="1:32" x14ac:dyDescent="0.25">
      <c r="A1706" s="40">
        <v>1704</v>
      </c>
      <c r="B1706" t="s">
        <v>5558</v>
      </c>
      <c r="C1706">
        <v>440</v>
      </c>
      <c r="D1706">
        <v>1969</v>
      </c>
      <c r="E1706">
        <v>0</v>
      </c>
      <c r="F1706">
        <v>1</v>
      </c>
      <c r="H1706">
        <v>1</v>
      </c>
      <c r="J1706">
        <v>1</v>
      </c>
      <c r="K1706" t="s">
        <v>240</v>
      </c>
      <c r="M1706">
        <v>1</v>
      </c>
      <c r="N1706">
        <v>428</v>
      </c>
      <c r="O1706">
        <v>428</v>
      </c>
      <c r="P1706">
        <v>0</v>
      </c>
      <c r="Q1706">
        <v>428</v>
      </c>
      <c r="R1706">
        <v>0</v>
      </c>
      <c r="S1706" t="s">
        <v>5559</v>
      </c>
      <c r="T1706">
        <v>9267</v>
      </c>
      <c r="U1706" t="s">
        <v>2485</v>
      </c>
      <c r="V1706" t="s">
        <v>2485</v>
      </c>
      <c r="W1706" t="s">
        <v>1109</v>
      </c>
      <c r="X1706">
        <v>2665</v>
      </c>
      <c r="Y1706" t="s">
        <v>257</v>
      </c>
      <c r="AA1706">
        <v>187</v>
      </c>
      <c r="AB1706" t="s">
        <v>4558</v>
      </c>
      <c r="AC1706" t="s">
        <v>5559</v>
      </c>
      <c r="AD1706">
        <v>5</v>
      </c>
      <c r="AE1706">
        <v>712917.1</v>
      </c>
      <c r="AF1706">
        <v>6169654.0800000001</v>
      </c>
    </row>
    <row r="1707" spans="1:32" x14ac:dyDescent="0.25">
      <c r="A1707" s="40">
        <v>1705</v>
      </c>
      <c r="B1707" t="s">
        <v>5560</v>
      </c>
      <c r="C1707">
        <v>130</v>
      </c>
      <c r="D1707">
        <v>1977</v>
      </c>
      <c r="E1707">
        <v>0</v>
      </c>
      <c r="F1707">
        <v>4</v>
      </c>
      <c r="H1707">
        <v>1</v>
      </c>
      <c r="J1707">
        <v>1</v>
      </c>
      <c r="K1707" t="s">
        <v>240</v>
      </c>
      <c r="M1707">
        <v>1</v>
      </c>
      <c r="N1707">
        <v>58</v>
      </c>
      <c r="O1707">
        <v>58</v>
      </c>
      <c r="P1707">
        <v>102</v>
      </c>
      <c r="Q1707">
        <v>0</v>
      </c>
      <c r="R1707">
        <v>0</v>
      </c>
      <c r="S1707" t="s">
        <v>5561</v>
      </c>
      <c r="T1707">
        <v>275</v>
      </c>
      <c r="U1707" t="s">
        <v>3090</v>
      </c>
      <c r="V1707" t="s">
        <v>3090</v>
      </c>
      <c r="W1707" t="s">
        <v>295</v>
      </c>
      <c r="X1707">
        <v>2665</v>
      </c>
      <c r="Y1707" t="s">
        <v>257</v>
      </c>
      <c r="AA1707">
        <v>187</v>
      </c>
      <c r="AB1707" t="s">
        <v>5562</v>
      </c>
      <c r="AC1707" t="s">
        <v>5561</v>
      </c>
      <c r="AD1707">
        <v>5</v>
      </c>
      <c r="AE1707">
        <v>713483.19</v>
      </c>
      <c r="AF1707">
        <v>6169536.1500000004</v>
      </c>
    </row>
    <row r="1708" spans="1:32" x14ac:dyDescent="0.25">
      <c r="A1708" s="40">
        <v>1706</v>
      </c>
      <c r="B1708" t="s">
        <v>5563</v>
      </c>
      <c r="C1708">
        <v>130</v>
      </c>
      <c r="D1708">
        <v>1978</v>
      </c>
      <c r="E1708">
        <v>0</v>
      </c>
      <c r="F1708">
        <v>1</v>
      </c>
      <c r="H1708">
        <v>5</v>
      </c>
      <c r="J1708">
        <v>7</v>
      </c>
      <c r="K1708" t="s">
        <v>253</v>
      </c>
      <c r="M1708">
        <v>1</v>
      </c>
      <c r="N1708">
        <v>75</v>
      </c>
      <c r="O1708">
        <v>75</v>
      </c>
      <c r="P1708">
        <v>125</v>
      </c>
      <c r="Q1708">
        <v>0</v>
      </c>
      <c r="R1708">
        <v>0</v>
      </c>
      <c r="S1708" t="s">
        <v>5564</v>
      </c>
      <c r="T1708">
        <v>2556</v>
      </c>
      <c r="U1708" t="s">
        <v>317</v>
      </c>
      <c r="V1708" t="s">
        <v>317</v>
      </c>
      <c r="W1708" t="s">
        <v>393</v>
      </c>
      <c r="X1708">
        <v>2625</v>
      </c>
      <c r="Y1708" t="s">
        <v>244</v>
      </c>
      <c r="AA1708">
        <v>187</v>
      </c>
      <c r="AB1708" t="s">
        <v>5565</v>
      </c>
      <c r="AC1708" t="s">
        <v>5564</v>
      </c>
      <c r="AD1708">
        <v>5</v>
      </c>
      <c r="AE1708">
        <v>711799.08</v>
      </c>
      <c r="AF1708">
        <v>6172574.6900000004</v>
      </c>
    </row>
    <row r="1709" spans="1:32" x14ac:dyDescent="0.25">
      <c r="A1709" s="40">
        <v>1707</v>
      </c>
      <c r="B1709" t="s">
        <v>5566</v>
      </c>
      <c r="C1709">
        <v>120</v>
      </c>
      <c r="D1709">
        <v>2011</v>
      </c>
      <c r="E1709">
        <v>0</v>
      </c>
      <c r="F1709">
        <v>4</v>
      </c>
      <c r="H1709">
        <v>1</v>
      </c>
      <c r="J1709">
        <v>2</v>
      </c>
      <c r="K1709" t="s">
        <v>260</v>
      </c>
      <c r="L1709">
        <v>90</v>
      </c>
      <c r="M1709">
        <v>1</v>
      </c>
      <c r="N1709">
        <v>223</v>
      </c>
      <c r="O1709">
        <v>223</v>
      </c>
      <c r="P1709">
        <v>170</v>
      </c>
      <c r="Q1709">
        <v>0</v>
      </c>
      <c r="R1709">
        <v>0</v>
      </c>
      <c r="S1709" t="s">
        <v>5567</v>
      </c>
      <c r="T1709">
        <v>2876</v>
      </c>
      <c r="U1709" t="s">
        <v>3107</v>
      </c>
      <c r="V1709" t="s">
        <v>3107</v>
      </c>
      <c r="W1709" t="s">
        <v>385</v>
      </c>
      <c r="X1709">
        <v>2665</v>
      </c>
      <c r="Y1709" t="s">
        <v>257</v>
      </c>
      <c r="AA1709">
        <v>187</v>
      </c>
      <c r="AB1709" t="s">
        <v>5568</v>
      </c>
      <c r="AC1709" t="s">
        <v>5567</v>
      </c>
      <c r="AD1709">
        <v>5</v>
      </c>
      <c r="AE1709">
        <v>714034.7</v>
      </c>
      <c r="AF1709">
        <v>6169086.6600000001</v>
      </c>
    </row>
    <row r="1710" spans="1:32" x14ac:dyDescent="0.25">
      <c r="A1710" s="40">
        <v>1708</v>
      </c>
      <c r="B1710" t="s">
        <v>5569</v>
      </c>
      <c r="C1710">
        <v>120</v>
      </c>
      <c r="D1710">
        <v>1990</v>
      </c>
      <c r="E1710">
        <v>0</v>
      </c>
      <c r="F1710">
        <v>4</v>
      </c>
      <c r="H1710">
        <v>1</v>
      </c>
      <c r="J1710">
        <v>2</v>
      </c>
      <c r="K1710" t="s">
        <v>260</v>
      </c>
      <c r="M1710">
        <v>1</v>
      </c>
      <c r="N1710">
        <v>138</v>
      </c>
      <c r="O1710">
        <v>138</v>
      </c>
      <c r="P1710">
        <v>138</v>
      </c>
      <c r="Q1710">
        <v>0</v>
      </c>
      <c r="R1710">
        <v>0</v>
      </c>
      <c r="S1710" t="s">
        <v>5570</v>
      </c>
      <c r="T1710">
        <v>4686</v>
      </c>
      <c r="U1710" t="s">
        <v>4050</v>
      </c>
      <c r="V1710" t="s">
        <v>4050</v>
      </c>
      <c r="W1710" t="s">
        <v>811</v>
      </c>
      <c r="X1710">
        <v>2665</v>
      </c>
      <c r="Y1710" t="s">
        <v>257</v>
      </c>
      <c r="AA1710">
        <v>187</v>
      </c>
      <c r="AB1710" t="s">
        <v>5571</v>
      </c>
      <c r="AC1710" t="s">
        <v>5570</v>
      </c>
      <c r="AD1710">
        <v>5</v>
      </c>
      <c r="AE1710">
        <v>714215.78</v>
      </c>
      <c r="AF1710">
        <v>6168729.5</v>
      </c>
    </row>
    <row r="1711" spans="1:32" x14ac:dyDescent="0.25">
      <c r="A1711" s="40">
        <v>1709</v>
      </c>
      <c r="B1711" t="s">
        <v>5572</v>
      </c>
      <c r="C1711">
        <v>120</v>
      </c>
      <c r="D1711">
        <v>1957</v>
      </c>
      <c r="E1711">
        <v>1979</v>
      </c>
      <c r="F1711">
        <v>3</v>
      </c>
      <c r="H1711">
        <v>1</v>
      </c>
      <c r="J1711">
        <v>2</v>
      </c>
      <c r="K1711" t="s">
        <v>247</v>
      </c>
      <c r="M1711">
        <v>1</v>
      </c>
      <c r="N1711">
        <v>201</v>
      </c>
      <c r="O1711">
        <v>201</v>
      </c>
      <c r="P1711">
        <v>201</v>
      </c>
      <c r="Q1711">
        <v>0</v>
      </c>
      <c r="R1711">
        <v>0</v>
      </c>
      <c r="S1711" t="s">
        <v>5573</v>
      </c>
      <c r="T1711">
        <v>2982</v>
      </c>
      <c r="U1711" t="s">
        <v>4515</v>
      </c>
      <c r="V1711" t="s">
        <v>4515</v>
      </c>
      <c r="W1711" t="s">
        <v>413</v>
      </c>
      <c r="X1711">
        <v>2665</v>
      </c>
      <c r="Y1711" t="s">
        <v>257</v>
      </c>
      <c r="AA1711">
        <v>187</v>
      </c>
      <c r="AB1711" t="s">
        <v>5574</v>
      </c>
      <c r="AC1711" t="s">
        <v>5573</v>
      </c>
      <c r="AD1711">
        <v>5</v>
      </c>
      <c r="AE1711">
        <v>714176.27</v>
      </c>
      <c r="AF1711">
        <v>6169004.3499999996</v>
      </c>
    </row>
    <row r="1712" spans="1:32" x14ac:dyDescent="0.25">
      <c r="A1712" s="40">
        <v>1710</v>
      </c>
      <c r="B1712" t="s">
        <v>5575</v>
      </c>
      <c r="C1712">
        <v>130</v>
      </c>
      <c r="D1712">
        <v>1977</v>
      </c>
      <c r="E1712">
        <v>0</v>
      </c>
      <c r="F1712">
        <v>4</v>
      </c>
      <c r="H1712">
        <v>1</v>
      </c>
      <c r="J1712">
        <v>1</v>
      </c>
      <c r="K1712" t="s">
        <v>240</v>
      </c>
      <c r="M1712">
        <v>1</v>
      </c>
      <c r="N1712">
        <v>58</v>
      </c>
      <c r="O1712">
        <v>58</v>
      </c>
      <c r="P1712">
        <v>102</v>
      </c>
      <c r="Q1712">
        <v>0</v>
      </c>
      <c r="R1712">
        <v>0</v>
      </c>
      <c r="S1712" t="s">
        <v>5576</v>
      </c>
      <c r="T1712">
        <v>1075</v>
      </c>
      <c r="U1712" t="s">
        <v>4508</v>
      </c>
      <c r="V1712" t="s">
        <v>4508</v>
      </c>
      <c r="W1712" t="s">
        <v>454</v>
      </c>
      <c r="X1712">
        <v>2665</v>
      </c>
      <c r="Y1712" t="s">
        <v>257</v>
      </c>
      <c r="AA1712">
        <v>187</v>
      </c>
      <c r="AB1712" t="s">
        <v>5577</v>
      </c>
      <c r="AC1712" t="s">
        <v>5576</v>
      </c>
      <c r="AD1712">
        <v>5</v>
      </c>
      <c r="AE1712">
        <v>713635.11</v>
      </c>
      <c r="AF1712">
        <v>6169493.04</v>
      </c>
    </row>
    <row r="1713" spans="1:32" x14ac:dyDescent="0.25">
      <c r="A1713" s="40">
        <v>1711</v>
      </c>
      <c r="B1713" t="s">
        <v>5578</v>
      </c>
      <c r="C1713">
        <v>130</v>
      </c>
      <c r="D1713">
        <v>1978</v>
      </c>
      <c r="E1713">
        <v>0</v>
      </c>
      <c r="F1713">
        <v>1</v>
      </c>
      <c r="H1713">
        <v>5</v>
      </c>
      <c r="J1713">
        <v>1</v>
      </c>
      <c r="K1713" t="s">
        <v>240</v>
      </c>
      <c r="L1713">
        <v>0</v>
      </c>
      <c r="M1713">
        <v>1</v>
      </c>
      <c r="N1713">
        <v>129</v>
      </c>
      <c r="O1713">
        <v>129</v>
      </c>
      <c r="P1713">
        <v>129</v>
      </c>
      <c r="Q1713">
        <v>0</v>
      </c>
      <c r="R1713">
        <v>0</v>
      </c>
      <c r="S1713" t="s">
        <v>5579</v>
      </c>
      <c r="T1713">
        <v>2556</v>
      </c>
      <c r="U1713" t="s">
        <v>317</v>
      </c>
      <c r="V1713" t="s">
        <v>317</v>
      </c>
      <c r="W1713" t="s">
        <v>466</v>
      </c>
      <c r="X1713">
        <v>2625</v>
      </c>
      <c r="Y1713" t="s">
        <v>244</v>
      </c>
      <c r="AA1713">
        <v>187</v>
      </c>
      <c r="AB1713" t="s">
        <v>5580</v>
      </c>
      <c r="AC1713" t="s">
        <v>5579</v>
      </c>
      <c r="AD1713">
        <v>5</v>
      </c>
      <c r="AE1713">
        <v>711868.38</v>
      </c>
      <c r="AF1713">
        <v>6172544.1799999997</v>
      </c>
    </row>
    <row r="1714" spans="1:32" x14ac:dyDescent="0.25">
      <c r="A1714" s="40">
        <v>1712</v>
      </c>
      <c r="B1714" t="s">
        <v>5581</v>
      </c>
      <c r="C1714">
        <v>120</v>
      </c>
      <c r="D1714">
        <v>1956</v>
      </c>
      <c r="E1714">
        <v>2012</v>
      </c>
      <c r="F1714">
        <v>5</v>
      </c>
      <c r="H1714">
        <v>1</v>
      </c>
      <c r="J1714">
        <v>2</v>
      </c>
      <c r="K1714" t="s">
        <v>260</v>
      </c>
      <c r="M1714">
        <v>1</v>
      </c>
      <c r="N1714">
        <v>159</v>
      </c>
      <c r="O1714">
        <v>159</v>
      </c>
      <c r="P1714">
        <v>159</v>
      </c>
      <c r="Q1714">
        <v>0</v>
      </c>
      <c r="R1714">
        <v>0</v>
      </c>
      <c r="S1714" t="s">
        <v>5582</v>
      </c>
      <c r="T1714">
        <v>2982</v>
      </c>
      <c r="U1714" t="s">
        <v>4515</v>
      </c>
      <c r="V1714" t="s">
        <v>4515</v>
      </c>
      <c r="W1714" t="s">
        <v>721</v>
      </c>
      <c r="X1714">
        <v>2665</v>
      </c>
      <c r="Y1714" t="s">
        <v>257</v>
      </c>
      <c r="AA1714">
        <v>187</v>
      </c>
      <c r="AB1714" t="s">
        <v>5583</v>
      </c>
      <c r="AC1714" t="s">
        <v>5582</v>
      </c>
      <c r="AD1714">
        <v>5</v>
      </c>
      <c r="AE1714">
        <v>714173.58</v>
      </c>
      <c r="AF1714">
        <v>6169027.6900000004</v>
      </c>
    </row>
    <row r="1715" spans="1:32" x14ac:dyDescent="0.25">
      <c r="A1715" s="40">
        <v>1713</v>
      </c>
      <c r="B1715" t="s">
        <v>5584</v>
      </c>
      <c r="C1715">
        <v>140</v>
      </c>
      <c r="D1715">
        <v>1992</v>
      </c>
      <c r="E1715">
        <v>0</v>
      </c>
      <c r="F1715">
        <v>3</v>
      </c>
      <c r="H1715">
        <v>1</v>
      </c>
      <c r="J1715">
        <v>1</v>
      </c>
      <c r="K1715" t="s">
        <v>240</v>
      </c>
      <c r="M1715">
        <v>2</v>
      </c>
      <c r="N1715">
        <v>325</v>
      </c>
      <c r="O1715">
        <v>650</v>
      </c>
      <c r="P1715">
        <v>650</v>
      </c>
      <c r="Q1715">
        <v>0</v>
      </c>
      <c r="R1715">
        <v>0</v>
      </c>
      <c r="S1715" t="s">
        <v>5585</v>
      </c>
      <c r="T1715">
        <v>4750</v>
      </c>
      <c r="U1715" t="s">
        <v>4902</v>
      </c>
      <c r="V1715" t="s">
        <v>4902</v>
      </c>
      <c r="W1715" t="s">
        <v>515</v>
      </c>
      <c r="X1715">
        <v>2625</v>
      </c>
      <c r="Y1715" t="s">
        <v>244</v>
      </c>
      <c r="AA1715">
        <v>187</v>
      </c>
      <c r="AB1715" t="s">
        <v>4903</v>
      </c>
      <c r="AC1715" t="s">
        <v>5585</v>
      </c>
      <c r="AD1715">
        <v>5</v>
      </c>
      <c r="AE1715">
        <v>711584.59</v>
      </c>
      <c r="AF1715">
        <v>6172588.2599999998</v>
      </c>
    </row>
    <row r="1716" spans="1:32" x14ac:dyDescent="0.25">
      <c r="A1716" s="40">
        <v>1714</v>
      </c>
      <c r="B1716" t="s">
        <v>5586</v>
      </c>
      <c r="C1716">
        <v>130</v>
      </c>
      <c r="D1716">
        <v>1977</v>
      </c>
      <c r="E1716">
        <v>0</v>
      </c>
      <c r="F1716">
        <v>4</v>
      </c>
      <c r="H1716">
        <v>1</v>
      </c>
      <c r="J1716">
        <v>1</v>
      </c>
      <c r="K1716" t="s">
        <v>240</v>
      </c>
      <c r="M1716">
        <v>1</v>
      </c>
      <c r="N1716">
        <v>58</v>
      </c>
      <c r="O1716">
        <v>58</v>
      </c>
      <c r="P1716">
        <v>102</v>
      </c>
      <c r="Q1716">
        <v>0</v>
      </c>
      <c r="R1716">
        <v>0</v>
      </c>
      <c r="S1716" t="s">
        <v>5587</v>
      </c>
      <c r="T1716">
        <v>275</v>
      </c>
      <c r="U1716" t="s">
        <v>3090</v>
      </c>
      <c r="V1716" t="s">
        <v>3090</v>
      </c>
      <c r="W1716" t="s">
        <v>356</v>
      </c>
      <c r="X1716">
        <v>2665</v>
      </c>
      <c r="Y1716" t="s">
        <v>257</v>
      </c>
      <c r="AA1716">
        <v>187</v>
      </c>
      <c r="AB1716" t="s">
        <v>5588</v>
      </c>
      <c r="AC1716" t="s">
        <v>5587</v>
      </c>
      <c r="AD1716">
        <v>5</v>
      </c>
      <c r="AE1716">
        <v>713528.49</v>
      </c>
      <c r="AF1716">
        <v>6169536.54</v>
      </c>
    </row>
    <row r="1717" spans="1:32" x14ac:dyDescent="0.25">
      <c r="A1717" s="40">
        <v>1715</v>
      </c>
      <c r="B1717" t="s">
        <v>5589</v>
      </c>
      <c r="C1717">
        <v>130</v>
      </c>
      <c r="D1717">
        <v>1978</v>
      </c>
      <c r="E1717">
        <v>0</v>
      </c>
      <c r="F1717">
        <v>1</v>
      </c>
      <c r="H1717">
        <v>5</v>
      </c>
      <c r="J1717">
        <v>1</v>
      </c>
      <c r="K1717" t="s">
        <v>240</v>
      </c>
      <c r="L1717">
        <v>0</v>
      </c>
      <c r="M1717">
        <v>1</v>
      </c>
      <c r="N1717">
        <v>101</v>
      </c>
      <c r="O1717">
        <v>101</v>
      </c>
      <c r="P1717">
        <v>101</v>
      </c>
      <c r="Q1717">
        <v>0</v>
      </c>
      <c r="R1717">
        <v>0</v>
      </c>
      <c r="S1717" t="s">
        <v>5590</v>
      </c>
      <c r="T1717">
        <v>2556</v>
      </c>
      <c r="U1717" t="s">
        <v>317</v>
      </c>
      <c r="V1717" t="s">
        <v>317</v>
      </c>
      <c r="W1717" t="s">
        <v>1728</v>
      </c>
      <c r="X1717">
        <v>2625</v>
      </c>
      <c r="Y1717" t="s">
        <v>244</v>
      </c>
      <c r="AA1717">
        <v>187</v>
      </c>
      <c r="AB1717" t="s">
        <v>5591</v>
      </c>
      <c r="AC1717" t="s">
        <v>5590</v>
      </c>
      <c r="AD1717">
        <v>5</v>
      </c>
      <c r="AE1717">
        <v>711854.83</v>
      </c>
      <c r="AF1717">
        <v>6172540.6299999999</v>
      </c>
    </row>
    <row r="1718" spans="1:32" x14ac:dyDescent="0.25">
      <c r="A1718" s="40">
        <v>1716</v>
      </c>
      <c r="B1718" t="s">
        <v>5592</v>
      </c>
      <c r="C1718">
        <v>120</v>
      </c>
      <c r="D1718">
        <v>1956</v>
      </c>
      <c r="E1718">
        <v>1977</v>
      </c>
      <c r="F1718">
        <v>5</v>
      </c>
      <c r="H1718">
        <v>1</v>
      </c>
      <c r="J1718">
        <v>2</v>
      </c>
      <c r="K1718" t="s">
        <v>260</v>
      </c>
      <c r="M1718">
        <v>1</v>
      </c>
      <c r="N1718">
        <v>156</v>
      </c>
      <c r="O1718">
        <v>156</v>
      </c>
      <c r="P1718">
        <v>156</v>
      </c>
      <c r="Q1718">
        <v>0</v>
      </c>
      <c r="R1718">
        <v>0</v>
      </c>
      <c r="S1718" t="s">
        <v>5593</v>
      </c>
      <c r="T1718">
        <v>2982</v>
      </c>
      <c r="U1718" t="s">
        <v>4515</v>
      </c>
      <c r="V1718" t="s">
        <v>4515</v>
      </c>
      <c r="W1718" t="s">
        <v>260</v>
      </c>
      <c r="X1718">
        <v>2665</v>
      </c>
      <c r="Y1718" t="s">
        <v>257</v>
      </c>
      <c r="AA1718">
        <v>187</v>
      </c>
      <c r="AB1718" t="s">
        <v>5594</v>
      </c>
      <c r="AC1718" t="s">
        <v>5593</v>
      </c>
      <c r="AD1718">
        <v>5</v>
      </c>
      <c r="AE1718">
        <v>714135.34</v>
      </c>
      <c r="AF1718">
        <v>6169021.6100000003</v>
      </c>
    </row>
    <row r="1719" spans="1:32" x14ac:dyDescent="0.25">
      <c r="A1719" s="40">
        <v>1717</v>
      </c>
      <c r="B1719" t="s">
        <v>5595</v>
      </c>
      <c r="C1719">
        <v>130</v>
      </c>
      <c r="D1719">
        <v>1977</v>
      </c>
      <c r="E1719">
        <v>0</v>
      </c>
      <c r="F1719">
        <v>1</v>
      </c>
      <c r="H1719">
        <v>5</v>
      </c>
      <c r="J1719">
        <v>7</v>
      </c>
      <c r="K1719" t="s">
        <v>253</v>
      </c>
      <c r="L1719">
        <v>2</v>
      </c>
      <c r="M1719">
        <v>1</v>
      </c>
      <c r="N1719">
        <v>79</v>
      </c>
      <c r="O1719">
        <v>79</v>
      </c>
      <c r="P1719">
        <v>131</v>
      </c>
      <c r="Q1719">
        <v>0</v>
      </c>
      <c r="R1719">
        <v>0</v>
      </c>
      <c r="S1719" t="s">
        <v>5596</v>
      </c>
      <c r="T1719">
        <v>2556</v>
      </c>
      <c r="U1719" t="s">
        <v>317</v>
      </c>
      <c r="V1719" t="s">
        <v>317</v>
      </c>
      <c r="W1719" t="s">
        <v>1819</v>
      </c>
      <c r="X1719">
        <v>2625</v>
      </c>
      <c r="Y1719" t="s">
        <v>244</v>
      </c>
      <c r="AA1719">
        <v>187</v>
      </c>
      <c r="AB1719" t="s">
        <v>5597</v>
      </c>
      <c r="AC1719" t="s">
        <v>5596</v>
      </c>
      <c r="AD1719">
        <v>5</v>
      </c>
      <c r="AE1719">
        <v>711834.86</v>
      </c>
      <c r="AF1719">
        <v>6172501.5800000001</v>
      </c>
    </row>
    <row r="1720" spans="1:32" x14ac:dyDescent="0.25">
      <c r="A1720" s="40">
        <v>1718</v>
      </c>
      <c r="B1720" t="s">
        <v>5598</v>
      </c>
      <c r="C1720">
        <v>120</v>
      </c>
      <c r="D1720">
        <v>1956</v>
      </c>
      <c r="E1720">
        <v>1989</v>
      </c>
      <c r="F1720">
        <v>3</v>
      </c>
      <c r="H1720">
        <v>1</v>
      </c>
      <c r="J1720">
        <v>2</v>
      </c>
      <c r="K1720" t="s">
        <v>247</v>
      </c>
      <c r="L1720">
        <v>2</v>
      </c>
      <c r="M1720">
        <v>1</v>
      </c>
      <c r="N1720">
        <v>174</v>
      </c>
      <c r="O1720">
        <v>174</v>
      </c>
      <c r="P1720">
        <v>149</v>
      </c>
      <c r="Q1720">
        <v>0</v>
      </c>
      <c r="R1720">
        <v>0</v>
      </c>
      <c r="S1720" t="s">
        <v>5599</v>
      </c>
      <c r="T1720">
        <v>2982</v>
      </c>
      <c r="U1720" t="s">
        <v>4515</v>
      </c>
      <c r="V1720" t="s">
        <v>4515</v>
      </c>
      <c r="W1720" t="s">
        <v>337</v>
      </c>
      <c r="X1720">
        <v>2665</v>
      </c>
      <c r="Y1720" t="s">
        <v>257</v>
      </c>
      <c r="AA1720">
        <v>187</v>
      </c>
      <c r="AB1720" t="s">
        <v>5600</v>
      </c>
      <c r="AC1720" t="s">
        <v>5599</v>
      </c>
      <c r="AD1720">
        <v>5</v>
      </c>
      <c r="AE1720">
        <v>714116.24</v>
      </c>
      <c r="AF1720">
        <v>6169086.8300000001</v>
      </c>
    </row>
    <row r="1721" spans="1:32" x14ac:dyDescent="0.25">
      <c r="A1721" s="40">
        <v>1719</v>
      </c>
      <c r="B1721" t="s">
        <v>5601</v>
      </c>
      <c r="C1721">
        <v>130</v>
      </c>
      <c r="D1721">
        <v>1978</v>
      </c>
      <c r="E1721">
        <v>0</v>
      </c>
      <c r="F1721">
        <v>4</v>
      </c>
      <c r="H1721">
        <v>1</v>
      </c>
      <c r="J1721">
        <v>1</v>
      </c>
      <c r="K1721" t="s">
        <v>240</v>
      </c>
      <c r="M1721">
        <v>1</v>
      </c>
      <c r="N1721">
        <v>61</v>
      </c>
      <c r="O1721">
        <v>61</v>
      </c>
      <c r="P1721">
        <v>109</v>
      </c>
      <c r="Q1721">
        <v>0</v>
      </c>
      <c r="R1721">
        <v>0</v>
      </c>
      <c r="S1721" t="s">
        <v>5602</v>
      </c>
      <c r="T1721">
        <v>7380</v>
      </c>
      <c r="U1721" t="s">
        <v>5196</v>
      </c>
      <c r="V1721" t="s">
        <v>5196</v>
      </c>
      <c r="W1721" t="s">
        <v>515</v>
      </c>
      <c r="X1721">
        <v>2665</v>
      </c>
      <c r="Y1721" t="s">
        <v>257</v>
      </c>
      <c r="AA1721">
        <v>187</v>
      </c>
      <c r="AB1721" t="s">
        <v>5603</v>
      </c>
      <c r="AC1721" t="s">
        <v>5602</v>
      </c>
      <c r="AD1721">
        <v>5</v>
      </c>
      <c r="AE1721">
        <v>713763.97</v>
      </c>
      <c r="AF1721">
        <v>6169608.1799999997</v>
      </c>
    </row>
    <row r="1722" spans="1:32" x14ac:dyDescent="0.25">
      <c r="A1722" s="40">
        <v>1720</v>
      </c>
      <c r="B1722" t="s">
        <v>5604</v>
      </c>
      <c r="C1722">
        <v>120</v>
      </c>
      <c r="D1722">
        <v>1970</v>
      </c>
      <c r="E1722">
        <v>0</v>
      </c>
      <c r="F1722">
        <v>4</v>
      </c>
      <c r="H1722">
        <v>1</v>
      </c>
      <c r="J1722">
        <v>2</v>
      </c>
      <c r="K1722" t="s">
        <v>260</v>
      </c>
      <c r="M1722">
        <v>1</v>
      </c>
      <c r="N1722">
        <v>158</v>
      </c>
      <c r="O1722">
        <v>158</v>
      </c>
      <c r="P1722">
        <v>143</v>
      </c>
      <c r="Q1722">
        <v>0</v>
      </c>
      <c r="R1722">
        <v>0</v>
      </c>
      <c r="S1722" t="s">
        <v>5605</v>
      </c>
      <c r="T1722">
        <v>7882</v>
      </c>
      <c r="U1722" t="s">
        <v>372</v>
      </c>
      <c r="V1722" t="s">
        <v>372</v>
      </c>
      <c r="W1722" t="s">
        <v>1604</v>
      </c>
      <c r="X1722">
        <v>2625</v>
      </c>
      <c r="Y1722" t="s">
        <v>244</v>
      </c>
      <c r="AA1722">
        <v>187</v>
      </c>
      <c r="AB1722" t="s">
        <v>5606</v>
      </c>
      <c r="AC1722" t="s">
        <v>5605</v>
      </c>
      <c r="AD1722">
        <v>5</v>
      </c>
      <c r="AE1722">
        <v>711855.99</v>
      </c>
      <c r="AF1722">
        <v>6171781.54</v>
      </c>
    </row>
    <row r="1723" spans="1:32" x14ac:dyDescent="0.25">
      <c r="A1723" s="40">
        <v>1721</v>
      </c>
      <c r="B1723" t="s">
        <v>5607</v>
      </c>
      <c r="C1723">
        <v>120</v>
      </c>
      <c r="D1723">
        <v>1966</v>
      </c>
      <c r="E1723">
        <v>0</v>
      </c>
      <c r="F1723">
        <v>3</v>
      </c>
      <c r="H1723">
        <v>1</v>
      </c>
      <c r="J1723">
        <v>2</v>
      </c>
      <c r="K1723" t="s">
        <v>260</v>
      </c>
      <c r="M1723">
        <v>1</v>
      </c>
      <c r="N1723">
        <v>136</v>
      </c>
      <c r="O1723">
        <v>136</v>
      </c>
      <c r="P1723">
        <v>101</v>
      </c>
      <c r="Q1723">
        <v>0</v>
      </c>
      <c r="R1723">
        <v>0</v>
      </c>
      <c r="S1723" t="s">
        <v>5608</v>
      </c>
      <c r="T1723">
        <v>9480</v>
      </c>
      <c r="U1723" t="s">
        <v>5343</v>
      </c>
      <c r="V1723" t="s">
        <v>5343</v>
      </c>
      <c r="W1723" t="s">
        <v>473</v>
      </c>
      <c r="X1723">
        <v>2665</v>
      </c>
      <c r="Y1723" t="s">
        <v>257</v>
      </c>
      <c r="AA1723">
        <v>187</v>
      </c>
      <c r="AB1723" t="s">
        <v>5609</v>
      </c>
      <c r="AC1723" t="s">
        <v>5608</v>
      </c>
      <c r="AD1723">
        <v>5</v>
      </c>
      <c r="AE1723">
        <v>712609</v>
      </c>
      <c r="AF1723">
        <v>6169181.0499999998</v>
      </c>
    </row>
    <row r="1724" spans="1:32" x14ac:dyDescent="0.25">
      <c r="A1724" s="40">
        <v>1722</v>
      </c>
      <c r="B1724" t="s">
        <v>5610</v>
      </c>
      <c r="C1724">
        <v>130</v>
      </c>
      <c r="D1724">
        <v>1978</v>
      </c>
      <c r="E1724">
        <v>0</v>
      </c>
      <c r="F1724">
        <v>4</v>
      </c>
      <c r="H1724">
        <v>1</v>
      </c>
      <c r="J1724">
        <v>1</v>
      </c>
      <c r="K1724" t="s">
        <v>240</v>
      </c>
      <c r="M1724">
        <v>1</v>
      </c>
      <c r="N1724">
        <v>63</v>
      </c>
      <c r="O1724">
        <v>63</v>
      </c>
      <c r="P1724">
        <v>112</v>
      </c>
      <c r="Q1724">
        <v>0</v>
      </c>
      <c r="R1724">
        <v>0</v>
      </c>
      <c r="S1724" t="s">
        <v>5611</v>
      </c>
      <c r="T1724">
        <v>7375</v>
      </c>
      <c r="U1724" t="s">
        <v>4405</v>
      </c>
      <c r="V1724" t="s">
        <v>4405</v>
      </c>
      <c r="W1724" t="s">
        <v>811</v>
      </c>
      <c r="X1724">
        <v>2665</v>
      </c>
      <c r="Y1724" t="s">
        <v>257</v>
      </c>
      <c r="AA1724">
        <v>187</v>
      </c>
      <c r="AB1724" t="s">
        <v>5612</v>
      </c>
      <c r="AC1724" t="s">
        <v>5611</v>
      </c>
      <c r="AD1724">
        <v>5</v>
      </c>
      <c r="AE1724">
        <v>713770.21</v>
      </c>
      <c r="AF1724">
        <v>6169543.3499999996</v>
      </c>
    </row>
    <row r="1725" spans="1:32" x14ac:dyDescent="0.25">
      <c r="A1725" s="40">
        <v>1723</v>
      </c>
      <c r="B1725" t="s">
        <v>5613</v>
      </c>
      <c r="C1725">
        <v>120</v>
      </c>
      <c r="D1725">
        <v>1970</v>
      </c>
      <c r="E1725">
        <v>0</v>
      </c>
      <c r="F1725">
        <v>4</v>
      </c>
      <c r="H1725">
        <v>1</v>
      </c>
      <c r="J1725">
        <v>2</v>
      </c>
      <c r="K1725" t="s">
        <v>260</v>
      </c>
      <c r="M1725">
        <v>1</v>
      </c>
      <c r="N1725">
        <v>161</v>
      </c>
      <c r="O1725">
        <v>161</v>
      </c>
      <c r="P1725">
        <v>143</v>
      </c>
      <c r="Q1725">
        <v>0</v>
      </c>
      <c r="R1725">
        <v>0</v>
      </c>
      <c r="S1725" t="s">
        <v>5614</v>
      </c>
      <c r="T1725">
        <v>7882</v>
      </c>
      <c r="U1725" t="s">
        <v>372</v>
      </c>
      <c r="V1725" t="s">
        <v>372</v>
      </c>
      <c r="W1725" t="s">
        <v>565</v>
      </c>
      <c r="X1725">
        <v>2625</v>
      </c>
      <c r="Y1725" t="s">
        <v>244</v>
      </c>
      <c r="AA1725">
        <v>187</v>
      </c>
      <c r="AB1725" t="s">
        <v>5615</v>
      </c>
      <c r="AC1725" t="s">
        <v>5614</v>
      </c>
      <c r="AD1725">
        <v>5</v>
      </c>
      <c r="AE1725">
        <v>711798.44</v>
      </c>
      <c r="AF1725">
        <v>6171724.1200000001</v>
      </c>
    </row>
    <row r="1726" spans="1:32" x14ac:dyDescent="0.25">
      <c r="A1726" s="40">
        <v>1724</v>
      </c>
      <c r="B1726" t="s">
        <v>5616</v>
      </c>
      <c r="C1726">
        <v>130</v>
      </c>
      <c r="D1726">
        <v>1978</v>
      </c>
      <c r="E1726">
        <v>0</v>
      </c>
      <c r="F1726">
        <v>4</v>
      </c>
      <c r="H1726">
        <v>1</v>
      </c>
      <c r="J1726">
        <v>1</v>
      </c>
      <c r="K1726" t="s">
        <v>240</v>
      </c>
      <c r="M1726">
        <v>1</v>
      </c>
      <c r="N1726">
        <v>61</v>
      </c>
      <c r="O1726">
        <v>61</v>
      </c>
      <c r="P1726">
        <v>109</v>
      </c>
      <c r="Q1726">
        <v>0</v>
      </c>
      <c r="R1726">
        <v>0</v>
      </c>
      <c r="S1726" t="s">
        <v>5617</v>
      </c>
      <c r="T1726">
        <v>2225</v>
      </c>
      <c r="U1726" t="s">
        <v>2694</v>
      </c>
      <c r="V1726" t="s">
        <v>2694</v>
      </c>
      <c r="W1726" t="s">
        <v>569</v>
      </c>
      <c r="X1726">
        <v>2665</v>
      </c>
      <c r="Y1726" t="s">
        <v>257</v>
      </c>
      <c r="AA1726">
        <v>187</v>
      </c>
      <c r="AB1726" t="s">
        <v>5618</v>
      </c>
      <c r="AC1726" t="s">
        <v>5617</v>
      </c>
      <c r="AD1726">
        <v>5</v>
      </c>
      <c r="AE1726">
        <v>713396.63</v>
      </c>
      <c r="AF1726">
        <v>6169662.9800000004</v>
      </c>
    </row>
    <row r="1727" spans="1:32" x14ac:dyDescent="0.25">
      <c r="A1727" s="40">
        <v>1725</v>
      </c>
      <c r="B1727" t="s">
        <v>5619</v>
      </c>
      <c r="C1727">
        <v>130</v>
      </c>
      <c r="D1727">
        <v>1978</v>
      </c>
      <c r="E1727">
        <v>0</v>
      </c>
      <c r="F1727">
        <v>4</v>
      </c>
      <c r="H1727">
        <v>1</v>
      </c>
      <c r="J1727">
        <v>1</v>
      </c>
      <c r="K1727" t="s">
        <v>240</v>
      </c>
      <c r="M1727">
        <v>1</v>
      </c>
      <c r="N1727">
        <v>61</v>
      </c>
      <c r="O1727">
        <v>61</v>
      </c>
      <c r="P1727">
        <v>109</v>
      </c>
      <c r="Q1727">
        <v>0</v>
      </c>
      <c r="R1727">
        <v>0</v>
      </c>
      <c r="S1727" t="s">
        <v>5620</v>
      </c>
      <c r="T1727">
        <v>5475</v>
      </c>
      <c r="U1727" t="s">
        <v>3004</v>
      </c>
      <c r="V1727" t="s">
        <v>3004</v>
      </c>
      <c r="W1727" t="s">
        <v>295</v>
      </c>
      <c r="X1727">
        <v>2665</v>
      </c>
      <c r="Y1727" t="s">
        <v>257</v>
      </c>
      <c r="AA1727">
        <v>187</v>
      </c>
      <c r="AB1727" t="s">
        <v>5621</v>
      </c>
      <c r="AC1727" t="s">
        <v>5620</v>
      </c>
      <c r="AD1727">
        <v>5</v>
      </c>
      <c r="AE1727">
        <v>713667.26</v>
      </c>
      <c r="AF1727">
        <v>6169632.1900000004</v>
      </c>
    </row>
    <row r="1728" spans="1:32" x14ac:dyDescent="0.25">
      <c r="A1728" s="40">
        <v>1726</v>
      </c>
      <c r="B1728" t="s">
        <v>5622</v>
      </c>
      <c r="C1728">
        <v>120</v>
      </c>
      <c r="D1728">
        <v>1971</v>
      </c>
      <c r="E1728">
        <v>1984</v>
      </c>
      <c r="F1728">
        <v>3</v>
      </c>
      <c r="H1728">
        <v>1</v>
      </c>
      <c r="J1728">
        <v>2</v>
      </c>
      <c r="K1728" t="s">
        <v>260</v>
      </c>
      <c r="M1728">
        <v>1</v>
      </c>
      <c r="N1728">
        <v>173</v>
      </c>
      <c r="O1728">
        <v>173</v>
      </c>
      <c r="P1728">
        <v>173</v>
      </c>
      <c r="Q1728">
        <v>0</v>
      </c>
      <c r="R1728">
        <v>0</v>
      </c>
      <c r="S1728" t="s">
        <v>5623</v>
      </c>
      <c r="T1728">
        <v>6178</v>
      </c>
      <c r="U1728" t="s">
        <v>2647</v>
      </c>
      <c r="V1728" t="s">
        <v>2647</v>
      </c>
      <c r="W1728" t="s">
        <v>299</v>
      </c>
      <c r="X1728">
        <v>2625</v>
      </c>
      <c r="Y1728" t="s">
        <v>244</v>
      </c>
      <c r="AA1728">
        <v>187</v>
      </c>
      <c r="AB1728" t="s">
        <v>5624</v>
      </c>
      <c r="AC1728" t="s">
        <v>5623</v>
      </c>
      <c r="AD1728">
        <v>5</v>
      </c>
      <c r="AE1728">
        <v>711677.89</v>
      </c>
      <c r="AF1728">
        <v>6171617.4400000004</v>
      </c>
    </row>
    <row r="1729" spans="1:32" x14ac:dyDescent="0.25">
      <c r="A1729" s="40">
        <v>1727</v>
      </c>
      <c r="B1729" t="s">
        <v>5625</v>
      </c>
      <c r="C1729">
        <v>130</v>
      </c>
      <c r="D1729">
        <v>1977</v>
      </c>
      <c r="E1729">
        <v>0</v>
      </c>
      <c r="F1729">
        <v>4</v>
      </c>
      <c r="H1729">
        <v>1</v>
      </c>
      <c r="J1729">
        <v>1</v>
      </c>
      <c r="K1729" t="s">
        <v>240</v>
      </c>
      <c r="M1729">
        <v>1</v>
      </c>
      <c r="N1729">
        <v>58</v>
      </c>
      <c r="O1729">
        <v>58</v>
      </c>
      <c r="P1729">
        <v>102</v>
      </c>
      <c r="Q1729">
        <v>0</v>
      </c>
      <c r="R1729">
        <v>0</v>
      </c>
      <c r="S1729" t="s">
        <v>5626</v>
      </c>
      <c r="T1729">
        <v>275</v>
      </c>
      <c r="U1729" t="s">
        <v>3090</v>
      </c>
      <c r="V1729" t="s">
        <v>3090</v>
      </c>
      <c r="W1729" t="s">
        <v>290</v>
      </c>
      <c r="X1729">
        <v>2665</v>
      </c>
      <c r="Y1729" t="s">
        <v>257</v>
      </c>
      <c r="AA1729">
        <v>187</v>
      </c>
      <c r="AB1729" t="s">
        <v>5627</v>
      </c>
      <c r="AC1729" t="s">
        <v>5626</v>
      </c>
      <c r="AD1729">
        <v>5</v>
      </c>
      <c r="AE1729">
        <v>713477.37</v>
      </c>
      <c r="AF1729">
        <v>6169545.6399999997</v>
      </c>
    </row>
    <row r="1730" spans="1:32" x14ac:dyDescent="0.25">
      <c r="A1730" s="40">
        <v>1728</v>
      </c>
      <c r="B1730" t="s">
        <v>5628</v>
      </c>
      <c r="C1730">
        <v>130</v>
      </c>
      <c r="D1730">
        <v>1977</v>
      </c>
      <c r="E1730">
        <v>0</v>
      </c>
      <c r="F1730">
        <v>4</v>
      </c>
      <c r="H1730">
        <v>1</v>
      </c>
      <c r="J1730">
        <v>1</v>
      </c>
      <c r="K1730" t="s">
        <v>240</v>
      </c>
      <c r="M1730">
        <v>1</v>
      </c>
      <c r="N1730">
        <v>58</v>
      </c>
      <c r="O1730">
        <v>58</v>
      </c>
      <c r="P1730">
        <v>102</v>
      </c>
      <c r="Q1730">
        <v>0</v>
      </c>
      <c r="R1730">
        <v>0</v>
      </c>
      <c r="S1730" t="s">
        <v>5629</v>
      </c>
      <c r="T1730">
        <v>1075</v>
      </c>
      <c r="U1730" t="s">
        <v>4508</v>
      </c>
      <c r="V1730" t="s">
        <v>4508</v>
      </c>
      <c r="W1730" t="s">
        <v>247</v>
      </c>
      <c r="X1730">
        <v>2665</v>
      </c>
      <c r="Y1730" t="s">
        <v>257</v>
      </c>
      <c r="AA1730">
        <v>187</v>
      </c>
      <c r="AB1730" t="s">
        <v>5630</v>
      </c>
      <c r="AC1730" t="s">
        <v>5629</v>
      </c>
      <c r="AD1730">
        <v>5</v>
      </c>
      <c r="AE1730">
        <v>713608.94</v>
      </c>
      <c r="AF1730">
        <v>6169460.4100000001</v>
      </c>
    </row>
    <row r="1731" spans="1:32" x14ac:dyDescent="0.25">
      <c r="A1731" s="40">
        <v>1729</v>
      </c>
      <c r="B1731" t="s">
        <v>5631</v>
      </c>
      <c r="C1731">
        <v>120</v>
      </c>
      <c r="D1731">
        <v>1994</v>
      </c>
      <c r="E1731">
        <v>0</v>
      </c>
      <c r="F1731">
        <v>4</v>
      </c>
      <c r="H1731">
        <v>1</v>
      </c>
      <c r="J1731">
        <v>2</v>
      </c>
      <c r="K1731" t="s">
        <v>260</v>
      </c>
      <c r="M1731">
        <v>1</v>
      </c>
      <c r="N1731">
        <v>134</v>
      </c>
      <c r="O1731">
        <v>134</v>
      </c>
      <c r="P1731">
        <v>122</v>
      </c>
      <c r="Q1731">
        <v>0</v>
      </c>
      <c r="R1731">
        <v>0</v>
      </c>
      <c r="S1731" t="s">
        <v>5632</v>
      </c>
      <c r="T1731">
        <v>2236</v>
      </c>
      <c r="U1731" t="s">
        <v>4295</v>
      </c>
      <c r="V1731" t="s">
        <v>4295</v>
      </c>
      <c r="W1731" t="s">
        <v>337</v>
      </c>
      <c r="X1731">
        <v>2665</v>
      </c>
      <c r="Y1731" t="s">
        <v>257</v>
      </c>
      <c r="AA1731">
        <v>187</v>
      </c>
      <c r="AB1731" t="s">
        <v>5633</v>
      </c>
      <c r="AC1731" t="s">
        <v>5632</v>
      </c>
      <c r="AD1731">
        <v>5</v>
      </c>
      <c r="AE1731">
        <v>713290.77</v>
      </c>
      <c r="AF1731">
        <v>6168623.5499999998</v>
      </c>
    </row>
    <row r="1732" spans="1:32" x14ac:dyDescent="0.25">
      <c r="A1732" s="40">
        <v>1730</v>
      </c>
      <c r="B1732" t="s">
        <v>5634</v>
      </c>
      <c r="C1732">
        <v>120</v>
      </c>
      <c r="D1732">
        <v>1966</v>
      </c>
      <c r="E1732">
        <v>0</v>
      </c>
      <c r="F1732">
        <v>10</v>
      </c>
      <c r="H1732">
        <v>1</v>
      </c>
      <c r="J1732">
        <v>1</v>
      </c>
      <c r="K1732" t="s">
        <v>240</v>
      </c>
      <c r="M1732">
        <v>1</v>
      </c>
      <c r="N1732">
        <v>153</v>
      </c>
      <c r="O1732">
        <v>153</v>
      </c>
      <c r="P1732">
        <v>138</v>
      </c>
      <c r="Q1732">
        <v>0</v>
      </c>
      <c r="R1732">
        <v>0</v>
      </c>
      <c r="S1732" t="s">
        <v>5635</v>
      </c>
      <c r="T1732">
        <v>6391</v>
      </c>
      <c r="U1732" t="s">
        <v>539</v>
      </c>
      <c r="V1732" t="s">
        <v>539</v>
      </c>
      <c r="W1732" t="s">
        <v>2235</v>
      </c>
      <c r="X1732">
        <v>2625</v>
      </c>
      <c r="Y1732" t="s">
        <v>244</v>
      </c>
      <c r="AA1732">
        <v>187</v>
      </c>
      <c r="AB1732" t="s">
        <v>5636</v>
      </c>
      <c r="AC1732" t="s">
        <v>5635</v>
      </c>
      <c r="AD1732">
        <v>5</v>
      </c>
      <c r="AE1732">
        <v>711170.77</v>
      </c>
      <c r="AF1732">
        <v>6172005.75</v>
      </c>
    </row>
    <row r="1733" spans="1:32" x14ac:dyDescent="0.25">
      <c r="A1733" s="40">
        <v>1731</v>
      </c>
      <c r="B1733" t="s">
        <v>5637</v>
      </c>
      <c r="C1733">
        <v>120</v>
      </c>
      <c r="D1733">
        <v>1965</v>
      </c>
      <c r="E1733">
        <v>0</v>
      </c>
      <c r="F1733">
        <v>3</v>
      </c>
      <c r="H1733">
        <v>1</v>
      </c>
      <c r="J1733">
        <v>2</v>
      </c>
      <c r="K1733" t="s">
        <v>247</v>
      </c>
      <c r="M1733">
        <v>1</v>
      </c>
      <c r="N1733">
        <v>108</v>
      </c>
      <c r="O1733">
        <v>108</v>
      </c>
      <c r="P1733">
        <v>108</v>
      </c>
      <c r="Q1733">
        <v>0</v>
      </c>
      <c r="R1733">
        <v>0</v>
      </c>
      <c r="S1733" t="s">
        <v>5638</v>
      </c>
      <c r="T1733">
        <v>8415</v>
      </c>
      <c r="U1733" t="s">
        <v>4437</v>
      </c>
      <c r="V1733" t="s">
        <v>4437</v>
      </c>
      <c r="W1733" t="s">
        <v>260</v>
      </c>
      <c r="X1733">
        <v>2665</v>
      </c>
      <c r="Y1733" t="s">
        <v>257</v>
      </c>
      <c r="AA1733">
        <v>187</v>
      </c>
      <c r="AB1733" t="s">
        <v>5639</v>
      </c>
      <c r="AC1733" t="s">
        <v>5638</v>
      </c>
      <c r="AD1733">
        <v>5</v>
      </c>
      <c r="AE1733">
        <v>712311.3</v>
      </c>
      <c r="AF1733">
        <v>6169400.71</v>
      </c>
    </row>
    <row r="1734" spans="1:32" x14ac:dyDescent="0.25">
      <c r="A1734" s="40">
        <v>1732</v>
      </c>
      <c r="B1734" t="s">
        <v>5640</v>
      </c>
      <c r="C1734">
        <v>120</v>
      </c>
      <c r="D1734">
        <v>1971</v>
      </c>
      <c r="E1734">
        <v>0</v>
      </c>
      <c r="F1734">
        <v>3</v>
      </c>
      <c r="H1734">
        <v>1</v>
      </c>
      <c r="J1734">
        <v>2</v>
      </c>
      <c r="K1734" t="s">
        <v>260</v>
      </c>
      <c r="L1734">
        <v>2</v>
      </c>
      <c r="M1734">
        <v>1</v>
      </c>
      <c r="N1734">
        <v>172</v>
      </c>
      <c r="O1734">
        <v>208</v>
      </c>
      <c r="P1734">
        <v>208</v>
      </c>
      <c r="Q1734">
        <v>0</v>
      </c>
      <c r="R1734">
        <v>0</v>
      </c>
      <c r="S1734" t="s">
        <v>5641</v>
      </c>
      <c r="T1734">
        <v>6750</v>
      </c>
      <c r="U1734" t="s">
        <v>4519</v>
      </c>
      <c r="V1734" t="s">
        <v>4519</v>
      </c>
      <c r="W1734" t="s">
        <v>519</v>
      </c>
      <c r="X1734">
        <v>2665</v>
      </c>
      <c r="Y1734" t="s">
        <v>257</v>
      </c>
      <c r="AA1734">
        <v>187</v>
      </c>
      <c r="AB1734" t="s">
        <v>5642</v>
      </c>
      <c r="AC1734" t="s">
        <v>5641</v>
      </c>
      <c r="AD1734">
        <v>5</v>
      </c>
      <c r="AE1734">
        <v>712594.62</v>
      </c>
      <c r="AF1734">
        <v>6168977.8399999999</v>
      </c>
    </row>
    <row r="1735" spans="1:32" x14ac:dyDescent="0.25">
      <c r="A1735" s="40">
        <v>1733</v>
      </c>
      <c r="B1735" t="s">
        <v>5643</v>
      </c>
      <c r="C1735">
        <v>130</v>
      </c>
      <c r="D1735">
        <v>1978</v>
      </c>
      <c r="E1735">
        <v>0</v>
      </c>
      <c r="F1735">
        <v>4</v>
      </c>
      <c r="H1735">
        <v>1</v>
      </c>
      <c r="J1735">
        <v>1</v>
      </c>
      <c r="K1735" t="s">
        <v>240</v>
      </c>
      <c r="M1735">
        <v>1</v>
      </c>
      <c r="N1735">
        <v>61</v>
      </c>
      <c r="O1735">
        <v>61</v>
      </c>
      <c r="P1735">
        <v>109</v>
      </c>
      <c r="Q1735">
        <v>0</v>
      </c>
      <c r="R1735">
        <v>0</v>
      </c>
      <c r="S1735" t="s">
        <v>5644</v>
      </c>
      <c r="T1735">
        <v>3875</v>
      </c>
      <c r="U1735" t="s">
        <v>4412</v>
      </c>
      <c r="V1735" t="s">
        <v>4412</v>
      </c>
      <c r="W1735" t="s">
        <v>473</v>
      </c>
      <c r="X1735">
        <v>2665</v>
      </c>
      <c r="Y1735" t="s">
        <v>257</v>
      </c>
      <c r="AA1735">
        <v>187</v>
      </c>
      <c r="AB1735" t="s">
        <v>5645</v>
      </c>
      <c r="AC1735" t="s">
        <v>5644</v>
      </c>
      <c r="AD1735">
        <v>5</v>
      </c>
      <c r="AE1735">
        <v>713508.34</v>
      </c>
      <c r="AF1735">
        <v>6169693.3799999999</v>
      </c>
    </row>
    <row r="1736" spans="1:32" x14ac:dyDescent="0.25">
      <c r="A1736" s="40">
        <v>1734</v>
      </c>
      <c r="B1736" t="s">
        <v>5646</v>
      </c>
      <c r="C1736">
        <v>120</v>
      </c>
      <c r="D1736">
        <v>1990</v>
      </c>
      <c r="E1736">
        <v>0</v>
      </c>
      <c r="F1736">
        <v>4</v>
      </c>
      <c r="H1736">
        <v>1</v>
      </c>
      <c r="J1736">
        <v>7</v>
      </c>
      <c r="K1736" t="s">
        <v>253</v>
      </c>
      <c r="M1736">
        <v>1</v>
      </c>
      <c r="N1736">
        <v>108</v>
      </c>
      <c r="O1736">
        <v>108</v>
      </c>
      <c r="P1736">
        <v>185</v>
      </c>
      <c r="Q1736">
        <v>0</v>
      </c>
      <c r="R1736">
        <v>0</v>
      </c>
      <c r="S1736" t="s">
        <v>5647</v>
      </c>
      <c r="T1736">
        <v>5510</v>
      </c>
      <c r="U1736" t="s">
        <v>3897</v>
      </c>
      <c r="V1736" t="s">
        <v>3897</v>
      </c>
      <c r="W1736" t="s">
        <v>707</v>
      </c>
      <c r="X1736">
        <v>2625</v>
      </c>
      <c r="Y1736" t="s">
        <v>244</v>
      </c>
      <c r="AA1736">
        <v>187</v>
      </c>
      <c r="AB1736" t="s">
        <v>5648</v>
      </c>
      <c r="AC1736" t="s">
        <v>5647</v>
      </c>
      <c r="AD1736">
        <v>5</v>
      </c>
      <c r="AE1736">
        <v>711832.87</v>
      </c>
      <c r="AF1736">
        <v>6170374.9299999997</v>
      </c>
    </row>
    <row r="1737" spans="1:32" x14ac:dyDescent="0.25">
      <c r="A1737" s="40">
        <v>1735</v>
      </c>
      <c r="B1737" t="s">
        <v>5649</v>
      </c>
      <c r="C1737">
        <v>120</v>
      </c>
      <c r="D1737">
        <v>1972</v>
      </c>
      <c r="E1737">
        <v>1981</v>
      </c>
      <c r="F1737">
        <v>4</v>
      </c>
      <c r="H1737">
        <v>1</v>
      </c>
      <c r="J1737">
        <v>2</v>
      </c>
      <c r="K1737" t="s">
        <v>260</v>
      </c>
      <c r="L1737">
        <v>2</v>
      </c>
      <c r="M1737">
        <v>1</v>
      </c>
      <c r="N1737">
        <v>182</v>
      </c>
      <c r="O1737">
        <v>182</v>
      </c>
      <c r="P1737">
        <v>182</v>
      </c>
      <c r="Q1737">
        <v>0</v>
      </c>
      <c r="R1737">
        <v>0</v>
      </c>
      <c r="S1737" t="s">
        <v>5650</v>
      </c>
      <c r="T1737">
        <v>6178</v>
      </c>
      <c r="U1737" t="s">
        <v>2647</v>
      </c>
      <c r="V1737" t="s">
        <v>2647</v>
      </c>
      <c r="W1737" t="s">
        <v>2347</v>
      </c>
      <c r="X1737">
        <v>2625</v>
      </c>
      <c r="Y1737" t="s">
        <v>244</v>
      </c>
      <c r="AA1737">
        <v>187</v>
      </c>
      <c r="AB1737" t="s">
        <v>5651</v>
      </c>
      <c r="AC1737" t="s">
        <v>5650</v>
      </c>
      <c r="AD1737">
        <v>5</v>
      </c>
      <c r="AE1737">
        <v>711564.97</v>
      </c>
      <c r="AF1737">
        <v>6171887.46</v>
      </c>
    </row>
    <row r="1738" spans="1:32" x14ac:dyDescent="0.25">
      <c r="A1738" s="40">
        <v>1736</v>
      </c>
      <c r="B1738" t="s">
        <v>5652</v>
      </c>
      <c r="C1738">
        <v>120</v>
      </c>
      <c r="D1738">
        <v>1960</v>
      </c>
      <c r="E1738">
        <v>0</v>
      </c>
      <c r="F1738">
        <v>3</v>
      </c>
      <c r="H1738">
        <v>2</v>
      </c>
      <c r="J1738">
        <v>2</v>
      </c>
      <c r="K1738" t="s">
        <v>260</v>
      </c>
      <c r="L1738">
        <v>2</v>
      </c>
      <c r="M1738">
        <v>1</v>
      </c>
      <c r="N1738">
        <v>118</v>
      </c>
      <c r="O1738">
        <v>118</v>
      </c>
      <c r="P1738">
        <v>118</v>
      </c>
      <c r="Q1738">
        <v>0</v>
      </c>
      <c r="R1738">
        <v>0</v>
      </c>
      <c r="S1738" t="s">
        <v>5653</v>
      </c>
      <c r="T1738">
        <v>8415</v>
      </c>
      <c r="U1738" t="s">
        <v>4437</v>
      </c>
      <c r="V1738" t="s">
        <v>4437</v>
      </c>
      <c r="W1738" t="s">
        <v>1270</v>
      </c>
      <c r="X1738">
        <v>2665</v>
      </c>
      <c r="Y1738" t="s">
        <v>257</v>
      </c>
      <c r="AA1738">
        <v>187</v>
      </c>
      <c r="AB1738" t="s">
        <v>5654</v>
      </c>
      <c r="AC1738" t="s">
        <v>5653</v>
      </c>
      <c r="AD1738">
        <v>5</v>
      </c>
      <c r="AE1738">
        <v>712131.84</v>
      </c>
      <c r="AF1738">
        <v>6169377.9900000002</v>
      </c>
    </row>
    <row r="1739" spans="1:32" x14ac:dyDescent="0.25">
      <c r="A1739" s="40">
        <v>1737</v>
      </c>
      <c r="B1739" t="s">
        <v>5655</v>
      </c>
      <c r="C1739">
        <v>140</v>
      </c>
      <c r="D1739">
        <v>1966</v>
      </c>
      <c r="E1739">
        <v>0</v>
      </c>
      <c r="F1739">
        <v>1</v>
      </c>
      <c r="H1739">
        <v>6</v>
      </c>
      <c r="J1739">
        <v>1</v>
      </c>
      <c r="K1739" t="s">
        <v>240</v>
      </c>
      <c r="M1739">
        <v>3</v>
      </c>
      <c r="N1739">
        <v>526</v>
      </c>
      <c r="O1739">
        <v>1614</v>
      </c>
      <c r="P1739">
        <v>1578</v>
      </c>
      <c r="Q1739">
        <v>0</v>
      </c>
      <c r="R1739">
        <v>0</v>
      </c>
      <c r="S1739" t="s">
        <v>5656</v>
      </c>
      <c r="T1739">
        <v>9267</v>
      </c>
      <c r="U1739" t="s">
        <v>2485</v>
      </c>
      <c r="V1739" t="s">
        <v>2485</v>
      </c>
      <c r="W1739" t="s">
        <v>511</v>
      </c>
      <c r="X1739">
        <v>2665</v>
      </c>
      <c r="Y1739" t="s">
        <v>257</v>
      </c>
      <c r="AA1739">
        <v>187</v>
      </c>
      <c r="AB1739" t="s">
        <v>2486</v>
      </c>
      <c r="AC1739" t="s">
        <v>5656</v>
      </c>
      <c r="AD1739">
        <v>5</v>
      </c>
      <c r="AE1739">
        <v>712883.41</v>
      </c>
      <c r="AF1739">
        <v>6169441.6900000004</v>
      </c>
    </row>
    <row r="1740" spans="1:32" x14ac:dyDescent="0.25">
      <c r="A1740" s="40">
        <v>1738</v>
      </c>
      <c r="B1740" t="s">
        <v>5657</v>
      </c>
      <c r="C1740">
        <v>120</v>
      </c>
      <c r="D1740">
        <v>1988</v>
      </c>
      <c r="E1740">
        <v>1997</v>
      </c>
      <c r="F1740">
        <v>4</v>
      </c>
      <c r="H1740">
        <v>1</v>
      </c>
      <c r="J1740">
        <v>2</v>
      </c>
      <c r="K1740" t="s">
        <v>260</v>
      </c>
      <c r="L1740">
        <v>2</v>
      </c>
      <c r="M1740">
        <v>1</v>
      </c>
      <c r="N1740">
        <v>121</v>
      </c>
      <c r="O1740">
        <v>121</v>
      </c>
      <c r="P1740">
        <v>182</v>
      </c>
      <c r="Q1740">
        <v>0</v>
      </c>
      <c r="R1740">
        <v>0</v>
      </c>
      <c r="S1740" t="s">
        <v>5658</v>
      </c>
      <c r="T1740">
        <v>5510</v>
      </c>
      <c r="U1740" t="s">
        <v>3897</v>
      </c>
      <c r="V1740" t="s">
        <v>3897</v>
      </c>
      <c r="W1740" t="s">
        <v>441</v>
      </c>
      <c r="X1740">
        <v>2625</v>
      </c>
      <c r="Y1740" t="s">
        <v>244</v>
      </c>
      <c r="AA1740">
        <v>187</v>
      </c>
      <c r="AB1740" t="s">
        <v>5659</v>
      </c>
      <c r="AC1740" t="s">
        <v>5658</v>
      </c>
      <c r="AD1740">
        <v>5</v>
      </c>
      <c r="AE1740">
        <v>711795.36</v>
      </c>
      <c r="AF1740">
        <v>6170314.3899999997</v>
      </c>
    </row>
    <row r="1741" spans="1:32" x14ac:dyDescent="0.25">
      <c r="A1741" s="40">
        <v>1739</v>
      </c>
      <c r="B1741" t="s">
        <v>5660</v>
      </c>
      <c r="C1741">
        <v>120</v>
      </c>
      <c r="D1741">
        <v>1982</v>
      </c>
      <c r="E1741">
        <v>0</v>
      </c>
      <c r="F1741">
        <v>5</v>
      </c>
      <c r="H1741">
        <v>1</v>
      </c>
      <c r="J1741">
        <v>2</v>
      </c>
      <c r="K1741" t="s">
        <v>247</v>
      </c>
      <c r="M1741">
        <v>1</v>
      </c>
      <c r="N1741">
        <v>109</v>
      </c>
      <c r="O1741">
        <v>109</v>
      </c>
      <c r="P1741">
        <v>168</v>
      </c>
      <c r="Q1741">
        <v>0</v>
      </c>
      <c r="R1741">
        <v>0</v>
      </c>
      <c r="S1741" t="s">
        <v>5661</v>
      </c>
      <c r="T1741">
        <v>2236</v>
      </c>
      <c r="U1741" t="s">
        <v>4295</v>
      </c>
      <c r="V1741" t="s">
        <v>4295</v>
      </c>
      <c r="W1741" t="s">
        <v>385</v>
      </c>
      <c r="X1741">
        <v>2665</v>
      </c>
      <c r="Y1741" t="s">
        <v>257</v>
      </c>
      <c r="AA1741">
        <v>187</v>
      </c>
      <c r="AB1741" t="s">
        <v>5662</v>
      </c>
      <c r="AC1741" t="s">
        <v>5661</v>
      </c>
      <c r="AD1741">
        <v>5</v>
      </c>
      <c r="AE1741">
        <v>713303.54</v>
      </c>
      <c r="AF1741">
        <v>6168576.8600000003</v>
      </c>
    </row>
    <row r="1742" spans="1:32" x14ac:dyDescent="0.25">
      <c r="A1742" s="40">
        <v>1740</v>
      </c>
      <c r="B1742" t="s">
        <v>5663</v>
      </c>
      <c r="C1742">
        <v>120</v>
      </c>
      <c r="D1742">
        <v>1967</v>
      </c>
      <c r="E1742">
        <v>1974</v>
      </c>
      <c r="F1742">
        <v>3</v>
      </c>
      <c r="H1742">
        <v>1</v>
      </c>
      <c r="J1742">
        <v>1</v>
      </c>
      <c r="K1742" t="s">
        <v>240</v>
      </c>
      <c r="L1742">
        <v>2</v>
      </c>
      <c r="M1742">
        <v>1</v>
      </c>
      <c r="N1742">
        <v>227</v>
      </c>
      <c r="O1742">
        <v>227</v>
      </c>
      <c r="P1742">
        <v>227</v>
      </c>
      <c r="Q1742">
        <v>0</v>
      </c>
      <c r="R1742">
        <v>0</v>
      </c>
      <c r="S1742" t="s">
        <v>5664</v>
      </c>
      <c r="T1742">
        <v>6391</v>
      </c>
      <c r="U1742" t="s">
        <v>539</v>
      </c>
      <c r="V1742" t="s">
        <v>539</v>
      </c>
      <c r="W1742" t="s">
        <v>1049</v>
      </c>
      <c r="X1742">
        <v>2625</v>
      </c>
      <c r="Y1742" t="s">
        <v>244</v>
      </c>
      <c r="AA1742">
        <v>187</v>
      </c>
      <c r="AB1742" t="s">
        <v>5665</v>
      </c>
      <c r="AC1742" t="s">
        <v>5664</v>
      </c>
      <c r="AD1742">
        <v>5</v>
      </c>
      <c r="AE1742">
        <v>711246.18</v>
      </c>
      <c r="AF1742">
        <v>6171810.0800000001</v>
      </c>
    </row>
    <row r="1743" spans="1:32" x14ac:dyDescent="0.25">
      <c r="A1743" s="40">
        <v>1741</v>
      </c>
      <c r="B1743" t="s">
        <v>5666</v>
      </c>
      <c r="C1743">
        <v>130</v>
      </c>
      <c r="D1743">
        <v>1978</v>
      </c>
      <c r="E1743">
        <v>0</v>
      </c>
      <c r="F1743">
        <v>4</v>
      </c>
      <c r="H1743">
        <v>1</v>
      </c>
      <c r="J1743">
        <v>1</v>
      </c>
      <c r="K1743" t="s">
        <v>240</v>
      </c>
      <c r="M1743">
        <v>1</v>
      </c>
      <c r="N1743">
        <v>61</v>
      </c>
      <c r="O1743">
        <v>61</v>
      </c>
      <c r="P1743">
        <v>109</v>
      </c>
      <c r="Q1743">
        <v>0</v>
      </c>
      <c r="R1743">
        <v>0</v>
      </c>
      <c r="S1743" t="s">
        <v>5667</v>
      </c>
      <c r="T1743">
        <v>3875</v>
      </c>
      <c r="U1743" t="s">
        <v>4412</v>
      </c>
      <c r="V1743" t="s">
        <v>4412</v>
      </c>
      <c r="W1743" t="s">
        <v>1270</v>
      </c>
      <c r="X1743">
        <v>2665</v>
      </c>
      <c r="Y1743" t="s">
        <v>257</v>
      </c>
      <c r="AA1743">
        <v>187</v>
      </c>
      <c r="AB1743" t="s">
        <v>5668</v>
      </c>
      <c r="AC1743" t="s">
        <v>5667</v>
      </c>
      <c r="AD1743">
        <v>5</v>
      </c>
      <c r="AE1743">
        <v>713503.61</v>
      </c>
      <c r="AF1743">
        <v>6169690.4699999997</v>
      </c>
    </row>
    <row r="1744" spans="1:32" x14ac:dyDescent="0.25">
      <c r="A1744" s="40">
        <v>1742</v>
      </c>
      <c r="B1744" t="s">
        <v>5669</v>
      </c>
      <c r="C1744">
        <v>120</v>
      </c>
      <c r="D1744">
        <v>1972</v>
      </c>
      <c r="E1744">
        <v>1981</v>
      </c>
      <c r="F1744">
        <v>5</v>
      </c>
      <c r="H1744">
        <v>1</v>
      </c>
      <c r="J1744">
        <v>5</v>
      </c>
      <c r="K1744" t="s">
        <v>253</v>
      </c>
      <c r="M1744">
        <v>1</v>
      </c>
      <c r="N1744">
        <v>166</v>
      </c>
      <c r="O1744">
        <v>166</v>
      </c>
      <c r="P1744">
        <v>143</v>
      </c>
      <c r="Q1744">
        <v>0</v>
      </c>
      <c r="R1744">
        <v>0</v>
      </c>
      <c r="S1744" t="s">
        <v>5670</v>
      </c>
      <c r="T1744">
        <v>6178</v>
      </c>
      <c r="U1744" t="s">
        <v>2647</v>
      </c>
      <c r="V1744" t="s">
        <v>2647</v>
      </c>
      <c r="W1744" t="s">
        <v>1604</v>
      </c>
      <c r="X1744">
        <v>2625</v>
      </c>
      <c r="Y1744" t="s">
        <v>244</v>
      </c>
      <c r="AA1744">
        <v>187</v>
      </c>
      <c r="AB1744" t="s">
        <v>5671</v>
      </c>
      <c r="AC1744" t="s">
        <v>5670</v>
      </c>
      <c r="AD1744">
        <v>5</v>
      </c>
      <c r="AE1744">
        <v>711545.18</v>
      </c>
      <c r="AF1744">
        <v>6171887.21</v>
      </c>
    </row>
    <row r="1745" spans="1:32" x14ac:dyDescent="0.25">
      <c r="A1745" s="40">
        <v>1743</v>
      </c>
      <c r="B1745" t="s">
        <v>5672</v>
      </c>
      <c r="C1745">
        <v>130</v>
      </c>
      <c r="D1745">
        <v>1978</v>
      </c>
      <c r="E1745">
        <v>0</v>
      </c>
      <c r="F1745">
        <v>4</v>
      </c>
      <c r="H1745">
        <v>1</v>
      </c>
      <c r="J1745">
        <v>1</v>
      </c>
      <c r="K1745" t="s">
        <v>240</v>
      </c>
      <c r="M1745">
        <v>1</v>
      </c>
      <c r="N1745">
        <v>61</v>
      </c>
      <c r="O1745">
        <v>61</v>
      </c>
      <c r="P1745">
        <v>109</v>
      </c>
      <c r="Q1745">
        <v>0</v>
      </c>
      <c r="R1745">
        <v>0</v>
      </c>
      <c r="S1745" t="s">
        <v>5673</v>
      </c>
      <c r="T1745">
        <v>3875</v>
      </c>
      <c r="U1745" t="s">
        <v>4412</v>
      </c>
      <c r="V1745" t="s">
        <v>4412</v>
      </c>
      <c r="W1745" t="s">
        <v>295</v>
      </c>
      <c r="X1745">
        <v>2665</v>
      </c>
      <c r="Y1745" t="s">
        <v>257</v>
      </c>
      <c r="AA1745">
        <v>187</v>
      </c>
      <c r="AB1745" t="s">
        <v>5674</v>
      </c>
      <c r="AC1745" t="s">
        <v>5673</v>
      </c>
      <c r="AD1745">
        <v>5</v>
      </c>
      <c r="AE1745">
        <v>713522.66</v>
      </c>
      <c r="AF1745">
        <v>6169702.1699999999</v>
      </c>
    </row>
    <row r="1746" spans="1:32" x14ac:dyDescent="0.25">
      <c r="A1746" s="40">
        <v>1744</v>
      </c>
      <c r="B1746" t="s">
        <v>5675</v>
      </c>
      <c r="C1746">
        <v>130</v>
      </c>
      <c r="D1746">
        <v>1999</v>
      </c>
      <c r="E1746">
        <v>0</v>
      </c>
      <c r="F1746">
        <v>4</v>
      </c>
      <c r="H1746">
        <v>1</v>
      </c>
      <c r="J1746">
        <v>1</v>
      </c>
      <c r="K1746" t="s">
        <v>240</v>
      </c>
      <c r="L1746">
        <v>90</v>
      </c>
      <c r="M1746">
        <v>1</v>
      </c>
      <c r="N1746">
        <v>65</v>
      </c>
      <c r="O1746">
        <v>65</v>
      </c>
      <c r="P1746">
        <v>124</v>
      </c>
      <c r="Q1746">
        <v>0</v>
      </c>
      <c r="R1746">
        <v>0</v>
      </c>
      <c r="S1746" t="s">
        <v>5676</v>
      </c>
      <c r="T1746">
        <v>5525</v>
      </c>
      <c r="U1746" t="s">
        <v>5330</v>
      </c>
      <c r="V1746" t="s">
        <v>5330</v>
      </c>
      <c r="W1746" t="s">
        <v>413</v>
      </c>
      <c r="X1746">
        <v>2625</v>
      </c>
      <c r="Y1746" t="s">
        <v>244</v>
      </c>
      <c r="AA1746">
        <v>187</v>
      </c>
      <c r="AB1746" t="s">
        <v>5677</v>
      </c>
      <c r="AC1746" t="s">
        <v>5676</v>
      </c>
      <c r="AD1746">
        <v>5</v>
      </c>
      <c r="AE1746">
        <v>711666.5</v>
      </c>
      <c r="AF1746">
        <v>6172594.2999999998</v>
      </c>
    </row>
    <row r="1747" spans="1:32" x14ac:dyDescent="0.25">
      <c r="A1747" s="40">
        <v>1745</v>
      </c>
      <c r="B1747" t="s">
        <v>5678</v>
      </c>
      <c r="C1747">
        <v>120</v>
      </c>
      <c r="D1747">
        <v>1972</v>
      </c>
      <c r="E1747">
        <v>1993</v>
      </c>
      <c r="F1747">
        <v>4</v>
      </c>
      <c r="H1747">
        <v>1</v>
      </c>
      <c r="J1747">
        <v>2</v>
      </c>
      <c r="K1747" t="s">
        <v>247</v>
      </c>
      <c r="L1747">
        <v>2</v>
      </c>
      <c r="M1747">
        <v>1</v>
      </c>
      <c r="N1747">
        <v>143</v>
      </c>
      <c r="O1747">
        <v>143</v>
      </c>
      <c r="P1747">
        <v>143</v>
      </c>
      <c r="Q1747">
        <v>0</v>
      </c>
      <c r="R1747">
        <v>0</v>
      </c>
      <c r="S1747" t="s">
        <v>5679</v>
      </c>
      <c r="T1747">
        <v>6178</v>
      </c>
      <c r="U1747" t="s">
        <v>2647</v>
      </c>
      <c r="V1747" t="s">
        <v>2647</v>
      </c>
      <c r="W1747" t="s">
        <v>1458</v>
      </c>
      <c r="X1747">
        <v>2625</v>
      </c>
      <c r="Y1747" t="s">
        <v>244</v>
      </c>
      <c r="AA1747">
        <v>187</v>
      </c>
      <c r="AB1747" t="s">
        <v>5680</v>
      </c>
      <c r="AC1747" t="s">
        <v>5679</v>
      </c>
      <c r="AD1747">
        <v>5</v>
      </c>
      <c r="AE1747">
        <v>711607.13</v>
      </c>
      <c r="AF1747">
        <v>6171936.6500000004</v>
      </c>
    </row>
    <row r="1748" spans="1:32" x14ac:dyDescent="0.25">
      <c r="A1748" s="40">
        <v>1746</v>
      </c>
      <c r="B1748" t="s">
        <v>5681</v>
      </c>
      <c r="C1748">
        <v>130</v>
      </c>
      <c r="D1748">
        <v>1977</v>
      </c>
      <c r="E1748">
        <v>0</v>
      </c>
      <c r="F1748">
        <v>1</v>
      </c>
      <c r="H1748">
        <v>5</v>
      </c>
      <c r="J1748">
        <v>7</v>
      </c>
      <c r="K1748" t="s">
        <v>253</v>
      </c>
      <c r="M1748">
        <v>1</v>
      </c>
      <c r="N1748">
        <v>75</v>
      </c>
      <c r="O1748">
        <v>75</v>
      </c>
      <c r="P1748">
        <v>125</v>
      </c>
      <c r="Q1748">
        <v>0</v>
      </c>
      <c r="R1748">
        <v>0</v>
      </c>
      <c r="S1748" t="s">
        <v>5682</v>
      </c>
      <c r="T1748">
        <v>2556</v>
      </c>
      <c r="U1748" t="s">
        <v>317</v>
      </c>
      <c r="V1748" t="s">
        <v>317</v>
      </c>
      <c r="W1748" t="s">
        <v>2347</v>
      </c>
      <c r="X1748">
        <v>2625</v>
      </c>
      <c r="Y1748" t="s">
        <v>244</v>
      </c>
      <c r="AA1748">
        <v>187</v>
      </c>
      <c r="AB1748" t="s">
        <v>5683</v>
      </c>
      <c r="AC1748" t="s">
        <v>5682</v>
      </c>
      <c r="AD1748">
        <v>5</v>
      </c>
      <c r="AE1748">
        <v>711823.91</v>
      </c>
      <c r="AF1748">
        <v>6172498.5499999998</v>
      </c>
    </row>
    <row r="1749" spans="1:32" x14ac:dyDescent="0.25">
      <c r="A1749" s="40">
        <v>1747</v>
      </c>
      <c r="B1749" t="s">
        <v>5684</v>
      </c>
      <c r="C1749">
        <v>120</v>
      </c>
      <c r="D1749">
        <v>1988</v>
      </c>
      <c r="E1749">
        <v>0</v>
      </c>
      <c r="F1749">
        <v>4</v>
      </c>
      <c r="H1749">
        <v>1</v>
      </c>
      <c r="J1749">
        <v>2</v>
      </c>
      <c r="K1749" t="s">
        <v>260</v>
      </c>
      <c r="M1749">
        <v>1</v>
      </c>
      <c r="N1749">
        <v>143</v>
      </c>
      <c r="O1749">
        <v>143</v>
      </c>
      <c r="P1749">
        <v>143</v>
      </c>
      <c r="Q1749">
        <v>0</v>
      </c>
      <c r="R1749">
        <v>0</v>
      </c>
      <c r="S1749" t="s">
        <v>5685</v>
      </c>
      <c r="T1749">
        <v>3089</v>
      </c>
      <c r="U1749" t="s">
        <v>5469</v>
      </c>
      <c r="V1749" t="s">
        <v>5469</v>
      </c>
      <c r="W1749" t="s">
        <v>413</v>
      </c>
      <c r="X1749">
        <v>2665</v>
      </c>
      <c r="Y1749" t="s">
        <v>257</v>
      </c>
      <c r="AA1749">
        <v>187</v>
      </c>
      <c r="AB1749" t="s">
        <v>5686</v>
      </c>
      <c r="AC1749" t="s">
        <v>5685</v>
      </c>
      <c r="AD1749">
        <v>5</v>
      </c>
      <c r="AE1749">
        <v>713761.6</v>
      </c>
      <c r="AF1749">
        <v>6168961.8200000003</v>
      </c>
    </row>
    <row r="1750" spans="1:32" x14ac:dyDescent="0.25">
      <c r="A1750" s="40">
        <v>1748</v>
      </c>
      <c r="B1750" t="s">
        <v>5687</v>
      </c>
      <c r="C1750">
        <v>120</v>
      </c>
      <c r="D1750">
        <v>1947</v>
      </c>
      <c r="E1750">
        <v>0</v>
      </c>
      <c r="F1750">
        <v>5</v>
      </c>
      <c r="H1750">
        <v>1</v>
      </c>
      <c r="J1750">
        <v>2</v>
      </c>
      <c r="K1750" t="s">
        <v>260</v>
      </c>
      <c r="M1750">
        <v>1</v>
      </c>
      <c r="N1750">
        <v>82</v>
      </c>
      <c r="O1750">
        <v>82</v>
      </c>
      <c r="P1750">
        <v>142</v>
      </c>
      <c r="Q1750">
        <v>0</v>
      </c>
      <c r="R1750">
        <v>0</v>
      </c>
      <c r="S1750" t="s">
        <v>5688</v>
      </c>
      <c r="T1750">
        <v>426</v>
      </c>
      <c r="U1750" t="s">
        <v>5689</v>
      </c>
      <c r="V1750" t="s">
        <v>5689</v>
      </c>
      <c r="W1750" t="s">
        <v>253</v>
      </c>
      <c r="X1750">
        <v>2665</v>
      </c>
      <c r="Y1750" t="s">
        <v>257</v>
      </c>
      <c r="AA1750">
        <v>187</v>
      </c>
      <c r="AB1750" t="s">
        <v>5690</v>
      </c>
      <c r="AC1750" t="s">
        <v>5688</v>
      </c>
      <c r="AD1750">
        <v>5</v>
      </c>
      <c r="AE1750">
        <v>713524.53</v>
      </c>
      <c r="AF1750">
        <v>6168794.2400000002</v>
      </c>
    </row>
    <row r="1751" spans="1:32" x14ac:dyDescent="0.25">
      <c r="A1751" s="40">
        <v>1749</v>
      </c>
      <c r="B1751" t="s">
        <v>5691</v>
      </c>
      <c r="C1751">
        <v>130</v>
      </c>
      <c r="D1751">
        <v>1977</v>
      </c>
      <c r="E1751">
        <v>0</v>
      </c>
      <c r="F1751">
        <v>1</v>
      </c>
      <c r="H1751">
        <v>5</v>
      </c>
      <c r="J1751">
        <v>7</v>
      </c>
      <c r="K1751" t="s">
        <v>253</v>
      </c>
      <c r="M1751">
        <v>1</v>
      </c>
      <c r="N1751">
        <v>75</v>
      </c>
      <c r="O1751">
        <v>75</v>
      </c>
      <c r="P1751">
        <v>125</v>
      </c>
      <c r="Q1751">
        <v>0</v>
      </c>
      <c r="R1751">
        <v>0</v>
      </c>
      <c r="S1751" t="s">
        <v>5692</v>
      </c>
      <c r="T1751">
        <v>2556</v>
      </c>
      <c r="U1751" t="s">
        <v>317</v>
      </c>
      <c r="V1751" t="s">
        <v>317</v>
      </c>
      <c r="W1751" t="s">
        <v>2367</v>
      </c>
      <c r="X1751">
        <v>2625</v>
      </c>
      <c r="Y1751" t="s">
        <v>244</v>
      </c>
      <c r="AA1751">
        <v>187</v>
      </c>
      <c r="AB1751" t="s">
        <v>5693</v>
      </c>
      <c r="AC1751" t="s">
        <v>5692</v>
      </c>
      <c r="AD1751">
        <v>5</v>
      </c>
      <c r="AE1751">
        <v>711785.06</v>
      </c>
      <c r="AF1751">
        <v>6172489.7300000004</v>
      </c>
    </row>
    <row r="1752" spans="1:32" x14ac:dyDescent="0.25">
      <c r="A1752" s="40">
        <v>1750</v>
      </c>
      <c r="B1752" t="s">
        <v>5694</v>
      </c>
      <c r="C1752">
        <v>120</v>
      </c>
      <c r="D1752">
        <v>1967</v>
      </c>
      <c r="E1752">
        <v>1978</v>
      </c>
      <c r="F1752">
        <v>3</v>
      </c>
      <c r="H1752">
        <v>1</v>
      </c>
      <c r="J1752">
        <v>2</v>
      </c>
      <c r="K1752" t="s">
        <v>260</v>
      </c>
      <c r="M1752">
        <v>1</v>
      </c>
      <c r="N1752">
        <v>191</v>
      </c>
      <c r="O1752">
        <v>191</v>
      </c>
      <c r="P1752">
        <v>191</v>
      </c>
      <c r="Q1752">
        <v>0</v>
      </c>
      <c r="R1752">
        <v>0</v>
      </c>
      <c r="S1752" t="s">
        <v>5695</v>
      </c>
      <c r="T1752">
        <v>3089</v>
      </c>
      <c r="U1752" t="s">
        <v>5469</v>
      </c>
      <c r="V1752" t="s">
        <v>5469</v>
      </c>
      <c r="W1752" t="s">
        <v>569</v>
      </c>
      <c r="X1752">
        <v>2665</v>
      </c>
      <c r="Y1752" t="s">
        <v>257</v>
      </c>
      <c r="AA1752">
        <v>187</v>
      </c>
      <c r="AB1752" t="s">
        <v>5696</v>
      </c>
      <c r="AC1752" t="s">
        <v>5695</v>
      </c>
      <c r="AD1752">
        <v>5</v>
      </c>
      <c r="AE1752">
        <v>713800.7</v>
      </c>
      <c r="AF1752">
        <v>6168905.5</v>
      </c>
    </row>
    <row r="1753" spans="1:32" x14ac:dyDescent="0.25">
      <c r="A1753" s="40">
        <v>1751</v>
      </c>
      <c r="B1753" t="s">
        <v>5697</v>
      </c>
      <c r="C1753">
        <v>120</v>
      </c>
      <c r="D1753">
        <v>1967</v>
      </c>
      <c r="E1753">
        <v>0</v>
      </c>
      <c r="F1753">
        <v>5</v>
      </c>
      <c r="H1753">
        <v>1</v>
      </c>
      <c r="J1753">
        <v>1</v>
      </c>
      <c r="K1753" t="s">
        <v>240</v>
      </c>
      <c r="M1753">
        <v>1</v>
      </c>
      <c r="N1753">
        <v>199</v>
      </c>
      <c r="O1753">
        <v>199</v>
      </c>
      <c r="P1753">
        <v>162</v>
      </c>
      <c r="Q1753">
        <v>0</v>
      </c>
      <c r="R1753">
        <v>0</v>
      </c>
      <c r="S1753" t="s">
        <v>5698</v>
      </c>
      <c r="T1753">
        <v>6391</v>
      </c>
      <c r="U1753" t="s">
        <v>539</v>
      </c>
      <c r="V1753" t="s">
        <v>539</v>
      </c>
      <c r="W1753" t="s">
        <v>1514</v>
      </c>
      <c r="X1753">
        <v>2625</v>
      </c>
      <c r="Y1753" t="s">
        <v>244</v>
      </c>
      <c r="AA1753">
        <v>187</v>
      </c>
      <c r="AB1753" t="s">
        <v>5699</v>
      </c>
      <c r="AC1753" t="s">
        <v>5698</v>
      </c>
      <c r="AD1753">
        <v>5</v>
      </c>
      <c r="AE1753">
        <v>711237.32</v>
      </c>
      <c r="AF1753">
        <v>6171948.6699999999</v>
      </c>
    </row>
    <row r="1754" spans="1:32" x14ac:dyDescent="0.25">
      <c r="A1754" s="40">
        <v>1752</v>
      </c>
      <c r="B1754" t="s">
        <v>5700</v>
      </c>
      <c r="C1754">
        <v>220</v>
      </c>
      <c r="D1754">
        <v>1950</v>
      </c>
      <c r="E1754">
        <v>1955</v>
      </c>
      <c r="F1754">
        <v>2</v>
      </c>
      <c r="H1754">
        <v>2</v>
      </c>
      <c r="J1754">
        <v>2</v>
      </c>
      <c r="K1754" t="s">
        <v>247</v>
      </c>
      <c r="M1754">
        <v>1</v>
      </c>
      <c r="N1754">
        <v>84</v>
      </c>
      <c r="O1754">
        <v>84</v>
      </c>
      <c r="P1754">
        <v>0</v>
      </c>
      <c r="Q1754">
        <v>84</v>
      </c>
      <c r="R1754">
        <v>0</v>
      </c>
      <c r="S1754" t="s">
        <v>5701</v>
      </c>
      <c r="T1754">
        <v>6750</v>
      </c>
      <c r="U1754" t="s">
        <v>4519</v>
      </c>
      <c r="V1754" t="s">
        <v>4519</v>
      </c>
      <c r="W1754" t="s">
        <v>295</v>
      </c>
      <c r="X1754">
        <v>2665</v>
      </c>
      <c r="Y1754" t="s">
        <v>257</v>
      </c>
      <c r="AA1754">
        <v>187</v>
      </c>
      <c r="AB1754" t="s">
        <v>5702</v>
      </c>
      <c r="AC1754" t="s">
        <v>5701</v>
      </c>
      <c r="AD1754">
        <v>5</v>
      </c>
      <c r="AE1754">
        <v>712492.6</v>
      </c>
      <c r="AF1754">
        <v>6168965.6600000001</v>
      </c>
    </row>
    <row r="1755" spans="1:32" x14ac:dyDescent="0.25">
      <c r="A1755" s="40">
        <v>1753</v>
      </c>
      <c r="B1755" t="s">
        <v>5703</v>
      </c>
      <c r="C1755">
        <v>120</v>
      </c>
      <c r="D1755">
        <v>1950</v>
      </c>
      <c r="E1755">
        <v>1955</v>
      </c>
      <c r="F1755">
        <v>3</v>
      </c>
      <c r="H1755">
        <v>1</v>
      </c>
      <c r="J1755">
        <v>2</v>
      </c>
      <c r="K1755" t="s">
        <v>247</v>
      </c>
      <c r="L1755">
        <v>2</v>
      </c>
      <c r="M1755">
        <v>1</v>
      </c>
      <c r="N1755">
        <v>86</v>
      </c>
      <c r="O1755">
        <v>86</v>
      </c>
      <c r="P1755">
        <v>86</v>
      </c>
      <c r="Q1755">
        <v>0</v>
      </c>
      <c r="R1755">
        <v>0</v>
      </c>
      <c r="S1755" t="s">
        <v>5701</v>
      </c>
      <c r="T1755">
        <v>6750</v>
      </c>
      <c r="U1755" t="s">
        <v>4519</v>
      </c>
      <c r="V1755" t="s">
        <v>4519</v>
      </c>
      <c r="W1755" t="s">
        <v>295</v>
      </c>
      <c r="X1755">
        <v>2665</v>
      </c>
      <c r="Y1755" t="s">
        <v>257</v>
      </c>
      <c r="AA1755">
        <v>187</v>
      </c>
      <c r="AB1755" t="s">
        <v>5702</v>
      </c>
      <c r="AC1755" t="s">
        <v>5701</v>
      </c>
      <c r="AD1755">
        <v>5</v>
      </c>
      <c r="AE1755">
        <v>712492.6</v>
      </c>
      <c r="AF1755">
        <v>6168965.6600000001</v>
      </c>
    </row>
    <row r="1756" spans="1:32" x14ac:dyDescent="0.25">
      <c r="A1756" s="40">
        <v>1754</v>
      </c>
      <c r="B1756" t="s">
        <v>5704</v>
      </c>
      <c r="C1756">
        <v>120</v>
      </c>
      <c r="D1756">
        <v>1966</v>
      </c>
      <c r="E1756">
        <v>2003</v>
      </c>
      <c r="F1756">
        <v>2</v>
      </c>
      <c r="H1756">
        <v>1</v>
      </c>
      <c r="J1756">
        <v>1</v>
      </c>
      <c r="K1756" t="s">
        <v>240</v>
      </c>
      <c r="M1756">
        <v>1</v>
      </c>
      <c r="N1756">
        <v>155</v>
      </c>
      <c r="O1756">
        <v>155</v>
      </c>
      <c r="P1756">
        <v>155</v>
      </c>
      <c r="Q1756">
        <v>0</v>
      </c>
      <c r="R1756">
        <v>0</v>
      </c>
      <c r="S1756" t="s">
        <v>5705</v>
      </c>
      <c r="T1756">
        <v>6391</v>
      </c>
      <c r="U1756" t="s">
        <v>539</v>
      </c>
      <c r="V1756" t="s">
        <v>539</v>
      </c>
      <c r="W1756" t="s">
        <v>640</v>
      </c>
      <c r="X1756">
        <v>2625</v>
      </c>
      <c r="Y1756" t="s">
        <v>244</v>
      </c>
      <c r="AA1756">
        <v>187</v>
      </c>
      <c r="AB1756" t="s">
        <v>5706</v>
      </c>
      <c r="AC1756" t="s">
        <v>5705</v>
      </c>
      <c r="AD1756">
        <v>5</v>
      </c>
      <c r="AE1756">
        <v>711239.04</v>
      </c>
      <c r="AF1756">
        <v>6171678.7000000002</v>
      </c>
    </row>
    <row r="1757" spans="1:32" x14ac:dyDescent="0.25">
      <c r="A1757" s="40">
        <v>1755</v>
      </c>
      <c r="B1757" t="s">
        <v>5707</v>
      </c>
      <c r="C1757">
        <v>130</v>
      </c>
      <c r="D1757">
        <v>1968</v>
      </c>
      <c r="E1757">
        <v>0</v>
      </c>
      <c r="F1757">
        <v>4</v>
      </c>
      <c r="H1757">
        <v>1</v>
      </c>
      <c r="J1757">
        <v>2</v>
      </c>
      <c r="K1757" t="s">
        <v>260</v>
      </c>
      <c r="L1757">
        <v>90</v>
      </c>
      <c r="M1757">
        <v>1</v>
      </c>
      <c r="N1757">
        <v>146</v>
      </c>
      <c r="O1757">
        <v>146</v>
      </c>
      <c r="P1757">
        <v>244</v>
      </c>
      <c r="Q1757">
        <v>0</v>
      </c>
      <c r="R1757">
        <v>0</v>
      </c>
      <c r="S1757" t="s">
        <v>5708</v>
      </c>
      <c r="T1757">
        <v>8202</v>
      </c>
      <c r="U1757" t="s">
        <v>3103</v>
      </c>
      <c r="V1757" t="s">
        <v>3103</v>
      </c>
      <c r="W1757" t="s">
        <v>2160</v>
      </c>
      <c r="X1757">
        <v>2665</v>
      </c>
      <c r="Y1757" t="s">
        <v>257</v>
      </c>
      <c r="AA1757">
        <v>187</v>
      </c>
      <c r="AB1757" t="s">
        <v>5709</v>
      </c>
      <c r="AC1757" t="s">
        <v>5708</v>
      </c>
      <c r="AD1757">
        <v>5</v>
      </c>
      <c r="AE1757">
        <v>712374.54</v>
      </c>
      <c r="AF1757">
        <v>6169057.1399999997</v>
      </c>
    </row>
    <row r="1758" spans="1:32" x14ac:dyDescent="0.25">
      <c r="A1758" s="40">
        <v>1756</v>
      </c>
      <c r="B1758" t="s">
        <v>5710</v>
      </c>
      <c r="C1758">
        <v>120</v>
      </c>
      <c r="D1758">
        <v>1969</v>
      </c>
      <c r="E1758">
        <v>1978</v>
      </c>
      <c r="F1758">
        <v>90</v>
      </c>
      <c r="H1758">
        <v>1</v>
      </c>
      <c r="J1758">
        <v>2</v>
      </c>
      <c r="K1758" t="s">
        <v>515</v>
      </c>
      <c r="M1758">
        <v>1</v>
      </c>
      <c r="N1758">
        <v>142</v>
      </c>
      <c r="O1758">
        <v>142</v>
      </c>
      <c r="P1758">
        <v>142</v>
      </c>
      <c r="Q1758">
        <v>0</v>
      </c>
      <c r="R1758">
        <v>0</v>
      </c>
      <c r="S1758" t="s">
        <v>5711</v>
      </c>
      <c r="T1758">
        <v>8202</v>
      </c>
      <c r="U1758" t="s">
        <v>3103</v>
      </c>
      <c r="V1758" t="s">
        <v>3103</v>
      </c>
      <c r="W1758" t="s">
        <v>515</v>
      </c>
      <c r="X1758">
        <v>2665</v>
      </c>
      <c r="Y1758" t="s">
        <v>257</v>
      </c>
      <c r="AA1758">
        <v>187</v>
      </c>
      <c r="AB1758" t="s">
        <v>5712</v>
      </c>
      <c r="AC1758" t="s">
        <v>5711</v>
      </c>
      <c r="AD1758">
        <v>5</v>
      </c>
      <c r="AE1758">
        <v>712345.89</v>
      </c>
      <c r="AF1758">
        <v>6169025.79</v>
      </c>
    </row>
    <row r="1759" spans="1:32" x14ac:dyDescent="0.25">
      <c r="A1759" s="40">
        <v>1757</v>
      </c>
      <c r="B1759" t="s">
        <v>5713</v>
      </c>
      <c r="C1759">
        <v>120</v>
      </c>
      <c r="D1759">
        <v>1983</v>
      </c>
      <c r="E1759">
        <v>0</v>
      </c>
      <c r="F1759">
        <v>4</v>
      </c>
      <c r="H1759">
        <v>1</v>
      </c>
      <c r="J1759">
        <v>2</v>
      </c>
      <c r="K1759" t="s">
        <v>247</v>
      </c>
      <c r="L1759">
        <v>2</v>
      </c>
      <c r="M1759">
        <v>1</v>
      </c>
      <c r="N1759">
        <v>136</v>
      </c>
      <c r="O1759">
        <v>136</v>
      </c>
      <c r="P1759">
        <v>136</v>
      </c>
      <c r="Q1759">
        <v>0</v>
      </c>
      <c r="R1759">
        <v>0</v>
      </c>
      <c r="S1759" t="s">
        <v>5714</v>
      </c>
      <c r="T1759">
        <v>2236</v>
      </c>
      <c r="U1759" t="s">
        <v>4295</v>
      </c>
      <c r="V1759" t="s">
        <v>4295</v>
      </c>
      <c r="W1759" t="s">
        <v>413</v>
      </c>
      <c r="X1759">
        <v>2665</v>
      </c>
      <c r="Y1759" t="s">
        <v>257</v>
      </c>
      <c r="AA1759">
        <v>187</v>
      </c>
      <c r="AB1759" t="s">
        <v>5715</v>
      </c>
      <c r="AC1759" t="s">
        <v>5714</v>
      </c>
      <c r="AD1759">
        <v>5</v>
      </c>
      <c r="AE1759">
        <v>713258.76</v>
      </c>
      <c r="AF1759">
        <v>6168738.8700000001</v>
      </c>
    </row>
    <row r="1760" spans="1:32" x14ac:dyDescent="0.25">
      <c r="A1760" s="40">
        <v>1758</v>
      </c>
      <c r="B1760" t="s">
        <v>5716</v>
      </c>
      <c r="C1760">
        <v>120</v>
      </c>
      <c r="D1760">
        <v>1967</v>
      </c>
      <c r="E1760">
        <v>0</v>
      </c>
      <c r="F1760">
        <v>3</v>
      </c>
      <c r="H1760">
        <v>2</v>
      </c>
      <c r="J1760">
        <v>1</v>
      </c>
      <c r="K1760" t="s">
        <v>240</v>
      </c>
      <c r="M1760">
        <v>1</v>
      </c>
      <c r="N1760">
        <v>141</v>
      </c>
      <c r="O1760">
        <v>141</v>
      </c>
      <c r="P1760">
        <v>141</v>
      </c>
      <c r="Q1760">
        <v>0</v>
      </c>
      <c r="R1760">
        <v>0</v>
      </c>
      <c r="S1760" t="s">
        <v>5717</v>
      </c>
      <c r="T1760">
        <v>6391</v>
      </c>
      <c r="U1760" t="s">
        <v>539</v>
      </c>
      <c r="V1760" t="s">
        <v>539</v>
      </c>
      <c r="W1760" t="s">
        <v>787</v>
      </c>
      <c r="X1760">
        <v>2625</v>
      </c>
      <c r="Y1760" t="s">
        <v>244</v>
      </c>
      <c r="AA1760">
        <v>187</v>
      </c>
      <c r="AB1760" t="s">
        <v>5718</v>
      </c>
      <c r="AC1760" t="s">
        <v>5717</v>
      </c>
      <c r="AD1760">
        <v>5</v>
      </c>
      <c r="AE1760">
        <v>711265.1</v>
      </c>
      <c r="AF1760">
        <v>6171721.7699999996</v>
      </c>
    </row>
    <row r="1761" spans="1:32" x14ac:dyDescent="0.25">
      <c r="A1761" s="40">
        <v>1759</v>
      </c>
      <c r="B1761" t="s">
        <v>5719</v>
      </c>
      <c r="C1761">
        <v>130</v>
      </c>
      <c r="D1761">
        <v>1978</v>
      </c>
      <c r="E1761">
        <v>0</v>
      </c>
      <c r="F1761">
        <v>1</v>
      </c>
      <c r="H1761">
        <v>5</v>
      </c>
      <c r="J1761">
        <v>7</v>
      </c>
      <c r="K1761" t="s">
        <v>253</v>
      </c>
      <c r="M1761">
        <v>1</v>
      </c>
      <c r="N1761">
        <v>101</v>
      </c>
      <c r="O1761">
        <v>101</v>
      </c>
      <c r="P1761">
        <v>101</v>
      </c>
      <c r="Q1761">
        <v>0</v>
      </c>
      <c r="R1761">
        <v>0</v>
      </c>
      <c r="S1761" t="s">
        <v>5720</v>
      </c>
      <c r="T1761">
        <v>2556</v>
      </c>
      <c r="U1761" t="s">
        <v>317</v>
      </c>
      <c r="V1761" t="s">
        <v>317</v>
      </c>
      <c r="W1761" t="s">
        <v>290</v>
      </c>
      <c r="X1761">
        <v>2625</v>
      </c>
      <c r="Y1761" t="s">
        <v>244</v>
      </c>
      <c r="AA1761">
        <v>187</v>
      </c>
      <c r="AB1761" t="s">
        <v>5721</v>
      </c>
      <c r="AC1761" t="s">
        <v>5720</v>
      </c>
      <c r="AD1761">
        <v>5</v>
      </c>
      <c r="AE1761">
        <v>711771.85</v>
      </c>
      <c r="AF1761">
        <v>6172525.5999999996</v>
      </c>
    </row>
    <row r="1762" spans="1:32" x14ac:dyDescent="0.25">
      <c r="A1762" s="40">
        <v>1760</v>
      </c>
      <c r="B1762" t="s">
        <v>5722</v>
      </c>
      <c r="C1762">
        <v>120</v>
      </c>
      <c r="D1762">
        <v>2015</v>
      </c>
      <c r="E1762">
        <v>0</v>
      </c>
      <c r="F1762">
        <v>4</v>
      </c>
      <c r="H1762">
        <v>1</v>
      </c>
      <c r="J1762">
        <v>2</v>
      </c>
      <c r="K1762" t="s">
        <v>260</v>
      </c>
      <c r="M1762">
        <v>1</v>
      </c>
      <c r="N1762">
        <v>150</v>
      </c>
      <c r="O1762">
        <v>150</v>
      </c>
      <c r="P1762">
        <v>150</v>
      </c>
      <c r="Q1762">
        <v>0</v>
      </c>
      <c r="R1762">
        <v>0</v>
      </c>
      <c r="S1762" t="s">
        <v>5723</v>
      </c>
      <c r="T1762">
        <v>2982</v>
      </c>
      <c r="U1762" t="s">
        <v>4515</v>
      </c>
      <c r="V1762" t="s">
        <v>4515</v>
      </c>
      <c r="W1762" t="s">
        <v>869</v>
      </c>
      <c r="X1762">
        <v>2665</v>
      </c>
      <c r="Y1762" t="s">
        <v>257</v>
      </c>
      <c r="AA1762">
        <v>187</v>
      </c>
      <c r="AB1762" t="s">
        <v>5724</v>
      </c>
      <c r="AC1762" t="s">
        <v>5723</v>
      </c>
      <c r="AD1762">
        <v>5</v>
      </c>
      <c r="AE1762">
        <v>714187.07</v>
      </c>
      <c r="AF1762">
        <v>6168988.9199999999</v>
      </c>
    </row>
    <row r="1763" spans="1:32" x14ac:dyDescent="0.25">
      <c r="A1763" s="40">
        <v>1761</v>
      </c>
      <c r="B1763" t="s">
        <v>5725</v>
      </c>
      <c r="C1763">
        <v>120</v>
      </c>
      <c r="D1763">
        <v>1953</v>
      </c>
      <c r="E1763">
        <v>1963</v>
      </c>
      <c r="F1763">
        <v>10</v>
      </c>
      <c r="H1763">
        <v>1</v>
      </c>
      <c r="J1763">
        <v>2</v>
      </c>
      <c r="K1763" t="s">
        <v>260</v>
      </c>
      <c r="M1763">
        <v>1</v>
      </c>
      <c r="N1763">
        <v>130</v>
      </c>
      <c r="O1763">
        <v>130</v>
      </c>
      <c r="P1763">
        <v>130</v>
      </c>
      <c r="Q1763">
        <v>0</v>
      </c>
      <c r="R1763">
        <v>0</v>
      </c>
      <c r="S1763" t="s">
        <v>5726</v>
      </c>
      <c r="T1763">
        <v>6750</v>
      </c>
      <c r="U1763" t="s">
        <v>4519</v>
      </c>
      <c r="V1763" t="s">
        <v>4519</v>
      </c>
      <c r="W1763" t="s">
        <v>408</v>
      </c>
      <c r="X1763">
        <v>2665</v>
      </c>
      <c r="Y1763" t="s">
        <v>257</v>
      </c>
      <c r="AA1763">
        <v>187</v>
      </c>
      <c r="AB1763" t="s">
        <v>5727</v>
      </c>
      <c r="AC1763" t="s">
        <v>5726</v>
      </c>
      <c r="AD1763">
        <v>5</v>
      </c>
      <c r="AE1763">
        <v>712658.88</v>
      </c>
      <c r="AF1763">
        <v>6168933.9299999997</v>
      </c>
    </row>
    <row r="1764" spans="1:32" x14ac:dyDescent="0.25">
      <c r="A1764" s="40">
        <v>1762</v>
      </c>
      <c r="B1764" t="s">
        <v>5728</v>
      </c>
      <c r="C1764">
        <v>120</v>
      </c>
      <c r="D1764">
        <v>1970</v>
      </c>
      <c r="E1764">
        <v>0</v>
      </c>
      <c r="F1764">
        <v>3</v>
      </c>
      <c r="H1764">
        <v>1</v>
      </c>
      <c r="J1764">
        <v>2</v>
      </c>
      <c r="K1764" t="s">
        <v>260</v>
      </c>
      <c r="L1764">
        <v>90</v>
      </c>
      <c r="M1764">
        <v>1</v>
      </c>
      <c r="N1764">
        <v>140</v>
      </c>
      <c r="O1764">
        <v>140</v>
      </c>
      <c r="P1764">
        <v>140</v>
      </c>
      <c r="Q1764">
        <v>0</v>
      </c>
      <c r="R1764">
        <v>0</v>
      </c>
      <c r="S1764" t="s">
        <v>5729</v>
      </c>
      <c r="T1764">
        <v>8415</v>
      </c>
      <c r="U1764" t="s">
        <v>4437</v>
      </c>
      <c r="V1764" t="s">
        <v>4437</v>
      </c>
      <c r="W1764" t="s">
        <v>519</v>
      </c>
      <c r="X1764">
        <v>2665</v>
      </c>
      <c r="Y1764" t="s">
        <v>257</v>
      </c>
      <c r="AA1764">
        <v>187</v>
      </c>
      <c r="AB1764" t="s">
        <v>5730</v>
      </c>
      <c r="AC1764" t="s">
        <v>5729</v>
      </c>
      <c r="AD1764">
        <v>5</v>
      </c>
      <c r="AE1764">
        <v>712170.52</v>
      </c>
      <c r="AF1764">
        <v>6169381.8600000003</v>
      </c>
    </row>
    <row r="1765" spans="1:32" x14ac:dyDescent="0.25">
      <c r="A1765" s="40">
        <v>1763</v>
      </c>
      <c r="B1765" t="s">
        <v>5731</v>
      </c>
      <c r="C1765">
        <v>130</v>
      </c>
      <c r="D1765">
        <v>1980</v>
      </c>
      <c r="E1765">
        <v>0</v>
      </c>
      <c r="F1765">
        <v>4</v>
      </c>
      <c r="H1765">
        <v>1</v>
      </c>
      <c r="J1765">
        <v>2</v>
      </c>
      <c r="K1765" t="s">
        <v>260</v>
      </c>
      <c r="M1765">
        <v>1</v>
      </c>
      <c r="N1765">
        <v>72</v>
      </c>
      <c r="O1765">
        <v>72</v>
      </c>
      <c r="P1765">
        <v>124</v>
      </c>
      <c r="Q1765">
        <v>0</v>
      </c>
      <c r="R1765">
        <v>0</v>
      </c>
      <c r="S1765" t="s">
        <v>5732</v>
      </c>
      <c r="T1765">
        <v>1000</v>
      </c>
      <c r="U1765" t="s">
        <v>3248</v>
      </c>
      <c r="V1765" t="s">
        <v>3248</v>
      </c>
      <c r="W1765" t="s">
        <v>308</v>
      </c>
      <c r="X1765">
        <v>2665</v>
      </c>
      <c r="Y1765" t="s">
        <v>257</v>
      </c>
      <c r="AA1765">
        <v>187</v>
      </c>
      <c r="AB1765" t="s">
        <v>5733</v>
      </c>
      <c r="AC1765" t="s">
        <v>5732</v>
      </c>
      <c r="AD1765">
        <v>5</v>
      </c>
      <c r="AE1765">
        <v>714163.11</v>
      </c>
      <c r="AF1765">
        <v>6168782.5899999999</v>
      </c>
    </row>
    <row r="1766" spans="1:32" x14ac:dyDescent="0.25">
      <c r="A1766" s="40">
        <v>1764</v>
      </c>
      <c r="B1766" t="s">
        <v>5734</v>
      </c>
      <c r="C1766">
        <v>130</v>
      </c>
      <c r="D1766">
        <v>1978</v>
      </c>
      <c r="E1766">
        <v>0</v>
      </c>
      <c r="F1766">
        <v>4</v>
      </c>
      <c r="H1766">
        <v>1</v>
      </c>
      <c r="J1766">
        <v>1</v>
      </c>
      <c r="K1766" t="s">
        <v>240</v>
      </c>
      <c r="M1766">
        <v>1</v>
      </c>
      <c r="N1766">
        <v>61</v>
      </c>
      <c r="O1766">
        <v>61</v>
      </c>
      <c r="P1766">
        <v>109</v>
      </c>
      <c r="Q1766">
        <v>0</v>
      </c>
      <c r="R1766">
        <v>0</v>
      </c>
      <c r="S1766" t="s">
        <v>5735</v>
      </c>
      <c r="T1766">
        <v>2525</v>
      </c>
      <c r="U1766" t="s">
        <v>2564</v>
      </c>
      <c r="V1766" t="s">
        <v>2564</v>
      </c>
      <c r="W1766" t="s">
        <v>299</v>
      </c>
      <c r="X1766">
        <v>2665</v>
      </c>
      <c r="Y1766" t="s">
        <v>257</v>
      </c>
      <c r="AA1766">
        <v>187</v>
      </c>
      <c r="AB1766" t="s">
        <v>5736</v>
      </c>
      <c r="AC1766" t="s">
        <v>5735</v>
      </c>
      <c r="AD1766">
        <v>5</v>
      </c>
      <c r="AE1766">
        <v>713511.23</v>
      </c>
      <c r="AF1766">
        <v>6169747.8899999997</v>
      </c>
    </row>
    <row r="1767" spans="1:32" x14ac:dyDescent="0.25">
      <c r="A1767" s="40">
        <v>1765</v>
      </c>
      <c r="B1767" t="s">
        <v>5737</v>
      </c>
      <c r="C1767">
        <v>120</v>
      </c>
      <c r="D1767">
        <v>1961</v>
      </c>
      <c r="E1767">
        <v>1984</v>
      </c>
      <c r="F1767">
        <v>4</v>
      </c>
      <c r="H1767">
        <v>2</v>
      </c>
      <c r="J1767">
        <v>2</v>
      </c>
      <c r="K1767" t="s">
        <v>260</v>
      </c>
      <c r="M1767">
        <v>1</v>
      </c>
      <c r="N1767">
        <v>139</v>
      </c>
      <c r="O1767">
        <v>139</v>
      </c>
      <c r="P1767">
        <v>139</v>
      </c>
      <c r="Q1767">
        <v>0</v>
      </c>
      <c r="R1767">
        <v>0</v>
      </c>
      <c r="S1767" t="s">
        <v>5738</v>
      </c>
      <c r="T1767">
        <v>2876</v>
      </c>
      <c r="U1767" t="s">
        <v>3107</v>
      </c>
      <c r="V1767" t="s">
        <v>3107</v>
      </c>
      <c r="W1767" t="s">
        <v>260</v>
      </c>
      <c r="X1767">
        <v>2665</v>
      </c>
      <c r="Y1767" t="s">
        <v>257</v>
      </c>
      <c r="AA1767">
        <v>187</v>
      </c>
      <c r="AB1767" t="s">
        <v>5739</v>
      </c>
      <c r="AC1767" t="s">
        <v>5738</v>
      </c>
      <c r="AD1767">
        <v>5</v>
      </c>
      <c r="AE1767">
        <v>713930.75</v>
      </c>
      <c r="AF1767">
        <v>6169055.5099999998</v>
      </c>
    </row>
    <row r="1768" spans="1:32" x14ac:dyDescent="0.25">
      <c r="A1768" s="40">
        <v>1766</v>
      </c>
      <c r="B1768" t="s">
        <v>5740</v>
      </c>
      <c r="C1768">
        <v>120</v>
      </c>
      <c r="D1768">
        <v>1984</v>
      </c>
      <c r="E1768">
        <v>0</v>
      </c>
      <c r="F1768">
        <v>4</v>
      </c>
      <c r="H1768">
        <v>1</v>
      </c>
      <c r="J1768">
        <v>7</v>
      </c>
      <c r="K1768" t="s">
        <v>253</v>
      </c>
      <c r="L1768">
        <v>2</v>
      </c>
      <c r="M1768">
        <v>1</v>
      </c>
      <c r="N1768">
        <v>140</v>
      </c>
      <c r="O1768">
        <v>140</v>
      </c>
      <c r="P1768">
        <v>140</v>
      </c>
      <c r="Q1768">
        <v>0</v>
      </c>
      <c r="R1768">
        <v>0</v>
      </c>
      <c r="S1768" t="s">
        <v>5741</v>
      </c>
      <c r="T1768">
        <v>4473</v>
      </c>
      <c r="U1768" t="s">
        <v>3255</v>
      </c>
      <c r="V1768" t="s">
        <v>3255</v>
      </c>
      <c r="W1768" t="s">
        <v>413</v>
      </c>
      <c r="X1768">
        <v>2665</v>
      </c>
      <c r="Y1768" t="s">
        <v>257</v>
      </c>
      <c r="AA1768">
        <v>187</v>
      </c>
      <c r="AB1768" t="s">
        <v>5742</v>
      </c>
      <c r="AC1768" t="s">
        <v>5741</v>
      </c>
      <c r="AD1768">
        <v>5</v>
      </c>
      <c r="AE1768">
        <v>713182.83</v>
      </c>
      <c r="AF1768">
        <v>6168424.1900000004</v>
      </c>
    </row>
    <row r="1769" spans="1:32" x14ac:dyDescent="0.25">
      <c r="A1769" s="40">
        <v>1767</v>
      </c>
      <c r="B1769" t="s">
        <v>5743</v>
      </c>
      <c r="C1769">
        <v>510</v>
      </c>
      <c r="D1769">
        <v>1958</v>
      </c>
      <c r="E1769">
        <v>0</v>
      </c>
      <c r="F1769">
        <v>2</v>
      </c>
      <c r="H1769">
        <v>90</v>
      </c>
      <c r="J1769">
        <v>3</v>
      </c>
      <c r="K1769" t="s">
        <v>247</v>
      </c>
      <c r="M1769">
        <v>1</v>
      </c>
      <c r="N1769">
        <v>43</v>
      </c>
      <c r="O1769">
        <v>43</v>
      </c>
      <c r="P1769">
        <v>43</v>
      </c>
      <c r="Q1769">
        <v>0</v>
      </c>
      <c r="R1769">
        <v>0</v>
      </c>
      <c r="S1769" t="s">
        <v>5744</v>
      </c>
      <c r="T1769">
        <v>2236</v>
      </c>
      <c r="U1769" t="s">
        <v>4295</v>
      </c>
      <c r="V1769" t="s">
        <v>4295</v>
      </c>
      <c r="W1769" t="s">
        <v>515</v>
      </c>
      <c r="X1769">
        <v>2665</v>
      </c>
      <c r="Y1769" t="s">
        <v>257</v>
      </c>
      <c r="AA1769">
        <v>187</v>
      </c>
      <c r="AB1769" t="s">
        <v>5745</v>
      </c>
      <c r="AC1769" t="s">
        <v>5744</v>
      </c>
      <c r="AD1769">
        <v>5</v>
      </c>
      <c r="AE1769">
        <v>713321.17</v>
      </c>
      <c r="AF1769">
        <v>6168713.5300000003</v>
      </c>
    </row>
    <row r="1770" spans="1:32" x14ac:dyDescent="0.25">
      <c r="A1770" s="40">
        <v>1768</v>
      </c>
      <c r="B1770" t="s">
        <v>5746</v>
      </c>
      <c r="C1770">
        <v>120</v>
      </c>
      <c r="D1770">
        <v>1973</v>
      </c>
      <c r="E1770">
        <v>0</v>
      </c>
      <c r="F1770">
        <v>3</v>
      </c>
      <c r="H1770">
        <v>1</v>
      </c>
      <c r="J1770">
        <v>2</v>
      </c>
      <c r="K1770" t="s">
        <v>260</v>
      </c>
      <c r="M1770">
        <v>1</v>
      </c>
      <c r="N1770">
        <v>109</v>
      </c>
      <c r="O1770">
        <v>109</v>
      </c>
      <c r="P1770">
        <v>109</v>
      </c>
      <c r="Q1770">
        <v>0</v>
      </c>
      <c r="R1770">
        <v>0</v>
      </c>
      <c r="S1770" t="s">
        <v>5747</v>
      </c>
      <c r="T1770">
        <v>6710</v>
      </c>
      <c r="U1770" t="s">
        <v>327</v>
      </c>
      <c r="V1770" t="s">
        <v>327</v>
      </c>
      <c r="W1770" t="s">
        <v>5748</v>
      </c>
      <c r="X1770">
        <v>2625</v>
      </c>
      <c r="Y1770" t="s">
        <v>244</v>
      </c>
      <c r="AA1770">
        <v>187</v>
      </c>
      <c r="AB1770" t="s">
        <v>5749</v>
      </c>
      <c r="AC1770" t="s">
        <v>5747</v>
      </c>
      <c r="AD1770">
        <v>5</v>
      </c>
      <c r="AE1770">
        <v>710752.11</v>
      </c>
      <c r="AF1770">
        <v>6172020.2400000002</v>
      </c>
    </row>
    <row r="1771" spans="1:32" x14ac:dyDescent="0.25">
      <c r="A1771" s="40">
        <v>1769</v>
      </c>
      <c r="B1771" t="s">
        <v>5750</v>
      </c>
      <c r="C1771">
        <v>130</v>
      </c>
      <c r="D1771">
        <v>1978</v>
      </c>
      <c r="E1771">
        <v>0</v>
      </c>
      <c r="F1771">
        <v>4</v>
      </c>
      <c r="H1771">
        <v>1</v>
      </c>
      <c r="J1771">
        <v>1</v>
      </c>
      <c r="K1771" t="s">
        <v>240</v>
      </c>
      <c r="M1771">
        <v>1</v>
      </c>
      <c r="N1771">
        <v>61</v>
      </c>
      <c r="O1771">
        <v>61</v>
      </c>
      <c r="P1771">
        <v>109</v>
      </c>
      <c r="Q1771">
        <v>0</v>
      </c>
      <c r="R1771">
        <v>0</v>
      </c>
      <c r="S1771" t="s">
        <v>5751</v>
      </c>
      <c r="T1771">
        <v>3875</v>
      </c>
      <c r="U1771" t="s">
        <v>4412</v>
      </c>
      <c r="V1771" t="s">
        <v>4412</v>
      </c>
      <c r="W1771" t="s">
        <v>487</v>
      </c>
      <c r="X1771">
        <v>2665</v>
      </c>
      <c r="Y1771" t="s">
        <v>257</v>
      </c>
      <c r="AA1771">
        <v>187</v>
      </c>
      <c r="AB1771" t="s">
        <v>5752</v>
      </c>
      <c r="AC1771" t="s">
        <v>5751</v>
      </c>
      <c r="AD1771">
        <v>5</v>
      </c>
      <c r="AE1771">
        <v>713472.86</v>
      </c>
      <c r="AF1771">
        <v>6169674.5899999999</v>
      </c>
    </row>
    <row r="1772" spans="1:32" x14ac:dyDescent="0.25">
      <c r="A1772" s="40">
        <v>1770</v>
      </c>
      <c r="B1772" t="s">
        <v>5753</v>
      </c>
      <c r="C1772">
        <v>120</v>
      </c>
      <c r="D1772">
        <v>1983</v>
      </c>
      <c r="E1772">
        <v>0</v>
      </c>
      <c r="F1772">
        <v>3</v>
      </c>
      <c r="H1772">
        <v>1</v>
      </c>
      <c r="J1772">
        <v>7</v>
      </c>
      <c r="K1772" t="s">
        <v>253</v>
      </c>
      <c r="L1772">
        <v>2</v>
      </c>
      <c r="M1772">
        <v>1</v>
      </c>
      <c r="N1772">
        <v>126</v>
      </c>
      <c r="O1772">
        <v>126</v>
      </c>
      <c r="P1772">
        <v>126</v>
      </c>
      <c r="Q1772">
        <v>0</v>
      </c>
      <c r="R1772">
        <v>0</v>
      </c>
      <c r="S1772" t="s">
        <v>5754</v>
      </c>
      <c r="T1772">
        <v>2343</v>
      </c>
      <c r="U1772" t="s">
        <v>5316</v>
      </c>
      <c r="V1772" t="s">
        <v>5316</v>
      </c>
      <c r="W1772" t="s">
        <v>260</v>
      </c>
      <c r="X1772">
        <v>2665</v>
      </c>
      <c r="Y1772" t="s">
        <v>257</v>
      </c>
      <c r="AA1772">
        <v>187</v>
      </c>
      <c r="AB1772" t="s">
        <v>5755</v>
      </c>
      <c r="AC1772" t="s">
        <v>5754</v>
      </c>
      <c r="AD1772">
        <v>5</v>
      </c>
      <c r="AE1772">
        <v>714084.25</v>
      </c>
      <c r="AF1772">
        <v>6168741.3600000003</v>
      </c>
    </row>
    <row r="1773" spans="1:32" x14ac:dyDescent="0.25">
      <c r="A1773" s="40">
        <v>1771</v>
      </c>
      <c r="B1773" t="s">
        <v>5756</v>
      </c>
      <c r="C1773">
        <v>120</v>
      </c>
      <c r="D1773">
        <v>1920</v>
      </c>
      <c r="E1773">
        <v>1995</v>
      </c>
      <c r="F1773">
        <v>5</v>
      </c>
      <c r="H1773">
        <v>4</v>
      </c>
      <c r="J1773">
        <v>7</v>
      </c>
      <c r="K1773" t="s">
        <v>253</v>
      </c>
      <c r="M1773">
        <v>1</v>
      </c>
      <c r="N1773">
        <v>117</v>
      </c>
      <c r="O1773">
        <v>117</v>
      </c>
      <c r="P1773">
        <v>117</v>
      </c>
      <c r="Q1773">
        <v>0</v>
      </c>
      <c r="R1773">
        <v>0</v>
      </c>
      <c r="S1773" t="s">
        <v>5757</v>
      </c>
      <c r="T1773">
        <v>6497</v>
      </c>
      <c r="U1773" t="s">
        <v>5320</v>
      </c>
      <c r="V1773" t="s">
        <v>5320</v>
      </c>
      <c r="W1773" t="s">
        <v>247</v>
      </c>
      <c r="X1773">
        <v>2665</v>
      </c>
      <c r="Y1773" t="s">
        <v>257</v>
      </c>
      <c r="AA1773">
        <v>187</v>
      </c>
      <c r="AB1773" t="s">
        <v>5758</v>
      </c>
      <c r="AC1773" t="s">
        <v>5757</v>
      </c>
      <c r="AD1773">
        <v>5</v>
      </c>
      <c r="AE1773">
        <v>713928.3</v>
      </c>
      <c r="AF1773">
        <v>6168782.4900000002</v>
      </c>
    </row>
    <row r="1774" spans="1:32" x14ac:dyDescent="0.25">
      <c r="A1774" s="40">
        <v>1772</v>
      </c>
      <c r="B1774" t="s">
        <v>5759</v>
      </c>
      <c r="C1774">
        <v>130</v>
      </c>
      <c r="D1774">
        <v>1978</v>
      </c>
      <c r="E1774">
        <v>0</v>
      </c>
      <c r="F1774">
        <v>4</v>
      </c>
      <c r="H1774">
        <v>1</v>
      </c>
      <c r="J1774">
        <v>1</v>
      </c>
      <c r="K1774" t="s">
        <v>240</v>
      </c>
      <c r="M1774">
        <v>1</v>
      </c>
      <c r="N1774">
        <v>61</v>
      </c>
      <c r="O1774">
        <v>61</v>
      </c>
      <c r="P1774">
        <v>109</v>
      </c>
      <c r="Q1774">
        <v>0</v>
      </c>
      <c r="R1774">
        <v>0</v>
      </c>
      <c r="S1774" t="s">
        <v>5760</v>
      </c>
      <c r="T1774">
        <v>7375</v>
      </c>
      <c r="U1774" t="s">
        <v>4405</v>
      </c>
      <c r="V1774" t="s">
        <v>4405</v>
      </c>
      <c r="W1774" t="s">
        <v>408</v>
      </c>
      <c r="X1774">
        <v>2665</v>
      </c>
      <c r="Y1774" t="s">
        <v>257</v>
      </c>
      <c r="AA1774">
        <v>187</v>
      </c>
      <c r="AB1774" t="s">
        <v>5761</v>
      </c>
      <c r="AC1774" t="s">
        <v>5760</v>
      </c>
      <c r="AD1774">
        <v>5</v>
      </c>
      <c r="AE1774">
        <v>713736.61</v>
      </c>
      <c r="AF1774">
        <v>6169524.1399999997</v>
      </c>
    </row>
    <row r="1775" spans="1:32" x14ac:dyDescent="0.25">
      <c r="A1775" s="40">
        <v>1773</v>
      </c>
      <c r="B1775" t="s">
        <v>5762</v>
      </c>
      <c r="C1775">
        <v>120</v>
      </c>
      <c r="D1775">
        <v>1972</v>
      </c>
      <c r="E1775">
        <v>0</v>
      </c>
      <c r="F1775">
        <v>3</v>
      </c>
      <c r="H1775">
        <v>1</v>
      </c>
      <c r="J1775">
        <v>2</v>
      </c>
      <c r="K1775" t="s">
        <v>260</v>
      </c>
      <c r="L1775">
        <v>2</v>
      </c>
      <c r="M1775">
        <v>1</v>
      </c>
      <c r="N1775">
        <v>146</v>
      </c>
      <c r="O1775">
        <v>146</v>
      </c>
      <c r="P1775">
        <v>146</v>
      </c>
      <c r="Q1775">
        <v>0</v>
      </c>
      <c r="R1775">
        <v>0</v>
      </c>
      <c r="S1775" t="s">
        <v>5763</v>
      </c>
      <c r="T1775">
        <v>7882</v>
      </c>
      <c r="U1775" t="s">
        <v>372</v>
      </c>
      <c r="V1775" t="s">
        <v>372</v>
      </c>
      <c r="W1775" t="s">
        <v>368</v>
      </c>
      <c r="X1775">
        <v>2625</v>
      </c>
      <c r="Y1775" t="s">
        <v>244</v>
      </c>
      <c r="AA1775">
        <v>187</v>
      </c>
      <c r="AB1775" t="s">
        <v>5764</v>
      </c>
      <c r="AC1775" t="s">
        <v>5763</v>
      </c>
      <c r="AD1775">
        <v>5</v>
      </c>
      <c r="AE1775">
        <v>711953.59</v>
      </c>
      <c r="AF1775">
        <v>6171760.9500000002</v>
      </c>
    </row>
    <row r="1776" spans="1:32" x14ac:dyDescent="0.25">
      <c r="A1776" s="40">
        <v>1774</v>
      </c>
      <c r="B1776" t="s">
        <v>5765</v>
      </c>
      <c r="C1776">
        <v>120</v>
      </c>
      <c r="D1776">
        <v>1980</v>
      </c>
      <c r="E1776">
        <v>0</v>
      </c>
      <c r="F1776">
        <v>10</v>
      </c>
      <c r="H1776">
        <v>1</v>
      </c>
      <c r="J1776">
        <v>7</v>
      </c>
      <c r="K1776" t="s">
        <v>253</v>
      </c>
      <c r="M1776">
        <v>1</v>
      </c>
      <c r="N1776">
        <v>85</v>
      </c>
      <c r="O1776">
        <v>85</v>
      </c>
      <c r="P1776">
        <v>152</v>
      </c>
      <c r="Q1776">
        <v>0</v>
      </c>
      <c r="R1776">
        <v>0</v>
      </c>
      <c r="S1776" t="s">
        <v>5766</v>
      </c>
      <c r="T1776">
        <v>2236</v>
      </c>
      <c r="U1776" t="s">
        <v>4295</v>
      </c>
      <c r="V1776" t="s">
        <v>4295</v>
      </c>
      <c r="W1776" t="s">
        <v>573</v>
      </c>
      <c r="X1776">
        <v>2665</v>
      </c>
      <c r="Y1776" t="s">
        <v>257</v>
      </c>
      <c r="AA1776">
        <v>187</v>
      </c>
      <c r="AB1776" t="s">
        <v>5767</v>
      </c>
      <c r="AC1776" t="s">
        <v>5766</v>
      </c>
      <c r="AD1776">
        <v>5</v>
      </c>
      <c r="AE1776">
        <v>713333.58</v>
      </c>
      <c r="AF1776">
        <v>6168577.0800000001</v>
      </c>
    </row>
    <row r="1777" spans="1:32" x14ac:dyDescent="0.25">
      <c r="A1777" s="40">
        <v>1775</v>
      </c>
      <c r="B1777" t="s">
        <v>5768</v>
      </c>
      <c r="C1777">
        <v>120</v>
      </c>
      <c r="D1777">
        <v>1966</v>
      </c>
      <c r="E1777">
        <v>1978</v>
      </c>
      <c r="F1777">
        <v>90</v>
      </c>
      <c r="H1777">
        <v>1</v>
      </c>
      <c r="J1777">
        <v>1</v>
      </c>
      <c r="K1777" t="s">
        <v>240</v>
      </c>
      <c r="M1777">
        <v>1</v>
      </c>
      <c r="N1777">
        <v>175</v>
      </c>
      <c r="O1777">
        <v>175</v>
      </c>
      <c r="P1777">
        <v>189</v>
      </c>
      <c r="Q1777">
        <v>0</v>
      </c>
      <c r="R1777">
        <v>0</v>
      </c>
      <c r="S1777" t="s">
        <v>5769</v>
      </c>
      <c r="T1777">
        <v>6391</v>
      </c>
      <c r="U1777" t="s">
        <v>539</v>
      </c>
      <c r="V1777" t="s">
        <v>539</v>
      </c>
      <c r="W1777" t="s">
        <v>5770</v>
      </c>
      <c r="X1777">
        <v>2625</v>
      </c>
      <c r="Y1777" t="s">
        <v>244</v>
      </c>
      <c r="AA1777">
        <v>187</v>
      </c>
      <c r="AB1777" t="s">
        <v>5771</v>
      </c>
      <c r="AC1777" t="s">
        <v>5769</v>
      </c>
      <c r="AD1777">
        <v>5</v>
      </c>
      <c r="AE1777">
        <v>711238.04</v>
      </c>
      <c r="AF1777">
        <v>6171846.6900000004</v>
      </c>
    </row>
    <row r="1778" spans="1:32" x14ac:dyDescent="0.25">
      <c r="A1778" s="40">
        <v>1776</v>
      </c>
      <c r="B1778" t="s">
        <v>5772</v>
      </c>
      <c r="C1778">
        <v>120</v>
      </c>
      <c r="D1778">
        <v>1964</v>
      </c>
      <c r="E1778">
        <v>0</v>
      </c>
      <c r="F1778">
        <v>1</v>
      </c>
      <c r="H1778">
        <v>6</v>
      </c>
      <c r="J1778">
        <v>7</v>
      </c>
      <c r="K1778" t="s">
        <v>253</v>
      </c>
      <c r="M1778">
        <v>1</v>
      </c>
      <c r="N1778">
        <v>89</v>
      </c>
      <c r="O1778">
        <v>89</v>
      </c>
      <c r="P1778">
        <v>89</v>
      </c>
      <c r="Q1778">
        <v>0</v>
      </c>
      <c r="R1778">
        <v>0</v>
      </c>
      <c r="S1778" t="s">
        <v>5773</v>
      </c>
      <c r="T1778">
        <v>8415</v>
      </c>
      <c r="U1778" t="s">
        <v>4437</v>
      </c>
      <c r="V1778" t="s">
        <v>4437</v>
      </c>
      <c r="W1778" t="s">
        <v>393</v>
      </c>
      <c r="X1778">
        <v>2665</v>
      </c>
      <c r="Y1778" t="s">
        <v>257</v>
      </c>
      <c r="AA1778">
        <v>187</v>
      </c>
      <c r="AB1778" t="s">
        <v>5774</v>
      </c>
      <c r="AC1778" t="s">
        <v>5773</v>
      </c>
      <c r="AD1778">
        <v>5</v>
      </c>
      <c r="AE1778">
        <v>712227.4</v>
      </c>
      <c r="AF1778">
        <v>6169387.9699999997</v>
      </c>
    </row>
    <row r="1779" spans="1:32" x14ac:dyDescent="0.25">
      <c r="A1779" s="40">
        <v>1777</v>
      </c>
      <c r="B1779" t="s">
        <v>5775</v>
      </c>
      <c r="C1779">
        <v>130</v>
      </c>
      <c r="D1779">
        <v>1977</v>
      </c>
      <c r="E1779">
        <v>0</v>
      </c>
      <c r="F1779">
        <v>4</v>
      </c>
      <c r="H1779">
        <v>1</v>
      </c>
      <c r="J1779">
        <v>1</v>
      </c>
      <c r="K1779" t="s">
        <v>240</v>
      </c>
      <c r="M1779">
        <v>1</v>
      </c>
      <c r="N1779">
        <v>58</v>
      </c>
      <c r="O1779">
        <v>58</v>
      </c>
      <c r="P1779">
        <v>102</v>
      </c>
      <c r="Q1779">
        <v>0</v>
      </c>
      <c r="R1779">
        <v>0</v>
      </c>
      <c r="S1779" t="s">
        <v>5776</v>
      </c>
      <c r="T1779">
        <v>275</v>
      </c>
      <c r="U1779" t="s">
        <v>3090</v>
      </c>
      <c r="V1779" t="s">
        <v>3090</v>
      </c>
      <c r="W1779" t="s">
        <v>498</v>
      </c>
      <c r="X1779">
        <v>2665</v>
      </c>
      <c r="Y1779" t="s">
        <v>257</v>
      </c>
      <c r="AA1779">
        <v>187</v>
      </c>
      <c r="AB1779" t="s">
        <v>5777</v>
      </c>
      <c r="AC1779" t="s">
        <v>5776</v>
      </c>
      <c r="AD1779">
        <v>5</v>
      </c>
      <c r="AE1779">
        <v>713529.42</v>
      </c>
      <c r="AF1779">
        <v>6169577.2300000004</v>
      </c>
    </row>
    <row r="1780" spans="1:32" x14ac:dyDescent="0.25">
      <c r="A1780" s="40">
        <v>1778</v>
      </c>
      <c r="B1780" t="s">
        <v>5778</v>
      </c>
      <c r="C1780">
        <v>130</v>
      </c>
      <c r="D1780">
        <v>1977</v>
      </c>
      <c r="E1780">
        <v>0</v>
      </c>
      <c r="F1780">
        <v>4</v>
      </c>
      <c r="H1780">
        <v>1</v>
      </c>
      <c r="J1780">
        <v>1</v>
      </c>
      <c r="K1780" t="s">
        <v>240</v>
      </c>
      <c r="M1780">
        <v>1</v>
      </c>
      <c r="N1780">
        <v>58</v>
      </c>
      <c r="O1780">
        <v>58</v>
      </c>
      <c r="P1780">
        <v>102</v>
      </c>
      <c r="Q1780">
        <v>0</v>
      </c>
      <c r="R1780">
        <v>0</v>
      </c>
      <c r="S1780" t="s">
        <v>5779</v>
      </c>
      <c r="T1780">
        <v>1075</v>
      </c>
      <c r="U1780" t="s">
        <v>4508</v>
      </c>
      <c r="V1780" t="s">
        <v>4508</v>
      </c>
      <c r="W1780" t="s">
        <v>393</v>
      </c>
      <c r="X1780">
        <v>2665</v>
      </c>
      <c r="Y1780" t="s">
        <v>257</v>
      </c>
      <c r="AA1780">
        <v>187</v>
      </c>
      <c r="AB1780" t="s">
        <v>5780</v>
      </c>
      <c r="AC1780" t="s">
        <v>5779</v>
      </c>
      <c r="AD1780">
        <v>5</v>
      </c>
      <c r="AE1780">
        <v>713591.43</v>
      </c>
      <c r="AF1780">
        <v>6169488.9199999999</v>
      </c>
    </row>
    <row r="1781" spans="1:32" x14ac:dyDescent="0.25">
      <c r="A1781" s="40">
        <v>1779</v>
      </c>
      <c r="B1781" t="s">
        <v>5781</v>
      </c>
      <c r="C1781">
        <v>130</v>
      </c>
      <c r="D1781">
        <v>1978</v>
      </c>
      <c r="E1781">
        <v>0</v>
      </c>
      <c r="F1781">
        <v>4</v>
      </c>
      <c r="H1781">
        <v>1</v>
      </c>
      <c r="J1781">
        <v>1</v>
      </c>
      <c r="K1781" t="s">
        <v>240</v>
      </c>
      <c r="M1781">
        <v>1</v>
      </c>
      <c r="N1781">
        <v>61</v>
      </c>
      <c r="O1781">
        <v>61</v>
      </c>
      <c r="P1781">
        <v>109</v>
      </c>
      <c r="Q1781">
        <v>0</v>
      </c>
      <c r="R1781">
        <v>0</v>
      </c>
      <c r="S1781" t="s">
        <v>5782</v>
      </c>
      <c r="T1781">
        <v>3875</v>
      </c>
      <c r="U1781" t="s">
        <v>4412</v>
      </c>
      <c r="V1781" t="s">
        <v>4412</v>
      </c>
      <c r="W1781" t="s">
        <v>341</v>
      </c>
      <c r="X1781">
        <v>2665</v>
      </c>
      <c r="Y1781" t="s">
        <v>257</v>
      </c>
      <c r="AA1781">
        <v>187</v>
      </c>
      <c r="AB1781" t="s">
        <v>5783</v>
      </c>
      <c r="AC1781" t="s">
        <v>5782</v>
      </c>
      <c r="AD1781">
        <v>5</v>
      </c>
      <c r="AE1781">
        <v>713513.06</v>
      </c>
      <c r="AF1781">
        <v>6169696.25</v>
      </c>
    </row>
    <row r="1782" spans="1:32" x14ac:dyDescent="0.25">
      <c r="A1782" s="40">
        <v>1780</v>
      </c>
      <c r="B1782" t="s">
        <v>5784</v>
      </c>
      <c r="C1782">
        <v>120</v>
      </c>
      <c r="D1782">
        <v>1992</v>
      </c>
      <c r="E1782">
        <v>0</v>
      </c>
      <c r="F1782">
        <v>4</v>
      </c>
      <c r="H1782">
        <v>1</v>
      </c>
      <c r="J1782">
        <v>2</v>
      </c>
      <c r="K1782" t="s">
        <v>260</v>
      </c>
      <c r="M1782">
        <v>1</v>
      </c>
      <c r="N1782">
        <v>113</v>
      </c>
      <c r="O1782">
        <v>113</v>
      </c>
      <c r="P1782">
        <v>190</v>
      </c>
      <c r="Q1782">
        <v>0</v>
      </c>
      <c r="R1782">
        <v>0</v>
      </c>
      <c r="S1782" t="s">
        <v>5785</v>
      </c>
      <c r="T1782">
        <v>5510</v>
      </c>
      <c r="U1782" t="s">
        <v>3897</v>
      </c>
      <c r="V1782" t="s">
        <v>3897</v>
      </c>
      <c r="W1782" t="s">
        <v>763</v>
      </c>
      <c r="X1782">
        <v>2625</v>
      </c>
      <c r="Y1782" t="s">
        <v>244</v>
      </c>
      <c r="AA1782">
        <v>187</v>
      </c>
      <c r="AB1782" t="s">
        <v>5786</v>
      </c>
      <c r="AC1782" t="s">
        <v>5785</v>
      </c>
      <c r="AD1782">
        <v>5</v>
      </c>
      <c r="AE1782">
        <v>711850.29</v>
      </c>
      <c r="AF1782">
        <v>6170345.8499999996</v>
      </c>
    </row>
    <row r="1783" spans="1:32" x14ac:dyDescent="0.25">
      <c r="A1783" s="40">
        <v>1781</v>
      </c>
      <c r="B1783" t="s">
        <v>5787</v>
      </c>
      <c r="C1783">
        <v>120</v>
      </c>
      <c r="D1783">
        <v>1971</v>
      </c>
      <c r="E1783">
        <v>1979</v>
      </c>
      <c r="F1783">
        <v>4</v>
      </c>
      <c r="H1783">
        <v>1</v>
      </c>
      <c r="J1783">
        <v>2</v>
      </c>
      <c r="K1783" t="s">
        <v>260</v>
      </c>
      <c r="L1783">
        <v>2</v>
      </c>
      <c r="M1783">
        <v>1</v>
      </c>
      <c r="N1783">
        <v>170</v>
      </c>
      <c r="O1783">
        <v>170</v>
      </c>
      <c r="P1783">
        <v>170</v>
      </c>
      <c r="Q1783">
        <v>0</v>
      </c>
      <c r="R1783">
        <v>0</v>
      </c>
      <c r="S1783" t="s">
        <v>5788</v>
      </c>
      <c r="T1783">
        <v>6178</v>
      </c>
      <c r="U1783" t="s">
        <v>2647</v>
      </c>
      <c r="V1783" t="s">
        <v>2647</v>
      </c>
      <c r="W1783" t="s">
        <v>1057</v>
      </c>
      <c r="X1783">
        <v>2625</v>
      </c>
      <c r="Y1783" t="s">
        <v>244</v>
      </c>
      <c r="AA1783">
        <v>187</v>
      </c>
      <c r="AB1783" t="s">
        <v>5789</v>
      </c>
      <c r="AC1783" t="s">
        <v>5788</v>
      </c>
      <c r="AD1783">
        <v>5</v>
      </c>
      <c r="AE1783">
        <v>711583.01</v>
      </c>
      <c r="AF1783">
        <v>6171887.96</v>
      </c>
    </row>
    <row r="1784" spans="1:32" x14ac:dyDescent="0.25">
      <c r="A1784" s="40">
        <v>1782</v>
      </c>
      <c r="B1784" t="s">
        <v>5790</v>
      </c>
      <c r="C1784">
        <v>130</v>
      </c>
      <c r="D1784">
        <v>1978</v>
      </c>
      <c r="E1784">
        <v>0</v>
      </c>
      <c r="F1784">
        <v>4</v>
      </c>
      <c r="H1784">
        <v>1</v>
      </c>
      <c r="J1784">
        <v>1</v>
      </c>
      <c r="K1784" t="s">
        <v>240</v>
      </c>
      <c r="M1784">
        <v>1</v>
      </c>
      <c r="N1784">
        <v>61</v>
      </c>
      <c r="O1784">
        <v>61</v>
      </c>
      <c r="P1784">
        <v>109</v>
      </c>
      <c r="Q1784">
        <v>0</v>
      </c>
      <c r="R1784">
        <v>0</v>
      </c>
      <c r="S1784" t="s">
        <v>5791</v>
      </c>
      <c r="T1784">
        <v>7375</v>
      </c>
      <c r="U1784" t="s">
        <v>4405</v>
      </c>
      <c r="V1784" t="s">
        <v>4405</v>
      </c>
      <c r="W1784" t="s">
        <v>569</v>
      </c>
      <c r="X1784">
        <v>2665</v>
      </c>
      <c r="Y1784" t="s">
        <v>257</v>
      </c>
      <c r="AA1784">
        <v>187</v>
      </c>
      <c r="AB1784" t="s">
        <v>5792</v>
      </c>
      <c r="AC1784" t="s">
        <v>5791</v>
      </c>
      <c r="AD1784">
        <v>5</v>
      </c>
      <c r="AE1784">
        <v>713764.38</v>
      </c>
      <c r="AF1784">
        <v>6169552.8799999999</v>
      </c>
    </row>
    <row r="1785" spans="1:32" x14ac:dyDescent="0.25">
      <c r="A1785" s="40">
        <v>1783</v>
      </c>
      <c r="B1785" t="s">
        <v>5793</v>
      </c>
      <c r="C1785">
        <v>120</v>
      </c>
      <c r="D1785">
        <v>1954</v>
      </c>
      <c r="E1785">
        <v>2000</v>
      </c>
      <c r="F1785">
        <v>4</v>
      </c>
      <c r="H1785">
        <v>2</v>
      </c>
      <c r="J1785">
        <v>2</v>
      </c>
      <c r="K1785" t="s">
        <v>260</v>
      </c>
      <c r="L1785">
        <v>2</v>
      </c>
      <c r="M1785">
        <v>1</v>
      </c>
      <c r="N1785">
        <v>152</v>
      </c>
      <c r="O1785">
        <v>152</v>
      </c>
      <c r="P1785">
        <v>152</v>
      </c>
      <c r="Q1785">
        <v>0</v>
      </c>
      <c r="R1785">
        <v>0</v>
      </c>
      <c r="S1785" t="s">
        <v>5794</v>
      </c>
      <c r="T1785">
        <v>6750</v>
      </c>
      <c r="U1785" t="s">
        <v>4519</v>
      </c>
      <c r="V1785" t="s">
        <v>4519</v>
      </c>
      <c r="W1785" t="s">
        <v>394</v>
      </c>
      <c r="X1785">
        <v>2665</v>
      </c>
      <c r="Y1785" t="s">
        <v>257</v>
      </c>
      <c r="AA1785">
        <v>187</v>
      </c>
      <c r="AB1785" t="s">
        <v>5795</v>
      </c>
      <c r="AC1785" t="s">
        <v>5794</v>
      </c>
      <c r="AD1785">
        <v>5</v>
      </c>
      <c r="AE1785">
        <v>712517.25</v>
      </c>
      <c r="AF1785">
        <v>6168965.7000000002</v>
      </c>
    </row>
    <row r="1786" spans="1:32" x14ac:dyDescent="0.25">
      <c r="A1786" s="40">
        <v>1784</v>
      </c>
      <c r="B1786" t="s">
        <v>5796</v>
      </c>
      <c r="C1786">
        <v>130</v>
      </c>
      <c r="D1786">
        <v>1999</v>
      </c>
      <c r="E1786">
        <v>0</v>
      </c>
      <c r="F1786">
        <v>4</v>
      </c>
      <c r="H1786">
        <v>1</v>
      </c>
      <c r="J1786">
        <v>1</v>
      </c>
      <c r="K1786" t="s">
        <v>240</v>
      </c>
      <c r="L1786">
        <v>90</v>
      </c>
      <c r="M1786">
        <v>1</v>
      </c>
      <c r="N1786">
        <v>67</v>
      </c>
      <c r="O1786">
        <v>67</v>
      </c>
      <c r="P1786">
        <v>128</v>
      </c>
      <c r="Q1786">
        <v>0</v>
      </c>
      <c r="R1786">
        <v>0</v>
      </c>
      <c r="S1786" t="s">
        <v>5797</v>
      </c>
      <c r="T1786">
        <v>5525</v>
      </c>
      <c r="U1786" t="s">
        <v>5330</v>
      </c>
      <c r="V1786" t="s">
        <v>5330</v>
      </c>
      <c r="W1786" t="s">
        <v>869</v>
      </c>
      <c r="X1786">
        <v>2625</v>
      </c>
      <c r="Y1786" t="s">
        <v>244</v>
      </c>
      <c r="AA1786">
        <v>187</v>
      </c>
      <c r="AB1786" t="s">
        <v>5798</v>
      </c>
      <c r="AC1786" t="s">
        <v>5797</v>
      </c>
      <c r="AD1786">
        <v>5</v>
      </c>
      <c r="AE1786">
        <v>711658.49</v>
      </c>
      <c r="AF1786">
        <v>6172592.29</v>
      </c>
    </row>
    <row r="1787" spans="1:32" x14ac:dyDescent="0.25">
      <c r="A1787" s="40">
        <v>1785</v>
      </c>
      <c r="B1787" t="s">
        <v>5799</v>
      </c>
      <c r="C1787">
        <v>120</v>
      </c>
      <c r="D1787">
        <v>1978</v>
      </c>
      <c r="E1787">
        <v>2015</v>
      </c>
      <c r="F1787">
        <v>4</v>
      </c>
      <c r="H1787">
        <v>1</v>
      </c>
      <c r="J1787">
        <v>5</v>
      </c>
      <c r="K1787" t="s">
        <v>253</v>
      </c>
      <c r="L1787">
        <v>2</v>
      </c>
      <c r="M1787">
        <v>1</v>
      </c>
      <c r="N1787">
        <v>204</v>
      </c>
      <c r="O1787">
        <v>204</v>
      </c>
      <c r="P1787">
        <v>204</v>
      </c>
      <c r="Q1787">
        <v>0</v>
      </c>
      <c r="R1787">
        <v>0</v>
      </c>
      <c r="S1787" t="s">
        <v>5800</v>
      </c>
      <c r="T1787">
        <v>3834</v>
      </c>
      <c r="U1787" t="s">
        <v>3421</v>
      </c>
      <c r="V1787" t="s">
        <v>3421</v>
      </c>
      <c r="W1787" t="s">
        <v>480</v>
      </c>
      <c r="X1787">
        <v>2665</v>
      </c>
      <c r="Y1787" t="s">
        <v>257</v>
      </c>
      <c r="AA1787">
        <v>187</v>
      </c>
      <c r="AB1787" t="s">
        <v>5801</v>
      </c>
      <c r="AC1787" t="s">
        <v>5800</v>
      </c>
      <c r="AD1787">
        <v>5</v>
      </c>
      <c r="AE1787">
        <v>713192.29</v>
      </c>
      <c r="AF1787">
        <v>6168705.7800000003</v>
      </c>
    </row>
    <row r="1788" spans="1:32" x14ac:dyDescent="0.25">
      <c r="A1788" s="40">
        <v>1786</v>
      </c>
      <c r="B1788" t="s">
        <v>5802</v>
      </c>
      <c r="C1788">
        <v>130</v>
      </c>
      <c r="D1788">
        <v>1978</v>
      </c>
      <c r="E1788">
        <v>0</v>
      </c>
      <c r="F1788">
        <v>4</v>
      </c>
      <c r="H1788">
        <v>1</v>
      </c>
      <c r="J1788">
        <v>1</v>
      </c>
      <c r="K1788" t="s">
        <v>240</v>
      </c>
      <c r="M1788">
        <v>1</v>
      </c>
      <c r="N1788">
        <v>63</v>
      </c>
      <c r="O1788">
        <v>63</v>
      </c>
      <c r="P1788">
        <v>112</v>
      </c>
      <c r="Q1788">
        <v>0</v>
      </c>
      <c r="R1788">
        <v>0</v>
      </c>
      <c r="S1788" t="s">
        <v>5803</v>
      </c>
      <c r="T1788">
        <v>5475</v>
      </c>
      <c r="U1788" t="s">
        <v>3004</v>
      </c>
      <c r="V1788" t="s">
        <v>3004</v>
      </c>
      <c r="W1788" t="s">
        <v>558</v>
      </c>
      <c r="X1788">
        <v>2665</v>
      </c>
      <c r="Y1788" t="s">
        <v>257</v>
      </c>
      <c r="AA1788">
        <v>187</v>
      </c>
      <c r="AB1788" t="s">
        <v>5804</v>
      </c>
      <c r="AC1788" t="s">
        <v>5803</v>
      </c>
      <c r="AD1788">
        <v>5</v>
      </c>
      <c r="AE1788">
        <v>713662.55</v>
      </c>
      <c r="AF1788">
        <v>6169629.3700000001</v>
      </c>
    </row>
    <row r="1789" spans="1:32" x14ac:dyDescent="0.25">
      <c r="A1789" s="40">
        <v>1787</v>
      </c>
      <c r="B1789" t="s">
        <v>5805</v>
      </c>
      <c r="C1789">
        <v>120</v>
      </c>
      <c r="D1789">
        <v>1972</v>
      </c>
      <c r="E1789">
        <v>0</v>
      </c>
      <c r="F1789">
        <v>3</v>
      </c>
      <c r="H1789">
        <v>1</v>
      </c>
      <c r="J1789">
        <v>2</v>
      </c>
      <c r="K1789" t="s">
        <v>260</v>
      </c>
      <c r="M1789">
        <v>1</v>
      </c>
      <c r="N1789">
        <v>160</v>
      </c>
      <c r="O1789">
        <v>160</v>
      </c>
      <c r="P1789">
        <v>131</v>
      </c>
      <c r="Q1789">
        <v>0</v>
      </c>
      <c r="R1789">
        <v>0</v>
      </c>
      <c r="S1789" t="s">
        <v>5806</v>
      </c>
      <c r="T1789">
        <v>6178</v>
      </c>
      <c r="U1789" t="s">
        <v>2647</v>
      </c>
      <c r="V1789" t="s">
        <v>2647</v>
      </c>
      <c r="W1789" t="s">
        <v>421</v>
      </c>
      <c r="X1789">
        <v>2625</v>
      </c>
      <c r="Y1789" t="s">
        <v>244</v>
      </c>
      <c r="AA1789">
        <v>187</v>
      </c>
      <c r="AB1789" t="s">
        <v>5807</v>
      </c>
      <c r="AC1789" t="s">
        <v>5806</v>
      </c>
      <c r="AD1789">
        <v>5</v>
      </c>
      <c r="AE1789">
        <v>711653.01</v>
      </c>
      <c r="AF1789">
        <v>6171611.9199999999</v>
      </c>
    </row>
    <row r="1790" spans="1:32" x14ac:dyDescent="0.25">
      <c r="A1790" s="40">
        <v>1788</v>
      </c>
      <c r="B1790" t="s">
        <v>5808</v>
      </c>
      <c r="C1790">
        <v>130</v>
      </c>
      <c r="D1790">
        <v>1960</v>
      </c>
      <c r="E1790">
        <v>1997</v>
      </c>
      <c r="F1790">
        <v>3</v>
      </c>
      <c r="H1790">
        <v>2</v>
      </c>
      <c r="J1790">
        <v>2</v>
      </c>
      <c r="K1790" t="s">
        <v>260</v>
      </c>
      <c r="L1790">
        <v>2</v>
      </c>
      <c r="M1790">
        <v>1</v>
      </c>
      <c r="N1790">
        <v>126</v>
      </c>
      <c r="O1790">
        <v>126</v>
      </c>
      <c r="P1790">
        <v>126</v>
      </c>
      <c r="Q1790">
        <v>0</v>
      </c>
      <c r="R1790">
        <v>0</v>
      </c>
      <c r="S1790" t="s">
        <v>5809</v>
      </c>
      <c r="T1790">
        <v>7349</v>
      </c>
      <c r="U1790" t="s">
        <v>3232</v>
      </c>
      <c r="V1790" t="s">
        <v>3232</v>
      </c>
      <c r="W1790" t="s">
        <v>732</v>
      </c>
      <c r="X1790">
        <v>2665</v>
      </c>
      <c r="Y1790" t="s">
        <v>257</v>
      </c>
      <c r="AA1790">
        <v>187</v>
      </c>
      <c r="AB1790" t="s">
        <v>5810</v>
      </c>
      <c r="AC1790" t="s">
        <v>5809</v>
      </c>
      <c r="AD1790">
        <v>5</v>
      </c>
      <c r="AE1790">
        <v>713511.12</v>
      </c>
      <c r="AF1790">
        <v>6168953.0300000003</v>
      </c>
    </row>
    <row r="1791" spans="1:32" x14ac:dyDescent="0.25">
      <c r="A1791" s="40">
        <v>1789</v>
      </c>
      <c r="B1791" t="s">
        <v>5811</v>
      </c>
      <c r="C1791">
        <v>120</v>
      </c>
      <c r="D1791">
        <v>1969</v>
      </c>
      <c r="E1791">
        <v>1978</v>
      </c>
      <c r="F1791">
        <v>3</v>
      </c>
      <c r="H1791">
        <v>1</v>
      </c>
      <c r="J1791">
        <v>2</v>
      </c>
      <c r="K1791" t="s">
        <v>260</v>
      </c>
      <c r="L1791">
        <v>5</v>
      </c>
      <c r="M1791">
        <v>1</v>
      </c>
      <c r="N1791">
        <v>183</v>
      </c>
      <c r="O1791">
        <v>183</v>
      </c>
      <c r="P1791">
        <v>167</v>
      </c>
      <c r="Q1791">
        <v>16</v>
      </c>
      <c r="R1791">
        <v>0</v>
      </c>
      <c r="S1791" t="s">
        <v>5812</v>
      </c>
      <c r="T1791">
        <v>7882</v>
      </c>
      <c r="U1791" t="s">
        <v>372</v>
      </c>
      <c r="V1791" t="s">
        <v>372</v>
      </c>
      <c r="W1791" t="s">
        <v>1270</v>
      </c>
      <c r="X1791">
        <v>2625</v>
      </c>
      <c r="Y1791" t="s">
        <v>244</v>
      </c>
      <c r="AA1791">
        <v>187</v>
      </c>
      <c r="AB1791" t="s">
        <v>5813</v>
      </c>
      <c r="AC1791" t="s">
        <v>5812</v>
      </c>
      <c r="AD1791">
        <v>5</v>
      </c>
      <c r="AE1791">
        <v>711914.38</v>
      </c>
      <c r="AF1791">
        <v>6171657.3700000001</v>
      </c>
    </row>
    <row r="1792" spans="1:32" x14ac:dyDescent="0.25">
      <c r="A1792" s="40">
        <v>1790</v>
      </c>
      <c r="B1792" t="s">
        <v>5814</v>
      </c>
      <c r="C1792">
        <v>130</v>
      </c>
      <c r="D1792">
        <v>1977</v>
      </c>
      <c r="E1792">
        <v>0</v>
      </c>
      <c r="F1792">
        <v>4</v>
      </c>
      <c r="H1792">
        <v>1</v>
      </c>
      <c r="J1792">
        <v>1</v>
      </c>
      <c r="K1792" t="s">
        <v>240</v>
      </c>
      <c r="M1792">
        <v>1</v>
      </c>
      <c r="N1792">
        <v>58</v>
      </c>
      <c r="O1792">
        <v>58</v>
      </c>
      <c r="P1792">
        <v>102</v>
      </c>
      <c r="Q1792">
        <v>0</v>
      </c>
      <c r="R1792">
        <v>0</v>
      </c>
      <c r="S1792" t="s">
        <v>5815</v>
      </c>
      <c r="T1792">
        <v>275</v>
      </c>
      <c r="U1792" t="s">
        <v>3090</v>
      </c>
      <c r="V1792" t="s">
        <v>3090</v>
      </c>
      <c r="W1792" t="s">
        <v>1270</v>
      </c>
      <c r="X1792">
        <v>2665</v>
      </c>
      <c r="Y1792" t="s">
        <v>257</v>
      </c>
      <c r="AA1792">
        <v>187</v>
      </c>
      <c r="AB1792" t="s">
        <v>5816</v>
      </c>
      <c r="AC1792" t="s">
        <v>5815</v>
      </c>
      <c r="AD1792">
        <v>5</v>
      </c>
      <c r="AE1792">
        <v>713494.88</v>
      </c>
      <c r="AF1792">
        <v>6169517.0899999999</v>
      </c>
    </row>
    <row r="1793" spans="1:32" x14ac:dyDescent="0.25">
      <c r="A1793" s="40">
        <v>1791</v>
      </c>
      <c r="B1793" t="s">
        <v>5817</v>
      </c>
      <c r="C1793">
        <v>130</v>
      </c>
      <c r="D1793">
        <v>1980</v>
      </c>
      <c r="E1793">
        <v>0</v>
      </c>
      <c r="F1793">
        <v>4</v>
      </c>
      <c r="H1793">
        <v>1</v>
      </c>
      <c r="J1793">
        <v>2</v>
      </c>
      <c r="K1793" t="s">
        <v>260</v>
      </c>
      <c r="M1793">
        <v>1</v>
      </c>
      <c r="N1793">
        <v>72</v>
      </c>
      <c r="O1793">
        <v>72</v>
      </c>
      <c r="P1793">
        <v>124</v>
      </c>
      <c r="Q1793">
        <v>0</v>
      </c>
      <c r="R1793">
        <v>0</v>
      </c>
      <c r="S1793" t="s">
        <v>5818</v>
      </c>
      <c r="T1793">
        <v>1000</v>
      </c>
      <c r="U1793" t="s">
        <v>3248</v>
      </c>
      <c r="V1793" t="s">
        <v>3248</v>
      </c>
      <c r="W1793" t="s">
        <v>385</v>
      </c>
      <c r="X1793">
        <v>2665</v>
      </c>
      <c r="Y1793" t="s">
        <v>257</v>
      </c>
      <c r="AA1793">
        <v>187</v>
      </c>
      <c r="AB1793" t="s">
        <v>5819</v>
      </c>
      <c r="AC1793" t="s">
        <v>5818</v>
      </c>
      <c r="AD1793">
        <v>5</v>
      </c>
      <c r="AE1793">
        <v>714178.64</v>
      </c>
      <c r="AF1793">
        <v>6168705.5300000003</v>
      </c>
    </row>
    <row r="1794" spans="1:32" x14ac:dyDescent="0.25">
      <c r="A1794" s="40">
        <v>1792</v>
      </c>
      <c r="B1794" t="s">
        <v>5820</v>
      </c>
      <c r="C1794">
        <v>130</v>
      </c>
      <c r="D1794">
        <v>1962</v>
      </c>
      <c r="E1794">
        <v>1976</v>
      </c>
      <c r="F1794">
        <v>3</v>
      </c>
      <c r="H1794">
        <v>2</v>
      </c>
      <c r="J1794">
        <v>2</v>
      </c>
      <c r="K1794" t="s">
        <v>260</v>
      </c>
      <c r="L1794">
        <v>2</v>
      </c>
      <c r="M1794">
        <v>1</v>
      </c>
      <c r="N1794">
        <v>100</v>
      </c>
      <c r="O1794">
        <v>100</v>
      </c>
      <c r="P1794">
        <v>100</v>
      </c>
      <c r="Q1794">
        <v>0</v>
      </c>
      <c r="R1794">
        <v>0</v>
      </c>
      <c r="S1794" t="s">
        <v>5821</v>
      </c>
      <c r="T1794">
        <v>7349</v>
      </c>
      <c r="U1794" t="s">
        <v>3232</v>
      </c>
      <c r="V1794" t="s">
        <v>3232</v>
      </c>
      <c r="W1794" t="s">
        <v>385</v>
      </c>
      <c r="X1794">
        <v>2665</v>
      </c>
      <c r="Y1794" t="s">
        <v>257</v>
      </c>
      <c r="AA1794">
        <v>187</v>
      </c>
      <c r="AB1794" t="s">
        <v>5822</v>
      </c>
      <c r="AC1794" t="s">
        <v>5821</v>
      </c>
      <c r="AD1794">
        <v>5</v>
      </c>
      <c r="AE1794">
        <v>713498.29</v>
      </c>
      <c r="AF1794">
        <v>6168953.6500000004</v>
      </c>
    </row>
    <row r="1795" spans="1:32" x14ac:dyDescent="0.25">
      <c r="A1795" s="40">
        <v>1793</v>
      </c>
      <c r="B1795" t="s">
        <v>5823</v>
      </c>
      <c r="C1795">
        <v>120</v>
      </c>
      <c r="D1795">
        <v>1969</v>
      </c>
      <c r="E1795">
        <v>0</v>
      </c>
      <c r="F1795">
        <v>3</v>
      </c>
      <c r="H1795">
        <v>1</v>
      </c>
      <c r="J1795">
        <v>2</v>
      </c>
      <c r="K1795" t="s">
        <v>260</v>
      </c>
      <c r="M1795">
        <v>1</v>
      </c>
      <c r="N1795">
        <v>116</v>
      </c>
      <c r="O1795">
        <v>116</v>
      </c>
      <c r="P1795">
        <v>116</v>
      </c>
      <c r="Q1795">
        <v>0</v>
      </c>
      <c r="R1795">
        <v>0</v>
      </c>
      <c r="S1795" t="s">
        <v>5824</v>
      </c>
      <c r="T1795">
        <v>7882</v>
      </c>
      <c r="U1795" t="s">
        <v>372</v>
      </c>
      <c r="V1795" t="s">
        <v>372</v>
      </c>
      <c r="W1795" t="s">
        <v>473</v>
      </c>
      <c r="X1795">
        <v>2625</v>
      </c>
      <c r="Y1795" t="s">
        <v>244</v>
      </c>
      <c r="AA1795">
        <v>187</v>
      </c>
      <c r="AB1795" t="s">
        <v>5825</v>
      </c>
      <c r="AC1795" t="s">
        <v>5824</v>
      </c>
      <c r="AD1795">
        <v>5</v>
      </c>
      <c r="AE1795">
        <v>711936.09</v>
      </c>
      <c r="AF1795">
        <v>6171659.9000000004</v>
      </c>
    </row>
    <row r="1796" spans="1:32" x14ac:dyDescent="0.25">
      <c r="A1796" s="40">
        <v>1794</v>
      </c>
      <c r="B1796" t="s">
        <v>5826</v>
      </c>
      <c r="C1796">
        <v>130</v>
      </c>
      <c r="D1796">
        <v>1978</v>
      </c>
      <c r="E1796">
        <v>0</v>
      </c>
      <c r="F1796">
        <v>4</v>
      </c>
      <c r="H1796">
        <v>1</v>
      </c>
      <c r="J1796">
        <v>1</v>
      </c>
      <c r="K1796" t="s">
        <v>240</v>
      </c>
      <c r="M1796">
        <v>1</v>
      </c>
      <c r="N1796">
        <v>61</v>
      </c>
      <c r="O1796">
        <v>61</v>
      </c>
      <c r="P1796">
        <v>109</v>
      </c>
      <c r="Q1796">
        <v>0</v>
      </c>
      <c r="R1796">
        <v>0</v>
      </c>
      <c r="S1796" t="s">
        <v>5827</v>
      </c>
      <c r="T1796">
        <v>3875</v>
      </c>
      <c r="U1796" t="s">
        <v>4412</v>
      </c>
      <c r="V1796" t="s">
        <v>4412</v>
      </c>
      <c r="W1796" t="s">
        <v>413</v>
      </c>
      <c r="X1796">
        <v>2665</v>
      </c>
      <c r="Y1796" t="s">
        <v>257</v>
      </c>
      <c r="AA1796">
        <v>187</v>
      </c>
      <c r="AB1796" t="s">
        <v>5828</v>
      </c>
      <c r="AC1796" t="s">
        <v>5827</v>
      </c>
      <c r="AD1796">
        <v>5</v>
      </c>
      <c r="AE1796">
        <v>713432.91</v>
      </c>
      <c r="AF1796">
        <v>6169739.5099999998</v>
      </c>
    </row>
    <row r="1797" spans="1:32" x14ac:dyDescent="0.25">
      <c r="A1797" s="40">
        <v>1795</v>
      </c>
      <c r="B1797" t="s">
        <v>5829</v>
      </c>
      <c r="C1797">
        <v>120</v>
      </c>
      <c r="D1797">
        <v>1972</v>
      </c>
      <c r="E1797">
        <v>2012</v>
      </c>
      <c r="F1797">
        <v>3</v>
      </c>
      <c r="H1797">
        <v>1</v>
      </c>
      <c r="J1797">
        <v>2</v>
      </c>
      <c r="K1797" t="s">
        <v>260</v>
      </c>
      <c r="L1797">
        <v>2</v>
      </c>
      <c r="M1797">
        <v>1</v>
      </c>
      <c r="N1797">
        <v>189</v>
      </c>
      <c r="O1797">
        <v>189</v>
      </c>
      <c r="P1797">
        <v>147</v>
      </c>
      <c r="Q1797">
        <v>0</v>
      </c>
      <c r="R1797">
        <v>0</v>
      </c>
      <c r="S1797" t="s">
        <v>5830</v>
      </c>
      <c r="T1797">
        <v>6178</v>
      </c>
      <c r="U1797" t="s">
        <v>2647</v>
      </c>
      <c r="V1797" t="s">
        <v>2647</v>
      </c>
      <c r="W1797" t="s">
        <v>774</v>
      </c>
      <c r="X1797">
        <v>2625</v>
      </c>
      <c r="Y1797" t="s">
        <v>244</v>
      </c>
      <c r="AA1797">
        <v>187</v>
      </c>
      <c r="AB1797" t="s">
        <v>5831</v>
      </c>
      <c r="AC1797" t="s">
        <v>5830</v>
      </c>
      <c r="AD1797">
        <v>5</v>
      </c>
      <c r="AE1797">
        <v>711587.39</v>
      </c>
      <c r="AF1797">
        <v>6171765.79</v>
      </c>
    </row>
    <row r="1798" spans="1:32" x14ac:dyDescent="0.25">
      <c r="A1798" s="40">
        <v>1796</v>
      </c>
      <c r="B1798" t="s">
        <v>5832</v>
      </c>
      <c r="C1798">
        <v>140</v>
      </c>
      <c r="D1798">
        <v>1969</v>
      </c>
      <c r="E1798">
        <v>0</v>
      </c>
      <c r="F1798">
        <v>2</v>
      </c>
      <c r="H1798">
        <v>6</v>
      </c>
      <c r="J1798">
        <v>1</v>
      </c>
      <c r="K1798" t="s">
        <v>240</v>
      </c>
      <c r="M1798">
        <v>6</v>
      </c>
      <c r="N1798">
        <v>730</v>
      </c>
      <c r="O1798">
        <v>4380</v>
      </c>
      <c r="P1798">
        <v>4380</v>
      </c>
      <c r="Q1798">
        <v>0</v>
      </c>
      <c r="R1798">
        <v>0</v>
      </c>
      <c r="S1798" t="s">
        <v>5833</v>
      </c>
      <c r="T1798">
        <v>9267</v>
      </c>
      <c r="U1798" t="s">
        <v>2485</v>
      </c>
      <c r="V1798" t="s">
        <v>2485</v>
      </c>
      <c r="W1798" t="s">
        <v>4594</v>
      </c>
      <c r="X1798">
        <v>2665</v>
      </c>
      <c r="Y1798" t="s">
        <v>257</v>
      </c>
      <c r="AA1798">
        <v>187</v>
      </c>
      <c r="AB1798" t="s">
        <v>5834</v>
      </c>
      <c r="AC1798" t="s">
        <v>5833</v>
      </c>
      <c r="AD1798">
        <v>5</v>
      </c>
      <c r="AE1798">
        <v>712722.23</v>
      </c>
      <c r="AF1798">
        <v>6169578.0599999996</v>
      </c>
    </row>
    <row r="1799" spans="1:32" x14ac:dyDescent="0.25">
      <c r="A1799" s="40">
        <v>1797</v>
      </c>
      <c r="B1799" t="s">
        <v>5835</v>
      </c>
      <c r="C1799">
        <v>130</v>
      </c>
      <c r="D1799">
        <v>1978</v>
      </c>
      <c r="E1799">
        <v>0</v>
      </c>
      <c r="F1799">
        <v>4</v>
      </c>
      <c r="H1799">
        <v>1</v>
      </c>
      <c r="J1799">
        <v>1</v>
      </c>
      <c r="K1799" t="s">
        <v>240</v>
      </c>
      <c r="M1799">
        <v>1</v>
      </c>
      <c r="N1799">
        <v>61</v>
      </c>
      <c r="O1799">
        <v>61</v>
      </c>
      <c r="P1799">
        <v>109</v>
      </c>
      <c r="Q1799">
        <v>0</v>
      </c>
      <c r="R1799">
        <v>0</v>
      </c>
      <c r="S1799" t="s">
        <v>5836</v>
      </c>
      <c r="T1799">
        <v>7375</v>
      </c>
      <c r="U1799" t="s">
        <v>4405</v>
      </c>
      <c r="V1799" t="s">
        <v>4405</v>
      </c>
      <c r="W1799" t="s">
        <v>573</v>
      </c>
      <c r="X1799">
        <v>2665</v>
      </c>
      <c r="Y1799" t="s">
        <v>257</v>
      </c>
      <c r="AA1799">
        <v>187</v>
      </c>
      <c r="AB1799" t="s">
        <v>5837</v>
      </c>
      <c r="AC1799" t="s">
        <v>5836</v>
      </c>
      <c r="AD1799">
        <v>5</v>
      </c>
      <c r="AE1799">
        <v>713721.93</v>
      </c>
      <c r="AF1799">
        <v>6169547.8899999997</v>
      </c>
    </row>
    <row r="1800" spans="1:32" x14ac:dyDescent="0.25">
      <c r="A1800" s="40">
        <v>1798</v>
      </c>
      <c r="B1800" t="s">
        <v>5838</v>
      </c>
      <c r="C1800">
        <v>120</v>
      </c>
      <c r="D1800">
        <v>1972</v>
      </c>
      <c r="E1800">
        <v>1984</v>
      </c>
      <c r="F1800">
        <v>3</v>
      </c>
      <c r="H1800">
        <v>1</v>
      </c>
      <c r="J1800">
        <v>7</v>
      </c>
      <c r="K1800" t="s">
        <v>253</v>
      </c>
      <c r="L1800">
        <v>2</v>
      </c>
      <c r="M1800">
        <v>1</v>
      </c>
      <c r="N1800">
        <v>163</v>
      </c>
      <c r="O1800">
        <v>163</v>
      </c>
      <c r="P1800">
        <v>142</v>
      </c>
      <c r="Q1800">
        <v>0</v>
      </c>
      <c r="R1800">
        <v>0</v>
      </c>
      <c r="S1800" t="s">
        <v>5839</v>
      </c>
      <c r="T1800">
        <v>7882</v>
      </c>
      <c r="U1800" t="s">
        <v>372</v>
      </c>
      <c r="V1800" t="s">
        <v>372</v>
      </c>
      <c r="W1800" t="s">
        <v>481</v>
      </c>
      <c r="X1800">
        <v>2625</v>
      </c>
      <c r="Y1800" t="s">
        <v>244</v>
      </c>
      <c r="AA1800">
        <v>187</v>
      </c>
      <c r="AB1800" t="s">
        <v>5840</v>
      </c>
      <c r="AC1800" t="s">
        <v>5839</v>
      </c>
      <c r="AD1800">
        <v>5</v>
      </c>
      <c r="AE1800">
        <v>711983.59</v>
      </c>
      <c r="AF1800">
        <v>6171771.5800000001</v>
      </c>
    </row>
    <row r="1801" spans="1:32" x14ac:dyDescent="0.25">
      <c r="A1801" s="40">
        <v>1799</v>
      </c>
      <c r="B1801" t="s">
        <v>5841</v>
      </c>
      <c r="C1801">
        <v>120</v>
      </c>
      <c r="D1801">
        <v>1999</v>
      </c>
      <c r="E1801">
        <v>0</v>
      </c>
      <c r="F1801">
        <v>4</v>
      </c>
      <c r="H1801">
        <v>1</v>
      </c>
      <c r="J1801">
        <v>1</v>
      </c>
      <c r="K1801" t="s">
        <v>240</v>
      </c>
      <c r="M1801">
        <v>1</v>
      </c>
      <c r="N1801">
        <v>114</v>
      </c>
      <c r="O1801">
        <v>114</v>
      </c>
      <c r="P1801">
        <v>114</v>
      </c>
      <c r="Q1801">
        <v>0</v>
      </c>
      <c r="R1801">
        <v>0</v>
      </c>
      <c r="S1801" t="s">
        <v>5842</v>
      </c>
      <c r="T1801">
        <v>5525</v>
      </c>
      <c r="U1801" t="s">
        <v>5330</v>
      </c>
      <c r="V1801" t="s">
        <v>5330</v>
      </c>
      <c r="W1801" t="s">
        <v>480</v>
      </c>
      <c r="X1801">
        <v>2625</v>
      </c>
      <c r="Y1801" t="s">
        <v>244</v>
      </c>
      <c r="AA1801">
        <v>187</v>
      </c>
      <c r="AB1801" t="s">
        <v>5843</v>
      </c>
      <c r="AC1801" t="s">
        <v>5842</v>
      </c>
      <c r="AD1801">
        <v>5</v>
      </c>
      <c r="AE1801">
        <v>711620.32</v>
      </c>
      <c r="AF1801">
        <v>6172662.5099999998</v>
      </c>
    </row>
    <row r="1802" spans="1:32" x14ac:dyDescent="0.25">
      <c r="A1802" s="40">
        <v>1800</v>
      </c>
      <c r="B1802" t="s">
        <v>5844</v>
      </c>
      <c r="C1802">
        <v>120</v>
      </c>
      <c r="D1802">
        <v>1970</v>
      </c>
      <c r="E1802">
        <v>0</v>
      </c>
      <c r="F1802">
        <v>4</v>
      </c>
      <c r="H1802">
        <v>1</v>
      </c>
      <c r="J1802">
        <v>2</v>
      </c>
      <c r="K1802" t="s">
        <v>260</v>
      </c>
      <c r="L1802">
        <v>2</v>
      </c>
      <c r="M1802">
        <v>1</v>
      </c>
      <c r="N1802">
        <v>143</v>
      </c>
      <c r="O1802">
        <v>143</v>
      </c>
      <c r="P1802">
        <v>143</v>
      </c>
      <c r="Q1802">
        <v>0</v>
      </c>
      <c r="R1802">
        <v>0</v>
      </c>
      <c r="S1802" t="s">
        <v>5845</v>
      </c>
      <c r="T1802">
        <v>6178</v>
      </c>
      <c r="U1802" t="s">
        <v>2647</v>
      </c>
      <c r="V1802" t="s">
        <v>2647</v>
      </c>
      <c r="W1802" t="s">
        <v>1109</v>
      </c>
      <c r="X1802">
        <v>2625</v>
      </c>
      <c r="Y1802" t="s">
        <v>244</v>
      </c>
      <c r="AA1802">
        <v>187</v>
      </c>
      <c r="AB1802" t="s">
        <v>5846</v>
      </c>
      <c r="AC1802" t="s">
        <v>5845</v>
      </c>
      <c r="AD1802">
        <v>5</v>
      </c>
      <c r="AE1802">
        <v>711707.46</v>
      </c>
      <c r="AF1802">
        <v>6171758.3200000003</v>
      </c>
    </row>
    <row r="1803" spans="1:32" x14ac:dyDescent="0.25">
      <c r="A1803" s="40">
        <v>1801</v>
      </c>
      <c r="B1803" t="s">
        <v>5847</v>
      </c>
      <c r="C1803">
        <v>130</v>
      </c>
      <c r="D1803">
        <v>1977</v>
      </c>
      <c r="E1803">
        <v>0</v>
      </c>
      <c r="F1803">
        <v>1</v>
      </c>
      <c r="H1803">
        <v>5</v>
      </c>
      <c r="J1803">
        <v>7</v>
      </c>
      <c r="K1803" t="s">
        <v>253</v>
      </c>
      <c r="L1803">
        <v>2</v>
      </c>
      <c r="M1803">
        <v>1</v>
      </c>
      <c r="N1803">
        <v>75</v>
      </c>
      <c r="O1803">
        <v>75</v>
      </c>
      <c r="P1803">
        <v>125</v>
      </c>
      <c r="Q1803">
        <v>0</v>
      </c>
      <c r="R1803">
        <v>0</v>
      </c>
      <c r="S1803" t="s">
        <v>5848</v>
      </c>
      <c r="T1803">
        <v>2556</v>
      </c>
      <c r="U1803" t="s">
        <v>317</v>
      </c>
      <c r="V1803" t="s">
        <v>317</v>
      </c>
      <c r="W1803" t="s">
        <v>1669</v>
      </c>
      <c r="X1803">
        <v>2625</v>
      </c>
      <c r="Y1803" t="s">
        <v>244</v>
      </c>
      <c r="AA1803">
        <v>187</v>
      </c>
      <c r="AB1803" t="s">
        <v>5849</v>
      </c>
      <c r="AC1803" t="s">
        <v>5848</v>
      </c>
      <c r="AD1803">
        <v>5</v>
      </c>
      <c r="AE1803">
        <v>711774.21</v>
      </c>
      <c r="AF1803">
        <v>6172487.1900000004</v>
      </c>
    </row>
    <row r="1804" spans="1:32" x14ac:dyDescent="0.25">
      <c r="A1804" s="40">
        <v>1802</v>
      </c>
      <c r="B1804" t="s">
        <v>5850</v>
      </c>
      <c r="C1804">
        <v>120</v>
      </c>
      <c r="D1804">
        <v>1967</v>
      </c>
      <c r="E1804">
        <v>0</v>
      </c>
      <c r="F1804">
        <v>2</v>
      </c>
      <c r="H1804">
        <v>1</v>
      </c>
      <c r="J1804">
        <v>2</v>
      </c>
      <c r="K1804" t="s">
        <v>260</v>
      </c>
      <c r="M1804">
        <v>1</v>
      </c>
      <c r="N1804">
        <v>130</v>
      </c>
      <c r="O1804">
        <v>130</v>
      </c>
      <c r="P1804">
        <v>130</v>
      </c>
      <c r="Q1804">
        <v>0</v>
      </c>
      <c r="R1804">
        <v>0</v>
      </c>
      <c r="S1804" t="s">
        <v>5851</v>
      </c>
      <c r="T1804">
        <v>3089</v>
      </c>
      <c r="U1804" t="s">
        <v>5469</v>
      </c>
      <c r="V1804" t="s">
        <v>5469</v>
      </c>
      <c r="W1804" t="s">
        <v>454</v>
      </c>
      <c r="X1804">
        <v>2665</v>
      </c>
      <c r="Y1804" t="s">
        <v>257</v>
      </c>
      <c r="AA1804">
        <v>187</v>
      </c>
      <c r="AB1804" t="s">
        <v>5852</v>
      </c>
      <c r="AC1804" t="s">
        <v>5851</v>
      </c>
      <c r="AD1804">
        <v>5</v>
      </c>
      <c r="AE1804">
        <v>713820.6</v>
      </c>
      <c r="AF1804">
        <v>6168909.7199999997</v>
      </c>
    </row>
    <row r="1805" spans="1:32" x14ac:dyDescent="0.25">
      <c r="A1805" s="40">
        <v>1803</v>
      </c>
      <c r="B1805" t="s">
        <v>5853</v>
      </c>
      <c r="C1805">
        <v>120</v>
      </c>
      <c r="D1805">
        <v>1990</v>
      </c>
      <c r="E1805">
        <v>1997</v>
      </c>
      <c r="F1805">
        <v>4</v>
      </c>
      <c r="H1805">
        <v>1</v>
      </c>
      <c r="J1805">
        <v>2</v>
      </c>
      <c r="K1805" t="s">
        <v>260</v>
      </c>
      <c r="L1805">
        <v>2</v>
      </c>
      <c r="M1805">
        <v>1</v>
      </c>
      <c r="N1805">
        <v>166</v>
      </c>
      <c r="O1805">
        <v>166</v>
      </c>
      <c r="P1805">
        <v>166</v>
      </c>
      <c r="Q1805">
        <v>0</v>
      </c>
      <c r="R1805">
        <v>0</v>
      </c>
      <c r="S1805" t="s">
        <v>5854</v>
      </c>
      <c r="T1805">
        <v>6817</v>
      </c>
      <c r="U1805" t="s">
        <v>2427</v>
      </c>
      <c r="V1805" t="s">
        <v>2427</v>
      </c>
      <c r="W1805" t="s">
        <v>869</v>
      </c>
      <c r="X1805">
        <v>2665</v>
      </c>
      <c r="Y1805" t="s">
        <v>257</v>
      </c>
      <c r="AA1805">
        <v>187</v>
      </c>
      <c r="AB1805" t="s">
        <v>5855</v>
      </c>
      <c r="AC1805" t="s">
        <v>5854</v>
      </c>
      <c r="AD1805">
        <v>5</v>
      </c>
      <c r="AE1805">
        <v>712949.39</v>
      </c>
      <c r="AF1805">
        <v>6168839.7000000002</v>
      </c>
    </row>
    <row r="1806" spans="1:32" x14ac:dyDescent="0.25">
      <c r="A1806" s="40">
        <v>1804</v>
      </c>
      <c r="B1806" t="s">
        <v>5856</v>
      </c>
      <c r="C1806">
        <v>120</v>
      </c>
      <c r="D1806">
        <v>1967</v>
      </c>
      <c r="E1806">
        <v>0</v>
      </c>
      <c r="F1806">
        <v>3</v>
      </c>
      <c r="H1806">
        <v>1</v>
      </c>
      <c r="J1806">
        <v>1</v>
      </c>
      <c r="K1806" t="s">
        <v>240</v>
      </c>
      <c r="M1806">
        <v>1</v>
      </c>
      <c r="N1806">
        <v>94</v>
      </c>
      <c r="O1806">
        <v>94</v>
      </c>
      <c r="P1806">
        <v>160</v>
      </c>
      <c r="Q1806">
        <v>0</v>
      </c>
      <c r="R1806">
        <v>0</v>
      </c>
      <c r="S1806" t="s">
        <v>5857</v>
      </c>
      <c r="T1806">
        <v>6391</v>
      </c>
      <c r="U1806" t="s">
        <v>539</v>
      </c>
      <c r="V1806" t="s">
        <v>539</v>
      </c>
      <c r="W1806" t="s">
        <v>1117</v>
      </c>
      <c r="X1806">
        <v>2625</v>
      </c>
      <c r="Y1806" t="s">
        <v>244</v>
      </c>
      <c r="AA1806">
        <v>187</v>
      </c>
      <c r="AB1806" t="s">
        <v>5858</v>
      </c>
      <c r="AC1806" t="s">
        <v>5857</v>
      </c>
      <c r="AD1806">
        <v>5</v>
      </c>
      <c r="AE1806">
        <v>711259.11</v>
      </c>
      <c r="AF1806">
        <v>6171847.5</v>
      </c>
    </row>
    <row r="1807" spans="1:32" x14ac:dyDescent="0.25">
      <c r="A1807" s="40">
        <v>1805</v>
      </c>
      <c r="B1807" t="s">
        <v>5859</v>
      </c>
      <c r="C1807">
        <v>130</v>
      </c>
      <c r="D1807">
        <v>1978</v>
      </c>
      <c r="E1807">
        <v>0</v>
      </c>
      <c r="F1807">
        <v>4</v>
      </c>
      <c r="H1807">
        <v>1</v>
      </c>
      <c r="J1807">
        <v>1</v>
      </c>
      <c r="K1807" t="s">
        <v>240</v>
      </c>
      <c r="M1807">
        <v>1</v>
      </c>
      <c r="N1807">
        <v>61</v>
      </c>
      <c r="O1807">
        <v>61</v>
      </c>
      <c r="P1807">
        <v>109</v>
      </c>
      <c r="Q1807">
        <v>0</v>
      </c>
      <c r="R1807">
        <v>0</v>
      </c>
      <c r="S1807" t="s">
        <v>5860</v>
      </c>
      <c r="T1807">
        <v>3875</v>
      </c>
      <c r="U1807" t="s">
        <v>4412</v>
      </c>
      <c r="V1807" t="s">
        <v>4412</v>
      </c>
      <c r="W1807" t="s">
        <v>256</v>
      </c>
      <c r="X1807">
        <v>2665</v>
      </c>
      <c r="Y1807" t="s">
        <v>257</v>
      </c>
      <c r="AA1807">
        <v>187</v>
      </c>
      <c r="AB1807" t="s">
        <v>5861</v>
      </c>
      <c r="AC1807" t="s">
        <v>5860</v>
      </c>
      <c r="AD1807">
        <v>5</v>
      </c>
      <c r="AE1807">
        <v>713461.41</v>
      </c>
      <c r="AF1807">
        <v>6169693.2699999996</v>
      </c>
    </row>
    <row r="1808" spans="1:32" x14ac:dyDescent="0.25">
      <c r="A1808" s="40">
        <v>1806</v>
      </c>
      <c r="B1808" t="s">
        <v>5862</v>
      </c>
      <c r="C1808">
        <v>120</v>
      </c>
      <c r="D1808">
        <v>1986</v>
      </c>
      <c r="E1808">
        <v>1993</v>
      </c>
      <c r="F1808">
        <v>4</v>
      </c>
      <c r="H1808">
        <v>1</v>
      </c>
      <c r="J1808">
        <v>2</v>
      </c>
      <c r="K1808" t="s">
        <v>260</v>
      </c>
      <c r="M1808">
        <v>1</v>
      </c>
      <c r="N1808">
        <v>153</v>
      </c>
      <c r="O1808">
        <v>153</v>
      </c>
      <c r="P1808">
        <v>125</v>
      </c>
      <c r="Q1808">
        <v>0</v>
      </c>
      <c r="R1808">
        <v>0</v>
      </c>
      <c r="S1808" t="s">
        <v>5863</v>
      </c>
      <c r="T1808">
        <v>5510</v>
      </c>
      <c r="U1808" t="s">
        <v>3897</v>
      </c>
      <c r="V1808" t="s">
        <v>3897</v>
      </c>
      <c r="W1808" t="s">
        <v>272</v>
      </c>
      <c r="X1808">
        <v>2625</v>
      </c>
      <c r="Y1808" t="s">
        <v>244</v>
      </c>
      <c r="AA1808">
        <v>187</v>
      </c>
      <c r="AB1808" t="s">
        <v>5864</v>
      </c>
      <c r="AC1808" t="s">
        <v>5863</v>
      </c>
      <c r="AD1808">
        <v>5</v>
      </c>
      <c r="AE1808">
        <v>711871.32</v>
      </c>
      <c r="AF1808">
        <v>6170424.0700000003</v>
      </c>
    </row>
    <row r="1809" spans="1:32" x14ac:dyDescent="0.25">
      <c r="A1809" s="40">
        <v>1807</v>
      </c>
      <c r="B1809" t="s">
        <v>5865</v>
      </c>
      <c r="C1809">
        <v>120</v>
      </c>
      <c r="D1809">
        <v>1972</v>
      </c>
      <c r="E1809">
        <v>0</v>
      </c>
      <c r="F1809">
        <v>3</v>
      </c>
      <c r="H1809">
        <v>1</v>
      </c>
      <c r="J1809">
        <v>2</v>
      </c>
      <c r="K1809" t="s">
        <v>260</v>
      </c>
      <c r="L1809">
        <v>2</v>
      </c>
      <c r="M1809">
        <v>1</v>
      </c>
      <c r="N1809">
        <v>155</v>
      </c>
      <c r="O1809">
        <v>155</v>
      </c>
      <c r="P1809">
        <v>155</v>
      </c>
      <c r="Q1809">
        <v>0</v>
      </c>
      <c r="R1809">
        <v>0</v>
      </c>
      <c r="S1809" t="s">
        <v>5866</v>
      </c>
      <c r="T1809">
        <v>6178</v>
      </c>
      <c r="U1809" t="s">
        <v>2647</v>
      </c>
      <c r="V1809" t="s">
        <v>2647</v>
      </c>
      <c r="W1809" t="s">
        <v>2760</v>
      </c>
      <c r="X1809">
        <v>2625</v>
      </c>
      <c r="Y1809" t="s">
        <v>244</v>
      </c>
      <c r="AA1809">
        <v>187</v>
      </c>
      <c r="AB1809" t="s">
        <v>5867</v>
      </c>
      <c r="AC1809" t="s">
        <v>5866</v>
      </c>
      <c r="AD1809">
        <v>5</v>
      </c>
      <c r="AE1809">
        <v>711751.19</v>
      </c>
      <c r="AF1809">
        <v>6171713.3300000001</v>
      </c>
    </row>
    <row r="1810" spans="1:32" x14ac:dyDescent="0.25">
      <c r="A1810" s="40">
        <v>1808</v>
      </c>
      <c r="B1810" t="s">
        <v>5868</v>
      </c>
      <c r="C1810">
        <v>120</v>
      </c>
      <c r="D1810">
        <v>1970</v>
      </c>
      <c r="E1810">
        <v>0</v>
      </c>
      <c r="F1810">
        <v>3</v>
      </c>
      <c r="H1810">
        <v>1</v>
      </c>
      <c r="J1810">
        <v>2</v>
      </c>
      <c r="K1810" t="s">
        <v>260</v>
      </c>
      <c r="M1810">
        <v>1</v>
      </c>
      <c r="N1810">
        <v>177</v>
      </c>
      <c r="O1810">
        <v>177</v>
      </c>
      <c r="P1810">
        <v>154</v>
      </c>
      <c r="Q1810">
        <v>0</v>
      </c>
      <c r="R1810">
        <v>0</v>
      </c>
      <c r="S1810" t="s">
        <v>5869</v>
      </c>
      <c r="T1810">
        <v>7882</v>
      </c>
      <c r="U1810" t="s">
        <v>372</v>
      </c>
      <c r="V1810" t="s">
        <v>372</v>
      </c>
      <c r="W1810" t="s">
        <v>2760</v>
      </c>
      <c r="X1810">
        <v>2625</v>
      </c>
      <c r="Y1810" t="s">
        <v>244</v>
      </c>
      <c r="AA1810">
        <v>187</v>
      </c>
      <c r="AB1810" t="s">
        <v>5870</v>
      </c>
      <c r="AC1810" t="s">
        <v>5869</v>
      </c>
      <c r="AD1810">
        <v>5</v>
      </c>
      <c r="AE1810">
        <v>712050.56</v>
      </c>
      <c r="AF1810">
        <v>6171760</v>
      </c>
    </row>
    <row r="1811" spans="1:32" x14ac:dyDescent="0.25">
      <c r="A1811" s="40">
        <v>1809</v>
      </c>
      <c r="B1811" t="s">
        <v>5871</v>
      </c>
      <c r="C1811">
        <v>120</v>
      </c>
      <c r="D1811">
        <v>1980</v>
      </c>
      <c r="E1811">
        <v>0</v>
      </c>
      <c r="F1811">
        <v>3</v>
      </c>
      <c r="H1811">
        <v>1</v>
      </c>
      <c r="J1811">
        <v>7</v>
      </c>
      <c r="K1811" t="s">
        <v>253</v>
      </c>
      <c r="M1811">
        <v>1</v>
      </c>
      <c r="N1811">
        <v>143</v>
      </c>
      <c r="O1811">
        <v>143</v>
      </c>
      <c r="P1811">
        <v>143</v>
      </c>
      <c r="Q1811">
        <v>0</v>
      </c>
      <c r="R1811">
        <v>0</v>
      </c>
      <c r="S1811" t="s">
        <v>5872</v>
      </c>
      <c r="T1811">
        <v>9480</v>
      </c>
      <c r="U1811" t="s">
        <v>5343</v>
      </c>
      <c r="V1811" t="s">
        <v>5343</v>
      </c>
      <c r="W1811" t="s">
        <v>573</v>
      </c>
      <c r="X1811">
        <v>2665</v>
      </c>
      <c r="Y1811" t="s">
        <v>257</v>
      </c>
      <c r="AA1811">
        <v>187</v>
      </c>
      <c r="AB1811" t="s">
        <v>5873</v>
      </c>
      <c r="AC1811" t="s">
        <v>5872</v>
      </c>
      <c r="AD1811">
        <v>5</v>
      </c>
      <c r="AE1811">
        <v>712634.24</v>
      </c>
      <c r="AF1811">
        <v>6169143.7599999998</v>
      </c>
    </row>
    <row r="1812" spans="1:32" x14ac:dyDescent="0.25">
      <c r="A1812" s="40">
        <v>1810</v>
      </c>
      <c r="B1812" t="s">
        <v>5874</v>
      </c>
      <c r="C1812">
        <v>120</v>
      </c>
      <c r="D1812">
        <v>1984</v>
      </c>
      <c r="E1812">
        <v>0</v>
      </c>
      <c r="F1812">
        <v>4</v>
      </c>
      <c r="H1812">
        <v>1</v>
      </c>
      <c r="J1812">
        <v>7</v>
      </c>
      <c r="K1812" t="s">
        <v>253</v>
      </c>
      <c r="L1812">
        <v>2</v>
      </c>
      <c r="M1812">
        <v>1</v>
      </c>
      <c r="N1812">
        <v>135</v>
      </c>
      <c r="O1812">
        <v>135</v>
      </c>
      <c r="P1812">
        <v>135</v>
      </c>
      <c r="Q1812">
        <v>0</v>
      </c>
      <c r="R1812">
        <v>0</v>
      </c>
      <c r="S1812" t="s">
        <v>5875</v>
      </c>
      <c r="T1812">
        <v>2343</v>
      </c>
      <c r="U1812" t="s">
        <v>5316</v>
      </c>
      <c r="V1812" t="s">
        <v>5316</v>
      </c>
      <c r="W1812" t="s">
        <v>721</v>
      </c>
      <c r="X1812">
        <v>2665</v>
      </c>
      <c r="Y1812" t="s">
        <v>257</v>
      </c>
      <c r="AA1812">
        <v>187</v>
      </c>
      <c r="AB1812" t="s">
        <v>5876</v>
      </c>
      <c r="AC1812" t="s">
        <v>5875</v>
      </c>
      <c r="AD1812">
        <v>5</v>
      </c>
      <c r="AE1812">
        <v>714060.91</v>
      </c>
      <c r="AF1812">
        <v>6168750.8799999999</v>
      </c>
    </row>
    <row r="1813" spans="1:32" x14ac:dyDescent="0.25">
      <c r="A1813" s="40">
        <v>1811</v>
      </c>
      <c r="B1813" t="s">
        <v>5877</v>
      </c>
      <c r="C1813">
        <v>120</v>
      </c>
      <c r="D1813">
        <v>1969</v>
      </c>
      <c r="E1813">
        <v>0</v>
      </c>
      <c r="F1813">
        <v>3</v>
      </c>
      <c r="H1813">
        <v>1</v>
      </c>
      <c r="J1813">
        <v>2</v>
      </c>
      <c r="K1813" t="s">
        <v>260</v>
      </c>
      <c r="L1813">
        <v>2</v>
      </c>
      <c r="M1813">
        <v>1</v>
      </c>
      <c r="N1813">
        <v>134</v>
      </c>
      <c r="O1813">
        <v>134</v>
      </c>
      <c r="P1813">
        <v>134</v>
      </c>
      <c r="Q1813">
        <v>0</v>
      </c>
      <c r="R1813">
        <v>0</v>
      </c>
      <c r="S1813" t="s">
        <v>5878</v>
      </c>
      <c r="T1813">
        <v>6497</v>
      </c>
      <c r="U1813" t="s">
        <v>5320</v>
      </c>
      <c r="V1813" t="s">
        <v>5320</v>
      </c>
      <c r="W1813" t="s">
        <v>869</v>
      </c>
      <c r="X1813">
        <v>2665</v>
      </c>
      <c r="Y1813" t="s">
        <v>257</v>
      </c>
      <c r="AA1813">
        <v>187</v>
      </c>
      <c r="AB1813" t="s">
        <v>5879</v>
      </c>
      <c r="AC1813" t="s">
        <v>5878</v>
      </c>
      <c r="AD1813">
        <v>5</v>
      </c>
      <c r="AE1813">
        <v>713903.73</v>
      </c>
      <c r="AF1813">
        <v>6168802.8200000003</v>
      </c>
    </row>
    <row r="1814" spans="1:32" x14ac:dyDescent="0.25">
      <c r="A1814" s="40">
        <v>1812</v>
      </c>
      <c r="B1814" t="s">
        <v>5880</v>
      </c>
      <c r="C1814">
        <v>120</v>
      </c>
      <c r="D1814">
        <v>2012</v>
      </c>
      <c r="E1814">
        <v>0</v>
      </c>
      <c r="F1814">
        <v>4</v>
      </c>
      <c r="H1814">
        <v>1</v>
      </c>
      <c r="J1814">
        <v>2</v>
      </c>
      <c r="K1814" t="s">
        <v>260</v>
      </c>
      <c r="L1814">
        <v>90</v>
      </c>
      <c r="M1814">
        <v>1</v>
      </c>
      <c r="N1814">
        <v>141</v>
      </c>
      <c r="O1814">
        <v>141</v>
      </c>
      <c r="P1814">
        <v>141</v>
      </c>
      <c r="Q1814">
        <v>0</v>
      </c>
      <c r="R1814">
        <v>0</v>
      </c>
      <c r="S1814" t="s">
        <v>5881</v>
      </c>
      <c r="T1814">
        <v>8628</v>
      </c>
      <c r="U1814" t="s">
        <v>5882</v>
      </c>
      <c r="V1814" t="s">
        <v>5882</v>
      </c>
      <c r="W1814" t="s">
        <v>441</v>
      </c>
      <c r="X1814">
        <v>2665</v>
      </c>
      <c r="Y1814" t="s">
        <v>257</v>
      </c>
      <c r="AA1814">
        <v>187</v>
      </c>
      <c r="AB1814" t="s">
        <v>5883</v>
      </c>
      <c r="AC1814" t="s">
        <v>5881</v>
      </c>
      <c r="AD1814">
        <v>5</v>
      </c>
      <c r="AE1814">
        <v>713242.51</v>
      </c>
      <c r="AF1814">
        <v>6168659.2400000002</v>
      </c>
    </row>
    <row r="1815" spans="1:32" x14ac:dyDescent="0.25">
      <c r="A1815" s="40">
        <v>1813</v>
      </c>
      <c r="B1815" t="s">
        <v>5884</v>
      </c>
      <c r="C1815">
        <v>120</v>
      </c>
      <c r="D1815">
        <v>1935</v>
      </c>
      <c r="E1815">
        <v>0</v>
      </c>
      <c r="F1815">
        <v>1</v>
      </c>
      <c r="H1815">
        <v>90</v>
      </c>
      <c r="J1815">
        <v>2</v>
      </c>
      <c r="K1815" t="s">
        <v>260</v>
      </c>
      <c r="L1815">
        <v>5</v>
      </c>
      <c r="M1815">
        <v>1</v>
      </c>
      <c r="N1815">
        <v>103</v>
      </c>
      <c r="O1815">
        <v>103</v>
      </c>
      <c r="P1815">
        <v>103</v>
      </c>
      <c r="Q1815">
        <v>0</v>
      </c>
      <c r="R1815">
        <v>0</v>
      </c>
      <c r="S1815" t="s">
        <v>5885</v>
      </c>
      <c r="T1815">
        <v>6497</v>
      </c>
      <c r="U1815" t="s">
        <v>5320</v>
      </c>
      <c r="V1815" t="s">
        <v>5320</v>
      </c>
      <c r="W1815" t="s">
        <v>2160</v>
      </c>
      <c r="X1815">
        <v>2665</v>
      </c>
      <c r="Y1815" t="s">
        <v>257</v>
      </c>
      <c r="AA1815">
        <v>187</v>
      </c>
      <c r="AB1815" t="s">
        <v>5886</v>
      </c>
      <c r="AC1815" t="s">
        <v>5885</v>
      </c>
      <c r="AD1815">
        <v>5</v>
      </c>
      <c r="AE1815">
        <v>713911.24</v>
      </c>
      <c r="AF1815">
        <v>6168745.6399999997</v>
      </c>
    </row>
    <row r="1816" spans="1:32" x14ac:dyDescent="0.25">
      <c r="A1816" s="40">
        <v>1814</v>
      </c>
      <c r="B1816" t="s">
        <v>5887</v>
      </c>
      <c r="C1816">
        <v>120</v>
      </c>
      <c r="D1816">
        <v>1994</v>
      </c>
      <c r="E1816">
        <v>0</v>
      </c>
      <c r="F1816">
        <v>4</v>
      </c>
      <c r="H1816">
        <v>1</v>
      </c>
      <c r="J1816">
        <v>2</v>
      </c>
      <c r="K1816" t="s">
        <v>260</v>
      </c>
      <c r="M1816">
        <v>1</v>
      </c>
      <c r="N1816">
        <v>177</v>
      </c>
      <c r="O1816">
        <v>177</v>
      </c>
      <c r="P1816">
        <v>167</v>
      </c>
      <c r="Q1816">
        <v>10</v>
      </c>
      <c r="R1816">
        <v>0</v>
      </c>
      <c r="S1816" t="s">
        <v>5888</v>
      </c>
      <c r="T1816">
        <v>6750</v>
      </c>
      <c r="U1816" t="s">
        <v>4519</v>
      </c>
      <c r="V1816" t="s">
        <v>4519</v>
      </c>
      <c r="W1816" t="s">
        <v>830</v>
      </c>
      <c r="X1816">
        <v>2665</v>
      </c>
      <c r="Y1816" t="s">
        <v>257</v>
      </c>
      <c r="AA1816">
        <v>187</v>
      </c>
      <c r="AB1816" t="s">
        <v>5889</v>
      </c>
      <c r="AC1816" t="s">
        <v>5888</v>
      </c>
      <c r="AD1816">
        <v>5</v>
      </c>
      <c r="AE1816">
        <v>712506.41</v>
      </c>
      <c r="AF1816">
        <v>6168932.1399999997</v>
      </c>
    </row>
    <row r="1817" spans="1:32" x14ac:dyDescent="0.25">
      <c r="A1817" s="40">
        <v>1815</v>
      </c>
      <c r="B1817" t="s">
        <v>5890</v>
      </c>
      <c r="C1817">
        <v>120</v>
      </c>
      <c r="D1817">
        <v>1980</v>
      </c>
      <c r="E1817">
        <v>0</v>
      </c>
      <c r="F1817">
        <v>4</v>
      </c>
      <c r="H1817">
        <v>1</v>
      </c>
      <c r="J1817">
        <v>7</v>
      </c>
      <c r="K1817" t="s">
        <v>253</v>
      </c>
      <c r="L1817">
        <v>2</v>
      </c>
      <c r="M1817">
        <v>1</v>
      </c>
      <c r="N1817">
        <v>152</v>
      </c>
      <c r="O1817">
        <v>152</v>
      </c>
      <c r="P1817">
        <v>152</v>
      </c>
      <c r="Q1817">
        <v>0</v>
      </c>
      <c r="R1817">
        <v>0</v>
      </c>
      <c r="S1817" t="s">
        <v>5891</v>
      </c>
      <c r="T1817">
        <v>2236</v>
      </c>
      <c r="U1817" t="s">
        <v>4295</v>
      </c>
      <c r="V1817" t="s">
        <v>4295</v>
      </c>
      <c r="W1817" t="s">
        <v>260</v>
      </c>
      <c r="X1817">
        <v>2665</v>
      </c>
      <c r="Y1817" t="s">
        <v>257</v>
      </c>
      <c r="AA1817">
        <v>187</v>
      </c>
      <c r="AB1817" t="s">
        <v>5892</v>
      </c>
      <c r="AC1817" t="s">
        <v>5891</v>
      </c>
      <c r="AD1817">
        <v>5</v>
      </c>
      <c r="AE1817">
        <v>713295.15</v>
      </c>
      <c r="AF1817">
        <v>6168726.9400000004</v>
      </c>
    </row>
    <row r="1818" spans="1:32" x14ac:dyDescent="0.25">
      <c r="A1818" s="40">
        <v>1816</v>
      </c>
      <c r="B1818" t="s">
        <v>5893</v>
      </c>
      <c r="C1818">
        <v>120</v>
      </c>
      <c r="D1818">
        <v>1967</v>
      </c>
      <c r="E1818">
        <v>1982</v>
      </c>
      <c r="F1818">
        <v>3</v>
      </c>
      <c r="H1818">
        <v>1</v>
      </c>
      <c r="J1818">
        <v>1</v>
      </c>
      <c r="K1818" t="s">
        <v>240</v>
      </c>
      <c r="M1818">
        <v>1</v>
      </c>
      <c r="N1818">
        <v>125</v>
      </c>
      <c r="O1818">
        <v>125</v>
      </c>
      <c r="P1818">
        <v>125</v>
      </c>
      <c r="Q1818">
        <v>0</v>
      </c>
      <c r="R1818">
        <v>0</v>
      </c>
      <c r="S1818" t="s">
        <v>5894</v>
      </c>
      <c r="T1818">
        <v>6391</v>
      </c>
      <c r="U1818" t="s">
        <v>539</v>
      </c>
      <c r="V1818" t="s">
        <v>539</v>
      </c>
      <c r="W1818" t="s">
        <v>2219</v>
      </c>
      <c r="X1818">
        <v>2625</v>
      </c>
      <c r="Y1818" t="s">
        <v>244</v>
      </c>
      <c r="AA1818">
        <v>187</v>
      </c>
      <c r="AB1818" t="s">
        <v>5895</v>
      </c>
      <c r="AC1818" t="s">
        <v>5894</v>
      </c>
      <c r="AD1818">
        <v>5</v>
      </c>
      <c r="AE1818">
        <v>711191.56</v>
      </c>
      <c r="AF1818">
        <v>6172049.9800000004</v>
      </c>
    </row>
    <row r="1819" spans="1:32" x14ac:dyDescent="0.25">
      <c r="A1819" s="40">
        <v>1817</v>
      </c>
      <c r="B1819" t="s">
        <v>5896</v>
      </c>
      <c r="C1819">
        <v>120</v>
      </c>
      <c r="D1819">
        <v>1964</v>
      </c>
      <c r="E1819">
        <v>0</v>
      </c>
      <c r="F1819">
        <v>4</v>
      </c>
      <c r="H1819">
        <v>1</v>
      </c>
      <c r="J1819">
        <v>2</v>
      </c>
      <c r="K1819" t="s">
        <v>260</v>
      </c>
      <c r="M1819">
        <v>1</v>
      </c>
      <c r="N1819">
        <v>120</v>
      </c>
      <c r="O1819">
        <v>120</v>
      </c>
      <c r="P1819">
        <v>120</v>
      </c>
      <c r="Q1819">
        <v>0</v>
      </c>
      <c r="R1819">
        <v>0</v>
      </c>
      <c r="S1819" t="s">
        <v>5897</v>
      </c>
      <c r="T1819">
        <v>2343</v>
      </c>
      <c r="U1819" t="s">
        <v>5316</v>
      </c>
      <c r="V1819" t="s">
        <v>5316</v>
      </c>
      <c r="W1819" t="s">
        <v>413</v>
      </c>
      <c r="X1819">
        <v>2665</v>
      </c>
      <c r="Y1819" t="s">
        <v>257</v>
      </c>
      <c r="AA1819">
        <v>187</v>
      </c>
      <c r="AB1819" t="s">
        <v>5898</v>
      </c>
      <c r="AC1819" t="s">
        <v>5897</v>
      </c>
      <c r="AD1819">
        <v>5</v>
      </c>
      <c r="AE1819">
        <v>714053.27</v>
      </c>
      <c r="AF1819">
        <v>6168779.3099999996</v>
      </c>
    </row>
    <row r="1820" spans="1:32" x14ac:dyDescent="0.25">
      <c r="A1820" s="40">
        <v>1818</v>
      </c>
      <c r="B1820" t="s">
        <v>5899</v>
      </c>
      <c r="C1820">
        <v>120</v>
      </c>
      <c r="D1820">
        <v>1981</v>
      </c>
      <c r="E1820">
        <v>0</v>
      </c>
      <c r="F1820">
        <v>4</v>
      </c>
      <c r="H1820">
        <v>1</v>
      </c>
      <c r="J1820">
        <v>2</v>
      </c>
      <c r="K1820" t="s">
        <v>260</v>
      </c>
      <c r="M1820">
        <v>1</v>
      </c>
      <c r="N1820">
        <v>150</v>
      </c>
      <c r="O1820">
        <v>150</v>
      </c>
      <c r="P1820">
        <v>150</v>
      </c>
      <c r="Q1820">
        <v>0</v>
      </c>
      <c r="R1820">
        <v>0</v>
      </c>
      <c r="S1820" t="s">
        <v>5900</v>
      </c>
      <c r="T1820">
        <v>6750</v>
      </c>
      <c r="U1820" t="s">
        <v>4519</v>
      </c>
      <c r="V1820" t="s">
        <v>4519</v>
      </c>
      <c r="W1820" t="s">
        <v>466</v>
      </c>
      <c r="X1820">
        <v>2665</v>
      </c>
      <c r="Y1820" t="s">
        <v>257</v>
      </c>
      <c r="AA1820">
        <v>187</v>
      </c>
      <c r="AB1820" t="s">
        <v>5901</v>
      </c>
      <c r="AC1820" t="s">
        <v>5900</v>
      </c>
      <c r="AD1820">
        <v>5</v>
      </c>
      <c r="AE1820">
        <v>712505.23</v>
      </c>
      <c r="AF1820">
        <v>6168872.6299999999</v>
      </c>
    </row>
    <row r="1821" spans="1:32" x14ac:dyDescent="0.25">
      <c r="A1821" s="40">
        <v>1819</v>
      </c>
      <c r="B1821" t="s">
        <v>5902</v>
      </c>
      <c r="C1821">
        <v>120</v>
      </c>
      <c r="D1821">
        <v>1985</v>
      </c>
      <c r="E1821">
        <v>0</v>
      </c>
      <c r="F1821">
        <v>4</v>
      </c>
      <c r="H1821">
        <v>1</v>
      </c>
      <c r="J1821">
        <v>7</v>
      </c>
      <c r="K1821" t="s">
        <v>253</v>
      </c>
      <c r="L1821">
        <v>2</v>
      </c>
      <c r="M1821">
        <v>1</v>
      </c>
      <c r="N1821">
        <v>116</v>
      </c>
      <c r="O1821">
        <v>116</v>
      </c>
      <c r="P1821">
        <v>116</v>
      </c>
      <c r="Q1821">
        <v>0</v>
      </c>
      <c r="R1821">
        <v>0</v>
      </c>
      <c r="S1821" t="s">
        <v>5903</v>
      </c>
      <c r="T1821">
        <v>2236</v>
      </c>
      <c r="U1821" t="s">
        <v>4295</v>
      </c>
      <c r="V1821" t="s">
        <v>4295</v>
      </c>
      <c r="W1821" t="s">
        <v>811</v>
      </c>
      <c r="X1821">
        <v>2665</v>
      </c>
      <c r="Y1821" t="s">
        <v>257</v>
      </c>
      <c r="AA1821">
        <v>187</v>
      </c>
      <c r="AB1821" t="s">
        <v>5904</v>
      </c>
      <c r="AC1821" t="s">
        <v>5903</v>
      </c>
      <c r="AD1821">
        <v>5</v>
      </c>
      <c r="AE1821">
        <v>713271.07</v>
      </c>
      <c r="AF1821">
        <v>6168694.6699999999</v>
      </c>
    </row>
    <row r="1822" spans="1:32" x14ac:dyDescent="0.25">
      <c r="A1822" s="40">
        <v>1820</v>
      </c>
      <c r="B1822" t="s">
        <v>5905</v>
      </c>
      <c r="C1822">
        <v>120</v>
      </c>
      <c r="D1822">
        <v>1967</v>
      </c>
      <c r="E1822">
        <v>1983</v>
      </c>
      <c r="F1822">
        <v>3</v>
      </c>
      <c r="H1822">
        <v>1</v>
      </c>
      <c r="J1822">
        <v>1</v>
      </c>
      <c r="K1822" t="s">
        <v>240</v>
      </c>
      <c r="M1822">
        <v>1</v>
      </c>
      <c r="N1822">
        <v>146</v>
      </c>
      <c r="O1822">
        <v>146</v>
      </c>
      <c r="P1822">
        <v>122</v>
      </c>
      <c r="Q1822">
        <v>0</v>
      </c>
      <c r="R1822">
        <v>0</v>
      </c>
      <c r="S1822" t="s">
        <v>5906</v>
      </c>
      <c r="T1822">
        <v>6391</v>
      </c>
      <c r="U1822" t="s">
        <v>539</v>
      </c>
      <c r="V1822" t="s">
        <v>539</v>
      </c>
      <c r="W1822" t="s">
        <v>644</v>
      </c>
      <c r="X1822">
        <v>2625</v>
      </c>
      <c r="Y1822" t="s">
        <v>244</v>
      </c>
      <c r="AA1822">
        <v>187</v>
      </c>
      <c r="AB1822" t="s">
        <v>5907</v>
      </c>
      <c r="AC1822" t="s">
        <v>5906</v>
      </c>
      <c r="AD1822">
        <v>5</v>
      </c>
      <c r="AE1822">
        <v>711278.9</v>
      </c>
      <c r="AF1822">
        <v>6171769.0300000003</v>
      </c>
    </row>
    <row r="1823" spans="1:32" x14ac:dyDescent="0.25">
      <c r="A1823" s="40">
        <v>1821</v>
      </c>
      <c r="B1823" t="s">
        <v>5908</v>
      </c>
      <c r="C1823">
        <v>130</v>
      </c>
      <c r="D1823">
        <v>1978</v>
      </c>
      <c r="E1823">
        <v>0</v>
      </c>
      <c r="F1823">
        <v>4</v>
      </c>
      <c r="H1823">
        <v>1</v>
      </c>
      <c r="J1823">
        <v>1</v>
      </c>
      <c r="K1823" t="s">
        <v>240</v>
      </c>
      <c r="M1823">
        <v>1</v>
      </c>
      <c r="N1823">
        <v>61</v>
      </c>
      <c r="O1823">
        <v>61</v>
      </c>
      <c r="P1823">
        <v>109</v>
      </c>
      <c r="Q1823">
        <v>0</v>
      </c>
      <c r="R1823">
        <v>0</v>
      </c>
      <c r="S1823" t="s">
        <v>5909</v>
      </c>
      <c r="T1823">
        <v>3875</v>
      </c>
      <c r="U1823" t="s">
        <v>4412</v>
      </c>
      <c r="V1823" t="s">
        <v>4412</v>
      </c>
      <c r="W1823" t="s">
        <v>393</v>
      </c>
      <c r="X1823">
        <v>2665</v>
      </c>
      <c r="Y1823" t="s">
        <v>257</v>
      </c>
      <c r="AA1823">
        <v>187</v>
      </c>
      <c r="AB1823" t="s">
        <v>5910</v>
      </c>
      <c r="AC1823" t="s">
        <v>5909</v>
      </c>
      <c r="AD1823">
        <v>5</v>
      </c>
      <c r="AE1823">
        <v>713477.72</v>
      </c>
      <c r="AF1823">
        <v>6169740.75</v>
      </c>
    </row>
    <row r="1824" spans="1:32" x14ac:dyDescent="0.25">
      <c r="A1824" s="40">
        <v>1822</v>
      </c>
      <c r="B1824" t="s">
        <v>5911</v>
      </c>
      <c r="C1824">
        <v>120</v>
      </c>
      <c r="D1824">
        <v>1989</v>
      </c>
      <c r="E1824">
        <v>0</v>
      </c>
      <c r="F1824">
        <v>4</v>
      </c>
      <c r="H1824">
        <v>1</v>
      </c>
      <c r="J1824">
        <v>2</v>
      </c>
      <c r="K1824" t="s">
        <v>260</v>
      </c>
      <c r="M1824">
        <v>1</v>
      </c>
      <c r="N1824">
        <v>88</v>
      </c>
      <c r="O1824">
        <v>88</v>
      </c>
      <c r="P1824">
        <v>139</v>
      </c>
      <c r="Q1824">
        <v>0</v>
      </c>
      <c r="R1824">
        <v>0</v>
      </c>
      <c r="S1824" t="s">
        <v>5912</v>
      </c>
      <c r="T1824">
        <v>5510</v>
      </c>
      <c r="U1824" t="s">
        <v>3897</v>
      </c>
      <c r="V1824" t="s">
        <v>3897</v>
      </c>
      <c r="W1824" t="s">
        <v>337</v>
      </c>
      <c r="X1824">
        <v>2625</v>
      </c>
      <c r="Y1824" t="s">
        <v>244</v>
      </c>
      <c r="AA1824">
        <v>187</v>
      </c>
      <c r="AB1824" t="s">
        <v>5913</v>
      </c>
      <c r="AC1824" t="s">
        <v>5912</v>
      </c>
      <c r="AD1824">
        <v>5</v>
      </c>
      <c r="AE1824">
        <v>711883.89</v>
      </c>
      <c r="AF1824">
        <v>6170487.7599999998</v>
      </c>
    </row>
    <row r="1825" spans="1:32" x14ac:dyDescent="0.25">
      <c r="A1825" s="40">
        <v>1823</v>
      </c>
      <c r="B1825" t="s">
        <v>5914</v>
      </c>
      <c r="C1825">
        <v>120</v>
      </c>
      <c r="D1825">
        <v>1972</v>
      </c>
      <c r="E1825">
        <v>0</v>
      </c>
      <c r="F1825">
        <v>4</v>
      </c>
      <c r="H1825">
        <v>1</v>
      </c>
      <c r="J1825">
        <v>2</v>
      </c>
      <c r="K1825" t="s">
        <v>260</v>
      </c>
      <c r="M1825">
        <v>1</v>
      </c>
      <c r="N1825">
        <v>143</v>
      </c>
      <c r="O1825">
        <v>143</v>
      </c>
      <c r="P1825">
        <v>143</v>
      </c>
      <c r="Q1825">
        <v>0</v>
      </c>
      <c r="R1825">
        <v>0</v>
      </c>
      <c r="S1825" t="s">
        <v>5915</v>
      </c>
      <c r="T1825">
        <v>6178</v>
      </c>
      <c r="U1825" t="s">
        <v>2647</v>
      </c>
      <c r="V1825" t="s">
        <v>2647</v>
      </c>
      <c r="W1825" t="s">
        <v>498</v>
      </c>
      <c r="X1825">
        <v>2625</v>
      </c>
      <c r="Y1825" t="s">
        <v>244</v>
      </c>
      <c r="AA1825">
        <v>187</v>
      </c>
      <c r="AB1825" t="s">
        <v>5916</v>
      </c>
      <c r="AC1825" t="s">
        <v>5915</v>
      </c>
      <c r="AD1825">
        <v>5</v>
      </c>
      <c r="AE1825">
        <v>711608.59</v>
      </c>
      <c r="AF1825">
        <v>6171850.21</v>
      </c>
    </row>
    <row r="1826" spans="1:32" x14ac:dyDescent="0.25">
      <c r="A1826" s="40">
        <v>1824</v>
      </c>
      <c r="B1826" t="s">
        <v>5917</v>
      </c>
      <c r="C1826">
        <v>120</v>
      </c>
      <c r="D1826">
        <v>1966</v>
      </c>
      <c r="E1826">
        <v>1989</v>
      </c>
      <c r="F1826">
        <v>3</v>
      </c>
      <c r="H1826">
        <v>1</v>
      </c>
      <c r="J1826">
        <v>2</v>
      </c>
      <c r="K1826" t="s">
        <v>247</v>
      </c>
      <c r="L1826">
        <v>2</v>
      </c>
      <c r="M1826">
        <v>1</v>
      </c>
      <c r="N1826">
        <v>78</v>
      </c>
      <c r="O1826">
        <v>78</v>
      </c>
      <c r="P1826">
        <v>137</v>
      </c>
      <c r="Q1826">
        <v>0</v>
      </c>
      <c r="R1826">
        <v>0</v>
      </c>
      <c r="S1826" t="s">
        <v>5918</v>
      </c>
      <c r="T1826">
        <v>2236</v>
      </c>
      <c r="U1826" t="s">
        <v>4295</v>
      </c>
      <c r="V1826" t="s">
        <v>4295</v>
      </c>
      <c r="W1826" t="s">
        <v>272</v>
      </c>
      <c r="X1826">
        <v>2665</v>
      </c>
      <c r="Y1826" t="s">
        <v>257</v>
      </c>
      <c r="AA1826">
        <v>187</v>
      </c>
      <c r="AB1826" t="s">
        <v>5919</v>
      </c>
      <c r="AC1826" t="s">
        <v>5918</v>
      </c>
      <c r="AD1826">
        <v>5</v>
      </c>
      <c r="AE1826">
        <v>713312.05</v>
      </c>
      <c r="AF1826">
        <v>6168537.8899999997</v>
      </c>
    </row>
    <row r="1827" spans="1:32" x14ac:dyDescent="0.25">
      <c r="A1827" s="40">
        <v>1825</v>
      </c>
      <c r="B1827" t="s">
        <v>5920</v>
      </c>
      <c r="C1827">
        <v>120</v>
      </c>
      <c r="D1827">
        <v>1967</v>
      </c>
      <c r="E1827">
        <v>1987</v>
      </c>
      <c r="F1827">
        <v>5</v>
      </c>
      <c r="H1827">
        <v>1</v>
      </c>
      <c r="J1827">
        <v>1</v>
      </c>
      <c r="K1827" t="s">
        <v>240</v>
      </c>
      <c r="M1827">
        <v>1</v>
      </c>
      <c r="N1827">
        <v>90</v>
      </c>
      <c r="O1827">
        <v>90</v>
      </c>
      <c r="P1827">
        <v>146</v>
      </c>
      <c r="Q1827">
        <v>0</v>
      </c>
      <c r="R1827">
        <v>0</v>
      </c>
      <c r="S1827" t="s">
        <v>5921</v>
      </c>
      <c r="T1827">
        <v>6391</v>
      </c>
      <c r="U1827" t="s">
        <v>539</v>
      </c>
      <c r="V1827" t="s">
        <v>539</v>
      </c>
      <c r="W1827" t="s">
        <v>5922</v>
      </c>
      <c r="X1827">
        <v>2625</v>
      </c>
      <c r="Y1827" t="s">
        <v>244</v>
      </c>
      <c r="AA1827">
        <v>187</v>
      </c>
      <c r="AB1827" t="s">
        <v>5923</v>
      </c>
      <c r="AC1827" t="s">
        <v>5921</v>
      </c>
      <c r="AD1827">
        <v>5</v>
      </c>
      <c r="AE1827">
        <v>711214.07999999996</v>
      </c>
      <c r="AF1827">
        <v>6171834.0499999998</v>
      </c>
    </row>
    <row r="1828" spans="1:32" x14ac:dyDescent="0.25">
      <c r="A1828" s="40">
        <v>1826</v>
      </c>
      <c r="B1828" t="s">
        <v>5924</v>
      </c>
      <c r="C1828">
        <v>120</v>
      </c>
      <c r="D1828">
        <v>1970</v>
      </c>
      <c r="E1828">
        <v>1977</v>
      </c>
      <c r="F1828">
        <v>3</v>
      </c>
      <c r="H1828">
        <v>1</v>
      </c>
      <c r="J1828">
        <v>2</v>
      </c>
      <c r="K1828" t="s">
        <v>260</v>
      </c>
      <c r="M1828">
        <v>1</v>
      </c>
      <c r="N1828">
        <v>155</v>
      </c>
      <c r="O1828">
        <v>155</v>
      </c>
      <c r="P1828">
        <v>155</v>
      </c>
      <c r="Q1828">
        <v>0</v>
      </c>
      <c r="R1828">
        <v>0</v>
      </c>
      <c r="S1828" t="s">
        <v>5925</v>
      </c>
      <c r="T1828">
        <v>8415</v>
      </c>
      <c r="U1828" t="s">
        <v>4437</v>
      </c>
      <c r="V1828" t="s">
        <v>4437</v>
      </c>
      <c r="W1828" t="s">
        <v>337</v>
      </c>
      <c r="X1828">
        <v>2665</v>
      </c>
      <c r="Y1828" t="s">
        <v>257</v>
      </c>
      <c r="AA1828">
        <v>187</v>
      </c>
      <c r="AB1828" t="s">
        <v>5926</v>
      </c>
      <c r="AC1828" t="s">
        <v>5925</v>
      </c>
      <c r="AD1828">
        <v>5</v>
      </c>
      <c r="AE1828">
        <v>712152.4</v>
      </c>
      <c r="AF1828">
        <v>6169407.6299999999</v>
      </c>
    </row>
    <row r="1829" spans="1:32" x14ac:dyDescent="0.25">
      <c r="A1829" s="40">
        <v>1827</v>
      </c>
      <c r="B1829" t="s">
        <v>5927</v>
      </c>
      <c r="C1829">
        <v>130</v>
      </c>
      <c r="D1829">
        <v>1977</v>
      </c>
      <c r="E1829">
        <v>0</v>
      </c>
      <c r="F1829">
        <v>4</v>
      </c>
      <c r="H1829">
        <v>1</v>
      </c>
      <c r="J1829">
        <v>1</v>
      </c>
      <c r="K1829" t="s">
        <v>240</v>
      </c>
      <c r="M1829">
        <v>1</v>
      </c>
      <c r="N1829">
        <v>58</v>
      </c>
      <c r="O1829">
        <v>58</v>
      </c>
      <c r="P1829">
        <v>102</v>
      </c>
      <c r="Q1829">
        <v>0</v>
      </c>
      <c r="R1829">
        <v>0</v>
      </c>
      <c r="S1829" t="s">
        <v>5928</v>
      </c>
      <c r="T1829">
        <v>275</v>
      </c>
      <c r="U1829" t="s">
        <v>3090</v>
      </c>
      <c r="V1829" t="s">
        <v>3090</v>
      </c>
      <c r="W1829" t="s">
        <v>2764</v>
      </c>
      <c r="X1829">
        <v>2665</v>
      </c>
      <c r="Y1829" t="s">
        <v>257</v>
      </c>
      <c r="AA1829">
        <v>187</v>
      </c>
      <c r="AB1829" t="s">
        <v>5929</v>
      </c>
      <c r="AC1829" t="s">
        <v>5928</v>
      </c>
      <c r="AD1829">
        <v>5</v>
      </c>
      <c r="AE1829">
        <v>713544.26</v>
      </c>
      <c r="AF1829">
        <v>6169586.2699999996</v>
      </c>
    </row>
    <row r="1830" spans="1:32" x14ac:dyDescent="0.25">
      <c r="A1830" s="40">
        <v>1828</v>
      </c>
      <c r="B1830" t="s">
        <v>5930</v>
      </c>
      <c r="C1830">
        <v>130</v>
      </c>
      <c r="D1830">
        <v>1977</v>
      </c>
      <c r="E1830">
        <v>0</v>
      </c>
      <c r="F1830">
        <v>4</v>
      </c>
      <c r="H1830">
        <v>1</v>
      </c>
      <c r="J1830">
        <v>1</v>
      </c>
      <c r="K1830" t="s">
        <v>240</v>
      </c>
      <c r="M1830">
        <v>1</v>
      </c>
      <c r="N1830">
        <v>58</v>
      </c>
      <c r="O1830">
        <v>58</v>
      </c>
      <c r="P1830">
        <v>102</v>
      </c>
      <c r="Q1830">
        <v>0</v>
      </c>
      <c r="R1830">
        <v>0</v>
      </c>
      <c r="S1830" t="s">
        <v>5931</v>
      </c>
      <c r="T1830">
        <v>1075</v>
      </c>
      <c r="U1830" t="s">
        <v>4508</v>
      </c>
      <c r="V1830" t="s">
        <v>4508</v>
      </c>
      <c r="W1830" t="s">
        <v>732</v>
      </c>
      <c r="X1830">
        <v>2665</v>
      </c>
      <c r="Y1830" t="s">
        <v>257</v>
      </c>
      <c r="AA1830">
        <v>187</v>
      </c>
      <c r="AB1830" t="s">
        <v>5932</v>
      </c>
      <c r="AC1830" t="s">
        <v>5931</v>
      </c>
      <c r="AD1830">
        <v>5</v>
      </c>
      <c r="AE1830">
        <v>713629.19</v>
      </c>
      <c r="AF1830">
        <v>6169502.5599999996</v>
      </c>
    </row>
    <row r="1831" spans="1:32" x14ac:dyDescent="0.25">
      <c r="A1831" s="40">
        <v>1829</v>
      </c>
      <c r="B1831" t="s">
        <v>5933</v>
      </c>
      <c r="C1831">
        <v>130</v>
      </c>
      <c r="D1831">
        <v>1978</v>
      </c>
      <c r="E1831">
        <v>0</v>
      </c>
      <c r="F1831">
        <v>4</v>
      </c>
      <c r="H1831">
        <v>1</v>
      </c>
      <c r="J1831">
        <v>1</v>
      </c>
      <c r="K1831" t="s">
        <v>240</v>
      </c>
      <c r="M1831">
        <v>1</v>
      </c>
      <c r="N1831">
        <v>61</v>
      </c>
      <c r="O1831">
        <v>61</v>
      </c>
      <c r="P1831">
        <v>109</v>
      </c>
      <c r="Q1831">
        <v>0</v>
      </c>
      <c r="R1831">
        <v>0</v>
      </c>
      <c r="S1831" t="s">
        <v>5934</v>
      </c>
      <c r="T1831">
        <v>3875</v>
      </c>
      <c r="U1831" t="s">
        <v>4412</v>
      </c>
      <c r="V1831" t="s">
        <v>4412</v>
      </c>
      <c r="W1831" t="s">
        <v>511</v>
      </c>
      <c r="X1831">
        <v>2665</v>
      </c>
      <c r="Y1831" t="s">
        <v>257</v>
      </c>
      <c r="AA1831">
        <v>187</v>
      </c>
      <c r="AB1831" t="s">
        <v>5935</v>
      </c>
      <c r="AC1831" t="s">
        <v>5934</v>
      </c>
      <c r="AD1831">
        <v>5</v>
      </c>
      <c r="AE1831">
        <v>713495.91</v>
      </c>
      <c r="AF1831">
        <v>6169633.21</v>
      </c>
    </row>
    <row r="1832" spans="1:32" x14ac:dyDescent="0.25">
      <c r="A1832" s="40">
        <v>1830</v>
      </c>
      <c r="B1832" t="s">
        <v>5936</v>
      </c>
      <c r="C1832">
        <v>120</v>
      </c>
      <c r="D1832">
        <v>1999</v>
      </c>
      <c r="E1832">
        <v>0</v>
      </c>
      <c r="F1832">
        <v>5</v>
      </c>
      <c r="H1832">
        <v>1</v>
      </c>
      <c r="J1832">
        <v>1</v>
      </c>
      <c r="K1832" t="s">
        <v>240</v>
      </c>
      <c r="M1832">
        <v>1</v>
      </c>
      <c r="N1832">
        <v>126</v>
      </c>
      <c r="O1832">
        <v>126</v>
      </c>
      <c r="P1832">
        <v>126</v>
      </c>
      <c r="Q1832">
        <v>0</v>
      </c>
      <c r="R1832">
        <v>0</v>
      </c>
      <c r="S1832" t="s">
        <v>5937</v>
      </c>
      <c r="T1832">
        <v>5525</v>
      </c>
      <c r="U1832" t="s">
        <v>5330</v>
      </c>
      <c r="V1832" t="s">
        <v>5330</v>
      </c>
      <c r="W1832" t="s">
        <v>408</v>
      </c>
      <c r="X1832">
        <v>2625</v>
      </c>
      <c r="Y1832" t="s">
        <v>244</v>
      </c>
      <c r="AA1832">
        <v>187</v>
      </c>
      <c r="AB1832" t="s">
        <v>5938</v>
      </c>
      <c r="AC1832" t="s">
        <v>5937</v>
      </c>
      <c r="AD1832">
        <v>5</v>
      </c>
      <c r="AE1832">
        <v>711604.91</v>
      </c>
      <c r="AF1832">
        <v>6172692.8300000001</v>
      </c>
    </row>
    <row r="1833" spans="1:32" x14ac:dyDescent="0.25">
      <c r="A1833" s="40">
        <v>1831</v>
      </c>
      <c r="B1833" t="s">
        <v>5939</v>
      </c>
      <c r="C1833">
        <v>120</v>
      </c>
      <c r="D1833">
        <v>1970</v>
      </c>
      <c r="E1833">
        <v>0</v>
      </c>
      <c r="F1833">
        <v>4</v>
      </c>
      <c r="H1833">
        <v>1</v>
      </c>
      <c r="J1833">
        <v>2</v>
      </c>
      <c r="K1833" t="s">
        <v>260</v>
      </c>
      <c r="M1833">
        <v>1</v>
      </c>
      <c r="N1833">
        <v>143</v>
      </c>
      <c r="O1833">
        <v>143</v>
      </c>
      <c r="P1833">
        <v>143</v>
      </c>
      <c r="Q1833">
        <v>0</v>
      </c>
      <c r="R1833">
        <v>0</v>
      </c>
      <c r="S1833" t="s">
        <v>5940</v>
      </c>
      <c r="T1833">
        <v>6178</v>
      </c>
      <c r="U1833" t="s">
        <v>2647</v>
      </c>
      <c r="V1833" t="s">
        <v>2647</v>
      </c>
      <c r="W1833" t="s">
        <v>1610</v>
      </c>
      <c r="X1833">
        <v>2625</v>
      </c>
      <c r="Y1833" t="s">
        <v>244</v>
      </c>
      <c r="AA1833">
        <v>187</v>
      </c>
      <c r="AB1833" t="s">
        <v>5941</v>
      </c>
      <c r="AC1833" t="s">
        <v>5940</v>
      </c>
      <c r="AD1833">
        <v>5</v>
      </c>
      <c r="AE1833">
        <v>711728.46</v>
      </c>
      <c r="AF1833">
        <v>6171760.4800000004</v>
      </c>
    </row>
    <row r="1834" spans="1:32" x14ac:dyDescent="0.25">
      <c r="A1834" s="40">
        <v>1832</v>
      </c>
      <c r="B1834" t="s">
        <v>5942</v>
      </c>
      <c r="C1834">
        <v>130</v>
      </c>
      <c r="D1834">
        <v>1978</v>
      </c>
      <c r="E1834">
        <v>0</v>
      </c>
      <c r="F1834">
        <v>4</v>
      </c>
      <c r="H1834">
        <v>1</v>
      </c>
      <c r="J1834">
        <v>1</v>
      </c>
      <c r="K1834" t="s">
        <v>240</v>
      </c>
      <c r="M1834">
        <v>1</v>
      </c>
      <c r="N1834">
        <v>63</v>
      </c>
      <c r="O1834">
        <v>63</v>
      </c>
      <c r="P1834">
        <v>112</v>
      </c>
      <c r="Q1834">
        <v>0</v>
      </c>
      <c r="R1834">
        <v>0</v>
      </c>
      <c r="S1834" t="s">
        <v>5943</v>
      </c>
      <c r="T1834">
        <v>7380</v>
      </c>
      <c r="U1834" t="s">
        <v>5196</v>
      </c>
      <c r="V1834" t="s">
        <v>5196</v>
      </c>
      <c r="W1834" t="s">
        <v>393</v>
      </c>
      <c r="X1834">
        <v>2665</v>
      </c>
      <c r="Y1834" t="s">
        <v>257</v>
      </c>
      <c r="AA1834">
        <v>187</v>
      </c>
      <c r="AB1834" t="s">
        <v>5944</v>
      </c>
      <c r="AC1834" t="s">
        <v>5943</v>
      </c>
      <c r="AD1834">
        <v>5</v>
      </c>
      <c r="AE1834">
        <v>713749.04</v>
      </c>
      <c r="AF1834">
        <v>6169599.5999999996</v>
      </c>
    </row>
    <row r="1835" spans="1:32" x14ac:dyDescent="0.25">
      <c r="A1835" s="40">
        <v>1833</v>
      </c>
      <c r="B1835" t="s">
        <v>5945</v>
      </c>
      <c r="C1835">
        <v>120</v>
      </c>
      <c r="D1835">
        <v>1970</v>
      </c>
      <c r="E1835">
        <v>0</v>
      </c>
      <c r="F1835">
        <v>4</v>
      </c>
      <c r="H1835">
        <v>1</v>
      </c>
      <c r="J1835">
        <v>2</v>
      </c>
      <c r="K1835" t="s">
        <v>260</v>
      </c>
      <c r="L1835">
        <v>2</v>
      </c>
      <c r="M1835">
        <v>1</v>
      </c>
      <c r="N1835">
        <v>143</v>
      </c>
      <c r="O1835">
        <v>143</v>
      </c>
      <c r="P1835">
        <v>143</v>
      </c>
      <c r="Q1835">
        <v>0</v>
      </c>
      <c r="R1835">
        <v>0</v>
      </c>
      <c r="S1835" t="s">
        <v>5946</v>
      </c>
      <c r="T1835">
        <v>7882</v>
      </c>
      <c r="U1835" t="s">
        <v>372</v>
      </c>
      <c r="V1835" t="s">
        <v>372</v>
      </c>
      <c r="W1835" t="s">
        <v>1665</v>
      </c>
      <c r="X1835">
        <v>2625</v>
      </c>
      <c r="Y1835" t="s">
        <v>244</v>
      </c>
      <c r="AA1835">
        <v>187</v>
      </c>
      <c r="AB1835" t="s">
        <v>5947</v>
      </c>
      <c r="AC1835" t="s">
        <v>5946</v>
      </c>
      <c r="AD1835">
        <v>5</v>
      </c>
      <c r="AE1835">
        <v>711809.71</v>
      </c>
      <c r="AF1835">
        <v>6171780.3499999996</v>
      </c>
    </row>
    <row r="1836" spans="1:32" x14ac:dyDescent="0.25">
      <c r="A1836" s="40">
        <v>1834</v>
      </c>
      <c r="B1836" t="s">
        <v>5948</v>
      </c>
      <c r="C1836">
        <v>330</v>
      </c>
      <c r="D1836">
        <v>2013</v>
      </c>
      <c r="E1836">
        <v>0</v>
      </c>
      <c r="F1836">
        <v>2</v>
      </c>
      <c r="H1836">
        <v>6</v>
      </c>
      <c r="J1836">
        <v>5</v>
      </c>
      <c r="K1836" t="s">
        <v>253</v>
      </c>
      <c r="M1836">
        <v>2</v>
      </c>
      <c r="N1836">
        <v>534</v>
      </c>
      <c r="O1836">
        <v>831</v>
      </c>
      <c r="P1836">
        <v>0</v>
      </c>
      <c r="Q1836">
        <v>831</v>
      </c>
      <c r="R1836">
        <v>0</v>
      </c>
      <c r="S1836" t="s">
        <v>5949</v>
      </c>
      <c r="T1836">
        <v>9480</v>
      </c>
      <c r="U1836" t="s">
        <v>5343</v>
      </c>
      <c r="V1836" t="s">
        <v>5343</v>
      </c>
      <c r="W1836" t="s">
        <v>323</v>
      </c>
      <c r="X1836">
        <v>2665</v>
      </c>
      <c r="Y1836" t="s">
        <v>257</v>
      </c>
      <c r="AA1836">
        <v>187</v>
      </c>
      <c r="AB1836" t="s">
        <v>5950</v>
      </c>
      <c r="AC1836" t="s">
        <v>5949</v>
      </c>
      <c r="AD1836">
        <v>5</v>
      </c>
      <c r="AE1836">
        <v>712539.25</v>
      </c>
      <c r="AF1836">
        <v>6169285.29</v>
      </c>
    </row>
    <row r="1837" spans="1:32" x14ac:dyDescent="0.25">
      <c r="A1837" s="40">
        <v>1835</v>
      </c>
      <c r="B1837" t="s">
        <v>5951</v>
      </c>
      <c r="C1837">
        <v>320</v>
      </c>
      <c r="D1837">
        <v>1963</v>
      </c>
      <c r="E1837">
        <v>0</v>
      </c>
      <c r="F1837">
        <v>1</v>
      </c>
      <c r="H1837">
        <v>1</v>
      </c>
      <c r="J1837">
        <v>2</v>
      </c>
      <c r="K1837" t="s">
        <v>260</v>
      </c>
      <c r="M1837">
        <v>1</v>
      </c>
      <c r="N1837">
        <v>120</v>
      </c>
      <c r="O1837">
        <v>120</v>
      </c>
      <c r="P1837">
        <v>0</v>
      </c>
      <c r="Q1837">
        <v>240</v>
      </c>
      <c r="R1837">
        <v>0</v>
      </c>
      <c r="S1837" t="s">
        <v>5952</v>
      </c>
      <c r="T1837">
        <v>9480</v>
      </c>
      <c r="U1837" t="s">
        <v>5343</v>
      </c>
      <c r="V1837" t="s">
        <v>5343</v>
      </c>
      <c r="W1837" t="s">
        <v>5953</v>
      </c>
      <c r="X1837">
        <v>2665</v>
      </c>
      <c r="Y1837" t="s">
        <v>257</v>
      </c>
      <c r="AA1837">
        <v>187</v>
      </c>
      <c r="AB1837" t="s">
        <v>5954</v>
      </c>
      <c r="AC1837" t="s">
        <v>5952</v>
      </c>
      <c r="AD1837">
        <v>5</v>
      </c>
      <c r="AE1837">
        <v>712263.01</v>
      </c>
      <c r="AF1837">
        <v>6169603.7300000004</v>
      </c>
    </row>
    <row r="1838" spans="1:32" x14ac:dyDescent="0.25">
      <c r="A1838" s="40">
        <v>1836</v>
      </c>
      <c r="B1838" t="s">
        <v>5955</v>
      </c>
      <c r="C1838">
        <v>120</v>
      </c>
      <c r="D1838">
        <v>2010</v>
      </c>
      <c r="E1838">
        <v>0</v>
      </c>
      <c r="F1838">
        <v>5</v>
      </c>
      <c r="H1838">
        <v>1</v>
      </c>
      <c r="J1838">
        <v>2</v>
      </c>
      <c r="K1838" t="s">
        <v>260</v>
      </c>
      <c r="L1838">
        <v>90</v>
      </c>
      <c r="M1838">
        <v>1</v>
      </c>
      <c r="N1838">
        <v>102</v>
      </c>
      <c r="O1838">
        <v>102</v>
      </c>
      <c r="P1838">
        <v>185</v>
      </c>
      <c r="Q1838">
        <v>0</v>
      </c>
      <c r="R1838">
        <v>0</v>
      </c>
      <c r="S1838" t="s">
        <v>5956</v>
      </c>
      <c r="T1838">
        <v>2343</v>
      </c>
      <c r="U1838" t="s">
        <v>5316</v>
      </c>
      <c r="V1838" t="s">
        <v>5316</v>
      </c>
      <c r="W1838" t="s">
        <v>515</v>
      </c>
      <c r="X1838">
        <v>2665</v>
      </c>
      <c r="Y1838" t="s">
        <v>257</v>
      </c>
      <c r="AA1838">
        <v>187</v>
      </c>
      <c r="AB1838" t="s">
        <v>5957</v>
      </c>
      <c r="AC1838" t="s">
        <v>5956</v>
      </c>
      <c r="AD1838">
        <v>5</v>
      </c>
      <c r="AE1838">
        <v>714089.84</v>
      </c>
      <c r="AF1838">
        <v>6168715.4800000004</v>
      </c>
    </row>
    <row r="1839" spans="1:32" x14ac:dyDescent="0.25">
      <c r="A1839" s="40">
        <v>1837</v>
      </c>
      <c r="B1839" t="s">
        <v>5958</v>
      </c>
      <c r="C1839">
        <v>120</v>
      </c>
      <c r="D1839">
        <v>1959</v>
      </c>
      <c r="E1839">
        <v>0</v>
      </c>
      <c r="F1839">
        <v>5</v>
      </c>
      <c r="H1839">
        <v>2</v>
      </c>
      <c r="J1839">
        <v>2</v>
      </c>
      <c r="K1839" t="s">
        <v>260</v>
      </c>
      <c r="L1839">
        <v>2</v>
      </c>
      <c r="M1839">
        <v>1</v>
      </c>
      <c r="N1839">
        <v>83</v>
      </c>
      <c r="O1839">
        <v>83</v>
      </c>
      <c r="P1839">
        <v>123</v>
      </c>
      <c r="Q1839">
        <v>0</v>
      </c>
      <c r="R1839">
        <v>0</v>
      </c>
      <c r="S1839" t="s">
        <v>5959</v>
      </c>
      <c r="T1839">
        <v>6497</v>
      </c>
      <c r="U1839" t="s">
        <v>5320</v>
      </c>
      <c r="V1839" t="s">
        <v>5320</v>
      </c>
      <c r="W1839" t="s">
        <v>931</v>
      </c>
      <c r="X1839">
        <v>2665</v>
      </c>
      <c r="Y1839" t="s">
        <v>257</v>
      </c>
      <c r="AA1839">
        <v>187</v>
      </c>
      <c r="AB1839" t="s">
        <v>5960</v>
      </c>
      <c r="AC1839" t="s">
        <v>5959</v>
      </c>
      <c r="AD1839">
        <v>5</v>
      </c>
      <c r="AE1839">
        <v>713934.61</v>
      </c>
      <c r="AF1839">
        <v>6168750.1299999999</v>
      </c>
    </row>
    <row r="1840" spans="1:32" x14ac:dyDescent="0.25">
      <c r="A1840" s="40">
        <v>1838</v>
      </c>
      <c r="B1840" t="s">
        <v>5961</v>
      </c>
      <c r="C1840">
        <v>120</v>
      </c>
      <c r="D1840">
        <v>1988</v>
      </c>
      <c r="E1840">
        <v>0</v>
      </c>
      <c r="F1840">
        <v>4</v>
      </c>
      <c r="H1840">
        <v>1</v>
      </c>
      <c r="J1840">
        <v>2</v>
      </c>
      <c r="K1840" t="s">
        <v>260</v>
      </c>
      <c r="M1840">
        <v>1</v>
      </c>
      <c r="N1840">
        <v>102</v>
      </c>
      <c r="O1840">
        <v>102</v>
      </c>
      <c r="P1840">
        <v>175</v>
      </c>
      <c r="Q1840">
        <v>0</v>
      </c>
      <c r="R1840">
        <v>0</v>
      </c>
      <c r="S1840" t="s">
        <v>5962</v>
      </c>
      <c r="T1840">
        <v>5510</v>
      </c>
      <c r="U1840" t="s">
        <v>3897</v>
      </c>
      <c r="V1840" t="s">
        <v>3897</v>
      </c>
      <c r="W1840" t="s">
        <v>487</v>
      </c>
      <c r="X1840">
        <v>2625</v>
      </c>
      <c r="Y1840" t="s">
        <v>244</v>
      </c>
      <c r="AA1840">
        <v>187</v>
      </c>
      <c r="AB1840" t="s">
        <v>5963</v>
      </c>
      <c r="AC1840" t="s">
        <v>5962</v>
      </c>
      <c r="AD1840">
        <v>5</v>
      </c>
      <c r="AE1840">
        <v>711785.78</v>
      </c>
      <c r="AF1840">
        <v>6170412.0199999996</v>
      </c>
    </row>
    <row r="1841" spans="1:32" x14ac:dyDescent="0.25">
      <c r="A1841" s="40">
        <v>1839</v>
      </c>
      <c r="B1841" t="s">
        <v>5964</v>
      </c>
      <c r="C1841">
        <v>120</v>
      </c>
      <c r="D1841">
        <v>1962</v>
      </c>
      <c r="E1841">
        <v>0</v>
      </c>
      <c r="F1841">
        <v>3</v>
      </c>
      <c r="H1841">
        <v>2</v>
      </c>
      <c r="J1841">
        <v>2</v>
      </c>
      <c r="K1841" t="s">
        <v>260</v>
      </c>
      <c r="L1841">
        <v>2</v>
      </c>
      <c r="M1841">
        <v>1</v>
      </c>
      <c r="N1841">
        <v>105</v>
      </c>
      <c r="O1841">
        <v>105</v>
      </c>
      <c r="P1841">
        <v>105</v>
      </c>
      <c r="Q1841">
        <v>0</v>
      </c>
      <c r="R1841">
        <v>0</v>
      </c>
      <c r="S1841" t="s">
        <v>5965</v>
      </c>
      <c r="T1841">
        <v>8415</v>
      </c>
      <c r="U1841" t="s">
        <v>4437</v>
      </c>
      <c r="V1841" t="s">
        <v>4437</v>
      </c>
      <c r="W1841" t="s">
        <v>281</v>
      </c>
      <c r="X1841">
        <v>2665</v>
      </c>
      <c r="Y1841" t="s">
        <v>257</v>
      </c>
      <c r="AA1841">
        <v>187</v>
      </c>
      <c r="AB1841" t="s">
        <v>5966</v>
      </c>
      <c r="AC1841" t="s">
        <v>5965</v>
      </c>
      <c r="AD1841">
        <v>5</v>
      </c>
      <c r="AE1841">
        <v>712187.84</v>
      </c>
      <c r="AF1841">
        <v>6169380.1699999999</v>
      </c>
    </row>
    <row r="1842" spans="1:32" x14ac:dyDescent="0.25">
      <c r="A1842" s="40">
        <v>1840</v>
      </c>
      <c r="B1842" t="s">
        <v>5967</v>
      </c>
      <c r="C1842">
        <v>120</v>
      </c>
      <c r="D1842">
        <v>1978</v>
      </c>
      <c r="E1842">
        <v>0</v>
      </c>
      <c r="F1842">
        <v>3</v>
      </c>
      <c r="H1842">
        <v>1</v>
      </c>
      <c r="J1842">
        <v>2</v>
      </c>
      <c r="K1842" t="s">
        <v>260</v>
      </c>
      <c r="M1842">
        <v>1</v>
      </c>
      <c r="N1842">
        <v>105</v>
      </c>
      <c r="O1842">
        <v>105</v>
      </c>
      <c r="P1842">
        <v>105</v>
      </c>
      <c r="Q1842">
        <v>0</v>
      </c>
      <c r="R1842">
        <v>0</v>
      </c>
      <c r="S1842" t="s">
        <v>5968</v>
      </c>
      <c r="T1842">
        <v>8628</v>
      </c>
      <c r="U1842" t="s">
        <v>5882</v>
      </c>
      <c r="V1842" t="s">
        <v>5882</v>
      </c>
      <c r="W1842" t="s">
        <v>413</v>
      </c>
      <c r="X1842">
        <v>2665</v>
      </c>
      <c r="Y1842" t="s">
        <v>257</v>
      </c>
      <c r="AA1842">
        <v>187</v>
      </c>
      <c r="AB1842" t="s">
        <v>5969</v>
      </c>
      <c r="AC1842" t="s">
        <v>5968</v>
      </c>
      <c r="AD1842">
        <v>5</v>
      </c>
      <c r="AE1842">
        <v>713205.98</v>
      </c>
      <c r="AF1842">
        <v>6168663.8099999996</v>
      </c>
    </row>
    <row r="1843" spans="1:32" x14ac:dyDescent="0.25">
      <c r="A1843" s="40">
        <v>1841</v>
      </c>
      <c r="B1843" t="s">
        <v>5970</v>
      </c>
      <c r="C1843">
        <v>120</v>
      </c>
      <c r="D1843">
        <v>1960</v>
      </c>
      <c r="E1843">
        <v>0</v>
      </c>
      <c r="F1843">
        <v>3</v>
      </c>
      <c r="H1843">
        <v>1</v>
      </c>
      <c r="J1843">
        <v>2</v>
      </c>
      <c r="K1843" t="s">
        <v>260</v>
      </c>
      <c r="L1843">
        <v>2</v>
      </c>
      <c r="M1843">
        <v>1</v>
      </c>
      <c r="N1843">
        <v>112</v>
      </c>
      <c r="O1843">
        <v>112</v>
      </c>
      <c r="P1843">
        <v>112</v>
      </c>
      <c r="Q1843">
        <v>0</v>
      </c>
      <c r="R1843">
        <v>0</v>
      </c>
      <c r="S1843" t="s">
        <v>5971</v>
      </c>
      <c r="T1843">
        <v>319</v>
      </c>
      <c r="U1843" t="s">
        <v>5189</v>
      </c>
      <c r="V1843" t="s">
        <v>5189</v>
      </c>
      <c r="W1843" t="s">
        <v>308</v>
      </c>
      <c r="X1843">
        <v>2665</v>
      </c>
      <c r="Y1843" t="s">
        <v>257</v>
      </c>
      <c r="AA1843">
        <v>187</v>
      </c>
      <c r="AB1843" t="s">
        <v>5972</v>
      </c>
      <c r="AC1843" t="s">
        <v>5971</v>
      </c>
      <c r="AD1843">
        <v>5</v>
      </c>
      <c r="AE1843">
        <v>713869.39</v>
      </c>
      <c r="AF1843">
        <v>6169323.2199999997</v>
      </c>
    </row>
    <row r="1844" spans="1:32" x14ac:dyDescent="0.25">
      <c r="A1844" s="40">
        <v>1842</v>
      </c>
      <c r="B1844" t="s">
        <v>5973</v>
      </c>
      <c r="C1844">
        <v>130</v>
      </c>
      <c r="D1844">
        <v>1977</v>
      </c>
      <c r="E1844">
        <v>0</v>
      </c>
      <c r="F1844">
        <v>4</v>
      </c>
      <c r="H1844">
        <v>1</v>
      </c>
      <c r="J1844">
        <v>1</v>
      </c>
      <c r="K1844" t="s">
        <v>240</v>
      </c>
      <c r="M1844">
        <v>1</v>
      </c>
      <c r="N1844">
        <v>58</v>
      </c>
      <c r="O1844">
        <v>58</v>
      </c>
      <c r="P1844">
        <v>102</v>
      </c>
      <c r="Q1844">
        <v>0</v>
      </c>
      <c r="R1844">
        <v>0</v>
      </c>
      <c r="S1844" t="s">
        <v>5974</v>
      </c>
      <c r="T1844">
        <v>1075</v>
      </c>
      <c r="U1844" t="s">
        <v>4508</v>
      </c>
      <c r="V1844" t="s">
        <v>4508</v>
      </c>
      <c r="W1844" t="s">
        <v>1270</v>
      </c>
      <c r="X1844">
        <v>2665</v>
      </c>
      <c r="Y1844" t="s">
        <v>257</v>
      </c>
      <c r="AA1844">
        <v>187</v>
      </c>
      <c r="AB1844" t="s">
        <v>5975</v>
      </c>
      <c r="AC1844" t="s">
        <v>5974</v>
      </c>
      <c r="AD1844">
        <v>5</v>
      </c>
      <c r="AE1844">
        <v>713579.39</v>
      </c>
      <c r="AF1844">
        <v>6169518.2000000002</v>
      </c>
    </row>
    <row r="1845" spans="1:32" x14ac:dyDescent="0.25">
      <c r="A1845" s="40">
        <v>1843</v>
      </c>
      <c r="B1845" t="s">
        <v>5976</v>
      </c>
      <c r="C1845">
        <v>120</v>
      </c>
      <c r="D1845">
        <v>1980</v>
      </c>
      <c r="E1845">
        <v>1991</v>
      </c>
      <c r="F1845">
        <v>4</v>
      </c>
      <c r="H1845">
        <v>1</v>
      </c>
      <c r="J1845">
        <v>2</v>
      </c>
      <c r="K1845" t="s">
        <v>260</v>
      </c>
      <c r="M1845">
        <v>1</v>
      </c>
      <c r="N1845">
        <v>176</v>
      </c>
      <c r="O1845">
        <v>176</v>
      </c>
      <c r="P1845">
        <v>176</v>
      </c>
      <c r="Q1845">
        <v>0</v>
      </c>
      <c r="R1845">
        <v>0</v>
      </c>
      <c r="S1845" t="s">
        <v>5977</v>
      </c>
      <c r="T1845">
        <v>2343</v>
      </c>
      <c r="U1845" t="s">
        <v>5316</v>
      </c>
      <c r="V1845" t="s">
        <v>5316</v>
      </c>
      <c r="W1845" t="s">
        <v>480</v>
      </c>
      <c r="X1845">
        <v>2665</v>
      </c>
      <c r="Y1845" t="s">
        <v>257</v>
      </c>
      <c r="AA1845">
        <v>187</v>
      </c>
      <c r="AB1845" t="s">
        <v>5978</v>
      </c>
      <c r="AC1845" t="s">
        <v>5977</v>
      </c>
      <c r="AD1845">
        <v>5</v>
      </c>
      <c r="AE1845">
        <v>714094.57</v>
      </c>
      <c r="AF1845">
        <v>6168687.2300000004</v>
      </c>
    </row>
    <row r="1846" spans="1:32" x14ac:dyDescent="0.25">
      <c r="A1846" s="40">
        <v>1844</v>
      </c>
      <c r="B1846" t="s">
        <v>5979</v>
      </c>
      <c r="C1846">
        <v>120</v>
      </c>
      <c r="D1846">
        <v>2013</v>
      </c>
      <c r="E1846">
        <v>0</v>
      </c>
      <c r="F1846">
        <v>5</v>
      </c>
      <c r="G1846">
        <v>90</v>
      </c>
      <c r="H1846">
        <v>1</v>
      </c>
      <c r="J1846">
        <v>2</v>
      </c>
      <c r="K1846" t="s">
        <v>260</v>
      </c>
      <c r="L1846">
        <v>1</v>
      </c>
      <c r="M1846">
        <v>1</v>
      </c>
      <c r="N1846">
        <v>184</v>
      </c>
      <c r="O1846">
        <v>184</v>
      </c>
      <c r="P1846">
        <v>160</v>
      </c>
      <c r="Q1846">
        <v>0</v>
      </c>
      <c r="R1846">
        <v>0</v>
      </c>
      <c r="S1846" t="s">
        <v>5980</v>
      </c>
      <c r="T1846">
        <v>2343</v>
      </c>
      <c r="U1846" t="s">
        <v>5316</v>
      </c>
      <c r="V1846" t="s">
        <v>5316</v>
      </c>
      <c r="W1846" t="s">
        <v>569</v>
      </c>
      <c r="X1846">
        <v>2665</v>
      </c>
      <c r="Y1846" t="s">
        <v>257</v>
      </c>
      <c r="AA1846">
        <v>187</v>
      </c>
      <c r="AB1846" t="s">
        <v>5981</v>
      </c>
      <c r="AC1846" t="s">
        <v>5980</v>
      </c>
      <c r="AD1846">
        <v>5</v>
      </c>
      <c r="AE1846">
        <v>714065.47</v>
      </c>
      <c r="AF1846">
        <v>6168675.8300000001</v>
      </c>
    </row>
    <row r="1847" spans="1:32" x14ac:dyDescent="0.25">
      <c r="A1847" s="40">
        <v>1845</v>
      </c>
      <c r="B1847" t="s">
        <v>5982</v>
      </c>
      <c r="C1847">
        <v>120</v>
      </c>
      <c r="D1847">
        <v>1976</v>
      </c>
      <c r="E1847">
        <v>0</v>
      </c>
      <c r="F1847">
        <v>4</v>
      </c>
      <c r="H1847">
        <v>1</v>
      </c>
      <c r="J1847">
        <v>7</v>
      </c>
      <c r="K1847" t="s">
        <v>253</v>
      </c>
      <c r="L1847">
        <v>2</v>
      </c>
      <c r="M1847">
        <v>1</v>
      </c>
      <c r="N1847">
        <v>105</v>
      </c>
      <c r="O1847">
        <v>105</v>
      </c>
      <c r="P1847">
        <v>166</v>
      </c>
      <c r="Q1847">
        <v>0</v>
      </c>
      <c r="R1847">
        <v>0</v>
      </c>
      <c r="S1847" t="s">
        <v>5983</v>
      </c>
      <c r="T1847">
        <v>6497</v>
      </c>
      <c r="U1847" t="s">
        <v>5320</v>
      </c>
      <c r="V1847" t="s">
        <v>5320</v>
      </c>
      <c r="W1847" t="s">
        <v>260</v>
      </c>
      <c r="X1847">
        <v>2665</v>
      </c>
      <c r="Y1847" t="s">
        <v>257</v>
      </c>
      <c r="AA1847">
        <v>187</v>
      </c>
      <c r="AB1847" t="s">
        <v>5984</v>
      </c>
      <c r="AC1847" t="s">
        <v>5983</v>
      </c>
      <c r="AD1847">
        <v>5</v>
      </c>
      <c r="AE1847">
        <v>713946.18</v>
      </c>
      <c r="AF1847">
        <v>6168702.9299999997</v>
      </c>
    </row>
    <row r="1848" spans="1:32" x14ac:dyDescent="0.25">
      <c r="A1848" s="40">
        <v>1846</v>
      </c>
      <c r="B1848" t="s">
        <v>5985</v>
      </c>
      <c r="C1848">
        <v>120</v>
      </c>
      <c r="D1848">
        <v>1969</v>
      </c>
      <c r="E1848">
        <v>1976</v>
      </c>
      <c r="F1848">
        <v>3</v>
      </c>
      <c r="H1848">
        <v>1</v>
      </c>
      <c r="J1848">
        <v>2</v>
      </c>
      <c r="K1848" t="s">
        <v>260</v>
      </c>
      <c r="M1848">
        <v>1</v>
      </c>
      <c r="N1848">
        <v>182</v>
      </c>
      <c r="O1848">
        <v>182</v>
      </c>
      <c r="P1848">
        <v>182</v>
      </c>
      <c r="Q1848">
        <v>0</v>
      </c>
      <c r="R1848">
        <v>0</v>
      </c>
      <c r="S1848" t="s">
        <v>5986</v>
      </c>
      <c r="T1848">
        <v>7882</v>
      </c>
      <c r="U1848" t="s">
        <v>372</v>
      </c>
      <c r="V1848" t="s">
        <v>372</v>
      </c>
      <c r="W1848" t="s">
        <v>1105</v>
      </c>
      <c r="X1848">
        <v>2625</v>
      </c>
      <c r="Y1848" t="s">
        <v>244</v>
      </c>
      <c r="AA1848">
        <v>187</v>
      </c>
      <c r="AB1848" t="s">
        <v>5987</v>
      </c>
      <c r="AC1848" t="s">
        <v>5986</v>
      </c>
      <c r="AD1848">
        <v>5</v>
      </c>
      <c r="AE1848">
        <v>712062.27</v>
      </c>
      <c r="AF1848">
        <v>6171837.4400000004</v>
      </c>
    </row>
    <row r="1849" spans="1:32" x14ac:dyDescent="0.25">
      <c r="A1849" s="40">
        <v>1847</v>
      </c>
      <c r="B1849" t="s">
        <v>5988</v>
      </c>
      <c r="C1849">
        <v>320</v>
      </c>
      <c r="D1849">
        <v>1965</v>
      </c>
      <c r="E1849">
        <v>0</v>
      </c>
      <c r="F1849">
        <v>3</v>
      </c>
      <c r="H1849">
        <v>2</v>
      </c>
      <c r="J1849">
        <v>2</v>
      </c>
      <c r="K1849" t="s">
        <v>260</v>
      </c>
      <c r="L1849">
        <v>90</v>
      </c>
      <c r="M1849">
        <v>1</v>
      </c>
      <c r="N1849">
        <v>416</v>
      </c>
      <c r="O1849">
        <v>416</v>
      </c>
      <c r="P1849">
        <v>0</v>
      </c>
      <c r="Q1849">
        <v>416</v>
      </c>
      <c r="R1849">
        <v>0</v>
      </c>
      <c r="S1849" t="s">
        <v>5989</v>
      </c>
      <c r="T1849">
        <v>8415</v>
      </c>
      <c r="U1849" t="s">
        <v>4437</v>
      </c>
      <c r="V1849" t="s">
        <v>4437</v>
      </c>
      <c r="W1849" t="s">
        <v>247</v>
      </c>
      <c r="X1849">
        <v>2665</v>
      </c>
      <c r="Y1849" t="s">
        <v>257</v>
      </c>
      <c r="AA1849">
        <v>187</v>
      </c>
      <c r="AB1849" t="s">
        <v>5990</v>
      </c>
      <c r="AC1849" t="s">
        <v>5989</v>
      </c>
      <c r="AD1849">
        <v>5</v>
      </c>
      <c r="AE1849">
        <v>712372.39</v>
      </c>
      <c r="AF1849">
        <v>6169407.7400000002</v>
      </c>
    </row>
    <row r="1850" spans="1:32" x14ac:dyDescent="0.25">
      <c r="A1850" s="40">
        <v>1848</v>
      </c>
      <c r="B1850" t="s">
        <v>5991</v>
      </c>
      <c r="C1850">
        <v>320</v>
      </c>
      <c r="D1850">
        <v>1995</v>
      </c>
      <c r="E1850">
        <v>0</v>
      </c>
      <c r="F1850">
        <v>2</v>
      </c>
      <c r="H1850">
        <v>5</v>
      </c>
      <c r="J1850">
        <v>2</v>
      </c>
      <c r="K1850" t="s">
        <v>260</v>
      </c>
      <c r="M1850">
        <v>1</v>
      </c>
      <c r="N1850">
        <v>104</v>
      </c>
      <c r="O1850">
        <v>104</v>
      </c>
      <c r="P1850">
        <v>0</v>
      </c>
      <c r="Q1850">
        <v>104</v>
      </c>
      <c r="R1850">
        <v>0</v>
      </c>
      <c r="S1850" t="s">
        <v>5989</v>
      </c>
      <c r="T1850">
        <v>8415</v>
      </c>
      <c r="U1850" t="s">
        <v>4437</v>
      </c>
      <c r="V1850" t="s">
        <v>4437</v>
      </c>
      <c r="W1850" t="s">
        <v>247</v>
      </c>
      <c r="X1850">
        <v>2665</v>
      </c>
      <c r="Y1850" t="s">
        <v>257</v>
      </c>
      <c r="AA1850">
        <v>187</v>
      </c>
      <c r="AB1850" t="s">
        <v>5990</v>
      </c>
      <c r="AC1850" t="s">
        <v>5989</v>
      </c>
      <c r="AD1850">
        <v>5</v>
      </c>
      <c r="AE1850">
        <v>712372.39</v>
      </c>
      <c r="AF1850">
        <v>6169407.7400000002</v>
      </c>
    </row>
    <row r="1851" spans="1:32" x14ac:dyDescent="0.25">
      <c r="A1851" s="40">
        <v>1849</v>
      </c>
      <c r="B1851" t="s">
        <v>5992</v>
      </c>
      <c r="C1851">
        <v>120</v>
      </c>
      <c r="D1851">
        <v>2008</v>
      </c>
      <c r="E1851">
        <v>0</v>
      </c>
      <c r="F1851">
        <v>4</v>
      </c>
      <c r="H1851">
        <v>1</v>
      </c>
      <c r="J1851">
        <v>2</v>
      </c>
      <c r="K1851" t="s">
        <v>260</v>
      </c>
      <c r="L1851">
        <v>90</v>
      </c>
      <c r="M1851">
        <v>1</v>
      </c>
      <c r="N1851">
        <v>165</v>
      </c>
      <c r="O1851">
        <v>165</v>
      </c>
      <c r="P1851">
        <v>165</v>
      </c>
      <c r="Q1851">
        <v>0</v>
      </c>
      <c r="R1851">
        <v>0</v>
      </c>
      <c r="S1851" t="s">
        <v>5993</v>
      </c>
      <c r="T1851">
        <v>426</v>
      </c>
      <c r="U1851" t="s">
        <v>5689</v>
      </c>
      <c r="V1851" t="s">
        <v>5689</v>
      </c>
      <c r="W1851" t="s">
        <v>811</v>
      </c>
      <c r="X1851">
        <v>2665</v>
      </c>
      <c r="Y1851" t="s">
        <v>257</v>
      </c>
      <c r="AA1851">
        <v>187</v>
      </c>
      <c r="AB1851" t="s">
        <v>5994</v>
      </c>
      <c r="AC1851" t="s">
        <v>5993</v>
      </c>
      <c r="AD1851">
        <v>5</v>
      </c>
      <c r="AE1851">
        <v>713528.68</v>
      </c>
      <c r="AF1851">
        <v>6168696.79</v>
      </c>
    </row>
    <row r="1852" spans="1:32" x14ac:dyDescent="0.25">
      <c r="A1852" s="40">
        <v>1850</v>
      </c>
      <c r="B1852" t="s">
        <v>5995</v>
      </c>
      <c r="C1852">
        <v>130</v>
      </c>
      <c r="D1852">
        <v>1978</v>
      </c>
      <c r="E1852">
        <v>0</v>
      </c>
      <c r="F1852">
        <v>4</v>
      </c>
      <c r="H1852">
        <v>1</v>
      </c>
      <c r="J1852">
        <v>1</v>
      </c>
      <c r="K1852" t="s">
        <v>240</v>
      </c>
      <c r="M1852">
        <v>1</v>
      </c>
      <c r="N1852">
        <v>59</v>
      </c>
      <c r="O1852">
        <v>59</v>
      </c>
      <c r="P1852">
        <v>104</v>
      </c>
      <c r="Q1852">
        <v>0</v>
      </c>
      <c r="R1852">
        <v>0</v>
      </c>
      <c r="S1852" t="s">
        <v>5996</v>
      </c>
      <c r="T1852">
        <v>1075</v>
      </c>
      <c r="U1852" t="s">
        <v>4508</v>
      </c>
      <c r="V1852" t="s">
        <v>4508</v>
      </c>
      <c r="W1852" t="s">
        <v>356</v>
      </c>
      <c r="X1852">
        <v>2665</v>
      </c>
      <c r="Y1852" t="s">
        <v>257</v>
      </c>
      <c r="AA1852">
        <v>187</v>
      </c>
      <c r="AB1852" t="s">
        <v>5997</v>
      </c>
      <c r="AC1852" t="s">
        <v>5996</v>
      </c>
      <c r="AD1852">
        <v>5</v>
      </c>
      <c r="AE1852">
        <v>713626.33</v>
      </c>
      <c r="AF1852">
        <v>6169547.4699999997</v>
      </c>
    </row>
    <row r="1853" spans="1:32" x14ac:dyDescent="0.25">
      <c r="A1853" s="40">
        <v>1851</v>
      </c>
      <c r="B1853" t="s">
        <v>5998</v>
      </c>
      <c r="C1853">
        <v>130</v>
      </c>
      <c r="D1853">
        <v>1978</v>
      </c>
      <c r="E1853">
        <v>0</v>
      </c>
      <c r="F1853">
        <v>4</v>
      </c>
      <c r="H1853">
        <v>1</v>
      </c>
      <c r="J1853">
        <v>1</v>
      </c>
      <c r="K1853" t="s">
        <v>240</v>
      </c>
      <c r="M1853">
        <v>1</v>
      </c>
      <c r="N1853">
        <v>61</v>
      </c>
      <c r="O1853">
        <v>61</v>
      </c>
      <c r="P1853">
        <v>109</v>
      </c>
      <c r="Q1853">
        <v>0</v>
      </c>
      <c r="R1853">
        <v>0</v>
      </c>
      <c r="S1853" t="s">
        <v>5999</v>
      </c>
      <c r="T1853">
        <v>7380</v>
      </c>
      <c r="U1853" t="s">
        <v>5196</v>
      </c>
      <c r="V1853" t="s">
        <v>5196</v>
      </c>
      <c r="W1853" t="s">
        <v>454</v>
      </c>
      <c r="X1853">
        <v>2665</v>
      </c>
      <c r="Y1853" t="s">
        <v>257</v>
      </c>
      <c r="AA1853">
        <v>187</v>
      </c>
      <c r="AB1853" t="s">
        <v>6000</v>
      </c>
      <c r="AC1853" t="s">
        <v>5999</v>
      </c>
      <c r="AD1853">
        <v>5</v>
      </c>
      <c r="AE1853">
        <v>713736.5</v>
      </c>
      <c r="AF1853">
        <v>6169631.3099999996</v>
      </c>
    </row>
    <row r="1854" spans="1:32" x14ac:dyDescent="0.25">
      <c r="A1854" s="40">
        <v>1852</v>
      </c>
      <c r="B1854" t="s">
        <v>6001</v>
      </c>
      <c r="C1854">
        <v>120</v>
      </c>
      <c r="D1854">
        <v>1970</v>
      </c>
      <c r="E1854">
        <v>1975</v>
      </c>
      <c r="F1854">
        <v>3</v>
      </c>
      <c r="H1854">
        <v>1</v>
      </c>
      <c r="J1854">
        <v>2</v>
      </c>
      <c r="K1854" t="s">
        <v>260</v>
      </c>
      <c r="M1854">
        <v>1</v>
      </c>
      <c r="N1854">
        <v>184</v>
      </c>
      <c r="O1854">
        <v>184</v>
      </c>
      <c r="P1854">
        <v>184</v>
      </c>
      <c r="Q1854">
        <v>0</v>
      </c>
      <c r="R1854">
        <v>0</v>
      </c>
      <c r="S1854" t="s">
        <v>6002</v>
      </c>
      <c r="T1854">
        <v>7882</v>
      </c>
      <c r="U1854" t="s">
        <v>372</v>
      </c>
      <c r="V1854" t="s">
        <v>372</v>
      </c>
      <c r="W1854" t="s">
        <v>1326</v>
      </c>
      <c r="X1854">
        <v>2625</v>
      </c>
      <c r="Y1854" t="s">
        <v>244</v>
      </c>
      <c r="AA1854">
        <v>187</v>
      </c>
      <c r="AB1854" t="s">
        <v>6003</v>
      </c>
      <c r="AC1854" t="s">
        <v>6002</v>
      </c>
      <c r="AD1854">
        <v>5</v>
      </c>
      <c r="AE1854">
        <v>712064.75</v>
      </c>
      <c r="AF1854">
        <v>6171814.7699999996</v>
      </c>
    </row>
    <row r="1855" spans="1:32" x14ac:dyDescent="0.25">
      <c r="A1855" s="40">
        <v>1853</v>
      </c>
      <c r="B1855" t="s">
        <v>6004</v>
      </c>
      <c r="C1855">
        <v>130</v>
      </c>
      <c r="D1855">
        <v>1978</v>
      </c>
      <c r="E1855">
        <v>0</v>
      </c>
      <c r="F1855">
        <v>4</v>
      </c>
      <c r="H1855">
        <v>1</v>
      </c>
      <c r="J1855">
        <v>1</v>
      </c>
      <c r="K1855" t="s">
        <v>240</v>
      </c>
      <c r="M1855">
        <v>1</v>
      </c>
      <c r="N1855">
        <v>61</v>
      </c>
      <c r="O1855">
        <v>61</v>
      </c>
      <c r="P1855">
        <v>109</v>
      </c>
      <c r="Q1855">
        <v>0</v>
      </c>
      <c r="R1855">
        <v>0</v>
      </c>
      <c r="S1855" t="s">
        <v>6005</v>
      </c>
      <c r="T1855">
        <v>3875</v>
      </c>
      <c r="U1855" t="s">
        <v>4412</v>
      </c>
      <c r="V1855" t="s">
        <v>4412</v>
      </c>
      <c r="W1855" t="s">
        <v>1728</v>
      </c>
      <c r="X1855">
        <v>2665</v>
      </c>
      <c r="Y1855" t="s">
        <v>257</v>
      </c>
      <c r="AA1855">
        <v>187</v>
      </c>
      <c r="AB1855" t="s">
        <v>6006</v>
      </c>
      <c r="AC1855" t="s">
        <v>6005</v>
      </c>
      <c r="AD1855">
        <v>5</v>
      </c>
      <c r="AE1855">
        <v>713542.58</v>
      </c>
      <c r="AF1855">
        <v>6169674.2000000002</v>
      </c>
    </row>
    <row r="1856" spans="1:32" x14ac:dyDescent="0.25">
      <c r="A1856" s="40">
        <v>1854</v>
      </c>
      <c r="B1856" t="s">
        <v>6007</v>
      </c>
      <c r="C1856">
        <v>120</v>
      </c>
      <c r="D1856">
        <v>1965</v>
      </c>
      <c r="E1856">
        <v>0</v>
      </c>
      <c r="F1856">
        <v>1</v>
      </c>
      <c r="H1856">
        <v>1</v>
      </c>
      <c r="J1856">
        <v>2</v>
      </c>
      <c r="K1856" t="s">
        <v>247</v>
      </c>
      <c r="M1856">
        <v>1</v>
      </c>
      <c r="N1856">
        <v>201</v>
      </c>
      <c r="O1856">
        <v>201</v>
      </c>
      <c r="P1856">
        <v>188</v>
      </c>
      <c r="Q1856">
        <v>13</v>
      </c>
      <c r="R1856">
        <v>0</v>
      </c>
      <c r="S1856" t="s">
        <v>6008</v>
      </c>
      <c r="T1856">
        <v>5539</v>
      </c>
      <c r="U1856" t="s">
        <v>6009</v>
      </c>
      <c r="V1856" t="s">
        <v>6009</v>
      </c>
      <c r="W1856" t="s">
        <v>308</v>
      </c>
      <c r="X1856">
        <v>2665</v>
      </c>
      <c r="Y1856" t="s">
        <v>257</v>
      </c>
      <c r="AA1856">
        <v>187</v>
      </c>
      <c r="AB1856" t="s">
        <v>6010</v>
      </c>
      <c r="AC1856" t="s">
        <v>6008</v>
      </c>
      <c r="AD1856">
        <v>5</v>
      </c>
      <c r="AE1856">
        <v>712337.24</v>
      </c>
      <c r="AF1856">
        <v>6169356.8899999997</v>
      </c>
    </row>
    <row r="1857" spans="1:32" x14ac:dyDescent="0.25">
      <c r="A1857" s="40">
        <v>1855</v>
      </c>
      <c r="B1857" t="s">
        <v>6011</v>
      </c>
      <c r="C1857">
        <v>320</v>
      </c>
      <c r="D1857">
        <v>1965</v>
      </c>
      <c r="E1857">
        <v>1992</v>
      </c>
      <c r="F1857">
        <v>3</v>
      </c>
      <c r="H1857">
        <v>1</v>
      </c>
      <c r="J1857">
        <v>2</v>
      </c>
      <c r="K1857" t="s">
        <v>247</v>
      </c>
      <c r="M1857">
        <v>1</v>
      </c>
      <c r="N1857">
        <v>290</v>
      </c>
      <c r="O1857">
        <v>290</v>
      </c>
      <c r="P1857">
        <v>0</v>
      </c>
      <c r="Q1857">
        <v>531</v>
      </c>
      <c r="R1857">
        <v>0</v>
      </c>
      <c r="S1857" t="s">
        <v>6008</v>
      </c>
      <c r="T1857">
        <v>5539</v>
      </c>
      <c r="U1857" t="s">
        <v>6009</v>
      </c>
      <c r="V1857" t="s">
        <v>6009</v>
      </c>
      <c r="W1857" t="s">
        <v>308</v>
      </c>
      <c r="X1857">
        <v>2665</v>
      </c>
      <c r="Y1857" t="s">
        <v>257</v>
      </c>
      <c r="AA1857">
        <v>187</v>
      </c>
      <c r="AB1857" t="s">
        <v>6010</v>
      </c>
      <c r="AC1857" t="s">
        <v>6008</v>
      </c>
      <c r="AD1857">
        <v>5</v>
      </c>
      <c r="AE1857">
        <v>712337.24</v>
      </c>
      <c r="AF1857">
        <v>6169356.8899999997</v>
      </c>
    </row>
    <row r="1858" spans="1:32" x14ac:dyDescent="0.25">
      <c r="A1858" s="40">
        <v>1856</v>
      </c>
      <c r="B1858" t="s">
        <v>6012</v>
      </c>
      <c r="C1858">
        <v>120</v>
      </c>
      <c r="D1858">
        <v>1972</v>
      </c>
      <c r="E1858">
        <v>1984</v>
      </c>
      <c r="F1858">
        <v>4</v>
      </c>
      <c r="H1858">
        <v>1</v>
      </c>
      <c r="J1858">
        <v>2</v>
      </c>
      <c r="K1858" t="s">
        <v>260</v>
      </c>
      <c r="L1858">
        <v>2</v>
      </c>
      <c r="M1858">
        <v>1</v>
      </c>
      <c r="N1858">
        <v>175</v>
      </c>
      <c r="O1858">
        <v>175</v>
      </c>
      <c r="P1858">
        <v>143</v>
      </c>
      <c r="Q1858">
        <v>0</v>
      </c>
      <c r="R1858">
        <v>0</v>
      </c>
      <c r="S1858" t="s">
        <v>6013</v>
      </c>
      <c r="T1858">
        <v>6178</v>
      </c>
      <c r="U1858" t="s">
        <v>2647</v>
      </c>
      <c r="V1858" t="s">
        <v>2647</v>
      </c>
      <c r="W1858" t="s">
        <v>2219</v>
      </c>
      <c r="X1858">
        <v>2625</v>
      </c>
      <c r="Y1858" t="s">
        <v>244</v>
      </c>
      <c r="AA1858">
        <v>187</v>
      </c>
      <c r="AB1858" t="s">
        <v>6014</v>
      </c>
      <c r="AC1858" t="s">
        <v>6013</v>
      </c>
      <c r="AD1858">
        <v>5</v>
      </c>
      <c r="AE1858">
        <v>711563.55</v>
      </c>
      <c r="AF1858">
        <v>6171974.21</v>
      </c>
    </row>
    <row r="1859" spans="1:32" x14ac:dyDescent="0.25">
      <c r="A1859" s="40">
        <v>1857</v>
      </c>
      <c r="B1859" t="s">
        <v>6015</v>
      </c>
      <c r="C1859">
        <v>120</v>
      </c>
      <c r="D1859">
        <v>1946</v>
      </c>
      <c r="E1859">
        <v>1967</v>
      </c>
      <c r="F1859">
        <v>3</v>
      </c>
      <c r="H1859">
        <v>2</v>
      </c>
      <c r="J1859">
        <v>2</v>
      </c>
      <c r="K1859" t="s">
        <v>247</v>
      </c>
      <c r="M1859">
        <v>1</v>
      </c>
      <c r="N1859">
        <v>86</v>
      </c>
      <c r="O1859">
        <v>86</v>
      </c>
      <c r="P1859">
        <v>86</v>
      </c>
      <c r="Q1859">
        <v>0</v>
      </c>
      <c r="R1859">
        <v>0</v>
      </c>
      <c r="S1859" t="s">
        <v>6016</v>
      </c>
      <c r="T1859">
        <v>2343</v>
      </c>
      <c r="U1859" t="s">
        <v>5316</v>
      </c>
      <c r="V1859" t="s">
        <v>5316</v>
      </c>
      <c r="W1859" t="s">
        <v>247</v>
      </c>
      <c r="X1859">
        <v>2665</v>
      </c>
      <c r="Y1859" t="s">
        <v>257</v>
      </c>
      <c r="AA1859">
        <v>187</v>
      </c>
      <c r="AB1859" t="s">
        <v>6017</v>
      </c>
      <c r="AC1859" t="s">
        <v>6016</v>
      </c>
      <c r="AD1859">
        <v>5</v>
      </c>
      <c r="AE1859">
        <v>714072.48</v>
      </c>
      <c r="AF1859">
        <v>6168789.3099999996</v>
      </c>
    </row>
    <row r="1860" spans="1:32" x14ac:dyDescent="0.25">
      <c r="A1860" s="40">
        <v>1858</v>
      </c>
      <c r="B1860" t="s">
        <v>6018</v>
      </c>
      <c r="C1860">
        <v>120</v>
      </c>
      <c r="D1860">
        <v>1966</v>
      </c>
      <c r="E1860">
        <v>1979</v>
      </c>
      <c r="F1860">
        <v>3</v>
      </c>
      <c r="H1860">
        <v>1</v>
      </c>
      <c r="J1860">
        <v>2</v>
      </c>
      <c r="K1860" t="s">
        <v>260</v>
      </c>
      <c r="M1860">
        <v>1</v>
      </c>
      <c r="N1860">
        <v>164</v>
      </c>
      <c r="O1860">
        <v>164</v>
      </c>
      <c r="P1860">
        <v>164</v>
      </c>
      <c r="Q1860">
        <v>0</v>
      </c>
      <c r="R1860">
        <v>0</v>
      </c>
      <c r="S1860" t="s">
        <v>6019</v>
      </c>
      <c r="T1860">
        <v>6497</v>
      </c>
      <c r="U1860" t="s">
        <v>5320</v>
      </c>
      <c r="V1860" t="s">
        <v>5320</v>
      </c>
      <c r="W1860" t="s">
        <v>263</v>
      </c>
      <c r="X1860">
        <v>2665</v>
      </c>
      <c r="Y1860" t="s">
        <v>257</v>
      </c>
      <c r="AA1860">
        <v>187</v>
      </c>
      <c r="AB1860" t="s">
        <v>6020</v>
      </c>
      <c r="AC1860" t="s">
        <v>6019</v>
      </c>
      <c r="AD1860">
        <v>5</v>
      </c>
      <c r="AE1860">
        <v>713918.5</v>
      </c>
      <c r="AF1860">
        <v>6168715.6799999997</v>
      </c>
    </row>
    <row r="1861" spans="1:32" x14ac:dyDescent="0.25">
      <c r="A1861" s="40">
        <v>1859</v>
      </c>
      <c r="B1861" t="s">
        <v>6021</v>
      </c>
      <c r="C1861">
        <v>120</v>
      </c>
      <c r="D1861">
        <v>1979</v>
      </c>
      <c r="E1861">
        <v>1999</v>
      </c>
      <c r="F1861">
        <v>4</v>
      </c>
      <c r="H1861">
        <v>1</v>
      </c>
      <c r="J1861">
        <v>2</v>
      </c>
      <c r="K1861" t="s">
        <v>260</v>
      </c>
      <c r="M1861">
        <v>1</v>
      </c>
      <c r="N1861">
        <v>138</v>
      </c>
      <c r="O1861">
        <v>138</v>
      </c>
      <c r="P1861">
        <v>122</v>
      </c>
      <c r="Q1861">
        <v>0</v>
      </c>
      <c r="R1861">
        <v>0</v>
      </c>
      <c r="S1861" t="s">
        <v>6022</v>
      </c>
      <c r="T1861">
        <v>8628</v>
      </c>
      <c r="U1861" t="s">
        <v>5882</v>
      </c>
      <c r="V1861" t="s">
        <v>5882</v>
      </c>
      <c r="W1861" t="s">
        <v>408</v>
      </c>
      <c r="X1861">
        <v>2665</v>
      </c>
      <c r="Y1861" t="s">
        <v>257</v>
      </c>
      <c r="AA1861">
        <v>187</v>
      </c>
      <c r="AB1861" t="s">
        <v>6023</v>
      </c>
      <c r="AC1861" t="s">
        <v>6022</v>
      </c>
      <c r="AD1861">
        <v>5</v>
      </c>
      <c r="AE1861">
        <v>713249.26</v>
      </c>
      <c r="AF1861">
        <v>6168587.9199999999</v>
      </c>
    </row>
    <row r="1862" spans="1:32" x14ac:dyDescent="0.25">
      <c r="A1862" s="40">
        <v>1860</v>
      </c>
      <c r="B1862" t="s">
        <v>6024</v>
      </c>
      <c r="C1862">
        <v>130</v>
      </c>
      <c r="D1862">
        <v>1978</v>
      </c>
      <c r="E1862">
        <v>0</v>
      </c>
      <c r="F1862">
        <v>4</v>
      </c>
      <c r="H1862">
        <v>1</v>
      </c>
      <c r="J1862">
        <v>1</v>
      </c>
      <c r="K1862" t="s">
        <v>240</v>
      </c>
      <c r="M1862">
        <v>1</v>
      </c>
      <c r="N1862">
        <v>61</v>
      </c>
      <c r="O1862">
        <v>61</v>
      </c>
      <c r="P1862">
        <v>109</v>
      </c>
      <c r="Q1862">
        <v>0</v>
      </c>
      <c r="R1862">
        <v>0</v>
      </c>
      <c r="S1862" t="s">
        <v>6025</v>
      </c>
      <c r="T1862">
        <v>3875</v>
      </c>
      <c r="U1862" t="s">
        <v>4412</v>
      </c>
      <c r="V1862" t="s">
        <v>4412</v>
      </c>
      <c r="W1862" t="s">
        <v>466</v>
      </c>
      <c r="X1862">
        <v>2665</v>
      </c>
      <c r="Y1862" t="s">
        <v>257</v>
      </c>
      <c r="AA1862">
        <v>187</v>
      </c>
      <c r="AB1862" t="s">
        <v>6026</v>
      </c>
      <c r="AC1862" t="s">
        <v>6025</v>
      </c>
      <c r="AD1862">
        <v>5</v>
      </c>
      <c r="AE1862">
        <v>713547.33</v>
      </c>
      <c r="AF1862">
        <v>6169677.0999999996</v>
      </c>
    </row>
    <row r="1863" spans="1:32" x14ac:dyDescent="0.25">
      <c r="A1863" s="40">
        <v>1861</v>
      </c>
      <c r="B1863" t="s">
        <v>6027</v>
      </c>
      <c r="C1863">
        <v>130</v>
      </c>
      <c r="D1863">
        <v>1967</v>
      </c>
      <c r="E1863">
        <v>1983</v>
      </c>
      <c r="F1863">
        <v>3</v>
      </c>
      <c r="H1863">
        <v>6</v>
      </c>
      <c r="J1863">
        <v>1</v>
      </c>
      <c r="K1863" t="s">
        <v>240</v>
      </c>
      <c r="M1863">
        <v>1</v>
      </c>
      <c r="N1863">
        <v>107</v>
      </c>
      <c r="O1863">
        <v>107</v>
      </c>
      <c r="P1863">
        <v>107</v>
      </c>
      <c r="Q1863">
        <v>0</v>
      </c>
      <c r="R1863">
        <v>0</v>
      </c>
      <c r="S1863" t="s">
        <v>6028</v>
      </c>
      <c r="T1863">
        <v>2449</v>
      </c>
      <c r="U1863" t="s">
        <v>312</v>
      </c>
      <c r="V1863" t="s">
        <v>312</v>
      </c>
      <c r="W1863" t="s">
        <v>308</v>
      </c>
      <c r="X1863">
        <v>2625</v>
      </c>
      <c r="Y1863" t="s">
        <v>244</v>
      </c>
      <c r="AA1863">
        <v>187</v>
      </c>
      <c r="AB1863" t="s">
        <v>6029</v>
      </c>
      <c r="AC1863" t="s">
        <v>6028</v>
      </c>
      <c r="AD1863">
        <v>5</v>
      </c>
      <c r="AE1863">
        <v>711459.49</v>
      </c>
      <c r="AF1863">
        <v>6171600.5599999996</v>
      </c>
    </row>
    <row r="1864" spans="1:32" x14ac:dyDescent="0.25">
      <c r="A1864" s="40">
        <v>1862</v>
      </c>
      <c r="B1864" t="s">
        <v>6030</v>
      </c>
      <c r="C1864">
        <v>120</v>
      </c>
      <c r="D1864">
        <v>1972</v>
      </c>
      <c r="E1864">
        <v>0</v>
      </c>
      <c r="F1864">
        <v>3</v>
      </c>
      <c r="H1864">
        <v>1</v>
      </c>
      <c r="J1864">
        <v>2</v>
      </c>
      <c r="K1864" t="s">
        <v>260</v>
      </c>
      <c r="L1864">
        <v>2</v>
      </c>
      <c r="M1864">
        <v>1</v>
      </c>
      <c r="N1864">
        <v>119</v>
      </c>
      <c r="O1864">
        <v>119</v>
      </c>
      <c r="P1864">
        <v>119</v>
      </c>
      <c r="Q1864">
        <v>0</v>
      </c>
      <c r="R1864">
        <v>0</v>
      </c>
      <c r="S1864" t="s">
        <v>6031</v>
      </c>
      <c r="T1864">
        <v>6710</v>
      </c>
      <c r="U1864" t="s">
        <v>327</v>
      </c>
      <c r="V1864" t="s">
        <v>327</v>
      </c>
      <c r="W1864" t="s">
        <v>721</v>
      </c>
      <c r="X1864">
        <v>2625</v>
      </c>
      <c r="Y1864" t="s">
        <v>244</v>
      </c>
      <c r="AA1864">
        <v>187</v>
      </c>
      <c r="AB1864" t="s">
        <v>6032</v>
      </c>
      <c r="AC1864" t="s">
        <v>6031</v>
      </c>
      <c r="AD1864">
        <v>5</v>
      </c>
      <c r="AE1864">
        <v>711176.56</v>
      </c>
      <c r="AF1864">
        <v>6171495.8799999999</v>
      </c>
    </row>
    <row r="1865" spans="1:32" x14ac:dyDescent="0.25">
      <c r="A1865" s="40">
        <v>1863</v>
      </c>
      <c r="B1865" t="s">
        <v>6033</v>
      </c>
      <c r="C1865">
        <v>120</v>
      </c>
      <c r="D1865">
        <v>1972</v>
      </c>
      <c r="E1865">
        <v>0</v>
      </c>
      <c r="F1865">
        <v>3</v>
      </c>
      <c r="H1865">
        <v>1</v>
      </c>
      <c r="J1865">
        <v>2</v>
      </c>
      <c r="K1865" t="s">
        <v>260</v>
      </c>
      <c r="M1865">
        <v>1</v>
      </c>
      <c r="N1865">
        <v>166</v>
      </c>
      <c r="O1865">
        <v>166</v>
      </c>
      <c r="P1865">
        <v>166</v>
      </c>
      <c r="Q1865">
        <v>0</v>
      </c>
      <c r="R1865">
        <v>0</v>
      </c>
      <c r="S1865" t="s">
        <v>6034</v>
      </c>
      <c r="T1865">
        <v>6710</v>
      </c>
      <c r="U1865" t="s">
        <v>327</v>
      </c>
      <c r="V1865" t="s">
        <v>327</v>
      </c>
      <c r="W1865" t="s">
        <v>308</v>
      </c>
      <c r="X1865">
        <v>2625</v>
      </c>
      <c r="Y1865" t="s">
        <v>244</v>
      </c>
      <c r="AA1865">
        <v>187</v>
      </c>
      <c r="AB1865" t="s">
        <v>6035</v>
      </c>
      <c r="AC1865" t="s">
        <v>6034</v>
      </c>
      <c r="AD1865">
        <v>5</v>
      </c>
      <c r="AE1865">
        <v>711148.47</v>
      </c>
      <c r="AF1865">
        <v>6171518.29</v>
      </c>
    </row>
    <row r="1866" spans="1:32" x14ac:dyDescent="0.25">
      <c r="A1866" s="40">
        <v>1864</v>
      </c>
      <c r="B1866" t="s">
        <v>6036</v>
      </c>
      <c r="C1866">
        <v>130</v>
      </c>
      <c r="D1866">
        <v>1999</v>
      </c>
      <c r="E1866">
        <v>0</v>
      </c>
      <c r="F1866">
        <v>4</v>
      </c>
      <c r="H1866">
        <v>1</v>
      </c>
      <c r="J1866">
        <v>1</v>
      </c>
      <c r="K1866" t="s">
        <v>240</v>
      </c>
      <c r="M1866">
        <v>1</v>
      </c>
      <c r="N1866">
        <v>67</v>
      </c>
      <c r="O1866">
        <v>67</v>
      </c>
      <c r="P1866">
        <v>128</v>
      </c>
      <c r="Q1866">
        <v>0</v>
      </c>
      <c r="R1866">
        <v>0</v>
      </c>
      <c r="S1866" t="s">
        <v>6037</v>
      </c>
      <c r="T1866">
        <v>5525</v>
      </c>
      <c r="U1866" t="s">
        <v>5330</v>
      </c>
      <c r="V1866" t="s">
        <v>5330</v>
      </c>
      <c r="W1866" t="s">
        <v>253</v>
      </c>
      <c r="X1866">
        <v>2625</v>
      </c>
      <c r="Y1866" t="s">
        <v>244</v>
      </c>
      <c r="AA1866">
        <v>187</v>
      </c>
      <c r="AB1866" t="s">
        <v>6038</v>
      </c>
      <c r="AC1866" t="s">
        <v>6037</v>
      </c>
      <c r="AD1866">
        <v>5</v>
      </c>
      <c r="AE1866">
        <v>711636.74</v>
      </c>
      <c r="AF1866">
        <v>6172587.4900000002</v>
      </c>
    </row>
    <row r="1867" spans="1:32" x14ac:dyDescent="0.25">
      <c r="A1867" s="40">
        <v>1865</v>
      </c>
      <c r="B1867" t="s">
        <v>6039</v>
      </c>
      <c r="C1867">
        <v>120</v>
      </c>
      <c r="D1867">
        <v>1970</v>
      </c>
      <c r="E1867">
        <v>1986</v>
      </c>
      <c r="F1867">
        <v>3</v>
      </c>
      <c r="H1867">
        <v>1</v>
      </c>
      <c r="J1867">
        <v>2</v>
      </c>
      <c r="K1867" t="s">
        <v>247</v>
      </c>
      <c r="L1867">
        <v>2</v>
      </c>
      <c r="M1867">
        <v>1</v>
      </c>
      <c r="N1867">
        <v>141</v>
      </c>
      <c r="O1867">
        <v>141</v>
      </c>
      <c r="P1867">
        <v>114</v>
      </c>
      <c r="Q1867">
        <v>0</v>
      </c>
      <c r="R1867">
        <v>0</v>
      </c>
      <c r="S1867" t="s">
        <v>6040</v>
      </c>
      <c r="T1867">
        <v>6178</v>
      </c>
      <c r="U1867" t="s">
        <v>2647</v>
      </c>
      <c r="V1867" t="s">
        <v>2647</v>
      </c>
      <c r="W1867" t="s">
        <v>1326</v>
      </c>
      <c r="X1867">
        <v>2625</v>
      </c>
      <c r="Y1867" t="s">
        <v>244</v>
      </c>
      <c r="AA1867">
        <v>187</v>
      </c>
      <c r="AB1867" t="s">
        <v>6041</v>
      </c>
      <c r="AC1867" t="s">
        <v>6040</v>
      </c>
      <c r="AD1867">
        <v>5</v>
      </c>
      <c r="AE1867">
        <v>711669.86</v>
      </c>
      <c r="AF1867">
        <v>6171695.3300000001</v>
      </c>
    </row>
    <row r="1868" spans="1:32" x14ac:dyDescent="0.25">
      <c r="A1868" s="40">
        <v>1866</v>
      </c>
      <c r="B1868" t="s">
        <v>6042</v>
      </c>
      <c r="C1868">
        <v>130</v>
      </c>
      <c r="D1868">
        <v>1978</v>
      </c>
      <c r="E1868">
        <v>0</v>
      </c>
      <c r="F1868">
        <v>4</v>
      </c>
      <c r="H1868">
        <v>1</v>
      </c>
      <c r="J1868">
        <v>1</v>
      </c>
      <c r="K1868" t="s">
        <v>240</v>
      </c>
      <c r="M1868">
        <v>1</v>
      </c>
      <c r="N1868">
        <v>61</v>
      </c>
      <c r="O1868">
        <v>61</v>
      </c>
      <c r="P1868">
        <v>109</v>
      </c>
      <c r="Q1868">
        <v>0</v>
      </c>
      <c r="R1868">
        <v>0</v>
      </c>
      <c r="S1868" t="s">
        <v>6043</v>
      </c>
      <c r="T1868">
        <v>7380</v>
      </c>
      <c r="U1868" t="s">
        <v>5196</v>
      </c>
      <c r="V1868" t="s">
        <v>5196</v>
      </c>
      <c r="W1868" t="s">
        <v>247</v>
      </c>
      <c r="X1868">
        <v>2665</v>
      </c>
      <c r="Y1868" t="s">
        <v>257</v>
      </c>
      <c r="AA1868">
        <v>187</v>
      </c>
      <c r="AB1868" t="s">
        <v>6044</v>
      </c>
      <c r="AC1868" t="s">
        <v>6043</v>
      </c>
      <c r="AD1868">
        <v>5</v>
      </c>
      <c r="AE1868">
        <v>713779.33</v>
      </c>
      <c r="AF1868">
        <v>6169617.6799999997</v>
      </c>
    </row>
    <row r="1869" spans="1:32" x14ac:dyDescent="0.25">
      <c r="A1869" s="40">
        <v>1867</v>
      </c>
      <c r="B1869" t="s">
        <v>6045</v>
      </c>
      <c r="C1869">
        <v>120</v>
      </c>
      <c r="D1869">
        <v>1970</v>
      </c>
      <c r="E1869">
        <v>1980</v>
      </c>
      <c r="F1869">
        <v>4</v>
      </c>
      <c r="H1869">
        <v>1</v>
      </c>
      <c r="J1869">
        <v>2</v>
      </c>
      <c r="K1869" t="s">
        <v>260</v>
      </c>
      <c r="L1869">
        <v>2</v>
      </c>
      <c r="M1869">
        <v>1</v>
      </c>
      <c r="N1869">
        <v>173</v>
      </c>
      <c r="O1869">
        <v>173</v>
      </c>
      <c r="P1869">
        <v>173</v>
      </c>
      <c r="Q1869">
        <v>0</v>
      </c>
      <c r="R1869">
        <v>0</v>
      </c>
      <c r="S1869" t="s">
        <v>6046</v>
      </c>
      <c r="T1869">
        <v>7882</v>
      </c>
      <c r="U1869" t="s">
        <v>372</v>
      </c>
      <c r="V1869" t="s">
        <v>372</v>
      </c>
      <c r="W1869" t="s">
        <v>935</v>
      </c>
      <c r="X1869">
        <v>2625</v>
      </c>
      <c r="Y1869" t="s">
        <v>244</v>
      </c>
      <c r="AA1869">
        <v>187</v>
      </c>
      <c r="AB1869" t="s">
        <v>6047</v>
      </c>
      <c r="AC1869" t="s">
        <v>6046</v>
      </c>
      <c r="AD1869">
        <v>5</v>
      </c>
      <c r="AE1869">
        <v>711914.64</v>
      </c>
      <c r="AF1869">
        <v>6171790.3600000003</v>
      </c>
    </row>
    <row r="1870" spans="1:32" x14ac:dyDescent="0.25">
      <c r="A1870" s="40">
        <v>1868</v>
      </c>
      <c r="B1870" t="s">
        <v>6048</v>
      </c>
      <c r="C1870">
        <v>120</v>
      </c>
      <c r="D1870">
        <v>1970</v>
      </c>
      <c r="E1870">
        <v>0</v>
      </c>
      <c r="F1870">
        <v>3</v>
      </c>
      <c r="H1870">
        <v>1</v>
      </c>
      <c r="J1870">
        <v>2</v>
      </c>
      <c r="K1870" t="s">
        <v>260</v>
      </c>
      <c r="L1870">
        <v>2</v>
      </c>
      <c r="M1870">
        <v>1</v>
      </c>
      <c r="N1870">
        <v>110</v>
      </c>
      <c r="O1870">
        <v>110</v>
      </c>
      <c r="P1870">
        <v>110</v>
      </c>
      <c r="Q1870">
        <v>0</v>
      </c>
      <c r="R1870">
        <v>0</v>
      </c>
      <c r="S1870" t="s">
        <v>6049</v>
      </c>
      <c r="T1870">
        <v>9480</v>
      </c>
      <c r="U1870" t="s">
        <v>5343</v>
      </c>
      <c r="V1870" t="s">
        <v>5343</v>
      </c>
      <c r="W1870" t="s">
        <v>268</v>
      </c>
      <c r="X1870">
        <v>2665</v>
      </c>
      <c r="Y1870" t="s">
        <v>257</v>
      </c>
      <c r="AA1870">
        <v>187</v>
      </c>
      <c r="AB1870" t="s">
        <v>6050</v>
      </c>
      <c r="AC1870" t="s">
        <v>6049</v>
      </c>
      <c r="AD1870">
        <v>5</v>
      </c>
      <c r="AE1870">
        <v>712661.82</v>
      </c>
      <c r="AF1870">
        <v>6169074.9800000004</v>
      </c>
    </row>
    <row r="1871" spans="1:32" x14ac:dyDescent="0.25">
      <c r="A1871" s="40">
        <v>1869</v>
      </c>
      <c r="B1871" t="s">
        <v>6051</v>
      </c>
      <c r="C1871">
        <v>120</v>
      </c>
      <c r="D1871">
        <v>1960</v>
      </c>
      <c r="E1871">
        <v>1970</v>
      </c>
      <c r="F1871">
        <v>3</v>
      </c>
      <c r="H1871">
        <v>1</v>
      </c>
      <c r="J1871">
        <v>2</v>
      </c>
      <c r="K1871" t="s">
        <v>260</v>
      </c>
      <c r="M1871">
        <v>1</v>
      </c>
      <c r="N1871">
        <v>110</v>
      </c>
      <c r="O1871">
        <v>110</v>
      </c>
      <c r="P1871">
        <v>110</v>
      </c>
      <c r="Q1871">
        <v>0</v>
      </c>
      <c r="R1871">
        <v>0</v>
      </c>
      <c r="S1871" t="s">
        <v>6052</v>
      </c>
      <c r="T1871">
        <v>319</v>
      </c>
      <c r="U1871" t="s">
        <v>5189</v>
      </c>
      <c r="V1871" t="s">
        <v>5189</v>
      </c>
      <c r="W1871" t="s">
        <v>721</v>
      </c>
      <c r="X1871">
        <v>2665</v>
      </c>
      <c r="Y1871" t="s">
        <v>257</v>
      </c>
      <c r="AA1871">
        <v>187</v>
      </c>
      <c r="AB1871" t="s">
        <v>6053</v>
      </c>
      <c r="AC1871" t="s">
        <v>6052</v>
      </c>
      <c r="AD1871">
        <v>5</v>
      </c>
      <c r="AE1871">
        <v>713886.38</v>
      </c>
      <c r="AF1871">
        <v>6169289.0899999999</v>
      </c>
    </row>
    <row r="1872" spans="1:32" x14ac:dyDescent="0.25">
      <c r="A1872" s="40">
        <v>1870</v>
      </c>
      <c r="B1872" t="s">
        <v>6054</v>
      </c>
      <c r="C1872">
        <v>130</v>
      </c>
      <c r="D1872">
        <v>1977</v>
      </c>
      <c r="E1872">
        <v>0</v>
      </c>
      <c r="F1872">
        <v>4</v>
      </c>
      <c r="H1872">
        <v>1</v>
      </c>
      <c r="J1872">
        <v>1</v>
      </c>
      <c r="K1872" t="s">
        <v>240</v>
      </c>
      <c r="M1872">
        <v>1</v>
      </c>
      <c r="N1872">
        <v>58</v>
      </c>
      <c r="O1872">
        <v>58</v>
      </c>
      <c r="P1872">
        <v>102</v>
      </c>
      <c r="Q1872">
        <v>0</v>
      </c>
      <c r="R1872">
        <v>0</v>
      </c>
      <c r="S1872" t="s">
        <v>6055</v>
      </c>
      <c r="T1872">
        <v>1075</v>
      </c>
      <c r="U1872" t="s">
        <v>4508</v>
      </c>
      <c r="V1872" t="s">
        <v>4508</v>
      </c>
      <c r="W1872" t="s">
        <v>573</v>
      </c>
      <c r="X1872">
        <v>2665</v>
      </c>
      <c r="Y1872" t="s">
        <v>257</v>
      </c>
      <c r="AA1872">
        <v>187</v>
      </c>
      <c r="AB1872" t="s">
        <v>6056</v>
      </c>
      <c r="AC1872" t="s">
        <v>6055</v>
      </c>
      <c r="AD1872">
        <v>5</v>
      </c>
      <c r="AE1872">
        <v>713582.33</v>
      </c>
      <c r="AF1872">
        <v>6169513.4199999999</v>
      </c>
    </row>
    <row r="1873" spans="1:32" x14ac:dyDescent="0.25">
      <c r="A1873" s="40">
        <v>1871</v>
      </c>
      <c r="B1873" t="s">
        <v>6057</v>
      </c>
      <c r="C1873">
        <v>120</v>
      </c>
      <c r="D1873">
        <v>1970</v>
      </c>
      <c r="E1873">
        <v>1983</v>
      </c>
      <c r="F1873">
        <v>4</v>
      </c>
      <c r="H1873">
        <v>1</v>
      </c>
      <c r="J1873">
        <v>2</v>
      </c>
      <c r="K1873" t="s">
        <v>260</v>
      </c>
      <c r="L1873">
        <v>90</v>
      </c>
      <c r="M1873">
        <v>1</v>
      </c>
      <c r="N1873">
        <v>173</v>
      </c>
      <c r="O1873">
        <v>173</v>
      </c>
      <c r="P1873">
        <v>143</v>
      </c>
      <c r="Q1873">
        <v>0</v>
      </c>
      <c r="R1873">
        <v>0</v>
      </c>
      <c r="S1873" t="s">
        <v>6058</v>
      </c>
      <c r="T1873">
        <v>7882</v>
      </c>
      <c r="U1873" t="s">
        <v>372</v>
      </c>
      <c r="V1873" t="s">
        <v>372</v>
      </c>
      <c r="W1873" t="s">
        <v>2764</v>
      </c>
      <c r="X1873">
        <v>2625</v>
      </c>
      <c r="Y1873" t="s">
        <v>244</v>
      </c>
      <c r="AA1873">
        <v>187</v>
      </c>
      <c r="AB1873" t="s">
        <v>6059</v>
      </c>
      <c r="AC1873" t="s">
        <v>6058</v>
      </c>
      <c r="AD1873">
        <v>5</v>
      </c>
      <c r="AE1873">
        <v>711896.27</v>
      </c>
      <c r="AF1873">
        <v>6171787.6200000001</v>
      </c>
    </row>
    <row r="1874" spans="1:32" x14ac:dyDescent="0.25">
      <c r="A1874" s="40">
        <v>1872</v>
      </c>
      <c r="B1874" t="s">
        <v>6060</v>
      </c>
      <c r="C1874">
        <v>130</v>
      </c>
      <c r="D1874">
        <v>1978</v>
      </c>
      <c r="E1874">
        <v>0</v>
      </c>
      <c r="F1874">
        <v>4</v>
      </c>
      <c r="H1874">
        <v>1</v>
      </c>
      <c r="J1874">
        <v>1</v>
      </c>
      <c r="K1874" t="s">
        <v>240</v>
      </c>
      <c r="M1874">
        <v>1</v>
      </c>
      <c r="N1874">
        <v>63</v>
      </c>
      <c r="O1874">
        <v>63</v>
      </c>
      <c r="P1874">
        <v>112</v>
      </c>
      <c r="Q1874">
        <v>0</v>
      </c>
      <c r="R1874">
        <v>0</v>
      </c>
      <c r="S1874" t="s">
        <v>6061</v>
      </c>
      <c r="T1874">
        <v>3875</v>
      </c>
      <c r="U1874" t="s">
        <v>4412</v>
      </c>
      <c r="V1874" t="s">
        <v>4412</v>
      </c>
      <c r="W1874" t="s">
        <v>352</v>
      </c>
      <c r="X1874">
        <v>2665</v>
      </c>
      <c r="Y1874" t="s">
        <v>257</v>
      </c>
      <c r="AA1874">
        <v>187</v>
      </c>
      <c r="AB1874" t="s">
        <v>6062</v>
      </c>
      <c r="AC1874" t="s">
        <v>6061</v>
      </c>
      <c r="AD1874">
        <v>5</v>
      </c>
      <c r="AE1874">
        <v>713487.07</v>
      </c>
      <c r="AF1874">
        <v>6169647.5800000001</v>
      </c>
    </row>
    <row r="1875" spans="1:32" x14ac:dyDescent="0.25">
      <c r="A1875" s="40">
        <v>1873</v>
      </c>
      <c r="B1875" t="s">
        <v>6063</v>
      </c>
      <c r="C1875">
        <v>120</v>
      </c>
      <c r="D1875">
        <v>1970</v>
      </c>
      <c r="E1875">
        <v>0</v>
      </c>
      <c r="F1875">
        <v>4</v>
      </c>
      <c r="H1875">
        <v>1</v>
      </c>
      <c r="J1875">
        <v>2</v>
      </c>
      <c r="K1875" t="s">
        <v>260</v>
      </c>
      <c r="L1875">
        <v>2</v>
      </c>
      <c r="M1875">
        <v>1</v>
      </c>
      <c r="N1875">
        <v>143</v>
      </c>
      <c r="O1875">
        <v>143</v>
      </c>
      <c r="P1875">
        <v>143</v>
      </c>
      <c r="Q1875">
        <v>0</v>
      </c>
      <c r="R1875">
        <v>0</v>
      </c>
      <c r="S1875" t="s">
        <v>6064</v>
      </c>
      <c r="T1875">
        <v>6178</v>
      </c>
      <c r="U1875" t="s">
        <v>2647</v>
      </c>
      <c r="V1875" t="s">
        <v>2647</v>
      </c>
      <c r="W1875" t="s">
        <v>4956</v>
      </c>
      <c r="X1875">
        <v>2625</v>
      </c>
      <c r="Y1875" t="s">
        <v>244</v>
      </c>
      <c r="AA1875">
        <v>187</v>
      </c>
      <c r="AB1875" t="s">
        <v>6065</v>
      </c>
      <c r="AC1875" t="s">
        <v>6064</v>
      </c>
      <c r="AD1875">
        <v>5</v>
      </c>
      <c r="AE1875">
        <v>711667.81</v>
      </c>
      <c r="AF1875">
        <v>6171752.6399999997</v>
      </c>
    </row>
    <row r="1876" spans="1:32" x14ac:dyDescent="0.25">
      <c r="A1876" s="40">
        <v>1874</v>
      </c>
      <c r="B1876" t="s">
        <v>6066</v>
      </c>
      <c r="C1876">
        <v>120</v>
      </c>
      <c r="D1876">
        <v>1977</v>
      </c>
      <c r="E1876">
        <v>0</v>
      </c>
      <c r="F1876">
        <v>3</v>
      </c>
      <c r="H1876">
        <v>1</v>
      </c>
      <c r="J1876">
        <v>2</v>
      </c>
      <c r="K1876" t="s">
        <v>260</v>
      </c>
      <c r="M1876">
        <v>1</v>
      </c>
      <c r="N1876">
        <v>128</v>
      </c>
      <c r="O1876">
        <v>128</v>
      </c>
      <c r="P1876">
        <v>128</v>
      </c>
      <c r="Q1876">
        <v>0</v>
      </c>
      <c r="R1876">
        <v>0</v>
      </c>
      <c r="S1876" t="s">
        <v>6067</v>
      </c>
      <c r="T1876">
        <v>8628</v>
      </c>
      <c r="U1876" t="s">
        <v>5882</v>
      </c>
      <c r="V1876" t="s">
        <v>5882</v>
      </c>
      <c r="W1876" t="s">
        <v>337</v>
      </c>
      <c r="X1876">
        <v>2665</v>
      </c>
      <c r="Y1876" t="s">
        <v>257</v>
      </c>
      <c r="AA1876">
        <v>187</v>
      </c>
      <c r="AB1876" t="s">
        <v>6068</v>
      </c>
      <c r="AC1876" t="s">
        <v>6067</v>
      </c>
      <c r="AD1876">
        <v>5</v>
      </c>
      <c r="AE1876">
        <v>713232.82</v>
      </c>
      <c r="AF1876">
        <v>6168557.8099999996</v>
      </c>
    </row>
    <row r="1877" spans="1:32" x14ac:dyDescent="0.25">
      <c r="A1877" s="40">
        <v>1875</v>
      </c>
      <c r="B1877" t="s">
        <v>6069</v>
      </c>
      <c r="C1877">
        <v>120</v>
      </c>
      <c r="D1877">
        <v>1997</v>
      </c>
      <c r="E1877">
        <v>0</v>
      </c>
      <c r="F1877">
        <v>4</v>
      </c>
      <c r="H1877">
        <v>1</v>
      </c>
      <c r="J1877">
        <v>2</v>
      </c>
      <c r="K1877" t="s">
        <v>260</v>
      </c>
      <c r="M1877">
        <v>1</v>
      </c>
      <c r="N1877">
        <v>140</v>
      </c>
      <c r="O1877">
        <v>140</v>
      </c>
      <c r="P1877">
        <v>140</v>
      </c>
      <c r="Q1877">
        <v>0</v>
      </c>
      <c r="R1877">
        <v>0</v>
      </c>
      <c r="S1877" t="s">
        <v>6070</v>
      </c>
      <c r="T1877">
        <v>2236</v>
      </c>
      <c r="U1877" t="s">
        <v>4295</v>
      </c>
      <c r="V1877" t="s">
        <v>4295</v>
      </c>
      <c r="W1877" t="s">
        <v>519</v>
      </c>
      <c r="X1877">
        <v>2665</v>
      </c>
      <c r="Y1877" t="s">
        <v>257</v>
      </c>
      <c r="AA1877">
        <v>187</v>
      </c>
      <c r="AB1877" t="s">
        <v>6071</v>
      </c>
      <c r="AC1877" t="s">
        <v>6070</v>
      </c>
      <c r="AD1877">
        <v>5</v>
      </c>
      <c r="AE1877">
        <v>713337.44</v>
      </c>
      <c r="AF1877">
        <v>6168603.29</v>
      </c>
    </row>
    <row r="1878" spans="1:32" x14ac:dyDescent="0.25">
      <c r="A1878" s="40">
        <v>1876</v>
      </c>
      <c r="B1878" t="s">
        <v>6072</v>
      </c>
      <c r="C1878">
        <v>120</v>
      </c>
      <c r="D1878">
        <v>1967</v>
      </c>
      <c r="E1878">
        <v>0</v>
      </c>
      <c r="F1878">
        <v>3</v>
      </c>
      <c r="H1878">
        <v>5</v>
      </c>
      <c r="J1878">
        <v>2</v>
      </c>
      <c r="K1878" t="s">
        <v>260</v>
      </c>
      <c r="L1878">
        <v>2</v>
      </c>
      <c r="M1878">
        <v>1</v>
      </c>
      <c r="N1878">
        <v>114</v>
      </c>
      <c r="O1878">
        <v>114</v>
      </c>
      <c r="P1878">
        <v>114</v>
      </c>
      <c r="Q1878">
        <v>0</v>
      </c>
      <c r="R1878">
        <v>0</v>
      </c>
      <c r="S1878" t="s">
        <v>6073</v>
      </c>
      <c r="T1878">
        <v>9480</v>
      </c>
      <c r="U1878" t="s">
        <v>5343</v>
      </c>
      <c r="V1878" t="s">
        <v>5343</v>
      </c>
      <c r="W1878" t="s">
        <v>413</v>
      </c>
      <c r="X1878">
        <v>2665</v>
      </c>
      <c r="Y1878" t="s">
        <v>257</v>
      </c>
      <c r="AA1878">
        <v>187</v>
      </c>
      <c r="AB1878" t="s">
        <v>6074</v>
      </c>
      <c r="AC1878" t="s">
        <v>6073</v>
      </c>
      <c r="AD1878">
        <v>5</v>
      </c>
      <c r="AE1878">
        <v>712777.3</v>
      </c>
      <c r="AF1878">
        <v>6168948.9299999997</v>
      </c>
    </row>
    <row r="1879" spans="1:32" x14ac:dyDescent="0.25">
      <c r="A1879" s="40">
        <v>1877</v>
      </c>
      <c r="B1879" t="s">
        <v>6075</v>
      </c>
      <c r="C1879">
        <v>130</v>
      </c>
      <c r="D1879">
        <v>1978</v>
      </c>
      <c r="E1879">
        <v>0</v>
      </c>
      <c r="F1879">
        <v>4</v>
      </c>
      <c r="H1879">
        <v>1</v>
      </c>
      <c r="J1879">
        <v>1</v>
      </c>
      <c r="K1879" t="s">
        <v>240</v>
      </c>
      <c r="M1879">
        <v>1</v>
      </c>
      <c r="N1879">
        <v>61</v>
      </c>
      <c r="O1879">
        <v>61</v>
      </c>
      <c r="P1879">
        <v>109</v>
      </c>
      <c r="Q1879">
        <v>0</v>
      </c>
      <c r="R1879">
        <v>0</v>
      </c>
      <c r="S1879" t="s">
        <v>6076</v>
      </c>
      <c r="T1879">
        <v>3875</v>
      </c>
      <c r="U1879" t="s">
        <v>4412</v>
      </c>
      <c r="V1879" t="s">
        <v>4412</v>
      </c>
      <c r="W1879" t="s">
        <v>763</v>
      </c>
      <c r="X1879">
        <v>2665</v>
      </c>
      <c r="Y1879" t="s">
        <v>257</v>
      </c>
      <c r="AA1879">
        <v>187</v>
      </c>
      <c r="AB1879" t="s">
        <v>6077</v>
      </c>
      <c r="AC1879" t="s">
        <v>6076</v>
      </c>
      <c r="AD1879">
        <v>5</v>
      </c>
      <c r="AE1879">
        <v>713490.04</v>
      </c>
      <c r="AF1879">
        <v>6169642.75</v>
      </c>
    </row>
    <row r="1880" spans="1:32" x14ac:dyDescent="0.25">
      <c r="A1880" s="40">
        <v>1878</v>
      </c>
      <c r="B1880" t="s">
        <v>6078</v>
      </c>
      <c r="C1880">
        <v>130</v>
      </c>
      <c r="D1880">
        <v>1999</v>
      </c>
      <c r="E1880">
        <v>0</v>
      </c>
      <c r="F1880">
        <v>4</v>
      </c>
      <c r="H1880">
        <v>1</v>
      </c>
      <c r="J1880">
        <v>1</v>
      </c>
      <c r="K1880" t="s">
        <v>240</v>
      </c>
      <c r="M1880">
        <v>1</v>
      </c>
      <c r="N1880">
        <v>122</v>
      </c>
      <c r="O1880">
        <v>122</v>
      </c>
      <c r="P1880">
        <v>122</v>
      </c>
      <c r="Q1880">
        <v>0</v>
      </c>
      <c r="R1880">
        <v>0</v>
      </c>
      <c r="S1880" t="s">
        <v>6079</v>
      </c>
      <c r="T1880">
        <v>5525</v>
      </c>
      <c r="U1880" t="s">
        <v>5330</v>
      </c>
      <c r="V1880" t="s">
        <v>5330</v>
      </c>
      <c r="W1880" t="s">
        <v>515</v>
      </c>
      <c r="X1880">
        <v>2625</v>
      </c>
      <c r="Y1880" t="s">
        <v>244</v>
      </c>
      <c r="AA1880">
        <v>187</v>
      </c>
      <c r="AB1880" t="s">
        <v>6080</v>
      </c>
      <c r="AC1880" t="s">
        <v>6079</v>
      </c>
      <c r="AD1880">
        <v>5</v>
      </c>
      <c r="AE1880">
        <v>711624.82</v>
      </c>
      <c r="AF1880">
        <v>6172643.4900000002</v>
      </c>
    </row>
    <row r="1881" spans="1:32" x14ac:dyDescent="0.25">
      <c r="A1881" s="40">
        <v>1879</v>
      </c>
      <c r="B1881" t="s">
        <v>6081</v>
      </c>
      <c r="C1881">
        <v>120</v>
      </c>
      <c r="D1881">
        <v>1970</v>
      </c>
      <c r="E1881">
        <v>0</v>
      </c>
      <c r="F1881">
        <v>4</v>
      </c>
      <c r="H1881">
        <v>1</v>
      </c>
      <c r="J1881">
        <v>2</v>
      </c>
      <c r="K1881" t="s">
        <v>260</v>
      </c>
      <c r="M1881">
        <v>1</v>
      </c>
      <c r="N1881">
        <v>143</v>
      </c>
      <c r="O1881">
        <v>143</v>
      </c>
      <c r="P1881">
        <v>143</v>
      </c>
      <c r="Q1881">
        <v>0</v>
      </c>
      <c r="R1881">
        <v>0</v>
      </c>
      <c r="S1881" t="s">
        <v>6082</v>
      </c>
      <c r="T1881">
        <v>6178</v>
      </c>
      <c r="U1881" t="s">
        <v>2647</v>
      </c>
      <c r="V1881" t="s">
        <v>2647</v>
      </c>
      <c r="W1881" t="s">
        <v>640</v>
      </c>
      <c r="X1881">
        <v>2625</v>
      </c>
      <c r="Y1881" t="s">
        <v>244</v>
      </c>
      <c r="AA1881">
        <v>187</v>
      </c>
      <c r="AB1881" t="s">
        <v>6083</v>
      </c>
      <c r="AC1881" t="s">
        <v>6082</v>
      </c>
      <c r="AD1881">
        <v>5</v>
      </c>
      <c r="AE1881">
        <v>711687.49</v>
      </c>
      <c r="AF1881">
        <v>6171755.5700000003</v>
      </c>
    </row>
    <row r="1882" spans="1:32" x14ac:dyDescent="0.25">
      <c r="A1882" s="40">
        <v>1880</v>
      </c>
      <c r="B1882" t="s">
        <v>6084</v>
      </c>
      <c r="C1882">
        <v>130</v>
      </c>
      <c r="D1882">
        <v>1978</v>
      </c>
      <c r="E1882">
        <v>0</v>
      </c>
      <c r="F1882">
        <v>4</v>
      </c>
      <c r="H1882">
        <v>1</v>
      </c>
      <c r="J1882">
        <v>1</v>
      </c>
      <c r="K1882" t="s">
        <v>240</v>
      </c>
      <c r="M1882">
        <v>1</v>
      </c>
      <c r="N1882">
        <v>61</v>
      </c>
      <c r="O1882">
        <v>61</v>
      </c>
      <c r="P1882">
        <v>109</v>
      </c>
      <c r="Q1882">
        <v>0</v>
      </c>
      <c r="R1882">
        <v>0</v>
      </c>
      <c r="S1882" t="s">
        <v>6085</v>
      </c>
      <c r="T1882">
        <v>7380</v>
      </c>
      <c r="U1882" t="s">
        <v>5196</v>
      </c>
      <c r="V1882" t="s">
        <v>5196</v>
      </c>
      <c r="W1882" t="s">
        <v>480</v>
      </c>
      <c r="X1882">
        <v>2665</v>
      </c>
      <c r="Y1882" t="s">
        <v>257</v>
      </c>
      <c r="AA1882">
        <v>187</v>
      </c>
      <c r="AB1882" t="s">
        <v>6086</v>
      </c>
      <c r="AC1882" t="s">
        <v>6085</v>
      </c>
      <c r="AD1882">
        <v>5</v>
      </c>
      <c r="AE1882">
        <v>713760.07</v>
      </c>
      <c r="AF1882">
        <v>6169605.8200000003</v>
      </c>
    </row>
    <row r="1883" spans="1:32" x14ac:dyDescent="0.25">
      <c r="A1883" s="40">
        <v>1881</v>
      </c>
      <c r="B1883" t="s">
        <v>6087</v>
      </c>
      <c r="C1883">
        <v>120</v>
      </c>
      <c r="D1883">
        <v>1979</v>
      </c>
      <c r="E1883">
        <v>0</v>
      </c>
      <c r="F1883">
        <v>4</v>
      </c>
      <c r="H1883">
        <v>1</v>
      </c>
      <c r="J1883">
        <v>7</v>
      </c>
      <c r="K1883" t="s">
        <v>253</v>
      </c>
      <c r="L1883">
        <v>2</v>
      </c>
      <c r="M1883">
        <v>1</v>
      </c>
      <c r="N1883">
        <v>167</v>
      </c>
      <c r="O1883">
        <v>167</v>
      </c>
      <c r="P1883">
        <v>145</v>
      </c>
      <c r="Q1883">
        <v>0</v>
      </c>
      <c r="R1883">
        <v>0</v>
      </c>
      <c r="S1883" t="s">
        <v>6088</v>
      </c>
      <c r="T1883">
        <v>6750</v>
      </c>
      <c r="U1883" t="s">
        <v>4519</v>
      </c>
      <c r="V1883" t="s">
        <v>4519</v>
      </c>
      <c r="W1883" t="s">
        <v>1728</v>
      </c>
      <c r="X1883">
        <v>2665</v>
      </c>
      <c r="Y1883" t="s">
        <v>257</v>
      </c>
      <c r="AA1883">
        <v>187</v>
      </c>
      <c r="AB1883" t="s">
        <v>6089</v>
      </c>
      <c r="AC1883" t="s">
        <v>6088</v>
      </c>
      <c r="AD1883">
        <v>5</v>
      </c>
      <c r="AE1883">
        <v>712515.16</v>
      </c>
      <c r="AF1883">
        <v>6168898.5700000003</v>
      </c>
    </row>
    <row r="1884" spans="1:32" x14ac:dyDescent="0.25">
      <c r="A1884" s="40">
        <v>1882</v>
      </c>
      <c r="B1884" t="s">
        <v>6090</v>
      </c>
      <c r="C1884">
        <v>130</v>
      </c>
      <c r="D1884">
        <v>1967</v>
      </c>
      <c r="E1884">
        <v>1983</v>
      </c>
      <c r="F1884">
        <v>3</v>
      </c>
      <c r="H1884">
        <v>6</v>
      </c>
      <c r="J1884">
        <v>1</v>
      </c>
      <c r="K1884" t="s">
        <v>240</v>
      </c>
      <c r="M1884">
        <v>1</v>
      </c>
      <c r="N1884">
        <v>107</v>
      </c>
      <c r="O1884">
        <v>107</v>
      </c>
      <c r="P1884">
        <v>107</v>
      </c>
      <c r="Q1884">
        <v>0</v>
      </c>
      <c r="R1884">
        <v>0</v>
      </c>
      <c r="S1884" t="s">
        <v>6091</v>
      </c>
      <c r="T1884">
        <v>2449</v>
      </c>
      <c r="U1884" t="s">
        <v>312</v>
      </c>
      <c r="V1884" t="s">
        <v>312</v>
      </c>
      <c r="W1884" t="s">
        <v>393</v>
      </c>
      <c r="X1884">
        <v>2625</v>
      </c>
      <c r="Y1884" t="s">
        <v>244</v>
      </c>
      <c r="AA1884">
        <v>187</v>
      </c>
      <c r="AB1884" t="s">
        <v>6092</v>
      </c>
      <c r="AC1884" t="s">
        <v>6091</v>
      </c>
      <c r="AD1884">
        <v>5</v>
      </c>
      <c r="AE1884">
        <v>711372.51</v>
      </c>
      <c r="AF1884">
        <v>6171572.54</v>
      </c>
    </row>
    <row r="1885" spans="1:32" x14ac:dyDescent="0.25">
      <c r="A1885" s="40">
        <v>1883</v>
      </c>
      <c r="B1885" t="s">
        <v>6093</v>
      </c>
      <c r="C1885">
        <v>120</v>
      </c>
      <c r="D1885">
        <v>1973</v>
      </c>
      <c r="E1885">
        <v>0</v>
      </c>
      <c r="F1885">
        <v>3</v>
      </c>
      <c r="H1885">
        <v>1</v>
      </c>
      <c r="J1885">
        <v>2</v>
      </c>
      <c r="K1885" t="s">
        <v>260</v>
      </c>
      <c r="L1885">
        <v>2</v>
      </c>
      <c r="M1885">
        <v>1</v>
      </c>
      <c r="N1885">
        <v>109</v>
      </c>
      <c r="O1885">
        <v>109</v>
      </c>
      <c r="P1885">
        <v>109</v>
      </c>
      <c r="Q1885">
        <v>0</v>
      </c>
      <c r="R1885">
        <v>0</v>
      </c>
      <c r="S1885" t="s">
        <v>6094</v>
      </c>
      <c r="T1885">
        <v>6710</v>
      </c>
      <c r="U1885" t="s">
        <v>327</v>
      </c>
      <c r="V1885" t="s">
        <v>327</v>
      </c>
      <c r="W1885" t="s">
        <v>408</v>
      </c>
      <c r="X1885">
        <v>2625</v>
      </c>
      <c r="Y1885" t="s">
        <v>244</v>
      </c>
      <c r="AA1885">
        <v>187</v>
      </c>
      <c r="AB1885" t="s">
        <v>6095</v>
      </c>
      <c r="AC1885" t="s">
        <v>6094</v>
      </c>
      <c r="AD1885">
        <v>5</v>
      </c>
      <c r="AE1885">
        <v>711060.31</v>
      </c>
      <c r="AF1885">
        <v>6171468.4699999997</v>
      </c>
    </row>
    <row r="1886" spans="1:32" x14ac:dyDescent="0.25">
      <c r="A1886" s="40">
        <v>1884</v>
      </c>
      <c r="B1886" t="s">
        <v>6096</v>
      </c>
      <c r="C1886">
        <v>120</v>
      </c>
      <c r="D1886">
        <v>1932</v>
      </c>
      <c r="E1886">
        <v>1985</v>
      </c>
      <c r="F1886">
        <v>5</v>
      </c>
      <c r="H1886">
        <v>1</v>
      </c>
      <c r="J1886">
        <v>2</v>
      </c>
      <c r="K1886" t="s">
        <v>247</v>
      </c>
      <c r="M1886">
        <v>1</v>
      </c>
      <c r="N1886">
        <v>71</v>
      </c>
      <c r="O1886">
        <v>71</v>
      </c>
      <c r="P1886">
        <v>91</v>
      </c>
      <c r="Q1886">
        <v>0</v>
      </c>
      <c r="R1886">
        <v>0</v>
      </c>
      <c r="S1886" t="s">
        <v>6097</v>
      </c>
      <c r="T1886">
        <v>1750</v>
      </c>
      <c r="U1886" t="s">
        <v>6098</v>
      </c>
      <c r="V1886" t="s">
        <v>6098</v>
      </c>
      <c r="W1886" t="s">
        <v>869</v>
      </c>
      <c r="X1886">
        <v>2665</v>
      </c>
      <c r="Y1886" t="s">
        <v>257</v>
      </c>
      <c r="AA1886">
        <v>187</v>
      </c>
      <c r="AB1886" t="s">
        <v>6099</v>
      </c>
      <c r="AC1886" t="s">
        <v>6097</v>
      </c>
      <c r="AD1886">
        <v>5</v>
      </c>
      <c r="AE1886">
        <v>714283.6</v>
      </c>
      <c r="AF1886">
        <v>6168880.7699999996</v>
      </c>
    </row>
    <row r="1887" spans="1:32" x14ac:dyDescent="0.25">
      <c r="A1887" s="40">
        <v>1885</v>
      </c>
      <c r="B1887" t="s">
        <v>6100</v>
      </c>
      <c r="C1887">
        <v>130</v>
      </c>
      <c r="D1887">
        <v>1999</v>
      </c>
      <c r="E1887">
        <v>0</v>
      </c>
      <c r="F1887">
        <v>4</v>
      </c>
      <c r="H1887">
        <v>1</v>
      </c>
      <c r="J1887">
        <v>1</v>
      </c>
      <c r="K1887" t="s">
        <v>240</v>
      </c>
      <c r="L1887">
        <v>3</v>
      </c>
      <c r="M1887">
        <v>2</v>
      </c>
      <c r="N1887">
        <v>153</v>
      </c>
      <c r="O1887">
        <v>153</v>
      </c>
      <c r="P1887">
        <v>153</v>
      </c>
      <c r="Q1887">
        <v>0</v>
      </c>
      <c r="R1887">
        <v>0</v>
      </c>
      <c r="S1887" t="s">
        <v>6101</v>
      </c>
      <c r="T1887">
        <v>5525</v>
      </c>
      <c r="U1887" t="s">
        <v>5330</v>
      </c>
      <c r="V1887" t="s">
        <v>5330</v>
      </c>
      <c r="W1887" t="s">
        <v>337</v>
      </c>
      <c r="X1887">
        <v>2625</v>
      </c>
      <c r="Y1887" t="s">
        <v>244</v>
      </c>
      <c r="AA1887">
        <v>187</v>
      </c>
      <c r="AB1887" t="s">
        <v>6102</v>
      </c>
      <c r="AC1887" t="s">
        <v>6101</v>
      </c>
      <c r="AD1887">
        <v>5</v>
      </c>
      <c r="AE1887">
        <v>711651.3</v>
      </c>
      <c r="AF1887">
        <v>6172681.4199999999</v>
      </c>
    </row>
    <row r="1888" spans="1:32" x14ac:dyDescent="0.25">
      <c r="A1888" s="40">
        <v>1886</v>
      </c>
      <c r="B1888" t="s">
        <v>6103</v>
      </c>
      <c r="C1888">
        <v>120</v>
      </c>
      <c r="D1888">
        <v>1972</v>
      </c>
      <c r="E1888">
        <v>0</v>
      </c>
      <c r="F1888">
        <v>4</v>
      </c>
      <c r="H1888">
        <v>1</v>
      </c>
      <c r="J1888">
        <v>2</v>
      </c>
      <c r="K1888" t="s">
        <v>260</v>
      </c>
      <c r="M1888">
        <v>1</v>
      </c>
      <c r="N1888">
        <v>143</v>
      </c>
      <c r="O1888">
        <v>143</v>
      </c>
      <c r="P1888">
        <v>143</v>
      </c>
      <c r="Q1888">
        <v>0</v>
      </c>
      <c r="R1888">
        <v>0</v>
      </c>
      <c r="S1888" t="s">
        <v>6104</v>
      </c>
      <c r="T1888">
        <v>6178</v>
      </c>
      <c r="U1888" t="s">
        <v>2647</v>
      </c>
      <c r="V1888" t="s">
        <v>2647</v>
      </c>
      <c r="W1888" t="s">
        <v>1669</v>
      </c>
      <c r="X1888">
        <v>2625</v>
      </c>
      <c r="Y1888" t="s">
        <v>244</v>
      </c>
      <c r="AA1888">
        <v>187</v>
      </c>
      <c r="AB1888" t="s">
        <v>6105</v>
      </c>
      <c r="AC1888" t="s">
        <v>6104</v>
      </c>
      <c r="AD1888">
        <v>5</v>
      </c>
      <c r="AE1888">
        <v>711543.55</v>
      </c>
      <c r="AF1888">
        <v>6171972.1600000001</v>
      </c>
    </row>
    <row r="1889" spans="1:32" x14ac:dyDescent="0.25">
      <c r="A1889" s="40">
        <v>1887</v>
      </c>
      <c r="B1889" t="s">
        <v>6106</v>
      </c>
      <c r="C1889">
        <v>120</v>
      </c>
      <c r="D1889">
        <v>1923</v>
      </c>
      <c r="E1889">
        <v>1961</v>
      </c>
      <c r="F1889">
        <v>5</v>
      </c>
      <c r="H1889">
        <v>2</v>
      </c>
      <c r="J1889">
        <v>2</v>
      </c>
      <c r="K1889" t="s">
        <v>515</v>
      </c>
      <c r="L1889">
        <v>2</v>
      </c>
      <c r="M1889">
        <v>1</v>
      </c>
      <c r="N1889">
        <v>120</v>
      </c>
      <c r="O1889">
        <v>120</v>
      </c>
      <c r="P1889">
        <v>120</v>
      </c>
      <c r="Q1889">
        <v>0</v>
      </c>
      <c r="R1889">
        <v>0</v>
      </c>
      <c r="S1889" t="s">
        <v>6107</v>
      </c>
      <c r="T1889">
        <v>6817</v>
      </c>
      <c r="U1889" t="s">
        <v>2427</v>
      </c>
      <c r="V1889" t="s">
        <v>2427</v>
      </c>
      <c r="W1889" t="s">
        <v>1594</v>
      </c>
      <c r="X1889">
        <v>2665</v>
      </c>
      <c r="Y1889" t="s">
        <v>257</v>
      </c>
      <c r="AA1889">
        <v>187</v>
      </c>
      <c r="AB1889" t="s">
        <v>6108</v>
      </c>
      <c r="AC1889" t="s">
        <v>6107</v>
      </c>
      <c r="AD1889">
        <v>5</v>
      </c>
      <c r="AE1889">
        <v>712895.98</v>
      </c>
      <c r="AF1889">
        <v>6168776.3399999999</v>
      </c>
    </row>
    <row r="1890" spans="1:32" x14ac:dyDescent="0.25">
      <c r="A1890" s="40">
        <v>1888</v>
      </c>
      <c r="B1890" t="s">
        <v>6109</v>
      </c>
      <c r="C1890">
        <v>130</v>
      </c>
      <c r="D1890">
        <v>1978</v>
      </c>
      <c r="E1890">
        <v>0</v>
      </c>
      <c r="F1890">
        <v>4</v>
      </c>
      <c r="H1890">
        <v>1</v>
      </c>
      <c r="J1890">
        <v>1</v>
      </c>
      <c r="K1890" t="s">
        <v>240</v>
      </c>
      <c r="M1890">
        <v>1</v>
      </c>
      <c r="N1890">
        <v>61</v>
      </c>
      <c r="O1890">
        <v>61</v>
      </c>
      <c r="P1890">
        <v>109</v>
      </c>
      <c r="Q1890">
        <v>0</v>
      </c>
      <c r="R1890">
        <v>0</v>
      </c>
      <c r="S1890" t="s">
        <v>6110</v>
      </c>
      <c r="T1890">
        <v>3875</v>
      </c>
      <c r="U1890" t="s">
        <v>4412</v>
      </c>
      <c r="V1890" t="s">
        <v>4412</v>
      </c>
      <c r="W1890" t="s">
        <v>830</v>
      </c>
      <c r="X1890">
        <v>2665</v>
      </c>
      <c r="Y1890" t="s">
        <v>257</v>
      </c>
      <c r="AA1890">
        <v>187</v>
      </c>
      <c r="AB1890" t="s">
        <v>6111</v>
      </c>
      <c r="AC1890" t="s">
        <v>6110</v>
      </c>
      <c r="AD1890">
        <v>5</v>
      </c>
      <c r="AE1890">
        <v>713523.54</v>
      </c>
      <c r="AF1890">
        <v>6169662.4900000002</v>
      </c>
    </row>
    <row r="1891" spans="1:32" x14ac:dyDescent="0.25">
      <c r="A1891" s="40">
        <v>1889</v>
      </c>
      <c r="B1891" t="s">
        <v>6112</v>
      </c>
      <c r="C1891">
        <v>120</v>
      </c>
      <c r="D1891">
        <v>1970</v>
      </c>
      <c r="E1891">
        <v>0</v>
      </c>
      <c r="F1891">
        <v>3</v>
      </c>
      <c r="H1891">
        <v>1</v>
      </c>
      <c r="J1891">
        <v>2</v>
      </c>
      <c r="K1891" t="s">
        <v>260</v>
      </c>
      <c r="M1891">
        <v>1</v>
      </c>
      <c r="N1891">
        <v>144</v>
      </c>
      <c r="O1891">
        <v>144</v>
      </c>
      <c r="P1891">
        <v>144</v>
      </c>
      <c r="Q1891">
        <v>0</v>
      </c>
      <c r="R1891">
        <v>0</v>
      </c>
      <c r="S1891" t="s">
        <v>6113</v>
      </c>
      <c r="T1891">
        <v>6178</v>
      </c>
      <c r="U1891" t="s">
        <v>2647</v>
      </c>
      <c r="V1891" t="s">
        <v>2647</v>
      </c>
      <c r="W1891" t="s">
        <v>2235</v>
      </c>
      <c r="X1891">
        <v>2625</v>
      </c>
      <c r="Y1891" t="s">
        <v>244</v>
      </c>
      <c r="AA1891">
        <v>187</v>
      </c>
      <c r="AB1891" t="s">
        <v>6114</v>
      </c>
      <c r="AC1891" t="s">
        <v>6113</v>
      </c>
      <c r="AD1891">
        <v>5</v>
      </c>
      <c r="AE1891">
        <v>711581.24</v>
      </c>
      <c r="AF1891">
        <v>6172033.3600000003</v>
      </c>
    </row>
    <row r="1892" spans="1:32" x14ac:dyDescent="0.25">
      <c r="A1892" s="40">
        <v>1890</v>
      </c>
      <c r="B1892" t="s">
        <v>6115</v>
      </c>
      <c r="C1892">
        <v>130</v>
      </c>
      <c r="D1892">
        <v>1978</v>
      </c>
      <c r="E1892">
        <v>0</v>
      </c>
      <c r="F1892">
        <v>4</v>
      </c>
      <c r="H1892">
        <v>1</v>
      </c>
      <c r="J1892">
        <v>1</v>
      </c>
      <c r="K1892" t="s">
        <v>240</v>
      </c>
      <c r="M1892">
        <v>1</v>
      </c>
      <c r="N1892">
        <v>61</v>
      </c>
      <c r="O1892">
        <v>61</v>
      </c>
      <c r="P1892">
        <v>109</v>
      </c>
      <c r="Q1892">
        <v>0</v>
      </c>
      <c r="R1892">
        <v>0</v>
      </c>
      <c r="S1892" t="s">
        <v>6116</v>
      </c>
      <c r="T1892">
        <v>7380</v>
      </c>
      <c r="U1892" t="s">
        <v>5196</v>
      </c>
      <c r="V1892" t="s">
        <v>5196</v>
      </c>
      <c r="W1892" t="s">
        <v>421</v>
      </c>
      <c r="X1892">
        <v>2665</v>
      </c>
      <c r="Y1892" t="s">
        <v>257</v>
      </c>
      <c r="AA1892">
        <v>187</v>
      </c>
      <c r="AB1892" t="s">
        <v>6117</v>
      </c>
      <c r="AC1892" t="s">
        <v>6116</v>
      </c>
      <c r="AD1892">
        <v>5</v>
      </c>
      <c r="AE1892">
        <v>713700.31</v>
      </c>
      <c r="AF1892">
        <v>6169609.3200000003</v>
      </c>
    </row>
    <row r="1893" spans="1:32" x14ac:dyDescent="0.25">
      <c r="A1893" s="40">
        <v>1891</v>
      </c>
      <c r="B1893" t="s">
        <v>6118</v>
      </c>
      <c r="C1893">
        <v>120</v>
      </c>
      <c r="D1893">
        <v>1970</v>
      </c>
      <c r="E1893">
        <v>1974</v>
      </c>
      <c r="F1893">
        <v>3</v>
      </c>
      <c r="H1893">
        <v>1</v>
      </c>
      <c r="J1893">
        <v>2</v>
      </c>
      <c r="K1893" t="s">
        <v>260</v>
      </c>
      <c r="L1893">
        <v>2</v>
      </c>
      <c r="M1893">
        <v>1</v>
      </c>
      <c r="N1893">
        <v>138</v>
      </c>
      <c r="O1893">
        <v>138</v>
      </c>
      <c r="P1893">
        <v>138</v>
      </c>
      <c r="Q1893">
        <v>0</v>
      </c>
      <c r="R1893">
        <v>0</v>
      </c>
      <c r="S1893" t="s">
        <v>6119</v>
      </c>
      <c r="T1893">
        <v>7882</v>
      </c>
      <c r="U1893" t="s">
        <v>372</v>
      </c>
      <c r="V1893" t="s">
        <v>372</v>
      </c>
      <c r="W1893" t="s">
        <v>787</v>
      </c>
      <c r="X1893">
        <v>2625</v>
      </c>
      <c r="Y1893" t="s">
        <v>244</v>
      </c>
      <c r="AA1893">
        <v>187</v>
      </c>
      <c r="AB1893" t="s">
        <v>6120</v>
      </c>
      <c r="AC1893" t="s">
        <v>6119</v>
      </c>
      <c r="AD1893">
        <v>5</v>
      </c>
      <c r="AE1893">
        <v>711973.83</v>
      </c>
      <c r="AF1893">
        <v>6171833.5199999996</v>
      </c>
    </row>
    <row r="1894" spans="1:32" x14ac:dyDescent="0.25">
      <c r="A1894" s="40">
        <v>1892</v>
      </c>
      <c r="B1894" t="s">
        <v>6121</v>
      </c>
      <c r="C1894">
        <v>120</v>
      </c>
      <c r="D1894">
        <v>1972</v>
      </c>
      <c r="E1894">
        <v>0</v>
      </c>
      <c r="F1894">
        <v>5</v>
      </c>
      <c r="H1894">
        <v>1</v>
      </c>
      <c r="J1894">
        <v>2</v>
      </c>
      <c r="K1894" t="s">
        <v>260</v>
      </c>
      <c r="L1894">
        <v>90</v>
      </c>
      <c r="M1894">
        <v>1</v>
      </c>
      <c r="N1894">
        <v>143</v>
      </c>
      <c r="O1894">
        <v>143</v>
      </c>
      <c r="P1894">
        <v>143</v>
      </c>
      <c r="Q1894">
        <v>0</v>
      </c>
      <c r="R1894">
        <v>0</v>
      </c>
      <c r="S1894" t="s">
        <v>6122</v>
      </c>
      <c r="T1894">
        <v>6178</v>
      </c>
      <c r="U1894" t="s">
        <v>2647</v>
      </c>
      <c r="V1894" t="s">
        <v>2647</v>
      </c>
      <c r="W1894" t="s">
        <v>935</v>
      </c>
      <c r="X1894">
        <v>2625</v>
      </c>
      <c r="Y1894" t="s">
        <v>244</v>
      </c>
      <c r="AA1894">
        <v>187</v>
      </c>
      <c r="AB1894" t="s">
        <v>6123</v>
      </c>
      <c r="AC1894" t="s">
        <v>6122</v>
      </c>
      <c r="AD1894">
        <v>5</v>
      </c>
      <c r="AE1894">
        <v>711565.57</v>
      </c>
      <c r="AF1894">
        <v>6171849.4500000002</v>
      </c>
    </row>
    <row r="1895" spans="1:32" x14ac:dyDescent="0.25">
      <c r="A1895" s="40">
        <v>1893</v>
      </c>
      <c r="B1895" t="s">
        <v>6124</v>
      </c>
      <c r="C1895">
        <v>130</v>
      </c>
      <c r="D1895">
        <v>1977</v>
      </c>
      <c r="E1895">
        <v>0</v>
      </c>
      <c r="F1895">
        <v>1</v>
      </c>
      <c r="H1895">
        <v>5</v>
      </c>
      <c r="J1895">
        <v>7</v>
      </c>
      <c r="K1895" t="s">
        <v>253</v>
      </c>
      <c r="M1895">
        <v>1</v>
      </c>
      <c r="N1895">
        <v>75</v>
      </c>
      <c r="O1895">
        <v>75</v>
      </c>
      <c r="P1895">
        <v>125</v>
      </c>
      <c r="Q1895">
        <v>0</v>
      </c>
      <c r="R1895">
        <v>0</v>
      </c>
      <c r="S1895" t="s">
        <v>6125</v>
      </c>
      <c r="T1895">
        <v>2556</v>
      </c>
      <c r="U1895" t="s">
        <v>317</v>
      </c>
      <c r="V1895" t="s">
        <v>317</v>
      </c>
      <c r="W1895" t="s">
        <v>1604</v>
      </c>
      <c r="X1895">
        <v>2625</v>
      </c>
      <c r="Y1895" t="s">
        <v>244</v>
      </c>
      <c r="AA1895">
        <v>187</v>
      </c>
      <c r="AB1895" t="s">
        <v>6126</v>
      </c>
      <c r="AC1895" t="s">
        <v>6125</v>
      </c>
      <c r="AD1895">
        <v>5</v>
      </c>
      <c r="AE1895">
        <v>711829.14</v>
      </c>
      <c r="AF1895">
        <v>6172499.9500000002</v>
      </c>
    </row>
    <row r="1896" spans="1:32" x14ac:dyDescent="0.25">
      <c r="A1896" s="40">
        <v>1894</v>
      </c>
      <c r="B1896" t="s">
        <v>6127</v>
      </c>
      <c r="C1896">
        <v>120</v>
      </c>
      <c r="D1896">
        <v>1964</v>
      </c>
      <c r="E1896">
        <v>1996</v>
      </c>
      <c r="F1896">
        <v>3</v>
      </c>
      <c r="H1896">
        <v>1</v>
      </c>
      <c r="J1896">
        <v>2</v>
      </c>
      <c r="K1896" t="s">
        <v>260</v>
      </c>
      <c r="L1896">
        <v>2</v>
      </c>
      <c r="M1896">
        <v>1</v>
      </c>
      <c r="N1896">
        <v>136</v>
      </c>
      <c r="O1896">
        <v>136</v>
      </c>
      <c r="P1896">
        <v>136</v>
      </c>
      <c r="Q1896">
        <v>0</v>
      </c>
      <c r="R1896">
        <v>0</v>
      </c>
      <c r="S1896" t="s">
        <v>6128</v>
      </c>
      <c r="T1896">
        <v>3089</v>
      </c>
      <c r="U1896" t="s">
        <v>5469</v>
      </c>
      <c r="V1896" t="s">
        <v>5469</v>
      </c>
      <c r="W1896" t="s">
        <v>247</v>
      </c>
      <c r="X1896">
        <v>2665</v>
      </c>
      <c r="Y1896" t="s">
        <v>257</v>
      </c>
      <c r="AA1896">
        <v>187</v>
      </c>
      <c r="AB1896" t="s">
        <v>6129</v>
      </c>
      <c r="AC1896" t="s">
        <v>6128</v>
      </c>
      <c r="AD1896">
        <v>5</v>
      </c>
      <c r="AE1896">
        <v>713783.62</v>
      </c>
      <c r="AF1896">
        <v>6168983.3799999999</v>
      </c>
    </row>
    <row r="1897" spans="1:32" x14ac:dyDescent="0.25">
      <c r="A1897" s="40">
        <v>1895</v>
      </c>
      <c r="B1897" t="s">
        <v>6130</v>
      </c>
      <c r="C1897">
        <v>120</v>
      </c>
      <c r="D1897">
        <v>1980</v>
      </c>
      <c r="E1897">
        <v>0</v>
      </c>
      <c r="F1897">
        <v>4</v>
      </c>
      <c r="H1897">
        <v>1</v>
      </c>
      <c r="J1897">
        <v>7</v>
      </c>
      <c r="K1897" t="s">
        <v>253</v>
      </c>
      <c r="L1897">
        <v>2</v>
      </c>
      <c r="M1897">
        <v>1</v>
      </c>
      <c r="N1897">
        <v>115</v>
      </c>
      <c r="O1897">
        <v>115</v>
      </c>
      <c r="P1897">
        <v>115</v>
      </c>
      <c r="Q1897">
        <v>0</v>
      </c>
      <c r="R1897">
        <v>0</v>
      </c>
      <c r="S1897" t="s">
        <v>6131</v>
      </c>
      <c r="T1897">
        <v>426</v>
      </c>
      <c r="U1897" t="s">
        <v>5689</v>
      </c>
      <c r="V1897" t="s">
        <v>5689</v>
      </c>
      <c r="W1897" t="s">
        <v>260</v>
      </c>
      <c r="X1897">
        <v>2665</v>
      </c>
      <c r="Y1897" t="s">
        <v>257</v>
      </c>
      <c r="AA1897">
        <v>187</v>
      </c>
      <c r="AB1897" t="s">
        <v>6132</v>
      </c>
      <c r="AC1897" t="s">
        <v>6131</v>
      </c>
      <c r="AD1897">
        <v>5</v>
      </c>
      <c r="AE1897">
        <v>713549.64</v>
      </c>
      <c r="AF1897">
        <v>6168696.0199999996</v>
      </c>
    </row>
    <row r="1898" spans="1:32" x14ac:dyDescent="0.25">
      <c r="A1898" s="40">
        <v>1896</v>
      </c>
      <c r="B1898" t="s">
        <v>6133</v>
      </c>
      <c r="C1898">
        <v>130</v>
      </c>
      <c r="D1898">
        <v>1978</v>
      </c>
      <c r="E1898">
        <v>0</v>
      </c>
      <c r="F1898">
        <v>4</v>
      </c>
      <c r="H1898">
        <v>1</v>
      </c>
      <c r="J1898">
        <v>1</v>
      </c>
      <c r="K1898" t="s">
        <v>240</v>
      </c>
      <c r="M1898">
        <v>1</v>
      </c>
      <c r="N1898">
        <v>61</v>
      </c>
      <c r="O1898">
        <v>61</v>
      </c>
      <c r="P1898">
        <v>109</v>
      </c>
      <c r="Q1898">
        <v>0</v>
      </c>
      <c r="R1898">
        <v>0</v>
      </c>
      <c r="S1898" t="s">
        <v>6134</v>
      </c>
      <c r="T1898">
        <v>7380</v>
      </c>
      <c r="U1898" t="s">
        <v>5196</v>
      </c>
      <c r="V1898" t="s">
        <v>5196</v>
      </c>
      <c r="W1898" t="s">
        <v>408</v>
      </c>
      <c r="X1898">
        <v>2665</v>
      </c>
      <c r="Y1898" t="s">
        <v>257</v>
      </c>
      <c r="AA1898">
        <v>187</v>
      </c>
      <c r="AB1898" t="s">
        <v>6135</v>
      </c>
      <c r="AC1898" t="s">
        <v>6134</v>
      </c>
      <c r="AD1898">
        <v>5</v>
      </c>
      <c r="AE1898">
        <v>713754.5</v>
      </c>
      <c r="AF1898">
        <v>6169602.3899999997</v>
      </c>
    </row>
    <row r="1899" spans="1:32" x14ac:dyDescent="0.25">
      <c r="A1899" s="40">
        <v>1897</v>
      </c>
      <c r="B1899" t="s">
        <v>6136</v>
      </c>
      <c r="C1899">
        <v>120</v>
      </c>
      <c r="D1899">
        <v>1969</v>
      </c>
      <c r="E1899">
        <v>1982</v>
      </c>
      <c r="F1899">
        <v>4</v>
      </c>
      <c r="H1899">
        <v>1</v>
      </c>
      <c r="J1899">
        <v>2</v>
      </c>
      <c r="K1899" t="s">
        <v>260</v>
      </c>
      <c r="L1899">
        <v>2</v>
      </c>
      <c r="M1899">
        <v>1</v>
      </c>
      <c r="N1899">
        <v>199</v>
      </c>
      <c r="O1899">
        <v>199</v>
      </c>
      <c r="P1899">
        <v>155</v>
      </c>
      <c r="Q1899">
        <v>0</v>
      </c>
      <c r="R1899">
        <v>0</v>
      </c>
      <c r="S1899" t="s">
        <v>6137</v>
      </c>
      <c r="T1899">
        <v>7882</v>
      </c>
      <c r="U1899" t="s">
        <v>372</v>
      </c>
      <c r="V1899" t="s">
        <v>372</v>
      </c>
      <c r="W1899" t="s">
        <v>1057</v>
      </c>
      <c r="X1899">
        <v>2625</v>
      </c>
      <c r="Y1899" t="s">
        <v>244</v>
      </c>
      <c r="AA1899">
        <v>187</v>
      </c>
      <c r="AB1899" t="s">
        <v>6138</v>
      </c>
      <c r="AC1899" t="s">
        <v>6137</v>
      </c>
      <c r="AD1899">
        <v>5</v>
      </c>
      <c r="AE1899">
        <v>711811.93</v>
      </c>
      <c r="AF1899">
        <v>6171762.3700000001</v>
      </c>
    </row>
    <row r="1900" spans="1:32" x14ac:dyDescent="0.25">
      <c r="A1900" s="40">
        <v>1898</v>
      </c>
      <c r="B1900" t="s">
        <v>6139</v>
      </c>
      <c r="C1900">
        <v>120</v>
      </c>
      <c r="D1900">
        <v>1987</v>
      </c>
      <c r="E1900">
        <v>1988</v>
      </c>
      <c r="F1900">
        <v>4</v>
      </c>
      <c r="H1900">
        <v>1</v>
      </c>
      <c r="J1900">
        <v>2</v>
      </c>
      <c r="K1900" t="s">
        <v>260</v>
      </c>
      <c r="L1900">
        <v>80</v>
      </c>
      <c r="M1900">
        <v>1</v>
      </c>
      <c r="N1900">
        <v>107</v>
      </c>
      <c r="O1900">
        <v>107</v>
      </c>
      <c r="P1900">
        <v>158</v>
      </c>
      <c r="Q1900">
        <v>0</v>
      </c>
      <c r="R1900">
        <v>0</v>
      </c>
      <c r="S1900" t="s">
        <v>6140</v>
      </c>
      <c r="T1900">
        <v>5510</v>
      </c>
      <c r="U1900" t="s">
        <v>3897</v>
      </c>
      <c r="V1900" t="s">
        <v>3897</v>
      </c>
      <c r="W1900" t="s">
        <v>413</v>
      </c>
      <c r="X1900">
        <v>2625</v>
      </c>
      <c r="Y1900" t="s">
        <v>244</v>
      </c>
      <c r="AA1900">
        <v>187</v>
      </c>
      <c r="AB1900" t="s">
        <v>6141</v>
      </c>
      <c r="AC1900" t="s">
        <v>6140</v>
      </c>
      <c r="AD1900">
        <v>5</v>
      </c>
      <c r="AE1900">
        <v>711884.76</v>
      </c>
      <c r="AF1900">
        <v>6170333.3300000001</v>
      </c>
    </row>
    <row r="1901" spans="1:32" x14ac:dyDescent="0.25">
      <c r="A1901" s="40">
        <v>1899</v>
      </c>
      <c r="B1901" t="s">
        <v>6142</v>
      </c>
      <c r="C1901">
        <v>120</v>
      </c>
      <c r="D1901">
        <v>2005</v>
      </c>
      <c r="E1901">
        <v>0</v>
      </c>
      <c r="F1901">
        <v>5</v>
      </c>
      <c r="H1901">
        <v>1</v>
      </c>
      <c r="J1901">
        <v>2</v>
      </c>
      <c r="K1901" t="s">
        <v>260</v>
      </c>
      <c r="L1901">
        <v>90</v>
      </c>
      <c r="M1901">
        <v>1</v>
      </c>
      <c r="N1901">
        <v>185</v>
      </c>
      <c r="O1901">
        <v>185</v>
      </c>
      <c r="P1901">
        <v>185</v>
      </c>
      <c r="Q1901">
        <v>0</v>
      </c>
      <c r="R1901">
        <v>0</v>
      </c>
      <c r="S1901" t="s">
        <v>6143</v>
      </c>
      <c r="T1901">
        <v>2343</v>
      </c>
      <c r="U1901" t="s">
        <v>5316</v>
      </c>
      <c r="V1901" t="s">
        <v>5316</v>
      </c>
      <c r="W1901" t="s">
        <v>408</v>
      </c>
      <c r="X1901">
        <v>2665</v>
      </c>
      <c r="Y1901" t="s">
        <v>257</v>
      </c>
      <c r="AA1901">
        <v>187</v>
      </c>
      <c r="AB1901" t="s">
        <v>6144</v>
      </c>
      <c r="AC1901" t="s">
        <v>6143</v>
      </c>
      <c r="AD1901">
        <v>5</v>
      </c>
      <c r="AE1901">
        <v>714108.5</v>
      </c>
      <c r="AF1901">
        <v>6168641.5999999996</v>
      </c>
    </row>
    <row r="1902" spans="1:32" x14ac:dyDescent="0.25">
      <c r="A1902" s="40">
        <v>1900</v>
      </c>
      <c r="B1902" t="s">
        <v>6145</v>
      </c>
      <c r="C1902">
        <v>120</v>
      </c>
      <c r="D1902">
        <v>1963</v>
      </c>
      <c r="E1902">
        <v>0</v>
      </c>
      <c r="F1902">
        <v>3</v>
      </c>
      <c r="H1902">
        <v>1</v>
      </c>
      <c r="J1902">
        <v>2</v>
      </c>
      <c r="K1902" t="s">
        <v>260</v>
      </c>
      <c r="L1902">
        <v>90</v>
      </c>
      <c r="M1902">
        <v>1</v>
      </c>
      <c r="N1902">
        <v>141</v>
      </c>
      <c r="O1902">
        <v>141</v>
      </c>
      <c r="P1902">
        <v>117</v>
      </c>
      <c r="Q1902">
        <v>0</v>
      </c>
      <c r="R1902">
        <v>0</v>
      </c>
      <c r="S1902" t="s">
        <v>6146</v>
      </c>
      <c r="T1902">
        <v>8415</v>
      </c>
      <c r="U1902" t="s">
        <v>4437</v>
      </c>
      <c r="V1902" t="s">
        <v>4437</v>
      </c>
      <c r="W1902" t="s">
        <v>454</v>
      </c>
      <c r="X1902">
        <v>2665</v>
      </c>
      <c r="Y1902" t="s">
        <v>257</v>
      </c>
      <c r="AA1902">
        <v>187</v>
      </c>
      <c r="AB1902" t="s">
        <v>6147</v>
      </c>
      <c r="AC1902" t="s">
        <v>6146</v>
      </c>
      <c r="AD1902">
        <v>5</v>
      </c>
      <c r="AE1902">
        <v>712175.15</v>
      </c>
      <c r="AF1902">
        <v>6169422.8799999999</v>
      </c>
    </row>
    <row r="1903" spans="1:32" x14ac:dyDescent="0.25">
      <c r="A1903" s="40">
        <v>1901</v>
      </c>
      <c r="B1903" t="s">
        <v>6148</v>
      </c>
      <c r="C1903">
        <v>130</v>
      </c>
      <c r="D1903">
        <v>1977</v>
      </c>
      <c r="E1903">
        <v>0</v>
      </c>
      <c r="F1903">
        <v>4</v>
      </c>
      <c r="H1903">
        <v>1</v>
      </c>
      <c r="J1903">
        <v>1</v>
      </c>
      <c r="K1903" t="s">
        <v>240</v>
      </c>
      <c r="M1903">
        <v>1</v>
      </c>
      <c r="N1903">
        <v>58</v>
      </c>
      <c r="O1903">
        <v>58</v>
      </c>
      <c r="P1903">
        <v>102</v>
      </c>
      <c r="Q1903">
        <v>0</v>
      </c>
      <c r="R1903">
        <v>0</v>
      </c>
      <c r="S1903" t="s">
        <v>6149</v>
      </c>
      <c r="T1903">
        <v>275</v>
      </c>
      <c r="U1903" t="s">
        <v>3090</v>
      </c>
      <c r="V1903" t="s">
        <v>3090</v>
      </c>
      <c r="W1903" t="s">
        <v>1555</v>
      </c>
      <c r="X1903">
        <v>2665</v>
      </c>
      <c r="Y1903" t="s">
        <v>257</v>
      </c>
      <c r="AA1903">
        <v>187</v>
      </c>
      <c r="AB1903" t="s">
        <v>6150</v>
      </c>
      <c r="AC1903" t="s">
        <v>6149</v>
      </c>
      <c r="AD1903">
        <v>5</v>
      </c>
      <c r="AE1903">
        <v>713519.53</v>
      </c>
      <c r="AF1903">
        <v>6169571.0300000003</v>
      </c>
    </row>
    <row r="1904" spans="1:32" x14ac:dyDescent="0.25">
      <c r="A1904" s="40">
        <v>1902</v>
      </c>
      <c r="B1904" t="s">
        <v>6151</v>
      </c>
      <c r="C1904">
        <v>130</v>
      </c>
      <c r="D1904">
        <v>1977</v>
      </c>
      <c r="E1904">
        <v>0</v>
      </c>
      <c r="F1904">
        <v>4</v>
      </c>
      <c r="H1904">
        <v>1</v>
      </c>
      <c r="J1904">
        <v>1</v>
      </c>
      <c r="K1904" t="s">
        <v>240</v>
      </c>
      <c r="M1904">
        <v>1</v>
      </c>
      <c r="N1904">
        <v>58</v>
      </c>
      <c r="O1904">
        <v>58</v>
      </c>
      <c r="P1904">
        <v>102</v>
      </c>
      <c r="Q1904">
        <v>0</v>
      </c>
      <c r="R1904">
        <v>0</v>
      </c>
      <c r="S1904" t="s">
        <v>6152</v>
      </c>
      <c r="T1904">
        <v>1075</v>
      </c>
      <c r="U1904" t="s">
        <v>4508</v>
      </c>
      <c r="V1904" t="s">
        <v>4508</v>
      </c>
      <c r="W1904" t="s">
        <v>408</v>
      </c>
      <c r="X1904">
        <v>2665</v>
      </c>
      <c r="Y1904" t="s">
        <v>257</v>
      </c>
      <c r="AA1904">
        <v>187</v>
      </c>
      <c r="AB1904" t="s">
        <v>6153</v>
      </c>
      <c r="AC1904" t="s">
        <v>6152</v>
      </c>
      <c r="AD1904">
        <v>5</v>
      </c>
      <c r="AE1904">
        <v>713594.36</v>
      </c>
      <c r="AF1904">
        <v>6169484.1900000004</v>
      </c>
    </row>
    <row r="1905" spans="1:32" x14ac:dyDescent="0.25">
      <c r="A1905" s="40">
        <v>1903</v>
      </c>
      <c r="B1905" t="s">
        <v>6154</v>
      </c>
      <c r="C1905">
        <v>130</v>
      </c>
      <c r="D1905">
        <v>1978</v>
      </c>
      <c r="E1905">
        <v>0</v>
      </c>
      <c r="F1905">
        <v>1</v>
      </c>
      <c r="H1905">
        <v>5</v>
      </c>
      <c r="J1905">
        <v>1</v>
      </c>
      <c r="K1905" t="s">
        <v>240</v>
      </c>
      <c r="L1905">
        <v>2</v>
      </c>
      <c r="M1905">
        <v>1</v>
      </c>
      <c r="N1905">
        <v>104</v>
      </c>
      <c r="O1905">
        <v>104</v>
      </c>
      <c r="P1905">
        <v>104</v>
      </c>
      <c r="Q1905">
        <v>0</v>
      </c>
      <c r="R1905">
        <v>0</v>
      </c>
      <c r="S1905" t="s">
        <v>6155</v>
      </c>
      <c r="T1905">
        <v>2556</v>
      </c>
      <c r="U1905" t="s">
        <v>317</v>
      </c>
      <c r="V1905" t="s">
        <v>317</v>
      </c>
      <c r="W1905" t="s">
        <v>565</v>
      </c>
      <c r="X1905">
        <v>2625</v>
      </c>
      <c r="Y1905" t="s">
        <v>244</v>
      </c>
      <c r="AA1905">
        <v>187</v>
      </c>
      <c r="AB1905" t="s">
        <v>6156</v>
      </c>
      <c r="AC1905" t="s">
        <v>6155</v>
      </c>
      <c r="AD1905">
        <v>5</v>
      </c>
      <c r="AE1905">
        <v>711796.6</v>
      </c>
      <c r="AF1905">
        <v>6172531.3399999999</v>
      </c>
    </row>
    <row r="1906" spans="1:32" x14ac:dyDescent="0.25">
      <c r="A1906" s="40">
        <v>1904</v>
      </c>
      <c r="B1906" t="s">
        <v>6157</v>
      </c>
      <c r="C1906">
        <v>120</v>
      </c>
      <c r="D1906">
        <v>1969</v>
      </c>
      <c r="E1906">
        <v>0</v>
      </c>
      <c r="F1906">
        <v>2</v>
      </c>
      <c r="H1906">
        <v>1</v>
      </c>
      <c r="J1906">
        <v>2</v>
      </c>
      <c r="K1906" t="s">
        <v>260</v>
      </c>
      <c r="L1906">
        <v>2</v>
      </c>
      <c r="M1906">
        <v>2</v>
      </c>
      <c r="N1906">
        <v>130</v>
      </c>
      <c r="O1906">
        <v>196</v>
      </c>
      <c r="P1906">
        <v>196</v>
      </c>
      <c r="Q1906">
        <v>0</v>
      </c>
      <c r="R1906">
        <v>0</v>
      </c>
      <c r="S1906" t="s">
        <v>6158</v>
      </c>
      <c r="T1906">
        <v>6750</v>
      </c>
      <c r="U1906" t="s">
        <v>4519</v>
      </c>
      <c r="V1906" t="s">
        <v>4519</v>
      </c>
      <c r="W1906" t="s">
        <v>281</v>
      </c>
      <c r="X1906">
        <v>2665</v>
      </c>
      <c r="Y1906" t="s">
        <v>257</v>
      </c>
      <c r="AA1906">
        <v>187</v>
      </c>
      <c r="AB1906" t="s">
        <v>6159</v>
      </c>
      <c r="AC1906" t="s">
        <v>6158</v>
      </c>
      <c r="AD1906">
        <v>5</v>
      </c>
      <c r="AE1906">
        <v>712604.95</v>
      </c>
      <c r="AF1906">
        <v>6168957.1399999997</v>
      </c>
    </row>
    <row r="1907" spans="1:32" x14ac:dyDescent="0.25">
      <c r="A1907" s="40">
        <v>1905</v>
      </c>
      <c r="B1907" t="s">
        <v>6160</v>
      </c>
      <c r="C1907">
        <v>120</v>
      </c>
      <c r="D1907">
        <v>2004</v>
      </c>
      <c r="E1907">
        <v>0</v>
      </c>
      <c r="F1907">
        <v>5</v>
      </c>
      <c r="H1907">
        <v>1</v>
      </c>
      <c r="J1907">
        <v>1</v>
      </c>
      <c r="K1907" t="s">
        <v>240</v>
      </c>
      <c r="M1907">
        <v>1</v>
      </c>
      <c r="N1907">
        <v>235</v>
      </c>
      <c r="O1907">
        <v>235</v>
      </c>
      <c r="P1907">
        <v>180</v>
      </c>
      <c r="Q1907">
        <v>0</v>
      </c>
      <c r="R1907">
        <v>0</v>
      </c>
      <c r="S1907" t="s">
        <v>6161</v>
      </c>
      <c r="T1907">
        <v>6391</v>
      </c>
      <c r="U1907" t="s">
        <v>539</v>
      </c>
      <c r="V1907" t="s">
        <v>539</v>
      </c>
      <c r="W1907" t="s">
        <v>6162</v>
      </c>
      <c r="X1907">
        <v>2625</v>
      </c>
      <c r="Y1907" t="s">
        <v>244</v>
      </c>
      <c r="AA1907">
        <v>187</v>
      </c>
      <c r="AB1907" t="s">
        <v>6163</v>
      </c>
      <c r="AC1907" t="s">
        <v>6161</v>
      </c>
      <c r="AD1907">
        <v>5</v>
      </c>
      <c r="AE1907">
        <v>711221.07</v>
      </c>
      <c r="AF1907">
        <v>6171934.6500000004</v>
      </c>
    </row>
    <row r="1908" spans="1:32" x14ac:dyDescent="0.25">
      <c r="A1908" s="40">
        <v>1906</v>
      </c>
      <c r="B1908" t="s">
        <v>6164</v>
      </c>
      <c r="C1908">
        <v>120</v>
      </c>
      <c r="D1908">
        <v>1964</v>
      </c>
      <c r="E1908">
        <v>0</v>
      </c>
      <c r="F1908">
        <v>3</v>
      </c>
      <c r="H1908">
        <v>1</v>
      </c>
      <c r="J1908">
        <v>2</v>
      </c>
      <c r="K1908" t="s">
        <v>260</v>
      </c>
      <c r="L1908">
        <v>2</v>
      </c>
      <c r="M1908">
        <v>1</v>
      </c>
      <c r="N1908">
        <v>106</v>
      </c>
      <c r="O1908">
        <v>106</v>
      </c>
      <c r="P1908">
        <v>106</v>
      </c>
      <c r="Q1908">
        <v>0</v>
      </c>
      <c r="R1908">
        <v>0</v>
      </c>
      <c r="S1908" t="s">
        <v>6165</v>
      </c>
      <c r="T1908">
        <v>8415</v>
      </c>
      <c r="U1908" t="s">
        <v>4437</v>
      </c>
      <c r="V1908" t="s">
        <v>4437</v>
      </c>
      <c r="W1908" t="s">
        <v>473</v>
      </c>
      <c r="X1908">
        <v>2665</v>
      </c>
      <c r="Y1908" t="s">
        <v>257</v>
      </c>
      <c r="AA1908">
        <v>187</v>
      </c>
      <c r="AB1908" t="s">
        <v>6166</v>
      </c>
      <c r="AC1908" t="s">
        <v>6165</v>
      </c>
      <c r="AD1908">
        <v>5</v>
      </c>
      <c r="AE1908">
        <v>712113.89</v>
      </c>
      <c r="AF1908">
        <v>6169375.9199999999</v>
      </c>
    </row>
    <row r="1909" spans="1:32" x14ac:dyDescent="0.25">
      <c r="A1909" s="40">
        <v>1907</v>
      </c>
      <c r="B1909" t="s">
        <v>6167</v>
      </c>
      <c r="C1909">
        <v>120</v>
      </c>
      <c r="D1909">
        <v>1984</v>
      </c>
      <c r="E1909">
        <v>0</v>
      </c>
      <c r="F1909">
        <v>4</v>
      </c>
      <c r="H1909">
        <v>1</v>
      </c>
      <c r="J1909">
        <v>7</v>
      </c>
      <c r="K1909" t="s">
        <v>253</v>
      </c>
      <c r="L1909">
        <v>2</v>
      </c>
      <c r="M1909">
        <v>1</v>
      </c>
      <c r="N1909">
        <v>130</v>
      </c>
      <c r="O1909">
        <v>130</v>
      </c>
      <c r="P1909">
        <v>130</v>
      </c>
      <c r="Q1909">
        <v>0</v>
      </c>
      <c r="R1909">
        <v>0</v>
      </c>
      <c r="S1909" t="s">
        <v>6168</v>
      </c>
      <c r="T1909">
        <v>8628</v>
      </c>
      <c r="U1909" t="s">
        <v>5882</v>
      </c>
      <c r="V1909" t="s">
        <v>5882</v>
      </c>
      <c r="W1909" t="s">
        <v>247</v>
      </c>
      <c r="X1909">
        <v>2665</v>
      </c>
      <c r="Y1909" t="s">
        <v>257</v>
      </c>
      <c r="AA1909">
        <v>187</v>
      </c>
      <c r="AB1909" t="s">
        <v>6169</v>
      </c>
      <c r="AC1909" t="s">
        <v>6168</v>
      </c>
      <c r="AD1909">
        <v>5</v>
      </c>
      <c r="AE1909">
        <v>713228.7</v>
      </c>
      <c r="AF1909">
        <v>6168675.7699999996</v>
      </c>
    </row>
    <row r="1910" spans="1:32" x14ac:dyDescent="0.25">
      <c r="A1910" s="40">
        <v>1908</v>
      </c>
      <c r="B1910" t="s">
        <v>6170</v>
      </c>
      <c r="C1910">
        <v>120</v>
      </c>
      <c r="D1910">
        <v>1974</v>
      </c>
      <c r="E1910">
        <v>0</v>
      </c>
      <c r="F1910">
        <v>3</v>
      </c>
      <c r="H1910">
        <v>1</v>
      </c>
      <c r="J1910">
        <v>2</v>
      </c>
      <c r="K1910" t="s">
        <v>247</v>
      </c>
      <c r="M1910">
        <v>1</v>
      </c>
      <c r="N1910">
        <v>127</v>
      </c>
      <c r="O1910">
        <v>127</v>
      </c>
      <c r="P1910">
        <v>127</v>
      </c>
      <c r="Q1910">
        <v>0</v>
      </c>
      <c r="R1910">
        <v>0</v>
      </c>
      <c r="S1910" t="s">
        <v>6171</v>
      </c>
      <c r="T1910">
        <v>2343</v>
      </c>
      <c r="U1910" t="s">
        <v>5316</v>
      </c>
      <c r="V1910" t="s">
        <v>5316</v>
      </c>
      <c r="W1910" t="s">
        <v>811</v>
      </c>
      <c r="X1910">
        <v>2665</v>
      </c>
      <c r="Y1910" t="s">
        <v>257</v>
      </c>
      <c r="AA1910">
        <v>187</v>
      </c>
      <c r="AB1910" t="s">
        <v>6172</v>
      </c>
      <c r="AC1910" t="s">
        <v>6171</v>
      </c>
      <c r="AD1910">
        <v>5</v>
      </c>
      <c r="AE1910">
        <v>714063.61</v>
      </c>
      <c r="AF1910">
        <v>6168726.3099999996</v>
      </c>
    </row>
    <row r="1911" spans="1:32" x14ac:dyDescent="0.25">
      <c r="A1911" s="40">
        <v>1909</v>
      </c>
      <c r="B1911" t="s">
        <v>6173</v>
      </c>
      <c r="C1911">
        <v>120</v>
      </c>
      <c r="D1911">
        <v>1942</v>
      </c>
      <c r="E1911">
        <v>1993</v>
      </c>
      <c r="F1911">
        <v>4</v>
      </c>
      <c r="H1911">
        <v>1</v>
      </c>
      <c r="J1911">
        <v>2</v>
      </c>
      <c r="K1911" t="s">
        <v>260</v>
      </c>
      <c r="M1911">
        <v>1</v>
      </c>
      <c r="N1911">
        <v>107</v>
      </c>
      <c r="O1911">
        <v>107</v>
      </c>
      <c r="P1911">
        <v>184</v>
      </c>
      <c r="Q1911">
        <v>0</v>
      </c>
      <c r="R1911">
        <v>0</v>
      </c>
      <c r="S1911" t="s">
        <v>6174</v>
      </c>
      <c r="T1911">
        <v>6497</v>
      </c>
      <c r="U1911" t="s">
        <v>5320</v>
      </c>
      <c r="V1911" t="s">
        <v>5320</v>
      </c>
      <c r="W1911" t="s">
        <v>413</v>
      </c>
      <c r="X1911">
        <v>2665</v>
      </c>
      <c r="Y1911" t="s">
        <v>257</v>
      </c>
      <c r="AA1911">
        <v>187</v>
      </c>
      <c r="AB1911" t="s">
        <v>6175</v>
      </c>
      <c r="AC1911" t="s">
        <v>6174</v>
      </c>
      <c r="AD1911">
        <v>5</v>
      </c>
      <c r="AE1911">
        <v>713903.04</v>
      </c>
      <c r="AF1911">
        <v>6168785.9000000004</v>
      </c>
    </row>
    <row r="1912" spans="1:32" x14ac:dyDescent="0.25">
      <c r="A1912" s="40">
        <v>1910</v>
      </c>
      <c r="B1912" t="s">
        <v>6176</v>
      </c>
      <c r="C1912">
        <v>120</v>
      </c>
      <c r="D1912">
        <v>2010</v>
      </c>
      <c r="E1912">
        <v>0</v>
      </c>
      <c r="F1912">
        <v>4</v>
      </c>
      <c r="H1912">
        <v>1</v>
      </c>
      <c r="J1912">
        <v>2</v>
      </c>
      <c r="K1912" t="s">
        <v>260</v>
      </c>
      <c r="L1912">
        <v>90</v>
      </c>
      <c r="M1912">
        <v>1</v>
      </c>
      <c r="N1912">
        <v>162</v>
      </c>
      <c r="O1912">
        <v>162</v>
      </c>
      <c r="P1912">
        <v>162</v>
      </c>
      <c r="Q1912">
        <v>0</v>
      </c>
      <c r="R1912">
        <v>0</v>
      </c>
      <c r="S1912" t="s">
        <v>6177</v>
      </c>
      <c r="T1912">
        <v>426</v>
      </c>
      <c r="U1912" t="s">
        <v>5689</v>
      </c>
      <c r="V1912" t="s">
        <v>5689</v>
      </c>
      <c r="W1912" t="s">
        <v>247</v>
      </c>
      <c r="X1912">
        <v>2665</v>
      </c>
      <c r="Y1912" t="s">
        <v>257</v>
      </c>
      <c r="AA1912">
        <v>187</v>
      </c>
      <c r="AB1912" t="s">
        <v>6178</v>
      </c>
      <c r="AC1912" t="s">
        <v>6177</v>
      </c>
      <c r="AD1912">
        <v>5</v>
      </c>
      <c r="AE1912">
        <v>713534.22</v>
      </c>
      <c r="AF1912">
        <v>6168760.8200000003</v>
      </c>
    </row>
    <row r="1913" spans="1:32" x14ac:dyDescent="0.25">
      <c r="A1913" s="40">
        <v>1911</v>
      </c>
      <c r="B1913" t="s">
        <v>6179</v>
      </c>
      <c r="C1913">
        <v>130</v>
      </c>
      <c r="D1913">
        <v>1978</v>
      </c>
      <c r="E1913">
        <v>0</v>
      </c>
      <c r="F1913">
        <v>4</v>
      </c>
      <c r="H1913">
        <v>1</v>
      </c>
      <c r="J1913">
        <v>1</v>
      </c>
      <c r="K1913" t="s">
        <v>240</v>
      </c>
      <c r="M1913">
        <v>1</v>
      </c>
      <c r="N1913">
        <v>58</v>
      </c>
      <c r="O1913">
        <v>58</v>
      </c>
      <c r="P1913">
        <v>102</v>
      </c>
      <c r="Q1913">
        <v>0</v>
      </c>
      <c r="R1913">
        <v>0</v>
      </c>
      <c r="S1913" t="s">
        <v>6180</v>
      </c>
      <c r="T1913">
        <v>1075</v>
      </c>
      <c r="U1913" t="s">
        <v>4508</v>
      </c>
      <c r="V1913" t="s">
        <v>4508</v>
      </c>
      <c r="W1913" t="s">
        <v>421</v>
      </c>
      <c r="X1913">
        <v>2665</v>
      </c>
      <c r="Y1913" t="s">
        <v>257</v>
      </c>
      <c r="AA1913">
        <v>187</v>
      </c>
      <c r="AB1913" t="s">
        <v>6181</v>
      </c>
      <c r="AC1913" t="s">
        <v>6180</v>
      </c>
      <c r="AD1913">
        <v>5</v>
      </c>
      <c r="AE1913">
        <v>713617.77</v>
      </c>
      <c r="AF1913">
        <v>6169542.2400000002</v>
      </c>
    </row>
    <row r="1914" spans="1:32" x14ac:dyDescent="0.25">
      <c r="A1914" s="40">
        <v>1912</v>
      </c>
      <c r="B1914" t="s">
        <v>6182</v>
      </c>
      <c r="C1914">
        <v>220</v>
      </c>
      <c r="D1914">
        <v>1757</v>
      </c>
      <c r="E1914">
        <v>1945</v>
      </c>
      <c r="F1914">
        <v>3</v>
      </c>
      <c r="H1914">
        <v>1</v>
      </c>
      <c r="J1914">
        <v>5</v>
      </c>
      <c r="K1914" t="s">
        <v>253</v>
      </c>
      <c r="M1914">
        <v>1</v>
      </c>
      <c r="N1914">
        <v>206</v>
      </c>
      <c r="O1914">
        <v>206</v>
      </c>
      <c r="P1914">
        <v>112</v>
      </c>
      <c r="Q1914">
        <v>150</v>
      </c>
      <c r="R1914">
        <v>0</v>
      </c>
      <c r="S1914" t="s">
        <v>6183</v>
      </c>
      <c r="T1914">
        <v>1750</v>
      </c>
      <c r="U1914" t="s">
        <v>6098</v>
      </c>
      <c r="V1914" t="s">
        <v>6098</v>
      </c>
      <c r="W1914" t="s">
        <v>721</v>
      </c>
      <c r="X1914">
        <v>2665</v>
      </c>
      <c r="Y1914" t="s">
        <v>257</v>
      </c>
      <c r="AA1914">
        <v>187</v>
      </c>
      <c r="AB1914" t="s">
        <v>6184</v>
      </c>
      <c r="AC1914" t="s">
        <v>6183</v>
      </c>
      <c r="AD1914">
        <v>5</v>
      </c>
      <c r="AE1914">
        <v>714268.15</v>
      </c>
      <c r="AF1914">
        <v>6168872.2400000002</v>
      </c>
    </row>
    <row r="1915" spans="1:32" x14ac:dyDescent="0.25">
      <c r="A1915" s="40">
        <v>1913</v>
      </c>
      <c r="B1915" t="s">
        <v>6185</v>
      </c>
      <c r="C1915">
        <v>120</v>
      </c>
      <c r="D1915">
        <v>1999</v>
      </c>
      <c r="E1915">
        <v>0</v>
      </c>
      <c r="F1915">
        <v>4</v>
      </c>
      <c r="H1915">
        <v>1</v>
      </c>
      <c r="J1915">
        <v>1</v>
      </c>
      <c r="K1915" t="s">
        <v>240</v>
      </c>
      <c r="M1915">
        <v>1</v>
      </c>
      <c r="N1915">
        <v>113</v>
      </c>
      <c r="O1915">
        <v>113</v>
      </c>
      <c r="P1915">
        <v>113</v>
      </c>
      <c r="Q1915">
        <v>0</v>
      </c>
      <c r="R1915">
        <v>0</v>
      </c>
      <c r="S1915" t="s">
        <v>6186</v>
      </c>
      <c r="T1915">
        <v>5525</v>
      </c>
      <c r="U1915" t="s">
        <v>5330</v>
      </c>
      <c r="V1915" t="s">
        <v>5330</v>
      </c>
      <c r="W1915" t="s">
        <v>732</v>
      </c>
      <c r="X1915">
        <v>2625</v>
      </c>
      <c r="Y1915" t="s">
        <v>244</v>
      </c>
      <c r="AA1915">
        <v>187</v>
      </c>
      <c r="AB1915" t="s">
        <v>6187</v>
      </c>
      <c r="AC1915" t="s">
        <v>6186</v>
      </c>
      <c r="AD1915">
        <v>5</v>
      </c>
      <c r="AE1915">
        <v>711645.84</v>
      </c>
      <c r="AF1915">
        <v>6172696.9900000002</v>
      </c>
    </row>
    <row r="1916" spans="1:32" x14ac:dyDescent="0.25">
      <c r="A1916" s="40">
        <v>1914</v>
      </c>
      <c r="B1916" t="s">
        <v>6188</v>
      </c>
      <c r="C1916">
        <v>120</v>
      </c>
      <c r="D1916">
        <v>1956</v>
      </c>
      <c r="E1916">
        <v>1983</v>
      </c>
      <c r="F1916">
        <v>4</v>
      </c>
      <c r="H1916">
        <v>1</v>
      </c>
      <c r="J1916">
        <v>2</v>
      </c>
      <c r="K1916" t="s">
        <v>260</v>
      </c>
      <c r="L1916">
        <v>2</v>
      </c>
      <c r="M1916">
        <v>1</v>
      </c>
      <c r="N1916">
        <v>138</v>
      </c>
      <c r="O1916">
        <v>138</v>
      </c>
      <c r="P1916">
        <v>138</v>
      </c>
      <c r="Q1916">
        <v>0</v>
      </c>
      <c r="R1916">
        <v>0</v>
      </c>
      <c r="S1916" t="s">
        <v>6189</v>
      </c>
      <c r="T1916">
        <v>6817</v>
      </c>
      <c r="U1916" t="s">
        <v>2427</v>
      </c>
      <c r="V1916" t="s">
        <v>2427</v>
      </c>
      <c r="W1916" t="s">
        <v>413</v>
      </c>
      <c r="X1916">
        <v>2665</v>
      </c>
      <c r="Y1916" t="s">
        <v>257</v>
      </c>
      <c r="AA1916">
        <v>187</v>
      </c>
      <c r="AB1916" t="s">
        <v>6190</v>
      </c>
      <c r="AC1916" t="s">
        <v>6189</v>
      </c>
      <c r="AD1916">
        <v>5</v>
      </c>
      <c r="AE1916">
        <v>712926.82</v>
      </c>
      <c r="AF1916">
        <v>6168807.4100000001</v>
      </c>
    </row>
    <row r="1917" spans="1:32" x14ac:dyDescent="0.25">
      <c r="A1917" s="40">
        <v>1915</v>
      </c>
      <c r="B1917" t="s">
        <v>6191</v>
      </c>
      <c r="C1917">
        <v>130</v>
      </c>
      <c r="D1917">
        <v>1978</v>
      </c>
      <c r="E1917">
        <v>0</v>
      </c>
      <c r="F1917">
        <v>4</v>
      </c>
      <c r="H1917">
        <v>1</v>
      </c>
      <c r="J1917">
        <v>1</v>
      </c>
      <c r="K1917" t="s">
        <v>240</v>
      </c>
      <c r="M1917">
        <v>1</v>
      </c>
      <c r="N1917">
        <v>61</v>
      </c>
      <c r="O1917">
        <v>61</v>
      </c>
      <c r="P1917">
        <v>109</v>
      </c>
      <c r="Q1917">
        <v>0</v>
      </c>
      <c r="R1917">
        <v>0</v>
      </c>
      <c r="S1917" t="s">
        <v>6192</v>
      </c>
      <c r="T1917">
        <v>7380</v>
      </c>
      <c r="U1917" t="s">
        <v>5196</v>
      </c>
      <c r="V1917" t="s">
        <v>5196</v>
      </c>
      <c r="W1917" t="s">
        <v>281</v>
      </c>
      <c r="X1917">
        <v>2665</v>
      </c>
      <c r="Y1917" t="s">
        <v>257</v>
      </c>
      <c r="AA1917">
        <v>187</v>
      </c>
      <c r="AB1917" t="s">
        <v>6193</v>
      </c>
      <c r="AC1917" t="s">
        <v>6192</v>
      </c>
      <c r="AD1917">
        <v>5</v>
      </c>
      <c r="AE1917">
        <v>713737.28</v>
      </c>
      <c r="AF1917">
        <v>6169591.9299999997</v>
      </c>
    </row>
    <row r="1918" spans="1:32" x14ac:dyDescent="0.25">
      <c r="A1918" s="40">
        <v>1916</v>
      </c>
      <c r="B1918" t="s">
        <v>6194</v>
      </c>
      <c r="C1918">
        <v>220</v>
      </c>
      <c r="D1918">
        <v>1961</v>
      </c>
      <c r="E1918">
        <v>1999</v>
      </c>
      <c r="F1918">
        <v>2</v>
      </c>
      <c r="H1918">
        <v>3</v>
      </c>
      <c r="J1918">
        <v>6</v>
      </c>
      <c r="K1918" t="s">
        <v>247</v>
      </c>
      <c r="M1918">
        <v>2</v>
      </c>
      <c r="N1918">
        <v>837</v>
      </c>
      <c r="O1918">
        <v>954</v>
      </c>
      <c r="P1918">
        <v>120</v>
      </c>
      <c r="Q1918">
        <v>837</v>
      </c>
      <c r="R1918">
        <v>0</v>
      </c>
      <c r="S1918" t="s">
        <v>6195</v>
      </c>
      <c r="T1918">
        <v>9480</v>
      </c>
      <c r="U1918" t="s">
        <v>5343</v>
      </c>
      <c r="V1918" t="s">
        <v>5343</v>
      </c>
      <c r="W1918" t="s">
        <v>935</v>
      </c>
      <c r="X1918">
        <v>2665</v>
      </c>
      <c r="Y1918" t="s">
        <v>257</v>
      </c>
      <c r="AA1918">
        <v>187</v>
      </c>
      <c r="AB1918" t="s">
        <v>6196</v>
      </c>
      <c r="AC1918" t="s">
        <v>6195</v>
      </c>
      <c r="AD1918">
        <v>5</v>
      </c>
      <c r="AE1918">
        <v>712349.8</v>
      </c>
      <c r="AF1918">
        <v>6169552.3700000001</v>
      </c>
    </row>
    <row r="1919" spans="1:32" x14ac:dyDescent="0.25">
      <c r="A1919" s="40">
        <v>1917</v>
      </c>
      <c r="B1919" t="s">
        <v>6197</v>
      </c>
      <c r="C1919">
        <v>130</v>
      </c>
      <c r="D1919">
        <v>1978</v>
      </c>
      <c r="E1919">
        <v>0</v>
      </c>
      <c r="F1919">
        <v>4</v>
      </c>
      <c r="H1919">
        <v>1</v>
      </c>
      <c r="J1919">
        <v>1</v>
      </c>
      <c r="K1919" t="s">
        <v>240</v>
      </c>
      <c r="M1919">
        <v>1</v>
      </c>
      <c r="N1919">
        <v>61</v>
      </c>
      <c r="O1919">
        <v>61</v>
      </c>
      <c r="P1919">
        <v>109</v>
      </c>
      <c r="Q1919">
        <v>0</v>
      </c>
      <c r="R1919">
        <v>0</v>
      </c>
      <c r="S1919" t="s">
        <v>6198</v>
      </c>
      <c r="T1919">
        <v>475</v>
      </c>
      <c r="U1919" t="s">
        <v>6199</v>
      </c>
      <c r="V1919" t="s">
        <v>6199</v>
      </c>
      <c r="W1919" t="s">
        <v>308</v>
      </c>
      <c r="X1919">
        <v>2665</v>
      </c>
      <c r="Y1919" t="s">
        <v>257</v>
      </c>
      <c r="AA1919">
        <v>187</v>
      </c>
      <c r="AB1919" t="s">
        <v>6200</v>
      </c>
      <c r="AC1919" t="s">
        <v>6198</v>
      </c>
      <c r="AD1919">
        <v>5</v>
      </c>
      <c r="AE1919">
        <v>713546.51</v>
      </c>
      <c r="AF1919">
        <v>6169826.1200000001</v>
      </c>
    </row>
    <row r="1920" spans="1:32" x14ac:dyDescent="0.25">
      <c r="A1920" s="40">
        <v>1918</v>
      </c>
      <c r="B1920" t="s">
        <v>6201</v>
      </c>
      <c r="C1920">
        <v>220</v>
      </c>
      <c r="D1920">
        <v>1965</v>
      </c>
      <c r="E1920">
        <v>1973</v>
      </c>
      <c r="F1920">
        <v>2</v>
      </c>
      <c r="H1920">
        <v>6</v>
      </c>
      <c r="J1920">
        <v>2</v>
      </c>
      <c r="K1920" t="s">
        <v>260</v>
      </c>
      <c r="M1920">
        <v>2</v>
      </c>
      <c r="N1920">
        <v>1235</v>
      </c>
      <c r="O1920">
        <v>1585</v>
      </c>
      <c r="P1920">
        <v>0</v>
      </c>
      <c r="Q1920">
        <v>2139</v>
      </c>
      <c r="R1920">
        <v>0</v>
      </c>
      <c r="S1920" t="s">
        <v>6202</v>
      </c>
      <c r="T1920">
        <v>1171</v>
      </c>
      <c r="U1920" t="s">
        <v>6203</v>
      </c>
      <c r="V1920" t="s">
        <v>6203</v>
      </c>
      <c r="W1920" t="s">
        <v>869</v>
      </c>
      <c r="X1920">
        <v>2665</v>
      </c>
      <c r="Y1920" t="s">
        <v>257</v>
      </c>
      <c r="AA1920">
        <v>187</v>
      </c>
      <c r="AB1920" t="s">
        <v>6204</v>
      </c>
      <c r="AC1920" t="s">
        <v>6202</v>
      </c>
      <c r="AD1920">
        <v>5</v>
      </c>
      <c r="AE1920">
        <v>712423.82</v>
      </c>
      <c r="AF1920">
        <v>6169587.71</v>
      </c>
    </row>
    <row r="1921" spans="1:32" x14ac:dyDescent="0.25">
      <c r="A1921" s="40">
        <v>1919</v>
      </c>
      <c r="B1921" t="s">
        <v>6205</v>
      </c>
      <c r="C1921">
        <v>130</v>
      </c>
      <c r="D1921">
        <v>1978</v>
      </c>
      <c r="E1921">
        <v>0</v>
      </c>
      <c r="F1921">
        <v>4</v>
      </c>
      <c r="H1921">
        <v>1</v>
      </c>
      <c r="J1921">
        <v>1</v>
      </c>
      <c r="K1921" t="s">
        <v>240</v>
      </c>
      <c r="M1921">
        <v>1</v>
      </c>
      <c r="N1921">
        <v>61</v>
      </c>
      <c r="O1921">
        <v>61</v>
      </c>
      <c r="P1921">
        <v>109</v>
      </c>
      <c r="Q1921">
        <v>0</v>
      </c>
      <c r="R1921">
        <v>0</v>
      </c>
      <c r="S1921" t="s">
        <v>6206</v>
      </c>
      <c r="T1921">
        <v>7380</v>
      </c>
      <c r="U1921" t="s">
        <v>5196</v>
      </c>
      <c r="V1921" t="s">
        <v>5196</v>
      </c>
      <c r="W1921" t="s">
        <v>1270</v>
      </c>
      <c r="X1921">
        <v>2665</v>
      </c>
      <c r="Y1921" t="s">
        <v>257</v>
      </c>
      <c r="AA1921">
        <v>187</v>
      </c>
      <c r="AB1921" t="s">
        <v>6207</v>
      </c>
      <c r="AC1921" t="s">
        <v>6206</v>
      </c>
      <c r="AD1921">
        <v>5</v>
      </c>
      <c r="AE1921">
        <v>713724.26</v>
      </c>
      <c r="AF1921">
        <v>6169583.9199999999</v>
      </c>
    </row>
    <row r="1922" spans="1:32" x14ac:dyDescent="0.25">
      <c r="A1922" s="40">
        <v>1920</v>
      </c>
      <c r="B1922" t="s">
        <v>6208</v>
      </c>
      <c r="C1922">
        <v>120</v>
      </c>
      <c r="D1922">
        <v>1970</v>
      </c>
      <c r="E1922">
        <v>0</v>
      </c>
      <c r="F1922">
        <v>3</v>
      </c>
      <c r="H1922">
        <v>1</v>
      </c>
      <c r="J1922">
        <v>2</v>
      </c>
      <c r="K1922" t="s">
        <v>260</v>
      </c>
      <c r="M1922">
        <v>1</v>
      </c>
      <c r="N1922">
        <v>114</v>
      </c>
      <c r="O1922">
        <v>114</v>
      </c>
      <c r="P1922">
        <v>114</v>
      </c>
      <c r="Q1922">
        <v>0</v>
      </c>
      <c r="R1922">
        <v>0</v>
      </c>
      <c r="S1922" t="s">
        <v>6209</v>
      </c>
      <c r="T1922">
        <v>6178</v>
      </c>
      <c r="U1922" t="s">
        <v>2647</v>
      </c>
      <c r="V1922" t="s">
        <v>2647</v>
      </c>
      <c r="W1922" t="s">
        <v>714</v>
      </c>
      <c r="X1922">
        <v>2625</v>
      </c>
      <c r="Y1922" t="s">
        <v>244</v>
      </c>
      <c r="AA1922">
        <v>187</v>
      </c>
      <c r="AB1922" t="s">
        <v>6210</v>
      </c>
      <c r="AC1922" t="s">
        <v>6209</v>
      </c>
      <c r="AD1922">
        <v>5</v>
      </c>
      <c r="AE1922">
        <v>711651.2</v>
      </c>
      <c r="AF1922">
        <v>6171667.21</v>
      </c>
    </row>
    <row r="1923" spans="1:32" x14ac:dyDescent="0.25">
      <c r="A1923" s="40">
        <v>1921</v>
      </c>
      <c r="B1923" t="s">
        <v>6211</v>
      </c>
      <c r="C1923">
        <v>130</v>
      </c>
      <c r="D1923">
        <v>1978</v>
      </c>
      <c r="E1923">
        <v>0</v>
      </c>
      <c r="F1923">
        <v>1</v>
      </c>
      <c r="H1923">
        <v>5</v>
      </c>
      <c r="J1923">
        <v>1</v>
      </c>
      <c r="K1923" t="s">
        <v>240</v>
      </c>
      <c r="L1923">
        <v>90</v>
      </c>
      <c r="M1923">
        <v>1</v>
      </c>
      <c r="N1923">
        <v>75</v>
      </c>
      <c r="O1923">
        <v>75</v>
      </c>
      <c r="P1923">
        <v>125</v>
      </c>
      <c r="Q1923">
        <v>0</v>
      </c>
      <c r="R1923">
        <v>0</v>
      </c>
      <c r="S1923" t="s">
        <v>6212</v>
      </c>
      <c r="T1923">
        <v>2556</v>
      </c>
      <c r="U1923" t="s">
        <v>317</v>
      </c>
      <c r="V1923" t="s">
        <v>317</v>
      </c>
      <c r="W1923" t="s">
        <v>341</v>
      </c>
      <c r="X1923">
        <v>2625</v>
      </c>
      <c r="Y1923" t="s">
        <v>244</v>
      </c>
      <c r="AA1923">
        <v>187</v>
      </c>
      <c r="AB1923" t="s">
        <v>6213</v>
      </c>
      <c r="AC1923" t="s">
        <v>6212</v>
      </c>
      <c r="AD1923">
        <v>5</v>
      </c>
      <c r="AE1923">
        <v>711759.89</v>
      </c>
      <c r="AF1923">
        <v>6172565.0599999996</v>
      </c>
    </row>
    <row r="1924" spans="1:32" x14ac:dyDescent="0.25">
      <c r="A1924" s="40">
        <v>1922</v>
      </c>
      <c r="B1924" t="s">
        <v>6214</v>
      </c>
      <c r="C1924">
        <v>120</v>
      </c>
      <c r="D1924">
        <v>1958</v>
      </c>
      <c r="E1924">
        <v>0</v>
      </c>
      <c r="F1924">
        <v>2</v>
      </c>
      <c r="H1924">
        <v>6</v>
      </c>
      <c r="J1924">
        <v>2</v>
      </c>
      <c r="K1924" t="s">
        <v>260</v>
      </c>
      <c r="M1924">
        <v>1</v>
      </c>
      <c r="N1924">
        <v>102</v>
      </c>
      <c r="O1924">
        <v>102</v>
      </c>
      <c r="P1924">
        <v>102</v>
      </c>
      <c r="Q1924">
        <v>0</v>
      </c>
      <c r="R1924">
        <v>0</v>
      </c>
      <c r="S1924" t="s">
        <v>6215</v>
      </c>
      <c r="T1924">
        <v>2876</v>
      </c>
      <c r="U1924" t="s">
        <v>3107</v>
      </c>
      <c r="V1924" t="s">
        <v>3107</v>
      </c>
      <c r="W1924" t="s">
        <v>473</v>
      </c>
      <c r="X1924">
        <v>2665</v>
      </c>
      <c r="Y1924" t="s">
        <v>257</v>
      </c>
      <c r="AA1924">
        <v>187</v>
      </c>
      <c r="AB1924" t="s">
        <v>6216</v>
      </c>
      <c r="AC1924" t="s">
        <v>6215</v>
      </c>
      <c r="AD1924">
        <v>5</v>
      </c>
      <c r="AE1924">
        <v>714083.14</v>
      </c>
      <c r="AF1924">
        <v>6169164.4100000001</v>
      </c>
    </row>
    <row r="1925" spans="1:32" x14ac:dyDescent="0.25">
      <c r="A1925" s="40">
        <v>1923</v>
      </c>
      <c r="B1925" t="s">
        <v>6217</v>
      </c>
      <c r="C1925">
        <v>130</v>
      </c>
      <c r="D1925">
        <v>1978</v>
      </c>
      <c r="E1925">
        <v>0</v>
      </c>
      <c r="F1925">
        <v>4</v>
      </c>
      <c r="H1925">
        <v>1</v>
      </c>
      <c r="J1925">
        <v>1</v>
      </c>
      <c r="K1925" t="s">
        <v>240</v>
      </c>
      <c r="M1925">
        <v>1</v>
      </c>
      <c r="N1925">
        <v>63</v>
      </c>
      <c r="O1925">
        <v>63</v>
      </c>
      <c r="P1925">
        <v>112</v>
      </c>
      <c r="Q1925">
        <v>0</v>
      </c>
      <c r="R1925">
        <v>0</v>
      </c>
      <c r="S1925" t="s">
        <v>6218</v>
      </c>
      <c r="T1925">
        <v>3875</v>
      </c>
      <c r="U1925" t="s">
        <v>4412</v>
      </c>
      <c r="V1925" t="s">
        <v>4412</v>
      </c>
      <c r="W1925" t="s">
        <v>573</v>
      </c>
      <c r="X1925">
        <v>2665</v>
      </c>
      <c r="Y1925" t="s">
        <v>257</v>
      </c>
      <c r="AA1925">
        <v>187</v>
      </c>
      <c r="AB1925" t="s">
        <v>6219</v>
      </c>
      <c r="AC1925" t="s">
        <v>6218</v>
      </c>
      <c r="AD1925">
        <v>5</v>
      </c>
      <c r="AE1925">
        <v>713497.79</v>
      </c>
      <c r="AF1925">
        <v>6169686.8700000001</v>
      </c>
    </row>
    <row r="1926" spans="1:32" x14ac:dyDescent="0.25">
      <c r="A1926" s="40">
        <v>1924</v>
      </c>
      <c r="B1926" t="s">
        <v>6220</v>
      </c>
      <c r="C1926">
        <v>130</v>
      </c>
      <c r="D1926">
        <v>1978</v>
      </c>
      <c r="E1926">
        <v>0</v>
      </c>
      <c r="F1926">
        <v>4</v>
      </c>
      <c r="H1926">
        <v>1</v>
      </c>
      <c r="J1926">
        <v>1</v>
      </c>
      <c r="K1926" t="s">
        <v>240</v>
      </c>
      <c r="M1926">
        <v>1</v>
      </c>
      <c r="N1926">
        <v>61</v>
      </c>
      <c r="O1926">
        <v>61</v>
      </c>
      <c r="P1926">
        <v>109</v>
      </c>
      <c r="Q1926">
        <v>0</v>
      </c>
      <c r="R1926">
        <v>0</v>
      </c>
      <c r="S1926" t="s">
        <v>6221</v>
      </c>
      <c r="T1926">
        <v>7375</v>
      </c>
      <c r="U1926" t="s">
        <v>4405</v>
      </c>
      <c r="V1926" t="s">
        <v>4405</v>
      </c>
      <c r="W1926" t="s">
        <v>393</v>
      </c>
      <c r="X1926">
        <v>2665</v>
      </c>
      <c r="Y1926" t="s">
        <v>257</v>
      </c>
      <c r="AA1926">
        <v>187</v>
      </c>
      <c r="AB1926" t="s">
        <v>6222</v>
      </c>
      <c r="AC1926" t="s">
        <v>6221</v>
      </c>
      <c r="AD1926">
        <v>5</v>
      </c>
      <c r="AE1926">
        <v>713733.66</v>
      </c>
      <c r="AF1926">
        <v>6169528.9199999999</v>
      </c>
    </row>
    <row r="1927" spans="1:32" x14ac:dyDescent="0.25">
      <c r="A1927" s="40">
        <v>1925</v>
      </c>
      <c r="B1927" t="s">
        <v>6223</v>
      </c>
      <c r="C1927">
        <v>120</v>
      </c>
      <c r="D1927">
        <v>1969</v>
      </c>
      <c r="E1927">
        <v>0</v>
      </c>
      <c r="F1927">
        <v>3</v>
      </c>
      <c r="H1927">
        <v>1</v>
      </c>
      <c r="J1927">
        <v>2</v>
      </c>
      <c r="K1927" t="s">
        <v>260</v>
      </c>
      <c r="L1927">
        <v>90</v>
      </c>
      <c r="M1927">
        <v>1</v>
      </c>
      <c r="N1927">
        <v>154</v>
      </c>
      <c r="O1927">
        <v>154</v>
      </c>
      <c r="P1927">
        <v>154</v>
      </c>
      <c r="Q1927">
        <v>0</v>
      </c>
      <c r="R1927">
        <v>0</v>
      </c>
      <c r="S1927" t="s">
        <v>6224</v>
      </c>
      <c r="T1927">
        <v>7882</v>
      </c>
      <c r="U1927" t="s">
        <v>372</v>
      </c>
      <c r="V1927" t="s">
        <v>372</v>
      </c>
      <c r="W1927" t="s">
        <v>927</v>
      </c>
      <c r="X1927">
        <v>2625</v>
      </c>
      <c r="Y1927" t="s">
        <v>244</v>
      </c>
      <c r="AA1927">
        <v>187</v>
      </c>
      <c r="AB1927" t="s">
        <v>6225</v>
      </c>
      <c r="AC1927" t="s">
        <v>6224</v>
      </c>
      <c r="AD1927">
        <v>5</v>
      </c>
      <c r="AE1927">
        <v>711970.09</v>
      </c>
      <c r="AF1927">
        <v>6171736.9000000004</v>
      </c>
    </row>
    <row r="1928" spans="1:32" x14ac:dyDescent="0.25">
      <c r="A1928" s="40">
        <v>1926</v>
      </c>
      <c r="B1928" t="s">
        <v>6226</v>
      </c>
      <c r="C1928">
        <v>130</v>
      </c>
      <c r="D1928">
        <v>1978</v>
      </c>
      <c r="E1928">
        <v>0</v>
      </c>
      <c r="F1928">
        <v>4</v>
      </c>
      <c r="H1928">
        <v>1</v>
      </c>
      <c r="J1928">
        <v>1</v>
      </c>
      <c r="K1928" t="s">
        <v>240</v>
      </c>
      <c r="M1928">
        <v>1</v>
      </c>
      <c r="N1928">
        <v>63</v>
      </c>
      <c r="O1928">
        <v>63</v>
      </c>
      <c r="P1928">
        <v>112</v>
      </c>
      <c r="Q1928">
        <v>0</v>
      </c>
      <c r="R1928">
        <v>0</v>
      </c>
      <c r="S1928" t="s">
        <v>6227</v>
      </c>
      <c r="T1928">
        <v>3875</v>
      </c>
      <c r="U1928" t="s">
        <v>4412</v>
      </c>
      <c r="V1928" t="s">
        <v>4412</v>
      </c>
      <c r="W1928" t="s">
        <v>323</v>
      </c>
      <c r="X1928">
        <v>2665</v>
      </c>
      <c r="Y1928" t="s">
        <v>257</v>
      </c>
      <c r="AA1928">
        <v>187</v>
      </c>
      <c r="AB1928" t="s">
        <v>6228</v>
      </c>
      <c r="AC1928" t="s">
        <v>6227</v>
      </c>
      <c r="AD1928">
        <v>5</v>
      </c>
      <c r="AE1928">
        <v>713541.27</v>
      </c>
      <c r="AF1928">
        <v>6169713.5899999999</v>
      </c>
    </row>
    <row r="1929" spans="1:32" x14ac:dyDescent="0.25">
      <c r="A1929" s="40">
        <v>1927</v>
      </c>
      <c r="B1929" t="s">
        <v>6229</v>
      </c>
      <c r="C1929">
        <v>130</v>
      </c>
      <c r="D1929">
        <v>1999</v>
      </c>
      <c r="E1929">
        <v>0</v>
      </c>
      <c r="F1929">
        <v>4</v>
      </c>
      <c r="H1929">
        <v>1</v>
      </c>
      <c r="J1929">
        <v>1</v>
      </c>
      <c r="K1929" t="s">
        <v>240</v>
      </c>
      <c r="M1929">
        <v>1</v>
      </c>
      <c r="N1929">
        <v>152</v>
      </c>
      <c r="O1929">
        <v>152</v>
      </c>
      <c r="P1929">
        <v>152</v>
      </c>
      <c r="Q1929">
        <v>0</v>
      </c>
      <c r="R1929">
        <v>0</v>
      </c>
      <c r="S1929" t="s">
        <v>6230</v>
      </c>
      <c r="T1929">
        <v>5525</v>
      </c>
      <c r="U1929" t="s">
        <v>5330</v>
      </c>
      <c r="V1929" t="s">
        <v>5330</v>
      </c>
      <c r="W1929" t="s">
        <v>569</v>
      </c>
      <c r="X1929">
        <v>2625</v>
      </c>
      <c r="Y1929" t="s">
        <v>244</v>
      </c>
      <c r="AA1929">
        <v>187</v>
      </c>
      <c r="AB1929" t="s">
        <v>6231</v>
      </c>
      <c r="AC1929" t="s">
        <v>6230</v>
      </c>
      <c r="AD1929">
        <v>5</v>
      </c>
      <c r="AE1929">
        <v>711659.1</v>
      </c>
      <c r="AF1929">
        <v>6172649.5700000003</v>
      </c>
    </row>
    <row r="1930" spans="1:32" x14ac:dyDescent="0.25">
      <c r="A1930" s="40">
        <v>1928</v>
      </c>
      <c r="B1930" t="s">
        <v>6232</v>
      </c>
      <c r="C1930">
        <v>120</v>
      </c>
      <c r="D1930">
        <v>1974</v>
      </c>
      <c r="E1930">
        <v>0</v>
      </c>
      <c r="F1930">
        <v>3</v>
      </c>
      <c r="H1930">
        <v>1</v>
      </c>
      <c r="J1930">
        <v>2</v>
      </c>
      <c r="K1930" t="s">
        <v>247</v>
      </c>
      <c r="M1930">
        <v>1</v>
      </c>
      <c r="N1930">
        <v>165</v>
      </c>
      <c r="O1930">
        <v>165</v>
      </c>
      <c r="P1930">
        <v>165</v>
      </c>
      <c r="Q1930">
        <v>0</v>
      </c>
      <c r="R1930">
        <v>0</v>
      </c>
      <c r="S1930" t="s">
        <v>6233</v>
      </c>
      <c r="T1930">
        <v>6178</v>
      </c>
      <c r="U1930" t="s">
        <v>2647</v>
      </c>
      <c r="V1930" t="s">
        <v>2647</v>
      </c>
      <c r="W1930" t="s">
        <v>2367</v>
      </c>
      <c r="X1930">
        <v>2625</v>
      </c>
      <c r="Y1930" t="s">
        <v>244</v>
      </c>
      <c r="AA1930">
        <v>187</v>
      </c>
      <c r="AB1930" t="s">
        <v>6234</v>
      </c>
      <c r="AC1930" t="s">
        <v>6233</v>
      </c>
      <c r="AD1930">
        <v>5</v>
      </c>
      <c r="AE1930">
        <v>711520.06</v>
      </c>
      <c r="AF1930">
        <v>6171933.3200000003</v>
      </c>
    </row>
    <row r="1931" spans="1:32" x14ac:dyDescent="0.25">
      <c r="A1931" s="40">
        <v>1929</v>
      </c>
      <c r="B1931" t="s">
        <v>6235</v>
      </c>
      <c r="C1931">
        <v>120</v>
      </c>
      <c r="D1931">
        <v>1980</v>
      </c>
      <c r="E1931">
        <v>0</v>
      </c>
      <c r="F1931">
        <v>4</v>
      </c>
      <c r="H1931">
        <v>1</v>
      </c>
      <c r="J1931">
        <v>7</v>
      </c>
      <c r="K1931" t="s">
        <v>253</v>
      </c>
      <c r="L1931">
        <v>2</v>
      </c>
      <c r="M1931">
        <v>1</v>
      </c>
      <c r="N1931">
        <v>121</v>
      </c>
      <c r="O1931">
        <v>121</v>
      </c>
      <c r="P1931">
        <v>121</v>
      </c>
      <c r="Q1931">
        <v>0</v>
      </c>
      <c r="R1931">
        <v>0</v>
      </c>
      <c r="S1931" t="s">
        <v>6236</v>
      </c>
      <c r="T1931">
        <v>8628</v>
      </c>
      <c r="U1931" t="s">
        <v>5882</v>
      </c>
      <c r="V1931" t="s">
        <v>5882</v>
      </c>
      <c r="W1931" t="s">
        <v>569</v>
      </c>
      <c r="X1931">
        <v>2665</v>
      </c>
      <c r="Y1931" t="s">
        <v>257</v>
      </c>
      <c r="AA1931">
        <v>187</v>
      </c>
      <c r="AB1931" t="s">
        <v>6237</v>
      </c>
      <c r="AC1931" t="s">
        <v>6236</v>
      </c>
      <c r="AD1931">
        <v>5</v>
      </c>
      <c r="AE1931">
        <v>713223.63</v>
      </c>
      <c r="AF1931">
        <v>6168594.4199999999</v>
      </c>
    </row>
    <row r="1932" spans="1:32" x14ac:dyDescent="0.25">
      <c r="A1932" s="40">
        <v>1930</v>
      </c>
      <c r="B1932" t="s">
        <v>6238</v>
      </c>
      <c r="C1932">
        <v>130</v>
      </c>
      <c r="D1932">
        <v>1962</v>
      </c>
      <c r="E1932">
        <v>0</v>
      </c>
      <c r="F1932">
        <v>3</v>
      </c>
      <c r="H1932">
        <v>2</v>
      </c>
      <c r="J1932">
        <v>2</v>
      </c>
      <c r="K1932" t="s">
        <v>247</v>
      </c>
      <c r="M1932">
        <v>1</v>
      </c>
      <c r="N1932">
        <v>86</v>
      </c>
      <c r="O1932">
        <v>86</v>
      </c>
      <c r="P1932">
        <v>86</v>
      </c>
      <c r="Q1932">
        <v>0</v>
      </c>
      <c r="R1932">
        <v>0</v>
      </c>
      <c r="S1932" t="s">
        <v>6239</v>
      </c>
      <c r="T1932">
        <v>7349</v>
      </c>
      <c r="U1932" t="s">
        <v>3232</v>
      </c>
      <c r="V1932" t="s">
        <v>3232</v>
      </c>
      <c r="W1932" t="s">
        <v>519</v>
      </c>
      <c r="X1932">
        <v>2665</v>
      </c>
      <c r="Y1932" t="s">
        <v>257</v>
      </c>
      <c r="AA1932">
        <v>187</v>
      </c>
      <c r="AB1932" t="s">
        <v>6240</v>
      </c>
      <c r="AC1932" t="s">
        <v>6239</v>
      </c>
      <c r="AD1932">
        <v>5</v>
      </c>
      <c r="AE1932">
        <v>713499.32</v>
      </c>
      <c r="AF1932">
        <v>6168911.9699999997</v>
      </c>
    </row>
    <row r="1933" spans="1:32" x14ac:dyDescent="0.25">
      <c r="A1933" s="40">
        <v>1931</v>
      </c>
      <c r="B1933" t="s">
        <v>6241</v>
      </c>
      <c r="C1933">
        <v>130</v>
      </c>
      <c r="D1933">
        <v>1978</v>
      </c>
      <c r="E1933">
        <v>0</v>
      </c>
      <c r="F1933">
        <v>4</v>
      </c>
      <c r="H1933">
        <v>1</v>
      </c>
      <c r="J1933">
        <v>1</v>
      </c>
      <c r="K1933" t="s">
        <v>240</v>
      </c>
      <c r="M1933">
        <v>1</v>
      </c>
      <c r="N1933">
        <v>63</v>
      </c>
      <c r="O1933">
        <v>63</v>
      </c>
      <c r="P1933">
        <v>112</v>
      </c>
      <c r="Q1933">
        <v>0</v>
      </c>
      <c r="R1933">
        <v>0</v>
      </c>
      <c r="S1933" t="s">
        <v>6242</v>
      </c>
      <c r="T1933">
        <v>3875</v>
      </c>
      <c r="U1933" t="s">
        <v>4412</v>
      </c>
      <c r="V1933" t="s">
        <v>4412</v>
      </c>
      <c r="W1933" t="s">
        <v>260</v>
      </c>
      <c r="X1933">
        <v>2665</v>
      </c>
      <c r="Y1933" t="s">
        <v>257</v>
      </c>
      <c r="AA1933">
        <v>187</v>
      </c>
      <c r="AB1933" t="s">
        <v>6243</v>
      </c>
      <c r="AC1933" t="s">
        <v>6242</v>
      </c>
      <c r="AD1933">
        <v>5</v>
      </c>
      <c r="AE1933">
        <v>713465.97</v>
      </c>
      <c r="AF1933">
        <v>6169759.9100000001</v>
      </c>
    </row>
    <row r="1934" spans="1:32" x14ac:dyDescent="0.25">
      <c r="A1934" s="40">
        <v>1932</v>
      </c>
      <c r="B1934" t="s">
        <v>6244</v>
      </c>
      <c r="C1934">
        <v>120</v>
      </c>
      <c r="D1934">
        <v>1986</v>
      </c>
      <c r="E1934">
        <v>0</v>
      </c>
      <c r="F1934">
        <v>4</v>
      </c>
      <c r="H1934">
        <v>1</v>
      </c>
      <c r="J1934">
        <v>2</v>
      </c>
      <c r="K1934" t="s">
        <v>260</v>
      </c>
      <c r="M1934">
        <v>1</v>
      </c>
      <c r="N1934">
        <v>109</v>
      </c>
      <c r="O1934">
        <v>109</v>
      </c>
      <c r="P1934">
        <v>188</v>
      </c>
      <c r="Q1934">
        <v>0</v>
      </c>
      <c r="R1934">
        <v>0</v>
      </c>
      <c r="S1934" t="s">
        <v>6245</v>
      </c>
      <c r="T1934">
        <v>5510</v>
      </c>
      <c r="U1934" t="s">
        <v>3897</v>
      </c>
      <c r="V1934" t="s">
        <v>3897</v>
      </c>
      <c r="W1934" t="s">
        <v>811</v>
      </c>
      <c r="X1934">
        <v>2625</v>
      </c>
      <c r="Y1934" t="s">
        <v>244</v>
      </c>
      <c r="AA1934">
        <v>187</v>
      </c>
      <c r="AB1934" t="s">
        <v>6246</v>
      </c>
      <c r="AC1934" t="s">
        <v>6245</v>
      </c>
      <c r="AD1934">
        <v>5</v>
      </c>
      <c r="AE1934">
        <v>711904.33</v>
      </c>
      <c r="AF1934">
        <v>6170386.2999999998</v>
      </c>
    </row>
    <row r="1935" spans="1:32" x14ac:dyDescent="0.25">
      <c r="A1935" s="40">
        <v>1933</v>
      </c>
      <c r="B1935" t="s">
        <v>6247</v>
      </c>
      <c r="C1935">
        <v>120</v>
      </c>
      <c r="D1935">
        <v>1975</v>
      </c>
      <c r="E1935">
        <v>0</v>
      </c>
      <c r="F1935">
        <v>3</v>
      </c>
      <c r="H1935">
        <v>1</v>
      </c>
      <c r="J1935">
        <v>2</v>
      </c>
      <c r="K1935" t="s">
        <v>260</v>
      </c>
      <c r="M1935">
        <v>1</v>
      </c>
      <c r="N1935">
        <v>157</v>
      </c>
      <c r="O1935">
        <v>157</v>
      </c>
      <c r="P1935">
        <v>157</v>
      </c>
      <c r="Q1935">
        <v>0</v>
      </c>
      <c r="R1935">
        <v>0</v>
      </c>
      <c r="S1935" t="s">
        <v>6248</v>
      </c>
      <c r="T1935">
        <v>6178</v>
      </c>
      <c r="U1935" t="s">
        <v>2647</v>
      </c>
      <c r="V1935" t="s">
        <v>2647</v>
      </c>
      <c r="W1935" t="s">
        <v>466</v>
      </c>
      <c r="X1935">
        <v>2625</v>
      </c>
      <c r="Y1935" t="s">
        <v>244</v>
      </c>
      <c r="AA1935">
        <v>187</v>
      </c>
      <c r="AB1935" t="s">
        <v>6249</v>
      </c>
      <c r="AC1935" t="s">
        <v>6248</v>
      </c>
      <c r="AD1935">
        <v>5</v>
      </c>
      <c r="AE1935">
        <v>711546.85</v>
      </c>
      <c r="AF1935">
        <v>6171795.7199999997</v>
      </c>
    </row>
    <row r="1936" spans="1:32" x14ac:dyDescent="0.25">
      <c r="A1936" s="40">
        <v>1934</v>
      </c>
      <c r="B1936" t="s">
        <v>6250</v>
      </c>
      <c r="C1936">
        <v>140</v>
      </c>
      <c r="D1936">
        <v>1969</v>
      </c>
      <c r="E1936">
        <v>0</v>
      </c>
      <c r="F1936">
        <v>2</v>
      </c>
      <c r="H1936">
        <v>6</v>
      </c>
      <c r="J1936">
        <v>1</v>
      </c>
      <c r="K1936" t="s">
        <v>240</v>
      </c>
      <c r="M1936">
        <v>6</v>
      </c>
      <c r="N1936">
        <v>730</v>
      </c>
      <c r="O1936">
        <v>4380</v>
      </c>
      <c r="P1936">
        <v>4380</v>
      </c>
      <c r="Q1936">
        <v>0</v>
      </c>
      <c r="R1936">
        <v>0</v>
      </c>
      <c r="S1936" t="s">
        <v>6251</v>
      </c>
      <c r="T1936">
        <v>9267</v>
      </c>
      <c r="U1936" t="s">
        <v>2485</v>
      </c>
      <c r="V1936" t="s">
        <v>2485</v>
      </c>
      <c r="W1936" t="s">
        <v>1113</v>
      </c>
      <c r="X1936">
        <v>2665</v>
      </c>
      <c r="Y1936" t="s">
        <v>257</v>
      </c>
      <c r="AA1936">
        <v>187</v>
      </c>
      <c r="AB1936" t="s">
        <v>5834</v>
      </c>
      <c r="AC1936" t="s">
        <v>6251</v>
      </c>
      <c r="AD1936">
        <v>5</v>
      </c>
      <c r="AE1936">
        <v>712721.83</v>
      </c>
      <c r="AF1936">
        <v>6169654.6699999999</v>
      </c>
    </row>
    <row r="1937" spans="1:32" x14ac:dyDescent="0.25">
      <c r="A1937" s="40">
        <v>1935</v>
      </c>
      <c r="B1937" t="s">
        <v>6252</v>
      </c>
      <c r="C1937">
        <v>130</v>
      </c>
      <c r="D1937">
        <v>1978</v>
      </c>
      <c r="E1937">
        <v>0</v>
      </c>
      <c r="F1937">
        <v>4</v>
      </c>
      <c r="H1937">
        <v>1</v>
      </c>
      <c r="J1937">
        <v>1</v>
      </c>
      <c r="K1937" t="s">
        <v>240</v>
      </c>
      <c r="M1937">
        <v>1</v>
      </c>
      <c r="N1937">
        <v>61</v>
      </c>
      <c r="O1937">
        <v>61</v>
      </c>
      <c r="P1937">
        <v>109</v>
      </c>
      <c r="Q1937">
        <v>0</v>
      </c>
      <c r="R1937">
        <v>0</v>
      </c>
      <c r="S1937" t="s">
        <v>6253</v>
      </c>
      <c r="T1937">
        <v>7375</v>
      </c>
      <c r="U1937" t="s">
        <v>4405</v>
      </c>
      <c r="V1937" t="s">
        <v>4405</v>
      </c>
      <c r="W1937" t="s">
        <v>268</v>
      </c>
      <c r="X1937">
        <v>2665</v>
      </c>
      <c r="Y1937" t="s">
        <v>257</v>
      </c>
      <c r="AA1937">
        <v>187</v>
      </c>
      <c r="AB1937" t="s">
        <v>6254</v>
      </c>
      <c r="AC1937" t="s">
        <v>6253</v>
      </c>
      <c r="AD1937">
        <v>5</v>
      </c>
      <c r="AE1937">
        <v>713730.73</v>
      </c>
      <c r="AF1937">
        <v>6169533.6500000004</v>
      </c>
    </row>
    <row r="1938" spans="1:32" x14ac:dyDescent="0.25">
      <c r="A1938" s="40">
        <v>1936</v>
      </c>
      <c r="B1938" t="s">
        <v>6255</v>
      </c>
      <c r="C1938">
        <v>120</v>
      </c>
      <c r="D1938">
        <v>1970</v>
      </c>
      <c r="E1938">
        <v>2012</v>
      </c>
      <c r="F1938">
        <v>4</v>
      </c>
      <c r="H1938">
        <v>1</v>
      </c>
      <c r="J1938">
        <v>2</v>
      </c>
      <c r="K1938" t="s">
        <v>260</v>
      </c>
      <c r="L1938">
        <v>2</v>
      </c>
      <c r="M1938">
        <v>1</v>
      </c>
      <c r="N1938">
        <v>201</v>
      </c>
      <c r="O1938">
        <v>201</v>
      </c>
      <c r="P1938">
        <v>174</v>
      </c>
      <c r="Q1938">
        <v>0</v>
      </c>
      <c r="R1938">
        <v>0</v>
      </c>
      <c r="S1938" t="s">
        <v>6256</v>
      </c>
      <c r="T1938">
        <v>7882</v>
      </c>
      <c r="U1938" t="s">
        <v>372</v>
      </c>
      <c r="V1938" t="s">
        <v>372</v>
      </c>
      <c r="W1938" t="s">
        <v>250</v>
      </c>
      <c r="X1938">
        <v>2625</v>
      </c>
      <c r="Y1938" t="s">
        <v>244</v>
      </c>
      <c r="AA1938">
        <v>187</v>
      </c>
      <c r="AB1938" t="s">
        <v>6257</v>
      </c>
      <c r="AC1938" t="s">
        <v>6256</v>
      </c>
      <c r="AD1938">
        <v>5</v>
      </c>
      <c r="AE1938">
        <v>711881.96</v>
      </c>
      <c r="AF1938">
        <v>6171736.4800000004</v>
      </c>
    </row>
    <row r="1939" spans="1:32" x14ac:dyDescent="0.25">
      <c r="A1939" s="40">
        <v>1937</v>
      </c>
      <c r="B1939" t="s">
        <v>6258</v>
      </c>
      <c r="C1939">
        <v>130</v>
      </c>
      <c r="D1939">
        <v>1978</v>
      </c>
      <c r="E1939">
        <v>1993</v>
      </c>
      <c r="F1939">
        <v>4</v>
      </c>
      <c r="H1939">
        <v>1</v>
      </c>
      <c r="J1939">
        <v>1</v>
      </c>
      <c r="K1939" t="s">
        <v>240</v>
      </c>
      <c r="M1939">
        <v>1</v>
      </c>
      <c r="N1939">
        <v>63</v>
      </c>
      <c r="O1939">
        <v>61</v>
      </c>
      <c r="P1939">
        <v>109</v>
      </c>
      <c r="Q1939">
        <v>0</v>
      </c>
      <c r="R1939">
        <v>0</v>
      </c>
      <c r="S1939" t="s">
        <v>6259</v>
      </c>
      <c r="T1939">
        <v>7380</v>
      </c>
      <c r="U1939" t="s">
        <v>5196</v>
      </c>
      <c r="V1939" t="s">
        <v>5196</v>
      </c>
      <c r="W1939" t="s">
        <v>441</v>
      </c>
      <c r="X1939">
        <v>2665</v>
      </c>
      <c r="Y1939" t="s">
        <v>257</v>
      </c>
      <c r="AA1939">
        <v>187</v>
      </c>
      <c r="AB1939" t="s">
        <v>6260</v>
      </c>
      <c r="AC1939" t="s">
        <v>6259</v>
      </c>
      <c r="AD1939">
        <v>5</v>
      </c>
      <c r="AE1939">
        <v>713774.43</v>
      </c>
      <c r="AF1939">
        <v>6169614.5599999996</v>
      </c>
    </row>
    <row r="1940" spans="1:32" x14ac:dyDescent="0.25">
      <c r="A1940" s="40">
        <v>1938</v>
      </c>
      <c r="B1940" t="s">
        <v>6261</v>
      </c>
      <c r="C1940">
        <v>120</v>
      </c>
      <c r="D1940">
        <v>2013</v>
      </c>
      <c r="E1940">
        <v>0</v>
      </c>
      <c r="F1940">
        <v>4</v>
      </c>
      <c r="H1940">
        <v>1</v>
      </c>
      <c r="J1940">
        <v>2</v>
      </c>
      <c r="K1940" t="s">
        <v>260</v>
      </c>
      <c r="L1940">
        <v>90</v>
      </c>
      <c r="M1940">
        <v>1</v>
      </c>
      <c r="N1940">
        <v>168</v>
      </c>
      <c r="O1940">
        <v>168</v>
      </c>
      <c r="P1940">
        <v>168</v>
      </c>
      <c r="Q1940">
        <v>0</v>
      </c>
      <c r="R1940">
        <v>0</v>
      </c>
      <c r="S1940" t="s">
        <v>6262</v>
      </c>
      <c r="T1940">
        <v>9480</v>
      </c>
      <c r="U1940" t="s">
        <v>5343</v>
      </c>
      <c r="V1940" t="s">
        <v>5343</v>
      </c>
      <c r="W1940" t="s">
        <v>256</v>
      </c>
      <c r="X1940">
        <v>2665</v>
      </c>
      <c r="Y1940" t="s">
        <v>257</v>
      </c>
      <c r="AA1940">
        <v>187</v>
      </c>
      <c r="AB1940" t="s">
        <v>6263</v>
      </c>
      <c r="AC1940" t="s">
        <v>6262</v>
      </c>
      <c r="AD1940">
        <v>5</v>
      </c>
      <c r="AE1940">
        <v>712660.57</v>
      </c>
      <c r="AF1940">
        <v>6169165.6100000003</v>
      </c>
    </row>
    <row r="1941" spans="1:32" x14ac:dyDescent="0.25">
      <c r="A1941" s="40">
        <v>1939</v>
      </c>
      <c r="B1941" t="s">
        <v>6264</v>
      </c>
      <c r="C1941">
        <v>130</v>
      </c>
      <c r="D1941">
        <v>1999</v>
      </c>
      <c r="E1941">
        <v>0</v>
      </c>
      <c r="F1941">
        <v>4</v>
      </c>
      <c r="H1941">
        <v>1</v>
      </c>
      <c r="J1941">
        <v>1</v>
      </c>
      <c r="K1941" t="s">
        <v>240</v>
      </c>
      <c r="M1941">
        <v>1</v>
      </c>
      <c r="N1941">
        <v>122</v>
      </c>
      <c r="O1941">
        <v>122</v>
      </c>
      <c r="P1941">
        <v>122</v>
      </c>
      <c r="Q1941">
        <v>0</v>
      </c>
      <c r="R1941">
        <v>0</v>
      </c>
      <c r="S1941" t="s">
        <v>6265</v>
      </c>
      <c r="T1941">
        <v>5525</v>
      </c>
      <c r="U1941" t="s">
        <v>5330</v>
      </c>
      <c r="V1941" t="s">
        <v>5330</v>
      </c>
      <c r="W1941" t="s">
        <v>260</v>
      </c>
      <c r="X1941">
        <v>2625</v>
      </c>
      <c r="Y1941" t="s">
        <v>244</v>
      </c>
      <c r="AA1941">
        <v>187</v>
      </c>
      <c r="AB1941" t="s">
        <v>6266</v>
      </c>
      <c r="AC1941" t="s">
        <v>6265</v>
      </c>
      <c r="AD1941">
        <v>5</v>
      </c>
      <c r="AE1941">
        <v>711628.88</v>
      </c>
      <c r="AF1941">
        <v>6172628.54</v>
      </c>
    </row>
    <row r="1942" spans="1:32" x14ac:dyDescent="0.25">
      <c r="A1942" s="40">
        <v>1940</v>
      </c>
      <c r="B1942" t="s">
        <v>6267</v>
      </c>
      <c r="C1942">
        <v>130</v>
      </c>
      <c r="D1942">
        <v>1977</v>
      </c>
      <c r="E1942">
        <v>0</v>
      </c>
      <c r="F1942">
        <v>1</v>
      </c>
      <c r="H1942">
        <v>5</v>
      </c>
      <c r="J1942">
        <v>7</v>
      </c>
      <c r="K1942" t="s">
        <v>253</v>
      </c>
      <c r="M1942">
        <v>1</v>
      </c>
      <c r="N1942">
        <v>75</v>
      </c>
      <c r="O1942">
        <v>75</v>
      </c>
      <c r="P1942">
        <v>124</v>
      </c>
      <c r="Q1942">
        <v>0</v>
      </c>
      <c r="R1942">
        <v>0</v>
      </c>
      <c r="S1942" t="s">
        <v>6268</v>
      </c>
      <c r="T1942">
        <v>2556</v>
      </c>
      <c r="U1942" t="s">
        <v>317</v>
      </c>
      <c r="V1942" t="s">
        <v>317</v>
      </c>
      <c r="W1942" t="s">
        <v>2215</v>
      </c>
      <c r="X1942">
        <v>2625</v>
      </c>
      <c r="Y1942" t="s">
        <v>244</v>
      </c>
      <c r="AA1942">
        <v>187</v>
      </c>
      <c r="AB1942" t="s">
        <v>6269</v>
      </c>
      <c r="AC1942" t="s">
        <v>6268</v>
      </c>
      <c r="AD1942">
        <v>5</v>
      </c>
      <c r="AE1942">
        <v>711779.63</v>
      </c>
      <c r="AF1942">
        <v>6172488.4000000004</v>
      </c>
    </row>
    <row r="1943" spans="1:32" x14ac:dyDescent="0.25">
      <c r="A1943" s="40">
        <v>1941</v>
      </c>
      <c r="B1943" t="s">
        <v>6270</v>
      </c>
      <c r="C1943">
        <v>120</v>
      </c>
      <c r="D1943">
        <v>1966</v>
      </c>
      <c r="E1943">
        <v>0</v>
      </c>
      <c r="F1943">
        <v>1</v>
      </c>
      <c r="H1943">
        <v>1</v>
      </c>
      <c r="J1943">
        <v>2</v>
      </c>
      <c r="K1943" t="s">
        <v>260</v>
      </c>
      <c r="L1943">
        <v>2</v>
      </c>
      <c r="M1943">
        <v>1</v>
      </c>
      <c r="N1943">
        <v>108</v>
      </c>
      <c r="O1943">
        <v>108</v>
      </c>
      <c r="P1943">
        <v>108</v>
      </c>
      <c r="Q1943">
        <v>0</v>
      </c>
      <c r="R1943">
        <v>0</v>
      </c>
      <c r="S1943" t="s">
        <v>6271</v>
      </c>
      <c r="T1943">
        <v>3089</v>
      </c>
      <c r="U1943" t="s">
        <v>5469</v>
      </c>
      <c r="V1943" t="s">
        <v>5469</v>
      </c>
      <c r="W1943" t="s">
        <v>408</v>
      </c>
      <c r="X1943">
        <v>2665</v>
      </c>
      <c r="Y1943" t="s">
        <v>257</v>
      </c>
      <c r="AA1943">
        <v>187</v>
      </c>
      <c r="AB1943" t="s">
        <v>6272</v>
      </c>
      <c r="AC1943" t="s">
        <v>6271</v>
      </c>
      <c r="AD1943">
        <v>5</v>
      </c>
      <c r="AE1943">
        <v>713840.04</v>
      </c>
      <c r="AF1943">
        <v>6168953.3899999997</v>
      </c>
    </row>
    <row r="1944" spans="1:32" x14ac:dyDescent="0.25">
      <c r="A1944" s="40">
        <v>1942</v>
      </c>
      <c r="B1944" t="s">
        <v>6273</v>
      </c>
      <c r="C1944">
        <v>120</v>
      </c>
      <c r="D1944">
        <v>1986</v>
      </c>
      <c r="E1944">
        <v>0</v>
      </c>
      <c r="F1944">
        <v>4</v>
      </c>
      <c r="H1944">
        <v>1</v>
      </c>
      <c r="J1944">
        <v>7</v>
      </c>
      <c r="K1944" t="s">
        <v>253</v>
      </c>
      <c r="L1944">
        <v>2</v>
      </c>
      <c r="M1944">
        <v>1</v>
      </c>
      <c r="N1944">
        <v>141</v>
      </c>
      <c r="O1944">
        <v>141</v>
      </c>
      <c r="P1944">
        <v>141</v>
      </c>
      <c r="Q1944">
        <v>0</v>
      </c>
      <c r="R1944">
        <v>0</v>
      </c>
      <c r="S1944" t="s">
        <v>6274</v>
      </c>
      <c r="T1944">
        <v>6750</v>
      </c>
      <c r="U1944" t="s">
        <v>4519</v>
      </c>
      <c r="V1944" t="s">
        <v>4519</v>
      </c>
      <c r="W1944" t="s">
        <v>935</v>
      </c>
      <c r="X1944">
        <v>2665</v>
      </c>
      <c r="Y1944" t="s">
        <v>257</v>
      </c>
      <c r="AA1944">
        <v>187</v>
      </c>
      <c r="AB1944" t="s">
        <v>6275</v>
      </c>
      <c r="AC1944" t="s">
        <v>6274</v>
      </c>
      <c r="AD1944">
        <v>5</v>
      </c>
      <c r="AE1944">
        <v>712478.26</v>
      </c>
      <c r="AF1944">
        <v>6168911.9000000004</v>
      </c>
    </row>
    <row r="1945" spans="1:32" x14ac:dyDescent="0.25">
      <c r="A1945" s="40">
        <v>1943</v>
      </c>
      <c r="B1945" t="s">
        <v>6276</v>
      </c>
      <c r="C1945">
        <v>130</v>
      </c>
      <c r="D1945">
        <v>1977</v>
      </c>
      <c r="E1945">
        <v>0</v>
      </c>
      <c r="F1945">
        <v>1</v>
      </c>
      <c r="H1945">
        <v>5</v>
      </c>
      <c r="J1945">
        <v>1</v>
      </c>
      <c r="K1945" t="s">
        <v>240</v>
      </c>
      <c r="L1945">
        <v>2</v>
      </c>
      <c r="M1945">
        <v>1</v>
      </c>
      <c r="N1945">
        <v>128</v>
      </c>
      <c r="O1945">
        <v>128</v>
      </c>
      <c r="P1945">
        <v>128</v>
      </c>
      <c r="Q1945">
        <v>0</v>
      </c>
      <c r="R1945">
        <v>0</v>
      </c>
      <c r="S1945" t="s">
        <v>6277</v>
      </c>
      <c r="T1945">
        <v>2556</v>
      </c>
      <c r="U1945" t="s">
        <v>317</v>
      </c>
      <c r="V1945" t="s">
        <v>317</v>
      </c>
      <c r="W1945" t="s">
        <v>1971</v>
      </c>
      <c r="X1945">
        <v>2625</v>
      </c>
      <c r="Y1945" t="s">
        <v>244</v>
      </c>
      <c r="AA1945">
        <v>187</v>
      </c>
      <c r="AB1945" t="s">
        <v>6278</v>
      </c>
      <c r="AC1945" t="s">
        <v>6277</v>
      </c>
      <c r="AD1945">
        <v>5</v>
      </c>
      <c r="AE1945">
        <v>711893.41</v>
      </c>
      <c r="AF1945">
        <v>6172420.3600000003</v>
      </c>
    </row>
    <row r="1946" spans="1:32" x14ac:dyDescent="0.25">
      <c r="A1946" s="40">
        <v>1944</v>
      </c>
      <c r="B1946" t="s">
        <v>6279</v>
      </c>
      <c r="C1946">
        <v>120</v>
      </c>
      <c r="D1946">
        <v>1969</v>
      </c>
      <c r="E1946">
        <v>0</v>
      </c>
      <c r="F1946">
        <v>3</v>
      </c>
      <c r="H1946">
        <v>1</v>
      </c>
      <c r="J1946">
        <v>2</v>
      </c>
      <c r="K1946" t="s">
        <v>260</v>
      </c>
      <c r="M1946">
        <v>1</v>
      </c>
      <c r="N1946">
        <v>127</v>
      </c>
      <c r="O1946">
        <v>127</v>
      </c>
      <c r="P1946">
        <v>127</v>
      </c>
      <c r="Q1946">
        <v>0</v>
      </c>
      <c r="R1946">
        <v>0</v>
      </c>
      <c r="S1946" t="s">
        <v>6280</v>
      </c>
      <c r="T1946">
        <v>3089</v>
      </c>
      <c r="U1946" t="s">
        <v>5469</v>
      </c>
      <c r="V1946" t="s">
        <v>5469</v>
      </c>
      <c r="W1946" t="s">
        <v>421</v>
      </c>
      <c r="X1946">
        <v>2665</v>
      </c>
      <c r="Y1946" t="s">
        <v>257</v>
      </c>
      <c r="AA1946">
        <v>187</v>
      </c>
      <c r="AB1946" t="s">
        <v>6281</v>
      </c>
      <c r="AC1946" t="s">
        <v>6280</v>
      </c>
      <c r="AD1946">
        <v>5</v>
      </c>
      <c r="AE1946">
        <v>713992.45</v>
      </c>
      <c r="AF1946">
        <v>6168949.1299999999</v>
      </c>
    </row>
    <row r="1947" spans="1:32" x14ac:dyDescent="0.25">
      <c r="A1947" s="40">
        <v>1945</v>
      </c>
      <c r="B1947" t="s">
        <v>6282</v>
      </c>
      <c r="C1947">
        <v>120</v>
      </c>
      <c r="D1947">
        <v>1958</v>
      </c>
      <c r="E1947">
        <v>2010</v>
      </c>
      <c r="F1947">
        <v>2</v>
      </c>
      <c r="H1947">
        <v>1</v>
      </c>
      <c r="I1947">
        <v>5</v>
      </c>
      <c r="J1947">
        <v>2</v>
      </c>
      <c r="K1947" t="s">
        <v>260</v>
      </c>
      <c r="L1947">
        <v>2</v>
      </c>
      <c r="M1947">
        <v>1</v>
      </c>
      <c r="N1947">
        <v>256</v>
      </c>
      <c r="O1947">
        <v>256</v>
      </c>
      <c r="P1947">
        <v>208</v>
      </c>
      <c r="Q1947">
        <v>0</v>
      </c>
      <c r="R1947">
        <v>0</v>
      </c>
      <c r="S1947" t="s">
        <v>6283</v>
      </c>
      <c r="T1947">
        <v>4793</v>
      </c>
      <c r="U1947" t="s">
        <v>6284</v>
      </c>
      <c r="V1947" t="s">
        <v>6284</v>
      </c>
      <c r="W1947" t="s">
        <v>515</v>
      </c>
      <c r="X1947">
        <v>2665</v>
      </c>
      <c r="Y1947" t="s">
        <v>257</v>
      </c>
      <c r="AA1947">
        <v>187</v>
      </c>
      <c r="AB1947" t="s">
        <v>6285</v>
      </c>
      <c r="AC1947" t="s">
        <v>6283</v>
      </c>
      <c r="AD1947">
        <v>5</v>
      </c>
      <c r="AE1947">
        <v>712360.15</v>
      </c>
      <c r="AF1947">
        <v>6169281.6500000004</v>
      </c>
    </row>
    <row r="1948" spans="1:32" x14ac:dyDescent="0.25">
      <c r="A1948" s="40">
        <v>1946</v>
      </c>
      <c r="B1948" t="s">
        <v>6286</v>
      </c>
      <c r="C1948">
        <v>120</v>
      </c>
      <c r="D1948">
        <v>1909</v>
      </c>
      <c r="E1948">
        <v>1978</v>
      </c>
      <c r="F1948">
        <v>4</v>
      </c>
      <c r="H1948">
        <v>1</v>
      </c>
      <c r="J1948">
        <v>2</v>
      </c>
      <c r="K1948" t="s">
        <v>260</v>
      </c>
      <c r="L1948">
        <v>2</v>
      </c>
      <c r="M1948">
        <v>1</v>
      </c>
      <c r="N1948">
        <v>99</v>
      </c>
      <c r="O1948">
        <v>99</v>
      </c>
      <c r="P1948">
        <v>135</v>
      </c>
      <c r="Q1948">
        <v>0</v>
      </c>
      <c r="R1948">
        <v>0</v>
      </c>
      <c r="S1948" t="s">
        <v>6287</v>
      </c>
      <c r="T1948">
        <v>1750</v>
      </c>
      <c r="U1948" t="s">
        <v>6098</v>
      </c>
      <c r="V1948" t="s">
        <v>6098</v>
      </c>
      <c r="W1948" t="s">
        <v>253</v>
      </c>
      <c r="X1948">
        <v>2665</v>
      </c>
      <c r="Y1948" t="s">
        <v>257</v>
      </c>
      <c r="AA1948">
        <v>187</v>
      </c>
      <c r="AB1948" t="s">
        <v>6288</v>
      </c>
      <c r="AC1948" t="s">
        <v>6287</v>
      </c>
      <c r="AD1948">
        <v>5</v>
      </c>
      <c r="AE1948">
        <v>714297.35</v>
      </c>
      <c r="AF1948">
        <v>6168825.0099999998</v>
      </c>
    </row>
    <row r="1949" spans="1:32" x14ac:dyDescent="0.25">
      <c r="A1949" s="40">
        <v>1947</v>
      </c>
      <c r="B1949" t="s">
        <v>6289</v>
      </c>
      <c r="C1949">
        <v>120</v>
      </c>
      <c r="D1949">
        <v>1976</v>
      </c>
      <c r="E1949">
        <v>0</v>
      </c>
      <c r="F1949">
        <v>90</v>
      </c>
      <c r="H1949">
        <v>1</v>
      </c>
      <c r="J1949">
        <v>2</v>
      </c>
      <c r="K1949" t="s">
        <v>260</v>
      </c>
      <c r="M1949">
        <v>1</v>
      </c>
      <c r="N1949">
        <v>140</v>
      </c>
      <c r="O1949">
        <v>140</v>
      </c>
      <c r="P1949">
        <v>140</v>
      </c>
      <c r="Q1949">
        <v>0</v>
      </c>
      <c r="R1949">
        <v>0</v>
      </c>
      <c r="S1949" t="s">
        <v>6290</v>
      </c>
      <c r="T1949">
        <v>5539</v>
      </c>
      <c r="U1949" t="s">
        <v>6009</v>
      </c>
      <c r="V1949" t="s">
        <v>6009</v>
      </c>
      <c r="W1949" t="s">
        <v>732</v>
      </c>
      <c r="X1949">
        <v>2665</v>
      </c>
      <c r="Y1949" t="s">
        <v>257</v>
      </c>
      <c r="AA1949">
        <v>187</v>
      </c>
      <c r="AB1949" t="s">
        <v>6291</v>
      </c>
      <c r="AC1949" t="s">
        <v>6290</v>
      </c>
      <c r="AD1949">
        <v>5</v>
      </c>
      <c r="AE1949">
        <v>712256.23</v>
      </c>
      <c r="AF1949">
        <v>6169339.6299999999</v>
      </c>
    </row>
    <row r="1950" spans="1:32" x14ac:dyDescent="0.25">
      <c r="A1950" s="40">
        <v>1948</v>
      </c>
      <c r="B1950" t="s">
        <v>6292</v>
      </c>
      <c r="C1950">
        <v>130</v>
      </c>
      <c r="D1950">
        <v>1978</v>
      </c>
      <c r="E1950">
        <v>0</v>
      </c>
      <c r="F1950">
        <v>4</v>
      </c>
      <c r="H1950">
        <v>1</v>
      </c>
      <c r="J1950">
        <v>1</v>
      </c>
      <c r="K1950" t="s">
        <v>240</v>
      </c>
      <c r="M1950">
        <v>1</v>
      </c>
      <c r="N1950">
        <v>58</v>
      </c>
      <c r="O1950">
        <v>58</v>
      </c>
      <c r="P1950">
        <v>102</v>
      </c>
      <c r="Q1950">
        <v>0</v>
      </c>
      <c r="R1950">
        <v>0</v>
      </c>
      <c r="S1950" t="s">
        <v>6293</v>
      </c>
      <c r="T1950">
        <v>1075</v>
      </c>
      <c r="U1950" t="s">
        <v>4508</v>
      </c>
      <c r="V1950" t="s">
        <v>4508</v>
      </c>
      <c r="W1950" t="s">
        <v>413</v>
      </c>
      <c r="X1950">
        <v>2665</v>
      </c>
      <c r="Y1950" t="s">
        <v>257</v>
      </c>
      <c r="AA1950">
        <v>187</v>
      </c>
      <c r="AB1950" t="s">
        <v>6294</v>
      </c>
      <c r="AC1950" t="s">
        <v>6293</v>
      </c>
      <c r="AD1950">
        <v>5</v>
      </c>
      <c r="AE1950">
        <v>713651.05</v>
      </c>
      <c r="AF1950">
        <v>6169466.4199999999</v>
      </c>
    </row>
    <row r="1951" spans="1:32" x14ac:dyDescent="0.25">
      <c r="A1951" s="40">
        <v>1949</v>
      </c>
      <c r="B1951" t="s">
        <v>6295</v>
      </c>
      <c r="C1951">
        <v>120</v>
      </c>
      <c r="D1951">
        <v>1972</v>
      </c>
      <c r="E1951">
        <v>1982</v>
      </c>
      <c r="F1951">
        <v>4</v>
      </c>
      <c r="H1951">
        <v>1</v>
      </c>
      <c r="J1951">
        <v>2</v>
      </c>
      <c r="K1951" t="s">
        <v>260</v>
      </c>
      <c r="M1951">
        <v>1</v>
      </c>
      <c r="N1951">
        <v>170</v>
      </c>
      <c r="O1951">
        <v>170</v>
      </c>
      <c r="P1951">
        <v>143</v>
      </c>
      <c r="Q1951">
        <v>0</v>
      </c>
      <c r="R1951">
        <v>0</v>
      </c>
      <c r="S1951" t="s">
        <v>6296</v>
      </c>
      <c r="T1951">
        <v>6178</v>
      </c>
      <c r="U1951" t="s">
        <v>2647</v>
      </c>
      <c r="V1951" t="s">
        <v>2647</v>
      </c>
      <c r="W1951" t="s">
        <v>2764</v>
      </c>
      <c r="X1951">
        <v>2625</v>
      </c>
      <c r="Y1951" t="s">
        <v>244</v>
      </c>
      <c r="AA1951">
        <v>187</v>
      </c>
      <c r="AB1951" t="s">
        <v>6297</v>
      </c>
      <c r="AC1951" t="s">
        <v>6296</v>
      </c>
      <c r="AD1951">
        <v>5</v>
      </c>
      <c r="AE1951">
        <v>711545.41</v>
      </c>
      <c r="AF1951">
        <v>6171849.2400000002</v>
      </c>
    </row>
    <row r="1952" spans="1:32" x14ac:dyDescent="0.25">
      <c r="A1952" s="40">
        <v>1950</v>
      </c>
      <c r="B1952" t="s">
        <v>6298</v>
      </c>
      <c r="C1952">
        <v>120</v>
      </c>
      <c r="D1952">
        <v>1957</v>
      </c>
      <c r="E1952">
        <v>1968</v>
      </c>
      <c r="F1952">
        <v>5</v>
      </c>
      <c r="H1952">
        <v>1</v>
      </c>
      <c r="J1952">
        <v>2</v>
      </c>
      <c r="K1952" t="s">
        <v>260</v>
      </c>
      <c r="M1952">
        <v>1</v>
      </c>
      <c r="N1952">
        <v>143</v>
      </c>
      <c r="O1952">
        <v>143</v>
      </c>
      <c r="P1952">
        <v>143</v>
      </c>
      <c r="Q1952">
        <v>0</v>
      </c>
      <c r="R1952">
        <v>0</v>
      </c>
      <c r="S1952" t="s">
        <v>6299</v>
      </c>
      <c r="T1952">
        <v>2982</v>
      </c>
      <c r="U1952" t="s">
        <v>4515</v>
      </c>
      <c r="V1952" t="s">
        <v>4515</v>
      </c>
      <c r="W1952" t="s">
        <v>441</v>
      </c>
      <c r="X1952">
        <v>2665</v>
      </c>
      <c r="Y1952" t="s">
        <v>257</v>
      </c>
      <c r="AA1952">
        <v>187</v>
      </c>
      <c r="AB1952" t="s">
        <v>6300</v>
      </c>
      <c r="AC1952" t="s">
        <v>6299</v>
      </c>
      <c r="AD1952">
        <v>5</v>
      </c>
      <c r="AE1952">
        <v>714144.35</v>
      </c>
      <c r="AF1952">
        <v>6169006.5</v>
      </c>
    </row>
    <row r="1953" spans="1:32" x14ac:dyDescent="0.25">
      <c r="A1953" s="40">
        <v>1951</v>
      </c>
      <c r="B1953" t="s">
        <v>6301</v>
      </c>
      <c r="C1953">
        <v>130</v>
      </c>
      <c r="D1953">
        <v>1978</v>
      </c>
      <c r="E1953">
        <v>0</v>
      </c>
      <c r="F1953">
        <v>4</v>
      </c>
      <c r="H1953">
        <v>1</v>
      </c>
      <c r="J1953">
        <v>1</v>
      </c>
      <c r="K1953" t="s">
        <v>240</v>
      </c>
      <c r="M1953">
        <v>1</v>
      </c>
      <c r="N1953">
        <v>61</v>
      </c>
      <c r="O1953">
        <v>61</v>
      </c>
      <c r="P1953">
        <v>109</v>
      </c>
      <c r="Q1953">
        <v>0</v>
      </c>
      <c r="R1953">
        <v>0</v>
      </c>
      <c r="S1953" t="s">
        <v>6302</v>
      </c>
      <c r="T1953">
        <v>3875</v>
      </c>
      <c r="U1953" t="s">
        <v>4412</v>
      </c>
      <c r="V1953" t="s">
        <v>4412</v>
      </c>
      <c r="W1953" t="s">
        <v>272</v>
      </c>
      <c r="X1953">
        <v>2665</v>
      </c>
      <c r="Y1953" t="s">
        <v>257</v>
      </c>
      <c r="AA1953">
        <v>187</v>
      </c>
      <c r="AB1953" t="s">
        <v>6303</v>
      </c>
      <c r="AC1953" t="s">
        <v>6302</v>
      </c>
      <c r="AD1953">
        <v>5</v>
      </c>
      <c r="AE1953">
        <v>713464.16</v>
      </c>
      <c r="AF1953">
        <v>6169688.6900000004</v>
      </c>
    </row>
    <row r="1954" spans="1:32" x14ac:dyDescent="0.25">
      <c r="A1954" s="40">
        <v>1952</v>
      </c>
      <c r="B1954" t="s">
        <v>6304</v>
      </c>
      <c r="C1954">
        <v>120</v>
      </c>
      <c r="D1954">
        <v>1988</v>
      </c>
      <c r="E1954">
        <v>0</v>
      </c>
      <c r="F1954">
        <v>4</v>
      </c>
      <c r="H1954">
        <v>1</v>
      </c>
      <c r="J1954">
        <v>2</v>
      </c>
      <c r="K1954" t="s">
        <v>260</v>
      </c>
      <c r="M1954">
        <v>1</v>
      </c>
      <c r="N1954">
        <v>77</v>
      </c>
      <c r="O1954">
        <v>77</v>
      </c>
      <c r="P1954">
        <v>127</v>
      </c>
      <c r="Q1954">
        <v>0</v>
      </c>
      <c r="R1954">
        <v>0</v>
      </c>
      <c r="S1954" t="s">
        <v>6305</v>
      </c>
      <c r="T1954">
        <v>5510</v>
      </c>
      <c r="U1954" t="s">
        <v>3897</v>
      </c>
      <c r="V1954" t="s">
        <v>3897</v>
      </c>
      <c r="W1954" t="s">
        <v>421</v>
      </c>
      <c r="X1954">
        <v>2625</v>
      </c>
      <c r="Y1954" t="s">
        <v>244</v>
      </c>
      <c r="AA1954">
        <v>187</v>
      </c>
      <c r="AB1954" t="s">
        <v>6306</v>
      </c>
      <c r="AC1954" t="s">
        <v>6305</v>
      </c>
      <c r="AD1954">
        <v>5</v>
      </c>
      <c r="AE1954">
        <v>711805.32</v>
      </c>
      <c r="AF1954">
        <v>6170439.0700000003</v>
      </c>
    </row>
    <row r="1955" spans="1:32" x14ac:dyDescent="0.25">
      <c r="A1955" s="40">
        <v>1953</v>
      </c>
      <c r="B1955" t="s">
        <v>6307</v>
      </c>
      <c r="C1955">
        <v>120</v>
      </c>
      <c r="D1955">
        <v>1972</v>
      </c>
      <c r="E1955">
        <v>0</v>
      </c>
      <c r="F1955">
        <v>3</v>
      </c>
      <c r="H1955">
        <v>1</v>
      </c>
      <c r="J1955">
        <v>5</v>
      </c>
      <c r="K1955" t="s">
        <v>253</v>
      </c>
      <c r="L1955">
        <v>90</v>
      </c>
      <c r="M1955">
        <v>1</v>
      </c>
      <c r="N1955">
        <v>154</v>
      </c>
      <c r="O1955">
        <v>154</v>
      </c>
      <c r="P1955">
        <v>154</v>
      </c>
      <c r="Q1955">
        <v>0</v>
      </c>
      <c r="R1955">
        <v>0</v>
      </c>
      <c r="S1955" t="s">
        <v>6308</v>
      </c>
      <c r="T1955">
        <v>6178</v>
      </c>
      <c r="U1955" t="s">
        <v>2647</v>
      </c>
      <c r="V1955" t="s">
        <v>2647</v>
      </c>
      <c r="W1955" t="s">
        <v>783</v>
      </c>
      <c r="X1955">
        <v>2625</v>
      </c>
      <c r="Y1955" t="s">
        <v>244</v>
      </c>
      <c r="AA1955">
        <v>187</v>
      </c>
      <c r="AB1955" t="s">
        <v>6309</v>
      </c>
      <c r="AC1955" t="s">
        <v>6308</v>
      </c>
      <c r="AD1955">
        <v>5</v>
      </c>
      <c r="AE1955">
        <v>711729.58</v>
      </c>
      <c r="AF1955">
        <v>6171710.2400000002</v>
      </c>
    </row>
    <row r="1956" spans="1:32" x14ac:dyDescent="0.25">
      <c r="A1956" s="40">
        <v>1954</v>
      </c>
      <c r="B1956" t="s">
        <v>6310</v>
      </c>
      <c r="C1956">
        <v>120</v>
      </c>
      <c r="D1956">
        <v>1962</v>
      </c>
      <c r="E1956">
        <v>0</v>
      </c>
      <c r="F1956">
        <v>3</v>
      </c>
      <c r="H1956">
        <v>1</v>
      </c>
      <c r="J1956">
        <v>2</v>
      </c>
      <c r="K1956" t="s">
        <v>260</v>
      </c>
      <c r="M1956">
        <v>2</v>
      </c>
      <c r="N1956">
        <v>145</v>
      </c>
      <c r="O1956">
        <v>145</v>
      </c>
      <c r="P1956">
        <v>145</v>
      </c>
      <c r="Q1956">
        <v>0</v>
      </c>
      <c r="R1956">
        <v>0</v>
      </c>
      <c r="S1956" t="s">
        <v>6311</v>
      </c>
      <c r="T1956">
        <v>319</v>
      </c>
      <c r="U1956" t="s">
        <v>5189</v>
      </c>
      <c r="V1956" t="s">
        <v>5189</v>
      </c>
      <c r="W1956" t="s">
        <v>413</v>
      </c>
      <c r="X1956">
        <v>2665</v>
      </c>
      <c r="Y1956" t="s">
        <v>257</v>
      </c>
      <c r="AA1956">
        <v>187</v>
      </c>
      <c r="AB1956" t="s">
        <v>6312</v>
      </c>
      <c r="AC1956" t="s">
        <v>6311</v>
      </c>
      <c r="AD1956">
        <v>5</v>
      </c>
      <c r="AE1956">
        <v>713894.09</v>
      </c>
      <c r="AF1956">
        <v>6169271.1500000004</v>
      </c>
    </row>
    <row r="1957" spans="1:32" x14ac:dyDescent="0.25">
      <c r="A1957" s="40">
        <v>1955</v>
      </c>
      <c r="B1957" t="s">
        <v>6313</v>
      </c>
      <c r="C1957">
        <v>130</v>
      </c>
      <c r="D1957">
        <v>1978</v>
      </c>
      <c r="E1957">
        <v>0</v>
      </c>
      <c r="F1957">
        <v>4</v>
      </c>
      <c r="H1957">
        <v>1</v>
      </c>
      <c r="J1957">
        <v>1</v>
      </c>
      <c r="K1957" t="s">
        <v>240</v>
      </c>
      <c r="M1957">
        <v>1</v>
      </c>
      <c r="N1957">
        <v>59</v>
      </c>
      <c r="O1957">
        <v>59</v>
      </c>
      <c r="P1957">
        <v>104</v>
      </c>
      <c r="Q1957">
        <v>0</v>
      </c>
      <c r="R1957">
        <v>0</v>
      </c>
      <c r="S1957" t="s">
        <v>6314</v>
      </c>
      <c r="T1957">
        <v>1075</v>
      </c>
      <c r="U1957" t="s">
        <v>4508</v>
      </c>
      <c r="V1957" t="s">
        <v>4508</v>
      </c>
      <c r="W1957" t="s">
        <v>256</v>
      </c>
      <c r="X1957">
        <v>2665</v>
      </c>
      <c r="Y1957" t="s">
        <v>257</v>
      </c>
      <c r="AA1957">
        <v>187</v>
      </c>
      <c r="AB1957" t="s">
        <v>6315</v>
      </c>
      <c r="AC1957" t="s">
        <v>6314</v>
      </c>
      <c r="AD1957">
        <v>5</v>
      </c>
      <c r="AE1957">
        <v>713602.69</v>
      </c>
      <c r="AF1957">
        <v>6169532.9299999997</v>
      </c>
    </row>
    <row r="1958" spans="1:32" x14ac:dyDescent="0.25">
      <c r="A1958" s="40">
        <v>1956</v>
      </c>
      <c r="B1958" t="s">
        <v>6316</v>
      </c>
      <c r="C1958">
        <v>130</v>
      </c>
      <c r="D1958">
        <v>1978</v>
      </c>
      <c r="E1958">
        <v>0</v>
      </c>
      <c r="F1958">
        <v>4</v>
      </c>
      <c r="H1958">
        <v>1</v>
      </c>
      <c r="J1958">
        <v>1</v>
      </c>
      <c r="K1958" t="s">
        <v>240</v>
      </c>
      <c r="M1958">
        <v>1</v>
      </c>
      <c r="N1958">
        <v>61</v>
      </c>
      <c r="O1958">
        <v>61</v>
      </c>
      <c r="P1958">
        <v>109</v>
      </c>
      <c r="Q1958">
        <v>0</v>
      </c>
      <c r="R1958">
        <v>0</v>
      </c>
      <c r="S1958" t="s">
        <v>6317</v>
      </c>
      <c r="T1958">
        <v>3875</v>
      </c>
      <c r="U1958" t="s">
        <v>4412</v>
      </c>
      <c r="V1958" t="s">
        <v>4412</v>
      </c>
      <c r="W1958" t="s">
        <v>356</v>
      </c>
      <c r="X1958">
        <v>2665</v>
      </c>
      <c r="Y1958" t="s">
        <v>257</v>
      </c>
      <c r="AA1958">
        <v>187</v>
      </c>
      <c r="AB1958" t="s">
        <v>6318</v>
      </c>
      <c r="AC1958" t="s">
        <v>6317</v>
      </c>
      <c r="AD1958">
        <v>5</v>
      </c>
      <c r="AE1958">
        <v>713475.39</v>
      </c>
      <c r="AF1958">
        <v>6169670.4000000004</v>
      </c>
    </row>
    <row r="1959" spans="1:32" x14ac:dyDescent="0.25">
      <c r="A1959" s="40">
        <v>1957</v>
      </c>
      <c r="B1959" t="s">
        <v>6319</v>
      </c>
      <c r="C1959">
        <v>130</v>
      </c>
      <c r="D1959">
        <v>1999</v>
      </c>
      <c r="E1959">
        <v>0</v>
      </c>
      <c r="F1959">
        <v>4</v>
      </c>
      <c r="H1959">
        <v>1</v>
      </c>
      <c r="J1959">
        <v>1</v>
      </c>
      <c r="K1959" t="s">
        <v>240</v>
      </c>
      <c r="M1959">
        <v>1</v>
      </c>
      <c r="N1959">
        <v>67</v>
      </c>
      <c r="O1959">
        <v>67</v>
      </c>
      <c r="P1959">
        <v>128</v>
      </c>
      <c r="Q1959">
        <v>0</v>
      </c>
      <c r="R1959">
        <v>0</v>
      </c>
      <c r="S1959" t="s">
        <v>6320</v>
      </c>
      <c r="T1959">
        <v>5525</v>
      </c>
      <c r="U1959" t="s">
        <v>5330</v>
      </c>
      <c r="V1959" t="s">
        <v>5330</v>
      </c>
      <c r="W1959" t="s">
        <v>247</v>
      </c>
      <c r="X1959">
        <v>2625</v>
      </c>
      <c r="Y1959" t="s">
        <v>244</v>
      </c>
      <c r="AA1959">
        <v>187</v>
      </c>
      <c r="AB1959" t="s">
        <v>6321</v>
      </c>
      <c r="AC1959" t="s">
        <v>6320</v>
      </c>
      <c r="AD1959">
        <v>5</v>
      </c>
      <c r="AE1959">
        <v>711628.3</v>
      </c>
      <c r="AF1959">
        <v>6172585.5999999996</v>
      </c>
    </row>
    <row r="1960" spans="1:32" x14ac:dyDescent="0.25">
      <c r="A1960" s="40">
        <v>1958</v>
      </c>
      <c r="B1960" t="s">
        <v>6322</v>
      </c>
      <c r="C1960">
        <v>120</v>
      </c>
      <c r="D1960">
        <v>1969</v>
      </c>
      <c r="E1960">
        <v>0</v>
      </c>
      <c r="F1960">
        <v>3</v>
      </c>
      <c r="H1960">
        <v>1</v>
      </c>
      <c r="J1960">
        <v>2</v>
      </c>
      <c r="K1960" t="s">
        <v>260</v>
      </c>
      <c r="M1960">
        <v>1</v>
      </c>
      <c r="N1960">
        <v>114</v>
      </c>
      <c r="O1960">
        <v>114</v>
      </c>
      <c r="P1960">
        <v>114</v>
      </c>
      <c r="Q1960">
        <v>0</v>
      </c>
      <c r="R1960">
        <v>0</v>
      </c>
      <c r="S1960" t="s">
        <v>6323</v>
      </c>
      <c r="T1960">
        <v>6178</v>
      </c>
      <c r="U1960" t="s">
        <v>2647</v>
      </c>
      <c r="V1960" t="s">
        <v>2647</v>
      </c>
      <c r="W1960" t="s">
        <v>1105</v>
      </c>
      <c r="X1960">
        <v>2625</v>
      </c>
      <c r="Y1960" t="s">
        <v>244</v>
      </c>
      <c r="AA1960">
        <v>187</v>
      </c>
      <c r="AB1960" t="s">
        <v>6324</v>
      </c>
      <c r="AC1960" t="s">
        <v>6323</v>
      </c>
      <c r="AD1960">
        <v>5</v>
      </c>
      <c r="AE1960">
        <v>711649.64</v>
      </c>
      <c r="AF1960">
        <v>6171692.6299999999</v>
      </c>
    </row>
    <row r="1961" spans="1:32" x14ac:dyDescent="0.25">
      <c r="A1961" s="40">
        <v>1959</v>
      </c>
      <c r="B1961" t="s">
        <v>6325</v>
      </c>
      <c r="C1961">
        <v>120</v>
      </c>
      <c r="D1961">
        <v>1995</v>
      </c>
      <c r="E1961">
        <v>0</v>
      </c>
      <c r="F1961">
        <v>4</v>
      </c>
      <c r="H1961">
        <v>1</v>
      </c>
      <c r="J1961">
        <v>2</v>
      </c>
      <c r="K1961" t="s">
        <v>260</v>
      </c>
      <c r="M1961">
        <v>1</v>
      </c>
      <c r="N1961">
        <v>130</v>
      </c>
      <c r="O1961">
        <v>130</v>
      </c>
      <c r="P1961">
        <v>130</v>
      </c>
      <c r="Q1961">
        <v>0</v>
      </c>
      <c r="R1961">
        <v>0</v>
      </c>
      <c r="S1961" t="s">
        <v>6326</v>
      </c>
      <c r="T1961">
        <v>8628</v>
      </c>
      <c r="U1961" t="s">
        <v>5882</v>
      </c>
      <c r="V1961" t="s">
        <v>5882</v>
      </c>
      <c r="W1961" t="s">
        <v>260</v>
      </c>
      <c r="X1961">
        <v>2665</v>
      </c>
      <c r="Y1961" t="s">
        <v>257</v>
      </c>
      <c r="AA1961">
        <v>187</v>
      </c>
      <c r="AB1961" t="s">
        <v>6327</v>
      </c>
      <c r="AC1961" t="s">
        <v>6326</v>
      </c>
      <c r="AD1961">
        <v>5</v>
      </c>
      <c r="AE1961">
        <v>713237.86</v>
      </c>
      <c r="AF1961">
        <v>6168641.1200000001</v>
      </c>
    </row>
    <row r="1962" spans="1:32" x14ac:dyDescent="0.25">
      <c r="A1962" s="40">
        <v>1960</v>
      </c>
      <c r="B1962" t="s">
        <v>6328</v>
      </c>
      <c r="C1962">
        <v>130</v>
      </c>
      <c r="D1962">
        <v>1977</v>
      </c>
      <c r="E1962">
        <v>0</v>
      </c>
      <c r="F1962">
        <v>1</v>
      </c>
      <c r="H1962">
        <v>5</v>
      </c>
      <c r="J1962">
        <v>7</v>
      </c>
      <c r="K1962" t="s">
        <v>253</v>
      </c>
      <c r="M1962">
        <v>1</v>
      </c>
      <c r="N1962">
        <v>75</v>
      </c>
      <c r="O1962">
        <v>75</v>
      </c>
      <c r="P1962">
        <v>125</v>
      </c>
      <c r="Q1962">
        <v>0</v>
      </c>
      <c r="R1962">
        <v>0</v>
      </c>
      <c r="S1962" t="s">
        <v>6329</v>
      </c>
      <c r="T1962">
        <v>2556</v>
      </c>
      <c r="U1962" t="s">
        <v>317</v>
      </c>
      <c r="V1962" t="s">
        <v>317</v>
      </c>
      <c r="W1962" t="s">
        <v>1458</v>
      </c>
      <c r="X1962">
        <v>2625</v>
      </c>
      <c r="Y1962" t="s">
        <v>244</v>
      </c>
      <c r="AA1962">
        <v>187</v>
      </c>
      <c r="AB1962" t="s">
        <v>6330</v>
      </c>
      <c r="AC1962" t="s">
        <v>6329</v>
      </c>
      <c r="AD1962">
        <v>5</v>
      </c>
      <c r="AE1962">
        <v>711807.28</v>
      </c>
      <c r="AF1962">
        <v>6172494.8099999996</v>
      </c>
    </row>
    <row r="1963" spans="1:32" x14ac:dyDescent="0.25">
      <c r="A1963" s="40">
        <v>1961</v>
      </c>
      <c r="B1963" t="s">
        <v>6331</v>
      </c>
      <c r="C1963">
        <v>120</v>
      </c>
      <c r="D1963">
        <v>1995</v>
      </c>
      <c r="E1963">
        <v>0</v>
      </c>
      <c r="F1963">
        <v>4</v>
      </c>
      <c r="H1963">
        <v>1</v>
      </c>
      <c r="J1963">
        <v>2</v>
      </c>
      <c r="K1963" t="s">
        <v>260</v>
      </c>
      <c r="M1963">
        <v>1</v>
      </c>
      <c r="N1963">
        <v>126</v>
      </c>
      <c r="O1963">
        <v>126</v>
      </c>
      <c r="P1963">
        <v>126</v>
      </c>
      <c r="Q1963">
        <v>0</v>
      </c>
      <c r="R1963">
        <v>0</v>
      </c>
      <c r="S1963" t="s">
        <v>6332</v>
      </c>
      <c r="T1963">
        <v>3089</v>
      </c>
      <c r="U1963" t="s">
        <v>5469</v>
      </c>
      <c r="V1963" t="s">
        <v>5469</v>
      </c>
      <c r="W1963" t="s">
        <v>260</v>
      </c>
      <c r="X1963">
        <v>2665</v>
      </c>
      <c r="Y1963" t="s">
        <v>257</v>
      </c>
      <c r="AA1963">
        <v>187</v>
      </c>
      <c r="AB1963" t="s">
        <v>6333</v>
      </c>
      <c r="AC1963" t="s">
        <v>6332</v>
      </c>
      <c r="AD1963">
        <v>5</v>
      </c>
      <c r="AE1963">
        <v>713795.14</v>
      </c>
      <c r="AF1963">
        <v>6168948.0300000003</v>
      </c>
    </row>
    <row r="1964" spans="1:32" x14ac:dyDescent="0.25">
      <c r="A1964" s="40">
        <v>1962</v>
      </c>
      <c r="B1964" t="s">
        <v>6334</v>
      </c>
      <c r="C1964">
        <v>130</v>
      </c>
      <c r="D1964">
        <v>1978</v>
      </c>
      <c r="E1964">
        <v>0</v>
      </c>
      <c r="F1964">
        <v>1</v>
      </c>
      <c r="H1964">
        <v>1</v>
      </c>
      <c r="I1964">
        <v>5</v>
      </c>
      <c r="J1964">
        <v>1</v>
      </c>
      <c r="K1964" t="s">
        <v>240</v>
      </c>
      <c r="L1964">
        <v>90</v>
      </c>
      <c r="M1964">
        <v>1</v>
      </c>
      <c r="N1964">
        <v>103</v>
      </c>
      <c r="O1964">
        <v>103</v>
      </c>
      <c r="P1964">
        <v>103</v>
      </c>
      <c r="Q1964">
        <v>0</v>
      </c>
      <c r="R1964">
        <v>0</v>
      </c>
      <c r="S1964" t="s">
        <v>6335</v>
      </c>
      <c r="T1964">
        <v>2556</v>
      </c>
      <c r="U1964" t="s">
        <v>317</v>
      </c>
      <c r="V1964" t="s">
        <v>317</v>
      </c>
      <c r="W1964" t="s">
        <v>2764</v>
      </c>
      <c r="X1964">
        <v>2625</v>
      </c>
      <c r="Y1964" t="s">
        <v>244</v>
      </c>
      <c r="AA1964">
        <v>187</v>
      </c>
      <c r="AB1964" t="s">
        <v>6336</v>
      </c>
      <c r="AC1964" t="s">
        <v>6335</v>
      </c>
      <c r="AD1964">
        <v>5</v>
      </c>
      <c r="AE1964">
        <v>711842.57</v>
      </c>
      <c r="AF1964">
        <v>6172510.0499999998</v>
      </c>
    </row>
    <row r="1965" spans="1:32" x14ac:dyDescent="0.25">
      <c r="A1965" s="40">
        <v>1963</v>
      </c>
      <c r="B1965" t="s">
        <v>6337</v>
      </c>
      <c r="C1965">
        <v>120</v>
      </c>
      <c r="D1965">
        <v>1978</v>
      </c>
      <c r="E1965">
        <v>0</v>
      </c>
      <c r="F1965">
        <v>5</v>
      </c>
      <c r="H1965">
        <v>1</v>
      </c>
      <c r="J1965">
        <v>7</v>
      </c>
      <c r="K1965" t="s">
        <v>253</v>
      </c>
      <c r="M1965">
        <v>1</v>
      </c>
      <c r="N1965">
        <v>105</v>
      </c>
      <c r="O1965">
        <v>105</v>
      </c>
      <c r="P1965">
        <v>150</v>
      </c>
      <c r="Q1965">
        <v>0</v>
      </c>
      <c r="R1965">
        <v>0</v>
      </c>
      <c r="S1965" t="s">
        <v>6338</v>
      </c>
      <c r="T1965">
        <v>426</v>
      </c>
      <c r="U1965" t="s">
        <v>5689</v>
      </c>
      <c r="V1965" t="s">
        <v>5689</v>
      </c>
      <c r="W1965" t="s">
        <v>515</v>
      </c>
      <c r="X1965">
        <v>2665</v>
      </c>
      <c r="Y1965" t="s">
        <v>257</v>
      </c>
      <c r="AA1965">
        <v>187</v>
      </c>
      <c r="AB1965" t="s">
        <v>6339</v>
      </c>
      <c r="AC1965" t="s">
        <v>6338</v>
      </c>
      <c r="AD1965">
        <v>5</v>
      </c>
      <c r="AE1965">
        <v>713558.24</v>
      </c>
      <c r="AF1965">
        <v>6168664.9100000001</v>
      </c>
    </row>
    <row r="1966" spans="1:32" x14ac:dyDescent="0.25">
      <c r="A1966" s="40">
        <v>1964</v>
      </c>
      <c r="B1966" t="s">
        <v>6340</v>
      </c>
      <c r="C1966">
        <v>130</v>
      </c>
      <c r="D1966">
        <v>1977</v>
      </c>
      <c r="E1966">
        <v>0</v>
      </c>
      <c r="F1966">
        <v>4</v>
      </c>
      <c r="H1966">
        <v>1</v>
      </c>
      <c r="J1966">
        <v>1</v>
      </c>
      <c r="K1966" t="s">
        <v>240</v>
      </c>
      <c r="M1966">
        <v>1</v>
      </c>
      <c r="N1966">
        <v>59</v>
      </c>
      <c r="O1966">
        <v>59</v>
      </c>
      <c r="P1966">
        <v>104</v>
      </c>
      <c r="Q1966">
        <v>0</v>
      </c>
      <c r="R1966">
        <v>0</v>
      </c>
      <c r="S1966" t="s">
        <v>6341</v>
      </c>
      <c r="T1966">
        <v>1075</v>
      </c>
      <c r="U1966" t="s">
        <v>4508</v>
      </c>
      <c r="V1966" t="s">
        <v>4508</v>
      </c>
      <c r="W1966" t="s">
        <v>295</v>
      </c>
      <c r="X1966">
        <v>2665</v>
      </c>
      <c r="Y1966" t="s">
        <v>257</v>
      </c>
      <c r="AA1966">
        <v>187</v>
      </c>
      <c r="AB1966" t="s">
        <v>6342</v>
      </c>
      <c r="AC1966" t="s">
        <v>6341</v>
      </c>
      <c r="AD1966">
        <v>5</v>
      </c>
      <c r="AE1966">
        <v>713584.21</v>
      </c>
      <c r="AF1966">
        <v>6169561.71</v>
      </c>
    </row>
    <row r="1967" spans="1:32" x14ac:dyDescent="0.25">
      <c r="A1967" s="40">
        <v>1965</v>
      </c>
      <c r="B1967" t="s">
        <v>6343</v>
      </c>
      <c r="C1967">
        <v>130</v>
      </c>
      <c r="D1967">
        <v>1967</v>
      </c>
      <c r="E1967">
        <v>1983</v>
      </c>
      <c r="F1967">
        <v>3</v>
      </c>
      <c r="H1967">
        <v>6</v>
      </c>
      <c r="J1967">
        <v>1</v>
      </c>
      <c r="K1967" t="s">
        <v>240</v>
      </c>
      <c r="M1967">
        <v>1</v>
      </c>
      <c r="N1967">
        <v>107</v>
      </c>
      <c r="O1967">
        <v>107</v>
      </c>
      <c r="P1967">
        <v>107</v>
      </c>
      <c r="Q1967">
        <v>0</v>
      </c>
      <c r="R1967">
        <v>0</v>
      </c>
      <c r="S1967" t="s">
        <v>6344</v>
      </c>
      <c r="T1967">
        <v>2449</v>
      </c>
      <c r="U1967" t="s">
        <v>312</v>
      </c>
      <c r="V1967" t="s">
        <v>312</v>
      </c>
      <c r="W1967" t="s">
        <v>247</v>
      </c>
      <c r="X1967">
        <v>2625</v>
      </c>
      <c r="Y1967" t="s">
        <v>244</v>
      </c>
      <c r="AA1967">
        <v>187</v>
      </c>
      <c r="AB1967" t="s">
        <v>6345</v>
      </c>
      <c r="AC1967" t="s">
        <v>6344</v>
      </c>
      <c r="AD1967">
        <v>5</v>
      </c>
      <c r="AE1967">
        <v>711409.11</v>
      </c>
      <c r="AF1967">
        <v>6171547.2800000003</v>
      </c>
    </row>
    <row r="1968" spans="1:32" x14ac:dyDescent="0.25">
      <c r="A1968" s="40">
        <v>1966</v>
      </c>
      <c r="B1968" t="s">
        <v>6346</v>
      </c>
      <c r="C1968">
        <v>120</v>
      </c>
      <c r="D1968">
        <v>1983</v>
      </c>
      <c r="E1968">
        <v>0</v>
      </c>
      <c r="F1968">
        <v>4</v>
      </c>
      <c r="H1968">
        <v>1</v>
      </c>
      <c r="J1968">
        <v>2</v>
      </c>
      <c r="K1968" t="s">
        <v>260</v>
      </c>
      <c r="L1968">
        <v>5</v>
      </c>
      <c r="M1968">
        <v>1</v>
      </c>
      <c r="N1968">
        <v>189</v>
      </c>
      <c r="O1968">
        <v>189</v>
      </c>
      <c r="P1968">
        <v>279</v>
      </c>
      <c r="Q1968">
        <v>0</v>
      </c>
      <c r="R1968">
        <v>0</v>
      </c>
      <c r="S1968" t="s">
        <v>6347</v>
      </c>
      <c r="T1968">
        <v>6497</v>
      </c>
      <c r="U1968" t="s">
        <v>5320</v>
      </c>
      <c r="V1968" t="s">
        <v>5320</v>
      </c>
      <c r="W1968" t="s">
        <v>480</v>
      </c>
      <c r="X1968">
        <v>2665</v>
      </c>
      <c r="Y1968" t="s">
        <v>257</v>
      </c>
      <c r="AA1968">
        <v>187</v>
      </c>
      <c r="AB1968" t="s">
        <v>6348</v>
      </c>
      <c r="AC1968" t="s">
        <v>6347</v>
      </c>
      <c r="AD1968">
        <v>5</v>
      </c>
      <c r="AE1968">
        <v>713955.85</v>
      </c>
      <c r="AF1968">
        <v>6168634.4299999997</v>
      </c>
    </row>
    <row r="1969" spans="1:32" x14ac:dyDescent="0.25">
      <c r="A1969" s="40">
        <v>1967</v>
      </c>
      <c r="B1969" t="s">
        <v>6349</v>
      </c>
      <c r="C1969">
        <v>120</v>
      </c>
      <c r="D1969">
        <v>1970</v>
      </c>
      <c r="E1969">
        <v>1987</v>
      </c>
      <c r="F1969">
        <v>4</v>
      </c>
      <c r="H1969">
        <v>1</v>
      </c>
      <c r="J1969">
        <v>2</v>
      </c>
      <c r="K1969" t="s">
        <v>260</v>
      </c>
      <c r="L1969">
        <v>2</v>
      </c>
      <c r="M1969">
        <v>1</v>
      </c>
      <c r="N1969">
        <v>168</v>
      </c>
      <c r="O1969">
        <v>168</v>
      </c>
      <c r="P1969">
        <v>143</v>
      </c>
      <c r="Q1969">
        <v>0</v>
      </c>
      <c r="R1969">
        <v>0</v>
      </c>
      <c r="S1969" t="s">
        <v>6350</v>
      </c>
      <c r="T1969">
        <v>6178</v>
      </c>
      <c r="U1969" t="s">
        <v>2647</v>
      </c>
      <c r="V1969" t="s">
        <v>2647</v>
      </c>
      <c r="W1969" t="s">
        <v>1113</v>
      </c>
      <c r="X1969">
        <v>2625</v>
      </c>
      <c r="Y1969" t="s">
        <v>244</v>
      </c>
      <c r="AA1969">
        <v>187</v>
      </c>
      <c r="AB1969" t="s">
        <v>6351</v>
      </c>
      <c r="AC1969" t="s">
        <v>6350</v>
      </c>
      <c r="AD1969">
        <v>5</v>
      </c>
      <c r="AE1969">
        <v>711755.49</v>
      </c>
      <c r="AF1969">
        <v>6171768.6500000004</v>
      </c>
    </row>
    <row r="1970" spans="1:32" x14ac:dyDescent="0.25">
      <c r="A1970" s="40">
        <v>1968</v>
      </c>
      <c r="B1970" t="s">
        <v>6352</v>
      </c>
      <c r="C1970">
        <v>120</v>
      </c>
      <c r="D1970">
        <v>1970</v>
      </c>
      <c r="E1970">
        <v>1991</v>
      </c>
      <c r="F1970">
        <v>4</v>
      </c>
      <c r="H1970">
        <v>1</v>
      </c>
      <c r="J1970">
        <v>2</v>
      </c>
      <c r="K1970" t="s">
        <v>260</v>
      </c>
      <c r="L1970">
        <v>2</v>
      </c>
      <c r="M1970">
        <v>1</v>
      </c>
      <c r="N1970">
        <v>184</v>
      </c>
      <c r="O1970">
        <v>184</v>
      </c>
      <c r="P1970">
        <v>184</v>
      </c>
      <c r="Q1970">
        <v>0</v>
      </c>
      <c r="R1970">
        <v>0</v>
      </c>
      <c r="S1970" t="s">
        <v>6353</v>
      </c>
      <c r="T1970">
        <v>7882</v>
      </c>
      <c r="U1970" t="s">
        <v>372</v>
      </c>
      <c r="V1970" t="s">
        <v>372</v>
      </c>
      <c r="W1970" t="s">
        <v>1963</v>
      </c>
      <c r="X1970">
        <v>2625</v>
      </c>
      <c r="Y1970" t="s">
        <v>244</v>
      </c>
      <c r="AA1970">
        <v>187</v>
      </c>
      <c r="AB1970" t="s">
        <v>6354</v>
      </c>
      <c r="AC1970" t="s">
        <v>6353</v>
      </c>
      <c r="AD1970">
        <v>5</v>
      </c>
      <c r="AE1970">
        <v>711805.65</v>
      </c>
      <c r="AF1970">
        <v>6171834.2999999998</v>
      </c>
    </row>
    <row r="1971" spans="1:32" x14ac:dyDescent="0.25">
      <c r="A1971" s="40">
        <v>1969</v>
      </c>
      <c r="B1971" t="s">
        <v>6355</v>
      </c>
      <c r="C1971">
        <v>130</v>
      </c>
      <c r="D1971">
        <v>1977</v>
      </c>
      <c r="E1971">
        <v>0</v>
      </c>
      <c r="F1971">
        <v>1</v>
      </c>
      <c r="H1971">
        <v>5</v>
      </c>
      <c r="J1971">
        <v>1</v>
      </c>
      <c r="K1971" t="s">
        <v>240</v>
      </c>
      <c r="L1971">
        <v>0</v>
      </c>
      <c r="M1971">
        <v>1</v>
      </c>
      <c r="N1971">
        <v>103</v>
      </c>
      <c r="O1971">
        <v>103</v>
      </c>
      <c r="P1971">
        <v>103</v>
      </c>
      <c r="Q1971">
        <v>0</v>
      </c>
      <c r="R1971">
        <v>0</v>
      </c>
      <c r="S1971" t="s">
        <v>6356</v>
      </c>
      <c r="T1971">
        <v>2556</v>
      </c>
      <c r="U1971" t="s">
        <v>317</v>
      </c>
      <c r="V1971" t="s">
        <v>317</v>
      </c>
      <c r="W1971" t="s">
        <v>1967</v>
      </c>
      <c r="X1971">
        <v>2625</v>
      </c>
      <c r="Y1971" t="s">
        <v>244</v>
      </c>
      <c r="AA1971">
        <v>187</v>
      </c>
      <c r="AB1971" t="s">
        <v>6357</v>
      </c>
      <c r="AC1971" t="s">
        <v>6356</v>
      </c>
      <c r="AD1971">
        <v>5</v>
      </c>
      <c r="AE1971">
        <v>711865.96</v>
      </c>
      <c r="AF1971">
        <v>6172441.7000000002</v>
      </c>
    </row>
    <row r="1972" spans="1:32" x14ac:dyDescent="0.25">
      <c r="A1972" s="40">
        <v>1970</v>
      </c>
      <c r="B1972" t="s">
        <v>6358</v>
      </c>
      <c r="C1972">
        <v>120</v>
      </c>
      <c r="D1972">
        <v>1960</v>
      </c>
      <c r="E1972">
        <v>1966</v>
      </c>
      <c r="F1972">
        <v>3</v>
      </c>
      <c r="H1972">
        <v>2</v>
      </c>
      <c r="J1972">
        <v>2</v>
      </c>
      <c r="K1972" t="s">
        <v>260</v>
      </c>
      <c r="M1972">
        <v>1</v>
      </c>
      <c r="N1972">
        <v>138</v>
      </c>
      <c r="O1972">
        <v>138</v>
      </c>
      <c r="P1972">
        <v>138</v>
      </c>
      <c r="Q1972">
        <v>0</v>
      </c>
      <c r="R1972">
        <v>0</v>
      </c>
      <c r="S1972" t="s">
        <v>6359</v>
      </c>
      <c r="T1972">
        <v>3089</v>
      </c>
      <c r="U1972" t="s">
        <v>5469</v>
      </c>
      <c r="V1972" t="s">
        <v>5469</v>
      </c>
      <c r="W1972" t="s">
        <v>299</v>
      </c>
      <c r="X1972">
        <v>2665</v>
      </c>
      <c r="Y1972" t="s">
        <v>257</v>
      </c>
      <c r="AA1972">
        <v>187</v>
      </c>
      <c r="AB1972" t="s">
        <v>6360</v>
      </c>
      <c r="AC1972" t="s">
        <v>6359</v>
      </c>
      <c r="AD1972">
        <v>5</v>
      </c>
      <c r="AE1972">
        <v>713977.27</v>
      </c>
      <c r="AF1972">
        <v>6168937.8399999999</v>
      </c>
    </row>
    <row r="1973" spans="1:32" x14ac:dyDescent="0.25">
      <c r="A1973" s="40">
        <v>1971</v>
      </c>
      <c r="B1973" t="s">
        <v>6361</v>
      </c>
      <c r="C1973">
        <v>120</v>
      </c>
      <c r="D1973">
        <v>1962</v>
      </c>
      <c r="E1973">
        <v>1977</v>
      </c>
      <c r="F1973">
        <v>3</v>
      </c>
      <c r="H1973">
        <v>5</v>
      </c>
      <c r="J1973">
        <v>2</v>
      </c>
      <c r="K1973" t="s">
        <v>260</v>
      </c>
      <c r="M1973">
        <v>1</v>
      </c>
      <c r="N1973">
        <v>83</v>
      </c>
      <c r="O1973">
        <v>83</v>
      </c>
      <c r="P1973">
        <v>83</v>
      </c>
      <c r="Q1973">
        <v>0</v>
      </c>
      <c r="R1973">
        <v>0</v>
      </c>
      <c r="S1973" t="s">
        <v>6362</v>
      </c>
      <c r="T1973">
        <v>4793</v>
      </c>
      <c r="U1973" t="s">
        <v>6284</v>
      </c>
      <c r="V1973" t="s">
        <v>6284</v>
      </c>
      <c r="W1973" t="s">
        <v>260</v>
      </c>
      <c r="X1973">
        <v>2665</v>
      </c>
      <c r="Y1973" t="s">
        <v>257</v>
      </c>
      <c r="AA1973">
        <v>187</v>
      </c>
      <c r="AB1973" t="s">
        <v>6363</v>
      </c>
      <c r="AC1973" t="s">
        <v>6362</v>
      </c>
      <c r="AD1973">
        <v>5</v>
      </c>
      <c r="AE1973">
        <v>712390.02</v>
      </c>
      <c r="AF1973">
        <v>6169280.0499999998</v>
      </c>
    </row>
    <row r="1974" spans="1:32" x14ac:dyDescent="0.25">
      <c r="A1974" s="40">
        <v>1972</v>
      </c>
      <c r="B1974" t="s">
        <v>6364</v>
      </c>
      <c r="C1974">
        <v>120</v>
      </c>
      <c r="D1974">
        <v>1977</v>
      </c>
      <c r="E1974">
        <v>1985</v>
      </c>
      <c r="F1974">
        <v>4</v>
      </c>
      <c r="H1974">
        <v>1</v>
      </c>
      <c r="J1974">
        <v>2</v>
      </c>
      <c r="K1974" t="s">
        <v>260</v>
      </c>
      <c r="M1974">
        <v>1</v>
      </c>
      <c r="N1974">
        <v>130</v>
      </c>
      <c r="O1974">
        <v>130</v>
      </c>
      <c r="P1974">
        <v>130</v>
      </c>
      <c r="Q1974">
        <v>0</v>
      </c>
      <c r="R1974">
        <v>0</v>
      </c>
      <c r="S1974" t="s">
        <v>6365</v>
      </c>
      <c r="T1974">
        <v>8628</v>
      </c>
      <c r="U1974" t="s">
        <v>5882</v>
      </c>
      <c r="V1974" t="s">
        <v>5882</v>
      </c>
      <c r="W1974" t="s">
        <v>299</v>
      </c>
      <c r="X1974">
        <v>2665</v>
      </c>
      <c r="Y1974" t="s">
        <v>257</v>
      </c>
      <c r="AA1974">
        <v>187</v>
      </c>
      <c r="AB1974" t="s">
        <v>6366</v>
      </c>
      <c r="AC1974" t="s">
        <v>6365</v>
      </c>
      <c r="AD1974">
        <v>5</v>
      </c>
      <c r="AE1974">
        <v>713256.57</v>
      </c>
      <c r="AF1974">
        <v>6168468.46</v>
      </c>
    </row>
    <row r="1975" spans="1:32" x14ac:dyDescent="0.25">
      <c r="A1975" s="40">
        <v>1973</v>
      </c>
      <c r="B1975" t="s">
        <v>6367</v>
      </c>
      <c r="C1975">
        <v>120</v>
      </c>
      <c r="D1975">
        <v>1981</v>
      </c>
      <c r="E1975">
        <v>0</v>
      </c>
      <c r="F1975">
        <v>3</v>
      </c>
      <c r="H1975">
        <v>1</v>
      </c>
      <c r="J1975">
        <v>7</v>
      </c>
      <c r="K1975" t="s">
        <v>253</v>
      </c>
      <c r="L1975">
        <v>1</v>
      </c>
      <c r="M1975">
        <v>1</v>
      </c>
      <c r="N1975">
        <v>123</v>
      </c>
      <c r="O1975">
        <v>123</v>
      </c>
      <c r="P1975">
        <v>123</v>
      </c>
      <c r="Q1975">
        <v>0</v>
      </c>
      <c r="R1975">
        <v>0</v>
      </c>
      <c r="S1975" t="s">
        <v>6368</v>
      </c>
      <c r="T1975">
        <v>6750</v>
      </c>
      <c r="U1975" t="s">
        <v>4519</v>
      </c>
      <c r="V1975" t="s">
        <v>4519</v>
      </c>
      <c r="W1975" t="s">
        <v>565</v>
      </c>
      <c r="X1975">
        <v>2665</v>
      </c>
      <c r="Y1975" t="s">
        <v>257</v>
      </c>
      <c r="AA1975">
        <v>187</v>
      </c>
      <c r="AB1975" t="s">
        <v>6369</v>
      </c>
      <c r="AC1975" t="s">
        <v>6368</v>
      </c>
      <c r="AD1975">
        <v>5</v>
      </c>
      <c r="AE1975">
        <v>712483.78</v>
      </c>
      <c r="AF1975">
        <v>6168883.21</v>
      </c>
    </row>
    <row r="1976" spans="1:32" x14ac:dyDescent="0.25">
      <c r="A1976" s="40">
        <v>1974</v>
      </c>
      <c r="B1976" t="s">
        <v>6370</v>
      </c>
      <c r="C1976">
        <v>120</v>
      </c>
      <c r="D1976">
        <v>1962</v>
      </c>
      <c r="E1976">
        <v>0</v>
      </c>
      <c r="F1976">
        <v>3</v>
      </c>
      <c r="H1976">
        <v>1</v>
      </c>
      <c r="J1976">
        <v>5</v>
      </c>
      <c r="K1976" t="s">
        <v>253</v>
      </c>
      <c r="M1976">
        <v>1</v>
      </c>
      <c r="N1976">
        <v>109</v>
      </c>
      <c r="O1976">
        <v>109</v>
      </c>
      <c r="P1976">
        <v>109</v>
      </c>
      <c r="Q1976">
        <v>0</v>
      </c>
      <c r="R1976">
        <v>0</v>
      </c>
      <c r="S1976" t="s">
        <v>6371</v>
      </c>
      <c r="T1976">
        <v>1750</v>
      </c>
      <c r="U1976" t="s">
        <v>6098</v>
      </c>
      <c r="V1976" t="s">
        <v>6098</v>
      </c>
      <c r="W1976" t="s">
        <v>421</v>
      </c>
      <c r="X1976">
        <v>2665</v>
      </c>
      <c r="Y1976" t="s">
        <v>257</v>
      </c>
      <c r="AA1976">
        <v>187</v>
      </c>
      <c r="AB1976" t="s">
        <v>6372</v>
      </c>
      <c r="AC1976" t="s">
        <v>6371</v>
      </c>
      <c r="AD1976">
        <v>5</v>
      </c>
      <c r="AE1976">
        <v>714185.85</v>
      </c>
      <c r="AF1976">
        <v>6168886.6200000001</v>
      </c>
    </row>
    <row r="1977" spans="1:32" x14ac:dyDescent="0.25">
      <c r="A1977" s="40">
        <v>1975</v>
      </c>
      <c r="B1977" t="s">
        <v>6373</v>
      </c>
      <c r="C1977">
        <v>130</v>
      </c>
      <c r="D1977">
        <v>1978</v>
      </c>
      <c r="E1977">
        <v>0</v>
      </c>
      <c r="F1977">
        <v>4</v>
      </c>
      <c r="H1977">
        <v>1</v>
      </c>
      <c r="J1977">
        <v>1</v>
      </c>
      <c r="K1977" t="s">
        <v>240</v>
      </c>
      <c r="M1977">
        <v>1</v>
      </c>
      <c r="N1977">
        <v>61</v>
      </c>
      <c r="O1977">
        <v>61</v>
      </c>
      <c r="P1977">
        <v>109</v>
      </c>
      <c r="Q1977">
        <v>0</v>
      </c>
      <c r="R1977">
        <v>0</v>
      </c>
      <c r="S1977" t="s">
        <v>6374</v>
      </c>
      <c r="T1977">
        <v>3875</v>
      </c>
      <c r="U1977" t="s">
        <v>4412</v>
      </c>
      <c r="V1977" t="s">
        <v>4412</v>
      </c>
      <c r="W1977" t="s">
        <v>250</v>
      </c>
      <c r="X1977">
        <v>2665</v>
      </c>
      <c r="Y1977" t="s">
        <v>257</v>
      </c>
      <c r="AA1977">
        <v>187</v>
      </c>
      <c r="AB1977" t="s">
        <v>6375</v>
      </c>
      <c r="AC1977" t="s">
        <v>6374</v>
      </c>
      <c r="AD1977">
        <v>5</v>
      </c>
      <c r="AE1977">
        <v>713533.05</v>
      </c>
      <c r="AF1977">
        <v>6169668.3399999999</v>
      </c>
    </row>
    <row r="1978" spans="1:32" x14ac:dyDescent="0.25">
      <c r="A1978" s="40">
        <v>1976</v>
      </c>
      <c r="B1978" t="s">
        <v>6376</v>
      </c>
      <c r="C1978">
        <v>120</v>
      </c>
      <c r="D1978">
        <v>1927</v>
      </c>
      <c r="E1978">
        <v>1964</v>
      </c>
      <c r="F1978">
        <v>5</v>
      </c>
      <c r="H1978">
        <v>1</v>
      </c>
      <c r="J1978">
        <v>2</v>
      </c>
      <c r="K1978" t="s">
        <v>260</v>
      </c>
      <c r="M1978">
        <v>1</v>
      </c>
      <c r="N1978">
        <v>74</v>
      </c>
      <c r="O1978">
        <v>74</v>
      </c>
      <c r="P1978">
        <v>107</v>
      </c>
      <c r="Q1978">
        <v>0</v>
      </c>
      <c r="R1978">
        <v>0</v>
      </c>
      <c r="S1978" t="s">
        <v>5952</v>
      </c>
      <c r="T1978">
        <v>9480</v>
      </c>
      <c r="U1978" t="s">
        <v>5343</v>
      </c>
      <c r="V1978" t="s">
        <v>5343</v>
      </c>
      <c r="W1978" t="s">
        <v>5953</v>
      </c>
      <c r="X1978">
        <v>2665</v>
      </c>
      <c r="Y1978" t="s">
        <v>257</v>
      </c>
      <c r="AA1978">
        <v>187</v>
      </c>
      <c r="AB1978" t="s">
        <v>5954</v>
      </c>
      <c r="AC1978" t="s">
        <v>5952</v>
      </c>
      <c r="AD1978">
        <v>5</v>
      </c>
      <c r="AE1978">
        <v>712263.01</v>
      </c>
      <c r="AF1978">
        <v>6169603.7300000004</v>
      </c>
    </row>
    <row r="1979" spans="1:32" x14ac:dyDescent="0.25">
      <c r="A1979" s="40">
        <v>1977</v>
      </c>
      <c r="B1979" t="s">
        <v>6377</v>
      </c>
      <c r="C1979">
        <v>130</v>
      </c>
      <c r="D1979">
        <v>1978</v>
      </c>
      <c r="E1979">
        <v>0</v>
      </c>
      <c r="F1979">
        <v>4</v>
      </c>
      <c r="H1979">
        <v>1</v>
      </c>
      <c r="J1979">
        <v>1</v>
      </c>
      <c r="K1979" t="s">
        <v>240</v>
      </c>
      <c r="M1979">
        <v>1</v>
      </c>
      <c r="N1979">
        <v>63</v>
      </c>
      <c r="O1979">
        <v>63</v>
      </c>
      <c r="P1979">
        <v>112</v>
      </c>
      <c r="Q1979">
        <v>0</v>
      </c>
      <c r="R1979">
        <v>0</v>
      </c>
      <c r="S1979" t="s">
        <v>6378</v>
      </c>
      <c r="T1979">
        <v>3875</v>
      </c>
      <c r="U1979" t="s">
        <v>4412</v>
      </c>
      <c r="V1979" t="s">
        <v>4412</v>
      </c>
      <c r="W1979" t="s">
        <v>481</v>
      </c>
      <c r="X1979">
        <v>2665</v>
      </c>
      <c r="Y1979" t="s">
        <v>257</v>
      </c>
      <c r="AA1979">
        <v>187</v>
      </c>
      <c r="AB1979" t="s">
        <v>6379</v>
      </c>
      <c r="AC1979" t="s">
        <v>6378</v>
      </c>
      <c r="AD1979">
        <v>5</v>
      </c>
      <c r="AE1979">
        <v>713513.42</v>
      </c>
      <c r="AF1979">
        <v>6169604.6799999997</v>
      </c>
    </row>
    <row r="1980" spans="1:32" x14ac:dyDescent="0.25">
      <c r="A1980" s="40">
        <v>1978</v>
      </c>
      <c r="B1980" t="s">
        <v>6380</v>
      </c>
      <c r="C1980">
        <v>120</v>
      </c>
      <c r="D1980">
        <v>1961</v>
      </c>
      <c r="E1980">
        <v>0</v>
      </c>
      <c r="F1980">
        <v>3</v>
      </c>
      <c r="H1980">
        <v>2</v>
      </c>
      <c r="J1980">
        <v>2</v>
      </c>
      <c r="K1980" t="s">
        <v>260</v>
      </c>
      <c r="M1980">
        <v>1</v>
      </c>
      <c r="N1980">
        <v>101</v>
      </c>
      <c r="O1980">
        <v>101</v>
      </c>
      <c r="P1980">
        <v>101</v>
      </c>
      <c r="Q1980">
        <v>0</v>
      </c>
      <c r="R1980">
        <v>0</v>
      </c>
      <c r="S1980" t="s">
        <v>6381</v>
      </c>
      <c r="T1980">
        <v>5539</v>
      </c>
      <c r="U1980" t="s">
        <v>6009</v>
      </c>
      <c r="V1980" t="s">
        <v>6009</v>
      </c>
      <c r="W1980" t="s">
        <v>268</v>
      </c>
      <c r="X1980">
        <v>2665</v>
      </c>
      <c r="Y1980" t="s">
        <v>257</v>
      </c>
      <c r="AA1980">
        <v>187</v>
      </c>
      <c r="AB1980" t="s">
        <v>6382</v>
      </c>
      <c r="AC1980" t="s">
        <v>6381</v>
      </c>
      <c r="AD1980">
        <v>5</v>
      </c>
      <c r="AE1980">
        <v>712280.85</v>
      </c>
      <c r="AF1980">
        <v>6169309.1299999999</v>
      </c>
    </row>
    <row r="1981" spans="1:32" x14ac:dyDescent="0.25">
      <c r="A1981" s="40">
        <v>1979</v>
      </c>
      <c r="B1981" t="s">
        <v>6383</v>
      </c>
      <c r="C1981">
        <v>120</v>
      </c>
      <c r="D1981">
        <v>1970</v>
      </c>
      <c r="E1981">
        <v>0</v>
      </c>
      <c r="F1981">
        <v>5</v>
      </c>
      <c r="H1981">
        <v>1</v>
      </c>
      <c r="J1981">
        <v>2</v>
      </c>
      <c r="K1981" t="s">
        <v>260</v>
      </c>
      <c r="M1981">
        <v>1</v>
      </c>
      <c r="N1981">
        <v>143</v>
      </c>
      <c r="O1981">
        <v>143</v>
      </c>
      <c r="P1981">
        <v>143</v>
      </c>
      <c r="Q1981">
        <v>0</v>
      </c>
      <c r="R1981">
        <v>0</v>
      </c>
      <c r="S1981" t="s">
        <v>6384</v>
      </c>
      <c r="T1981">
        <v>6178</v>
      </c>
      <c r="U1981" t="s">
        <v>2647</v>
      </c>
      <c r="V1981" t="s">
        <v>2647</v>
      </c>
      <c r="W1981" t="s">
        <v>4594</v>
      </c>
      <c r="X1981">
        <v>2625</v>
      </c>
      <c r="Y1981" t="s">
        <v>244</v>
      </c>
      <c r="AA1981">
        <v>187</v>
      </c>
      <c r="AB1981" t="s">
        <v>6385</v>
      </c>
      <c r="AC1981" t="s">
        <v>6384</v>
      </c>
      <c r="AD1981">
        <v>5</v>
      </c>
      <c r="AE1981">
        <v>711706.74</v>
      </c>
      <c r="AF1981">
        <v>6171794.8099999996</v>
      </c>
    </row>
    <row r="1982" spans="1:32" x14ac:dyDescent="0.25">
      <c r="A1982" s="40">
        <v>1980</v>
      </c>
      <c r="B1982" t="s">
        <v>6386</v>
      </c>
      <c r="C1982">
        <v>130</v>
      </c>
      <c r="D1982">
        <v>1978</v>
      </c>
      <c r="E1982">
        <v>0</v>
      </c>
      <c r="F1982">
        <v>4</v>
      </c>
      <c r="H1982">
        <v>1</v>
      </c>
      <c r="J1982">
        <v>1</v>
      </c>
      <c r="K1982" t="s">
        <v>240</v>
      </c>
      <c r="M1982">
        <v>1</v>
      </c>
      <c r="N1982">
        <v>61</v>
      </c>
      <c r="O1982">
        <v>61</v>
      </c>
      <c r="P1982">
        <v>109</v>
      </c>
      <c r="Q1982">
        <v>0</v>
      </c>
      <c r="R1982">
        <v>0</v>
      </c>
      <c r="S1982" t="s">
        <v>6387</v>
      </c>
      <c r="T1982">
        <v>7380</v>
      </c>
      <c r="U1982" t="s">
        <v>5196</v>
      </c>
      <c r="V1982" t="s">
        <v>5196</v>
      </c>
      <c r="W1982" t="s">
        <v>473</v>
      </c>
      <c r="X1982">
        <v>2665</v>
      </c>
      <c r="Y1982" t="s">
        <v>257</v>
      </c>
      <c r="AA1982">
        <v>187</v>
      </c>
      <c r="AB1982" t="s">
        <v>6388</v>
      </c>
      <c r="AC1982" t="s">
        <v>6387</v>
      </c>
      <c r="AD1982">
        <v>5</v>
      </c>
      <c r="AE1982">
        <v>713718.31</v>
      </c>
      <c r="AF1982">
        <v>6169580.2699999996</v>
      </c>
    </row>
    <row r="1983" spans="1:32" x14ac:dyDescent="0.25">
      <c r="A1983" s="40">
        <v>1981</v>
      </c>
      <c r="B1983" t="s">
        <v>6389</v>
      </c>
      <c r="C1983">
        <v>120</v>
      </c>
      <c r="D1983">
        <v>1969</v>
      </c>
      <c r="E1983">
        <v>0</v>
      </c>
      <c r="F1983">
        <v>4</v>
      </c>
      <c r="H1983">
        <v>1</v>
      </c>
      <c r="J1983">
        <v>2</v>
      </c>
      <c r="K1983" t="s">
        <v>260</v>
      </c>
      <c r="L1983">
        <v>90</v>
      </c>
      <c r="M1983">
        <v>1</v>
      </c>
      <c r="N1983">
        <v>143</v>
      </c>
      <c r="O1983">
        <v>143</v>
      </c>
      <c r="P1983">
        <v>143</v>
      </c>
      <c r="Q1983">
        <v>0</v>
      </c>
      <c r="R1983">
        <v>0</v>
      </c>
      <c r="S1983" t="s">
        <v>6390</v>
      </c>
      <c r="T1983">
        <v>7882</v>
      </c>
      <c r="U1983" t="s">
        <v>372</v>
      </c>
      <c r="V1983" t="s">
        <v>372</v>
      </c>
      <c r="W1983" t="s">
        <v>2215</v>
      </c>
      <c r="X1983">
        <v>2625</v>
      </c>
      <c r="Y1983" t="s">
        <v>244</v>
      </c>
      <c r="AA1983">
        <v>187</v>
      </c>
      <c r="AB1983" t="s">
        <v>6391</v>
      </c>
      <c r="AC1983" t="s">
        <v>6390</v>
      </c>
      <c r="AD1983">
        <v>5</v>
      </c>
      <c r="AE1983">
        <v>711890.69</v>
      </c>
      <c r="AF1983">
        <v>6171823.1799999997</v>
      </c>
    </row>
    <row r="1984" spans="1:32" x14ac:dyDescent="0.25">
      <c r="A1984" s="40">
        <v>1982</v>
      </c>
      <c r="B1984" t="s">
        <v>6392</v>
      </c>
      <c r="C1984">
        <v>120</v>
      </c>
      <c r="D1984">
        <v>1958</v>
      </c>
      <c r="E1984">
        <v>0</v>
      </c>
      <c r="F1984">
        <v>3</v>
      </c>
      <c r="H1984">
        <v>2</v>
      </c>
      <c r="J1984">
        <v>2</v>
      </c>
      <c r="K1984" t="s">
        <v>260</v>
      </c>
      <c r="M1984">
        <v>1</v>
      </c>
      <c r="N1984">
        <v>129</v>
      </c>
      <c r="O1984">
        <v>129</v>
      </c>
      <c r="P1984">
        <v>129</v>
      </c>
      <c r="Q1984">
        <v>0</v>
      </c>
      <c r="R1984">
        <v>0</v>
      </c>
      <c r="S1984" t="s">
        <v>6393</v>
      </c>
      <c r="T1984">
        <v>9480</v>
      </c>
      <c r="U1984" t="s">
        <v>5343</v>
      </c>
      <c r="V1984" t="s">
        <v>5343</v>
      </c>
      <c r="W1984" t="s">
        <v>1665</v>
      </c>
      <c r="X1984">
        <v>2665</v>
      </c>
      <c r="Y1984" t="s">
        <v>257</v>
      </c>
      <c r="AA1984">
        <v>187</v>
      </c>
      <c r="AB1984" t="s">
        <v>6394</v>
      </c>
      <c r="AC1984" t="s">
        <v>6393</v>
      </c>
      <c r="AD1984">
        <v>5</v>
      </c>
      <c r="AE1984">
        <v>712284.3</v>
      </c>
      <c r="AF1984">
        <v>6169646.3399999999</v>
      </c>
    </row>
    <row r="1985" spans="1:32" x14ac:dyDescent="0.25">
      <c r="A1985" s="40">
        <v>1983</v>
      </c>
      <c r="B1985" t="s">
        <v>6395</v>
      </c>
      <c r="C1985">
        <v>120</v>
      </c>
      <c r="D1985">
        <v>1967</v>
      </c>
      <c r="E1985">
        <v>0</v>
      </c>
      <c r="F1985">
        <v>3</v>
      </c>
      <c r="H1985">
        <v>1</v>
      </c>
      <c r="J1985">
        <v>1</v>
      </c>
      <c r="K1985" t="s">
        <v>240</v>
      </c>
      <c r="M1985">
        <v>1</v>
      </c>
      <c r="N1985">
        <v>123</v>
      </c>
      <c r="O1985">
        <v>123</v>
      </c>
      <c r="P1985">
        <v>123</v>
      </c>
      <c r="Q1985">
        <v>0</v>
      </c>
      <c r="R1985">
        <v>0</v>
      </c>
      <c r="S1985" t="s">
        <v>6396</v>
      </c>
      <c r="T1985">
        <v>6391</v>
      </c>
      <c r="U1985" t="s">
        <v>539</v>
      </c>
      <c r="V1985" t="s">
        <v>539</v>
      </c>
      <c r="W1985" t="s">
        <v>1622</v>
      </c>
      <c r="X1985">
        <v>2625</v>
      </c>
      <c r="Y1985" t="s">
        <v>244</v>
      </c>
      <c r="AA1985">
        <v>187</v>
      </c>
      <c r="AB1985" t="s">
        <v>6397</v>
      </c>
      <c r="AC1985" t="s">
        <v>6396</v>
      </c>
      <c r="AD1985">
        <v>5</v>
      </c>
      <c r="AE1985">
        <v>711200.07</v>
      </c>
      <c r="AF1985">
        <v>6171901.9199999999</v>
      </c>
    </row>
    <row r="1986" spans="1:32" x14ac:dyDescent="0.25">
      <c r="A1986" s="40">
        <v>1984</v>
      </c>
      <c r="B1986" t="s">
        <v>6398</v>
      </c>
      <c r="C1986">
        <v>120</v>
      </c>
      <c r="D1986">
        <v>1963</v>
      </c>
      <c r="E1986">
        <v>0</v>
      </c>
      <c r="F1986">
        <v>90</v>
      </c>
      <c r="H1986">
        <v>1</v>
      </c>
      <c r="J1986">
        <v>2</v>
      </c>
      <c r="K1986" t="s">
        <v>260</v>
      </c>
      <c r="L1986">
        <v>2</v>
      </c>
      <c r="M1986">
        <v>1</v>
      </c>
      <c r="N1986">
        <v>132</v>
      </c>
      <c r="O1986">
        <v>132</v>
      </c>
      <c r="P1986">
        <v>110</v>
      </c>
      <c r="Q1986">
        <v>0</v>
      </c>
      <c r="R1986">
        <v>0</v>
      </c>
      <c r="S1986" t="s">
        <v>6399</v>
      </c>
      <c r="T1986">
        <v>8415</v>
      </c>
      <c r="U1986" t="s">
        <v>4437</v>
      </c>
      <c r="V1986" t="s">
        <v>4437</v>
      </c>
      <c r="W1986" t="s">
        <v>385</v>
      </c>
      <c r="X1986">
        <v>2665</v>
      </c>
      <c r="Y1986" t="s">
        <v>257</v>
      </c>
      <c r="AA1986">
        <v>187</v>
      </c>
      <c r="AB1986" t="s">
        <v>6400</v>
      </c>
      <c r="AC1986" t="s">
        <v>6399</v>
      </c>
      <c r="AD1986">
        <v>5</v>
      </c>
      <c r="AE1986">
        <v>712056.28</v>
      </c>
      <c r="AF1986">
        <v>6169398.9500000002</v>
      </c>
    </row>
    <row r="1987" spans="1:32" x14ac:dyDescent="0.25">
      <c r="A1987" s="40">
        <v>1985</v>
      </c>
      <c r="B1987" t="s">
        <v>6401</v>
      </c>
      <c r="C1987">
        <v>120</v>
      </c>
      <c r="D1987">
        <v>1971</v>
      </c>
      <c r="E1987">
        <v>0</v>
      </c>
      <c r="F1987">
        <v>5</v>
      </c>
      <c r="H1987">
        <v>1</v>
      </c>
      <c r="J1987">
        <v>2</v>
      </c>
      <c r="K1987" t="s">
        <v>260</v>
      </c>
      <c r="L1987">
        <v>2</v>
      </c>
      <c r="M1987">
        <v>1</v>
      </c>
      <c r="N1987">
        <v>143</v>
      </c>
      <c r="O1987">
        <v>143</v>
      </c>
      <c r="P1987">
        <v>143</v>
      </c>
      <c r="Q1987">
        <v>0</v>
      </c>
      <c r="R1987">
        <v>0</v>
      </c>
      <c r="S1987" t="s">
        <v>6402</v>
      </c>
      <c r="T1987">
        <v>6178</v>
      </c>
      <c r="U1987" t="s">
        <v>2647</v>
      </c>
      <c r="V1987" t="s">
        <v>2647</v>
      </c>
      <c r="W1987" t="s">
        <v>1665</v>
      </c>
      <c r="X1987">
        <v>2625</v>
      </c>
      <c r="Y1987" t="s">
        <v>244</v>
      </c>
      <c r="AA1987">
        <v>187</v>
      </c>
      <c r="AB1987" t="s">
        <v>6403</v>
      </c>
      <c r="AC1987" t="s">
        <v>6402</v>
      </c>
      <c r="AD1987">
        <v>5</v>
      </c>
      <c r="AE1987">
        <v>711607.89</v>
      </c>
      <c r="AF1987">
        <v>6171888.3700000001</v>
      </c>
    </row>
    <row r="1988" spans="1:32" x14ac:dyDescent="0.25">
      <c r="A1988" s="40">
        <v>1986</v>
      </c>
      <c r="B1988" t="s">
        <v>6404</v>
      </c>
      <c r="C1988">
        <v>130</v>
      </c>
      <c r="D1988">
        <v>1978</v>
      </c>
      <c r="E1988">
        <v>0</v>
      </c>
      <c r="F1988">
        <v>4</v>
      </c>
      <c r="H1988">
        <v>1</v>
      </c>
      <c r="J1988">
        <v>1</v>
      </c>
      <c r="K1988" t="s">
        <v>240</v>
      </c>
      <c r="M1988">
        <v>1</v>
      </c>
      <c r="N1988">
        <v>61</v>
      </c>
      <c r="O1988">
        <v>61</v>
      </c>
      <c r="P1988">
        <v>109</v>
      </c>
      <c r="Q1988">
        <v>0</v>
      </c>
      <c r="R1988">
        <v>0</v>
      </c>
      <c r="S1988" t="s">
        <v>6405</v>
      </c>
      <c r="T1988">
        <v>7380</v>
      </c>
      <c r="U1988" t="s">
        <v>5196</v>
      </c>
      <c r="V1988" t="s">
        <v>5196</v>
      </c>
      <c r="W1988" t="s">
        <v>413</v>
      </c>
      <c r="X1988">
        <v>2665</v>
      </c>
      <c r="Y1988" t="s">
        <v>257</v>
      </c>
      <c r="AA1988">
        <v>187</v>
      </c>
      <c r="AB1988" t="s">
        <v>6406</v>
      </c>
      <c r="AC1988" t="s">
        <v>6405</v>
      </c>
      <c r="AD1988">
        <v>5</v>
      </c>
      <c r="AE1988">
        <v>713760.78</v>
      </c>
      <c r="AF1988">
        <v>6169645.8799999999</v>
      </c>
    </row>
    <row r="1989" spans="1:32" x14ac:dyDescent="0.25">
      <c r="A1989" s="40">
        <v>1987</v>
      </c>
      <c r="B1989" t="s">
        <v>6407</v>
      </c>
      <c r="C1989">
        <v>120</v>
      </c>
      <c r="D1989">
        <v>1975</v>
      </c>
      <c r="E1989">
        <v>1991</v>
      </c>
      <c r="F1989">
        <v>3</v>
      </c>
      <c r="H1989">
        <v>1</v>
      </c>
      <c r="J1989">
        <v>2</v>
      </c>
      <c r="K1989" t="s">
        <v>260</v>
      </c>
      <c r="M1989">
        <v>1</v>
      </c>
      <c r="N1989">
        <v>142</v>
      </c>
      <c r="O1989">
        <v>142</v>
      </c>
      <c r="P1989">
        <v>117</v>
      </c>
      <c r="Q1989">
        <v>0</v>
      </c>
      <c r="R1989">
        <v>0</v>
      </c>
      <c r="S1989" t="s">
        <v>6408</v>
      </c>
      <c r="T1989">
        <v>7882</v>
      </c>
      <c r="U1989" t="s">
        <v>372</v>
      </c>
      <c r="V1989" t="s">
        <v>372</v>
      </c>
      <c r="W1989" t="s">
        <v>636</v>
      </c>
      <c r="X1989">
        <v>2625</v>
      </c>
      <c r="Y1989" t="s">
        <v>244</v>
      </c>
      <c r="AA1989">
        <v>187</v>
      </c>
      <c r="AB1989" t="s">
        <v>6409</v>
      </c>
      <c r="AC1989" t="s">
        <v>6408</v>
      </c>
      <c r="AD1989">
        <v>5</v>
      </c>
      <c r="AE1989">
        <v>712022.88</v>
      </c>
      <c r="AF1989">
        <v>6171750.54</v>
      </c>
    </row>
    <row r="1990" spans="1:32" x14ac:dyDescent="0.25">
      <c r="A1990" s="40">
        <v>1988</v>
      </c>
      <c r="B1990" t="s">
        <v>6410</v>
      </c>
      <c r="C1990">
        <v>120</v>
      </c>
      <c r="D1990">
        <v>1930</v>
      </c>
      <c r="E1990">
        <v>1970</v>
      </c>
      <c r="F1990">
        <v>3</v>
      </c>
      <c r="H1990">
        <v>1</v>
      </c>
      <c r="J1990">
        <v>2</v>
      </c>
      <c r="K1990" t="s">
        <v>260</v>
      </c>
      <c r="M1990">
        <v>1</v>
      </c>
      <c r="N1990">
        <v>122</v>
      </c>
      <c r="O1990">
        <v>122</v>
      </c>
      <c r="P1990">
        <v>167</v>
      </c>
      <c r="Q1990">
        <v>0</v>
      </c>
      <c r="R1990">
        <v>0</v>
      </c>
      <c r="S1990" t="s">
        <v>6411</v>
      </c>
      <c r="T1990">
        <v>9480</v>
      </c>
      <c r="U1990" t="s">
        <v>5343</v>
      </c>
      <c r="V1990" t="s">
        <v>5343</v>
      </c>
      <c r="W1990" t="s">
        <v>519</v>
      </c>
      <c r="X1990">
        <v>2665</v>
      </c>
      <c r="Y1990" t="s">
        <v>257</v>
      </c>
      <c r="AA1990">
        <v>187</v>
      </c>
      <c r="AB1990" t="s">
        <v>6412</v>
      </c>
      <c r="AC1990" t="s">
        <v>6411</v>
      </c>
      <c r="AD1990">
        <v>5</v>
      </c>
      <c r="AE1990">
        <v>712646.45</v>
      </c>
      <c r="AF1990">
        <v>6169121.8700000001</v>
      </c>
    </row>
    <row r="1991" spans="1:32" x14ac:dyDescent="0.25">
      <c r="A1991" s="40">
        <v>1989</v>
      </c>
      <c r="B1991" t="s">
        <v>6413</v>
      </c>
      <c r="C1991">
        <v>130</v>
      </c>
      <c r="D1991">
        <v>1999</v>
      </c>
      <c r="E1991">
        <v>0</v>
      </c>
      <c r="F1991">
        <v>5</v>
      </c>
      <c r="H1991">
        <v>1</v>
      </c>
      <c r="J1991">
        <v>1</v>
      </c>
      <c r="K1991" t="s">
        <v>240</v>
      </c>
      <c r="M1991">
        <v>1</v>
      </c>
      <c r="N1991">
        <v>112</v>
      </c>
      <c r="O1991">
        <v>112</v>
      </c>
      <c r="P1991">
        <v>112</v>
      </c>
      <c r="Q1991">
        <v>0</v>
      </c>
      <c r="R1991">
        <v>0</v>
      </c>
      <c r="S1991" t="s">
        <v>6414</v>
      </c>
      <c r="T1991">
        <v>5525</v>
      </c>
      <c r="U1991" t="s">
        <v>5330</v>
      </c>
      <c r="V1991" t="s">
        <v>5330</v>
      </c>
      <c r="W1991" t="s">
        <v>308</v>
      </c>
      <c r="X1991">
        <v>2625</v>
      </c>
      <c r="Y1991" t="s">
        <v>244</v>
      </c>
      <c r="AA1991">
        <v>187</v>
      </c>
      <c r="AB1991" t="s">
        <v>6415</v>
      </c>
      <c r="AC1991" t="s">
        <v>6414</v>
      </c>
      <c r="AD1991">
        <v>5</v>
      </c>
      <c r="AE1991">
        <v>711662.55</v>
      </c>
      <c r="AF1991">
        <v>6172635.75</v>
      </c>
    </row>
    <row r="1992" spans="1:32" x14ac:dyDescent="0.25">
      <c r="A1992" s="40">
        <v>1990</v>
      </c>
      <c r="B1992" t="s">
        <v>6416</v>
      </c>
      <c r="C1992">
        <v>120</v>
      </c>
      <c r="D1992">
        <v>1972</v>
      </c>
      <c r="E1992">
        <v>0</v>
      </c>
      <c r="F1992">
        <v>4</v>
      </c>
      <c r="H1992">
        <v>1</v>
      </c>
      <c r="J1992">
        <v>2</v>
      </c>
      <c r="K1992" t="s">
        <v>247</v>
      </c>
      <c r="M1992">
        <v>1</v>
      </c>
      <c r="N1992">
        <v>143</v>
      </c>
      <c r="O1992">
        <v>143</v>
      </c>
      <c r="P1992">
        <v>143</v>
      </c>
      <c r="Q1992">
        <v>0</v>
      </c>
      <c r="R1992">
        <v>0</v>
      </c>
      <c r="S1992" t="s">
        <v>6417</v>
      </c>
      <c r="T1992">
        <v>6178</v>
      </c>
      <c r="U1992" t="s">
        <v>2647</v>
      </c>
      <c r="V1992" t="s">
        <v>2647</v>
      </c>
      <c r="W1992" t="s">
        <v>2407</v>
      </c>
      <c r="X1992">
        <v>2625</v>
      </c>
      <c r="Y1992" t="s">
        <v>244</v>
      </c>
      <c r="AA1992">
        <v>187</v>
      </c>
      <c r="AB1992" t="s">
        <v>6418</v>
      </c>
      <c r="AC1992" t="s">
        <v>6417</v>
      </c>
      <c r="AD1992">
        <v>5</v>
      </c>
      <c r="AE1992">
        <v>711544.14</v>
      </c>
      <c r="AF1992">
        <v>6171935.54</v>
      </c>
    </row>
    <row r="1993" spans="1:32" x14ac:dyDescent="0.25">
      <c r="A1993" s="40">
        <v>1991</v>
      </c>
      <c r="B1993" t="s">
        <v>6419</v>
      </c>
      <c r="C1993">
        <v>120</v>
      </c>
      <c r="D1993">
        <v>1986</v>
      </c>
      <c r="E1993">
        <v>0</v>
      </c>
      <c r="F1993">
        <v>3</v>
      </c>
      <c r="H1993">
        <v>1</v>
      </c>
      <c r="J1993">
        <v>2</v>
      </c>
      <c r="K1993" t="s">
        <v>260</v>
      </c>
      <c r="L1993">
        <v>2</v>
      </c>
      <c r="M1993">
        <v>1</v>
      </c>
      <c r="N1993">
        <v>191</v>
      </c>
      <c r="O1993">
        <v>191</v>
      </c>
      <c r="P1993">
        <v>191</v>
      </c>
      <c r="Q1993">
        <v>0</v>
      </c>
      <c r="R1993">
        <v>0</v>
      </c>
      <c r="S1993" t="s">
        <v>6420</v>
      </c>
      <c r="T1993">
        <v>9480</v>
      </c>
      <c r="U1993" t="s">
        <v>5343</v>
      </c>
      <c r="V1993" t="s">
        <v>5343</v>
      </c>
      <c r="W1993" t="s">
        <v>394</v>
      </c>
      <c r="X1993">
        <v>2665</v>
      </c>
      <c r="Y1993" t="s">
        <v>257</v>
      </c>
      <c r="AA1993">
        <v>187</v>
      </c>
      <c r="AB1993" t="s">
        <v>6421</v>
      </c>
      <c r="AC1993" t="s">
        <v>6420</v>
      </c>
      <c r="AD1993">
        <v>5</v>
      </c>
      <c r="AE1993">
        <v>712569.86</v>
      </c>
      <c r="AF1993">
        <v>6169235</v>
      </c>
    </row>
    <row r="1994" spans="1:32" x14ac:dyDescent="0.25">
      <c r="A1994" s="40">
        <v>1992</v>
      </c>
      <c r="B1994" t="s">
        <v>6422</v>
      </c>
      <c r="C1994">
        <v>140</v>
      </c>
      <c r="D1994">
        <v>1991</v>
      </c>
      <c r="E1994">
        <v>0</v>
      </c>
      <c r="F1994">
        <v>3</v>
      </c>
      <c r="H1994">
        <v>1</v>
      </c>
      <c r="J1994">
        <v>1</v>
      </c>
      <c r="K1994" t="s">
        <v>240</v>
      </c>
      <c r="M1994">
        <v>2</v>
      </c>
      <c r="N1994">
        <v>209</v>
      </c>
      <c r="O1994">
        <v>209</v>
      </c>
      <c r="P1994">
        <v>418</v>
      </c>
      <c r="Q1994">
        <v>0</v>
      </c>
      <c r="R1994">
        <v>0</v>
      </c>
      <c r="S1994" t="s">
        <v>6423</v>
      </c>
      <c r="T1994">
        <v>6830</v>
      </c>
      <c r="U1994" t="s">
        <v>6424</v>
      </c>
      <c r="V1994" t="s">
        <v>6424</v>
      </c>
      <c r="W1994" t="s">
        <v>393</v>
      </c>
      <c r="X1994">
        <v>2625</v>
      </c>
      <c r="Y1994" t="s">
        <v>244</v>
      </c>
      <c r="AA1994">
        <v>187</v>
      </c>
      <c r="AB1994" t="s">
        <v>6425</v>
      </c>
      <c r="AC1994" t="s">
        <v>6423</v>
      </c>
      <c r="AD1994">
        <v>5</v>
      </c>
      <c r="AE1994">
        <v>711509.16</v>
      </c>
      <c r="AF1994">
        <v>6172606.8499999996</v>
      </c>
    </row>
    <row r="1995" spans="1:32" x14ac:dyDescent="0.25">
      <c r="A1995" s="40">
        <v>1993</v>
      </c>
      <c r="B1995" t="s">
        <v>6426</v>
      </c>
      <c r="C1995">
        <v>130</v>
      </c>
      <c r="D1995">
        <v>1967</v>
      </c>
      <c r="E1995">
        <v>1983</v>
      </c>
      <c r="F1995">
        <v>3</v>
      </c>
      <c r="H1995">
        <v>6</v>
      </c>
      <c r="J1995">
        <v>1</v>
      </c>
      <c r="K1995" t="s">
        <v>240</v>
      </c>
      <c r="M1995">
        <v>1</v>
      </c>
      <c r="N1995">
        <v>143</v>
      </c>
      <c r="O1995">
        <v>143</v>
      </c>
      <c r="P1995">
        <v>143</v>
      </c>
      <c r="Q1995">
        <v>0</v>
      </c>
      <c r="R1995">
        <v>0</v>
      </c>
      <c r="S1995" t="s">
        <v>6427</v>
      </c>
      <c r="T1995">
        <v>2449</v>
      </c>
      <c r="U1995" t="s">
        <v>312</v>
      </c>
      <c r="V1995" t="s">
        <v>312</v>
      </c>
      <c r="W1995" t="s">
        <v>515</v>
      </c>
      <c r="X1995">
        <v>2625</v>
      </c>
      <c r="Y1995" t="s">
        <v>244</v>
      </c>
      <c r="AA1995">
        <v>187</v>
      </c>
      <c r="AB1995" t="s">
        <v>6428</v>
      </c>
      <c r="AC1995" t="s">
        <v>6427</v>
      </c>
      <c r="AD1995">
        <v>5</v>
      </c>
      <c r="AE1995">
        <v>711418.19</v>
      </c>
      <c r="AF1995">
        <v>6171578.29</v>
      </c>
    </row>
    <row r="1996" spans="1:32" x14ac:dyDescent="0.25">
      <c r="A1996" s="40">
        <v>1994</v>
      </c>
      <c r="B1996" t="s">
        <v>6429</v>
      </c>
      <c r="C1996">
        <v>520</v>
      </c>
      <c r="D1996">
        <v>2004</v>
      </c>
      <c r="E1996">
        <v>0</v>
      </c>
      <c r="F1996">
        <v>2</v>
      </c>
      <c r="H1996">
        <v>5</v>
      </c>
      <c r="J1996">
        <v>2</v>
      </c>
      <c r="K1996" t="s">
        <v>260</v>
      </c>
      <c r="L1996">
        <v>90</v>
      </c>
      <c r="M1996">
        <v>1</v>
      </c>
      <c r="N1996">
        <v>107</v>
      </c>
      <c r="O1996">
        <v>107</v>
      </c>
      <c r="P1996">
        <v>0</v>
      </c>
      <c r="Q1996">
        <v>107</v>
      </c>
      <c r="R1996">
        <v>0</v>
      </c>
      <c r="S1996" t="s">
        <v>6430</v>
      </c>
      <c r="T1996">
        <v>6710</v>
      </c>
      <c r="U1996" t="s">
        <v>327</v>
      </c>
      <c r="V1996" t="s">
        <v>327</v>
      </c>
      <c r="W1996" t="s">
        <v>441</v>
      </c>
      <c r="X1996">
        <v>2625</v>
      </c>
      <c r="Y1996" t="s">
        <v>244</v>
      </c>
      <c r="AA1996">
        <v>187</v>
      </c>
      <c r="AB1996" t="s">
        <v>6431</v>
      </c>
      <c r="AC1996" t="s">
        <v>6430</v>
      </c>
      <c r="AD1996">
        <v>5</v>
      </c>
      <c r="AE1996">
        <v>710946.35</v>
      </c>
      <c r="AF1996">
        <v>6171396.6500000004</v>
      </c>
    </row>
    <row r="1997" spans="1:32" x14ac:dyDescent="0.25">
      <c r="A1997" s="40">
        <v>1995</v>
      </c>
      <c r="B1997" t="s">
        <v>6432</v>
      </c>
      <c r="C1997">
        <v>520</v>
      </c>
      <c r="D1997">
        <v>2004</v>
      </c>
      <c r="E1997">
        <v>0</v>
      </c>
      <c r="F1997">
        <v>2</v>
      </c>
      <c r="H1997">
        <v>5</v>
      </c>
      <c r="J1997">
        <v>2</v>
      </c>
      <c r="K1997" t="s">
        <v>260</v>
      </c>
      <c r="M1997">
        <v>1</v>
      </c>
      <c r="N1997">
        <v>164</v>
      </c>
      <c r="O1997">
        <v>164</v>
      </c>
      <c r="P1997">
        <v>0</v>
      </c>
      <c r="Q1997">
        <v>164</v>
      </c>
      <c r="R1997">
        <v>0</v>
      </c>
      <c r="S1997" t="s">
        <v>6430</v>
      </c>
      <c r="T1997">
        <v>6710</v>
      </c>
      <c r="U1997" t="s">
        <v>327</v>
      </c>
      <c r="V1997" t="s">
        <v>327</v>
      </c>
      <c r="W1997" t="s">
        <v>441</v>
      </c>
      <c r="X1997">
        <v>2625</v>
      </c>
      <c r="Y1997" t="s">
        <v>244</v>
      </c>
      <c r="AA1997">
        <v>187</v>
      </c>
      <c r="AB1997" t="s">
        <v>6431</v>
      </c>
      <c r="AC1997" t="s">
        <v>6430</v>
      </c>
      <c r="AD1997">
        <v>5</v>
      </c>
      <c r="AE1997">
        <v>710946.35</v>
      </c>
      <c r="AF1997">
        <v>6171396.6500000004</v>
      </c>
    </row>
    <row r="1998" spans="1:32" x14ac:dyDescent="0.25">
      <c r="A1998" s="40">
        <v>1996</v>
      </c>
      <c r="B1998" t="s">
        <v>6433</v>
      </c>
      <c r="C1998">
        <v>520</v>
      </c>
      <c r="D1998">
        <v>1981</v>
      </c>
      <c r="E1998">
        <v>0</v>
      </c>
      <c r="F1998">
        <v>2</v>
      </c>
      <c r="H1998">
        <v>5</v>
      </c>
      <c r="J1998">
        <v>2</v>
      </c>
      <c r="K1998" t="s">
        <v>260</v>
      </c>
      <c r="L1998">
        <v>90</v>
      </c>
      <c r="M1998">
        <v>1</v>
      </c>
      <c r="N1998">
        <v>106</v>
      </c>
      <c r="O1998">
        <v>106</v>
      </c>
      <c r="P1998">
        <v>0</v>
      </c>
      <c r="Q1998">
        <v>106</v>
      </c>
      <c r="R1998">
        <v>0</v>
      </c>
      <c r="S1998" t="s">
        <v>6430</v>
      </c>
      <c r="T1998">
        <v>6710</v>
      </c>
      <c r="U1998" t="s">
        <v>327</v>
      </c>
      <c r="V1998" t="s">
        <v>327</v>
      </c>
      <c r="W1998" t="s">
        <v>441</v>
      </c>
      <c r="X1998">
        <v>2625</v>
      </c>
      <c r="Y1998" t="s">
        <v>244</v>
      </c>
      <c r="AA1998">
        <v>187</v>
      </c>
      <c r="AB1998" t="s">
        <v>6431</v>
      </c>
      <c r="AC1998" t="s">
        <v>6430</v>
      </c>
      <c r="AD1998">
        <v>5</v>
      </c>
      <c r="AE1998">
        <v>710946.35</v>
      </c>
      <c r="AF1998">
        <v>6171396.6500000004</v>
      </c>
    </row>
    <row r="1999" spans="1:32" x14ac:dyDescent="0.25">
      <c r="A1999" s="40">
        <v>1997</v>
      </c>
      <c r="B1999" t="s">
        <v>6434</v>
      </c>
      <c r="C1999">
        <v>130</v>
      </c>
      <c r="D1999">
        <v>1967</v>
      </c>
      <c r="E1999">
        <v>1983</v>
      </c>
      <c r="F1999">
        <v>3</v>
      </c>
      <c r="H1999">
        <v>6</v>
      </c>
      <c r="J1999">
        <v>1</v>
      </c>
      <c r="K1999" t="s">
        <v>240</v>
      </c>
      <c r="M1999">
        <v>1</v>
      </c>
      <c r="N1999">
        <v>107</v>
      </c>
      <c r="O1999">
        <v>107</v>
      </c>
      <c r="P1999">
        <v>107</v>
      </c>
      <c r="Q1999">
        <v>0</v>
      </c>
      <c r="R1999">
        <v>0</v>
      </c>
      <c r="S1999" t="s">
        <v>6435</v>
      </c>
      <c r="T1999">
        <v>2449</v>
      </c>
      <c r="U1999" t="s">
        <v>312</v>
      </c>
      <c r="V1999" t="s">
        <v>312</v>
      </c>
      <c r="W1999" t="s">
        <v>480</v>
      </c>
      <c r="X1999">
        <v>2625</v>
      </c>
      <c r="Y1999" t="s">
        <v>244</v>
      </c>
      <c r="AA1999">
        <v>187</v>
      </c>
      <c r="AB1999" t="s">
        <v>6436</v>
      </c>
      <c r="AC1999" t="s">
        <v>6435</v>
      </c>
      <c r="AD1999">
        <v>5</v>
      </c>
      <c r="AE1999">
        <v>711403.51</v>
      </c>
      <c r="AF1999">
        <v>6171577</v>
      </c>
    </row>
    <row r="2000" spans="1:32" x14ac:dyDescent="0.25">
      <c r="A2000" s="40">
        <v>1998</v>
      </c>
      <c r="B2000" t="s">
        <v>6437</v>
      </c>
      <c r="C2000">
        <v>120</v>
      </c>
      <c r="D2000">
        <v>1973</v>
      </c>
      <c r="E2000">
        <v>0</v>
      </c>
      <c r="F2000">
        <v>3</v>
      </c>
      <c r="H2000">
        <v>1</v>
      </c>
      <c r="J2000">
        <v>2</v>
      </c>
      <c r="K2000" t="s">
        <v>260</v>
      </c>
      <c r="M2000">
        <v>1</v>
      </c>
      <c r="N2000">
        <v>119</v>
      </c>
      <c r="O2000">
        <v>119</v>
      </c>
      <c r="P2000">
        <v>119</v>
      </c>
      <c r="Q2000">
        <v>0</v>
      </c>
      <c r="R2000">
        <v>0</v>
      </c>
      <c r="S2000" t="s">
        <v>6438</v>
      </c>
      <c r="T2000">
        <v>6710</v>
      </c>
      <c r="U2000" t="s">
        <v>327</v>
      </c>
      <c r="V2000" t="s">
        <v>327</v>
      </c>
      <c r="W2000" t="s">
        <v>811</v>
      </c>
      <c r="X2000">
        <v>2625</v>
      </c>
      <c r="Y2000" t="s">
        <v>244</v>
      </c>
      <c r="AA2000">
        <v>187</v>
      </c>
      <c r="AB2000" t="s">
        <v>6439</v>
      </c>
      <c r="AC2000" t="s">
        <v>6438</v>
      </c>
      <c r="AD2000">
        <v>5</v>
      </c>
      <c r="AE2000">
        <v>711170.61</v>
      </c>
      <c r="AF2000">
        <v>6171513.5800000001</v>
      </c>
    </row>
    <row r="2001" spans="1:32" x14ac:dyDescent="0.25">
      <c r="A2001" s="40">
        <v>1999</v>
      </c>
      <c r="B2001" t="s">
        <v>6440</v>
      </c>
      <c r="C2001">
        <v>120</v>
      </c>
      <c r="D2001">
        <v>1961</v>
      </c>
      <c r="E2001">
        <v>0</v>
      </c>
      <c r="F2001">
        <v>3</v>
      </c>
      <c r="H2001">
        <v>2</v>
      </c>
      <c r="J2001">
        <v>2</v>
      </c>
      <c r="K2001" t="s">
        <v>260</v>
      </c>
      <c r="M2001">
        <v>1</v>
      </c>
      <c r="N2001">
        <v>134</v>
      </c>
      <c r="O2001">
        <v>134</v>
      </c>
      <c r="P2001">
        <v>135</v>
      </c>
      <c r="Q2001">
        <v>54</v>
      </c>
      <c r="R2001">
        <v>0</v>
      </c>
      <c r="S2001" t="s">
        <v>6441</v>
      </c>
      <c r="T2001">
        <v>1750</v>
      </c>
      <c r="U2001" t="s">
        <v>6098</v>
      </c>
      <c r="V2001" t="s">
        <v>6098</v>
      </c>
      <c r="W2001" t="s">
        <v>1109</v>
      </c>
      <c r="X2001">
        <v>2665</v>
      </c>
      <c r="Y2001" t="s">
        <v>257</v>
      </c>
      <c r="AA2001">
        <v>187</v>
      </c>
      <c r="AB2001" t="s">
        <v>6442</v>
      </c>
      <c r="AC2001" t="s">
        <v>6441</v>
      </c>
      <c r="AD2001">
        <v>5</v>
      </c>
      <c r="AE2001">
        <v>714014.75</v>
      </c>
      <c r="AF2001">
        <v>6168861.3300000001</v>
      </c>
    </row>
    <row r="2002" spans="1:32" x14ac:dyDescent="0.25">
      <c r="A2002" s="40">
        <v>2000</v>
      </c>
      <c r="B2002" t="s">
        <v>6443</v>
      </c>
      <c r="C2002">
        <v>120</v>
      </c>
      <c r="D2002">
        <v>1948</v>
      </c>
      <c r="E2002">
        <v>1984</v>
      </c>
      <c r="F2002">
        <v>3</v>
      </c>
      <c r="H2002">
        <v>1</v>
      </c>
      <c r="J2002">
        <v>2</v>
      </c>
      <c r="K2002" t="s">
        <v>260</v>
      </c>
      <c r="L2002">
        <v>2</v>
      </c>
      <c r="M2002">
        <v>1</v>
      </c>
      <c r="N2002">
        <v>135</v>
      </c>
      <c r="O2002">
        <v>135</v>
      </c>
      <c r="P2002">
        <v>177</v>
      </c>
      <c r="Q2002">
        <v>0</v>
      </c>
      <c r="R2002">
        <v>0</v>
      </c>
      <c r="S2002" t="s">
        <v>6444</v>
      </c>
      <c r="T2002">
        <v>3941</v>
      </c>
      <c r="U2002" t="s">
        <v>6445</v>
      </c>
      <c r="V2002" t="s">
        <v>6445</v>
      </c>
      <c r="W2002" t="s">
        <v>721</v>
      </c>
      <c r="X2002">
        <v>2665</v>
      </c>
      <c r="Y2002" t="s">
        <v>257</v>
      </c>
      <c r="AA2002">
        <v>187</v>
      </c>
      <c r="AB2002" t="s">
        <v>6446</v>
      </c>
      <c r="AC2002" t="s">
        <v>6444</v>
      </c>
      <c r="AD2002">
        <v>5</v>
      </c>
      <c r="AE2002">
        <v>713009.84</v>
      </c>
      <c r="AF2002">
        <v>6168920.9400000004</v>
      </c>
    </row>
    <row r="2003" spans="1:32" x14ac:dyDescent="0.25">
      <c r="A2003" s="40">
        <v>2001</v>
      </c>
      <c r="B2003" t="s">
        <v>6447</v>
      </c>
      <c r="C2003">
        <v>120</v>
      </c>
      <c r="D2003">
        <v>1963</v>
      </c>
      <c r="E2003">
        <v>0</v>
      </c>
      <c r="F2003">
        <v>10</v>
      </c>
      <c r="H2003">
        <v>1</v>
      </c>
      <c r="J2003">
        <v>2</v>
      </c>
      <c r="K2003" t="s">
        <v>260</v>
      </c>
      <c r="M2003">
        <v>1</v>
      </c>
      <c r="N2003">
        <v>104</v>
      </c>
      <c r="O2003">
        <v>104</v>
      </c>
      <c r="P2003">
        <v>104</v>
      </c>
      <c r="Q2003">
        <v>0</v>
      </c>
      <c r="R2003">
        <v>0</v>
      </c>
      <c r="S2003" t="s">
        <v>6448</v>
      </c>
      <c r="T2003">
        <v>5539</v>
      </c>
      <c r="U2003" t="s">
        <v>6009</v>
      </c>
      <c r="V2003" t="s">
        <v>6009</v>
      </c>
      <c r="W2003" t="s">
        <v>272</v>
      </c>
      <c r="X2003">
        <v>2665</v>
      </c>
      <c r="Y2003" t="s">
        <v>257</v>
      </c>
      <c r="AA2003">
        <v>187</v>
      </c>
      <c r="AB2003" t="s">
        <v>6449</v>
      </c>
      <c r="AC2003" t="s">
        <v>6448</v>
      </c>
      <c r="AD2003">
        <v>5</v>
      </c>
      <c r="AE2003">
        <v>712202.14</v>
      </c>
      <c r="AF2003">
        <v>6169326.0199999996</v>
      </c>
    </row>
    <row r="2004" spans="1:32" x14ac:dyDescent="0.25">
      <c r="A2004" s="40">
        <v>2002</v>
      </c>
      <c r="B2004" t="s">
        <v>6450</v>
      </c>
      <c r="C2004">
        <v>120</v>
      </c>
      <c r="D2004">
        <v>1970</v>
      </c>
      <c r="E2004">
        <v>0</v>
      </c>
      <c r="F2004">
        <v>3</v>
      </c>
      <c r="H2004">
        <v>1</v>
      </c>
      <c r="J2004">
        <v>2</v>
      </c>
      <c r="K2004" t="s">
        <v>260</v>
      </c>
      <c r="M2004">
        <v>1</v>
      </c>
      <c r="N2004">
        <v>169</v>
      </c>
      <c r="O2004">
        <v>169</v>
      </c>
      <c r="P2004">
        <v>169</v>
      </c>
      <c r="Q2004">
        <v>0</v>
      </c>
      <c r="R2004">
        <v>0</v>
      </c>
      <c r="S2004" t="s">
        <v>6451</v>
      </c>
      <c r="T2004">
        <v>6178</v>
      </c>
      <c r="U2004" t="s">
        <v>2647</v>
      </c>
      <c r="V2004" t="s">
        <v>2647</v>
      </c>
      <c r="W2004" t="s">
        <v>2371</v>
      </c>
      <c r="X2004">
        <v>2625</v>
      </c>
      <c r="Y2004" t="s">
        <v>244</v>
      </c>
      <c r="AA2004">
        <v>187</v>
      </c>
      <c r="AB2004" t="s">
        <v>6452</v>
      </c>
      <c r="AC2004" t="s">
        <v>6451</v>
      </c>
      <c r="AD2004">
        <v>5</v>
      </c>
      <c r="AE2004">
        <v>711522.72</v>
      </c>
      <c r="AF2004">
        <v>6172032.7699999996</v>
      </c>
    </row>
    <row r="2005" spans="1:32" x14ac:dyDescent="0.25">
      <c r="A2005" s="40">
        <v>2003</v>
      </c>
      <c r="B2005" t="s">
        <v>6453</v>
      </c>
      <c r="C2005">
        <v>120</v>
      </c>
      <c r="D2005">
        <v>1997</v>
      </c>
      <c r="E2005">
        <v>0</v>
      </c>
      <c r="F2005">
        <v>4</v>
      </c>
      <c r="H2005">
        <v>1</v>
      </c>
      <c r="J2005">
        <v>2</v>
      </c>
      <c r="K2005" t="s">
        <v>260</v>
      </c>
      <c r="M2005">
        <v>1</v>
      </c>
      <c r="N2005">
        <v>130</v>
      </c>
      <c r="O2005">
        <v>130</v>
      </c>
      <c r="P2005">
        <v>130</v>
      </c>
      <c r="Q2005">
        <v>0</v>
      </c>
      <c r="R2005">
        <v>0</v>
      </c>
      <c r="S2005" t="s">
        <v>6454</v>
      </c>
      <c r="T2005">
        <v>8800</v>
      </c>
      <c r="U2005" t="s">
        <v>6455</v>
      </c>
      <c r="V2005" t="s">
        <v>6455</v>
      </c>
      <c r="W2005" t="s">
        <v>441</v>
      </c>
      <c r="X2005">
        <v>2665</v>
      </c>
      <c r="Y2005" t="s">
        <v>257</v>
      </c>
      <c r="AA2005">
        <v>187</v>
      </c>
      <c r="AB2005" t="s">
        <v>6456</v>
      </c>
      <c r="AC2005" t="s">
        <v>6454</v>
      </c>
      <c r="AD2005">
        <v>5</v>
      </c>
      <c r="AE2005">
        <v>713172.85</v>
      </c>
      <c r="AF2005">
        <v>6168637.4500000002</v>
      </c>
    </row>
    <row r="2006" spans="1:32" x14ac:dyDescent="0.25">
      <c r="A2006" s="40">
        <v>2004</v>
      </c>
      <c r="B2006" t="s">
        <v>6457</v>
      </c>
      <c r="C2006">
        <v>130</v>
      </c>
      <c r="D2006">
        <v>1978</v>
      </c>
      <c r="E2006">
        <v>0</v>
      </c>
      <c r="F2006">
        <v>1</v>
      </c>
      <c r="H2006">
        <v>5</v>
      </c>
      <c r="J2006">
        <v>7</v>
      </c>
      <c r="K2006" t="s">
        <v>253</v>
      </c>
      <c r="M2006">
        <v>1</v>
      </c>
      <c r="N2006">
        <v>75</v>
      </c>
      <c r="O2006">
        <v>75</v>
      </c>
      <c r="P2006">
        <v>125</v>
      </c>
      <c r="Q2006">
        <v>0</v>
      </c>
      <c r="R2006">
        <v>0</v>
      </c>
      <c r="S2006" t="s">
        <v>6458</v>
      </c>
      <c r="T2006">
        <v>2556</v>
      </c>
      <c r="U2006" t="s">
        <v>317</v>
      </c>
      <c r="V2006" t="s">
        <v>317</v>
      </c>
      <c r="W2006" t="s">
        <v>408</v>
      </c>
      <c r="X2006">
        <v>2625</v>
      </c>
      <c r="Y2006" t="s">
        <v>244</v>
      </c>
      <c r="AA2006">
        <v>187</v>
      </c>
      <c r="AB2006" t="s">
        <v>6459</v>
      </c>
      <c r="AC2006" t="s">
        <v>6458</v>
      </c>
      <c r="AD2006">
        <v>5</v>
      </c>
      <c r="AE2006">
        <v>711804.53</v>
      </c>
      <c r="AF2006">
        <v>6172576.04</v>
      </c>
    </row>
    <row r="2007" spans="1:32" x14ac:dyDescent="0.25">
      <c r="A2007" s="40">
        <v>2005</v>
      </c>
      <c r="B2007" t="s">
        <v>6460</v>
      </c>
      <c r="C2007">
        <v>120</v>
      </c>
      <c r="D2007">
        <v>1966</v>
      </c>
      <c r="E2007">
        <v>0</v>
      </c>
      <c r="F2007">
        <v>5</v>
      </c>
      <c r="H2007">
        <v>1</v>
      </c>
      <c r="J2007">
        <v>2</v>
      </c>
      <c r="K2007" t="s">
        <v>260</v>
      </c>
      <c r="M2007">
        <v>1</v>
      </c>
      <c r="N2007">
        <v>125</v>
      </c>
      <c r="O2007">
        <v>125</v>
      </c>
      <c r="P2007">
        <v>125</v>
      </c>
      <c r="Q2007">
        <v>0</v>
      </c>
      <c r="R2007">
        <v>0</v>
      </c>
      <c r="S2007" t="s">
        <v>6461</v>
      </c>
      <c r="T2007">
        <v>2876</v>
      </c>
      <c r="U2007" t="s">
        <v>3107</v>
      </c>
      <c r="V2007" t="s">
        <v>3107</v>
      </c>
      <c r="W2007" t="s">
        <v>281</v>
      </c>
      <c r="X2007">
        <v>2665</v>
      </c>
      <c r="Y2007" t="s">
        <v>257</v>
      </c>
      <c r="AA2007">
        <v>187</v>
      </c>
      <c r="AB2007" t="s">
        <v>6462</v>
      </c>
      <c r="AC2007" t="s">
        <v>6461</v>
      </c>
      <c r="AD2007">
        <v>5</v>
      </c>
      <c r="AE2007">
        <v>714020.03</v>
      </c>
      <c r="AF2007">
        <v>6169127.5499999998</v>
      </c>
    </row>
    <row r="2008" spans="1:32" x14ac:dyDescent="0.25">
      <c r="A2008" s="40">
        <v>2006</v>
      </c>
      <c r="B2008" t="s">
        <v>6463</v>
      </c>
      <c r="C2008">
        <v>120</v>
      </c>
      <c r="D2008">
        <v>1978</v>
      </c>
      <c r="E2008">
        <v>0</v>
      </c>
      <c r="F2008">
        <v>4</v>
      </c>
      <c r="H2008">
        <v>1</v>
      </c>
      <c r="J2008">
        <v>7</v>
      </c>
      <c r="K2008" t="s">
        <v>253</v>
      </c>
      <c r="L2008">
        <v>1</v>
      </c>
      <c r="M2008">
        <v>1</v>
      </c>
      <c r="N2008">
        <v>121</v>
      </c>
      <c r="O2008">
        <v>121</v>
      </c>
      <c r="P2008">
        <v>121</v>
      </c>
      <c r="Q2008">
        <v>0</v>
      </c>
      <c r="R2008">
        <v>0</v>
      </c>
      <c r="S2008" t="s">
        <v>6464</v>
      </c>
      <c r="T2008">
        <v>4686</v>
      </c>
      <c r="U2008" t="s">
        <v>4050</v>
      </c>
      <c r="V2008" t="s">
        <v>4050</v>
      </c>
      <c r="W2008" t="s">
        <v>260</v>
      </c>
      <c r="X2008">
        <v>2665</v>
      </c>
      <c r="Y2008" t="s">
        <v>257</v>
      </c>
      <c r="AA2008">
        <v>187</v>
      </c>
      <c r="AB2008" t="s">
        <v>6465</v>
      </c>
      <c r="AC2008" t="s">
        <v>6464</v>
      </c>
      <c r="AD2008">
        <v>5</v>
      </c>
      <c r="AE2008">
        <v>714237.76</v>
      </c>
      <c r="AF2008">
        <v>6168749.71</v>
      </c>
    </row>
    <row r="2009" spans="1:32" x14ac:dyDescent="0.25">
      <c r="A2009" s="40">
        <v>2007</v>
      </c>
      <c r="B2009" t="s">
        <v>6466</v>
      </c>
      <c r="C2009">
        <v>120</v>
      </c>
      <c r="D2009">
        <v>1973</v>
      </c>
      <c r="E2009">
        <v>0</v>
      </c>
      <c r="F2009">
        <v>3</v>
      </c>
      <c r="H2009">
        <v>1</v>
      </c>
      <c r="J2009">
        <v>2</v>
      </c>
      <c r="K2009" t="s">
        <v>260</v>
      </c>
      <c r="M2009">
        <v>1</v>
      </c>
      <c r="N2009">
        <v>109</v>
      </c>
      <c r="O2009">
        <v>109</v>
      </c>
      <c r="P2009">
        <v>109</v>
      </c>
      <c r="Q2009">
        <v>0</v>
      </c>
      <c r="R2009">
        <v>0</v>
      </c>
      <c r="S2009" t="s">
        <v>6467</v>
      </c>
      <c r="T2009">
        <v>6710</v>
      </c>
      <c r="U2009" t="s">
        <v>327</v>
      </c>
      <c r="V2009" t="s">
        <v>327</v>
      </c>
      <c r="W2009" t="s">
        <v>6468</v>
      </c>
      <c r="X2009">
        <v>2625</v>
      </c>
      <c r="Y2009" t="s">
        <v>244</v>
      </c>
      <c r="AA2009">
        <v>187</v>
      </c>
      <c r="AB2009" t="s">
        <v>6469</v>
      </c>
      <c r="AC2009" t="s">
        <v>6467</v>
      </c>
      <c r="AD2009">
        <v>5</v>
      </c>
      <c r="AE2009">
        <v>710697.28</v>
      </c>
      <c r="AF2009">
        <v>6171988.3200000003</v>
      </c>
    </row>
    <row r="2010" spans="1:32" x14ac:dyDescent="0.25">
      <c r="A2010" s="40">
        <v>2008</v>
      </c>
      <c r="B2010" t="s">
        <v>6470</v>
      </c>
      <c r="C2010">
        <v>120</v>
      </c>
      <c r="D2010">
        <v>1964</v>
      </c>
      <c r="E2010">
        <v>0</v>
      </c>
      <c r="F2010">
        <v>5</v>
      </c>
      <c r="H2010">
        <v>1</v>
      </c>
      <c r="J2010">
        <v>2</v>
      </c>
      <c r="K2010" t="s">
        <v>260</v>
      </c>
      <c r="M2010">
        <v>1</v>
      </c>
      <c r="N2010">
        <v>163</v>
      </c>
      <c r="O2010">
        <v>163</v>
      </c>
      <c r="P2010">
        <v>163</v>
      </c>
      <c r="Q2010">
        <v>0</v>
      </c>
      <c r="R2010">
        <v>0</v>
      </c>
      <c r="S2010" t="s">
        <v>6471</v>
      </c>
      <c r="T2010">
        <v>6750</v>
      </c>
      <c r="U2010" t="s">
        <v>4519</v>
      </c>
      <c r="V2010" t="s">
        <v>4519</v>
      </c>
      <c r="W2010" t="s">
        <v>268</v>
      </c>
      <c r="X2010">
        <v>2665</v>
      </c>
      <c r="Y2010" t="s">
        <v>257</v>
      </c>
      <c r="AA2010">
        <v>187</v>
      </c>
      <c r="AB2010" t="s">
        <v>6472</v>
      </c>
      <c r="AC2010" t="s">
        <v>6471</v>
      </c>
      <c r="AD2010">
        <v>5</v>
      </c>
      <c r="AE2010">
        <v>712625.94</v>
      </c>
      <c r="AF2010">
        <v>6168956.6200000001</v>
      </c>
    </row>
    <row r="2011" spans="1:32" x14ac:dyDescent="0.25">
      <c r="A2011" s="40">
        <v>2009</v>
      </c>
      <c r="B2011" t="s">
        <v>6473</v>
      </c>
      <c r="C2011">
        <v>120</v>
      </c>
      <c r="D2011">
        <v>1969</v>
      </c>
      <c r="E2011">
        <v>0</v>
      </c>
      <c r="F2011">
        <v>3</v>
      </c>
      <c r="H2011">
        <v>1</v>
      </c>
      <c r="J2011">
        <v>2</v>
      </c>
      <c r="K2011" t="s">
        <v>260</v>
      </c>
      <c r="M2011">
        <v>1</v>
      </c>
      <c r="N2011">
        <v>167</v>
      </c>
      <c r="O2011">
        <v>167</v>
      </c>
      <c r="P2011">
        <v>167</v>
      </c>
      <c r="Q2011">
        <v>0</v>
      </c>
      <c r="R2011">
        <v>0</v>
      </c>
      <c r="S2011" t="s">
        <v>6474</v>
      </c>
      <c r="T2011">
        <v>6750</v>
      </c>
      <c r="U2011" t="s">
        <v>4519</v>
      </c>
      <c r="V2011" t="s">
        <v>4519</v>
      </c>
      <c r="W2011" t="s">
        <v>573</v>
      </c>
      <c r="X2011">
        <v>2665</v>
      </c>
      <c r="Y2011" t="s">
        <v>257</v>
      </c>
      <c r="AA2011">
        <v>187</v>
      </c>
      <c r="AB2011" t="s">
        <v>6475</v>
      </c>
      <c r="AC2011" t="s">
        <v>6474</v>
      </c>
      <c r="AD2011">
        <v>5</v>
      </c>
      <c r="AE2011">
        <v>712577.5</v>
      </c>
      <c r="AF2011">
        <v>6168986.21</v>
      </c>
    </row>
    <row r="2012" spans="1:32" x14ac:dyDescent="0.25">
      <c r="A2012" s="40">
        <v>2010</v>
      </c>
      <c r="B2012" t="s">
        <v>6476</v>
      </c>
      <c r="C2012">
        <v>120</v>
      </c>
      <c r="D2012">
        <v>1998</v>
      </c>
      <c r="E2012">
        <v>0</v>
      </c>
      <c r="F2012">
        <v>4</v>
      </c>
      <c r="H2012">
        <v>1</v>
      </c>
      <c r="J2012">
        <v>2</v>
      </c>
      <c r="K2012" t="s">
        <v>260</v>
      </c>
      <c r="L2012">
        <v>90</v>
      </c>
      <c r="M2012">
        <v>1</v>
      </c>
      <c r="N2012">
        <v>154</v>
      </c>
      <c r="O2012">
        <v>154</v>
      </c>
      <c r="P2012">
        <v>145</v>
      </c>
      <c r="Q2012">
        <v>0</v>
      </c>
      <c r="R2012">
        <v>0</v>
      </c>
      <c r="S2012" t="s">
        <v>6477</v>
      </c>
      <c r="T2012">
        <v>6750</v>
      </c>
      <c r="U2012" t="s">
        <v>4519</v>
      </c>
      <c r="V2012" t="s">
        <v>4519</v>
      </c>
      <c r="W2012" t="s">
        <v>290</v>
      </c>
      <c r="X2012">
        <v>2665</v>
      </c>
      <c r="Y2012" t="s">
        <v>257</v>
      </c>
      <c r="AA2012">
        <v>187</v>
      </c>
      <c r="AB2012" t="s">
        <v>6478</v>
      </c>
      <c r="AC2012" t="s">
        <v>6477</v>
      </c>
      <c r="AD2012">
        <v>5</v>
      </c>
      <c r="AE2012">
        <v>712462.99</v>
      </c>
      <c r="AF2012">
        <v>6168946.5899999999</v>
      </c>
    </row>
    <row r="2013" spans="1:32" x14ac:dyDescent="0.25">
      <c r="A2013" s="40">
        <v>2011</v>
      </c>
      <c r="B2013" t="s">
        <v>6479</v>
      </c>
      <c r="C2013">
        <v>130</v>
      </c>
      <c r="D2013">
        <v>1977</v>
      </c>
      <c r="E2013">
        <v>0</v>
      </c>
      <c r="F2013">
        <v>1</v>
      </c>
      <c r="H2013">
        <v>5</v>
      </c>
      <c r="J2013">
        <v>7</v>
      </c>
      <c r="K2013" t="s">
        <v>253</v>
      </c>
      <c r="M2013">
        <v>1</v>
      </c>
      <c r="N2013">
        <v>75</v>
      </c>
      <c r="O2013">
        <v>75</v>
      </c>
      <c r="P2013">
        <v>125</v>
      </c>
      <c r="Q2013">
        <v>0</v>
      </c>
      <c r="R2013">
        <v>0</v>
      </c>
      <c r="S2013" t="s">
        <v>6480</v>
      </c>
      <c r="T2013">
        <v>2556</v>
      </c>
      <c r="U2013" t="s">
        <v>317</v>
      </c>
      <c r="V2013" t="s">
        <v>317</v>
      </c>
      <c r="W2013" t="s">
        <v>1665</v>
      </c>
      <c r="X2013">
        <v>2625</v>
      </c>
      <c r="Y2013" t="s">
        <v>244</v>
      </c>
      <c r="AA2013">
        <v>187</v>
      </c>
      <c r="AB2013" t="s">
        <v>6481</v>
      </c>
      <c r="AC2013" t="s">
        <v>6480</v>
      </c>
      <c r="AD2013">
        <v>5</v>
      </c>
      <c r="AE2013">
        <v>711812.74</v>
      </c>
      <c r="AF2013">
        <v>6172496.0899999999</v>
      </c>
    </row>
    <row r="2014" spans="1:32" x14ac:dyDescent="0.25">
      <c r="A2014" s="40">
        <v>2012</v>
      </c>
      <c r="B2014" t="s">
        <v>6482</v>
      </c>
      <c r="C2014">
        <v>120</v>
      </c>
      <c r="D2014">
        <v>2004</v>
      </c>
      <c r="E2014">
        <v>0</v>
      </c>
      <c r="F2014">
        <v>5</v>
      </c>
      <c r="H2014">
        <v>1</v>
      </c>
      <c r="J2014">
        <v>2</v>
      </c>
      <c r="K2014" t="s">
        <v>260</v>
      </c>
      <c r="L2014">
        <v>2</v>
      </c>
      <c r="M2014">
        <v>1</v>
      </c>
      <c r="N2014">
        <v>98</v>
      </c>
      <c r="O2014">
        <v>98</v>
      </c>
      <c r="P2014">
        <v>167</v>
      </c>
      <c r="Q2014">
        <v>0</v>
      </c>
      <c r="R2014">
        <v>0</v>
      </c>
      <c r="S2014" t="s">
        <v>6483</v>
      </c>
      <c r="T2014">
        <v>426</v>
      </c>
      <c r="U2014" t="s">
        <v>5689</v>
      </c>
      <c r="V2014" t="s">
        <v>5689</v>
      </c>
      <c r="W2014" t="s">
        <v>308</v>
      </c>
      <c r="X2014">
        <v>2665</v>
      </c>
      <c r="Y2014" t="s">
        <v>257</v>
      </c>
      <c r="AA2014">
        <v>187</v>
      </c>
      <c r="AB2014" t="s">
        <v>6484</v>
      </c>
      <c r="AC2014" t="s">
        <v>6483</v>
      </c>
      <c r="AD2014">
        <v>5</v>
      </c>
      <c r="AE2014">
        <v>713534.94</v>
      </c>
      <c r="AF2014">
        <v>6168657.4900000002</v>
      </c>
    </row>
    <row r="2015" spans="1:32" x14ac:dyDescent="0.25">
      <c r="A2015" s="40">
        <v>2013</v>
      </c>
      <c r="B2015" t="s">
        <v>6485</v>
      </c>
      <c r="C2015">
        <v>130</v>
      </c>
      <c r="D2015">
        <v>1977</v>
      </c>
      <c r="E2015">
        <v>0</v>
      </c>
      <c r="F2015">
        <v>4</v>
      </c>
      <c r="H2015">
        <v>1</v>
      </c>
      <c r="J2015">
        <v>1</v>
      </c>
      <c r="K2015" t="s">
        <v>240</v>
      </c>
      <c r="M2015">
        <v>1</v>
      </c>
      <c r="N2015">
        <v>58</v>
      </c>
      <c r="O2015">
        <v>58</v>
      </c>
      <c r="P2015">
        <v>102</v>
      </c>
      <c r="Q2015">
        <v>0</v>
      </c>
      <c r="R2015">
        <v>0</v>
      </c>
      <c r="S2015" t="s">
        <v>6486</v>
      </c>
      <c r="T2015">
        <v>1075</v>
      </c>
      <c r="U2015" t="s">
        <v>4508</v>
      </c>
      <c r="V2015" t="s">
        <v>4508</v>
      </c>
      <c r="W2015" t="s">
        <v>558</v>
      </c>
      <c r="X2015">
        <v>2665</v>
      </c>
      <c r="Y2015" t="s">
        <v>257</v>
      </c>
      <c r="AA2015">
        <v>187</v>
      </c>
      <c r="AB2015" t="s">
        <v>6487</v>
      </c>
      <c r="AC2015" t="s">
        <v>6486</v>
      </c>
      <c r="AD2015">
        <v>5</v>
      </c>
      <c r="AE2015">
        <v>713589.12</v>
      </c>
      <c r="AF2015">
        <v>6169564.7199999997</v>
      </c>
    </row>
    <row r="2016" spans="1:32" x14ac:dyDescent="0.25">
      <c r="A2016" s="40">
        <v>2014</v>
      </c>
      <c r="B2016" t="s">
        <v>6488</v>
      </c>
      <c r="C2016">
        <v>120</v>
      </c>
      <c r="D2016">
        <v>1986</v>
      </c>
      <c r="E2016">
        <v>0</v>
      </c>
      <c r="F2016">
        <v>4</v>
      </c>
      <c r="H2016">
        <v>1</v>
      </c>
      <c r="J2016">
        <v>2</v>
      </c>
      <c r="K2016" t="s">
        <v>260</v>
      </c>
      <c r="L2016">
        <v>80</v>
      </c>
      <c r="M2016">
        <v>1</v>
      </c>
      <c r="N2016">
        <v>150</v>
      </c>
      <c r="O2016">
        <v>150</v>
      </c>
      <c r="P2016">
        <v>243</v>
      </c>
      <c r="Q2016">
        <v>0</v>
      </c>
      <c r="R2016">
        <v>0</v>
      </c>
      <c r="S2016" t="s">
        <v>6489</v>
      </c>
      <c r="T2016">
        <v>2343</v>
      </c>
      <c r="U2016" t="s">
        <v>5316</v>
      </c>
      <c r="V2016" t="s">
        <v>5316</v>
      </c>
      <c r="W2016" t="s">
        <v>454</v>
      </c>
      <c r="X2016">
        <v>2665</v>
      </c>
      <c r="Y2016" t="s">
        <v>257</v>
      </c>
      <c r="AA2016">
        <v>187</v>
      </c>
      <c r="AB2016" t="s">
        <v>6490</v>
      </c>
      <c r="AC2016" t="s">
        <v>6489</v>
      </c>
      <c r="AD2016">
        <v>5</v>
      </c>
      <c r="AE2016">
        <v>714079.26</v>
      </c>
      <c r="AF2016">
        <v>6168653.6100000003</v>
      </c>
    </row>
    <row r="2017" spans="1:32" x14ac:dyDescent="0.25">
      <c r="A2017" s="40">
        <v>2015</v>
      </c>
      <c r="B2017" t="s">
        <v>6491</v>
      </c>
      <c r="C2017">
        <v>120</v>
      </c>
      <c r="D2017">
        <v>1996</v>
      </c>
      <c r="E2017">
        <v>0</v>
      </c>
      <c r="F2017">
        <v>4</v>
      </c>
      <c r="H2017">
        <v>1</v>
      </c>
      <c r="J2017">
        <v>2</v>
      </c>
      <c r="K2017" t="s">
        <v>260</v>
      </c>
      <c r="L2017">
        <v>2</v>
      </c>
      <c r="M2017">
        <v>1</v>
      </c>
      <c r="N2017">
        <v>147</v>
      </c>
      <c r="O2017">
        <v>147</v>
      </c>
      <c r="P2017">
        <v>147</v>
      </c>
      <c r="Q2017">
        <v>0</v>
      </c>
      <c r="R2017">
        <v>0</v>
      </c>
      <c r="S2017" t="s">
        <v>6492</v>
      </c>
      <c r="T2017">
        <v>426</v>
      </c>
      <c r="U2017" t="s">
        <v>5689</v>
      </c>
      <c r="V2017" t="s">
        <v>5689</v>
      </c>
      <c r="W2017" t="s">
        <v>569</v>
      </c>
      <c r="X2017">
        <v>2665</v>
      </c>
      <c r="Y2017" t="s">
        <v>257</v>
      </c>
      <c r="AA2017">
        <v>187</v>
      </c>
      <c r="AB2017" t="s">
        <v>6493</v>
      </c>
      <c r="AC2017" t="s">
        <v>6492</v>
      </c>
      <c r="AD2017">
        <v>5</v>
      </c>
      <c r="AE2017">
        <v>713546.29</v>
      </c>
      <c r="AF2017">
        <v>6168624.0700000003</v>
      </c>
    </row>
    <row r="2018" spans="1:32" x14ac:dyDescent="0.25">
      <c r="A2018" s="40">
        <v>2016</v>
      </c>
      <c r="B2018" t="s">
        <v>6494</v>
      </c>
      <c r="C2018">
        <v>130</v>
      </c>
      <c r="D2018">
        <v>1978</v>
      </c>
      <c r="E2018">
        <v>0</v>
      </c>
      <c r="F2018">
        <v>4</v>
      </c>
      <c r="H2018">
        <v>1</v>
      </c>
      <c r="J2018">
        <v>1</v>
      </c>
      <c r="K2018" t="s">
        <v>240</v>
      </c>
      <c r="M2018">
        <v>1</v>
      </c>
      <c r="N2018">
        <v>61</v>
      </c>
      <c r="O2018">
        <v>61</v>
      </c>
      <c r="P2018">
        <v>109</v>
      </c>
      <c r="Q2018">
        <v>0</v>
      </c>
      <c r="R2018">
        <v>0</v>
      </c>
      <c r="S2018" t="s">
        <v>6495</v>
      </c>
      <c r="T2018">
        <v>7380</v>
      </c>
      <c r="U2018" t="s">
        <v>5196</v>
      </c>
      <c r="V2018" t="s">
        <v>5196</v>
      </c>
      <c r="W2018" t="s">
        <v>732</v>
      </c>
      <c r="X2018">
        <v>2665</v>
      </c>
      <c r="Y2018" t="s">
        <v>257</v>
      </c>
      <c r="AA2018">
        <v>187</v>
      </c>
      <c r="AB2018" t="s">
        <v>6496</v>
      </c>
      <c r="AC2018" t="s">
        <v>6495</v>
      </c>
      <c r="AD2018">
        <v>5</v>
      </c>
      <c r="AE2018">
        <v>713726.65</v>
      </c>
      <c r="AF2018">
        <v>6169625.25</v>
      </c>
    </row>
    <row r="2019" spans="1:32" x14ac:dyDescent="0.25">
      <c r="A2019" s="40">
        <v>2017</v>
      </c>
      <c r="B2019" t="s">
        <v>6497</v>
      </c>
      <c r="C2019">
        <v>120</v>
      </c>
      <c r="D2019">
        <v>1984</v>
      </c>
      <c r="E2019">
        <v>0</v>
      </c>
      <c r="F2019">
        <v>4</v>
      </c>
      <c r="H2019">
        <v>1</v>
      </c>
      <c r="J2019">
        <v>2</v>
      </c>
      <c r="K2019" t="s">
        <v>260</v>
      </c>
      <c r="L2019">
        <v>2</v>
      </c>
      <c r="M2019">
        <v>1</v>
      </c>
      <c r="N2019">
        <v>131</v>
      </c>
      <c r="O2019">
        <v>131</v>
      </c>
      <c r="P2019">
        <v>131</v>
      </c>
      <c r="Q2019">
        <v>0</v>
      </c>
      <c r="R2019">
        <v>0</v>
      </c>
      <c r="S2019" t="s">
        <v>6498</v>
      </c>
      <c r="T2019">
        <v>8628</v>
      </c>
      <c r="U2019" t="s">
        <v>5882</v>
      </c>
      <c r="V2019" t="s">
        <v>5882</v>
      </c>
      <c r="W2019" t="s">
        <v>573</v>
      </c>
      <c r="X2019">
        <v>2665</v>
      </c>
      <c r="Y2019" t="s">
        <v>257</v>
      </c>
      <c r="AA2019">
        <v>187</v>
      </c>
      <c r="AB2019" t="s">
        <v>6499</v>
      </c>
      <c r="AC2019" t="s">
        <v>6498</v>
      </c>
      <c r="AD2019">
        <v>5</v>
      </c>
      <c r="AE2019">
        <v>713272.02</v>
      </c>
      <c r="AF2019">
        <v>6168500.71</v>
      </c>
    </row>
    <row r="2020" spans="1:32" x14ac:dyDescent="0.25">
      <c r="A2020" s="40">
        <v>2018</v>
      </c>
      <c r="B2020" t="s">
        <v>6500</v>
      </c>
      <c r="C2020">
        <v>130</v>
      </c>
      <c r="D2020">
        <v>1978</v>
      </c>
      <c r="E2020">
        <v>0</v>
      </c>
      <c r="F2020">
        <v>4</v>
      </c>
      <c r="H2020">
        <v>1</v>
      </c>
      <c r="J2020">
        <v>1</v>
      </c>
      <c r="K2020" t="s">
        <v>240</v>
      </c>
      <c r="M2020">
        <v>1</v>
      </c>
      <c r="N2020">
        <v>61</v>
      </c>
      <c r="O2020">
        <v>61</v>
      </c>
      <c r="P2020">
        <v>109</v>
      </c>
      <c r="Q2020">
        <v>0</v>
      </c>
      <c r="R2020">
        <v>0</v>
      </c>
      <c r="S2020" t="s">
        <v>6501</v>
      </c>
      <c r="T2020">
        <v>475</v>
      </c>
      <c r="U2020" t="s">
        <v>6199</v>
      </c>
      <c r="V2020" t="s">
        <v>6199</v>
      </c>
      <c r="W2020" t="s">
        <v>337</v>
      </c>
      <c r="X2020">
        <v>2665</v>
      </c>
      <c r="Y2020" t="s">
        <v>257</v>
      </c>
      <c r="AA2020">
        <v>187</v>
      </c>
      <c r="AB2020" t="s">
        <v>6502</v>
      </c>
      <c r="AC2020" t="s">
        <v>6501</v>
      </c>
      <c r="AD2020">
        <v>5</v>
      </c>
      <c r="AE2020">
        <v>713554.42</v>
      </c>
      <c r="AF2020">
        <v>6169813.2800000003</v>
      </c>
    </row>
    <row r="2021" spans="1:32" x14ac:dyDescent="0.25">
      <c r="A2021" s="40">
        <v>2019</v>
      </c>
      <c r="B2021" t="s">
        <v>6503</v>
      </c>
      <c r="C2021">
        <v>220</v>
      </c>
      <c r="D2021">
        <v>1962</v>
      </c>
      <c r="E2021">
        <v>0</v>
      </c>
      <c r="F2021">
        <v>2</v>
      </c>
      <c r="H2021">
        <v>2</v>
      </c>
      <c r="J2021">
        <v>2</v>
      </c>
      <c r="K2021" t="s">
        <v>260</v>
      </c>
      <c r="M2021">
        <v>1</v>
      </c>
      <c r="N2021">
        <v>1470</v>
      </c>
      <c r="O2021">
        <v>1470</v>
      </c>
      <c r="P2021">
        <v>0</v>
      </c>
      <c r="Q2021">
        <v>1669</v>
      </c>
      <c r="R2021">
        <v>0</v>
      </c>
      <c r="S2021" t="s">
        <v>6504</v>
      </c>
      <c r="T2021">
        <v>1171</v>
      </c>
      <c r="U2021" t="s">
        <v>6203</v>
      </c>
      <c r="V2021" t="s">
        <v>6203</v>
      </c>
      <c r="W2021" t="s">
        <v>441</v>
      </c>
      <c r="X2021">
        <v>2665</v>
      </c>
      <c r="Y2021" t="s">
        <v>257</v>
      </c>
      <c r="AA2021">
        <v>187</v>
      </c>
      <c r="AB2021" t="s">
        <v>6505</v>
      </c>
      <c r="AC2021" t="s">
        <v>6504</v>
      </c>
      <c r="AD2021">
        <v>5</v>
      </c>
      <c r="AE2021">
        <v>712426.28</v>
      </c>
      <c r="AF2021">
        <v>6169653.5899999999</v>
      </c>
    </row>
    <row r="2022" spans="1:32" x14ac:dyDescent="0.25">
      <c r="A2022" s="40">
        <v>2020</v>
      </c>
      <c r="B2022" t="s">
        <v>6506</v>
      </c>
      <c r="C2022">
        <v>320</v>
      </c>
      <c r="D2022">
        <v>1961</v>
      </c>
      <c r="E2022">
        <v>0</v>
      </c>
      <c r="F2022">
        <v>3</v>
      </c>
      <c r="H2022">
        <v>5</v>
      </c>
      <c r="J2022">
        <v>9</v>
      </c>
      <c r="K2022" t="s">
        <v>240</v>
      </c>
      <c r="M2022">
        <v>1</v>
      </c>
      <c r="N2022">
        <v>1770</v>
      </c>
      <c r="O2022">
        <v>1770</v>
      </c>
      <c r="P2022">
        <v>0</v>
      </c>
      <c r="Q2022">
        <v>1770</v>
      </c>
      <c r="R2022">
        <v>0</v>
      </c>
      <c r="S2022" t="s">
        <v>6504</v>
      </c>
      <c r="T2022">
        <v>1171</v>
      </c>
      <c r="U2022" t="s">
        <v>6203</v>
      </c>
      <c r="V2022" t="s">
        <v>6203</v>
      </c>
      <c r="W2022" t="s">
        <v>441</v>
      </c>
      <c r="X2022">
        <v>2665</v>
      </c>
      <c r="Y2022" t="s">
        <v>257</v>
      </c>
      <c r="AA2022">
        <v>187</v>
      </c>
      <c r="AB2022" t="s">
        <v>6505</v>
      </c>
      <c r="AC2022" t="s">
        <v>6504</v>
      </c>
      <c r="AD2022">
        <v>5</v>
      </c>
      <c r="AE2022">
        <v>712426.28</v>
      </c>
      <c r="AF2022">
        <v>6169653.5899999999</v>
      </c>
    </row>
    <row r="2023" spans="1:32" x14ac:dyDescent="0.25">
      <c r="A2023" s="40">
        <v>2021</v>
      </c>
      <c r="B2023" t="s">
        <v>6507</v>
      </c>
      <c r="C2023">
        <v>130</v>
      </c>
      <c r="D2023">
        <v>1977</v>
      </c>
      <c r="E2023">
        <v>0</v>
      </c>
      <c r="F2023">
        <v>1</v>
      </c>
      <c r="H2023">
        <v>5</v>
      </c>
      <c r="J2023">
        <v>1</v>
      </c>
      <c r="K2023" t="s">
        <v>240</v>
      </c>
      <c r="L2023">
        <v>0</v>
      </c>
      <c r="M2023">
        <v>1</v>
      </c>
      <c r="N2023">
        <v>128</v>
      </c>
      <c r="O2023">
        <v>128</v>
      </c>
      <c r="P2023">
        <v>128</v>
      </c>
      <c r="Q2023">
        <v>0</v>
      </c>
      <c r="R2023">
        <v>0</v>
      </c>
      <c r="S2023" t="s">
        <v>6508</v>
      </c>
      <c r="T2023">
        <v>2556</v>
      </c>
      <c r="U2023" t="s">
        <v>317</v>
      </c>
      <c r="V2023" t="s">
        <v>317</v>
      </c>
      <c r="W2023" t="s">
        <v>1930</v>
      </c>
      <c r="X2023">
        <v>2625</v>
      </c>
      <c r="Y2023" t="s">
        <v>244</v>
      </c>
      <c r="AA2023">
        <v>187</v>
      </c>
      <c r="AB2023" t="s">
        <v>6509</v>
      </c>
      <c r="AC2023" t="s">
        <v>6508</v>
      </c>
      <c r="AD2023">
        <v>5</v>
      </c>
      <c r="AE2023">
        <v>711888.29</v>
      </c>
      <c r="AF2023">
        <v>6172418.9699999997</v>
      </c>
    </row>
    <row r="2024" spans="1:32" x14ac:dyDescent="0.25">
      <c r="A2024" s="40">
        <v>2022</v>
      </c>
      <c r="B2024" t="s">
        <v>6510</v>
      </c>
      <c r="C2024">
        <v>120</v>
      </c>
      <c r="D2024">
        <v>1958</v>
      </c>
      <c r="E2024">
        <v>0</v>
      </c>
      <c r="F2024">
        <v>90</v>
      </c>
      <c r="H2024">
        <v>5</v>
      </c>
      <c r="J2024">
        <v>2</v>
      </c>
      <c r="K2024" t="s">
        <v>260</v>
      </c>
      <c r="M2024">
        <v>1</v>
      </c>
      <c r="N2024">
        <v>120</v>
      </c>
      <c r="O2024">
        <v>120</v>
      </c>
      <c r="P2024">
        <v>105</v>
      </c>
      <c r="Q2024">
        <v>0</v>
      </c>
      <c r="R2024">
        <v>0</v>
      </c>
      <c r="S2024" t="s">
        <v>6511</v>
      </c>
      <c r="T2024">
        <v>4793</v>
      </c>
      <c r="U2024" t="s">
        <v>6284</v>
      </c>
      <c r="V2024" t="s">
        <v>6284</v>
      </c>
      <c r="W2024" t="s">
        <v>480</v>
      </c>
      <c r="X2024">
        <v>2665</v>
      </c>
      <c r="Y2024" t="s">
        <v>257</v>
      </c>
      <c r="AA2024">
        <v>187</v>
      </c>
      <c r="AB2024" t="s">
        <v>6512</v>
      </c>
      <c r="AC2024" t="s">
        <v>6511</v>
      </c>
      <c r="AD2024">
        <v>5</v>
      </c>
      <c r="AE2024">
        <v>712397.17</v>
      </c>
      <c r="AF2024">
        <v>6169243</v>
      </c>
    </row>
    <row r="2025" spans="1:32" x14ac:dyDescent="0.25">
      <c r="A2025" s="40">
        <v>2023</v>
      </c>
      <c r="B2025" t="s">
        <v>6513</v>
      </c>
      <c r="C2025">
        <v>120</v>
      </c>
      <c r="D2025">
        <v>1964</v>
      </c>
      <c r="E2025">
        <v>0</v>
      </c>
      <c r="F2025">
        <v>3</v>
      </c>
      <c r="H2025">
        <v>1</v>
      </c>
      <c r="J2025">
        <v>7</v>
      </c>
      <c r="K2025" t="s">
        <v>253</v>
      </c>
      <c r="M2025">
        <v>1</v>
      </c>
      <c r="N2025">
        <v>102</v>
      </c>
      <c r="O2025">
        <v>102</v>
      </c>
      <c r="P2025">
        <v>102</v>
      </c>
      <c r="Q2025">
        <v>0</v>
      </c>
      <c r="R2025">
        <v>0</v>
      </c>
      <c r="S2025" t="s">
        <v>6514</v>
      </c>
      <c r="T2025">
        <v>4793</v>
      </c>
      <c r="U2025" t="s">
        <v>6284</v>
      </c>
      <c r="V2025" t="s">
        <v>6284</v>
      </c>
      <c r="W2025" t="s">
        <v>393</v>
      </c>
      <c r="X2025">
        <v>2665</v>
      </c>
      <c r="Y2025" t="s">
        <v>257</v>
      </c>
      <c r="AA2025">
        <v>187</v>
      </c>
      <c r="AB2025" t="s">
        <v>6515</v>
      </c>
      <c r="AC2025" t="s">
        <v>6514</v>
      </c>
      <c r="AD2025">
        <v>5</v>
      </c>
      <c r="AE2025">
        <v>712352.34</v>
      </c>
      <c r="AF2025">
        <v>6169221.5199999996</v>
      </c>
    </row>
    <row r="2026" spans="1:32" x14ac:dyDescent="0.25">
      <c r="A2026" s="40">
        <v>2024</v>
      </c>
      <c r="B2026" t="s">
        <v>6516</v>
      </c>
      <c r="C2026">
        <v>120</v>
      </c>
      <c r="D2026">
        <v>1979</v>
      </c>
      <c r="E2026">
        <v>0</v>
      </c>
      <c r="F2026">
        <v>4</v>
      </c>
      <c r="H2026">
        <v>1</v>
      </c>
      <c r="J2026">
        <v>7</v>
      </c>
      <c r="K2026" t="s">
        <v>253</v>
      </c>
      <c r="L2026">
        <v>2</v>
      </c>
      <c r="M2026">
        <v>1</v>
      </c>
      <c r="N2026">
        <v>116</v>
      </c>
      <c r="O2026">
        <v>116</v>
      </c>
      <c r="P2026">
        <v>116</v>
      </c>
      <c r="Q2026">
        <v>0</v>
      </c>
      <c r="R2026">
        <v>0</v>
      </c>
      <c r="S2026" t="s">
        <v>6517</v>
      </c>
      <c r="T2026">
        <v>8628</v>
      </c>
      <c r="U2026" t="s">
        <v>5882</v>
      </c>
      <c r="V2026" t="s">
        <v>5882</v>
      </c>
      <c r="W2026" t="s">
        <v>308</v>
      </c>
      <c r="X2026">
        <v>2665</v>
      </c>
      <c r="Y2026" t="s">
        <v>257</v>
      </c>
      <c r="AA2026">
        <v>187</v>
      </c>
      <c r="AB2026" t="s">
        <v>6518</v>
      </c>
      <c r="AC2026" t="s">
        <v>6517</v>
      </c>
      <c r="AD2026">
        <v>5</v>
      </c>
      <c r="AE2026">
        <v>713218.82</v>
      </c>
      <c r="AF2026">
        <v>6168610.96</v>
      </c>
    </row>
    <row r="2027" spans="1:32" x14ac:dyDescent="0.25">
      <c r="A2027" s="40">
        <v>2025</v>
      </c>
      <c r="B2027" t="s">
        <v>6519</v>
      </c>
      <c r="C2027">
        <v>120</v>
      </c>
      <c r="D2027">
        <v>1979</v>
      </c>
      <c r="E2027">
        <v>0</v>
      </c>
      <c r="F2027">
        <v>3</v>
      </c>
      <c r="H2027">
        <v>1</v>
      </c>
      <c r="J2027">
        <v>2</v>
      </c>
      <c r="K2027" t="s">
        <v>247</v>
      </c>
      <c r="M2027">
        <v>1</v>
      </c>
      <c r="N2027">
        <v>90</v>
      </c>
      <c r="O2027">
        <v>90</v>
      </c>
      <c r="P2027">
        <v>151</v>
      </c>
      <c r="Q2027">
        <v>0</v>
      </c>
      <c r="R2027">
        <v>0</v>
      </c>
      <c r="S2027" t="s">
        <v>6520</v>
      </c>
      <c r="T2027">
        <v>426</v>
      </c>
      <c r="U2027" t="s">
        <v>5689</v>
      </c>
      <c r="V2027" t="s">
        <v>5689</v>
      </c>
      <c r="W2027" t="s">
        <v>413</v>
      </c>
      <c r="X2027">
        <v>2665</v>
      </c>
      <c r="Y2027" t="s">
        <v>257</v>
      </c>
      <c r="AA2027">
        <v>187</v>
      </c>
      <c r="AB2027" t="s">
        <v>6521</v>
      </c>
      <c r="AC2027" t="s">
        <v>6520</v>
      </c>
      <c r="AD2027">
        <v>5</v>
      </c>
      <c r="AE2027">
        <v>713512.43</v>
      </c>
      <c r="AF2027">
        <v>6168764.7699999996</v>
      </c>
    </row>
    <row r="2028" spans="1:32" x14ac:dyDescent="0.25">
      <c r="A2028" s="40">
        <v>2026</v>
      </c>
      <c r="B2028" t="s">
        <v>6522</v>
      </c>
      <c r="C2028">
        <v>130</v>
      </c>
      <c r="D2028">
        <v>1977</v>
      </c>
      <c r="E2028">
        <v>0</v>
      </c>
      <c r="F2028">
        <v>4</v>
      </c>
      <c r="H2028">
        <v>1</v>
      </c>
      <c r="J2028">
        <v>1</v>
      </c>
      <c r="K2028" t="s">
        <v>240</v>
      </c>
      <c r="M2028">
        <v>1</v>
      </c>
      <c r="N2028">
        <v>58</v>
      </c>
      <c r="O2028">
        <v>58</v>
      </c>
      <c r="P2028">
        <v>102</v>
      </c>
      <c r="Q2028">
        <v>0</v>
      </c>
      <c r="R2028">
        <v>0</v>
      </c>
      <c r="S2028" t="s">
        <v>6523</v>
      </c>
      <c r="T2028">
        <v>1075</v>
      </c>
      <c r="U2028" t="s">
        <v>4508</v>
      </c>
      <c r="V2028" t="s">
        <v>4508</v>
      </c>
      <c r="W2028" t="s">
        <v>341</v>
      </c>
      <c r="X2028">
        <v>2665</v>
      </c>
      <c r="Y2028" t="s">
        <v>257</v>
      </c>
      <c r="AA2028">
        <v>187</v>
      </c>
      <c r="AB2028" t="s">
        <v>6524</v>
      </c>
      <c r="AC2028" t="s">
        <v>6523</v>
      </c>
      <c r="AD2028">
        <v>5</v>
      </c>
      <c r="AE2028">
        <v>713573.48</v>
      </c>
      <c r="AF2028">
        <v>6169527.75</v>
      </c>
    </row>
    <row r="2029" spans="1:32" x14ac:dyDescent="0.25">
      <c r="A2029" s="40">
        <v>2027</v>
      </c>
      <c r="B2029" t="s">
        <v>6525</v>
      </c>
      <c r="C2029">
        <v>120</v>
      </c>
      <c r="D2029">
        <v>1934</v>
      </c>
      <c r="E2029">
        <v>0</v>
      </c>
      <c r="F2029">
        <v>5</v>
      </c>
      <c r="H2029">
        <v>1</v>
      </c>
      <c r="J2029">
        <v>2</v>
      </c>
      <c r="K2029" t="s">
        <v>260</v>
      </c>
      <c r="M2029">
        <v>1</v>
      </c>
      <c r="N2029">
        <v>80</v>
      </c>
      <c r="O2029">
        <v>80</v>
      </c>
      <c r="P2029">
        <v>132</v>
      </c>
      <c r="Q2029">
        <v>0</v>
      </c>
      <c r="R2029">
        <v>0</v>
      </c>
      <c r="S2029" t="s">
        <v>6526</v>
      </c>
      <c r="T2029">
        <v>1750</v>
      </c>
      <c r="U2029" t="s">
        <v>6098</v>
      </c>
      <c r="V2029" t="s">
        <v>6098</v>
      </c>
      <c r="W2029" t="s">
        <v>272</v>
      </c>
      <c r="X2029">
        <v>2665</v>
      </c>
      <c r="Y2029" t="s">
        <v>257</v>
      </c>
      <c r="AA2029">
        <v>187</v>
      </c>
      <c r="AB2029" t="s">
        <v>6527</v>
      </c>
      <c r="AC2029" t="s">
        <v>6526</v>
      </c>
      <c r="AD2029">
        <v>5</v>
      </c>
      <c r="AE2029">
        <v>714204.3</v>
      </c>
      <c r="AF2029">
        <v>6168878.6900000004</v>
      </c>
    </row>
    <row r="2030" spans="1:32" x14ac:dyDescent="0.25">
      <c r="A2030" s="40">
        <v>2028</v>
      </c>
      <c r="B2030" t="s">
        <v>6528</v>
      </c>
      <c r="C2030">
        <v>130</v>
      </c>
      <c r="D2030">
        <v>1978</v>
      </c>
      <c r="E2030">
        <v>0</v>
      </c>
      <c r="F2030">
        <v>4</v>
      </c>
      <c r="H2030">
        <v>1</v>
      </c>
      <c r="J2030">
        <v>1</v>
      </c>
      <c r="K2030" t="s">
        <v>240</v>
      </c>
      <c r="M2030">
        <v>1</v>
      </c>
      <c r="N2030">
        <v>61</v>
      </c>
      <c r="O2030">
        <v>61</v>
      </c>
      <c r="P2030">
        <v>109</v>
      </c>
      <c r="Q2030">
        <v>0</v>
      </c>
      <c r="R2030">
        <v>0</v>
      </c>
      <c r="S2030" t="s">
        <v>6529</v>
      </c>
      <c r="T2030">
        <v>7380</v>
      </c>
      <c r="U2030" t="s">
        <v>5196</v>
      </c>
      <c r="V2030" t="s">
        <v>5196</v>
      </c>
      <c r="W2030" t="s">
        <v>573</v>
      </c>
      <c r="X2030">
        <v>2665</v>
      </c>
      <c r="Y2030" t="s">
        <v>257</v>
      </c>
      <c r="AA2030">
        <v>187</v>
      </c>
      <c r="AB2030" t="s">
        <v>6530</v>
      </c>
      <c r="AC2030" t="s">
        <v>6529</v>
      </c>
      <c r="AD2030">
        <v>5</v>
      </c>
      <c r="AE2030">
        <v>713729.25</v>
      </c>
      <c r="AF2030">
        <v>6169586.9500000002</v>
      </c>
    </row>
    <row r="2031" spans="1:32" x14ac:dyDescent="0.25">
      <c r="A2031" s="40">
        <v>2029</v>
      </c>
      <c r="B2031" t="s">
        <v>6531</v>
      </c>
      <c r="C2031">
        <v>220</v>
      </c>
      <c r="D2031">
        <v>1986</v>
      </c>
      <c r="E2031">
        <v>1998</v>
      </c>
      <c r="F2031">
        <v>3</v>
      </c>
      <c r="H2031">
        <v>6</v>
      </c>
      <c r="J2031">
        <v>2</v>
      </c>
      <c r="K2031" t="s">
        <v>260</v>
      </c>
      <c r="M2031">
        <v>2</v>
      </c>
      <c r="N2031">
        <v>895</v>
      </c>
      <c r="O2031">
        <v>1063</v>
      </c>
      <c r="P2031">
        <v>0</v>
      </c>
      <c r="Q2031">
        <v>1231</v>
      </c>
      <c r="R2031">
        <v>0</v>
      </c>
      <c r="S2031" t="s">
        <v>6532</v>
      </c>
      <c r="T2031">
        <v>9480</v>
      </c>
      <c r="U2031" t="s">
        <v>5343</v>
      </c>
      <c r="V2031" t="s">
        <v>5343</v>
      </c>
      <c r="W2031" t="s">
        <v>6533</v>
      </c>
      <c r="X2031">
        <v>2665</v>
      </c>
      <c r="Y2031" t="s">
        <v>257</v>
      </c>
      <c r="AA2031">
        <v>187</v>
      </c>
      <c r="AB2031" t="s">
        <v>6534</v>
      </c>
      <c r="AC2031" t="s">
        <v>6532</v>
      </c>
      <c r="AD2031">
        <v>5</v>
      </c>
      <c r="AE2031">
        <v>712179.29</v>
      </c>
      <c r="AF2031">
        <v>6169603.5499999998</v>
      </c>
    </row>
    <row r="2032" spans="1:32" x14ac:dyDescent="0.25">
      <c r="A2032" s="40">
        <v>2030</v>
      </c>
      <c r="B2032" t="s">
        <v>6535</v>
      </c>
      <c r="C2032">
        <v>130</v>
      </c>
      <c r="D2032">
        <v>1978</v>
      </c>
      <c r="E2032">
        <v>0</v>
      </c>
      <c r="F2032">
        <v>4</v>
      </c>
      <c r="H2032">
        <v>1</v>
      </c>
      <c r="J2032">
        <v>1</v>
      </c>
      <c r="K2032" t="s">
        <v>240</v>
      </c>
      <c r="M2032">
        <v>1</v>
      </c>
      <c r="N2032">
        <v>61</v>
      </c>
      <c r="O2032">
        <v>61</v>
      </c>
      <c r="P2032">
        <v>109</v>
      </c>
      <c r="Q2032">
        <v>0</v>
      </c>
      <c r="R2032">
        <v>0</v>
      </c>
      <c r="S2032" t="s">
        <v>6536</v>
      </c>
      <c r="T2032">
        <v>475</v>
      </c>
      <c r="U2032" t="s">
        <v>6199</v>
      </c>
      <c r="V2032" t="s">
        <v>6199</v>
      </c>
      <c r="W2032" t="s">
        <v>256</v>
      </c>
      <c r="X2032">
        <v>2665</v>
      </c>
      <c r="Y2032" t="s">
        <v>257</v>
      </c>
      <c r="AA2032">
        <v>187</v>
      </c>
      <c r="AB2032" t="s">
        <v>6537</v>
      </c>
      <c r="AC2032" t="s">
        <v>6536</v>
      </c>
      <c r="AD2032">
        <v>5</v>
      </c>
      <c r="AE2032">
        <v>713580.18</v>
      </c>
      <c r="AF2032">
        <v>6169834.7400000002</v>
      </c>
    </row>
    <row r="2033" spans="1:32" x14ac:dyDescent="0.25">
      <c r="A2033" s="40">
        <v>2031</v>
      </c>
      <c r="B2033" t="s">
        <v>6538</v>
      </c>
      <c r="C2033">
        <v>120</v>
      </c>
      <c r="D2033">
        <v>1972</v>
      </c>
      <c r="E2033">
        <v>0</v>
      </c>
      <c r="F2033">
        <v>3</v>
      </c>
      <c r="H2033">
        <v>1</v>
      </c>
      <c r="J2033">
        <v>2</v>
      </c>
      <c r="K2033" t="s">
        <v>260</v>
      </c>
      <c r="L2033">
        <v>2</v>
      </c>
      <c r="M2033">
        <v>1</v>
      </c>
      <c r="N2033">
        <v>119</v>
      </c>
      <c r="O2033">
        <v>119</v>
      </c>
      <c r="P2033">
        <v>119</v>
      </c>
      <c r="Q2033">
        <v>0</v>
      </c>
      <c r="R2033">
        <v>0</v>
      </c>
      <c r="S2033" t="s">
        <v>6539</v>
      </c>
      <c r="T2033">
        <v>6710</v>
      </c>
      <c r="U2033" t="s">
        <v>327</v>
      </c>
      <c r="V2033" t="s">
        <v>327</v>
      </c>
      <c r="W2033" t="s">
        <v>421</v>
      </c>
      <c r="X2033">
        <v>2625</v>
      </c>
      <c r="Y2033" t="s">
        <v>244</v>
      </c>
      <c r="AA2033">
        <v>187</v>
      </c>
      <c r="AB2033" t="s">
        <v>6540</v>
      </c>
      <c r="AC2033" t="s">
        <v>6539</v>
      </c>
      <c r="AD2033">
        <v>5</v>
      </c>
      <c r="AE2033">
        <v>711162.7</v>
      </c>
      <c r="AF2033">
        <v>6171553.7800000003</v>
      </c>
    </row>
    <row r="2034" spans="1:32" x14ac:dyDescent="0.25">
      <c r="A2034" s="40">
        <v>2032</v>
      </c>
      <c r="B2034" t="s">
        <v>6541</v>
      </c>
      <c r="C2034">
        <v>130</v>
      </c>
      <c r="D2034">
        <v>1978</v>
      </c>
      <c r="E2034">
        <v>0</v>
      </c>
      <c r="F2034">
        <v>4</v>
      </c>
      <c r="H2034">
        <v>1</v>
      </c>
      <c r="J2034">
        <v>1</v>
      </c>
      <c r="K2034" t="s">
        <v>240</v>
      </c>
      <c r="M2034">
        <v>1</v>
      </c>
      <c r="N2034">
        <v>63</v>
      </c>
      <c r="O2034">
        <v>63</v>
      </c>
      <c r="P2034">
        <v>112</v>
      </c>
      <c r="Q2034">
        <v>0</v>
      </c>
      <c r="R2034">
        <v>0</v>
      </c>
      <c r="S2034" t="s">
        <v>6542</v>
      </c>
      <c r="T2034">
        <v>7375</v>
      </c>
      <c r="U2034" t="s">
        <v>4405</v>
      </c>
      <c r="V2034" t="s">
        <v>4405</v>
      </c>
      <c r="W2034" t="s">
        <v>454</v>
      </c>
      <c r="X2034">
        <v>2665</v>
      </c>
      <c r="Y2034" t="s">
        <v>257</v>
      </c>
      <c r="AA2034">
        <v>187</v>
      </c>
      <c r="AB2034" t="s">
        <v>6543</v>
      </c>
      <c r="AC2034" t="s">
        <v>6542</v>
      </c>
      <c r="AD2034">
        <v>5</v>
      </c>
      <c r="AE2034">
        <v>713761.46</v>
      </c>
      <c r="AF2034">
        <v>6169557.6399999997</v>
      </c>
    </row>
    <row r="2035" spans="1:32" x14ac:dyDescent="0.25">
      <c r="A2035" s="40">
        <v>2033</v>
      </c>
      <c r="B2035" t="s">
        <v>6544</v>
      </c>
      <c r="C2035">
        <v>120</v>
      </c>
      <c r="D2035">
        <v>1970</v>
      </c>
      <c r="E2035">
        <v>0</v>
      </c>
      <c r="F2035">
        <v>4</v>
      </c>
      <c r="H2035">
        <v>1</v>
      </c>
      <c r="J2035">
        <v>2</v>
      </c>
      <c r="K2035" t="s">
        <v>260</v>
      </c>
      <c r="L2035">
        <v>2</v>
      </c>
      <c r="M2035">
        <v>1</v>
      </c>
      <c r="N2035">
        <v>143</v>
      </c>
      <c r="O2035">
        <v>143</v>
      </c>
      <c r="P2035">
        <v>143</v>
      </c>
      <c r="Q2035">
        <v>0</v>
      </c>
      <c r="R2035">
        <v>0</v>
      </c>
      <c r="S2035" t="s">
        <v>6545</v>
      </c>
      <c r="T2035">
        <v>7882</v>
      </c>
      <c r="U2035" t="s">
        <v>372</v>
      </c>
      <c r="V2035" t="s">
        <v>372</v>
      </c>
      <c r="W2035" t="s">
        <v>1555</v>
      </c>
      <c r="X2035">
        <v>2625</v>
      </c>
      <c r="Y2035" t="s">
        <v>244</v>
      </c>
      <c r="AA2035">
        <v>187</v>
      </c>
      <c r="AB2035" t="s">
        <v>6546</v>
      </c>
      <c r="AC2035" t="s">
        <v>6545</v>
      </c>
      <c r="AD2035">
        <v>5</v>
      </c>
      <c r="AE2035">
        <v>711861.27</v>
      </c>
      <c r="AF2035">
        <v>6171733.4100000001</v>
      </c>
    </row>
    <row r="2036" spans="1:32" x14ac:dyDescent="0.25">
      <c r="A2036" s="40">
        <v>2034</v>
      </c>
      <c r="B2036" t="s">
        <v>6547</v>
      </c>
      <c r="C2036">
        <v>120</v>
      </c>
      <c r="D2036">
        <v>2012</v>
      </c>
      <c r="E2036">
        <v>0</v>
      </c>
      <c r="F2036">
        <v>2</v>
      </c>
      <c r="H2036">
        <v>1</v>
      </c>
      <c r="J2036">
        <v>2</v>
      </c>
      <c r="K2036" t="s">
        <v>260</v>
      </c>
      <c r="L2036">
        <v>1</v>
      </c>
      <c r="M2036">
        <v>1</v>
      </c>
      <c r="N2036">
        <v>213</v>
      </c>
      <c r="O2036">
        <v>213</v>
      </c>
      <c r="P2036">
        <v>213</v>
      </c>
      <c r="Q2036">
        <v>0</v>
      </c>
      <c r="R2036">
        <v>0</v>
      </c>
      <c r="S2036" t="s">
        <v>6548</v>
      </c>
      <c r="T2036">
        <v>2236</v>
      </c>
      <c r="U2036" t="s">
        <v>4295</v>
      </c>
      <c r="V2036" t="s">
        <v>4295</v>
      </c>
      <c r="W2036" t="s">
        <v>299</v>
      </c>
      <c r="X2036">
        <v>2665</v>
      </c>
      <c r="Y2036" t="s">
        <v>257</v>
      </c>
      <c r="AA2036">
        <v>187</v>
      </c>
      <c r="AB2036" t="s">
        <v>6549</v>
      </c>
      <c r="AC2036" t="s">
        <v>6548</v>
      </c>
      <c r="AD2036">
        <v>5</v>
      </c>
      <c r="AE2036">
        <v>713300.84</v>
      </c>
      <c r="AF2036">
        <v>6168514.5800000001</v>
      </c>
    </row>
    <row r="2037" spans="1:32" x14ac:dyDescent="0.25">
      <c r="A2037" s="40">
        <v>2035</v>
      </c>
      <c r="B2037" t="s">
        <v>6550</v>
      </c>
      <c r="C2037">
        <v>120</v>
      </c>
      <c r="D2037">
        <v>1966</v>
      </c>
      <c r="E2037">
        <v>1973</v>
      </c>
      <c r="F2037">
        <v>3</v>
      </c>
      <c r="H2037">
        <v>1</v>
      </c>
      <c r="J2037">
        <v>1</v>
      </c>
      <c r="K2037" t="s">
        <v>240</v>
      </c>
      <c r="L2037">
        <v>5</v>
      </c>
      <c r="M2037">
        <v>1</v>
      </c>
      <c r="N2037">
        <v>145</v>
      </c>
      <c r="O2037">
        <v>145</v>
      </c>
      <c r="P2037">
        <v>145</v>
      </c>
      <c r="Q2037">
        <v>0</v>
      </c>
      <c r="R2037">
        <v>0</v>
      </c>
      <c r="S2037" t="s">
        <v>6551</v>
      </c>
      <c r="T2037">
        <v>6391</v>
      </c>
      <c r="U2037" t="s">
        <v>539</v>
      </c>
      <c r="V2037" t="s">
        <v>539</v>
      </c>
      <c r="W2037" t="s">
        <v>1618</v>
      </c>
      <c r="X2037">
        <v>2625</v>
      </c>
      <c r="Y2037" t="s">
        <v>244</v>
      </c>
      <c r="AA2037">
        <v>187</v>
      </c>
      <c r="AB2037" t="s">
        <v>6552</v>
      </c>
      <c r="AC2037" t="s">
        <v>6551</v>
      </c>
      <c r="AD2037">
        <v>5</v>
      </c>
      <c r="AE2037">
        <v>711197.7</v>
      </c>
      <c r="AF2037">
        <v>6171853.8700000001</v>
      </c>
    </row>
    <row r="2038" spans="1:32" x14ac:dyDescent="0.25">
      <c r="A2038" s="40">
        <v>2036</v>
      </c>
      <c r="B2038" t="s">
        <v>6553</v>
      </c>
      <c r="C2038">
        <v>120</v>
      </c>
      <c r="D2038">
        <v>1959</v>
      </c>
      <c r="E2038">
        <v>1990</v>
      </c>
      <c r="F2038">
        <v>3</v>
      </c>
      <c r="H2038">
        <v>2</v>
      </c>
      <c r="J2038">
        <v>2</v>
      </c>
      <c r="K2038" t="s">
        <v>260</v>
      </c>
      <c r="L2038">
        <v>2</v>
      </c>
      <c r="M2038">
        <v>1</v>
      </c>
      <c r="N2038">
        <v>97</v>
      </c>
      <c r="O2038">
        <v>97</v>
      </c>
      <c r="P2038">
        <v>82</v>
      </c>
      <c r="Q2038">
        <v>0</v>
      </c>
      <c r="R2038">
        <v>0</v>
      </c>
      <c r="S2038" t="s">
        <v>6554</v>
      </c>
      <c r="T2038">
        <v>6750</v>
      </c>
      <c r="U2038" t="s">
        <v>4519</v>
      </c>
      <c r="V2038" t="s">
        <v>4519</v>
      </c>
      <c r="W2038" t="s">
        <v>707</v>
      </c>
      <c r="X2038">
        <v>2665</v>
      </c>
      <c r="Y2038" t="s">
        <v>257</v>
      </c>
      <c r="AA2038">
        <v>187</v>
      </c>
      <c r="AB2038" t="s">
        <v>6555</v>
      </c>
      <c r="AC2038" t="s">
        <v>6554</v>
      </c>
      <c r="AD2038">
        <v>5</v>
      </c>
      <c r="AE2038">
        <v>712466.25</v>
      </c>
      <c r="AF2038">
        <v>6168993.6500000004</v>
      </c>
    </row>
    <row r="2039" spans="1:32" x14ac:dyDescent="0.25">
      <c r="A2039" s="40">
        <v>2037</v>
      </c>
      <c r="B2039" t="s">
        <v>6556</v>
      </c>
      <c r="C2039">
        <v>120</v>
      </c>
      <c r="D2039">
        <v>1969</v>
      </c>
      <c r="E2039">
        <v>0</v>
      </c>
      <c r="F2039">
        <v>3</v>
      </c>
      <c r="H2039">
        <v>1</v>
      </c>
      <c r="J2039">
        <v>1</v>
      </c>
      <c r="K2039" t="s">
        <v>240</v>
      </c>
      <c r="L2039">
        <v>2</v>
      </c>
      <c r="M2039">
        <v>2</v>
      </c>
      <c r="N2039">
        <v>157</v>
      </c>
      <c r="O2039">
        <v>157</v>
      </c>
      <c r="P2039">
        <v>157</v>
      </c>
      <c r="Q2039">
        <v>0</v>
      </c>
      <c r="R2039">
        <v>0</v>
      </c>
      <c r="S2039" t="s">
        <v>6557</v>
      </c>
      <c r="T2039">
        <v>6391</v>
      </c>
      <c r="U2039" t="s">
        <v>539</v>
      </c>
      <c r="V2039" t="s">
        <v>539</v>
      </c>
      <c r="W2039" t="s">
        <v>953</v>
      </c>
      <c r="X2039">
        <v>2625</v>
      </c>
      <c r="Y2039" t="s">
        <v>244</v>
      </c>
      <c r="AA2039">
        <v>187</v>
      </c>
      <c r="AB2039" t="s">
        <v>6558</v>
      </c>
      <c r="AC2039" t="s">
        <v>6557</v>
      </c>
      <c r="AD2039">
        <v>5</v>
      </c>
      <c r="AE2039">
        <v>711174.3</v>
      </c>
      <c r="AF2039">
        <v>6171942.1399999997</v>
      </c>
    </row>
    <row r="2040" spans="1:32" x14ac:dyDescent="0.25">
      <c r="A2040" s="40">
        <v>2038</v>
      </c>
      <c r="B2040" t="s">
        <v>6559</v>
      </c>
      <c r="C2040">
        <v>120</v>
      </c>
      <c r="D2040">
        <v>1975</v>
      </c>
      <c r="E2040">
        <v>0</v>
      </c>
      <c r="F2040">
        <v>3</v>
      </c>
      <c r="H2040">
        <v>1</v>
      </c>
      <c r="J2040">
        <v>2</v>
      </c>
      <c r="K2040" t="s">
        <v>260</v>
      </c>
      <c r="L2040">
        <v>2</v>
      </c>
      <c r="M2040">
        <v>1</v>
      </c>
      <c r="N2040">
        <v>120</v>
      </c>
      <c r="O2040">
        <v>120</v>
      </c>
      <c r="P2040">
        <v>120</v>
      </c>
      <c r="Q2040">
        <v>0</v>
      </c>
      <c r="R2040">
        <v>0</v>
      </c>
      <c r="S2040" t="s">
        <v>6560</v>
      </c>
      <c r="T2040">
        <v>3089</v>
      </c>
      <c r="U2040" t="s">
        <v>5469</v>
      </c>
      <c r="V2040" t="s">
        <v>5469</v>
      </c>
      <c r="W2040" t="s">
        <v>721</v>
      </c>
      <c r="X2040">
        <v>2665</v>
      </c>
      <c r="Y2040" t="s">
        <v>257</v>
      </c>
      <c r="AA2040">
        <v>187</v>
      </c>
      <c r="AB2040" t="s">
        <v>6561</v>
      </c>
      <c r="AC2040" t="s">
        <v>6560</v>
      </c>
      <c r="AD2040">
        <v>5</v>
      </c>
      <c r="AE2040">
        <v>713767.17</v>
      </c>
      <c r="AF2040">
        <v>6168938.2599999998</v>
      </c>
    </row>
    <row r="2041" spans="1:32" x14ac:dyDescent="0.25">
      <c r="A2041" s="40">
        <v>2039</v>
      </c>
      <c r="B2041" t="s">
        <v>6562</v>
      </c>
      <c r="C2041">
        <v>130</v>
      </c>
      <c r="D2041">
        <v>1978</v>
      </c>
      <c r="E2041">
        <v>0</v>
      </c>
      <c r="F2041">
        <v>4</v>
      </c>
      <c r="H2041">
        <v>1</v>
      </c>
      <c r="J2041">
        <v>1</v>
      </c>
      <c r="K2041" t="s">
        <v>240</v>
      </c>
      <c r="M2041">
        <v>1</v>
      </c>
      <c r="N2041">
        <v>61</v>
      </c>
      <c r="O2041">
        <v>61</v>
      </c>
      <c r="P2041">
        <v>109</v>
      </c>
      <c r="Q2041">
        <v>0</v>
      </c>
      <c r="R2041">
        <v>0</v>
      </c>
      <c r="S2041" t="s">
        <v>6563</v>
      </c>
      <c r="T2041">
        <v>3875</v>
      </c>
      <c r="U2041" t="s">
        <v>4412</v>
      </c>
      <c r="V2041" t="s">
        <v>4412</v>
      </c>
      <c r="W2041" t="s">
        <v>290</v>
      </c>
      <c r="X2041">
        <v>2665</v>
      </c>
      <c r="Y2041" t="s">
        <v>257</v>
      </c>
      <c r="AA2041">
        <v>187</v>
      </c>
      <c r="AB2041" t="s">
        <v>6564</v>
      </c>
      <c r="AC2041" t="s">
        <v>6563</v>
      </c>
      <c r="AD2041">
        <v>5</v>
      </c>
      <c r="AE2041">
        <v>713532.18</v>
      </c>
      <c r="AF2041">
        <v>6169707.96</v>
      </c>
    </row>
    <row r="2042" spans="1:32" x14ac:dyDescent="0.25">
      <c r="A2042" s="40">
        <v>2040</v>
      </c>
      <c r="B2042" t="s">
        <v>6565</v>
      </c>
      <c r="C2042">
        <v>120</v>
      </c>
      <c r="D2042">
        <v>1999</v>
      </c>
      <c r="E2042">
        <v>0</v>
      </c>
      <c r="F2042">
        <v>4</v>
      </c>
      <c r="H2042">
        <v>1</v>
      </c>
      <c r="J2042">
        <v>1</v>
      </c>
      <c r="K2042" t="s">
        <v>240</v>
      </c>
      <c r="M2042">
        <v>1</v>
      </c>
      <c r="N2042">
        <v>113</v>
      </c>
      <c r="O2042">
        <v>113</v>
      </c>
      <c r="P2042">
        <v>113</v>
      </c>
      <c r="Q2042">
        <v>0</v>
      </c>
      <c r="R2042">
        <v>0</v>
      </c>
      <c r="S2042" t="s">
        <v>6566</v>
      </c>
      <c r="T2042">
        <v>5525</v>
      </c>
      <c r="U2042" t="s">
        <v>5330</v>
      </c>
      <c r="V2042" t="s">
        <v>5330</v>
      </c>
      <c r="W2042" t="s">
        <v>811</v>
      </c>
      <c r="X2042">
        <v>2625</v>
      </c>
      <c r="Y2042" t="s">
        <v>244</v>
      </c>
      <c r="AA2042">
        <v>187</v>
      </c>
      <c r="AB2042" t="s">
        <v>6567</v>
      </c>
      <c r="AC2042" t="s">
        <v>6566</v>
      </c>
      <c r="AD2042">
        <v>5</v>
      </c>
      <c r="AE2042">
        <v>711667.13</v>
      </c>
      <c r="AF2042">
        <v>6172615.4699999997</v>
      </c>
    </row>
    <row r="2043" spans="1:32" x14ac:dyDescent="0.25">
      <c r="A2043" s="40">
        <v>2041</v>
      </c>
      <c r="B2043" t="s">
        <v>6568</v>
      </c>
      <c r="C2043">
        <v>120</v>
      </c>
      <c r="D2043">
        <v>1973</v>
      </c>
      <c r="E2043">
        <v>0</v>
      </c>
      <c r="F2043">
        <v>3</v>
      </c>
      <c r="H2043">
        <v>1</v>
      </c>
      <c r="J2043">
        <v>2</v>
      </c>
      <c r="K2043" t="s">
        <v>260</v>
      </c>
      <c r="M2043">
        <v>1</v>
      </c>
      <c r="N2043">
        <v>154</v>
      </c>
      <c r="O2043">
        <v>154</v>
      </c>
      <c r="P2043">
        <v>154</v>
      </c>
      <c r="Q2043">
        <v>0</v>
      </c>
      <c r="R2043">
        <v>0</v>
      </c>
      <c r="S2043" t="s">
        <v>6569</v>
      </c>
      <c r="T2043">
        <v>6178</v>
      </c>
      <c r="U2043" t="s">
        <v>2647</v>
      </c>
      <c r="V2043" t="s">
        <v>2647</v>
      </c>
      <c r="W2043" t="s">
        <v>2363</v>
      </c>
      <c r="X2043">
        <v>2625</v>
      </c>
      <c r="Y2043" t="s">
        <v>244</v>
      </c>
      <c r="AA2043">
        <v>187</v>
      </c>
      <c r="AB2043" t="s">
        <v>6570</v>
      </c>
      <c r="AC2043" t="s">
        <v>6569</v>
      </c>
      <c r="AD2043">
        <v>5</v>
      </c>
      <c r="AE2043">
        <v>711562.76</v>
      </c>
      <c r="AF2043">
        <v>6171938.4100000001</v>
      </c>
    </row>
    <row r="2044" spans="1:32" x14ac:dyDescent="0.25">
      <c r="A2044" s="40">
        <v>2042</v>
      </c>
      <c r="B2044" t="s">
        <v>6571</v>
      </c>
      <c r="C2044">
        <v>120</v>
      </c>
      <c r="D2044">
        <v>1978</v>
      </c>
      <c r="E2044">
        <v>1985</v>
      </c>
      <c r="F2044">
        <v>3</v>
      </c>
      <c r="H2044">
        <v>1</v>
      </c>
      <c r="J2044">
        <v>2</v>
      </c>
      <c r="K2044" t="s">
        <v>260</v>
      </c>
      <c r="M2044">
        <v>1</v>
      </c>
      <c r="N2044">
        <v>130</v>
      </c>
      <c r="O2044">
        <v>130</v>
      </c>
      <c r="P2044">
        <v>130</v>
      </c>
      <c r="Q2044">
        <v>0</v>
      </c>
      <c r="R2044">
        <v>0</v>
      </c>
      <c r="S2044" t="s">
        <v>6572</v>
      </c>
      <c r="T2044">
        <v>8628</v>
      </c>
      <c r="U2044" t="s">
        <v>5882</v>
      </c>
      <c r="V2044" t="s">
        <v>5882</v>
      </c>
      <c r="W2044" t="s">
        <v>811</v>
      </c>
      <c r="X2044">
        <v>2665</v>
      </c>
      <c r="Y2044" t="s">
        <v>257</v>
      </c>
      <c r="AA2044">
        <v>187</v>
      </c>
      <c r="AB2044" t="s">
        <v>6573</v>
      </c>
      <c r="AC2044" t="s">
        <v>6572</v>
      </c>
      <c r="AD2044">
        <v>5</v>
      </c>
      <c r="AE2044">
        <v>713215.25</v>
      </c>
      <c r="AF2044">
        <v>6168628.2300000004</v>
      </c>
    </row>
    <row r="2045" spans="1:32" x14ac:dyDescent="0.25">
      <c r="A2045" s="40">
        <v>2043</v>
      </c>
      <c r="B2045" t="s">
        <v>6574</v>
      </c>
      <c r="C2045">
        <v>130</v>
      </c>
      <c r="D2045">
        <v>1977</v>
      </c>
      <c r="E2045">
        <v>0</v>
      </c>
      <c r="F2045">
        <v>4</v>
      </c>
      <c r="H2045">
        <v>1</v>
      </c>
      <c r="J2045">
        <v>1</v>
      </c>
      <c r="K2045" t="s">
        <v>240</v>
      </c>
      <c r="M2045">
        <v>1</v>
      </c>
      <c r="N2045">
        <v>58</v>
      </c>
      <c r="O2045">
        <v>58</v>
      </c>
      <c r="P2045">
        <v>102</v>
      </c>
      <c r="Q2045">
        <v>0</v>
      </c>
      <c r="R2045">
        <v>0</v>
      </c>
      <c r="S2045" t="s">
        <v>6575</v>
      </c>
      <c r="T2045">
        <v>1075</v>
      </c>
      <c r="U2045" t="s">
        <v>4508</v>
      </c>
      <c r="V2045" t="s">
        <v>4508</v>
      </c>
      <c r="W2045" t="s">
        <v>774</v>
      </c>
      <c r="X2045">
        <v>2665</v>
      </c>
      <c r="Y2045" t="s">
        <v>257</v>
      </c>
      <c r="AA2045">
        <v>187</v>
      </c>
      <c r="AB2045" t="s">
        <v>6576</v>
      </c>
      <c r="AC2045" t="s">
        <v>6575</v>
      </c>
      <c r="AD2045">
        <v>5</v>
      </c>
      <c r="AE2045">
        <v>713598.07</v>
      </c>
      <c r="AF2045">
        <v>6169569.6299999999</v>
      </c>
    </row>
    <row r="2046" spans="1:32" x14ac:dyDescent="0.25">
      <c r="A2046" s="40">
        <v>2044</v>
      </c>
      <c r="B2046" t="s">
        <v>6577</v>
      </c>
      <c r="C2046">
        <v>130</v>
      </c>
      <c r="D2046">
        <v>1977</v>
      </c>
      <c r="E2046">
        <v>0</v>
      </c>
      <c r="F2046">
        <v>1</v>
      </c>
      <c r="H2046">
        <v>5</v>
      </c>
      <c r="J2046">
        <v>1</v>
      </c>
      <c r="K2046" t="s">
        <v>240</v>
      </c>
      <c r="L2046">
        <v>0</v>
      </c>
      <c r="M2046">
        <v>1</v>
      </c>
      <c r="N2046">
        <v>129</v>
      </c>
      <c r="O2046">
        <v>129</v>
      </c>
      <c r="P2046">
        <v>129</v>
      </c>
      <c r="Q2046">
        <v>0</v>
      </c>
      <c r="R2046">
        <v>0</v>
      </c>
      <c r="S2046" t="s">
        <v>6578</v>
      </c>
      <c r="T2046">
        <v>2556</v>
      </c>
      <c r="U2046" t="s">
        <v>317</v>
      </c>
      <c r="V2046" t="s">
        <v>317</v>
      </c>
      <c r="W2046" t="s">
        <v>879</v>
      </c>
      <c r="X2046">
        <v>2625</v>
      </c>
      <c r="Y2046" t="s">
        <v>244</v>
      </c>
      <c r="AA2046">
        <v>187</v>
      </c>
      <c r="AB2046" t="s">
        <v>6579</v>
      </c>
      <c r="AC2046" t="s">
        <v>6578</v>
      </c>
      <c r="AD2046">
        <v>5</v>
      </c>
      <c r="AE2046">
        <v>711892.13</v>
      </c>
      <c r="AF2046">
        <v>6172476.0199999996</v>
      </c>
    </row>
    <row r="2047" spans="1:32" x14ac:dyDescent="0.25">
      <c r="A2047" s="40">
        <v>2045</v>
      </c>
      <c r="B2047" t="s">
        <v>6580</v>
      </c>
      <c r="C2047">
        <v>120</v>
      </c>
      <c r="D2047">
        <v>1961</v>
      </c>
      <c r="E2047">
        <v>0</v>
      </c>
      <c r="F2047">
        <v>3</v>
      </c>
      <c r="H2047">
        <v>1</v>
      </c>
      <c r="J2047">
        <v>2</v>
      </c>
      <c r="K2047" t="s">
        <v>260</v>
      </c>
      <c r="M2047">
        <v>1</v>
      </c>
      <c r="N2047">
        <v>99</v>
      </c>
      <c r="O2047">
        <v>99</v>
      </c>
      <c r="P2047">
        <v>99</v>
      </c>
      <c r="Q2047">
        <v>0</v>
      </c>
      <c r="R2047">
        <v>0</v>
      </c>
      <c r="S2047" t="s">
        <v>6581</v>
      </c>
      <c r="T2047">
        <v>3089</v>
      </c>
      <c r="U2047" t="s">
        <v>5469</v>
      </c>
      <c r="V2047" t="s">
        <v>5469</v>
      </c>
      <c r="W2047" t="s">
        <v>281</v>
      </c>
      <c r="X2047">
        <v>2665</v>
      </c>
      <c r="Y2047" t="s">
        <v>257</v>
      </c>
      <c r="AA2047">
        <v>187</v>
      </c>
      <c r="AB2047" t="s">
        <v>6582</v>
      </c>
      <c r="AC2047" t="s">
        <v>6581</v>
      </c>
      <c r="AD2047">
        <v>5</v>
      </c>
      <c r="AE2047">
        <v>713917.57</v>
      </c>
      <c r="AF2047">
        <v>6168970.2599999998</v>
      </c>
    </row>
    <row r="2048" spans="1:32" x14ac:dyDescent="0.25">
      <c r="A2048" s="40">
        <v>2046</v>
      </c>
      <c r="B2048" t="s">
        <v>6583</v>
      </c>
      <c r="C2048">
        <v>130</v>
      </c>
      <c r="D2048">
        <v>1964</v>
      </c>
      <c r="E2048">
        <v>0</v>
      </c>
      <c r="F2048">
        <v>3</v>
      </c>
      <c r="H2048">
        <v>1</v>
      </c>
      <c r="J2048">
        <v>2</v>
      </c>
      <c r="K2048" t="s">
        <v>247</v>
      </c>
      <c r="M2048">
        <v>1</v>
      </c>
      <c r="N2048">
        <v>108</v>
      </c>
      <c r="O2048">
        <v>108</v>
      </c>
      <c r="P2048">
        <v>108</v>
      </c>
      <c r="Q2048">
        <v>0</v>
      </c>
      <c r="R2048">
        <v>0</v>
      </c>
      <c r="S2048" t="s">
        <v>6584</v>
      </c>
      <c r="T2048">
        <v>4793</v>
      </c>
      <c r="U2048" t="s">
        <v>6284</v>
      </c>
      <c r="V2048" t="s">
        <v>6284</v>
      </c>
      <c r="W2048" t="s">
        <v>6585</v>
      </c>
      <c r="X2048">
        <v>2665</v>
      </c>
      <c r="Y2048" t="s">
        <v>257</v>
      </c>
      <c r="AA2048">
        <v>187</v>
      </c>
      <c r="AB2048" t="s">
        <v>6586</v>
      </c>
      <c r="AC2048" t="s">
        <v>6584</v>
      </c>
      <c r="AD2048">
        <v>5</v>
      </c>
      <c r="AE2048">
        <v>712487.29</v>
      </c>
      <c r="AF2048">
        <v>6169276.3200000003</v>
      </c>
    </row>
    <row r="2049" spans="1:32" x14ac:dyDescent="0.25">
      <c r="A2049" s="40">
        <v>2047</v>
      </c>
      <c r="B2049" t="s">
        <v>6587</v>
      </c>
      <c r="C2049">
        <v>120</v>
      </c>
      <c r="D2049">
        <v>1969</v>
      </c>
      <c r="E2049">
        <v>0</v>
      </c>
      <c r="F2049">
        <v>3</v>
      </c>
      <c r="H2049">
        <v>1</v>
      </c>
      <c r="J2049">
        <v>2</v>
      </c>
      <c r="K2049" t="s">
        <v>247</v>
      </c>
      <c r="M2049">
        <v>1</v>
      </c>
      <c r="N2049">
        <v>134</v>
      </c>
      <c r="O2049">
        <v>134</v>
      </c>
      <c r="P2049">
        <v>134</v>
      </c>
      <c r="Q2049">
        <v>0</v>
      </c>
      <c r="R2049">
        <v>0</v>
      </c>
      <c r="S2049" t="s">
        <v>6588</v>
      </c>
      <c r="T2049">
        <v>7882</v>
      </c>
      <c r="U2049" t="s">
        <v>372</v>
      </c>
      <c r="V2049" t="s">
        <v>372</v>
      </c>
      <c r="W2049" t="s">
        <v>3815</v>
      </c>
      <c r="X2049">
        <v>2625</v>
      </c>
      <c r="Y2049" t="s">
        <v>244</v>
      </c>
      <c r="AA2049">
        <v>187</v>
      </c>
      <c r="AB2049" t="s">
        <v>6589</v>
      </c>
      <c r="AC2049" t="s">
        <v>6588</v>
      </c>
      <c r="AD2049">
        <v>5</v>
      </c>
      <c r="AE2049">
        <v>712059.31</v>
      </c>
      <c r="AF2049">
        <v>6171858.1600000001</v>
      </c>
    </row>
    <row r="2050" spans="1:32" x14ac:dyDescent="0.25">
      <c r="A2050" s="40">
        <v>2048</v>
      </c>
      <c r="B2050" t="s">
        <v>6590</v>
      </c>
      <c r="C2050">
        <v>120</v>
      </c>
      <c r="D2050">
        <v>2016</v>
      </c>
      <c r="E2050">
        <v>0</v>
      </c>
      <c r="F2050">
        <v>1</v>
      </c>
      <c r="H2050">
        <v>1</v>
      </c>
      <c r="I2050">
        <v>3</v>
      </c>
      <c r="J2050">
        <v>2</v>
      </c>
      <c r="K2050" t="s">
        <v>260</v>
      </c>
      <c r="M2050">
        <v>1</v>
      </c>
      <c r="N2050">
        <v>241</v>
      </c>
      <c r="O2050">
        <v>241</v>
      </c>
      <c r="P2050">
        <v>206</v>
      </c>
      <c r="Q2050">
        <v>0</v>
      </c>
      <c r="R2050">
        <v>0</v>
      </c>
      <c r="S2050" t="s">
        <v>6591</v>
      </c>
      <c r="T2050">
        <v>6497</v>
      </c>
      <c r="U2050" t="s">
        <v>5320</v>
      </c>
      <c r="V2050" t="s">
        <v>5320</v>
      </c>
      <c r="W2050" t="s">
        <v>569</v>
      </c>
      <c r="X2050">
        <v>2665</v>
      </c>
      <c r="Y2050" t="s">
        <v>257</v>
      </c>
      <c r="AA2050">
        <v>187</v>
      </c>
      <c r="AB2050" t="s">
        <v>6592</v>
      </c>
      <c r="AC2050" t="s">
        <v>6591</v>
      </c>
      <c r="AD2050">
        <v>5</v>
      </c>
      <c r="AE2050">
        <v>713930.04</v>
      </c>
      <c r="AF2050">
        <v>6168651.8600000003</v>
      </c>
    </row>
    <row r="2051" spans="1:32" x14ac:dyDescent="0.25">
      <c r="A2051" s="40">
        <v>2049</v>
      </c>
      <c r="B2051" t="s">
        <v>6593</v>
      </c>
      <c r="C2051">
        <v>120</v>
      </c>
      <c r="D2051">
        <v>1979</v>
      </c>
      <c r="E2051">
        <v>0</v>
      </c>
      <c r="F2051">
        <v>4</v>
      </c>
      <c r="H2051">
        <v>1</v>
      </c>
      <c r="J2051">
        <v>2</v>
      </c>
      <c r="K2051" t="s">
        <v>260</v>
      </c>
      <c r="L2051">
        <v>2</v>
      </c>
      <c r="M2051">
        <v>1</v>
      </c>
      <c r="N2051">
        <v>116</v>
      </c>
      <c r="O2051">
        <v>116</v>
      </c>
      <c r="P2051">
        <v>116</v>
      </c>
      <c r="Q2051">
        <v>0</v>
      </c>
      <c r="R2051">
        <v>0</v>
      </c>
      <c r="S2051" t="s">
        <v>6594</v>
      </c>
      <c r="T2051">
        <v>8628</v>
      </c>
      <c r="U2051" t="s">
        <v>5882</v>
      </c>
      <c r="V2051" t="s">
        <v>5882</v>
      </c>
      <c r="W2051" t="s">
        <v>268</v>
      </c>
      <c r="X2051">
        <v>2665</v>
      </c>
      <c r="Y2051" t="s">
        <v>257</v>
      </c>
      <c r="AA2051">
        <v>187</v>
      </c>
      <c r="AB2051" t="s">
        <v>6595</v>
      </c>
      <c r="AC2051" t="s">
        <v>6594</v>
      </c>
      <c r="AD2051">
        <v>5</v>
      </c>
      <c r="AE2051">
        <v>713261.29</v>
      </c>
      <c r="AF2051">
        <v>6168554.2400000002</v>
      </c>
    </row>
    <row r="2052" spans="1:32" x14ac:dyDescent="0.25">
      <c r="A2052" s="40">
        <v>2050</v>
      </c>
      <c r="B2052" t="s">
        <v>6596</v>
      </c>
      <c r="C2052">
        <v>120</v>
      </c>
      <c r="D2052">
        <v>1900</v>
      </c>
      <c r="E2052">
        <v>2007</v>
      </c>
      <c r="F2052">
        <v>7</v>
      </c>
      <c r="H2052">
        <v>1</v>
      </c>
      <c r="J2052">
        <v>2</v>
      </c>
      <c r="K2052" t="s">
        <v>260</v>
      </c>
      <c r="L2052">
        <v>2</v>
      </c>
      <c r="M2052">
        <v>1</v>
      </c>
      <c r="N2052">
        <v>115</v>
      </c>
      <c r="O2052">
        <v>115</v>
      </c>
      <c r="P2052">
        <v>140</v>
      </c>
      <c r="Q2052">
        <v>0</v>
      </c>
      <c r="R2052">
        <v>0</v>
      </c>
      <c r="S2052" t="s">
        <v>6597</v>
      </c>
      <c r="T2052">
        <v>1750</v>
      </c>
      <c r="U2052" t="s">
        <v>6098</v>
      </c>
      <c r="V2052" t="s">
        <v>6098</v>
      </c>
      <c r="W2052" t="s">
        <v>356</v>
      </c>
      <c r="X2052">
        <v>2665</v>
      </c>
      <c r="Y2052" t="s">
        <v>257</v>
      </c>
      <c r="AA2052">
        <v>187</v>
      </c>
      <c r="AB2052" t="s">
        <v>6598</v>
      </c>
      <c r="AC2052" t="s">
        <v>6597</v>
      </c>
      <c r="AD2052">
        <v>5</v>
      </c>
      <c r="AE2052">
        <v>714159.79</v>
      </c>
      <c r="AF2052">
        <v>6168863.2400000002</v>
      </c>
    </row>
    <row r="2053" spans="1:32" x14ac:dyDescent="0.25">
      <c r="A2053" s="40">
        <v>2051</v>
      </c>
      <c r="B2053" t="s">
        <v>6599</v>
      </c>
      <c r="C2053">
        <v>130</v>
      </c>
      <c r="D2053">
        <v>1978</v>
      </c>
      <c r="E2053">
        <v>0</v>
      </c>
      <c r="F2053">
        <v>4</v>
      </c>
      <c r="H2053">
        <v>1</v>
      </c>
      <c r="J2053">
        <v>1</v>
      </c>
      <c r="K2053" t="s">
        <v>240</v>
      </c>
      <c r="M2053">
        <v>1</v>
      </c>
      <c r="N2053">
        <v>61</v>
      </c>
      <c r="O2053">
        <v>61</v>
      </c>
      <c r="P2053">
        <v>109</v>
      </c>
      <c r="Q2053">
        <v>0</v>
      </c>
      <c r="R2053">
        <v>0</v>
      </c>
      <c r="S2053" t="s">
        <v>6600</v>
      </c>
      <c r="T2053">
        <v>3875</v>
      </c>
      <c r="U2053" t="s">
        <v>4412</v>
      </c>
      <c r="V2053" t="s">
        <v>4412</v>
      </c>
      <c r="W2053" t="s">
        <v>945</v>
      </c>
      <c r="X2053">
        <v>2665</v>
      </c>
      <c r="Y2053" t="s">
        <v>257</v>
      </c>
      <c r="AA2053">
        <v>187</v>
      </c>
      <c r="AB2053" t="s">
        <v>6601</v>
      </c>
      <c r="AC2053" t="s">
        <v>6600</v>
      </c>
      <c r="AD2053">
        <v>5</v>
      </c>
      <c r="AE2053">
        <v>713510.84</v>
      </c>
      <c r="AF2053">
        <v>6169608.9100000001</v>
      </c>
    </row>
    <row r="2054" spans="1:32" x14ac:dyDescent="0.25">
      <c r="A2054" s="40">
        <v>2052</v>
      </c>
      <c r="B2054" t="s">
        <v>6602</v>
      </c>
      <c r="C2054">
        <v>120</v>
      </c>
      <c r="D2054">
        <v>1970</v>
      </c>
      <c r="E2054">
        <v>0</v>
      </c>
      <c r="F2054">
        <v>4</v>
      </c>
      <c r="H2054">
        <v>1</v>
      </c>
      <c r="J2054">
        <v>2</v>
      </c>
      <c r="K2054" t="s">
        <v>260</v>
      </c>
      <c r="M2054">
        <v>1</v>
      </c>
      <c r="N2054">
        <v>143</v>
      </c>
      <c r="O2054">
        <v>143</v>
      </c>
      <c r="P2054">
        <v>143</v>
      </c>
      <c r="Q2054">
        <v>0</v>
      </c>
      <c r="R2054">
        <v>0</v>
      </c>
      <c r="S2054" t="s">
        <v>6603</v>
      </c>
      <c r="T2054">
        <v>6178</v>
      </c>
      <c r="U2054" t="s">
        <v>2647</v>
      </c>
      <c r="V2054" t="s">
        <v>2647</v>
      </c>
      <c r="W2054" t="s">
        <v>1614</v>
      </c>
      <c r="X2054">
        <v>2625</v>
      </c>
      <c r="Y2054" t="s">
        <v>244</v>
      </c>
      <c r="AA2054">
        <v>187</v>
      </c>
      <c r="AB2054" t="s">
        <v>6604</v>
      </c>
      <c r="AC2054" t="s">
        <v>6603</v>
      </c>
      <c r="AD2054">
        <v>5</v>
      </c>
      <c r="AE2054">
        <v>711728.04</v>
      </c>
      <c r="AF2054">
        <v>6171797.9100000001</v>
      </c>
    </row>
    <row r="2055" spans="1:32" x14ac:dyDescent="0.25">
      <c r="A2055" s="40">
        <v>2053</v>
      </c>
      <c r="B2055" t="s">
        <v>6605</v>
      </c>
      <c r="C2055">
        <v>120</v>
      </c>
      <c r="D2055">
        <v>1968</v>
      </c>
      <c r="E2055">
        <v>0</v>
      </c>
      <c r="F2055">
        <v>1</v>
      </c>
      <c r="H2055">
        <v>1</v>
      </c>
      <c r="J2055">
        <v>2</v>
      </c>
      <c r="K2055" t="s">
        <v>260</v>
      </c>
      <c r="L2055">
        <v>2</v>
      </c>
      <c r="M2055">
        <v>1</v>
      </c>
      <c r="N2055">
        <v>143</v>
      </c>
      <c r="O2055">
        <v>143</v>
      </c>
      <c r="P2055">
        <v>143</v>
      </c>
      <c r="Q2055">
        <v>0</v>
      </c>
      <c r="R2055">
        <v>0</v>
      </c>
      <c r="S2055" t="s">
        <v>6606</v>
      </c>
      <c r="T2055">
        <v>3089</v>
      </c>
      <c r="U2055" t="s">
        <v>5469</v>
      </c>
      <c r="V2055" t="s">
        <v>5469</v>
      </c>
      <c r="W2055" t="s">
        <v>341</v>
      </c>
      <c r="X2055">
        <v>2665</v>
      </c>
      <c r="Y2055" t="s">
        <v>257</v>
      </c>
      <c r="AA2055">
        <v>187</v>
      </c>
      <c r="AB2055" t="s">
        <v>6607</v>
      </c>
      <c r="AC2055" t="s">
        <v>6606</v>
      </c>
      <c r="AD2055">
        <v>5</v>
      </c>
      <c r="AE2055">
        <v>714008.53</v>
      </c>
      <c r="AF2055">
        <v>6169002.6299999999</v>
      </c>
    </row>
    <row r="2056" spans="1:32" x14ac:dyDescent="0.25">
      <c r="A2056" s="40">
        <v>2054</v>
      </c>
      <c r="B2056" t="s">
        <v>6608</v>
      </c>
      <c r="C2056">
        <v>130</v>
      </c>
      <c r="D2056">
        <v>1977</v>
      </c>
      <c r="E2056">
        <v>0</v>
      </c>
      <c r="F2056">
        <v>1</v>
      </c>
      <c r="H2056">
        <v>5</v>
      </c>
      <c r="J2056">
        <v>1</v>
      </c>
      <c r="K2056" t="s">
        <v>240</v>
      </c>
      <c r="L2056">
        <v>2</v>
      </c>
      <c r="M2056">
        <v>1</v>
      </c>
      <c r="N2056">
        <v>101</v>
      </c>
      <c r="O2056">
        <v>101</v>
      </c>
      <c r="P2056">
        <v>101</v>
      </c>
      <c r="Q2056">
        <v>0</v>
      </c>
      <c r="R2056">
        <v>0</v>
      </c>
      <c r="S2056" t="s">
        <v>6609</v>
      </c>
      <c r="T2056">
        <v>2556</v>
      </c>
      <c r="U2056" t="s">
        <v>317</v>
      </c>
      <c r="V2056" t="s">
        <v>317</v>
      </c>
      <c r="W2056" t="s">
        <v>2223</v>
      </c>
      <c r="X2056">
        <v>2625</v>
      </c>
      <c r="Y2056" t="s">
        <v>244</v>
      </c>
      <c r="AA2056">
        <v>187</v>
      </c>
      <c r="AB2056" t="s">
        <v>6610</v>
      </c>
      <c r="AC2056" t="s">
        <v>6609</v>
      </c>
      <c r="AD2056">
        <v>5</v>
      </c>
      <c r="AE2056">
        <v>711905.07</v>
      </c>
      <c r="AF2056">
        <v>6172394.4400000004</v>
      </c>
    </row>
    <row r="2057" spans="1:32" x14ac:dyDescent="0.25">
      <c r="A2057" s="40">
        <v>2055</v>
      </c>
      <c r="B2057" t="s">
        <v>6611</v>
      </c>
      <c r="C2057">
        <v>120</v>
      </c>
      <c r="D2057">
        <v>1973</v>
      </c>
      <c r="E2057">
        <v>0</v>
      </c>
      <c r="F2057">
        <v>5</v>
      </c>
      <c r="H2057">
        <v>1</v>
      </c>
      <c r="J2057">
        <v>2</v>
      </c>
      <c r="K2057" t="s">
        <v>247</v>
      </c>
      <c r="M2057">
        <v>1</v>
      </c>
      <c r="N2057">
        <v>156</v>
      </c>
      <c r="O2057">
        <v>156</v>
      </c>
      <c r="P2057">
        <v>156</v>
      </c>
      <c r="Q2057">
        <v>0</v>
      </c>
      <c r="R2057">
        <v>0</v>
      </c>
      <c r="S2057" t="s">
        <v>6612</v>
      </c>
      <c r="T2057">
        <v>3089</v>
      </c>
      <c r="U2057" t="s">
        <v>5469</v>
      </c>
      <c r="V2057" t="s">
        <v>5469</v>
      </c>
      <c r="W2057" t="s">
        <v>356</v>
      </c>
      <c r="X2057">
        <v>2665</v>
      </c>
      <c r="Y2057" t="s">
        <v>257</v>
      </c>
      <c r="AA2057">
        <v>187</v>
      </c>
      <c r="AB2057" t="s">
        <v>6613</v>
      </c>
      <c r="AC2057" t="s">
        <v>6612</v>
      </c>
      <c r="AD2057">
        <v>5</v>
      </c>
      <c r="AE2057">
        <v>714036.85</v>
      </c>
      <c r="AF2057">
        <v>6168959.9800000004</v>
      </c>
    </row>
    <row r="2058" spans="1:32" x14ac:dyDescent="0.25">
      <c r="A2058" s="40">
        <v>2056</v>
      </c>
      <c r="B2058" t="s">
        <v>6614</v>
      </c>
      <c r="C2058">
        <v>130</v>
      </c>
      <c r="D2058">
        <v>1978</v>
      </c>
      <c r="E2058">
        <v>0</v>
      </c>
      <c r="F2058">
        <v>4</v>
      </c>
      <c r="H2058">
        <v>1</v>
      </c>
      <c r="J2058">
        <v>1</v>
      </c>
      <c r="K2058" t="s">
        <v>240</v>
      </c>
      <c r="M2058">
        <v>1</v>
      </c>
      <c r="N2058">
        <v>61</v>
      </c>
      <c r="O2058">
        <v>61</v>
      </c>
      <c r="P2058">
        <v>109</v>
      </c>
      <c r="Q2058">
        <v>0</v>
      </c>
      <c r="R2058">
        <v>0</v>
      </c>
      <c r="S2058" t="s">
        <v>6615</v>
      </c>
      <c r="T2058">
        <v>475</v>
      </c>
      <c r="U2058" t="s">
        <v>6199</v>
      </c>
      <c r="V2058" t="s">
        <v>6199</v>
      </c>
      <c r="W2058" t="s">
        <v>487</v>
      </c>
      <c r="X2058">
        <v>2665</v>
      </c>
      <c r="Y2058" t="s">
        <v>257</v>
      </c>
      <c r="AA2058">
        <v>187</v>
      </c>
      <c r="AB2058" t="s">
        <v>6616</v>
      </c>
      <c r="AC2058" t="s">
        <v>6615</v>
      </c>
      <c r="AD2058">
        <v>5</v>
      </c>
      <c r="AE2058">
        <v>713598.77</v>
      </c>
      <c r="AF2058">
        <v>6169846.1399999997</v>
      </c>
    </row>
    <row r="2059" spans="1:32" x14ac:dyDescent="0.25">
      <c r="A2059" s="40">
        <v>2057</v>
      </c>
      <c r="B2059" t="s">
        <v>6617</v>
      </c>
      <c r="C2059">
        <v>130</v>
      </c>
      <c r="D2059">
        <v>1977</v>
      </c>
      <c r="E2059">
        <v>0</v>
      </c>
      <c r="F2059">
        <v>1</v>
      </c>
      <c r="H2059">
        <v>5</v>
      </c>
      <c r="J2059">
        <v>7</v>
      </c>
      <c r="K2059" t="s">
        <v>253</v>
      </c>
      <c r="M2059">
        <v>1</v>
      </c>
      <c r="N2059">
        <v>75</v>
      </c>
      <c r="O2059">
        <v>75</v>
      </c>
      <c r="P2059">
        <v>125</v>
      </c>
      <c r="Q2059">
        <v>0</v>
      </c>
      <c r="R2059">
        <v>0</v>
      </c>
      <c r="S2059" t="s">
        <v>6618</v>
      </c>
      <c r="T2059">
        <v>2556</v>
      </c>
      <c r="U2059" t="s">
        <v>317</v>
      </c>
      <c r="V2059" t="s">
        <v>317</v>
      </c>
      <c r="W2059" t="s">
        <v>1963</v>
      </c>
      <c r="X2059">
        <v>2625</v>
      </c>
      <c r="Y2059" t="s">
        <v>244</v>
      </c>
      <c r="AA2059">
        <v>187</v>
      </c>
      <c r="AB2059" t="s">
        <v>6619</v>
      </c>
      <c r="AC2059" t="s">
        <v>6618</v>
      </c>
      <c r="AD2059">
        <v>5</v>
      </c>
      <c r="AE2059">
        <v>711801.74</v>
      </c>
      <c r="AF2059">
        <v>6172493.3200000003</v>
      </c>
    </row>
    <row r="2060" spans="1:32" x14ac:dyDescent="0.25">
      <c r="A2060" s="40">
        <v>2058</v>
      </c>
      <c r="B2060" t="s">
        <v>6620</v>
      </c>
      <c r="C2060">
        <v>120</v>
      </c>
      <c r="D2060">
        <v>1966</v>
      </c>
      <c r="E2060">
        <v>1974</v>
      </c>
      <c r="F2060">
        <v>90</v>
      </c>
      <c r="H2060">
        <v>1</v>
      </c>
      <c r="J2060">
        <v>2</v>
      </c>
      <c r="K2060" t="s">
        <v>260</v>
      </c>
      <c r="M2060">
        <v>1</v>
      </c>
      <c r="N2060">
        <v>153</v>
      </c>
      <c r="O2060">
        <v>153</v>
      </c>
      <c r="P2060">
        <v>153</v>
      </c>
      <c r="Q2060">
        <v>0</v>
      </c>
      <c r="R2060">
        <v>0</v>
      </c>
      <c r="S2060" t="s">
        <v>6621</v>
      </c>
      <c r="T2060">
        <v>3089</v>
      </c>
      <c r="U2060" t="s">
        <v>5469</v>
      </c>
      <c r="V2060" t="s">
        <v>5469</v>
      </c>
      <c r="W2060" t="s">
        <v>811</v>
      </c>
      <c r="X2060">
        <v>2665</v>
      </c>
      <c r="Y2060" t="s">
        <v>257</v>
      </c>
      <c r="AA2060">
        <v>187</v>
      </c>
      <c r="AB2060" t="s">
        <v>6622</v>
      </c>
      <c r="AC2060" t="s">
        <v>6621</v>
      </c>
      <c r="AD2060">
        <v>5</v>
      </c>
      <c r="AE2060">
        <v>713775.29</v>
      </c>
      <c r="AF2060">
        <v>6168919.8499999996</v>
      </c>
    </row>
    <row r="2061" spans="1:32" x14ac:dyDescent="0.25">
      <c r="A2061" s="40">
        <v>2059</v>
      </c>
      <c r="B2061" t="s">
        <v>6623</v>
      </c>
      <c r="C2061">
        <v>120</v>
      </c>
      <c r="D2061">
        <v>1981</v>
      </c>
      <c r="E2061">
        <v>0</v>
      </c>
      <c r="F2061">
        <v>4</v>
      </c>
      <c r="H2061">
        <v>1</v>
      </c>
      <c r="J2061">
        <v>2</v>
      </c>
      <c r="K2061" t="s">
        <v>260</v>
      </c>
      <c r="L2061">
        <v>2</v>
      </c>
      <c r="M2061">
        <v>1</v>
      </c>
      <c r="N2061">
        <v>150</v>
      </c>
      <c r="O2061">
        <v>150</v>
      </c>
      <c r="P2061">
        <v>150</v>
      </c>
      <c r="Q2061">
        <v>0</v>
      </c>
      <c r="R2061">
        <v>0</v>
      </c>
      <c r="S2061" t="s">
        <v>6624</v>
      </c>
      <c r="T2061">
        <v>6750</v>
      </c>
      <c r="U2061" t="s">
        <v>4519</v>
      </c>
      <c r="V2061" t="s">
        <v>4519</v>
      </c>
      <c r="W2061" t="s">
        <v>1555</v>
      </c>
      <c r="X2061">
        <v>2665</v>
      </c>
      <c r="Y2061" t="s">
        <v>257</v>
      </c>
      <c r="AA2061">
        <v>187</v>
      </c>
      <c r="AB2061" t="s">
        <v>6625</v>
      </c>
      <c r="AC2061" t="s">
        <v>6624</v>
      </c>
      <c r="AD2061">
        <v>5</v>
      </c>
      <c r="AE2061">
        <v>712532.71</v>
      </c>
      <c r="AF2061">
        <v>6168894.4000000004</v>
      </c>
    </row>
    <row r="2062" spans="1:32" x14ac:dyDescent="0.25">
      <c r="A2062" s="40">
        <v>2060</v>
      </c>
      <c r="B2062" t="s">
        <v>6626</v>
      </c>
      <c r="C2062">
        <v>120</v>
      </c>
      <c r="D2062">
        <v>1967</v>
      </c>
      <c r="E2062">
        <v>0</v>
      </c>
      <c r="F2062">
        <v>3</v>
      </c>
      <c r="H2062">
        <v>1</v>
      </c>
      <c r="J2062">
        <v>2</v>
      </c>
      <c r="K2062" t="s">
        <v>247</v>
      </c>
      <c r="M2062">
        <v>1</v>
      </c>
      <c r="N2062">
        <v>133</v>
      </c>
      <c r="O2062">
        <v>133</v>
      </c>
      <c r="P2062">
        <v>133</v>
      </c>
      <c r="Q2062">
        <v>0</v>
      </c>
      <c r="R2062">
        <v>0</v>
      </c>
      <c r="S2062" t="s">
        <v>6627</v>
      </c>
      <c r="T2062">
        <v>5539</v>
      </c>
      <c r="U2062" t="s">
        <v>6009</v>
      </c>
      <c r="V2062" t="s">
        <v>6009</v>
      </c>
      <c r="W2062" t="s">
        <v>454</v>
      </c>
      <c r="X2062">
        <v>2665</v>
      </c>
      <c r="Y2062" t="s">
        <v>257</v>
      </c>
      <c r="AA2062">
        <v>187</v>
      </c>
      <c r="AB2062" t="s">
        <v>6628</v>
      </c>
      <c r="AC2062" t="s">
        <v>6627</v>
      </c>
      <c r="AD2062">
        <v>5</v>
      </c>
      <c r="AE2062">
        <v>712298.86</v>
      </c>
      <c r="AF2062">
        <v>6169340.3799999999</v>
      </c>
    </row>
    <row r="2063" spans="1:32" x14ac:dyDescent="0.25">
      <c r="A2063" s="40">
        <v>2061</v>
      </c>
      <c r="B2063" t="s">
        <v>6629</v>
      </c>
      <c r="C2063">
        <v>120</v>
      </c>
      <c r="D2063">
        <v>1972</v>
      </c>
      <c r="E2063">
        <v>0</v>
      </c>
      <c r="F2063">
        <v>4</v>
      </c>
      <c r="H2063">
        <v>1</v>
      </c>
      <c r="J2063">
        <v>2</v>
      </c>
      <c r="K2063" t="s">
        <v>247</v>
      </c>
      <c r="M2063">
        <v>1</v>
      </c>
      <c r="N2063">
        <v>143</v>
      </c>
      <c r="O2063">
        <v>143</v>
      </c>
      <c r="P2063">
        <v>143</v>
      </c>
      <c r="Q2063">
        <v>0</v>
      </c>
      <c r="R2063">
        <v>0</v>
      </c>
      <c r="S2063" t="s">
        <v>6630</v>
      </c>
      <c r="T2063">
        <v>6178</v>
      </c>
      <c r="U2063" t="s">
        <v>2647</v>
      </c>
      <c r="V2063" t="s">
        <v>2647</v>
      </c>
      <c r="W2063" t="s">
        <v>4977</v>
      </c>
      <c r="X2063">
        <v>2625</v>
      </c>
      <c r="Y2063" t="s">
        <v>244</v>
      </c>
      <c r="AA2063">
        <v>187</v>
      </c>
      <c r="AB2063" t="s">
        <v>6631</v>
      </c>
      <c r="AC2063" t="s">
        <v>6630</v>
      </c>
      <c r="AD2063">
        <v>5</v>
      </c>
      <c r="AE2063">
        <v>711606.43</v>
      </c>
      <c r="AF2063">
        <v>6171978.7599999998</v>
      </c>
    </row>
    <row r="2064" spans="1:32" x14ac:dyDescent="0.25">
      <c r="A2064" s="40">
        <v>2062</v>
      </c>
      <c r="B2064" t="s">
        <v>6632</v>
      </c>
      <c r="C2064">
        <v>120</v>
      </c>
      <c r="D2064">
        <v>1952</v>
      </c>
      <c r="E2064">
        <v>0</v>
      </c>
      <c r="F2064">
        <v>5</v>
      </c>
      <c r="H2064">
        <v>1</v>
      </c>
      <c r="J2064">
        <v>5</v>
      </c>
      <c r="K2064" t="s">
        <v>253</v>
      </c>
      <c r="L2064">
        <v>2</v>
      </c>
      <c r="M2064">
        <v>1</v>
      </c>
      <c r="N2064">
        <v>125</v>
      </c>
      <c r="O2064">
        <v>125</v>
      </c>
      <c r="P2064">
        <v>183</v>
      </c>
      <c r="Q2064">
        <v>0</v>
      </c>
      <c r="R2064">
        <v>0</v>
      </c>
      <c r="S2064" t="s">
        <v>6633</v>
      </c>
      <c r="T2064">
        <v>1750</v>
      </c>
      <c r="U2064" t="s">
        <v>6098</v>
      </c>
      <c r="V2064" t="s">
        <v>6098</v>
      </c>
      <c r="W2064" t="s">
        <v>352</v>
      </c>
      <c r="X2064">
        <v>2665</v>
      </c>
      <c r="Y2064" t="s">
        <v>257</v>
      </c>
      <c r="AA2064">
        <v>187</v>
      </c>
      <c r="AB2064" t="s">
        <v>6634</v>
      </c>
      <c r="AC2064" t="s">
        <v>6633</v>
      </c>
      <c r="AD2064">
        <v>5</v>
      </c>
      <c r="AE2064">
        <v>714127.91</v>
      </c>
      <c r="AF2064">
        <v>6168875.75</v>
      </c>
    </row>
    <row r="2065" spans="1:32" x14ac:dyDescent="0.25">
      <c r="A2065" s="40">
        <v>2063</v>
      </c>
      <c r="B2065" t="s">
        <v>6635</v>
      </c>
      <c r="C2065">
        <v>120</v>
      </c>
      <c r="D2065">
        <v>1992</v>
      </c>
      <c r="E2065">
        <v>0</v>
      </c>
      <c r="F2065">
        <v>4</v>
      </c>
      <c r="H2065">
        <v>1</v>
      </c>
      <c r="J2065">
        <v>2</v>
      </c>
      <c r="K2065" t="s">
        <v>260</v>
      </c>
      <c r="M2065">
        <v>1</v>
      </c>
      <c r="N2065">
        <v>127</v>
      </c>
      <c r="O2065">
        <v>127</v>
      </c>
      <c r="P2065">
        <v>127</v>
      </c>
      <c r="Q2065">
        <v>0</v>
      </c>
      <c r="R2065">
        <v>0</v>
      </c>
      <c r="S2065" t="s">
        <v>6636</v>
      </c>
      <c r="T2065">
        <v>8628</v>
      </c>
      <c r="U2065" t="s">
        <v>5882</v>
      </c>
      <c r="V2065" t="s">
        <v>5882</v>
      </c>
      <c r="W2065" t="s">
        <v>272</v>
      </c>
      <c r="X2065">
        <v>2665</v>
      </c>
      <c r="Y2065" t="s">
        <v>257</v>
      </c>
      <c r="AA2065">
        <v>187</v>
      </c>
      <c r="AB2065" t="s">
        <v>6637</v>
      </c>
      <c r="AC2065" t="s">
        <v>6636</v>
      </c>
      <c r="AD2065">
        <v>5</v>
      </c>
      <c r="AE2065">
        <v>713251.43</v>
      </c>
      <c r="AF2065">
        <v>6168487.6500000004</v>
      </c>
    </row>
    <row r="2066" spans="1:32" x14ac:dyDescent="0.25">
      <c r="A2066" s="40">
        <v>2064</v>
      </c>
      <c r="B2066" t="s">
        <v>6638</v>
      </c>
      <c r="C2066">
        <v>130</v>
      </c>
      <c r="D2066">
        <v>1978</v>
      </c>
      <c r="E2066">
        <v>0</v>
      </c>
      <c r="F2066">
        <v>4</v>
      </c>
      <c r="H2066">
        <v>1</v>
      </c>
      <c r="J2066">
        <v>1</v>
      </c>
      <c r="K2066" t="s">
        <v>240</v>
      </c>
      <c r="M2066">
        <v>1</v>
      </c>
      <c r="N2066">
        <v>61</v>
      </c>
      <c r="O2066">
        <v>61</v>
      </c>
      <c r="P2066">
        <v>109</v>
      </c>
      <c r="Q2066">
        <v>0</v>
      </c>
      <c r="R2066">
        <v>0</v>
      </c>
      <c r="S2066" t="s">
        <v>6639</v>
      </c>
      <c r="T2066">
        <v>475</v>
      </c>
      <c r="U2066" t="s">
        <v>6199</v>
      </c>
      <c r="V2066" t="s">
        <v>6199</v>
      </c>
      <c r="W2066" t="s">
        <v>421</v>
      </c>
      <c r="X2066">
        <v>2665</v>
      </c>
      <c r="Y2066" t="s">
        <v>257</v>
      </c>
      <c r="AA2066">
        <v>187</v>
      </c>
      <c r="AB2066" t="s">
        <v>6640</v>
      </c>
      <c r="AC2066" t="s">
        <v>6639</v>
      </c>
      <c r="AD2066">
        <v>5</v>
      </c>
      <c r="AE2066">
        <v>713594.52</v>
      </c>
      <c r="AF2066">
        <v>6169843.04</v>
      </c>
    </row>
    <row r="2067" spans="1:32" x14ac:dyDescent="0.25">
      <c r="A2067" s="40">
        <v>2065</v>
      </c>
      <c r="B2067" t="s">
        <v>6641</v>
      </c>
      <c r="C2067">
        <v>420</v>
      </c>
      <c r="D2067">
        <v>2001</v>
      </c>
      <c r="E2067">
        <v>0</v>
      </c>
      <c r="F2067">
        <v>4</v>
      </c>
      <c r="H2067">
        <v>1</v>
      </c>
      <c r="J2067">
        <v>2</v>
      </c>
      <c r="K2067" t="s">
        <v>260</v>
      </c>
      <c r="L2067">
        <v>90</v>
      </c>
      <c r="M2067">
        <v>2</v>
      </c>
      <c r="N2067">
        <v>732</v>
      </c>
      <c r="O2067">
        <v>732</v>
      </c>
      <c r="P2067">
        <v>0</v>
      </c>
      <c r="Q2067">
        <v>1464</v>
      </c>
      <c r="R2067">
        <v>0</v>
      </c>
      <c r="S2067" t="s">
        <v>6642</v>
      </c>
      <c r="T2067">
        <v>7456</v>
      </c>
      <c r="U2067" t="s">
        <v>6643</v>
      </c>
      <c r="V2067" t="s">
        <v>6643</v>
      </c>
      <c r="W2067" t="s">
        <v>1967</v>
      </c>
      <c r="X2067">
        <v>2665</v>
      </c>
      <c r="Y2067" t="s">
        <v>257</v>
      </c>
      <c r="AA2067">
        <v>187</v>
      </c>
      <c r="AB2067" t="s">
        <v>6644</v>
      </c>
      <c r="AC2067" t="s">
        <v>6642</v>
      </c>
      <c r="AD2067">
        <v>5</v>
      </c>
      <c r="AE2067">
        <v>713854.29</v>
      </c>
      <c r="AF2067">
        <v>6169492.6100000003</v>
      </c>
    </row>
    <row r="2068" spans="1:32" x14ac:dyDescent="0.25">
      <c r="A2068" s="40">
        <v>2066</v>
      </c>
      <c r="B2068" t="s">
        <v>6645</v>
      </c>
      <c r="C2068">
        <v>120</v>
      </c>
      <c r="D2068">
        <v>1972</v>
      </c>
      <c r="E2068">
        <v>1991</v>
      </c>
      <c r="F2068">
        <v>3</v>
      </c>
      <c r="H2068">
        <v>1</v>
      </c>
      <c r="J2068">
        <v>2</v>
      </c>
      <c r="K2068" t="s">
        <v>260</v>
      </c>
      <c r="L2068">
        <v>2</v>
      </c>
      <c r="M2068">
        <v>1</v>
      </c>
      <c r="N2068">
        <v>169</v>
      </c>
      <c r="O2068">
        <v>169</v>
      </c>
      <c r="P2068">
        <v>139</v>
      </c>
      <c r="Q2068">
        <v>0</v>
      </c>
      <c r="R2068">
        <v>0</v>
      </c>
      <c r="S2068" t="s">
        <v>6646</v>
      </c>
      <c r="T2068">
        <v>7882</v>
      </c>
      <c r="U2068" t="s">
        <v>372</v>
      </c>
      <c r="V2068" t="s">
        <v>372</v>
      </c>
      <c r="W2068" t="s">
        <v>791</v>
      </c>
      <c r="X2068">
        <v>2625</v>
      </c>
      <c r="Y2068" t="s">
        <v>244</v>
      </c>
      <c r="AA2068">
        <v>187</v>
      </c>
      <c r="AB2068" t="s">
        <v>6647</v>
      </c>
      <c r="AC2068" t="s">
        <v>6646</v>
      </c>
      <c r="AD2068">
        <v>5</v>
      </c>
      <c r="AE2068">
        <v>711954.04</v>
      </c>
      <c r="AF2068">
        <v>6171799.04</v>
      </c>
    </row>
    <row r="2069" spans="1:32" x14ac:dyDescent="0.25">
      <c r="A2069" s="40">
        <v>2067</v>
      </c>
      <c r="B2069" t="s">
        <v>6648</v>
      </c>
      <c r="C2069">
        <v>290</v>
      </c>
      <c r="D2069">
        <v>1985</v>
      </c>
      <c r="E2069">
        <v>0</v>
      </c>
      <c r="F2069">
        <v>6</v>
      </c>
      <c r="H2069">
        <v>1</v>
      </c>
      <c r="J2069">
        <v>9</v>
      </c>
      <c r="K2069" t="s">
        <v>240</v>
      </c>
      <c r="M2069">
        <v>1</v>
      </c>
      <c r="N2069">
        <v>12</v>
      </c>
      <c r="O2069">
        <v>12</v>
      </c>
      <c r="P2069">
        <v>0</v>
      </c>
      <c r="Q2069">
        <v>12</v>
      </c>
      <c r="R2069">
        <v>0</v>
      </c>
      <c r="S2069" t="s">
        <v>6649</v>
      </c>
      <c r="T2069">
        <v>9480</v>
      </c>
      <c r="U2069" t="s">
        <v>5343</v>
      </c>
      <c r="V2069" t="s">
        <v>5343</v>
      </c>
      <c r="W2069" t="s">
        <v>2235</v>
      </c>
      <c r="X2069">
        <v>2625</v>
      </c>
      <c r="Y2069" t="s">
        <v>244</v>
      </c>
      <c r="AA2069">
        <v>187</v>
      </c>
      <c r="AB2069" t="s">
        <v>6650</v>
      </c>
      <c r="AC2069" t="s">
        <v>6649</v>
      </c>
      <c r="AD2069">
        <v>5</v>
      </c>
      <c r="AE2069">
        <v>711807.84</v>
      </c>
      <c r="AF2069">
        <v>6170223.8899999997</v>
      </c>
    </row>
    <row r="2070" spans="1:32" x14ac:dyDescent="0.25">
      <c r="A2070" s="40">
        <v>2068</v>
      </c>
      <c r="B2070" t="s">
        <v>6651</v>
      </c>
      <c r="C2070">
        <v>120</v>
      </c>
      <c r="D2070">
        <v>1997</v>
      </c>
      <c r="E2070">
        <v>0</v>
      </c>
      <c r="F2070">
        <v>4</v>
      </c>
      <c r="H2070">
        <v>1</v>
      </c>
      <c r="J2070">
        <v>2</v>
      </c>
      <c r="K2070" t="s">
        <v>260</v>
      </c>
      <c r="L2070">
        <v>2</v>
      </c>
      <c r="M2070">
        <v>1</v>
      </c>
      <c r="N2070">
        <v>153</v>
      </c>
      <c r="O2070">
        <v>153</v>
      </c>
      <c r="P2070">
        <v>153</v>
      </c>
      <c r="Q2070">
        <v>0</v>
      </c>
      <c r="R2070">
        <v>0</v>
      </c>
      <c r="S2070" t="s">
        <v>6652</v>
      </c>
      <c r="T2070">
        <v>426</v>
      </c>
      <c r="U2070" t="s">
        <v>5689</v>
      </c>
      <c r="V2070" t="s">
        <v>5689</v>
      </c>
      <c r="W2070" t="s">
        <v>721</v>
      </c>
      <c r="X2070">
        <v>2665</v>
      </c>
      <c r="Y2070" t="s">
        <v>257</v>
      </c>
      <c r="AA2070">
        <v>187</v>
      </c>
      <c r="AB2070" t="s">
        <v>6653</v>
      </c>
      <c r="AC2070" t="s">
        <v>6652</v>
      </c>
      <c r="AD2070">
        <v>5</v>
      </c>
      <c r="AE2070">
        <v>713517.07</v>
      </c>
      <c r="AF2070">
        <v>6168731.3099999996</v>
      </c>
    </row>
    <row r="2071" spans="1:32" x14ac:dyDescent="0.25">
      <c r="A2071" s="40">
        <v>2069</v>
      </c>
      <c r="B2071" t="s">
        <v>6654</v>
      </c>
      <c r="C2071">
        <v>130</v>
      </c>
      <c r="D2071">
        <v>1978</v>
      </c>
      <c r="E2071">
        <v>0</v>
      </c>
      <c r="F2071">
        <v>4</v>
      </c>
      <c r="H2071">
        <v>1</v>
      </c>
      <c r="J2071">
        <v>1</v>
      </c>
      <c r="K2071" t="s">
        <v>240</v>
      </c>
      <c r="M2071">
        <v>1</v>
      </c>
      <c r="N2071">
        <v>58</v>
      </c>
      <c r="O2071">
        <v>58</v>
      </c>
      <c r="P2071">
        <v>102</v>
      </c>
      <c r="Q2071">
        <v>0</v>
      </c>
      <c r="R2071">
        <v>0</v>
      </c>
      <c r="S2071" t="s">
        <v>6655</v>
      </c>
      <c r="T2071">
        <v>1075</v>
      </c>
      <c r="U2071" t="s">
        <v>4508</v>
      </c>
      <c r="V2071" t="s">
        <v>4508</v>
      </c>
      <c r="W2071" t="s">
        <v>487</v>
      </c>
      <c r="X2071">
        <v>2665</v>
      </c>
      <c r="Y2071" t="s">
        <v>257</v>
      </c>
      <c r="AA2071">
        <v>187</v>
      </c>
      <c r="AB2071" t="s">
        <v>6656</v>
      </c>
      <c r="AC2071" t="s">
        <v>6655</v>
      </c>
      <c r="AD2071">
        <v>5</v>
      </c>
      <c r="AE2071">
        <v>713622.2</v>
      </c>
      <c r="AF2071">
        <v>6169544.9299999997</v>
      </c>
    </row>
    <row r="2072" spans="1:32" x14ac:dyDescent="0.25">
      <c r="A2072" s="40">
        <v>2070</v>
      </c>
      <c r="B2072" t="s">
        <v>6657</v>
      </c>
      <c r="C2072">
        <v>130</v>
      </c>
      <c r="D2072">
        <v>1977</v>
      </c>
      <c r="E2072">
        <v>0</v>
      </c>
      <c r="F2072">
        <v>4</v>
      </c>
      <c r="H2072">
        <v>1</v>
      </c>
      <c r="J2072">
        <v>1</v>
      </c>
      <c r="K2072" t="s">
        <v>240</v>
      </c>
      <c r="M2072">
        <v>1</v>
      </c>
      <c r="N2072">
        <v>59</v>
      </c>
      <c r="O2072">
        <v>59</v>
      </c>
      <c r="P2072">
        <v>104</v>
      </c>
      <c r="Q2072">
        <v>0</v>
      </c>
      <c r="R2072">
        <v>0</v>
      </c>
      <c r="S2072" t="s">
        <v>6658</v>
      </c>
      <c r="T2072">
        <v>1075</v>
      </c>
      <c r="U2072" t="s">
        <v>4508</v>
      </c>
      <c r="V2072" t="s">
        <v>4508</v>
      </c>
      <c r="W2072" t="s">
        <v>394</v>
      </c>
      <c r="X2072">
        <v>2665</v>
      </c>
      <c r="Y2072" t="s">
        <v>257</v>
      </c>
      <c r="AA2072">
        <v>187</v>
      </c>
      <c r="AB2072" t="s">
        <v>6659</v>
      </c>
      <c r="AC2072" t="s">
        <v>6658</v>
      </c>
      <c r="AD2072">
        <v>5</v>
      </c>
      <c r="AE2072">
        <v>713570.49</v>
      </c>
      <c r="AF2072">
        <v>6169532.5899999999</v>
      </c>
    </row>
    <row r="2073" spans="1:32" x14ac:dyDescent="0.25">
      <c r="A2073" s="40">
        <v>2071</v>
      </c>
      <c r="B2073" t="s">
        <v>6660</v>
      </c>
      <c r="C2073">
        <v>130</v>
      </c>
      <c r="D2073">
        <v>1977</v>
      </c>
      <c r="E2073">
        <v>0</v>
      </c>
      <c r="F2073">
        <v>1</v>
      </c>
      <c r="H2073">
        <v>5</v>
      </c>
      <c r="J2073">
        <v>7</v>
      </c>
      <c r="K2073" t="s">
        <v>253</v>
      </c>
      <c r="M2073">
        <v>1</v>
      </c>
      <c r="N2073">
        <v>75</v>
      </c>
      <c r="O2073">
        <v>75</v>
      </c>
      <c r="P2073">
        <v>125</v>
      </c>
      <c r="Q2073">
        <v>0</v>
      </c>
      <c r="R2073">
        <v>0</v>
      </c>
      <c r="S2073" t="s">
        <v>6661</v>
      </c>
      <c r="T2073">
        <v>2556</v>
      </c>
      <c r="U2073" t="s">
        <v>317</v>
      </c>
      <c r="V2073" t="s">
        <v>317</v>
      </c>
      <c r="W2073" t="s">
        <v>2407</v>
      </c>
      <c r="X2073">
        <v>2625</v>
      </c>
      <c r="Y2073" t="s">
        <v>244</v>
      </c>
      <c r="AA2073">
        <v>187</v>
      </c>
      <c r="AB2073" t="s">
        <v>6662</v>
      </c>
      <c r="AC2073" t="s">
        <v>6661</v>
      </c>
      <c r="AD2073">
        <v>5</v>
      </c>
      <c r="AE2073">
        <v>711790.75</v>
      </c>
      <c r="AF2073">
        <v>6172490.8499999996</v>
      </c>
    </row>
    <row r="2074" spans="1:32" x14ac:dyDescent="0.25">
      <c r="A2074" s="40">
        <v>2072</v>
      </c>
      <c r="B2074" t="s">
        <v>6663</v>
      </c>
      <c r="C2074">
        <v>120</v>
      </c>
      <c r="D2074">
        <v>1965</v>
      </c>
      <c r="E2074">
        <v>0</v>
      </c>
      <c r="F2074">
        <v>3</v>
      </c>
      <c r="H2074">
        <v>1</v>
      </c>
      <c r="J2074">
        <v>2</v>
      </c>
      <c r="K2074" t="s">
        <v>247</v>
      </c>
      <c r="M2074">
        <v>1</v>
      </c>
      <c r="N2074">
        <v>112</v>
      </c>
      <c r="O2074">
        <v>112</v>
      </c>
      <c r="P2074">
        <v>112</v>
      </c>
      <c r="Q2074">
        <v>0</v>
      </c>
      <c r="R2074">
        <v>0</v>
      </c>
      <c r="S2074" t="s">
        <v>6664</v>
      </c>
      <c r="T2074">
        <v>3089</v>
      </c>
      <c r="U2074" t="s">
        <v>5469</v>
      </c>
      <c r="V2074" t="s">
        <v>5469</v>
      </c>
      <c r="W2074" t="s">
        <v>480</v>
      </c>
      <c r="X2074">
        <v>2665</v>
      </c>
      <c r="Y2074" t="s">
        <v>257</v>
      </c>
      <c r="AA2074">
        <v>187</v>
      </c>
      <c r="AB2074" t="s">
        <v>6665</v>
      </c>
      <c r="AC2074" t="s">
        <v>6664</v>
      </c>
      <c r="AD2074">
        <v>5</v>
      </c>
      <c r="AE2074">
        <v>713821.21</v>
      </c>
      <c r="AF2074">
        <v>6168947.1799999997</v>
      </c>
    </row>
    <row r="2075" spans="1:32" x14ac:dyDescent="0.25">
      <c r="A2075" s="40">
        <v>2073</v>
      </c>
      <c r="B2075" t="s">
        <v>6666</v>
      </c>
      <c r="C2075">
        <v>510</v>
      </c>
      <c r="D2075">
        <v>1968</v>
      </c>
      <c r="E2075">
        <v>0</v>
      </c>
      <c r="F2075">
        <v>3</v>
      </c>
      <c r="H2075">
        <v>2</v>
      </c>
      <c r="J2075">
        <v>2</v>
      </c>
      <c r="K2075" t="s">
        <v>260</v>
      </c>
      <c r="M2075">
        <v>1</v>
      </c>
      <c r="N2075">
        <v>48</v>
      </c>
      <c r="O2075">
        <v>48</v>
      </c>
      <c r="P2075">
        <v>68</v>
      </c>
      <c r="Q2075">
        <v>0</v>
      </c>
      <c r="R2075">
        <v>0</v>
      </c>
      <c r="S2075" t="s">
        <v>6667</v>
      </c>
      <c r="T2075">
        <v>8628</v>
      </c>
      <c r="U2075" t="s">
        <v>5882</v>
      </c>
      <c r="V2075" t="s">
        <v>5882</v>
      </c>
      <c r="W2075" t="s">
        <v>454</v>
      </c>
      <c r="X2075">
        <v>2665</v>
      </c>
      <c r="Y2075" t="s">
        <v>257</v>
      </c>
      <c r="AA2075">
        <v>187</v>
      </c>
      <c r="AB2075" t="s">
        <v>6668</v>
      </c>
      <c r="AC2075" t="s">
        <v>6667</v>
      </c>
      <c r="AD2075">
        <v>5</v>
      </c>
      <c r="AE2075">
        <v>713225.91</v>
      </c>
      <c r="AF2075">
        <v>6168575.4299999997</v>
      </c>
    </row>
    <row r="2076" spans="1:32" x14ac:dyDescent="0.25">
      <c r="A2076" s="40">
        <v>2074</v>
      </c>
      <c r="B2076" t="s">
        <v>6669</v>
      </c>
      <c r="C2076">
        <v>130</v>
      </c>
      <c r="D2076">
        <v>1978</v>
      </c>
      <c r="E2076">
        <v>0</v>
      </c>
      <c r="F2076">
        <v>4</v>
      </c>
      <c r="H2076">
        <v>1</v>
      </c>
      <c r="J2076">
        <v>1</v>
      </c>
      <c r="K2076" t="s">
        <v>240</v>
      </c>
      <c r="M2076">
        <v>1</v>
      </c>
      <c r="N2076">
        <v>63</v>
      </c>
      <c r="O2076">
        <v>63</v>
      </c>
      <c r="P2076">
        <v>112</v>
      </c>
      <c r="Q2076">
        <v>0</v>
      </c>
      <c r="R2076">
        <v>0</v>
      </c>
      <c r="S2076" t="s">
        <v>6670</v>
      </c>
      <c r="T2076">
        <v>7380</v>
      </c>
      <c r="U2076" t="s">
        <v>5196</v>
      </c>
      <c r="V2076" t="s">
        <v>5196</v>
      </c>
      <c r="W2076" t="s">
        <v>268</v>
      </c>
      <c r="X2076">
        <v>2665</v>
      </c>
      <c r="Y2076" t="s">
        <v>257</v>
      </c>
      <c r="AA2076">
        <v>187</v>
      </c>
      <c r="AB2076" t="s">
        <v>6671</v>
      </c>
      <c r="AC2076" t="s">
        <v>6670</v>
      </c>
      <c r="AD2076">
        <v>5</v>
      </c>
      <c r="AE2076">
        <v>713742.09</v>
      </c>
      <c r="AF2076">
        <v>6169594.8799999999</v>
      </c>
    </row>
    <row r="2077" spans="1:32" x14ac:dyDescent="0.25">
      <c r="A2077" s="40">
        <v>2075</v>
      </c>
      <c r="B2077" t="s">
        <v>6672</v>
      </c>
      <c r="C2077">
        <v>120</v>
      </c>
      <c r="D2077">
        <v>1970</v>
      </c>
      <c r="E2077">
        <v>0</v>
      </c>
      <c r="F2077">
        <v>4</v>
      </c>
      <c r="H2077">
        <v>1</v>
      </c>
      <c r="J2077">
        <v>2</v>
      </c>
      <c r="K2077" t="s">
        <v>260</v>
      </c>
      <c r="M2077">
        <v>1</v>
      </c>
      <c r="N2077">
        <v>143</v>
      </c>
      <c r="O2077">
        <v>143</v>
      </c>
      <c r="P2077">
        <v>143</v>
      </c>
      <c r="Q2077">
        <v>0</v>
      </c>
      <c r="R2077">
        <v>0</v>
      </c>
      <c r="S2077" t="s">
        <v>6673</v>
      </c>
      <c r="T2077">
        <v>7882</v>
      </c>
      <c r="U2077" t="s">
        <v>372</v>
      </c>
      <c r="V2077" t="s">
        <v>372</v>
      </c>
      <c r="W2077" t="s">
        <v>1458</v>
      </c>
      <c r="X2077">
        <v>2625</v>
      </c>
      <c r="Y2077" t="s">
        <v>244</v>
      </c>
      <c r="AA2077">
        <v>187</v>
      </c>
      <c r="AB2077" t="s">
        <v>6674</v>
      </c>
      <c r="AC2077" t="s">
        <v>6673</v>
      </c>
      <c r="AD2077">
        <v>5</v>
      </c>
      <c r="AE2077">
        <v>711805.39</v>
      </c>
      <c r="AF2077">
        <v>6171808.7699999996</v>
      </c>
    </row>
    <row r="2078" spans="1:32" x14ac:dyDescent="0.25">
      <c r="A2078" s="40">
        <v>2076</v>
      </c>
      <c r="B2078" t="s">
        <v>6675</v>
      </c>
      <c r="C2078">
        <v>220</v>
      </c>
      <c r="D2078">
        <v>1961</v>
      </c>
      <c r="E2078">
        <v>0</v>
      </c>
      <c r="F2078">
        <v>3</v>
      </c>
      <c r="H2078">
        <v>1</v>
      </c>
      <c r="J2078">
        <v>2</v>
      </c>
      <c r="K2078" t="s">
        <v>260</v>
      </c>
      <c r="M2078">
        <v>1</v>
      </c>
      <c r="N2078">
        <v>796</v>
      </c>
      <c r="O2078">
        <v>796</v>
      </c>
      <c r="P2078">
        <v>0</v>
      </c>
      <c r="Q2078">
        <v>824</v>
      </c>
      <c r="R2078">
        <v>0</v>
      </c>
      <c r="S2078" t="s">
        <v>6676</v>
      </c>
      <c r="T2078">
        <v>9480</v>
      </c>
      <c r="U2078" t="s">
        <v>5343</v>
      </c>
      <c r="V2078" t="s">
        <v>5343</v>
      </c>
      <c r="W2078" t="s">
        <v>498</v>
      </c>
      <c r="X2078">
        <v>2665</v>
      </c>
      <c r="Y2078" t="s">
        <v>257</v>
      </c>
      <c r="AA2078">
        <v>187</v>
      </c>
      <c r="AB2078" t="s">
        <v>6677</v>
      </c>
      <c r="AC2078" t="s">
        <v>6676</v>
      </c>
      <c r="AD2078">
        <v>5</v>
      </c>
      <c r="AE2078">
        <v>712391.28</v>
      </c>
      <c r="AF2078">
        <v>6169500.0099999998</v>
      </c>
    </row>
    <row r="2079" spans="1:32" x14ac:dyDescent="0.25">
      <c r="A2079" s="40">
        <v>2077</v>
      </c>
      <c r="B2079" t="s">
        <v>6678</v>
      </c>
      <c r="C2079">
        <v>140</v>
      </c>
      <c r="D2079">
        <v>1991</v>
      </c>
      <c r="E2079">
        <v>0</v>
      </c>
      <c r="F2079">
        <v>3</v>
      </c>
      <c r="H2079">
        <v>1</v>
      </c>
      <c r="J2079">
        <v>1</v>
      </c>
      <c r="K2079" t="s">
        <v>240</v>
      </c>
      <c r="M2079">
        <v>2</v>
      </c>
      <c r="N2079">
        <v>495</v>
      </c>
      <c r="O2079">
        <v>495</v>
      </c>
      <c r="P2079">
        <v>978</v>
      </c>
      <c r="Q2079">
        <v>0</v>
      </c>
      <c r="R2079">
        <v>0</v>
      </c>
      <c r="S2079" t="s">
        <v>6679</v>
      </c>
      <c r="T2079">
        <v>6830</v>
      </c>
      <c r="U2079" t="s">
        <v>6424</v>
      </c>
      <c r="V2079" t="s">
        <v>6424</v>
      </c>
      <c r="W2079" t="s">
        <v>253</v>
      </c>
      <c r="X2079">
        <v>2625</v>
      </c>
      <c r="Y2079" t="s">
        <v>244</v>
      </c>
      <c r="AA2079">
        <v>187</v>
      </c>
      <c r="AB2079" t="s">
        <v>6425</v>
      </c>
      <c r="AC2079" t="s">
        <v>6679</v>
      </c>
      <c r="AD2079">
        <v>5</v>
      </c>
      <c r="AE2079">
        <v>711544.28</v>
      </c>
      <c r="AF2079">
        <v>6172574.04</v>
      </c>
    </row>
    <row r="2080" spans="1:32" x14ac:dyDescent="0.25">
      <c r="A2080" s="40">
        <v>2078</v>
      </c>
      <c r="B2080" t="s">
        <v>6680</v>
      </c>
      <c r="C2080">
        <v>120</v>
      </c>
      <c r="D2080">
        <v>1976</v>
      </c>
      <c r="E2080">
        <v>0</v>
      </c>
      <c r="F2080">
        <v>3</v>
      </c>
      <c r="H2080">
        <v>1</v>
      </c>
      <c r="J2080">
        <v>2</v>
      </c>
      <c r="K2080" t="s">
        <v>260</v>
      </c>
      <c r="L2080">
        <v>2</v>
      </c>
      <c r="M2080">
        <v>1</v>
      </c>
      <c r="N2080">
        <v>111</v>
      </c>
      <c r="O2080">
        <v>111</v>
      </c>
      <c r="P2080">
        <v>111</v>
      </c>
      <c r="Q2080">
        <v>0</v>
      </c>
      <c r="R2080">
        <v>0</v>
      </c>
      <c r="S2080" t="s">
        <v>6681</v>
      </c>
      <c r="T2080">
        <v>8628</v>
      </c>
      <c r="U2080" t="s">
        <v>5882</v>
      </c>
      <c r="V2080" t="s">
        <v>5882</v>
      </c>
      <c r="W2080" t="s">
        <v>473</v>
      </c>
      <c r="X2080">
        <v>2665</v>
      </c>
      <c r="Y2080" t="s">
        <v>257</v>
      </c>
      <c r="AA2080">
        <v>187</v>
      </c>
      <c r="AB2080" t="s">
        <v>6682</v>
      </c>
      <c r="AC2080" t="s">
        <v>6681</v>
      </c>
      <c r="AD2080">
        <v>5</v>
      </c>
      <c r="AE2080">
        <v>713288.17</v>
      </c>
      <c r="AF2080">
        <v>6168467.7800000003</v>
      </c>
    </row>
    <row r="2081" spans="1:32" x14ac:dyDescent="0.25">
      <c r="A2081" s="40">
        <v>2079</v>
      </c>
      <c r="B2081" t="s">
        <v>6683</v>
      </c>
      <c r="C2081">
        <v>130</v>
      </c>
      <c r="D2081">
        <v>1967</v>
      </c>
      <c r="E2081">
        <v>1997</v>
      </c>
      <c r="F2081">
        <v>3</v>
      </c>
      <c r="H2081">
        <v>6</v>
      </c>
      <c r="J2081">
        <v>1</v>
      </c>
      <c r="K2081" t="s">
        <v>240</v>
      </c>
      <c r="M2081">
        <v>1</v>
      </c>
      <c r="N2081">
        <v>125</v>
      </c>
      <c r="O2081">
        <v>125</v>
      </c>
      <c r="P2081">
        <v>125</v>
      </c>
      <c r="Q2081">
        <v>0</v>
      </c>
      <c r="R2081">
        <v>0</v>
      </c>
      <c r="S2081" t="s">
        <v>6684</v>
      </c>
      <c r="T2081">
        <v>2449</v>
      </c>
      <c r="U2081" t="s">
        <v>312</v>
      </c>
      <c r="V2081" t="s">
        <v>312</v>
      </c>
      <c r="W2081" t="s">
        <v>732</v>
      </c>
      <c r="X2081">
        <v>2625</v>
      </c>
      <c r="Y2081" t="s">
        <v>244</v>
      </c>
      <c r="AA2081">
        <v>187</v>
      </c>
      <c r="AB2081" t="s">
        <v>6685</v>
      </c>
      <c r="AC2081" t="s">
        <v>6684</v>
      </c>
      <c r="AD2081">
        <v>5</v>
      </c>
      <c r="AE2081">
        <v>711455.34</v>
      </c>
      <c r="AF2081">
        <v>6171629.6399999997</v>
      </c>
    </row>
    <row r="2082" spans="1:32" x14ac:dyDescent="0.25">
      <c r="A2082" s="40">
        <v>2080</v>
      </c>
      <c r="B2082" t="s">
        <v>6686</v>
      </c>
      <c r="C2082">
        <v>120</v>
      </c>
      <c r="D2082">
        <v>1971</v>
      </c>
      <c r="E2082">
        <v>0</v>
      </c>
      <c r="F2082">
        <v>3</v>
      </c>
      <c r="H2082">
        <v>1</v>
      </c>
      <c r="J2082">
        <v>2</v>
      </c>
      <c r="K2082" t="s">
        <v>247</v>
      </c>
      <c r="M2082">
        <v>1</v>
      </c>
      <c r="N2082">
        <v>124</v>
      </c>
      <c r="O2082">
        <v>124</v>
      </c>
      <c r="P2082">
        <v>124</v>
      </c>
      <c r="Q2082">
        <v>0</v>
      </c>
      <c r="R2082">
        <v>0</v>
      </c>
      <c r="S2082" t="s">
        <v>6687</v>
      </c>
      <c r="T2082">
        <v>4793</v>
      </c>
      <c r="U2082" t="s">
        <v>6284</v>
      </c>
      <c r="V2082" t="s">
        <v>6284</v>
      </c>
      <c r="W2082" t="s">
        <v>256</v>
      </c>
      <c r="X2082">
        <v>2665</v>
      </c>
      <c r="Y2082" t="s">
        <v>257</v>
      </c>
      <c r="AA2082">
        <v>187</v>
      </c>
      <c r="AB2082" t="s">
        <v>6688</v>
      </c>
      <c r="AC2082" t="s">
        <v>6687</v>
      </c>
      <c r="AD2082">
        <v>5</v>
      </c>
      <c r="AE2082">
        <v>712263.12</v>
      </c>
      <c r="AF2082">
        <v>6169239.0800000001</v>
      </c>
    </row>
    <row r="2083" spans="1:32" x14ac:dyDescent="0.25">
      <c r="A2083" s="40">
        <v>2081</v>
      </c>
      <c r="B2083" t="s">
        <v>6689</v>
      </c>
      <c r="C2083">
        <v>120</v>
      </c>
      <c r="D2083">
        <v>1961</v>
      </c>
      <c r="E2083">
        <v>1976</v>
      </c>
      <c r="F2083">
        <v>1</v>
      </c>
      <c r="H2083">
        <v>1</v>
      </c>
      <c r="J2083">
        <v>2</v>
      </c>
      <c r="K2083" t="s">
        <v>260</v>
      </c>
      <c r="L2083">
        <v>2</v>
      </c>
      <c r="M2083">
        <v>1</v>
      </c>
      <c r="N2083">
        <v>161</v>
      </c>
      <c r="O2083">
        <v>161</v>
      </c>
      <c r="P2083">
        <v>161</v>
      </c>
      <c r="Q2083">
        <v>0</v>
      </c>
      <c r="R2083">
        <v>0</v>
      </c>
      <c r="S2083" t="s">
        <v>6690</v>
      </c>
      <c r="T2083">
        <v>532</v>
      </c>
      <c r="U2083" t="s">
        <v>6691</v>
      </c>
      <c r="V2083" t="s">
        <v>6691</v>
      </c>
      <c r="W2083" t="s">
        <v>247</v>
      </c>
      <c r="X2083">
        <v>2665</v>
      </c>
      <c r="Y2083" t="s">
        <v>257</v>
      </c>
      <c r="AA2083">
        <v>187</v>
      </c>
      <c r="AB2083" t="s">
        <v>6692</v>
      </c>
      <c r="AC2083" t="s">
        <v>6690</v>
      </c>
      <c r="AD2083">
        <v>5</v>
      </c>
      <c r="AE2083">
        <v>712895.93</v>
      </c>
      <c r="AF2083">
        <v>6168811.5999999996</v>
      </c>
    </row>
    <row r="2084" spans="1:32" x14ac:dyDescent="0.25">
      <c r="A2084" s="40">
        <v>2082</v>
      </c>
      <c r="B2084" t="s">
        <v>6693</v>
      </c>
      <c r="C2084">
        <v>130</v>
      </c>
      <c r="D2084">
        <v>2002</v>
      </c>
      <c r="E2084">
        <v>0</v>
      </c>
      <c r="F2084">
        <v>4</v>
      </c>
      <c r="H2084">
        <v>1</v>
      </c>
      <c r="J2084">
        <v>2</v>
      </c>
      <c r="K2084" t="s">
        <v>260</v>
      </c>
      <c r="L2084">
        <v>90</v>
      </c>
      <c r="M2084">
        <v>1</v>
      </c>
      <c r="N2084">
        <v>49</v>
      </c>
      <c r="O2084">
        <v>49</v>
      </c>
      <c r="P2084">
        <v>98</v>
      </c>
      <c r="Q2084">
        <v>0</v>
      </c>
      <c r="R2084">
        <v>0</v>
      </c>
      <c r="S2084" t="s">
        <v>6694</v>
      </c>
      <c r="T2084">
        <v>1171</v>
      </c>
      <c r="U2084" t="s">
        <v>6203</v>
      </c>
      <c r="V2084" t="s">
        <v>6203</v>
      </c>
      <c r="W2084" t="s">
        <v>573</v>
      </c>
      <c r="X2084">
        <v>2665</v>
      </c>
      <c r="Y2084" t="s">
        <v>257</v>
      </c>
      <c r="AA2084">
        <v>187</v>
      </c>
      <c r="AB2084" t="s">
        <v>6695</v>
      </c>
      <c r="AC2084" t="s">
        <v>6694</v>
      </c>
      <c r="AD2084">
        <v>5</v>
      </c>
      <c r="AE2084">
        <v>712621.12</v>
      </c>
      <c r="AF2084">
        <v>6169760.3600000003</v>
      </c>
    </row>
    <row r="2085" spans="1:32" x14ac:dyDescent="0.25">
      <c r="A2085" s="40">
        <v>2083</v>
      </c>
      <c r="B2085" t="s">
        <v>6696</v>
      </c>
      <c r="C2085">
        <v>120</v>
      </c>
      <c r="D2085">
        <v>1961</v>
      </c>
      <c r="E2085">
        <v>1999</v>
      </c>
      <c r="F2085">
        <v>2</v>
      </c>
      <c r="H2085">
        <v>1</v>
      </c>
      <c r="J2085">
        <v>2</v>
      </c>
      <c r="K2085" t="s">
        <v>260</v>
      </c>
      <c r="M2085">
        <v>1</v>
      </c>
      <c r="N2085">
        <v>118</v>
      </c>
      <c r="O2085">
        <v>118</v>
      </c>
      <c r="P2085">
        <v>100</v>
      </c>
      <c r="Q2085">
        <v>0</v>
      </c>
      <c r="R2085">
        <v>0</v>
      </c>
      <c r="S2085" t="s">
        <v>6697</v>
      </c>
      <c r="T2085">
        <v>4793</v>
      </c>
      <c r="U2085" t="s">
        <v>6284</v>
      </c>
      <c r="V2085" t="s">
        <v>6284</v>
      </c>
      <c r="W2085" t="s">
        <v>272</v>
      </c>
      <c r="X2085">
        <v>2665</v>
      </c>
      <c r="Y2085" t="s">
        <v>257</v>
      </c>
      <c r="AA2085">
        <v>187</v>
      </c>
      <c r="AB2085" t="s">
        <v>6698</v>
      </c>
      <c r="AC2085" t="s">
        <v>6697</v>
      </c>
      <c r="AD2085">
        <v>5</v>
      </c>
      <c r="AE2085">
        <v>712248.28</v>
      </c>
      <c r="AF2085">
        <v>6169229.9900000002</v>
      </c>
    </row>
    <row r="2086" spans="1:32" x14ac:dyDescent="0.25">
      <c r="A2086" s="40">
        <v>2084</v>
      </c>
      <c r="B2086" t="s">
        <v>6699</v>
      </c>
      <c r="C2086">
        <v>120</v>
      </c>
      <c r="D2086">
        <v>1973</v>
      </c>
      <c r="E2086">
        <v>0</v>
      </c>
      <c r="F2086">
        <v>3</v>
      </c>
      <c r="H2086">
        <v>1</v>
      </c>
      <c r="J2086">
        <v>2</v>
      </c>
      <c r="K2086" t="s">
        <v>260</v>
      </c>
      <c r="M2086">
        <v>1</v>
      </c>
      <c r="N2086">
        <v>109</v>
      </c>
      <c r="O2086">
        <v>109</v>
      </c>
      <c r="P2086">
        <v>109</v>
      </c>
      <c r="Q2086">
        <v>0</v>
      </c>
      <c r="R2086">
        <v>0</v>
      </c>
      <c r="S2086" t="s">
        <v>6700</v>
      </c>
      <c r="T2086">
        <v>6710</v>
      </c>
      <c r="U2086" t="s">
        <v>327</v>
      </c>
      <c r="V2086" t="s">
        <v>327</v>
      </c>
      <c r="W2086" t="s">
        <v>341</v>
      </c>
      <c r="X2086">
        <v>2625</v>
      </c>
      <c r="Y2086" t="s">
        <v>244</v>
      </c>
      <c r="AA2086">
        <v>187</v>
      </c>
      <c r="AB2086" t="s">
        <v>6701</v>
      </c>
      <c r="AC2086" t="s">
        <v>6700</v>
      </c>
      <c r="AD2086">
        <v>5</v>
      </c>
      <c r="AE2086">
        <v>711050.44</v>
      </c>
      <c r="AF2086">
        <v>6171504.9699999997</v>
      </c>
    </row>
    <row r="2087" spans="1:32" x14ac:dyDescent="0.25">
      <c r="A2087" s="40">
        <v>2085</v>
      </c>
      <c r="B2087" t="s">
        <v>6702</v>
      </c>
      <c r="C2087">
        <v>120</v>
      </c>
      <c r="D2087">
        <v>1984</v>
      </c>
      <c r="E2087">
        <v>0</v>
      </c>
      <c r="F2087">
        <v>4</v>
      </c>
      <c r="H2087">
        <v>1</v>
      </c>
      <c r="J2087">
        <v>7</v>
      </c>
      <c r="K2087" t="s">
        <v>253</v>
      </c>
      <c r="L2087">
        <v>2</v>
      </c>
      <c r="M2087">
        <v>1</v>
      </c>
      <c r="N2087">
        <v>130</v>
      </c>
      <c r="O2087">
        <v>130</v>
      </c>
      <c r="P2087">
        <v>130</v>
      </c>
      <c r="Q2087">
        <v>0</v>
      </c>
      <c r="R2087">
        <v>0</v>
      </c>
      <c r="S2087" t="s">
        <v>6703</v>
      </c>
      <c r="T2087">
        <v>8628</v>
      </c>
      <c r="U2087" t="s">
        <v>5882</v>
      </c>
      <c r="V2087" t="s">
        <v>5882</v>
      </c>
      <c r="W2087" t="s">
        <v>515</v>
      </c>
      <c r="X2087">
        <v>2665</v>
      </c>
      <c r="Y2087" t="s">
        <v>257</v>
      </c>
      <c r="AA2087">
        <v>187</v>
      </c>
      <c r="AB2087" t="s">
        <v>6704</v>
      </c>
      <c r="AC2087" t="s">
        <v>6703</v>
      </c>
      <c r="AD2087">
        <v>5</v>
      </c>
      <c r="AE2087">
        <v>713241.48</v>
      </c>
      <c r="AF2087">
        <v>6168623.4199999999</v>
      </c>
    </row>
    <row r="2088" spans="1:32" x14ac:dyDescent="0.25">
      <c r="A2088" s="40">
        <v>2086</v>
      </c>
      <c r="B2088" t="s">
        <v>6705</v>
      </c>
      <c r="C2088">
        <v>130</v>
      </c>
      <c r="D2088">
        <v>1978</v>
      </c>
      <c r="E2088">
        <v>0</v>
      </c>
      <c r="F2088">
        <v>4</v>
      </c>
      <c r="H2088">
        <v>1</v>
      </c>
      <c r="J2088">
        <v>1</v>
      </c>
      <c r="K2088" t="s">
        <v>240</v>
      </c>
      <c r="M2088">
        <v>1</v>
      </c>
      <c r="N2088">
        <v>61</v>
      </c>
      <c r="O2088">
        <v>61</v>
      </c>
      <c r="P2088">
        <v>109</v>
      </c>
      <c r="Q2088">
        <v>0</v>
      </c>
      <c r="R2088">
        <v>0</v>
      </c>
      <c r="S2088" t="s">
        <v>6706</v>
      </c>
      <c r="T2088">
        <v>475</v>
      </c>
      <c r="U2088" t="s">
        <v>6199</v>
      </c>
      <c r="V2088" t="s">
        <v>6199</v>
      </c>
      <c r="W2088" t="s">
        <v>454</v>
      </c>
      <c r="X2088">
        <v>2665</v>
      </c>
      <c r="Y2088" t="s">
        <v>257</v>
      </c>
      <c r="AA2088">
        <v>187</v>
      </c>
      <c r="AB2088" t="s">
        <v>6707</v>
      </c>
      <c r="AC2088" t="s">
        <v>6706</v>
      </c>
      <c r="AD2088">
        <v>5</v>
      </c>
      <c r="AE2088">
        <v>713552.27</v>
      </c>
      <c r="AF2088">
        <v>6169816.8300000001</v>
      </c>
    </row>
    <row r="2089" spans="1:32" x14ac:dyDescent="0.25">
      <c r="A2089" s="40">
        <v>2087</v>
      </c>
      <c r="B2089" t="s">
        <v>6708</v>
      </c>
      <c r="C2089">
        <v>120</v>
      </c>
      <c r="D2089">
        <v>1937</v>
      </c>
      <c r="E2089">
        <v>1988</v>
      </c>
      <c r="F2089">
        <v>5</v>
      </c>
      <c r="H2089">
        <v>1</v>
      </c>
      <c r="J2089">
        <v>2</v>
      </c>
      <c r="K2089" t="s">
        <v>260</v>
      </c>
      <c r="L2089">
        <v>2</v>
      </c>
      <c r="M2089">
        <v>1</v>
      </c>
      <c r="N2089">
        <v>127</v>
      </c>
      <c r="O2089">
        <v>127</v>
      </c>
      <c r="P2089">
        <v>174</v>
      </c>
      <c r="Q2089">
        <v>0</v>
      </c>
      <c r="R2089">
        <v>0</v>
      </c>
      <c r="S2089" t="s">
        <v>6709</v>
      </c>
      <c r="T2089">
        <v>7562</v>
      </c>
      <c r="U2089" t="s">
        <v>6710</v>
      </c>
      <c r="V2089" t="s">
        <v>6710</v>
      </c>
      <c r="W2089" t="s">
        <v>247</v>
      </c>
      <c r="X2089">
        <v>2665</v>
      </c>
      <c r="Y2089" t="s">
        <v>257</v>
      </c>
      <c r="AA2089">
        <v>187</v>
      </c>
      <c r="AB2089" t="s">
        <v>6711</v>
      </c>
      <c r="AC2089" t="s">
        <v>6709</v>
      </c>
      <c r="AD2089">
        <v>5</v>
      </c>
      <c r="AE2089">
        <v>713441.78</v>
      </c>
      <c r="AF2089">
        <v>6168775.5599999996</v>
      </c>
    </row>
    <row r="2090" spans="1:32" x14ac:dyDescent="0.25">
      <c r="A2090" s="40">
        <v>2088</v>
      </c>
      <c r="B2090" t="s">
        <v>6712</v>
      </c>
      <c r="C2090">
        <v>120</v>
      </c>
      <c r="D2090">
        <v>1970</v>
      </c>
      <c r="E2090">
        <v>1976</v>
      </c>
      <c r="F2090">
        <v>4</v>
      </c>
      <c r="H2090">
        <v>1</v>
      </c>
      <c r="J2090">
        <v>2</v>
      </c>
      <c r="K2090" t="s">
        <v>260</v>
      </c>
      <c r="M2090">
        <v>1</v>
      </c>
      <c r="N2090">
        <v>181</v>
      </c>
      <c r="O2090">
        <v>181</v>
      </c>
      <c r="P2090">
        <v>181</v>
      </c>
      <c r="Q2090">
        <v>0</v>
      </c>
      <c r="R2090">
        <v>0</v>
      </c>
      <c r="S2090" t="s">
        <v>6713</v>
      </c>
      <c r="T2090">
        <v>7882</v>
      </c>
      <c r="U2090" t="s">
        <v>372</v>
      </c>
      <c r="V2090" t="s">
        <v>372</v>
      </c>
      <c r="W2090" t="s">
        <v>2367</v>
      </c>
      <c r="X2090">
        <v>2625</v>
      </c>
      <c r="Y2090" t="s">
        <v>244</v>
      </c>
      <c r="AA2090">
        <v>187</v>
      </c>
      <c r="AB2090" t="s">
        <v>6714</v>
      </c>
      <c r="AC2090" t="s">
        <v>6713</v>
      </c>
      <c r="AD2090">
        <v>5</v>
      </c>
      <c r="AE2090">
        <v>711871.25</v>
      </c>
      <c r="AF2090">
        <v>6171816.0300000003</v>
      </c>
    </row>
    <row r="2091" spans="1:32" x14ac:dyDescent="0.25">
      <c r="A2091" s="40">
        <v>2089</v>
      </c>
      <c r="B2091" t="s">
        <v>6715</v>
      </c>
      <c r="C2091">
        <v>130</v>
      </c>
      <c r="D2091">
        <v>1967</v>
      </c>
      <c r="E2091">
        <v>1983</v>
      </c>
      <c r="F2091">
        <v>3</v>
      </c>
      <c r="H2091">
        <v>6</v>
      </c>
      <c r="J2091">
        <v>1</v>
      </c>
      <c r="K2091" t="s">
        <v>240</v>
      </c>
      <c r="L2091">
        <v>2</v>
      </c>
      <c r="M2091">
        <v>1</v>
      </c>
      <c r="N2091">
        <v>124</v>
      </c>
      <c r="O2091">
        <v>124</v>
      </c>
      <c r="P2091">
        <v>124</v>
      </c>
      <c r="Q2091">
        <v>0</v>
      </c>
      <c r="R2091">
        <v>0</v>
      </c>
      <c r="S2091" t="s">
        <v>6716</v>
      </c>
      <c r="T2091">
        <v>2449</v>
      </c>
      <c r="U2091" t="s">
        <v>312</v>
      </c>
      <c r="V2091" t="s">
        <v>312</v>
      </c>
      <c r="W2091" t="s">
        <v>408</v>
      </c>
      <c r="X2091">
        <v>2625</v>
      </c>
      <c r="Y2091" t="s">
        <v>244</v>
      </c>
      <c r="AA2091">
        <v>187</v>
      </c>
      <c r="AB2091" t="s">
        <v>6717</v>
      </c>
      <c r="AC2091" t="s">
        <v>6716</v>
      </c>
      <c r="AD2091">
        <v>5</v>
      </c>
      <c r="AE2091">
        <v>711388.24</v>
      </c>
      <c r="AF2091">
        <v>6171574.8499999996</v>
      </c>
    </row>
    <row r="2092" spans="1:32" x14ac:dyDescent="0.25">
      <c r="A2092" s="40">
        <v>2090</v>
      </c>
      <c r="B2092" t="s">
        <v>6718</v>
      </c>
      <c r="C2092">
        <v>120</v>
      </c>
      <c r="D2092">
        <v>1973</v>
      </c>
      <c r="E2092">
        <v>0</v>
      </c>
      <c r="F2092">
        <v>3</v>
      </c>
      <c r="H2092">
        <v>1</v>
      </c>
      <c r="J2092">
        <v>2</v>
      </c>
      <c r="K2092" t="s">
        <v>260</v>
      </c>
      <c r="M2092">
        <v>1</v>
      </c>
      <c r="N2092">
        <v>109</v>
      </c>
      <c r="O2092">
        <v>109</v>
      </c>
      <c r="P2092">
        <v>109</v>
      </c>
      <c r="Q2092">
        <v>0</v>
      </c>
      <c r="R2092">
        <v>0</v>
      </c>
      <c r="S2092" t="s">
        <v>6719</v>
      </c>
      <c r="T2092">
        <v>6710</v>
      </c>
      <c r="U2092" t="s">
        <v>327</v>
      </c>
      <c r="V2092" t="s">
        <v>327</v>
      </c>
      <c r="W2092" t="s">
        <v>480</v>
      </c>
      <c r="X2092">
        <v>2625</v>
      </c>
      <c r="Y2092" t="s">
        <v>244</v>
      </c>
      <c r="AA2092">
        <v>187</v>
      </c>
      <c r="AB2092" t="s">
        <v>6720</v>
      </c>
      <c r="AC2092" t="s">
        <v>6719</v>
      </c>
      <c r="AD2092">
        <v>5</v>
      </c>
      <c r="AE2092">
        <v>711074.96</v>
      </c>
      <c r="AF2092">
        <v>6171475.0999999996</v>
      </c>
    </row>
    <row r="2093" spans="1:32" x14ac:dyDescent="0.25">
      <c r="A2093" s="40">
        <v>2091</v>
      </c>
      <c r="B2093" t="s">
        <v>6721</v>
      </c>
      <c r="C2093">
        <v>130</v>
      </c>
      <c r="D2093">
        <v>1967</v>
      </c>
      <c r="E2093">
        <v>1984</v>
      </c>
      <c r="F2093">
        <v>3</v>
      </c>
      <c r="H2093">
        <v>6</v>
      </c>
      <c r="J2093">
        <v>1</v>
      </c>
      <c r="K2093" t="s">
        <v>240</v>
      </c>
      <c r="M2093">
        <v>1</v>
      </c>
      <c r="N2093">
        <v>124</v>
      </c>
      <c r="O2093">
        <v>124</v>
      </c>
      <c r="P2093">
        <v>107</v>
      </c>
      <c r="Q2093">
        <v>0</v>
      </c>
      <c r="R2093">
        <v>0</v>
      </c>
      <c r="S2093" t="s">
        <v>6722</v>
      </c>
      <c r="T2093">
        <v>2449</v>
      </c>
      <c r="U2093" t="s">
        <v>312</v>
      </c>
      <c r="V2093" t="s">
        <v>312</v>
      </c>
      <c r="W2093" t="s">
        <v>337</v>
      </c>
      <c r="X2093">
        <v>2625</v>
      </c>
      <c r="Y2093" t="s">
        <v>244</v>
      </c>
      <c r="AA2093">
        <v>187</v>
      </c>
      <c r="AB2093" t="s">
        <v>6723</v>
      </c>
      <c r="AC2093" t="s">
        <v>6722</v>
      </c>
      <c r="AD2093">
        <v>5</v>
      </c>
      <c r="AE2093">
        <v>711505.54</v>
      </c>
      <c r="AF2093">
        <v>6171606.7999999998</v>
      </c>
    </row>
    <row r="2094" spans="1:32" x14ac:dyDescent="0.25">
      <c r="A2094" s="40">
        <v>2092</v>
      </c>
      <c r="B2094" t="s">
        <v>6724</v>
      </c>
      <c r="C2094">
        <v>120</v>
      </c>
      <c r="D2094">
        <v>1973</v>
      </c>
      <c r="E2094">
        <v>1982</v>
      </c>
      <c r="F2094">
        <v>3</v>
      </c>
      <c r="H2094">
        <v>1</v>
      </c>
      <c r="J2094">
        <v>2</v>
      </c>
      <c r="K2094" t="s">
        <v>260</v>
      </c>
      <c r="L2094">
        <v>2</v>
      </c>
      <c r="M2094">
        <v>1</v>
      </c>
      <c r="N2094">
        <v>151</v>
      </c>
      <c r="O2094">
        <v>151</v>
      </c>
      <c r="P2094">
        <v>119</v>
      </c>
      <c r="Q2094">
        <v>0</v>
      </c>
      <c r="R2094">
        <v>0</v>
      </c>
      <c r="S2094" t="s">
        <v>6725</v>
      </c>
      <c r="T2094">
        <v>6710</v>
      </c>
      <c r="U2094" t="s">
        <v>327</v>
      </c>
      <c r="V2094" t="s">
        <v>327</v>
      </c>
      <c r="W2094" t="s">
        <v>454</v>
      </c>
      <c r="X2094">
        <v>2625</v>
      </c>
      <c r="Y2094" t="s">
        <v>244</v>
      </c>
      <c r="AA2094">
        <v>187</v>
      </c>
      <c r="AB2094" t="s">
        <v>6726</v>
      </c>
      <c r="AC2094" t="s">
        <v>6725</v>
      </c>
      <c r="AD2094">
        <v>5</v>
      </c>
      <c r="AE2094">
        <v>711109.14</v>
      </c>
      <c r="AF2094">
        <v>6171496.5599999996</v>
      </c>
    </row>
    <row r="2095" spans="1:32" x14ac:dyDescent="0.25">
      <c r="A2095" s="40">
        <v>2093</v>
      </c>
      <c r="B2095" t="s">
        <v>6727</v>
      </c>
      <c r="C2095">
        <v>320</v>
      </c>
      <c r="D2095">
        <v>2005</v>
      </c>
      <c r="E2095">
        <v>0</v>
      </c>
      <c r="F2095">
        <v>2</v>
      </c>
      <c r="H2095">
        <v>5</v>
      </c>
      <c r="J2095">
        <v>9</v>
      </c>
      <c r="K2095" t="s">
        <v>240</v>
      </c>
      <c r="M2095">
        <v>1</v>
      </c>
      <c r="N2095">
        <v>57</v>
      </c>
      <c r="O2095">
        <v>57</v>
      </c>
      <c r="P2095">
        <v>0</v>
      </c>
      <c r="Q2095">
        <v>57</v>
      </c>
      <c r="R2095">
        <v>0</v>
      </c>
      <c r="S2095" t="s">
        <v>6728</v>
      </c>
      <c r="T2095">
        <v>8734</v>
      </c>
      <c r="U2095" t="s">
        <v>6729</v>
      </c>
      <c r="V2095" t="s">
        <v>6729</v>
      </c>
      <c r="W2095" t="s">
        <v>247</v>
      </c>
      <c r="X2095">
        <v>2625</v>
      </c>
      <c r="Y2095" t="s">
        <v>244</v>
      </c>
      <c r="AA2095">
        <v>187</v>
      </c>
      <c r="AB2095" t="s">
        <v>6730</v>
      </c>
      <c r="AC2095" t="s">
        <v>6728</v>
      </c>
      <c r="AD2095">
        <v>5</v>
      </c>
      <c r="AE2095">
        <v>711273.69</v>
      </c>
      <c r="AF2095">
        <v>6171964.79</v>
      </c>
    </row>
    <row r="2096" spans="1:32" x14ac:dyDescent="0.25">
      <c r="A2096" s="40">
        <v>2094</v>
      </c>
      <c r="B2096" t="s">
        <v>6731</v>
      </c>
      <c r="C2096">
        <v>320</v>
      </c>
      <c r="D2096">
        <v>2005</v>
      </c>
      <c r="E2096">
        <v>0</v>
      </c>
      <c r="F2096">
        <v>2</v>
      </c>
      <c r="H2096">
        <v>1</v>
      </c>
      <c r="J2096">
        <v>1</v>
      </c>
      <c r="K2096" t="s">
        <v>240</v>
      </c>
      <c r="M2096">
        <v>1</v>
      </c>
      <c r="N2096">
        <v>754</v>
      </c>
      <c r="O2096">
        <v>754</v>
      </c>
      <c r="P2096">
        <v>0</v>
      </c>
      <c r="Q2096">
        <v>754</v>
      </c>
      <c r="R2096">
        <v>0</v>
      </c>
      <c r="S2096" t="s">
        <v>6728</v>
      </c>
      <c r="T2096">
        <v>8734</v>
      </c>
      <c r="U2096" t="s">
        <v>6729</v>
      </c>
      <c r="V2096" t="s">
        <v>6729</v>
      </c>
      <c r="W2096" t="s">
        <v>247</v>
      </c>
      <c r="X2096">
        <v>2625</v>
      </c>
      <c r="Y2096" t="s">
        <v>244</v>
      </c>
      <c r="AA2096">
        <v>187</v>
      </c>
      <c r="AB2096" t="s">
        <v>6730</v>
      </c>
      <c r="AC2096" t="s">
        <v>6728</v>
      </c>
      <c r="AD2096">
        <v>5</v>
      </c>
      <c r="AE2096">
        <v>711273.69</v>
      </c>
      <c r="AF2096">
        <v>6171964.79</v>
      </c>
    </row>
    <row r="2097" spans="1:32" x14ac:dyDescent="0.25">
      <c r="A2097" s="40">
        <v>2095</v>
      </c>
      <c r="B2097" t="s">
        <v>6732</v>
      </c>
      <c r="C2097">
        <v>130</v>
      </c>
      <c r="D2097">
        <v>1978</v>
      </c>
      <c r="E2097">
        <v>0</v>
      </c>
      <c r="F2097">
        <v>4</v>
      </c>
      <c r="H2097">
        <v>1</v>
      </c>
      <c r="J2097">
        <v>1</v>
      </c>
      <c r="K2097" t="s">
        <v>240</v>
      </c>
      <c r="M2097">
        <v>1</v>
      </c>
      <c r="N2097">
        <v>61</v>
      </c>
      <c r="O2097">
        <v>61</v>
      </c>
      <c r="P2097">
        <v>109</v>
      </c>
      <c r="Q2097">
        <v>0</v>
      </c>
      <c r="R2097">
        <v>0</v>
      </c>
      <c r="S2097" t="s">
        <v>6733</v>
      </c>
      <c r="T2097">
        <v>475</v>
      </c>
      <c r="U2097" t="s">
        <v>6199</v>
      </c>
      <c r="V2097" t="s">
        <v>6199</v>
      </c>
      <c r="W2097" t="s">
        <v>721</v>
      </c>
      <c r="X2097">
        <v>2665</v>
      </c>
      <c r="Y2097" t="s">
        <v>257</v>
      </c>
      <c r="AA2097">
        <v>187</v>
      </c>
      <c r="AB2097" t="s">
        <v>6734</v>
      </c>
      <c r="AC2097" t="s">
        <v>6733</v>
      </c>
      <c r="AD2097">
        <v>5</v>
      </c>
      <c r="AE2097">
        <v>713539.29</v>
      </c>
      <c r="AF2097">
        <v>6169837.9299999997</v>
      </c>
    </row>
    <row r="2098" spans="1:32" x14ac:dyDescent="0.25">
      <c r="A2098" s="40">
        <v>2096</v>
      </c>
      <c r="B2098" t="s">
        <v>6735</v>
      </c>
      <c r="C2098">
        <v>130</v>
      </c>
      <c r="D2098">
        <v>1977</v>
      </c>
      <c r="E2098">
        <v>0</v>
      </c>
      <c r="F2098">
        <v>4</v>
      </c>
      <c r="H2098">
        <v>1</v>
      </c>
      <c r="J2098">
        <v>1</v>
      </c>
      <c r="K2098" t="s">
        <v>240</v>
      </c>
      <c r="M2098">
        <v>1</v>
      </c>
      <c r="N2098">
        <v>59</v>
      </c>
      <c r="O2098">
        <v>59</v>
      </c>
      <c r="P2098">
        <v>104</v>
      </c>
      <c r="Q2098">
        <v>0</v>
      </c>
      <c r="R2098">
        <v>0</v>
      </c>
      <c r="S2098" t="s">
        <v>6736</v>
      </c>
      <c r="T2098">
        <v>1075</v>
      </c>
      <c r="U2098" t="s">
        <v>4508</v>
      </c>
      <c r="V2098" t="s">
        <v>4508</v>
      </c>
      <c r="W2098" t="s">
        <v>1555</v>
      </c>
      <c r="X2098">
        <v>2665</v>
      </c>
      <c r="Y2098" t="s">
        <v>257</v>
      </c>
      <c r="AA2098">
        <v>187</v>
      </c>
      <c r="AB2098" t="s">
        <v>6737</v>
      </c>
      <c r="AC2098" t="s">
        <v>6736</v>
      </c>
      <c r="AD2098">
        <v>5</v>
      </c>
      <c r="AE2098">
        <v>713621.03</v>
      </c>
      <c r="AF2098">
        <v>6169584.2699999996</v>
      </c>
    </row>
    <row r="2099" spans="1:32" x14ac:dyDescent="0.25">
      <c r="A2099" s="40">
        <v>2097</v>
      </c>
      <c r="B2099" t="s">
        <v>6738</v>
      </c>
      <c r="C2099">
        <v>130</v>
      </c>
      <c r="D2099">
        <v>1977</v>
      </c>
      <c r="E2099">
        <v>0</v>
      </c>
      <c r="F2099">
        <v>1</v>
      </c>
      <c r="H2099">
        <v>5</v>
      </c>
      <c r="J2099">
        <v>1</v>
      </c>
      <c r="K2099" t="s">
        <v>240</v>
      </c>
      <c r="L2099">
        <v>0</v>
      </c>
      <c r="M2099">
        <v>1</v>
      </c>
      <c r="N2099">
        <v>128</v>
      </c>
      <c r="O2099">
        <v>128</v>
      </c>
      <c r="P2099">
        <v>128</v>
      </c>
      <c r="Q2099">
        <v>0</v>
      </c>
      <c r="R2099">
        <v>0</v>
      </c>
      <c r="S2099" t="s">
        <v>6739</v>
      </c>
      <c r="T2099">
        <v>2556</v>
      </c>
      <c r="U2099" t="s">
        <v>317</v>
      </c>
      <c r="V2099" t="s">
        <v>317</v>
      </c>
      <c r="W2099" t="s">
        <v>1673</v>
      </c>
      <c r="X2099">
        <v>2625</v>
      </c>
      <c r="Y2099" t="s">
        <v>244</v>
      </c>
      <c r="AA2099">
        <v>187</v>
      </c>
      <c r="AB2099" t="s">
        <v>6740</v>
      </c>
      <c r="AC2099" t="s">
        <v>6739</v>
      </c>
      <c r="AD2099">
        <v>5</v>
      </c>
      <c r="AE2099">
        <v>711886.12</v>
      </c>
      <c r="AF2099">
        <v>6172446.6900000004</v>
      </c>
    </row>
    <row r="2100" spans="1:32" x14ac:dyDescent="0.25">
      <c r="A2100" s="40">
        <v>2098</v>
      </c>
      <c r="B2100" t="s">
        <v>6741</v>
      </c>
      <c r="C2100">
        <v>120</v>
      </c>
      <c r="D2100">
        <v>1970</v>
      </c>
      <c r="E2100">
        <v>0</v>
      </c>
      <c r="F2100">
        <v>3</v>
      </c>
      <c r="H2100">
        <v>2</v>
      </c>
      <c r="J2100">
        <v>2</v>
      </c>
      <c r="K2100" t="s">
        <v>260</v>
      </c>
      <c r="M2100">
        <v>1</v>
      </c>
      <c r="N2100">
        <v>152</v>
      </c>
      <c r="O2100">
        <v>152</v>
      </c>
      <c r="P2100">
        <v>152</v>
      </c>
      <c r="Q2100">
        <v>0</v>
      </c>
      <c r="R2100">
        <v>0</v>
      </c>
      <c r="S2100" t="s">
        <v>6742</v>
      </c>
      <c r="T2100">
        <v>4793</v>
      </c>
      <c r="U2100" t="s">
        <v>6284</v>
      </c>
      <c r="V2100" t="s">
        <v>6284</v>
      </c>
      <c r="W2100" t="s">
        <v>931</v>
      </c>
      <c r="X2100">
        <v>2665</v>
      </c>
      <c r="Y2100" t="s">
        <v>257</v>
      </c>
      <c r="AA2100">
        <v>187</v>
      </c>
      <c r="AB2100" t="s">
        <v>6743</v>
      </c>
      <c r="AC2100" t="s">
        <v>6742</v>
      </c>
      <c r="AD2100">
        <v>5</v>
      </c>
      <c r="AE2100">
        <v>712422.26</v>
      </c>
      <c r="AF2100">
        <v>6169271.3499999996</v>
      </c>
    </row>
    <row r="2101" spans="1:32" x14ac:dyDescent="0.25">
      <c r="A2101" s="40">
        <v>2099</v>
      </c>
      <c r="B2101" t="s">
        <v>6744</v>
      </c>
      <c r="C2101">
        <v>130</v>
      </c>
      <c r="D2101">
        <v>1978</v>
      </c>
      <c r="E2101">
        <v>0</v>
      </c>
      <c r="F2101">
        <v>4</v>
      </c>
      <c r="H2101">
        <v>1</v>
      </c>
      <c r="J2101">
        <v>1</v>
      </c>
      <c r="K2101" t="s">
        <v>240</v>
      </c>
      <c r="M2101">
        <v>1</v>
      </c>
      <c r="N2101">
        <v>61</v>
      </c>
      <c r="O2101">
        <v>61</v>
      </c>
      <c r="P2101">
        <v>109</v>
      </c>
      <c r="Q2101">
        <v>0</v>
      </c>
      <c r="R2101">
        <v>0</v>
      </c>
      <c r="S2101" t="s">
        <v>6745</v>
      </c>
      <c r="T2101">
        <v>475</v>
      </c>
      <c r="U2101" t="s">
        <v>6199</v>
      </c>
      <c r="V2101" t="s">
        <v>6199</v>
      </c>
      <c r="W2101" t="s">
        <v>352</v>
      </c>
      <c r="X2101">
        <v>2665</v>
      </c>
      <c r="Y2101" t="s">
        <v>257</v>
      </c>
      <c r="AA2101">
        <v>187</v>
      </c>
      <c r="AB2101" t="s">
        <v>6746</v>
      </c>
      <c r="AC2101" t="s">
        <v>6745</v>
      </c>
      <c r="AD2101">
        <v>5</v>
      </c>
      <c r="AE2101">
        <v>713613.42</v>
      </c>
      <c r="AF2101">
        <v>6169855.21</v>
      </c>
    </row>
    <row r="2102" spans="1:32" x14ac:dyDescent="0.25">
      <c r="A2102" s="40">
        <v>2100</v>
      </c>
      <c r="B2102" t="s">
        <v>6747</v>
      </c>
      <c r="C2102">
        <v>130</v>
      </c>
      <c r="D2102">
        <v>2002</v>
      </c>
      <c r="E2102">
        <v>0</v>
      </c>
      <c r="F2102">
        <v>4</v>
      </c>
      <c r="H2102">
        <v>1</v>
      </c>
      <c r="J2102">
        <v>2</v>
      </c>
      <c r="K2102" t="s">
        <v>260</v>
      </c>
      <c r="L2102">
        <v>90</v>
      </c>
      <c r="M2102">
        <v>1</v>
      </c>
      <c r="N2102">
        <v>50</v>
      </c>
      <c r="O2102">
        <v>50</v>
      </c>
      <c r="P2102">
        <v>100</v>
      </c>
      <c r="Q2102">
        <v>0</v>
      </c>
      <c r="R2102">
        <v>0</v>
      </c>
      <c r="S2102" t="s">
        <v>6748</v>
      </c>
      <c r="T2102">
        <v>1171</v>
      </c>
      <c r="U2102" t="s">
        <v>6203</v>
      </c>
      <c r="V2102" t="s">
        <v>6203</v>
      </c>
      <c r="W2102" t="s">
        <v>519</v>
      </c>
      <c r="X2102">
        <v>2665</v>
      </c>
      <c r="Y2102" t="s">
        <v>257</v>
      </c>
      <c r="AA2102">
        <v>187</v>
      </c>
      <c r="AB2102" t="s">
        <v>6749</v>
      </c>
      <c r="AC2102" t="s">
        <v>6748</v>
      </c>
      <c r="AD2102">
        <v>5</v>
      </c>
      <c r="AE2102">
        <v>712622.3</v>
      </c>
      <c r="AF2102">
        <v>6169765.46</v>
      </c>
    </row>
    <row r="2103" spans="1:32" x14ac:dyDescent="0.25">
      <c r="A2103" s="40">
        <v>2101</v>
      </c>
      <c r="B2103" t="s">
        <v>6750</v>
      </c>
      <c r="C2103">
        <v>120</v>
      </c>
      <c r="D2103">
        <v>1962</v>
      </c>
      <c r="E2103">
        <v>2015</v>
      </c>
      <c r="F2103">
        <v>3</v>
      </c>
      <c r="H2103">
        <v>1</v>
      </c>
      <c r="J2103">
        <v>2</v>
      </c>
      <c r="K2103" t="s">
        <v>260</v>
      </c>
      <c r="L2103">
        <v>90</v>
      </c>
      <c r="M2103">
        <v>1</v>
      </c>
      <c r="N2103">
        <v>212</v>
      </c>
      <c r="O2103">
        <v>212</v>
      </c>
      <c r="P2103">
        <v>212</v>
      </c>
      <c r="Q2103">
        <v>0</v>
      </c>
      <c r="R2103">
        <v>0</v>
      </c>
      <c r="S2103" t="s">
        <v>6751</v>
      </c>
      <c r="T2103">
        <v>3941</v>
      </c>
      <c r="U2103" t="s">
        <v>6445</v>
      </c>
      <c r="V2103" t="s">
        <v>6445</v>
      </c>
      <c r="W2103" t="s">
        <v>732</v>
      </c>
      <c r="X2103">
        <v>2665</v>
      </c>
      <c r="Y2103" t="s">
        <v>257</v>
      </c>
      <c r="AA2103">
        <v>187</v>
      </c>
      <c r="AB2103" t="s">
        <v>6752</v>
      </c>
      <c r="AC2103" t="s">
        <v>6751</v>
      </c>
      <c r="AD2103">
        <v>5</v>
      </c>
      <c r="AE2103">
        <v>713018.05</v>
      </c>
      <c r="AF2103">
        <v>6169046.2300000004</v>
      </c>
    </row>
    <row r="2104" spans="1:32" x14ac:dyDescent="0.25">
      <c r="A2104" s="40">
        <v>2102</v>
      </c>
      <c r="B2104" t="s">
        <v>6753</v>
      </c>
      <c r="C2104">
        <v>120</v>
      </c>
      <c r="D2104">
        <v>1970</v>
      </c>
      <c r="E2104">
        <v>0</v>
      </c>
      <c r="F2104">
        <v>4</v>
      </c>
      <c r="H2104">
        <v>1</v>
      </c>
      <c r="J2104">
        <v>2</v>
      </c>
      <c r="K2104" t="s">
        <v>260</v>
      </c>
      <c r="M2104">
        <v>1</v>
      </c>
      <c r="N2104">
        <v>143</v>
      </c>
      <c r="O2104">
        <v>143</v>
      </c>
      <c r="P2104">
        <v>143</v>
      </c>
      <c r="Q2104">
        <v>0</v>
      </c>
      <c r="R2104">
        <v>0</v>
      </c>
      <c r="S2104" t="s">
        <v>6754</v>
      </c>
      <c r="T2104">
        <v>6178</v>
      </c>
      <c r="U2104" t="s">
        <v>2647</v>
      </c>
      <c r="V2104" t="s">
        <v>2647</v>
      </c>
      <c r="W2104" t="s">
        <v>799</v>
      </c>
      <c r="X2104">
        <v>2625</v>
      </c>
      <c r="Y2104" t="s">
        <v>244</v>
      </c>
      <c r="AA2104">
        <v>187</v>
      </c>
      <c r="AB2104" t="s">
        <v>6755</v>
      </c>
      <c r="AC2104" t="s">
        <v>6754</v>
      </c>
      <c r="AD2104">
        <v>5</v>
      </c>
      <c r="AE2104">
        <v>711749.86</v>
      </c>
      <c r="AF2104">
        <v>6171836.2599999998</v>
      </c>
    </row>
    <row r="2105" spans="1:32" x14ac:dyDescent="0.25">
      <c r="A2105" s="40">
        <v>2103</v>
      </c>
      <c r="B2105" t="s">
        <v>6756</v>
      </c>
      <c r="C2105">
        <v>390</v>
      </c>
      <c r="D2105">
        <v>1960</v>
      </c>
      <c r="E2105">
        <v>0</v>
      </c>
      <c r="F2105">
        <v>3</v>
      </c>
      <c r="H2105">
        <v>1</v>
      </c>
      <c r="J2105">
        <v>2</v>
      </c>
      <c r="K2105" t="s">
        <v>260</v>
      </c>
      <c r="L2105">
        <v>90</v>
      </c>
      <c r="M2105">
        <v>1</v>
      </c>
      <c r="N2105">
        <v>152</v>
      </c>
      <c r="O2105">
        <v>304</v>
      </c>
      <c r="P2105">
        <v>197</v>
      </c>
      <c r="Q2105">
        <v>307</v>
      </c>
      <c r="R2105">
        <v>0</v>
      </c>
      <c r="S2105" t="s">
        <v>6757</v>
      </c>
      <c r="T2105">
        <v>1750</v>
      </c>
      <c r="U2105" t="s">
        <v>6098</v>
      </c>
      <c r="V2105" t="s">
        <v>6098</v>
      </c>
      <c r="W2105" t="s">
        <v>1669</v>
      </c>
      <c r="X2105">
        <v>2665</v>
      </c>
      <c r="Y2105" t="s">
        <v>257</v>
      </c>
      <c r="AA2105">
        <v>187</v>
      </c>
      <c r="AB2105" t="s">
        <v>6758</v>
      </c>
      <c r="AC2105" t="s">
        <v>6757</v>
      </c>
      <c r="AD2105">
        <v>5</v>
      </c>
      <c r="AE2105">
        <v>713995.64</v>
      </c>
      <c r="AF2105">
        <v>6168822.5300000003</v>
      </c>
    </row>
    <row r="2106" spans="1:32" x14ac:dyDescent="0.25">
      <c r="A2106" s="40">
        <v>2104</v>
      </c>
      <c r="B2106" t="s">
        <v>6759</v>
      </c>
      <c r="C2106">
        <v>120</v>
      </c>
      <c r="D2106">
        <v>1966</v>
      </c>
      <c r="E2106">
        <v>0</v>
      </c>
      <c r="F2106">
        <v>3</v>
      </c>
      <c r="H2106">
        <v>1</v>
      </c>
      <c r="J2106">
        <v>2</v>
      </c>
      <c r="K2106" t="s">
        <v>260</v>
      </c>
      <c r="M2106">
        <v>1</v>
      </c>
      <c r="N2106">
        <v>116</v>
      </c>
      <c r="O2106">
        <v>116</v>
      </c>
      <c r="P2106">
        <v>116</v>
      </c>
      <c r="Q2106">
        <v>0</v>
      </c>
      <c r="R2106">
        <v>0</v>
      </c>
      <c r="S2106" t="s">
        <v>6760</v>
      </c>
      <c r="T2106">
        <v>3941</v>
      </c>
      <c r="U2106" t="s">
        <v>6445</v>
      </c>
      <c r="V2106" t="s">
        <v>6445</v>
      </c>
      <c r="W2106" t="s">
        <v>268</v>
      </c>
      <c r="X2106">
        <v>2665</v>
      </c>
      <c r="Y2106" t="s">
        <v>257</v>
      </c>
      <c r="AA2106">
        <v>187</v>
      </c>
      <c r="AB2106" t="s">
        <v>6761</v>
      </c>
      <c r="AC2106" t="s">
        <v>6760</v>
      </c>
      <c r="AD2106">
        <v>5</v>
      </c>
      <c r="AE2106">
        <v>712989.26</v>
      </c>
      <c r="AF2106">
        <v>6169051.5599999996</v>
      </c>
    </row>
    <row r="2107" spans="1:32" x14ac:dyDescent="0.25">
      <c r="A2107" s="40">
        <v>2105</v>
      </c>
      <c r="B2107" t="s">
        <v>6762</v>
      </c>
      <c r="C2107">
        <v>120</v>
      </c>
      <c r="D2107">
        <v>2000</v>
      </c>
      <c r="E2107">
        <v>0</v>
      </c>
      <c r="F2107">
        <v>4</v>
      </c>
      <c r="H2107">
        <v>1</v>
      </c>
      <c r="J2107">
        <v>1</v>
      </c>
      <c r="K2107" t="s">
        <v>240</v>
      </c>
      <c r="M2107">
        <v>1</v>
      </c>
      <c r="N2107">
        <v>149</v>
      </c>
      <c r="O2107">
        <v>149</v>
      </c>
      <c r="P2107">
        <v>149</v>
      </c>
      <c r="Q2107">
        <v>0</v>
      </c>
      <c r="R2107">
        <v>0</v>
      </c>
      <c r="S2107" t="s">
        <v>6763</v>
      </c>
      <c r="T2107">
        <v>5600</v>
      </c>
      <c r="U2107" t="s">
        <v>6764</v>
      </c>
      <c r="V2107" t="s">
        <v>6764</v>
      </c>
      <c r="W2107" t="s">
        <v>441</v>
      </c>
      <c r="X2107">
        <v>2625</v>
      </c>
      <c r="Y2107" t="s">
        <v>244</v>
      </c>
      <c r="AA2107">
        <v>187</v>
      </c>
      <c r="AB2107" t="s">
        <v>6765</v>
      </c>
      <c r="AC2107" t="s">
        <v>6763</v>
      </c>
      <c r="AD2107">
        <v>5</v>
      </c>
      <c r="AE2107">
        <v>712089.94</v>
      </c>
      <c r="AF2107">
        <v>6172155.75</v>
      </c>
    </row>
    <row r="2108" spans="1:32" x14ac:dyDescent="0.25">
      <c r="A2108" s="40">
        <v>2106</v>
      </c>
      <c r="B2108" t="s">
        <v>6766</v>
      </c>
      <c r="C2108">
        <v>120</v>
      </c>
      <c r="D2108">
        <v>1971</v>
      </c>
      <c r="E2108">
        <v>0</v>
      </c>
      <c r="F2108">
        <v>3</v>
      </c>
      <c r="H2108">
        <v>1</v>
      </c>
      <c r="J2108">
        <v>2</v>
      </c>
      <c r="K2108" t="s">
        <v>260</v>
      </c>
      <c r="M2108">
        <v>1</v>
      </c>
      <c r="N2108">
        <v>145</v>
      </c>
      <c r="O2108">
        <v>145</v>
      </c>
      <c r="P2108">
        <v>145</v>
      </c>
      <c r="Q2108">
        <v>0</v>
      </c>
      <c r="R2108">
        <v>0</v>
      </c>
      <c r="S2108" t="s">
        <v>6767</v>
      </c>
      <c r="T2108">
        <v>6178</v>
      </c>
      <c r="U2108" t="s">
        <v>2647</v>
      </c>
      <c r="V2108" t="s">
        <v>2647</v>
      </c>
      <c r="W2108" t="s">
        <v>1466</v>
      </c>
      <c r="X2108">
        <v>2625</v>
      </c>
      <c r="Y2108" t="s">
        <v>244</v>
      </c>
      <c r="AA2108">
        <v>187</v>
      </c>
      <c r="AB2108" t="s">
        <v>6768</v>
      </c>
      <c r="AC2108" t="s">
        <v>6767</v>
      </c>
      <c r="AD2108">
        <v>5</v>
      </c>
      <c r="AE2108">
        <v>711603.69</v>
      </c>
      <c r="AF2108">
        <v>6172069.1799999997</v>
      </c>
    </row>
    <row r="2109" spans="1:32" x14ac:dyDescent="0.25">
      <c r="A2109" s="40">
        <v>2107</v>
      </c>
      <c r="B2109" t="s">
        <v>6769</v>
      </c>
      <c r="C2109">
        <v>130</v>
      </c>
      <c r="D2109">
        <v>1978</v>
      </c>
      <c r="E2109">
        <v>0</v>
      </c>
      <c r="F2109">
        <v>4</v>
      </c>
      <c r="H2109">
        <v>1</v>
      </c>
      <c r="J2109">
        <v>1</v>
      </c>
      <c r="K2109" t="s">
        <v>240</v>
      </c>
      <c r="M2109">
        <v>1</v>
      </c>
      <c r="N2109">
        <v>61</v>
      </c>
      <c r="O2109">
        <v>61</v>
      </c>
      <c r="P2109">
        <v>109</v>
      </c>
      <c r="Q2109">
        <v>0</v>
      </c>
      <c r="R2109">
        <v>0</v>
      </c>
      <c r="S2109" t="s">
        <v>6770</v>
      </c>
      <c r="T2109">
        <v>7380</v>
      </c>
      <c r="U2109" t="s">
        <v>5196</v>
      </c>
      <c r="V2109" t="s">
        <v>5196</v>
      </c>
      <c r="W2109" t="s">
        <v>308</v>
      </c>
      <c r="X2109">
        <v>2665</v>
      </c>
      <c r="Y2109" t="s">
        <v>257</v>
      </c>
      <c r="AA2109">
        <v>187</v>
      </c>
      <c r="AB2109" t="s">
        <v>6771</v>
      </c>
      <c r="AC2109" t="s">
        <v>6770</v>
      </c>
      <c r="AD2109">
        <v>5</v>
      </c>
      <c r="AE2109">
        <v>713745.93</v>
      </c>
      <c r="AF2109">
        <v>6169636.9800000004</v>
      </c>
    </row>
    <row r="2110" spans="1:32" x14ac:dyDescent="0.25">
      <c r="A2110" s="40">
        <v>2108</v>
      </c>
      <c r="B2110" t="s">
        <v>6772</v>
      </c>
      <c r="C2110">
        <v>120</v>
      </c>
      <c r="D2110">
        <v>1969</v>
      </c>
      <c r="E2110">
        <v>0</v>
      </c>
      <c r="F2110">
        <v>3</v>
      </c>
      <c r="G2110">
        <v>6</v>
      </c>
      <c r="H2110">
        <v>1</v>
      </c>
      <c r="J2110">
        <v>2</v>
      </c>
      <c r="K2110" t="s">
        <v>260</v>
      </c>
      <c r="M2110">
        <v>1</v>
      </c>
      <c r="N2110">
        <v>154</v>
      </c>
      <c r="O2110">
        <v>154</v>
      </c>
      <c r="P2110">
        <v>154</v>
      </c>
      <c r="Q2110">
        <v>0</v>
      </c>
      <c r="R2110">
        <v>0</v>
      </c>
      <c r="S2110" t="s">
        <v>6773</v>
      </c>
      <c r="T2110">
        <v>7882</v>
      </c>
      <c r="U2110" t="s">
        <v>372</v>
      </c>
      <c r="V2110" t="s">
        <v>372</v>
      </c>
      <c r="W2110" t="s">
        <v>2020</v>
      </c>
      <c r="X2110">
        <v>2625</v>
      </c>
      <c r="Y2110" t="s">
        <v>244</v>
      </c>
      <c r="AA2110">
        <v>187</v>
      </c>
      <c r="AB2110" t="s">
        <v>6774</v>
      </c>
      <c r="AC2110" t="s">
        <v>6773</v>
      </c>
      <c r="AD2110">
        <v>5</v>
      </c>
      <c r="AE2110">
        <v>712075.42</v>
      </c>
      <c r="AF2110">
        <v>6171771.2699999996</v>
      </c>
    </row>
    <row r="2111" spans="1:32" x14ac:dyDescent="0.25">
      <c r="A2111" s="40">
        <v>2109</v>
      </c>
      <c r="B2111" t="s">
        <v>6775</v>
      </c>
      <c r="C2111">
        <v>130</v>
      </c>
      <c r="D2111">
        <v>1978</v>
      </c>
      <c r="E2111">
        <v>0</v>
      </c>
      <c r="F2111">
        <v>4</v>
      </c>
      <c r="H2111">
        <v>1</v>
      </c>
      <c r="J2111">
        <v>1</v>
      </c>
      <c r="K2111" t="s">
        <v>240</v>
      </c>
      <c r="M2111">
        <v>1</v>
      </c>
      <c r="N2111">
        <v>76</v>
      </c>
      <c r="O2111">
        <v>76</v>
      </c>
      <c r="P2111">
        <v>112</v>
      </c>
      <c r="Q2111">
        <v>0</v>
      </c>
      <c r="R2111">
        <v>0</v>
      </c>
      <c r="S2111" t="s">
        <v>6776</v>
      </c>
      <c r="T2111">
        <v>475</v>
      </c>
      <c r="U2111" t="s">
        <v>6199</v>
      </c>
      <c r="V2111" t="s">
        <v>6199</v>
      </c>
      <c r="W2111" t="s">
        <v>385</v>
      </c>
      <c r="X2111">
        <v>2665</v>
      </c>
      <c r="Y2111" t="s">
        <v>257</v>
      </c>
      <c r="AA2111">
        <v>187</v>
      </c>
      <c r="AB2111" t="s">
        <v>6777</v>
      </c>
      <c r="AC2111" t="s">
        <v>6776</v>
      </c>
      <c r="AD2111">
        <v>5</v>
      </c>
      <c r="AE2111">
        <v>713575.18</v>
      </c>
      <c r="AF2111">
        <v>6169831.6600000001</v>
      </c>
    </row>
    <row r="2112" spans="1:32" x14ac:dyDescent="0.25">
      <c r="A2112" s="40">
        <v>2110</v>
      </c>
      <c r="B2112" t="s">
        <v>6778</v>
      </c>
      <c r="C2112">
        <v>120</v>
      </c>
      <c r="D2112">
        <v>1963</v>
      </c>
      <c r="E2112">
        <v>1998</v>
      </c>
      <c r="F2112">
        <v>3</v>
      </c>
      <c r="H2112">
        <v>2</v>
      </c>
      <c r="J2112">
        <v>2</v>
      </c>
      <c r="K2112" t="s">
        <v>260</v>
      </c>
      <c r="M2112">
        <v>1</v>
      </c>
      <c r="N2112">
        <v>131</v>
      </c>
      <c r="O2112">
        <v>131</v>
      </c>
      <c r="P2112">
        <v>110</v>
      </c>
      <c r="Q2112">
        <v>0</v>
      </c>
      <c r="R2112">
        <v>0</v>
      </c>
      <c r="S2112" t="s">
        <v>6779</v>
      </c>
      <c r="T2112">
        <v>4793</v>
      </c>
      <c r="U2112" t="s">
        <v>6284</v>
      </c>
      <c r="V2112" t="s">
        <v>6284</v>
      </c>
      <c r="W2112" t="s">
        <v>454</v>
      </c>
      <c r="X2112">
        <v>2665</v>
      </c>
      <c r="Y2112" t="s">
        <v>257</v>
      </c>
      <c r="AA2112">
        <v>187</v>
      </c>
      <c r="AB2112" t="s">
        <v>6780</v>
      </c>
      <c r="AC2112" t="s">
        <v>6779</v>
      </c>
      <c r="AD2112">
        <v>5</v>
      </c>
      <c r="AE2112">
        <v>712333.56</v>
      </c>
      <c r="AF2112">
        <v>6169253.4100000001</v>
      </c>
    </row>
    <row r="2113" spans="1:32" x14ac:dyDescent="0.25">
      <c r="A2113" s="40">
        <v>2111</v>
      </c>
      <c r="B2113" t="s">
        <v>6781</v>
      </c>
      <c r="C2113">
        <v>130</v>
      </c>
      <c r="D2113">
        <v>1978</v>
      </c>
      <c r="E2113">
        <v>0</v>
      </c>
      <c r="F2113">
        <v>4</v>
      </c>
      <c r="H2113">
        <v>1</v>
      </c>
      <c r="J2113">
        <v>1</v>
      </c>
      <c r="K2113" t="s">
        <v>240</v>
      </c>
      <c r="M2113">
        <v>1</v>
      </c>
      <c r="N2113">
        <v>61</v>
      </c>
      <c r="O2113">
        <v>61</v>
      </c>
      <c r="P2113">
        <v>109</v>
      </c>
      <c r="Q2113">
        <v>0</v>
      </c>
      <c r="R2113">
        <v>0</v>
      </c>
      <c r="S2113" t="s">
        <v>6782</v>
      </c>
      <c r="T2113">
        <v>7380</v>
      </c>
      <c r="U2113" t="s">
        <v>5196</v>
      </c>
      <c r="V2113" t="s">
        <v>5196</v>
      </c>
      <c r="W2113" t="s">
        <v>487</v>
      </c>
      <c r="X2113">
        <v>2665</v>
      </c>
      <c r="Y2113" t="s">
        <v>257</v>
      </c>
      <c r="AA2113">
        <v>187</v>
      </c>
      <c r="AB2113" t="s">
        <v>6783</v>
      </c>
      <c r="AC2113" t="s">
        <v>6782</v>
      </c>
      <c r="AD2113">
        <v>5</v>
      </c>
      <c r="AE2113">
        <v>713695.59</v>
      </c>
      <c r="AF2113">
        <v>6169606.3799999999</v>
      </c>
    </row>
    <row r="2114" spans="1:32" x14ac:dyDescent="0.25">
      <c r="A2114" s="40">
        <v>2112</v>
      </c>
      <c r="B2114" t="s">
        <v>6784</v>
      </c>
      <c r="C2114">
        <v>120</v>
      </c>
      <c r="D2114">
        <v>1972</v>
      </c>
      <c r="E2114">
        <v>0</v>
      </c>
      <c r="F2114">
        <v>3</v>
      </c>
      <c r="H2114">
        <v>1</v>
      </c>
      <c r="J2114">
        <v>2</v>
      </c>
      <c r="K2114" t="s">
        <v>260</v>
      </c>
      <c r="L2114">
        <v>90</v>
      </c>
      <c r="M2114">
        <v>1</v>
      </c>
      <c r="N2114">
        <v>151</v>
      </c>
      <c r="O2114">
        <v>151</v>
      </c>
      <c r="P2114">
        <v>151</v>
      </c>
      <c r="Q2114">
        <v>0</v>
      </c>
      <c r="R2114">
        <v>0</v>
      </c>
      <c r="S2114" t="s">
        <v>6785</v>
      </c>
      <c r="T2114">
        <v>7882</v>
      </c>
      <c r="U2114" t="s">
        <v>372</v>
      </c>
      <c r="V2114" t="s">
        <v>372</v>
      </c>
      <c r="W2114" t="s">
        <v>1113</v>
      </c>
      <c r="X2114">
        <v>2625</v>
      </c>
      <c r="Y2114" t="s">
        <v>244</v>
      </c>
      <c r="AA2114">
        <v>187</v>
      </c>
      <c r="AB2114" t="s">
        <v>6786</v>
      </c>
      <c r="AC2114" t="s">
        <v>6785</v>
      </c>
      <c r="AD2114">
        <v>5</v>
      </c>
      <c r="AE2114">
        <v>711986.27</v>
      </c>
      <c r="AF2114">
        <v>6171798.1900000004</v>
      </c>
    </row>
    <row r="2115" spans="1:32" x14ac:dyDescent="0.25">
      <c r="A2115" s="40">
        <v>2113</v>
      </c>
      <c r="B2115" t="s">
        <v>6787</v>
      </c>
      <c r="C2115">
        <v>120</v>
      </c>
      <c r="D2115">
        <v>1956</v>
      </c>
      <c r="E2115">
        <v>1967</v>
      </c>
      <c r="F2115">
        <v>5</v>
      </c>
      <c r="H2115">
        <v>1</v>
      </c>
      <c r="J2115">
        <v>2</v>
      </c>
      <c r="K2115" t="s">
        <v>260</v>
      </c>
      <c r="L2115">
        <v>5</v>
      </c>
      <c r="M2115">
        <v>1</v>
      </c>
      <c r="N2115">
        <v>121</v>
      </c>
      <c r="O2115">
        <v>121</v>
      </c>
      <c r="P2115">
        <v>126</v>
      </c>
      <c r="Q2115">
        <v>0</v>
      </c>
      <c r="R2115">
        <v>0</v>
      </c>
      <c r="S2115" t="s">
        <v>6788</v>
      </c>
      <c r="T2115">
        <v>9480</v>
      </c>
      <c r="U2115" t="s">
        <v>5343</v>
      </c>
      <c r="V2115" t="s">
        <v>5343</v>
      </c>
      <c r="W2115" t="s">
        <v>2407</v>
      </c>
      <c r="X2115">
        <v>2665</v>
      </c>
      <c r="Y2115" t="s">
        <v>257</v>
      </c>
      <c r="AA2115">
        <v>187</v>
      </c>
      <c r="AB2115" t="s">
        <v>6789</v>
      </c>
      <c r="AC2115" t="s">
        <v>6788</v>
      </c>
      <c r="AD2115">
        <v>5</v>
      </c>
      <c r="AE2115">
        <v>712172.92</v>
      </c>
      <c r="AF2115">
        <v>6169801.5300000003</v>
      </c>
    </row>
    <row r="2116" spans="1:32" x14ac:dyDescent="0.25">
      <c r="A2116" s="40">
        <v>2114</v>
      </c>
      <c r="B2116" t="s">
        <v>6790</v>
      </c>
      <c r="C2116">
        <v>120</v>
      </c>
      <c r="D2116">
        <v>1972</v>
      </c>
      <c r="E2116">
        <v>0</v>
      </c>
      <c r="F2116">
        <v>3</v>
      </c>
      <c r="H2116">
        <v>1</v>
      </c>
      <c r="J2116">
        <v>2</v>
      </c>
      <c r="K2116" t="s">
        <v>247</v>
      </c>
      <c r="M2116">
        <v>1</v>
      </c>
      <c r="N2116">
        <v>141</v>
      </c>
      <c r="O2116">
        <v>141</v>
      </c>
      <c r="P2116">
        <v>124</v>
      </c>
      <c r="Q2116">
        <v>0</v>
      </c>
      <c r="R2116">
        <v>0</v>
      </c>
      <c r="S2116" t="s">
        <v>6791</v>
      </c>
      <c r="T2116">
        <v>3941</v>
      </c>
      <c r="U2116" t="s">
        <v>6445</v>
      </c>
      <c r="V2116" t="s">
        <v>6445</v>
      </c>
      <c r="W2116" t="s">
        <v>811</v>
      </c>
      <c r="X2116">
        <v>2665</v>
      </c>
      <c r="Y2116" t="s">
        <v>257</v>
      </c>
      <c r="AA2116">
        <v>187</v>
      </c>
      <c r="AB2116" t="s">
        <v>6792</v>
      </c>
      <c r="AC2116" t="s">
        <v>6791</v>
      </c>
      <c r="AD2116">
        <v>5</v>
      </c>
      <c r="AE2116">
        <v>713011.68</v>
      </c>
      <c r="AF2116">
        <v>6168942.9699999997</v>
      </c>
    </row>
    <row r="2117" spans="1:32" x14ac:dyDescent="0.25">
      <c r="A2117" s="40">
        <v>2115</v>
      </c>
      <c r="B2117" t="s">
        <v>6793</v>
      </c>
      <c r="C2117">
        <v>120</v>
      </c>
      <c r="D2117">
        <v>1965</v>
      </c>
      <c r="E2117">
        <v>0</v>
      </c>
      <c r="F2117">
        <v>3</v>
      </c>
      <c r="H2117">
        <v>3</v>
      </c>
      <c r="J2117">
        <v>2</v>
      </c>
      <c r="K2117" t="s">
        <v>260</v>
      </c>
      <c r="M2117">
        <v>1</v>
      </c>
      <c r="N2117">
        <v>145</v>
      </c>
      <c r="O2117">
        <v>145</v>
      </c>
      <c r="P2117">
        <v>120</v>
      </c>
      <c r="Q2117">
        <v>0</v>
      </c>
      <c r="R2117">
        <v>0</v>
      </c>
      <c r="S2117" t="s">
        <v>6794</v>
      </c>
      <c r="T2117">
        <v>5539</v>
      </c>
      <c r="U2117" t="s">
        <v>6009</v>
      </c>
      <c r="V2117" t="s">
        <v>6009</v>
      </c>
      <c r="W2117" t="s">
        <v>299</v>
      </c>
      <c r="X2117">
        <v>2665</v>
      </c>
      <c r="Y2117" t="s">
        <v>257</v>
      </c>
      <c r="AA2117">
        <v>187</v>
      </c>
      <c r="AB2117" t="s">
        <v>6795</v>
      </c>
      <c r="AC2117" t="s">
        <v>6794</v>
      </c>
      <c r="AD2117">
        <v>5</v>
      </c>
      <c r="AE2117">
        <v>712184.44</v>
      </c>
      <c r="AF2117">
        <v>6169323.4500000002</v>
      </c>
    </row>
    <row r="2118" spans="1:32" x14ac:dyDescent="0.25">
      <c r="A2118" s="40">
        <v>2116</v>
      </c>
      <c r="B2118" t="s">
        <v>6796</v>
      </c>
      <c r="C2118">
        <v>130</v>
      </c>
      <c r="D2118">
        <v>1978</v>
      </c>
      <c r="E2118">
        <v>0</v>
      </c>
      <c r="F2118">
        <v>4</v>
      </c>
      <c r="H2118">
        <v>1</v>
      </c>
      <c r="J2118">
        <v>1</v>
      </c>
      <c r="K2118" t="s">
        <v>240</v>
      </c>
      <c r="M2118">
        <v>1</v>
      </c>
      <c r="N2118">
        <v>61</v>
      </c>
      <c r="O2118">
        <v>61</v>
      </c>
      <c r="P2118">
        <v>109</v>
      </c>
      <c r="Q2118">
        <v>0</v>
      </c>
      <c r="R2118">
        <v>0</v>
      </c>
      <c r="S2118" t="s">
        <v>6797</v>
      </c>
      <c r="T2118">
        <v>3875</v>
      </c>
      <c r="U2118" t="s">
        <v>4412</v>
      </c>
      <c r="V2118" t="s">
        <v>4412</v>
      </c>
      <c r="W2118" t="s">
        <v>394</v>
      </c>
      <c r="X2118">
        <v>2665</v>
      </c>
      <c r="Y2118" t="s">
        <v>257</v>
      </c>
      <c r="AA2118">
        <v>187</v>
      </c>
      <c r="AB2118" t="s">
        <v>6798</v>
      </c>
      <c r="AC2118" t="s">
        <v>6797</v>
      </c>
      <c r="AD2118">
        <v>5</v>
      </c>
      <c r="AE2118">
        <v>713517.53</v>
      </c>
      <c r="AF2118">
        <v>6169699</v>
      </c>
    </row>
    <row r="2119" spans="1:32" x14ac:dyDescent="0.25">
      <c r="A2119" s="40">
        <v>2117</v>
      </c>
      <c r="B2119" t="s">
        <v>6799</v>
      </c>
      <c r="C2119">
        <v>130</v>
      </c>
      <c r="D2119">
        <v>1978</v>
      </c>
      <c r="E2119">
        <v>0</v>
      </c>
      <c r="F2119">
        <v>4</v>
      </c>
      <c r="H2119">
        <v>1</v>
      </c>
      <c r="J2119">
        <v>1</v>
      </c>
      <c r="K2119" t="s">
        <v>240</v>
      </c>
      <c r="M2119">
        <v>1</v>
      </c>
      <c r="N2119">
        <v>61</v>
      </c>
      <c r="O2119">
        <v>61</v>
      </c>
      <c r="P2119">
        <v>109</v>
      </c>
      <c r="Q2119">
        <v>0</v>
      </c>
      <c r="R2119">
        <v>0</v>
      </c>
      <c r="S2119" t="s">
        <v>6800</v>
      </c>
      <c r="T2119">
        <v>7380</v>
      </c>
      <c r="U2119" t="s">
        <v>5196</v>
      </c>
      <c r="V2119" t="s">
        <v>5196</v>
      </c>
      <c r="W2119" t="s">
        <v>707</v>
      </c>
      <c r="X2119">
        <v>2665</v>
      </c>
      <c r="Y2119" t="s">
        <v>257</v>
      </c>
      <c r="AA2119">
        <v>187</v>
      </c>
      <c r="AB2119" t="s">
        <v>6801</v>
      </c>
      <c r="AC2119" t="s">
        <v>6800</v>
      </c>
      <c r="AD2119">
        <v>5</v>
      </c>
      <c r="AE2119">
        <v>713686.08</v>
      </c>
      <c r="AF2119">
        <v>6169600.54</v>
      </c>
    </row>
    <row r="2120" spans="1:32" x14ac:dyDescent="0.25">
      <c r="A2120" s="40">
        <v>2118</v>
      </c>
      <c r="B2120" t="s">
        <v>6802</v>
      </c>
      <c r="C2120">
        <v>120</v>
      </c>
      <c r="D2120">
        <v>1972</v>
      </c>
      <c r="E2120">
        <v>1987</v>
      </c>
      <c r="F2120">
        <v>3</v>
      </c>
      <c r="H2120">
        <v>1</v>
      </c>
      <c r="J2120">
        <v>2</v>
      </c>
      <c r="K2120" t="s">
        <v>260</v>
      </c>
      <c r="L2120">
        <v>2</v>
      </c>
      <c r="M2120">
        <v>1</v>
      </c>
      <c r="N2120">
        <v>150</v>
      </c>
      <c r="O2120">
        <v>150</v>
      </c>
      <c r="P2120">
        <v>134</v>
      </c>
      <c r="Q2120">
        <v>0</v>
      </c>
      <c r="R2120">
        <v>0</v>
      </c>
      <c r="S2120" t="s">
        <v>6803</v>
      </c>
      <c r="T2120">
        <v>7882</v>
      </c>
      <c r="U2120" t="s">
        <v>372</v>
      </c>
      <c r="V2120" t="s">
        <v>372</v>
      </c>
      <c r="W2120" t="s">
        <v>644</v>
      </c>
      <c r="X2120">
        <v>2625</v>
      </c>
      <c r="Y2120" t="s">
        <v>244</v>
      </c>
      <c r="AA2120">
        <v>187</v>
      </c>
      <c r="AB2120" t="s">
        <v>6804</v>
      </c>
      <c r="AC2120" t="s">
        <v>6803</v>
      </c>
      <c r="AD2120">
        <v>5</v>
      </c>
      <c r="AE2120">
        <v>711949.1</v>
      </c>
      <c r="AF2120">
        <v>6171827.5999999996</v>
      </c>
    </row>
    <row r="2121" spans="1:32" x14ac:dyDescent="0.25">
      <c r="A2121" s="40">
        <v>2119</v>
      </c>
      <c r="B2121" t="s">
        <v>6805</v>
      </c>
      <c r="C2121">
        <v>110</v>
      </c>
      <c r="D2121">
        <v>1955</v>
      </c>
      <c r="E2121">
        <v>0</v>
      </c>
      <c r="F2121">
        <v>3</v>
      </c>
      <c r="H2121">
        <v>2</v>
      </c>
      <c r="J2121">
        <v>2</v>
      </c>
      <c r="K2121" t="s">
        <v>247</v>
      </c>
      <c r="L2121">
        <v>2</v>
      </c>
      <c r="M2121">
        <v>1</v>
      </c>
      <c r="N2121">
        <v>100</v>
      </c>
      <c r="O2121">
        <v>100</v>
      </c>
      <c r="P2121">
        <v>80</v>
      </c>
      <c r="Q2121">
        <v>20</v>
      </c>
      <c r="R2121">
        <v>0</v>
      </c>
      <c r="S2121" t="s">
        <v>6806</v>
      </c>
      <c r="T2121">
        <v>9480</v>
      </c>
      <c r="U2121" t="s">
        <v>5343</v>
      </c>
      <c r="V2121" t="s">
        <v>5343</v>
      </c>
      <c r="W2121" t="s">
        <v>2215</v>
      </c>
      <c r="X2121">
        <v>2665</v>
      </c>
      <c r="Y2121" t="s">
        <v>257</v>
      </c>
      <c r="AA2121">
        <v>187</v>
      </c>
      <c r="AB2121" t="s">
        <v>6807</v>
      </c>
      <c r="AC2121" t="s">
        <v>6806</v>
      </c>
      <c r="AD2121">
        <v>5</v>
      </c>
      <c r="AE2121">
        <v>712076.73</v>
      </c>
      <c r="AF2121">
        <v>6169936.2000000002</v>
      </c>
    </row>
    <row r="2122" spans="1:32" x14ac:dyDescent="0.25">
      <c r="A2122" s="40">
        <v>2120</v>
      </c>
      <c r="B2122" t="s">
        <v>6808</v>
      </c>
      <c r="C2122">
        <v>120</v>
      </c>
      <c r="D2122">
        <v>2012</v>
      </c>
      <c r="E2122">
        <v>0</v>
      </c>
      <c r="F2122">
        <v>5</v>
      </c>
      <c r="H2122">
        <v>1</v>
      </c>
      <c r="J2122">
        <v>2</v>
      </c>
      <c r="K2122" t="s">
        <v>260</v>
      </c>
      <c r="M2122">
        <v>1</v>
      </c>
      <c r="N2122">
        <v>187</v>
      </c>
      <c r="O2122">
        <v>187</v>
      </c>
      <c r="P2122">
        <v>251</v>
      </c>
      <c r="Q2122">
        <v>0</v>
      </c>
      <c r="R2122">
        <v>0</v>
      </c>
      <c r="S2122" t="s">
        <v>6806</v>
      </c>
      <c r="T2122">
        <v>9480</v>
      </c>
      <c r="U2122" t="s">
        <v>5343</v>
      </c>
      <c r="V2122" t="s">
        <v>5343</v>
      </c>
      <c r="W2122" t="s">
        <v>2215</v>
      </c>
      <c r="X2122">
        <v>2665</v>
      </c>
      <c r="Y2122" t="s">
        <v>257</v>
      </c>
      <c r="AA2122">
        <v>187</v>
      </c>
      <c r="AB2122" t="s">
        <v>6807</v>
      </c>
      <c r="AC2122" t="s">
        <v>6806</v>
      </c>
      <c r="AD2122">
        <v>5</v>
      </c>
      <c r="AE2122">
        <v>712076.73</v>
      </c>
      <c r="AF2122">
        <v>6169936.2000000002</v>
      </c>
    </row>
    <row r="2123" spans="1:32" x14ac:dyDescent="0.25">
      <c r="A2123" s="40">
        <v>2121</v>
      </c>
      <c r="B2123" t="s">
        <v>6809</v>
      </c>
      <c r="C2123">
        <v>120</v>
      </c>
      <c r="D2123">
        <v>1965</v>
      </c>
      <c r="E2123">
        <v>0</v>
      </c>
      <c r="F2123">
        <v>4</v>
      </c>
      <c r="H2123">
        <v>1</v>
      </c>
      <c r="J2123">
        <v>2</v>
      </c>
      <c r="K2123" t="s">
        <v>260</v>
      </c>
      <c r="M2123">
        <v>1</v>
      </c>
      <c r="N2123">
        <v>157</v>
      </c>
      <c r="O2123">
        <v>157</v>
      </c>
      <c r="P2123">
        <v>150</v>
      </c>
      <c r="Q2123">
        <v>130</v>
      </c>
      <c r="R2123">
        <v>0</v>
      </c>
      <c r="S2123" t="s">
        <v>6810</v>
      </c>
      <c r="T2123">
        <v>1750</v>
      </c>
      <c r="U2123" t="s">
        <v>6098</v>
      </c>
      <c r="V2123" t="s">
        <v>6098</v>
      </c>
      <c r="W2123" t="s">
        <v>791</v>
      </c>
      <c r="X2123">
        <v>2665</v>
      </c>
      <c r="Y2123" t="s">
        <v>257</v>
      </c>
      <c r="AA2123">
        <v>187</v>
      </c>
      <c r="AB2123" t="s">
        <v>6811</v>
      </c>
      <c r="AC2123" t="s">
        <v>6810</v>
      </c>
      <c r="AD2123">
        <v>5</v>
      </c>
      <c r="AE2123">
        <v>713970.82</v>
      </c>
      <c r="AF2123">
        <v>6168864.4000000004</v>
      </c>
    </row>
    <row r="2124" spans="1:32" x14ac:dyDescent="0.25">
      <c r="A2124" s="40">
        <v>2122</v>
      </c>
      <c r="B2124" t="s">
        <v>6812</v>
      </c>
      <c r="C2124">
        <v>130</v>
      </c>
      <c r="D2124">
        <v>1978</v>
      </c>
      <c r="E2124">
        <v>0</v>
      </c>
      <c r="F2124">
        <v>4</v>
      </c>
      <c r="H2124">
        <v>1</v>
      </c>
      <c r="J2124">
        <v>1</v>
      </c>
      <c r="K2124" t="s">
        <v>240</v>
      </c>
      <c r="M2124">
        <v>1</v>
      </c>
      <c r="N2124">
        <v>61</v>
      </c>
      <c r="O2124">
        <v>61</v>
      </c>
      <c r="P2124">
        <v>109</v>
      </c>
      <c r="Q2124">
        <v>0</v>
      </c>
      <c r="R2124">
        <v>0</v>
      </c>
      <c r="S2124" t="s">
        <v>6813</v>
      </c>
      <c r="T2124">
        <v>3875</v>
      </c>
      <c r="U2124" t="s">
        <v>4412</v>
      </c>
      <c r="V2124" t="s">
        <v>4412</v>
      </c>
      <c r="W2124" t="s">
        <v>774</v>
      </c>
      <c r="X2124">
        <v>2665</v>
      </c>
      <c r="Y2124" t="s">
        <v>257</v>
      </c>
      <c r="AA2124">
        <v>187</v>
      </c>
      <c r="AB2124" t="s">
        <v>6814</v>
      </c>
      <c r="AC2124" t="s">
        <v>6813</v>
      </c>
      <c r="AD2124">
        <v>5</v>
      </c>
      <c r="AE2124">
        <v>713536.26</v>
      </c>
      <c r="AF2124">
        <v>6169710.5</v>
      </c>
    </row>
    <row r="2125" spans="1:32" x14ac:dyDescent="0.25">
      <c r="A2125" s="40">
        <v>2123</v>
      </c>
      <c r="B2125" t="s">
        <v>6815</v>
      </c>
      <c r="C2125">
        <v>130</v>
      </c>
      <c r="D2125">
        <v>1978</v>
      </c>
      <c r="E2125">
        <v>0</v>
      </c>
      <c r="F2125">
        <v>4</v>
      </c>
      <c r="H2125">
        <v>1</v>
      </c>
      <c r="J2125">
        <v>1</v>
      </c>
      <c r="K2125" t="s">
        <v>240</v>
      </c>
      <c r="M2125">
        <v>1</v>
      </c>
      <c r="N2125">
        <v>61</v>
      </c>
      <c r="O2125">
        <v>61</v>
      </c>
      <c r="P2125">
        <v>109</v>
      </c>
      <c r="Q2125">
        <v>0</v>
      </c>
      <c r="R2125">
        <v>0</v>
      </c>
      <c r="S2125" t="s">
        <v>6816</v>
      </c>
      <c r="T2125">
        <v>3875</v>
      </c>
      <c r="U2125" t="s">
        <v>4412</v>
      </c>
      <c r="V2125" t="s">
        <v>4412</v>
      </c>
      <c r="W2125" t="s">
        <v>938</v>
      </c>
      <c r="X2125">
        <v>2665</v>
      </c>
      <c r="Y2125" t="s">
        <v>257</v>
      </c>
      <c r="AA2125">
        <v>187</v>
      </c>
      <c r="AB2125" t="s">
        <v>6817</v>
      </c>
      <c r="AC2125" t="s">
        <v>6816</v>
      </c>
      <c r="AD2125">
        <v>5</v>
      </c>
      <c r="AE2125">
        <v>713492.98</v>
      </c>
      <c r="AF2125">
        <v>6169637.9699999997</v>
      </c>
    </row>
    <row r="2126" spans="1:32" x14ac:dyDescent="0.25">
      <c r="A2126" s="40">
        <v>2124</v>
      </c>
      <c r="B2126" t="s">
        <v>6818</v>
      </c>
      <c r="C2126">
        <v>120</v>
      </c>
      <c r="D2126">
        <v>1983</v>
      </c>
      <c r="E2126">
        <v>0</v>
      </c>
      <c r="F2126">
        <v>11</v>
      </c>
      <c r="H2126">
        <v>12</v>
      </c>
      <c r="J2126">
        <v>2</v>
      </c>
      <c r="K2126" t="s">
        <v>260</v>
      </c>
      <c r="M2126">
        <v>1</v>
      </c>
      <c r="N2126">
        <v>147</v>
      </c>
      <c r="O2126">
        <v>147</v>
      </c>
      <c r="P2126">
        <v>126</v>
      </c>
      <c r="Q2126">
        <v>0</v>
      </c>
      <c r="R2126">
        <v>0</v>
      </c>
      <c r="S2126" t="s">
        <v>6819</v>
      </c>
      <c r="T2126">
        <v>8628</v>
      </c>
      <c r="U2126" t="s">
        <v>5882</v>
      </c>
      <c r="V2126" t="s">
        <v>5882</v>
      </c>
      <c r="W2126" t="s">
        <v>393</v>
      </c>
      <c r="X2126">
        <v>2665</v>
      </c>
      <c r="Y2126" t="s">
        <v>257</v>
      </c>
      <c r="AA2126">
        <v>187</v>
      </c>
      <c r="AB2126" t="s">
        <v>6820</v>
      </c>
      <c r="AC2126" t="s">
        <v>6819</v>
      </c>
      <c r="AD2126">
        <v>5</v>
      </c>
      <c r="AE2126">
        <v>713256.62</v>
      </c>
      <c r="AF2126">
        <v>6168570.8700000001</v>
      </c>
    </row>
    <row r="2127" spans="1:32" x14ac:dyDescent="0.25">
      <c r="A2127" s="40">
        <v>2125</v>
      </c>
      <c r="B2127" t="s">
        <v>6821</v>
      </c>
      <c r="C2127">
        <v>130</v>
      </c>
      <c r="D2127">
        <v>1978</v>
      </c>
      <c r="E2127">
        <v>0</v>
      </c>
      <c r="F2127">
        <v>4</v>
      </c>
      <c r="H2127">
        <v>1</v>
      </c>
      <c r="J2127">
        <v>1</v>
      </c>
      <c r="K2127" t="s">
        <v>240</v>
      </c>
      <c r="M2127">
        <v>1</v>
      </c>
      <c r="N2127">
        <v>63</v>
      </c>
      <c r="O2127">
        <v>63</v>
      </c>
      <c r="P2127">
        <v>112</v>
      </c>
      <c r="Q2127">
        <v>0</v>
      </c>
      <c r="R2127">
        <v>0</v>
      </c>
      <c r="S2127" t="s">
        <v>6822</v>
      </c>
      <c r="T2127">
        <v>475</v>
      </c>
      <c r="U2127" t="s">
        <v>6199</v>
      </c>
      <c r="V2127" t="s">
        <v>6199</v>
      </c>
      <c r="W2127" t="s">
        <v>869</v>
      </c>
      <c r="X2127">
        <v>2665</v>
      </c>
      <c r="Y2127" t="s">
        <v>257</v>
      </c>
      <c r="AA2127">
        <v>187</v>
      </c>
      <c r="AB2127" t="s">
        <v>6823</v>
      </c>
      <c r="AC2127" t="s">
        <v>6822</v>
      </c>
      <c r="AD2127">
        <v>5</v>
      </c>
      <c r="AE2127">
        <v>713534.46</v>
      </c>
      <c r="AF2127">
        <v>6169845.6500000004</v>
      </c>
    </row>
    <row r="2128" spans="1:32" x14ac:dyDescent="0.25">
      <c r="A2128" s="40">
        <v>2126</v>
      </c>
      <c r="B2128" t="s">
        <v>6824</v>
      </c>
      <c r="C2128">
        <v>130</v>
      </c>
      <c r="D2128">
        <v>1977</v>
      </c>
      <c r="E2128">
        <v>0</v>
      </c>
      <c r="F2128">
        <v>4</v>
      </c>
      <c r="H2128">
        <v>1</v>
      </c>
      <c r="J2128">
        <v>1</v>
      </c>
      <c r="K2128" t="s">
        <v>240</v>
      </c>
      <c r="M2128">
        <v>1</v>
      </c>
      <c r="N2128">
        <v>58</v>
      </c>
      <c r="O2128">
        <v>58</v>
      </c>
      <c r="P2128">
        <v>102</v>
      </c>
      <c r="Q2128">
        <v>0</v>
      </c>
      <c r="R2128">
        <v>0</v>
      </c>
      <c r="S2128" t="s">
        <v>6825</v>
      </c>
      <c r="T2128">
        <v>1075</v>
      </c>
      <c r="U2128" t="s">
        <v>4508</v>
      </c>
      <c r="V2128" t="s">
        <v>4508</v>
      </c>
      <c r="W2128" t="s">
        <v>466</v>
      </c>
      <c r="X2128">
        <v>2665</v>
      </c>
      <c r="Y2128" t="s">
        <v>257</v>
      </c>
      <c r="AA2128">
        <v>187</v>
      </c>
      <c r="AB2128" t="s">
        <v>6826</v>
      </c>
      <c r="AC2128" t="s">
        <v>6825</v>
      </c>
      <c r="AD2128">
        <v>5</v>
      </c>
      <c r="AE2128">
        <v>713610.75</v>
      </c>
      <c r="AF2128">
        <v>6169577.9699999997</v>
      </c>
    </row>
    <row r="2129" spans="1:32" x14ac:dyDescent="0.25">
      <c r="A2129" s="40">
        <v>2127</v>
      </c>
      <c r="B2129" t="s">
        <v>6827</v>
      </c>
      <c r="C2129">
        <v>120</v>
      </c>
      <c r="D2129">
        <v>1975</v>
      </c>
      <c r="E2129">
        <v>0</v>
      </c>
      <c r="F2129">
        <v>3</v>
      </c>
      <c r="H2129">
        <v>1</v>
      </c>
      <c r="J2129">
        <v>7</v>
      </c>
      <c r="K2129" t="s">
        <v>253</v>
      </c>
      <c r="M2129">
        <v>1</v>
      </c>
      <c r="N2129">
        <v>208</v>
      </c>
      <c r="O2129">
        <v>208</v>
      </c>
      <c r="P2129">
        <v>208</v>
      </c>
      <c r="Q2129">
        <v>0</v>
      </c>
      <c r="R2129">
        <v>0</v>
      </c>
      <c r="S2129" t="s">
        <v>6828</v>
      </c>
      <c r="T2129">
        <v>4793</v>
      </c>
      <c r="U2129" t="s">
        <v>6284</v>
      </c>
      <c r="V2129" t="s">
        <v>6284</v>
      </c>
      <c r="W2129" t="s">
        <v>1910</v>
      </c>
      <c r="X2129">
        <v>2665</v>
      </c>
      <c r="Y2129" t="s">
        <v>257</v>
      </c>
      <c r="AA2129">
        <v>187</v>
      </c>
      <c r="AB2129" t="s">
        <v>6829</v>
      </c>
      <c r="AC2129" t="s">
        <v>6828</v>
      </c>
      <c r="AD2129">
        <v>5</v>
      </c>
      <c r="AE2129">
        <v>712436.76</v>
      </c>
      <c r="AF2129">
        <v>6169297.6299999999</v>
      </c>
    </row>
    <row r="2130" spans="1:32" x14ac:dyDescent="0.25">
      <c r="A2130" s="40">
        <v>2128</v>
      </c>
      <c r="B2130" t="s">
        <v>6830</v>
      </c>
      <c r="C2130">
        <v>120</v>
      </c>
      <c r="D2130">
        <v>1972</v>
      </c>
      <c r="E2130">
        <v>1987</v>
      </c>
      <c r="F2130">
        <v>3</v>
      </c>
      <c r="H2130">
        <v>1</v>
      </c>
      <c r="J2130">
        <v>2</v>
      </c>
      <c r="K2130" t="s">
        <v>260</v>
      </c>
      <c r="L2130">
        <v>2</v>
      </c>
      <c r="M2130">
        <v>1</v>
      </c>
      <c r="N2130">
        <v>164</v>
      </c>
      <c r="O2130">
        <v>164</v>
      </c>
      <c r="P2130">
        <v>164</v>
      </c>
      <c r="Q2130">
        <v>0</v>
      </c>
      <c r="R2130">
        <v>0</v>
      </c>
      <c r="S2130" t="s">
        <v>6831</v>
      </c>
      <c r="T2130">
        <v>6710</v>
      </c>
      <c r="U2130" t="s">
        <v>327</v>
      </c>
      <c r="V2130" t="s">
        <v>327</v>
      </c>
      <c r="W2130" t="s">
        <v>569</v>
      </c>
      <c r="X2130">
        <v>2625</v>
      </c>
      <c r="Y2130" t="s">
        <v>244</v>
      </c>
      <c r="AA2130">
        <v>187</v>
      </c>
      <c r="AB2130" t="s">
        <v>6832</v>
      </c>
      <c r="AC2130" t="s">
        <v>6831</v>
      </c>
      <c r="AD2130">
        <v>5</v>
      </c>
      <c r="AE2130">
        <v>711130.33</v>
      </c>
      <c r="AF2130">
        <v>6171508.4699999997</v>
      </c>
    </row>
    <row r="2131" spans="1:32" x14ac:dyDescent="0.25">
      <c r="A2131" s="40">
        <v>2129</v>
      </c>
      <c r="B2131" t="s">
        <v>6833</v>
      </c>
      <c r="C2131">
        <v>120</v>
      </c>
      <c r="D2131">
        <v>1976</v>
      </c>
      <c r="E2131">
        <v>0</v>
      </c>
      <c r="F2131">
        <v>3</v>
      </c>
      <c r="H2131">
        <v>1</v>
      </c>
      <c r="J2131">
        <v>2</v>
      </c>
      <c r="K2131" t="s">
        <v>260</v>
      </c>
      <c r="L2131">
        <v>2</v>
      </c>
      <c r="M2131">
        <v>1</v>
      </c>
      <c r="N2131">
        <v>139</v>
      </c>
      <c r="O2131">
        <v>139</v>
      </c>
      <c r="P2131">
        <v>139</v>
      </c>
      <c r="Q2131">
        <v>0</v>
      </c>
      <c r="R2131">
        <v>0</v>
      </c>
      <c r="S2131" t="s">
        <v>6834</v>
      </c>
      <c r="T2131">
        <v>3941</v>
      </c>
      <c r="U2131" t="s">
        <v>6445</v>
      </c>
      <c r="V2131" t="s">
        <v>6445</v>
      </c>
      <c r="W2131" t="s">
        <v>569</v>
      </c>
      <c r="X2131">
        <v>2665</v>
      </c>
      <c r="Y2131" t="s">
        <v>257</v>
      </c>
      <c r="AA2131">
        <v>187</v>
      </c>
      <c r="AB2131" t="s">
        <v>6835</v>
      </c>
      <c r="AC2131" t="s">
        <v>6834</v>
      </c>
      <c r="AD2131">
        <v>5</v>
      </c>
      <c r="AE2131">
        <v>713006.46</v>
      </c>
      <c r="AF2131">
        <v>6168984.7999999998</v>
      </c>
    </row>
    <row r="2132" spans="1:32" x14ac:dyDescent="0.25">
      <c r="A2132" s="40">
        <v>2130</v>
      </c>
      <c r="B2132" t="s">
        <v>6836</v>
      </c>
      <c r="C2132">
        <v>120</v>
      </c>
      <c r="D2132">
        <v>1961</v>
      </c>
      <c r="E2132">
        <v>0</v>
      </c>
      <c r="F2132">
        <v>3</v>
      </c>
      <c r="H2132">
        <v>1</v>
      </c>
      <c r="J2132">
        <v>2</v>
      </c>
      <c r="K2132" t="s">
        <v>260</v>
      </c>
      <c r="M2132">
        <v>1</v>
      </c>
      <c r="N2132">
        <v>112</v>
      </c>
      <c r="O2132">
        <v>112</v>
      </c>
      <c r="P2132">
        <v>96</v>
      </c>
      <c r="Q2132">
        <v>0</v>
      </c>
      <c r="R2132">
        <v>0</v>
      </c>
      <c r="S2132" t="s">
        <v>6837</v>
      </c>
      <c r="T2132">
        <v>5539</v>
      </c>
      <c r="U2132" t="s">
        <v>6009</v>
      </c>
      <c r="V2132" t="s">
        <v>6009</v>
      </c>
      <c r="W2132" t="s">
        <v>487</v>
      </c>
      <c r="X2132">
        <v>2665</v>
      </c>
      <c r="Y2132" t="s">
        <v>257</v>
      </c>
      <c r="AA2132">
        <v>187</v>
      </c>
      <c r="AB2132" t="s">
        <v>6838</v>
      </c>
      <c r="AC2132" t="s">
        <v>6837</v>
      </c>
      <c r="AD2132">
        <v>5</v>
      </c>
      <c r="AE2132">
        <v>712149.6</v>
      </c>
      <c r="AF2132">
        <v>6169305.5800000001</v>
      </c>
    </row>
    <row r="2133" spans="1:32" x14ac:dyDescent="0.25">
      <c r="A2133" s="40">
        <v>2131</v>
      </c>
      <c r="B2133" t="s">
        <v>6839</v>
      </c>
      <c r="C2133">
        <v>120</v>
      </c>
      <c r="D2133">
        <v>1971</v>
      </c>
      <c r="E2133">
        <v>1988</v>
      </c>
      <c r="F2133">
        <v>3</v>
      </c>
      <c r="H2133">
        <v>1</v>
      </c>
      <c r="J2133">
        <v>2</v>
      </c>
      <c r="K2133" t="s">
        <v>260</v>
      </c>
      <c r="L2133">
        <v>2</v>
      </c>
      <c r="M2133">
        <v>1</v>
      </c>
      <c r="N2133">
        <v>191</v>
      </c>
      <c r="O2133">
        <v>191</v>
      </c>
      <c r="P2133">
        <v>171</v>
      </c>
      <c r="Q2133">
        <v>0</v>
      </c>
      <c r="R2133">
        <v>0</v>
      </c>
      <c r="S2133" t="s">
        <v>6840</v>
      </c>
      <c r="T2133">
        <v>6178</v>
      </c>
      <c r="U2133" t="s">
        <v>2647</v>
      </c>
      <c r="V2133" t="s">
        <v>2647</v>
      </c>
      <c r="W2133" t="s">
        <v>1971</v>
      </c>
      <c r="X2133">
        <v>2625</v>
      </c>
      <c r="Y2133" t="s">
        <v>244</v>
      </c>
      <c r="AA2133">
        <v>187</v>
      </c>
      <c r="AB2133" t="s">
        <v>6841</v>
      </c>
      <c r="AC2133" t="s">
        <v>6840</v>
      </c>
      <c r="AD2133">
        <v>5</v>
      </c>
      <c r="AE2133">
        <v>711562.98</v>
      </c>
      <c r="AF2133">
        <v>6172066.2599999998</v>
      </c>
    </row>
    <row r="2134" spans="1:32" x14ac:dyDescent="0.25">
      <c r="A2134" s="40">
        <v>2132</v>
      </c>
      <c r="B2134" t="s">
        <v>6842</v>
      </c>
      <c r="C2134">
        <v>120</v>
      </c>
      <c r="D2134">
        <v>1961</v>
      </c>
      <c r="E2134">
        <v>0</v>
      </c>
      <c r="F2134">
        <v>3</v>
      </c>
      <c r="H2134">
        <v>1</v>
      </c>
      <c r="J2134">
        <v>2</v>
      </c>
      <c r="K2134" t="s">
        <v>247</v>
      </c>
      <c r="M2134">
        <v>1</v>
      </c>
      <c r="N2134">
        <v>137</v>
      </c>
      <c r="O2134">
        <v>137</v>
      </c>
      <c r="P2134">
        <v>137</v>
      </c>
      <c r="Q2134">
        <v>0</v>
      </c>
      <c r="R2134">
        <v>0</v>
      </c>
      <c r="S2134" t="s">
        <v>6843</v>
      </c>
      <c r="T2134">
        <v>9480</v>
      </c>
      <c r="U2134" t="s">
        <v>5343</v>
      </c>
      <c r="V2134" t="s">
        <v>5343</v>
      </c>
      <c r="W2134" t="s">
        <v>1934</v>
      </c>
      <c r="X2134">
        <v>2625</v>
      </c>
      <c r="Y2134" t="s">
        <v>244</v>
      </c>
      <c r="AA2134">
        <v>187</v>
      </c>
      <c r="AB2134" t="s">
        <v>6844</v>
      </c>
      <c r="AC2134" t="s">
        <v>6843</v>
      </c>
      <c r="AD2134">
        <v>5</v>
      </c>
      <c r="AE2134">
        <v>711538.65</v>
      </c>
      <c r="AF2134">
        <v>6170493.9500000002</v>
      </c>
    </row>
    <row r="2135" spans="1:32" x14ac:dyDescent="0.25">
      <c r="A2135" s="40">
        <v>2133</v>
      </c>
      <c r="B2135" t="s">
        <v>6845</v>
      </c>
      <c r="C2135">
        <v>130</v>
      </c>
      <c r="D2135">
        <v>1967</v>
      </c>
      <c r="E2135">
        <v>1995</v>
      </c>
      <c r="F2135">
        <v>3</v>
      </c>
      <c r="H2135">
        <v>6</v>
      </c>
      <c r="J2135">
        <v>1</v>
      </c>
      <c r="K2135" t="s">
        <v>240</v>
      </c>
      <c r="L2135">
        <v>2</v>
      </c>
      <c r="M2135">
        <v>1</v>
      </c>
      <c r="N2135">
        <v>107</v>
      </c>
      <c r="O2135">
        <v>107</v>
      </c>
      <c r="P2135">
        <v>107</v>
      </c>
      <c r="Q2135">
        <v>0</v>
      </c>
      <c r="R2135">
        <v>0</v>
      </c>
      <c r="S2135" t="s">
        <v>6846</v>
      </c>
      <c r="T2135">
        <v>2449</v>
      </c>
      <c r="U2135" t="s">
        <v>312</v>
      </c>
      <c r="V2135" t="s">
        <v>312</v>
      </c>
      <c r="W2135" t="s">
        <v>352</v>
      </c>
      <c r="X2135">
        <v>2625</v>
      </c>
      <c r="Y2135" t="s">
        <v>244</v>
      </c>
      <c r="AA2135">
        <v>187</v>
      </c>
      <c r="AB2135" t="s">
        <v>6847</v>
      </c>
      <c r="AC2135" t="s">
        <v>6846</v>
      </c>
      <c r="AD2135">
        <v>5</v>
      </c>
      <c r="AE2135">
        <v>711461.66</v>
      </c>
      <c r="AF2135">
        <v>6171692.2300000004</v>
      </c>
    </row>
    <row r="2136" spans="1:32" x14ac:dyDescent="0.25">
      <c r="A2136" s="40">
        <v>2134</v>
      </c>
      <c r="B2136" t="s">
        <v>6848</v>
      </c>
      <c r="C2136">
        <v>130</v>
      </c>
      <c r="D2136">
        <v>1977</v>
      </c>
      <c r="E2136">
        <v>0</v>
      </c>
      <c r="F2136">
        <v>1</v>
      </c>
      <c r="H2136">
        <v>5</v>
      </c>
      <c r="J2136">
        <v>7</v>
      </c>
      <c r="K2136" t="s">
        <v>253</v>
      </c>
      <c r="M2136">
        <v>1</v>
      </c>
      <c r="N2136">
        <v>101</v>
      </c>
      <c r="O2136">
        <v>101</v>
      </c>
      <c r="P2136">
        <v>101</v>
      </c>
      <c r="Q2136">
        <v>0</v>
      </c>
      <c r="R2136">
        <v>0</v>
      </c>
      <c r="S2136" t="s">
        <v>6849</v>
      </c>
      <c r="T2136">
        <v>2556</v>
      </c>
      <c r="U2136" t="s">
        <v>317</v>
      </c>
      <c r="V2136" t="s">
        <v>317</v>
      </c>
      <c r="W2136" t="s">
        <v>1061</v>
      </c>
      <c r="X2136">
        <v>2625</v>
      </c>
      <c r="Y2136" t="s">
        <v>244</v>
      </c>
      <c r="AA2136">
        <v>187</v>
      </c>
      <c r="AB2136" t="s">
        <v>6850</v>
      </c>
      <c r="AC2136" t="s">
        <v>6849</v>
      </c>
      <c r="AD2136">
        <v>5</v>
      </c>
      <c r="AE2136">
        <v>711871.71</v>
      </c>
      <c r="AF2136">
        <v>6172470.6799999997</v>
      </c>
    </row>
    <row r="2137" spans="1:32" x14ac:dyDescent="0.25">
      <c r="A2137" s="40">
        <v>2135</v>
      </c>
      <c r="B2137" t="s">
        <v>6851</v>
      </c>
      <c r="C2137">
        <v>120</v>
      </c>
      <c r="D2137">
        <v>1994</v>
      </c>
      <c r="E2137">
        <v>0</v>
      </c>
      <c r="F2137">
        <v>4</v>
      </c>
      <c r="H2137">
        <v>1</v>
      </c>
      <c r="J2137">
        <v>2</v>
      </c>
      <c r="K2137" t="s">
        <v>260</v>
      </c>
      <c r="M2137">
        <v>1</v>
      </c>
      <c r="N2137">
        <v>136</v>
      </c>
      <c r="O2137">
        <v>136</v>
      </c>
      <c r="P2137">
        <v>136</v>
      </c>
      <c r="Q2137">
        <v>0</v>
      </c>
      <c r="R2137">
        <v>0</v>
      </c>
      <c r="S2137" t="s">
        <v>6852</v>
      </c>
      <c r="T2137">
        <v>3089</v>
      </c>
      <c r="U2137" t="s">
        <v>5469</v>
      </c>
      <c r="V2137" t="s">
        <v>5469</v>
      </c>
      <c r="W2137" t="s">
        <v>519</v>
      </c>
      <c r="X2137">
        <v>2665</v>
      </c>
      <c r="Y2137" t="s">
        <v>257</v>
      </c>
      <c r="AA2137">
        <v>187</v>
      </c>
      <c r="AB2137" t="s">
        <v>6853</v>
      </c>
      <c r="AC2137" t="s">
        <v>6852</v>
      </c>
      <c r="AD2137">
        <v>5</v>
      </c>
      <c r="AE2137">
        <v>713940.66</v>
      </c>
      <c r="AF2137">
        <v>6168965.9100000001</v>
      </c>
    </row>
    <row r="2138" spans="1:32" x14ac:dyDescent="0.25">
      <c r="A2138" s="40">
        <v>2136</v>
      </c>
      <c r="B2138" t="s">
        <v>6854</v>
      </c>
      <c r="C2138">
        <v>120</v>
      </c>
      <c r="D2138">
        <v>1973</v>
      </c>
      <c r="E2138">
        <v>0</v>
      </c>
      <c r="F2138">
        <v>3</v>
      </c>
      <c r="H2138">
        <v>1</v>
      </c>
      <c r="J2138">
        <v>7</v>
      </c>
      <c r="K2138" t="s">
        <v>253</v>
      </c>
      <c r="M2138">
        <v>1</v>
      </c>
      <c r="N2138">
        <v>165</v>
      </c>
      <c r="O2138">
        <v>165</v>
      </c>
      <c r="P2138">
        <v>165</v>
      </c>
      <c r="Q2138">
        <v>0</v>
      </c>
      <c r="R2138">
        <v>0</v>
      </c>
      <c r="S2138" t="s">
        <v>6855</v>
      </c>
      <c r="T2138">
        <v>4793</v>
      </c>
      <c r="U2138" t="s">
        <v>6284</v>
      </c>
      <c r="V2138" t="s">
        <v>6284</v>
      </c>
      <c r="W2138" t="s">
        <v>2140</v>
      </c>
      <c r="X2138">
        <v>2665</v>
      </c>
      <c r="Y2138" t="s">
        <v>257</v>
      </c>
      <c r="AA2138">
        <v>187</v>
      </c>
      <c r="AB2138" t="s">
        <v>6856</v>
      </c>
      <c r="AC2138" t="s">
        <v>6855</v>
      </c>
      <c r="AD2138">
        <v>5</v>
      </c>
      <c r="AE2138">
        <v>712445.86</v>
      </c>
      <c r="AF2138">
        <v>6169258.6299999999</v>
      </c>
    </row>
    <row r="2139" spans="1:32" x14ac:dyDescent="0.25">
      <c r="A2139" s="40">
        <v>2137</v>
      </c>
      <c r="B2139" t="s">
        <v>6857</v>
      </c>
      <c r="C2139">
        <v>120</v>
      </c>
      <c r="D2139">
        <v>1969</v>
      </c>
      <c r="E2139">
        <v>2012</v>
      </c>
      <c r="F2139">
        <v>5</v>
      </c>
      <c r="H2139">
        <v>1</v>
      </c>
      <c r="J2139">
        <v>2</v>
      </c>
      <c r="K2139" t="s">
        <v>260</v>
      </c>
      <c r="L2139">
        <v>2</v>
      </c>
      <c r="M2139">
        <v>1</v>
      </c>
      <c r="N2139">
        <v>204</v>
      </c>
      <c r="O2139">
        <v>204</v>
      </c>
      <c r="P2139">
        <v>141</v>
      </c>
      <c r="Q2139">
        <v>0</v>
      </c>
      <c r="R2139">
        <v>0</v>
      </c>
      <c r="S2139" t="s">
        <v>6858</v>
      </c>
      <c r="T2139">
        <v>6817</v>
      </c>
      <c r="U2139" t="s">
        <v>2427</v>
      </c>
      <c r="V2139" t="s">
        <v>2427</v>
      </c>
      <c r="W2139" t="s">
        <v>811</v>
      </c>
      <c r="X2139">
        <v>2665</v>
      </c>
      <c r="Y2139" t="s">
        <v>257</v>
      </c>
      <c r="AA2139">
        <v>187</v>
      </c>
      <c r="AB2139" t="s">
        <v>6859</v>
      </c>
      <c r="AC2139" t="s">
        <v>6858</v>
      </c>
      <c r="AD2139">
        <v>5</v>
      </c>
      <c r="AE2139">
        <v>712896.08</v>
      </c>
      <c r="AF2139">
        <v>6168749.4199999999</v>
      </c>
    </row>
    <row r="2140" spans="1:32" x14ac:dyDescent="0.25">
      <c r="A2140" s="40">
        <v>2138</v>
      </c>
      <c r="B2140" t="s">
        <v>6860</v>
      </c>
      <c r="C2140">
        <v>130</v>
      </c>
      <c r="D2140">
        <v>1967</v>
      </c>
      <c r="E2140">
        <v>1984</v>
      </c>
      <c r="F2140">
        <v>3</v>
      </c>
      <c r="H2140">
        <v>6</v>
      </c>
      <c r="J2140">
        <v>1</v>
      </c>
      <c r="K2140" t="s">
        <v>240</v>
      </c>
      <c r="M2140">
        <v>1</v>
      </c>
      <c r="N2140">
        <v>107</v>
      </c>
      <c r="O2140">
        <v>107</v>
      </c>
      <c r="P2140">
        <v>107</v>
      </c>
      <c r="Q2140">
        <v>0</v>
      </c>
      <c r="R2140">
        <v>0</v>
      </c>
      <c r="S2140" t="s">
        <v>6861</v>
      </c>
      <c r="T2140">
        <v>2449</v>
      </c>
      <c r="U2140" t="s">
        <v>312</v>
      </c>
      <c r="V2140" t="s">
        <v>312</v>
      </c>
      <c r="W2140" t="s">
        <v>707</v>
      </c>
      <c r="X2140">
        <v>2625</v>
      </c>
      <c r="Y2140" t="s">
        <v>244</v>
      </c>
      <c r="AA2140">
        <v>187</v>
      </c>
      <c r="AB2140" t="s">
        <v>6862</v>
      </c>
      <c r="AC2140" t="s">
        <v>6861</v>
      </c>
      <c r="AD2140">
        <v>5</v>
      </c>
      <c r="AE2140">
        <v>711446.45</v>
      </c>
      <c r="AF2140">
        <v>6171689.9800000004</v>
      </c>
    </row>
    <row r="2141" spans="1:32" x14ac:dyDescent="0.25">
      <c r="A2141" s="40">
        <v>2139</v>
      </c>
      <c r="B2141" t="s">
        <v>6863</v>
      </c>
      <c r="C2141">
        <v>130</v>
      </c>
      <c r="D2141">
        <v>2002</v>
      </c>
      <c r="E2141">
        <v>0</v>
      </c>
      <c r="F2141">
        <v>4</v>
      </c>
      <c r="H2141">
        <v>1</v>
      </c>
      <c r="J2141">
        <v>2</v>
      </c>
      <c r="K2141" t="s">
        <v>260</v>
      </c>
      <c r="L2141">
        <v>90</v>
      </c>
      <c r="M2141">
        <v>1</v>
      </c>
      <c r="N2141">
        <v>49</v>
      </c>
      <c r="O2141">
        <v>49</v>
      </c>
      <c r="P2141">
        <v>98</v>
      </c>
      <c r="Q2141">
        <v>0</v>
      </c>
      <c r="R2141">
        <v>0</v>
      </c>
      <c r="S2141" t="s">
        <v>6864</v>
      </c>
      <c r="T2141">
        <v>1171</v>
      </c>
      <c r="U2141" t="s">
        <v>6203</v>
      </c>
      <c r="V2141" t="s">
        <v>6203</v>
      </c>
      <c r="W2141" t="s">
        <v>295</v>
      </c>
      <c r="X2141">
        <v>2665</v>
      </c>
      <c r="Y2141" t="s">
        <v>257</v>
      </c>
      <c r="AA2141">
        <v>187</v>
      </c>
      <c r="AB2141" t="s">
        <v>6865</v>
      </c>
      <c r="AC2141" t="s">
        <v>6864</v>
      </c>
      <c r="AD2141">
        <v>5</v>
      </c>
      <c r="AE2141">
        <v>712606.66</v>
      </c>
      <c r="AF2141">
        <v>6169744.5899999999</v>
      </c>
    </row>
    <row r="2142" spans="1:32" x14ac:dyDescent="0.25">
      <c r="A2142" s="40">
        <v>2140</v>
      </c>
      <c r="B2142" t="s">
        <v>6866</v>
      </c>
      <c r="C2142">
        <v>130</v>
      </c>
      <c r="D2142">
        <v>1976</v>
      </c>
      <c r="E2142">
        <v>0</v>
      </c>
      <c r="F2142">
        <v>1</v>
      </c>
      <c r="H2142">
        <v>5</v>
      </c>
      <c r="J2142">
        <v>1</v>
      </c>
      <c r="K2142" t="s">
        <v>240</v>
      </c>
      <c r="M2142">
        <v>1</v>
      </c>
      <c r="N2142">
        <v>75</v>
      </c>
      <c r="O2142">
        <v>75</v>
      </c>
      <c r="P2142">
        <v>125</v>
      </c>
      <c r="Q2142">
        <v>0</v>
      </c>
      <c r="R2142">
        <v>0</v>
      </c>
      <c r="S2142" t="s">
        <v>6867</v>
      </c>
      <c r="T2142">
        <v>2556</v>
      </c>
      <c r="U2142" t="s">
        <v>317</v>
      </c>
      <c r="V2142" t="s">
        <v>317</v>
      </c>
      <c r="W2142" t="s">
        <v>328</v>
      </c>
      <c r="X2142">
        <v>2625</v>
      </c>
      <c r="Y2142" t="s">
        <v>244</v>
      </c>
      <c r="AA2142">
        <v>187</v>
      </c>
      <c r="AB2142" t="s">
        <v>6868</v>
      </c>
      <c r="AC2142" t="s">
        <v>6867</v>
      </c>
      <c r="AD2142">
        <v>5</v>
      </c>
      <c r="AE2142">
        <v>711820.3</v>
      </c>
      <c r="AF2142">
        <v>6172414.7999999998</v>
      </c>
    </row>
    <row r="2143" spans="1:32" x14ac:dyDescent="0.25">
      <c r="A2143" s="40">
        <v>2141</v>
      </c>
      <c r="B2143" t="s">
        <v>6869</v>
      </c>
      <c r="C2143">
        <v>120</v>
      </c>
      <c r="D2143">
        <v>1938</v>
      </c>
      <c r="E2143">
        <v>1995</v>
      </c>
      <c r="F2143">
        <v>5</v>
      </c>
      <c r="H2143">
        <v>1</v>
      </c>
      <c r="J2143">
        <v>2</v>
      </c>
      <c r="K2143" t="s">
        <v>260</v>
      </c>
      <c r="L2143">
        <v>2</v>
      </c>
      <c r="M2143">
        <v>1</v>
      </c>
      <c r="N2143">
        <v>106</v>
      </c>
      <c r="O2143">
        <v>106</v>
      </c>
      <c r="P2143">
        <v>193</v>
      </c>
      <c r="Q2143">
        <v>0</v>
      </c>
      <c r="R2143">
        <v>0</v>
      </c>
      <c r="S2143" t="s">
        <v>6870</v>
      </c>
      <c r="T2143">
        <v>5006</v>
      </c>
      <c r="U2143" t="s">
        <v>6871</v>
      </c>
      <c r="V2143" t="s">
        <v>6871</v>
      </c>
      <c r="W2143" t="s">
        <v>247</v>
      </c>
      <c r="X2143">
        <v>2665</v>
      </c>
      <c r="Y2143" t="s">
        <v>257</v>
      </c>
      <c r="AA2143">
        <v>187</v>
      </c>
      <c r="AB2143" t="s">
        <v>6872</v>
      </c>
      <c r="AC2143" t="s">
        <v>6870</v>
      </c>
      <c r="AD2143">
        <v>5</v>
      </c>
      <c r="AE2143">
        <v>713986.46</v>
      </c>
      <c r="AF2143">
        <v>6168766.8600000003</v>
      </c>
    </row>
    <row r="2144" spans="1:32" x14ac:dyDescent="0.25">
      <c r="A2144" s="40">
        <v>2142</v>
      </c>
      <c r="B2144" t="s">
        <v>6873</v>
      </c>
      <c r="C2144">
        <v>120</v>
      </c>
      <c r="D2144">
        <v>1976</v>
      </c>
      <c r="E2144">
        <v>0</v>
      </c>
      <c r="F2144">
        <v>3</v>
      </c>
      <c r="H2144">
        <v>1</v>
      </c>
      <c r="J2144">
        <v>2</v>
      </c>
      <c r="K2144" t="s">
        <v>260</v>
      </c>
      <c r="M2144">
        <v>1</v>
      </c>
      <c r="N2144">
        <v>86</v>
      </c>
      <c r="O2144">
        <v>86</v>
      </c>
      <c r="P2144">
        <v>152</v>
      </c>
      <c r="Q2144">
        <v>0</v>
      </c>
      <c r="R2144">
        <v>0</v>
      </c>
      <c r="S2144" t="s">
        <v>6874</v>
      </c>
      <c r="T2144">
        <v>7562</v>
      </c>
      <c r="U2144" t="s">
        <v>6710</v>
      </c>
      <c r="V2144" t="s">
        <v>6710</v>
      </c>
      <c r="W2144" t="s">
        <v>308</v>
      </c>
      <c r="X2144">
        <v>2665</v>
      </c>
      <c r="Y2144" t="s">
        <v>257</v>
      </c>
      <c r="AA2144">
        <v>187</v>
      </c>
      <c r="AB2144" t="s">
        <v>6875</v>
      </c>
      <c r="AC2144" t="s">
        <v>6874</v>
      </c>
      <c r="AD2144">
        <v>5</v>
      </c>
      <c r="AE2144">
        <v>713438.71999999997</v>
      </c>
      <c r="AF2144">
        <v>6168676.7199999997</v>
      </c>
    </row>
    <row r="2145" spans="1:32" x14ac:dyDescent="0.25">
      <c r="A2145" s="40">
        <v>2143</v>
      </c>
      <c r="B2145" t="s">
        <v>6876</v>
      </c>
      <c r="C2145">
        <v>130</v>
      </c>
      <c r="D2145">
        <v>1970</v>
      </c>
      <c r="E2145">
        <v>1984</v>
      </c>
      <c r="F2145">
        <v>3</v>
      </c>
      <c r="H2145">
        <v>6</v>
      </c>
      <c r="J2145">
        <v>1</v>
      </c>
      <c r="K2145" t="s">
        <v>240</v>
      </c>
      <c r="M2145">
        <v>1</v>
      </c>
      <c r="N2145">
        <v>107</v>
      </c>
      <c r="O2145">
        <v>107</v>
      </c>
      <c r="P2145">
        <v>107</v>
      </c>
      <c r="Q2145">
        <v>0</v>
      </c>
      <c r="R2145">
        <v>0</v>
      </c>
      <c r="S2145" t="s">
        <v>6877</v>
      </c>
      <c r="T2145">
        <v>7882</v>
      </c>
      <c r="U2145" t="s">
        <v>372</v>
      </c>
      <c r="V2145" t="s">
        <v>372</v>
      </c>
      <c r="W2145" t="s">
        <v>5770</v>
      </c>
      <c r="X2145">
        <v>2625</v>
      </c>
      <c r="Y2145" t="s">
        <v>244</v>
      </c>
      <c r="AA2145">
        <v>187</v>
      </c>
      <c r="AB2145" t="s">
        <v>6878</v>
      </c>
      <c r="AC2145" t="s">
        <v>6877</v>
      </c>
      <c r="AD2145">
        <v>5</v>
      </c>
      <c r="AE2145">
        <v>712031.57</v>
      </c>
      <c r="AF2145">
        <v>6171888.4800000004</v>
      </c>
    </row>
    <row r="2146" spans="1:32" x14ac:dyDescent="0.25">
      <c r="A2146" s="40">
        <v>2144</v>
      </c>
      <c r="B2146" t="s">
        <v>6879</v>
      </c>
      <c r="C2146">
        <v>130</v>
      </c>
      <c r="D2146">
        <v>1967</v>
      </c>
      <c r="E2146">
        <v>0</v>
      </c>
      <c r="F2146">
        <v>10</v>
      </c>
      <c r="H2146">
        <v>6</v>
      </c>
      <c r="J2146">
        <v>1</v>
      </c>
      <c r="K2146" t="s">
        <v>240</v>
      </c>
      <c r="L2146">
        <v>2</v>
      </c>
      <c r="M2146">
        <v>1</v>
      </c>
      <c r="N2146">
        <v>107</v>
      </c>
      <c r="O2146">
        <v>107</v>
      </c>
      <c r="P2146">
        <v>107</v>
      </c>
      <c r="Q2146">
        <v>0</v>
      </c>
      <c r="R2146">
        <v>0</v>
      </c>
      <c r="S2146" t="s">
        <v>6880</v>
      </c>
      <c r="T2146">
        <v>2449</v>
      </c>
      <c r="U2146" t="s">
        <v>312</v>
      </c>
      <c r="V2146" t="s">
        <v>312</v>
      </c>
      <c r="W2146" t="s">
        <v>385</v>
      </c>
      <c r="X2146">
        <v>2625</v>
      </c>
      <c r="Y2146" t="s">
        <v>244</v>
      </c>
      <c r="AA2146">
        <v>187</v>
      </c>
      <c r="AB2146" t="s">
        <v>6881</v>
      </c>
      <c r="AC2146" t="s">
        <v>6880</v>
      </c>
      <c r="AD2146">
        <v>5</v>
      </c>
      <c r="AE2146">
        <v>711470.56</v>
      </c>
      <c r="AF2146">
        <v>6171631.3499999996</v>
      </c>
    </row>
    <row r="2147" spans="1:32" x14ac:dyDescent="0.25">
      <c r="A2147" s="40">
        <v>2145</v>
      </c>
      <c r="B2147" t="s">
        <v>6882</v>
      </c>
      <c r="C2147">
        <v>120</v>
      </c>
      <c r="D2147">
        <v>1952</v>
      </c>
      <c r="E2147">
        <v>0</v>
      </c>
      <c r="F2147">
        <v>90</v>
      </c>
      <c r="H2147">
        <v>1</v>
      </c>
      <c r="J2147">
        <v>2</v>
      </c>
      <c r="K2147" t="s">
        <v>260</v>
      </c>
      <c r="M2147">
        <v>1</v>
      </c>
      <c r="N2147">
        <v>86</v>
      </c>
      <c r="O2147">
        <v>86</v>
      </c>
      <c r="P2147">
        <v>86</v>
      </c>
      <c r="Q2147">
        <v>0</v>
      </c>
      <c r="R2147">
        <v>0</v>
      </c>
      <c r="S2147" t="s">
        <v>6883</v>
      </c>
      <c r="T2147">
        <v>6750</v>
      </c>
      <c r="U2147" t="s">
        <v>4519</v>
      </c>
      <c r="V2147" t="s">
        <v>4519</v>
      </c>
      <c r="W2147" t="s">
        <v>558</v>
      </c>
      <c r="X2147">
        <v>2665</v>
      </c>
      <c r="Y2147" t="s">
        <v>257</v>
      </c>
      <c r="AA2147">
        <v>187</v>
      </c>
      <c r="AB2147" t="s">
        <v>6884</v>
      </c>
      <c r="AC2147" t="s">
        <v>6883</v>
      </c>
      <c r="AD2147">
        <v>5</v>
      </c>
      <c r="AE2147">
        <v>712477.62</v>
      </c>
      <c r="AF2147">
        <v>6168954.25</v>
      </c>
    </row>
    <row r="2148" spans="1:32" x14ac:dyDescent="0.25">
      <c r="A2148" s="40">
        <v>2146</v>
      </c>
      <c r="B2148" t="s">
        <v>6885</v>
      </c>
      <c r="C2148">
        <v>120</v>
      </c>
      <c r="D2148">
        <v>1980</v>
      </c>
      <c r="E2148">
        <v>0</v>
      </c>
      <c r="F2148">
        <v>5</v>
      </c>
      <c r="H2148">
        <v>1</v>
      </c>
      <c r="J2148">
        <v>2</v>
      </c>
      <c r="K2148" t="s">
        <v>260</v>
      </c>
      <c r="L2148">
        <v>2</v>
      </c>
      <c r="M2148">
        <v>1</v>
      </c>
      <c r="N2148">
        <v>128</v>
      </c>
      <c r="O2148">
        <v>128</v>
      </c>
      <c r="P2148">
        <v>218</v>
      </c>
      <c r="Q2148">
        <v>0</v>
      </c>
      <c r="R2148">
        <v>0</v>
      </c>
      <c r="S2148" t="s">
        <v>6886</v>
      </c>
      <c r="T2148">
        <v>6750</v>
      </c>
      <c r="U2148" t="s">
        <v>4519</v>
      </c>
      <c r="V2148" t="s">
        <v>4519</v>
      </c>
      <c r="W2148" t="s">
        <v>250</v>
      </c>
      <c r="X2148">
        <v>2665</v>
      </c>
      <c r="Y2148" t="s">
        <v>257</v>
      </c>
      <c r="AA2148">
        <v>187</v>
      </c>
      <c r="AB2148" t="s">
        <v>6887</v>
      </c>
      <c r="AC2148" t="s">
        <v>6886</v>
      </c>
      <c r="AD2148">
        <v>5</v>
      </c>
      <c r="AE2148">
        <v>712553.13</v>
      </c>
      <c r="AF2148">
        <v>6168904.1799999997</v>
      </c>
    </row>
    <row r="2149" spans="1:32" x14ac:dyDescent="0.25">
      <c r="A2149" s="40">
        <v>2147</v>
      </c>
      <c r="B2149" t="s">
        <v>6888</v>
      </c>
      <c r="C2149">
        <v>120</v>
      </c>
      <c r="D2149">
        <v>1984</v>
      </c>
      <c r="E2149">
        <v>0</v>
      </c>
      <c r="F2149">
        <v>4</v>
      </c>
      <c r="H2149">
        <v>1</v>
      </c>
      <c r="J2149">
        <v>7</v>
      </c>
      <c r="K2149" t="s">
        <v>253</v>
      </c>
      <c r="L2149">
        <v>2</v>
      </c>
      <c r="M2149">
        <v>1</v>
      </c>
      <c r="N2149">
        <v>107</v>
      </c>
      <c r="O2149">
        <v>107</v>
      </c>
      <c r="P2149">
        <v>107</v>
      </c>
      <c r="Q2149">
        <v>0</v>
      </c>
      <c r="R2149">
        <v>0</v>
      </c>
      <c r="S2149" t="s">
        <v>6889</v>
      </c>
      <c r="T2149">
        <v>8800</v>
      </c>
      <c r="U2149" t="s">
        <v>6455</v>
      </c>
      <c r="V2149" t="s">
        <v>6455</v>
      </c>
      <c r="W2149" t="s">
        <v>721</v>
      </c>
      <c r="X2149">
        <v>2665</v>
      </c>
      <c r="Y2149" t="s">
        <v>257</v>
      </c>
      <c r="AA2149">
        <v>187</v>
      </c>
      <c r="AB2149" t="s">
        <v>6890</v>
      </c>
      <c r="AC2149" t="s">
        <v>6889</v>
      </c>
      <c r="AD2149">
        <v>5</v>
      </c>
      <c r="AE2149">
        <v>713150.69</v>
      </c>
      <c r="AF2149">
        <v>6168630.8200000003</v>
      </c>
    </row>
    <row r="2150" spans="1:32" x14ac:dyDescent="0.25">
      <c r="A2150" s="40">
        <v>2148</v>
      </c>
      <c r="B2150" t="s">
        <v>6891</v>
      </c>
      <c r="C2150">
        <v>130</v>
      </c>
      <c r="D2150">
        <v>1978</v>
      </c>
      <c r="E2150">
        <v>0</v>
      </c>
      <c r="F2150">
        <v>4</v>
      </c>
      <c r="H2150">
        <v>1</v>
      </c>
      <c r="J2150">
        <v>1</v>
      </c>
      <c r="K2150" t="s">
        <v>240</v>
      </c>
      <c r="M2150">
        <v>1</v>
      </c>
      <c r="N2150">
        <v>61</v>
      </c>
      <c r="O2150">
        <v>61</v>
      </c>
      <c r="P2150">
        <v>109</v>
      </c>
      <c r="Q2150">
        <v>0</v>
      </c>
      <c r="R2150">
        <v>0</v>
      </c>
      <c r="S2150" t="s">
        <v>6892</v>
      </c>
      <c r="T2150">
        <v>7380</v>
      </c>
      <c r="U2150" t="s">
        <v>5196</v>
      </c>
      <c r="V2150" t="s">
        <v>5196</v>
      </c>
      <c r="W2150" t="s">
        <v>272</v>
      </c>
      <c r="X2150">
        <v>2665</v>
      </c>
      <c r="Y2150" t="s">
        <v>257</v>
      </c>
      <c r="AA2150">
        <v>187</v>
      </c>
      <c r="AB2150" t="s">
        <v>6893</v>
      </c>
      <c r="AC2150" t="s">
        <v>6892</v>
      </c>
      <c r="AD2150">
        <v>5</v>
      </c>
      <c r="AE2150">
        <v>713709.91</v>
      </c>
      <c r="AF2150">
        <v>6169615.1900000004</v>
      </c>
    </row>
    <row r="2151" spans="1:32" x14ac:dyDescent="0.25">
      <c r="A2151" s="40">
        <v>2149</v>
      </c>
      <c r="B2151" t="s">
        <v>6894</v>
      </c>
      <c r="C2151">
        <v>120</v>
      </c>
      <c r="D2151">
        <v>1970</v>
      </c>
      <c r="E2151">
        <v>0</v>
      </c>
      <c r="F2151">
        <v>3</v>
      </c>
      <c r="H2151">
        <v>1</v>
      </c>
      <c r="J2151">
        <v>5</v>
      </c>
      <c r="K2151" t="s">
        <v>253</v>
      </c>
      <c r="L2151">
        <v>5</v>
      </c>
      <c r="M2151">
        <v>1</v>
      </c>
      <c r="N2151">
        <v>154</v>
      </c>
      <c r="O2151">
        <v>154</v>
      </c>
      <c r="P2151">
        <v>144</v>
      </c>
      <c r="Q2151">
        <v>10</v>
      </c>
      <c r="R2151">
        <v>0</v>
      </c>
      <c r="S2151" t="s">
        <v>6895</v>
      </c>
      <c r="T2151">
        <v>7882</v>
      </c>
      <c r="U2151" t="s">
        <v>372</v>
      </c>
      <c r="V2151" t="s">
        <v>372</v>
      </c>
      <c r="W2151" t="s">
        <v>1109</v>
      </c>
      <c r="X2151">
        <v>2625</v>
      </c>
      <c r="Y2151" t="s">
        <v>244</v>
      </c>
      <c r="AA2151">
        <v>187</v>
      </c>
      <c r="AB2151" t="s">
        <v>6896</v>
      </c>
      <c r="AC2151" t="s">
        <v>6895</v>
      </c>
      <c r="AD2151">
        <v>5</v>
      </c>
      <c r="AE2151">
        <v>712009.85</v>
      </c>
      <c r="AF2151">
        <v>6171818.3700000001</v>
      </c>
    </row>
    <row r="2152" spans="1:32" x14ac:dyDescent="0.25">
      <c r="A2152" s="40">
        <v>2150</v>
      </c>
      <c r="B2152" t="s">
        <v>6897</v>
      </c>
      <c r="C2152">
        <v>130</v>
      </c>
      <c r="D2152">
        <v>1978</v>
      </c>
      <c r="E2152">
        <v>0</v>
      </c>
      <c r="F2152">
        <v>4</v>
      </c>
      <c r="H2152">
        <v>1</v>
      </c>
      <c r="J2152">
        <v>1</v>
      </c>
      <c r="K2152" t="s">
        <v>240</v>
      </c>
      <c r="M2152">
        <v>1</v>
      </c>
      <c r="N2152">
        <v>61</v>
      </c>
      <c r="O2152">
        <v>61</v>
      </c>
      <c r="P2152">
        <v>109</v>
      </c>
      <c r="Q2152">
        <v>0</v>
      </c>
      <c r="R2152">
        <v>0</v>
      </c>
      <c r="S2152" t="s">
        <v>6898</v>
      </c>
      <c r="T2152">
        <v>3875</v>
      </c>
      <c r="U2152" t="s">
        <v>4412</v>
      </c>
      <c r="V2152" t="s">
        <v>4412</v>
      </c>
      <c r="W2152" t="s">
        <v>498</v>
      </c>
      <c r="X2152">
        <v>2665</v>
      </c>
      <c r="Y2152" t="s">
        <v>257</v>
      </c>
      <c r="AA2152">
        <v>187</v>
      </c>
      <c r="AB2152" t="s">
        <v>6899</v>
      </c>
      <c r="AC2152" t="s">
        <v>6898</v>
      </c>
      <c r="AD2152">
        <v>5</v>
      </c>
      <c r="AE2152">
        <v>713528.3</v>
      </c>
      <c r="AF2152">
        <v>6169665.4199999999</v>
      </c>
    </row>
    <row r="2153" spans="1:32" x14ac:dyDescent="0.25">
      <c r="A2153" s="40">
        <v>2151</v>
      </c>
      <c r="B2153" t="s">
        <v>6900</v>
      </c>
      <c r="C2153">
        <v>120</v>
      </c>
      <c r="D2153">
        <v>1977</v>
      </c>
      <c r="E2153">
        <v>0</v>
      </c>
      <c r="F2153">
        <v>5</v>
      </c>
      <c r="H2153">
        <v>1</v>
      </c>
      <c r="J2153">
        <v>7</v>
      </c>
      <c r="K2153" t="s">
        <v>253</v>
      </c>
      <c r="L2153">
        <v>2</v>
      </c>
      <c r="M2153">
        <v>1</v>
      </c>
      <c r="N2153">
        <v>158</v>
      </c>
      <c r="O2153">
        <v>158</v>
      </c>
      <c r="P2153">
        <v>158</v>
      </c>
      <c r="Q2153">
        <v>0</v>
      </c>
      <c r="R2153">
        <v>0</v>
      </c>
      <c r="S2153" t="s">
        <v>6901</v>
      </c>
      <c r="T2153">
        <v>5539</v>
      </c>
      <c r="U2153" t="s">
        <v>6009</v>
      </c>
      <c r="V2153" t="s">
        <v>6009</v>
      </c>
      <c r="W2153" t="s">
        <v>337</v>
      </c>
      <c r="X2153">
        <v>2665</v>
      </c>
      <c r="Y2153" t="s">
        <v>257</v>
      </c>
      <c r="AA2153">
        <v>187</v>
      </c>
      <c r="AB2153" t="s">
        <v>6902</v>
      </c>
      <c r="AC2153" t="s">
        <v>6901</v>
      </c>
      <c r="AD2153">
        <v>5</v>
      </c>
      <c r="AE2153">
        <v>712276.19</v>
      </c>
      <c r="AF2153">
        <v>6169345.3200000003</v>
      </c>
    </row>
    <row r="2154" spans="1:32" x14ac:dyDescent="0.25">
      <c r="A2154" s="40">
        <v>2152</v>
      </c>
      <c r="B2154" t="s">
        <v>6903</v>
      </c>
      <c r="C2154">
        <v>120</v>
      </c>
      <c r="D2154">
        <v>1972</v>
      </c>
      <c r="E2154">
        <v>0</v>
      </c>
      <c r="F2154">
        <v>3</v>
      </c>
      <c r="H2154">
        <v>1</v>
      </c>
      <c r="J2154">
        <v>2</v>
      </c>
      <c r="K2154" t="s">
        <v>260</v>
      </c>
      <c r="L2154">
        <v>90</v>
      </c>
      <c r="M2154">
        <v>1</v>
      </c>
      <c r="N2154">
        <v>145</v>
      </c>
      <c r="O2154">
        <v>145</v>
      </c>
      <c r="P2154">
        <v>145</v>
      </c>
      <c r="Q2154">
        <v>0</v>
      </c>
      <c r="R2154">
        <v>0</v>
      </c>
      <c r="S2154" t="s">
        <v>6904</v>
      </c>
      <c r="T2154">
        <v>6178</v>
      </c>
      <c r="U2154" t="s">
        <v>2647</v>
      </c>
      <c r="V2154" t="s">
        <v>2647</v>
      </c>
      <c r="W2154" t="s">
        <v>1061</v>
      </c>
      <c r="X2154">
        <v>2625</v>
      </c>
      <c r="Y2154" t="s">
        <v>244</v>
      </c>
      <c r="AA2154">
        <v>187</v>
      </c>
      <c r="AB2154" t="s">
        <v>6905</v>
      </c>
      <c r="AC2154" t="s">
        <v>6904</v>
      </c>
      <c r="AD2154">
        <v>5</v>
      </c>
      <c r="AE2154">
        <v>711602.36</v>
      </c>
      <c r="AF2154">
        <v>6172033.9699999997</v>
      </c>
    </row>
    <row r="2155" spans="1:32" x14ac:dyDescent="0.25">
      <c r="A2155" s="40">
        <v>2153</v>
      </c>
      <c r="B2155" t="s">
        <v>6906</v>
      </c>
      <c r="C2155">
        <v>130</v>
      </c>
      <c r="D2155">
        <v>1977</v>
      </c>
      <c r="E2155">
        <v>0</v>
      </c>
      <c r="F2155">
        <v>1</v>
      </c>
      <c r="H2155">
        <v>5</v>
      </c>
      <c r="J2155">
        <v>7</v>
      </c>
      <c r="K2155" t="s">
        <v>253</v>
      </c>
      <c r="M2155">
        <v>1</v>
      </c>
      <c r="N2155">
        <v>129</v>
      </c>
      <c r="O2155">
        <v>129</v>
      </c>
      <c r="P2155">
        <v>129</v>
      </c>
      <c r="Q2155">
        <v>0</v>
      </c>
      <c r="R2155">
        <v>0</v>
      </c>
      <c r="S2155" t="s">
        <v>6907</v>
      </c>
      <c r="T2155">
        <v>2556</v>
      </c>
      <c r="U2155" t="s">
        <v>317</v>
      </c>
      <c r="V2155" t="s">
        <v>317</v>
      </c>
      <c r="W2155" t="s">
        <v>1677</v>
      </c>
      <c r="X2155">
        <v>2625</v>
      </c>
      <c r="Y2155" t="s">
        <v>244</v>
      </c>
      <c r="AA2155">
        <v>187</v>
      </c>
      <c r="AB2155" t="s">
        <v>6908</v>
      </c>
      <c r="AC2155" t="s">
        <v>6907</v>
      </c>
      <c r="AD2155">
        <v>5</v>
      </c>
      <c r="AE2155">
        <v>711923.25</v>
      </c>
      <c r="AF2155">
        <v>6172371.3099999996</v>
      </c>
    </row>
    <row r="2156" spans="1:32" x14ac:dyDescent="0.25">
      <c r="A2156" s="40">
        <v>2154</v>
      </c>
      <c r="B2156" t="s">
        <v>6909</v>
      </c>
      <c r="C2156">
        <v>120</v>
      </c>
      <c r="D2156">
        <v>1968</v>
      </c>
      <c r="E2156">
        <v>0</v>
      </c>
      <c r="F2156">
        <v>4</v>
      </c>
      <c r="H2156">
        <v>1</v>
      </c>
      <c r="J2156">
        <v>7</v>
      </c>
      <c r="K2156" t="s">
        <v>253</v>
      </c>
      <c r="L2156">
        <v>2</v>
      </c>
      <c r="M2156">
        <v>1</v>
      </c>
      <c r="N2156">
        <v>135</v>
      </c>
      <c r="O2156">
        <v>135</v>
      </c>
      <c r="P2156">
        <v>135</v>
      </c>
      <c r="Q2156">
        <v>0</v>
      </c>
      <c r="R2156">
        <v>0</v>
      </c>
      <c r="S2156" t="s">
        <v>6910</v>
      </c>
      <c r="T2156">
        <v>3089</v>
      </c>
      <c r="U2156" t="s">
        <v>5469</v>
      </c>
      <c r="V2156" t="s">
        <v>5469</v>
      </c>
      <c r="W2156" t="s">
        <v>558</v>
      </c>
      <c r="X2156">
        <v>2665</v>
      </c>
      <c r="Y2156" t="s">
        <v>257</v>
      </c>
      <c r="AA2156">
        <v>187</v>
      </c>
      <c r="AB2156" t="s">
        <v>6911</v>
      </c>
      <c r="AC2156" t="s">
        <v>6910</v>
      </c>
      <c r="AD2156">
        <v>5</v>
      </c>
      <c r="AE2156">
        <v>714040.59</v>
      </c>
      <c r="AF2156">
        <v>6169027.4900000002</v>
      </c>
    </row>
    <row r="2157" spans="1:32" x14ac:dyDescent="0.25">
      <c r="A2157" s="40">
        <v>2155</v>
      </c>
      <c r="B2157" t="s">
        <v>6912</v>
      </c>
      <c r="C2157">
        <v>120</v>
      </c>
      <c r="D2157">
        <v>1970</v>
      </c>
      <c r="E2157">
        <v>0</v>
      </c>
      <c r="F2157">
        <v>3</v>
      </c>
      <c r="H2157">
        <v>1</v>
      </c>
      <c r="J2157">
        <v>2</v>
      </c>
      <c r="K2157" t="s">
        <v>260</v>
      </c>
      <c r="M2157">
        <v>1</v>
      </c>
      <c r="N2157">
        <v>157</v>
      </c>
      <c r="O2157">
        <v>157</v>
      </c>
      <c r="P2157">
        <v>136</v>
      </c>
      <c r="Q2157">
        <v>0</v>
      </c>
      <c r="R2157">
        <v>0</v>
      </c>
      <c r="S2157" t="s">
        <v>6913</v>
      </c>
      <c r="T2157">
        <v>4793</v>
      </c>
      <c r="U2157" t="s">
        <v>6284</v>
      </c>
      <c r="V2157" t="s">
        <v>6284</v>
      </c>
      <c r="W2157" t="s">
        <v>732</v>
      </c>
      <c r="X2157">
        <v>2665</v>
      </c>
      <c r="Y2157" t="s">
        <v>257</v>
      </c>
      <c r="AA2157">
        <v>187</v>
      </c>
      <c r="AB2157" t="s">
        <v>6914</v>
      </c>
      <c r="AC2157" t="s">
        <v>6913</v>
      </c>
      <c r="AD2157">
        <v>5</v>
      </c>
      <c r="AE2157">
        <v>712299.62</v>
      </c>
      <c r="AF2157">
        <v>6169241.1100000003</v>
      </c>
    </row>
    <row r="2158" spans="1:32" x14ac:dyDescent="0.25">
      <c r="A2158" s="40">
        <v>2156</v>
      </c>
      <c r="B2158" t="s">
        <v>6915</v>
      </c>
      <c r="C2158">
        <v>130</v>
      </c>
      <c r="D2158">
        <v>2002</v>
      </c>
      <c r="E2158">
        <v>0</v>
      </c>
      <c r="F2158">
        <v>4</v>
      </c>
      <c r="H2158">
        <v>1</v>
      </c>
      <c r="J2158">
        <v>2</v>
      </c>
      <c r="K2158" t="s">
        <v>260</v>
      </c>
      <c r="L2158">
        <v>90</v>
      </c>
      <c r="M2158">
        <v>1</v>
      </c>
      <c r="N2158">
        <v>49</v>
      </c>
      <c r="O2158">
        <v>49</v>
      </c>
      <c r="P2158">
        <v>98</v>
      </c>
      <c r="Q2158">
        <v>0</v>
      </c>
      <c r="R2158">
        <v>0</v>
      </c>
      <c r="S2158" t="s">
        <v>6916</v>
      </c>
      <c r="T2158">
        <v>1171</v>
      </c>
      <c r="U2158" t="s">
        <v>6203</v>
      </c>
      <c r="V2158" t="s">
        <v>6203</v>
      </c>
      <c r="W2158" t="s">
        <v>1270</v>
      </c>
      <c r="X2158">
        <v>2665</v>
      </c>
      <c r="Y2158" t="s">
        <v>257</v>
      </c>
      <c r="AA2158">
        <v>187</v>
      </c>
      <c r="AB2158" t="s">
        <v>6917</v>
      </c>
      <c r="AC2158" t="s">
        <v>6916</v>
      </c>
      <c r="AD2158">
        <v>5</v>
      </c>
      <c r="AE2158">
        <v>712619.53</v>
      </c>
      <c r="AF2158">
        <v>6169754.2599999998</v>
      </c>
    </row>
    <row r="2159" spans="1:32" x14ac:dyDescent="0.25">
      <c r="A2159" s="40">
        <v>2157</v>
      </c>
      <c r="B2159" t="s">
        <v>6918</v>
      </c>
      <c r="C2159">
        <v>130</v>
      </c>
      <c r="D2159">
        <v>1977</v>
      </c>
      <c r="E2159">
        <v>0</v>
      </c>
      <c r="F2159">
        <v>1</v>
      </c>
      <c r="H2159">
        <v>5</v>
      </c>
      <c r="J2159">
        <v>1</v>
      </c>
      <c r="K2159" t="s">
        <v>240</v>
      </c>
      <c r="L2159">
        <v>0</v>
      </c>
      <c r="M2159">
        <v>1</v>
      </c>
      <c r="N2159">
        <v>101</v>
      </c>
      <c r="O2159">
        <v>101</v>
      </c>
      <c r="P2159">
        <v>101</v>
      </c>
      <c r="Q2159">
        <v>0</v>
      </c>
      <c r="R2159">
        <v>0</v>
      </c>
      <c r="S2159" t="s">
        <v>6919</v>
      </c>
      <c r="T2159">
        <v>2556</v>
      </c>
      <c r="U2159" t="s">
        <v>317</v>
      </c>
      <c r="V2159" t="s">
        <v>317</v>
      </c>
      <c r="W2159" t="s">
        <v>987</v>
      </c>
      <c r="X2159">
        <v>2625</v>
      </c>
      <c r="Y2159" t="s">
        <v>244</v>
      </c>
      <c r="AA2159">
        <v>187</v>
      </c>
      <c r="AB2159" t="s">
        <v>6920</v>
      </c>
      <c r="AC2159" t="s">
        <v>6919</v>
      </c>
      <c r="AD2159">
        <v>5</v>
      </c>
      <c r="AE2159">
        <v>711848.71</v>
      </c>
      <c r="AF2159">
        <v>6172380.2599999998</v>
      </c>
    </row>
    <row r="2160" spans="1:32" x14ac:dyDescent="0.25">
      <c r="A2160" s="40">
        <v>2158</v>
      </c>
      <c r="B2160" t="s">
        <v>6921</v>
      </c>
      <c r="C2160">
        <v>120</v>
      </c>
      <c r="D2160">
        <v>1967</v>
      </c>
      <c r="E2160">
        <v>0</v>
      </c>
      <c r="F2160">
        <v>4</v>
      </c>
      <c r="H2160">
        <v>1</v>
      </c>
      <c r="J2160">
        <v>2</v>
      </c>
      <c r="K2160" t="s">
        <v>260</v>
      </c>
      <c r="L2160">
        <v>2</v>
      </c>
      <c r="M2160">
        <v>1</v>
      </c>
      <c r="N2160">
        <v>135</v>
      </c>
      <c r="O2160">
        <v>135</v>
      </c>
      <c r="P2160">
        <v>135</v>
      </c>
      <c r="Q2160">
        <v>0</v>
      </c>
      <c r="R2160">
        <v>0</v>
      </c>
      <c r="S2160" t="s">
        <v>6922</v>
      </c>
      <c r="T2160">
        <v>3089</v>
      </c>
      <c r="U2160" t="s">
        <v>5469</v>
      </c>
      <c r="V2160" t="s">
        <v>5469</v>
      </c>
      <c r="W2160" t="s">
        <v>565</v>
      </c>
      <c r="X2160">
        <v>2665</v>
      </c>
      <c r="Y2160" t="s">
        <v>257</v>
      </c>
      <c r="AA2160">
        <v>187</v>
      </c>
      <c r="AB2160" t="s">
        <v>6923</v>
      </c>
      <c r="AC2160" t="s">
        <v>6922</v>
      </c>
      <c r="AD2160">
        <v>5</v>
      </c>
      <c r="AE2160">
        <v>714092.14</v>
      </c>
      <c r="AF2160">
        <v>6169000.3799999999</v>
      </c>
    </row>
    <row r="2161" spans="1:32" x14ac:dyDescent="0.25">
      <c r="A2161" s="40">
        <v>2159</v>
      </c>
      <c r="B2161" t="s">
        <v>6924</v>
      </c>
      <c r="C2161">
        <v>120</v>
      </c>
      <c r="D2161">
        <v>2004</v>
      </c>
      <c r="E2161">
        <v>0</v>
      </c>
      <c r="F2161">
        <v>4</v>
      </c>
      <c r="H2161">
        <v>5</v>
      </c>
      <c r="J2161">
        <v>2</v>
      </c>
      <c r="K2161" t="s">
        <v>260</v>
      </c>
      <c r="L2161">
        <v>90</v>
      </c>
      <c r="M2161">
        <v>1</v>
      </c>
      <c r="N2161">
        <v>143</v>
      </c>
      <c r="O2161">
        <v>143</v>
      </c>
      <c r="P2161">
        <v>143</v>
      </c>
      <c r="Q2161">
        <v>0</v>
      </c>
      <c r="R2161">
        <v>0</v>
      </c>
      <c r="S2161" t="s">
        <v>6925</v>
      </c>
      <c r="T2161">
        <v>4793</v>
      </c>
      <c r="U2161" t="s">
        <v>6284</v>
      </c>
      <c r="V2161" t="s">
        <v>6284</v>
      </c>
      <c r="W2161" t="s">
        <v>299</v>
      </c>
      <c r="X2161">
        <v>2665</v>
      </c>
      <c r="Y2161" t="s">
        <v>257</v>
      </c>
      <c r="AA2161">
        <v>187</v>
      </c>
      <c r="AB2161" t="s">
        <v>6926</v>
      </c>
      <c r="AC2161" t="s">
        <v>6925</v>
      </c>
      <c r="AD2161">
        <v>5</v>
      </c>
      <c r="AE2161">
        <v>712227.04</v>
      </c>
      <c r="AF2161">
        <v>6169245.5999999996</v>
      </c>
    </row>
    <row r="2162" spans="1:32" x14ac:dyDescent="0.25">
      <c r="A2162" s="40">
        <v>2160</v>
      </c>
      <c r="B2162" t="s">
        <v>6927</v>
      </c>
      <c r="C2162">
        <v>130</v>
      </c>
      <c r="D2162">
        <v>1970</v>
      </c>
      <c r="E2162">
        <v>0</v>
      </c>
      <c r="F2162">
        <v>10</v>
      </c>
      <c r="H2162">
        <v>6</v>
      </c>
      <c r="J2162">
        <v>1</v>
      </c>
      <c r="K2162" t="s">
        <v>240</v>
      </c>
      <c r="M2162">
        <v>1</v>
      </c>
      <c r="N2162">
        <v>107</v>
      </c>
      <c r="O2162">
        <v>107</v>
      </c>
      <c r="P2162">
        <v>107</v>
      </c>
      <c r="Q2162">
        <v>0</v>
      </c>
      <c r="R2162">
        <v>0</v>
      </c>
      <c r="S2162" t="s">
        <v>6928</v>
      </c>
      <c r="T2162">
        <v>7882</v>
      </c>
      <c r="U2162" t="s">
        <v>372</v>
      </c>
      <c r="V2162" t="s">
        <v>372</v>
      </c>
      <c r="W2162" t="s">
        <v>1753</v>
      </c>
      <c r="X2162">
        <v>2625</v>
      </c>
      <c r="Y2162" t="s">
        <v>244</v>
      </c>
      <c r="AA2162">
        <v>187</v>
      </c>
      <c r="AB2162" t="s">
        <v>6929</v>
      </c>
      <c r="AC2162" t="s">
        <v>6928</v>
      </c>
      <c r="AD2162">
        <v>5</v>
      </c>
      <c r="AE2162">
        <v>711982.52</v>
      </c>
      <c r="AF2162">
        <v>6171862.8099999996</v>
      </c>
    </row>
    <row r="2163" spans="1:32" x14ac:dyDescent="0.25">
      <c r="A2163" s="40">
        <v>2161</v>
      </c>
      <c r="B2163" t="s">
        <v>6930</v>
      </c>
      <c r="C2163">
        <v>130</v>
      </c>
      <c r="D2163">
        <v>1967</v>
      </c>
      <c r="E2163">
        <v>0</v>
      </c>
      <c r="F2163">
        <v>10</v>
      </c>
      <c r="H2163">
        <v>6</v>
      </c>
      <c r="J2163">
        <v>1</v>
      </c>
      <c r="K2163" t="s">
        <v>240</v>
      </c>
      <c r="M2163">
        <v>1</v>
      </c>
      <c r="N2163">
        <v>107</v>
      </c>
      <c r="O2163">
        <v>107</v>
      </c>
      <c r="P2163">
        <v>107</v>
      </c>
      <c r="Q2163">
        <v>0</v>
      </c>
      <c r="R2163">
        <v>0</v>
      </c>
      <c r="S2163" t="s">
        <v>6931</v>
      </c>
      <c r="T2163">
        <v>2449</v>
      </c>
      <c r="U2163" t="s">
        <v>312</v>
      </c>
      <c r="V2163" t="s">
        <v>312</v>
      </c>
      <c r="W2163" t="s">
        <v>441</v>
      </c>
      <c r="X2163">
        <v>2625</v>
      </c>
      <c r="Y2163" t="s">
        <v>244</v>
      </c>
      <c r="AA2163">
        <v>187</v>
      </c>
      <c r="AB2163" t="s">
        <v>6932</v>
      </c>
      <c r="AC2163" t="s">
        <v>6931</v>
      </c>
      <c r="AD2163">
        <v>5</v>
      </c>
      <c r="AE2163">
        <v>711393.28000000003</v>
      </c>
      <c r="AF2163">
        <v>6171544.6299999999</v>
      </c>
    </row>
    <row r="2164" spans="1:32" x14ac:dyDescent="0.25">
      <c r="A2164" s="40">
        <v>2162</v>
      </c>
      <c r="B2164" t="s">
        <v>6933</v>
      </c>
      <c r="C2164">
        <v>120</v>
      </c>
      <c r="D2164">
        <v>1961</v>
      </c>
      <c r="E2164">
        <v>1984</v>
      </c>
      <c r="F2164">
        <v>3</v>
      </c>
      <c r="H2164">
        <v>2</v>
      </c>
      <c r="J2164">
        <v>2</v>
      </c>
      <c r="K2164" t="s">
        <v>260</v>
      </c>
      <c r="L2164">
        <v>2</v>
      </c>
      <c r="M2164">
        <v>1</v>
      </c>
      <c r="N2164">
        <v>131</v>
      </c>
      <c r="O2164">
        <v>131</v>
      </c>
      <c r="P2164">
        <v>131</v>
      </c>
      <c r="Q2164">
        <v>0</v>
      </c>
      <c r="R2164">
        <v>0</v>
      </c>
      <c r="S2164" t="s">
        <v>6934</v>
      </c>
      <c r="T2164">
        <v>639</v>
      </c>
      <c r="U2164" t="s">
        <v>6935</v>
      </c>
      <c r="V2164" t="s">
        <v>6935</v>
      </c>
      <c r="W2164" t="s">
        <v>413</v>
      </c>
      <c r="X2164">
        <v>2665</v>
      </c>
      <c r="Y2164" t="s">
        <v>257</v>
      </c>
      <c r="AA2164">
        <v>187</v>
      </c>
      <c r="AB2164" t="s">
        <v>6936</v>
      </c>
      <c r="AC2164" t="s">
        <v>6934</v>
      </c>
      <c r="AD2164">
        <v>5</v>
      </c>
      <c r="AE2164">
        <v>712877.67</v>
      </c>
      <c r="AF2164">
        <v>6169214.8899999997</v>
      </c>
    </row>
    <row r="2165" spans="1:32" x14ac:dyDescent="0.25">
      <c r="A2165" s="40">
        <v>2163</v>
      </c>
      <c r="B2165" t="s">
        <v>6937</v>
      </c>
      <c r="C2165">
        <v>130</v>
      </c>
      <c r="D2165">
        <v>2002</v>
      </c>
      <c r="E2165">
        <v>0</v>
      </c>
      <c r="F2165">
        <v>4</v>
      </c>
      <c r="H2165">
        <v>1</v>
      </c>
      <c r="J2165">
        <v>2</v>
      </c>
      <c r="K2165" t="s">
        <v>260</v>
      </c>
      <c r="L2165">
        <v>90</v>
      </c>
      <c r="M2165">
        <v>1</v>
      </c>
      <c r="N2165">
        <v>50</v>
      </c>
      <c r="O2165">
        <v>50</v>
      </c>
      <c r="P2165">
        <v>100</v>
      </c>
      <c r="Q2165">
        <v>0</v>
      </c>
      <c r="R2165">
        <v>0</v>
      </c>
      <c r="S2165" t="s">
        <v>6938</v>
      </c>
      <c r="T2165">
        <v>1171</v>
      </c>
      <c r="U2165" t="s">
        <v>6203</v>
      </c>
      <c r="V2165" t="s">
        <v>6203</v>
      </c>
      <c r="W2165" t="s">
        <v>473</v>
      </c>
      <c r="X2165">
        <v>2665</v>
      </c>
      <c r="Y2165" t="s">
        <v>257</v>
      </c>
      <c r="AA2165">
        <v>187</v>
      </c>
      <c r="AB2165" t="s">
        <v>6939</v>
      </c>
      <c r="AC2165" t="s">
        <v>6938</v>
      </c>
      <c r="AD2165">
        <v>5</v>
      </c>
      <c r="AE2165">
        <v>712617.86</v>
      </c>
      <c r="AF2165">
        <v>6169748.7599999998</v>
      </c>
    </row>
    <row r="2166" spans="1:32" x14ac:dyDescent="0.25">
      <c r="A2166" s="40">
        <v>2164</v>
      </c>
      <c r="B2166" t="s">
        <v>6940</v>
      </c>
      <c r="C2166">
        <v>120</v>
      </c>
      <c r="D2166">
        <v>2016</v>
      </c>
      <c r="E2166">
        <v>0</v>
      </c>
      <c r="F2166">
        <v>4</v>
      </c>
      <c r="H2166">
        <v>1</v>
      </c>
      <c r="J2166">
        <v>5</v>
      </c>
      <c r="K2166" t="s">
        <v>253</v>
      </c>
      <c r="M2166">
        <v>1</v>
      </c>
      <c r="N2166">
        <v>130</v>
      </c>
      <c r="O2166">
        <v>130</v>
      </c>
      <c r="P2166">
        <v>130</v>
      </c>
      <c r="Q2166">
        <v>0</v>
      </c>
      <c r="R2166">
        <v>0</v>
      </c>
      <c r="S2166" t="s">
        <v>6941</v>
      </c>
      <c r="T2166">
        <v>8628</v>
      </c>
      <c r="U2166" t="s">
        <v>5882</v>
      </c>
      <c r="V2166" t="s">
        <v>5882</v>
      </c>
      <c r="W2166" t="s">
        <v>732</v>
      </c>
      <c r="X2166">
        <v>2665</v>
      </c>
      <c r="Y2166" t="s">
        <v>257</v>
      </c>
      <c r="AA2166">
        <v>187</v>
      </c>
      <c r="AB2166" t="s">
        <v>6942</v>
      </c>
      <c r="AC2166" t="s">
        <v>6941</v>
      </c>
      <c r="AD2166">
        <v>5</v>
      </c>
      <c r="AE2166">
        <v>713232.66</v>
      </c>
      <c r="AF2166">
        <v>6168538.3499999996</v>
      </c>
    </row>
    <row r="2167" spans="1:32" x14ac:dyDescent="0.25">
      <c r="A2167" s="40">
        <v>2165</v>
      </c>
      <c r="B2167" t="s">
        <v>6943</v>
      </c>
      <c r="C2167">
        <v>130</v>
      </c>
      <c r="D2167">
        <v>1978</v>
      </c>
      <c r="E2167">
        <v>0</v>
      </c>
      <c r="F2167">
        <v>4</v>
      </c>
      <c r="H2167">
        <v>1</v>
      </c>
      <c r="J2167">
        <v>1</v>
      </c>
      <c r="K2167" t="s">
        <v>240</v>
      </c>
      <c r="M2167">
        <v>1</v>
      </c>
      <c r="N2167">
        <v>63</v>
      </c>
      <c r="O2167">
        <v>63</v>
      </c>
      <c r="P2167">
        <v>112</v>
      </c>
      <c r="Q2167">
        <v>0</v>
      </c>
      <c r="R2167">
        <v>0</v>
      </c>
      <c r="S2167" t="s">
        <v>6944</v>
      </c>
      <c r="T2167">
        <v>7380</v>
      </c>
      <c r="U2167" t="s">
        <v>5196</v>
      </c>
      <c r="V2167" t="s">
        <v>5196</v>
      </c>
      <c r="W2167" t="s">
        <v>256</v>
      </c>
      <c r="X2167">
        <v>2665</v>
      </c>
      <c r="Y2167" t="s">
        <v>257</v>
      </c>
      <c r="AA2167">
        <v>187</v>
      </c>
      <c r="AB2167" t="s">
        <v>6945</v>
      </c>
      <c r="AC2167" t="s">
        <v>6944</v>
      </c>
      <c r="AD2167">
        <v>5</v>
      </c>
      <c r="AE2167">
        <v>713714.87</v>
      </c>
      <c r="AF2167">
        <v>6169618.2300000004</v>
      </c>
    </row>
    <row r="2168" spans="1:32" x14ac:dyDescent="0.25">
      <c r="A2168" s="40">
        <v>2166</v>
      </c>
      <c r="B2168" t="s">
        <v>6946</v>
      </c>
      <c r="C2168">
        <v>390</v>
      </c>
      <c r="D2168">
        <v>1994</v>
      </c>
      <c r="E2168">
        <v>0</v>
      </c>
      <c r="F2168">
        <v>90</v>
      </c>
      <c r="H2168">
        <v>5</v>
      </c>
      <c r="J2168">
        <v>9</v>
      </c>
      <c r="K2168" t="s">
        <v>240</v>
      </c>
      <c r="M2168">
        <v>1</v>
      </c>
      <c r="N2168">
        <v>105</v>
      </c>
      <c r="O2168">
        <v>105</v>
      </c>
      <c r="P2168">
        <v>0</v>
      </c>
      <c r="Q2168">
        <v>105</v>
      </c>
      <c r="R2168">
        <v>0</v>
      </c>
      <c r="S2168" t="s">
        <v>6947</v>
      </c>
      <c r="T2168">
        <v>9480</v>
      </c>
      <c r="U2168" t="s">
        <v>5343</v>
      </c>
      <c r="V2168" t="s">
        <v>5343</v>
      </c>
      <c r="W2168" t="s">
        <v>1604</v>
      </c>
      <c r="X2168">
        <v>2665</v>
      </c>
      <c r="Y2168" t="s">
        <v>257</v>
      </c>
      <c r="AA2168">
        <v>187</v>
      </c>
      <c r="AB2168" t="s">
        <v>6948</v>
      </c>
      <c r="AC2168" t="s">
        <v>6947</v>
      </c>
      <c r="AD2168">
        <v>5</v>
      </c>
      <c r="AE2168">
        <v>712323.42</v>
      </c>
      <c r="AF2168">
        <v>6169567.0599999996</v>
      </c>
    </row>
    <row r="2169" spans="1:32" x14ac:dyDescent="0.25">
      <c r="A2169" s="40">
        <v>2167</v>
      </c>
      <c r="B2169" t="s">
        <v>6949</v>
      </c>
      <c r="C2169">
        <v>120</v>
      </c>
      <c r="D2169">
        <v>1984</v>
      </c>
      <c r="E2169">
        <v>0</v>
      </c>
      <c r="F2169">
        <v>4</v>
      </c>
      <c r="H2169">
        <v>1</v>
      </c>
      <c r="J2169">
        <v>2</v>
      </c>
      <c r="K2169" t="s">
        <v>260</v>
      </c>
      <c r="L2169">
        <v>5</v>
      </c>
      <c r="M2169">
        <v>1</v>
      </c>
      <c r="N2169">
        <v>128</v>
      </c>
      <c r="O2169">
        <v>128</v>
      </c>
      <c r="P2169">
        <v>128</v>
      </c>
      <c r="Q2169">
        <v>0</v>
      </c>
      <c r="R2169">
        <v>0</v>
      </c>
      <c r="S2169" t="s">
        <v>6950</v>
      </c>
      <c r="T2169">
        <v>8800</v>
      </c>
      <c r="U2169" t="s">
        <v>6455</v>
      </c>
      <c r="V2169" t="s">
        <v>6455</v>
      </c>
      <c r="W2169" t="s">
        <v>413</v>
      </c>
      <c r="X2169">
        <v>2665</v>
      </c>
      <c r="Y2169" t="s">
        <v>257</v>
      </c>
      <c r="AA2169">
        <v>187</v>
      </c>
      <c r="AB2169" t="s">
        <v>6951</v>
      </c>
      <c r="AC2169" t="s">
        <v>6950</v>
      </c>
      <c r="AD2169">
        <v>5</v>
      </c>
      <c r="AE2169">
        <v>713146.07</v>
      </c>
      <c r="AF2169">
        <v>6168650.2400000002</v>
      </c>
    </row>
    <row r="2170" spans="1:32" x14ac:dyDescent="0.25">
      <c r="A2170" s="40">
        <v>2168</v>
      </c>
      <c r="B2170" t="s">
        <v>6952</v>
      </c>
      <c r="C2170">
        <v>120</v>
      </c>
      <c r="D2170">
        <v>1920</v>
      </c>
      <c r="E2170">
        <v>1982</v>
      </c>
      <c r="F2170">
        <v>3</v>
      </c>
      <c r="H2170">
        <v>1</v>
      </c>
      <c r="J2170">
        <v>2</v>
      </c>
      <c r="K2170" t="s">
        <v>260</v>
      </c>
      <c r="L2170">
        <v>2</v>
      </c>
      <c r="M2170">
        <v>1</v>
      </c>
      <c r="N2170">
        <v>164</v>
      </c>
      <c r="O2170">
        <v>164</v>
      </c>
      <c r="P2170">
        <v>144</v>
      </c>
      <c r="Q2170">
        <v>0</v>
      </c>
      <c r="R2170">
        <v>0</v>
      </c>
      <c r="S2170" t="s">
        <v>6953</v>
      </c>
      <c r="T2170">
        <v>7562</v>
      </c>
      <c r="U2170" t="s">
        <v>6710</v>
      </c>
      <c r="V2170" t="s">
        <v>6710</v>
      </c>
      <c r="W2170" t="s">
        <v>515</v>
      </c>
      <c r="X2170">
        <v>2665</v>
      </c>
      <c r="Y2170" t="s">
        <v>257</v>
      </c>
      <c r="AA2170">
        <v>187</v>
      </c>
      <c r="AB2170" t="s">
        <v>6954</v>
      </c>
      <c r="AC2170" t="s">
        <v>6953</v>
      </c>
      <c r="AD2170">
        <v>5</v>
      </c>
      <c r="AE2170">
        <v>713472.02</v>
      </c>
      <c r="AF2170">
        <v>6168709.04</v>
      </c>
    </row>
    <row r="2171" spans="1:32" x14ac:dyDescent="0.25">
      <c r="A2171" s="40">
        <v>2169</v>
      </c>
      <c r="B2171" t="s">
        <v>6955</v>
      </c>
      <c r="C2171">
        <v>120</v>
      </c>
      <c r="D2171">
        <v>1970</v>
      </c>
      <c r="E2171">
        <v>0</v>
      </c>
      <c r="F2171">
        <v>3</v>
      </c>
      <c r="H2171">
        <v>1</v>
      </c>
      <c r="J2171">
        <v>2</v>
      </c>
      <c r="K2171" t="s">
        <v>260</v>
      </c>
      <c r="L2171">
        <v>2</v>
      </c>
      <c r="M2171">
        <v>1</v>
      </c>
      <c r="N2171">
        <v>143</v>
      </c>
      <c r="O2171">
        <v>143</v>
      </c>
      <c r="P2171">
        <v>143</v>
      </c>
      <c r="Q2171">
        <v>0</v>
      </c>
      <c r="R2171">
        <v>0</v>
      </c>
      <c r="S2171" t="s">
        <v>6956</v>
      </c>
      <c r="T2171">
        <v>7882</v>
      </c>
      <c r="U2171" t="s">
        <v>372</v>
      </c>
      <c r="V2171" t="s">
        <v>372</v>
      </c>
      <c r="W2171" t="s">
        <v>1065</v>
      </c>
      <c r="X2171">
        <v>2625</v>
      </c>
      <c r="Y2171" t="s">
        <v>244</v>
      </c>
      <c r="AA2171">
        <v>187</v>
      </c>
      <c r="AB2171" t="s">
        <v>6957</v>
      </c>
      <c r="AC2171" t="s">
        <v>6956</v>
      </c>
      <c r="AD2171">
        <v>5</v>
      </c>
      <c r="AE2171">
        <v>711838.45</v>
      </c>
      <c r="AF2171">
        <v>6171902.1100000003</v>
      </c>
    </row>
    <row r="2172" spans="1:32" x14ac:dyDescent="0.25">
      <c r="A2172" s="40">
        <v>2170</v>
      </c>
      <c r="B2172" t="s">
        <v>6958</v>
      </c>
      <c r="C2172">
        <v>320</v>
      </c>
      <c r="D2172">
        <v>1960</v>
      </c>
      <c r="E2172">
        <v>1988</v>
      </c>
      <c r="F2172">
        <v>1</v>
      </c>
      <c r="H2172">
        <v>1</v>
      </c>
      <c r="J2172">
        <v>2</v>
      </c>
      <c r="K2172" t="s">
        <v>260</v>
      </c>
      <c r="M2172">
        <v>1</v>
      </c>
      <c r="N2172">
        <v>265</v>
      </c>
      <c r="O2172">
        <v>265</v>
      </c>
      <c r="P2172">
        <v>0</v>
      </c>
      <c r="Q2172">
        <v>265</v>
      </c>
      <c r="R2172">
        <v>0</v>
      </c>
      <c r="S2172" t="s">
        <v>6959</v>
      </c>
      <c r="T2172">
        <v>9586</v>
      </c>
      <c r="U2172" t="s">
        <v>6960</v>
      </c>
      <c r="V2172" t="s">
        <v>6960</v>
      </c>
      <c r="W2172" t="s">
        <v>869</v>
      </c>
      <c r="X2172">
        <v>2665</v>
      </c>
      <c r="Y2172" t="s">
        <v>257</v>
      </c>
      <c r="AA2172">
        <v>187</v>
      </c>
      <c r="AB2172" t="s">
        <v>6961</v>
      </c>
      <c r="AC2172" t="s">
        <v>6959</v>
      </c>
      <c r="AD2172">
        <v>5</v>
      </c>
      <c r="AE2172">
        <v>712565.11</v>
      </c>
      <c r="AF2172">
        <v>6169332.4699999997</v>
      </c>
    </row>
    <row r="2173" spans="1:32" x14ac:dyDescent="0.25">
      <c r="A2173" s="40">
        <v>2171</v>
      </c>
      <c r="B2173" t="s">
        <v>6962</v>
      </c>
      <c r="C2173">
        <v>220</v>
      </c>
      <c r="D2173">
        <v>1991</v>
      </c>
      <c r="E2173">
        <v>0</v>
      </c>
      <c r="F2173">
        <v>2</v>
      </c>
      <c r="H2173">
        <v>3</v>
      </c>
      <c r="J2173">
        <v>2</v>
      </c>
      <c r="K2173" t="s">
        <v>260</v>
      </c>
      <c r="M2173">
        <v>1</v>
      </c>
      <c r="N2173">
        <v>588</v>
      </c>
      <c r="O2173">
        <v>588</v>
      </c>
      <c r="P2173">
        <v>0</v>
      </c>
      <c r="Q2173">
        <v>1193</v>
      </c>
      <c r="R2173">
        <v>0</v>
      </c>
      <c r="S2173" t="s">
        <v>6959</v>
      </c>
      <c r="T2173">
        <v>9586</v>
      </c>
      <c r="U2173" t="s">
        <v>6960</v>
      </c>
      <c r="V2173" t="s">
        <v>6960</v>
      </c>
      <c r="W2173" t="s">
        <v>869</v>
      </c>
      <c r="X2173">
        <v>2665</v>
      </c>
      <c r="Y2173" t="s">
        <v>257</v>
      </c>
      <c r="AA2173">
        <v>187</v>
      </c>
      <c r="AB2173" t="s">
        <v>6961</v>
      </c>
      <c r="AC2173" t="s">
        <v>6959</v>
      </c>
      <c r="AD2173">
        <v>5</v>
      </c>
      <c r="AE2173">
        <v>712565.11</v>
      </c>
      <c r="AF2173">
        <v>6169332.4699999997</v>
      </c>
    </row>
    <row r="2174" spans="1:32" x14ac:dyDescent="0.25">
      <c r="A2174" s="40">
        <v>2172</v>
      </c>
      <c r="B2174" t="s">
        <v>6963</v>
      </c>
      <c r="C2174">
        <v>120</v>
      </c>
      <c r="D2174">
        <v>1958</v>
      </c>
      <c r="E2174">
        <v>0</v>
      </c>
      <c r="F2174">
        <v>3</v>
      </c>
      <c r="H2174">
        <v>2</v>
      </c>
      <c r="J2174">
        <v>2</v>
      </c>
      <c r="K2174" t="s">
        <v>247</v>
      </c>
      <c r="L2174">
        <v>2</v>
      </c>
      <c r="M2174">
        <v>1</v>
      </c>
      <c r="N2174">
        <v>118</v>
      </c>
      <c r="O2174">
        <v>118</v>
      </c>
      <c r="P2174">
        <v>94</v>
      </c>
      <c r="Q2174">
        <v>0</v>
      </c>
      <c r="R2174">
        <v>0</v>
      </c>
      <c r="S2174" t="s">
        <v>6964</v>
      </c>
      <c r="T2174">
        <v>9480</v>
      </c>
      <c r="U2174" t="s">
        <v>5343</v>
      </c>
      <c r="V2174" t="s">
        <v>5343</v>
      </c>
      <c r="W2174" t="s">
        <v>1458</v>
      </c>
      <c r="X2174">
        <v>2665</v>
      </c>
      <c r="Y2174" t="s">
        <v>257</v>
      </c>
      <c r="AA2174">
        <v>187</v>
      </c>
      <c r="AB2174" t="s">
        <v>6965</v>
      </c>
      <c r="AC2174" t="s">
        <v>6964</v>
      </c>
      <c r="AD2174">
        <v>5</v>
      </c>
      <c r="AE2174">
        <v>712277.1</v>
      </c>
      <c r="AF2174">
        <v>6169665.4000000004</v>
      </c>
    </row>
    <row r="2175" spans="1:32" x14ac:dyDescent="0.25">
      <c r="A2175" s="40">
        <v>2173</v>
      </c>
      <c r="B2175" t="s">
        <v>6966</v>
      </c>
      <c r="C2175">
        <v>120</v>
      </c>
      <c r="D2175">
        <v>1965</v>
      </c>
      <c r="E2175">
        <v>0</v>
      </c>
      <c r="F2175">
        <v>3</v>
      </c>
      <c r="H2175">
        <v>2</v>
      </c>
      <c r="J2175">
        <v>2</v>
      </c>
      <c r="K2175" t="s">
        <v>260</v>
      </c>
      <c r="M2175">
        <v>1</v>
      </c>
      <c r="N2175">
        <v>110</v>
      </c>
      <c r="O2175">
        <v>110</v>
      </c>
      <c r="P2175">
        <v>110</v>
      </c>
      <c r="Q2175">
        <v>0</v>
      </c>
      <c r="R2175">
        <v>0</v>
      </c>
      <c r="S2175" t="s">
        <v>6967</v>
      </c>
      <c r="T2175">
        <v>3941</v>
      </c>
      <c r="U2175" t="s">
        <v>6445</v>
      </c>
      <c r="V2175" t="s">
        <v>6445</v>
      </c>
      <c r="W2175" t="s">
        <v>247</v>
      </c>
      <c r="X2175">
        <v>2665</v>
      </c>
      <c r="Y2175" t="s">
        <v>257</v>
      </c>
      <c r="AA2175">
        <v>187</v>
      </c>
      <c r="AB2175" t="s">
        <v>6968</v>
      </c>
      <c r="AC2175" t="s">
        <v>6967</v>
      </c>
      <c r="AD2175">
        <v>5</v>
      </c>
      <c r="AE2175">
        <v>712960.37</v>
      </c>
      <c r="AF2175">
        <v>6168912.5099999998</v>
      </c>
    </row>
    <row r="2176" spans="1:32" x14ac:dyDescent="0.25">
      <c r="A2176" s="40">
        <v>2174</v>
      </c>
      <c r="B2176" t="s">
        <v>6969</v>
      </c>
      <c r="C2176">
        <v>120</v>
      </c>
      <c r="D2176">
        <v>1962</v>
      </c>
      <c r="E2176">
        <v>1991</v>
      </c>
      <c r="F2176">
        <v>3</v>
      </c>
      <c r="H2176">
        <v>1</v>
      </c>
      <c r="J2176">
        <v>2</v>
      </c>
      <c r="K2176" t="s">
        <v>260</v>
      </c>
      <c r="M2176">
        <v>1</v>
      </c>
      <c r="N2176">
        <v>151</v>
      </c>
      <c r="O2176">
        <v>151</v>
      </c>
      <c r="P2176">
        <v>151</v>
      </c>
      <c r="Q2176">
        <v>0</v>
      </c>
      <c r="R2176">
        <v>0</v>
      </c>
      <c r="S2176" t="s">
        <v>6970</v>
      </c>
      <c r="T2176">
        <v>5539</v>
      </c>
      <c r="U2176" t="s">
        <v>6009</v>
      </c>
      <c r="V2176" t="s">
        <v>6009</v>
      </c>
      <c r="W2176" t="s">
        <v>519</v>
      </c>
      <c r="X2176">
        <v>2665</v>
      </c>
      <c r="Y2176" t="s">
        <v>257</v>
      </c>
      <c r="AA2176">
        <v>187</v>
      </c>
      <c r="AB2176" t="s">
        <v>6971</v>
      </c>
      <c r="AC2176" t="s">
        <v>6970</v>
      </c>
      <c r="AD2176">
        <v>5</v>
      </c>
      <c r="AE2176">
        <v>712252.66</v>
      </c>
      <c r="AF2176">
        <v>6169295.6299999999</v>
      </c>
    </row>
    <row r="2177" spans="1:32" x14ac:dyDescent="0.25">
      <c r="A2177" s="40">
        <v>2175</v>
      </c>
      <c r="B2177" t="s">
        <v>6972</v>
      </c>
      <c r="C2177">
        <v>120</v>
      </c>
      <c r="D2177">
        <v>1970</v>
      </c>
      <c r="E2177">
        <v>1993</v>
      </c>
      <c r="F2177">
        <v>4</v>
      </c>
      <c r="H2177">
        <v>1</v>
      </c>
      <c r="J2177">
        <v>2</v>
      </c>
      <c r="K2177" t="s">
        <v>260</v>
      </c>
      <c r="M2177">
        <v>1</v>
      </c>
      <c r="N2177">
        <v>164</v>
      </c>
      <c r="O2177">
        <v>164</v>
      </c>
      <c r="P2177">
        <v>143</v>
      </c>
      <c r="Q2177">
        <v>0</v>
      </c>
      <c r="R2177">
        <v>0</v>
      </c>
      <c r="S2177" t="s">
        <v>6973</v>
      </c>
      <c r="T2177">
        <v>6178</v>
      </c>
      <c r="U2177" t="s">
        <v>2647</v>
      </c>
      <c r="V2177" t="s">
        <v>2647</v>
      </c>
      <c r="W2177" t="s">
        <v>1753</v>
      </c>
      <c r="X2177">
        <v>2625</v>
      </c>
      <c r="Y2177" t="s">
        <v>244</v>
      </c>
      <c r="AA2177">
        <v>187</v>
      </c>
      <c r="AB2177" t="s">
        <v>6974</v>
      </c>
      <c r="AC2177" t="s">
        <v>6973</v>
      </c>
      <c r="AD2177">
        <v>5</v>
      </c>
      <c r="AE2177">
        <v>711667.14</v>
      </c>
      <c r="AF2177">
        <v>6171789.1600000001</v>
      </c>
    </row>
    <row r="2178" spans="1:32" x14ac:dyDescent="0.25">
      <c r="A2178" s="40">
        <v>2176</v>
      </c>
      <c r="B2178" t="s">
        <v>6975</v>
      </c>
      <c r="C2178">
        <v>130</v>
      </c>
      <c r="D2178">
        <v>1978</v>
      </c>
      <c r="E2178">
        <v>0</v>
      </c>
      <c r="F2178">
        <v>4</v>
      </c>
      <c r="H2178">
        <v>1</v>
      </c>
      <c r="J2178">
        <v>1</v>
      </c>
      <c r="K2178" t="s">
        <v>240</v>
      </c>
      <c r="M2178">
        <v>1</v>
      </c>
      <c r="N2178">
        <v>61</v>
      </c>
      <c r="O2178">
        <v>61</v>
      </c>
      <c r="P2178">
        <v>109</v>
      </c>
      <c r="Q2178">
        <v>0</v>
      </c>
      <c r="R2178">
        <v>0</v>
      </c>
      <c r="S2178" t="s">
        <v>6976</v>
      </c>
      <c r="T2178">
        <v>7380</v>
      </c>
      <c r="U2178" t="s">
        <v>5196</v>
      </c>
      <c r="V2178" t="s">
        <v>5196</v>
      </c>
      <c r="W2178" t="s">
        <v>356</v>
      </c>
      <c r="X2178">
        <v>2665</v>
      </c>
      <c r="Y2178" t="s">
        <v>257</v>
      </c>
      <c r="AA2178">
        <v>187</v>
      </c>
      <c r="AB2178" t="s">
        <v>6977</v>
      </c>
      <c r="AC2178" t="s">
        <v>6976</v>
      </c>
      <c r="AD2178">
        <v>5</v>
      </c>
      <c r="AE2178">
        <v>713690.84</v>
      </c>
      <c r="AF2178">
        <v>6169603.4400000004</v>
      </c>
    </row>
    <row r="2179" spans="1:32" x14ac:dyDescent="0.25">
      <c r="A2179" s="40">
        <v>2177</v>
      </c>
      <c r="B2179" t="s">
        <v>6978</v>
      </c>
      <c r="C2179">
        <v>120</v>
      </c>
      <c r="D2179">
        <v>1972</v>
      </c>
      <c r="E2179">
        <v>0</v>
      </c>
      <c r="F2179">
        <v>3</v>
      </c>
      <c r="H2179">
        <v>1</v>
      </c>
      <c r="J2179">
        <v>2</v>
      </c>
      <c r="K2179" t="s">
        <v>260</v>
      </c>
      <c r="M2179">
        <v>1</v>
      </c>
      <c r="N2179">
        <v>130</v>
      </c>
      <c r="O2179">
        <v>130</v>
      </c>
      <c r="P2179">
        <v>130</v>
      </c>
      <c r="Q2179">
        <v>0</v>
      </c>
      <c r="R2179">
        <v>0</v>
      </c>
      <c r="S2179" t="s">
        <v>6979</v>
      </c>
      <c r="T2179">
        <v>7882</v>
      </c>
      <c r="U2179" t="s">
        <v>372</v>
      </c>
      <c r="V2179" t="s">
        <v>372</v>
      </c>
      <c r="W2179" t="s">
        <v>2219</v>
      </c>
      <c r="X2179">
        <v>2625</v>
      </c>
      <c r="Y2179" t="s">
        <v>244</v>
      </c>
      <c r="AA2179">
        <v>187</v>
      </c>
      <c r="AB2179" t="s">
        <v>6980</v>
      </c>
      <c r="AC2179" t="s">
        <v>6979</v>
      </c>
      <c r="AD2179">
        <v>5</v>
      </c>
      <c r="AE2179">
        <v>711903.4</v>
      </c>
      <c r="AF2179">
        <v>6171874.8899999997</v>
      </c>
    </row>
    <row r="2180" spans="1:32" x14ac:dyDescent="0.25">
      <c r="A2180" s="40">
        <v>2178</v>
      </c>
      <c r="B2180" t="s">
        <v>6981</v>
      </c>
      <c r="C2180">
        <v>210</v>
      </c>
      <c r="D2180">
        <v>1973</v>
      </c>
      <c r="E2180">
        <v>1996</v>
      </c>
      <c r="F2180">
        <v>2</v>
      </c>
      <c r="H2180">
        <v>5</v>
      </c>
      <c r="J2180">
        <v>9</v>
      </c>
      <c r="K2180" t="s">
        <v>240</v>
      </c>
      <c r="M2180">
        <v>1</v>
      </c>
      <c r="N2180">
        <v>297</v>
      </c>
      <c r="O2180">
        <v>297</v>
      </c>
      <c r="P2180">
        <v>0</v>
      </c>
      <c r="Q2180">
        <v>297</v>
      </c>
      <c r="R2180">
        <v>0</v>
      </c>
      <c r="S2180" t="s">
        <v>6982</v>
      </c>
      <c r="T2180">
        <v>9480</v>
      </c>
      <c r="U2180" t="s">
        <v>5343</v>
      </c>
      <c r="V2180" t="s">
        <v>5343</v>
      </c>
      <c r="W2180" t="s">
        <v>2367</v>
      </c>
      <c r="X2180">
        <v>2665</v>
      </c>
      <c r="Y2180" t="s">
        <v>257</v>
      </c>
      <c r="AA2180">
        <v>187</v>
      </c>
      <c r="AB2180" t="s">
        <v>6983</v>
      </c>
      <c r="AC2180" t="s">
        <v>6982</v>
      </c>
      <c r="AD2180">
        <v>5</v>
      </c>
      <c r="AE2180">
        <v>712146.4</v>
      </c>
      <c r="AF2180">
        <v>6169852.9500000002</v>
      </c>
    </row>
    <row r="2181" spans="1:32" x14ac:dyDescent="0.25">
      <c r="A2181" s="40">
        <v>2179</v>
      </c>
      <c r="B2181" t="s">
        <v>6984</v>
      </c>
      <c r="C2181">
        <v>210</v>
      </c>
      <c r="D2181">
        <v>2009</v>
      </c>
      <c r="E2181">
        <v>0</v>
      </c>
      <c r="F2181">
        <v>6</v>
      </c>
      <c r="H2181">
        <v>8</v>
      </c>
      <c r="J2181">
        <v>9</v>
      </c>
      <c r="K2181" t="s">
        <v>240</v>
      </c>
      <c r="M2181">
        <v>1</v>
      </c>
      <c r="N2181">
        <v>60</v>
      </c>
      <c r="O2181">
        <v>60</v>
      </c>
      <c r="P2181">
        <v>0</v>
      </c>
      <c r="Q2181">
        <v>60</v>
      </c>
      <c r="R2181">
        <v>0</v>
      </c>
      <c r="S2181" t="s">
        <v>6982</v>
      </c>
      <c r="T2181">
        <v>9480</v>
      </c>
      <c r="U2181" t="s">
        <v>5343</v>
      </c>
      <c r="V2181" t="s">
        <v>5343</v>
      </c>
      <c r="W2181" t="s">
        <v>2367</v>
      </c>
      <c r="X2181">
        <v>2665</v>
      </c>
      <c r="Y2181" t="s">
        <v>257</v>
      </c>
      <c r="AA2181">
        <v>187</v>
      </c>
      <c r="AB2181" t="s">
        <v>6983</v>
      </c>
      <c r="AC2181" t="s">
        <v>6982</v>
      </c>
      <c r="AD2181">
        <v>5</v>
      </c>
      <c r="AE2181">
        <v>712146.4</v>
      </c>
      <c r="AF2181">
        <v>6169852.9500000002</v>
      </c>
    </row>
    <row r="2182" spans="1:32" x14ac:dyDescent="0.25">
      <c r="A2182" s="40">
        <v>2180</v>
      </c>
      <c r="B2182" t="s">
        <v>6985</v>
      </c>
      <c r="C2182">
        <v>210</v>
      </c>
      <c r="D2182">
        <v>1965</v>
      </c>
      <c r="E2182">
        <v>0</v>
      </c>
      <c r="F2182">
        <v>90</v>
      </c>
      <c r="H2182">
        <v>90</v>
      </c>
      <c r="J2182">
        <v>9</v>
      </c>
      <c r="K2182" t="s">
        <v>240</v>
      </c>
      <c r="M2182">
        <v>1</v>
      </c>
      <c r="N2182">
        <v>1470</v>
      </c>
      <c r="O2182">
        <v>1470</v>
      </c>
      <c r="P2182">
        <v>0</v>
      </c>
      <c r="Q2182">
        <v>1470</v>
      </c>
      <c r="R2182">
        <v>0</v>
      </c>
      <c r="S2182" t="s">
        <v>6982</v>
      </c>
      <c r="T2182">
        <v>9480</v>
      </c>
      <c r="U2182" t="s">
        <v>5343</v>
      </c>
      <c r="V2182" t="s">
        <v>5343</v>
      </c>
      <c r="W2182" t="s">
        <v>2367</v>
      </c>
      <c r="X2182">
        <v>2665</v>
      </c>
      <c r="Y2182" t="s">
        <v>257</v>
      </c>
      <c r="AA2182">
        <v>187</v>
      </c>
      <c r="AB2182" t="s">
        <v>6983</v>
      </c>
      <c r="AC2182" t="s">
        <v>6982</v>
      </c>
      <c r="AD2182">
        <v>5</v>
      </c>
      <c r="AE2182">
        <v>712146.4</v>
      </c>
      <c r="AF2182">
        <v>6169852.9500000002</v>
      </c>
    </row>
    <row r="2183" spans="1:32" x14ac:dyDescent="0.25">
      <c r="A2183" s="40">
        <v>2181</v>
      </c>
      <c r="B2183" t="s">
        <v>6986</v>
      </c>
      <c r="C2183">
        <v>210</v>
      </c>
      <c r="D2183">
        <v>1996</v>
      </c>
      <c r="E2183">
        <v>0</v>
      </c>
      <c r="F2183">
        <v>2</v>
      </c>
      <c r="H2183">
        <v>12</v>
      </c>
      <c r="J2183">
        <v>9</v>
      </c>
      <c r="K2183" t="s">
        <v>240</v>
      </c>
      <c r="M2183">
        <v>1</v>
      </c>
      <c r="N2183">
        <v>303</v>
      </c>
      <c r="O2183">
        <v>303</v>
      </c>
      <c r="P2183">
        <v>0</v>
      </c>
      <c r="Q2183">
        <v>303</v>
      </c>
      <c r="R2183">
        <v>0</v>
      </c>
      <c r="S2183" t="s">
        <v>6982</v>
      </c>
      <c r="T2183">
        <v>9480</v>
      </c>
      <c r="U2183" t="s">
        <v>5343</v>
      </c>
      <c r="V2183" t="s">
        <v>5343</v>
      </c>
      <c r="W2183" t="s">
        <v>2367</v>
      </c>
      <c r="X2183">
        <v>2665</v>
      </c>
      <c r="Y2183" t="s">
        <v>257</v>
      </c>
      <c r="AA2183">
        <v>187</v>
      </c>
      <c r="AB2183" t="s">
        <v>6983</v>
      </c>
      <c r="AC2183" t="s">
        <v>6982</v>
      </c>
      <c r="AD2183">
        <v>5</v>
      </c>
      <c r="AE2183">
        <v>712146.4</v>
      </c>
      <c r="AF2183">
        <v>6169852.9500000002</v>
      </c>
    </row>
    <row r="2184" spans="1:32" x14ac:dyDescent="0.25">
      <c r="A2184" s="40">
        <v>2182</v>
      </c>
      <c r="B2184" t="s">
        <v>6987</v>
      </c>
      <c r="C2184">
        <v>210</v>
      </c>
      <c r="D2184">
        <v>1994</v>
      </c>
      <c r="E2184">
        <v>0</v>
      </c>
      <c r="F2184">
        <v>90</v>
      </c>
      <c r="H2184">
        <v>5</v>
      </c>
      <c r="J2184">
        <v>9</v>
      </c>
      <c r="K2184" t="s">
        <v>240</v>
      </c>
      <c r="M2184">
        <v>1</v>
      </c>
      <c r="N2184">
        <v>242</v>
      </c>
      <c r="O2184">
        <v>242</v>
      </c>
      <c r="P2184">
        <v>0</v>
      </c>
      <c r="Q2184">
        <v>242</v>
      </c>
      <c r="R2184">
        <v>0</v>
      </c>
      <c r="S2184" t="s">
        <v>6982</v>
      </c>
      <c r="T2184">
        <v>9480</v>
      </c>
      <c r="U2184" t="s">
        <v>5343</v>
      </c>
      <c r="V2184" t="s">
        <v>5343</v>
      </c>
      <c r="W2184" t="s">
        <v>2367</v>
      </c>
      <c r="X2184">
        <v>2665</v>
      </c>
      <c r="Y2184" t="s">
        <v>257</v>
      </c>
      <c r="AA2184">
        <v>187</v>
      </c>
      <c r="AB2184" t="s">
        <v>6983</v>
      </c>
      <c r="AC2184" t="s">
        <v>6982</v>
      </c>
      <c r="AD2184">
        <v>5</v>
      </c>
      <c r="AE2184">
        <v>712146.4</v>
      </c>
      <c r="AF2184">
        <v>6169852.9500000002</v>
      </c>
    </row>
    <row r="2185" spans="1:32" x14ac:dyDescent="0.25">
      <c r="A2185" s="40">
        <v>2183</v>
      </c>
      <c r="B2185" t="s">
        <v>6988</v>
      </c>
      <c r="C2185">
        <v>210</v>
      </c>
      <c r="D2185">
        <v>2016</v>
      </c>
      <c r="E2185">
        <v>0</v>
      </c>
      <c r="F2185">
        <v>11</v>
      </c>
      <c r="H2185">
        <v>90</v>
      </c>
      <c r="J2185">
        <v>9</v>
      </c>
      <c r="K2185" t="s">
        <v>240</v>
      </c>
      <c r="M2185">
        <v>1</v>
      </c>
      <c r="N2185">
        <v>1687</v>
      </c>
      <c r="O2185">
        <v>1687</v>
      </c>
      <c r="P2185">
        <v>0</v>
      </c>
      <c r="Q2185">
        <v>1687</v>
      </c>
      <c r="R2185">
        <v>0</v>
      </c>
      <c r="S2185" t="s">
        <v>6982</v>
      </c>
      <c r="T2185">
        <v>9480</v>
      </c>
      <c r="U2185" t="s">
        <v>5343</v>
      </c>
      <c r="V2185" t="s">
        <v>5343</v>
      </c>
      <c r="W2185" t="s">
        <v>2367</v>
      </c>
      <c r="X2185">
        <v>2665</v>
      </c>
      <c r="Y2185" t="s">
        <v>257</v>
      </c>
      <c r="AA2185">
        <v>187</v>
      </c>
      <c r="AB2185" t="s">
        <v>6983</v>
      </c>
      <c r="AC2185" t="s">
        <v>6982</v>
      </c>
      <c r="AD2185">
        <v>5</v>
      </c>
      <c r="AE2185">
        <v>712146.4</v>
      </c>
      <c r="AF2185">
        <v>6169852.9500000002</v>
      </c>
    </row>
    <row r="2186" spans="1:32" x14ac:dyDescent="0.25">
      <c r="A2186" s="40">
        <v>2184</v>
      </c>
      <c r="B2186" t="s">
        <v>6989</v>
      </c>
      <c r="C2186">
        <v>210</v>
      </c>
      <c r="D2186">
        <v>1957</v>
      </c>
      <c r="E2186">
        <v>1959</v>
      </c>
      <c r="F2186">
        <v>90</v>
      </c>
      <c r="H2186">
        <v>90</v>
      </c>
      <c r="J2186">
        <v>9</v>
      </c>
      <c r="K2186" t="s">
        <v>240</v>
      </c>
      <c r="M2186">
        <v>1</v>
      </c>
      <c r="N2186">
        <v>346</v>
      </c>
      <c r="O2186">
        <v>346</v>
      </c>
      <c r="P2186">
        <v>0</v>
      </c>
      <c r="Q2186">
        <v>346</v>
      </c>
      <c r="R2186">
        <v>0</v>
      </c>
      <c r="S2186" t="s">
        <v>6982</v>
      </c>
      <c r="T2186">
        <v>9480</v>
      </c>
      <c r="U2186" t="s">
        <v>5343</v>
      </c>
      <c r="V2186" t="s">
        <v>5343</v>
      </c>
      <c r="W2186" t="s">
        <v>2367</v>
      </c>
      <c r="X2186">
        <v>2665</v>
      </c>
      <c r="Y2186" t="s">
        <v>257</v>
      </c>
      <c r="AA2186">
        <v>187</v>
      </c>
      <c r="AB2186" t="s">
        <v>6983</v>
      </c>
      <c r="AC2186" t="s">
        <v>6982</v>
      </c>
      <c r="AD2186">
        <v>5</v>
      </c>
      <c r="AE2186">
        <v>712146.4</v>
      </c>
      <c r="AF2186">
        <v>6169852.9500000002</v>
      </c>
    </row>
    <row r="2187" spans="1:32" x14ac:dyDescent="0.25">
      <c r="A2187" s="40">
        <v>2185</v>
      </c>
      <c r="B2187" t="s">
        <v>6990</v>
      </c>
      <c r="C2187">
        <v>120</v>
      </c>
      <c r="D2187">
        <v>1957</v>
      </c>
      <c r="E2187">
        <v>0</v>
      </c>
      <c r="F2187">
        <v>5</v>
      </c>
      <c r="H2187">
        <v>2</v>
      </c>
      <c r="J2187">
        <v>2</v>
      </c>
      <c r="K2187" t="s">
        <v>260</v>
      </c>
      <c r="M2187">
        <v>1</v>
      </c>
      <c r="N2187">
        <v>102</v>
      </c>
      <c r="O2187">
        <v>102</v>
      </c>
      <c r="P2187">
        <v>166</v>
      </c>
      <c r="Q2187">
        <v>0</v>
      </c>
      <c r="R2187">
        <v>0</v>
      </c>
      <c r="S2187" t="s">
        <v>6982</v>
      </c>
      <c r="T2187">
        <v>9480</v>
      </c>
      <c r="U2187" t="s">
        <v>5343</v>
      </c>
      <c r="V2187" t="s">
        <v>5343</v>
      </c>
      <c r="W2187" t="s">
        <v>2367</v>
      </c>
      <c r="X2187">
        <v>2665</v>
      </c>
      <c r="Y2187" t="s">
        <v>257</v>
      </c>
      <c r="AA2187">
        <v>187</v>
      </c>
      <c r="AB2187" t="s">
        <v>6983</v>
      </c>
      <c r="AC2187" t="s">
        <v>6982</v>
      </c>
      <c r="AD2187">
        <v>5</v>
      </c>
      <c r="AE2187">
        <v>712146.4</v>
      </c>
      <c r="AF2187">
        <v>6169852.9500000002</v>
      </c>
    </row>
    <row r="2188" spans="1:32" x14ac:dyDescent="0.25">
      <c r="A2188" s="40">
        <v>2186</v>
      </c>
      <c r="B2188" t="s">
        <v>6991</v>
      </c>
      <c r="C2188">
        <v>120</v>
      </c>
      <c r="D2188">
        <v>1970</v>
      </c>
      <c r="E2188">
        <v>0</v>
      </c>
      <c r="F2188">
        <v>4</v>
      </c>
      <c r="H2188">
        <v>1</v>
      </c>
      <c r="J2188">
        <v>2</v>
      </c>
      <c r="K2188" t="s">
        <v>260</v>
      </c>
      <c r="L2188">
        <v>2</v>
      </c>
      <c r="M2188">
        <v>1</v>
      </c>
      <c r="N2188">
        <v>163</v>
      </c>
      <c r="O2188">
        <v>163</v>
      </c>
      <c r="P2188">
        <v>143</v>
      </c>
      <c r="Q2188">
        <v>0</v>
      </c>
      <c r="R2188">
        <v>0</v>
      </c>
      <c r="S2188" t="s">
        <v>6992</v>
      </c>
      <c r="T2188">
        <v>7882</v>
      </c>
      <c r="U2188" t="s">
        <v>372</v>
      </c>
      <c r="V2188" t="s">
        <v>372</v>
      </c>
      <c r="W2188" t="s">
        <v>2347</v>
      </c>
      <c r="X2188">
        <v>2625</v>
      </c>
      <c r="Y2188" t="s">
        <v>244</v>
      </c>
      <c r="AA2188">
        <v>187</v>
      </c>
      <c r="AB2188" t="s">
        <v>6993</v>
      </c>
      <c r="AC2188" t="s">
        <v>6992</v>
      </c>
      <c r="AD2188">
        <v>5</v>
      </c>
      <c r="AE2188">
        <v>711835.73</v>
      </c>
      <c r="AF2188">
        <v>6171778.5999999996</v>
      </c>
    </row>
    <row r="2189" spans="1:32" x14ac:dyDescent="0.25">
      <c r="A2189" s="40">
        <v>2187</v>
      </c>
      <c r="B2189" t="s">
        <v>6994</v>
      </c>
      <c r="C2189">
        <v>120</v>
      </c>
      <c r="D2189">
        <v>1954</v>
      </c>
      <c r="E2189">
        <v>0</v>
      </c>
      <c r="F2189">
        <v>5</v>
      </c>
      <c r="H2189">
        <v>1</v>
      </c>
      <c r="J2189">
        <v>2</v>
      </c>
      <c r="K2189" t="s">
        <v>260</v>
      </c>
      <c r="M2189">
        <v>1</v>
      </c>
      <c r="N2189">
        <v>103</v>
      </c>
      <c r="O2189">
        <v>103</v>
      </c>
      <c r="P2189">
        <v>119</v>
      </c>
      <c r="Q2189">
        <v>0</v>
      </c>
      <c r="R2189">
        <v>0</v>
      </c>
      <c r="S2189" t="s">
        <v>6995</v>
      </c>
      <c r="T2189">
        <v>9480</v>
      </c>
      <c r="U2189" t="s">
        <v>5343</v>
      </c>
      <c r="V2189" t="s">
        <v>5343</v>
      </c>
      <c r="W2189" t="s">
        <v>341</v>
      </c>
      <c r="X2189">
        <v>2665</v>
      </c>
      <c r="Y2189" t="s">
        <v>257</v>
      </c>
      <c r="AA2189">
        <v>187</v>
      </c>
      <c r="AB2189" t="s">
        <v>6996</v>
      </c>
      <c r="AC2189" t="s">
        <v>6995</v>
      </c>
      <c r="AD2189">
        <v>5</v>
      </c>
      <c r="AE2189">
        <v>712578.37</v>
      </c>
      <c r="AF2189">
        <v>6169217.9699999997</v>
      </c>
    </row>
    <row r="2190" spans="1:32" x14ac:dyDescent="0.25">
      <c r="A2190" s="40">
        <v>2188</v>
      </c>
      <c r="B2190" t="s">
        <v>6997</v>
      </c>
      <c r="C2190">
        <v>130</v>
      </c>
      <c r="D2190">
        <v>1977</v>
      </c>
      <c r="E2190">
        <v>0</v>
      </c>
      <c r="F2190">
        <v>1</v>
      </c>
      <c r="H2190">
        <v>5</v>
      </c>
      <c r="J2190">
        <v>1</v>
      </c>
      <c r="K2190" t="s">
        <v>240</v>
      </c>
      <c r="L2190">
        <v>0</v>
      </c>
      <c r="M2190">
        <v>1</v>
      </c>
      <c r="N2190">
        <v>101</v>
      </c>
      <c r="O2190">
        <v>101</v>
      </c>
      <c r="P2190">
        <v>101</v>
      </c>
      <c r="Q2190">
        <v>0</v>
      </c>
      <c r="R2190">
        <v>0</v>
      </c>
      <c r="S2190" t="s">
        <v>6998</v>
      </c>
      <c r="T2190">
        <v>2556</v>
      </c>
      <c r="U2190" t="s">
        <v>317</v>
      </c>
      <c r="V2190" t="s">
        <v>317</v>
      </c>
      <c r="W2190" t="s">
        <v>529</v>
      </c>
      <c r="X2190">
        <v>2625</v>
      </c>
      <c r="Y2190" t="s">
        <v>244</v>
      </c>
      <c r="AA2190">
        <v>187</v>
      </c>
      <c r="AB2190" t="s">
        <v>6999</v>
      </c>
      <c r="AC2190" t="s">
        <v>6998</v>
      </c>
      <c r="AD2190">
        <v>5</v>
      </c>
      <c r="AE2190">
        <v>711830.23</v>
      </c>
      <c r="AF2190">
        <v>6172375.9199999999</v>
      </c>
    </row>
    <row r="2191" spans="1:32" x14ac:dyDescent="0.25">
      <c r="A2191" s="40">
        <v>2189</v>
      </c>
      <c r="B2191" t="s">
        <v>7000</v>
      </c>
      <c r="C2191">
        <v>120</v>
      </c>
      <c r="D2191">
        <v>1969</v>
      </c>
      <c r="E2191">
        <v>1987</v>
      </c>
      <c r="F2191">
        <v>4</v>
      </c>
      <c r="H2191">
        <v>1</v>
      </c>
      <c r="J2191">
        <v>2</v>
      </c>
      <c r="K2191" t="s">
        <v>260</v>
      </c>
      <c r="M2191">
        <v>1</v>
      </c>
      <c r="N2191">
        <v>169</v>
      </c>
      <c r="O2191">
        <v>169</v>
      </c>
      <c r="P2191">
        <v>135</v>
      </c>
      <c r="Q2191">
        <v>0</v>
      </c>
      <c r="R2191">
        <v>0</v>
      </c>
      <c r="S2191" t="s">
        <v>7001</v>
      </c>
      <c r="T2191">
        <v>3089</v>
      </c>
      <c r="U2191" t="s">
        <v>5469</v>
      </c>
      <c r="V2191" t="s">
        <v>5469</v>
      </c>
      <c r="W2191" t="s">
        <v>466</v>
      </c>
      <c r="X2191">
        <v>2665</v>
      </c>
      <c r="Y2191" t="s">
        <v>257</v>
      </c>
      <c r="AA2191">
        <v>187</v>
      </c>
      <c r="AB2191" t="s">
        <v>7002</v>
      </c>
      <c r="AC2191" t="s">
        <v>7001</v>
      </c>
      <c r="AD2191">
        <v>5</v>
      </c>
      <c r="AE2191">
        <v>714106.09</v>
      </c>
      <c r="AF2191">
        <v>6168976.6699999999</v>
      </c>
    </row>
    <row r="2192" spans="1:32" x14ac:dyDescent="0.25">
      <c r="A2192" s="40">
        <v>2190</v>
      </c>
      <c r="B2192" t="s">
        <v>7003</v>
      </c>
      <c r="C2192">
        <v>120</v>
      </c>
      <c r="D2192">
        <v>1964</v>
      </c>
      <c r="E2192">
        <v>2015</v>
      </c>
      <c r="F2192">
        <v>3</v>
      </c>
      <c r="H2192">
        <v>1</v>
      </c>
      <c r="J2192">
        <v>2</v>
      </c>
      <c r="K2192" t="s">
        <v>260</v>
      </c>
      <c r="L2192">
        <v>90</v>
      </c>
      <c r="M2192">
        <v>1</v>
      </c>
      <c r="N2192">
        <v>139</v>
      </c>
      <c r="O2192">
        <v>139</v>
      </c>
      <c r="P2192">
        <v>139</v>
      </c>
      <c r="Q2192">
        <v>0</v>
      </c>
      <c r="R2192">
        <v>0</v>
      </c>
      <c r="S2192" t="s">
        <v>7004</v>
      </c>
      <c r="T2192">
        <v>4793</v>
      </c>
      <c r="U2192" t="s">
        <v>6284</v>
      </c>
      <c r="V2192" t="s">
        <v>6284</v>
      </c>
      <c r="W2192" t="s">
        <v>421</v>
      </c>
      <c r="X2192">
        <v>2665</v>
      </c>
      <c r="Y2192" t="s">
        <v>257</v>
      </c>
      <c r="AA2192">
        <v>187</v>
      </c>
      <c r="AB2192" t="s">
        <v>7005</v>
      </c>
      <c r="AC2192" t="s">
        <v>7004</v>
      </c>
      <c r="AD2192">
        <v>5</v>
      </c>
      <c r="AE2192">
        <v>712212.2</v>
      </c>
      <c r="AF2192">
        <v>6169221.6600000001</v>
      </c>
    </row>
    <row r="2193" spans="1:32" x14ac:dyDescent="0.25">
      <c r="A2193" s="40">
        <v>2191</v>
      </c>
      <c r="B2193" t="s">
        <v>7006</v>
      </c>
      <c r="C2193">
        <v>140</v>
      </c>
      <c r="D2193">
        <v>1991</v>
      </c>
      <c r="E2193">
        <v>0</v>
      </c>
      <c r="F2193">
        <v>3</v>
      </c>
      <c r="H2193">
        <v>1</v>
      </c>
      <c r="J2193">
        <v>1</v>
      </c>
      <c r="K2193" t="s">
        <v>240</v>
      </c>
      <c r="M2193">
        <v>2</v>
      </c>
      <c r="N2193">
        <v>452</v>
      </c>
      <c r="O2193">
        <v>452</v>
      </c>
      <c r="P2193">
        <v>904</v>
      </c>
      <c r="Q2193">
        <v>0</v>
      </c>
      <c r="R2193">
        <v>0</v>
      </c>
      <c r="S2193" t="s">
        <v>7007</v>
      </c>
      <c r="T2193">
        <v>6830</v>
      </c>
      <c r="U2193" t="s">
        <v>6424</v>
      </c>
      <c r="V2193" t="s">
        <v>6424</v>
      </c>
      <c r="W2193" t="s">
        <v>473</v>
      </c>
      <c r="X2193">
        <v>2625</v>
      </c>
      <c r="Y2193" t="s">
        <v>244</v>
      </c>
      <c r="AA2193">
        <v>187</v>
      </c>
      <c r="AB2193" t="s">
        <v>6425</v>
      </c>
      <c r="AC2193" t="s">
        <v>7007</v>
      </c>
      <c r="AD2193">
        <v>5</v>
      </c>
      <c r="AE2193">
        <v>711497.88</v>
      </c>
      <c r="AF2193">
        <v>6172654.6699999999</v>
      </c>
    </row>
    <row r="2194" spans="1:32" x14ac:dyDescent="0.25">
      <c r="A2194" s="40">
        <v>2192</v>
      </c>
      <c r="B2194" t="s">
        <v>7008</v>
      </c>
      <c r="C2194">
        <v>130</v>
      </c>
      <c r="D2194">
        <v>1978</v>
      </c>
      <c r="E2194">
        <v>0</v>
      </c>
      <c r="F2194">
        <v>4</v>
      </c>
      <c r="H2194">
        <v>1</v>
      </c>
      <c r="J2194">
        <v>1</v>
      </c>
      <c r="K2194" t="s">
        <v>240</v>
      </c>
      <c r="M2194">
        <v>1</v>
      </c>
      <c r="N2194">
        <v>63</v>
      </c>
      <c r="O2194">
        <v>63</v>
      </c>
      <c r="P2194">
        <v>112</v>
      </c>
      <c r="Q2194">
        <v>0</v>
      </c>
      <c r="R2194">
        <v>0</v>
      </c>
      <c r="S2194" t="s">
        <v>7009</v>
      </c>
      <c r="T2194">
        <v>3875</v>
      </c>
      <c r="U2194" t="s">
        <v>4412</v>
      </c>
      <c r="V2194" t="s">
        <v>4412</v>
      </c>
      <c r="W2194" t="s">
        <v>565</v>
      </c>
      <c r="X2194">
        <v>2665</v>
      </c>
      <c r="Y2194" t="s">
        <v>257</v>
      </c>
      <c r="AA2194">
        <v>187</v>
      </c>
      <c r="AB2194" t="s">
        <v>7010</v>
      </c>
      <c r="AC2194" t="s">
        <v>7009</v>
      </c>
      <c r="AD2194">
        <v>5</v>
      </c>
      <c r="AE2194">
        <v>713552.03</v>
      </c>
      <c r="AF2194">
        <v>6169679.9900000002</v>
      </c>
    </row>
    <row r="2195" spans="1:32" x14ac:dyDescent="0.25">
      <c r="A2195" s="40">
        <v>2193</v>
      </c>
      <c r="B2195" t="s">
        <v>7011</v>
      </c>
      <c r="C2195">
        <v>130</v>
      </c>
      <c r="D2195">
        <v>1999</v>
      </c>
      <c r="E2195">
        <v>2005</v>
      </c>
      <c r="F2195">
        <v>4</v>
      </c>
      <c r="H2195">
        <v>1</v>
      </c>
      <c r="J2195">
        <v>1</v>
      </c>
      <c r="K2195" t="s">
        <v>240</v>
      </c>
      <c r="L2195">
        <v>90</v>
      </c>
      <c r="M2195">
        <v>1</v>
      </c>
      <c r="N2195">
        <v>151</v>
      </c>
      <c r="O2195">
        <v>151</v>
      </c>
      <c r="P2195">
        <v>151</v>
      </c>
      <c r="Q2195">
        <v>0</v>
      </c>
      <c r="R2195">
        <v>0</v>
      </c>
      <c r="S2195" t="s">
        <v>7012</v>
      </c>
      <c r="T2195">
        <v>5525</v>
      </c>
      <c r="U2195" t="s">
        <v>5330</v>
      </c>
      <c r="V2195" t="s">
        <v>5330</v>
      </c>
      <c r="W2195" t="s">
        <v>454</v>
      </c>
      <c r="X2195">
        <v>2625</v>
      </c>
      <c r="Y2195" t="s">
        <v>244</v>
      </c>
      <c r="AA2195">
        <v>187</v>
      </c>
      <c r="AB2195" t="s">
        <v>7013</v>
      </c>
      <c r="AC2195" t="s">
        <v>7012</v>
      </c>
      <c r="AD2195">
        <v>5</v>
      </c>
      <c r="AE2195">
        <v>711654.75</v>
      </c>
      <c r="AF2195">
        <v>6172667.4000000004</v>
      </c>
    </row>
    <row r="2196" spans="1:32" x14ac:dyDescent="0.25">
      <c r="A2196" s="40">
        <v>2194</v>
      </c>
      <c r="B2196" t="s">
        <v>7014</v>
      </c>
      <c r="C2196">
        <v>120</v>
      </c>
      <c r="D2196">
        <v>1972</v>
      </c>
      <c r="E2196">
        <v>0</v>
      </c>
      <c r="F2196">
        <v>4</v>
      </c>
      <c r="H2196">
        <v>1</v>
      </c>
      <c r="J2196">
        <v>2</v>
      </c>
      <c r="K2196" t="s">
        <v>260</v>
      </c>
      <c r="M2196">
        <v>1</v>
      </c>
      <c r="N2196">
        <v>143</v>
      </c>
      <c r="O2196">
        <v>143</v>
      </c>
      <c r="P2196">
        <v>143</v>
      </c>
      <c r="Q2196">
        <v>0</v>
      </c>
      <c r="R2196">
        <v>0</v>
      </c>
      <c r="S2196" t="s">
        <v>7015</v>
      </c>
      <c r="T2196">
        <v>6178</v>
      </c>
      <c r="U2196" t="s">
        <v>2647</v>
      </c>
      <c r="V2196" t="s">
        <v>2647</v>
      </c>
      <c r="W2196" t="s">
        <v>2215</v>
      </c>
      <c r="X2196">
        <v>2625</v>
      </c>
      <c r="Y2196" t="s">
        <v>244</v>
      </c>
      <c r="AA2196">
        <v>187</v>
      </c>
      <c r="AB2196" t="s">
        <v>7016</v>
      </c>
      <c r="AC2196" t="s">
        <v>7015</v>
      </c>
      <c r="AD2196">
        <v>5</v>
      </c>
      <c r="AE2196">
        <v>711523.58</v>
      </c>
      <c r="AF2196">
        <v>6171970.04</v>
      </c>
    </row>
    <row r="2197" spans="1:32" x14ac:dyDescent="0.25">
      <c r="A2197" s="40">
        <v>2195</v>
      </c>
      <c r="B2197" t="s">
        <v>7017</v>
      </c>
      <c r="C2197">
        <v>130</v>
      </c>
      <c r="D2197">
        <v>1978</v>
      </c>
      <c r="E2197">
        <v>0</v>
      </c>
      <c r="F2197">
        <v>4</v>
      </c>
      <c r="H2197">
        <v>1</v>
      </c>
      <c r="J2197">
        <v>1</v>
      </c>
      <c r="K2197" t="s">
        <v>240</v>
      </c>
      <c r="M2197">
        <v>1</v>
      </c>
      <c r="N2197">
        <v>61</v>
      </c>
      <c r="O2197">
        <v>61</v>
      </c>
      <c r="P2197">
        <v>109</v>
      </c>
      <c r="Q2197">
        <v>0</v>
      </c>
      <c r="R2197">
        <v>0</v>
      </c>
      <c r="S2197" t="s">
        <v>7018</v>
      </c>
      <c r="T2197">
        <v>7380</v>
      </c>
      <c r="U2197" t="s">
        <v>5196</v>
      </c>
      <c r="V2197" t="s">
        <v>5196</v>
      </c>
      <c r="W2197" t="s">
        <v>337</v>
      </c>
      <c r="X2197">
        <v>2665</v>
      </c>
      <c r="Y2197" t="s">
        <v>257</v>
      </c>
      <c r="AA2197">
        <v>187</v>
      </c>
      <c r="AB2197" t="s">
        <v>7019</v>
      </c>
      <c r="AC2197" t="s">
        <v>7018</v>
      </c>
      <c r="AD2197">
        <v>5</v>
      </c>
      <c r="AE2197">
        <v>713732.27</v>
      </c>
      <c r="AF2197">
        <v>6169628.7300000004</v>
      </c>
    </row>
    <row r="2198" spans="1:32" x14ac:dyDescent="0.25">
      <c r="A2198" s="40">
        <v>2196</v>
      </c>
      <c r="B2198" t="s">
        <v>7020</v>
      </c>
      <c r="C2198">
        <v>320</v>
      </c>
      <c r="D2198">
        <v>1970</v>
      </c>
      <c r="E2198">
        <v>0</v>
      </c>
      <c r="F2198">
        <v>1</v>
      </c>
      <c r="H2198">
        <v>5</v>
      </c>
      <c r="J2198">
        <v>2</v>
      </c>
      <c r="K2198" t="s">
        <v>260</v>
      </c>
      <c r="M2198">
        <v>1</v>
      </c>
      <c r="N2198">
        <v>106</v>
      </c>
      <c r="O2198">
        <v>106</v>
      </c>
      <c r="P2198">
        <v>0</v>
      </c>
      <c r="Q2198">
        <v>106</v>
      </c>
      <c r="R2198">
        <v>0</v>
      </c>
      <c r="S2198" t="s">
        <v>7021</v>
      </c>
      <c r="T2198">
        <v>9480</v>
      </c>
      <c r="U2198" t="s">
        <v>5343</v>
      </c>
      <c r="V2198" t="s">
        <v>5343</v>
      </c>
      <c r="W2198" t="s">
        <v>466</v>
      </c>
      <c r="X2198">
        <v>2665</v>
      </c>
      <c r="Y2198" t="s">
        <v>257</v>
      </c>
      <c r="AA2198">
        <v>187</v>
      </c>
      <c r="AB2198" t="s">
        <v>7022</v>
      </c>
      <c r="AC2198" t="s">
        <v>7021</v>
      </c>
      <c r="AD2198">
        <v>5</v>
      </c>
      <c r="AE2198">
        <v>712482.03</v>
      </c>
      <c r="AF2198">
        <v>6169350.5899999999</v>
      </c>
    </row>
    <row r="2199" spans="1:32" x14ac:dyDescent="0.25">
      <c r="A2199" s="40">
        <v>2197</v>
      </c>
      <c r="B2199" t="s">
        <v>7023</v>
      </c>
      <c r="C2199">
        <v>120</v>
      </c>
      <c r="D2199">
        <v>1949</v>
      </c>
      <c r="E2199">
        <v>0</v>
      </c>
      <c r="F2199">
        <v>3</v>
      </c>
      <c r="H2199">
        <v>1</v>
      </c>
      <c r="J2199">
        <v>2</v>
      </c>
      <c r="K2199" t="s">
        <v>260</v>
      </c>
      <c r="M2199">
        <v>1</v>
      </c>
      <c r="N2199">
        <v>130</v>
      </c>
      <c r="O2199">
        <v>130</v>
      </c>
      <c r="P2199">
        <v>218</v>
      </c>
      <c r="Q2199">
        <v>0</v>
      </c>
      <c r="R2199">
        <v>0</v>
      </c>
      <c r="S2199" t="s">
        <v>7021</v>
      </c>
      <c r="T2199">
        <v>9480</v>
      </c>
      <c r="U2199" t="s">
        <v>5343</v>
      </c>
      <c r="V2199" t="s">
        <v>5343</v>
      </c>
      <c r="W2199" t="s">
        <v>466</v>
      </c>
      <c r="X2199">
        <v>2665</v>
      </c>
      <c r="Y2199" t="s">
        <v>257</v>
      </c>
      <c r="AA2199">
        <v>187</v>
      </c>
      <c r="AB2199" t="s">
        <v>7022</v>
      </c>
      <c r="AC2199" t="s">
        <v>7021</v>
      </c>
      <c r="AD2199">
        <v>5</v>
      </c>
      <c r="AE2199">
        <v>712482.03</v>
      </c>
      <c r="AF2199">
        <v>6169350.5899999999</v>
      </c>
    </row>
    <row r="2200" spans="1:32" x14ac:dyDescent="0.25">
      <c r="A2200" s="40">
        <v>2198</v>
      </c>
      <c r="B2200" t="s">
        <v>7024</v>
      </c>
      <c r="C2200">
        <v>220</v>
      </c>
      <c r="D2200">
        <v>1949</v>
      </c>
      <c r="E2200">
        <v>0</v>
      </c>
      <c r="F2200">
        <v>3</v>
      </c>
      <c r="H2200">
        <v>1</v>
      </c>
      <c r="J2200">
        <v>2</v>
      </c>
      <c r="K2200" t="s">
        <v>260</v>
      </c>
      <c r="M2200">
        <v>1</v>
      </c>
      <c r="N2200">
        <v>113</v>
      </c>
      <c r="O2200">
        <v>113</v>
      </c>
      <c r="P2200">
        <v>0</v>
      </c>
      <c r="Q2200">
        <v>113</v>
      </c>
      <c r="R2200">
        <v>0</v>
      </c>
      <c r="S2200" t="s">
        <v>7021</v>
      </c>
      <c r="T2200">
        <v>9480</v>
      </c>
      <c r="U2200" t="s">
        <v>5343</v>
      </c>
      <c r="V2200" t="s">
        <v>5343</v>
      </c>
      <c r="W2200" t="s">
        <v>466</v>
      </c>
      <c r="X2200">
        <v>2665</v>
      </c>
      <c r="Y2200" t="s">
        <v>257</v>
      </c>
      <c r="AA2200">
        <v>187</v>
      </c>
      <c r="AB2200" t="s">
        <v>7022</v>
      </c>
      <c r="AC2200" t="s">
        <v>7021</v>
      </c>
      <c r="AD2200">
        <v>5</v>
      </c>
      <c r="AE2200">
        <v>712482.03</v>
      </c>
      <c r="AF2200">
        <v>6169350.5899999999</v>
      </c>
    </row>
    <row r="2201" spans="1:32" x14ac:dyDescent="0.25">
      <c r="A2201" s="40">
        <v>2199</v>
      </c>
      <c r="B2201" t="s">
        <v>7025</v>
      </c>
      <c r="C2201">
        <v>220</v>
      </c>
      <c r="D2201">
        <v>1970</v>
      </c>
      <c r="E2201">
        <v>1999</v>
      </c>
      <c r="F2201">
        <v>6</v>
      </c>
      <c r="H2201">
        <v>90</v>
      </c>
      <c r="J2201">
        <v>2</v>
      </c>
      <c r="K2201" t="s">
        <v>260</v>
      </c>
      <c r="M2201">
        <v>1</v>
      </c>
      <c r="N2201">
        <v>535</v>
      </c>
      <c r="O2201">
        <v>535</v>
      </c>
      <c r="P2201">
        <v>0</v>
      </c>
      <c r="Q2201">
        <v>535</v>
      </c>
      <c r="R2201">
        <v>0</v>
      </c>
      <c r="S2201" t="s">
        <v>7021</v>
      </c>
      <c r="T2201">
        <v>9480</v>
      </c>
      <c r="U2201" t="s">
        <v>5343</v>
      </c>
      <c r="V2201" t="s">
        <v>5343</v>
      </c>
      <c r="W2201" t="s">
        <v>466</v>
      </c>
      <c r="X2201">
        <v>2665</v>
      </c>
      <c r="Y2201" t="s">
        <v>257</v>
      </c>
      <c r="AA2201">
        <v>187</v>
      </c>
      <c r="AB2201" t="s">
        <v>7022</v>
      </c>
      <c r="AC2201" t="s">
        <v>7021</v>
      </c>
      <c r="AD2201">
        <v>5</v>
      </c>
      <c r="AE2201">
        <v>712482.03</v>
      </c>
      <c r="AF2201">
        <v>6169350.5899999999</v>
      </c>
    </row>
    <row r="2202" spans="1:32" x14ac:dyDescent="0.25">
      <c r="A2202" s="40">
        <v>2200</v>
      </c>
      <c r="B2202" t="s">
        <v>7026</v>
      </c>
      <c r="C2202">
        <v>120</v>
      </c>
      <c r="D2202">
        <v>1963</v>
      </c>
      <c r="E2202">
        <v>1995</v>
      </c>
      <c r="F2202">
        <v>3</v>
      </c>
      <c r="H2202">
        <v>1</v>
      </c>
      <c r="J2202">
        <v>2</v>
      </c>
      <c r="K2202" t="s">
        <v>260</v>
      </c>
      <c r="M2202">
        <v>1</v>
      </c>
      <c r="N2202">
        <v>173</v>
      </c>
      <c r="O2202">
        <v>173</v>
      </c>
      <c r="P2202">
        <v>149</v>
      </c>
      <c r="Q2202">
        <v>0</v>
      </c>
      <c r="R2202">
        <v>0</v>
      </c>
      <c r="S2202" t="s">
        <v>7027</v>
      </c>
      <c r="T2202">
        <v>319</v>
      </c>
      <c r="U2202" t="s">
        <v>5189</v>
      </c>
      <c r="V2202" t="s">
        <v>5189</v>
      </c>
      <c r="W2202" t="s">
        <v>869</v>
      </c>
      <c r="X2202">
        <v>2665</v>
      </c>
      <c r="Y2202" t="s">
        <v>257</v>
      </c>
      <c r="AA2202">
        <v>187</v>
      </c>
      <c r="AB2202" t="s">
        <v>7028</v>
      </c>
      <c r="AC2202" t="s">
        <v>7027</v>
      </c>
      <c r="AD2202">
        <v>5</v>
      </c>
      <c r="AE2202">
        <v>713898.46</v>
      </c>
      <c r="AF2202">
        <v>6169252.0499999998</v>
      </c>
    </row>
    <row r="2203" spans="1:32" x14ac:dyDescent="0.25">
      <c r="A2203" s="40">
        <v>2201</v>
      </c>
      <c r="B2203" t="s">
        <v>7029</v>
      </c>
      <c r="C2203">
        <v>130</v>
      </c>
      <c r="D2203">
        <v>1977</v>
      </c>
      <c r="E2203">
        <v>0</v>
      </c>
      <c r="F2203">
        <v>4</v>
      </c>
      <c r="H2203">
        <v>1</v>
      </c>
      <c r="J2203">
        <v>1</v>
      </c>
      <c r="K2203" t="s">
        <v>240</v>
      </c>
      <c r="M2203">
        <v>1</v>
      </c>
      <c r="N2203">
        <v>59</v>
      </c>
      <c r="O2203">
        <v>59</v>
      </c>
      <c r="P2203">
        <v>104</v>
      </c>
      <c r="Q2203">
        <v>0</v>
      </c>
      <c r="R2203">
        <v>0</v>
      </c>
      <c r="S2203" t="s">
        <v>7030</v>
      </c>
      <c r="T2203">
        <v>1075</v>
      </c>
      <c r="U2203" t="s">
        <v>4508</v>
      </c>
      <c r="V2203" t="s">
        <v>4508</v>
      </c>
      <c r="W2203" t="s">
        <v>519</v>
      </c>
      <c r="X2203">
        <v>2665</v>
      </c>
      <c r="Y2203" t="s">
        <v>257</v>
      </c>
      <c r="AA2203">
        <v>187</v>
      </c>
      <c r="AB2203" t="s">
        <v>7031</v>
      </c>
      <c r="AC2203" t="s">
        <v>7030</v>
      </c>
      <c r="AD2203">
        <v>5</v>
      </c>
      <c r="AE2203">
        <v>713585.31</v>
      </c>
      <c r="AF2203">
        <v>6169508.6399999997</v>
      </c>
    </row>
    <row r="2204" spans="1:32" x14ac:dyDescent="0.25">
      <c r="A2204" s="40">
        <v>2202</v>
      </c>
      <c r="B2204" t="s">
        <v>7032</v>
      </c>
      <c r="C2204">
        <v>130</v>
      </c>
      <c r="D2204">
        <v>1999</v>
      </c>
      <c r="E2204">
        <v>0</v>
      </c>
      <c r="F2204">
        <v>4</v>
      </c>
      <c r="H2204">
        <v>1</v>
      </c>
      <c r="J2204">
        <v>1</v>
      </c>
      <c r="K2204" t="s">
        <v>240</v>
      </c>
      <c r="M2204">
        <v>1</v>
      </c>
      <c r="N2204">
        <v>67</v>
      </c>
      <c r="O2204">
        <v>67</v>
      </c>
      <c r="P2204">
        <v>128</v>
      </c>
      <c r="Q2204">
        <v>0</v>
      </c>
      <c r="R2204">
        <v>0</v>
      </c>
      <c r="S2204" t="s">
        <v>7033</v>
      </c>
      <c r="T2204">
        <v>5525</v>
      </c>
      <c r="U2204" t="s">
        <v>5330</v>
      </c>
      <c r="V2204" t="s">
        <v>5330</v>
      </c>
      <c r="W2204" t="s">
        <v>721</v>
      </c>
      <c r="X2204">
        <v>2625</v>
      </c>
      <c r="Y2204" t="s">
        <v>244</v>
      </c>
      <c r="AA2204">
        <v>187</v>
      </c>
      <c r="AB2204" t="s">
        <v>7034</v>
      </c>
      <c r="AC2204" t="s">
        <v>7033</v>
      </c>
      <c r="AD2204">
        <v>5</v>
      </c>
      <c r="AE2204">
        <v>711673.35</v>
      </c>
      <c r="AF2204">
        <v>6172595.9800000004</v>
      </c>
    </row>
    <row r="2205" spans="1:32" x14ac:dyDescent="0.25">
      <c r="A2205" s="40">
        <v>2203</v>
      </c>
      <c r="B2205" t="s">
        <v>7035</v>
      </c>
      <c r="C2205">
        <v>130</v>
      </c>
      <c r="D2205">
        <v>1977</v>
      </c>
      <c r="E2205">
        <v>0</v>
      </c>
      <c r="F2205">
        <v>1</v>
      </c>
      <c r="H2205">
        <v>5</v>
      </c>
      <c r="J2205">
        <v>1</v>
      </c>
      <c r="K2205" t="s">
        <v>240</v>
      </c>
      <c r="L2205">
        <v>0</v>
      </c>
      <c r="M2205">
        <v>1</v>
      </c>
      <c r="N2205">
        <v>129</v>
      </c>
      <c r="O2205">
        <v>129</v>
      </c>
      <c r="P2205">
        <v>129</v>
      </c>
      <c r="Q2205">
        <v>0</v>
      </c>
      <c r="R2205">
        <v>0</v>
      </c>
      <c r="S2205" t="s">
        <v>7036</v>
      </c>
      <c r="T2205">
        <v>2556</v>
      </c>
      <c r="U2205" t="s">
        <v>317</v>
      </c>
      <c r="V2205" t="s">
        <v>317</v>
      </c>
      <c r="W2205" t="s">
        <v>1065</v>
      </c>
      <c r="X2205">
        <v>2625</v>
      </c>
      <c r="Y2205" t="s">
        <v>244</v>
      </c>
      <c r="AA2205">
        <v>187</v>
      </c>
      <c r="AB2205" t="s">
        <v>7037</v>
      </c>
      <c r="AC2205" t="s">
        <v>7036</v>
      </c>
      <c r="AD2205">
        <v>5</v>
      </c>
      <c r="AE2205">
        <v>711909.55</v>
      </c>
      <c r="AF2205">
        <v>6172424.6200000001</v>
      </c>
    </row>
    <row r="2206" spans="1:32" x14ac:dyDescent="0.25">
      <c r="A2206" s="40">
        <v>2204</v>
      </c>
      <c r="B2206" t="s">
        <v>7038</v>
      </c>
      <c r="C2206">
        <v>120</v>
      </c>
      <c r="D2206">
        <v>1968</v>
      </c>
      <c r="E2206">
        <v>0</v>
      </c>
      <c r="F2206">
        <v>3</v>
      </c>
      <c r="H2206">
        <v>1</v>
      </c>
      <c r="J2206">
        <v>2</v>
      </c>
      <c r="K2206" t="s">
        <v>260</v>
      </c>
      <c r="M2206">
        <v>1</v>
      </c>
      <c r="N2206">
        <v>132</v>
      </c>
      <c r="O2206">
        <v>132</v>
      </c>
      <c r="P2206">
        <v>132</v>
      </c>
      <c r="Q2206">
        <v>0</v>
      </c>
      <c r="R2206">
        <v>0</v>
      </c>
      <c r="S2206" t="s">
        <v>7039</v>
      </c>
      <c r="T2206">
        <v>3089</v>
      </c>
      <c r="U2206" t="s">
        <v>5469</v>
      </c>
      <c r="V2206" t="s">
        <v>5469</v>
      </c>
      <c r="W2206" t="s">
        <v>473</v>
      </c>
      <c r="X2206">
        <v>2665</v>
      </c>
      <c r="Y2206" t="s">
        <v>257</v>
      </c>
      <c r="AA2206">
        <v>187</v>
      </c>
      <c r="AB2206" t="s">
        <v>7040</v>
      </c>
      <c r="AC2206" t="s">
        <v>7039</v>
      </c>
      <c r="AD2206">
        <v>5</v>
      </c>
      <c r="AE2206">
        <v>713991.16</v>
      </c>
      <c r="AF2206">
        <v>6168995.3099999996</v>
      </c>
    </row>
    <row r="2207" spans="1:32" x14ac:dyDescent="0.25">
      <c r="A2207" s="40">
        <v>2205</v>
      </c>
      <c r="B2207" t="s">
        <v>7041</v>
      </c>
      <c r="C2207">
        <v>130</v>
      </c>
      <c r="D2207">
        <v>1967</v>
      </c>
      <c r="E2207">
        <v>1983</v>
      </c>
      <c r="F2207">
        <v>3</v>
      </c>
      <c r="H2207">
        <v>6</v>
      </c>
      <c r="J2207">
        <v>1</v>
      </c>
      <c r="K2207" t="s">
        <v>240</v>
      </c>
      <c r="M2207">
        <v>1</v>
      </c>
      <c r="N2207">
        <v>107</v>
      </c>
      <c r="O2207">
        <v>107</v>
      </c>
      <c r="P2207">
        <v>107</v>
      </c>
      <c r="Q2207">
        <v>0</v>
      </c>
      <c r="R2207">
        <v>0</v>
      </c>
      <c r="S2207" t="s">
        <v>7042</v>
      </c>
      <c r="T2207">
        <v>2449</v>
      </c>
      <c r="U2207" t="s">
        <v>312</v>
      </c>
      <c r="V2207" t="s">
        <v>312</v>
      </c>
      <c r="W2207" t="s">
        <v>281</v>
      </c>
      <c r="X2207">
        <v>2625</v>
      </c>
      <c r="Y2207" t="s">
        <v>244</v>
      </c>
      <c r="AA2207">
        <v>187</v>
      </c>
      <c r="AB2207" t="s">
        <v>7043</v>
      </c>
      <c r="AC2207" t="s">
        <v>7042</v>
      </c>
      <c r="AD2207">
        <v>5</v>
      </c>
      <c r="AE2207">
        <v>711400.32</v>
      </c>
      <c r="AF2207">
        <v>6171607.6500000004</v>
      </c>
    </row>
    <row r="2208" spans="1:32" x14ac:dyDescent="0.25">
      <c r="A2208" s="40">
        <v>2206</v>
      </c>
      <c r="B2208" t="s">
        <v>7044</v>
      </c>
      <c r="C2208">
        <v>130</v>
      </c>
      <c r="D2208">
        <v>1967</v>
      </c>
      <c r="E2208">
        <v>1999</v>
      </c>
      <c r="F2208">
        <v>10</v>
      </c>
      <c r="H2208">
        <v>6</v>
      </c>
      <c r="J2208">
        <v>1</v>
      </c>
      <c r="K2208" t="s">
        <v>240</v>
      </c>
      <c r="M2208">
        <v>1</v>
      </c>
      <c r="N2208">
        <v>143</v>
      </c>
      <c r="O2208">
        <v>143</v>
      </c>
      <c r="P2208">
        <v>143</v>
      </c>
      <c r="Q2208">
        <v>0</v>
      </c>
      <c r="R2208">
        <v>0</v>
      </c>
      <c r="S2208" t="s">
        <v>7045</v>
      </c>
      <c r="T2208">
        <v>2449</v>
      </c>
      <c r="U2208" t="s">
        <v>312</v>
      </c>
      <c r="V2208" t="s">
        <v>312</v>
      </c>
      <c r="W2208" t="s">
        <v>473</v>
      </c>
      <c r="X2208">
        <v>2625</v>
      </c>
      <c r="Y2208" t="s">
        <v>244</v>
      </c>
      <c r="AA2208">
        <v>187</v>
      </c>
      <c r="AB2208" t="s">
        <v>7046</v>
      </c>
      <c r="AC2208" t="s">
        <v>7045</v>
      </c>
      <c r="AD2208">
        <v>5</v>
      </c>
      <c r="AE2208">
        <v>711394.05</v>
      </c>
      <c r="AF2208">
        <v>6171637.3700000001</v>
      </c>
    </row>
    <row r="2209" spans="1:32" x14ac:dyDescent="0.25">
      <c r="A2209" s="40">
        <v>2207</v>
      </c>
      <c r="B2209" t="s">
        <v>7047</v>
      </c>
      <c r="C2209">
        <v>120</v>
      </c>
      <c r="D2209">
        <v>1973</v>
      </c>
      <c r="E2209">
        <v>1984</v>
      </c>
      <c r="F2209">
        <v>3</v>
      </c>
      <c r="H2209">
        <v>1</v>
      </c>
      <c r="J2209">
        <v>2</v>
      </c>
      <c r="K2209" t="s">
        <v>260</v>
      </c>
      <c r="M2209">
        <v>1</v>
      </c>
      <c r="N2209">
        <v>128</v>
      </c>
      <c r="O2209">
        <v>128</v>
      </c>
      <c r="P2209">
        <v>109</v>
      </c>
      <c r="Q2209">
        <v>0</v>
      </c>
      <c r="R2209">
        <v>0</v>
      </c>
      <c r="S2209" t="s">
        <v>7048</v>
      </c>
      <c r="T2209">
        <v>6710</v>
      </c>
      <c r="U2209" t="s">
        <v>327</v>
      </c>
      <c r="V2209" t="s">
        <v>327</v>
      </c>
      <c r="W2209" t="s">
        <v>1270</v>
      </c>
      <c r="X2209">
        <v>2625</v>
      </c>
      <c r="Y2209" t="s">
        <v>244</v>
      </c>
      <c r="AA2209">
        <v>187</v>
      </c>
      <c r="AB2209" t="s">
        <v>7049</v>
      </c>
      <c r="AC2209" t="s">
        <v>7048</v>
      </c>
      <c r="AD2209">
        <v>5</v>
      </c>
      <c r="AE2209">
        <v>711034.88</v>
      </c>
      <c r="AF2209">
        <v>6171493.7699999996</v>
      </c>
    </row>
    <row r="2210" spans="1:32" x14ac:dyDescent="0.25">
      <c r="A2210" s="40">
        <v>2208</v>
      </c>
      <c r="B2210" t="s">
        <v>7050</v>
      </c>
      <c r="C2210">
        <v>220</v>
      </c>
      <c r="D2210">
        <v>1966</v>
      </c>
      <c r="E2210">
        <v>0</v>
      </c>
      <c r="F2210">
        <v>3</v>
      </c>
      <c r="H2210">
        <v>1</v>
      </c>
      <c r="J2210">
        <v>2</v>
      </c>
      <c r="K2210" t="s">
        <v>247</v>
      </c>
      <c r="M2210">
        <v>1</v>
      </c>
      <c r="N2210">
        <v>392</v>
      </c>
      <c r="O2210">
        <v>392</v>
      </c>
      <c r="P2210">
        <v>94</v>
      </c>
      <c r="Q2210">
        <v>298</v>
      </c>
      <c r="R2210">
        <v>0</v>
      </c>
      <c r="S2210" t="s">
        <v>7051</v>
      </c>
      <c r="T2210">
        <v>9480</v>
      </c>
      <c r="U2210" t="s">
        <v>5343</v>
      </c>
      <c r="V2210" t="s">
        <v>5343</v>
      </c>
      <c r="W2210" t="s">
        <v>830</v>
      </c>
      <c r="X2210">
        <v>2665</v>
      </c>
      <c r="Y2210" t="s">
        <v>257</v>
      </c>
      <c r="AA2210">
        <v>187</v>
      </c>
      <c r="AB2210" t="s">
        <v>7052</v>
      </c>
      <c r="AC2210" t="s">
        <v>7051</v>
      </c>
      <c r="AD2210">
        <v>5</v>
      </c>
      <c r="AE2210">
        <v>712370.84</v>
      </c>
      <c r="AF2210">
        <v>6169530.5</v>
      </c>
    </row>
    <row r="2211" spans="1:32" x14ac:dyDescent="0.25">
      <c r="A2211" s="40">
        <v>2209</v>
      </c>
      <c r="B2211" t="s">
        <v>7053</v>
      </c>
      <c r="C2211">
        <v>220</v>
      </c>
      <c r="D2211">
        <v>1959</v>
      </c>
      <c r="E2211">
        <v>0</v>
      </c>
      <c r="F2211">
        <v>3</v>
      </c>
      <c r="H2211">
        <v>1</v>
      </c>
      <c r="J2211">
        <v>2</v>
      </c>
      <c r="K2211" t="s">
        <v>260</v>
      </c>
      <c r="M2211">
        <v>1</v>
      </c>
      <c r="N2211">
        <v>379</v>
      </c>
      <c r="O2211">
        <v>379</v>
      </c>
      <c r="P2211">
        <v>0</v>
      </c>
      <c r="Q2211">
        <v>379</v>
      </c>
      <c r="R2211">
        <v>0</v>
      </c>
      <c r="S2211" t="s">
        <v>7051</v>
      </c>
      <c r="T2211">
        <v>9480</v>
      </c>
      <c r="U2211" t="s">
        <v>5343</v>
      </c>
      <c r="V2211" t="s">
        <v>5343</v>
      </c>
      <c r="W2211" t="s">
        <v>830</v>
      </c>
      <c r="X2211">
        <v>2665</v>
      </c>
      <c r="Y2211" t="s">
        <v>257</v>
      </c>
      <c r="AA2211">
        <v>187</v>
      </c>
      <c r="AB2211" t="s">
        <v>7052</v>
      </c>
      <c r="AC2211" t="s">
        <v>7051</v>
      </c>
      <c r="AD2211">
        <v>5</v>
      </c>
      <c r="AE2211">
        <v>712370.84</v>
      </c>
      <c r="AF2211">
        <v>6169530.5</v>
      </c>
    </row>
    <row r="2212" spans="1:32" x14ac:dyDescent="0.25">
      <c r="A2212" s="40">
        <v>2210</v>
      </c>
      <c r="B2212" t="s">
        <v>7054</v>
      </c>
      <c r="C2212">
        <v>320</v>
      </c>
      <c r="D2212">
        <v>1965</v>
      </c>
      <c r="E2212">
        <v>0</v>
      </c>
      <c r="F2212">
        <v>3</v>
      </c>
      <c r="H2212">
        <v>90</v>
      </c>
      <c r="J2212">
        <v>2</v>
      </c>
      <c r="K2212" t="s">
        <v>260</v>
      </c>
      <c r="M2212">
        <v>1</v>
      </c>
      <c r="N2212">
        <v>60</v>
      </c>
      <c r="O2212">
        <v>60</v>
      </c>
      <c r="P2212">
        <v>0</v>
      </c>
      <c r="Q2212">
        <v>60</v>
      </c>
      <c r="R2212">
        <v>0</v>
      </c>
      <c r="S2212" t="s">
        <v>7051</v>
      </c>
      <c r="T2212">
        <v>9480</v>
      </c>
      <c r="U2212" t="s">
        <v>5343</v>
      </c>
      <c r="V2212" t="s">
        <v>5343</v>
      </c>
      <c r="W2212" t="s">
        <v>830</v>
      </c>
      <c r="X2212">
        <v>2665</v>
      </c>
      <c r="Y2212" t="s">
        <v>257</v>
      </c>
      <c r="AA2212">
        <v>187</v>
      </c>
      <c r="AB2212" t="s">
        <v>7052</v>
      </c>
      <c r="AC2212" t="s">
        <v>7051</v>
      </c>
      <c r="AD2212">
        <v>5</v>
      </c>
      <c r="AE2212">
        <v>712370.84</v>
      </c>
      <c r="AF2212">
        <v>6169530.5</v>
      </c>
    </row>
    <row r="2213" spans="1:32" x14ac:dyDescent="0.25">
      <c r="A2213" s="40">
        <v>2211</v>
      </c>
      <c r="B2213" t="s">
        <v>7055</v>
      </c>
      <c r="C2213">
        <v>130</v>
      </c>
      <c r="D2213">
        <v>1978</v>
      </c>
      <c r="E2213">
        <v>0</v>
      </c>
      <c r="F2213">
        <v>4</v>
      </c>
      <c r="H2213">
        <v>1</v>
      </c>
      <c r="J2213">
        <v>1</v>
      </c>
      <c r="K2213" t="s">
        <v>240</v>
      </c>
      <c r="M2213">
        <v>1</v>
      </c>
      <c r="N2213">
        <v>63</v>
      </c>
      <c r="O2213">
        <v>63</v>
      </c>
      <c r="P2213">
        <v>112</v>
      </c>
      <c r="Q2213">
        <v>0</v>
      </c>
      <c r="R2213">
        <v>0</v>
      </c>
      <c r="S2213" t="s">
        <v>7056</v>
      </c>
      <c r="T2213">
        <v>7380</v>
      </c>
      <c r="U2213" t="s">
        <v>5196</v>
      </c>
      <c r="V2213" t="s">
        <v>5196</v>
      </c>
      <c r="W2213" t="s">
        <v>385</v>
      </c>
      <c r="X2213">
        <v>2665</v>
      </c>
      <c r="Y2213" t="s">
        <v>257</v>
      </c>
      <c r="AA2213">
        <v>187</v>
      </c>
      <c r="AB2213" t="s">
        <v>7057</v>
      </c>
      <c r="AC2213" t="s">
        <v>7056</v>
      </c>
      <c r="AD2213">
        <v>5</v>
      </c>
      <c r="AE2213">
        <v>713722.33</v>
      </c>
      <c r="AF2213">
        <v>6169622.6100000003</v>
      </c>
    </row>
    <row r="2214" spans="1:32" x14ac:dyDescent="0.25">
      <c r="A2214" s="40">
        <v>2212</v>
      </c>
      <c r="B2214" t="s">
        <v>7058</v>
      </c>
      <c r="C2214">
        <v>120</v>
      </c>
      <c r="D2214">
        <v>1974</v>
      </c>
      <c r="E2214">
        <v>1985</v>
      </c>
      <c r="F2214">
        <v>3</v>
      </c>
      <c r="H2214">
        <v>1</v>
      </c>
      <c r="J2214">
        <v>2</v>
      </c>
      <c r="K2214" t="s">
        <v>260</v>
      </c>
      <c r="L2214">
        <v>2</v>
      </c>
      <c r="M2214">
        <v>1</v>
      </c>
      <c r="N2214">
        <v>182</v>
      </c>
      <c r="O2214">
        <v>182</v>
      </c>
      <c r="P2214">
        <v>182</v>
      </c>
      <c r="Q2214">
        <v>0</v>
      </c>
      <c r="R2214">
        <v>0</v>
      </c>
      <c r="S2214" t="s">
        <v>7059</v>
      </c>
      <c r="T2214">
        <v>7882</v>
      </c>
      <c r="U2214" t="s">
        <v>372</v>
      </c>
      <c r="V2214" t="s">
        <v>372</v>
      </c>
      <c r="W2214" t="s">
        <v>4956</v>
      </c>
      <c r="X2214">
        <v>2625</v>
      </c>
      <c r="Y2214" t="s">
        <v>244</v>
      </c>
      <c r="AA2214">
        <v>187</v>
      </c>
      <c r="AB2214" t="s">
        <v>7060</v>
      </c>
      <c r="AC2214" t="s">
        <v>7059</v>
      </c>
      <c r="AD2214">
        <v>5</v>
      </c>
      <c r="AE2214">
        <v>712034.58</v>
      </c>
      <c r="AF2214">
        <v>6171842.7300000004</v>
      </c>
    </row>
    <row r="2215" spans="1:32" x14ac:dyDescent="0.25">
      <c r="A2215" s="40">
        <v>2213</v>
      </c>
      <c r="B2215" t="s">
        <v>7061</v>
      </c>
      <c r="C2215">
        <v>220</v>
      </c>
      <c r="D2215">
        <v>1962</v>
      </c>
      <c r="E2215">
        <v>1967</v>
      </c>
      <c r="F2215">
        <v>3</v>
      </c>
      <c r="H2215">
        <v>2</v>
      </c>
      <c r="J2215">
        <v>2</v>
      </c>
      <c r="K2215" t="s">
        <v>260</v>
      </c>
      <c r="M2215">
        <v>2</v>
      </c>
      <c r="N2215">
        <v>365</v>
      </c>
      <c r="O2215">
        <v>443</v>
      </c>
      <c r="P2215">
        <v>78</v>
      </c>
      <c r="Q2215">
        <v>365</v>
      </c>
      <c r="R2215">
        <v>0</v>
      </c>
      <c r="S2215" t="s">
        <v>7062</v>
      </c>
      <c r="T2215">
        <v>9480</v>
      </c>
      <c r="U2215" t="s">
        <v>5343</v>
      </c>
      <c r="V2215" t="s">
        <v>5343</v>
      </c>
      <c r="W2215" t="s">
        <v>2764</v>
      </c>
      <c r="X2215">
        <v>2665</v>
      </c>
      <c r="Y2215" t="s">
        <v>257</v>
      </c>
      <c r="AA2215">
        <v>187</v>
      </c>
      <c r="AB2215" t="s">
        <v>7063</v>
      </c>
      <c r="AC2215" t="s">
        <v>7062</v>
      </c>
      <c r="AD2215">
        <v>5</v>
      </c>
      <c r="AE2215">
        <v>712296.99</v>
      </c>
      <c r="AF2215">
        <v>6169511.46</v>
      </c>
    </row>
    <row r="2216" spans="1:32" x14ac:dyDescent="0.25">
      <c r="A2216" s="40">
        <v>2214</v>
      </c>
      <c r="B2216" t="s">
        <v>7064</v>
      </c>
      <c r="C2216">
        <v>220</v>
      </c>
      <c r="D2216">
        <v>1988</v>
      </c>
      <c r="E2216">
        <v>0</v>
      </c>
      <c r="F2216">
        <v>1</v>
      </c>
      <c r="H2216">
        <v>6</v>
      </c>
      <c r="J2216">
        <v>2</v>
      </c>
      <c r="K2216" t="s">
        <v>260</v>
      </c>
      <c r="M2216">
        <v>2</v>
      </c>
      <c r="N2216">
        <v>443</v>
      </c>
      <c r="O2216">
        <v>848</v>
      </c>
      <c r="P2216">
        <v>0</v>
      </c>
      <c r="Q2216">
        <v>848</v>
      </c>
      <c r="R2216">
        <v>0</v>
      </c>
      <c r="S2216" t="s">
        <v>7062</v>
      </c>
      <c r="T2216">
        <v>9480</v>
      </c>
      <c r="U2216" t="s">
        <v>5343</v>
      </c>
      <c r="V2216" t="s">
        <v>5343</v>
      </c>
      <c r="W2216" t="s">
        <v>2764</v>
      </c>
      <c r="X2216">
        <v>2665</v>
      </c>
      <c r="Y2216" t="s">
        <v>257</v>
      </c>
      <c r="AA2216">
        <v>187</v>
      </c>
      <c r="AB2216" t="s">
        <v>7063</v>
      </c>
      <c r="AC2216" t="s">
        <v>7062</v>
      </c>
      <c r="AD2216">
        <v>5</v>
      </c>
      <c r="AE2216">
        <v>712296.99</v>
      </c>
      <c r="AF2216">
        <v>6169511.46</v>
      </c>
    </row>
    <row r="2217" spans="1:32" x14ac:dyDescent="0.25">
      <c r="A2217" s="40">
        <v>2215</v>
      </c>
      <c r="B2217" t="s">
        <v>7065</v>
      </c>
      <c r="C2217">
        <v>130</v>
      </c>
      <c r="D2217">
        <v>1978</v>
      </c>
      <c r="E2217">
        <v>0</v>
      </c>
      <c r="F2217">
        <v>4</v>
      </c>
      <c r="H2217">
        <v>1</v>
      </c>
      <c r="J2217">
        <v>1</v>
      </c>
      <c r="K2217" t="s">
        <v>240</v>
      </c>
      <c r="M2217">
        <v>1</v>
      </c>
      <c r="N2217">
        <v>63</v>
      </c>
      <c r="O2217">
        <v>63</v>
      </c>
      <c r="P2217">
        <v>112</v>
      </c>
      <c r="Q2217">
        <v>0</v>
      </c>
      <c r="R2217">
        <v>0</v>
      </c>
      <c r="S2217" t="s">
        <v>7066</v>
      </c>
      <c r="T2217">
        <v>7380</v>
      </c>
      <c r="U2217" t="s">
        <v>5196</v>
      </c>
      <c r="V2217" t="s">
        <v>5196</v>
      </c>
      <c r="W2217" t="s">
        <v>352</v>
      </c>
      <c r="X2217">
        <v>2665</v>
      </c>
      <c r="Y2217" t="s">
        <v>257</v>
      </c>
      <c r="AA2217">
        <v>187</v>
      </c>
      <c r="AB2217" t="s">
        <v>7067</v>
      </c>
      <c r="AC2217" t="s">
        <v>7066</v>
      </c>
      <c r="AD2217">
        <v>5</v>
      </c>
      <c r="AE2217">
        <v>713681.32</v>
      </c>
      <c r="AF2217">
        <v>6169597.6600000001</v>
      </c>
    </row>
    <row r="2218" spans="1:32" x14ac:dyDescent="0.25">
      <c r="A2218" s="40">
        <v>2216</v>
      </c>
      <c r="B2218" t="s">
        <v>7068</v>
      </c>
      <c r="C2218">
        <v>120</v>
      </c>
      <c r="D2218">
        <v>1972</v>
      </c>
      <c r="E2218">
        <v>1979</v>
      </c>
      <c r="F2218">
        <v>3</v>
      </c>
      <c r="H2218">
        <v>1</v>
      </c>
      <c r="J2218">
        <v>2</v>
      </c>
      <c r="K2218" t="s">
        <v>260</v>
      </c>
      <c r="M2218">
        <v>1</v>
      </c>
      <c r="N2218">
        <v>147</v>
      </c>
      <c r="O2218">
        <v>147</v>
      </c>
      <c r="P2218">
        <v>147</v>
      </c>
      <c r="Q2218">
        <v>0</v>
      </c>
      <c r="R2218">
        <v>0</v>
      </c>
      <c r="S2218" t="s">
        <v>7069</v>
      </c>
      <c r="T2218">
        <v>7882</v>
      </c>
      <c r="U2218" t="s">
        <v>372</v>
      </c>
      <c r="V2218" t="s">
        <v>372</v>
      </c>
      <c r="W2218" t="s">
        <v>879</v>
      </c>
      <c r="X2218">
        <v>2625</v>
      </c>
      <c r="Y2218" t="s">
        <v>244</v>
      </c>
      <c r="AA2218">
        <v>187</v>
      </c>
      <c r="AB2218" t="s">
        <v>7070</v>
      </c>
      <c r="AC2218" t="s">
        <v>7069</v>
      </c>
      <c r="AD2218">
        <v>5</v>
      </c>
      <c r="AE2218">
        <v>711880.05</v>
      </c>
      <c r="AF2218">
        <v>6171872.2999999998</v>
      </c>
    </row>
    <row r="2219" spans="1:32" x14ac:dyDescent="0.25">
      <c r="A2219" s="40">
        <v>2217</v>
      </c>
      <c r="B2219" t="s">
        <v>7071</v>
      </c>
      <c r="C2219">
        <v>110</v>
      </c>
      <c r="D2219">
        <v>1895</v>
      </c>
      <c r="E2219">
        <v>0</v>
      </c>
      <c r="F2219">
        <v>3</v>
      </c>
      <c r="H2219">
        <v>1</v>
      </c>
      <c r="J2219">
        <v>2</v>
      </c>
      <c r="K2219" t="s">
        <v>247</v>
      </c>
      <c r="M2219">
        <v>1</v>
      </c>
      <c r="N2219">
        <v>154</v>
      </c>
      <c r="O2219">
        <v>154</v>
      </c>
      <c r="P2219">
        <v>169</v>
      </c>
      <c r="Q2219">
        <v>0</v>
      </c>
      <c r="R2219">
        <v>0</v>
      </c>
      <c r="S2219" t="s">
        <v>7072</v>
      </c>
      <c r="T2219">
        <v>9480</v>
      </c>
      <c r="U2219" t="s">
        <v>5343</v>
      </c>
      <c r="V2219" t="s">
        <v>5343</v>
      </c>
      <c r="W2219" t="s">
        <v>4977</v>
      </c>
      <c r="X2219">
        <v>2625</v>
      </c>
      <c r="Y2219" t="s">
        <v>244</v>
      </c>
      <c r="AA2219">
        <v>187</v>
      </c>
      <c r="AB2219" t="s">
        <v>7073</v>
      </c>
      <c r="AC2219" t="s">
        <v>7072</v>
      </c>
      <c r="AD2219">
        <v>5</v>
      </c>
      <c r="AE2219">
        <v>711864.69</v>
      </c>
      <c r="AF2219">
        <v>6170187.29</v>
      </c>
    </row>
    <row r="2220" spans="1:32" x14ac:dyDescent="0.25">
      <c r="A2220" s="40">
        <v>2218</v>
      </c>
      <c r="B2220" t="s">
        <v>7074</v>
      </c>
      <c r="C2220">
        <v>130</v>
      </c>
      <c r="D2220">
        <v>1978</v>
      </c>
      <c r="E2220">
        <v>0</v>
      </c>
      <c r="F2220">
        <v>4</v>
      </c>
      <c r="H2220">
        <v>1</v>
      </c>
      <c r="J2220">
        <v>1</v>
      </c>
      <c r="K2220" t="s">
        <v>240</v>
      </c>
      <c r="M2220">
        <v>1</v>
      </c>
      <c r="N2220">
        <v>63</v>
      </c>
      <c r="O2220">
        <v>63</v>
      </c>
      <c r="P2220">
        <v>112</v>
      </c>
      <c r="Q2220">
        <v>0</v>
      </c>
      <c r="R2220">
        <v>0</v>
      </c>
      <c r="S2220" t="s">
        <v>7075</v>
      </c>
      <c r="T2220">
        <v>475</v>
      </c>
      <c r="U2220" t="s">
        <v>6199</v>
      </c>
      <c r="V2220" t="s">
        <v>6199</v>
      </c>
      <c r="W2220" t="s">
        <v>763</v>
      </c>
      <c r="X2220">
        <v>2665</v>
      </c>
      <c r="Y2220" t="s">
        <v>257</v>
      </c>
      <c r="AA2220">
        <v>187</v>
      </c>
      <c r="AB2220" t="s">
        <v>7076</v>
      </c>
      <c r="AC2220" t="s">
        <v>7075</v>
      </c>
      <c r="AD2220">
        <v>5</v>
      </c>
      <c r="AE2220">
        <v>713617.79</v>
      </c>
      <c r="AF2220">
        <v>6169857.8799999999</v>
      </c>
    </row>
    <row r="2221" spans="1:32" x14ac:dyDescent="0.25">
      <c r="A2221" s="40">
        <v>2219</v>
      </c>
      <c r="B2221" t="s">
        <v>7077</v>
      </c>
      <c r="C2221">
        <v>120</v>
      </c>
      <c r="D2221">
        <v>1973</v>
      </c>
      <c r="E2221">
        <v>0</v>
      </c>
      <c r="F2221">
        <v>3</v>
      </c>
      <c r="H2221">
        <v>1</v>
      </c>
      <c r="J2221">
        <v>2</v>
      </c>
      <c r="K2221" t="s">
        <v>247</v>
      </c>
      <c r="M2221">
        <v>1</v>
      </c>
      <c r="N2221">
        <v>109</v>
      </c>
      <c r="O2221">
        <v>109</v>
      </c>
      <c r="P2221">
        <v>109</v>
      </c>
      <c r="Q2221">
        <v>0</v>
      </c>
      <c r="R2221">
        <v>0</v>
      </c>
      <c r="S2221" t="s">
        <v>7078</v>
      </c>
      <c r="T2221">
        <v>6710</v>
      </c>
      <c r="U2221" t="s">
        <v>327</v>
      </c>
      <c r="V2221" t="s">
        <v>327</v>
      </c>
      <c r="W2221" t="s">
        <v>473</v>
      </c>
      <c r="X2221">
        <v>2625</v>
      </c>
      <c r="Y2221" t="s">
        <v>244</v>
      </c>
      <c r="AA2221">
        <v>187</v>
      </c>
      <c r="AB2221" t="s">
        <v>7079</v>
      </c>
      <c r="AC2221" t="s">
        <v>7078</v>
      </c>
      <c r="AD2221">
        <v>5</v>
      </c>
      <c r="AE2221">
        <v>711057.35</v>
      </c>
      <c r="AF2221">
        <v>6171491.5599999996</v>
      </c>
    </row>
    <row r="2222" spans="1:32" x14ac:dyDescent="0.25">
      <c r="A2222" s="40">
        <v>2220</v>
      </c>
      <c r="B2222" t="s">
        <v>7080</v>
      </c>
      <c r="C2222">
        <v>430</v>
      </c>
      <c r="D2222">
        <v>1975</v>
      </c>
      <c r="E2222">
        <v>0</v>
      </c>
      <c r="F2222">
        <v>2</v>
      </c>
      <c r="H2222">
        <v>1</v>
      </c>
      <c r="J2222">
        <v>1</v>
      </c>
      <c r="K2222" t="s">
        <v>240</v>
      </c>
      <c r="M2222">
        <v>1</v>
      </c>
      <c r="N2222">
        <v>318</v>
      </c>
      <c r="O2222">
        <v>318</v>
      </c>
      <c r="P2222">
        <v>0</v>
      </c>
      <c r="Q2222">
        <v>418</v>
      </c>
      <c r="R2222">
        <v>0</v>
      </c>
      <c r="S2222" t="s">
        <v>7081</v>
      </c>
      <c r="T2222">
        <v>8734</v>
      </c>
      <c r="U2222" t="s">
        <v>6729</v>
      </c>
      <c r="V2222" t="s">
        <v>6729</v>
      </c>
      <c r="W2222" t="s">
        <v>253</v>
      </c>
      <c r="X2222">
        <v>2625</v>
      </c>
      <c r="Y2222" t="s">
        <v>244</v>
      </c>
      <c r="AA2222">
        <v>187</v>
      </c>
      <c r="AB2222" t="s">
        <v>7082</v>
      </c>
      <c r="AC2222" t="s">
        <v>7081</v>
      </c>
      <c r="AD2222">
        <v>5</v>
      </c>
      <c r="AE2222">
        <v>711345.79</v>
      </c>
      <c r="AF2222">
        <v>6171982.5099999998</v>
      </c>
    </row>
    <row r="2223" spans="1:32" x14ac:dyDescent="0.25">
      <c r="A2223" s="40">
        <v>2221</v>
      </c>
      <c r="B2223" t="s">
        <v>7083</v>
      </c>
      <c r="C2223">
        <v>130</v>
      </c>
      <c r="D2223">
        <v>1967</v>
      </c>
      <c r="E2223">
        <v>1987</v>
      </c>
      <c r="F2223">
        <v>3</v>
      </c>
      <c r="H2223">
        <v>6</v>
      </c>
      <c r="J2223">
        <v>1</v>
      </c>
      <c r="K2223" t="s">
        <v>240</v>
      </c>
      <c r="M2223">
        <v>1</v>
      </c>
      <c r="N2223">
        <v>146</v>
      </c>
      <c r="O2223">
        <v>146</v>
      </c>
      <c r="P2223">
        <v>146</v>
      </c>
      <c r="Q2223">
        <v>0</v>
      </c>
      <c r="R2223">
        <v>0</v>
      </c>
      <c r="S2223" t="s">
        <v>7084</v>
      </c>
      <c r="T2223">
        <v>2449</v>
      </c>
      <c r="U2223" t="s">
        <v>312</v>
      </c>
      <c r="V2223" t="s">
        <v>312</v>
      </c>
      <c r="W2223" t="s">
        <v>519</v>
      </c>
      <c r="X2223">
        <v>2625</v>
      </c>
      <c r="Y2223" t="s">
        <v>244</v>
      </c>
      <c r="AA2223">
        <v>187</v>
      </c>
      <c r="AB2223" t="s">
        <v>7085</v>
      </c>
      <c r="AC2223" t="s">
        <v>7084</v>
      </c>
      <c r="AD2223">
        <v>5</v>
      </c>
      <c r="AE2223">
        <v>711385.22</v>
      </c>
      <c r="AF2223">
        <v>6171605.7199999997</v>
      </c>
    </row>
    <row r="2224" spans="1:32" x14ac:dyDescent="0.25">
      <c r="A2224" s="40">
        <v>2222</v>
      </c>
      <c r="B2224" t="s">
        <v>7086</v>
      </c>
      <c r="C2224">
        <v>120</v>
      </c>
      <c r="D2224">
        <v>1973</v>
      </c>
      <c r="E2224">
        <v>1988</v>
      </c>
      <c r="F2224">
        <v>90</v>
      </c>
      <c r="H2224">
        <v>1</v>
      </c>
      <c r="J2224">
        <v>2</v>
      </c>
      <c r="K2224" t="s">
        <v>260</v>
      </c>
      <c r="M2224">
        <v>1</v>
      </c>
      <c r="N2224">
        <v>130</v>
      </c>
      <c r="O2224">
        <v>130</v>
      </c>
      <c r="P2224">
        <v>109</v>
      </c>
      <c r="Q2224">
        <v>0</v>
      </c>
      <c r="R2224">
        <v>0</v>
      </c>
      <c r="S2224" t="s">
        <v>7087</v>
      </c>
      <c r="T2224">
        <v>6710</v>
      </c>
      <c r="U2224" t="s">
        <v>327</v>
      </c>
      <c r="V2224" t="s">
        <v>327</v>
      </c>
      <c r="W2224" t="s">
        <v>281</v>
      </c>
      <c r="X2224">
        <v>2625</v>
      </c>
      <c r="Y2224" t="s">
        <v>244</v>
      </c>
      <c r="AA2224">
        <v>187</v>
      </c>
      <c r="AB2224" t="s">
        <v>7088</v>
      </c>
      <c r="AC2224" t="s">
        <v>7087</v>
      </c>
      <c r="AD2224">
        <v>5</v>
      </c>
      <c r="AE2224">
        <v>711016.87</v>
      </c>
      <c r="AF2224">
        <v>6171454.5099999998</v>
      </c>
    </row>
    <row r="2225" spans="1:32" x14ac:dyDescent="0.25">
      <c r="A2225" s="40">
        <v>2223</v>
      </c>
      <c r="B2225" t="s">
        <v>7089</v>
      </c>
      <c r="C2225">
        <v>130</v>
      </c>
      <c r="D2225">
        <v>1977</v>
      </c>
      <c r="E2225">
        <v>0</v>
      </c>
      <c r="F2225">
        <v>1</v>
      </c>
      <c r="H2225">
        <v>5</v>
      </c>
      <c r="J2225">
        <v>1</v>
      </c>
      <c r="K2225" t="s">
        <v>240</v>
      </c>
      <c r="L2225">
        <v>0</v>
      </c>
      <c r="M2225">
        <v>1</v>
      </c>
      <c r="N2225">
        <v>101</v>
      </c>
      <c r="O2225">
        <v>101</v>
      </c>
      <c r="P2225">
        <v>101</v>
      </c>
      <c r="Q2225">
        <v>0</v>
      </c>
      <c r="R2225">
        <v>0</v>
      </c>
      <c r="S2225" t="s">
        <v>7090</v>
      </c>
      <c r="T2225">
        <v>2556</v>
      </c>
      <c r="U2225" t="s">
        <v>317</v>
      </c>
      <c r="V2225" t="s">
        <v>317</v>
      </c>
      <c r="W2225" t="s">
        <v>243</v>
      </c>
      <c r="X2225">
        <v>2625</v>
      </c>
      <c r="Y2225" t="s">
        <v>244</v>
      </c>
      <c r="AA2225">
        <v>187</v>
      </c>
      <c r="AB2225" t="s">
        <v>7091</v>
      </c>
      <c r="AC2225" t="s">
        <v>7090</v>
      </c>
      <c r="AD2225">
        <v>5</v>
      </c>
      <c r="AE2225">
        <v>711888.45</v>
      </c>
      <c r="AF2225">
        <v>6172362.5599999996</v>
      </c>
    </row>
    <row r="2226" spans="1:32" x14ac:dyDescent="0.25">
      <c r="A2226" s="40">
        <v>2224</v>
      </c>
      <c r="B2226" t="s">
        <v>7092</v>
      </c>
      <c r="C2226">
        <v>120</v>
      </c>
      <c r="D2226">
        <v>1968</v>
      </c>
      <c r="E2226">
        <v>0</v>
      </c>
      <c r="F2226">
        <v>4</v>
      </c>
      <c r="H2226">
        <v>1</v>
      </c>
      <c r="J2226">
        <v>2</v>
      </c>
      <c r="K2226" t="s">
        <v>260</v>
      </c>
      <c r="M2226">
        <v>1</v>
      </c>
      <c r="N2226">
        <v>135</v>
      </c>
      <c r="O2226">
        <v>135</v>
      </c>
      <c r="P2226">
        <v>135</v>
      </c>
      <c r="Q2226">
        <v>0</v>
      </c>
      <c r="R2226">
        <v>0</v>
      </c>
      <c r="S2226" t="s">
        <v>7093</v>
      </c>
      <c r="T2226">
        <v>3089</v>
      </c>
      <c r="U2226" t="s">
        <v>5469</v>
      </c>
      <c r="V2226" t="s">
        <v>5469</v>
      </c>
      <c r="W2226" t="s">
        <v>763</v>
      </c>
      <c r="X2226">
        <v>2665</v>
      </c>
      <c r="Y2226" t="s">
        <v>257</v>
      </c>
      <c r="AA2226">
        <v>187</v>
      </c>
      <c r="AB2226" t="s">
        <v>7094</v>
      </c>
      <c r="AC2226" t="s">
        <v>7093</v>
      </c>
      <c r="AD2226">
        <v>5</v>
      </c>
      <c r="AE2226">
        <v>714083.02</v>
      </c>
      <c r="AF2226">
        <v>6168926.5300000003</v>
      </c>
    </row>
    <row r="2227" spans="1:32" x14ac:dyDescent="0.25">
      <c r="A2227" s="40">
        <v>2225</v>
      </c>
      <c r="B2227" t="s">
        <v>7095</v>
      </c>
      <c r="C2227">
        <v>120</v>
      </c>
      <c r="D2227">
        <v>1962</v>
      </c>
      <c r="E2227">
        <v>0</v>
      </c>
      <c r="F2227">
        <v>2</v>
      </c>
      <c r="H2227">
        <v>1</v>
      </c>
      <c r="J2227">
        <v>2</v>
      </c>
      <c r="K2227" t="s">
        <v>260</v>
      </c>
      <c r="M2227">
        <v>1</v>
      </c>
      <c r="N2227">
        <v>103</v>
      </c>
      <c r="O2227">
        <v>103</v>
      </c>
      <c r="P2227">
        <v>103</v>
      </c>
      <c r="Q2227">
        <v>0</v>
      </c>
      <c r="R2227">
        <v>0</v>
      </c>
      <c r="S2227" t="s">
        <v>7096</v>
      </c>
      <c r="T2227">
        <v>4793</v>
      </c>
      <c r="U2227" t="s">
        <v>6284</v>
      </c>
      <c r="V2227" t="s">
        <v>6284</v>
      </c>
      <c r="W2227" t="s">
        <v>519</v>
      </c>
      <c r="X2227">
        <v>2665</v>
      </c>
      <c r="Y2227" t="s">
        <v>257</v>
      </c>
      <c r="AA2227">
        <v>187</v>
      </c>
      <c r="AB2227" t="s">
        <v>7097</v>
      </c>
      <c r="AC2227" t="s">
        <v>7096</v>
      </c>
      <c r="AD2227">
        <v>5</v>
      </c>
      <c r="AE2227">
        <v>712298.23</v>
      </c>
      <c r="AF2227">
        <v>6169209.1299999999</v>
      </c>
    </row>
    <row r="2228" spans="1:32" x14ac:dyDescent="0.25">
      <c r="A2228" s="40">
        <v>2226</v>
      </c>
      <c r="B2228" t="s">
        <v>7098</v>
      </c>
      <c r="C2228">
        <v>130</v>
      </c>
      <c r="D2228">
        <v>1967</v>
      </c>
      <c r="E2228">
        <v>1997</v>
      </c>
      <c r="F2228">
        <v>10</v>
      </c>
      <c r="H2228">
        <v>6</v>
      </c>
      <c r="J2228">
        <v>1</v>
      </c>
      <c r="K2228" t="s">
        <v>240</v>
      </c>
      <c r="M2228">
        <v>1</v>
      </c>
      <c r="N2228">
        <v>143</v>
      </c>
      <c r="O2228">
        <v>143</v>
      </c>
      <c r="P2228">
        <v>143</v>
      </c>
      <c r="Q2228">
        <v>0</v>
      </c>
      <c r="R2228">
        <v>0</v>
      </c>
      <c r="S2228" t="s">
        <v>7099</v>
      </c>
      <c r="T2228">
        <v>2449</v>
      </c>
      <c r="U2228" t="s">
        <v>312</v>
      </c>
      <c r="V2228" t="s">
        <v>312</v>
      </c>
      <c r="W2228" t="s">
        <v>487</v>
      </c>
      <c r="X2228">
        <v>2625</v>
      </c>
      <c r="Y2228" t="s">
        <v>244</v>
      </c>
      <c r="AA2228">
        <v>187</v>
      </c>
      <c r="AB2228" t="s">
        <v>7100</v>
      </c>
      <c r="AC2228" t="s">
        <v>7099</v>
      </c>
      <c r="AD2228">
        <v>5</v>
      </c>
      <c r="AE2228">
        <v>711482.46</v>
      </c>
      <c r="AF2228">
        <v>6171660.8399999999</v>
      </c>
    </row>
    <row r="2229" spans="1:32" x14ac:dyDescent="0.25">
      <c r="A2229" s="40">
        <v>2227</v>
      </c>
      <c r="B2229" t="s">
        <v>7101</v>
      </c>
      <c r="C2229">
        <v>130</v>
      </c>
      <c r="D2229">
        <v>1977</v>
      </c>
      <c r="E2229">
        <v>0</v>
      </c>
      <c r="F2229">
        <v>4</v>
      </c>
      <c r="H2229">
        <v>1</v>
      </c>
      <c r="J2229">
        <v>1</v>
      </c>
      <c r="K2229" t="s">
        <v>240</v>
      </c>
      <c r="M2229">
        <v>1</v>
      </c>
      <c r="N2229">
        <v>58</v>
      </c>
      <c r="O2229">
        <v>58</v>
      </c>
      <c r="P2229">
        <v>102</v>
      </c>
      <c r="Q2229">
        <v>0</v>
      </c>
      <c r="R2229">
        <v>0</v>
      </c>
      <c r="S2229" t="s">
        <v>7102</v>
      </c>
      <c r="T2229">
        <v>1075</v>
      </c>
      <c r="U2229" t="s">
        <v>4508</v>
      </c>
      <c r="V2229" t="s">
        <v>4508</v>
      </c>
      <c r="W2229" t="s">
        <v>473</v>
      </c>
      <c r="X2229">
        <v>2665</v>
      </c>
      <c r="Y2229" t="s">
        <v>257</v>
      </c>
      <c r="AA2229">
        <v>187</v>
      </c>
      <c r="AB2229" t="s">
        <v>7103</v>
      </c>
      <c r="AC2229" t="s">
        <v>7102</v>
      </c>
      <c r="AD2229">
        <v>5</v>
      </c>
      <c r="AE2229">
        <v>713576.46</v>
      </c>
      <c r="AF2229">
        <v>6169522.9800000004</v>
      </c>
    </row>
    <row r="2230" spans="1:32" x14ac:dyDescent="0.25">
      <c r="A2230" s="40">
        <v>2228</v>
      </c>
      <c r="B2230" t="s">
        <v>7104</v>
      </c>
      <c r="C2230">
        <v>120</v>
      </c>
      <c r="D2230">
        <v>1969</v>
      </c>
      <c r="E2230">
        <v>1998</v>
      </c>
      <c r="F2230">
        <v>3</v>
      </c>
      <c r="H2230">
        <v>1</v>
      </c>
      <c r="J2230">
        <v>2</v>
      </c>
      <c r="K2230" t="s">
        <v>260</v>
      </c>
      <c r="L2230">
        <v>2</v>
      </c>
      <c r="M2230">
        <v>1</v>
      </c>
      <c r="N2230">
        <v>181</v>
      </c>
      <c r="O2230">
        <v>181</v>
      </c>
      <c r="P2230">
        <v>161</v>
      </c>
      <c r="Q2230">
        <v>0</v>
      </c>
      <c r="R2230">
        <v>0</v>
      </c>
      <c r="S2230" t="s">
        <v>7105</v>
      </c>
      <c r="T2230">
        <v>6178</v>
      </c>
      <c r="U2230" t="s">
        <v>2647</v>
      </c>
      <c r="V2230" t="s">
        <v>2647</v>
      </c>
      <c r="W2230" t="s">
        <v>1967</v>
      </c>
      <c r="X2230">
        <v>2625</v>
      </c>
      <c r="Y2230" t="s">
        <v>244</v>
      </c>
      <c r="AA2230">
        <v>187</v>
      </c>
      <c r="AB2230" t="s">
        <v>7106</v>
      </c>
      <c r="AC2230" t="s">
        <v>7105</v>
      </c>
      <c r="AD2230">
        <v>5</v>
      </c>
      <c r="AE2230">
        <v>711522.22</v>
      </c>
      <c r="AF2230">
        <v>6172065.6699999999</v>
      </c>
    </row>
    <row r="2231" spans="1:32" x14ac:dyDescent="0.25">
      <c r="A2231" s="40">
        <v>2229</v>
      </c>
      <c r="B2231" t="s">
        <v>7107</v>
      </c>
      <c r="C2231">
        <v>130</v>
      </c>
      <c r="D2231">
        <v>1967</v>
      </c>
      <c r="E2231">
        <v>1983</v>
      </c>
      <c r="F2231">
        <v>3</v>
      </c>
      <c r="H2231">
        <v>6</v>
      </c>
      <c r="J2231">
        <v>1</v>
      </c>
      <c r="K2231" t="s">
        <v>240</v>
      </c>
      <c r="M2231">
        <v>1</v>
      </c>
      <c r="N2231">
        <v>107</v>
      </c>
      <c r="O2231">
        <v>107</v>
      </c>
      <c r="P2231">
        <v>107</v>
      </c>
      <c r="Q2231">
        <v>0</v>
      </c>
      <c r="R2231">
        <v>0</v>
      </c>
      <c r="S2231" t="s">
        <v>7108</v>
      </c>
      <c r="T2231">
        <v>2449</v>
      </c>
      <c r="U2231" t="s">
        <v>312</v>
      </c>
      <c r="V2231" t="s">
        <v>312</v>
      </c>
      <c r="W2231" t="s">
        <v>256</v>
      </c>
      <c r="X2231">
        <v>2625</v>
      </c>
      <c r="Y2231" t="s">
        <v>244</v>
      </c>
      <c r="AA2231">
        <v>187</v>
      </c>
      <c r="AB2231" t="s">
        <v>7109</v>
      </c>
      <c r="AC2231" t="s">
        <v>7108</v>
      </c>
      <c r="AD2231">
        <v>5</v>
      </c>
      <c r="AE2231">
        <v>711485.77</v>
      </c>
      <c r="AF2231">
        <v>6171634.1500000004</v>
      </c>
    </row>
    <row r="2232" spans="1:32" x14ac:dyDescent="0.25">
      <c r="A2232" s="40">
        <v>2230</v>
      </c>
      <c r="B2232" t="s">
        <v>7110</v>
      </c>
      <c r="C2232">
        <v>120</v>
      </c>
      <c r="D2232">
        <v>1972</v>
      </c>
      <c r="E2232">
        <v>0</v>
      </c>
      <c r="F2232">
        <v>3</v>
      </c>
      <c r="H2232">
        <v>1</v>
      </c>
      <c r="J2232">
        <v>2</v>
      </c>
      <c r="K2232" t="s">
        <v>260</v>
      </c>
      <c r="L2232">
        <v>2</v>
      </c>
      <c r="M2232">
        <v>1</v>
      </c>
      <c r="N2232">
        <v>147</v>
      </c>
      <c r="O2232">
        <v>147</v>
      </c>
      <c r="P2232">
        <v>119</v>
      </c>
      <c r="Q2232">
        <v>0</v>
      </c>
      <c r="R2232">
        <v>0</v>
      </c>
      <c r="S2232" t="s">
        <v>7111</v>
      </c>
      <c r="T2232">
        <v>6710</v>
      </c>
      <c r="U2232" t="s">
        <v>327</v>
      </c>
      <c r="V2232" t="s">
        <v>327</v>
      </c>
      <c r="W2232" t="s">
        <v>385</v>
      </c>
      <c r="X2232">
        <v>2625</v>
      </c>
      <c r="Y2232" t="s">
        <v>244</v>
      </c>
      <c r="AA2232">
        <v>187</v>
      </c>
      <c r="AB2232" t="s">
        <v>7112</v>
      </c>
      <c r="AC2232" t="s">
        <v>7111</v>
      </c>
      <c r="AD2232">
        <v>5</v>
      </c>
      <c r="AE2232">
        <v>711101.58</v>
      </c>
      <c r="AF2232">
        <v>6171524.0099999998</v>
      </c>
    </row>
    <row r="2233" spans="1:32" x14ac:dyDescent="0.25">
      <c r="A2233" s="40">
        <v>2231</v>
      </c>
      <c r="B2233" t="s">
        <v>7113</v>
      </c>
      <c r="C2233">
        <v>120</v>
      </c>
      <c r="D2233">
        <v>1958</v>
      </c>
      <c r="E2233">
        <v>1981</v>
      </c>
      <c r="F2233">
        <v>10</v>
      </c>
      <c r="H2233">
        <v>1</v>
      </c>
      <c r="J2233">
        <v>2</v>
      </c>
      <c r="K2233" t="s">
        <v>260</v>
      </c>
      <c r="M2233">
        <v>1</v>
      </c>
      <c r="N2233">
        <v>136</v>
      </c>
      <c r="O2233">
        <v>136</v>
      </c>
      <c r="P2233">
        <v>136</v>
      </c>
      <c r="Q2233">
        <v>0</v>
      </c>
      <c r="R2233">
        <v>0</v>
      </c>
      <c r="S2233" t="s">
        <v>7114</v>
      </c>
      <c r="T2233">
        <v>1750</v>
      </c>
      <c r="U2233" t="s">
        <v>6098</v>
      </c>
      <c r="V2233" t="s">
        <v>6098</v>
      </c>
      <c r="W2233" t="s">
        <v>385</v>
      </c>
      <c r="X2233">
        <v>2665</v>
      </c>
      <c r="Y2233" t="s">
        <v>257</v>
      </c>
      <c r="AA2233">
        <v>187</v>
      </c>
      <c r="AB2233" t="s">
        <v>7115</v>
      </c>
      <c r="AC2233" t="s">
        <v>7114</v>
      </c>
      <c r="AD2233">
        <v>5</v>
      </c>
      <c r="AE2233">
        <v>714220.27</v>
      </c>
      <c r="AF2233">
        <v>6168872.6699999999</v>
      </c>
    </row>
    <row r="2234" spans="1:32" x14ac:dyDescent="0.25">
      <c r="A2234" s="40">
        <v>2232</v>
      </c>
      <c r="B2234" t="s">
        <v>7116</v>
      </c>
      <c r="C2234">
        <v>120</v>
      </c>
      <c r="D2234">
        <v>2001</v>
      </c>
      <c r="E2234">
        <v>0</v>
      </c>
      <c r="F2234">
        <v>5</v>
      </c>
      <c r="H2234">
        <v>1</v>
      </c>
      <c r="J2234">
        <v>2</v>
      </c>
      <c r="K2234" t="s">
        <v>260</v>
      </c>
      <c r="L2234">
        <v>5</v>
      </c>
      <c r="M2234">
        <v>1</v>
      </c>
      <c r="N2234">
        <v>209</v>
      </c>
      <c r="O2234">
        <v>209</v>
      </c>
      <c r="P2234">
        <v>178</v>
      </c>
      <c r="Q2234">
        <v>0</v>
      </c>
      <c r="R2234">
        <v>0</v>
      </c>
      <c r="S2234" t="s">
        <v>7117</v>
      </c>
      <c r="T2234">
        <v>5539</v>
      </c>
      <c r="U2234" t="s">
        <v>6009</v>
      </c>
      <c r="V2234" t="s">
        <v>6009</v>
      </c>
      <c r="W2234" t="s">
        <v>569</v>
      </c>
      <c r="X2234">
        <v>2665</v>
      </c>
      <c r="Y2234" t="s">
        <v>257</v>
      </c>
      <c r="AA2234">
        <v>187</v>
      </c>
      <c r="AB2234" t="s">
        <v>7118</v>
      </c>
      <c r="AC2234" t="s">
        <v>7117</v>
      </c>
      <c r="AD2234">
        <v>5</v>
      </c>
      <c r="AE2234">
        <v>712315.81</v>
      </c>
      <c r="AF2234">
        <v>6169348.0899999999</v>
      </c>
    </row>
    <row r="2235" spans="1:32" x14ac:dyDescent="0.25">
      <c r="A2235" s="40">
        <v>2233</v>
      </c>
      <c r="B2235" t="s">
        <v>7119</v>
      </c>
      <c r="C2235">
        <v>120</v>
      </c>
      <c r="D2235">
        <v>1984</v>
      </c>
      <c r="E2235">
        <v>0</v>
      </c>
      <c r="F2235">
        <v>4</v>
      </c>
      <c r="H2235">
        <v>1</v>
      </c>
      <c r="J2235">
        <v>7</v>
      </c>
      <c r="K2235" t="s">
        <v>253</v>
      </c>
      <c r="M2235">
        <v>1</v>
      </c>
      <c r="N2235">
        <v>128</v>
      </c>
      <c r="O2235">
        <v>128</v>
      </c>
      <c r="P2235">
        <v>128</v>
      </c>
      <c r="Q2235">
        <v>0</v>
      </c>
      <c r="R2235">
        <v>0</v>
      </c>
      <c r="S2235" t="s">
        <v>7120</v>
      </c>
      <c r="T2235">
        <v>8628</v>
      </c>
      <c r="U2235" t="s">
        <v>5882</v>
      </c>
      <c r="V2235" t="s">
        <v>5882</v>
      </c>
      <c r="W2235" t="s">
        <v>385</v>
      </c>
      <c r="X2235">
        <v>2665</v>
      </c>
      <c r="Y2235" t="s">
        <v>257</v>
      </c>
      <c r="AA2235">
        <v>187</v>
      </c>
      <c r="AB2235" t="s">
        <v>7121</v>
      </c>
      <c r="AC2235" t="s">
        <v>7120</v>
      </c>
      <c r="AD2235">
        <v>5</v>
      </c>
      <c r="AE2235">
        <v>713242.67</v>
      </c>
      <c r="AF2235">
        <v>6168521.9199999999</v>
      </c>
    </row>
    <row r="2236" spans="1:32" x14ac:dyDescent="0.25">
      <c r="A2236" s="40">
        <v>2234</v>
      </c>
      <c r="B2236" t="s">
        <v>7122</v>
      </c>
      <c r="C2236">
        <v>120</v>
      </c>
      <c r="D2236">
        <v>1972</v>
      </c>
      <c r="E2236">
        <v>1984</v>
      </c>
      <c r="F2236">
        <v>3</v>
      </c>
      <c r="H2236">
        <v>1</v>
      </c>
      <c r="J2236">
        <v>2</v>
      </c>
      <c r="K2236" t="s">
        <v>260</v>
      </c>
      <c r="L2236">
        <v>2</v>
      </c>
      <c r="M2236">
        <v>1</v>
      </c>
      <c r="N2236">
        <v>170</v>
      </c>
      <c r="O2236">
        <v>170</v>
      </c>
      <c r="P2236">
        <v>119</v>
      </c>
      <c r="Q2236">
        <v>0</v>
      </c>
      <c r="R2236">
        <v>0</v>
      </c>
      <c r="S2236" t="s">
        <v>7123</v>
      </c>
      <c r="T2236">
        <v>6710</v>
      </c>
      <c r="U2236" t="s">
        <v>327</v>
      </c>
      <c r="V2236" t="s">
        <v>327</v>
      </c>
      <c r="W2236" t="s">
        <v>256</v>
      </c>
      <c r="X2236">
        <v>2625</v>
      </c>
      <c r="Y2236" t="s">
        <v>244</v>
      </c>
      <c r="AA2236">
        <v>187</v>
      </c>
      <c r="AB2236" t="s">
        <v>7124</v>
      </c>
      <c r="AC2236" t="s">
        <v>7123</v>
      </c>
      <c r="AD2236">
        <v>5</v>
      </c>
      <c r="AE2236">
        <v>711112.57</v>
      </c>
      <c r="AF2236">
        <v>6171572.3600000003</v>
      </c>
    </row>
    <row r="2237" spans="1:32" x14ac:dyDescent="0.25">
      <c r="A2237" s="40">
        <v>2235</v>
      </c>
      <c r="B2237" t="s">
        <v>7125</v>
      </c>
      <c r="C2237">
        <v>120</v>
      </c>
      <c r="D2237">
        <v>1984</v>
      </c>
      <c r="E2237">
        <v>1997</v>
      </c>
      <c r="F2237">
        <v>4</v>
      </c>
      <c r="H2237">
        <v>1</v>
      </c>
      <c r="J2237">
        <v>7</v>
      </c>
      <c r="K2237" t="s">
        <v>253</v>
      </c>
      <c r="L2237">
        <v>1</v>
      </c>
      <c r="M2237">
        <v>1</v>
      </c>
      <c r="N2237">
        <v>130</v>
      </c>
      <c r="O2237">
        <v>130</v>
      </c>
      <c r="P2237">
        <v>130</v>
      </c>
      <c r="Q2237">
        <v>0</v>
      </c>
      <c r="R2237">
        <v>0</v>
      </c>
      <c r="S2237" t="s">
        <v>7126</v>
      </c>
      <c r="T2237">
        <v>8800</v>
      </c>
      <c r="U2237" t="s">
        <v>6455</v>
      </c>
      <c r="V2237" t="s">
        <v>6455</v>
      </c>
      <c r="W2237" t="s">
        <v>308</v>
      </c>
      <c r="X2237">
        <v>2665</v>
      </c>
      <c r="Y2237" t="s">
        <v>257</v>
      </c>
      <c r="AA2237">
        <v>187</v>
      </c>
      <c r="AB2237" t="s">
        <v>7127</v>
      </c>
      <c r="AC2237" t="s">
        <v>7126</v>
      </c>
      <c r="AD2237">
        <v>5</v>
      </c>
      <c r="AE2237">
        <v>713160.29</v>
      </c>
      <c r="AF2237">
        <v>6168595.9800000004</v>
      </c>
    </row>
    <row r="2238" spans="1:32" x14ac:dyDescent="0.25">
      <c r="A2238" s="40">
        <v>2236</v>
      </c>
      <c r="B2238" t="s">
        <v>7128</v>
      </c>
      <c r="C2238">
        <v>120</v>
      </c>
      <c r="D2238">
        <v>1985</v>
      </c>
      <c r="E2238">
        <v>0</v>
      </c>
      <c r="F2238">
        <v>3</v>
      </c>
      <c r="H2238">
        <v>1</v>
      </c>
      <c r="J2238">
        <v>7</v>
      </c>
      <c r="K2238" t="s">
        <v>253</v>
      </c>
      <c r="L2238">
        <v>2</v>
      </c>
      <c r="M2238">
        <v>1</v>
      </c>
      <c r="N2238">
        <v>102</v>
      </c>
      <c r="O2238">
        <v>102</v>
      </c>
      <c r="P2238">
        <v>102</v>
      </c>
      <c r="Q2238">
        <v>0</v>
      </c>
      <c r="R2238">
        <v>0</v>
      </c>
      <c r="S2238" t="s">
        <v>7129</v>
      </c>
      <c r="T2238">
        <v>8800</v>
      </c>
      <c r="U2238" t="s">
        <v>6455</v>
      </c>
      <c r="V2238" t="s">
        <v>6455</v>
      </c>
      <c r="W2238" t="s">
        <v>385</v>
      </c>
      <c r="X2238">
        <v>2665</v>
      </c>
      <c r="Y2238" t="s">
        <v>257</v>
      </c>
      <c r="AA2238">
        <v>187</v>
      </c>
      <c r="AB2238" t="s">
        <v>7130</v>
      </c>
      <c r="AC2238" t="s">
        <v>7129</v>
      </c>
      <c r="AD2238">
        <v>5</v>
      </c>
      <c r="AE2238">
        <v>713182.52</v>
      </c>
      <c r="AF2238">
        <v>6168506.3799999999</v>
      </c>
    </row>
    <row r="2239" spans="1:32" x14ac:dyDescent="0.25">
      <c r="A2239" s="40">
        <v>2237</v>
      </c>
      <c r="B2239" t="s">
        <v>7131</v>
      </c>
      <c r="C2239">
        <v>120</v>
      </c>
      <c r="D2239">
        <v>1957</v>
      </c>
      <c r="E2239">
        <v>2012</v>
      </c>
      <c r="F2239">
        <v>5</v>
      </c>
      <c r="G2239">
        <v>80</v>
      </c>
      <c r="H2239">
        <v>1</v>
      </c>
      <c r="J2239">
        <v>2</v>
      </c>
      <c r="K2239" t="s">
        <v>260</v>
      </c>
      <c r="M2239">
        <v>1</v>
      </c>
      <c r="N2239">
        <v>106</v>
      </c>
      <c r="O2239">
        <v>162</v>
      </c>
      <c r="P2239">
        <v>162</v>
      </c>
      <c r="Q2239">
        <v>0</v>
      </c>
      <c r="R2239">
        <v>0</v>
      </c>
      <c r="S2239" t="s">
        <v>7132</v>
      </c>
      <c r="T2239">
        <v>3089</v>
      </c>
      <c r="U2239" t="s">
        <v>5469</v>
      </c>
      <c r="V2239" t="s">
        <v>5469</v>
      </c>
      <c r="W2239" t="s">
        <v>498</v>
      </c>
      <c r="X2239">
        <v>2665</v>
      </c>
      <c r="Y2239" t="s">
        <v>257</v>
      </c>
      <c r="AA2239">
        <v>187</v>
      </c>
      <c r="AB2239" t="s">
        <v>7133</v>
      </c>
      <c r="AC2239" t="s">
        <v>7132</v>
      </c>
      <c r="AD2239">
        <v>5</v>
      </c>
      <c r="AE2239">
        <v>714218.69</v>
      </c>
      <c r="AF2239">
        <v>6168981.7999999998</v>
      </c>
    </row>
    <row r="2240" spans="1:32" x14ac:dyDescent="0.25">
      <c r="A2240" s="40">
        <v>2238</v>
      </c>
      <c r="B2240" t="s">
        <v>7134</v>
      </c>
      <c r="C2240">
        <v>120</v>
      </c>
      <c r="D2240">
        <v>1953</v>
      </c>
      <c r="E2240">
        <v>1986</v>
      </c>
      <c r="F2240">
        <v>90</v>
      </c>
      <c r="H2240">
        <v>2</v>
      </c>
      <c r="J2240">
        <v>2</v>
      </c>
      <c r="K2240" t="s">
        <v>260</v>
      </c>
      <c r="M2240">
        <v>1</v>
      </c>
      <c r="N2240">
        <v>197</v>
      </c>
      <c r="O2240">
        <v>197</v>
      </c>
      <c r="P2240">
        <v>179</v>
      </c>
      <c r="Q2240">
        <v>0</v>
      </c>
      <c r="R2240">
        <v>0</v>
      </c>
      <c r="S2240" t="s">
        <v>7135</v>
      </c>
      <c r="T2240">
        <v>3941</v>
      </c>
      <c r="U2240" t="s">
        <v>6445</v>
      </c>
      <c r="V2240" t="s">
        <v>6445</v>
      </c>
      <c r="W2240" t="s">
        <v>454</v>
      </c>
      <c r="X2240">
        <v>2665</v>
      </c>
      <c r="Y2240" t="s">
        <v>257</v>
      </c>
      <c r="AA2240">
        <v>187</v>
      </c>
      <c r="AB2240" t="s">
        <v>7136</v>
      </c>
      <c r="AC2240" t="s">
        <v>7135</v>
      </c>
      <c r="AD2240">
        <v>5</v>
      </c>
      <c r="AE2240">
        <v>713011.04</v>
      </c>
      <c r="AF2240">
        <v>6169006.3700000001</v>
      </c>
    </row>
    <row r="2241" spans="1:32" x14ac:dyDescent="0.25">
      <c r="A2241" s="40">
        <v>2239</v>
      </c>
      <c r="B2241" t="s">
        <v>7137</v>
      </c>
      <c r="C2241">
        <v>120</v>
      </c>
      <c r="D2241">
        <v>1948</v>
      </c>
      <c r="E2241">
        <v>1984</v>
      </c>
      <c r="F2241">
        <v>3</v>
      </c>
      <c r="H2241">
        <v>1</v>
      </c>
      <c r="J2241">
        <v>2</v>
      </c>
      <c r="K2241" t="s">
        <v>260</v>
      </c>
      <c r="M2241">
        <v>1</v>
      </c>
      <c r="N2241">
        <v>95</v>
      </c>
      <c r="O2241">
        <v>95</v>
      </c>
      <c r="P2241">
        <v>138</v>
      </c>
      <c r="Q2241">
        <v>14</v>
      </c>
      <c r="R2241">
        <v>0</v>
      </c>
      <c r="S2241" t="s">
        <v>7138</v>
      </c>
      <c r="T2241">
        <v>1750</v>
      </c>
      <c r="U2241" t="s">
        <v>6098</v>
      </c>
      <c r="V2241" t="s">
        <v>6098</v>
      </c>
      <c r="W2241" t="s">
        <v>7139</v>
      </c>
      <c r="X2241">
        <v>2665</v>
      </c>
      <c r="Y2241" t="s">
        <v>257</v>
      </c>
      <c r="AA2241">
        <v>187</v>
      </c>
      <c r="AB2241" t="s">
        <v>7140</v>
      </c>
      <c r="AC2241" t="s">
        <v>7138</v>
      </c>
      <c r="AD2241">
        <v>5</v>
      </c>
      <c r="AE2241">
        <v>713803.69</v>
      </c>
      <c r="AF2241">
        <v>6168861.1399999997</v>
      </c>
    </row>
    <row r="2242" spans="1:32" x14ac:dyDescent="0.25">
      <c r="A2242" s="40">
        <v>2240</v>
      </c>
      <c r="B2242" t="s">
        <v>7141</v>
      </c>
      <c r="C2242">
        <v>130</v>
      </c>
      <c r="D2242">
        <v>1967</v>
      </c>
      <c r="E2242">
        <v>1990</v>
      </c>
      <c r="F2242">
        <v>10</v>
      </c>
      <c r="H2242">
        <v>6</v>
      </c>
      <c r="J2242">
        <v>1</v>
      </c>
      <c r="K2242" t="s">
        <v>240</v>
      </c>
      <c r="M2242">
        <v>1</v>
      </c>
      <c r="N2242">
        <v>107</v>
      </c>
      <c r="O2242">
        <v>107</v>
      </c>
      <c r="P2242">
        <v>107</v>
      </c>
      <c r="Q2242">
        <v>0</v>
      </c>
      <c r="R2242">
        <v>0</v>
      </c>
      <c r="S2242" t="s">
        <v>7142</v>
      </c>
      <c r="T2242">
        <v>2449</v>
      </c>
      <c r="U2242" t="s">
        <v>312</v>
      </c>
      <c r="V2242" t="s">
        <v>312</v>
      </c>
      <c r="W2242" t="s">
        <v>253</v>
      </c>
      <c r="X2242">
        <v>2625</v>
      </c>
      <c r="Y2242" t="s">
        <v>244</v>
      </c>
      <c r="AA2242">
        <v>187</v>
      </c>
      <c r="AB2242" t="s">
        <v>7143</v>
      </c>
      <c r="AC2242" t="s">
        <v>7142</v>
      </c>
      <c r="AD2242">
        <v>5</v>
      </c>
      <c r="AE2242">
        <v>711424.58</v>
      </c>
      <c r="AF2242">
        <v>6171549.3899999997</v>
      </c>
    </row>
    <row r="2243" spans="1:32" x14ac:dyDescent="0.25">
      <c r="A2243" s="40">
        <v>2241</v>
      </c>
      <c r="B2243" t="s">
        <v>7144</v>
      </c>
      <c r="C2243">
        <v>120</v>
      </c>
      <c r="D2243">
        <v>1966</v>
      </c>
      <c r="E2243">
        <v>0</v>
      </c>
      <c r="F2243">
        <v>3</v>
      </c>
      <c r="H2243">
        <v>1</v>
      </c>
      <c r="J2243">
        <v>2</v>
      </c>
      <c r="K2243" t="s">
        <v>260</v>
      </c>
      <c r="M2243">
        <v>1</v>
      </c>
      <c r="N2243">
        <v>137</v>
      </c>
      <c r="O2243">
        <v>137</v>
      </c>
      <c r="P2243">
        <v>137</v>
      </c>
      <c r="Q2243">
        <v>0</v>
      </c>
      <c r="R2243">
        <v>0</v>
      </c>
      <c r="S2243" t="s">
        <v>7145</v>
      </c>
      <c r="T2243">
        <v>6497</v>
      </c>
      <c r="U2243" t="s">
        <v>5320</v>
      </c>
      <c r="V2243" t="s">
        <v>5320</v>
      </c>
      <c r="W2243" t="s">
        <v>515</v>
      </c>
      <c r="X2243">
        <v>2665</v>
      </c>
      <c r="Y2243" t="s">
        <v>257</v>
      </c>
      <c r="AA2243">
        <v>187</v>
      </c>
      <c r="AB2243" t="s">
        <v>7146</v>
      </c>
      <c r="AC2243" t="s">
        <v>7145</v>
      </c>
      <c r="AD2243">
        <v>5</v>
      </c>
      <c r="AE2243">
        <v>713953.17</v>
      </c>
      <c r="AF2243">
        <v>6168665.8300000001</v>
      </c>
    </row>
    <row r="2244" spans="1:32" x14ac:dyDescent="0.25">
      <c r="A2244" s="40">
        <v>2242</v>
      </c>
      <c r="B2244" t="s">
        <v>7147</v>
      </c>
      <c r="C2244">
        <v>130</v>
      </c>
      <c r="D2244">
        <v>1978</v>
      </c>
      <c r="E2244">
        <v>0</v>
      </c>
      <c r="F2244">
        <v>4</v>
      </c>
      <c r="H2244">
        <v>1</v>
      </c>
      <c r="J2244">
        <v>1</v>
      </c>
      <c r="K2244" t="s">
        <v>240</v>
      </c>
      <c r="M2244">
        <v>1</v>
      </c>
      <c r="N2244">
        <v>61</v>
      </c>
      <c r="O2244">
        <v>61</v>
      </c>
      <c r="P2244">
        <v>109</v>
      </c>
      <c r="Q2244">
        <v>0</v>
      </c>
      <c r="R2244">
        <v>0</v>
      </c>
      <c r="S2244" t="s">
        <v>7148</v>
      </c>
      <c r="T2244">
        <v>3875</v>
      </c>
      <c r="U2244" t="s">
        <v>4412</v>
      </c>
      <c r="V2244" t="s">
        <v>4412</v>
      </c>
      <c r="W2244" t="s">
        <v>770</v>
      </c>
      <c r="X2244">
        <v>2665</v>
      </c>
      <c r="Y2244" t="s">
        <v>257</v>
      </c>
      <c r="AA2244">
        <v>187</v>
      </c>
      <c r="AB2244" t="s">
        <v>7149</v>
      </c>
      <c r="AC2244" t="s">
        <v>7148</v>
      </c>
      <c r="AD2244">
        <v>5</v>
      </c>
      <c r="AE2244">
        <v>713499.49</v>
      </c>
      <c r="AF2244">
        <v>6169627.3799999999</v>
      </c>
    </row>
    <row r="2245" spans="1:32" x14ac:dyDescent="0.25">
      <c r="A2245" s="40">
        <v>2243</v>
      </c>
      <c r="B2245" t="s">
        <v>7150</v>
      </c>
      <c r="C2245">
        <v>120</v>
      </c>
      <c r="D2245">
        <v>1999</v>
      </c>
      <c r="E2245">
        <v>0</v>
      </c>
      <c r="F2245">
        <v>4</v>
      </c>
      <c r="H2245">
        <v>1</v>
      </c>
      <c r="J2245">
        <v>1</v>
      </c>
      <c r="K2245" t="s">
        <v>240</v>
      </c>
      <c r="M2245">
        <v>1</v>
      </c>
      <c r="N2245">
        <v>114</v>
      </c>
      <c r="O2245">
        <v>114</v>
      </c>
      <c r="P2245">
        <v>114</v>
      </c>
      <c r="Q2245">
        <v>0</v>
      </c>
      <c r="R2245">
        <v>0</v>
      </c>
      <c r="S2245" t="s">
        <v>7151</v>
      </c>
      <c r="T2245">
        <v>5525</v>
      </c>
      <c r="U2245" t="s">
        <v>5330</v>
      </c>
      <c r="V2245" t="s">
        <v>5330</v>
      </c>
      <c r="W2245" t="s">
        <v>393</v>
      </c>
      <c r="X2245">
        <v>2625</v>
      </c>
      <c r="Y2245" t="s">
        <v>244</v>
      </c>
      <c r="AA2245">
        <v>187</v>
      </c>
      <c r="AB2245" t="s">
        <v>7152</v>
      </c>
      <c r="AC2245" t="s">
        <v>7151</v>
      </c>
      <c r="AD2245">
        <v>5</v>
      </c>
      <c r="AE2245">
        <v>711625.31</v>
      </c>
      <c r="AF2245">
        <v>6172698.29</v>
      </c>
    </row>
    <row r="2246" spans="1:32" x14ac:dyDescent="0.25">
      <c r="A2246" s="40">
        <v>2244</v>
      </c>
      <c r="B2246" t="s">
        <v>7153</v>
      </c>
      <c r="C2246">
        <v>120</v>
      </c>
      <c r="D2246">
        <v>1969</v>
      </c>
      <c r="E2246">
        <v>0</v>
      </c>
      <c r="F2246">
        <v>4</v>
      </c>
      <c r="H2246">
        <v>1</v>
      </c>
      <c r="J2246">
        <v>2</v>
      </c>
      <c r="K2246" t="s">
        <v>247</v>
      </c>
      <c r="M2246">
        <v>1</v>
      </c>
      <c r="N2246">
        <v>143</v>
      </c>
      <c r="O2246">
        <v>143</v>
      </c>
      <c r="P2246">
        <v>143</v>
      </c>
      <c r="Q2246">
        <v>0</v>
      </c>
      <c r="R2246">
        <v>0</v>
      </c>
      <c r="S2246" t="s">
        <v>7154</v>
      </c>
      <c r="T2246">
        <v>6178</v>
      </c>
      <c r="U2246" t="s">
        <v>2647</v>
      </c>
      <c r="V2246" t="s">
        <v>2647</v>
      </c>
      <c r="W2246" t="s">
        <v>787</v>
      </c>
      <c r="X2246">
        <v>2625</v>
      </c>
      <c r="Y2246" t="s">
        <v>244</v>
      </c>
      <c r="AA2246">
        <v>187</v>
      </c>
      <c r="AB2246" t="s">
        <v>7155</v>
      </c>
      <c r="AC2246" t="s">
        <v>7154</v>
      </c>
      <c r="AD2246">
        <v>5</v>
      </c>
      <c r="AE2246">
        <v>711757.08</v>
      </c>
      <c r="AF2246">
        <v>6171748.8799999999</v>
      </c>
    </row>
    <row r="2247" spans="1:32" x14ac:dyDescent="0.25">
      <c r="A2247" s="40">
        <v>2245</v>
      </c>
      <c r="B2247" t="s">
        <v>7156</v>
      </c>
      <c r="C2247">
        <v>130</v>
      </c>
      <c r="D2247">
        <v>1977</v>
      </c>
      <c r="E2247">
        <v>0</v>
      </c>
      <c r="F2247">
        <v>1</v>
      </c>
      <c r="H2247">
        <v>5</v>
      </c>
      <c r="J2247">
        <v>1</v>
      </c>
      <c r="K2247" t="s">
        <v>240</v>
      </c>
      <c r="L2247">
        <v>0</v>
      </c>
      <c r="M2247">
        <v>1</v>
      </c>
      <c r="N2247">
        <v>103</v>
      </c>
      <c r="O2247">
        <v>103</v>
      </c>
      <c r="P2247">
        <v>103</v>
      </c>
      <c r="Q2247">
        <v>0</v>
      </c>
      <c r="R2247">
        <v>0</v>
      </c>
      <c r="S2247" t="s">
        <v>7157</v>
      </c>
      <c r="T2247">
        <v>2556</v>
      </c>
      <c r="U2247" t="s">
        <v>317</v>
      </c>
      <c r="V2247" t="s">
        <v>317</v>
      </c>
      <c r="W2247" t="s">
        <v>2235</v>
      </c>
      <c r="X2247">
        <v>2625</v>
      </c>
      <c r="Y2247" t="s">
        <v>244</v>
      </c>
      <c r="AA2247">
        <v>187</v>
      </c>
      <c r="AB2247" t="s">
        <v>7158</v>
      </c>
      <c r="AC2247" t="s">
        <v>7157</v>
      </c>
      <c r="AD2247">
        <v>5</v>
      </c>
      <c r="AE2247">
        <v>711859.08</v>
      </c>
      <c r="AF2247">
        <v>6172467.6699999999</v>
      </c>
    </row>
    <row r="2248" spans="1:32" x14ac:dyDescent="0.25">
      <c r="A2248" s="40">
        <v>2246</v>
      </c>
      <c r="B2248" t="s">
        <v>7159</v>
      </c>
      <c r="C2248">
        <v>120</v>
      </c>
      <c r="D2248">
        <v>1974</v>
      </c>
      <c r="E2248">
        <v>0</v>
      </c>
      <c r="F2248">
        <v>4</v>
      </c>
      <c r="H2248">
        <v>1</v>
      </c>
      <c r="J2248">
        <v>2</v>
      </c>
      <c r="K2248" t="s">
        <v>260</v>
      </c>
      <c r="M2248">
        <v>1</v>
      </c>
      <c r="N2248">
        <v>141</v>
      </c>
      <c r="O2248">
        <v>141</v>
      </c>
      <c r="P2248">
        <v>141</v>
      </c>
      <c r="Q2248">
        <v>0</v>
      </c>
      <c r="R2248">
        <v>0</v>
      </c>
      <c r="S2248" t="s">
        <v>7160</v>
      </c>
      <c r="T2248">
        <v>3089</v>
      </c>
      <c r="U2248" t="s">
        <v>5469</v>
      </c>
      <c r="V2248" t="s">
        <v>5469</v>
      </c>
      <c r="W2248" t="s">
        <v>256</v>
      </c>
      <c r="X2248">
        <v>2665</v>
      </c>
      <c r="Y2248" t="s">
        <v>257</v>
      </c>
      <c r="AA2248">
        <v>187</v>
      </c>
      <c r="AB2248" t="s">
        <v>7161</v>
      </c>
      <c r="AC2248" t="s">
        <v>7160</v>
      </c>
      <c r="AD2248">
        <v>5</v>
      </c>
      <c r="AE2248">
        <v>713928.29</v>
      </c>
      <c r="AF2248">
        <v>6168936</v>
      </c>
    </row>
    <row r="2249" spans="1:32" x14ac:dyDescent="0.25">
      <c r="A2249" s="40">
        <v>2247</v>
      </c>
      <c r="B2249" t="s">
        <v>7162</v>
      </c>
      <c r="C2249">
        <v>130</v>
      </c>
      <c r="D2249">
        <v>1967</v>
      </c>
      <c r="E2249">
        <v>0</v>
      </c>
      <c r="F2249">
        <v>10</v>
      </c>
      <c r="H2249">
        <v>6</v>
      </c>
      <c r="J2249">
        <v>1</v>
      </c>
      <c r="K2249" t="s">
        <v>240</v>
      </c>
      <c r="M2249">
        <v>1</v>
      </c>
      <c r="N2249">
        <v>107</v>
      </c>
      <c r="O2249">
        <v>107</v>
      </c>
      <c r="P2249">
        <v>107</v>
      </c>
      <c r="Q2249">
        <v>0</v>
      </c>
      <c r="R2249">
        <v>0</v>
      </c>
      <c r="S2249" t="s">
        <v>7163</v>
      </c>
      <c r="T2249">
        <v>2449</v>
      </c>
      <c r="U2249" t="s">
        <v>312</v>
      </c>
      <c r="V2249" t="s">
        <v>312</v>
      </c>
      <c r="W2249" t="s">
        <v>454</v>
      </c>
      <c r="X2249">
        <v>2625</v>
      </c>
      <c r="Y2249" t="s">
        <v>244</v>
      </c>
      <c r="AA2249">
        <v>187</v>
      </c>
      <c r="AB2249" t="s">
        <v>7164</v>
      </c>
      <c r="AC2249" t="s">
        <v>7163</v>
      </c>
      <c r="AD2249">
        <v>5</v>
      </c>
      <c r="AE2249">
        <v>711491.07</v>
      </c>
      <c r="AF2249">
        <v>6171604.7699999996</v>
      </c>
    </row>
    <row r="2250" spans="1:32" x14ac:dyDescent="0.25">
      <c r="A2250" s="40">
        <v>2248</v>
      </c>
      <c r="B2250" t="s">
        <v>7165</v>
      </c>
      <c r="C2250">
        <v>330</v>
      </c>
      <c r="D2250">
        <v>2004</v>
      </c>
      <c r="E2250">
        <v>0</v>
      </c>
      <c r="F2250">
        <v>5</v>
      </c>
      <c r="H2250">
        <v>1</v>
      </c>
      <c r="J2250">
        <v>1</v>
      </c>
      <c r="K2250" t="s">
        <v>240</v>
      </c>
      <c r="L2250">
        <v>90</v>
      </c>
      <c r="M2250">
        <v>2</v>
      </c>
      <c r="N2250">
        <v>177</v>
      </c>
      <c r="O2250">
        <v>177</v>
      </c>
      <c r="P2250">
        <v>0</v>
      </c>
      <c r="Q2250">
        <v>346</v>
      </c>
      <c r="R2250">
        <v>0</v>
      </c>
      <c r="S2250" t="s">
        <v>7166</v>
      </c>
      <c r="T2250">
        <v>7456</v>
      </c>
      <c r="U2250" t="s">
        <v>6643</v>
      </c>
      <c r="V2250" t="s">
        <v>6643</v>
      </c>
      <c r="W2250" t="s">
        <v>7139</v>
      </c>
      <c r="X2250">
        <v>2665</v>
      </c>
      <c r="Y2250" t="s">
        <v>257</v>
      </c>
      <c r="AA2250">
        <v>187</v>
      </c>
      <c r="AB2250" t="s">
        <v>7167</v>
      </c>
      <c r="AC2250" t="s">
        <v>7166</v>
      </c>
      <c r="AD2250">
        <v>5</v>
      </c>
      <c r="AE2250">
        <v>713437.03</v>
      </c>
      <c r="AF2250">
        <v>6169354.9100000001</v>
      </c>
    </row>
    <row r="2251" spans="1:32" x14ac:dyDescent="0.25">
      <c r="A2251" s="40">
        <v>2249</v>
      </c>
      <c r="B2251" t="s">
        <v>7168</v>
      </c>
      <c r="C2251">
        <v>130</v>
      </c>
      <c r="D2251">
        <v>1970</v>
      </c>
      <c r="E2251">
        <v>1984</v>
      </c>
      <c r="F2251">
        <v>10</v>
      </c>
      <c r="H2251">
        <v>6</v>
      </c>
      <c r="J2251">
        <v>1</v>
      </c>
      <c r="K2251" t="s">
        <v>240</v>
      </c>
      <c r="L2251">
        <v>2</v>
      </c>
      <c r="M2251">
        <v>1</v>
      </c>
      <c r="N2251">
        <v>126</v>
      </c>
      <c r="O2251">
        <v>126</v>
      </c>
      <c r="P2251">
        <v>126</v>
      </c>
      <c r="Q2251">
        <v>0</v>
      </c>
      <c r="R2251">
        <v>0</v>
      </c>
      <c r="S2251" t="s">
        <v>7169</v>
      </c>
      <c r="T2251">
        <v>7882</v>
      </c>
      <c r="U2251" t="s">
        <v>372</v>
      </c>
      <c r="V2251" t="s">
        <v>372</v>
      </c>
      <c r="W2251" t="s">
        <v>4594</v>
      </c>
      <c r="X2251">
        <v>2625</v>
      </c>
      <c r="Y2251" t="s">
        <v>244</v>
      </c>
      <c r="AA2251">
        <v>187</v>
      </c>
      <c r="AB2251" t="s">
        <v>7170</v>
      </c>
      <c r="AC2251" t="s">
        <v>7169</v>
      </c>
      <c r="AD2251">
        <v>5</v>
      </c>
      <c r="AE2251">
        <v>711953.42</v>
      </c>
      <c r="AF2251">
        <v>6171869.2000000002</v>
      </c>
    </row>
    <row r="2252" spans="1:32" x14ac:dyDescent="0.25">
      <c r="A2252" s="40">
        <v>2250</v>
      </c>
      <c r="B2252" t="s">
        <v>7171</v>
      </c>
      <c r="C2252">
        <v>210</v>
      </c>
      <c r="D2252">
        <v>1972</v>
      </c>
      <c r="E2252">
        <v>0</v>
      </c>
      <c r="F2252">
        <v>90</v>
      </c>
      <c r="H2252">
        <v>90</v>
      </c>
      <c r="J2252">
        <v>9</v>
      </c>
      <c r="K2252" t="s">
        <v>240</v>
      </c>
      <c r="M2252">
        <v>1</v>
      </c>
      <c r="N2252">
        <v>450</v>
      </c>
      <c r="O2252">
        <v>450</v>
      </c>
      <c r="P2252">
        <v>0</v>
      </c>
      <c r="Q2252">
        <v>450</v>
      </c>
      <c r="R2252">
        <v>0</v>
      </c>
      <c r="S2252" t="s">
        <v>7172</v>
      </c>
      <c r="T2252">
        <v>9480</v>
      </c>
      <c r="U2252" t="s">
        <v>5343</v>
      </c>
      <c r="V2252" t="s">
        <v>5343</v>
      </c>
      <c r="W2252" t="s">
        <v>1971</v>
      </c>
      <c r="X2252">
        <v>2625</v>
      </c>
      <c r="Y2252" t="s">
        <v>244</v>
      </c>
      <c r="AA2252">
        <v>187</v>
      </c>
      <c r="AB2252" t="s">
        <v>7173</v>
      </c>
      <c r="AC2252" t="s">
        <v>7172</v>
      </c>
      <c r="AD2252">
        <v>5</v>
      </c>
      <c r="AE2252">
        <v>711488</v>
      </c>
      <c r="AF2252">
        <v>6170340.8899999997</v>
      </c>
    </row>
    <row r="2253" spans="1:32" x14ac:dyDescent="0.25">
      <c r="A2253" s="40">
        <v>2251</v>
      </c>
      <c r="B2253" t="s">
        <v>7174</v>
      </c>
      <c r="C2253">
        <v>120</v>
      </c>
      <c r="D2253">
        <v>1963</v>
      </c>
      <c r="E2253">
        <v>0</v>
      </c>
      <c r="F2253">
        <v>3</v>
      </c>
      <c r="H2253">
        <v>1</v>
      </c>
      <c r="J2253">
        <v>2</v>
      </c>
      <c r="K2253" t="s">
        <v>247</v>
      </c>
      <c r="M2253">
        <v>1</v>
      </c>
      <c r="N2253">
        <v>112</v>
      </c>
      <c r="O2253">
        <v>112</v>
      </c>
      <c r="P2253">
        <v>112</v>
      </c>
      <c r="Q2253">
        <v>0</v>
      </c>
      <c r="R2253">
        <v>0</v>
      </c>
      <c r="S2253" t="s">
        <v>7172</v>
      </c>
      <c r="T2253">
        <v>9480</v>
      </c>
      <c r="U2253" t="s">
        <v>5343</v>
      </c>
      <c r="V2253" t="s">
        <v>5343</v>
      </c>
      <c r="W2253" t="s">
        <v>1971</v>
      </c>
      <c r="X2253">
        <v>2625</v>
      </c>
      <c r="Y2253" t="s">
        <v>244</v>
      </c>
      <c r="AA2253">
        <v>187</v>
      </c>
      <c r="AB2253" t="s">
        <v>7173</v>
      </c>
      <c r="AC2253" t="s">
        <v>7172</v>
      </c>
      <c r="AD2253">
        <v>5</v>
      </c>
      <c r="AE2253">
        <v>711488</v>
      </c>
      <c r="AF2253">
        <v>6170340.8899999997</v>
      </c>
    </row>
    <row r="2254" spans="1:32" x14ac:dyDescent="0.25">
      <c r="A2254" s="40">
        <v>2252</v>
      </c>
      <c r="B2254" t="s">
        <v>7175</v>
      </c>
      <c r="C2254">
        <v>290</v>
      </c>
      <c r="D2254">
        <v>1983</v>
      </c>
      <c r="E2254">
        <v>0</v>
      </c>
      <c r="F2254">
        <v>3</v>
      </c>
      <c r="H2254">
        <v>5</v>
      </c>
      <c r="J2254">
        <v>9</v>
      </c>
      <c r="K2254" t="s">
        <v>240</v>
      </c>
      <c r="M2254">
        <v>1</v>
      </c>
      <c r="N2254">
        <v>75</v>
      </c>
      <c r="O2254">
        <v>75</v>
      </c>
      <c r="P2254">
        <v>0</v>
      </c>
      <c r="Q2254">
        <v>75</v>
      </c>
      <c r="R2254">
        <v>0</v>
      </c>
      <c r="S2254" t="s">
        <v>7172</v>
      </c>
      <c r="T2254">
        <v>9480</v>
      </c>
      <c r="U2254" t="s">
        <v>5343</v>
      </c>
      <c r="V2254" t="s">
        <v>5343</v>
      </c>
      <c r="W2254" t="s">
        <v>1971</v>
      </c>
      <c r="X2254">
        <v>2625</v>
      </c>
      <c r="Y2254" t="s">
        <v>244</v>
      </c>
      <c r="AA2254">
        <v>187</v>
      </c>
      <c r="AB2254" t="s">
        <v>7173</v>
      </c>
      <c r="AC2254" t="s">
        <v>7172</v>
      </c>
      <c r="AD2254">
        <v>5</v>
      </c>
      <c r="AE2254">
        <v>711488</v>
      </c>
      <c r="AF2254">
        <v>6170340.8899999997</v>
      </c>
    </row>
    <row r="2255" spans="1:32" x14ac:dyDescent="0.25">
      <c r="A2255" s="40">
        <v>2253</v>
      </c>
      <c r="B2255" t="s">
        <v>7176</v>
      </c>
      <c r="C2255">
        <v>210</v>
      </c>
      <c r="D2255">
        <v>1971</v>
      </c>
      <c r="E2255">
        <v>0</v>
      </c>
      <c r="F2255">
        <v>90</v>
      </c>
      <c r="H2255">
        <v>90</v>
      </c>
      <c r="J2255">
        <v>2</v>
      </c>
      <c r="K2255" t="s">
        <v>247</v>
      </c>
      <c r="M2255">
        <v>1</v>
      </c>
      <c r="N2255">
        <v>32</v>
      </c>
      <c r="O2255">
        <v>32</v>
      </c>
      <c r="P2255">
        <v>0</v>
      </c>
      <c r="Q2255">
        <v>32</v>
      </c>
      <c r="R2255">
        <v>0</v>
      </c>
      <c r="S2255" t="s">
        <v>7172</v>
      </c>
      <c r="T2255">
        <v>9480</v>
      </c>
      <c r="U2255" t="s">
        <v>5343</v>
      </c>
      <c r="V2255" t="s">
        <v>5343</v>
      </c>
      <c r="W2255" t="s">
        <v>1971</v>
      </c>
      <c r="X2255">
        <v>2625</v>
      </c>
      <c r="Y2255" t="s">
        <v>244</v>
      </c>
      <c r="AA2255">
        <v>187</v>
      </c>
      <c r="AB2255" t="s">
        <v>7173</v>
      </c>
      <c r="AC2255" t="s">
        <v>7172</v>
      </c>
      <c r="AD2255">
        <v>5</v>
      </c>
      <c r="AE2255">
        <v>711488</v>
      </c>
      <c r="AF2255">
        <v>6170340.8899999997</v>
      </c>
    </row>
    <row r="2256" spans="1:32" x14ac:dyDescent="0.25">
      <c r="A2256" s="40">
        <v>2254</v>
      </c>
      <c r="B2256" t="s">
        <v>7177</v>
      </c>
      <c r="C2256">
        <v>210</v>
      </c>
      <c r="D2256">
        <v>1972</v>
      </c>
      <c r="E2256">
        <v>0</v>
      </c>
      <c r="F2256">
        <v>2</v>
      </c>
      <c r="H2256">
        <v>5</v>
      </c>
      <c r="J2256">
        <v>7</v>
      </c>
      <c r="K2256" t="s">
        <v>253</v>
      </c>
      <c r="M2256">
        <v>1</v>
      </c>
      <c r="N2256">
        <v>25</v>
      </c>
      <c r="O2256">
        <v>25</v>
      </c>
      <c r="P2256">
        <v>0</v>
      </c>
      <c r="Q2256">
        <v>25</v>
      </c>
      <c r="R2256">
        <v>0</v>
      </c>
      <c r="S2256" t="s">
        <v>7172</v>
      </c>
      <c r="T2256">
        <v>9480</v>
      </c>
      <c r="U2256" t="s">
        <v>5343</v>
      </c>
      <c r="V2256" t="s">
        <v>5343</v>
      </c>
      <c r="W2256" t="s">
        <v>1971</v>
      </c>
      <c r="X2256">
        <v>2625</v>
      </c>
      <c r="Y2256" t="s">
        <v>244</v>
      </c>
      <c r="AA2256">
        <v>187</v>
      </c>
      <c r="AB2256" t="s">
        <v>7173</v>
      </c>
      <c r="AC2256" t="s">
        <v>7172</v>
      </c>
      <c r="AD2256">
        <v>5</v>
      </c>
      <c r="AE2256">
        <v>711488</v>
      </c>
      <c r="AF2256">
        <v>6170340.8899999997</v>
      </c>
    </row>
    <row r="2257" spans="1:32" x14ac:dyDescent="0.25">
      <c r="A2257" s="40">
        <v>2255</v>
      </c>
      <c r="B2257" t="s">
        <v>7178</v>
      </c>
      <c r="C2257">
        <v>130</v>
      </c>
      <c r="D2257">
        <v>1970</v>
      </c>
      <c r="E2257">
        <v>2007</v>
      </c>
      <c r="F2257">
        <v>10</v>
      </c>
      <c r="H2257">
        <v>6</v>
      </c>
      <c r="J2257">
        <v>1</v>
      </c>
      <c r="K2257" t="s">
        <v>240</v>
      </c>
      <c r="M2257">
        <v>1</v>
      </c>
      <c r="N2257">
        <v>123</v>
      </c>
      <c r="O2257">
        <v>123</v>
      </c>
      <c r="P2257">
        <v>107</v>
      </c>
      <c r="Q2257">
        <v>0</v>
      </c>
      <c r="R2257">
        <v>0</v>
      </c>
      <c r="S2257" t="s">
        <v>7179</v>
      </c>
      <c r="T2257">
        <v>7882</v>
      </c>
      <c r="U2257" t="s">
        <v>372</v>
      </c>
      <c r="V2257" t="s">
        <v>372</v>
      </c>
      <c r="W2257" t="s">
        <v>795</v>
      </c>
      <c r="X2257">
        <v>2625</v>
      </c>
      <c r="Y2257" t="s">
        <v>244</v>
      </c>
      <c r="AA2257">
        <v>187</v>
      </c>
      <c r="AB2257" t="s">
        <v>7180</v>
      </c>
      <c r="AC2257" t="s">
        <v>7179</v>
      </c>
      <c r="AD2257">
        <v>5</v>
      </c>
      <c r="AE2257">
        <v>711956.99</v>
      </c>
      <c r="AF2257">
        <v>6171854.6900000004</v>
      </c>
    </row>
    <row r="2258" spans="1:32" x14ac:dyDescent="0.25">
      <c r="A2258" s="40">
        <v>2256</v>
      </c>
      <c r="B2258" t="s">
        <v>7181</v>
      </c>
      <c r="C2258">
        <v>130</v>
      </c>
      <c r="D2258">
        <v>1978</v>
      </c>
      <c r="E2258">
        <v>0</v>
      </c>
      <c r="F2258">
        <v>4</v>
      </c>
      <c r="H2258">
        <v>1</v>
      </c>
      <c r="J2258">
        <v>1</v>
      </c>
      <c r="K2258" t="s">
        <v>240</v>
      </c>
      <c r="M2258">
        <v>1</v>
      </c>
      <c r="N2258">
        <v>61</v>
      </c>
      <c r="O2258">
        <v>61</v>
      </c>
      <c r="P2258">
        <v>109</v>
      </c>
      <c r="Q2258">
        <v>0</v>
      </c>
      <c r="R2258">
        <v>0</v>
      </c>
      <c r="S2258" t="s">
        <v>7182</v>
      </c>
      <c r="T2258">
        <v>3875</v>
      </c>
      <c r="U2258" t="s">
        <v>4412</v>
      </c>
      <c r="V2258" t="s">
        <v>4412</v>
      </c>
      <c r="W2258" t="s">
        <v>927</v>
      </c>
      <c r="X2258">
        <v>2665</v>
      </c>
      <c r="Y2258" t="s">
        <v>257</v>
      </c>
      <c r="AA2258">
        <v>187</v>
      </c>
      <c r="AB2258" t="s">
        <v>7183</v>
      </c>
      <c r="AC2258" t="s">
        <v>7182</v>
      </c>
      <c r="AD2258">
        <v>5</v>
      </c>
      <c r="AE2258">
        <v>713507.61</v>
      </c>
      <c r="AF2258">
        <v>6169614.1699999999</v>
      </c>
    </row>
    <row r="2259" spans="1:32" x14ac:dyDescent="0.25">
      <c r="A2259" s="40">
        <v>2257</v>
      </c>
      <c r="B2259" t="s">
        <v>7184</v>
      </c>
      <c r="C2259">
        <v>120</v>
      </c>
      <c r="D2259">
        <v>1970</v>
      </c>
      <c r="E2259">
        <v>0</v>
      </c>
      <c r="F2259">
        <v>4</v>
      </c>
      <c r="H2259">
        <v>1</v>
      </c>
      <c r="J2259">
        <v>2</v>
      </c>
      <c r="K2259" t="s">
        <v>260</v>
      </c>
      <c r="L2259">
        <v>2</v>
      </c>
      <c r="M2259">
        <v>1</v>
      </c>
      <c r="N2259">
        <v>143</v>
      </c>
      <c r="O2259">
        <v>143</v>
      </c>
      <c r="P2259">
        <v>143</v>
      </c>
      <c r="Q2259">
        <v>0</v>
      </c>
      <c r="R2259">
        <v>0</v>
      </c>
      <c r="S2259" t="s">
        <v>7185</v>
      </c>
      <c r="T2259">
        <v>6178</v>
      </c>
      <c r="U2259" t="s">
        <v>2647</v>
      </c>
      <c r="V2259" t="s">
        <v>2647</v>
      </c>
      <c r="W2259" t="s">
        <v>791</v>
      </c>
      <c r="X2259">
        <v>2625</v>
      </c>
      <c r="Y2259" t="s">
        <v>244</v>
      </c>
      <c r="AA2259">
        <v>187</v>
      </c>
      <c r="AB2259" t="s">
        <v>7186</v>
      </c>
      <c r="AC2259" t="s">
        <v>7185</v>
      </c>
      <c r="AD2259">
        <v>5</v>
      </c>
      <c r="AE2259">
        <v>711751.57</v>
      </c>
      <c r="AF2259">
        <v>6171815.5499999998</v>
      </c>
    </row>
    <row r="2260" spans="1:32" x14ac:dyDescent="0.25">
      <c r="A2260" s="40">
        <v>2258</v>
      </c>
      <c r="B2260" t="s">
        <v>7187</v>
      </c>
      <c r="C2260">
        <v>120</v>
      </c>
      <c r="D2260">
        <v>1970</v>
      </c>
      <c r="E2260">
        <v>0</v>
      </c>
      <c r="F2260">
        <v>4</v>
      </c>
      <c r="H2260">
        <v>1</v>
      </c>
      <c r="J2260">
        <v>2</v>
      </c>
      <c r="K2260" t="s">
        <v>260</v>
      </c>
      <c r="L2260">
        <v>2</v>
      </c>
      <c r="M2260">
        <v>1</v>
      </c>
      <c r="N2260">
        <v>163</v>
      </c>
      <c r="O2260">
        <v>163</v>
      </c>
      <c r="P2260">
        <v>143</v>
      </c>
      <c r="Q2260">
        <v>0</v>
      </c>
      <c r="R2260">
        <v>0</v>
      </c>
      <c r="S2260" t="s">
        <v>7188</v>
      </c>
      <c r="T2260">
        <v>7882</v>
      </c>
      <c r="U2260" t="s">
        <v>372</v>
      </c>
      <c r="V2260" t="s">
        <v>372</v>
      </c>
      <c r="W2260" t="s">
        <v>2407</v>
      </c>
      <c r="X2260">
        <v>2625</v>
      </c>
      <c r="Y2260" t="s">
        <v>244</v>
      </c>
      <c r="AA2260">
        <v>187</v>
      </c>
      <c r="AB2260" t="s">
        <v>7189</v>
      </c>
      <c r="AC2260" t="s">
        <v>7188</v>
      </c>
      <c r="AD2260">
        <v>5</v>
      </c>
      <c r="AE2260">
        <v>711850.67</v>
      </c>
      <c r="AF2260">
        <v>6171817.0599999996</v>
      </c>
    </row>
    <row r="2261" spans="1:32" x14ac:dyDescent="0.25">
      <c r="A2261" s="40">
        <v>2259</v>
      </c>
      <c r="B2261" t="s">
        <v>7190</v>
      </c>
      <c r="C2261">
        <v>120</v>
      </c>
      <c r="D2261">
        <v>1940</v>
      </c>
      <c r="E2261">
        <v>1996</v>
      </c>
      <c r="F2261">
        <v>2</v>
      </c>
      <c r="H2261">
        <v>1</v>
      </c>
      <c r="J2261">
        <v>2</v>
      </c>
      <c r="K2261" t="s">
        <v>260</v>
      </c>
      <c r="M2261">
        <v>1</v>
      </c>
      <c r="N2261">
        <v>109</v>
      </c>
      <c r="O2261">
        <v>109</v>
      </c>
      <c r="P2261">
        <v>185</v>
      </c>
      <c r="Q2261">
        <v>0</v>
      </c>
      <c r="R2261">
        <v>0</v>
      </c>
      <c r="S2261" t="s">
        <v>7191</v>
      </c>
      <c r="T2261">
        <v>1750</v>
      </c>
      <c r="U2261" t="s">
        <v>6098</v>
      </c>
      <c r="V2261" t="s">
        <v>6098</v>
      </c>
      <c r="W2261" t="s">
        <v>1049</v>
      </c>
      <c r="X2261">
        <v>2665</v>
      </c>
      <c r="Y2261" t="s">
        <v>257</v>
      </c>
      <c r="AA2261">
        <v>187</v>
      </c>
      <c r="AB2261" t="s">
        <v>7192</v>
      </c>
      <c r="AC2261" t="s">
        <v>7191</v>
      </c>
      <c r="AD2261">
        <v>5</v>
      </c>
      <c r="AE2261">
        <v>713930.28</v>
      </c>
      <c r="AF2261">
        <v>6168872.3099999996</v>
      </c>
    </row>
    <row r="2262" spans="1:32" x14ac:dyDescent="0.25">
      <c r="A2262" s="40">
        <v>2260</v>
      </c>
      <c r="B2262" t="s">
        <v>7193</v>
      </c>
      <c r="C2262">
        <v>120</v>
      </c>
      <c r="D2262">
        <v>1960</v>
      </c>
      <c r="E2262">
        <v>1993</v>
      </c>
      <c r="F2262">
        <v>3</v>
      </c>
      <c r="H2262">
        <v>1</v>
      </c>
      <c r="J2262">
        <v>2</v>
      </c>
      <c r="K2262" t="s">
        <v>260</v>
      </c>
      <c r="M2262">
        <v>1</v>
      </c>
      <c r="N2262">
        <v>151</v>
      </c>
      <c r="O2262">
        <v>151</v>
      </c>
      <c r="P2262">
        <v>151</v>
      </c>
      <c r="Q2262">
        <v>0</v>
      </c>
      <c r="R2262">
        <v>0</v>
      </c>
      <c r="S2262" t="s">
        <v>7194</v>
      </c>
      <c r="T2262">
        <v>3941</v>
      </c>
      <c r="U2262" t="s">
        <v>6445</v>
      </c>
      <c r="V2262" t="s">
        <v>6445</v>
      </c>
      <c r="W2262" t="s">
        <v>308</v>
      </c>
      <c r="X2262">
        <v>2665</v>
      </c>
      <c r="Y2262" t="s">
        <v>257</v>
      </c>
      <c r="AA2262">
        <v>187</v>
      </c>
      <c r="AB2262" t="s">
        <v>7195</v>
      </c>
      <c r="AC2262" t="s">
        <v>7194</v>
      </c>
      <c r="AD2262">
        <v>5</v>
      </c>
      <c r="AE2262">
        <v>713012.93</v>
      </c>
      <c r="AF2262">
        <v>6168961.4100000001</v>
      </c>
    </row>
    <row r="2263" spans="1:32" x14ac:dyDescent="0.25">
      <c r="A2263" s="40">
        <v>2261</v>
      </c>
      <c r="B2263" t="s">
        <v>7196</v>
      </c>
      <c r="C2263">
        <v>120</v>
      </c>
      <c r="D2263">
        <v>1978</v>
      </c>
      <c r="E2263">
        <v>1985</v>
      </c>
      <c r="F2263">
        <v>3</v>
      </c>
      <c r="H2263">
        <v>1</v>
      </c>
      <c r="J2263">
        <v>7</v>
      </c>
      <c r="K2263" t="s">
        <v>253</v>
      </c>
      <c r="L2263">
        <v>2</v>
      </c>
      <c r="M2263">
        <v>1</v>
      </c>
      <c r="N2263">
        <v>128</v>
      </c>
      <c r="O2263">
        <v>128</v>
      </c>
      <c r="P2263">
        <v>102</v>
      </c>
      <c r="Q2263">
        <v>0</v>
      </c>
      <c r="R2263">
        <v>0</v>
      </c>
      <c r="S2263" t="s">
        <v>7197</v>
      </c>
      <c r="T2263">
        <v>8800</v>
      </c>
      <c r="U2263" t="s">
        <v>6455</v>
      </c>
      <c r="V2263" t="s">
        <v>6455</v>
      </c>
      <c r="W2263" t="s">
        <v>337</v>
      </c>
      <c r="X2263">
        <v>2665</v>
      </c>
      <c r="Y2263" t="s">
        <v>257</v>
      </c>
      <c r="AA2263">
        <v>187</v>
      </c>
      <c r="AB2263" t="s">
        <v>7198</v>
      </c>
      <c r="AC2263" t="s">
        <v>7197</v>
      </c>
      <c r="AD2263">
        <v>5</v>
      </c>
      <c r="AE2263">
        <v>713173.44</v>
      </c>
      <c r="AF2263">
        <v>6168541.6600000001</v>
      </c>
    </row>
    <row r="2264" spans="1:32" x14ac:dyDescent="0.25">
      <c r="A2264" s="40">
        <v>2262</v>
      </c>
      <c r="B2264" t="s">
        <v>7199</v>
      </c>
      <c r="C2264">
        <v>120</v>
      </c>
      <c r="D2264">
        <v>1995</v>
      </c>
      <c r="E2264">
        <v>0</v>
      </c>
      <c r="F2264">
        <v>5</v>
      </c>
      <c r="H2264">
        <v>1</v>
      </c>
      <c r="J2264">
        <v>2</v>
      </c>
      <c r="K2264" t="s">
        <v>260</v>
      </c>
      <c r="L2264">
        <v>2</v>
      </c>
      <c r="M2264">
        <v>1</v>
      </c>
      <c r="N2264">
        <v>185</v>
      </c>
      <c r="O2264">
        <v>185</v>
      </c>
      <c r="P2264">
        <v>185</v>
      </c>
      <c r="Q2264">
        <v>0</v>
      </c>
      <c r="R2264">
        <v>0</v>
      </c>
      <c r="S2264" t="s">
        <v>7200</v>
      </c>
      <c r="T2264">
        <v>426</v>
      </c>
      <c r="U2264" t="s">
        <v>5689</v>
      </c>
      <c r="V2264" t="s">
        <v>5689</v>
      </c>
      <c r="W2264" t="s">
        <v>454</v>
      </c>
      <c r="X2264">
        <v>2665</v>
      </c>
      <c r="Y2264" t="s">
        <v>257</v>
      </c>
      <c r="AA2264">
        <v>187</v>
      </c>
      <c r="AB2264" t="s">
        <v>7201</v>
      </c>
      <c r="AC2264" t="s">
        <v>7200</v>
      </c>
      <c r="AD2264">
        <v>5</v>
      </c>
      <c r="AE2264">
        <v>713555.73</v>
      </c>
      <c r="AF2264">
        <v>6168587.8399999999</v>
      </c>
    </row>
    <row r="2265" spans="1:32" x14ac:dyDescent="0.25">
      <c r="A2265" s="40">
        <v>2263</v>
      </c>
      <c r="B2265" t="s">
        <v>7202</v>
      </c>
      <c r="C2265">
        <v>130</v>
      </c>
      <c r="D2265">
        <v>1977</v>
      </c>
      <c r="E2265">
        <v>0</v>
      </c>
      <c r="F2265">
        <v>4</v>
      </c>
      <c r="H2265">
        <v>1</v>
      </c>
      <c r="J2265">
        <v>1</v>
      </c>
      <c r="K2265" t="s">
        <v>240</v>
      </c>
      <c r="M2265">
        <v>1</v>
      </c>
      <c r="N2265">
        <v>58</v>
      </c>
      <c r="O2265">
        <v>58</v>
      </c>
      <c r="P2265">
        <v>102</v>
      </c>
      <c r="Q2265">
        <v>0</v>
      </c>
      <c r="R2265">
        <v>0</v>
      </c>
      <c r="S2265" t="s">
        <v>7203</v>
      </c>
      <c r="T2265">
        <v>1075</v>
      </c>
      <c r="U2265" t="s">
        <v>4508</v>
      </c>
      <c r="V2265" t="s">
        <v>4508</v>
      </c>
      <c r="W2265" t="s">
        <v>565</v>
      </c>
      <c r="X2265">
        <v>2665</v>
      </c>
      <c r="Y2265" t="s">
        <v>257</v>
      </c>
      <c r="AA2265">
        <v>187</v>
      </c>
      <c r="AB2265" t="s">
        <v>7204</v>
      </c>
      <c r="AC2265" t="s">
        <v>7203</v>
      </c>
      <c r="AD2265">
        <v>5</v>
      </c>
      <c r="AE2265">
        <v>713605.96</v>
      </c>
      <c r="AF2265">
        <v>6169575.0199999996</v>
      </c>
    </row>
    <row r="2266" spans="1:32" x14ac:dyDescent="0.25">
      <c r="A2266" s="40">
        <v>2264</v>
      </c>
      <c r="B2266" t="s">
        <v>7205</v>
      </c>
      <c r="C2266">
        <v>140</v>
      </c>
      <c r="D2266">
        <v>1952</v>
      </c>
      <c r="E2266">
        <v>0</v>
      </c>
      <c r="F2266">
        <v>5</v>
      </c>
      <c r="H2266">
        <v>1</v>
      </c>
      <c r="J2266">
        <v>2</v>
      </c>
      <c r="K2266" t="s">
        <v>247</v>
      </c>
      <c r="M2266">
        <v>1</v>
      </c>
      <c r="N2266">
        <v>128</v>
      </c>
      <c r="O2266">
        <v>147</v>
      </c>
      <c r="P2266">
        <v>239</v>
      </c>
      <c r="Q2266">
        <v>0</v>
      </c>
      <c r="R2266">
        <v>0</v>
      </c>
      <c r="S2266" t="s">
        <v>7206</v>
      </c>
      <c r="T2266">
        <v>1750</v>
      </c>
      <c r="U2266" t="s">
        <v>6098</v>
      </c>
      <c r="V2266" t="s">
        <v>6098</v>
      </c>
      <c r="W2266" t="s">
        <v>938</v>
      </c>
      <c r="X2266">
        <v>2665</v>
      </c>
      <c r="Y2266" t="s">
        <v>257</v>
      </c>
      <c r="AA2266">
        <v>187</v>
      </c>
      <c r="AB2266" t="s">
        <v>7207</v>
      </c>
      <c r="AC2266" t="s">
        <v>7206</v>
      </c>
      <c r="AD2266">
        <v>5</v>
      </c>
      <c r="AE2266">
        <v>714100.61</v>
      </c>
      <c r="AF2266">
        <v>6168876.2000000002</v>
      </c>
    </row>
    <row r="2267" spans="1:32" x14ac:dyDescent="0.25">
      <c r="A2267" s="40">
        <v>2265</v>
      </c>
      <c r="B2267" t="s">
        <v>7208</v>
      </c>
      <c r="C2267">
        <v>130</v>
      </c>
      <c r="D2267">
        <v>1967</v>
      </c>
      <c r="E2267">
        <v>1985</v>
      </c>
      <c r="F2267">
        <v>3</v>
      </c>
      <c r="H2267">
        <v>6</v>
      </c>
      <c r="J2267">
        <v>1</v>
      </c>
      <c r="K2267" t="s">
        <v>240</v>
      </c>
      <c r="M2267">
        <v>1</v>
      </c>
      <c r="N2267">
        <v>141</v>
      </c>
      <c r="O2267">
        <v>141</v>
      </c>
      <c r="P2267">
        <v>141</v>
      </c>
      <c r="Q2267">
        <v>0</v>
      </c>
      <c r="R2267">
        <v>0</v>
      </c>
      <c r="S2267" t="s">
        <v>7209</v>
      </c>
      <c r="T2267">
        <v>2449</v>
      </c>
      <c r="U2267" t="s">
        <v>312</v>
      </c>
      <c r="V2267" t="s">
        <v>312</v>
      </c>
      <c r="W2267" t="s">
        <v>341</v>
      </c>
      <c r="X2267">
        <v>2625</v>
      </c>
      <c r="Y2267" t="s">
        <v>244</v>
      </c>
      <c r="AA2267">
        <v>187</v>
      </c>
      <c r="AB2267" t="s">
        <v>7210</v>
      </c>
      <c r="AC2267" t="s">
        <v>7209</v>
      </c>
      <c r="AD2267">
        <v>5</v>
      </c>
      <c r="AE2267">
        <v>711378.88</v>
      </c>
      <c r="AF2267">
        <v>6171635.0099999998</v>
      </c>
    </row>
    <row r="2268" spans="1:32" x14ac:dyDescent="0.25">
      <c r="A2268" s="40">
        <v>2266</v>
      </c>
      <c r="B2268" t="s">
        <v>7211</v>
      </c>
      <c r="C2268">
        <v>130</v>
      </c>
      <c r="D2268">
        <v>1978</v>
      </c>
      <c r="E2268">
        <v>0</v>
      </c>
      <c r="F2268">
        <v>1</v>
      </c>
      <c r="H2268">
        <v>5</v>
      </c>
      <c r="J2268">
        <v>7</v>
      </c>
      <c r="K2268" t="s">
        <v>253</v>
      </c>
      <c r="L2268">
        <v>2</v>
      </c>
      <c r="M2268">
        <v>1</v>
      </c>
      <c r="N2268">
        <v>128</v>
      </c>
      <c r="O2268">
        <v>128</v>
      </c>
      <c r="P2268">
        <v>128</v>
      </c>
      <c r="Q2268">
        <v>0</v>
      </c>
      <c r="R2268">
        <v>0</v>
      </c>
      <c r="S2268" t="s">
        <v>7212</v>
      </c>
      <c r="T2268">
        <v>2556</v>
      </c>
      <c r="U2268" t="s">
        <v>317</v>
      </c>
      <c r="V2268" t="s">
        <v>317</v>
      </c>
      <c r="W2268" t="s">
        <v>935</v>
      </c>
      <c r="X2268">
        <v>2625</v>
      </c>
      <c r="Y2268" t="s">
        <v>244</v>
      </c>
      <c r="AA2268">
        <v>187</v>
      </c>
      <c r="AB2268" t="s">
        <v>7213</v>
      </c>
      <c r="AC2268" t="s">
        <v>7212</v>
      </c>
      <c r="AD2268">
        <v>5</v>
      </c>
      <c r="AE2268">
        <v>711856.86</v>
      </c>
      <c r="AF2268">
        <v>6172513.4699999997</v>
      </c>
    </row>
    <row r="2269" spans="1:32" x14ac:dyDescent="0.25">
      <c r="A2269" s="40">
        <v>2267</v>
      </c>
      <c r="B2269" t="s">
        <v>7214</v>
      </c>
      <c r="C2269">
        <v>120</v>
      </c>
      <c r="D2269">
        <v>1956</v>
      </c>
      <c r="E2269">
        <v>1998</v>
      </c>
      <c r="F2269">
        <v>3</v>
      </c>
      <c r="H2269">
        <v>1</v>
      </c>
      <c r="J2269">
        <v>2</v>
      </c>
      <c r="K2269" t="s">
        <v>260</v>
      </c>
      <c r="L2269">
        <v>2</v>
      </c>
      <c r="M2269">
        <v>1</v>
      </c>
      <c r="N2269">
        <v>127</v>
      </c>
      <c r="O2269">
        <v>127</v>
      </c>
      <c r="P2269">
        <v>127</v>
      </c>
      <c r="Q2269">
        <v>0</v>
      </c>
      <c r="R2269">
        <v>0</v>
      </c>
      <c r="S2269" t="s">
        <v>7215</v>
      </c>
      <c r="T2269">
        <v>2982</v>
      </c>
      <c r="U2269" t="s">
        <v>4515</v>
      </c>
      <c r="V2269" t="s">
        <v>4515</v>
      </c>
      <c r="W2269" t="s">
        <v>408</v>
      </c>
      <c r="X2269">
        <v>2665</v>
      </c>
      <c r="Y2269" t="s">
        <v>257</v>
      </c>
      <c r="AA2269">
        <v>187</v>
      </c>
      <c r="AB2269" t="s">
        <v>7216</v>
      </c>
      <c r="AC2269" t="s">
        <v>7215</v>
      </c>
      <c r="AD2269">
        <v>5</v>
      </c>
      <c r="AE2269">
        <v>714094.91</v>
      </c>
      <c r="AF2269">
        <v>6169067.3300000001</v>
      </c>
    </row>
    <row r="2270" spans="1:32" x14ac:dyDescent="0.25">
      <c r="A2270" s="40">
        <v>2268</v>
      </c>
      <c r="B2270" t="s">
        <v>7217</v>
      </c>
      <c r="C2270">
        <v>130</v>
      </c>
      <c r="D2270">
        <v>1978</v>
      </c>
      <c r="E2270">
        <v>0</v>
      </c>
      <c r="F2270">
        <v>4</v>
      </c>
      <c r="H2270">
        <v>1</v>
      </c>
      <c r="J2270">
        <v>1</v>
      </c>
      <c r="K2270" t="s">
        <v>240</v>
      </c>
      <c r="M2270">
        <v>1</v>
      </c>
      <c r="N2270">
        <v>61</v>
      </c>
      <c r="O2270">
        <v>61</v>
      </c>
      <c r="P2270">
        <v>109</v>
      </c>
      <c r="Q2270">
        <v>0</v>
      </c>
      <c r="R2270">
        <v>0</v>
      </c>
      <c r="S2270" t="s">
        <v>7218</v>
      </c>
      <c r="T2270">
        <v>3875</v>
      </c>
      <c r="U2270" t="s">
        <v>4412</v>
      </c>
      <c r="V2270" t="s">
        <v>4412</v>
      </c>
      <c r="W2270" t="s">
        <v>558</v>
      </c>
      <c r="X2270">
        <v>2665</v>
      </c>
      <c r="Y2270" t="s">
        <v>257</v>
      </c>
      <c r="AA2270">
        <v>187</v>
      </c>
      <c r="AB2270" t="s">
        <v>7219</v>
      </c>
      <c r="AC2270" t="s">
        <v>7218</v>
      </c>
      <c r="AD2270">
        <v>5</v>
      </c>
      <c r="AE2270">
        <v>713527.52</v>
      </c>
      <c r="AF2270">
        <v>6169705.1399999997</v>
      </c>
    </row>
    <row r="2271" spans="1:32" x14ac:dyDescent="0.25">
      <c r="A2271" s="40">
        <v>2269</v>
      </c>
      <c r="B2271" t="s">
        <v>7220</v>
      </c>
      <c r="C2271">
        <v>120</v>
      </c>
      <c r="D2271">
        <v>1972</v>
      </c>
      <c r="E2271">
        <v>0</v>
      </c>
      <c r="F2271">
        <v>6</v>
      </c>
      <c r="H2271">
        <v>1</v>
      </c>
      <c r="J2271">
        <v>2</v>
      </c>
      <c r="K2271" t="s">
        <v>260</v>
      </c>
      <c r="M2271">
        <v>1</v>
      </c>
      <c r="N2271">
        <v>143</v>
      </c>
      <c r="O2271">
        <v>143</v>
      </c>
      <c r="P2271">
        <v>143</v>
      </c>
      <c r="Q2271">
        <v>0</v>
      </c>
      <c r="R2271">
        <v>0</v>
      </c>
      <c r="S2271" t="s">
        <v>7221</v>
      </c>
      <c r="T2271">
        <v>6178</v>
      </c>
      <c r="U2271" t="s">
        <v>2647</v>
      </c>
      <c r="V2271" t="s">
        <v>2647</v>
      </c>
      <c r="W2271" t="s">
        <v>1963</v>
      </c>
      <c r="X2271">
        <v>2625</v>
      </c>
      <c r="Y2271" t="s">
        <v>244</v>
      </c>
      <c r="AA2271">
        <v>187</v>
      </c>
      <c r="AB2271" t="s">
        <v>7222</v>
      </c>
      <c r="AC2271" t="s">
        <v>7221</v>
      </c>
      <c r="AD2271">
        <v>5</v>
      </c>
      <c r="AE2271">
        <v>711584.12</v>
      </c>
      <c r="AF2271">
        <v>6171936.3099999996</v>
      </c>
    </row>
    <row r="2272" spans="1:32" x14ac:dyDescent="0.25">
      <c r="A2272" s="40">
        <v>2270</v>
      </c>
      <c r="B2272" t="s">
        <v>7223</v>
      </c>
      <c r="C2272">
        <v>130</v>
      </c>
      <c r="D2272">
        <v>1978</v>
      </c>
      <c r="E2272">
        <v>0</v>
      </c>
      <c r="F2272">
        <v>4</v>
      </c>
      <c r="H2272">
        <v>1</v>
      </c>
      <c r="J2272">
        <v>1</v>
      </c>
      <c r="K2272" t="s">
        <v>240</v>
      </c>
      <c r="M2272">
        <v>1</v>
      </c>
      <c r="N2272">
        <v>61</v>
      </c>
      <c r="O2272">
        <v>61</v>
      </c>
      <c r="P2272">
        <v>109</v>
      </c>
      <c r="Q2272">
        <v>0</v>
      </c>
      <c r="R2272">
        <v>0</v>
      </c>
      <c r="S2272" t="s">
        <v>7224</v>
      </c>
      <c r="T2272">
        <v>7380</v>
      </c>
      <c r="U2272" t="s">
        <v>5196</v>
      </c>
      <c r="V2272" t="s">
        <v>5196</v>
      </c>
      <c r="W2272" t="s">
        <v>811</v>
      </c>
      <c r="X2272">
        <v>2665</v>
      </c>
      <c r="Y2272" t="s">
        <v>257</v>
      </c>
      <c r="AA2272">
        <v>187</v>
      </c>
      <c r="AB2272" t="s">
        <v>7225</v>
      </c>
      <c r="AC2272" t="s">
        <v>7224</v>
      </c>
      <c r="AD2272">
        <v>5</v>
      </c>
      <c r="AE2272">
        <v>713750.96</v>
      </c>
      <c r="AF2272">
        <v>6169640.21</v>
      </c>
    </row>
    <row r="2273" spans="1:32" x14ac:dyDescent="0.25">
      <c r="A2273" s="40">
        <v>2271</v>
      </c>
      <c r="B2273" t="s">
        <v>7226</v>
      </c>
      <c r="C2273">
        <v>120</v>
      </c>
      <c r="D2273">
        <v>1969</v>
      </c>
      <c r="E2273">
        <v>0</v>
      </c>
      <c r="F2273">
        <v>3</v>
      </c>
      <c r="H2273">
        <v>1</v>
      </c>
      <c r="J2273">
        <v>2</v>
      </c>
      <c r="K2273" t="s">
        <v>260</v>
      </c>
      <c r="M2273">
        <v>1</v>
      </c>
      <c r="N2273">
        <v>154</v>
      </c>
      <c r="O2273">
        <v>154</v>
      </c>
      <c r="P2273">
        <v>154</v>
      </c>
      <c r="Q2273">
        <v>0</v>
      </c>
      <c r="R2273">
        <v>0</v>
      </c>
      <c r="S2273" t="s">
        <v>7227</v>
      </c>
      <c r="T2273">
        <v>7882</v>
      </c>
      <c r="U2273" t="s">
        <v>372</v>
      </c>
      <c r="V2273" t="s">
        <v>372</v>
      </c>
      <c r="W2273" t="s">
        <v>783</v>
      </c>
      <c r="X2273">
        <v>2625</v>
      </c>
      <c r="Y2273" t="s">
        <v>244</v>
      </c>
      <c r="AA2273">
        <v>187</v>
      </c>
      <c r="AB2273" t="s">
        <v>7228</v>
      </c>
      <c r="AC2273" t="s">
        <v>7227</v>
      </c>
      <c r="AD2273">
        <v>5</v>
      </c>
      <c r="AE2273">
        <v>712038.62</v>
      </c>
      <c r="AF2273">
        <v>6171786.8099999996</v>
      </c>
    </row>
    <row r="2274" spans="1:32" x14ac:dyDescent="0.25">
      <c r="A2274" s="40">
        <v>2272</v>
      </c>
      <c r="B2274" t="s">
        <v>7229</v>
      </c>
      <c r="C2274">
        <v>120</v>
      </c>
      <c r="D2274">
        <v>1980</v>
      </c>
      <c r="E2274">
        <v>1996</v>
      </c>
      <c r="F2274">
        <v>3</v>
      </c>
      <c r="H2274">
        <v>1</v>
      </c>
      <c r="J2274">
        <v>2</v>
      </c>
      <c r="K2274" t="s">
        <v>260</v>
      </c>
      <c r="L2274">
        <v>2</v>
      </c>
      <c r="M2274">
        <v>1</v>
      </c>
      <c r="N2274">
        <v>90</v>
      </c>
      <c r="O2274">
        <v>90</v>
      </c>
      <c r="P2274">
        <v>152</v>
      </c>
      <c r="Q2274">
        <v>0</v>
      </c>
      <c r="R2274">
        <v>0</v>
      </c>
      <c r="S2274" t="s">
        <v>7230</v>
      </c>
      <c r="T2274">
        <v>9480</v>
      </c>
      <c r="U2274" t="s">
        <v>5343</v>
      </c>
      <c r="V2274" t="s">
        <v>5343</v>
      </c>
      <c r="W2274" t="s">
        <v>1270</v>
      </c>
      <c r="X2274">
        <v>2665</v>
      </c>
      <c r="Y2274" t="s">
        <v>257</v>
      </c>
      <c r="AA2274">
        <v>187</v>
      </c>
      <c r="AB2274" t="s">
        <v>7231</v>
      </c>
      <c r="AC2274" t="s">
        <v>7230</v>
      </c>
      <c r="AD2274">
        <v>5</v>
      </c>
      <c r="AE2274">
        <v>712619.29</v>
      </c>
      <c r="AF2274">
        <v>6169166.5099999998</v>
      </c>
    </row>
    <row r="2275" spans="1:32" x14ac:dyDescent="0.25">
      <c r="A2275" s="40">
        <v>2273</v>
      </c>
      <c r="B2275" t="s">
        <v>7232</v>
      </c>
      <c r="C2275">
        <v>130</v>
      </c>
      <c r="D2275">
        <v>1967</v>
      </c>
      <c r="E2275">
        <v>1988</v>
      </c>
      <c r="F2275">
        <v>3</v>
      </c>
      <c r="H2275">
        <v>6</v>
      </c>
      <c r="J2275">
        <v>1</v>
      </c>
      <c r="K2275" t="s">
        <v>240</v>
      </c>
      <c r="L2275">
        <v>2</v>
      </c>
      <c r="M2275">
        <v>1</v>
      </c>
      <c r="N2275">
        <v>124</v>
      </c>
      <c r="O2275">
        <v>124</v>
      </c>
      <c r="P2275">
        <v>107</v>
      </c>
      <c r="Q2275">
        <v>0</v>
      </c>
      <c r="R2275">
        <v>0</v>
      </c>
      <c r="S2275" t="s">
        <v>7233</v>
      </c>
      <c r="T2275">
        <v>2449</v>
      </c>
      <c r="U2275" t="s">
        <v>312</v>
      </c>
      <c r="V2275" t="s">
        <v>312</v>
      </c>
      <c r="W2275" t="s">
        <v>356</v>
      </c>
      <c r="X2275">
        <v>2625</v>
      </c>
      <c r="Y2275" t="s">
        <v>244</v>
      </c>
      <c r="AA2275">
        <v>187</v>
      </c>
      <c r="AB2275" t="s">
        <v>7234</v>
      </c>
      <c r="AC2275" t="s">
        <v>7233</v>
      </c>
      <c r="AD2275">
        <v>5</v>
      </c>
      <c r="AE2275">
        <v>711498.11</v>
      </c>
      <c r="AF2275">
        <v>6171665.7800000003</v>
      </c>
    </row>
    <row r="2276" spans="1:32" x14ac:dyDescent="0.25">
      <c r="A2276" s="40">
        <v>2274</v>
      </c>
      <c r="B2276" t="s">
        <v>7235</v>
      </c>
      <c r="C2276">
        <v>130</v>
      </c>
      <c r="D2276">
        <v>1978</v>
      </c>
      <c r="E2276">
        <v>0</v>
      </c>
      <c r="F2276">
        <v>4</v>
      </c>
      <c r="H2276">
        <v>1</v>
      </c>
      <c r="J2276">
        <v>1</v>
      </c>
      <c r="K2276" t="s">
        <v>240</v>
      </c>
      <c r="M2276">
        <v>1</v>
      </c>
      <c r="N2276">
        <v>61</v>
      </c>
      <c r="O2276">
        <v>61</v>
      </c>
      <c r="P2276">
        <v>109</v>
      </c>
      <c r="Q2276">
        <v>0</v>
      </c>
      <c r="R2276">
        <v>0</v>
      </c>
      <c r="S2276" t="s">
        <v>7236</v>
      </c>
      <c r="T2276">
        <v>7380</v>
      </c>
      <c r="U2276" t="s">
        <v>5196</v>
      </c>
      <c r="V2276" t="s">
        <v>5196</v>
      </c>
      <c r="W2276" t="s">
        <v>519</v>
      </c>
      <c r="X2276">
        <v>2665</v>
      </c>
      <c r="Y2276" t="s">
        <v>257</v>
      </c>
      <c r="AA2276">
        <v>187</v>
      </c>
      <c r="AB2276" t="s">
        <v>7237</v>
      </c>
      <c r="AC2276" t="s">
        <v>7236</v>
      </c>
      <c r="AD2276">
        <v>5</v>
      </c>
      <c r="AE2276">
        <v>713733.33</v>
      </c>
      <c r="AF2276">
        <v>6169589.5099999998</v>
      </c>
    </row>
    <row r="2277" spans="1:32" x14ac:dyDescent="0.25">
      <c r="A2277" s="40">
        <v>2275</v>
      </c>
      <c r="B2277" t="s">
        <v>7238</v>
      </c>
      <c r="C2277">
        <v>120</v>
      </c>
      <c r="D2277">
        <v>1969</v>
      </c>
      <c r="E2277">
        <v>0</v>
      </c>
      <c r="F2277">
        <v>4</v>
      </c>
      <c r="H2277">
        <v>1</v>
      </c>
      <c r="J2277">
        <v>2</v>
      </c>
      <c r="K2277" t="s">
        <v>260</v>
      </c>
      <c r="L2277">
        <v>2</v>
      </c>
      <c r="M2277">
        <v>1</v>
      </c>
      <c r="N2277">
        <v>164</v>
      </c>
      <c r="O2277">
        <v>164</v>
      </c>
      <c r="P2277">
        <v>143</v>
      </c>
      <c r="Q2277">
        <v>0</v>
      </c>
      <c r="R2277">
        <v>0</v>
      </c>
      <c r="S2277" t="s">
        <v>7239</v>
      </c>
      <c r="T2277">
        <v>7882</v>
      </c>
      <c r="U2277" t="s">
        <v>372</v>
      </c>
      <c r="V2277" t="s">
        <v>372</v>
      </c>
      <c r="W2277" t="s">
        <v>2363</v>
      </c>
      <c r="X2277">
        <v>2625</v>
      </c>
      <c r="Y2277" t="s">
        <v>244</v>
      </c>
      <c r="AA2277">
        <v>187</v>
      </c>
      <c r="AB2277" t="s">
        <v>7240</v>
      </c>
      <c r="AC2277" t="s">
        <v>7239</v>
      </c>
      <c r="AD2277">
        <v>5</v>
      </c>
      <c r="AE2277">
        <v>711830.56</v>
      </c>
      <c r="AF2277">
        <v>6171814.1900000004</v>
      </c>
    </row>
    <row r="2278" spans="1:32" x14ac:dyDescent="0.25">
      <c r="A2278" s="40">
        <v>2276</v>
      </c>
      <c r="B2278" t="s">
        <v>7241</v>
      </c>
      <c r="C2278">
        <v>220</v>
      </c>
      <c r="D2278">
        <v>2000</v>
      </c>
      <c r="E2278">
        <v>0</v>
      </c>
      <c r="F2278">
        <v>90</v>
      </c>
      <c r="H2278">
        <v>90</v>
      </c>
      <c r="J2278">
        <v>9</v>
      </c>
      <c r="K2278" t="s">
        <v>240</v>
      </c>
      <c r="M2278">
        <v>1</v>
      </c>
      <c r="N2278">
        <v>84</v>
      </c>
      <c r="O2278">
        <v>84</v>
      </c>
      <c r="P2278">
        <v>0</v>
      </c>
      <c r="Q2278">
        <v>84</v>
      </c>
      <c r="R2278">
        <v>0</v>
      </c>
      <c r="S2278" t="s">
        <v>7242</v>
      </c>
      <c r="T2278">
        <v>9480</v>
      </c>
      <c r="U2278" t="s">
        <v>5343</v>
      </c>
      <c r="V2278" t="s">
        <v>5343</v>
      </c>
      <c r="W2278" t="s">
        <v>1819</v>
      </c>
      <c r="X2278">
        <v>2665</v>
      </c>
      <c r="Y2278" t="s">
        <v>257</v>
      </c>
      <c r="AA2278">
        <v>187</v>
      </c>
      <c r="AB2278" t="s">
        <v>7243</v>
      </c>
      <c r="AC2278" t="s">
        <v>7242</v>
      </c>
      <c r="AD2278">
        <v>5</v>
      </c>
      <c r="AE2278">
        <v>712261.12</v>
      </c>
      <c r="AF2278">
        <v>6169555.5700000003</v>
      </c>
    </row>
    <row r="2279" spans="1:32" x14ac:dyDescent="0.25">
      <c r="A2279" s="40">
        <v>2277</v>
      </c>
      <c r="B2279" t="s">
        <v>7244</v>
      </c>
      <c r="C2279">
        <v>220</v>
      </c>
      <c r="D2279">
        <v>2000</v>
      </c>
      <c r="E2279">
        <v>0</v>
      </c>
      <c r="F2279">
        <v>10</v>
      </c>
      <c r="H2279">
        <v>3</v>
      </c>
      <c r="J2279">
        <v>9</v>
      </c>
      <c r="K2279" t="s">
        <v>240</v>
      </c>
      <c r="M2279">
        <v>1</v>
      </c>
      <c r="N2279">
        <v>194</v>
      </c>
      <c r="O2279">
        <v>194</v>
      </c>
      <c r="P2279">
        <v>0</v>
      </c>
      <c r="Q2279">
        <v>194</v>
      </c>
      <c r="R2279">
        <v>0</v>
      </c>
      <c r="S2279" t="s">
        <v>7242</v>
      </c>
      <c r="T2279">
        <v>9480</v>
      </c>
      <c r="U2279" t="s">
        <v>5343</v>
      </c>
      <c r="V2279" t="s">
        <v>5343</v>
      </c>
      <c r="W2279" t="s">
        <v>1819</v>
      </c>
      <c r="X2279">
        <v>2665</v>
      </c>
      <c r="Y2279" t="s">
        <v>257</v>
      </c>
      <c r="AA2279">
        <v>187</v>
      </c>
      <c r="AB2279" t="s">
        <v>7243</v>
      </c>
      <c r="AC2279" t="s">
        <v>7242</v>
      </c>
      <c r="AD2279">
        <v>5</v>
      </c>
      <c r="AE2279">
        <v>712261.12</v>
      </c>
      <c r="AF2279">
        <v>6169555.5700000003</v>
      </c>
    </row>
    <row r="2280" spans="1:32" x14ac:dyDescent="0.25">
      <c r="A2280" s="40">
        <v>2278</v>
      </c>
      <c r="B2280" t="s">
        <v>7245</v>
      </c>
      <c r="C2280">
        <v>220</v>
      </c>
      <c r="D2280">
        <v>1964</v>
      </c>
      <c r="E2280">
        <v>0</v>
      </c>
      <c r="F2280">
        <v>3</v>
      </c>
      <c r="H2280">
        <v>1</v>
      </c>
      <c r="J2280">
        <v>2</v>
      </c>
      <c r="K2280" t="s">
        <v>260</v>
      </c>
      <c r="L2280">
        <v>90</v>
      </c>
      <c r="M2280">
        <v>1</v>
      </c>
      <c r="N2280">
        <v>1106</v>
      </c>
      <c r="O2280">
        <v>1106</v>
      </c>
      <c r="P2280">
        <v>0</v>
      </c>
      <c r="Q2280">
        <v>1106</v>
      </c>
      <c r="R2280">
        <v>0</v>
      </c>
      <c r="S2280" t="s">
        <v>7242</v>
      </c>
      <c r="T2280">
        <v>9480</v>
      </c>
      <c r="U2280" t="s">
        <v>5343</v>
      </c>
      <c r="V2280" t="s">
        <v>5343</v>
      </c>
      <c r="W2280" t="s">
        <v>1819</v>
      </c>
      <c r="X2280">
        <v>2665</v>
      </c>
      <c r="Y2280" t="s">
        <v>257</v>
      </c>
      <c r="AA2280">
        <v>187</v>
      </c>
      <c r="AB2280" t="s">
        <v>7243</v>
      </c>
      <c r="AC2280" t="s">
        <v>7242</v>
      </c>
      <c r="AD2280">
        <v>5</v>
      </c>
      <c r="AE2280">
        <v>712261.12</v>
      </c>
      <c r="AF2280">
        <v>6169555.5700000003</v>
      </c>
    </row>
    <row r="2281" spans="1:32" x14ac:dyDescent="0.25">
      <c r="A2281" s="40">
        <v>2279</v>
      </c>
      <c r="B2281" t="s">
        <v>7246</v>
      </c>
      <c r="C2281">
        <v>130</v>
      </c>
      <c r="D2281">
        <v>1978</v>
      </c>
      <c r="E2281">
        <v>0</v>
      </c>
      <c r="F2281">
        <v>4</v>
      </c>
      <c r="H2281">
        <v>1</v>
      </c>
      <c r="J2281">
        <v>1</v>
      </c>
      <c r="K2281" t="s">
        <v>240</v>
      </c>
      <c r="M2281">
        <v>1</v>
      </c>
      <c r="N2281">
        <v>61</v>
      </c>
      <c r="O2281">
        <v>61</v>
      </c>
      <c r="P2281">
        <v>109</v>
      </c>
      <c r="Q2281">
        <v>0</v>
      </c>
      <c r="R2281">
        <v>0</v>
      </c>
      <c r="S2281" t="s">
        <v>7247</v>
      </c>
      <c r="T2281">
        <v>475</v>
      </c>
      <c r="U2281" t="s">
        <v>6199</v>
      </c>
      <c r="V2281" t="s">
        <v>6199</v>
      </c>
      <c r="W2281" t="s">
        <v>299</v>
      </c>
      <c r="X2281">
        <v>2665</v>
      </c>
      <c r="Y2281" t="s">
        <v>257</v>
      </c>
      <c r="AA2281">
        <v>187</v>
      </c>
      <c r="AB2281" t="s">
        <v>7248</v>
      </c>
      <c r="AC2281" t="s">
        <v>7247</v>
      </c>
      <c r="AD2281">
        <v>5</v>
      </c>
      <c r="AE2281">
        <v>713589.69</v>
      </c>
      <c r="AF2281">
        <v>6169840.5999999996</v>
      </c>
    </row>
    <row r="2282" spans="1:32" x14ac:dyDescent="0.25">
      <c r="A2282" s="40">
        <v>2280</v>
      </c>
      <c r="B2282" t="s">
        <v>7249</v>
      </c>
      <c r="C2282">
        <v>140</v>
      </c>
      <c r="D2282">
        <v>1988</v>
      </c>
      <c r="E2282">
        <v>0</v>
      </c>
      <c r="F2282">
        <v>4</v>
      </c>
      <c r="H2282">
        <v>1</v>
      </c>
      <c r="J2282">
        <v>1</v>
      </c>
      <c r="K2282" t="s">
        <v>240</v>
      </c>
      <c r="M2282">
        <v>2</v>
      </c>
      <c r="N2282">
        <v>339</v>
      </c>
      <c r="O2282">
        <v>678</v>
      </c>
      <c r="P2282">
        <v>678</v>
      </c>
      <c r="Q2282">
        <v>0</v>
      </c>
      <c r="R2282">
        <v>0</v>
      </c>
      <c r="S2282" t="s">
        <v>7250</v>
      </c>
      <c r="T2282">
        <v>1171</v>
      </c>
      <c r="U2282" t="s">
        <v>6203</v>
      </c>
      <c r="V2282" t="s">
        <v>6203</v>
      </c>
      <c r="W2282" t="s">
        <v>454</v>
      </c>
      <c r="X2282">
        <v>2665</v>
      </c>
      <c r="Y2282" t="s">
        <v>257</v>
      </c>
      <c r="AA2282">
        <v>187</v>
      </c>
      <c r="AB2282" t="s">
        <v>7251</v>
      </c>
      <c r="AC2282" t="s">
        <v>7250</v>
      </c>
      <c r="AD2282">
        <v>5</v>
      </c>
      <c r="AE2282">
        <v>712678.68</v>
      </c>
      <c r="AF2282">
        <v>6169767.8899999997</v>
      </c>
    </row>
    <row r="2283" spans="1:32" x14ac:dyDescent="0.25">
      <c r="A2283" s="40">
        <v>2281</v>
      </c>
      <c r="B2283" t="s">
        <v>7252</v>
      </c>
      <c r="C2283">
        <v>140</v>
      </c>
      <c r="D2283">
        <v>1988</v>
      </c>
      <c r="E2283">
        <v>0</v>
      </c>
      <c r="F2283">
        <v>4</v>
      </c>
      <c r="H2283">
        <v>1</v>
      </c>
      <c r="J2283">
        <v>1</v>
      </c>
      <c r="K2283" t="s">
        <v>240</v>
      </c>
      <c r="M2283">
        <v>2</v>
      </c>
      <c r="N2283">
        <v>186</v>
      </c>
      <c r="O2283">
        <v>372</v>
      </c>
      <c r="P2283">
        <v>372</v>
      </c>
      <c r="Q2283">
        <v>0</v>
      </c>
      <c r="R2283">
        <v>0</v>
      </c>
      <c r="S2283" t="s">
        <v>7250</v>
      </c>
      <c r="T2283">
        <v>1171</v>
      </c>
      <c r="U2283" t="s">
        <v>6203</v>
      </c>
      <c r="V2283" t="s">
        <v>6203</v>
      </c>
      <c r="W2283" t="s">
        <v>454</v>
      </c>
      <c r="X2283">
        <v>2665</v>
      </c>
      <c r="Y2283" t="s">
        <v>257</v>
      </c>
      <c r="AA2283">
        <v>187</v>
      </c>
      <c r="AB2283" t="s">
        <v>7251</v>
      </c>
      <c r="AC2283" t="s">
        <v>7250</v>
      </c>
      <c r="AD2283">
        <v>5</v>
      </c>
      <c r="AE2283">
        <v>712678.68</v>
      </c>
      <c r="AF2283">
        <v>6169767.8899999997</v>
      </c>
    </row>
    <row r="2284" spans="1:32" x14ac:dyDescent="0.25">
      <c r="A2284" s="40">
        <v>2282</v>
      </c>
      <c r="B2284" t="s">
        <v>7253</v>
      </c>
      <c r="C2284">
        <v>140</v>
      </c>
      <c r="D2284">
        <v>1988</v>
      </c>
      <c r="E2284">
        <v>0</v>
      </c>
      <c r="F2284">
        <v>4</v>
      </c>
      <c r="H2284">
        <v>1</v>
      </c>
      <c r="J2284">
        <v>1</v>
      </c>
      <c r="K2284" t="s">
        <v>240</v>
      </c>
      <c r="M2284">
        <v>2</v>
      </c>
      <c r="N2284">
        <v>205</v>
      </c>
      <c r="O2284">
        <v>410</v>
      </c>
      <c r="P2284">
        <v>410</v>
      </c>
      <c r="Q2284">
        <v>0</v>
      </c>
      <c r="R2284">
        <v>0</v>
      </c>
      <c r="S2284" t="s">
        <v>7250</v>
      </c>
      <c r="T2284">
        <v>1171</v>
      </c>
      <c r="U2284" t="s">
        <v>6203</v>
      </c>
      <c r="V2284" t="s">
        <v>6203</v>
      </c>
      <c r="W2284" t="s">
        <v>454</v>
      </c>
      <c r="X2284">
        <v>2665</v>
      </c>
      <c r="Y2284" t="s">
        <v>257</v>
      </c>
      <c r="AA2284">
        <v>187</v>
      </c>
      <c r="AB2284" t="s">
        <v>7251</v>
      </c>
      <c r="AC2284" t="s">
        <v>7250</v>
      </c>
      <c r="AD2284">
        <v>5</v>
      </c>
      <c r="AE2284">
        <v>712678.68</v>
      </c>
      <c r="AF2284">
        <v>6169767.8899999997</v>
      </c>
    </row>
    <row r="2285" spans="1:32" x14ac:dyDescent="0.25">
      <c r="A2285" s="40">
        <v>2283</v>
      </c>
      <c r="B2285" t="s">
        <v>7254</v>
      </c>
      <c r="C2285">
        <v>140</v>
      </c>
      <c r="D2285">
        <v>1988</v>
      </c>
      <c r="E2285">
        <v>0</v>
      </c>
      <c r="F2285">
        <v>4</v>
      </c>
      <c r="H2285">
        <v>1</v>
      </c>
      <c r="J2285">
        <v>1</v>
      </c>
      <c r="K2285" t="s">
        <v>240</v>
      </c>
      <c r="M2285">
        <v>2</v>
      </c>
      <c r="N2285">
        <v>186</v>
      </c>
      <c r="O2285">
        <v>372</v>
      </c>
      <c r="P2285">
        <v>372</v>
      </c>
      <c r="Q2285">
        <v>0</v>
      </c>
      <c r="R2285">
        <v>0</v>
      </c>
      <c r="S2285" t="s">
        <v>7250</v>
      </c>
      <c r="T2285">
        <v>1171</v>
      </c>
      <c r="U2285" t="s">
        <v>6203</v>
      </c>
      <c r="V2285" t="s">
        <v>6203</v>
      </c>
      <c r="W2285" t="s">
        <v>454</v>
      </c>
      <c r="X2285">
        <v>2665</v>
      </c>
      <c r="Y2285" t="s">
        <v>257</v>
      </c>
      <c r="AA2285">
        <v>187</v>
      </c>
      <c r="AB2285" t="s">
        <v>7251</v>
      </c>
      <c r="AC2285" t="s">
        <v>7250</v>
      </c>
      <c r="AD2285">
        <v>5</v>
      </c>
      <c r="AE2285">
        <v>712678.68</v>
      </c>
      <c r="AF2285">
        <v>6169767.8899999997</v>
      </c>
    </row>
    <row r="2286" spans="1:32" x14ac:dyDescent="0.25">
      <c r="A2286" s="40">
        <v>2284</v>
      </c>
      <c r="B2286" t="s">
        <v>7255</v>
      </c>
      <c r="C2286">
        <v>130</v>
      </c>
      <c r="D2286">
        <v>1970</v>
      </c>
      <c r="E2286">
        <v>0</v>
      </c>
      <c r="F2286">
        <v>10</v>
      </c>
      <c r="H2286">
        <v>6</v>
      </c>
      <c r="J2286">
        <v>1</v>
      </c>
      <c r="K2286" t="s">
        <v>240</v>
      </c>
      <c r="M2286">
        <v>1</v>
      </c>
      <c r="N2286">
        <v>125</v>
      </c>
      <c r="O2286">
        <v>125</v>
      </c>
      <c r="P2286">
        <v>107</v>
      </c>
      <c r="Q2286">
        <v>0</v>
      </c>
      <c r="R2286">
        <v>0</v>
      </c>
      <c r="S2286" t="s">
        <v>7256</v>
      </c>
      <c r="T2286">
        <v>7882</v>
      </c>
      <c r="U2286" t="s">
        <v>372</v>
      </c>
      <c r="V2286" t="s">
        <v>372</v>
      </c>
      <c r="W2286" t="s">
        <v>1049</v>
      </c>
      <c r="X2286">
        <v>2625</v>
      </c>
      <c r="Y2286" t="s">
        <v>244</v>
      </c>
      <c r="AA2286">
        <v>187</v>
      </c>
      <c r="AB2286" t="s">
        <v>7257</v>
      </c>
      <c r="AC2286" t="s">
        <v>7256</v>
      </c>
      <c r="AD2286">
        <v>5</v>
      </c>
      <c r="AE2286">
        <v>711976.43</v>
      </c>
      <c r="AF2286">
        <v>6171873.0300000003</v>
      </c>
    </row>
    <row r="2287" spans="1:32" x14ac:dyDescent="0.25">
      <c r="A2287" s="40">
        <v>2285</v>
      </c>
      <c r="B2287" t="s">
        <v>7258</v>
      </c>
      <c r="C2287">
        <v>120</v>
      </c>
      <c r="D2287">
        <v>1976</v>
      </c>
      <c r="E2287">
        <v>0</v>
      </c>
      <c r="F2287">
        <v>3</v>
      </c>
      <c r="H2287">
        <v>1</v>
      </c>
      <c r="J2287">
        <v>5</v>
      </c>
      <c r="K2287" t="s">
        <v>253</v>
      </c>
      <c r="M2287">
        <v>1</v>
      </c>
      <c r="N2287">
        <v>134</v>
      </c>
      <c r="O2287">
        <v>134</v>
      </c>
      <c r="P2287">
        <v>134</v>
      </c>
      <c r="Q2287">
        <v>0</v>
      </c>
      <c r="R2287">
        <v>0</v>
      </c>
      <c r="S2287" t="s">
        <v>7259</v>
      </c>
      <c r="T2287">
        <v>2343</v>
      </c>
      <c r="U2287" t="s">
        <v>5316</v>
      </c>
      <c r="V2287" t="s">
        <v>5316</v>
      </c>
      <c r="W2287" t="s">
        <v>308</v>
      </c>
      <c r="X2287">
        <v>2665</v>
      </c>
      <c r="Y2287" t="s">
        <v>257</v>
      </c>
      <c r="AA2287">
        <v>187</v>
      </c>
      <c r="AB2287" t="s">
        <v>7260</v>
      </c>
      <c r="AC2287" t="s">
        <v>7259</v>
      </c>
      <c r="AD2287">
        <v>5</v>
      </c>
      <c r="AE2287">
        <v>714069.87</v>
      </c>
      <c r="AF2287">
        <v>6168701.7999999998</v>
      </c>
    </row>
    <row r="2288" spans="1:32" x14ac:dyDescent="0.25">
      <c r="A2288" s="40">
        <v>2286</v>
      </c>
      <c r="B2288" t="s">
        <v>7261</v>
      </c>
      <c r="C2288">
        <v>120</v>
      </c>
      <c r="D2288">
        <v>2011</v>
      </c>
      <c r="E2288">
        <v>0</v>
      </c>
      <c r="F2288">
        <v>4</v>
      </c>
      <c r="H2288">
        <v>1</v>
      </c>
      <c r="J2288">
        <v>2</v>
      </c>
      <c r="K2288" t="s">
        <v>260</v>
      </c>
      <c r="L2288">
        <v>1</v>
      </c>
      <c r="M2288">
        <v>1</v>
      </c>
      <c r="N2288">
        <v>142</v>
      </c>
      <c r="O2288">
        <v>142</v>
      </c>
      <c r="P2288">
        <v>142</v>
      </c>
      <c r="Q2288">
        <v>0</v>
      </c>
      <c r="R2288">
        <v>0</v>
      </c>
      <c r="S2288" t="s">
        <v>7262</v>
      </c>
      <c r="T2288">
        <v>6497</v>
      </c>
      <c r="U2288" t="s">
        <v>5320</v>
      </c>
      <c r="V2288" t="s">
        <v>5320</v>
      </c>
      <c r="W2288" t="s">
        <v>2010</v>
      </c>
      <c r="X2288">
        <v>2665</v>
      </c>
      <c r="Y2288" t="s">
        <v>257</v>
      </c>
      <c r="AA2288">
        <v>187</v>
      </c>
      <c r="AB2288" t="s">
        <v>7263</v>
      </c>
      <c r="AC2288" t="s">
        <v>7262</v>
      </c>
      <c r="AD2288">
        <v>5</v>
      </c>
      <c r="AE2288">
        <v>713939.16</v>
      </c>
      <c r="AF2288">
        <v>6168729.2999999998</v>
      </c>
    </row>
    <row r="2289" spans="1:32" x14ac:dyDescent="0.25">
      <c r="A2289" s="40">
        <v>2287</v>
      </c>
      <c r="B2289" t="s">
        <v>7264</v>
      </c>
      <c r="C2289">
        <v>120</v>
      </c>
      <c r="D2289">
        <v>1970</v>
      </c>
      <c r="E2289">
        <v>0</v>
      </c>
      <c r="F2289">
        <v>3</v>
      </c>
      <c r="H2289">
        <v>1</v>
      </c>
      <c r="J2289">
        <v>2</v>
      </c>
      <c r="K2289" t="s">
        <v>260</v>
      </c>
      <c r="L2289">
        <v>2</v>
      </c>
      <c r="M2289">
        <v>1</v>
      </c>
      <c r="N2289">
        <v>158</v>
      </c>
      <c r="O2289">
        <v>158</v>
      </c>
      <c r="P2289">
        <v>158</v>
      </c>
      <c r="Q2289">
        <v>0</v>
      </c>
      <c r="R2289">
        <v>0</v>
      </c>
      <c r="S2289" t="s">
        <v>7265</v>
      </c>
      <c r="T2289">
        <v>3089</v>
      </c>
      <c r="U2289" t="s">
        <v>5469</v>
      </c>
      <c r="V2289" t="s">
        <v>5469</v>
      </c>
      <c r="W2289" t="s">
        <v>272</v>
      </c>
      <c r="X2289">
        <v>2665</v>
      </c>
      <c r="Y2289" t="s">
        <v>257</v>
      </c>
      <c r="AA2289">
        <v>187</v>
      </c>
      <c r="AB2289" t="s">
        <v>7266</v>
      </c>
      <c r="AC2289" t="s">
        <v>7265</v>
      </c>
      <c r="AD2289">
        <v>5</v>
      </c>
      <c r="AE2289">
        <v>713953.99</v>
      </c>
      <c r="AF2289">
        <v>6168941.46</v>
      </c>
    </row>
    <row r="2290" spans="1:32" x14ac:dyDescent="0.25">
      <c r="A2290" s="40">
        <v>2288</v>
      </c>
      <c r="B2290" t="s">
        <v>7267</v>
      </c>
      <c r="C2290">
        <v>120</v>
      </c>
      <c r="D2290">
        <v>1972</v>
      </c>
      <c r="E2290">
        <v>1983</v>
      </c>
      <c r="F2290">
        <v>3</v>
      </c>
      <c r="H2290">
        <v>1</v>
      </c>
      <c r="J2290">
        <v>2</v>
      </c>
      <c r="K2290" t="s">
        <v>260</v>
      </c>
      <c r="L2290">
        <v>90</v>
      </c>
      <c r="M2290">
        <v>1</v>
      </c>
      <c r="N2290">
        <v>140</v>
      </c>
      <c r="O2290">
        <v>140</v>
      </c>
      <c r="P2290">
        <v>119</v>
      </c>
      <c r="Q2290">
        <v>0</v>
      </c>
      <c r="R2290">
        <v>0</v>
      </c>
      <c r="S2290" t="s">
        <v>7268</v>
      </c>
      <c r="T2290">
        <v>6710</v>
      </c>
      <c r="U2290" t="s">
        <v>327</v>
      </c>
      <c r="V2290" t="s">
        <v>327</v>
      </c>
      <c r="W2290" t="s">
        <v>732</v>
      </c>
      <c r="X2290">
        <v>2625</v>
      </c>
      <c r="Y2290" t="s">
        <v>244</v>
      </c>
      <c r="AA2290">
        <v>187</v>
      </c>
      <c r="AB2290" t="s">
        <v>7269</v>
      </c>
      <c r="AC2290" t="s">
        <v>7268</v>
      </c>
      <c r="AD2290">
        <v>5</v>
      </c>
      <c r="AE2290">
        <v>711085.1</v>
      </c>
      <c r="AF2290">
        <v>6171543.8700000001</v>
      </c>
    </row>
    <row r="2291" spans="1:32" x14ac:dyDescent="0.25">
      <c r="A2291" s="40">
        <v>2289</v>
      </c>
      <c r="B2291" t="s">
        <v>7270</v>
      </c>
      <c r="C2291">
        <v>130</v>
      </c>
      <c r="D2291">
        <v>1977</v>
      </c>
      <c r="E2291">
        <v>0</v>
      </c>
      <c r="F2291">
        <v>1</v>
      </c>
      <c r="H2291">
        <v>5</v>
      </c>
      <c r="J2291">
        <v>1</v>
      </c>
      <c r="K2291" t="s">
        <v>240</v>
      </c>
      <c r="L2291">
        <v>4</v>
      </c>
      <c r="M2291">
        <v>1</v>
      </c>
      <c r="N2291">
        <v>101</v>
      </c>
      <c r="O2291">
        <v>101</v>
      </c>
      <c r="P2291">
        <v>101</v>
      </c>
      <c r="Q2291">
        <v>0</v>
      </c>
      <c r="R2291">
        <v>0</v>
      </c>
      <c r="S2291" t="s">
        <v>7271</v>
      </c>
      <c r="T2291">
        <v>2556</v>
      </c>
      <c r="U2291" t="s">
        <v>317</v>
      </c>
      <c r="V2291" t="s">
        <v>317</v>
      </c>
      <c r="W2291" t="s">
        <v>7272</v>
      </c>
      <c r="X2291">
        <v>2625</v>
      </c>
      <c r="Y2291" t="s">
        <v>244</v>
      </c>
      <c r="AA2291">
        <v>187</v>
      </c>
      <c r="AB2291" t="s">
        <v>7273</v>
      </c>
      <c r="AC2291" t="s">
        <v>7271</v>
      </c>
      <c r="AD2291">
        <v>5</v>
      </c>
      <c r="AE2291">
        <v>711883.32</v>
      </c>
      <c r="AF2291">
        <v>6172361.1799999997</v>
      </c>
    </row>
    <row r="2292" spans="1:32" x14ac:dyDescent="0.25">
      <c r="A2292" s="40">
        <v>2290</v>
      </c>
      <c r="B2292" t="s">
        <v>7274</v>
      </c>
      <c r="C2292">
        <v>120</v>
      </c>
      <c r="D2292">
        <v>1967</v>
      </c>
      <c r="E2292">
        <v>2013</v>
      </c>
      <c r="F2292">
        <v>4</v>
      </c>
      <c r="H2292">
        <v>1</v>
      </c>
      <c r="J2292">
        <v>2</v>
      </c>
      <c r="K2292" t="s">
        <v>260</v>
      </c>
      <c r="M2292">
        <v>1</v>
      </c>
      <c r="N2292">
        <v>158</v>
      </c>
      <c r="O2292">
        <v>158</v>
      </c>
      <c r="P2292">
        <v>158</v>
      </c>
      <c r="Q2292">
        <v>0</v>
      </c>
      <c r="R2292">
        <v>0</v>
      </c>
      <c r="S2292" t="s">
        <v>7275</v>
      </c>
      <c r="T2292">
        <v>3089</v>
      </c>
      <c r="U2292" t="s">
        <v>5469</v>
      </c>
      <c r="V2292" t="s">
        <v>5469</v>
      </c>
      <c r="W2292" t="s">
        <v>774</v>
      </c>
      <c r="X2292">
        <v>2665</v>
      </c>
      <c r="Y2292" t="s">
        <v>257</v>
      </c>
      <c r="AA2292">
        <v>187</v>
      </c>
      <c r="AB2292" t="s">
        <v>7276</v>
      </c>
      <c r="AC2292" t="s">
        <v>7275</v>
      </c>
      <c r="AD2292">
        <v>5</v>
      </c>
      <c r="AE2292">
        <v>714069.81</v>
      </c>
      <c r="AF2292">
        <v>6169056.3300000001</v>
      </c>
    </row>
    <row r="2293" spans="1:32" x14ac:dyDescent="0.25">
      <c r="A2293" s="40">
        <v>2291</v>
      </c>
      <c r="B2293" t="s">
        <v>7277</v>
      </c>
      <c r="C2293">
        <v>120</v>
      </c>
      <c r="D2293">
        <v>1927</v>
      </c>
      <c r="E2293">
        <v>2002</v>
      </c>
      <c r="F2293">
        <v>5</v>
      </c>
      <c r="H2293">
        <v>1</v>
      </c>
      <c r="J2293">
        <v>2</v>
      </c>
      <c r="K2293" t="s">
        <v>260</v>
      </c>
      <c r="L2293">
        <v>5</v>
      </c>
      <c r="M2293">
        <v>1</v>
      </c>
      <c r="N2293">
        <v>119</v>
      </c>
      <c r="O2293">
        <v>119</v>
      </c>
      <c r="P2293">
        <v>178</v>
      </c>
      <c r="Q2293">
        <v>0</v>
      </c>
      <c r="R2293">
        <v>0</v>
      </c>
      <c r="S2293" t="s">
        <v>7278</v>
      </c>
      <c r="T2293">
        <v>7562</v>
      </c>
      <c r="U2293" t="s">
        <v>6710</v>
      </c>
      <c r="V2293" t="s">
        <v>6710</v>
      </c>
      <c r="W2293" t="s">
        <v>441</v>
      </c>
      <c r="X2293">
        <v>2665</v>
      </c>
      <c r="Y2293" t="s">
        <v>257</v>
      </c>
      <c r="AA2293">
        <v>187</v>
      </c>
      <c r="AB2293" t="s">
        <v>7279</v>
      </c>
      <c r="AC2293" t="s">
        <v>7278</v>
      </c>
      <c r="AD2293">
        <v>5</v>
      </c>
      <c r="AE2293">
        <v>713448.93</v>
      </c>
      <c r="AF2293">
        <v>6168751.9500000002</v>
      </c>
    </row>
    <row r="2294" spans="1:32" x14ac:dyDescent="0.25">
      <c r="A2294" s="40">
        <v>2292</v>
      </c>
      <c r="B2294" t="s">
        <v>7280</v>
      </c>
      <c r="C2294">
        <v>120</v>
      </c>
      <c r="D2294">
        <v>1970</v>
      </c>
      <c r="E2294">
        <v>0</v>
      </c>
      <c r="F2294">
        <v>4</v>
      </c>
      <c r="H2294">
        <v>1</v>
      </c>
      <c r="J2294">
        <v>2</v>
      </c>
      <c r="K2294" t="s">
        <v>260</v>
      </c>
      <c r="M2294">
        <v>1</v>
      </c>
      <c r="N2294">
        <v>143</v>
      </c>
      <c r="O2294">
        <v>143</v>
      </c>
      <c r="P2294">
        <v>143</v>
      </c>
      <c r="Q2294">
        <v>0</v>
      </c>
      <c r="R2294">
        <v>0</v>
      </c>
      <c r="S2294" t="s">
        <v>7281</v>
      </c>
      <c r="T2294">
        <v>7882</v>
      </c>
      <c r="U2294" t="s">
        <v>372</v>
      </c>
      <c r="V2294" t="s">
        <v>372</v>
      </c>
      <c r="W2294" t="s">
        <v>2371</v>
      </c>
      <c r="X2294">
        <v>2625</v>
      </c>
      <c r="Y2294" t="s">
        <v>244</v>
      </c>
      <c r="AA2294">
        <v>187</v>
      </c>
      <c r="AB2294" t="s">
        <v>7282</v>
      </c>
      <c r="AC2294" t="s">
        <v>7281</v>
      </c>
      <c r="AD2294">
        <v>5</v>
      </c>
      <c r="AE2294">
        <v>711790.5</v>
      </c>
      <c r="AF2294">
        <v>6171907.0099999998</v>
      </c>
    </row>
    <row r="2295" spans="1:32" x14ac:dyDescent="0.25">
      <c r="A2295" s="40">
        <v>2293</v>
      </c>
      <c r="B2295" t="s">
        <v>7283</v>
      </c>
      <c r="C2295">
        <v>530</v>
      </c>
      <c r="D2295">
        <v>1991</v>
      </c>
      <c r="E2295">
        <v>0</v>
      </c>
      <c r="F2295">
        <v>90</v>
      </c>
      <c r="H2295">
        <v>1</v>
      </c>
      <c r="J2295">
        <v>9</v>
      </c>
      <c r="K2295" t="s">
        <v>240</v>
      </c>
      <c r="M2295">
        <v>1</v>
      </c>
      <c r="N2295">
        <v>854</v>
      </c>
      <c r="O2295">
        <v>854</v>
      </c>
      <c r="P2295">
        <v>0</v>
      </c>
      <c r="Q2295">
        <v>854</v>
      </c>
      <c r="R2295">
        <v>0</v>
      </c>
      <c r="S2295" t="s">
        <v>7284</v>
      </c>
      <c r="T2295">
        <v>9480</v>
      </c>
      <c r="U2295" t="s">
        <v>5343</v>
      </c>
      <c r="V2295" t="s">
        <v>5343</v>
      </c>
      <c r="W2295" t="s">
        <v>1975</v>
      </c>
      <c r="X2295">
        <v>2625</v>
      </c>
      <c r="Y2295" t="s">
        <v>244</v>
      </c>
      <c r="AA2295">
        <v>187</v>
      </c>
      <c r="AB2295" t="s">
        <v>7285</v>
      </c>
      <c r="AC2295" t="s">
        <v>7284</v>
      </c>
      <c r="AD2295">
        <v>5</v>
      </c>
      <c r="AE2295">
        <v>711382.68</v>
      </c>
      <c r="AF2295">
        <v>6170919.7699999996</v>
      </c>
    </row>
    <row r="2296" spans="1:32" x14ac:dyDescent="0.25">
      <c r="A2296" s="40">
        <v>2294</v>
      </c>
      <c r="B2296" t="s">
        <v>7286</v>
      </c>
      <c r="C2296">
        <v>140</v>
      </c>
      <c r="D2296">
        <v>1910</v>
      </c>
      <c r="E2296">
        <v>1987</v>
      </c>
      <c r="F2296">
        <v>4</v>
      </c>
      <c r="H2296">
        <v>1</v>
      </c>
      <c r="J2296">
        <v>2</v>
      </c>
      <c r="K2296" t="s">
        <v>260</v>
      </c>
      <c r="M2296">
        <v>1</v>
      </c>
      <c r="N2296">
        <v>260</v>
      </c>
      <c r="O2296">
        <v>480</v>
      </c>
      <c r="P2296">
        <v>310</v>
      </c>
      <c r="Q2296">
        <v>170</v>
      </c>
      <c r="R2296">
        <v>0</v>
      </c>
      <c r="S2296" t="s">
        <v>7284</v>
      </c>
      <c r="T2296">
        <v>9480</v>
      </c>
      <c r="U2296" t="s">
        <v>5343</v>
      </c>
      <c r="V2296" t="s">
        <v>5343</v>
      </c>
      <c r="W2296" t="s">
        <v>1975</v>
      </c>
      <c r="X2296">
        <v>2625</v>
      </c>
      <c r="Y2296" t="s">
        <v>244</v>
      </c>
      <c r="AA2296">
        <v>187</v>
      </c>
      <c r="AB2296" t="s">
        <v>7285</v>
      </c>
      <c r="AC2296" t="s">
        <v>7284</v>
      </c>
      <c r="AD2296">
        <v>5</v>
      </c>
      <c r="AE2296">
        <v>711382.68</v>
      </c>
      <c r="AF2296">
        <v>6170919.7699999996</v>
      </c>
    </row>
    <row r="2297" spans="1:32" x14ac:dyDescent="0.25">
      <c r="A2297" s="40">
        <v>2295</v>
      </c>
      <c r="B2297" t="s">
        <v>7287</v>
      </c>
      <c r="C2297">
        <v>290</v>
      </c>
      <c r="D2297">
        <v>2003</v>
      </c>
      <c r="E2297">
        <v>0</v>
      </c>
      <c r="F2297">
        <v>6</v>
      </c>
      <c r="H2297">
        <v>8</v>
      </c>
      <c r="J2297">
        <v>9</v>
      </c>
      <c r="K2297" t="s">
        <v>240</v>
      </c>
      <c r="L2297">
        <v>90</v>
      </c>
      <c r="M2297">
        <v>1</v>
      </c>
      <c r="N2297">
        <v>5</v>
      </c>
      <c r="O2297">
        <v>5</v>
      </c>
      <c r="P2297">
        <v>0</v>
      </c>
      <c r="Q2297">
        <v>5</v>
      </c>
      <c r="R2297">
        <v>0</v>
      </c>
      <c r="S2297" t="s">
        <v>7284</v>
      </c>
      <c r="T2297">
        <v>9480</v>
      </c>
      <c r="U2297" t="s">
        <v>5343</v>
      </c>
      <c r="V2297" t="s">
        <v>5343</v>
      </c>
      <c r="W2297" t="s">
        <v>1975</v>
      </c>
      <c r="X2297">
        <v>2625</v>
      </c>
      <c r="Y2297" t="s">
        <v>244</v>
      </c>
      <c r="AA2297">
        <v>187</v>
      </c>
      <c r="AB2297" t="s">
        <v>7285</v>
      </c>
      <c r="AC2297" t="s">
        <v>7284</v>
      </c>
      <c r="AD2297">
        <v>5</v>
      </c>
      <c r="AE2297">
        <v>711382.68</v>
      </c>
      <c r="AF2297">
        <v>6170919.7699999996</v>
      </c>
    </row>
    <row r="2298" spans="1:32" x14ac:dyDescent="0.25">
      <c r="A2298" s="40">
        <v>2296</v>
      </c>
      <c r="B2298" t="s">
        <v>7288</v>
      </c>
      <c r="C2298">
        <v>120</v>
      </c>
      <c r="D2298">
        <v>1973</v>
      </c>
      <c r="E2298">
        <v>0</v>
      </c>
      <c r="F2298">
        <v>3</v>
      </c>
      <c r="H2298">
        <v>1</v>
      </c>
      <c r="J2298">
        <v>2</v>
      </c>
      <c r="K2298" t="s">
        <v>260</v>
      </c>
      <c r="L2298">
        <v>2</v>
      </c>
      <c r="M2298">
        <v>1</v>
      </c>
      <c r="N2298">
        <v>109</v>
      </c>
      <c r="O2298">
        <v>109</v>
      </c>
      <c r="P2298">
        <v>109</v>
      </c>
      <c r="Q2298">
        <v>0</v>
      </c>
      <c r="R2298">
        <v>0</v>
      </c>
      <c r="S2298" t="s">
        <v>7289</v>
      </c>
      <c r="T2298">
        <v>6710</v>
      </c>
      <c r="U2298" t="s">
        <v>327</v>
      </c>
      <c r="V2298" t="s">
        <v>327</v>
      </c>
      <c r="W2298" t="s">
        <v>394</v>
      </c>
      <c r="X2298">
        <v>2625</v>
      </c>
      <c r="Y2298" t="s">
        <v>244</v>
      </c>
      <c r="AA2298">
        <v>187</v>
      </c>
      <c r="AB2298" t="s">
        <v>7290</v>
      </c>
      <c r="AC2298" t="s">
        <v>7289</v>
      </c>
      <c r="AD2298">
        <v>5</v>
      </c>
      <c r="AE2298">
        <v>711043.54</v>
      </c>
      <c r="AF2298">
        <v>6171518.2800000003</v>
      </c>
    </row>
    <row r="2299" spans="1:32" x14ac:dyDescent="0.25">
      <c r="A2299" s="40">
        <v>2297</v>
      </c>
      <c r="B2299" t="s">
        <v>7291</v>
      </c>
      <c r="C2299">
        <v>130</v>
      </c>
      <c r="D2299">
        <v>1978</v>
      </c>
      <c r="E2299">
        <v>0</v>
      </c>
      <c r="F2299">
        <v>4</v>
      </c>
      <c r="H2299">
        <v>1</v>
      </c>
      <c r="J2299">
        <v>1</v>
      </c>
      <c r="K2299" t="s">
        <v>240</v>
      </c>
      <c r="M2299">
        <v>1</v>
      </c>
      <c r="N2299">
        <v>61</v>
      </c>
      <c r="O2299">
        <v>61</v>
      </c>
      <c r="P2299">
        <v>109</v>
      </c>
      <c r="Q2299">
        <v>0</v>
      </c>
      <c r="R2299">
        <v>0</v>
      </c>
      <c r="S2299" t="s">
        <v>7292</v>
      </c>
      <c r="T2299">
        <v>3875</v>
      </c>
      <c r="U2299" t="s">
        <v>4412</v>
      </c>
      <c r="V2299" t="s">
        <v>4412</v>
      </c>
      <c r="W2299" t="s">
        <v>1555</v>
      </c>
      <c r="X2299">
        <v>2665</v>
      </c>
      <c r="Y2299" t="s">
        <v>257</v>
      </c>
      <c r="AA2299">
        <v>187</v>
      </c>
      <c r="AB2299" t="s">
        <v>7293</v>
      </c>
      <c r="AC2299" t="s">
        <v>7292</v>
      </c>
      <c r="AD2299">
        <v>5</v>
      </c>
      <c r="AE2299">
        <v>713537.72</v>
      </c>
      <c r="AF2299">
        <v>6169671.0999999996</v>
      </c>
    </row>
    <row r="2300" spans="1:32" x14ac:dyDescent="0.25">
      <c r="A2300" s="40">
        <v>2298</v>
      </c>
      <c r="B2300" t="s">
        <v>7294</v>
      </c>
      <c r="C2300">
        <v>120</v>
      </c>
      <c r="D2300">
        <v>1971</v>
      </c>
      <c r="E2300">
        <v>0</v>
      </c>
      <c r="F2300">
        <v>4</v>
      </c>
      <c r="H2300">
        <v>1</v>
      </c>
      <c r="J2300">
        <v>2</v>
      </c>
      <c r="K2300" t="s">
        <v>260</v>
      </c>
      <c r="M2300">
        <v>1</v>
      </c>
      <c r="N2300">
        <v>143</v>
      </c>
      <c r="O2300">
        <v>143</v>
      </c>
      <c r="P2300">
        <v>143</v>
      </c>
      <c r="Q2300">
        <v>0</v>
      </c>
      <c r="R2300">
        <v>0</v>
      </c>
      <c r="S2300" t="s">
        <v>7295</v>
      </c>
      <c r="T2300">
        <v>6178</v>
      </c>
      <c r="U2300" t="s">
        <v>2647</v>
      </c>
      <c r="V2300" t="s">
        <v>2647</v>
      </c>
      <c r="W2300" t="s">
        <v>879</v>
      </c>
      <c r="X2300">
        <v>2625</v>
      </c>
      <c r="Y2300" t="s">
        <v>244</v>
      </c>
      <c r="AA2300">
        <v>187</v>
      </c>
      <c r="AB2300" t="s">
        <v>7296</v>
      </c>
      <c r="AC2300" t="s">
        <v>7295</v>
      </c>
      <c r="AD2300">
        <v>5</v>
      </c>
      <c r="AE2300">
        <v>711583.18</v>
      </c>
      <c r="AF2300">
        <v>6171976.3200000003</v>
      </c>
    </row>
    <row r="2301" spans="1:32" x14ac:dyDescent="0.25">
      <c r="A2301" s="40">
        <v>2299</v>
      </c>
      <c r="B2301" t="s">
        <v>7297</v>
      </c>
      <c r="C2301">
        <v>120</v>
      </c>
      <c r="D2301">
        <v>1973</v>
      </c>
      <c r="E2301">
        <v>0</v>
      </c>
      <c r="F2301">
        <v>3</v>
      </c>
      <c r="H2301">
        <v>1</v>
      </c>
      <c r="J2301">
        <v>2</v>
      </c>
      <c r="K2301" t="s">
        <v>260</v>
      </c>
      <c r="L2301">
        <v>90</v>
      </c>
      <c r="M2301">
        <v>1</v>
      </c>
      <c r="N2301">
        <v>119</v>
      </c>
      <c r="O2301">
        <v>119</v>
      </c>
      <c r="P2301">
        <v>119</v>
      </c>
      <c r="Q2301">
        <v>0</v>
      </c>
      <c r="R2301">
        <v>0</v>
      </c>
      <c r="S2301" t="s">
        <v>7298</v>
      </c>
      <c r="T2301">
        <v>6710</v>
      </c>
      <c r="U2301" t="s">
        <v>327</v>
      </c>
      <c r="V2301" t="s">
        <v>327</v>
      </c>
      <c r="W2301" t="s">
        <v>337</v>
      </c>
      <c r="X2301">
        <v>2625</v>
      </c>
      <c r="Y2301" t="s">
        <v>244</v>
      </c>
      <c r="AA2301">
        <v>187</v>
      </c>
      <c r="AB2301" t="s">
        <v>7299</v>
      </c>
      <c r="AC2301" t="s">
        <v>7298</v>
      </c>
      <c r="AD2301">
        <v>5</v>
      </c>
      <c r="AE2301">
        <v>711075.19</v>
      </c>
      <c r="AF2301">
        <v>6171563.3700000001</v>
      </c>
    </row>
    <row r="2302" spans="1:32" x14ac:dyDescent="0.25">
      <c r="A2302" s="40">
        <v>2300</v>
      </c>
      <c r="B2302" t="s">
        <v>7300</v>
      </c>
      <c r="C2302">
        <v>130</v>
      </c>
      <c r="D2302">
        <v>1967</v>
      </c>
      <c r="E2302">
        <v>1984</v>
      </c>
      <c r="F2302">
        <v>3</v>
      </c>
      <c r="H2302">
        <v>6</v>
      </c>
      <c r="J2302">
        <v>1</v>
      </c>
      <c r="K2302" t="s">
        <v>240</v>
      </c>
      <c r="M2302">
        <v>1</v>
      </c>
      <c r="N2302">
        <v>124</v>
      </c>
      <c r="O2302">
        <v>124</v>
      </c>
      <c r="P2302">
        <v>107</v>
      </c>
      <c r="Q2302">
        <v>0</v>
      </c>
      <c r="R2302">
        <v>0</v>
      </c>
      <c r="S2302" t="s">
        <v>7301</v>
      </c>
      <c r="T2302">
        <v>2449</v>
      </c>
      <c r="U2302" t="s">
        <v>312</v>
      </c>
      <c r="V2302" t="s">
        <v>312</v>
      </c>
      <c r="W2302" t="s">
        <v>272</v>
      </c>
      <c r="X2302">
        <v>2625</v>
      </c>
      <c r="Y2302" t="s">
        <v>244</v>
      </c>
      <c r="AA2302">
        <v>187</v>
      </c>
      <c r="AB2302" t="s">
        <v>7302</v>
      </c>
      <c r="AC2302" t="s">
        <v>7301</v>
      </c>
      <c r="AD2302">
        <v>5</v>
      </c>
      <c r="AE2302">
        <v>711501.03</v>
      </c>
      <c r="AF2302">
        <v>6171636.3899999997</v>
      </c>
    </row>
    <row r="2303" spans="1:32" x14ac:dyDescent="0.25">
      <c r="A2303" s="40">
        <v>2301</v>
      </c>
      <c r="B2303" t="s">
        <v>7303</v>
      </c>
      <c r="C2303">
        <v>120</v>
      </c>
      <c r="D2303">
        <v>1932</v>
      </c>
      <c r="E2303">
        <v>1992</v>
      </c>
      <c r="F2303">
        <v>5</v>
      </c>
      <c r="H2303">
        <v>90</v>
      </c>
      <c r="J2303">
        <v>2</v>
      </c>
      <c r="K2303" t="s">
        <v>260</v>
      </c>
      <c r="L2303">
        <v>2</v>
      </c>
      <c r="M2303">
        <v>1</v>
      </c>
      <c r="N2303">
        <v>167</v>
      </c>
      <c r="O2303">
        <v>167</v>
      </c>
      <c r="P2303">
        <v>141</v>
      </c>
      <c r="Q2303">
        <v>0</v>
      </c>
      <c r="R2303">
        <v>0</v>
      </c>
      <c r="S2303" t="s">
        <v>7304</v>
      </c>
      <c r="T2303">
        <v>1750</v>
      </c>
      <c r="U2303" t="s">
        <v>6098</v>
      </c>
      <c r="V2303" t="s">
        <v>6098</v>
      </c>
      <c r="W2303" t="s">
        <v>2182</v>
      </c>
      <c r="X2303">
        <v>2665</v>
      </c>
      <c r="Y2303" t="s">
        <v>257</v>
      </c>
      <c r="AA2303">
        <v>187</v>
      </c>
      <c r="AB2303" t="s">
        <v>7305</v>
      </c>
      <c r="AC2303" t="s">
        <v>7304</v>
      </c>
      <c r="AD2303">
        <v>5</v>
      </c>
      <c r="AE2303">
        <v>713662.84</v>
      </c>
      <c r="AF2303">
        <v>6168853.3099999996</v>
      </c>
    </row>
    <row r="2304" spans="1:32" x14ac:dyDescent="0.25">
      <c r="A2304" s="40">
        <v>2302</v>
      </c>
      <c r="B2304" t="s">
        <v>7306</v>
      </c>
      <c r="C2304">
        <v>120</v>
      </c>
      <c r="D2304">
        <v>1963</v>
      </c>
      <c r="E2304">
        <v>1985</v>
      </c>
      <c r="F2304">
        <v>4</v>
      </c>
      <c r="H2304">
        <v>1</v>
      </c>
      <c r="J2304">
        <v>2</v>
      </c>
      <c r="K2304" t="s">
        <v>260</v>
      </c>
      <c r="L2304">
        <v>2</v>
      </c>
      <c r="M2304">
        <v>1</v>
      </c>
      <c r="N2304">
        <v>119</v>
      </c>
      <c r="O2304">
        <v>119</v>
      </c>
      <c r="P2304">
        <v>207</v>
      </c>
      <c r="Q2304">
        <v>0</v>
      </c>
      <c r="R2304">
        <v>0</v>
      </c>
      <c r="S2304" t="s">
        <v>7307</v>
      </c>
      <c r="T2304">
        <v>3941</v>
      </c>
      <c r="U2304" t="s">
        <v>6445</v>
      </c>
      <c r="V2304" t="s">
        <v>6445</v>
      </c>
      <c r="W2304" t="s">
        <v>256</v>
      </c>
      <c r="X2304">
        <v>2665</v>
      </c>
      <c r="Y2304" t="s">
        <v>257</v>
      </c>
      <c r="AA2304">
        <v>187</v>
      </c>
      <c r="AB2304" t="s">
        <v>7308</v>
      </c>
      <c r="AC2304" t="s">
        <v>7307</v>
      </c>
      <c r="AD2304">
        <v>5</v>
      </c>
      <c r="AE2304">
        <v>713034.22</v>
      </c>
      <c r="AF2304">
        <v>6169080.4699999997</v>
      </c>
    </row>
    <row r="2305" spans="1:32" x14ac:dyDescent="0.25">
      <c r="A2305" s="40">
        <v>2303</v>
      </c>
      <c r="B2305" t="s">
        <v>7309</v>
      </c>
      <c r="C2305">
        <v>120</v>
      </c>
      <c r="D2305">
        <v>2000</v>
      </c>
      <c r="E2305">
        <v>0</v>
      </c>
      <c r="F2305">
        <v>4</v>
      </c>
      <c r="H2305">
        <v>1</v>
      </c>
      <c r="J2305">
        <v>1</v>
      </c>
      <c r="K2305" t="s">
        <v>240</v>
      </c>
      <c r="M2305">
        <v>1</v>
      </c>
      <c r="N2305">
        <v>138</v>
      </c>
      <c r="O2305">
        <v>138</v>
      </c>
      <c r="P2305">
        <v>138</v>
      </c>
      <c r="Q2305">
        <v>0</v>
      </c>
      <c r="R2305">
        <v>0</v>
      </c>
      <c r="S2305" t="s">
        <v>7310</v>
      </c>
      <c r="T2305">
        <v>5600</v>
      </c>
      <c r="U2305" t="s">
        <v>6764</v>
      </c>
      <c r="V2305" t="s">
        <v>6764</v>
      </c>
      <c r="W2305" t="s">
        <v>308</v>
      </c>
      <c r="X2305">
        <v>2625</v>
      </c>
      <c r="Y2305" t="s">
        <v>244</v>
      </c>
      <c r="AA2305">
        <v>187</v>
      </c>
      <c r="AB2305" t="s">
        <v>7311</v>
      </c>
      <c r="AC2305" t="s">
        <v>7310</v>
      </c>
      <c r="AD2305">
        <v>5</v>
      </c>
      <c r="AE2305">
        <v>712049.91</v>
      </c>
      <c r="AF2305">
        <v>6172287.9400000004</v>
      </c>
    </row>
    <row r="2306" spans="1:32" x14ac:dyDescent="0.25">
      <c r="A2306" s="40">
        <v>2304</v>
      </c>
      <c r="B2306" t="s">
        <v>7312</v>
      </c>
      <c r="C2306">
        <v>120</v>
      </c>
      <c r="D2306">
        <v>1969</v>
      </c>
      <c r="E2306">
        <v>0</v>
      </c>
      <c r="F2306">
        <v>4</v>
      </c>
      <c r="H2306">
        <v>1</v>
      </c>
      <c r="J2306">
        <v>2</v>
      </c>
      <c r="K2306" t="s">
        <v>260</v>
      </c>
      <c r="L2306">
        <v>2</v>
      </c>
      <c r="M2306">
        <v>1</v>
      </c>
      <c r="N2306">
        <v>143</v>
      </c>
      <c r="O2306">
        <v>143</v>
      </c>
      <c r="P2306">
        <v>143</v>
      </c>
      <c r="Q2306">
        <v>0</v>
      </c>
      <c r="R2306">
        <v>0</v>
      </c>
      <c r="S2306" t="s">
        <v>7313</v>
      </c>
      <c r="T2306">
        <v>6178</v>
      </c>
      <c r="U2306" t="s">
        <v>2647</v>
      </c>
      <c r="V2306" t="s">
        <v>2647</v>
      </c>
      <c r="W2306" t="s">
        <v>1053</v>
      </c>
      <c r="X2306">
        <v>2625</v>
      </c>
      <c r="Y2306" t="s">
        <v>244</v>
      </c>
      <c r="AA2306">
        <v>187</v>
      </c>
      <c r="AB2306" t="s">
        <v>7314</v>
      </c>
      <c r="AC2306" t="s">
        <v>7313</v>
      </c>
      <c r="AD2306">
        <v>5</v>
      </c>
      <c r="AE2306">
        <v>711756.66</v>
      </c>
      <c r="AF2306">
        <v>6171889.6200000001</v>
      </c>
    </row>
    <row r="2307" spans="1:32" x14ac:dyDescent="0.25">
      <c r="A2307" s="40">
        <v>2305</v>
      </c>
      <c r="B2307" t="s">
        <v>7315</v>
      </c>
      <c r="C2307">
        <v>130</v>
      </c>
      <c r="D2307">
        <v>1978</v>
      </c>
      <c r="E2307">
        <v>0</v>
      </c>
      <c r="F2307">
        <v>4</v>
      </c>
      <c r="H2307">
        <v>1</v>
      </c>
      <c r="J2307">
        <v>1</v>
      </c>
      <c r="K2307" t="s">
        <v>240</v>
      </c>
      <c r="M2307">
        <v>1</v>
      </c>
      <c r="N2307">
        <v>61</v>
      </c>
      <c r="O2307">
        <v>61</v>
      </c>
      <c r="P2307">
        <v>109</v>
      </c>
      <c r="Q2307">
        <v>0</v>
      </c>
      <c r="R2307">
        <v>0</v>
      </c>
      <c r="S2307" t="s">
        <v>7316</v>
      </c>
      <c r="T2307">
        <v>3875</v>
      </c>
      <c r="U2307" t="s">
        <v>4412</v>
      </c>
      <c r="V2307" t="s">
        <v>4412</v>
      </c>
      <c r="W2307" t="s">
        <v>714</v>
      </c>
      <c r="X2307">
        <v>2665</v>
      </c>
      <c r="Y2307" t="s">
        <v>257</v>
      </c>
      <c r="AA2307">
        <v>187</v>
      </c>
      <c r="AB2307" t="s">
        <v>7317</v>
      </c>
      <c r="AC2307" t="s">
        <v>7316</v>
      </c>
      <c r="AD2307">
        <v>5</v>
      </c>
      <c r="AE2307">
        <v>713501.68</v>
      </c>
      <c r="AF2307">
        <v>6169623.7199999997</v>
      </c>
    </row>
    <row r="2308" spans="1:32" x14ac:dyDescent="0.25">
      <c r="A2308" s="40">
        <v>2306</v>
      </c>
      <c r="B2308" t="s">
        <v>7318</v>
      </c>
      <c r="C2308">
        <v>320</v>
      </c>
      <c r="D2308">
        <v>1984</v>
      </c>
      <c r="E2308">
        <v>0</v>
      </c>
      <c r="F2308">
        <v>1</v>
      </c>
      <c r="H2308">
        <v>6</v>
      </c>
      <c r="J2308">
        <v>2</v>
      </c>
      <c r="K2308" t="s">
        <v>260</v>
      </c>
      <c r="M2308">
        <v>1</v>
      </c>
      <c r="N2308">
        <v>216</v>
      </c>
      <c r="O2308">
        <v>216</v>
      </c>
      <c r="P2308">
        <v>0</v>
      </c>
      <c r="Q2308">
        <v>216</v>
      </c>
      <c r="R2308">
        <v>0</v>
      </c>
      <c r="S2308" t="s">
        <v>7319</v>
      </c>
      <c r="T2308">
        <v>1171</v>
      </c>
      <c r="U2308" t="s">
        <v>6203</v>
      </c>
      <c r="V2308" t="s">
        <v>6203</v>
      </c>
      <c r="W2308" t="s">
        <v>515</v>
      </c>
      <c r="X2308">
        <v>2665</v>
      </c>
      <c r="Y2308" t="s">
        <v>257</v>
      </c>
      <c r="AA2308">
        <v>187</v>
      </c>
      <c r="AB2308" t="s">
        <v>7320</v>
      </c>
      <c r="AC2308" t="s">
        <v>7319</v>
      </c>
      <c r="AD2308">
        <v>5</v>
      </c>
      <c r="AE2308">
        <v>712509.95</v>
      </c>
      <c r="AF2308">
        <v>6169682.2800000003</v>
      </c>
    </row>
    <row r="2309" spans="1:32" x14ac:dyDescent="0.25">
      <c r="A2309" s="40">
        <v>2307</v>
      </c>
      <c r="B2309" t="s">
        <v>7321</v>
      </c>
      <c r="C2309">
        <v>320</v>
      </c>
      <c r="D2309">
        <v>1984</v>
      </c>
      <c r="E2309">
        <v>0</v>
      </c>
      <c r="F2309">
        <v>2</v>
      </c>
      <c r="H2309">
        <v>6</v>
      </c>
      <c r="J2309">
        <v>2</v>
      </c>
      <c r="K2309" t="s">
        <v>260</v>
      </c>
      <c r="M2309">
        <v>1</v>
      </c>
      <c r="N2309">
        <v>426</v>
      </c>
      <c r="O2309">
        <v>426</v>
      </c>
      <c r="P2309">
        <v>0</v>
      </c>
      <c r="Q2309">
        <v>642</v>
      </c>
      <c r="R2309">
        <v>0</v>
      </c>
      <c r="S2309" t="s">
        <v>7319</v>
      </c>
      <c r="T2309">
        <v>1171</v>
      </c>
      <c r="U2309" t="s">
        <v>6203</v>
      </c>
      <c r="V2309" t="s">
        <v>6203</v>
      </c>
      <c r="W2309" t="s">
        <v>515</v>
      </c>
      <c r="X2309">
        <v>2665</v>
      </c>
      <c r="Y2309" t="s">
        <v>257</v>
      </c>
      <c r="AA2309">
        <v>187</v>
      </c>
      <c r="AB2309" t="s">
        <v>7320</v>
      </c>
      <c r="AC2309" t="s">
        <v>7319</v>
      </c>
      <c r="AD2309">
        <v>5</v>
      </c>
      <c r="AE2309">
        <v>712509.95</v>
      </c>
      <c r="AF2309">
        <v>6169682.2800000003</v>
      </c>
    </row>
    <row r="2310" spans="1:32" x14ac:dyDescent="0.25">
      <c r="A2310" s="40">
        <v>2308</v>
      </c>
      <c r="B2310" t="s">
        <v>7322</v>
      </c>
      <c r="C2310">
        <v>320</v>
      </c>
      <c r="D2310">
        <v>1985</v>
      </c>
      <c r="E2310">
        <v>0</v>
      </c>
      <c r="F2310">
        <v>1</v>
      </c>
      <c r="H2310">
        <v>6</v>
      </c>
      <c r="J2310">
        <v>2</v>
      </c>
      <c r="K2310" t="s">
        <v>260</v>
      </c>
      <c r="M2310">
        <v>2</v>
      </c>
      <c r="N2310">
        <v>227</v>
      </c>
      <c r="O2310">
        <v>454</v>
      </c>
      <c r="P2310">
        <v>0</v>
      </c>
      <c r="Q2310">
        <v>454</v>
      </c>
      <c r="R2310">
        <v>0</v>
      </c>
      <c r="S2310" t="s">
        <v>7319</v>
      </c>
      <c r="T2310">
        <v>1171</v>
      </c>
      <c r="U2310" t="s">
        <v>6203</v>
      </c>
      <c r="V2310" t="s">
        <v>6203</v>
      </c>
      <c r="W2310" t="s">
        <v>515</v>
      </c>
      <c r="X2310">
        <v>2665</v>
      </c>
      <c r="Y2310" t="s">
        <v>257</v>
      </c>
      <c r="AA2310">
        <v>187</v>
      </c>
      <c r="AB2310" t="s">
        <v>7320</v>
      </c>
      <c r="AC2310" t="s">
        <v>7319</v>
      </c>
      <c r="AD2310">
        <v>5</v>
      </c>
      <c r="AE2310">
        <v>712509.95</v>
      </c>
      <c r="AF2310">
        <v>6169682.2800000003</v>
      </c>
    </row>
    <row r="2311" spans="1:32" x14ac:dyDescent="0.25">
      <c r="A2311" s="40">
        <v>2309</v>
      </c>
      <c r="B2311" t="s">
        <v>7323</v>
      </c>
      <c r="C2311">
        <v>320</v>
      </c>
      <c r="D2311">
        <v>1962</v>
      </c>
      <c r="E2311">
        <v>1984</v>
      </c>
      <c r="F2311">
        <v>2</v>
      </c>
      <c r="H2311">
        <v>1</v>
      </c>
      <c r="J2311">
        <v>2</v>
      </c>
      <c r="K2311" t="s">
        <v>260</v>
      </c>
      <c r="M2311">
        <v>2</v>
      </c>
      <c r="N2311">
        <v>1862</v>
      </c>
      <c r="O2311">
        <v>2092</v>
      </c>
      <c r="P2311">
        <v>0</v>
      </c>
      <c r="Q2311">
        <v>2092</v>
      </c>
      <c r="R2311">
        <v>0</v>
      </c>
      <c r="S2311" t="s">
        <v>7319</v>
      </c>
      <c r="T2311">
        <v>1171</v>
      </c>
      <c r="U2311" t="s">
        <v>6203</v>
      </c>
      <c r="V2311" t="s">
        <v>6203</v>
      </c>
      <c r="W2311" t="s">
        <v>515</v>
      </c>
      <c r="X2311">
        <v>2665</v>
      </c>
      <c r="Y2311" t="s">
        <v>257</v>
      </c>
      <c r="AA2311">
        <v>187</v>
      </c>
      <c r="AB2311" t="s">
        <v>7320</v>
      </c>
      <c r="AC2311" t="s">
        <v>7319</v>
      </c>
      <c r="AD2311">
        <v>5</v>
      </c>
      <c r="AE2311">
        <v>712509.95</v>
      </c>
      <c r="AF2311">
        <v>6169682.2800000003</v>
      </c>
    </row>
    <row r="2312" spans="1:32" x14ac:dyDescent="0.25">
      <c r="A2312" s="40">
        <v>2310</v>
      </c>
      <c r="B2312" t="s">
        <v>7324</v>
      </c>
      <c r="C2312">
        <v>130</v>
      </c>
      <c r="D2312">
        <v>1977</v>
      </c>
      <c r="E2312">
        <v>0</v>
      </c>
      <c r="F2312">
        <v>1</v>
      </c>
      <c r="H2312">
        <v>5</v>
      </c>
      <c r="J2312">
        <v>1</v>
      </c>
      <c r="K2312" t="s">
        <v>240</v>
      </c>
      <c r="L2312">
        <v>0</v>
      </c>
      <c r="M2312">
        <v>1</v>
      </c>
      <c r="N2312">
        <v>101</v>
      </c>
      <c r="O2312">
        <v>101</v>
      </c>
      <c r="P2312">
        <v>101</v>
      </c>
      <c r="Q2312">
        <v>0</v>
      </c>
      <c r="R2312">
        <v>0</v>
      </c>
      <c r="S2312" t="s">
        <v>7325</v>
      </c>
      <c r="T2312">
        <v>2556</v>
      </c>
      <c r="U2312" t="s">
        <v>317</v>
      </c>
      <c r="V2312" t="s">
        <v>317</v>
      </c>
      <c r="W2312" t="s">
        <v>2414</v>
      </c>
      <c r="X2312">
        <v>2625</v>
      </c>
      <c r="Y2312" t="s">
        <v>244</v>
      </c>
      <c r="AA2312">
        <v>187</v>
      </c>
      <c r="AB2312" t="s">
        <v>7326</v>
      </c>
      <c r="AC2312" t="s">
        <v>7325</v>
      </c>
      <c r="AD2312">
        <v>5</v>
      </c>
      <c r="AE2312">
        <v>711899.41</v>
      </c>
      <c r="AF2312">
        <v>6172392.8300000001</v>
      </c>
    </row>
    <row r="2313" spans="1:32" x14ac:dyDescent="0.25">
      <c r="A2313" s="40">
        <v>2311</v>
      </c>
      <c r="B2313" t="s">
        <v>7327</v>
      </c>
      <c r="C2313">
        <v>120</v>
      </c>
      <c r="D2313">
        <v>1967</v>
      </c>
      <c r="E2313">
        <v>0</v>
      </c>
      <c r="F2313">
        <v>4</v>
      </c>
      <c r="H2313">
        <v>1</v>
      </c>
      <c r="J2313">
        <v>2</v>
      </c>
      <c r="K2313" t="s">
        <v>260</v>
      </c>
      <c r="L2313">
        <v>2</v>
      </c>
      <c r="M2313">
        <v>1</v>
      </c>
      <c r="N2313">
        <v>135</v>
      </c>
      <c r="O2313">
        <v>135</v>
      </c>
      <c r="P2313">
        <v>135</v>
      </c>
      <c r="Q2313">
        <v>0</v>
      </c>
      <c r="R2313">
        <v>0</v>
      </c>
      <c r="S2313" t="s">
        <v>7328</v>
      </c>
      <c r="T2313">
        <v>3089</v>
      </c>
      <c r="U2313" t="s">
        <v>5469</v>
      </c>
      <c r="V2313" t="s">
        <v>5469</v>
      </c>
      <c r="W2313" t="s">
        <v>295</v>
      </c>
      <c r="X2313">
        <v>2665</v>
      </c>
      <c r="Y2313" t="s">
        <v>257</v>
      </c>
      <c r="AA2313">
        <v>187</v>
      </c>
      <c r="AB2313" t="s">
        <v>7329</v>
      </c>
      <c r="AC2313" t="s">
        <v>7328</v>
      </c>
      <c r="AD2313">
        <v>5</v>
      </c>
      <c r="AE2313">
        <v>714053.69</v>
      </c>
      <c r="AF2313">
        <v>6169002.3600000003</v>
      </c>
    </row>
    <row r="2314" spans="1:32" x14ac:dyDescent="0.25">
      <c r="A2314" s="40">
        <v>2312</v>
      </c>
      <c r="B2314" t="s">
        <v>7330</v>
      </c>
      <c r="C2314">
        <v>130</v>
      </c>
      <c r="D2314">
        <v>1977</v>
      </c>
      <c r="E2314">
        <v>0</v>
      </c>
      <c r="F2314">
        <v>1</v>
      </c>
      <c r="H2314">
        <v>5</v>
      </c>
      <c r="J2314">
        <v>7</v>
      </c>
      <c r="K2314" t="s">
        <v>253</v>
      </c>
      <c r="M2314">
        <v>1</v>
      </c>
      <c r="N2314">
        <v>79</v>
      </c>
      <c r="O2314">
        <v>79</v>
      </c>
      <c r="P2314">
        <v>131</v>
      </c>
      <c r="Q2314">
        <v>0</v>
      </c>
      <c r="R2314">
        <v>0</v>
      </c>
      <c r="S2314" t="s">
        <v>7331</v>
      </c>
      <c r="T2314">
        <v>2556</v>
      </c>
      <c r="U2314" t="s">
        <v>317</v>
      </c>
      <c r="V2314" t="s">
        <v>317</v>
      </c>
      <c r="W2314" t="s">
        <v>2219</v>
      </c>
      <c r="X2314">
        <v>2625</v>
      </c>
      <c r="Y2314" t="s">
        <v>244</v>
      </c>
      <c r="AA2314">
        <v>187</v>
      </c>
      <c r="AB2314" t="s">
        <v>7332</v>
      </c>
      <c r="AC2314" t="s">
        <v>7331</v>
      </c>
      <c r="AD2314">
        <v>5</v>
      </c>
      <c r="AE2314">
        <v>711768.03</v>
      </c>
      <c r="AF2314">
        <v>6172485.8200000003</v>
      </c>
    </row>
    <row r="2315" spans="1:32" x14ac:dyDescent="0.25">
      <c r="A2315" s="40">
        <v>2313</v>
      </c>
      <c r="B2315" t="s">
        <v>7333</v>
      </c>
      <c r="C2315">
        <v>120</v>
      </c>
      <c r="D2315">
        <v>1976</v>
      </c>
      <c r="E2315">
        <v>0</v>
      </c>
      <c r="F2315">
        <v>4</v>
      </c>
      <c r="H2315">
        <v>1</v>
      </c>
      <c r="J2315">
        <v>2</v>
      </c>
      <c r="K2315" t="s">
        <v>260</v>
      </c>
      <c r="M2315">
        <v>1</v>
      </c>
      <c r="N2315">
        <v>93</v>
      </c>
      <c r="O2315">
        <v>93</v>
      </c>
      <c r="P2315">
        <v>93</v>
      </c>
      <c r="Q2315">
        <v>0</v>
      </c>
      <c r="R2315">
        <v>0</v>
      </c>
      <c r="S2315" t="s">
        <v>7334</v>
      </c>
      <c r="T2315">
        <v>3089</v>
      </c>
      <c r="U2315" t="s">
        <v>5469</v>
      </c>
      <c r="V2315" t="s">
        <v>5469</v>
      </c>
      <c r="W2315" t="s">
        <v>337</v>
      </c>
      <c r="X2315">
        <v>2665</v>
      </c>
      <c r="Y2315" t="s">
        <v>257</v>
      </c>
      <c r="AA2315">
        <v>187</v>
      </c>
      <c r="AB2315" t="s">
        <v>7335</v>
      </c>
      <c r="AC2315" t="s">
        <v>7334</v>
      </c>
      <c r="AD2315">
        <v>5</v>
      </c>
      <c r="AE2315">
        <v>713845.96</v>
      </c>
      <c r="AF2315">
        <v>6168914.9400000004</v>
      </c>
    </row>
    <row r="2316" spans="1:32" x14ac:dyDescent="0.25">
      <c r="A2316" s="40">
        <v>2314</v>
      </c>
      <c r="B2316" t="s">
        <v>7336</v>
      </c>
      <c r="C2316">
        <v>130</v>
      </c>
      <c r="D2316">
        <v>1978</v>
      </c>
      <c r="E2316">
        <v>0</v>
      </c>
      <c r="F2316">
        <v>4</v>
      </c>
      <c r="H2316">
        <v>1</v>
      </c>
      <c r="J2316">
        <v>1</v>
      </c>
      <c r="K2316" t="s">
        <v>240</v>
      </c>
      <c r="M2316">
        <v>1</v>
      </c>
      <c r="N2316">
        <v>63</v>
      </c>
      <c r="O2316">
        <v>63</v>
      </c>
      <c r="P2316">
        <v>112</v>
      </c>
      <c r="Q2316">
        <v>0</v>
      </c>
      <c r="R2316">
        <v>0</v>
      </c>
      <c r="S2316" t="s">
        <v>7337</v>
      </c>
      <c r="T2316">
        <v>7380</v>
      </c>
      <c r="U2316" t="s">
        <v>5196</v>
      </c>
      <c r="V2316" t="s">
        <v>5196</v>
      </c>
      <c r="W2316" t="s">
        <v>341</v>
      </c>
      <c r="X2316">
        <v>2665</v>
      </c>
      <c r="Y2316" t="s">
        <v>257</v>
      </c>
      <c r="AA2316">
        <v>187</v>
      </c>
      <c r="AB2316" t="s">
        <v>7338</v>
      </c>
      <c r="AC2316" t="s">
        <v>7337</v>
      </c>
      <c r="AD2316">
        <v>5</v>
      </c>
      <c r="AE2316">
        <v>713713.45</v>
      </c>
      <c r="AF2316">
        <v>6169577.3099999996</v>
      </c>
    </row>
    <row r="2317" spans="1:32" x14ac:dyDescent="0.25">
      <c r="A2317" s="40">
        <v>2315</v>
      </c>
      <c r="B2317" t="s">
        <v>7339</v>
      </c>
      <c r="C2317">
        <v>120</v>
      </c>
      <c r="D2317">
        <v>1990</v>
      </c>
      <c r="E2317">
        <v>0</v>
      </c>
      <c r="F2317">
        <v>4</v>
      </c>
      <c r="H2317">
        <v>1</v>
      </c>
      <c r="J2317">
        <v>7</v>
      </c>
      <c r="K2317" t="s">
        <v>253</v>
      </c>
      <c r="L2317">
        <v>2</v>
      </c>
      <c r="M2317">
        <v>1</v>
      </c>
      <c r="N2317">
        <v>92</v>
      </c>
      <c r="O2317">
        <v>92</v>
      </c>
      <c r="P2317">
        <v>153</v>
      </c>
      <c r="Q2317">
        <v>0</v>
      </c>
      <c r="R2317">
        <v>0</v>
      </c>
      <c r="S2317" t="s">
        <v>7340</v>
      </c>
      <c r="T2317">
        <v>1750</v>
      </c>
      <c r="U2317" t="s">
        <v>6098</v>
      </c>
      <c r="V2317" t="s">
        <v>6098</v>
      </c>
      <c r="W2317" t="s">
        <v>4956</v>
      </c>
      <c r="X2317">
        <v>2665</v>
      </c>
      <c r="Y2317" t="s">
        <v>257</v>
      </c>
      <c r="AA2317">
        <v>187</v>
      </c>
      <c r="AB2317" t="s">
        <v>7341</v>
      </c>
      <c r="AC2317" t="s">
        <v>7340</v>
      </c>
      <c r="AD2317">
        <v>5</v>
      </c>
      <c r="AE2317">
        <v>714030.55</v>
      </c>
      <c r="AF2317">
        <v>6168864.8300000001</v>
      </c>
    </row>
    <row r="2318" spans="1:32" x14ac:dyDescent="0.25">
      <c r="A2318" s="40">
        <v>2316</v>
      </c>
      <c r="B2318" t="s">
        <v>7342</v>
      </c>
      <c r="C2318">
        <v>120</v>
      </c>
      <c r="D2318">
        <v>1968</v>
      </c>
      <c r="E2318">
        <v>0</v>
      </c>
      <c r="F2318">
        <v>1</v>
      </c>
      <c r="H2318">
        <v>1</v>
      </c>
      <c r="J2318">
        <v>2</v>
      </c>
      <c r="K2318" t="s">
        <v>260</v>
      </c>
      <c r="M2318">
        <v>1</v>
      </c>
      <c r="N2318">
        <v>107</v>
      </c>
      <c r="O2318">
        <v>107</v>
      </c>
      <c r="P2318">
        <v>107</v>
      </c>
      <c r="Q2318">
        <v>0</v>
      </c>
      <c r="R2318">
        <v>0</v>
      </c>
      <c r="S2318" t="s">
        <v>7343</v>
      </c>
      <c r="T2318">
        <v>5539</v>
      </c>
      <c r="U2318" t="s">
        <v>6009</v>
      </c>
      <c r="V2318" t="s">
        <v>6009</v>
      </c>
      <c r="W2318" t="s">
        <v>573</v>
      </c>
      <c r="X2318">
        <v>2665</v>
      </c>
      <c r="Y2318" t="s">
        <v>257</v>
      </c>
      <c r="AA2318">
        <v>187</v>
      </c>
      <c r="AB2318" t="s">
        <v>7344</v>
      </c>
      <c r="AC2318" t="s">
        <v>7343</v>
      </c>
      <c r="AD2318">
        <v>5</v>
      </c>
      <c r="AE2318">
        <v>712231.65</v>
      </c>
      <c r="AF2318">
        <v>6169294.8200000003</v>
      </c>
    </row>
    <row r="2319" spans="1:32" x14ac:dyDescent="0.25">
      <c r="A2319" s="40">
        <v>2317</v>
      </c>
      <c r="B2319" t="s">
        <v>7345</v>
      </c>
      <c r="C2319">
        <v>120</v>
      </c>
      <c r="D2319">
        <v>1974</v>
      </c>
      <c r="E2319">
        <v>0</v>
      </c>
      <c r="F2319">
        <v>3</v>
      </c>
      <c r="H2319">
        <v>1</v>
      </c>
      <c r="J2319">
        <v>2</v>
      </c>
      <c r="K2319" t="s">
        <v>260</v>
      </c>
      <c r="M2319">
        <v>1</v>
      </c>
      <c r="N2319">
        <v>109</v>
      </c>
      <c r="O2319">
        <v>109</v>
      </c>
      <c r="P2319">
        <v>109</v>
      </c>
      <c r="Q2319">
        <v>0</v>
      </c>
      <c r="R2319">
        <v>0</v>
      </c>
      <c r="S2319" t="s">
        <v>7346</v>
      </c>
      <c r="T2319">
        <v>6710</v>
      </c>
      <c r="U2319" t="s">
        <v>327</v>
      </c>
      <c r="V2319" t="s">
        <v>327</v>
      </c>
      <c r="W2319" t="s">
        <v>519</v>
      </c>
      <c r="X2319">
        <v>2625</v>
      </c>
      <c r="Y2319" t="s">
        <v>244</v>
      </c>
      <c r="AA2319">
        <v>187</v>
      </c>
      <c r="AB2319" t="s">
        <v>7347</v>
      </c>
      <c r="AC2319" t="s">
        <v>7346</v>
      </c>
      <c r="AD2319">
        <v>5</v>
      </c>
      <c r="AE2319">
        <v>711008.29</v>
      </c>
      <c r="AF2319">
        <v>6171474.3300000001</v>
      </c>
    </row>
    <row r="2320" spans="1:32" x14ac:dyDescent="0.25">
      <c r="A2320" s="40">
        <v>2318</v>
      </c>
      <c r="B2320" t="s">
        <v>7348</v>
      </c>
      <c r="C2320">
        <v>120</v>
      </c>
      <c r="D2320">
        <v>2000</v>
      </c>
      <c r="E2320">
        <v>0</v>
      </c>
      <c r="F2320">
        <v>4</v>
      </c>
      <c r="H2320">
        <v>1</v>
      </c>
      <c r="J2320">
        <v>1</v>
      </c>
      <c r="K2320" t="s">
        <v>240</v>
      </c>
      <c r="M2320">
        <v>1</v>
      </c>
      <c r="N2320">
        <v>144</v>
      </c>
      <c r="O2320">
        <v>144</v>
      </c>
      <c r="P2320">
        <v>144</v>
      </c>
      <c r="Q2320">
        <v>0</v>
      </c>
      <c r="R2320">
        <v>0</v>
      </c>
      <c r="S2320" t="s">
        <v>7349</v>
      </c>
      <c r="T2320">
        <v>5600</v>
      </c>
      <c r="U2320" t="s">
        <v>6764</v>
      </c>
      <c r="V2320" t="s">
        <v>6764</v>
      </c>
      <c r="W2320" t="s">
        <v>260</v>
      </c>
      <c r="X2320">
        <v>2625</v>
      </c>
      <c r="Y2320" t="s">
        <v>244</v>
      </c>
      <c r="AA2320">
        <v>187</v>
      </c>
      <c r="AB2320" t="s">
        <v>7350</v>
      </c>
      <c r="AC2320" t="s">
        <v>7349</v>
      </c>
      <c r="AD2320">
        <v>5</v>
      </c>
      <c r="AE2320">
        <v>712107.97</v>
      </c>
      <c r="AF2320">
        <v>6172125.6799999997</v>
      </c>
    </row>
    <row r="2321" spans="1:32" x14ac:dyDescent="0.25">
      <c r="A2321" s="40">
        <v>2319</v>
      </c>
      <c r="B2321" t="s">
        <v>7351</v>
      </c>
      <c r="C2321">
        <v>120</v>
      </c>
      <c r="D2321">
        <v>1971</v>
      </c>
      <c r="E2321">
        <v>0</v>
      </c>
      <c r="F2321">
        <v>3</v>
      </c>
      <c r="H2321">
        <v>1</v>
      </c>
      <c r="J2321">
        <v>2</v>
      </c>
      <c r="K2321" t="s">
        <v>260</v>
      </c>
      <c r="L2321">
        <v>2</v>
      </c>
      <c r="M2321">
        <v>1</v>
      </c>
      <c r="N2321">
        <v>172</v>
      </c>
      <c r="O2321">
        <v>172</v>
      </c>
      <c r="P2321">
        <v>172</v>
      </c>
      <c r="Q2321">
        <v>0</v>
      </c>
      <c r="R2321">
        <v>0</v>
      </c>
      <c r="S2321" t="s">
        <v>7352</v>
      </c>
      <c r="T2321">
        <v>6178</v>
      </c>
      <c r="U2321" t="s">
        <v>2647</v>
      </c>
      <c r="V2321" t="s">
        <v>2647</v>
      </c>
      <c r="W2321" t="s">
        <v>1934</v>
      </c>
      <c r="X2321">
        <v>2625</v>
      </c>
      <c r="Y2321" t="s">
        <v>244</v>
      </c>
      <c r="AA2321">
        <v>187</v>
      </c>
      <c r="AB2321" t="s">
        <v>7353</v>
      </c>
      <c r="AC2321" t="s">
        <v>7352</v>
      </c>
      <c r="AD2321">
        <v>5</v>
      </c>
      <c r="AE2321">
        <v>711602.61</v>
      </c>
      <c r="AF2321">
        <v>6172119.1799999997</v>
      </c>
    </row>
    <row r="2322" spans="1:32" x14ac:dyDescent="0.25">
      <c r="A2322" s="40">
        <v>2320</v>
      </c>
      <c r="B2322" t="s">
        <v>7354</v>
      </c>
      <c r="C2322">
        <v>120</v>
      </c>
      <c r="D2322">
        <v>1979</v>
      </c>
      <c r="E2322">
        <v>0</v>
      </c>
      <c r="F2322">
        <v>4</v>
      </c>
      <c r="H2322">
        <v>1</v>
      </c>
      <c r="J2322">
        <v>7</v>
      </c>
      <c r="K2322" t="s">
        <v>253</v>
      </c>
      <c r="M2322">
        <v>1</v>
      </c>
      <c r="N2322">
        <v>131</v>
      </c>
      <c r="O2322">
        <v>131</v>
      </c>
      <c r="P2322">
        <v>131</v>
      </c>
      <c r="Q2322">
        <v>0</v>
      </c>
      <c r="R2322">
        <v>0</v>
      </c>
      <c r="S2322" t="s">
        <v>7355</v>
      </c>
      <c r="T2322">
        <v>8800</v>
      </c>
      <c r="U2322" t="s">
        <v>6455</v>
      </c>
      <c r="V2322" t="s">
        <v>6455</v>
      </c>
      <c r="W2322" t="s">
        <v>268</v>
      </c>
      <c r="X2322">
        <v>2665</v>
      </c>
      <c r="Y2322" t="s">
        <v>257</v>
      </c>
      <c r="AA2322">
        <v>187</v>
      </c>
      <c r="AB2322" t="s">
        <v>7356</v>
      </c>
      <c r="AC2322" t="s">
        <v>7355</v>
      </c>
      <c r="AD2322">
        <v>5</v>
      </c>
      <c r="AE2322">
        <v>713202.78</v>
      </c>
      <c r="AF2322">
        <v>6168532.7999999998</v>
      </c>
    </row>
    <row r="2323" spans="1:32" x14ac:dyDescent="0.25">
      <c r="A2323" s="40">
        <v>2321</v>
      </c>
      <c r="B2323" t="s">
        <v>7357</v>
      </c>
      <c r="C2323">
        <v>130</v>
      </c>
      <c r="D2323">
        <v>1978</v>
      </c>
      <c r="E2323">
        <v>0</v>
      </c>
      <c r="F2323">
        <v>4</v>
      </c>
      <c r="H2323">
        <v>1</v>
      </c>
      <c r="J2323">
        <v>1</v>
      </c>
      <c r="K2323" t="s">
        <v>240</v>
      </c>
      <c r="M2323">
        <v>1</v>
      </c>
      <c r="N2323">
        <v>61</v>
      </c>
      <c r="O2323">
        <v>61</v>
      </c>
      <c r="P2323">
        <v>109</v>
      </c>
      <c r="Q2323">
        <v>0</v>
      </c>
      <c r="R2323">
        <v>0</v>
      </c>
      <c r="S2323" t="s">
        <v>7358</v>
      </c>
      <c r="T2323">
        <v>475</v>
      </c>
      <c r="U2323" t="s">
        <v>6199</v>
      </c>
      <c r="V2323" t="s">
        <v>6199</v>
      </c>
      <c r="W2323" t="s">
        <v>413</v>
      </c>
      <c r="X2323">
        <v>2665</v>
      </c>
      <c r="Y2323" t="s">
        <v>257</v>
      </c>
      <c r="AA2323">
        <v>187</v>
      </c>
      <c r="AB2323" t="s">
        <v>7359</v>
      </c>
      <c r="AC2323" t="s">
        <v>7358</v>
      </c>
      <c r="AD2323">
        <v>5</v>
      </c>
      <c r="AE2323">
        <v>713536.66</v>
      </c>
      <c r="AF2323">
        <v>6169841.7999999998</v>
      </c>
    </row>
    <row r="2324" spans="1:32" x14ac:dyDescent="0.25">
      <c r="A2324" s="40">
        <v>2322</v>
      </c>
      <c r="B2324" t="s">
        <v>7360</v>
      </c>
      <c r="C2324">
        <v>130</v>
      </c>
      <c r="D2324">
        <v>1977</v>
      </c>
      <c r="E2324">
        <v>0</v>
      </c>
      <c r="F2324">
        <v>4</v>
      </c>
      <c r="H2324">
        <v>1</v>
      </c>
      <c r="J2324">
        <v>1</v>
      </c>
      <c r="K2324" t="s">
        <v>240</v>
      </c>
      <c r="M2324">
        <v>1</v>
      </c>
      <c r="N2324">
        <v>58</v>
      </c>
      <c r="O2324">
        <v>58</v>
      </c>
      <c r="P2324">
        <v>102</v>
      </c>
      <c r="Q2324">
        <v>0</v>
      </c>
      <c r="R2324">
        <v>0</v>
      </c>
      <c r="S2324" t="s">
        <v>7361</v>
      </c>
      <c r="T2324">
        <v>1075</v>
      </c>
      <c r="U2324" t="s">
        <v>4508</v>
      </c>
      <c r="V2324" t="s">
        <v>4508</v>
      </c>
      <c r="W2324" t="s">
        <v>1728</v>
      </c>
      <c r="X2324">
        <v>2665</v>
      </c>
      <c r="Y2324" t="s">
        <v>257</v>
      </c>
      <c r="AA2324">
        <v>187</v>
      </c>
      <c r="AB2324" t="s">
        <v>7362</v>
      </c>
      <c r="AC2324" t="s">
        <v>7361</v>
      </c>
      <c r="AD2324">
        <v>5</v>
      </c>
      <c r="AE2324">
        <v>713616.23</v>
      </c>
      <c r="AF2324">
        <v>6169581.3499999996</v>
      </c>
    </row>
    <row r="2325" spans="1:32" x14ac:dyDescent="0.25">
      <c r="A2325" s="40">
        <v>2323</v>
      </c>
      <c r="B2325" t="s">
        <v>7363</v>
      </c>
      <c r="C2325">
        <v>130</v>
      </c>
      <c r="D2325">
        <v>1977</v>
      </c>
      <c r="E2325">
        <v>0</v>
      </c>
      <c r="F2325">
        <v>1</v>
      </c>
      <c r="H2325">
        <v>5</v>
      </c>
      <c r="J2325">
        <v>1</v>
      </c>
      <c r="K2325" t="s">
        <v>240</v>
      </c>
      <c r="L2325">
        <v>2</v>
      </c>
      <c r="M2325">
        <v>1</v>
      </c>
      <c r="N2325">
        <v>129</v>
      </c>
      <c r="O2325">
        <v>129</v>
      </c>
      <c r="P2325">
        <v>129</v>
      </c>
      <c r="Q2325">
        <v>0</v>
      </c>
      <c r="R2325">
        <v>0</v>
      </c>
      <c r="S2325" t="s">
        <v>7364</v>
      </c>
      <c r="T2325">
        <v>2556</v>
      </c>
      <c r="U2325" t="s">
        <v>317</v>
      </c>
      <c r="V2325" t="s">
        <v>317</v>
      </c>
      <c r="W2325" t="s">
        <v>1462</v>
      </c>
      <c r="X2325">
        <v>2625</v>
      </c>
      <c r="Y2325" t="s">
        <v>244</v>
      </c>
      <c r="AA2325">
        <v>187</v>
      </c>
      <c r="AB2325" t="s">
        <v>7365</v>
      </c>
      <c r="AC2325" t="s">
        <v>7364</v>
      </c>
      <c r="AD2325">
        <v>5</v>
      </c>
      <c r="AE2325">
        <v>711900.92</v>
      </c>
      <c r="AF2325">
        <v>6172449.8799999999</v>
      </c>
    </row>
    <row r="2326" spans="1:32" x14ac:dyDescent="0.25">
      <c r="A2326" s="40">
        <v>2324</v>
      </c>
      <c r="B2326" t="s">
        <v>7366</v>
      </c>
      <c r="C2326">
        <v>120</v>
      </c>
      <c r="D2326">
        <v>1965</v>
      </c>
      <c r="E2326">
        <v>1984</v>
      </c>
      <c r="F2326">
        <v>3</v>
      </c>
      <c r="H2326">
        <v>1</v>
      </c>
      <c r="J2326">
        <v>5</v>
      </c>
      <c r="K2326" t="s">
        <v>253</v>
      </c>
      <c r="L2326">
        <v>5</v>
      </c>
      <c r="M2326">
        <v>1</v>
      </c>
      <c r="N2326">
        <v>139</v>
      </c>
      <c r="O2326">
        <v>139</v>
      </c>
      <c r="P2326">
        <v>139</v>
      </c>
      <c r="Q2326">
        <v>0</v>
      </c>
      <c r="R2326">
        <v>0</v>
      </c>
      <c r="S2326" t="s">
        <v>7367</v>
      </c>
      <c r="T2326">
        <v>3089</v>
      </c>
      <c r="U2326" t="s">
        <v>5469</v>
      </c>
      <c r="V2326" t="s">
        <v>5469</v>
      </c>
      <c r="W2326" t="s">
        <v>573</v>
      </c>
      <c r="X2326">
        <v>2665</v>
      </c>
      <c r="Y2326" t="s">
        <v>257</v>
      </c>
      <c r="AA2326">
        <v>187</v>
      </c>
      <c r="AB2326" t="s">
        <v>7368</v>
      </c>
      <c r="AC2326" t="s">
        <v>7367</v>
      </c>
      <c r="AD2326">
        <v>5</v>
      </c>
      <c r="AE2326">
        <v>713958.79</v>
      </c>
      <c r="AF2326">
        <v>6168980.79</v>
      </c>
    </row>
    <row r="2327" spans="1:32" x14ac:dyDescent="0.25">
      <c r="A2327" s="40">
        <v>2325</v>
      </c>
      <c r="B2327" t="s">
        <v>7369</v>
      </c>
      <c r="C2327">
        <v>120</v>
      </c>
      <c r="D2327">
        <v>1959</v>
      </c>
      <c r="E2327">
        <v>1969</v>
      </c>
      <c r="F2327">
        <v>1</v>
      </c>
      <c r="H2327">
        <v>1</v>
      </c>
      <c r="J2327">
        <v>2</v>
      </c>
      <c r="K2327" t="s">
        <v>247</v>
      </c>
      <c r="M2327">
        <v>1</v>
      </c>
      <c r="N2327">
        <v>242</v>
      </c>
      <c r="O2327">
        <v>242</v>
      </c>
      <c r="P2327">
        <v>242</v>
      </c>
      <c r="Q2327">
        <v>0</v>
      </c>
      <c r="R2327">
        <v>0</v>
      </c>
      <c r="S2327" t="s">
        <v>7370</v>
      </c>
      <c r="T2327">
        <v>4793</v>
      </c>
      <c r="U2327" t="s">
        <v>6284</v>
      </c>
      <c r="V2327" t="s">
        <v>6284</v>
      </c>
      <c r="W2327" t="s">
        <v>413</v>
      </c>
      <c r="X2327">
        <v>2665</v>
      </c>
      <c r="Y2327" t="s">
        <v>257</v>
      </c>
      <c r="AA2327">
        <v>187</v>
      </c>
      <c r="AB2327" t="s">
        <v>7371</v>
      </c>
      <c r="AC2327" t="s">
        <v>7370</v>
      </c>
      <c r="AD2327">
        <v>5</v>
      </c>
      <c r="AE2327">
        <v>712445.75</v>
      </c>
      <c r="AF2327">
        <v>6169327.6100000003</v>
      </c>
    </row>
    <row r="2328" spans="1:32" x14ac:dyDescent="0.25">
      <c r="A2328" s="40">
        <v>2326</v>
      </c>
      <c r="B2328" t="s">
        <v>7372</v>
      </c>
      <c r="C2328">
        <v>220</v>
      </c>
      <c r="D2328">
        <v>1959</v>
      </c>
      <c r="E2328">
        <v>0</v>
      </c>
      <c r="F2328">
        <v>3</v>
      </c>
      <c r="H2328">
        <v>2</v>
      </c>
      <c r="J2328">
        <v>2</v>
      </c>
      <c r="K2328" t="s">
        <v>247</v>
      </c>
      <c r="M2328">
        <v>1</v>
      </c>
      <c r="N2328">
        <v>563</v>
      </c>
      <c r="O2328">
        <v>563</v>
      </c>
      <c r="P2328">
        <v>0</v>
      </c>
      <c r="Q2328">
        <v>563</v>
      </c>
      <c r="R2328">
        <v>0</v>
      </c>
      <c r="S2328" t="s">
        <v>7370</v>
      </c>
      <c r="T2328">
        <v>4793</v>
      </c>
      <c r="U2328" t="s">
        <v>6284</v>
      </c>
      <c r="V2328" t="s">
        <v>6284</v>
      </c>
      <c r="W2328" t="s">
        <v>413</v>
      </c>
      <c r="X2328">
        <v>2665</v>
      </c>
      <c r="Y2328" t="s">
        <v>257</v>
      </c>
      <c r="AA2328">
        <v>187</v>
      </c>
      <c r="AB2328" t="s">
        <v>7371</v>
      </c>
      <c r="AC2328" t="s">
        <v>7370</v>
      </c>
      <c r="AD2328">
        <v>5</v>
      </c>
      <c r="AE2328">
        <v>712445.75</v>
      </c>
      <c r="AF2328">
        <v>6169327.6100000003</v>
      </c>
    </row>
    <row r="2329" spans="1:32" x14ac:dyDescent="0.25">
      <c r="A2329" s="40">
        <v>2327</v>
      </c>
      <c r="B2329" t="s">
        <v>7373</v>
      </c>
      <c r="C2329">
        <v>320</v>
      </c>
      <c r="D2329">
        <v>1959</v>
      </c>
      <c r="E2329">
        <v>0</v>
      </c>
      <c r="F2329">
        <v>3</v>
      </c>
      <c r="H2329">
        <v>2</v>
      </c>
      <c r="J2329">
        <v>2</v>
      </c>
      <c r="K2329" t="s">
        <v>247</v>
      </c>
      <c r="M2329">
        <v>1</v>
      </c>
      <c r="N2329">
        <v>102</v>
      </c>
      <c r="O2329">
        <v>102</v>
      </c>
      <c r="P2329">
        <v>0</v>
      </c>
      <c r="Q2329">
        <v>102</v>
      </c>
      <c r="R2329">
        <v>0</v>
      </c>
      <c r="S2329" t="s">
        <v>7370</v>
      </c>
      <c r="T2329">
        <v>4793</v>
      </c>
      <c r="U2329" t="s">
        <v>6284</v>
      </c>
      <c r="V2329" t="s">
        <v>6284</v>
      </c>
      <c r="W2329" t="s">
        <v>413</v>
      </c>
      <c r="X2329">
        <v>2665</v>
      </c>
      <c r="Y2329" t="s">
        <v>257</v>
      </c>
      <c r="AA2329">
        <v>187</v>
      </c>
      <c r="AB2329" t="s">
        <v>7371</v>
      </c>
      <c r="AC2329" t="s">
        <v>7370</v>
      </c>
      <c r="AD2329">
        <v>5</v>
      </c>
      <c r="AE2329">
        <v>712445.75</v>
      </c>
      <c r="AF2329">
        <v>6169327.6100000003</v>
      </c>
    </row>
    <row r="2330" spans="1:32" x14ac:dyDescent="0.25">
      <c r="A2330" s="40">
        <v>2328</v>
      </c>
      <c r="B2330" t="s">
        <v>7374</v>
      </c>
      <c r="C2330">
        <v>120</v>
      </c>
      <c r="D2330">
        <v>1970</v>
      </c>
      <c r="E2330">
        <v>0</v>
      </c>
      <c r="F2330">
        <v>3</v>
      </c>
      <c r="H2330">
        <v>1</v>
      </c>
      <c r="J2330">
        <v>2</v>
      </c>
      <c r="K2330" t="s">
        <v>260</v>
      </c>
      <c r="L2330">
        <v>2</v>
      </c>
      <c r="M2330">
        <v>1</v>
      </c>
      <c r="N2330">
        <v>198</v>
      </c>
      <c r="O2330">
        <v>198</v>
      </c>
      <c r="P2330">
        <v>198</v>
      </c>
      <c r="Q2330">
        <v>0</v>
      </c>
      <c r="R2330">
        <v>0</v>
      </c>
      <c r="S2330" t="s">
        <v>7375</v>
      </c>
      <c r="T2330">
        <v>7882</v>
      </c>
      <c r="U2330" t="s">
        <v>372</v>
      </c>
      <c r="V2330" t="s">
        <v>372</v>
      </c>
      <c r="W2330" t="s">
        <v>640</v>
      </c>
      <c r="X2330">
        <v>2625</v>
      </c>
      <c r="Y2330" t="s">
        <v>244</v>
      </c>
      <c r="AA2330">
        <v>187</v>
      </c>
      <c r="AB2330" t="s">
        <v>7376</v>
      </c>
      <c r="AC2330" t="s">
        <v>7375</v>
      </c>
      <c r="AD2330">
        <v>5</v>
      </c>
      <c r="AE2330">
        <v>712033.27</v>
      </c>
      <c r="AF2330">
        <v>6171824.1900000004</v>
      </c>
    </row>
    <row r="2331" spans="1:32" x14ac:dyDescent="0.25">
      <c r="A2331" s="40">
        <v>2329</v>
      </c>
      <c r="B2331" t="s">
        <v>7377</v>
      </c>
      <c r="C2331">
        <v>120</v>
      </c>
      <c r="D2331">
        <v>1964</v>
      </c>
      <c r="E2331">
        <v>0</v>
      </c>
      <c r="F2331">
        <v>3</v>
      </c>
      <c r="H2331">
        <v>1</v>
      </c>
      <c r="J2331">
        <v>2</v>
      </c>
      <c r="K2331" t="s">
        <v>260</v>
      </c>
      <c r="M2331">
        <v>1</v>
      </c>
      <c r="N2331">
        <v>153</v>
      </c>
      <c r="O2331">
        <v>153</v>
      </c>
      <c r="P2331">
        <v>153</v>
      </c>
      <c r="Q2331">
        <v>0</v>
      </c>
      <c r="R2331">
        <v>0</v>
      </c>
      <c r="S2331" t="s">
        <v>7378</v>
      </c>
      <c r="T2331">
        <v>3941</v>
      </c>
      <c r="U2331" t="s">
        <v>6445</v>
      </c>
      <c r="V2331" t="s">
        <v>6445</v>
      </c>
      <c r="W2331" t="s">
        <v>480</v>
      </c>
      <c r="X2331">
        <v>2665</v>
      </c>
      <c r="Y2331" t="s">
        <v>257</v>
      </c>
      <c r="AA2331">
        <v>187</v>
      </c>
      <c r="AB2331" t="s">
        <v>7379</v>
      </c>
      <c r="AC2331" t="s">
        <v>7378</v>
      </c>
      <c r="AD2331">
        <v>5</v>
      </c>
      <c r="AE2331">
        <v>712982.24</v>
      </c>
      <c r="AF2331">
        <v>6168994.4900000002</v>
      </c>
    </row>
    <row r="2332" spans="1:32" x14ac:dyDescent="0.25">
      <c r="A2332" s="40">
        <v>2330</v>
      </c>
      <c r="B2332" t="s">
        <v>7380</v>
      </c>
      <c r="C2332">
        <v>120</v>
      </c>
      <c r="D2332">
        <v>1959</v>
      </c>
      <c r="E2332">
        <v>1973</v>
      </c>
      <c r="F2332">
        <v>3</v>
      </c>
      <c r="H2332">
        <v>1</v>
      </c>
      <c r="J2332">
        <v>2</v>
      </c>
      <c r="K2332" t="s">
        <v>260</v>
      </c>
      <c r="L2332">
        <v>2</v>
      </c>
      <c r="M2332">
        <v>1</v>
      </c>
      <c r="N2332">
        <v>142</v>
      </c>
      <c r="O2332">
        <v>142</v>
      </c>
      <c r="P2332">
        <v>142</v>
      </c>
      <c r="Q2332">
        <v>0</v>
      </c>
      <c r="R2332">
        <v>0</v>
      </c>
      <c r="S2332" t="s">
        <v>7381</v>
      </c>
      <c r="T2332">
        <v>5539</v>
      </c>
      <c r="U2332" t="s">
        <v>6009</v>
      </c>
      <c r="V2332" t="s">
        <v>6009</v>
      </c>
      <c r="W2332" t="s">
        <v>341</v>
      </c>
      <c r="X2332">
        <v>2665</v>
      </c>
      <c r="Y2332" t="s">
        <v>257</v>
      </c>
      <c r="AA2332">
        <v>187</v>
      </c>
      <c r="AB2332" t="s">
        <v>7382</v>
      </c>
      <c r="AC2332" t="s">
        <v>7381</v>
      </c>
      <c r="AD2332">
        <v>5</v>
      </c>
      <c r="AE2332">
        <v>712173.04</v>
      </c>
      <c r="AF2332">
        <v>6169283.5899999999</v>
      </c>
    </row>
    <row r="2333" spans="1:32" x14ac:dyDescent="0.25">
      <c r="A2333" s="40">
        <v>2331</v>
      </c>
      <c r="B2333" t="s">
        <v>7383</v>
      </c>
      <c r="C2333">
        <v>120</v>
      </c>
      <c r="D2333">
        <v>1970</v>
      </c>
      <c r="E2333">
        <v>0</v>
      </c>
      <c r="F2333">
        <v>4</v>
      </c>
      <c r="H2333">
        <v>1</v>
      </c>
      <c r="J2333">
        <v>2</v>
      </c>
      <c r="K2333" t="s">
        <v>260</v>
      </c>
      <c r="M2333">
        <v>1</v>
      </c>
      <c r="N2333">
        <v>143</v>
      </c>
      <c r="O2333">
        <v>143</v>
      </c>
      <c r="P2333">
        <v>143</v>
      </c>
      <c r="Q2333">
        <v>0</v>
      </c>
      <c r="R2333">
        <v>0</v>
      </c>
      <c r="S2333" t="s">
        <v>7384</v>
      </c>
      <c r="T2333">
        <v>6178</v>
      </c>
      <c r="U2333" t="s">
        <v>2647</v>
      </c>
      <c r="V2333" t="s">
        <v>2647</v>
      </c>
      <c r="W2333" t="s">
        <v>5770</v>
      </c>
      <c r="X2333">
        <v>2625</v>
      </c>
      <c r="Y2333" t="s">
        <v>244</v>
      </c>
      <c r="AA2333">
        <v>187</v>
      </c>
      <c r="AB2333" t="s">
        <v>7385</v>
      </c>
      <c r="AC2333" t="s">
        <v>7384</v>
      </c>
      <c r="AD2333">
        <v>5</v>
      </c>
      <c r="AE2333">
        <v>711686.09</v>
      </c>
      <c r="AF2333">
        <v>6171843.0700000003</v>
      </c>
    </row>
    <row r="2334" spans="1:32" x14ac:dyDescent="0.25">
      <c r="A2334" s="40">
        <v>2332</v>
      </c>
      <c r="B2334" t="s">
        <v>7386</v>
      </c>
      <c r="C2334">
        <v>390</v>
      </c>
      <c r="D2334">
        <v>1998</v>
      </c>
      <c r="E2334">
        <v>0</v>
      </c>
      <c r="F2334">
        <v>5</v>
      </c>
      <c r="H2334">
        <v>90</v>
      </c>
      <c r="J2334">
        <v>9</v>
      </c>
      <c r="K2334" t="s">
        <v>240</v>
      </c>
      <c r="L2334">
        <v>90</v>
      </c>
      <c r="M2334">
        <v>1</v>
      </c>
      <c r="N2334">
        <v>97</v>
      </c>
      <c r="O2334">
        <v>97</v>
      </c>
      <c r="P2334">
        <v>0</v>
      </c>
      <c r="Q2334">
        <v>97</v>
      </c>
      <c r="R2334">
        <v>0</v>
      </c>
      <c r="S2334" t="s">
        <v>7387</v>
      </c>
      <c r="T2334">
        <v>7456</v>
      </c>
      <c r="U2334" t="s">
        <v>6643</v>
      </c>
      <c r="V2334" t="s">
        <v>6643</v>
      </c>
      <c r="W2334" t="s">
        <v>953</v>
      </c>
      <c r="X2334">
        <v>2665</v>
      </c>
      <c r="Y2334" t="s">
        <v>257</v>
      </c>
      <c r="AA2334">
        <v>187</v>
      </c>
      <c r="AB2334" t="s">
        <v>7167</v>
      </c>
      <c r="AC2334" t="s">
        <v>7387</v>
      </c>
      <c r="AD2334">
        <v>5</v>
      </c>
      <c r="AE2334">
        <v>713438.93</v>
      </c>
      <c r="AF2334">
        <v>6169320.25</v>
      </c>
    </row>
    <row r="2335" spans="1:32" x14ac:dyDescent="0.25">
      <c r="A2335" s="40">
        <v>2333</v>
      </c>
      <c r="B2335" t="s">
        <v>7388</v>
      </c>
      <c r="C2335">
        <v>120</v>
      </c>
      <c r="D2335">
        <v>1970</v>
      </c>
      <c r="E2335">
        <v>0</v>
      </c>
      <c r="F2335">
        <v>4</v>
      </c>
      <c r="H2335">
        <v>1</v>
      </c>
      <c r="J2335">
        <v>2</v>
      </c>
      <c r="K2335" t="s">
        <v>247</v>
      </c>
      <c r="L2335">
        <v>2</v>
      </c>
      <c r="M2335">
        <v>1</v>
      </c>
      <c r="N2335">
        <v>179</v>
      </c>
      <c r="O2335">
        <v>179</v>
      </c>
      <c r="P2335">
        <v>143</v>
      </c>
      <c r="Q2335">
        <v>0</v>
      </c>
      <c r="R2335">
        <v>0</v>
      </c>
      <c r="S2335" t="s">
        <v>7389</v>
      </c>
      <c r="T2335">
        <v>7882</v>
      </c>
      <c r="U2335" t="s">
        <v>372</v>
      </c>
      <c r="V2335" t="s">
        <v>372</v>
      </c>
      <c r="W2335" t="s">
        <v>2235</v>
      </c>
      <c r="X2335">
        <v>2625</v>
      </c>
      <c r="Y2335" t="s">
        <v>244</v>
      </c>
      <c r="AA2335">
        <v>187</v>
      </c>
      <c r="AB2335" t="s">
        <v>7390</v>
      </c>
      <c r="AC2335" t="s">
        <v>7389</v>
      </c>
      <c r="AD2335">
        <v>5</v>
      </c>
      <c r="AE2335">
        <v>711822.96</v>
      </c>
      <c r="AF2335">
        <v>6171866.6100000003</v>
      </c>
    </row>
    <row r="2336" spans="1:32" x14ac:dyDescent="0.25">
      <c r="A2336" s="40">
        <v>2334</v>
      </c>
      <c r="B2336" t="s">
        <v>7391</v>
      </c>
      <c r="C2336">
        <v>120</v>
      </c>
      <c r="D2336">
        <v>1953</v>
      </c>
      <c r="E2336">
        <v>0</v>
      </c>
      <c r="F2336">
        <v>5</v>
      </c>
      <c r="H2336">
        <v>1</v>
      </c>
      <c r="J2336">
        <v>2</v>
      </c>
      <c r="K2336" t="s">
        <v>260</v>
      </c>
      <c r="M2336">
        <v>1</v>
      </c>
      <c r="N2336">
        <v>97</v>
      </c>
      <c r="O2336">
        <v>97</v>
      </c>
      <c r="P2336">
        <v>147</v>
      </c>
      <c r="Q2336">
        <v>0</v>
      </c>
      <c r="R2336">
        <v>0</v>
      </c>
      <c r="S2336" t="s">
        <v>7392</v>
      </c>
      <c r="T2336">
        <v>639</v>
      </c>
      <c r="U2336" t="s">
        <v>6935</v>
      </c>
      <c r="V2336" t="s">
        <v>6935</v>
      </c>
      <c r="W2336" t="s">
        <v>515</v>
      </c>
      <c r="X2336">
        <v>2665</v>
      </c>
      <c r="Y2336" t="s">
        <v>257</v>
      </c>
      <c r="AA2336">
        <v>187</v>
      </c>
      <c r="AB2336" t="s">
        <v>7393</v>
      </c>
      <c r="AC2336" t="s">
        <v>7392</v>
      </c>
      <c r="AD2336">
        <v>5</v>
      </c>
      <c r="AE2336">
        <v>712883.3</v>
      </c>
      <c r="AF2336">
        <v>6169154.0499999998</v>
      </c>
    </row>
    <row r="2337" spans="1:32" x14ac:dyDescent="0.25">
      <c r="A2337" s="40">
        <v>2335</v>
      </c>
      <c r="B2337" t="s">
        <v>7394</v>
      </c>
      <c r="C2337">
        <v>120</v>
      </c>
      <c r="D2337">
        <v>1973</v>
      </c>
      <c r="E2337">
        <v>0</v>
      </c>
      <c r="F2337">
        <v>3</v>
      </c>
      <c r="H2337">
        <v>1</v>
      </c>
      <c r="J2337">
        <v>2</v>
      </c>
      <c r="K2337" t="s">
        <v>260</v>
      </c>
      <c r="L2337">
        <v>2</v>
      </c>
      <c r="M2337">
        <v>1</v>
      </c>
      <c r="N2337">
        <v>109</v>
      </c>
      <c r="O2337">
        <v>109</v>
      </c>
      <c r="P2337">
        <v>109</v>
      </c>
      <c r="Q2337">
        <v>0</v>
      </c>
      <c r="R2337">
        <v>0</v>
      </c>
      <c r="S2337" t="s">
        <v>7395</v>
      </c>
      <c r="T2337">
        <v>6710</v>
      </c>
      <c r="U2337" t="s">
        <v>327</v>
      </c>
      <c r="V2337" t="s">
        <v>327</v>
      </c>
      <c r="W2337" t="s">
        <v>558</v>
      </c>
      <c r="X2337">
        <v>2625</v>
      </c>
      <c r="Y2337" t="s">
        <v>244</v>
      </c>
      <c r="AA2337">
        <v>187</v>
      </c>
      <c r="AB2337" t="s">
        <v>7396</v>
      </c>
      <c r="AC2337" t="s">
        <v>7395</v>
      </c>
      <c r="AD2337">
        <v>5</v>
      </c>
      <c r="AE2337">
        <v>711029.58</v>
      </c>
      <c r="AF2337">
        <v>6171545.29</v>
      </c>
    </row>
    <row r="2338" spans="1:32" x14ac:dyDescent="0.25">
      <c r="A2338" s="40">
        <v>2336</v>
      </c>
      <c r="B2338" t="s">
        <v>7397</v>
      </c>
      <c r="C2338">
        <v>120</v>
      </c>
      <c r="D2338">
        <v>1983</v>
      </c>
      <c r="E2338">
        <v>1988</v>
      </c>
      <c r="F2338">
        <v>4</v>
      </c>
      <c r="H2338">
        <v>1</v>
      </c>
      <c r="J2338">
        <v>7</v>
      </c>
      <c r="K2338" t="s">
        <v>253</v>
      </c>
      <c r="L2338">
        <v>2</v>
      </c>
      <c r="M2338">
        <v>1</v>
      </c>
      <c r="N2338">
        <v>130</v>
      </c>
      <c r="O2338">
        <v>130</v>
      </c>
      <c r="P2338">
        <v>115</v>
      </c>
      <c r="Q2338">
        <v>0</v>
      </c>
      <c r="R2338">
        <v>0</v>
      </c>
      <c r="S2338" t="s">
        <v>7398</v>
      </c>
      <c r="T2338">
        <v>8800</v>
      </c>
      <c r="U2338" t="s">
        <v>6455</v>
      </c>
      <c r="V2338" t="s">
        <v>6455</v>
      </c>
      <c r="W2338" t="s">
        <v>573</v>
      </c>
      <c r="X2338">
        <v>2665</v>
      </c>
      <c r="Y2338" t="s">
        <v>257</v>
      </c>
      <c r="AA2338">
        <v>187</v>
      </c>
      <c r="AB2338" t="s">
        <v>7399</v>
      </c>
      <c r="AC2338" t="s">
        <v>7398</v>
      </c>
      <c r="AD2338">
        <v>5</v>
      </c>
      <c r="AE2338">
        <v>713217.79</v>
      </c>
      <c r="AF2338">
        <v>6168479.7300000004</v>
      </c>
    </row>
    <row r="2339" spans="1:32" x14ac:dyDescent="0.25">
      <c r="A2339" s="40">
        <v>2337</v>
      </c>
      <c r="B2339" t="s">
        <v>7400</v>
      </c>
      <c r="C2339">
        <v>130</v>
      </c>
      <c r="D2339">
        <v>1967</v>
      </c>
      <c r="E2339">
        <v>1987</v>
      </c>
      <c r="F2339">
        <v>3</v>
      </c>
      <c r="H2339">
        <v>6</v>
      </c>
      <c r="J2339">
        <v>1</v>
      </c>
      <c r="K2339" t="s">
        <v>240</v>
      </c>
      <c r="M2339">
        <v>1</v>
      </c>
      <c r="N2339">
        <v>107</v>
      </c>
      <c r="O2339">
        <v>107</v>
      </c>
      <c r="P2339">
        <v>107</v>
      </c>
      <c r="Q2339">
        <v>0</v>
      </c>
      <c r="R2339">
        <v>0</v>
      </c>
      <c r="S2339" t="s">
        <v>7401</v>
      </c>
      <c r="T2339">
        <v>2449</v>
      </c>
      <c r="U2339" t="s">
        <v>312</v>
      </c>
      <c r="V2339" t="s">
        <v>312</v>
      </c>
      <c r="W2339" t="s">
        <v>811</v>
      </c>
      <c r="X2339">
        <v>2625</v>
      </c>
      <c r="Y2339" t="s">
        <v>244</v>
      </c>
      <c r="AA2339">
        <v>187</v>
      </c>
      <c r="AB2339" t="s">
        <v>7402</v>
      </c>
      <c r="AC2339" t="s">
        <v>7401</v>
      </c>
      <c r="AD2339">
        <v>5</v>
      </c>
      <c r="AE2339">
        <v>711509.98</v>
      </c>
      <c r="AF2339">
        <v>6171576.0999999996</v>
      </c>
    </row>
    <row r="2340" spans="1:32" x14ac:dyDescent="0.25">
      <c r="A2340" s="40">
        <v>2338</v>
      </c>
      <c r="B2340" t="s">
        <v>7403</v>
      </c>
      <c r="C2340">
        <v>120</v>
      </c>
      <c r="D2340">
        <v>1972</v>
      </c>
      <c r="E2340">
        <v>0</v>
      </c>
      <c r="F2340">
        <v>3</v>
      </c>
      <c r="H2340">
        <v>1</v>
      </c>
      <c r="J2340">
        <v>2</v>
      </c>
      <c r="K2340" t="s">
        <v>260</v>
      </c>
      <c r="M2340">
        <v>1</v>
      </c>
      <c r="N2340">
        <v>119</v>
      </c>
      <c r="O2340">
        <v>119</v>
      </c>
      <c r="P2340">
        <v>119</v>
      </c>
      <c r="Q2340">
        <v>0</v>
      </c>
      <c r="R2340">
        <v>0</v>
      </c>
      <c r="S2340" t="s">
        <v>7404</v>
      </c>
      <c r="T2340">
        <v>6710</v>
      </c>
      <c r="U2340" t="s">
        <v>327</v>
      </c>
      <c r="V2340" t="s">
        <v>327</v>
      </c>
      <c r="W2340" t="s">
        <v>413</v>
      </c>
      <c r="X2340">
        <v>2625</v>
      </c>
      <c r="Y2340" t="s">
        <v>244</v>
      </c>
      <c r="AA2340">
        <v>187</v>
      </c>
      <c r="AB2340" t="s">
        <v>7405</v>
      </c>
      <c r="AC2340" t="s">
        <v>7404</v>
      </c>
      <c r="AD2340">
        <v>5</v>
      </c>
      <c r="AE2340">
        <v>711152.93</v>
      </c>
      <c r="AF2340">
        <v>6171488.1200000001</v>
      </c>
    </row>
    <row r="2341" spans="1:32" x14ac:dyDescent="0.25">
      <c r="A2341" s="40">
        <v>2339</v>
      </c>
      <c r="B2341" t="s">
        <v>7406</v>
      </c>
      <c r="C2341">
        <v>120</v>
      </c>
      <c r="D2341">
        <v>1974</v>
      </c>
      <c r="E2341">
        <v>1977</v>
      </c>
      <c r="F2341">
        <v>3</v>
      </c>
      <c r="H2341">
        <v>1</v>
      </c>
      <c r="J2341">
        <v>2</v>
      </c>
      <c r="K2341" t="s">
        <v>260</v>
      </c>
      <c r="M2341">
        <v>1</v>
      </c>
      <c r="N2341">
        <v>129</v>
      </c>
      <c r="O2341">
        <v>129</v>
      </c>
      <c r="P2341">
        <v>129</v>
      </c>
      <c r="Q2341">
        <v>0</v>
      </c>
      <c r="R2341">
        <v>0</v>
      </c>
      <c r="S2341" t="s">
        <v>7407</v>
      </c>
      <c r="T2341">
        <v>8628</v>
      </c>
      <c r="U2341" t="s">
        <v>5882</v>
      </c>
      <c r="V2341" t="s">
        <v>5882</v>
      </c>
      <c r="W2341" t="s">
        <v>519</v>
      </c>
      <c r="X2341">
        <v>2665</v>
      </c>
      <c r="Y2341" t="s">
        <v>257</v>
      </c>
      <c r="AA2341">
        <v>187</v>
      </c>
      <c r="AB2341" t="s">
        <v>7408</v>
      </c>
      <c r="AC2341" t="s">
        <v>7407</v>
      </c>
      <c r="AD2341">
        <v>5</v>
      </c>
      <c r="AE2341">
        <v>713269.84</v>
      </c>
      <c r="AF2341">
        <v>6168519.4400000004</v>
      </c>
    </row>
    <row r="2342" spans="1:32" x14ac:dyDescent="0.25">
      <c r="A2342" s="40">
        <v>2340</v>
      </c>
      <c r="B2342" t="s">
        <v>7409</v>
      </c>
      <c r="C2342">
        <v>120</v>
      </c>
      <c r="D2342">
        <v>1977</v>
      </c>
      <c r="E2342">
        <v>0</v>
      </c>
      <c r="F2342">
        <v>3</v>
      </c>
      <c r="H2342">
        <v>1</v>
      </c>
      <c r="J2342">
        <v>2</v>
      </c>
      <c r="K2342" t="s">
        <v>260</v>
      </c>
      <c r="M2342">
        <v>1</v>
      </c>
      <c r="N2342">
        <v>126</v>
      </c>
      <c r="O2342">
        <v>126</v>
      </c>
      <c r="P2342">
        <v>126</v>
      </c>
      <c r="Q2342">
        <v>0</v>
      </c>
      <c r="R2342">
        <v>0</v>
      </c>
      <c r="S2342" t="s">
        <v>7410</v>
      </c>
      <c r="T2342">
        <v>8628</v>
      </c>
      <c r="U2342" t="s">
        <v>5882</v>
      </c>
      <c r="V2342" t="s">
        <v>5882</v>
      </c>
      <c r="W2342" t="s">
        <v>1270</v>
      </c>
      <c r="X2342">
        <v>2665</v>
      </c>
      <c r="Y2342" t="s">
        <v>257</v>
      </c>
      <c r="AA2342">
        <v>187</v>
      </c>
      <c r="AB2342" t="s">
        <v>7411</v>
      </c>
      <c r="AC2342" t="s">
        <v>7410</v>
      </c>
      <c r="AD2342">
        <v>5</v>
      </c>
      <c r="AE2342">
        <v>713275.83</v>
      </c>
      <c r="AF2342">
        <v>6168483.5099999998</v>
      </c>
    </row>
    <row r="2343" spans="1:32" x14ac:dyDescent="0.25">
      <c r="A2343" s="40">
        <v>2341</v>
      </c>
      <c r="B2343" t="s">
        <v>7412</v>
      </c>
      <c r="C2343">
        <v>120</v>
      </c>
      <c r="D2343">
        <v>1997</v>
      </c>
      <c r="E2343">
        <v>0</v>
      </c>
      <c r="F2343">
        <v>4</v>
      </c>
      <c r="H2343">
        <v>1</v>
      </c>
      <c r="J2343">
        <v>2</v>
      </c>
      <c r="K2343" t="s">
        <v>260</v>
      </c>
      <c r="M2343">
        <v>1</v>
      </c>
      <c r="N2343">
        <v>130</v>
      </c>
      <c r="O2343">
        <v>130</v>
      </c>
      <c r="P2343">
        <v>130</v>
      </c>
      <c r="Q2343">
        <v>0</v>
      </c>
      <c r="R2343">
        <v>0</v>
      </c>
      <c r="S2343" t="s">
        <v>7413</v>
      </c>
      <c r="T2343">
        <v>8628</v>
      </c>
      <c r="U2343" t="s">
        <v>5882</v>
      </c>
      <c r="V2343" t="s">
        <v>5882</v>
      </c>
      <c r="W2343" t="s">
        <v>721</v>
      </c>
      <c r="X2343">
        <v>2665</v>
      </c>
      <c r="Y2343" t="s">
        <v>257</v>
      </c>
      <c r="AA2343">
        <v>187</v>
      </c>
      <c r="AB2343" t="s">
        <v>7414</v>
      </c>
      <c r="AC2343" t="s">
        <v>7413</v>
      </c>
      <c r="AD2343">
        <v>5</v>
      </c>
      <c r="AE2343">
        <v>713208.69</v>
      </c>
      <c r="AF2343">
        <v>6168645.6399999997</v>
      </c>
    </row>
    <row r="2344" spans="1:32" x14ac:dyDescent="0.25">
      <c r="A2344" s="40">
        <v>2342</v>
      </c>
      <c r="B2344" t="s">
        <v>7415</v>
      </c>
      <c r="C2344">
        <v>130</v>
      </c>
      <c r="D2344">
        <v>1977</v>
      </c>
      <c r="E2344">
        <v>0</v>
      </c>
      <c r="F2344">
        <v>1</v>
      </c>
      <c r="H2344">
        <v>5</v>
      </c>
      <c r="J2344">
        <v>1</v>
      </c>
      <c r="K2344" t="s">
        <v>240</v>
      </c>
      <c r="M2344">
        <v>1</v>
      </c>
      <c r="N2344">
        <v>128</v>
      </c>
      <c r="O2344">
        <v>128</v>
      </c>
      <c r="P2344">
        <v>128</v>
      </c>
      <c r="Q2344">
        <v>0</v>
      </c>
      <c r="R2344">
        <v>0</v>
      </c>
      <c r="S2344" t="s">
        <v>7416</v>
      </c>
      <c r="T2344">
        <v>2556</v>
      </c>
      <c r="U2344" t="s">
        <v>317</v>
      </c>
      <c r="V2344" t="s">
        <v>317</v>
      </c>
      <c r="W2344" t="s">
        <v>2371</v>
      </c>
      <c r="X2344">
        <v>2625</v>
      </c>
      <c r="Y2344" t="s">
        <v>244</v>
      </c>
      <c r="AA2344">
        <v>187</v>
      </c>
      <c r="AB2344" t="s">
        <v>7417</v>
      </c>
      <c r="AC2344" t="s">
        <v>7416</v>
      </c>
      <c r="AD2344">
        <v>5</v>
      </c>
      <c r="AE2344">
        <v>711879.4</v>
      </c>
      <c r="AF2344">
        <v>6172444.8399999999</v>
      </c>
    </row>
    <row r="2345" spans="1:32" x14ac:dyDescent="0.25">
      <c r="A2345" s="40">
        <v>2343</v>
      </c>
      <c r="B2345" t="s">
        <v>7418</v>
      </c>
      <c r="C2345">
        <v>120</v>
      </c>
      <c r="D2345">
        <v>1968</v>
      </c>
      <c r="E2345">
        <v>0</v>
      </c>
      <c r="F2345">
        <v>3</v>
      </c>
      <c r="H2345">
        <v>1</v>
      </c>
      <c r="J2345">
        <v>2</v>
      </c>
      <c r="K2345" t="s">
        <v>260</v>
      </c>
      <c r="L2345">
        <v>2</v>
      </c>
      <c r="M2345">
        <v>1</v>
      </c>
      <c r="N2345">
        <v>151</v>
      </c>
      <c r="O2345">
        <v>151</v>
      </c>
      <c r="P2345">
        <v>130</v>
      </c>
      <c r="Q2345">
        <v>0</v>
      </c>
      <c r="R2345">
        <v>0</v>
      </c>
      <c r="S2345" t="s">
        <v>7419</v>
      </c>
      <c r="T2345">
        <v>3089</v>
      </c>
      <c r="U2345" t="s">
        <v>5469</v>
      </c>
      <c r="V2345" t="s">
        <v>5469</v>
      </c>
      <c r="W2345" t="s">
        <v>1270</v>
      </c>
      <c r="X2345">
        <v>2665</v>
      </c>
      <c r="Y2345" t="s">
        <v>257</v>
      </c>
      <c r="AA2345">
        <v>187</v>
      </c>
      <c r="AB2345" t="s">
        <v>7420</v>
      </c>
      <c r="AC2345" t="s">
        <v>7419</v>
      </c>
      <c r="AD2345">
        <v>5</v>
      </c>
      <c r="AE2345">
        <v>713976.34</v>
      </c>
      <c r="AF2345">
        <v>6168975.7800000003</v>
      </c>
    </row>
    <row r="2346" spans="1:32" x14ac:dyDescent="0.25">
      <c r="A2346" s="40">
        <v>2344</v>
      </c>
      <c r="B2346" t="s">
        <v>7421</v>
      </c>
      <c r="C2346">
        <v>120</v>
      </c>
      <c r="D2346">
        <v>1970</v>
      </c>
      <c r="E2346">
        <v>0</v>
      </c>
      <c r="F2346">
        <v>3</v>
      </c>
      <c r="H2346">
        <v>2</v>
      </c>
      <c r="J2346">
        <v>2</v>
      </c>
      <c r="K2346" t="s">
        <v>260</v>
      </c>
      <c r="M2346">
        <v>1</v>
      </c>
      <c r="N2346">
        <v>143</v>
      </c>
      <c r="O2346">
        <v>143</v>
      </c>
      <c r="P2346">
        <v>143</v>
      </c>
      <c r="Q2346">
        <v>0</v>
      </c>
      <c r="R2346">
        <v>0</v>
      </c>
      <c r="S2346" t="s">
        <v>7422</v>
      </c>
      <c r="T2346">
        <v>4793</v>
      </c>
      <c r="U2346" t="s">
        <v>6284</v>
      </c>
      <c r="V2346" t="s">
        <v>6284</v>
      </c>
      <c r="W2346" t="s">
        <v>2010</v>
      </c>
      <c r="X2346">
        <v>2665</v>
      </c>
      <c r="Y2346" t="s">
        <v>257</v>
      </c>
      <c r="AA2346">
        <v>187</v>
      </c>
      <c r="AB2346" t="s">
        <v>7423</v>
      </c>
      <c r="AC2346" t="s">
        <v>7422</v>
      </c>
      <c r="AD2346">
        <v>5</v>
      </c>
      <c r="AE2346">
        <v>712414.49</v>
      </c>
      <c r="AF2346">
        <v>6169294.3499999996</v>
      </c>
    </row>
    <row r="2347" spans="1:32" x14ac:dyDescent="0.25">
      <c r="A2347" s="40">
        <v>2345</v>
      </c>
      <c r="B2347" t="s">
        <v>7424</v>
      </c>
      <c r="C2347">
        <v>130</v>
      </c>
      <c r="D2347">
        <v>1978</v>
      </c>
      <c r="E2347">
        <v>0</v>
      </c>
      <c r="F2347">
        <v>4</v>
      </c>
      <c r="H2347">
        <v>1</v>
      </c>
      <c r="J2347">
        <v>1</v>
      </c>
      <c r="K2347" t="s">
        <v>240</v>
      </c>
      <c r="M2347">
        <v>1</v>
      </c>
      <c r="N2347">
        <v>61</v>
      </c>
      <c r="O2347">
        <v>61</v>
      </c>
      <c r="P2347">
        <v>109</v>
      </c>
      <c r="Q2347">
        <v>0</v>
      </c>
      <c r="R2347">
        <v>0</v>
      </c>
      <c r="S2347" t="s">
        <v>7425</v>
      </c>
      <c r="T2347">
        <v>475</v>
      </c>
      <c r="U2347" t="s">
        <v>6199</v>
      </c>
      <c r="V2347" t="s">
        <v>6199</v>
      </c>
      <c r="W2347" t="s">
        <v>569</v>
      </c>
      <c r="X2347">
        <v>2665</v>
      </c>
      <c r="Y2347" t="s">
        <v>257</v>
      </c>
      <c r="AA2347">
        <v>187</v>
      </c>
      <c r="AB2347" t="s">
        <v>7426</v>
      </c>
      <c r="AC2347" t="s">
        <v>7425</v>
      </c>
      <c r="AD2347">
        <v>5</v>
      </c>
      <c r="AE2347">
        <v>713549.48</v>
      </c>
      <c r="AF2347">
        <v>6169821.3499999996</v>
      </c>
    </row>
    <row r="2348" spans="1:32" x14ac:dyDescent="0.25">
      <c r="A2348" s="40">
        <v>2346</v>
      </c>
      <c r="B2348" t="s">
        <v>7427</v>
      </c>
      <c r="C2348">
        <v>290</v>
      </c>
      <c r="D2348">
        <v>2009</v>
      </c>
      <c r="E2348">
        <v>0</v>
      </c>
      <c r="F2348">
        <v>6</v>
      </c>
      <c r="H2348">
        <v>8</v>
      </c>
      <c r="J2348">
        <v>9</v>
      </c>
      <c r="K2348" t="s">
        <v>240</v>
      </c>
      <c r="M2348">
        <v>1</v>
      </c>
      <c r="N2348">
        <v>45</v>
      </c>
      <c r="O2348">
        <v>45</v>
      </c>
      <c r="P2348">
        <v>0</v>
      </c>
      <c r="Q2348">
        <v>45</v>
      </c>
      <c r="R2348">
        <v>0</v>
      </c>
      <c r="S2348" t="s">
        <v>7428</v>
      </c>
      <c r="T2348">
        <v>1171</v>
      </c>
      <c r="U2348" t="s">
        <v>6203</v>
      </c>
      <c r="V2348" t="s">
        <v>6203</v>
      </c>
      <c r="W2348" t="s">
        <v>247</v>
      </c>
      <c r="X2348">
        <v>2665</v>
      </c>
      <c r="Y2348" t="s">
        <v>257</v>
      </c>
      <c r="AA2348">
        <v>187</v>
      </c>
      <c r="AB2348" t="s">
        <v>7429</v>
      </c>
      <c r="AC2348" t="s">
        <v>7428</v>
      </c>
      <c r="AD2348">
        <v>5</v>
      </c>
      <c r="AE2348">
        <v>712392.47</v>
      </c>
      <c r="AF2348">
        <v>6169642.0599999996</v>
      </c>
    </row>
    <row r="2349" spans="1:32" x14ac:dyDescent="0.25">
      <c r="A2349" s="40">
        <v>2347</v>
      </c>
      <c r="B2349" t="s">
        <v>7430</v>
      </c>
      <c r="C2349">
        <v>220</v>
      </c>
      <c r="D2349">
        <v>1961</v>
      </c>
      <c r="E2349">
        <v>1973</v>
      </c>
      <c r="F2349">
        <v>3</v>
      </c>
      <c r="H2349">
        <v>2</v>
      </c>
      <c r="J2349">
        <v>2</v>
      </c>
      <c r="K2349" t="s">
        <v>247</v>
      </c>
      <c r="M2349">
        <v>1</v>
      </c>
      <c r="N2349">
        <v>1392</v>
      </c>
      <c r="O2349">
        <v>1392</v>
      </c>
      <c r="P2349">
        <v>0</v>
      </c>
      <c r="Q2349">
        <v>1421</v>
      </c>
      <c r="R2349">
        <v>0</v>
      </c>
      <c r="S2349" t="s">
        <v>7428</v>
      </c>
      <c r="T2349">
        <v>1171</v>
      </c>
      <c r="U2349" t="s">
        <v>6203</v>
      </c>
      <c r="V2349" t="s">
        <v>6203</v>
      </c>
      <c r="W2349" t="s">
        <v>247</v>
      </c>
      <c r="X2349">
        <v>2665</v>
      </c>
      <c r="Y2349" t="s">
        <v>257</v>
      </c>
      <c r="AA2349">
        <v>187</v>
      </c>
      <c r="AB2349" t="s">
        <v>7429</v>
      </c>
      <c r="AC2349" t="s">
        <v>7428</v>
      </c>
      <c r="AD2349">
        <v>5</v>
      </c>
      <c r="AE2349">
        <v>712392.47</v>
      </c>
      <c r="AF2349">
        <v>6169642.0599999996</v>
      </c>
    </row>
    <row r="2350" spans="1:32" x14ac:dyDescent="0.25">
      <c r="A2350" s="40">
        <v>2348</v>
      </c>
      <c r="B2350" t="s">
        <v>7431</v>
      </c>
      <c r="C2350">
        <v>130</v>
      </c>
      <c r="D2350">
        <v>1978</v>
      </c>
      <c r="E2350">
        <v>0</v>
      </c>
      <c r="F2350">
        <v>4</v>
      </c>
      <c r="H2350">
        <v>1</v>
      </c>
      <c r="J2350">
        <v>1</v>
      </c>
      <c r="K2350" t="s">
        <v>240</v>
      </c>
      <c r="M2350">
        <v>1</v>
      </c>
      <c r="N2350">
        <v>61</v>
      </c>
      <c r="O2350">
        <v>61</v>
      </c>
      <c r="P2350">
        <v>109</v>
      </c>
      <c r="Q2350">
        <v>0</v>
      </c>
      <c r="R2350">
        <v>0</v>
      </c>
      <c r="S2350" t="s">
        <v>7432</v>
      </c>
      <c r="T2350">
        <v>7380</v>
      </c>
      <c r="U2350" t="s">
        <v>5196</v>
      </c>
      <c r="V2350" t="s">
        <v>5196</v>
      </c>
      <c r="W2350" t="s">
        <v>299</v>
      </c>
      <c r="X2350">
        <v>2665</v>
      </c>
      <c r="Y2350" t="s">
        <v>257</v>
      </c>
      <c r="AA2350">
        <v>187</v>
      </c>
      <c r="AB2350" t="s">
        <v>7433</v>
      </c>
      <c r="AC2350" t="s">
        <v>7432</v>
      </c>
      <c r="AD2350">
        <v>5</v>
      </c>
      <c r="AE2350">
        <v>713705.11</v>
      </c>
      <c r="AF2350">
        <v>6169612.2300000004</v>
      </c>
    </row>
    <row r="2351" spans="1:32" x14ac:dyDescent="0.25">
      <c r="A2351" s="40">
        <v>2349</v>
      </c>
      <c r="B2351" t="s">
        <v>7434</v>
      </c>
      <c r="C2351">
        <v>120</v>
      </c>
      <c r="D2351">
        <v>1970</v>
      </c>
      <c r="E2351">
        <v>0</v>
      </c>
      <c r="F2351">
        <v>3</v>
      </c>
      <c r="H2351">
        <v>1</v>
      </c>
      <c r="J2351">
        <v>7</v>
      </c>
      <c r="K2351" t="s">
        <v>253</v>
      </c>
      <c r="M2351">
        <v>1</v>
      </c>
      <c r="N2351">
        <v>138</v>
      </c>
      <c r="O2351">
        <v>138</v>
      </c>
      <c r="P2351">
        <v>138</v>
      </c>
      <c r="Q2351">
        <v>0</v>
      </c>
      <c r="R2351">
        <v>0</v>
      </c>
      <c r="S2351" t="s">
        <v>7435</v>
      </c>
      <c r="T2351">
        <v>7882</v>
      </c>
      <c r="U2351" t="s">
        <v>372</v>
      </c>
      <c r="V2351" t="s">
        <v>372</v>
      </c>
      <c r="W2351" t="s">
        <v>1610</v>
      </c>
      <c r="X2351">
        <v>2625</v>
      </c>
      <c r="Y2351" t="s">
        <v>244</v>
      </c>
      <c r="AA2351">
        <v>187</v>
      </c>
      <c r="AB2351" t="s">
        <v>7436</v>
      </c>
      <c r="AC2351" t="s">
        <v>7435</v>
      </c>
      <c r="AD2351">
        <v>5</v>
      </c>
      <c r="AE2351">
        <v>712003.48</v>
      </c>
      <c r="AF2351">
        <v>6171840.75</v>
      </c>
    </row>
    <row r="2352" spans="1:32" x14ac:dyDescent="0.25">
      <c r="A2352" s="40">
        <v>2350</v>
      </c>
      <c r="B2352" t="s">
        <v>7437</v>
      </c>
      <c r="C2352">
        <v>220</v>
      </c>
      <c r="D2352">
        <v>1950</v>
      </c>
      <c r="E2352">
        <v>1964</v>
      </c>
      <c r="F2352">
        <v>4</v>
      </c>
      <c r="H2352">
        <v>1</v>
      </c>
      <c r="J2352">
        <v>7</v>
      </c>
      <c r="K2352" t="s">
        <v>253</v>
      </c>
      <c r="L2352">
        <v>1</v>
      </c>
      <c r="M2352">
        <v>1</v>
      </c>
      <c r="N2352">
        <v>183</v>
      </c>
      <c r="O2352">
        <v>183</v>
      </c>
      <c r="P2352">
        <v>86</v>
      </c>
      <c r="Q2352">
        <v>161</v>
      </c>
      <c r="R2352">
        <v>0</v>
      </c>
      <c r="S2352" t="s">
        <v>7438</v>
      </c>
      <c r="T2352">
        <v>9480</v>
      </c>
      <c r="U2352" t="s">
        <v>5343</v>
      </c>
      <c r="V2352" t="s">
        <v>5343</v>
      </c>
      <c r="W2352" t="s">
        <v>1057</v>
      </c>
      <c r="X2352">
        <v>2665</v>
      </c>
      <c r="Y2352" t="s">
        <v>257</v>
      </c>
      <c r="AA2352">
        <v>187</v>
      </c>
      <c r="AB2352" t="s">
        <v>7439</v>
      </c>
      <c r="AC2352" t="s">
        <v>7438</v>
      </c>
      <c r="AD2352">
        <v>5</v>
      </c>
      <c r="AE2352">
        <v>712302.86</v>
      </c>
      <c r="AF2352">
        <v>6169623.4000000004</v>
      </c>
    </row>
    <row r="2353" spans="1:32" x14ac:dyDescent="0.25">
      <c r="A2353" s="40">
        <v>2351</v>
      </c>
      <c r="B2353" t="s">
        <v>7440</v>
      </c>
      <c r="C2353">
        <v>120</v>
      </c>
      <c r="D2353">
        <v>1973</v>
      </c>
      <c r="E2353">
        <v>0</v>
      </c>
      <c r="F2353">
        <v>3</v>
      </c>
      <c r="H2353">
        <v>1</v>
      </c>
      <c r="J2353">
        <v>2</v>
      </c>
      <c r="K2353" t="s">
        <v>260</v>
      </c>
      <c r="M2353">
        <v>1</v>
      </c>
      <c r="N2353">
        <v>109</v>
      </c>
      <c r="O2353">
        <v>109</v>
      </c>
      <c r="P2353">
        <v>109</v>
      </c>
      <c r="Q2353">
        <v>0</v>
      </c>
      <c r="R2353">
        <v>0</v>
      </c>
      <c r="S2353" t="s">
        <v>7441</v>
      </c>
      <c r="T2353">
        <v>6710</v>
      </c>
      <c r="U2353" t="s">
        <v>327</v>
      </c>
      <c r="V2353" t="s">
        <v>327</v>
      </c>
      <c r="W2353" t="s">
        <v>268</v>
      </c>
      <c r="X2353">
        <v>2625</v>
      </c>
      <c r="Y2353" t="s">
        <v>244</v>
      </c>
      <c r="AA2353">
        <v>187</v>
      </c>
      <c r="AB2353" t="s">
        <v>7442</v>
      </c>
      <c r="AC2353" t="s">
        <v>7441</v>
      </c>
      <c r="AD2353">
        <v>5</v>
      </c>
      <c r="AE2353">
        <v>711031.37</v>
      </c>
      <c r="AF2353">
        <v>6171459.1299999999</v>
      </c>
    </row>
    <row r="2354" spans="1:32" x14ac:dyDescent="0.25">
      <c r="A2354" s="40">
        <v>2352</v>
      </c>
      <c r="B2354" t="s">
        <v>7443</v>
      </c>
      <c r="C2354">
        <v>130</v>
      </c>
      <c r="D2354">
        <v>1977</v>
      </c>
      <c r="E2354">
        <v>0</v>
      </c>
      <c r="F2354">
        <v>4</v>
      </c>
      <c r="H2354">
        <v>1</v>
      </c>
      <c r="J2354">
        <v>1</v>
      </c>
      <c r="K2354" t="s">
        <v>240</v>
      </c>
      <c r="M2354">
        <v>1</v>
      </c>
      <c r="N2354">
        <v>58</v>
      </c>
      <c r="O2354">
        <v>58</v>
      </c>
      <c r="P2354">
        <v>102</v>
      </c>
      <c r="Q2354">
        <v>0</v>
      </c>
      <c r="R2354">
        <v>0</v>
      </c>
      <c r="S2354" t="s">
        <v>7444</v>
      </c>
      <c r="T2354">
        <v>275</v>
      </c>
      <c r="U2354" t="s">
        <v>3090</v>
      </c>
      <c r="V2354" t="s">
        <v>3090</v>
      </c>
      <c r="W2354" t="s">
        <v>935</v>
      </c>
      <c r="X2354">
        <v>2665</v>
      </c>
      <c r="Y2354" t="s">
        <v>257</v>
      </c>
      <c r="AA2354">
        <v>187</v>
      </c>
      <c r="AB2354" t="s">
        <v>7445</v>
      </c>
      <c r="AC2354" t="s">
        <v>7444</v>
      </c>
      <c r="AD2354">
        <v>5</v>
      </c>
      <c r="AE2354">
        <v>713539.59</v>
      </c>
      <c r="AF2354">
        <v>6169583.46</v>
      </c>
    </row>
    <row r="2355" spans="1:32" x14ac:dyDescent="0.25">
      <c r="A2355" s="40">
        <v>2353</v>
      </c>
      <c r="B2355" t="s">
        <v>7446</v>
      </c>
      <c r="C2355">
        <v>130</v>
      </c>
      <c r="D2355">
        <v>1977</v>
      </c>
      <c r="E2355">
        <v>0</v>
      </c>
      <c r="F2355">
        <v>4</v>
      </c>
      <c r="H2355">
        <v>1</v>
      </c>
      <c r="J2355">
        <v>1</v>
      </c>
      <c r="K2355" t="s">
        <v>240</v>
      </c>
      <c r="M2355">
        <v>1</v>
      </c>
      <c r="N2355">
        <v>58</v>
      </c>
      <c r="O2355">
        <v>58</v>
      </c>
      <c r="P2355">
        <v>102</v>
      </c>
      <c r="Q2355">
        <v>0</v>
      </c>
      <c r="R2355">
        <v>0</v>
      </c>
      <c r="S2355" t="s">
        <v>7447</v>
      </c>
      <c r="T2355">
        <v>1075</v>
      </c>
      <c r="U2355" t="s">
        <v>4508</v>
      </c>
      <c r="V2355" t="s">
        <v>4508</v>
      </c>
      <c r="W2355" t="s">
        <v>268</v>
      </c>
      <c r="X2355">
        <v>2665</v>
      </c>
      <c r="Y2355" t="s">
        <v>257</v>
      </c>
      <c r="AA2355">
        <v>187</v>
      </c>
      <c r="AB2355" t="s">
        <v>7448</v>
      </c>
      <c r="AC2355" t="s">
        <v>7447</v>
      </c>
      <c r="AD2355">
        <v>5</v>
      </c>
      <c r="AE2355">
        <v>713588.24</v>
      </c>
      <c r="AF2355">
        <v>6169494.1100000003</v>
      </c>
    </row>
    <row r="2356" spans="1:32" x14ac:dyDescent="0.25">
      <c r="A2356" s="40">
        <v>2354</v>
      </c>
      <c r="B2356" t="s">
        <v>7449</v>
      </c>
      <c r="C2356">
        <v>120</v>
      </c>
      <c r="D2356">
        <v>1974</v>
      </c>
      <c r="E2356">
        <v>0</v>
      </c>
      <c r="F2356">
        <v>3</v>
      </c>
      <c r="H2356">
        <v>1</v>
      </c>
      <c r="J2356">
        <v>2</v>
      </c>
      <c r="K2356" t="s">
        <v>260</v>
      </c>
      <c r="M2356">
        <v>1</v>
      </c>
      <c r="N2356">
        <v>129</v>
      </c>
      <c r="O2356">
        <v>129</v>
      </c>
      <c r="P2356">
        <v>129</v>
      </c>
      <c r="Q2356">
        <v>0</v>
      </c>
      <c r="R2356">
        <v>0</v>
      </c>
      <c r="S2356" t="s">
        <v>7450</v>
      </c>
      <c r="T2356">
        <v>6750</v>
      </c>
      <c r="U2356" t="s">
        <v>4519</v>
      </c>
      <c r="V2356" t="s">
        <v>4519</v>
      </c>
      <c r="W2356" t="s">
        <v>473</v>
      </c>
      <c r="X2356">
        <v>2665</v>
      </c>
      <c r="Y2356" t="s">
        <v>257</v>
      </c>
      <c r="AA2356">
        <v>187</v>
      </c>
      <c r="AB2356" t="s">
        <v>7451</v>
      </c>
      <c r="AC2356" t="s">
        <v>7450</v>
      </c>
      <c r="AD2356">
        <v>5</v>
      </c>
      <c r="AE2356">
        <v>712535.93</v>
      </c>
      <c r="AF2356">
        <v>6168999.9699999997</v>
      </c>
    </row>
    <row r="2357" spans="1:32" x14ac:dyDescent="0.25">
      <c r="A2357" s="40">
        <v>2355</v>
      </c>
      <c r="B2357" t="s">
        <v>7452</v>
      </c>
      <c r="C2357">
        <v>130</v>
      </c>
      <c r="D2357">
        <v>1977</v>
      </c>
      <c r="E2357">
        <v>0</v>
      </c>
      <c r="F2357">
        <v>4</v>
      </c>
      <c r="H2357">
        <v>1</v>
      </c>
      <c r="J2357">
        <v>1</v>
      </c>
      <c r="K2357" t="s">
        <v>240</v>
      </c>
      <c r="M2357">
        <v>1</v>
      </c>
      <c r="N2357">
        <v>58</v>
      </c>
      <c r="O2357">
        <v>58</v>
      </c>
      <c r="P2357">
        <v>102</v>
      </c>
      <c r="Q2357">
        <v>0</v>
      </c>
      <c r="R2357">
        <v>0</v>
      </c>
      <c r="S2357" t="s">
        <v>7453</v>
      </c>
      <c r="T2357">
        <v>275</v>
      </c>
      <c r="U2357" t="s">
        <v>3090</v>
      </c>
      <c r="V2357" t="s">
        <v>3090</v>
      </c>
      <c r="W2357" t="s">
        <v>1819</v>
      </c>
      <c r="X2357">
        <v>2665</v>
      </c>
      <c r="Y2357" t="s">
        <v>257</v>
      </c>
      <c r="AA2357">
        <v>187</v>
      </c>
      <c r="AB2357" t="s">
        <v>7454</v>
      </c>
      <c r="AC2357" t="s">
        <v>7453</v>
      </c>
      <c r="AD2357">
        <v>5</v>
      </c>
      <c r="AE2357">
        <v>713549.1</v>
      </c>
      <c r="AF2357">
        <v>6169589.29</v>
      </c>
    </row>
    <row r="2358" spans="1:32" x14ac:dyDescent="0.25">
      <c r="A2358" s="40">
        <v>2356</v>
      </c>
      <c r="B2358" t="s">
        <v>7455</v>
      </c>
      <c r="C2358">
        <v>130</v>
      </c>
      <c r="D2358">
        <v>1977</v>
      </c>
      <c r="E2358">
        <v>0</v>
      </c>
      <c r="F2358">
        <v>4</v>
      </c>
      <c r="H2358">
        <v>1</v>
      </c>
      <c r="J2358">
        <v>1</v>
      </c>
      <c r="K2358" t="s">
        <v>240</v>
      </c>
      <c r="M2358">
        <v>1</v>
      </c>
      <c r="N2358">
        <v>59</v>
      </c>
      <c r="O2358">
        <v>59</v>
      </c>
      <c r="P2358">
        <v>104</v>
      </c>
      <c r="Q2358">
        <v>0</v>
      </c>
      <c r="R2358">
        <v>0</v>
      </c>
      <c r="S2358" t="s">
        <v>7456</v>
      </c>
      <c r="T2358">
        <v>1075</v>
      </c>
      <c r="U2358" t="s">
        <v>4508</v>
      </c>
      <c r="V2358" t="s">
        <v>4508</v>
      </c>
      <c r="W2358" t="s">
        <v>281</v>
      </c>
      <c r="X2358">
        <v>2665</v>
      </c>
      <c r="Y2358" t="s">
        <v>257</v>
      </c>
      <c r="AA2358">
        <v>187</v>
      </c>
      <c r="AB2358" t="s">
        <v>7457</v>
      </c>
      <c r="AC2358" t="s">
        <v>7456</v>
      </c>
      <c r="AD2358">
        <v>5</v>
      </c>
      <c r="AE2358">
        <v>713585.56</v>
      </c>
      <c r="AF2358">
        <v>6169498.54</v>
      </c>
    </row>
    <row r="2359" spans="1:32" x14ac:dyDescent="0.25">
      <c r="A2359" s="40">
        <v>2357</v>
      </c>
      <c r="B2359" t="s">
        <v>7458</v>
      </c>
      <c r="C2359">
        <v>130</v>
      </c>
      <c r="D2359">
        <v>1978</v>
      </c>
      <c r="E2359">
        <v>0</v>
      </c>
      <c r="F2359">
        <v>4</v>
      </c>
      <c r="H2359">
        <v>1</v>
      </c>
      <c r="J2359">
        <v>1</v>
      </c>
      <c r="K2359" t="s">
        <v>240</v>
      </c>
      <c r="M2359">
        <v>1</v>
      </c>
      <c r="N2359">
        <v>63</v>
      </c>
      <c r="O2359">
        <v>63</v>
      </c>
      <c r="P2359">
        <v>112</v>
      </c>
      <c r="Q2359">
        <v>0</v>
      </c>
      <c r="R2359">
        <v>0</v>
      </c>
      <c r="S2359" t="s">
        <v>7459</v>
      </c>
      <c r="T2359">
        <v>7380</v>
      </c>
      <c r="U2359" t="s">
        <v>5196</v>
      </c>
      <c r="V2359" t="s">
        <v>5196</v>
      </c>
      <c r="W2359" t="s">
        <v>253</v>
      </c>
      <c r="X2359">
        <v>2665</v>
      </c>
      <c r="Y2359" t="s">
        <v>257</v>
      </c>
      <c r="AA2359">
        <v>187</v>
      </c>
      <c r="AB2359" t="s">
        <v>7460</v>
      </c>
      <c r="AC2359" t="s">
        <v>7459</v>
      </c>
      <c r="AD2359">
        <v>5</v>
      </c>
      <c r="AE2359">
        <v>713783.89</v>
      </c>
      <c r="AF2359">
        <v>6169620.5099999998</v>
      </c>
    </row>
    <row r="2360" spans="1:32" x14ac:dyDescent="0.25">
      <c r="A2360" s="40">
        <v>2358</v>
      </c>
      <c r="B2360" t="s">
        <v>7461</v>
      </c>
      <c r="C2360">
        <v>120</v>
      </c>
      <c r="D2360">
        <v>1970</v>
      </c>
      <c r="E2360">
        <v>0</v>
      </c>
      <c r="F2360">
        <v>4</v>
      </c>
      <c r="H2360">
        <v>1</v>
      </c>
      <c r="J2360">
        <v>2</v>
      </c>
      <c r="K2360" t="s">
        <v>260</v>
      </c>
      <c r="M2360">
        <v>1</v>
      </c>
      <c r="N2360">
        <v>143</v>
      </c>
      <c r="O2360">
        <v>143</v>
      </c>
      <c r="P2360">
        <v>143</v>
      </c>
      <c r="Q2360">
        <v>0</v>
      </c>
      <c r="R2360">
        <v>0</v>
      </c>
      <c r="S2360" t="s">
        <v>7462</v>
      </c>
      <c r="T2360">
        <v>7882</v>
      </c>
      <c r="U2360" t="s">
        <v>372</v>
      </c>
      <c r="V2360" t="s">
        <v>372</v>
      </c>
      <c r="W2360" t="s">
        <v>830</v>
      </c>
      <c r="X2360">
        <v>2625</v>
      </c>
      <c r="Y2360" t="s">
        <v>244</v>
      </c>
      <c r="AA2360">
        <v>187</v>
      </c>
      <c r="AB2360" t="s">
        <v>7463</v>
      </c>
      <c r="AC2360" t="s">
        <v>7462</v>
      </c>
      <c r="AD2360">
        <v>5</v>
      </c>
      <c r="AE2360">
        <v>711920.8</v>
      </c>
      <c r="AF2360">
        <v>6171746.75</v>
      </c>
    </row>
    <row r="2361" spans="1:32" x14ac:dyDescent="0.25">
      <c r="A2361" s="40">
        <v>2359</v>
      </c>
      <c r="B2361" t="s">
        <v>7464</v>
      </c>
      <c r="C2361">
        <v>120</v>
      </c>
      <c r="D2361">
        <v>1970</v>
      </c>
      <c r="E2361">
        <v>0</v>
      </c>
      <c r="F2361">
        <v>4</v>
      </c>
      <c r="H2361">
        <v>1</v>
      </c>
      <c r="J2361">
        <v>1</v>
      </c>
      <c r="K2361" t="s">
        <v>240</v>
      </c>
      <c r="M2361">
        <v>1</v>
      </c>
      <c r="N2361">
        <v>160</v>
      </c>
      <c r="O2361">
        <v>160</v>
      </c>
      <c r="P2361">
        <v>160</v>
      </c>
      <c r="Q2361">
        <v>0</v>
      </c>
      <c r="R2361">
        <v>0</v>
      </c>
      <c r="S2361" t="s">
        <v>7465</v>
      </c>
      <c r="T2361">
        <v>6391</v>
      </c>
      <c r="U2361" t="s">
        <v>539</v>
      </c>
      <c r="V2361" t="s">
        <v>539</v>
      </c>
      <c r="W2361" t="s">
        <v>7139</v>
      </c>
      <c r="X2361">
        <v>2625</v>
      </c>
      <c r="Y2361" t="s">
        <v>244</v>
      </c>
      <c r="AA2361">
        <v>187</v>
      </c>
      <c r="AB2361" t="s">
        <v>7466</v>
      </c>
      <c r="AC2361" t="s">
        <v>7465</v>
      </c>
      <c r="AD2361">
        <v>5</v>
      </c>
      <c r="AE2361">
        <v>711202.25</v>
      </c>
      <c r="AF2361">
        <v>6171920.9100000001</v>
      </c>
    </row>
    <row r="2362" spans="1:32" x14ac:dyDescent="0.25">
      <c r="A2362" s="40">
        <v>2360</v>
      </c>
      <c r="B2362" t="s">
        <v>7467</v>
      </c>
      <c r="C2362">
        <v>120</v>
      </c>
      <c r="D2362">
        <v>1961</v>
      </c>
      <c r="E2362">
        <v>1990</v>
      </c>
      <c r="F2362">
        <v>3</v>
      </c>
      <c r="H2362">
        <v>1</v>
      </c>
      <c r="J2362">
        <v>7</v>
      </c>
      <c r="K2362" t="s">
        <v>253</v>
      </c>
      <c r="M2362">
        <v>1</v>
      </c>
      <c r="N2362">
        <v>149</v>
      </c>
      <c r="O2362">
        <v>149</v>
      </c>
      <c r="P2362">
        <v>149</v>
      </c>
      <c r="Q2362">
        <v>0</v>
      </c>
      <c r="R2362">
        <v>0</v>
      </c>
      <c r="S2362" t="s">
        <v>7468</v>
      </c>
      <c r="T2362">
        <v>6497</v>
      </c>
      <c r="U2362" t="s">
        <v>5320</v>
      </c>
      <c r="V2362" t="s">
        <v>5320</v>
      </c>
      <c r="W2362" t="s">
        <v>721</v>
      </c>
      <c r="X2362">
        <v>2665</v>
      </c>
      <c r="Y2362" t="s">
        <v>257</v>
      </c>
      <c r="AA2362">
        <v>187</v>
      </c>
      <c r="AB2362" t="s">
        <v>7469</v>
      </c>
      <c r="AC2362" t="s">
        <v>7468</v>
      </c>
      <c r="AD2362">
        <v>5</v>
      </c>
      <c r="AE2362">
        <v>713911.44</v>
      </c>
      <c r="AF2362">
        <v>6168761.1299999999</v>
      </c>
    </row>
    <row r="2363" spans="1:32" x14ac:dyDescent="0.25">
      <c r="A2363" s="40">
        <v>2361</v>
      </c>
      <c r="B2363" t="s">
        <v>7470</v>
      </c>
      <c r="C2363">
        <v>320</v>
      </c>
      <c r="D2363">
        <v>1999</v>
      </c>
      <c r="E2363">
        <v>0</v>
      </c>
      <c r="F2363">
        <v>2</v>
      </c>
      <c r="H2363">
        <v>1</v>
      </c>
      <c r="J2363">
        <v>1</v>
      </c>
      <c r="K2363" t="s">
        <v>240</v>
      </c>
      <c r="L2363">
        <v>90</v>
      </c>
      <c r="M2363">
        <v>3</v>
      </c>
      <c r="N2363">
        <v>1798</v>
      </c>
      <c r="O2363">
        <v>1798</v>
      </c>
      <c r="P2363">
        <v>0</v>
      </c>
      <c r="Q2363">
        <v>5194</v>
      </c>
      <c r="R2363">
        <v>0</v>
      </c>
      <c r="S2363" t="s">
        <v>7471</v>
      </c>
      <c r="T2363">
        <v>7456</v>
      </c>
      <c r="U2363" t="s">
        <v>6643</v>
      </c>
      <c r="V2363" t="s">
        <v>6643</v>
      </c>
      <c r="W2363" t="s">
        <v>799</v>
      </c>
      <c r="X2363">
        <v>2665</v>
      </c>
      <c r="Y2363" t="s">
        <v>257</v>
      </c>
      <c r="AA2363">
        <v>187</v>
      </c>
      <c r="AB2363" t="s">
        <v>7472</v>
      </c>
      <c r="AC2363" t="s">
        <v>7471</v>
      </c>
      <c r="AD2363">
        <v>5</v>
      </c>
      <c r="AE2363">
        <v>713574.46</v>
      </c>
      <c r="AF2363">
        <v>6169362.96</v>
      </c>
    </row>
    <row r="2364" spans="1:32" x14ac:dyDescent="0.25">
      <c r="A2364" s="40">
        <v>2362</v>
      </c>
      <c r="B2364" t="s">
        <v>7473</v>
      </c>
      <c r="C2364">
        <v>120</v>
      </c>
      <c r="D2364">
        <v>1970</v>
      </c>
      <c r="E2364">
        <v>1990</v>
      </c>
      <c r="F2364">
        <v>4</v>
      </c>
      <c r="H2364">
        <v>1</v>
      </c>
      <c r="J2364">
        <v>2</v>
      </c>
      <c r="K2364" t="s">
        <v>260</v>
      </c>
      <c r="L2364">
        <v>2</v>
      </c>
      <c r="M2364">
        <v>1</v>
      </c>
      <c r="N2364">
        <v>164</v>
      </c>
      <c r="O2364">
        <v>164</v>
      </c>
      <c r="P2364">
        <v>143</v>
      </c>
      <c r="Q2364">
        <v>0</v>
      </c>
      <c r="R2364">
        <v>0</v>
      </c>
      <c r="S2364" t="s">
        <v>7474</v>
      </c>
      <c r="T2364">
        <v>7882</v>
      </c>
      <c r="U2364" t="s">
        <v>372</v>
      </c>
      <c r="V2364" t="s">
        <v>372</v>
      </c>
      <c r="W2364" t="s">
        <v>4977</v>
      </c>
      <c r="X2364">
        <v>2625</v>
      </c>
      <c r="Y2364" t="s">
        <v>244</v>
      </c>
      <c r="AA2364">
        <v>187</v>
      </c>
      <c r="AB2364" t="s">
        <v>7475</v>
      </c>
      <c r="AC2364" t="s">
        <v>7474</v>
      </c>
      <c r="AD2364">
        <v>5</v>
      </c>
      <c r="AE2364">
        <v>711863.29</v>
      </c>
      <c r="AF2364">
        <v>6171872.3700000001</v>
      </c>
    </row>
    <row r="2365" spans="1:32" x14ac:dyDescent="0.25">
      <c r="A2365" s="40">
        <v>2363</v>
      </c>
      <c r="B2365" t="s">
        <v>7476</v>
      </c>
      <c r="C2365">
        <v>530</v>
      </c>
      <c r="D2365">
        <v>2007</v>
      </c>
      <c r="E2365">
        <v>0</v>
      </c>
      <c r="F2365">
        <v>4</v>
      </c>
      <c r="H2365">
        <v>5</v>
      </c>
      <c r="J2365">
        <v>2</v>
      </c>
      <c r="K2365" t="s">
        <v>260</v>
      </c>
      <c r="L2365">
        <v>5</v>
      </c>
      <c r="M2365">
        <v>1</v>
      </c>
      <c r="N2365">
        <v>148</v>
      </c>
      <c r="O2365">
        <v>148</v>
      </c>
      <c r="P2365">
        <v>0</v>
      </c>
      <c r="Q2365">
        <v>148</v>
      </c>
      <c r="R2365">
        <v>0</v>
      </c>
      <c r="S2365" t="s">
        <v>7477</v>
      </c>
      <c r="T2365">
        <v>9480</v>
      </c>
      <c r="U2365" t="s">
        <v>5343</v>
      </c>
      <c r="V2365" t="s">
        <v>5343</v>
      </c>
      <c r="W2365" t="s">
        <v>1462</v>
      </c>
      <c r="X2365">
        <v>2625</v>
      </c>
      <c r="Y2365" t="s">
        <v>244</v>
      </c>
      <c r="AA2365">
        <v>187</v>
      </c>
      <c r="AB2365" t="s">
        <v>7478</v>
      </c>
      <c r="AC2365" t="s">
        <v>7477</v>
      </c>
      <c r="AD2365">
        <v>5</v>
      </c>
      <c r="AE2365">
        <v>711715.8</v>
      </c>
      <c r="AF2365">
        <v>6170284.7599999998</v>
      </c>
    </row>
    <row r="2366" spans="1:32" x14ac:dyDescent="0.25">
      <c r="A2366" s="40">
        <v>2364</v>
      </c>
      <c r="B2366" t="s">
        <v>7479</v>
      </c>
      <c r="C2366">
        <v>130</v>
      </c>
      <c r="D2366">
        <v>1967</v>
      </c>
      <c r="E2366">
        <v>0</v>
      </c>
      <c r="F2366">
        <v>3</v>
      </c>
      <c r="H2366">
        <v>6</v>
      </c>
      <c r="J2366">
        <v>1</v>
      </c>
      <c r="K2366" t="s">
        <v>240</v>
      </c>
      <c r="M2366">
        <v>1</v>
      </c>
      <c r="N2366">
        <v>123</v>
      </c>
      <c r="O2366">
        <v>123</v>
      </c>
      <c r="P2366">
        <v>107</v>
      </c>
      <c r="Q2366">
        <v>0</v>
      </c>
      <c r="R2366">
        <v>0</v>
      </c>
      <c r="S2366" t="s">
        <v>7480</v>
      </c>
      <c r="T2366">
        <v>2449</v>
      </c>
      <c r="U2366" t="s">
        <v>312</v>
      </c>
      <c r="V2366" t="s">
        <v>312</v>
      </c>
      <c r="W2366" t="s">
        <v>573</v>
      </c>
      <c r="X2366">
        <v>2625</v>
      </c>
      <c r="Y2366" t="s">
        <v>244</v>
      </c>
      <c r="AA2366">
        <v>187</v>
      </c>
      <c r="AB2366" t="s">
        <v>7481</v>
      </c>
      <c r="AC2366" t="s">
        <v>7480</v>
      </c>
      <c r="AD2366">
        <v>5</v>
      </c>
      <c r="AE2366">
        <v>711369.49</v>
      </c>
      <c r="AF2366">
        <v>6171602.6500000004</v>
      </c>
    </row>
    <row r="2367" spans="1:32" x14ac:dyDescent="0.25">
      <c r="A2367" s="40">
        <v>2365</v>
      </c>
      <c r="B2367" t="s">
        <v>7482</v>
      </c>
      <c r="C2367">
        <v>120</v>
      </c>
      <c r="D2367">
        <v>1972</v>
      </c>
      <c r="E2367">
        <v>1992</v>
      </c>
      <c r="F2367">
        <v>1</v>
      </c>
      <c r="H2367">
        <v>1</v>
      </c>
      <c r="J2367">
        <v>2</v>
      </c>
      <c r="K2367" t="s">
        <v>260</v>
      </c>
      <c r="M2367">
        <v>1</v>
      </c>
      <c r="N2367">
        <v>174</v>
      </c>
      <c r="O2367">
        <v>174</v>
      </c>
      <c r="P2367">
        <v>174</v>
      </c>
      <c r="Q2367">
        <v>0</v>
      </c>
      <c r="R2367">
        <v>0</v>
      </c>
      <c r="S2367" t="s">
        <v>7483</v>
      </c>
      <c r="T2367">
        <v>1750</v>
      </c>
      <c r="U2367" t="s">
        <v>6098</v>
      </c>
      <c r="V2367" t="s">
        <v>6098</v>
      </c>
      <c r="W2367" t="s">
        <v>569</v>
      </c>
      <c r="X2367">
        <v>2665</v>
      </c>
      <c r="Y2367" t="s">
        <v>257</v>
      </c>
      <c r="AA2367">
        <v>187</v>
      </c>
      <c r="AB2367" t="s">
        <v>7484</v>
      </c>
      <c r="AC2367" t="s">
        <v>7483</v>
      </c>
      <c r="AD2367">
        <v>5</v>
      </c>
      <c r="AE2367">
        <v>714253.33</v>
      </c>
      <c r="AF2367">
        <v>6168906.9199999999</v>
      </c>
    </row>
    <row r="2368" spans="1:32" x14ac:dyDescent="0.25">
      <c r="A2368" s="40">
        <v>2366</v>
      </c>
      <c r="B2368" t="s">
        <v>7485</v>
      </c>
      <c r="C2368">
        <v>130</v>
      </c>
      <c r="D2368">
        <v>1967</v>
      </c>
      <c r="E2368">
        <v>1987</v>
      </c>
      <c r="F2368">
        <v>3</v>
      </c>
      <c r="H2368">
        <v>6</v>
      </c>
      <c r="J2368">
        <v>1</v>
      </c>
      <c r="K2368" t="s">
        <v>240</v>
      </c>
      <c r="M2368">
        <v>1</v>
      </c>
      <c r="N2368">
        <v>158</v>
      </c>
      <c r="O2368">
        <v>158</v>
      </c>
      <c r="P2368">
        <v>143</v>
      </c>
      <c r="Q2368">
        <v>0</v>
      </c>
      <c r="R2368">
        <v>0</v>
      </c>
      <c r="S2368" t="s">
        <v>7486</v>
      </c>
      <c r="T2368">
        <v>2449</v>
      </c>
      <c r="U2368" t="s">
        <v>312</v>
      </c>
      <c r="V2368" t="s">
        <v>312</v>
      </c>
      <c r="W2368" t="s">
        <v>569</v>
      </c>
      <c r="X2368">
        <v>2625</v>
      </c>
      <c r="Y2368" t="s">
        <v>244</v>
      </c>
      <c r="AA2368">
        <v>187</v>
      </c>
      <c r="AB2368" t="s">
        <v>7487</v>
      </c>
      <c r="AC2368" t="s">
        <v>7486</v>
      </c>
      <c r="AD2368">
        <v>5</v>
      </c>
      <c r="AE2368">
        <v>711475.42</v>
      </c>
      <c r="AF2368">
        <v>6171601.0800000001</v>
      </c>
    </row>
    <row r="2369" spans="1:32" x14ac:dyDescent="0.25">
      <c r="A2369" s="40">
        <v>2367</v>
      </c>
      <c r="B2369" t="s">
        <v>7488</v>
      </c>
      <c r="C2369">
        <v>120</v>
      </c>
      <c r="D2369">
        <v>1935</v>
      </c>
      <c r="E2369">
        <v>1982</v>
      </c>
      <c r="F2369">
        <v>2</v>
      </c>
      <c r="H2369">
        <v>1</v>
      </c>
      <c r="J2369">
        <v>2</v>
      </c>
      <c r="K2369" t="s">
        <v>247</v>
      </c>
      <c r="M2369">
        <v>1</v>
      </c>
      <c r="N2369">
        <v>183</v>
      </c>
      <c r="O2369">
        <v>183</v>
      </c>
      <c r="P2369">
        <v>140</v>
      </c>
      <c r="Q2369">
        <v>0</v>
      </c>
      <c r="R2369">
        <v>0</v>
      </c>
      <c r="S2369" t="s">
        <v>7489</v>
      </c>
      <c r="T2369">
        <v>6817</v>
      </c>
      <c r="U2369" t="s">
        <v>2427</v>
      </c>
      <c r="V2369" t="s">
        <v>2427</v>
      </c>
      <c r="W2369" t="s">
        <v>247</v>
      </c>
      <c r="X2369">
        <v>2665</v>
      </c>
      <c r="Y2369" t="s">
        <v>257</v>
      </c>
      <c r="AA2369">
        <v>187</v>
      </c>
      <c r="AB2369" t="s">
        <v>7490</v>
      </c>
      <c r="AC2369" t="s">
        <v>7489</v>
      </c>
      <c r="AD2369">
        <v>5</v>
      </c>
      <c r="AE2369">
        <v>712953.06</v>
      </c>
      <c r="AF2369">
        <v>6168804.7400000002</v>
      </c>
    </row>
    <row r="2370" spans="1:32" x14ac:dyDescent="0.25">
      <c r="A2370" s="40">
        <v>2368</v>
      </c>
      <c r="B2370" t="s">
        <v>7491</v>
      </c>
      <c r="C2370">
        <v>140</v>
      </c>
      <c r="D2370">
        <v>1988</v>
      </c>
      <c r="E2370">
        <v>0</v>
      </c>
      <c r="F2370">
        <v>4</v>
      </c>
      <c r="H2370">
        <v>1</v>
      </c>
      <c r="J2370">
        <v>1</v>
      </c>
      <c r="K2370" t="s">
        <v>240</v>
      </c>
      <c r="M2370">
        <v>2</v>
      </c>
      <c r="N2370">
        <v>205</v>
      </c>
      <c r="O2370">
        <v>410</v>
      </c>
      <c r="P2370">
        <v>410</v>
      </c>
      <c r="Q2370">
        <v>0</v>
      </c>
      <c r="R2370">
        <v>0</v>
      </c>
      <c r="S2370" t="s">
        <v>7250</v>
      </c>
      <c r="T2370">
        <v>1171</v>
      </c>
      <c r="U2370" t="s">
        <v>6203</v>
      </c>
      <c r="V2370" t="s">
        <v>6203</v>
      </c>
      <c r="W2370" t="s">
        <v>454</v>
      </c>
      <c r="X2370">
        <v>2665</v>
      </c>
      <c r="Y2370" t="s">
        <v>257</v>
      </c>
      <c r="AA2370">
        <v>187</v>
      </c>
      <c r="AB2370" t="s">
        <v>7251</v>
      </c>
      <c r="AC2370" t="s">
        <v>7250</v>
      </c>
      <c r="AD2370">
        <v>5</v>
      </c>
      <c r="AE2370">
        <v>712678.68</v>
      </c>
      <c r="AF2370">
        <v>6169767.8899999997</v>
      </c>
    </row>
    <row r="2371" spans="1:32" x14ac:dyDescent="0.25">
      <c r="A2371" s="40">
        <v>2369</v>
      </c>
      <c r="B2371" t="s">
        <v>7492</v>
      </c>
      <c r="C2371">
        <v>140</v>
      </c>
      <c r="D2371">
        <v>1988</v>
      </c>
      <c r="E2371">
        <v>0</v>
      </c>
      <c r="F2371">
        <v>4</v>
      </c>
      <c r="H2371">
        <v>1</v>
      </c>
      <c r="J2371">
        <v>1</v>
      </c>
      <c r="K2371" t="s">
        <v>240</v>
      </c>
      <c r="M2371">
        <v>2</v>
      </c>
      <c r="N2371">
        <v>186</v>
      </c>
      <c r="O2371">
        <v>372</v>
      </c>
      <c r="P2371">
        <v>372</v>
      </c>
      <c r="Q2371">
        <v>0</v>
      </c>
      <c r="R2371">
        <v>0</v>
      </c>
      <c r="S2371" t="s">
        <v>7250</v>
      </c>
      <c r="T2371">
        <v>1171</v>
      </c>
      <c r="U2371" t="s">
        <v>6203</v>
      </c>
      <c r="V2371" t="s">
        <v>6203</v>
      </c>
      <c r="W2371" t="s">
        <v>454</v>
      </c>
      <c r="X2371">
        <v>2665</v>
      </c>
      <c r="Y2371" t="s">
        <v>257</v>
      </c>
      <c r="AA2371">
        <v>187</v>
      </c>
      <c r="AB2371" t="s">
        <v>7251</v>
      </c>
      <c r="AC2371" t="s">
        <v>7250</v>
      </c>
      <c r="AD2371">
        <v>5</v>
      </c>
      <c r="AE2371">
        <v>712678.68</v>
      </c>
      <c r="AF2371">
        <v>6169767.8899999997</v>
      </c>
    </row>
    <row r="2372" spans="1:32" x14ac:dyDescent="0.25">
      <c r="A2372" s="40">
        <v>2370</v>
      </c>
      <c r="B2372" t="s">
        <v>7493</v>
      </c>
      <c r="C2372">
        <v>140</v>
      </c>
      <c r="D2372">
        <v>1988</v>
      </c>
      <c r="E2372">
        <v>0</v>
      </c>
      <c r="F2372">
        <v>4</v>
      </c>
      <c r="H2372">
        <v>1</v>
      </c>
      <c r="J2372">
        <v>1</v>
      </c>
      <c r="K2372" t="s">
        <v>240</v>
      </c>
      <c r="M2372">
        <v>2</v>
      </c>
      <c r="N2372">
        <v>186</v>
      </c>
      <c r="O2372">
        <v>372</v>
      </c>
      <c r="P2372">
        <v>372</v>
      </c>
      <c r="Q2372">
        <v>0</v>
      </c>
      <c r="R2372">
        <v>0</v>
      </c>
      <c r="S2372" t="s">
        <v>7250</v>
      </c>
      <c r="T2372">
        <v>1171</v>
      </c>
      <c r="U2372" t="s">
        <v>6203</v>
      </c>
      <c r="V2372" t="s">
        <v>6203</v>
      </c>
      <c r="W2372" t="s">
        <v>454</v>
      </c>
      <c r="X2372">
        <v>2665</v>
      </c>
      <c r="Y2372" t="s">
        <v>257</v>
      </c>
      <c r="AA2372">
        <v>187</v>
      </c>
      <c r="AB2372" t="s">
        <v>7251</v>
      </c>
      <c r="AC2372" t="s">
        <v>7250</v>
      </c>
      <c r="AD2372">
        <v>5</v>
      </c>
      <c r="AE2372">
        <v>712678.68</v>
      </c>
      <c r="AF2372">
        <v>6169767.8899999997</v>
      </c>
    </row>
    <row r="2373" spans="1:32" x14ac:dyDescent="0.25">
      <c r="A2373" s="40">
        <v>2371</v>
      </c>
      <c r="B2373" t="s">
        <v>7494</v>
      </c>
      <c r="C2373">
        <v>140</v>
      </c>
      <c r="D2373">
        <v>1988</v>
      </c>
      <c r="E2373">
        <v>0</v>
      </c>
      <c r="F2373">
        <v>4</v>
      </c>
      <c r="H2373">
        <v>1</v>
      </c>
      <c r="J2373">
        <v>1</v>
      </c>
      <c r="K2373" t="s">
        <v>240</v>
      </c>
      <c r="M2373">
        <v>2</v>
      </c>
      <c r="N2373">
        <v>186</v>
      </c>
      <c r="O2373">
        <v>372</v>
      </c>
      <c r="P2373">
        <v>372</v>
      </c>
      <c r="Q2373">
        <v>0</v>
      </c>
      <c r="R2373">
        <v>0</v>
      </c>
      <c r="S2373" t="s">
        <v>7250</v>
      </c>
      <c r="T2373">
        <v>1171</v>
      </c>
      <c r="U2373" t="s">
        <v>6203</v>
      </c>
      <c r="V2373" t="s">
        <v>6203</v>
      </c>
      <c r="W2373" t="s">
        <v>454</v>
      </c>
      <c r="X2373">
        <v>2665</v>
      </c>
      <c r="Y2373" t="s">
        <v>257</v>
      </c>
      <c r="AA2373">
        <v>187</v>
      </c>
      <c r="AB2373" t="s">
        <v>7251</v>
      </c>
      <c r="AC2373" t="s">
        <v>7250</v>
      </c>
      <c r="AD2373">
        <v>5</v>
      </c>
      <c r="AE2373">
        <v>712678.68</v>
      </c>
      <c r="AF2373">
        <v>6169767.8899999997</v>
      </c>
    </row>
    <row r="2374" spans="1:32" x14ac:dyDescent="0.25">
      <c r="A2374" s="40">
        <v>2372</v>
      </c>
      <c r="B2374" t="s">
        <v>7495</v>
      </c>
      <c r="C2374">
        <v>140</v>
      </c>
      <c r="D2374">
        <v>1988</v>
      </c>
      <c r="E2374">
        <v>0</v>
      </c>
      <c r="F2374">
        <v>4</v>
      </c>
      <c r="H2374">
        <v>1</v>
      </c>
      <c r="J2374">
        <v>1</v>
      </c>
      <c r="K2374" t="s">
        <v>240</v>
      </c>
      <c r="M2374">
        <v>2</v>
      </c>
      <c r="N2374">
        <v>272</v>
      </c>
      <c r="O2374">
        <v>544</v>
      </c>
      <c r="P2374">
        <v>544</v>
      </c>
      <c r="Q2374">
        <v>0</v>
      </c>
      <c r="R2374">
        <v>0</v>
      </c>
      <c r="S2374" t="s">
        <v>7250</v>
      </c>
      <c r="T2374">
        <v>1171</v>
      </c>
      <c r="U2374" t="s">
        <v>6203</v>
      </c>
      <c r="V2374" t="s">
        <v>6203</v>
      </c>
      <c r="W2374" t="s">
        <v>454</v>
      </c>
      <c r="X2374">
        <v>2665</v>
      </c>
      <c r="Y2374" t="s">
        <v>257</v>
      </c>
      <c r="AA2374">
        <v>187</v>
      </c>
      <c r="AB2374" t="s">
        <v>7251</v>
      </c>
      <c r="AC2374" t="s">
        <v>7250</v>
      </c>
      <c r="AD2374">
        <v>5</v>
      </c>
      <c r="AE2374">
        <v>712678.68</v>
      </c>
      <c r="AF2374">
        <v>6169767.8899999997</v>
      </c>
    </row>
    <row r="2375" spans="1:32" x14ac:dyDescent="0.25">
      <c r="A2375" s="40">
        <v>2373</v>
      </c>
      <c r="B2375" t="s">
        <v>7496</v>
      </c>
      <c r="C2375">
        <v>140</v>
      </c>
      <c r="D2375">
        <v>1988</v>
      </c>
      <c r="E2375">
        <v>0</v>
      </c>
      <c r="F2375">
        <v>4</v>
      </c>
      <c r="H2375">
        <v>1</v>
      </c>
      <c r="J2375">
        <v>1</v>
      </c>
      <c r="K2375" t="s">
        <v>240</v>
      </c>
      <c r="M2375">
        <v>2</v>
      </c>
      <c r="N2375">
        <v>186</v>
      </c>
      <c r="O2375">
        <v>372</v>
      </c>
      <c r="P2375">
        <v>372</v>
      </c>
      <c r="Q2375">
        <v>0</v>
      </c>
      <c r="R2375">
        <v>0</v>
      </c>
      <c r="S2375" t="s">
        <v>7250</v>
      </c>
      <c r="T2375">
        <v>1171</v>
      </c>
      <c r="U2375" t="s">
        <v>6203</v>
      </c>
      <c r="V2375" t="s">
        <v>6203</v>
      </c>
      <c r="W2375" t="s">
        <v>454</v>
      </c>
      <c r="X2375">
        <v>2665</v>
      </c>
      <c r="Y2375" t="s">
        <v>257</v>
      </c>
      <c r="AA2375">
        <v>187</v>
      </c>
      <c r="AB2375" t="s">
        <v>7251</v>
      </c>
      <c r="AC2375" t="s">
        <v>7250</v>
      </c>
      <c r="AD2375">
        <v>5</v>
      </c>
      <c r="AE2375">
        <v>712678.68</v>
      </c>
      <c r="AF2375">
        <v>6169767.8899999997</v>
      </c>
    </row>
    <row r="2376" spans="1:32" x14ac:dyDescent="0.25">
      <c r="A2376" s="40">
        <v>2374</v>
      </c>
      <c r="B2376" t="s">
        <v>7497</v>
      </c>
      <c r="C2376">
        <v>140</v>
      </c>
      <c r="D2376">
        <v>1988</v>
      </c>
      <c r="E2376">
        <v>0</v>
      </c>
      <c r="F2376">
        <v>4</v>
      </c>
      <c r="H2376">
        <v>1</v>
      </c>
      <c r="J2376">
        <v>1</v>
      </c>
      <c r="K2376" t="s">
        <v>240</v>
      </c>
      <c r="M2376">
        <v>2</v>
      </c>
      <c r="N2376">
        <v>306</v>
      </c>
      <c r="O2376">
        <v>612</v>
      </c>
      <c r="P2376">
        <v>612</v>
      </c>
      <c r="Q2376">
        <v>0</v>
      </c>
      <c r="R2376">
        <v>0</v>
      </c>
      <c r="S2376" t="s">
        <v>7250</v>
      </c>
      <c r="T2376">
        <v>1171</v>
      </c>
      <c r="U2376" t="s">
        <v>6203</v>
      </c>
      <c r="V2376" t="s">
        <v>6203</v>
      </c>
      <c r="W2376" t="s">
        <v>454</v>
      </c>
      <c r="X2376">
        <v>2665</v>
      </c>
      <c r="Y2376" t="s">
        <v>257</v>
      </c>
      <c r="AA2376">
        <v>187</v>
      </c>
      <c r="AB2376" t="s">
        <v>7251</v>
      </c>
      <c r="AC2376" t="s">
        <v>7250</v>
      </c>
      <c r="AD2376">
        <v>5</v>
      </c>
      <c r="AE2376">
        <v>712678.68</v>
      </c>
      <c r="AF2376">
        <v>6169767.8899999997</v>
      </c>
    </row>
    <row r="2377" spans="1:32" x14ac:dyDescent="0.25">
      <c r="A2377" s="40">
        <v>2375</v>
      </c>
      <c r="B2377" t="s">
        <v>7498</v>
      </c>
      <c r="C2377">
        <v>140</v>
      </c>
      <c r="D2377">
        <v>1988</v>
      </c>
      <c r="E2377">
        <v>0</v>
      </c>
      <c r="F2377">
        <v>4</v>
      </c>
      <c r="H2377">
        <v>1</v>
      </c>
      <c r="J2377">
        <v>1</v>
      </c>
      <c r="K2377" t="s">
        <v>240</v>
      </c>
      <c r="M2377">
        <v>2</v>
      </c>
      <c r="N2377">
        <v>339</v>
      </c>
      <c r="O2377">
        <v>678</v>
      </c>
      <c r="P2377">
        <v>678</v>
      </c>
      <c r="Q2377">
        <v>0</v>
      </c>
      <c r="R2377">
        <v>0</v>
      </c>
      <c r="S2377" t="s">
        <v>7250</v>
      </c>
      <c r="T2377">
        <v>1171</v>
      </c>
      <c r="U2377" t="s">
        <v>6203</v>
      </c>
      <c r="V2377" t="s">
        <v>6203</v>
      </c>
      <c r="W2377" t="s">
        <v>454</v>
      </c>
      <c r="X2377">
        <v>2665</v>
      </c>
      <c r="Y2377" t="s">
        <v>257</v>
      </c>
      <c r="AA2377">
        <v>187</v>
      </c>
      <c r="AB2377" t="s">
        <v>7251</v>
      </c>
      <c r="AC2377" t="s">
        <v>7250</v>
      </c>
      <c r="AD2377">
        <v>5</v>
      </c>
      <c r="AE2377">
        <v>712678.68</v>
      </c>
      <c r="AF2377">
        <v>6169767.8899999997</v>
      </c>
    </row>
    <row r="2378" spans="1:32" x14ac:dyDescent="0.25">
      <c r="A2378" s="40">
        <v>2376</v>
      </c>
      <c r="B2378" t="s">
        <v>7499</v>
      </c>
      <c r="C2378">
        <v>140</v>
      </c>
      <c r="D2378">
        <v>1988</v>
      </c>
      <c r="E2378">
        <v>0</v>
      </c>
      <c r="F2378">
        <v>4</v>
      </c>
      <c r="H2378">
        <v>1</v>
      </c>
      <c r="J2378">
        <v>1</v>
      </c>
      <c r="K2378" t="s">
        <v>240</v>
      </c>
      <c r="M2378">
        <v>2</v>
      </c>
      <c r="N2378">
        <v>406</v>
      </c>
      <c r="O2378">
        <v>812</v>
      </c>
      <c r="P2378">
        <v>812</v>
      </c>
      <c r="Q2378">
        <v>0</v>
      </c>
      <c r="R2378">
        <v>0</v>
      </c>
      <c r="S2378" t="s">
        <v>7250</v>
      </c>
      <c r="T2378">
        <v>1171</v>
      </c>
      <c r="U2378" t="s">
        <v>6203</v>
      </c>
      <c r="V2378" t="s">
        <v>6203</v>
      </c>
      <c r="W2378" t="s">
        <v>454</v>
      </c>
      <c r="X2378">
        <v>2665</v>
      </c>
      <c r="Y2378" t="s">
        <v>257</v>
      </c>
      <c r="AA2378">
        <v>187</v>
      </c>
      <c r="AB2378" t="s">
        <v>7251</v>
      </c>
      <c r="AC2378" t="s">
        <v>7250</v>
      </c>
      <c r="AD2378">
        <v>5</v>
      </c>
      <c r="AE2378">
        <v>712678.68</v>
      </c>
      <c r="AF2378">
        <v>6169767.8899999997</v>
      </c>
    </row>
    <row r="2379" spans="1:32" x14ac:dyDescent="0.25">
      <c r="A2379" s="40">
        <v>2377</v>
      </c>
      <c r="B2379" t="s">
        <v>7500</v>
      </c>
      <c r="C2379">
        <v>140</v>
      </c>
      <c r="D2379">
        <v>1988</v>
      </c>
      <c r="E2379">
        <v>0</v>
      </c>
      <c r="F2379">
        <v>4</v>
      </c>
      <c r="H2379">
        <v>1</v>
      </c>
      <c r="J2379">
        <v>1</v>
      </c>
      <c r="K2379" t="s">
        <v>240</v>
      </c>
      <c r="M2379">
        <v>2</v>
      </c>
      <c r="N2379">
        <v>406</v>
      </c>
      <c r="O2379">
        <v>812</v>
      </c>
      <c r="P2379">
        <v>812</v>
      </c>
      <c r="Q2379">
        <v>0</v>
      </c>
      <c r="R2379">
        <v>0</v>
      </c>
      <c r="S2379" t="s">
        <v>7250</v>
      </c>
      <c r="T2379">
        <v>1171</v>
      </c>
      <c r="U2379" t="s">
        <v>6203</v>
      </c>
      <c r="V2379" t="s">
        <v>6203</v>
      </c>
      <c r="W2379" t="s">
        <v>454</v>
      </c>
      <c r="X2379">
        <v>2665</v>
      </c>
      <c r="Y2379" t="s">
        <v>257</v>
      </c>
      <c r="AA2379">
        <v>187</v>
      </c>
      <c r="AB2379" t="s">
        <v>7251</v>
      </c>
      <c r="AC2379" t="s">
        <v>7250</v>
      </c>
      <c r="AD2379">
        <v>5</v>
      </c>
      <c r="AE2379">
        <v>712678.68</v>
      </c>
      <c r="AF2379">
        <v>6169767.8899999997</v>
      </c>
    </row>
    <row r="2380" spans="1:32" x14ac:dyDescent="0.25">
      <c r="A2380" s="40">
        <v>2378</v>
      </c>
      <c r="B2380" t="s">
        <v>7501</v>
      </c>
      <c r="C2380">
        <v>140</v>
      </c>
      <c r="D2380">
        <v>1988</v>
      </c>
      <c r="E2380">
        <v>0</v>
      </c>
      <c r="F2380">
        <v>4</v>
      </c>
      <c r="H2380">
        <v>1</v>
      </c>
      <c r="J2380">
        <v>1</v>
      </c>
      <c r="K2380" t="s">
        <v>240</v>
      </c>
      <c r="M2380">
        <v>2</v>
      </c>
      <c r="N2380">
        <v>272</v>
      </c>
      <c r="O2380">
        <v>544</v>
      </c>
      <c r="P2380">
        <v>544</v>
      </c>
      <c r="Q2380">
        <v>0</v>
      </c>
      <c r="R2380">
        <v>0</v>
      </c>
      <c r="S2380" t="s">
        <v>7250</v>
      </c>
      <c r="T2380">
        <v>1171</v>
      </c>
      <c r="U2380" t="s">
        <v>6203</v>
      </c>
      <c r="V2380" t="s">
        <v>6203</v>
      </c>
      <c r="W2380" t="s">
        <v>454</v>
      </c>
      <c r="X2380">
        <v>2665</v>
      </c>
      <c r="Y2380" t="s">
        <v>257</v>
      </c>
      <c r="AA2380">
        <v>187</v>
      </c>
      <c r="AB2380" t="s">
        <v>7251</v>
      </c>
      <c r="AC2380" t="s">
        <v>7250</v>
      </c>
      <c r="AD2380">
        <v>5</v>
      </c>
      <c r="AE2380">
        <v>712678.68</v>
      </c>
      <c r="AF2380">
        <v>6169767.8899999997</v>
      </c>
    </row>
    <row r="2381" spans="1:32" x14ac:dyDescent="0.25">
      <c r="A2381" s="40">
        <v>2379</v>
      </c>
      <c r="B2381" t="s">
        <v>7502</v>
      </c>
      <c r="C2381">
        <v>140</v>
      </c>
      <c r="D2381">
        <v>1988</v>
      </c>
      <c r="E2381">
        <v>0</v>
      </c>
      <c r="F2381">
        <v>4</v>
      </c>
      <c r="H2381">
        <v>1</v>
      </c>
      <c r="J2381">
        <v>1</v>
      </c>
      <c r="K2381" t="s">
        <v>240</v>
      </c>
      <c r="M2381">
        <v>2</v>
      </c>
      <c r="N2381">
        <v>246</v>
      </c>
      <c r="O2381">
        <v>492</v>
      </c>
      <c r="P2381">
        <v>492</v>
      </c>
      <c r="Q2381">
        <v>0</v>
      </c>
      <c r="R2381">
        <v>0</v>
      </c>
      <c r="S2381" t="s">
        <v>7250</v>
      </c>
      <c r="T2381">
        <v>1171</v>
      </c>
      <c r="U2381" t="s">
        <v>6203</v>
      </c>
      <c r="V2381" t="s">
        <v>6203</v>
      </c>
      <c r="W2381" t="s">
        <v>454</v>
      </c>
      <c r="X2381">
        <v>2665</v>
      </c>
      <c r="Y2381" t="s">
        <v>257</v>
      </c>
      <c r="AA2381">
        <v>187</v>
      </c>
      <c r="AB2381" t="s">
        <v>7251</v>
      </c>
      <c r="AC2381" t="s">
        <v>7250</v>
      </c>
      <c r="AD2381">
        <v>5</v>
      </c>
      <c r="AE2381">
        <v>712678.68</v>
      </c>
      <c r="AF2381">
        <v>6169767.8899999997</v>
      </c>
    </row>
    <row r="2382" spans="1:32" x14ac:dyDescent="0.25">
      <c r="A2382" s="40">
        <v>2380</v>
      </c>
      <c r="B2382" t="s">
        <v>7503</v>
      </c>
      <c r="C2382">
        <v>140</v>
      </c>
      <c r="D2382">
        <v>1988</v>
      </c>
      <c r="E2382">
        <v>0</v>
      </c>
      <c r="F2382">
        <v>4</v>
      </c>
      <c r="H2382">
        <v>1</v>
      </c>
      <c r="J2382">
        <v>1</v>
      </c>
      <c r="K2382" t="s">
        <v>240</v>
      </c>
      <c r="M2382">
        <v>2</v>
      </c>
      <c r="N2382">
        <v>306</v>
      </c>
      <c r="O2382">
        <v>612</v>
      </c>
      <c r="P2382">
        <v>612</v>
      </c>
      <c r="Q2382">
        <v>0</v>
      </c>
      <c r="R2382">
        <v>0</v>
      </c>
      <c r="S2382" t="s">
        <v>7250</v>
      </c>
      <c r="T2382">
        <v>1171</v>
      </c>
      <c r="U2382" t="s">
        <v>6203</v>
      </c>
      <c r="V2382" t="s">
        <v>6203</v>
      </c>
      <c r="W2382" t="s">
        <v>454</v>
      </c>
      <c r="X2382">
        <v>2665</v>
      </c>
      <c r="Y2382" t="s">
        <v>257</v>
      </c>
      <c r="AA2382">
        <v>187</v>
      </c>
      <c r="AB2382" t="s">
        <v>7251</v>
      </c>
      <c r="AC2382" t="s">
        <v>7250</v>
      </c>
      <c r="AD2382">
        <v>5</v>
      </c>
      <c r="AE2382">
        <v>712678.68</v>
      </c>
      <c r="AF2382">
        <v>6169767.8899999997</v>
      </c>
    </row>
    <row r="2383" spans="1:32" x14ac:dyDescent="0.25">
      <c r="A2383" s="40">
        <v>2381</v>
      </c>
      <c r="B2383" t="s">
        <v>7504</v>
      </c>
      <c r="C2383">
        <v>130</v>
      </c>
      <c r="D2383">
        <v>1977</v>
      </c>
      <c r="E2383">
        <v>0</v>
      </c>
      <c r="F2383">
        <v>1</v>
      </c>
      <c r="H2383">
        <v>5</v>
      </c>
      <c r="J2383">
        <v>1</v>
      </c>
      <c r="K2383" t="s">
        <v>240</v>
      </c>
      <c r="L2383">
        <v>2</v>
      </c>
      <c r="M2383">
        <v>1</v>
      </c>
      <c r="N2383">
        <v>103</v>
      </c>
      <c r="O2383">
        <v>103</v>
      </c>
      <c r="P2383">
        <v>103</v>
      </c>
      <c r="Q2383">
        <v>0</v>
      </c>
      <c r="R2383">
        <v>0</v>
      </c>
      <c r="S2383" t="s">
        <v>7505</v>
      </c>
      <c r="T2383">
        <v>2556</v>
      </c>
      <c r="U2383" t="s">
        <v>317</v>
      </c>
      <c r="V2383" t="s">
        <v>317</v>
      </c>
      <c r="W2383" t="s">
        <v>1069</v>
      </c>
      <c r="X2383">
        <v>2625</v>
      </c>
      <c r="Y2383" t="s">
        <v>244</v>
      </c>
      <c r="AA2383">
        <v>187</v>
      </c>
      <c r="AB2383" t="s">
        <v>7506</v>
      </c>
      <c r="AC2383" t="s">
        <v>7505</v>
      </c>
      <c r="AD2383">
        <v>5</v>
      </c>
      <c r="AE2383">
        <v>711886.45</v>
      </c>
      <c r="AF2383">
        <v>6172390.0099999998</v>
      </c>
    </row>
    <row r="2384" spans="1:32" x14ac:dyDescent="0.25">
      <c r="A2384" s="40">
        <v>2382</v>
      </c>
      <c r="B2384" t="s">
        <v>7507</v>
      </c>
      <c r="C2384">
        <v>120</v>
      </c>
      <c r="D2384">
        <v>1969</v>
      </c>
      <c r="E2384">
        <v>0</v>
      </c>
      <c r="F2384">
        <v>4</v>
      </c>
      <c r="H2384">
        <v>1</v>
      </c>
      <c r="J2384">
        <v>2</v>
      </c>
      <c r="K2384" t="s">
        <v>260</v>
      </c>
      <c r="M2384">
        <v>1</v>
      </c>
      <c r="N2384">
        <v>135</v>
      </c>
      <c r="O2384">
        <v>135</v>
      </c>
      <c r="P2384">
        <v>135</v>
      </c>
      <c r="Q2384">
        <v>0</v>
      </c>
      <c r="R2384">
        <v>0</v>
      </c>
      <c r="S2384" t="s">
        <v>7508</v>
      </c>
      <c r="T2384">
        <v>3089</v>
      </c>
      <c r="U2384" t="s">
        <v>5469</v>
      </c>
      <c r="V2384" t="s">
        <v>5469</v>
      </c>
      <c r="W2384" t="s">
        <v>707</v>
      </c>
      <c r="X2384">
        <v>2665</v>
      </c>
      <c r="Y2384" t="s">
        <v>257</v>
      </c>
      <c r="AA2384">
        <v>187</v>
      </c>
      <c r="AB2384" t="s">
        <v>7509</v>
      </c>
      <c r="AC2384" t="s">
        <v>7508</v>
      </c>
      <c r="AD2384">
        <v>5</v>
      </c>
      <c r="AE2384">
        <v>714071.25</v>
      </c>
      <c r="AF2384">
        <v>6168966.0899999999</v>
      </c>
    </row>
    <row r="2385" spans="1:32" x14ac:dyDescent="0.25">
      <c r="A2385" s="40">
        <v>2383</v>
      </c>
      <c r="B2385" t="s">
        <v>7510</v>
      </c>
      <c r="C2385">
        <v>120</v>
      </c>
      <c r="D2385">
        <v>1958</v>
      </c>
      <c r="E2385">
        <v>0</v>
      </c>
      <c r="F2385">
        <v>3</v>
      </c>
      <c r="H2385">
        <v>2</v>
      </c>
      <c r="J2385">
        <v>7</v>
      </c>
      <c r="K2385" t="s">
        <v>253</v>
      </c>
      <c r="L2385">
        <v>2</v>
      </c>
      <c r="M2385">
        <v>1</v>
      </c>
      <c r="N2385">
        <v>103</v>
      </c>
      <c r="O2385">
        <v>103</v>
      </c>
      <c r="P2385">
        <v>103</v>
      </c>
      <c r="Q2385">
        <v>0</v>
      </c>
      <c r="R2385">
        <v>0</v>
      </c>
      <c r="S2385" t="s">
        <v>7511</v>
      </c>
      <c r="T2385">
        <v>4793</v>
      </c>
      <c r="U2385" t="s">
        <v>6284</v>
      </c>
      <c r="V2385" t="s">
        <v>6284</v>
      </c>
      <c r="W2385" t="s">
        <v>268</v>
      </c>
      <c r="X2385">
        <v>2665</v>
      </c>
      <c r="Y2385" t="s">
        <v>257</v>
      </c>
      <c r="AA2385">
        <v>187</v>
      </c>
      <c r="AB2385" t="s">
        <v>7512</v>
      </c>
      <c r="AC2385" t="s">
        <v>7511</v>
      </c>
      <c r="AD2385">
        <v>5</v>
      </c>
      <c r="AE2385">
        <v>712333.69</v>
      </c>
      <c r="AF2385">
        <v>6169217.5999999996</v>
      </c>
    </row>
    <row r="2386" spans="1:32" x14ac:dyDescent="0.25">
      <c r="A2386" s="40">
        <v>2384</v>
      </c>
      <c r="B2386" t="s">
        <v>7513</v>
      </c>
      <c r="C2386">
        <v>120</v>
      </c>
      <c r="D2386">
        <v>1961</v>
      </c>
      <c r="E2386">
        <v>1998</v>
      </c>
      <c r="F2386">
        <v>1</v>
      </c>
      <c r="H2386">
        <v>1</v>
      </c>
      <c r="J2386">
        <v>2</v>
      </c>
      <c r="K2386" t="s">
        <v>260</v>
      </c>
      <c r="M2386">
        <v>1</v>
      </c>
      <c r="N2386">
        <v>143</v>
      </c>
      <c r="O2386">
        <v>143</v>
      </c>
      <c r="P2386">
        <v>120</v>
      </c>
      <c r="Q2386">
        <v>0</v>
      </c>
      <c r="R2386">
        <v>0</v>
      </c>
      <c r="S2386" t="s">
        <v>7514</v>
      </c>
      <c r="T2386">
        <v>5539</v>
      </c>
      <c r="U2386" t="s">
        <v>6009</v>
      </c>
      <c r="V2386" t="s">
        <v>6009</v>
      </c>
      <c r="W2386" t="s">
        <v>421</v>
      </c>
      <c r="X2386">
        <v>2665</v>
      </c>
      <c r="Y2386" t="s">
        <v>257</v>
      </c>
      <c r="AA2386">
        <v>187</v>
      </c>
      <c r="AB2386" t="s">
        <v>7515</v>
      </c>
      <c r="AC2386" t="s">
        <v>7514</v>
      </c>
      <c r="AD2386">
        <v>5</v>
      </c>
      <c r="AE2386">
        <v>712165.69</v>
      </c>
      <c r="AF2386">
        <v>6169311.7699999996</v>
      </c>
    </row>
    <row r="2387" spans="1:32" x14ac:dyDescent="0.25">
      <c r="A2387" s="40">
        <v>2385</v>
      </c>
      <c r="B2387" t="s">
        <v>7516</v>
      </c>
      <c r="C2387">
        <v>120</v>
      </c>
      <c r="D2387">
        <v>1971</v>
      </c>
      <c r="E2387">
        <v>1972</v>
      </c>
      <c r="F2387">
        <v>3</v>
      </c>
      <c r="H2387">
        <v>1</v>
      </c>
      <c r="J2387">
        <v>2</v>
      </c>
      <c r="K2387" t="s">
        <v>260</v>
      </c>
      <c r="L2387">
        <v>2</v>
      </c>
      <c r="M2387">
        <v>1</v>
      </c>
      <c r="N2387">
        <v>126</v>
      </c>
      <c r="O2387">
        <v>126</v>
      </c>
      <c r="P2387">
        <v>126</v>
      </c>
      <c r="Q2387">
        <v>0</v>
      </c>
      <c r="R2387">
        <v>0</v>
      </c>
      <c r="S2387" t="s">
        <v>7517</v>
      </c>
      <c r="T2387">
        <v>6178</v>
      </c>
      <c r="U2387" t="s">
        <v>2647</v>
      </c>
      <c r="V2387" t="s">
        <v>2647</v>
      </c>
      <c r="W2387" t="s">
        <v>1065</v>
      </c>
      <c r="X2387">
        <v>2625</v>
      </c>
      <c r="Y2387" t="s">
        <v>244</v>
      </c>
      <c r="AA2387">
        <v>187</v>
      </c>
      <c r="AB2387" t="s">
        <v>7518</v>
      </c>
      <c r="AC2387" t="s">
        <v>7517</v>
      </c>
      <c r="AD2387">
        <v>5</v>
      </c>
      <c r="AE2387">
        <v>711541.8</v>
      </c>
      <c r="AF2387">
        <v>6172065.9299999997</v>
      </c>
    </row>
    <row r="2388" spans="1:32" x14ac:dyDescent="0.25">
      <c r="A2388" s="40">
        <v>2386</v>
      </c>
      <c r="B2388" t="s">
        <v>7519</v>
      </c>
      <c r="C2388">
        <v>120</v>
      </c>
      <c r="D2388">
        <v>1917</v>
      </c>
      <c r="E2388">
        <v>0</v>
      </c>
      <c r="F2388">
        <v>4</v>
      </c>
      <c r="H2388">
        <v>1</v>
      </c>
      <c r="J2388">
        <v>2</v>
      </c>
      <c r="K2388" t="s">
        <v>260</v>
      </c>
      <c r="L2388">
        <v>2</v>
      </c>
      <c r="M2388">
        <v>1</v>
      </c>
      <c r="N2388">
        <v>142</v>
      </c>
      <c r="O2388">
        <v>142</v>
      </c>
      <c r="P2388">
        <v>170</v>
      </c>
      <c r="Q2388">
        <v>0</v>
      </c>
      <c r="R2388">
        <v>0</v>
      </c>
      <c r="S2388" t="s">
        <v>7520</v>
      </c>
      <c r="T2388">
        <v>1750</v>
      </c>
      <c r="U2388" t="s">
        <v>6098</v>
      </c>
      <c r="V2388" t="s">
        <v>6098</v>
      </c>
      <c r="W2388" t="s">
        <v>5922</v>
      </c>
      <c r="X2388">
        <v>2665</v>
      </c>
      <c r="Y2388" t="s">
        <v>257</v>
      </c>
      <c r="AA2388">
        <v>187</v>
      </c>
      <c r="AB2388" t="s">
        <v>7521</v>
      </c>
      <c r="AC2388" t="s">
        <v>7520</v>
      </c>
      <c r="AD2388">
        <v>5</v>
      </c>
      <c r="AE2388">
        <v>713875.4</v>
      </c>
      <c r="AF2388">
        <v>6168873.7699999996</v>
      </c>
    </row>
    <row r="2389" spans="1:32" x14ac:dyDescent="0.25">
      <c r="A2389" s="40">
        <v>2387</v>
      </c>
      <c r="B2389" t="s">
        <v>7522</v>
      </c>
      <c r="C2389">
        <v>230</v>
      </c>
      <c r="D2389">
        <v>1965</v>
      </c>
      <c r="E2389">
        <v>1968</v>
      </c>
      <c r="F2389">
        <v>1</v>
      </c>
      <c r="H2389">
        <v>1</v>
      </c>
      <c r="J2389">
        <v>2</v>
      </c>
      <c r="K2389" t="s">
        <v>260</v>
      </c>
      <c r="L2389">
        <v>90</v>
      </c>
      <c r="M2389">
        <v>1</v>
      </c>
      <c r="N2389">
        <v>386</v>
      </c>
      <c r="O2389">
        <v>386</v>
      </c>
      <c r="P2389">
        <v>0</v>
      </c>
      <c r="Q2389">
        <v>386</v>
      </c>
      <c r="R2389">
        <v>0</v>
      </c>
      <c r="S2389" t="s">
        <v>7523</v>
      </c>
      <c r="T2389">
        <v>4899</v>
      </c>
      <c r="U2389" t="s">
        <v>7524</v>
      </c>
      <c r="V2389" t="s">
        <v>7524</v>
      </c>
      <c r="W2389" t="s">
        <v>260</v>
      </c>
      <c r="X2389">
        <v>2665</v>
      </c>
      <c r="Y2389" t="s">
        <v>257</v>
      </c>
      <c r="AA2389">
        <v>187</v>
      </c>
      <c r="AB2389" t="s">
        <v>7525</v>
      </c>
      <c r="AC2389" t="s">
        <v>7523</v>
      </c>
      <c r="AD2389">
        <v>5</v>
      </c>
      <c r="AE2389">
        <v>711917.1</v>
      </c>
      <c r="AF2389">
        <v>6169738.0800000001</v>
      </c>
    </row>
    <row r="2390" spans="1:32" x14ac:dyDescent="0.25">
      <c r="A2390" s="40">
        <v>2388</v>
      </c>
      <c r="B2390" t="s">
        <v>7526</v>
      </c>
      <c r="C2390">
        <v>130</v>
      </c>
      <c r="D2390">
        <v>1967</v>
      </c>
      <c r="E2390">
        <v>1983</v>
      </c>
      <c r="F2390">
        <v>3</v>
      </c>
      <c r="H2390">
        <v>6</v>
      </c>
      <c r="J2390">
        <v>1</v>
      </c>
      <c r="K2390" t="s">
        <v>240</v>
      </c>
      <c r="L2390">
        <v>80</v>
      </c>
      <c r="M2390">
        <v>1</v>
      </c>
      <c r="N2390">
        <v>147</v>
      </c>
      <c r="O2390">
        <v>147</v>
      </c>
      <c r="P2390">
        <v>147</v>
      </c>
      <c r="Q2390">
        <v>0</v>
      </c>
      <c r="R2390">
        <v>0</v>
      </c>
      <c r="S2390" t="s">
        <v>7527</v>
      </c>
      <c r="T2390">
        <v>2449</v>
      </c>
      <c r="U2390" t="s">
        <v>312</v>
      </c>
      <c r="V2390" t="s">
        <v>312</v>
      </c>
      <c r="W2390" t="s">
        <v>260</v>
      </c>
      <c r="X2390">
        <v>2625</v>
      </c>
      <c r="Y2390" t="s">
        <v>244</v>
      </c>
      <c r="AA2390">
        <v>187</v>
      </c>
      <c r="AB2390" t="s">
        <v>7528</v>
      </c>
      <c r="AC2390" t="s">
        <v>7527</v>
      </c>
      <c r="AD2390">
        <v>5</v>
      </c>
      <c r="AE2390">
        <v>711378.07</v>
      </c>
      <c r="AF2390">
        <v>6171543</v>
      </c>
    </row>
    <row r="2391" spans="1:32" x14ac:dyDescent="0.25">
      <c r="A2391" s="40">
        <v>2389</v>
      </c>
      <c r="B2391" t="s">
        <v>7529</v>
      </c>
      <c r="C2391">
        <v>120</v>
      </c>
      <c r="D2391">
        <v>1972</v>
      </c>
      <c r="E2391">
        <v>1984</v>
      </c>
      <c r="F2391">
        <v>3</v>
      </c>
      <c r="H2391">
        <v>1</v>
      </c>
      <c r="J2391">
        <v>2</v>
      </c>
      <c r="K2391" t="s">
        <v>260</v>
      </c>
      <c r="M2391">
        <v>1</v>
      </c>
      <c r="N2391">
        <v>119</v>
      </c>
      <c r="O2391">
        <v>119</v>
      </c>
      <c r="P2391">
        <v>119</v>
      </c>
      <c r="Q2391">
        <v>0</v>
      </c>
      <c r="R2391">
        <v>0</v>
      </c>
      <c r="S2391" t="s">
        <v>7530</v>
      </c>
      <c r="T2391">
        <v>6710</v>
      </c>
      <c r="U2391" t="s">
        <v>327</v>
      </c>
      <c r="V2391" t="s">
        <v>327</v>
      </c>
      <c r="W2391" t="s">
        <v>869</v>
      </c>
      <c r="X2391">
        <v>2625</v>
      </c>
      <c r="Y2391" t="s">
        <v>244</v>
      </c>
      <c r="AA2391">
        <v>187</v>
      </c>
      <c r="AB2391" t="s">
        <v>7531</v>
      </c>
      <c r="AC2391" t="s">
        <v>7530</v>
      </c>
      <c r="AD2391">
        <v>5</v>
      </c>
      <c r="AE2391">
        <v>711123.27</v>
      </c>
      <c r="AF2391">
        <v>6171478.3200000003</v>
      </c>
    </row>
    <row r="2392" spans="1:32" x14ac:dyDescent="0.25">
      <c r="A2392" s="40">
        <v>2390</v>
      </c>
      <c r="B2392" t="s">
        <v>7532</v>
      </c>
      <c r="C2392">
        <v>130</v>
      </c>
      <c r="D2392">
        <v>1977</v>
      </c>
      <c r="E2392">
        <v>0</v>
      </c>
      <c r="F2392">
        <v>1</v>
      </c>
      <c r="H2392">
        <v>5</v>
      </c>
      <c r="J2392">
        <v>1</v>
      </c>
      <c r="K2392" t="s">
        <v>240</v>
      </c>
      <c r="L2392">
        <v>0</v>
      </c>
      <c r="M2392">
        <v>1</v>
      </c>
      <c r="N2392">
        <v>103</v>
      </c>
      <c r="O2392">
        <v>103</v>
      </c>
      <c r="P2392">
        <v>103</v>
      </c>
      <c r="Q2392">
        <v>0</v>
      </c>
      <c r="R2392">
        <v>0</v>
      </c>
      <c r="S2392" t="s">
        <v>7533</v>
      </c>
      <c r="T2392">
        <v>2556</v>
      </c>
      <c r="U2392" t="s">
        <v>317</v>
      </c>
      <c r="V2392" t="s">
        <v>317</v>
      </c>
      <c r="W2392" t="s">
        <v>1979</v>
      </c>
      <c r="X2392">
        <v>2625</v>
      </c>
      <c r="Y2392" t="s">
        <v>244</v>
      </c>
      <c r="AA2392">
        <v>187</v>
      </c>
      <c r="AB2392" t="s">
        <v>7534</v>
      </c>
      <c r="AC2392" t="s">
        <v>7533</v>
      </c>
      <c r="AD2392">
        <v>5</v>
      </c>
      <c r="AE2392">
        <v>711870.68</v>
      </c>
      <c r="AF2392">
        <v>6172358.0300000003</v>
      </c>
    </row>
    <row r="2393" spans="1:32" x14ac:dyDescent="0.25">
      <c r="A2393" s="40">
        <v>2391</v>
      </c>
      <c r="B2393" t="s">
        <v>7535</v>
      </c>
      <c r="C2393">
        <v>120</v>
      </c>
      <c r="D2393">
        <v>1969</v>
      </c>
      <c r="E2393">
        <v>1985</v>
      </c>
      <c r="F2393">
        <v>4</v>
      </c>
      <c r="H2393">
        <v>1</v>
      </c>
      <c r="J2393">
        <v>7</v>
      </c>
      <c r="K2393" t="s">
        <v>253</v>
      </c>
      <c r="M2393">
        <v>1</v>
      </c>
      <c r="N2393">
        <v>156</v>
      </c>
      <c r="O2393">
        <v>156</v>
      </c>
      <c r="P2393">
        <v>135</v>
      </c>
      <c r="Q2393">
        <v>0</v>
      </c>
      <c r="R2393">
        <v>0</v>
      </c>
      <c r="S2393" t="s">
        <v>7536</v>
      </c>
      <c r="T2393">
        <v>3089</v>
      </c>
      <c r="U2393" t="s">
        <v>5469</v>
      </c>
      <c r="V2393" t="s">
        <v>5469</v>
      </c>
      <c r="W2393" t="s">
        <v>938</v>
      </c>
      <c r="X2393">
        <v>2665</v>
      </c>
      <c r="Y2393" t="s">
        <v>257</v>
      </c>
      <c r="AA2393">
        <v>187</v>
      </c>
      <c r="AB2393" t="s">
        <v>7537</v>
      </c>
      <c r="AC2393" t="s">
        <v>7536</v>
      </c>
      <c r="AD2393">
        <v>5</v>
      </c>
      <c r="AE2393">
        <v>714099.87</v>
      </c>
      <c r="AF2393">
        <v>6168906.4500000002</v>
      </c>
    </row>
    <row r="2394" spans="1:32" x14ac:dyDescent="0.25">
      <c r="A2394" s="40">
        <v>2392</v>
      </c>
      <c r="B2394" t="s">
        <v>7538</v>
      </c>
      <c r="C2394">
        <v>120</v>
      </c>
      <c r="D2394">
        <v>1961</v>
      </c>
      <c r="E2394">
        <v>1982</v>
      </c>
      <c r="F2394">
        <v>3</v>
      </c>
      <c r="H2394">
        <v>2</v>
      </c>
      <c r="J2394">
        <v>2</v>
      </c>
      <c r="K2394" t="s">
        <v>260</v>
      </c>
      <c r="M2394">
        <v>1</v>
      </c>
      <c r="N2394">
        <v>131</v>
      </c>
      <c r="O2394">
        <v>131</v>
      </c>
      <c r="P2394">
        <v>108</v>
      </c>
      <c r="Q2394">
        <v>0</v>
      </c>
      <c r="R2394">
        <v>0</v>
      </c>
      <c r="S2394" t="s">
        <v>7539</v>
      </c>
      <c r="T2394">
        <v>4793</v>
      </c>
      <c r="U2394" t="s">
        <v>6284</v>
      </c>
      <c r="V2394" t="s">
        <v>6284</v>
      </c>
      <c r="W2394" t="s">
        <v>573</v>
      </c>
      <c r="X2394">
        <v>2665</v>
      </c>
      <c r="Y2394" t="s">
        <v>257</v>
      </c>
      <c r="AA2394">
        <v>187</v>
      </c>
      <c r="AB2394" t="s">
        <v>7540</v>
      </c>
      <c r="AC2394" t="s">
        <v>7539</v>
      </c>
      <c r="AD2394">
        <v>5</v>
      </c>
      <c r="AE2394">
        <v>712279.51</v>
      </c>
      <c r="AF2394">
        <v>6169201.8300000001</v>
      </c>
    </row>
    <row r="2395" spans="1:32" x14ac:dyDescent="0.25">
      <c r="A2395" s="40">
        <v>2393</v>
      </c>
      <c r="B2395" t="s">
        <v>7541</v>
      </c>
      <c r="C2395">
        <v>120</v>
      </c>
      <c r="D2395">
        <v>1972</v>
      </c>
      <c r="E2395">
        <v>0</v>
      </c>
      <c r="F2395">
        <v>3</v>
      </c>
      <c r="H2395">
        <v>1</v>
      </c>
      <c r="J2395">
        <v>2</v>
      </c>
      <c r="K2395" t="s">
        <v>260</v>
      </c>
      <c r="L2395">
        <v>2</v>
      </c>
      <c r="M2395">
        <v>1</v>
      </c>
      <c r="N2395">
        <v>119</v>
      </c>
      <c r="O2395">
        <v>119</v>
      </c>
      <c r="P2395">
        <v>119</v>
      </c>
      <c r="Q2395">
        <v>0</v>
      </c>
      <c r="R2395">
        <v>0</v>
      </c>
      <c r="S2395" t="s">
        <v>7542</v>
      </c>
      <c r="T2395">
        <v>6710</v>
      </c>
      <c r="U2395" t="s">
        <v>327</v>
      </c>
      <c r="V2395" t="s">
        <v>327</v>
      </c>
      <c r="W2395" t="s">
        <v>356</v>
      </c>
      <c r="X2395">
        <v>2625</v>
      </c>
      <c r="Y2395" t="s">
        <v>244</v>
      </c>
      <c r="AA2395">
        <v>187</v>
      </c>
      <c r="AB2395" t="s">
        <v>7543</v>
      </c>
      <c r="AC2395" t="s">
        <v>7542</v>
      </c>
      <c r="AD2395">
        <v>5</v>
      </c>
      <c r="AE2395">
        <v>711154.63</v>
      </c>
      <c r="AF2395">
        <v>6171593.9400000004</v>
      </c>
    </row>
    <row r="2396" spans="1:32" x14ac:dyDescent="0.25">
      <c r="A2396" s="40">
        <v>2394</v>
      </c>
      <c r="B2396" t="s">
        <v>7544</v>
      </c>
      <c r="C2396">
        <v>140</v>
      </c>
      <c r="D2396">
        <v>2012</v>
      </c>
      <c r="E2396">
        <v>0</v>
      </c>
      <c r="F2396">
        <v>2</v>
      </c>
      <c r="H2396">
        <v>6</v>
      </c>
      <c r="J2396">
        <v>1</v>
      </c>
      <c r="K2396" t="s">
        <v>240</v>
      </c>
      <c r="L2396">
        <v>90</v>
      </c>
      <c r="M2396">
        <v>6</v>
      </c>
      <c r="N2396">
        <v>440</v>
      </c>
      <c r="O2396">
        <v>2640</v>
      </c>
      <c r="P2396">
        <v>2640</v>
      </c>
      <c r="Q2396">
        <v>0</v>
      </c>
      <c r="R2396">
        <v>0</v>
      </c>
      <c r="S2396" t="s">
        <v>7545</v>
      </c>
      <c r="T2396">
        <v>5450</v>
      </c>
      <c r="U2396" t="s">
        <v>999</v>
      </c>
      <c r="V2396" t="s">
        <v>999</v>
      </c>
      <c r="W2396" t="s">
        <v>393</v>
      </c>
      <c r="X2396">
        <v>2665</v>
      </c>
      <c r="Y2396" t="s">
        <v>257</v>
      </c>
      <c r="AA2396">
        <v>187</v>
      </c>
      <c r="AB2396" t="s">
        <v>7546</v>
      </c>
      <c r="AC2396" t="s">
        <v>7545</v>
      </c>
      <c r="AD2396">
        <v>5</v>
      </c>
      <c r="AE2396">
        <v>712540.56</v>
      </c>
      <c r="AF2396">
        <v>6169377.96</v>
      </c>
    </row>
    <row r="2397" spans="1:32" x14ac:dyDescent="0.25">
      <c r="A2397" s="40">
        <v>2395</v>
      </c>
      <c r="B2397" t="s">
        <v>7547</v>
      </c>
      <c r="C2397">
        <v>120</v>
      </c>
      <c r="D2397">
        <v>1991</v>
      </c>
      <c r="E2397">
        <v>0</v>
      </c>
      <c r="F2397">
        <v>4</v>
      </c>
      <c r="H2397">
        <v>1</v>
      </c>
      <c r="J2397">
        <v>7</v>
      </c>
      <c r="K2397" t="s">
        <v>253</v>
      </c>
      <c r="L2397">
        <v>1</v>
      </c>
      <c r="M2397">
        <v>1</v>
      </c>
      <c r="N2397">
        <v>145</v>
      </c>
      <c r="O2397">
        <v>145</v>
      </c>
      <c r="P2397">
        <v>145</v>
      </c>
      <c r="Q2397">
        <v>0</v>
      </c>
      <c r="R2397">
        <v>0</v>
      </c>
      <c r="S2397" t="s">
        <v>7548</v>
      </c>
      <c r="T2397">
        <v>7562</v>
      </c>
      <c r="U2397" t="s">
        <v>6710</v>
      </c>
      <c r="V2397" t="s">
        <v>6710</v>
      </c>
      <c r="W2397" t="s">
        <v>569</v>
      </c>
      <c r="X2397">
        <v>2665</v>
      </c>
      <c r="Y2397" t="s">
        <v>257</v>
      </c>
      <c r="AA2397">
        <v>187</v>
      </c>
      <c r="AB2397" t="s">
        <v>7549</v>
      </c>
      <c r="AC2397" t="s">
        <v>7548</v>
      </c>
      <c r="AD2397">
        <v>5</v>
      </c>
      <c r="AE2397">
        <v>713444.59</v>
      </c>
      <c r="AF2397">
        <v>6168653.0800000001</v>
      </c>
    </row>
    <row r="2398" spans="1:32" x14ac:dyDescent="0.25">
      <c r="A2398" s="40">
        <v>2396</v>
      </c>
      <c r="B2398" t="s">
        <v>7550</v>
      </c>
      <c r="C2398">
        <v>120</v>
      </c>
      <c r="D2398">
        <v>1958</v>
      </c>
      <c r="E2398">
        <v>0</v>
      </c>
      <c r="F2398">
        <v>90</v>
      </c>
      <c r="H2398">
        <v>1</v>
      </c>
      <c r="J2398">
        <v>2</v>
      </c>
      <c r="K2398" t="s">
        <v>260</v>
      </c>
      <c r="L2398">
        <v>2</v>
      </c>
      <c r="M2398">
        <v>1</v>
      </c>
      <c r="N2398">
        <v>118</v>
      </c>
      <c r="O2398">
        <v>118</v>
      </c>
      <c r="P2398">
        <v>118</v>
      </c>
      <c r="Q2398">
        <v>0</v>
      </c>
      <c r="R2398">
        <v>0</v>
      </c>
      <c r="S2398" t="s">
        <v>7551</v>
      </c>
      <c r="T2398">
        <v>1750</v>
      </c>
      <c r="U2398" t="s">
        <v>6098</v>
      </c>
      <c r="V2398" t="s">
        <v>6098</v>
      </c>
      <c r="W2398" t="s">
        <v>337</v>
      </c>
      <c r="X2398">
        <v>2665</v>
      </c>
      <c r="Y2398" t="s">
        <v>257</v>
      </c>
      <c r="AA2398">
        <v>187</v>
      </c>
      <c r="AB2398" t="s">
        <v>7552</v>
      </c>
      <c r="AC2398" t="s">
        <v>7551</v>
      </c>
      <c r="AD2398">
        <v>5</v>
      </c>
      <c r="AE2398">
        <v>714238.45</v>
      </c>
      <c r="AF2398">
        <v>6168873.3799999999</v>
      </c>
    </row>
    <row r="2399" spans="1:32" x14ac:dyDescent="0.25">
      <c r="A2399" s="40">
        <v>2397</v>
      </c>
      <c r="B2399" t="s">
        <v>7553</v>
      </c>
      <c r="C2399">
        <v>120</v>
      </c>
      <c r="D2399">
        <v>1979</v>
      </c>
      <c r="E2399">
        <v>0</v>
      </c>
      <c r="F2399">
        <v>3</v>
      </c>
      <c r="H2399">
        <v>1</v>
      </c>
      <c r="J2399">
        <v>2</v>
      </c>
      <c r="K2399" t="s">
        <v>260</v>
      </c>
      <c r="L2399">
        <v>2</v>
      </c>
      <c r="M2399">
        <v>1</v>
      </c>
      <c r="N2399">
        <v>133</v>
      </c>
      <c r="O2399">
        <v>133</v>
      </c>
      <c r="P2399">
        <v>133</v>
      </c>
      <c r="Q2399">
        <v>0</v>
      </c>
      <c r="R2399">
        <v>0</v>
      </c>
      <c r="S2399" t="s">
        <v>7554</v>
      </c>
      <c r="T2399">
        <v>8628</v>
      </c>
      <c r="U2399" t="s">
        <v>5882</v>
      </c>
      <c r="V2399" t="s">
        <v>5882</v>
      </c>
      <c r="W2399" t="s">
        <v>281</v>
      </c>
      <c r="X2399">
        <v>2665</v>
      </c>
      <c r="Y2399" t="s">
        <v>257</v>
      </c>
      <c r="AA2399">
        <v>187</v>
      </c>
      <c r="AB2399" t="s">
        <v>7555</v>
      </c>
      <c r="AC2399" t="s">
        <v>7554</v>
      </c>
      <c r="AD2399">
        <v>5</v>
      </c>
      <c r="AE2399">
        <v>713266.12</v>
      </c>
      <c r="AF2399">
        <v>6168536.1399999997</v>
      </c>
    </row>
    <row r="2400" spans="1:32" x14ac:dyDescent="0.25">
      <c r="A2400" s="40">
        <v>2398</v>
      </c>
      <c r="B2400" t="s">
        <v>7556</v>
      </c>
      <c r="C2400">
        <v>130</v>
      </c>
      <c r="D2400">
        <v>1978</v>
      </c>
      <c r="E2400">
        <v>0</v>
      </c>
      <c r="F2400">
        <v>4</v>
      </c>
      <c r="H2400">
        <v>1</v>
      </c>
      <c r="J2400">
        <v>1</v>
      </c>
      <c r="K2400" t="s">
        <v>240</v>
      </c>
      <c r="M2400">
        <v>1</v>
      </c>
      <c r="N2400">
        <v>63</v>
      </c>
      <c r="O2400">
        <v>63</v>
      </c>
      <c r="P2400">
        <v>112</v>
      </c>
      <c r="Q2400">
        <v>0</v>
      </c>
      <c r="R2400">
        <v>0</v>
      </c>
      <c r="S2400" t="s">
        <v>7557</v>
      </c>
      <c r="T2400">
        <v>475</v>
      </c>
      <c r="U2400" t="s">
        <v>6199</v>
      </c>
      <c r="V2400" t="s">
        <v>6199</v>
      </c>
      <c r="W2400" t="s">
        <v>732</v>
      </c>
      <c r="X2400">
        <v>2665</v>
      </c>
      <c r="Y2400" t="s">
        <v>257</v>
      </c>
      <c r="AA2400">
        <v>187</v>
      </c>
      <c r="AB2400" t="s">
        <v>7558</v>
      </c>
      <c r="AC2400" t="s">
        <v>7557</v>
      </c>
      <c r="AD2400">
        <v>5</v>
      </c>
      <c r="AE2400">
        <v>713557.74</v>
      </c>
      <c r="AF2400">
        <v>6169807.9299999997</v>
      </c>
    </row>
    <row r="2401" spans="1:32" x14ac:dyDescent="0.25">
      <c r="A2401" s="40">
        <v>2399</v>
      </c>
      <c r="B2401" t="s">
        <v>7559</v>
      </c>
      <c r="C2401">
        <v>120</v>
      </c>
      <c r="D2401">
        <v>1970</v>
      </c>
      <c r="E2401">
        <v>0</v>
      </c>
      <c r="F2401">
        <v>4</v>
      </c>
      <c r="H2401">
        <v>1</v>
      </c>
      <c r="J2401">
        <v>2</v>
      </c>
      <c r="K2401" t="s">
        <v>260</v>
      </c>
      <c r="L2401">
        <v>2</v>
      </c>
      <c r="M2401">
        <v>1</v>
      </c>
      <c r="N2401">
        <v>166</v>
      </c>
      <c r="O2401">
        <v>166</v>
      </c>
      <c r="P2401">
        <v>143</v>
      </c>
      <c r="Q2401">
        <v>0</v>
      </c>
      <c r="R2401">
        <v>0</v>
      </c>
      <c r="S2401" t="s">
        <v>7560</v>
      </c>
      <c r="T2401">
        <v>7882</v>
      </c>
      <c r="U2401" t="s">
        <v>372</v>
      </c>
      <c r="V2401" t="s">
        <v>372</v>
      </c>
      <c r="W2401" t="s">
        <v>1669</v>
      </c>
      <c r="X2401">
        <v>2625</v>
      </c>
      <c r="Y2401" t="s">
        <v>244</v>
      </c>
      <c r="AA2401">
        <v>187</v>
      </c>
      <c r="AB2401" t="s">
        <v>7561</v>
      </c>
      <c r="AC2401" t="s">
        <v>7560</v>
      </c>
      <c r="AD2401">
        <v>5</v>
      </c>
      <c r="AE2401">
        <v>711909.18</v>
      </c>
      <c r="AF2401">
        <v>6171825.5199999996</v>
      </c>
    </row>
    <row r="2402" spans="1:32" x14ac:dyDescent="0.25">
      <c r="A2402" s="40">
        <v>2400</v>
      </c>
      <c r="B2402" t="s">
        <v>7562</v>
      </c>
      <c r="C2402">
        <v>120</v>
      </c>
      <c r="D2402">
        <v>1954</v>
      </c>
      <c r="E2402">
        <v>1973</v>
      </c>
      <c r="F2402">
        <v>5</v>
      </c>
      <c r="H2402">
        <v>1</v>
      </c>
      <c r="J2402">
        <v>2</v>
      </c>
      <c r="K2402" t="s">
        <v>247</v>
      </c>
      <c r="M2402">
        <v>1</v>
      </c>
      <c r="N2402">
        <v>100</v>
      </c>
      <c r="O2402">
        <v>100</v>
      </c>
      <c r="P2402">
        <v>171</v>
      </c>
      <c r="Q2402">
        <v>0</v>
      </c>
      <c r="R2402">
        <v>0</v>
      </c>
      <c r="S2402" t="s">
        <v>7563</v>
      </c>
      <c r="T2402">
        <v>3941</v>
      </c>
      <c r="U2402" t="s">
        <v>6445</v>
      </c>
      <c r="V2402" t="s">
        <v>6445</v>
      </c>
      <c r="W2402" t="s">
        <v>441</v>
      </c>
      <c r="X2402">
        <v>2665</v>
      </c>
      <c r="Y2402" t="s">
        <v>257</v>
      </c>
      <c r="AA2402">
        <v>187</v>
      </c>
      <c r="AB2402" t="s">
        <v>7564</v>
      </c>
      <c r="AC2402" t="s">
        <v>7563</v>
      </c>
      <c r="AD2402">
        <v>5</v>
      </c>
      <c r="AE2402">
        <v>712967.84</v>
      </c>
      <c r="AF2402">
        <v>6168929.3799999999</v>
      </c>
    </row>
    <row r="2403" spans="1:32" x14ac:dyDescent="0.25">
      <c r="A2403" s="40">
        <v>2401</v>
      </c>
      <c r="B2403" t="s">
        <v>7565</v>
      </c>
      <c r="C2403">
        <v>120</v>
      </c>
      <c r="D2403">
        <v>1970</v>
      </c>
      <c r="E2403">
        <v>1999</v>
      </c>
      <c r="F2403">
        <v>4</v>
      </c>
      <c r="H2403">
        <v>1</v>
      </c>
      <c r="J2403">
        <v>2</v>
      </c>
      <c r="K2403" t="s">
        <v>515</v>
      </c>
      <c r="L2403">
        <v>1</v>
      </c>
      <c r="M2403">
        <v>1</v>
      </c>
      <c r="N2403">
        <v>162</v>
      </c>
      <c r="O2403">
        <v>162</v>
      </c>
      <c r="P2403">
        <v>143</v>
      </c>
      <c r="Q2403">
        <v>0</v>
      </c>
      <c r="R2403">
        <v>0</v>
      </c>
      <c r="S2403" t="s">
        <v>7566</v>
      </c>
      <c r="T2403">
        <v>6178</v>
      </c>
      <c r="U2403" t="s">
        <v>2647</v>
      </c>
      <c r="V2403" t="s">
        <v>2647</v>
      </c>
      <c r="W2403" t="s">
        <v>1049</v>
      </c>
      <c r="X2403">
        <v>2625</v>
      </c>
      <c r="Y2403" t="s">
        <v>244</v>
      </c>
      <c r="AA2403">
        <v>187</v>
      </c>
      <c r="AB2403" t="s">
        <v>7567</v>
      </c>
      <c r="AC2403" t="s">
        <v>7566</v>
      </c>
      <c r="AD2403">
        <v>5</v>
      </c>
      <c r="AE2403">
        <v>711647.46</v>
      </c>
      <c r="AF2403">
        <v>6171785.5899999999</v>
      </c>
    </row>
    <row r="2404" spans="1:32" x14ac:dyDescent="0.25">
      <c r="A2404" s="40">
        <v>2402</v>
      </c>
      <c r="B2404" t="s">
        <v>7568</v>
      </c>
      <c r="C2404">
        <v>130</v>
      </c>
      <c r="D2404">
        <v>1967</v>
      </c>
      <c r="E2404">
        <v>0</v>
      </c>
      <c r="F2404">
        <v>10</v>
      </c>
      <c r="H2404">
        <v>6</v>
      </c>
      <c r="J2404">
        <v>1</v>
      </c>
      <c r="K2404" t="s">
        <v>240</v>
      </c>
      <c r="M2404">
        <v>1</v>
      </c>
      <c r="N2404">
        <v>143</v>
      </c>
      <c r="O2404">
        <v>143</v>
      </c>
      <c r="P2404">
        <v>143</v>
      </c>
      <c r="Q2404">
        <v>0</v>
      </c>
      <c r="R2404">
        <v>0</v>
      </c>
      <c r="S2404" t="s">
        <v>7569</v>
      </c>
      <c r="T2404">
        <v>2449</v>
      </c>
      <c r="U2404" t="s">
        <v>312</v>
      </c>
      <c r="V2404" t="s">
        <v>312</v>
      </c>
      <c r="W2404" t="s">
        <v>1270</v>
      </c>
      <c r="X2404">
        <v>2625</v>
      </c>
      <c r="Y2404" t="s">
        <v>244</v>
      </c>
      <c r="AA2404">
        <v>187</v>
      </c>
      <c r="AB2404" t="s">
        <v>7570</v>
      </c>
      <c r="AC2404" t="s">
        <v>7569</v>
      </c>
      <c r="AD2404">
        <v>5</v>
      </c>
      <c r="AE2404">
        <v>711409.88</v>
      </c>
      <c r="AF2404">
        <v>6171639.9400000004</v>
      </c>
    </row>
    <row r="2405" spans="1:32" x14ac:dyDescent="0.25">
      <c r="A2405" s="40">
        <v>2403</v>
      </c>
      <c r="B2405" t="s">
        <v>7571</v>
      </c>
      <c r="C2405">
        <v>120</v>
      </c>
      <c r="D2405">
        <v>1973</v>
      </c>
      <c r="E2405">
        <v>0</v>
      </c>
      <c r="F2405">
        <v>3</v>
      </c>
      <c r="H2405">
        <v>1</v>
      </c>
      <c r="J2405">
        <v>2</v>
      </c>
      <c r="K2405" t="s">
        <v>260</v>
      </c>
      <c r="M2405">
        <v>1</v>
      </c>
      <c r="N2405">
        <v>109</v>
      </c>
      <c r="O2405">
        <v>109</v>
      </c>
      <c r="P2405">
        <v>109</v>
      </c>
      <c r="Q2405">
        <v>0</v>
      </c>
      <c r="R2405">
        <v>0</v>
      </c>
      <c r="S2405" t="s">
        <v>7572</v>
      </c>
      <c r="T2405">
        <v>6710</v>
      </c>
      <c r="U2405" t="s">
        <v>327</v>
      </c>
      <c r="V2405" t="s">
        <v>327</v>
      </c>
      <c r="W2405" t="s">
        <v>573</v>
      </c>
      <c r="X2405">
        <v>2625</v>
      </c>
      <c r="Y2405" t="s">
        <v>244</v>
      </c>
      <c r="AA2405">
        <v>187</v>
      </c>
      <c r="AB2405" t="s">
        <v>7573</v>
      </c>
      <c r="AC2405" t="s">
        <v>7572</v>
      </c>
      <c r="AD2405">
        <v>5</v>
      </c>
      <c r="AE2405">
        <v>711019.34</v>
      </c>
      <c r="AF2405">
        <v>6171485.75</v>
      </c>
    </row>
    <row r="2406" spans="1:32" x14ac:dyDescent="0.25">
      <c r="A2406" s="40">
        <v>2404</v>
      </c>
      <c r="B2406" t="s">
        <v>7574</v>
      </c>
      <c r="C2406">
        <v>120</v>
      </c>
      <c r="D2406">
        <v>1953</v>
      </c>
      <c r="E2406">
        <v>0</v>
      </c>
      <c r="F2406">
        <v>5</v>
      </c>
      <c r="H2406">
        <v>1</v>
      </c>
      <c r="J2406">
        <v>2</v>
      </c>
      <c r="K2406" t="s">
        <v>413</v>
      </c>
      <c r="M2406">
        <v>1</v>
      </c>
      <c r="N2406">
        <v>78</v>
      </c>
      <c r="O2406">
        <v>78</v>
      </c>
      <c r="P2406">
        <v>129</v>
      </c>
      <c r="Q2406">
        <v>0</v>
      </c>
      <c r="R2406">
        <v>0</v>
      </c>
      <c r="S2406" t="s">
        <v>7575</v>
      </c>
      <c r="T2406">
        <v>1750</v>
      </c>
      <c r="U2406" t="s">
        <v>6098</v>
      </c>
      <c r="V2406" t="s">
        <v>6098</v>
      </c>
      <c r="W2406" t="s">
        <v>1113</v>
      </c>
      <c r="X2406">
        <v>2665</v>
      </c>
      <c r="Y2406" t="s">
        <v>257</v>
      </c>
      <c r="AA2406">
        <v>187</v>
      </c>
      <c r="AB2406" t="s">
        <v>7576</v>
      </c>
      <c r="AC2406" t="s">
        <v>7575</v>
      </c>
      <c r="AD2406">
        <v>5</v>
      </c>
      <c r="AE2406">
        <v>713987.8</v>
      </c>
      <c r="AF2406">
        <v>6168860.2000000002</v>
      </c>
    </row>
    <row r="2407" spans="1:32" x14ac:dyDescent="0.25">
      <c r="A2407" s="40">
        <v>2405</v>
      </c>
      <c r="B2407" t="s">
        <v>7577</v>
      </c>
      <c r="C2407">
        <v>120</v>
      </c>
      <c r="D2407">
        <v>1961</v>
      </c>
      <c r="E2407">
        <v>1976</v>
      </c>
      <c r="F2407">
        <v>3</v>
      </c>
      <c r="H2407">
        <v>2</v>
      </c>
      <c r="J2407">
        <v>2</v>
      </c>
      <c r="K2407" t="s">
        <v>260</v>
      </c>
      <c r="M2407">
        <v>1</v>
      </c>
      <c r="N2407">
        <v>135</v>
      </c>
      <c r="O2407">
        <v>135</v>
      </c>
      <c r="P2407">
        <v>135</v>
      </c>
      <c r="Q2407">
        <v>0</v>
      </c>
      <c r="R2407">
        <v>0</v>
      </c>
      <c r="S2407" t="s">
        <v>7578</v>
      </c>
      <c r="T2407">
        <v>3941</v>
      </c>
      <c r="U2407" t="s">
        <v>6445</v>
      </c>
      <c r="V2407" t="s">
        <v>6445</v>
      </c>
      <c r="W2407" t="s">
        <v>260</v>
      </c>
      <c r="X2407">
        <v>2665</v>
      </c>
      <c r="Y2407" t="s">
        <v>257</v>
      </c>
      <c r="AA2407">
        <v>187</v>
      </c>
      <c r="AB2407" t="s">
        <v>7579</v>
      </c>
      <c r="AC2407" t="s">
        <v>7578</v>
      </c>
      <c r="AD2407">
        <v>5</v>
      </c>
      <c r="AE2407">
        <v>712970.49</v>
      </c>
      <c r="AF2407">
        <v>6168946.0700000003</v>
      </c>
    </row>
    <row r="2408" spans="1:32" x14ac:dyDescent="0.25">
      <c r="A2408" s="40">
        <v>2406</v>
      </c>
      <c r="B2408" t="s">
        <v>7580</v>
      </c>
      <c r="C2408">
        <v>120</v>
      </c>
      <c r="D2408">
        <v>1972</v>
      </c>
      <c r="E2408">
        <v>0</v>
      </c>
      <c r="F2408">
        <v>90</v>
      </c>
      <c r="H2408">
        <v>1</v>
      </c>
      <c r="J2408">
        <v>7</v>
      </c>
      <c r="K2408" t="s">
        <v>253</v>
      </c>
      <c r="M2408">
        <v>1</v>
      </c>
      <c r="N2408">
        <v>136</v>
      </c>
      <c r="O2408">
        <v>136</v>
      </c>
      <c r="P2408">
        <v>136</v>
      </c>
      <c r="Q2408">
        <v>0</v>
      </c>
      <c r="R2408">
        <v>0</v>
      </c>
      <c r="S2408" t="s">
        <v>7581</v>
      </c>
      <c r="T2408">
        <v>5539</v>
      </c>
      <c r="U2408" t="s">
        <v>6009</v>
      </c>
      <c r="V2408" t="s">
        <v>6009</v>
      </c>
      <c r="W2408" t="s">
        <v>1270</v>
      </c>
      <c r="X2408">
        <v>2665</v>
      </c>
      <c r="Y2408" t="s">
        <v>257</v>
      </c>
      <c r="AA2408">
        <v>187</v>
      </c>
      <c r="AB2408" t="s">
        <v>7582</v>
      </c>
      <c r="AC2408" t="s">
        <v>7581</v>
      </c>
      <c r="AD2408">
        <v>5</v>
      </c>
      <c r="AE2408">
        <v>712214.21</v>
      </c>
      <c r="AF2408">
        <v>6169292.5899999999</v>
      </c>
    </row>
    <row r="2409" spans="1:32" x14ac:dyDescent="0.25">
      <c r="A2409" s="40">
        <v>2407</v>
      </c>
      <c r="B2409" t="s">
        <v>7583</v>
      </c>
      <c r="C2409">
        <v>120</v>
      </c>
      <c r="D2409">
        <v>1970</v>
      </c>
      <c r="E2409">
        <v>1985</v>
      </c>
      <c r="F2409">
        <v>4</v>
      </c>
      <c r="H2409">
        <v>1</v>
      </c>
      <c r="J2409">
        <v>2</v>
      </c>
      <c r="K2409" t="s">
        <v>260</v>
      </c>
      <c r="L2409">
        <v>2</v>
      </c>
      <c r="M2409">
        <v>1</v>
      </c>
      <c r="N2409">
        <v>174</v>
      </c>
      <c r="O2409">
        <v>174</v>
      </c>
      <c r="P2409">
        <v>143</v>
      </c>
      <c r="Q2409">
        <v>0</v>
      </c>
      <c r="R2409">
        <v>0</v>
      </c>
      <c r="S2409" t="s">
        <v>7584</v>
      </c>
      <c r="T2409">
        <v>6178</v>
      </c>
      <c r="U2409" t="s">
        <v>2647</v>
      </c>
      <c r="V2409" t="s">
        <v>2647</v>
      </c>
      <c r="W2409" t="s">
        <v>1757</v>
      </c>
      <c r="X2409">
        <v>2625</v>
      </c>
      <c r="Y2409" t="s">
        <v>244</v>
      </c>
      <c r="AA2409">
        <v>187</v>
      </c>
      <c r="AB2409" t="s">
        <v>7585</v>
      </c>
      <c r="AC2409" t="s">
        <v>7584</v>
      </c>
      <c r="AD2409">
        <v>5</v>
      </c>
      <c r="AE2409">
        <v>711646.83</v>
      </c>
      <c r="AF2409">
        <v>6171837.21</v>
      </c>
    </row>
    <row r="2410" spans="1:32" x14ac:dyDescent="0.25">
      <c r="A2410" s="40">
        <v>2408</v>
      </c>
      <c r="B2410" t="s">
        <v>7586</v>
      </c>
      <c r="C2410">
        <v>120</v>
      </c>
      <c r="D2410">
        <v>1957</v>
      </c>
      <c r="E2410">
        <v>2010</v>
      </c>
      <c r="F2410">
        <v>5</v>
      </c>
      <c r="H2410">
        <v>1</v>
      </c>
      <c r="J2410">
        <v>2</v>
      </c>
      <c r="K2410" t="s">
        <v>260</v>
      </c>
      <c r="L2410">
        <v>4</v>
      </c>
      <c r="M2410">
        <v>1</v>
      </c>
      <c r="N2410">
        <v>109</v>
      </c>
      <c r="O2410">
        <v>109</v>
      </c>
      <c r="P2410">
        <v>155</v>
      </c>
      <c r="Q2410">
        <v>0</v>
      </c>
      <c r="R2410">
        <v>0</v>
      </c>
      <c r="S2410" t="s">
        <v>7587</v>
      </c>
      <c r="T2410">
        <v>1750</v>
      </c>
      <c r="U2410" t="s">
        <v>6098</v>
      </c>
      <c r="V2410" t="s">
        <v>6098</v>
      </c>
      <c r="W2410" t="s">
        <v>1053</v>
      </c>
      <c r="X2410">
        <v>2665</v>
      </c>
      <c r="Y2410" t="s">
        <v>257</v>
      </c>
      <c r="AA2410">
        <v>187</v>
      </c>
      <c r="AB2410" t="s">
        <v>7588</v>
      </c>
      <c r="AC2410" t="s">
        <v>7587</v>
      </c>
      <c r="AD2410">
        <v>5</v>
      </c>
      <c r="AE2410">
        <v>713838.47</v>
      </c>
      <c r="AF2410">
        <v>6168867.04</v>
      </c>
    </row>
    <row r="2411" spans="1:32" x14ac:dyDescent="0.25">
      <c r="A2411" s="40">
        <v>2409</v>
      </c>
      <c r="B2411" t="s">
        <v>7589</v>
      </c>
      <c r="C2411">
        <v>120</v>
      </c>
      <c r="D2411">
        <v>2000</v>
      </c>
      <c r="E2411">
        <v>0</v>
      </c>
      <c r="F2411">
        <v>4</v>
      </c>
      <c r="H2411">
        <v>1</v>
      </c>
      <c r="J2411">
        <v>1</v>
      </c>
      <c r="K2411" t="s">
        <v>240</v>
      </c>
      <c r="M2411">
        <v>1</v>
      </c>
      <c r="N2411">
        <v>139</v>
      </c>
      <c r="O2411">
        <v>139</v>
      </c>
      <c r="P2411">
        <v>139</v>
      </c>
      <c r="Q2411">
        <v>0</v>
      </c>
      <c r="R2411">
        <v>0</v>
      </c>
      <c r="S2411" t="s">
        <v>7590</v>
      </c>
      <c r="T2411">
        <v>5600</v>
      </c>
      <c r="U2411" t="s">
        <v>6764</v>
      </c>
      <c r="V2411" t="s">
        <v>6764</v>
      </c>
      <c r="W2411" t="s">
        <v>413</v>
      </c>
      <c r="X2411">
        <v>2625</v>
      </c>
      <c r="Y2411" t="s">
        <v>244</v>
      </c>
      <c r="AA2411">
        <v>187</v>
      </c>
      <c r="AB2411" t="s">
        <v>7591</v>
      </c>
      <c r="AC2411" t="s">
        <v>7590</v>
      </c>
      <c r="AD2411">
        <v>5</v>
      </c>
      <c r="AE2411">
        <v>712061.35</v>
      </c>
      <c r="AF2411">
        <v>6172255.3799999999</v>
      </c>
    </row>
    <row r="2412" spans="1:32" x14ac:dyDescent="0.25">
      <c r="A2412" s="40">
        <v>2410</v>
      </c>
      <c r="B2412" t="s">
        <v>7592</v>
      </c>
      <c r="C2412">
        <v>130</v>
      </c>
      <c r="D2412">
        <v>2004</v>
      </c>
      <c r="E2412">
        <v>0</v>
      </c>
      <c r="F2412">
        <v>4</v>
      </c>
      <c r="H2412">
        <v>1</v>
      </c>
      <c r="J2412">
        <v>2</v>
      </c>
      <c r="K2412" t="s">
        <v>260</v>
      </c>
      <c r="L2412">
        <v>90</v>
      </c>
      <c r="M2412">
        <v>1</v>
      </c>
      <c r="N2412">
        <v>120</v>
      </c>
      <c r="O2412">
        <v>120</v>
      </c>
      <c r="P2412">
        <v>120</v>
      </c>
      <c r="Q2412">
        <v>0</v>
      </c>
      <c r="R2412">
        <v>0</v>
      </c>
      <c r="S2412" t="s">
        <v>7593</v>
      </c>
      <c r="T2412">
        <v>7562</v>
      </c>
      <c r="U2412" t="s">
        <v>6710</v>
      </c>
      <c r="V2412" t="s">
        <v>6710</v>
      </c>
      <c r="W2412" t="s">
        <v>7594</v>
      </c>
      <c r="X2412">
        <v>2665</v>
      </c>
      <c r="Y2412" t="s">
        <v>257</v>
      </c>
      <c r="AA2412">
        <v>187</v>
      </c>
      <c r="AB2412" t="s">
        <v>7595</v>
      </c>
      <c r="AC2412" t="s">
        <v>7593</v>
      </c>
      <c r="AD2412">
        <v>5</v>
      </c>
      <c r="AE2412">
        <v>713389</v>
      </c>
      <c r="AF2412">
        <v>6168776.9299999997</v>
      </c>
    </row>
    <row r="2413" spans="1:32" x14ac:dyDescent="0.25">
      <c r="A2413" s="40">
        <v>2411</v>
      </c>
      <c r="B2413" t="s">
        <v>7596</v>
      </c>
      <c r="C2413">
        <v>120</v>
      </c>
      <c r="D2413">
        <v>1963</v>
      </c>
      <c r="E2413">
        <v>1973</v>
      </c>
      <c r="F2413">
        <v>1</v>
      </c>
      <c r="H2413">
        <v>1</v>
      </c>
      <c r="J2413">
        <v>2</v>
      </c>
      <c r="K2413" t="s">
        <v>247</v>
      </c>
      <c r="L2413">
        <v>2</v>
      </c>
      <c r="M2413">
        <v>1</v>
      </c>
      <c r="N2413">
        <v>148</v>
      </c>
      <c r="O2413">
        <v>148</v>
      </c>
      <c r="P2413">
        <v>148</v>
      </c>
      <c r="Q2413">
        <v>0</v>
      </c>
      <c r="R2413">
        <v>0</v>
      </c>
      <c r="S2413" t="s">
        <v>7597</v>
      </c>
      <c r="T2413">
        <v>3941</v>
      </c>
      <c r="U2413" t="s">
        <v>6445</v>
      </c>
      <c r="V2413" t="s">
        <v>6445</v>
      </c>
      <c r="W2413" t="s">
        <v>281</v>
      </c>
      <c r="X2413">
        <v>2665</v>
      </c>
      <c r="Y2413" t="s">
        <v>257</v>
      </c>
      <c r="AA2413">
        <v>187</v>
      </c>
      <c r="AB2413" t="s">
        <v>7598</v>
      </c>
      <c r="AC2413" t="s">
        <v>7597</v>
      </c>
      <c r="AD2413">
        <v>5</v>
      </c>
      <c r="AE2413">
        <v>712994.6</v>
      </c>
      <c r="AF2413">
        <v>6169066.1600000001</v>
      </c>
    </row>
    <row r="2414" spans="1:32" x14ac:dyDescent="0.25">
      <c r="A2414" s="40">
        <v>2412</v>
      </c>
      <c r="B2414" t="s">
        <v>7599</v>
      </c>
      <c r="C2414">
        <v>130</v>
      </c>
      <c r="D2414">
        <v>1967</v>
      </c>
      <c r="E2414">
        <v>1983</v>
      </c>
      <c r="F2414">
        <v>3</v>
      </c>
      <c r="H2414">
        <v>6</v>
      </c>
      <c r="J2414">
        <v>1</v>
      </c>
      <c r="K2414" t="s">
        <v>240</v>
      </c>
      <c r="M2414">
        <v>1</v>
      </c>
      <c r="N2414">
        <v>124</v>
      </c>
      <c r="O2414">
        <v>124</v>
      </c>
      <c r="P2414">
        <v>124</v>
      </c>
      <c r="Q2414">
        <v>0</v>
      </c>
      <c r="R2414">
        <v>0</v>
      </c>
      <c r="S2414" t="s">
        <v>7600</v>
      </c>
      <c r="T2414">
        <v>2449</v>
      </c>
      <c r="U2414" t="s">
        <v>312</v>
      </c>
      <c r="V2414" t="s">
        <v>312</v>
      </c>
      <c r="W2414" t="s">
        <v>565</v>
      </c>
      <c r="X2414">
        <v>2625</v>
      </c>
      <c r="Y2414" t="s">
        <v>244</v>
      </c>
      <c r="AA2414">
        <v>187</v>
      </c>
      <c r="AB2414" t="s">
        <v>7601</v>
      </c>
      <c r="AC2414" t="s">
        <v>7600</v>
      </c>
      <c r="AD2414">
        <v>5</v>
      </c>
      <c r="AE2414">
        <v>711384.79</v>
      </c>
      <c r="AF2414">
        <v>6171698.1500000004</v>
      </c>
    </row>
    <row r="2415" spans="1:32" x14ac:dyDescent="0.25">
      <c r="A2415" s="40">
        <v>2413</v>
      </c>
      <c r="B2415" t="s">
        <v>7602</v>
      </c>
      <c r="C2415">
        <v>120</v>
      </c>
      <c r="D2415">
        <v>1974</v>
      </c>
      <c r="E2415">
        <v>0</v>
      </c>
      <c r="F2415">
        <v>3</v>
      </c>
      <c r="H2415">
        <v>1</v>
      </c>
      <c r="J2415">
        <v>2</v>
      </c>
      <c r="K2415" t="s">
        <v>260</v>
      </c>
      <c r="M2415">
        <v>1</v>
      </c>
      <c r="N2415">
        <v>133</v>
      </c>
      <c r="O2415">
        <v>133</v>
      </c>
      <c r="P2415">
        <v>109</v>
      </c>
      <c r="Q2415">
        <v>0</v>
      </c>
      <c r="R2415">
        <v>0</v>
      </c>
      <c r="S2415" t="s">
        <v>7603</v>
      </c>
      <c r="T2415">
        <v>6710</v>
      </c>
      <c r="U2415" t="s">
        <v>327</v>
      </c>
      <c r="V2415" t="s">
        <v>327</v>
      </c>
      <c r="W2415" t="s">
        <v>323</v>
      </c>
      <c r="X2415">
        <v>2625</v>
      </c>
      <c r="Y2415" t="s">
        <v>244</v>
      </c>
      <c r="AA2415">
        <v>187</v>
      </c>
      <c r="AB2415" t="s">
        <v>7604</v>
      </c>
      <c r="AC2415" t="s">
        <v>7603</v>
      </c>
      <c r="AD2415">
        <v>5</v>
      </c>
      <c r="AE2415">
        <v>710987.24</v>
      </c>
      <c r="AF2415">
        <v>6171519.3899999997</v>
      </c>
    </row>
    <row r="2416" spans="1:32" x14ac:dyDescent="0.25">
      <c r="A2416" s="40">
        <v>2414</v>
      </c>
      <c r="B2416" t="s">
        <v>7605</v>
      </c>
      <c r="C2416">
        <v>120</v>
      </c>
      <c r="D2416">
        <v>1985</v>
      </c>
      <c r="E2416">
        <v>2014</v>
      </c>
      <c r="F2416">
        <v>4</v>
      </c>
      <c r="H2416">
        <v>1</v>
      </c>
      <c r="J2416">
        <v>2</v>
      </c>
      <c r="K2416" t="s">
        <v>260</v>
      </c>
      <c r="L2416">
        <v>1</v>
      </c>
      <c r="M2416">
        <v>1</v>
      </c>
      <c r="N2416">
        <v>146</v>
      </c>
      <c r="O2416">
        <v>146</v>
      </c>
      <c r="P2416">
        <v>146</v>
      </c>
      <c r="Q2416">
        <v>0</v>
      </c>
      <c r="R2416">
        <v>0</v>
      </c>
      <c r="S2416" t="s">
        <v>7606</v>
      </c>
      <c r="T2416">
        <v>7562</v>
      </c>
      <c r="U2416" t="s">
        <v>6710</v>
      </c>
      <c r="V2416" t="s">
        <v>6710</v>
      </c>
      <c r="W2416" t="s">
        <v>337</v>
      </c>
      <c r="X2416">
        <v>2665</v>
      </c>
      <c r="Y2416" t="s">
        <v>257</v>
      </c>
      <c r="AA2416">
        <v>187</v>
      </c>
      <c r="AB2416" t="s">
        <v>7607</v>
      </c>
      <c r="AC2416" t="s">
        <v>7606</v>
      </c>
      <c r="AD2416">
        <v>5</v>
      </c>
      <c r="AE2416">
        <v>713454.8</v>
      </c>
      <c r="AF2416">
        <v>6168613.4500000002</v>
      </c>
    </row>
    <row r="2417" spans="1:32" x14ac:dyDescent="0.25">
      <c r="A2417" s="40">
        <v>2415</v>
      </c>
      <c r="B2417" t="s">
        <v>7608</v>
      </c>
      <c r="C2417">
        <v>120</v>
      </c>
      <c r="D2417">
        <v>1960</v>
      </c>
      <c r="E2417">
        <v>1996</v>
      </c>
      <c r="F2417">
        <v>5</v>
      </c>
      <c r="H2417">
        <v>2</v>
      </c>
      <c r="J2417">
        <v>2</v>
      </c>
      <c r="K2417" t="s">
        <v>260</v>
      </c>
      <c r="L2417">
        <v>2</v>
      </c>
      <c r="M2417">
        <v>1</v>
      </c>
      <c r="N2417">
        <v>126</v>
      </c>
      <c r="O2417">
        <v>126</v>
      </c>
      <c r="P2417">
        <v>150</v>
      </c>
      <c r="Q2417">
        <v>0</v>
      </c>
      <c r="R2417">
        <v>0</v>
      </c>
      <c r="S2417" t="s">
        <v>7609</v>
      </c>
      <c r="T2417">
        <v>9693</v>
      </c>
      <c r="U2417" t="s">
        <v>7610</v>
      </c>
      <c r="V2417" t="s">
        <v>7610</v>
      </c>
      <c r="W2417" t="s">
        <v>413</v>
      </c>
      <c r="X2417">
        <v>2665</v>
      </c>
      <c r="Y2417" t="s">
        <v>257</v>
      </c>
      <c r="AA2417">
        <v>187</v>
      </c>
      <c r="AB2417" t="s">
        <v>7611</v>
      </c>
      <c r="AC2417" t="s">
        <v>7609</v>
      </c>
      <c r="AD2417">
        <v>5</v>
      </c>
      <c r="AE2417">
        <v>712825.45</v>
      </c>
      <c r="AF2417">
        <v>6169163.4400000004</v>
      </c>
    </row>
    <row r="2418" spans="1:32" x14ac:dyDescent="0.25">
      <c r="A2418" s="40">
        <v>2416</v>
      </c>
      <c r="B2418" t="s">
        <v>7612</v>
      </c>
      <c r="C2418">
        <v>130</v>
      </c>
      <c r="D2418">
        <v>1967</v>
      </c>
      <c r="E2418">
        <v>1983</v>
      </c>
      <c r="F2418">
        <v>3</v>
      </c>
      <c r="H2418">
        <v>6</v>
      </c>
      <c r="J2418">
        <v>1</v>
      </c>
      <c r="K2418" t="s">
        <v>240</v>
      </c>
      <c r="M2418">
        <v>1</v>
      </c>
      <c r="N2418">
        <v>107</v>
      </c>
      <c r="O2418">
        <v>107</v>
      </c>
      <c r="P2418">
        <v>107</v>
      </c>
      <c r="Q2418">
        <v>0</v>
      </c>
      <c r="R2418">
        <v>0</v>
      </c>
      <c r="S2418" t="s">
        <v>7613</v>
      </c>
      <c r="T2418">
        <v>2449</v>
      </c>
      <c r="U2418" t="s">
        <v>312</v>
      </c>
      <c r="V2418" t="s">
        <v>312</v>
      </c>
      <c r="W2418" t="s">
        <v>268</v>
      </c>
      <c r="X2418">
        <v>2625</v>
      </c>
      <c r="Y2418" t="s">
        <v>244</v>
      </c>
      <c r="AA2418">
        <v>187</v>
      </c>
      <c r="AB2418" t="s">
        <v>7614</v>
      </c>
      <c r="AC2418" t="s">
        <v>7613</v>
      </c>
      <c r="AD2418">
        <v>5</v>
      </c>
      <c r="AE2418">
        <v>711415.54</v>
      </c>
      <c r="AF2418">
        <v>6171609.9100000001</v>
      </c>
    </row>
    <row r="2419" spans="1:32" x14ac:dyDescent="0.25">
      <c r="A2419" s="40">
        <v>2417</v>
      </c>
      <c r="B2419" t="s">
        <v>7615</v>
      </c>
      <c r="C2419">
        <v>120</v>
      </c>
      <c r="D2419">
        <v>1973</v>
      </c>
      <c r="E2419">
        <v>0</v>
      </c>
      <c r="F2419">
        <v>10</v>
      </c>
      <c r="H2419">
        <v>1</v>
      </c>
      <c r="J2419">
        <v>2</v>
      </c>
      <c r="K2419" t="s">
        <v>260</v>
      </c>
      <c r="M2419">
        <v>1</v>
      </c>
      <c r="N2419">
        <v>109</v>
      </c>
      <c r="O2419">
        <v>109</v>
      </c>
      <c r="P2419">
        <v>109</v>
      </c>
      <c r="Q2419">
        <v>0</v>
      </c>
      <c r="R2419">
        <v>0</v>
      </c>
      <c r="S2419" t="s">
        <v>7616</v>
      </c>
      <c r="T2419">
        <v>6710</v>
      </c>
      <c r="U2419" t="s">
        <v>327</v>
      </c>
      <c r="V2419" t="s">
        <v>327</v>
      </c>
      <c r="W2419" t="s">
        <v>393</v>
      </c>
      <c r="X2419">
        <v>2625</v>
      </c>
      <c r="Y2419" t="s">
        <v>244</v>
      </c>
      <c r="AA2419">
        <v>187</v>
      </c>
      <c r="AB2419" t="s">
        <v>7617</v>
      </c>
      <c r="AC2419" t="s">
        <v>7616</v>
      </c>
      <c r="AD2419">
        <v>5</v>
      </c>
      <c r="AE2419">
        <v>711045.81</v>
      </c>
      <c r="AF2419">
        <v>6171463.8399999999</v>
      </c>
    </row>
    <row r="2420" spans="1:32" x14ac:dyDescent="0.25">
      <c r="A2420" s="40">
        <v>2418</v>
      </c>
      <c r="B2420" t="s">
        <v>7618</v>
      </c>
      <c r="C2420">
        <v>120</v>
      </c>
      <c r="D2420">
        <v>1970</v>
      </c>
      <c r="E2420">
        <v>0</v>
      </c>
      <c r="F2420">
        <v>90</v>
      </c>
      <c r="H2420">
        <v>2</v>
      </c>
      <c r="J2420">
        <v>2</v>
      </c>
      <c r="K2420" t="s">
        <v>260</v>
      </c>
      <c r="L2420">
        <v>90</v>
      </c>
      <c r="M2420">
        <v>1</v>
      </c>
      <c r="N2420">
        <v>145</v>
      </c>
      <c r="O2420">
        <v>145</v>
      </c>
      <c r="P2420">
        <v>145</v>
      </c>
      <c r="Q2420">
        <v>0</v>
      </c>
      <c r="R2420">
        <v>0</v>
      </c>
      <c r="S2420" t="s">
        <v>7619</v>
      </c>
      <c r="T2420">
        <v>3941</v>
      </c>
      <c r="U2420" t="s">
        <v>6445</v>
      </c>
      <c r="V2420" t="s">
        <v>6445</v>
      </c>
      <c r="W2420" t="s">
        <v>408</v>
      </c>
      <c r="X2420">
        <v>2665</v>
      </c>
      <c r="Y2420" t="s">
        <v>257</v>
      </c>
      <c r="AA2420">
        <v>187</v>
      </c>
      <c r="AB2420" t="s">
        <v>7620</v>
      </c>
      <c r="AC2420" t="s">
        <v>7619</v>
      </c>
      <c r="AD2420">
        <v>5</v>
      </c>
      <c r="AE2420">
        <v>712985.23</v>
      </c>
      <c r="AF2420">
        <v>6169009.4199999999</v>
      </c>
    </row>
    <row r="2421" spans="1:32" x14ac:dyDescent="0.25">
      <c r="A2421" s="40">
        <v>2419</v>
      </c>
      <c r="B2421" t="s">
        <v>7621</v>
      </c>
      <c r="C2421">
        <v>120</v>
      </c>
      <c r="D2421">
        <v>1959</v>
      </c>
      <c r="E2421">
        <v>0</v>
      </c>
      <c r="F2421">
        <v>3</v>
      </c>
      <c r="H2421">
        <v>2</v>
      </c>
      <c r="J2421">
        <v>2</v>
      </c>
      <c r="K2421" t="s">
        <v>260</v>
      </c>
      <c r="M2421">
        <v>1</v>
      </c>
      <c r="N2421">
        <v>87</v>
      </c>
      <c r="O2421">
        <v>87</v>
      </c>
      <c r="P2421">
        <v>87</v>
      </c>
      <c r="Q2421">
        <v>0</v>
      </c>
      <c r="R2421">
        <v>0</v>
      </c>
      <c r="S2421" t="s">
        <v>7622</v>
      </c>
      <c r="T2421">
        <v>5539</v>
      </c>
      <c r="U2421" t="s">
        <v>6009</v>
      </c>
      <c r="V2421" t="s">
        <v>6009</v>
      </c>
      <c r="W2421" t="s">
        <v>356</v>
      </c>
      <c r="X2421">
        <v>2665</v>
      </c>
      <c r="Y2421" t="s">
        <v>257</v>
      </c>
      <c r="AA2421">
        <v>187</v>
      </c>
      <c r="AB2421" t="s">
        <v>7623</v>
      </c>
      <c r="AC2421" t="s">
        <v>7622</v>
      </c>
      <c r="AD2421">
        <v>5</v>
      </c>
      <c r="AE2421">
        <v>712131.56</v>
      </c>
      <c r="AF2421">
        <v>6169309.7199999997</v>
      </c>
    </row>
    <row r="2422" spans="1:32" x14ac:dyDescent="0.25">
      <c r="A2422" s="40">
        <v>2420</v>
      </c>
      <c r="B2422" t="s">
        <v>7624</v>
      </c>
      <c r="C2422">
        <v>120</v>
      </c>
      <c r="D2422">
        <v>1970</v>
      </c>
      <c r="E2422">
        <v>0</v>
      </c>
      <c r="F2422">
        <v>4</v>
      </c>
      <c r="H2422">
        <v>1</v>
      </c>
      <c r="J2422">
        <v>2</v>
      </c>
      <c r="K2422" t="s">
        <v>260</v>
      </c>
      <c r="M2422">
        <v>1</v>
      </c>
      <c r="N2422">
        <v>143</v>
      </c>
      <c r="O2422">
        <v>143</v>
      </c>
      <c r="P2422">
        <v>143</v>
      </c>
      <c r="Q2422">
        <v>0</v>
      </c>
      <c r="R2422">
        <v>0</v>
      </c>
      <c r="S2422" t="s">
        <v>7625</v>
      </c>
      <c r="T2422">
        <v>6178</v>
      </c>
      <c r="U2422" t="s">
        <v>2647</v>
      </c>
      <c r="V2422" t="s">
        <v>2647</v>
      </c>
      <c r="W2422" t="s">
        <v>5922</v>
      </c>
      <c r="X2422">
        <v>2625</v>
      </c>
      <c r="Y2422" t="s">
        <v>244</v>
      </c>
      <c r="AA2422">
        <v>187</v>
      </c>
      <c r="AB2422" t="s">
        <v>7626</v>
      </c>
      <c r="AC2422" t="s">
        <v>7625</v>
      </c>
      <c r="AD2422">
        <v>5</v>
      </c>
      <c r="AE2422">
        <v>711705.97</v>
      </c>
      <c r="AF2422">
        <v>6171845.9299999997</v>
      </c>
    </row>
    <row r="2423" spans="1:32" x14ac:dyDescent="0.25">
      <c r="A2423" s="40">
        <v>2421</v>
      </c>
      <c r="B2423" t="s">
        <v>7627</v>
      </c>
      <c r="C2423">
        <v>130</v>
      </c>
      <c r="D2423">
        <v>1976</v>
      </c>
      <c r="E2423">
        <v>0</v>
      </c>
      <c r="F2423">
        <v>1</v>
      </c>
      <c r="H2423">
        <v>5</v>
      </c>
      <c r="J2423">
        <v>1</v>
      </c>
      <c r="K2423" t="s">
        <v>240</v>
      </c>
      <c r="L2423">
        <v>0</v>
      </c>
      <c r="M2423">
        <v>1</v>
      </c>
      <c r="N2423">
        <v>75</v>
      </c>
      <c r="O2423">
        <v>75</v>
      </c>
      <c r="P2423">
        <v>125</v>
      </c>
      <c r="Q2423">
        <v>0</v>
      </c>
      <c r="R2423">
        <v>0</v>
      </c>
      <c r="S2423" t="s">
        <v>7628</v>
      </c>
      <c r="T2423">
        <v>2556</v>
      </c>
      <c r="U2423" t="s">
        <v>317</v>
      </c>
      <c r="V2423" t="s">
        <v>317</v>
      </c>
      <c r="W2423" t="s">
        <v>550</v>
      </c>
      <c r="X2423">
        <v>2625</v>
      </c>
      <c r="Y2423" t="s">
        <v>244</v>
      </c>
      <c r="AA2423">
        <v>187</v>
      </c>
      <c r="AB2423" t="s">
        <v>7629</v>
      </c>
      <c r="AC2423" t="s">
        <v>7628</v>
      </c>
      <c r="AD2423">
        <v>5</v>
      </c>
      <c r="AE2423">
        <v>711821.53</v>
      </c>
      <c r="AF2423">
        <v>6172409.0700000003</v>
      </c>
    </row>
    <row r="2424" spans="1:32" x14ac:dyDescent="0.25">
      <c r="A2424" s="40">
        <v>2422</v>
      </c>
      <c r="B2424" t="s">
        <v>7630</v>
      </c>
      <c r="C2424">
        <v>120</v>
      </c>
      <c r="D2424">
        <v>1965</v>
      </c>
      <c r="E2424">
        <v>1972</v>
      </c>
      <c r="F2424">
        <v>3</v>
      </c>
      <c r="H2424">
        <v>1</v>
      </c>
      <c r="J2424">
        <v>2</v>
      </c>
      <c r="K2424" t="s">
        <v>247</v>
      </c>
      <c r="M2424">
        <v>1</v>
      </c>
      <c r="N2424">
        <v>143</v>
      </c>
      <c r="O2424">
        <v>143</v>
      </c>
      <c r="P2424">
        <v>143</v>
      </c>
      <c r="Q2424">
        <v>0</v>
      </c>
      <c r="R2424">
        <v>0</v>
      </c>
      <c r="S2424" t="s">
        <v>7631</v>
      </c>
      <c r="T2424">
        <v>3089</v>
      </c>
      <c r="U2424" t="s">
        <v>5469</v>
      </c>
      <c r="V2424" t="s">
        <v>5469</v>
      </c>
      <c r="W2424" t="s">
        <v>945</v>
      </c>
      <c r="X2424">
        <v>2665</v>
      </c>
      <c r="Y2424" t="s">
        <v>257</v>
      </c>
      <c r="AA2424">
        <v>187</v>
      </c>
      <c r="AB2424" t="s">
        <v>7632</v>
      </c>
      <c r="AC2424" t="s">
        <v>7631</v>
      </c>
      <c r="AD2424">
        <v>5</v>
      </c>
      <c r="AE2424">
        <v>714218.33</v>
      </c>
      <c r="AF2424">
        <v>6168919.1100000003</v>
      </c>
    </row>
    <row r="2425" spans="1:32" x14ac:dyDescent="0.25">
      <c r="A2425" s="40">
        <v>2423</v>
      </c>
      <c r="B2425" t="s">
        <v>7633</v>
      </c>
      <c r="C2425">
        <v>120</v>
      </c>
      <c r="D2425">
        <v>1937</v>
      </c>
      <c r="E2425">
        <v>0</v>
      </c>
      <c r="F2425">
        <v>3</v>
      </c>
      <c r="H2425">
        <v>1</v>
      </c>
      <c r="J2425">
        <v>2</v>
      </c>
      <c r="K2425" t="s">
        <v>247</v>
      </c>
      <c r="M2425">
        <v>1</v>
      </c>
      <c r="N2425">
        <v>74</v>
      </c>
      <c r="O2425">
        <v>74</v>
      </c>
      <c r="P2425">
        <v>74</v>
      </c>
      <c r="Q2425">
        <v>0</v>
      </c>
      <c r="R2425">
        <v>0</v>
      </c>
      <c r="S2425" t="s">
        <v>7634</v>
      </c>
      <c r="T2425">
        <v>5006</v>
      </c>
      <c r="U2425" t="s">
        <v>6871</v>
      </c>
      <c r="V2425" t="s">
        <v>6871</v>
      </c>
      <c r="W2425" t="s">
        <v>869</v>
      </c>
      <c r="X2425">
        <v>2665</v>
      </c>
      <c r="Y2425" t="s">
        <v>257</v>
      </c>
      <c r="AA2425">
        <v>187</v>
      </c>
      <c r="AB2425" t="s">
        <v>7635</v>
      </c>
      <c r="AC2425" t="s">
        <v>7634</v>
      </c>
      <c r="AD2425">
        <v>5</v>
      </c>
      <c r="AE2425">
        <v>713959.51</v>
      </c>
      <c r="AF2425">
        <v>6168788.0899999999</v>
      </c>
    </row>
    <row r="2426" spans="1:32" x14ac:dyDescent="0.25">
      <c r="A2426" s="40">
        <v>2424</v>
      </c>
      <c r="B2426" t="s">
        <v>7636</v>
      </c>
      <c r="C2426">
        <v>320</v>
      </c>
      <c r="D2426">
        <v>1960</v>
      </c>
      <c r="E2426">
        <v>0</v>
      </c>
      <c r="F2426">
        <v>3</v>
      </c>
      <c r="H2426">
        <v>2</v>
      </c>
      <c r="J2426">
        <v>2</v>
      </c>
      <c r="K2426" t="s">
        <v>260</v>
      </c>
      <c r="M2426">
        <v>1</v>
      </c>
      <c r="N2426">
        <v>1010</v>
      </c>
      <c r="O2426">
        <v>1010</v>
      </c>
      <c r="P2426">
        <v>0</v>
      </c>
      <c r="Q2426">
        <v>1010</v>
      </c>
      <c r="R2426">
        <v>0</v>
      </c>
      <c r="S2426" t="s">
        <v>6959</v>
      </c>
      <c r="T2426">
        <v>9586</v>
      </c>
      <c r="U2426" t="s">
        <v>6960</v>
      </c>
      <c r="V2426" t="s">
        <v>6960</v>
      </c>
      <c r="W2426" t="s">
        <v>869</v>
      </c>
      <c r="X2426">
        <v>2665</v>
      </c>
      <c r="Y2426" t="s">
        <v>257</v>
      </c>
      <c r="AA2426">
        <v>187</v>
      </c>
      <c r="AB2426" t="s">
        <v>6961</v>
      </c>
      <c r="AC2426" t="s">
        <v>6959</v>
      </c>
      <c r="AD2426">
        <v>5</v>
      </c>
      <c r="AE2426">
        <v>712565.11</v>
      </c>
      <c r="AF2426">
        <v>6169332.4699999997</v>
      </c>
    </row>
    <row r="2427" spans="1:32" x14ac:dyDescent="0.25">
      <c r="A2427" s="40">
        <v>2425</v>
      </c>
      <c r="B2427" t="s">
        <v>7637</v>
      </c>
      <c r="C2427">
        <v>130</v>
      </c>
      <c r="D2427">
        <v>1967</v>
      </c>
      <c r="E2427">
        <v>1985</v>
      </c>
      <c r="F2427">
        <v>3</v>
      </c>
      <c r="H2427">
        <v>6</v>
      </c>
      <c r="J2427">
        <v>1</v>
      </c>
      <c r="K2427" t="s">
        <v>240</v>
      </c>
      <c r="L2427">
        <v>2</v>
      </c>
      <c r="M2427">
        <v>1</v>
      </c>
      <c r="N2427">
        <v>107</v>
      </c>
      <c r="O2427">
        <v>107</v>
      </c>
      <c r="P2427">
        <v>107</v>
      </c>
      <c r="Q2427">
        <v>0</v>
      </c>
      <c r="R2427">
        <v>0</v>
      </c>
      <c r="S2427" t="s">
        <v>7638</v>
      </c>
      <c r="T2427">
        <v>2449</v>
      </c>
      <c r="U2427" t="s">
        <v>312</v>
      </c>
      <c r="V2427" t="s">
        <v>312</v>
      </c>
      <c r="W2427" t="s">
        <v>558</v>
      </c>
      <c r="X2427">
        <v>2625</v>
      </c>
      <c r="Y2427" t="s">
        <v>244</v>
      </c>
      <c r="AA2427">
        <v>187</v>
      </c>
      <c r="AB2427" t="s">
        <v>7639</v>
      </c>
      <c r="AC2427" t="s">
        <v>7638</v>
      </c>
      <c r="AD2427">
        <v>5</v>
      </c>
      <c r="AE2427">
        <v>711391.18</v>
      </c>
      <c r="AF2427">
        <v>6171667.71</v>
      </c>
    </row>
    <row r="2428" spans="1:32" x14ac:dyDescent="0.25">
      <c r="A2428" s="40">
        <v>2426</v>
      </c>
      <c r="B2428" t="s">
        <v>7640</v>
      </c>
      <c r="C2428">
        <v>120</v>
      </c>
      <c r="D2428">
        <v>1973</v>
      </c>
      <c r="E2428">
        <v>0</v>
      </c>
      <c r="F2428">
        <v>3</v>
      </c>
      <c r="H2428">
        <v>1</v>
      </c>
      <c r="J2428">
        <v>2</v>
      </c>
      <c r="K2428" t="s">
        <v>260</v>
      </c>
      <c r="M2428">
        <v>1</v>
      </c>
      <c r="N2428">
        <v>109</v>
      </c>
      <c r="O2428">
        <v>109</v>
      </c>
      <c r="P2428">
        <v>109</v>
      </c>
      <c r="Q2428">
        <v>0</v>
      </c>
      <c r="R2428">
        <v>0</v>
      </c>
      <c r="S2428" t="s">
        <v>7641</v>
      </c>
      <c r="T2428">
        <v>6710</v>
      </c>
      <c r="U2428" t="s">
        <v>327</v>
      </c>
      <c r="V2428" t="s">
        <v>327</v>
      </c>
      <c r="W2428" t="s">
        <v>295</v>
      </c>
      <c r="X2428">
        <v>2625</v>
      </c>
      <c r="Y2428" t="s">
        <v>244</v>
      </c>
      <c r="AA2428">
        <v>187</v>
      </c>
      <c r="AB2428" t="s">
        <v>7642</v>
      </c>
      <c r="AC2428" t="s">
        <v>7641</v>
      </c>
      <c r="AD2428">
        <v>5</v>
      </c>
      <c r="AE2428">
        <v>711036.43</v>
      </c>
      <c r="AF2428">
        <v>6171531.5199999996</v>
      </c>
    </row>
    <row r="2429" spans="1:32" x14ac:dyDescent="0.25">
      <c r="A2429" s="40">
        <v>2427</v>
      </c>
      <c r="B2429" t="s">
        <v>7643</v>
      </c>
      <c r="C2429">
        <v>130</v>
      </c>
      <c r="D2429">
        <v>1977</v>
      </c>
      <c r="E2429">
        <v>0</v>
      </c>
      <c r="F2429">
        <v>1</v>
      </c>
      <c r="H2429">
        <v>5</v>
      </c>
      <c r="J2429">
        <v>7</v>
      </c>
      <c r="K2429" t="s">
        <v>253</v>
      </c>
      <c r="M2429">
        <v>1</v>
      </c>
      <c r="N2429">
        <v>75</v>
      </c>
      <c r="O2429">
        <v>75</v>
      </c>
      <c r="P2429">
        <v>125</v>
      </c>
      <c r="Q2429">
        <v>0</v>
      </c>
      <c r="R2429">
        <v>0</v>
      </c>
      <c r="S2429" t="s">
        <v>7644</v>
      </c>
      <c r="T2429">
        <v>2556</v>
      </c>
      <c r="U2429" t="s">
        <v>317</v>
      </c>
      <c r="V2429" t="s">
        <v>317</v>
      </c>
      <c r="W2429" t="s">
        <v>2363</v>
      </c>
      <c r="X2429">
        <v>2625</v>
      </c>
      <c r="Y2429" t="s">
        <v>244</v>
      </c>
      <c r="AA2429">
        <v>187</v>
      </c>
      <c r="AB2429" t="s">
        <v>7645</v>
      </c>
      <c r="AC2429" t="s">
        <v>7644</v>
      </c>
      <c r="AD2429">
        <v>5</v>
      </c>
      <c r="AE2429">
        <v>711795.97</v>
      </c>
      <c r="AF2429">
        <v>6172492.2199999997</v>
      </c>
    </row>
    <row r="2430" spans="1:32" x14ac:dyDescent="0.25">
      <c r="A2430" s="40">
        <v>2428</v>
      </c>
      <c r="B2430" t="s">
        <v>7646</v>
      </c>
      <c r="C2430">
        <v>120</v>
      </c>
      <c r="D2430">
        <v>1970</v>
      </c>
      <c r="E2430">
        <v>0</v>
      </c>
      <c r="F2430">
        <v>3</v>
      </c>
      <c r="H2430">
        <v>1</v>
      </c>
      <c r="J2430">
        <v>2</v>
      </c>
      <c r="K2430" t="s">
        <v>260</v>
      </c>
      <c r="M2430">
        <v>1</v>
      </c>
      <c r="N2430">
        <v>157</v>
      </c>
      <c r="O2430">
        <v>157</v>
      </c>
      <c r="P2430">
        <v>157</v>
      </c>
      <c r="Q2430">
        <v>0</v>
      </c>
      <c r="R2430">
        <v>0</v>
      </c>
      <c r="S2430" t="s">
        <v>7647</v>
      </c>
      <c r="T2430">
        <v>3089</v>
      </c>
      <c r="U2430" t="s">
        <v>5469</v>
      </c>
      <c r="V2430" t="s">
        <v>5469</v>
      </c>
      <c r="W2430" t="s">
        <v>308</v>
      </c>
      <c r="X2430">
        <v>2665</v>
      </c>
      <c r="Y2430" t="s">
        <v>257</v>
      </c>
      <c r="AA2430">
        <v>187</v>
      </c>
      <c r="AB2430" t="s">
        <v>7648</v>
      </c>
      <c r="AC2430" t="s">
        <v>7647</v>
      </c>
      <c r="AD2430">
        <v>5</v>
      </c>
      <c r="AE2430">
        <v>713778.73</v>
      </c>
      <c r="AF2430">
        <v>6168906.1100000003</v>
      </c>
    </row>
    <row r="2431" spans="1:32" x14ac:dyDescent="0.25">
      <c r="A2431" s="40">
        <v>2429</v>
      </c>
      <c r="B2431" t="s">
        <v>7649</v>
      </c>
      <c r="C2431">
        <v>120</v>
      </c>
      <c r="D2431">
        <v>1978</v>
      </c>
      <c r="E2431">
        <v>0</v>
      </c>
      <c r="F2431">
        <v>4</v>
      </c>
      <c r="H2431">
        <v>1</v>
      </c>
      <c r="J2431">
        <v>7</v>
      </c>
      <c r="K2431" t="s">
        <v>253</v>
      </c>
      <c r="L2431">
        <v>2</v>
      </c>
      <c r="M2431">
        <v>1</v>
      </c>
      <c r="N2431">
        <v>144</v>
      </c>
      <c r="O2431">
        <v>144</v>
      </c>
      <c r="P2431">
        <v>144</v>
      </c>
      <c r="Q2431">
        <v>0</v>
      </c>
      <c r="R2431">
        <v>0</v>
      </c>
      <c r="S2431" t="s">
        <v>7650</v>
      </c>
      <c r="T2431">
        <v>6750</v>
      </c>
      <c r="U2431" t="s">
        <v>4519</v>
      </c>
      <c r="V2431" t="s">
        <v>4519</v>
      </c>
      <c r="W2431" t="s">
        <v>498</v>
      </c>
      <c r="X2431">
        <v>2665</v>
      </c>
      <c r="Y2431" t="s">
        <v>257</v>
      </c>
      <c r="AA2431">
        <v>187</v>
      </c>
      <c r="AB2431" t="s">
        <v>7651</v>
      </c>
      <c r="AC2431" t="s">
        <v>7650</v>
      </c>
      <c r="AD2431">
        <v>5</v>
      </c>
      <c r="AE2431">
        <v>712544.82</v>
      </c>
      <c r="AF2431">
        <v>6168927.79</v>
      </c>
    </row>
    <row r="2432" spans="1:32" x14ac:dyDescent="0.25">
      <c r="A2432" s="40">
        <v>2430</v>
      </c>
      <c r="B2432" t="s">
        <v>7652</v>
      </c>
      <c r="C2432">
        <v>120</v>
      </c>
      <c r="D2432">
        <v>1980</v>
      </c>
      <c r="E2432">
        <v>0</v>
      </c>
      <c r="F2432">
        <v>3</v>
      </c>
      <c r="H2432">
        <v>1</v>
      </c>
      <c r="J2432">
        <v>7</v>
      </c>
      <c r="K2432" t="s">
        <v>253</v>
      </c>
      <c r="M2432">
        <v>1</v>
      </c>
      <c r="N2432">
        <v>90</v>
      </c>
      <c r="O2432">
        <v>90</v>
      </c>
      <c r="P2432">
        <v>137</v>
      </c>
      <c r="Q2432">
        <v>0</v>
      </c>
      <c r="R2432">
        <v>0</v>
      </c>
      <c r="S2432" t="s">
        <v>7653</v>
      </c>
      <c r="T2432">
        <v>426</v>
      </c>
      <c r="U2432" t="s">
        <v>5689</v>
      </c>
      <c r="V2432" t="s">
        <v>5689</v>
      </c>
      <c r="W2432" t="s">
        <v>480</v>
      </c>
      <c r="X2432">
        <v>2665</v>
      </c>
      <c r="Y2432" t="s">
        <v>257</v>
      </c>
      <c r="AA2432">
        <v>187</v>
      </c>
      <c r="AB2432" t="s">
        <v>7654</v>
      </c>
      <c r="AC2432" t="s">
        <v>7653</v>
      </c>
      <c r="AD2432">
        <v>5</v>
      </c>
      <c r="AE2432">
        <v>713564.85</v>
      </c>
      <c r="AF2432">
        <v>6168632.6299999999</v>
      </c>
    </row>
    <row r="2433" spans="1:32" x14ac:dyDescent="0.25">
      <c r="A2433" s="40">
        <v>2431</v>
      </c>
      <c r="B2433" t="s">
        <v>7655</v>
      </c>
      <c r="C2433">
        <v>130</v>
      </c>
      <c r="D2433">
        <v>1977</v>
      </c>
      <c r="E2433">
        <v>0</v>
      </c>
      <c r="F2433">
        <v>4</v>
      </c>
      <c r="H2433">
        <v>1</v>
      </c>
      <c r="J2433">
        <v>1</v>
      </c>
      <c r="K2433" t="s">
        <v>240</v>
      </c>
      <c r="M2433">
        <v>1</v>
      </c>
      <c r="N2433">
        <v>58</v>
      </c>
      <c r="O2433">
        <v>58</v>
      </c>
      <c r="P2433">
        <v>102</v>
      </c>
      <c r="Q2433">
        <v>0</v>
      </c>
      <c r="R2433">
        <v>0</v>
      </c>
      <c r="S2433" t="s">
        <v>7656</v>
      </c>
      <c r="T2433">
        <v>1075</v>
      </c>
      <c r="U2433" t="s">
        <v>4508</v>
      </c>
      <c r="V2433" t="s">
        <v>4508</v>
      </c>
      <c r="W2433" t="s">
        <v>290</v>
      </c>
      <c r="X2433">
        <v>2665</v>
      </c>
      <c r="Y2433" t="s">
        <v>257</v>
      </c>
      <c r="AA2433">
        <v>187</v>
      </c>
      <c r="AB2433" t="s">
        <v>7657</v>
      </c>
      <c r="AC2433" t="s">
        <v>7656</v>
      </c>
      <c r="AD2433">
        <v>5</v>
      </c>
      <c r="AE2433">
        <v>713592.96</v>
      </c>
      <c r="AF2433">
        <v>6169567.04</v>
      </c>
    </row>
    <row r="2434" spans="1:32" x14ac:dyDescent="0.25">
      <c r="A2434" s="40">
        <v>2432</v>
      </c>
      <c r="B2434" t="s">
        <v>7658</v>
      </c>
      <c r="C2434">
        <v>120</v>
      </c>
      <c r="D2434">
        <v>1920</v>
      </c>
      <c r="E2434">
        <v>1957</v>
      </c>
      <c r="F2434">
        <v>5</v>
      </c>
      <c r="G2434">
        <v>2</v>
      </c>
      <c r="H2434">
        <v>1</v>
      </c>
      <c r="I2434">
        <v>2</v>
      </c>
      <c r="J2434">
        <v>2</v>
      </c>
      <c r="K2434" t="s">
        <v>260</v>
      </c>
      <c r="M2434">
        <v>1</v>
      </c>
      <c r="N2434">
        <v>92</v>
      </c>
      <c r="O2434">
        <v>92</v>
      </c>
      <c r="P2434">
        <v>130</v>
      </c>
      <c r="Q2434">
        <v>0</v>
      </c>
      <c r="R2434">
        <v>0</v>
      </c>
      <c r="S2434" t="s">
        <v>7659</v>
      </c>
      <c r="T2434">
        <v>4793</v>
      </c>
      <c r="U2434" t="s">
        <v>6284</v>
      </c>
      <c r="V2434" t="s">
        <v>6284</v>
      </c>
      <c r="W2434" t="s">
        <v>7660</v>
      </c>
      <c r="X2434">
        <v>2665</v>
      </c>
      <c r="Y2434" t="s">
        <v>257</v>
      </c>
      <c r="AA2434">
        <v>187</v>
      </c>
      <c r="AB2434" t="s">
        <v>7661</v>
      </c>
      <c r="AC2434" t="s">
        <v>7659</v>
      </c>
      <c r="AD2434">
        <v>5</v>
      </c>
      <c r="AE2434">
        <v>712469.77</v>
      </c>
      <c r="AF2434">
        <v>6169310.5499999998</v>
      </c>
    </row>
    <row r="2435" spans="1:32" x14ac:dyDescent="0.25">
      <c r="A2435" s="40">
        <v>2433</v>
      </c>
      <c r="B2435" t="s">
        <v>7662</v>
      </c>
      <c r="C2435">
        <v>130</v>
      </c>
      <c r="D2435">
        <v>1967</v>
      </c>
      <c r="E2435">
        <v>1983</v>
      </c>
      <c r="F2435">
        <v>3</v>
      </c>
      <c r="H2435">
        <v>6</v>
      </c>
      <c r="J2435">
        <v>1</v>
      </c>
      <c r="K2435" t="s">
        <v>240</v>
      </c>
      <c r="M2435">
        <v>1</v>
      </c>
      <c r="N2435">
        <v>107</v>
      </c>
      <c r="O2435">
        <v>107</v>
      </c>
      <c r="P2435">
        <v>107</v>
      </c>
      <c r="Q2435">
        <v>0</v>
      </c>
      <c r="R2435">
        <v>0</v>
      </c>
      <c r="S2435" t="s">
        <v>7663</v>
      </c>
      <c r="T2435">
        <v>2449</v>
      </c>
      <c r="U2435" t="s">
        <v>312</v>
      </c>
      <c r="V2435" t="s">
        <v>312</v>
      </c>
      <c r="W2435" t="s">
        <v>721</v>
      </c>
      <c r="X2435">
        <v>2625</v>
      </c>
      <c r="Y2435" t="s">
        <v>244</v>
      </c>
      <c r="AA2435">
        <v>187</v>
      </c>
      <c r="AB2435" t="s">
        <v>7664</v>
      </c>
      <c r="AC2435" t="s">
        <v>7663</v>
      </c>
      <c r="AD2435">
        <v>5</v>
      </c>
      <c r="AE2435">
        <v>711494.72</v>
      </c>
      <c r="AF2435">
        <v>6171573.8700000001</v>
      </c>
    </row>
    <row r="2436" spans="1:32" x14ac:dyDescent="0.25">
      <c r="A2436" s="40">
        <v>2434</v>
      </c>
      <c r="B2436" t="s">
        <v>7665</v>
      </c>
      <c r="C2436">
        <v>120</v>
      </c>
      <c r="D2436">
        <v>1985</v>
      </c>
      <c r="E2436">
        <v>0</v>
      </c>
      <c r="F2436">
        <v>4</v>
      </c>
      <c r="H2436">
        <v>1</v>
      </c>
      <c r="J2436">
        <v>7</v>
      </c>
      <c r="K2436" t="s">
        <v>253</v>
      </c>
      <c r="L2436">
        <v>2</v>
      </c>
      <c r="M2436">
        <v>1</v>
      </c>
      <c r="N2436">
        <v>164</v>
      </c>
      <c r="O2436">
        <v>164</v>
      </c>
      <c r="P2436">
        <v>222</v>
      </c>
      <c r="Q2436">
        <v>0</v>
      </c>
      <c r="R2436">
        <v>0</v>
      </c>
      <c r="S2436" t="s">
        <v>7666</v>
      </c>
      <c r="T2436">
        <v>6497</v>
      </c>
      <c r="U2436" t="s">
        <v>5320</v>
      </c>
      <c r="V2436" t="s">
        <v>5320</v>
      </c>
      <c r="W2436" t="s">
        <v>454</v>
      </c>
      <c r="X2436">
        <v>2665</v>
      </c>
      <c r="Y2436" t="s">
        <v>257</v>
      </c>
      <c r="AA2436">
        <v>187</v>
      </c>
      <c r="AB2436" t="s">
        <v>7667</v>
      </c>
      <c r="AC2436" t="s">
        <v>7666</v>
      </c>
      <c r="AD2436">
        <v>5</v>
      </c>
      <c r="AE2436">
        <v>713936.3</v>
      </c>
      <c r="AF2436">
        <v>6168620.6600000001</v>
      </c>
    </row>
    <row r="2437" spans="1:32" x14ac:dyDescent="0.25">
      <c r="A2437" s="40">
        <v>2435</v>
      </c>
      <c r="B2437" t="s">
        <v>7668</v>
      </c>
      <c r="C2437">
        <v>120</v>
      </c>
      <c r="D2437">
        <v>1967</v>
      </c>
      <c r="E2437">
        <v>1995</v>
      </c>
      <c r="F2437">
        <v>1</v>
      </c>
      <c r="H2437">
        <v>1</v>
      </c>
      <c r="J2437">
        <v>2</v>
      </c>
      <c r="K2437" t="s">
        <v>247</v>
      </c>
      <c r="M2437">
        <v>1</v>
      </c>
      <c r="N2437">
        <v>115</v>
      </c>
      <c r="O2437">
        <v>115</v>
      </c>
      <c r="P2437">
        <v>101</v>
      </c>
      <c r="Q2437">
        <v>0</v>
      </c>
      <c r="R2437">
        <v>0</v>
      </c>
      <c r="S2437" t="s">
        <v>7669</v>
      </c>
      <c r="T2437">
        <v>1750</v>
      </c>
      <c r="U2437" t="s">
        <v>6098</v>
      </c>
      <c r="V2437" t="s">
        <v>6098</v>
      </c>
      <c r="W2437" t="s">
        <v>441</v>
      </c>
      <c r="X2437">
        <v>2665</v>
      </c>
      <c r="Y2437" t="s">
        <v>257</v>
      </c>
      <c r="AA2437">
        <v>187</v>
      </c>
      <c r="AB2437" t="s">
        <v>7670</v>
      </c>
      <c r="AC2437" t="s">
        <v>7669</v>
      </c>
      <c r="AD2437">
        <v>5</v>
      </c>
      <c r="AE2437">
        <v>714285.54</v>
      </c>
      <c r="AF2437">
        <v>6168802</v>
      </c>
    </row>
    <row r="2438" spans="1:32" x14ac:dyDescent="0.25">
      <c r="A2438" s="40">
        <v>2436</v>
      </c>
      <c r="B2438" t="s">
        <v>7671</v>
      </c>
      <c r="C2438">
        <v>130</v>
      </c>
      <c r="D2438">
        <v>1978</v>
      </c>
      <c r="E2438">
        <v>0</v>
      </c>
      <c r="F2438">
        <v>4</v>
      </c>
      <c r="H2438">
        <v>1</v>
      </c>
      <c r="J2438">
        <v>1</v>
      </c>
      <c r="K2438" t="s">
        <v>240</v>
      </c>
      <c r="M2438">
        <v>1</v>
      </c>
      <c r="N2438">
        <v>61</v>
      </c>
      <c r="O2438">
        <v>61</v>
      </c>
      <c r="P2438">
        <v>109</v>
      </c>
      <c r="Q2438">
        <v>0</v>
      </c>
      <c r="R2438">
        <v>0</v>
      </c>
      <c r="S2438" t="s">
        <v>7672</v>
      </c>
      <c r="T2438">
        <v>3875</v>
      </c>
      <c r="U2438" t="s">
        <v>4412</v>
      </c>
      <c r="V2438" t="s">
        <v>4412</v>
      </c>
      <c r="W2438" t="s">
        <v>935</v>
      </c>
      <c r="X2438">
        <v>2665</v>
      </c>
      <c r="Y2438" t="s">
        <v>257</v>
      </c>
      <c r="AA2438">
        <v>187</v>
      </c>
      <c r="AB2438" t="s">
        <v>7673</v>
      </c>
      <c r="AC2438" t="s">
        <v>7672</v>
      </c>
      <c r="AD2438">
        <v>5</v>
      </c>
      <c r="AE2438">
        <v>713518.79</v>
      </c>
      <c r="AF2438">
        <v>6169659.5700000003</v>
      </c>
    </row>
    <row r="2439" spans="1:32" x14ac:dyDescent="0.25">
      <c r="A2439" s="40">
        <v>2437</v>
      </c>
      <c r="B2439" t="s">
        <v>7674</v>
      </c>
      <c r="C2439">
        <v>120</v>
      </c>
      <c r="D2439">
        <v>2000</v>
      </c>
      <c r="E2439">
        <v>0</v>
      </c>
      <c r="F2439">
        <v>4</v>
      </c>
      <c r="H2439">
        <v>1</v>
      </c>
      <c r="J2439">
        <v>2</v>
      </c>
      <c r="K2439" t="s">
        <v>260</v>
      </c>
      <c r="L2439">
        <v>90</v>
      </c>
      <c r="M2439">
        <v>1</v>
      </c>
      <c r="N2439">
        <v>126</v>
      </c>
      <c r="O2439">
        <v>126</v>
      </c>
      <c r="P2439">
        <v>126</v>
      </c>
      <c r="Q2439">
        <v>0</v>
      </c>
      <c r="R2439">
        <v>0</v>
      </c>
      <c r="S2439" t="s">
        <v>7675</v>
      </c>
      <c r="T2439">
        <v>5539</v>
      </c>
      <c r="U2439" t="s">
        <v>6009</v>
      </c>
      <c r="V2439" t="s">
        <v>6009</v>
      </c>
      <c r="W2439" t="s">
        <v>281</v>
      </c>
      <c r="X2439">
        <v>2665</v>
      </c>
      <c r="Y2439" t="s">
        <v>257</v>
      </c>
      <c r="AA2439">
        <v>187</v>
      </c>
      <c r="AB2439" t="s">
        <v>7676</v>
      </c>
      <c r="AC2439" t="s">
        <v>7675</v>
      </c>
      <c r="AD2439">
        <v>5</v>
      </c>
      <c r="AE2439">
        <v>712270.78</v>
      </c>
      <c r="AF2439">
        <v>6169293.1500000004</v>
      </c>
    </row>
    <row r="2440" spans="1:32" x14ac:dyDescent="0.25">
      <c r="A2440" s="40">
        <v>2438</v>
      </c>
      <c r="B2440" t="s">
        <v>7677</v>
      </c>
      <c r="C2440">
        <v>120</v>
      </c>
      <c r="D2440">
        <v>1970</v>
      </c>
      <c r="E2440">
        <v>0</v>
      </c>
      <c r="F2440">
        <v>4</v>
      </c>
      <c r="H2440">
        <v>1</v>
      </c>
      <c r="J2440">
        <v>2</v>
      </c>
      <c r="K2440" t="s">
        <v>260</v>
      </c>
      <c r="L2440">
        <v>80</v>
      </c>
      <c r="M2440">
        <v>1</v>
      </c>
      <c r="N2440">
        <v>143</v>
      </c>
      <c r="O2440">
        <v>143</v>
      </c>
      <c r="P2440">
        <v>143</v>
      </c>
      <c r="Q2440">
        <v>0</v>
      </c>
      <c r="R2440">
        <v>0</v>
      </c>
      <c r="S2440" t="s">
        <v>7678</v>
      </c>
      <c r="T2440">
        <v>6178</v>
      </c>
      <c r="U2440" t="s">
        <v>2647</v>
      </c>
      <c r="V2440" t="s">
        <v>2647</v>
      </c>
      <c r="W2440" t="s">
        <v>795</v>
      </c>
      <c r="X2440">
        <v>2625</v>
      </c>
      <c r="Y2440" t="s">
        <v>244</v>
      </c>
      <c r="AA2440">
        <v>187</v>
      </c>
      <c r="AB2440" t="s">
        <v>7679</v>
      </c>
      <c r="AC2440" t="s">
        <v>7678</v>
      </c>
      <c r="AD2440">
        <v>5</v>
      </c>
      <c r="AE2440">
        <v>711686.96</v>
      </c>
      <c r="AF2440">
        <v>6171791.9900000002</v>
      </c>
    </row>
    <row r="2441" spans="1:32" x14ac:dyDescent="0.25">
      <c r="A2441" s="40">
        <v>2439</v>
      </c>
      <c r="B2441" t="s">
        <v>7680</v>
      </c>
      <c r="C2441">
        <v>130</v>
      </c>
      <c r="D2441">
        <v>1977</v>
      </c>
      <c r="E2441">
        <v>0</v>
      </c>
      <c r="F2441">
        <v>1</v>
      </c>
      <c r="H2441">
        <v>5</v>
      </c>
      <c r="J2441">
        <v>1</v>
      </c>
      <c r="K2441" t="s">
        <v>240</v>
      </c>
      <c r="L2441">
        <v>0</v>
      </c>
      <c r="M2441">
        <v>1</v>
      </c>
      <c r="N2441">
        <v>103</v>
      </c>
      <c r="O2441">
        <v>103</v>
      </c>
      <c r="P2441">
        <v>103</v>
      </c>
      <c r="Q2441">
        <v>0</v>
      </c>
      <c r="R2441">
        <v>0</v>
      </c>
      <c r="S2441" t="s">
        <v>7681</v>
      </c>
      <c r="T2441">
        <v>2556</v>
      </c>
      <c r="U2441" t="s">
        <v>317</v>
      </c>
      <c r="V2441" t="s">
        <v>317</v>
      </c>
      <c r="W2441" t="s">
        <v>2375</v>
      </c>
      <c r="X2441">
        <v>2625</v>
      </c>
      <c r="Y2441" t="s">
        <v>244</v>
      </c>
      <c r="AA2441">
        <v>187</v>
      </c>
      <c r="AB2441" t="s">
        <v>7682</v>
      </c>
      <c r="AC2441" t="s">
        <v>7681</v>
      </c>
      <c r="AD2441">
        <v>5</v>
      </c>
      <c r="AE2441">
        <v>711866.44</v>
      </c>
      <c r="AF2441">
        <v>6172384.6699999999</v>
      </c>
    </row>
    <row r="2442" spans="1:32" x14ac:dyDescent="0.25">
      <c r="A2442" s="40">
        <v>2440</v>
      </c>
      <c r="B2442" t="s">
        <v>7683</v>
      </c>
      <c r="C2442">
        <v>120</v>
      </c>
      <c r="D2442">
        <v>1968</v>
      </c>
      <c r="E2442">
        <v>0</v>
      </c>
      <c r="F2442">
        <v>4</v>
      </c>
      <c r="H2442">
        <v>1</v>
      </c>
      <c r="J2442">
        <v>2</v>
      </c>
      <c r="K2442" t="s">
        <v>260</v>
      </c>
      <c r="M2442">
        <v>1</v>
      </c>
      <c r="N2442">
        <v>135</v>
      </c>
      <c r="O2442">
        <v>135</v>
      </c>
      <c r="P2442">
        <v>135</v>
      </c>
      <c r="Q2442">
        <v>0</v>
      </c>
      <c r="R2442">
        <v>0</v>
      </c>
      <c r="S2442" t="s">
        <v>7684</v>
      </c>
      <c r="T2442">
        <v>3089</v>
      </c>
      <c r="U2442" t="s">
        <v>5469</v>
      </c>
      <c r="V2442" t="s">
        <v>5469</v>
      </c>
      <c r="W2442" t="s">
        <v>323</v>
      </c>
      <c r="X2442">
        <v>2665</v>
      </c>
      <c r="Y2442" t="s">
        <v>257</v>
      </c>
      <c r="AA2442">
        <v>187</v>
      </c>
      <c r="AB2442" t="s">
        <v>7685</v>
      </c>
      <c r="AC2442" t="s">
        <v>7684</v>
      </c>
      <c r="AD2442">
        <v>5</v>
      </c>
      <c r="AE2442">
        <v>714076.92</v>
      </c>
      <c r="AF2442">
        <v>6169025.5800000001</v>
      </c>
    </row>
    <row r="2443" spans="1:32" x14ac:dyDescent="0.25">
      <c r="A2443" s="40">
        <v>2441</v>
      </c>
      <c r="B2443" t="s">
        <v>7686</v>
      </c>
      <c r="C2443">
        <v>120</v>
      </c>
      <c r="D2443">
        <v>1957</v>
      </c>
      <c r="E2443">
        <v>1976</v>
      </c>
      <c r="F2443">
        <v>3</v>
      </c>
      <c r="H2443">
        <v>1</v>
      </c>
      <c r="J2443">
        <v>2</v>
      </c>
      <c r="K2443" t="s">
        <v>260</v>
      </c>
      <c r="M2443">
        <v>1</v>
      </c>
      <c r="N2443">
        <v>155</v>
      </c>
      <c r="O2443">
        <v>155</v>
      </c>
      <c r="P2443">
        <v>155</v>
      </c>
      <c r="Q2443">
        <v>0</v>
      </c>
      <c r="R2443">
        <v>0</v>
      </c>
      <c r="S2443" t="s">
        <v>7687</v>
      </c>
      <c r="T2443">
        <v>2982</v>
      </c>
      <c r="U2443" t="s">
        <v>4515</v>
      </c>
      <c r="V2443" t="s">
        <v>4515</v>
      </c>
      <c r="W2443" t="s">
        <v>454</v>
      </c>
      <c r="X2443">
        <v>2665</v>
      </c>
      <c r="Y2443" t="s">
        <v>257</v>
      </c>
      <c r="AA2443">
        <v>187</v>
      </c>
      <c r="AB2443" t="s">
        <v>7688</v>
      </c>
      <c r="AC2443" t="s">
        <v>7687</v>
      </c>
      <c r="AD2443">
        <v>5</v>
      </c>
      <c r="AE2443">
        <v>714144.7</v>
      </c>
      <c r="AF2443">
        <v>6169099.0800000001</v>
      </c>
    </row>
    <row r="2444" spans="1:32" x14ac:dyDescent="0.25">
      <c r="A2444" s="40">
        <v>2442</v>
      </c>
      <c r="B2444" t="s">
        <v>7689</v>
      </c>
      <c r="C2444">
        <v>130</v>
      </c>
      <c r="D2444">
        <v>1978</v>
      </c>
      <c r="E2444">
        <v>0</v>
      </c>
      <c r="F2444">
        <v>4</v>
      </c>
      <c r="H2444">
        <v>1</v>
      </c>
      <c r="J2444">
        <v>1</v>
      </c>
      <c r="K2444" t="s">
        <v>240</v>
      </c>
      <c r="M2444">
        <v>1</v>
      </c>
      <c r="N2444">
        <v>61</v>
      </c>
      <c r="O2444">
        <v>61</v>
      </c>
      <c r="P2444">
        <v>109</v>
      </c>
      <c r="Q2444">
        <v>0</v>
      </c>
      <c r="R2444">
        <v>0</v>
      </c>
      <c r="S2444" t="s">
        <v>7690</v>
      </c>
      <c r="T2444">
        <v>475</v>
      </c>
      <c r="U2444" t="s">
        <v>6199</v>
      </c>
      <c r="V2444" t="s">
        <v>6199</v>
      </c>
      <c r="W2444" t="s">
        <v>356</v>
      </c>
      <c r="X2444">
        <v>2665</v>
      </c>
      <c r="Y2444" t="s">
        <v>257</v>
      </c>
      <c r="AA2444">
        <v>187</v>
      </c>
      <c r="AB2444" t="s">
        <v>7691</v>
      </c>
      <c r="AC2444" t="s">
        <v>7690</v>
      </c>
      <c r="AD2444">
        <v>5</v>
      </c>
      <c r="AE2444">
        <v>713603.96</v>
      </c>
      <c r="AF2444">
        <v>6169849.3600000003</v>
      </c>
    </row>
    <row r="2445" spans="1:32" x14ac:dyDescent="0.25">
      <c r="A2445" s="40">
        <v>2443</v>
      </c>
      <c r="B2445" t="s">
        <v>7692</v>
      </c>
      <c r="C2445">
        <v>120</v>
      </c>
      <c r="D2445">
        <v>1965</v>
      </c>
      <c r="E2445">
        <v>1979</v>
      </c>
      <c r="F2445">
        <v>3</v>
      </c>
      <c r="H2445">
        <v>1</v>
      </c>
      <c r="J2445">
        <v>2</v>
      </c>
      <c r="K2445" t="s">
        <v>260</v>
      </c>
      <c r="L2445">
        <v>2</v>
      </c>
      <c r="M2445">
        <v>1</v>
      </c>
      <c r="N2445">
        <v>169</v>
      </c>
      <c r="O2445">
        <v>169</v>
      </c>
      <c r="P2445">
        <v>145</v>
      </c>
      <c r="Q2445">
        <v>0</v>
      </c>
      <c r="R2445">
        <v>0</v>
      </c>
      <c r="S2445" t="s">
        <v>7693</v>
      </c>
      <c r="T2445">
        <v>4793</v>
      </c>
      <c r="U2445" t="s">
        <v>6284</v>
      </c>
      <c r="V2445" t="s">
        <v>6284</v>
      </c>
      <c r="W2445" t="s">
        <v>385</v>
      </c>
      <c r="X2445">
        <v>2665</v>
      </c>
      <c r="Y2445" t="s">
        <v>257</v>
      </c>
      <c r="AA2445">
        <v>187</v>
      </c>
      <c r="AB2445" t="s">
        <v>7694</v>
      </c>
      <c r="AC2445" t="s">
        <v>7693</v>
      </c>
      <c r="AD2445">
        <v>5</v>
      </c>
      <c r="AE2445">
        <v>712283.39</v>
      </c>
      <c r="AF2445">
        <v>6169241.3200000003</v>
      </c>
    </row>
    <row r="2446" spans="1:32" x14ac:dyDescent="0.25">
      <c r="A2446" s="40">
        <v>2444</v>
      </c>
      <c r="B2446" t="s">
        <v>7695</v>
      </c>
      <c r="C2446">
        <v>120</v>
      </c>
      <c r="D2446">
        <v>1962</v>
      </c>
      <c r="E2446">
        <v>1996</v>
      </c>
      <c r="F2446">
        <v>90</v>
      </c>
      <c r="H2446">
        <v>1</v>
      </c>
      <c r="J2446">
        <v>2</v>
      </c>
      <c r="K2446" t="s">
        <v>260</v>
      </c>
      <c r="M2446">
        <v>1</v>
      </c>
      <c r="N2446">
        <v>162</v>
      </c>
      <c r="O2446">
        <v>162</v>
      </c>
      <c r="P2446">
        <v>132</v>
      </c>
      <c r="Q2446">
        <v>0</v>
      </c>
      <c r="R2446">
        <v>0</v>
      </c>
      <c r="S2446" t="s">
        <v>7696</v>
      </c>
      <c r="T2446">
        <v>1750</v>
      </c>
      <c r="U2446" t="s">
        <v>6098</v>
      </c>
      <c r="V2446" t="s">
        <v>6098</v>
      </c>
      <c r="W2446" t="s">
        <v>795</v>
      </c>
      <c r="X2446">
        <v>2665</v>
      </c>
      <c r="Y2446" t="s">
        <v>257</v>
      </c>
      <c r="AA2446">
        <v>187</v>
      </c>
      <c r="AB2446" t="s">
        <v>7697</v>
      </c>
      <c r="AC2446" t="s">
        <v>7696</v>
      </c>
      <c r="AD2446">
        <v>5</v>
      </c>
      <c r="AE2446">
        <v>713951.7</v>
      </c>
      <c r="AF2446">
        <v>6168879.4800000004</v>
      </c>
    </row>
    <row r="2447" spans="1:32" x14ac:dyDescent="0.25">
      <c r="A2447" s="40">
        <v>2445</v>
      </c>
      <c r="B2447" t="s">
        <v>7698</v>
      </c>
      <c r="C2447">
        <v>120</v>
      </c>
      <c r="D2447">
        <v>1981</v>
      </c>
      <c r="E2447">
        <v>0</v>
      </c>
      <c r="F2447">
        <v>4</v>
      </c>
      <c r="H2447">
        <v>1</v>
      </c>
      <c r="J2447">
        <v>2</v>
      </c>
      <c r="K2447" t="s">
        <v>247</v>
      </c>
      <c r="M2447">
        <v>1</v>
      </c>
      <c r="N2447">
        <v>103</v>
      </c>
      <c r="O2447">
        <v>103</v>
      </c>
      <c r="P2447">
        <v>159</v>
      </c>
      <c r="Q2447">
        <v>0</v>
      </c>
      <c r="R2447">
        <v>0</v>
      </c>
      <c r="S2447" t="s">
        <v>7699</v>
      </c>
      <c r="T2447">
        <v>5539</v>
      </c>
      <c r="U2447" t="s">
        <v>6009</v>
      </c>
      <c r="V2447" t="s">
        <v>6009</v>
      </c>
      <c r="W2447" t="s">
        <v>473</v>
      </c>
      <c r="X2447">
        <v>2665</v>
      </c>
      <c r="Y2447" t="s">
        <v>257</v>
      </c>
      <c r="AA2447">
        <v>187</v>
      </c>
      <c r="AB2447" t="s">
        <v>7700</v>
      </c>
      <c r="AC2447" t="s">
        <v>7699</v>
      </c>
      <c r="AD2447">
        <v>5</v>
      </c>
      <c r="AE2447">
        <v>712196.43</v>
      </c>
      <c r="AF2447">
        <v>6169288.5899999999</v>
      </c>
    </row>
    <row r="2448" spans="1:32" x14ac:dyDescent="0.25">
      <c r="A2448" s="40">
        <v>2446</v>
      </c>
      <c r="B2448" t="s">
        <v>7701</v>
      </c>
      <c r="C2448">
        <v>120</v>
      </c>
      <c r="D2448">
        <v>1970</v>
      </c>
      <c r="E2448">
        <v>0</v>
      </c>
      <c r="F2448">
        <v>4</v>
      </c>
      <c r="H2448">
        <v>1</v>
      </c>
      <c r="J2448">
        <v>2</v>
      </c>
      <c r="K2448" t="s">
        <v>260</v>
      </c>
      <c r="M2448">
        <v>1</v>
      </c>
      <c r="N2448">
        <v>143</v>
      </c>
      <c r="O2448">
        <v>143</v>
      </c>
      <c r="P2448">
        <v>143</v>
      </c>
      <c r="Q2448">
        <v>0</v>
      </c>
      <c r="R2448">
        <v>0</v>
      </c>
      <c r="S2448" t="s">
        <v>7702</v>
      </c>
      <c r="T2448">
        <v>6178</v>
      </c>
      <c r="U2448" t="s">
        <v>2647</v>
      </c>
      <c r="V2448" t="s">
        <v>2647</v>
      </c>
      <c r="W2448" t="s">
        <v>1117</v>
      </c>
      <c r="X2448">
        <v>2625</v>
      </c>
      <c r="Y2448" t="s">
        <v>244</v>
      </c>
      <c r="AA2448">
        <v>187</v>
      </c>
      <c r="AB2448" t="s">
        <v>7703</v>
      </c>
      <c r="AC2448" t="s">
        <v>7702</v>
      </c>
      <c r="AD2448">
        <v>5</v>
      </c>
      <c r="AE2448">
        <v>711666.8</v>
      </c>
      <c r="AF2448">
        <v>6171840.2999999998</v>
      </c>
    </row>
    <row r="2449" spans="1:32" x14ac:dyDescent="0.25">
      <c r="A2449" s="40">
        <v>2447</v>
      </c>
      <c r="B2449" t="s">
        <v>7704</v>
      </c>
      <c r="C2449">
        <v>120</v>
      </c>
      <c r="D2449">
        <v>1954</v>
      </c>
      <c r="E2449">
        <v>1976</v>
      </c>
      <c r="F2449">
        <v>3</v>
      </c>
      <c r="H2449">
        <v>1</v>
      </c>
      <c r="J2449">
        <v>2</v>
      </c>
      <c r="K2449" t="s">
        <v>247</v>
      </c>
      <c r="M2449">
        <v>1</v>
      </c>
      <c r="N2449">
        <v>133</v>
      </c>
      <c r="O2449">
        <v>133</v>
      </c>
      <c r="P2449">
        <v>185</v>
      </c>
      <c r="Q2449">
        <v>0</v>
      </c>
      <c r="R2449">
        <v>0</v>
      </c>
      <c r="S2449" t="s">
        <v>7705</v>
      </c>
      <c r="T2449">
        <v>639</v>
      </c>
      <c r="U2449" t="s">
        <v>6935</v>
      </c>
      <c r="V2449" t="s">
        <v>6935</v>
      </c>
      <c r="W2449" t="s">
        <v>441</v>
      </c>
      <c r="X2449">
        <v>2665</v>
      </c>
      <c r="Y2449" t="s">
        <v>257</v>
      </c>
      <c r="AA2449">
        <v>187</v>
      </c>
      <c r="AB2449" t="s">
        <v>7706</v>
      </c>
      <c r="AC2449" t="s">
        <v>7705</v>
      </c>
      <c r="AD2449">
        <v>5</v>
      </c>
      <c r="AE2449">
        <v>712902.88</v>
      </c>
      <c r="AF2449">
        <v>6169188.7000000002</v>
      </c>
    </row>
    <row r="2450" spans="1:32" x14ac:dyDescent="0.25">
      <c r="A2450" s="40">
        <v>2448</v>
      </c>
      <c r="B2450" t="s">
        <v>7707</v>
      </c>
      <c r="C2450">
        <v>130</v>
      </c>
      <c r="D2450">
        <v>1977</v>
      </c>
      <c r="E2450">
        <v>0</v>
      </c>
      <c r="F2450">
        <v>1</v>
      </c>
      <c r="H2450">
        <v>5</v>
      </c>
      <c r="J2450">
        <v>1</v>
      </c>
      <c r="K2450" t="s">
        <v>240</v>
      </c>
      <c r="L2450">
        <v>0</v>
      </c>
      <c r="M2450">
        <v>1</v>
      </c>
      <c r="N2450">
        <v>103</v>
      </c>
      <c r="O2450">
        <v>103</v>
      </c>
      <c r="P2450">
        <v>103</v>
      </c>
      <c r="Q2450">
        <v>0</v>
      </c>
      <c r="R2450">
        <v>0</v>
      </c>
      <c r="S2450" t="s">
        <v>7708</v>
      </c>
      <c r="T2450">
        <v>2556</v>
      </c>
      <c r="U2450" t="s">
        <v>317</v>
      </c>
      <c r="V2450" t="s">
        <v>317</v>
      </c>
      <c r="W2450" t="s">
        <v>608</v>
      </c>
      <c r="X2450">
        <v>2625</v>
      </c>
      <c r="Y2450" t="s">
        <v>244</v>
      </c>
      <c r="AA2450">
        <v>187</v>
      </c>
      <c r="AB2450" t="s">
        <v>7709</v>
      </c>
      <c r="AC2450" t="s">
        <v>7708</v>
      </c>
      <c r="AD2450">
        <v>5</v>
      </c>
      <c r="AE2450">
        <v>711817.53</v>
      </c>
      <c r="AF2450">
        <v>6172372.4100000001</v>
      </c>
    </row>
    <row r="2451" spans="1:32" x14ac:dyDescent="0.25">
      <c r="A2451" s="40">
        <v>2449</v>
      </c>
      <c r="B2451" t="s">
        <v>7710</v>
      </c>
      <c r="C2451">
        <v>130</v>
      </c>
      <c r="D2451">
        <v>1964</v>
      </c>
      <c r="E2451">
        <v>0</v>
      </c>
      <c r="F2451">
        <v>1</v>
      </c>
      <c r="H2451">
        <v>1</v>
      </c>
      <c r="J2451">
        <v>7</v>
      </c>
      <c r="K2451" t="s">
        <v>253</v>
      </c>
      <c r="M2451">
        <v>1</v>
      </c>
      <c r="N2451">
        <v>101</v>
      </c>
      <c r="O2451">
        <v>101</v>
      </c>
      <c r="P2451">
        <v>101</v>
      </c>
      <c r="Q2451">
        <v>0</v>
      </c>
      <c r="R2451">
        <v>0</v>
      </c>
      <c r="S2451" t="s">
        <v>7711</v>
      </c>
      <c r="T2451">
        <v>4047</v>
      </c>
      <c r="U2451" t="s">
        <v>7712</v>
      </c>
      <c r="V2451" t="s">
        <v>7712</v>
      </c>
      <c r="W2451" t="s">
        <v>869</v>
      </c>
      <c r="X2451">
        <v>2665</v>
      </c>
      <c r="Y2451" t="s">
        <v>257</v>
      </c>
      <c r="AA2451">
        <v>187</v>
      </c>
      <c r="AB2451" t="s">
        <v>7713</v>
      </c>
      <c r="AC2451" t="s">
        <v>7711</v>
      </c>
      <c r="AD2451">
        <v>5</v>
      </c>
      <c r="AE2451">
        <v>713821.67</v>
      </c>
      <c r="AF2451">
        <v>6169201.75</v>
      </c>
    </row>
    <row r="2452" spans="1:32" x14ac:dyDescent="0.25">
      <c r="A2452" s="40">
        <v>2450</v>
      </c>
      <c r="B2452" t="s">
        <v>7714</v>
      </c>
      <c r="C2452">
        <v>220</v>
      </c>
      <c r="D2452">
        <v>1963</v>
      </c>
      <c r="E2452">
        <v>0</v>
      </c>
      <c r="F2452">
        <v>2</v>
      </c>
      <c r="H2452">
        <v>1</v>
      </c>
      <c r="J2452">
        <v>2</v>
      </c>
      <c r="K2452" t="s">
        <v>260</v>
      </c>
      <c r="M2452">
        <v>1</v>
      </c>
      <c r="N2452">
        <v>963</v>
      </c>
      <c r="O2452">
        <v>963</v>
      </c>
      <c r="P2452">
        <v>0</v>
      </c>
      <c r="Q2452">
        <v>963</v>
      </c>
      <c r="R2452">
        <v>0</v>
      </c>
      <c r="S2452" t="s">
        <v>7715</v>
      </c>
      <c r="T2452">
        <v>9480</v>
      </c>
      <c r="U2452" t="s">
        <v>5343</v>
      </c>
      <c r="V2452" t="s">
        <v>5343</v>
      </c>
      <c r="W2452" t="s">
        <v>7716</v>
      </c>
      <c r="X2452">
        <v>2665</v>
      </c>
      <c r="Y2452" t="s">
        <v>257</v>
      </c>
      <c r="AA2452">
        <v>187</v>
      </c>
      <c r="AB2452" t="s">
        <v>7717</v>
      </c>
      <c r="AC2452" t="s">
        <v>7715</v>
      </c>
      <c r="AD2452">
        <v>5</v>
      </c>
      <c r="AE2452">
        <v>712212.7</v>
      </c>
      <c r="AF2452">
        <v>6169603.4900000002</v>
      </c>
    </row>
    <row r="2453" spans="1:32" x14ac:dyDescent="0.25">
      <c r="A2453" s="40">
        <v>2451</v>
      </c>
      <c r="B2453" t="s">
        <v>7718</v>
      </c>
      <c r="C2453">
        <v>120</v>
      </c>
      <c r="D2453">
        <v>1957</v>
      </c>
      <c r="E2453">
        <v>1973</v>
      </c>
      <c r="F2453">
        <v>3</v>
      </c>
      <c r="H2453">
        <v>1</v>
      </c>
      <c r="J2453">
        <v>2</v>
      </c>
      <c r="K2453" t="s">
        <v>260</v>
      </c>
      <c r="L2453">
        <v>2</v>
      </c>
      <c r="M2453">
        <v>1</v>
      </c>
      <c r="N2453">
        <v>151</v>
      </c>
      <c r="O2453">
        <v>151</v>
      </c>
      <c r="P2453">
        <v>151</v>
      </c>
      <c r="Q2453">
        <v>0</v>
      </c>
      <c r="R2453">
        <v>0</v>
      </c>
      <c r="S2453" t="s">
        <v>7719</v>
      </c>
      <c r="T2453">
        <v>9693</v>
      </c>
      <c r="U2453" t="s">
        <v>7610</v>
      </c>
      <c r="V2453" t="s">
        <v>7610</v>
      </c>
      <c r="W2453" t="s">
        <v>569</v>
      </c>
      <c r="X2453">
        <v>2665</v>
      </c>
      <c r="Y2453" t="s">
        <v>257</v>
      </c>
      <c r="AA2453">
        <v>187</v>
      </c>
      <c r="AB2453" t="s">
        <v>7720</v>
      </c>
      <c r="AC2453" t="s">
        <v>7719</v>
      </c>
      <c r="AD2453">
        <v>5</v>
      </c>
      <c r="AE2453">
        <v>712752.15</v>
      </c>
      <c r="AF2453">
        <v>6169169.29</v>
      </c>
    </row>
    <row r="2454" spans="1:32" x14ac:dyDescent="0.25">
      <c r="A2454" s="40">
        <v>2452</v>
      </c>
      <c r="B2454" t="s">
        <v>7721</v>
      </c>
      <c r="C2454">
        <v>130</v>
      </c>
      <c r="D2454">
        <v>1967</v>
      </c>
      <c r="E2454">
        <v>1998</v>
      </c>
      <c r="F2454">
        <v>3</v>
      </c>
      <c r="H2454">
        <v>6</v>
      </c>
      <c r="J2454">
        <v>1</v>
      </c>
      <c r="K2454" t="s">
        <v>240</v>
      </c>
      <c r="M2454">
        <v>1</v>
      </c>
      <c r="N2454">
        <v>164</v>
      </c>
      <c r="O2454">
        <v>164</v>
      </c>
      <c r="P2454">
        <v>164</v>
      </c>
      <c r="Q2454">
        <v>0</v>
      </c>
      <c r="R2454">
        <v>0</v>
      </c>
      <c r="S2454" t="s">
        <v>7722</v>
      </c>
      <c r="T2454">
        <v>2449</v>
      </c>
      <c r="U2454" t="s">
        <v>312</v>
      </c>
      <c r="V2454" t="s">
        <v>312</v>
      </c>
      <c r="W2454" t="s">
        <v>498</v>
      </c>
      <c r="X2454">
        <v>2625</v>
      </c>
      <c r="Y2454" t="s">
        <v>244</v>
      </c>
      <c r="AA2454">
        <v>187</v>
      </c>
      <c r="AB2454" t="s">
        <v>7723</v>
      </c>
      <c r="AC2454" t="s">
        <v>7722</v>
      </c>
      <c r="AD2454">
        <v>5</v>
      </c>
      <c r="AE2454">
        <v>711382.29</v>
      </c>
      <c r="AF2454">
        <v>6171728.3200000003</v>
      </c>
    </row>
    <row r="2455" spans="1:32" x14ac:dyDescent="0.25">
      <c r="A2455" s="40">
        <v>2453</v>
      </c>
      <c r="B2455" t="s">
        <v>7724</v>
      </c>
      <c r="C2455">
        <v>120</v>
      </c>
      <c r="D2455">
        <v>1973</v>
      </c>
      <c r="E2455">
        <v>0</v>
      </c>
      <c r="F2455">
        <v>3</v>
      </c>
      <c r="H2455">
        <v>1</v>
      </c>
      <c r="J2455">
        <v>2</v>
      </c>
      <c r="K2455" t="s">
        <v>247</v>
      </c>
      <c r="M2455">
        <v>1</v>
      </c>
      <c r="N2455">
        <v>125</v>
      </c>
      <c r="O2455">
        <v>125</v>
      </c>
      <c r="P2455">
        <v>109</v>
      </c>
      <c r="Q2455">
        <v>0</v>
      </c>
      <c r="R2455">
        <v>0</v>
      </c>
      <c r="S2455" t="s">
        <v>7725</v>
      </c>
      <c r="T2455">
        <v>6710</v>
      </c>
      <c r="U2455" t="s">
        <v>327</v>
      </c>
      <c r="V2455" t="s">
        <v>327</v>
      </c>
      <c r="W2455" t="s">
        <v>250</v>
      </c>
      <c r="X2455">
        <v>2625</v>
      </c>
      <c r="Y2455" t="s">
        <v>244</v>
      </c>
      <c r="AA2455">
        <v>187</v>
      </c>
      <c r="AB2455" t="s">
        <v>7726</v>
      </c>
      <c r="AC2455" t="s">
        <v>7725</v>
      </c>
      <c r="AD2455">
        <v>5</v>
      </c>
      <c r="AE2455">
        <v>711024.02</v>
      </c>
      <c r="AF2455">
        <v>6171573.21</v>
      </c>
    </row>
    <row r="2456" spans="1:32" x14ac:dyDescent="0.25">
      <c r="A2456" s="40">
        <v>2454</v>
      </c>
      <c r="B2456" t="s">
        <v>7727</v>
      </c>
      <c r="C2456">
        <v>130</v>
      </c>
      <c r="D2456">
        <v>1975</v>
      </c>
      <c r="E2456">
        <v>0</v>
      </c>
      <c r="F2456">
        <v>3</v>
      </c>
      <c r="H2456">
        <v>1</v>
      </c>
      <c r="J2456">
        <v>2</v>
      </c>
      <c r="K2456" t="s">
        <v>260</v>
      </c>
      <c r="M2456">
        <v>1</v>
      </c>
      <c r="N2456">
        <v>94</v>
      </c>
      <c r="O2456">
        <v>94</v>
      </c>
      <c r="P2456">
        <v>162</v>
      </c>
      <c r="Q2456">
        <v>0</v>
      </c>
      <c r="R2456">
        <v>0</v>
      </c>
      <c r="S2456" t="s">
        <v>7728</v>
      </c>
      <c r="T2456">
        <v>639</v>
      </c>
      <c r="U2456" t="s">
        <v>6935</v>
      </c>
      <c r="V2456" t="s">
        <v>6935</v>
      </c>
      <c r="W2456" t="s">
        <v>394</v>
      </c>
      <c r="X2456">
        <v>2665</v>
      </c>
      <c r="Y2456" t="s">
        <v>257</v>
      </c>
      <c r="AA2456">
        <v>187</v>
      </c>
      <c r="AB2456" t="s">
        <v>7729</v>
      </c>
      <c r="AC2456" t="s">
        <v>7728</v>
      </c>
      <c r="AD2456">
        <v>5</v>
      </c>
      <c r="AE2456">
        <v>712841.27</v>
      </c>
      <c r="AF2456">
        <v>6169049.3899999997</v>
      </c>
    </row>
    <row r="2457" spans="1:32" x14ac:dyDescent="0.25">
      <c r="A2457" s="40">
        <v>2455</v>
      </c>
      <c r="B2457" t="s">
        <v>7730</v>
      </c>
      <c r="C2457">
        <v>130</v>
      </c>
      <c r="D2457">
        <v>2002</v>
      </c>
      <c r="E2457">
        <v>0</v>
      </c>
      <c r="F2457">
        <v>4</v>
      </c>
      <c r="H2457">
        <v>1</v>
      </c>
      <c r="J2457">
        <v>2</v>
      </c>
      <c r="K2457" t="s">
        <v>260</v>
      </c>
      <c r="L2457">
        <v>90</v>
      </c>
      <c r="M2457">
        <v>1</v>
      </c>
      <c r="N2457">
        <v>50</v>
      </c>
      <c r="O2457">
        <v>50</v>
      </c>
      <c r="P2457">
        <v>100</v>
      </c>
      <c r="Q2457">
        <v>0</v>
      </c>
      <c r="R2457">
        <v>0</v>
      </c>
      <c r="S2457" t="s">
        <v>7731</v>
      </c>
      <c r="T2457">
        <v>1171</v>
      </c>
      <c r="U2457" t="s">
        <v>6203</v>
      </c>
      <c r="V2457" t="s">
        <v>6203</v>
      </c>
      <c r="W2457" t="s">
        <v>830</v>
      </c>
      <c r="X2457">
        <v>2665</v>
      </c>
      <c r="Y2457" t="s">
        <v>257</v>
      </c>
      <c r="AA2457">
        <v>187</v>
      </c>
      <c r="AB2457" t="s">
        <v>7732</v>
      </c>
      <c r="AC2457" t="s">
        <v>7731</v>
      </c>
      <c r="AD2457">
        <v>5</v>
      </c>
      <c r="AE2457">
        <v>712551.72</v>
      </c>
      <c r="AF2457">
        <v>6169762.1799999997</v>
      </c>
    </row>
    <row r="2458" spans="1:32" x14ac:dyDescent="0.25">
      <c r="A2458" s="40">
        <v>2456</v>
      </c>
      <c r="B2458" t="s">
        <v>7733</v>
      </c>
      <c r="C2458">
        <v>320</v>
      </c>
      <c r="D2458">
        <v>1976</v>
      </c>
      <c r="E2458">
        <v>0</v>
      </c>
      <c r="F2458">
        <v>2</v>
      </c>
      <c r="H2458">
        <v>3</v>
      </c>
      <c r="J2458">
        <v>9</v>
      </c>
      <c r="K2458" t="s">
        <v>240</v>
      </c>
      <c r="M2458">
        <v>1</v>
      </c>
      <c r="N2458">
        <v>154</v>
      </c>
      <c r="O2458">
        <v>154</v>
      </c>
      <c r="P2458">
        <v>0</v>
      </c>
      <c r="Q2458">
        <v>154</v>
      </c>
      <c r="R2458">
        <v>0</v>
      </c>
      <c r="S2458" t="s">
        <v>7734</v>
      </c>
      <c r="T2458">
        <v>4899</v>
      </c>
      <c r="U2458" t="s">
        <v>7524</v>
      </c>
      <c r="V2458" t="s">
        <v>7524</v>
      </c>
      <c r="W2458" t="s">
        <v>441</v>
      </c>
      <c r="X2458">
        <v>2665</v>
      </c>
      <c r="Y2458" t="s">
        <v>257</v>
      </c>
      <c r="AA2458">
        <v>187</v>
      </c>
      <c r="AB2458" t="s">
        <v>7735</v>
      </c>
      <c r="AC2458" t="s">
        <v>7734</v>
      </c>
      <c r="AD2458">
        <v>5</v>
      </c>
      <c r="AE2458">
        <v>712084.92</v>
      </c>
      <c r="AF2458">
        <v>6169747.8600000003</v>
      </c>
    </row>
    <row r="2459" spans="1:32" x14ac:dyDescent="0.25">
      <c r="A2459" s="40">
        <v>2457</v>
      </c>
      <c r="B2459" t="s">
        <v>7736</v>
      </c>
      <c r="C2459">
        <v>320</v>
      </c>
      <c r="D2459">
        <v>1965</v>
      </c>
      <c r="E2459">
        <v>0</v>
      </c>
      <c r="F2459">
        <v>2</v>
      </c>
      <c r="H2459">
        <v>3</v>
      </c>
      <c r="J2459">
        <v>2</v>
      </c>
      <c r="K2459" t="s">
        <v>260</v>
      </c>
      <c r="M2459">
        <v>1</v>
      </c>
      <c r="N2459">
        <v>120</v>
      </c>
      <c r="O2459">
        <v>120</v>
      </c>
      <c r="P2459">
        <v>0</v>
      </c>
      <c r="Q2459">
        <v>120</v>
      </c>
      <c r="R2459">
        <v>0</v>
      </c>
      <c r="S2459" t="s">
        <v>7734</v>
      </c>
      <c r="T2459">
        <v>4899</v>
      </c>
      <c r="U2459" t="s">
        <v>7524</v>
      </c>
      <c r="V2459" t="s">
        <v>7524</v>
      </c>
      <c r="W2459" t="s">
        <v>441</v>
      </c>
      <c r="X2459">
        <v>2665</v>
      </c>
      <c r="Y2459" t="s">
        <v>257</v>
      </c>
      <c r="AA2459">
        <v>187</v>
      </c>
      <c r="AB2459" t="s">
        <v>7735</v>
      </c>
      <c r="AC2459" t="s">
        <v>7734</v>
      </c>
      <c r="AD2459">
        <v>5</v>
      </c>
      <c r="AE2459">
        <v>712084.92</v>
      </c>
      <c r="AF2459">
        <v>6169747.8600000003</v>
      </c>
    </row>
    <row r="2460" spans="1:32" x14ac:dyDescent="0.25">
      <c r="A2460" s="40">
        <v>2458</v>
      </c>
      <c r="B2460" t="s">
        <v>7737</v>
      </c>
      <c r="C2460">
        <v>320</v>
      </c>
      <c r="D2460">
        <v>1970</v>
      </c>
      <c r="E2460">
        <v>0</v>
      </c>
      <c r="F2460">
        <v>2</v>
      </c>
      <c r="H2460">
        <v>3</v>
      </c>
      <c r="J2460">
        <v>7</v>
      </c>
      <c r="K2460" t="s">
        <v>253</v>
      </c>
      <c r="M2460">
        <v>1</v>
      </c>
      <c r="N2460">
        <v>104</v>
      </c>
      <c r="O2460">
        <v>104</v>
      </c>
      <c r="P2460">
        <v>0</v>
      </c>
      <c r="Q2460">
        <v>208</v>
      </c>
      <c r="R2460">
        <v>0</v>
      </c>
      <c r="S2460" t="s">
        <v>7734</v>
      </c>
      <c r="T2460">
        <v>4899</v>
      </c>
      <c r="U2460" t="s">
        <v>7524</v>
      </c>
      <c r="V2460" t="s">
        <v>7524</v>
      </c>
      <c r="W2460" t="s">
        <v>441</v>
      </c>
      <c r="X2460">
        <v>2665</v>
      </c>
      <c r="Y2460" t="s">
        <v>257</v>
      </c>
      <c r="AA2460">
        <v>187</v>
      </c>
      <c r="AB2460" t="s">
        <v>7735</v>
      </c>
      <c r="AC2460" t="s">
        <v>7734</v>
      </c>
      <c r="AD2460">
        <v>5</v>
      </c>
      <c r="AE2460">
        <v>712084.92</v>
      </c>
      <c r="AF2460">
        <v>6169747.8600000003</v>
      </c>
    </row>
    <row r="2461" spans="1:32" x14ac:dyDescent="0.25">
      <c r="A2461" s="40">
        <v>2459</v>
      </c>
      <c r="B2461" t="s">
        <v>7738</v>
      </c>
      <c r="C2461">
        <v>320</v>
      </c>
      <c r="D2461">
        <v>1979</v>
      </c>
      <c r="E2461">
        <v>0</v>
      </c>
      <c r="F2461">
        <v>2</v>
      </c>
      <c r="H2461">
        <v>3</v>
      </c>
      <c r="J2461">
        <v>7</v>
      </c>
      <c r="K2461" t="s">
        <v>253</v>
      </c>
      <c r="M2461">
        <v>1</v>
      </c>
      <c r="N2461">
        <v>71</v>
      </c>
      <c r="O2461">
        <v>71</v>
      </c>
      <c r="P2461">
        <v>0</v>
      </c>
      <c r="Q2461">
        <v>71</v>
      </c>
      <c r="R2461">
        <v>0</v>
      </c>
      <c r="S2461" t="s">
        <v>7734</v>
      </c>
      <c r="T2461">
        <v>4899</v>
      </c>
      <c r="U2461" t="s">
        <v>7524</v>
      </c>
      <c r="V2461" t="s">
        <v>7524</v>
      </c>
      <c r="W2461" t="s">
        <v>441</v>
      </c>
      <c r="X2461">
        <v>2665</v>
      </c>
      <c r="Y2461" t="s">
        <v>257</v>
      </c>
      <c r="AA2461">
        <v>187</v>
      </c>
      <c r="AB2461" t="s">
        <v>7735</v>
      </c>
      <c r="AC2461" t="s">
        <v>7734</v>
      </c>
      <c r="AD2461">
        <v>5</v>
      </c>
      <c r="AE2461">
        <v>712084.92</v>
      </c>
      <c r="AF2461">
        <v>6169747.8600000003</v>
      </c>
    </row>
    <row r="2462" spans="1:32" x14ac:dyDescent="0.25">
      <c r="A2462" s="40">
        <v>2460</v>
      </c>
      <c r="B2462" t="s">
        <v>7739</v>
      </c>
      <c r="C2462">
        <v>320</v>
      </c>
      <c r="D2462">
        <v>1967</v>
      </c>
      <c r="E2462">
        <v>0</v>
      </c>
      <c r="F2462">
        <v>3</v>
      </c>
      <c r="H2462">
        <v>3</v>
      </c>
      <c r="J2462">
        <v>2</v>
      </c>
      <c r="K2462" t="s">
        <v>260</v>
      </c>
      <c r="M2462">
        <v>1</v>
      </c>
      <c r="N2462">
        <v>381</v>
      </c>
      <c r="O2462">
        <v>381</v>
      </c>
      <c r="P2462">
        <v>0</v>
      </c>
      <c r="Q2462">
        <v>432</v>
      </c>
      <c r="R2462">
        <v>0</v>
      </c>
      <c r="S2462" t="s">
        <v>7734</v>
      </c>
      <c r="T2462">
        <v>4899</v>
      </c>
      <c r="U2462" t="s">
        <v>7524</v>
      </c>
      <c r="V2462" t="s">
        <v>7524</v>
      </c>
      <c r="W2462" t="s">
        <v>441</v>
      </c>
      <c r="X2462">
        <v>2665</v>
      </c>
      <c r="Y2462" t="s">
        <v>257</v>
      </c>
      <c r="AA2462">
        <v>187</v>
      </c>
      <c r="AB2462" t="s">
        <v>7735</v>
      </c>
      <c r="AC2462" t="s">
        <v>7734</v>
      </c>
      <c r="AD2462">
        <v>5</v>
      </c>
      <c r="AE2462">
        <v>712084.92</v>
      </c>
      <c r="AF2462">
        <v>6169747.8600000003</v>
      </c>
    </row>
    <row r="2463" spans="1:32" x14ac:dyDescent="0.25">
      <c r="A2463" s="40">
        <v>2461</v>
      </c>
      <c r="B2463" t="s">
        <v>7740</v>
      </c>
      <c r="C2463">
        <v>320</v>
      </c>
      <c r="D2463">
        <v>1976</v>
      </c>
      <c r="E2463">
        <v>0</v>
      </c>
      <c r="F2463">
        <v>6</v>
      </c>
      <c r="H2463">
        <v>90</v>
      </c>
      <c r="J2463">
        <v>9</v>
      </c>
      <c r="K2463" t="s">
        <v>240</v>
      </c>
      <c r="M2463">
        <v>1</v>
      </c>
      <c r="N2463">
        <v>240</v>
      </c>
      <c r="O2463">
        <v>240</v>
      </c>
      <c r="P2463">
        <v>0</v>
      </c>
      <c r="Q2463">
        <v>240</v>
      </c>
      <c r="R2463">
        <v>0</v>
      </c>
      <c r="S2463" t="s">
        <v>7734</v>
      </c>
      <c r="T2463">
        <v>4899</v>
      </c>
      <c r="U2463" t="s">
        <v>7524</v>
      </c>
      <c r="V2463" t="s">
        <v>7524</v>
      </c>
      <c r="W2463" t="s">
        <v>441</v>
      </c>
      <c r="X2463">
        <v>2665</v>
      </c>
      <c r="Y2463" t="s">
        <v>257</v>
      </c>
      <c r="AA2463">
        <v>187</v>
      </c>
      <c r="AB2463" t="s">
        <v>7735</v>
      </c>
      <c r="AC2463" t="s">
        <v>7734</v>
      </c>
      <c r="AD2463">
        <v>5</v>
      </c>
      <c r="AE2463">
        <v>712084.92</v>
      </c>
      <c r="AF2463">
        <v>6169747.8600000003</v>
      </c>
    </row>
    <row r="2464" spans="1:32" x14ac:dyDescent="0.25">
      <c r="A2464" s="40">
        <v>2462</v>
      </c>
      <c r="B2464" t="s">
        <v>7741</v>
      </c>
      <c r="C2464">
        <v>320</v>
      </c>
      <c r="D2464">
        <v>1965</v>
      </c>
      <c r="E2464">
        <v>0</v>
      </c>
      <c r="F2464">
        <v>2</v>
      </c>
      <c r="H2464">
        <v>3</v>
      </c>
      <c r="J2464">
        <v>7</v>
      </c>
      <c r="K2464" t="s">
        <v>253</v>
      </c>
      <c r="M2464">
        <v>1</v>
      </c>
      <c r="N2464">
        <v>202</v>
      </c>
      <c r="O2464">
        <v>202</v>
      </c>
      <c r="P2464">
        <v>0</v>
      </c>
      <c r="Q2464">
        <v>202</v>
      </c>
      <c r="R2464">
        <v>0</v>
      </c>
      <c r="S2464" t="s">
        <v>7734</v>
      </c>
      <c r="T2464">
        <v>4899</v>
      </c>
      <c r="U2464" t="s">
        <v>7524</v>
      </c>
      <c r="V2464" t="s">
        <v>7524</v>
      </c>
      <c r="W2464" t="s">
        <v>441</v>
      </c>
      <c r="X2464">
        <v>2665</v>
      </c>
      <c r="Y2464" t="s">
        <v>257</v>
      </c>
      <c r="AA2464">
        <v>187</v>
      </c>
      <c r="AB2464" t="s">
        <v>7735</v>
      </c>
      <c r="AC2464" t="s">
        <v>7734</v>
      </c>
      <c r="AD2464">
        <v>5</v>
      </c>
      <c r="AE2464">
        <v>712084.92</v>
      </c>
      <c r="AF2464">
        <v>6169747.8600000003</v>
      </c>
    </row>
    <row r="2465" spans="1:32" x14ac:dyDescent="0.25">
      <c r="A2465" s="40">
        <v>2463</v>
      </c>
      <c r="B2465" t="s">
        <v>7742</v>
      </c>
      <c r="C2465">
        <v>120</v>
      </c>
      <c r="D2465">
        <v>1983</v>
      </c>
      <c r="E2465">
        <v>0</v>
      </c>
      <c r="F2465">
        <v>3</v>
      </c>
      <c r="H2465">
        <v>1</v>
      </c>
      <c r="J2465">
        <v>7</v>
      </c>
      <c r="K2465" t="s">
        <v>253</v>
      </c>
      <c r="L2465">
        <v>2</v>
      </c>
      <c r="M2465">
        <v>1</v>
      </c>
      <c r="N2465">
        <v>127</v>
      </c>
      <c r="O2465">
        <v>127</v>
      </c>
      <c r="P2465">
        <v>127</v>
      </c>
      <c r="Q2465">
        <v>0</v>
      </c>
      <c r="R2465">
        <v>0</v>
      </c>
      <c r="S2465" t="s">
        <v>7743</v>
      </c>
      <c r="T2465">
        <v>8800</v>
      </c>
      <c r="U2465" t="s">
        <v>6455</v>
      </c>
      <c r="V2465" t="s">
        <v>6455</v>
      </c>
      <c r="W2465" t="s">
        <v>281</v>
      </c>
      <c r="X2465">
        <v>2665</v>
      </c>
      <c r="Y2465" t="s">
        <v>257</v>
      </c>
      <c r="AA2465">
        <v>187</v>
      </c>
      <c r="AB2465" t="s">
        <v>7744</v>
      </c>
      <c r="AC2465" t="s">
        <v>7743</v>
      </c>
      <c r="AD2465">
        <v>5</v>
      </c>
      <c r="AE2465">
        <v>713204.64</v>
      </c>
      <c r="AF2465">
        <v>6168514.3700000001</v>
      </c>
    </row>
    <row r="2466" spans="1:32" x14ac:dyDescent="0.25">
      <c r="A2466" s="40">
        <v>2464</v>
      </c>
      <c r="B2466" t="s">
        <v>7745</v>
      </c>
      <c r="C2466">
        <v>120</v>
      </c>
      <c r="D2466">
        <v>1963</v>
      </c>
      <c r="E2466">
        <v>0</v>
      </c>
      <c r="F2466">
        <v>5</v>
      </c>
      <c r="H2466">
        <v>2</v>
      </c>
      <c r="J2466">
        <v>2</v>
      </c>
      <c r="K2466" t="s">
        <v>247</v>
      </c>
      <c r="L2466">
        <v>5</v>
      </c>
      <c r="M2466">
        <v>1</v>
      </c>
      <c r="N2466">
        <v>83</v>
      </c>
      <c r="O2466">
        <v>83</v>
      </c>
      <c r="P2466">
        <v>120</v>
      </c>
      <c r="Q2466">
        <v>0</v>
      </c>
      <c r="R2466">
        <v>0</v>
      </c>
      <c r="S2466" t="s">
        <v>7746</v>
      </c>
      <c r="T2466">
        <v>5112</v>
      </c>
      <c r="U2466" t="s">
        <v>7747</v>
      </c>
      <c r="V2466" t="s">
        <v>7747</v>
      </c>
      <c r="W2466" t="s">
        <v>247</v>
      </c>
      <c r="X2466">
        <v>2665</v>
      </c>
      <c r="Y2466" t="s">
        <v>257</v>
      </c>
      <c r="AA2466">
        <v>187</v>
      </c>
      <c r="AB2466" t="s">
        <v>7748</v>
      </c>
      <c r="AC2466" t="s">
        <v>7746</v>
      </c>
      <c r="AD2466">
        <v>5</v>
      </c>
      <c r="AE2466">
        <v>714026.04</v>
      </c>
      <c r="AF2466">
        <v>6168785.8899999997</v>
      </c>
    </row>
    <row r="2467" spans="1:32" x14ac:dyDescent="0.25">
      <c r="A2467" s="40">
        <v>2465</v>
      </c>
      <c r="B2467" t="s">
        <v>7749</v>
      </c>
      <c r="C2467">
        <v>130</v>
      </c>
      <c r="D2467">
        <v>2002</v>
      </c>
      <c r="E2467">
        <v>0</v>
      </c>
      <c r="F2467">
        <v>4</v>
      </c>
      <c r="H2467">
        <v>1</v>
      </c>
      <c r="J2467">
        <v>2</v>
      </c>
      <c r="K2467" t="s">
        <v>260</v>
      </c>
      <c r="L2467">
        <v>90</v>
      </c>
      <c r="M2467">
        <v>1</v>
      </c>
      <c r="N2467">
        <v>46</v>
      </c>
      <c r="O2467">
        <v>46</v>
      </c>
      <c r="P2467">
        <v>92</v>
      </c>
      <c r="Q2467">
        <v>0</v>
      </c>
      <c r="R2467">
        <v>0</v>
      </c>
      <c r="S2467" t="s">
        <v>7750</v>
      </c>
      <c r="T2467">
        <v>1171</v>
      </c>
      <c r="U2467" t="s">
        <v>6203</v>
      </c>
      <c r="V2467" t="s">
        <v>6203</v>
      </c>
      <c r="W2467" t="s">
        <v>498</v>
      </c>
      <c r="X2467">
        <v>2665</v>
      </c>
      <c r="Y2467" t="s">
        <v>257</v>
      </c>
      <c r="AA2467">
        <v>187</v>
      </c>
      <c r="AB2467" t="s">
        <v>7751</v>
      </c>
      <c r="AC2467" t="s">
        <v>7750</v>
      </c>
      <c r="AD2467">
        <v>5</v>
      </c>
      <c r="AE2467">
        <v>712557.25</v>
      </c>
      <c r="AF2467">
        <v>6169760.0800000001</v>
      </c>
    </row>
    <row r="2468" spans="1:32" x14ac:dyDescent="0.25">
      <c r="A2468" s="40">
        <v>2466</v>
      </c>
      <c r="B2468" t="s">
        <v>7752</v>
      </c>
      <c r="C2468">
        <v>130</v>
      </c>
      <c r="D2468">
        <v>1975</v>
      </c>
      <c r="E2468">
        <v>0</v>
      </c>
      <c r="F2468">
        <v>1</v>
      </c>
      <c r="H2468">
        <v>5</v>
      </c>
      <c r="J2468">
        <v>1</v>
      </c>
      <c r="K2468" t="s">
        <v>240</v>
      </c>
      <c r="L2468">
        <v>0</v>
      </c>
      <c r="M2468">
        <v>1</v>
      </c>
      <c r="N2468">
        <v>117</v>
      </c>
      <c r="O2468">
        <v>117</v>
      </c>
      <c r="P2468">
        <v>117</v>
      </c>
      <c r="Q2468">
        <v>0</v>
      </c>
      <c r="R2468">
        <v>0</v>
      </c>
      <c r="S2468" t="s">
        <v>7753</v>
      </c>
      <c r="T2468">
        <v>2556</v>
      </c>
      <c r="U2468" t="s">
        <v>317</v>
      </c>
      <c r="V2468" t="s">
        <v>317</v>
      </c>
      <c r="W2468" t="s">
        <v>2556</v>
      </c>
      <c r="X2468">
        <v>2625</v>
      </c>
      <c r="Y2468" t="s">
        <v>244</v>
      </c>
      <c r="AA2468">
        <v>187</v>
      </c>
      <c r="AB2468" t="s">
        <v>7754</v>
      </c>
      <c r="AC2468" t="s">
        <v>7753</v>
      </c>
      <c r="AD2468">
        <v>5</v>
      </c>
      <c r="AE2468">
        <v>711763.65</v>
      </c>
      <c r="AF2468">
        <v>6172331.6900000004</v>
      </c>
    </row>
    <row r="2469" spans="1:32" x14ac:dyDescent="0.25">
      <c r="A2469" s="40">
        <v>2467</v>
      </c>
      <c r="B2469" t="s">
        <v>7755</v>
      </c>
      <c r="C2469">
        <v>130</v>
      </c>
      <c r="D2469">
        <v>1964</v>
      </c>
      <c r="E2469">
        <v>0</v>
      </c>
      <c r="F2469">
        <v>4</v>
      </c>
      <c r="H2469">
        <v>1</v>
      </c>
      <c r="J2469">
        <v>2</v>
      </c>
      <c r="K2469" t="s">
        <v>260</v>
      </c>
      <c r="M2469">
        <v>1</v>
      </c>
      <c r="N2469">
        <v>77</v>
      </c>
      <c r="O2469">
        <v>77</v>
      </c>
      <c r="P2469">
        <v>126</v>
      </c>
      <c r="Q2469">
        <v>0</v>
      </c>
      <c r="R2469">
        <v>0</v>
      </c>
      <c r="S2469" t="s">
        <v>7756</v>
      </c>
      <c r="T2469">
        <v>3195</v>
      </c>
      <c r="U2469" t="s">
        <v>7757</v>
      </c>
      <c r="V2469" t="s">
        <v>7757</v>
      </c>
      <c r="W2469" t="s">
        <v>519</v>
      </c>
      <c r="X2469">
        <v>2665</v>
      </c>
      <c r="Y2469" t="s">
        <v>257</v>
      </c>
      <c r="AA2469">
        <v>187</v>
      </c>
      <c r="AB2469" t="s">
        <v>7758</v>
      </c>
      <c r="AC2469" t="s">
        <v>7756</v>
      </c>
      <c r="AD2469">
        <v>5</v>
      </c>
      <c r="AE2469">
        <v>713780.7</v>
      </c>
      <c r="AF2469">
        <v>6169121.3700000001</v>
      </c>
    </row>
    <row r="2470" spans="1:32" x14ac:dyDescent="0.25">
      <c r="A2470" s="40">
        <v>2468</v>
      </c>
      <c r="B2470" t="s">
        <v>7759</v>
      </c>
      <c r="C2470">
        <v>120</v>
      </c>
      <c r="D2470">
        <v>1990</v>
      </c>
      <c r="E2470">
        <v>0</v>
      </c>
      <c r="F2470">
        <v>5</v>
      </c>
      <c r="H2470">
        <v>1</v>
      </c>
      <c r="J2470">
        <v>2</v>
      </c>
      <c r="K2470" t="s">
        <v>260</v>
      </c>
      <c r="L2470">
        <v>2</v>
      </c>
      <c r="M2470">
        <v>1</v>
      </c>
      <c r="N2470">
        <v>229</v>
      </c>
      <c r="O2470">
        <v>229</v>
      </c>
      <c r="P2470">
        <v>229</v>
      </c>
      <c r="Q2470">
        <v>0</v>
      </c>
      <c r="R2470">
        <v>0</v>
      </c>
      <c r="S2470" t="s">
        <v>7760</v>
      </c>
      <c r="T2470">
        <v>5112</v>
      </c>
      <c r="U2470" t="s">
        <v>7747</v>
      </c>
      <c r="V2470" t="s">
        <v>7747</v>
      </c>
      <c r="W2470" t="s">
        <v>480</v>
      </c>
      <c r="X2470">
        <v>2665</v>
      </c>
      <c r="Y2470" t="s">
        <v>257</v>
      </c>
      <c r="AA2470">
        <v>187</v>
      </c>
      <c r="AB2470" t="s">
        <v>7761</v>
      </c>
      <c r="AC2470" t="s">
        <v>7760</v>
      </c>
      <c r="AD2470">
        <v>5</v>
      </c>
      <c r="AE2470">
        <v>714051.7</v>
      </c>
      <c r="AF2470">
        <v>6168639.4000000004</v>
      </c>
    </row>
    <row r="2471" spans="1:32" x14ac:dyDescent="0.25">
      <c r="A2471" s="40">
        <v>2469</v>
      </c>
      <c r="B2471" t="s">
        <v>7762</v>
      </c>
      <c r="C2471">
        <v>130</v>
      </c>
      <c r="D2471">
        <v>1967</v>
      </c>
      <c r="E2471">
        <v>1994</v>
      </c>
      <c r="F2471">
        <v>3</v>
      </c>
      <c r="H2471">
        <v>6</v>
      </c>
      <c r="J2471">
        <v>1</v>
      </c>
      <c r="K2471" t="s">
        <v>240</v>
      </c>
      <c r="M2471">
        <v>1</v>
      </c>
      <c r="N2471">
        <v>158</v>
      </c>
      <c r="O2471">
        <v>158</v>
      </c>
      <c r="P2471">
        <v>158</v>
      </c>
      <c r="Q2471">
        <v>0</v>
      </c>
      <c r="R2471">
        <v>0</v>
      </c>
      <c r="S2471" t="s">
        <v>7763</v>
      </c>
      <c r="T2471">
        <v>2449</v>
      </c>
      <c r="U2471" t="s">
        <v>312</v>
      </c>
      <c r="V2471" t="s">
        <v>312</v>
      </c>
      <c r="W2471" t="s">
        <v>421</v>
      </c>
      <c r="X2471">
        <v>2625</v>
      </c>
      <c r="Y2471" t="s">
        <v>244</v>
      </c>
      <c r="AA2471">
        <v>187</v>
      </c>
      <c r="AB2471" t="s">
        <v>7764</v>
      </c>
      <c r="AC2471" t="s">
        <v>7763</v>
      </c>
      <c r="AD2471">
        <v>5</v>
      </c>
      <c r="AE2471">
        <v>711465.59</v>
      </c>
      <c r="AF2471">
        <v>6171658.4000000004</v>
      </c>
    </row>
    <row r="2472" spans="1:32" x14ac:dyDescent="0.25">
      <c r="A2472" s="40">
        <v>2470</v>
      </c>
      <c r="B2472" t="s">
        <v>7765</v>
      </c>
      <c r="C2472">
        <v>120</v>
      </c>
      <c r="D2472">
        <v>1972</v>
      </c>
      <c r="E2472">
        <v>1983</v>
      </c>
      <c r="F2472">
        <v>3</v>
      </c>
      <c r="H2472">
        <v>1</v>
      </c>
      <c r="J2472">
        <v>2</v>
      </c>
      <c r="K2472" t="s">
        <v>260</v>
      </c>
      <c r="L2472">
        <v>2</v>
      </c>
      <c r="M2472">
        <v>1</v>
      </c>
      <c r="N2472">
        <v>119</v>
      </c>
      <c r="O2472">
        <v>119</v>
      </c>
      <c r="P2472">
        <v>119</v>
      </c>
      <c r="Q2472">
        <v>0</v>
      </c>
      <c r="R2472">
        <v>0</v>
      </c>
      <c r="S2472" t="s">
        <v>7766</v>
      </c>
      <c r="T2472">
        <v>6710</v>
      </c>
      <c r="U2472" t="s">
        <v>327</v>
      </c>
      <c r="V2472" t="s">
        <v>327</v>
      </c>
      <c r="W2472" t="s">
        <v>299</v>
      </c>
      <c r="X2472">
        <v>2625</v>
      </c>
      <c r="Y2472" t="s">
        <v>244</v>
      </c>
      <c r="AA2472">
        <v>187</v>
      </c>
      <c r="AB2472" t="s">
        <v>7767</v>
      </c>
      <c r="AC2472" t="s">
        <v>7766</v>
      </c>
      <c r="AD2472">
        <v>5</v>
      </c>
      <c r="AE2472">
        <v>711166.67</v>
      </c>
      <c r="AF2472">
        <v>6171533.6600000001</v>
      </c>
    </row>
    <row r="2473" spans="1:32" x14ac:dyDescent="0.25">
      <c r="A2473" s="40">
        <v>2471</v>
      </c>
      <c r="B2473" t="s">
        <v>7768</v>
      </c>
      <c r="C2473">
        <v>120</v>
      </c>
      <c r="D2473">
        <v>1977</v>
      </c>
      <c r="E2473">
        <v>0</v>
      </c>
      <c r="F2473">
        <v>3</v>
      </c>
      <c r="H2473">
        <v>1</v>
      </c>
      <c r="J2473">
        <v>2</v>
      </c>
      <c r="K2473" t="s">
        <v>260</v>
      </c>
      <c r="L2473">
        <v>2</v>
      </c>
      <c r="M2473">
        <v>1</v>
      </c>
      <c r="N2473">
        <v>106</v>
      </c>
      <c r="O2473">
        <v>106</v>
      </c>
      <c r="P2473">
        <v>106</v>
      </c>
      <c r="Q2473">
        <v>0</v>
      </c>
      <c r="R2473">
        <v>0</v>
      </c>
      <c r="S2473" t="s">
        <v>7769</v>
      </c>
      <c r="T2473">
        <v>8800</v>
      </c>
      <c r="U2473" t="s">
        <v>6455</v>
      </c>
      <c r="V2473" t="s">
        <v>6455</v>
      </c>
      <c r="W2473" t="s">
        <v>454</v>
      </c>
      <c r="X2473">
        <v>2665</v>
      </c>
      <c r="Y2473" t="s">
        <v>257</v>
      </c>
      <c r="AA2473">
        <v>187</v>
      </c>
      <c r="AB2473" t="s">
        <v>7770</v>
      </c>
      <c r="AC2473" t="s">
        <v>7769</v>
      </c>
      <c r="AD2473">
        <v>5</v>
      </c>
      <c r="AE2473">
        <v>713169.32</v>
      </c>
      <c r="AF2473">
        <v>6168559.5899999999</v>
      </c>
    </row>
    <row r="2474" spans="1:32" x14ac:dyDescent="0.25">
      <c r="A2474" s="40">
        <v>2472</v>
      </c>
      <c r="B2474" t="s">
        <v>7771</v>
      </c>
      <c r="C2474">
        <v>130</v>
      </c>
      <c r="D2474">
        <v>1976</v>
      </c>
      <c r="E2474">
        <v>0</v>
      </c>
      <c r="F2474">
        <v>1</v>
      </c>
      <c r="H2474">
        <v>5</v>
      </c>
      <c r="J2474">
        <v>1</v>
      </c>
      <c r="K2474" t="s">
        <v>240</v>
      </c>
      <c r="L2474">
        <v>0</v>
      </c>
      <c r="M2474">
        <v>1</v>
      </c>
      <c r="N2474">
        <v>79</v>
      </c>
      <c r="O2474">
        <v>79</v>
      </c>
      <c r="P2474">
        <v>131</v>
      </c>
      <c r="Q2474">
        <v>0</v>
      </c>
      <c r="R2474">
        <v>0</v>
      </c>
      <c r="S2474" t="s">
        <v>7772</v>
      </c>
      <c r="T2474">
        <v>2556</v>
      </c>
      <c r="U2474" t="s">
        <v>317</v>
      </c>
      <c r="V2474" t="s">
        <v>317</v>
      </c>
      <c r="W2474" t="s">
        <v>745</v>
      </c>
      <c r="X2474">
        <v>2625</v>
      </c>
      <c r="Y2474" t="s">
        <v>244</v>
      </c>
      <c r="AA2474">
        <v>187</v>
      </c>
      <c r="AB2474" t="s">
        <v>7773</v>
      </c>
      <c r="AC2474" t="s">
        <v>7772</v>
      </c>
      <c r="AD2474">
        <v>5</v>
      </c>
      <c r="AE2474">
        <v>711809.39</v>
      </c>
      <c r="AF2474">
        <v>6172459.4699999997</v>
      </c>
    </row>
    <row r="2475" spans="1:32" x14ac:dyDescent="0.25">
      <c r="A2475" s="40">
        <v>2473</v>
      </c>
      <c r="B2475" t="s">
        <v>7774</v>
      </c>
      <c r="C2475">
        <v>120</v>
      </c>
      <c r="D2475">
        <v>1977</v>
      </c>
      <c r="E2475">
        <v>0</v>
      </c>
      <c r="F2475">
        <v>4</v>
      </c>
      <c r="H2475">
        <v>1</v>
      </c>
      <c r="J2475">
        <v>2</v>
      </c>
      <c r="K2475" t="s">
        <v>260</v>
      </c>
      <c r="L2475">
        <v>2</v>
      </c>
      <c r="M2475">
        <v>1</v>
      </c>
      <c r="N2475">
        <v>129</v>
      </c>
      <c r="O2475">
        <v>129</v>
      </c>
      <c r="P2475">
        <v>215</v>
      </c>
      <c r="Q2475">
        <v>0</v>
      </c>
      <c r="R2475">
        <v>0</v>
      </c>
      <c r="S2475" t="s">
        <v>7775</v>
      </c>
      <c r="T2475">
        <v>3195</v>
      </c>
      <c r="U2475" t="s">
        <v>7757</v>
      </c>
      <c r="V2475" t="s">
        <v>7757</v>
      </c>
      <c r="W2475" t="s">
        <v>515</v>
      </c>
      <c r="X2475">
        <v>2665</v>
      </c>
      <c r="Y2475" t="s">
        <v>257</v>
      </c>
      <c r="AA2475">
        <v>187</v>
      </c>
      <c r="AB2475" t="s">
        <v>7776</v>
      </c>
      <c r="AC2475" t="s">
        <v>7775</v>
      </c>
      <c r="AD2475">
        <v>5</v>
      </c>
      <c r="AE2475">
        <v>713843</v>
      </c>
      <c r="AF2475">
        <v>6168999.2400000002</v>
      </c>
    </row>
    <row r="2476" spans="1:32" x14ac:dyDescent="0.25">
      <c r="A2476" s="40">
        <v>2474</v>
      </c>
      <c r="B2476" t="s">
        <v>7777</v>
      </c>
      <c r="C2476">
        <v>120</v>
      </c>
      <c r="D2476">
        <v>1979</v>
      </c>
      <c r="E2476">
        <v>0</v>
      </c>
      <c r="F2476">
        <v>3</v>
      </c>
      <c r="H2476">
        <v>1</v>
      </c>
      <c r="J2476">
        <v>2</v>
      </c>
      <c r="K2476" t="s">
        <v>260</v>
      </c>
      <c r="L2476">
        <v>2</v>
      </c>
      <c r="M2476">
        <v>1</v>
      </c>
      <c r="N2476">
        <v>137</v>
      </c>
      <c r="O2476">
        <v>137</v>
      </c>
      <c r="P2476">
        <v>137</v>
      </c>
      <c r="Q2476">
        <v>0</v>
      </c>
      <c r="R2476">
        <v>0</v>
      </c>
      <c r="S2476" t="s">
        <v>7778</v>
      </c>
      <c r="T2476">
        <v>8841</v>
      </c>
      <c r="U2476" t="s">
        <v>7779</v>
      </c>
      <c r="V2476" t="s">
        <v>7779</v>
      </c>
      <c r="W2476" t="s">
        <v>441</v>
      </c>
      <c r="X2476">
        <v>2665</v>
      </c>
      <c r="Y2476" t="s">
        <v>257</v>
      </c>
      <c r="AA2476">
        <v>187</v>
      </c>
      <c r="AB2476" t="s">
        <v>7780</v>
      </c>
      <c r="AC2476" t="s">
        <v>7778</v>
      </c>
      <c r="AD2476">
        <v>5</v>
      </c>
      <c r="AE2476">
        <v>713641.22</v>
      </c>
      <c r="AF2476">
        <v>6168753.5899999999</v>
      </c>
    </row>
    <row r="2477" spans="1:32" x14ac:dyDescent="0.25">
      <c r="A2477" s="40">
        <v>2475</v>
      </c>
      <c r="B2477" t="s">
        <v>7781</v>
      </c>
      <c r="C2477">
        <v>130</v>
      </c>
      <c r="D2477">
        <v>1976</v>
      </c>
      <c r="E2477">
        <v>0</v>
      </c>
      <c r="F2477">
        <v>1</v>
      </c>
      <c r="H2477">
        <v>5</v>
      </c>
      <c r="J2477">
        <v>7</v>
      </c>
      <c r="K2477" t="s">
        <v>253</v>
      </c>
      <c r="L2477">
        <v>2</v>
      </c>
      <c r="M2477">
        <v>1</v>
      </c>
      <c r="N2477">
        <v>126</v>
      </c>
      <c r="O2477">
        <v>126</v>
      </c>
      <c r="P2477">
        <v>126</v>
      </c>
      <c r="Q2477">
        <v>0</v>
      </c>
      <c r="R2477">
        <v>0</v>
      </c>
      <c r="S2477" t="s">
        <v>7782</v>
      </c>
      <c r="T2477">
        <v>2556</v>
      </c>
      <c r="U2477" t="s">
        <v>317</v>
      </c>
      <c r="V2477" t="s">
        <v>317</v>
      </c>
      <c r="W2477" t="s">
        <v>1914</v>
      </c>
      <c r="X2477">
        <v>2625</v>
      </c>
      <c r="Y2477" t="s">
        <v>244</v>
      </c>
      <c r="AA2477">
        <v>187</v>
      </c>
      <c r="AB2477" t="s">
        <v>7783</v>
      </c>
      <c r="AC2477" t="s">
        <v>7782</v>
      </c>
      <c r="AD2477">
        <v>5</v>
      </c>
      <c r="AE2477">
        <v>711773.66</v>
      </c>
      <c r="AF2477">
        <v>6172439.1699999999</v>
      </c>
    </row>
    <row r="2478" spans="1:32" x14ac:dyDescent="0.25">
      <c r="A2478" s="40">
        <v>2476</v>
      </c>
      <c r="B2478" t="s">
        <v>7784</v>
      </c>
      <c r="C2478">
        <v>120</v>
      </c>
      <c r="D2478">
        <v>1963</v>
      </c>
      <c r="E2478">
        <v>1983</v>
      </c>
      <c r="F2478">
        <v>3</v>
      </c>
      <c r="H2478">
        <v>1</v>
      </c>
      <c r="J2478">
        <v>2</v>
      </c>
      <c r="K2478" t="s">
        <v>260</v>
      </c>
      <c r="M2478">
        <v>1</v>
      </c>
      <c r="N2478">
        <v>109</v>
      </c>
      <c r="O2478">
        <v>109</v>
      </c>
      <c r="P2478">
        <v>109</v>
      </c>
      <c r="Q2478">
        <v>0</v>
      </c>
      <c r="R2478">
        <v>0</v>
      </c>
      <c r="S2478" t="s">
        <v>7785</v>
      </c>
      <c r="T2478">
        <v>3195</v>
      </c>
      <c r="U2478" t="s">
        <v>7757</v>
      </c>
      <c r="V2478" t="s">
        <v>7757</v>
      </c>
      <c r="W2478" t="s">
        <v>480</v>
      </c>
      <c r="X2478">
        <v>2665</v>
      </c>
      <c r="Y2478" t="s">
        <v>257</v>
      </c>
      <c r="AA2478">
        <v>187</v>
      </c>
      <c r="AB2478" t="s">
        <v>7786</v>
      </c>
      <c r="AC2478" t="s">
        <v>7785</v>
      </c>
      <c r="AD2478">
        <v>5</v>
      </c>
      <c r="AE2478">
        <v>713829.35</v>
      </c>
      <c r="AF2478">
        <v>6169014.5</v>
      </c>
    </row>
    <row r="2479" spans="1:32" x14ac:dyDescent="0.25">
      <c r="A2479" s="40">
        <v>2477</v>
      </c>
      <c r="B2479" t="s">
        <v>7787</v>
      </c>
      <c r="C2479">
        <v>120</v>
      </c>
      <c r="D2479">
        <v>1935</v>
      </c>
      <c r="E2479">
        <v>0</v>
      </c>
      <c r="F2479">
        <v>5</v>
      </c>
      <c r="H2479">
        <v>1</v>
      </c>
      <c r="J2479">
        <v>2</v>
      </c>
      <c r="K2479" t="s">
        <v>247</v>
      </c>
      <c r="M2479">
        <v>1</v>
      </c>
      <c r="N2479">
        <v>144</v>
      </c>
      <c r="O2479">
        <v>144</v>
      </c>
      <c r="P2479">
        <v>235</v>
      </c>
      <c r="Q2479">
        <v>0</v>
      </c>
      <c r="R2479">
        <v>0</v>
      </c>
      <c r="S2479" t="s">
        <v>7788</v>
      </c>
      <c r="T2479">
        <v>1750</v>
      </c>
      <c r="U2479" t="s">
        <v>6098</v>
      </c>
      <c r="V2479" t="s">
        <v>6098</v>
      </c>
      <c r="W2479" t="s">
        <v>2531</v>
      </c>
      <c r="X2479">
        <v>2665</v>
      </c>
      <c r="Y2479" t="s">
        <v>257</v>
      </c>
      <c r="AA2479">
        <v>187</v>
      </c>
      <c r="AB2479" t="s">
        <v>7789</v>
      </c>
      <c r="AC2479" t="s">
        <v>7788</v>
      </c>
      <c r="AD2479">
        <v>5</v>
      </c>
      <c r="AE2479">
        <v>713631.78</v>
      </c>
      <c r="AF2479">
        <v>6168793.3399999999</v>
      </c>
    </row>
    <row r="2480" spans="1:32" x14ac:dyDescent="0.25">
      <c r="A2480" s="40">
        <v>2478</v>
      </c>
      <c r="B2480" t="s">
        <v>7790</v>
      </c>
      <c r="C2480">
        <v>120</v>
      </c>
      <c r="D2480">
        <v>1995</v>
      </c>
      <c r="E2480">
        <v>0</v>
      </c>
      <c r="F2480">
        <v>4</v>
      </c>
      <c r="H2480">
        <v>1</v>
      </c>
      <c r="J2480">
        <v>2</v>
      </c>
      <c r="K2480" t="s">
        <v>260</v>
      </c>
      <c r="M2480">
        <v>1</v>
      </c>
      <c r="N2480">
        <v>234</v>
      </c>
      <c r="O2480">
        <v>234</v>
      </c>
      <c r="P2480">
        <v>190</v>
      </c>
      <c r="Q2480">
        <v>0</v>
      </c>
      <c r="R2480">
        <v>0</v>
      </c>
      <c r="S2480" t="s">
        <v>7791</v>
      </c>
      <c r="T2480">
        <v>8841</v>
      </c>
      <c r="U2480" t="s">
        <v>7779</v>
      </c>
      <c r="V2480" t="s">
        <v>7779</v>
      </c>
      <c r="W2480" t="s">
        <v>308</v>
      </c>
      <c r="X2480">
        <v>2665</v>
      </c>
      <c r="Y2480" t="s">
        <v>257</v>
      </c>
      <c r="AA2480">
        <v>187</v>
      </c>
      <c r="AB2480" t="s">
        <v>7792</v>
      </c>
      <c r="AC2480" t="s">
        <v>7791</v>
      </c>
      <c r="AD2480">
        <v>5</v>
      </c>
      <c r="AE2480">
        <v>713622.35</v>
      </c>
      <c r="AF2480">
        <v>6168715.4800000004</v>
      </c>
    </row>
    <row r="2481" spans="1:32" x14ac:dyDescent="0.25">
      <c r="A2481" s="40">
        <v>2479</v>
      </c>
      <c r="B2481" t="s">
        <v>7793</v>
      </c>
      <c r="C2481">
        <v>130</v>
      </c>
      <c r="D2481">
        <v>1967</v>
      </c>
      <c r="E2481">
        <v>1985</v>
      </c>
      <c r="F2481">
        <v>3</v>
      </c>
      <c r="H2481">
        <v>6</v>
      </c>
      <c r="J2481">
        <v>1</v>
      </c>
      <c r="K2481" t="s">
        <v>240</v>
      </c>
      <c r="M2481">
        <v>1</v>
      </c>
      <c r="N2481">
        <v>125</v>
      </c>
      <c r="O2481">
        <v>125</v>
      </c>
      <c r="P2481">
        <v>125</v>
      </c>
      <c r="Q2481">
        <v>0</v>
      </c>
      <c r="R2481">
        <v>0</v>
      </c>
      <c r="S2481" t="s">
        <v>7794</v>
      </c>
      <c r="T2481">
        <v>2449</v>
      </c>
      <c r="U2481" t="s">
        <v>312</v>
      </c>
      <c r="V2481" t="s">
        <v>312</v>
      </c>
      <c r="W2481" t="s">
        <v>250</v>
      </c>
      <c r="X2481">
        <v>2625</v>
      </c>
      <c r="Y2481" t="s">
        <v>244</v>
      </c>
      <c r="AA2481">
        <v>187</v>
      </c>
      <c r="AB2481" t="s">
        <v>7795</v>
      </c>
      <c r="AC2481" t="s">
        <v>7794</v>
      </c>
      <c r="AD2481">
        <v>5</v>
      </c>
      <c r="AE2481">
        <v>711397.53</v>
      </c>
      <c r="AF2481">
        <v>6171730.75</v>
      </c>
    </row>
    <row r="2482" spans="1:32" x14ac:dyDescent="0.25">
      <c r="A2482" s="40">
        <v>2480</v>
      </c>
      <c r="B2482" t="s">
        <v>7796</v>
      </c>
      <c r="C2482">
        <v>120</v>
      </c>
      <c r="D2482">
        <v>1979</v>
      </c>
      <c r="E2482">
        <v>0</v>
      </c>
      <c r="F2482">
        <v>3</v>
      </c>
      <c r="H2482">
        <v>1</v>
      </c>
      <c r="J2482">
        <v>7</v>
      </c>
      <c r="K2482" t="s">
        <v>253</v>
      </c>
      <c r="L2482">
        <v>2</v>
      </c>
      <c r="M2482">
        <v>1</v>
      </c>
      <c r="N2482">
        <v>130</v>
      </c>
      <c r="O2482">
        <v>130</v>
      </c>
      <c r="P2482">
        <v>130</v>
      </c>
      <c r="Q2482">
        <v>0</v>
      </c>
      <c r="R2482">
        <v>0</v>
      </c>
      <c r="S2482" t="s">
        <v>7797</v>
      </c>
      <c r="T2482">
        <v>8628</v>
      </c>
      <c r="U2482" t="s">
        <v>5882</v>
      </c>
      <c r="V2482" t="s">
        <v>5882</v>
      </c>
      <c r="W2482" t="s">
        <v>480</v>
      </c>
      <c r="X2482">
        <v>2665</v>
      </c>
      <c r="Y2482" t="s">
        <v>257</v>
      </c>
      <c r="AA2482">
        <v>187</v>
      </c>
      <c r="AB2482" t="s">
        <v>7798</v>
      </c>
      <c r="AC2482" t="s">
        <v>7797</v>
      </c>
      <c r="AD2482">
        <v>5</v>
      </c>
      <c r="AE2482">
        <v>713247.3</v>
      </c>
      <c r="AF2482">
        <v>6168606.5499999998</v>
      </c>
    </row>
    <row r="2483" spans="1:32" x14ac:dyDescent="0.25">
      <c r="A2483" s="40">
        <v>2481</v>
      </c>
      <c r="B2483" t="s">
        <v>7799</v>
      </c>
      <c r="C2483">
        <v>120</v>
      </c>
      <c r="D2483">
        <v>2004</v>
      </c>
      <c r="E2483">
        <v>0</v>
      </c>
      <c r="F2483">
        <v>5</v>
      </c>
      <c r="H2483">
        <v>1</v>
      </c>
      <c r="J2483">
        <v>2</v>
      </c>
      <c r="K2483" t="s">
        <v>260</v>
      </c>
      <c r="L2483">
        <v>90</v>
      </c>
      <c r="M2483">
        <v>1</v>
      </c>
      <c r="N2483">
        <v>225</v>
      </c>
      <c r="O2483">
        <v>225</v>
      </c>
      <c r="P2483">
        <v>177</v>
      </c>
      <c r="Q2483">
        <v>0</v>
      </c>
      <c r="R2483">
        <v>0</v>
      </c>
      <c r="S2483" t="s">
        <v>7800</v>
      </c>
      <c r="T2483">
        <v>4793</v>
      </c>
      <c r="U2483" t="s">
        <v>6284</v>
      </c>
      <c r="V2483" t="s">
        <v>6284</v>
      </c>
      <c r="W2483" t="s">
        <v>7801</v>
      </c>
      <c r="X2483">
        <v>2665</v>
      </c>
      <c r="Y2483" t="s">
        <v>257</v>
      </c>
      <c r="AA2483">
        <v>187</v>
      </c>
      <c r="AB2483" t="s">
        <v>7802</v>
      </c>
      <c r="AC2483" t="s">
        <v>7800</v>
      </c>
      <c r="AD2483">
        <v>5</v>
      </c>
      <c r="AE2483">
        <v>712503.87</v>
      </c>
      <c r="AF2483">
        <v>6169310.3099999996</v>
      </c>
    </row>
    <row r="2484" spans="1:32" x14ac:dyDescent="0.25">
      <c r="A2484" s="40">
        <v>2482</v>
      </c>
      <c r="B2484" t="s">
        <v>7803</v>
      </c>
      <c r="C2484">
        <v>130</v>
      </c>
      <c r="D2484">
        <v>1967</v>
      </c>
      <c r="E2484">
        <v>1983</v>
      </c>
      <c r="F2484">
        <v>3</v>
      </c>
      <c r="H2484">
        <v>6</v>
      </c>
      <c r="J2484">
        <v>1</v>
      </c>
      <c r="K2484" t="s">
        <v>240</v>
      </c>
      <c r="M2484">
        <v>1</v>
      </c>
      <c r="N2484">
        <v>107</v>
      </c>
      <c r="O2484">
        <v>107</v>
      </c>
      <c r="P2484">
        <v>107</v>
      </c>
      <c r="Q2484">
        <v>0</v>
      </c>
      <c r="R2484">
        <v>0</v>
      </c>
      <c r="S2484" t="s">
        <v>7804</v>
      </c>
      <c r="T2484">
        <v>2449</v>
      </c>
      <c r="U2484" t="s">
        <v>312</v>
      </c>
      <c r="V2484" t="s">
        <v>312</v>
      </c>
      <c r="W2484" t="s">
        <v>869</v>
      </c>
      <c r="X2484">
        <v>2625</v>
      </c>
      <c r="Y2484" t="s">
        <v>244</v>
      </c>
      <c r="AA2484">
        <v>187</v>
      </c>
      <c r="AB2484" t="s">
        <v>7805</v>
      </c>
      <c r="AC2484" t="s">
        <v>7804</v>
      </c>
      <c r="AD2484">
        <v>5</v>
      </c>
      <c r="AE2484">
        <v>711464.32</v>
      </c>
      <c r="AF2484">
        <v>6171569.3600000003</v>
      </c>
    </row>
    <row r="2485" spans="1:32" x14ac:dyDescent="0.25">
      <c r="A2485" s="40">
        <v>2483</v>
      </c>
      <c r="B2485" t="s">
        <v>7806</v>
      </c>
      <c r="C2485">
        <v>120</v>
      </c>
      <c r="D2485">
        <v>1974</v>
      </c>
      <c r="E2485">
        <v>0</v>
      </c>
      <c r="F2485">
        <v>4</v>
      </c>
      <c r="H2485">
        <v>1</v>
      </c>
      <c r="J2485">
        <v>7</v>
      </c>
      <c r="K2485" t="s">
        <v>253</v>
      </c>
      <c r="L2485">
        <v>2</v>
      </c>
      <c r="M2485">
        <v>1</v>
      </c>
      <c r="N2485">
        <v>192</v>
      </c>
      <c r="O2485">
        <v>192</v>
      </c>
      <c r="P2485">
        <v>229</v>
      </c>
      <c r="Q2485">
        <v>0</v>
      </c>
      <c r="R2485">
        <v>0</v>
      </c>
      <c r="S2485" t="s">
        <v>7807</v>
      </c>
      <c r="T2485">
        <v>6497</v>
      </c>
      <c r="U2485" t="s">
        <v>5320</v>
      </c>
      <c r="V2485" t="s">
        <v>5320</v>
      </c>
      <c r="W2485" t="s">
        <v>308</v>
      </c>
      <c r="X2485">
        <v>2665</v>
      </c>
      <c r="Y2485" t="s">
        <v>257</v>
      </c>
      <c r="AA2485">
        <v>187</v>
      </c>
      <c r="AB2485" t="s">
        <v>7808</v>
      </c>
      <c r="AC2485" t="s">
        <v>7807</v>
      </c>
      <c r="AD2485">
        <v>5</v>
      </c>
      <c r="AE2485">
        <v>713922.36</v>
      </c>
      <c r="AF2485">
        <v>6168690.9699999997</v>
      </c>
    </row>
    <row r="2486" spans="1:32" x14ac:dyDescent="0.25">
      <c r="A2486" s="40">
        <v>2484</v>
      </c>
      <c r="B2486" t="s">
        <v>7809</v>
      </c>
      <c r="C2486">
        <v>130</v>
      </c>
      <c r="D2486">
        <v>1978</v>
      </c>
      <c r="E2486">
        <v>0</v>
      </c>
      <c r="F2486">
        <v>4</v>
      </c>
      <c r="H2486">
        <v>1</v>
      </c>
      <c r="J2486">
        <v>1</v>
      </c>
      <c r="K2486" t="s">
        <v>240</v>
      </c>
      <c r="M2486">
        <v>1</v>
      </c>
      <c r="N2486">
        <v>61</v>
      </c>
      <c r="O2486">
        <v>61</v>
      </c>
      <c r="P2486">
        <v>109</v>
      </c>
      <c r="Q2486">
        <v>0</v>
      </c>
      <c r="R2486">
        <v>0</v>
      </c>
      <c r="S2486" t="s">
        <v>7810</v>
      </c>
      <c r="T2486">
        <v>3875</v>
      </c>
      <c r="U2486" t="s">
        <v>4412</v>
      </c>
      <c r="V2486" t="s">
        <v>4412</v>
      </c>
      <c r="W2486" t="s">
        <v>368</v>
      </c>
      <c r="X2486">
        <v>2665</v>
      </c>
      <c r="Y2486" t="s">
        <v>257</v>
      </c>
      <c r="AA2486">
        <v>187</v>
      </c>
      <c r="AB2486" t="s">
        <v>7811</v>
      </c>
      <c r="AC2486" t="s">
        <v>7810</v>
      </c>
      <c r="AD2486">
        <v>5</v>
      </c>
      <c r="AE2486">
        <v>713504.86</v>
      </c>
      <c r="AF2486">
        <v>6169618.5700000003</v>
      </c>
    </row>
    <row r="2487" spans="1:32" x14ac:dyDescent="0.25">
      <c r="A2487" s="40">
        <v>2485</v>
      </c>
      <c r="B2487" t="s">
        <v>7812</v>
      </c>
      <c r="C2487">
        <v>130</v>
      </c>
      <c r="D2487">
        <v>1974</v>
      </c>
      <c r="E2487">
        <v>0</v>
      </c>
      <c r="F2487">
        <v>3</v>
      </c>
      <c r="H2487">
        <v>1</v>
      </c>
      <c r="J2487">
        <v>2</v>
      </c>
      <c r="K2487" t="s">
        <v>247</v>
      </c>
      <c r="M2487">
        <v>1</v>
      </c>
      <c r="N2487">
        <v>194</v>
      </c>
      <c r="O2487">
        <v>194</v>
      </c>
      <c r="P2487">
        <v>194</v>
      </c>
      <c r="Q2487">
        <v>0</v>
      </c>
      <c r="R2487">
        <v>0</v>
      </c>
      <c r="S2487" t="s">
        <v>7813</v>
      </c>
      <c r="T2487">
        <v>5539</v>
      </c>
      <c r="U2487" t="s">
        <v>6009</v>
      </c>
      <c r="V2487" t="s">
        <v>6009</v>
      </c>
      <c r="W2487" t="s">
        <v>480</v>
      </c>
      <c r="X2487">
        <v>2665</v>
      </c>
      <c r="Y2487" t="s">
        <v>257</v>
      </c>
      <c r="AA2487">
        <v>187</v>
      </c>
      <c r="AB2487" t="s">
        <v>7814</v>
      </c>
      <c r="AC2487" t="s">
        <v>7813</v>
      </c>
      <c r="AD2487">
        <v>5</v>
      </c>
      <c r="AE2487">
        <v>712325.74</v>
      </c>
      <c r="AF2487">
        <v>6169293.3899999997</v>
      </c>
    </row>
    <row r="2488" spans="1:32" x14ac:dyDescent="0.25">
      <c r="A2488" s="40">
        <v>2486</v>
      </c>
      <c r="B2488" t="s">
        <v>7815</v>
      </c>
      <c r="C2488">
        <v>120</v>
      </c>
      <c r="D2488">
        <v>1970</v>
      </c>
      <c r="E2488">
        <v>0</v>
      </c>
      <c r="F2488">
        <v>4</v>
      </c>
      <c r="H2488">
        <v>1</v>
      </c>
      <c r="J2488">
        <v>2</v>
      </c>
      <c r="K2488" t="s">
        <v>260</v>
      </c>
      <c r="M2488">
        <v>1</v>
      </c>
      <c r="N2488">
        <v>162</v>
      </c>
      <c r="O2488">
        <v>162</v>
      </c>
      <c r="P2488">
        <v>143</v>
      </c>
      <c r="Q2488">
        <v>0</v>
      </c>
      <c r="R2488">
        <v>0</v>
      </c>
      <c r="S2488" t="s">
        <v>7816</v>
      </c>
      <c r="T2488">
        <v>6178</v>
      </c>
      <c r="U2488" t="s">
        <v>2647</v>
      </c>
      <c r="V2488" t="s">
        <v>2647</v>
      </c>
      <c r="W2488" t="s">
        <v>644</v>
      </c>
      <c r="X2488">
        <v>2625</v>
      </c>
      <c r="Y2488" t="s">
        <v>244</v>
      </c>
      <c r="AA2488">
        <v>187</v>
      </c>
      <c r="AB2488" t="s">
        <v>7817</v>
      </c>
      <c r="AC2488" t="s">
        <v>7816</v>
      </c>
      <c r="AD2488">
        <v>5</v>
      </c>
      <c r="AE2488">
        <v>711753.26</v>
      </c>
      <c r="AF2488">
        <v>6171796.5199999996</v>
      </c>
    </row>
    <row r="2489" spans="1:32" x14ac:dyDescent="0.25">
      <c r="A2489" s="40">
        <v>2487</v>
      </c>
      <c r="B2489" t="s">
        <v>7818</v>
      </c>
      <c r="C2489">
        <v>130</v>
      </c>
      <c r="D2489">
        <v>1977</v>
      </c>
      <c r="E2489">
        <v>0</v>
      </c>
      <c r="F2489">
        <v>1</v>
      </c>
      <c r="H2489">
        <v>5</v>
      </c>
      <c r="J2489">
        <v>1</v>
      </c>
      <c r="K2489" t="s">
        <v>240</v>
      </c>
      <c r="L2489">
        <v>0</v>
      </c>
      <c r="M2489">
        <v>1</v>
      </c>
      <c r="N2489">
        <v>129</v>
      </c>
      <c r="O2489">
        <v>129</v>
      </c>
      <c r="P2489">
        <v>129</v>
      </c>
      <c r="Q2489">
        <v>0</v>
      </c>
      <c r="R2489">
        <v>0</v>
      </c>
      <c r="S2489" t="s">
        <v>7819</v>
      </c>
      <c r="T2489">
        <v>2556</v>
      </c>
      <c r="U2489" t="s">
        <v>317</v>
      </c>
      <c r="V2489" t="s">
        <v>317</v>
      </c>
      <c r="W2489" t="s">
        <v>1466</v>
      </c>
      <c r="X2489">
        <v>2625</v>
      </c>
      <c r="Y2489" t="s">
        <v>244</v>
      </c>
      <c r="AA2489">
        <v>187</v>
      </c>
      <c r="AB2489" t="s">
        <v>7820</v>
      </c>
      <c r="AC2489" t="s">
        <v>7819</v>
      </c>
      <c r="AD2489">
        <v>5</v>
      </c>
      <c r="AE2489">
        <v>711871.84</v>
      </c>
      <c r="AF2489">
        <v>6172415.1399999997</v>
      </c>
    </row>
    <row r="2490" spans="1:32" x14ac:dyDescent="0.25">
      <c r="A2490" s="40">
        <v>2488</v>
      </c>
      <c r="B2490" t="s">
        <v>7821</v>
      </c>
      <c r="C2490">
        <v>120</v>
      </c>
      <c r="D2490">
        <v>1980</v>
      </c>
      <c r="E2490">
        <v>0</v>
      </c>
      <c r="F2490">
        <v>4</v>
      </c>
      <c r="H2490">
        <v>1</v>
      </c>
      <c r="J2490">
        <v>7</v>
      </c>
      <c r="K2490" t="s">
        <v>253</v>
      </c>
      <c r="L2490">
        <v>80</v>
      </c>
      <c r="M2490">
        <v>1</v>
      </c>
      <c r="N2490">
        <v>131</v>
      </c>
      <c r="O2490">
        <v>131</v>
      </c>
      <c r="P2490">
        <v>131</v>
      </c>
      <c r="Q2490">
        <v>0</v>
      </c>
      <c r="R2490">
        <v>0</v>
      </c>
      <c r="S2490" t="s">
        <v>7822</v>
      </c>
      <c r="T2490">
        <v>3089</v>
      </c>
      <c r="U2490" t="s">
        <v>5469</v>
      </c>
      <c r="V2490" t="s">
        <v>5469</v>
      </c>
      <c r="W2490" t="s">
        <v>487</v>
      </c>
      <c r="X2490">
        <v>2665</v>
      </c>
      <c r="Y2490" t="s">
        <v>257</v>
      </c>
      <c r="AA2490">
        <v>187</v>
      </c>
      <c r="AB2490" t="s">
        <v>7823</v>
      </c>
      <c r="AC2490" t="s">
        <v>7822</v>
      </c>
      <c r="AD2490">
        <v>5</v>
      </c>
      <c r="AE2490">
        <v>714013.48</v>
      </c>
      <c r="AF2490">
        <v>6168954.21</v>
      </c>
    </row>
    <row r="2491" spans="1:32" x14ac:dyDescent="0.25">
      <c r="A2491" s="40">
        <v>2489</v>
      </c>
      <c r="B2491" t="s">
        <v>7824</v>
      </c>
      <c r="C2491">
        <v>120</v>
      </c>
      <c r="D2491">
        <v>1959</v>
      </c>
      <c r="E2491">
        <v>1966</v>
      </c>
      <c r="F2491">
        <v>3</v>
      </c>
      <c r="H2491">
        <v>1</v>
      </c>
      <c r="J2491">
        <v>2</v>
      </c>
      <c r="K2491" t="s">
        <v>260</v>
      </c>
      <c r="M2491">
        <v>1</v>
      </c>
      <c r="N2491">
        <v>121</v>
      </c>
      <c r="O2491">
        <v>121</v>
      </c>
      <c r="P2491">
        <v>98</v>
      </c>
      <c r="Q2491">
        <v>0</v>
      </c>
      <c r="R2491">
        <v>0</v>
      </c>
      <c r="S2491" t="s">
        <v>7825</v>
      </c>
      <c r="T2491">
        <v>4793</v>
      </c>
      <c r="U2491" t="s">
        <v>6284</v>
      </c>
      <c r="V2491" t="s">
        <v>6284</v>
      </c>
      <c r="W2491" t="s">
        <v>408</v>
      </c>
      <c r="X2491">
        <v>2665</v>
      </c>
      <c r="Y2491" t="s">
        <v>257</v>
      </c>
      <c r="AA2491">
        <v>187</v>
      </c>
      <c r="AB2491" t="s">
        <v>7826</v>
      </c>
      <c r="AC2491" t="s">
        <v>7825</v>
      </c>
      <c r="AD2491">
        <v>5</v>
      </c>
      <c r="AE2491">
        <v>712369.32</v>
      </c>
      <c r="AF2491">
        <v>6169236.29</v>
      </c>
    </row>
    <row r="2492" spans="1:32" x14ac:dyDescent="0.25">
      <c r="A2492" s="40">
        <v>2490</v>
      </c>
      <c r="B2492" t="s">
        <v>7827</v>
      </c>
      <c r="C2492">
        <v>120</v>
      </c>
      <c r="D2492">
        <v>1989</v>
      </c>
      <c r="E2492">
        <v>0</v>
      </c>
      <c r="F2492">
        <v>4</v>
      </c>
      <c r="H2492">
        <v>1</v>
      </c>
      <c r="J2492">
        <v>7</v>
      </c>
      <c r="K2492" t="s">
        <v>253</v>
      </c>
      <c r="M2492">
        <v>1</v>
      </c>
      <c r="N2492">
        <v>117</v>
      </c>
      <c r="O2492">
        <v>117</v>
      </c>
      <c r="P2492">
        <v>117</v>
      </c>
      <c r="Q2492">
        <v>0</v>
      </c>
      <c r="R2492">
        <v>0</v>
      </c>
      <c r="S2492" t="s">
        <v>7828</v>
      </c>
      <c r="T2492">
        <v>8800</v>
      </c>
      <c r="U2492" t="s">
        <v>6455</v>
      </c>
      <c r="V2492" t="s">
        <v>6455</v>
      </c>
      <c r="W2492" t="s">
        <v>515</v>
      </c>
      <c r="X2492">
        <v>2665</v>
      </c>
      <c r="Y2492" t="s">
        <v>257</v>
      </c>
      <c r="AA2492">
        <v>187</v>
      </c>
      <c r="AB2492" t="s">
        <v>7829</v>
      </c>
      <c r="AC2492" t="s">
        <v>7828</v>
      </c>
      <c r="AD2492">
        <v>5</v>
      </c>
      <c r="AE2492">
        <v>713186.32</v>
      </c>
      <c r="AF2492">
        <v>6168604.04</v>
      </c>
    </row>
    <row r="2493" spans="1:32" x14ac:dyDescent="0.25">
      <c r="A2493" s="40">
        <v>2491</v>
      </c>
      <c r="B2493" t="s">
        <v>7830</v>
      </c>
      <c r="C2493">
        <v>120</v>
      </c>
      <c r="D2493">
        <v>1960</v>
      </c>
      <c r="E2493">
        <v>0</v>
      </c>
      <c r="F2493">
        <v>90</v>
      </c>
      <c r="H2493">
        <v>2</v>
      </c>
      <c r="J2493">
        <v>2</v>
      </c>
      <c r="K2493" t="s">
        <v>260</v>
      </c>
      <c r="L2493">
        <v>90</v>
      </c>
      <c r="M2493">
        <v>1</v>
      </c>
      <c r="N2493">
        <v>96</v>
      </c>
      <c r="O2493">
        <v>96</v>
      </c>
      <c r="P2493">
        <v>85</v>
      </c>
      <c r="Q2493">
        <v>0</v>
      </c>
      <c r="R2493">
        <v>0</v>
      </c>
      <c r="S2493" t="s">
        <v>7831</v>
      </c>
      <c r="T2493">
        <v>8800</v>
      </c>
      <c r="U2493" t="s">
        <v>6455</v>
      </c>
      <c r="V2493" t="s">
        <v>6455</v>
      </c>
      <c r="W2493" t="s">
        <v>480</v>
      </c>
      <c r="X2493">
        <v>2665</v>
      </c>
      <c r="Y2493" t="s">
        <v>257</v>
      </c>
      <c r="AA2493">
        <v>187</v>
      </c>
      <c r="AB2493" t="s">
        <v>7832</v>
      </c>
      <c r="AC2493" t="s">
        <v>7831</v>
      </c>
      <c r="AD2493">
        <v>5</v>
      </c>
      <c r="AE2493">
        <v>713194.56</v>
      </c>
      <c r="AF2493">
        <v>6168583.7400000002</v>
      </c>
    </row>
    <row r="2494" spans="1:32" x14ac:dyDescent="0.25">
      <c r="A2494" s="40">
        <v>2492</v>
      </c>
      <c r="B2494" t="s">
        <v>7833</v>
      </c>
      <c r="C2494">
        <v>120</v>
      </c>
      <c r="D2494">
        <v>1977</v>
      </c>
      <c r="E2494">
        <v>0</v>
      </c>
      <c r="F2494">
        <v>3</v>
      </c>
      <c r="H2494">
        <v>1</v>
      </c>
      <c r="J2494">
        <v>2</v>
      </c>
      <c r="K2494" t="s">
        <v>260</v>
      </c>
      <c r="M2494">
        <v>1</v>
      </c>
      <c r="N2494">
        <v>171</v>
      </c>
      <c r="O2494">
        <v>171</v>
      </c>
      <c r="P2494">
        <v>171</v>
      </c>
      <c r="Q2494">
        <v>0</v>
      </c>
      <c r="R2494">
        <v>0</v>
      </c>
      <c r="S2494" t="s">
        <v>7834</v>
      </c>
      <c r="T2494">
        <v>7562</v>
      </c>
      <c r="U2494" t="s">
        <v>6710</v>
      </c>
      <c r="V2494" t="s">
        <v>6710</v>
      </c>
      <c r="W2494" t="s">
        <v>721</v>
      </c>
      <c r="X2494">
        <v>2665</v>
      </c>
      <c r="Y2494" t="s">
        <v>257</v>
      </c>
      <c r="AA2494">
        <v>187</v>
      </c>
      <c r="AB2494" t="s">
        <v>7835</v>
      </c>
      <c r="AC2494" t="s">
        <v>7834</v>
      </c>
      <c r="AD2494">
        <v>5</v>
      </c>
      <c r="AE2494">
        <v>713426.69</v>
      </c>
      <c r="AF2494">
        <v>6168725.75</v>
      </c>
    </row>
    <row r="2495" spans="1:32" x14ac:dyDescent="0.25">
      <c r="A2495" s="40">
        <v>2493</v>
      </c>
      <c r="B2495" t="s">
        <v>7836</v>
      </c>
      <c r="C2495">
        <v>130</v>
      </c>
      <c r="D2495">
        <v>1970</v>
      </c>
      <c r="E2495">
        <v>1984</v>
      </c>
      <c r="F2495">
        <v>3</v>
      </c>
      <c r="H2495">
        <v>6</v>
      </c>
      <c r="J2495">
        <v>1</v>
      </c>
      <c r="K2495" t="s">
        <v>240</v>
      </c>
      <c r="M2495">
        <v>1</v>
      </c>
      <c r="N2495">
        <v>107</v>
      </c>
      <c r="O2495">
        <v>107</v>
      </c>
      <c r="P2495">
        <v>107</v>
      </c>
      <c r="Q2495">
        <v>0</v>
      </c>
      <c r="R2495">
        <v>0</v>
      </c>
      <c r="S2495" t="s">
        <v>7837</v>
      </c>
      <c r="T2495">
        <v>7882</v>
      </c>
      <c r="U2495" t="s">
        <v>372</v>
      </c>
      <c r="V2495" t="s">
        <v>372</v>
      </c>
      <c r="W2495" t="s">
        <v>1757</v>
      </c>
      <c r="X2495">
        <v>2625</v>
      </c>
      <c r="Y2495" t="s">
        <v>244</v>
      </c>
      <c r="AA2495">
        <v>187</v>
      </c>
      <c r="AB2495" t="s">
        <v>7838</v>
      </c>
      <c r="AC2495" t="s">
        <v>7837</v>
      </c>
      <c r="AD2495">
        <v>5</v>
      </c>
      <c r="AE2495">
        <v>711975.67</v>
      </c>
      <c r="AF2495">
        <v>6171890.9400000004</v>
      </c>
    </row>
    <row r="2496" spans="1:32" x14ac:dyDescent="0.25">
      <c r="A2496" s="40">
        <v>2494</v>
      </c>
      <c r="B2496" t="s">
        <v>7839</v>
      </c>
      <c r="C2496">
        <v>530</v>
      </c>
      <c r="D2496">
        <v>1995</v>
      </c>
      <c r="E2496">
        <v>0</v>
      </c>
      <c r="F2496">
        <v>4</v>
      </c>
      <c r="H2496">
        <v>5</v>
      </c>
      <c r="J2496">
        <v>5</v>
      </c>
      <c r="K2496" t="s">
        <v>253</v>
      </c>
      <c r="M2496">
        <v>1</v>
      </c>
      <c r="N2496">
        <v>91</v>
      </c>
      <c r="O2496">
        <v>91</v>
      </c>
      <c r="P2496">
        <v>0</v>
      </c>
      <c r="Q2496">
        <v>163</v>
      </c>
      <c r="R2496">
        <v>0</v>
      </c>
      <c r="S2496" t="s">
        <v>7840</v>
      </c>
      <c r="T2496">
        <v>9480</v>
      </c>
      <c r="U2496" t="s">
        <v>5343</v>
      </c>
      <c r="V2496" t="s">
        <v>5343</v>
      </c>
      <c r="W2496" t="s">
        <v>2375</v>
      </c>
      <c r="X2496">
        <v>2625</v>
      </c>
      <c r="Y2496" t="s">
        <v>244</v>
      </c>
      <c r="AA2496">
        <v>187</v>
      </c>
      <c r="AB2496" t="s">
        <v>7841</v>
      </c>
      <c r="AC2496" t="s">
        <v>7840</v>
      </c>
      <c r="AD2496">
        <v>5</v>
      </c>
      <c r="AE2496">
        <v>710924.16</v>
      </c>
      <c r="AF2496">
        <v>6171109.5700000003</v>
      </c>
    </row>
    <row r="2497" spans="1:32" x14ac:dyDescent="0.25">
      <c r="A2497" s="40">
        <v>2495</v>
      </c>
      <c r="B2497" t="s">
        <v>7842</v>
      </c>
      <c r="C2497">
        <v>120</v>
      </c>
      <c r="D2497">
        <v>1873</v>
      </c>
      <c r="E2497">
        <v>0</v>
      </c>
      <c r="F2497">
        <v>7</v>
      </c>
      <c r="H2497">
        <v>4</v>
      </c>
      <c r="J2497">
        <v>6</v>
      </c>
      <c r="K2497" t="s">
        <v>260</v>
      </c>
      <c r="M2497">
        <v>1</v>
      </c>
      <c r="N2497">
        <v>116</v>
      </c>
      <c r="O2497">
        <v>116</v>
      </c>
      <c r="P2497">
        <v>183</v>
      </c>
      <c r="Q2497">
        <v>0</v>
      </c>
      <c r="R2497">
        <v>0</v>
      </c>
      <c r="S2497" t="s">
        <v>7843</v>
      </c>
      <c r="T2497">
        <v>7562</v>
      </c>
      <c r="U2497" t="s">
        <v>6710</v>
      </c>
      <c r="V2497" t="s">
        <v>6710</v>
      </c>
      <c r="W2497" t="s">
        <v>397</v>
      </c>
      <c r="X2497">
        <v>2665</v>
      </c>
      <c r="Y2497" t="s">
        <v>257</v>
      </c>
      <c r="AA2497">
        <v>187</v>
      </c>
      <c r="AB2497" t="s">
        <v>7844</v>
      </c>
      <c r="AC2497" t="s">
        <v>7843</v>
      </c>
      <c r="AD2497">
        <v>5</v>
      </c>
      <c r="AE2497">
        <v>713412.84</v>
      </c>
      <c r="AF2497">
        <v>6168794.1500000004</v>
      </c>
    </row>
    <row r="2498" spans="1:32" x14ac:dyDescent="0.25">
      <c r="A2498" s="40">
        <v>2496</v>
      </c>
      <c r="B2498" t="s">
        <v>7845</v>
      </c>
      <c r="C2498">
        <v>120</v>
      </c>
      <c r="D2498">
        <v>1970</v>
      </c>
      <c r="E2498">
        <v>0</v>
      </c>
      <c r="F2498">
        <v>4</v>
      </c>
      <c r="H2498">
        <v>1</v>
      </c>
      <c r="J2498">
        <v>2</v>
      </c>
      <c r="K2498" t="s">
        <v>260</v>
      </c>
      <c r="M2498">
        <v>1</v>
      </c>
      <c r="N2498">
        <v>143</v>
      </c>
      <c r="O2498">
        <v>143</v>
      </c>
      <c r="P2498">
        <v>143</v>
      </c>
      <c r="Q2498">
        <v>0</v>
      </c>
      <c r="R2498">
        <v>0</v>
      </c>
      <c r="S2498" t="s">
        <v>7846</v>
      </c>
      <c r="T2498">
        <v>7882</v>
      </c>
      <c r="U2498" t="s">
        <v>372</v>
      </c>
      <c r="V2498" t="s">
        <v>372</v>
      </c>
      <c r="W2498" t="s">
        <v>1462</v>
      </c>
      <c r="X2498">
        <v>2625</v>
      </c>
      <c r="Y2498" t="s">
        <v>244</v>
      </c>
      <c r="AA2498">
        <v>187</v>
      </c>
      <c r="AB2498" t="s">
        <v>7847</v>
      </c>
      <c r="AC2498" t="s">
        <v>7846</v>
      </c>
      <c r="AD2498">
        <v>5</v>
      </c>
      <c r="AE2498">
        <v>711796.23</v>
      </c>
      <c r="AF2498">
        <v>6171858.1100000003</v>
      </c>
    </row>
    <row r="2499" spans="1:32" x14ac:dyDescent="0.25">
      <c r="A2499" s="40">
        <v>2497</v>
      </c>
      <c r="B2499" t="s">
        <v>7848</v>
      </c>
      <c r="C2499">
        <v>320</v>
      </c>
      <c r="D2499">
        <v>1965</v>
      </c>
      <c r="E2499">
        <v>0</v>
      </c>
      <c r="F2499">
        <v>3</v>
      </c>
      <c r="H2499">
        <v>2</v>
      </c>
      <c r="J2499">
        <v>2</v>
      </c>
      <c r="K2499" t="s">
        <v>247</v>
      </c>
      <c r="M2499">
        <v>1</v>
      </c>
      <c r="N2499">
        <v>163</v>
      </c>
      <c r="O2499">
        <v>163</v>
      </c>
      <c r="P2499">
        <v>0</v>
      </c>
      <c r="Q2499">
        <v>163</v>
      </c>
      <c r="R2499">
        <v>0</v>
      </c>
      <c r="S2499" t="s">
        <v>7849</v>
      </c>
      <c r="T2499">
        <v>9480</v>
      </c>
      <c r="U2499" t="s">
        <v>5343</v>
      </c>
      <c r="V2499" t="s">
        <v>5343</v>
      </c>
      <c r="W2499" t="s">
        <v>2223</v>
      </c>
      <c r="X2499">
        <v>2625</v>
      </c>
      <c r="Y2499" t="s">
        <v>244</v>
      </c>
      <c r="AA2499">
        <v>187</v>
      </c>
      <c r="AB2499" t="s">
        <v>7850</v>
      </c>
      <c r="AC2499" t="s">
        <v>7849</v>
      </c>
      <c r="AD2499">
        <v>5</v>
      </c>
      <c r="AE2499">
        <v>711490.37</v>
      </c>
      <c r="AF2499">
        <v>6170586.7699999996</v>
      </c>
    </row>
    <row r="2500" spans="1:32" x14ac:dyDescent="0.25">
      <c r="A2500" s="40">
        <v>2498</v>
      </c>
      <c r="B2500" t="s">
        <v>7851</v>
      </c>
      <c r="C2500">
        <v>320</v>
      </c>
      <c r="D2500">
        <v>1967</v>
      </c>
      <c r="E2500">
        <v>0</v>
      </c>
      <c r="F2500">
        <v>3</v>
      </c>
      <c r="H2500">
        <v>2</v>
      </c>
      <c r="J2500">
        <v>9</v>
      </c>
      <c r="K2500" t="s">
        <v>240</v>
      </c>
      <c r="M2500">
        <v>1</v>
      </c>
      <c r="N2500">
        <v>48</v>
      </c>
      <c r="O2500">
        <v>48</v>
      </c>
      <c r="P2500">
        <v>0</v>
      </c>
      <c r="Q2500">
        <v>48</v>
      </c>
      <c r="R2500">
        <v>0</v>
      </c>
      <c r="S2500" t="s">
        <v>7849</v>
      </c>
      <c r="T2500">
        <v>9480</v>
      </c>
      <c r="U2500" t="s">
        <v>5343</v>
      </c>
      <c r="V2500" t="s">
        <v>5343</v>
      </c>
      <c r="W2500" t="s">
        <v>2223</v>
      </c>
      <c r="X2500">
        <v>2625</v>
      </c>
      <c r="Y2500" t="s">
        <v>244</v>
      </c>
      <c r="AA2500">
        <v>187</v>
      </c>
      <c r="AB2500" t="s">
        <v>7850</v>
      </c>
      <c r="AC2500" t="s">
        <v>7849</v>
      </c>
      <c r="AD2500">
        <v>5</v>
      </c>
      <c r="AE2500">
        <v>711490.37</v>
      </c>
      <c r="AF2500">
        <v>6170586.7699999996</v>
      </c>
    </row>
    <row r="2501" spans="1:32" x14ac:dyDescent="0.25">
      <c r="A2501" s="40">
        <v>2499</v>
      </c>
      <c r="B2501" t="s">
        <v>7852</v>
      </c>
      <c r="C2501">
        <v>130</v>
      </c>
      <c r="D2501">
        <v>1965</v>
      </c>
      <c r="E2501">
        <v>0</v>
      </c>
      <c r="F2501">
        <v>3</v>
      </c>
      <c r="H2501">
        <v>1</v>
      </c>
      <c r="J2501">
        <v>7</v>
      </c>
      <c r="K2501" t="s">
        <v>253</v>
      </c>
      <c r="L2501">
        <v>2</v>
      </c>
      <c r="M2501">
        <v>1</v>
      </c>
      <c r="N2501">
        <v>52</v>
      </c>
      <c r="O2501">
        <v>52</v>
      </c>
      <c r="P2501">
        <v>91</v>
      </c>
      <c r="Q2501">
        <v>0</v>
      </c>
      <c r="R2501">
        <v>0</v>
      </c>
      <c r="S2501" t="s">
        <v>7853</v>
      </c>
      <c r="T2501">
        <v>4047</v>
      </c>
      <c r="U2501" t="s">
        <v>7712</v>
      </c>
      <c r="V2501" t="s">
        <v>7712</v>
      </c>
      <c r="W2501" t="s">
        <v>268</v>
      </c>
      <c r="X2501">
        <v>2665</v>
      </c>
      <c r="Y2501" t="s">
        <v>257</v>
      </c>
      <c r="AA2501">
        <v>187</v>
      </c>
      <c r="AB2501" t="s">
        <v>7854</v>
      </c>
      <c r="AC2501" t="s">
        <v>7853</v>
      </c>
      <c r="AD2501">
        <v>5</v>
      </c>
      <c r="AE2501">
        <v>713788.19</v>
      </c>
      <c r="AF2501">
        <v>6169217.2999999998</v>
      </c>
    </row>
    <row r="2502" spans="1:32" x14ac:dyDescent="0.25">
      <c r="A2502" s="40">
        <v>2500</v>
      </c>
      <c r="B2502" t="s">
        <v>7855</v>
      </c>
      <c r="C2502">
        <v>120</v>
      </c>
      <c r="D2502">
        <v>2001</v>
      </c>
      <c r="E2502">
        <v>0</v>
      </c>
      <c r="F2502">
        <v>4</v>
      </c>
      <c r="H2502">
        <v>1</v>
      </c>
      <c r="J2502">
        <v>1</v>
      </c>
      <c r="K2502" t="s">
        <v>240</v>
      </c>
      <c r="L2502">
        <v>90</v>
      </c>
      <c r="M2502">
        <v>1</v>
      </c>
      <c r="N2502">
        <v>130</v>
      </c>
      <c r="O2502">
        <v>130</v>
      </c>
      <c r="P2502">
        <v>130</v>
      </c>
      <c r="Q2502">
        <v>0</v>
      </c>
      <c r="R2502">
        <v>0</v>
      </c>
      <c r="S2502" t="s">
        <v>7856</v>
      </c>
      <c r="T2502">
        <v>5600</v>
      </c>
      <c r="U2502" t="s">
        <v>6764</v>
      </c>
      <c r="V2502" t="s">
        <v>6764</v>
      </c>
      <c r="W2502" t="s">
        <v>341</v>
      </c>
      <c r="X2502">
        <v>2625</v>
      </c>
      <c r="Y2502" t="s">
        <v>244</v>
      </c>
      <c r="AA2502">
        <v>187</v>
      </c>
      <c r="AB2502" t="s">
        <v>7857</v>
      </c>
      <c r="AC2502" t="s">
        <v>7856</v>
      </c>
      <c r="AD2502">
        <v>5</v>
      </c>
      <c r="AE2502">
        <v>712163.37</v>
      </c>
      <c r="AF2502">
        <v>6172021.6100000003</v>
      </c>
    </row>
    <row r="2503" spans="1:32" x14ac:dyDescent="0.25">
      <c r="A2503" s="40">
        <v>2501</v>
      </c>
      <c r="B2503" t="s">
        <v>7858</v>
      </c>
      <c r="C2503">
        <v>120</v>
      </c>
      <c r="D2503">
        <v>1969</v>
      </c>
      <c r="E2503">
        <v>0</v>
      </c>
      <c r="F2503">
        <v>4</v>
      </c>
      <c r="H2503">
        <v>1</v>
      </c>
      <c r="J2503">
        <v>2</v>
      </c>
      <c r="K2503" t="s">
        <v>260</v>
      </c>
      <c r="M2503">
        <v>1</v>
      </c>
      <c r="N2503">
        <v>143</v>
      </c>
      <c r="O2503">
        <v>143</v>
      </c>
      <c r="P2503">
        <v>143</v>
      </c>
      <c r="Q2503">
        <v>0</v>
      </c>
      <c r="R2503">
        <v>0</v>
      </c>
      <c r="S2503" t="s">
        <v>7859</v>
      </c>
      <c r="T2503">
        <v>6178</v>
      </c>
      <c r="U2503" t="s">
        <v>2647</v>
      </c>
      <c r="V2503" t="s">
        <v>2647</v>
      </c>
      <c r="W2503" t="s">
        <v>580</v>
      </c>
      <c r="X2503">
        <v>2625</v>
      </c>
      <c r="Y2503" t="s">
        <v>244</v>
      </c>
      <c r="AA2503">
        <v>187</v>
      </c>
      <c r="AB2503" t="s">
        <v>7860</v>
      </c>
      <c r="AC2503" t="s">
        <v>7859</v>
      </c>
      <c r="AD2503">
        <v>5</v>
      </c>
      <c r="AE2503">
        <v>711579.79</v>
      </c>
      <c r="AF2503">
        <v>6172197</v>
      </c>
    </row>
    <row r="2504" spans="1:32" x14ac:dyDescent="0.25">
      <c r="A2504" s="40">
        <v>2502</v>
      </c>
      <c r="B2504" t="s">
        <v>7861</v>
      </c>
      <c r="C2504">
        <v>130</v>
      </c>
      <c r="D2504">
        <v>1979</v>
      </c>
      <c r="E2504">
        <v>0</v>
      </c>
      <c r="F2504">
        <v>4</v>
      </c>
      <c r="H2504">
        <v>1</v>
      </c>
      <c r="J2504">
        <v>1</v>
      </c>
      <c r="K2504" t="s">
        <v>240</v>
      </c>
      <c r="M2504">
        <v>1</v>
      </c>
      <c r="N2504">
        <v>61</v>
      </c>
      <c r="O2504">
        <v>61</v>
      </c>
      <c r="P2504">
        <v>109</v>
      </c>
      <c r="Q2504">
        <v>0</v>
      </c>
      <c r="R2504">
        <v>0</v>
      </c>
      <c r="S2504" t="s">
        <v>7862</v>
      </c>
      <c r="T2504">
        <v>7575</v>
      </c>
      <c r="U2504" t="s">
        <v>7863</v>
      </c>
      <c r="V2504" t="s">
        <v>7863</v>
      </c>
      <c r="W2504" t="s">
        <v>811</v>
      </c>
      <c r="X2504">
        <v>2665</v>
      </c>
      <c r="Y2504" t="s">
        <v>257</v>
      </c>
      <c r="AA2504">
        <v>187</v>
      </c>
      <c r="AB2504" t="s">
        <v>7864</v>
      </c>
      <c r="AC2504" t="s">
        <v>7862</v>
      </c>
      <c r="AD2504">
        <v>5</v>
      </c>
      <c r="AE2504">
        <v>713673.69</v>
      </c>
      <c r="AF2504">
        <v>6169765.4500000002</v>
      </c>
    </row>
    <row r="2505" spans="1:32" x14ac:dyDescent="0.25">
      <c r="A2505" s="40">
        <v>2503</v>
      </c>
      <c r="B2505" t="s">
        <v>7865</v>
      </c>
      <c r="C2505">
        <v>120</v>
      </c>
      <c r="D2505">
        <v>1963</v>
      </c>
      <c r="E2505">
        <v>0</v>
      </c>
      <c r="F2505">
        <v>90</v>
      </c>
      <c r="H2505">
        <v>1</v>
      </c>
      <c r="J2505">
        <v>2</v>
      </c>
      <c r="K2505" t="s">
        <v>260</v>
      </c>
      <c r="L2505">
        <v>2</v>
      </c>
      <c r="M2505">
        <v>1</v>
      </c>
      <c r="N2505">
        <v>119</v>
      </c>
      <c r="O2505">
        <v>119</v>
      </c>
      <c r="P2505">
        <v>95</v>
      </c>
      <c r="Q2505">
        <v>0</v>
      </c>
      <c r="R2505">
        <v>0</v>
      </c>
      <c r="S2505" t="s">
        <v>7866</v>
      </c>
      <c r="T2505">
        <v>9693</v>
      </c>
      <c r="U2505" t="s">
        <v>7610</v>
      </c>
      <c r="V2505" t="s">
        <v>7610</v>
      </c>
      <c r="W2505" t="s">
        <v>337</v>
      </c>
      <c r="X2505">
        <v>2665</v>
      </c>
      <c r="Y2505" t="s">
        <v>257</v>
      </c>
      <c r="AA2505">
        <v>187</v>
      </c>
      <c r="AB2505" t="s">
        <v>7867</v>
      </c>
      <c r="AC2505" t="s">
        <v>7866</v>
      </c>
      <c r="AD2505">
        <v>5</v>
      </c>
      <c r="AE2505">
        <v>712711.31</v>
      </c>
      <c r="AF2505">
        <v>6169160.4699999997</v>
      </c>
    </row>
    <row r="2506" spans="1:32" x14ac:dyDescent="0.25">
      <c r="A2506" s="40">
        <v>2504</v>
      </c>
      <c r="B2506" t="s">
        <v>7868</v>
      </c>
      <c r="C2506">
        <v>120</v>
      </c>
      <c r="D2506">
        <v>1992</v>
      </c>
      <c r="E2506">
        <v>0</v>
      </c>
      <c r="F2506">
        <v>4</v>
      </c>
      <c r="H2506">
        <v>1</v>
      </c>
      <c r="J2506">
        <v>2</v>
      </c>
      <c r="K2506" t="s">
        <v>260</v>
      </c>
      <c r="M2506">
        <v>1</v>
      </c>
      <c r="N2506">
        <v>135</v>
      </c>
      <c r="O2506">
        <v>135</v>
      </c>
      <c r="P2506">
        <v>135</v>
      </c>
      <c r="Q2506">
        <v>0</v>
      </c>
      <c r="R2506">
        <v>0</v>
      </c>
      <c r="S2506" t="s">
        <v>7869</v>
      </c>
      <c r="T2506">
        <v>7562</v>
      </c>
      <c r="U2506" t="s">
        <v>6710</v>
      </c>
      <c r="V2506" t="s">
        <v>6710</v>
      </c>
      <c r="W2506" t="s">
        <v>811</v>
      </c>
      <c r="X2506">
        <v>2665</v>
      </c>
      <c r="Y2506" t="s">
        <v>257</v>
      </c>
      <c r="AA2506">
        <v>187</v>
      </c>
      <c r="AB2506" t="s">
        <v>7870</v>
      </c>
      <c r="AC2506" t="s">
        <v>7869</v>
      </c>
      <c r="AD2506">
        <v>5</v>
      </c>
      <c r="AE2506">
        <v>713433.93</v>
      </c>
      <c r="AF2506">
        <v>6168697.4000000004</v>
      </c>
    </row>
    <row r="2507" spans="1:32" x14ac:dyDescent="0.25">
      <c r="A2507" s="40">
        <v>2505</v>
      </c>
      <c r="B2507" t="s">
        <v>7871</v>
      </c>
      <c r="C2507">
        <v>130</v>
      </c>
      <c r="D2507">
        <v>1970</v>
      </c>
      <c r="E2507">
        <v>1985</v>
      </c>
      <c r="F2507">
        <v>3</v>
      </c>
      <c r="H2507">
        <v>6</v>
      </c>
      <c r="J2507">
        <v>1</v>
      </c>
      <c r="K2507" t="s">
        <v>240</v>
      </c>
      <c r="M2507">
        <v>1</v>
      </c>
      <c r="N2507">
        <v>107</v>
      </c>
      <c r="O2507">
        <v>107</v>
      </c>
      <c r="P2507">
        <v>107</v>
      </c>
      <c r="Q2507">
        <v>0</v>
      </c>
      <c r="R2507">
        <v>0</v>
      </c>
      <c r="S2507" t="s">
        <v>7872</v>
      </c>
      <c r="T2507">
        <v>7882</v>
      </c>
      <c r="U2507" t="s">
        <v>372</v>
      </c>
      <c r="V2507" t="s">
        <v>372</v>
      </c>
      <c r="W2507" t="s">
        <v>1117</v>
      </c>
      <c r="X2507">
        <v>2625</v>
      </c>
      <c r="Y2507" t="s">
        <v>244</v>
      </c>
      <c r="AA2507">
        <v>187</v>
      </c>
      <c r="AB2507" t="s">
        <v>7873</v>
      </c>
      <c r="AC2507" t="s">
        <v>7872</v>
      </c>
      <c r="AD2507">
        <v>5</v>
      </c>
      <c r="AE2507">
        <v>712027.9</v>
      </c>
      <c r="AF2507">
        <v>6171903.0899999999</v>
      </c>
    </row>
    <row r="2508" spans="1:32" x14ac:dyDescent="0.25">
      <c r="A2508" s="40">
        <v>2506</v>
      </c>
      <c r="B2508" t="s">
        <v>7874</v>
      </c>
      <c r="C2508">
        <v>120</v>
      </c>
      <c r="D2508">
        <v>2002</v>
      </c>
      <c r="E2508">
        <v>0</v>
      </c>
      <c r="F2508">
        <v>4</v>
      </c>
      <c r="H2508">
        <v>5</v>
      </c>
      <c r="J2508">
        <v>5</v>
      </c>
      <c r="K2508" t="s">
        <v>253</v>
      </c>
      <c r="M2508">
        <v>1</v>
      </c>
      <c r="N2508">
        <v>98</v>
      </c>
      <c r="O2508">
        <v>98</v>
      </c>
      <c r="P2508">
        <v>172</v>
      </c>
      <c r="Q2508">
        <v>0</v>
      </c>
      <c r="R2508">
        <v>0</v>
      </c>
      <c r="S2508" t="s">
        <v>7875</v>
      </c>
      <c r="T2508">
        <v>1750</v>
      </c>
      <c r="U2508" t="s">
        <v>6098</v>
      </c>
      <c r="V2508" t="s">
        <v>6098</v>
      </c>
      <c r="W2508" t="s">
        <v>2571</v>
      </c>
      <c r="X2508">
        <v>2665</v>
      </c>
      <c r="Y2508" t="s">
        <v>257</v>
      </c>
      <c r="AA2508">
        <v>187</v>
      </c>
      <c r="AB2508" t="s">
        <v>7876</v>
      </c>
      <c r="AC2508" t="s">
        <v>7875</v>
      </c>
      <c r="AD2508">
        <v>5</v>
      </c>
      <c r="AE2508">
        <v>713635.49</v>
      </c>
      <c r="AF2508">
        <v>6168851.5300000003</v>
      </c>
    </row>
    <row r="2509" spans="1:32" x14ac:dyDescent="0.25">
      <c r="A2509" s="40">
        <v>2507</v>
      </c>
      <c r="B2509" t="s">
        <v>7877</v>
      </c>
      <c r="C2509">
        <v>120</v>
      </c>
      <c r="D2509">
        <v>1973</v>
      </c>
      <c r="E2509">
        <v>0</v>
      </c>
      <c r="F2509">
        <v>3</v>
      </c>
      <c r="H2509">
        <v>1</v>
      </c>
      <c r="J2509">
        <v>2</v>
      </c>
      <c r="K2509" t="s">
        <v>260</v>
      </c>
      <c r="M2509">
        <v>1</v>
      </c>
      <c r="N2509">
        <v>172</v>
      </c>
      <c r="O2509">
        <v>172</v>
      </c>
      <c r="P2509">
        <v>148</v>
      </c>
      <c r="Q2509">
        <v>0</v>
      </c>
      <c r="R2509">
        <v>0</v>
      </c>
      <c r="S2509" t="s">
        <v>7878</v>
      </c>
      <c r="T2509">
        <v>639</v>
      </c>
      <c r="U2509" t="s">
        <v>6935</v>
      </c>
      <c r="V2509" t="s">
        <v>6935</v>
      </c>
      <c r="W2509" t="s">
        <v>272</v>
      </c>
      <c r="X2509">
        <v>2665</v>
      </c>
      <c r="Y2509" t="s">
        <v>257</v>
      </c>
      <c r="AA2509">
        <v>187</v>
      </c>
      <c r="AB2509" t="s">
        <v>7879</v>
      </c>
      <c r="AC2509" t="s">
        <v>7878</v>
      </c>
      <c r="AD2509">
        <v>5</v>
      </c>
      <c r="AE2509">
        <v>712746.93</v>
      </c>
      <c r="AF2509">
        <v>6169038.6100000003</v>
      </c>
    </row>
    <row r="2510" spans="1:32" x14ac:dyDescent="0.25">
      <c r="A2510" s="40">
        <v>2508</v>
      </c>
      <c r="B2510" t="s">
        <v>7880</v>
      </c>
      <c r="C2510">
        <v>130</v>
      </c>
      <c r="D2510">
        <v>1977</v>
      </c>
      <c r="E2510">
        <v>0</v>
      </c>
      <c r="F2510">
        <v>1</v>
      </c>
      <c r="H2510">
        <v>5</v>
      </c>
      <c r="J2510">
        <v>1</v>
      </c>
      <c r="K2510" t="s">
        <v>240</v>
      </c>
      <c r="L2510">
        <v>0</v>
      </c>
      <c r="M2510">
        <v>1</v>
      </c>
      <c r="N2510">
        <v>128</v>
      </c>
      <c r="O2510">
        <v>128</v>
      </c>
      <c r="P2510">
        <v>128</v>
      </c>
      <c r="Q2510">
        <v>0</v>
      </c>
      <c r="R2510">
        <v>0</v>
      </c>
      <c r="S2510" t="s">
        <v>7881</v>
      </c>
      <c r="T2510">
        <v>2556</v>
      </c>
      <c r="U2510" t="s">
        <v>317</v>
      </c>
      <c r="V2510" t="s">
        <v>317</v>
      </c>
      <c r="W2510" t="s">
        <v>1073</v>
      </c>
      <c r="X2510">
        <v>2625</v>
      </c>
      <c r="Y2510" t="s">
        <v>244</v>
      </c>
      <c r="AA2510">
        <v>187</v>
      </c>
      <c r="AB2510" t="s">
        <v>7882</v>
      </c>
      <c r="AC2510" t="s">
        <v>7881</v>
      </c>
      <c r="AD2510">
        <v>5</v>
      </c>
      <c r="AE2510">
        <v>711906.64</v>
      </c>
      <c r="AF2510">
        <v>6172367.21</v>
      </c>
    </row>
    <row r="2511" spans="1:32" x14ac:dyDescent="0.25">
      <c r="A2511" s="40">
        <v>2509</v>
      </c>
      <c r="B2511" t="s">
        <v>7883</v>
      </c>
      <c r="C2511">
        <v>120</v>
      </c>
      <c r="D2511">
        <v>1968</v>
      </c>
      <c r="E2511">
        <v>0</v>
      </c>
      <c r="F2511">
        <v>4</v>
      </c>
      <c r="H2511">
        <v>1</v>
      </c>
      <c r="J2511">
        <v>2</v>
      </c>
      <c r="K2511" t="s">
        <v>247</v>
      </c>
      <c r="M2511">
        <v>1</v>
      </c>
      <c r="N2511">
        <v>135</v>
      </c>
      <c r="O2511">
        <v>135</v>
      </c>
      <c r="P2511">
        <v>135</v>
      </c>
      <c r="Q2511">
        <v>0</v>
      </c>
      <c r="R2511">
        <v>0</v>
      </c>
      <c r="S2511" t="s">
        <v>7884</v>
      </c>
      <c r="T2511">
        <v>3089</v>
      </c>
      <c r="U2511" t="s">
        <v>5469</v>
      </c>
      <c r="V2511" t="s">
        <v>5469</v>
      </c>
      <c r="W2511" t="s">
        <v>352</v>
      </c>
      <c r="X2511">
        <v>2665</v>
      </c>
      <c r="Y2511" t="s">
        <v>257</v>
      </c>
      <c r="AA2511">
        <v>187</v>
      </c>
      <c r="AB2511" t="s">
        <v>7885</v>
      </c>
      <c r="AC2511" t="s">
        <v>7884</v>
      </c>
      <c r="AD2511">
        <v>5</v>
      </c>
      <c r="AE2511">
        <v>714080.58</v>
      </c>
      <c r="AF2511">
        <v>6168949.8799999999</v>
      </c>
    </row>
    <row r="2512" spans="1:32" x14ac:dyDescent="0.25">
      <c r="A2512" s="40">
        <v>2510</v>
      </c>
      <c r="B2512" t="s">
        <v>7886</v>
      </c>
      <c r="C2512">
        <v>120</v>
      </c>
      <c r="D2512">
        <v>1962</v>
      </c>
      <c r="E2512">
        <v>0</v>
      </c>
      <c r="F2512">
        <v>3</v>
      </c>
      <c r="H2512">
        <v>1</v>
      </c>
      <c r="J2512">
        <v>2</v>
      </c>
      <c r="K2512" t="s">
        <v>260</v>
      </c>
      <c r="M2512">
        <v>1</v>
      </c>
      <c r="N2512">
        <v>84</v>
      </c>
      <c r="O2512">
        <v>84</v>
      </c>
      <c r="P2512">
        <v>84</v>
      </c>
      <c r="Q2512">
        <v>0</v>
      </c>
      <c r="R2512">
        <v>0</v>
      </c>
      <c r="S2512" t="s">
        <v>7887</v>
      </c>
      <c r="T2512">
        <v>4793</v>
      </c>
      <c r="U2512" t="s">
        <v>6284</v>
      </c>
      <c r="V2512" t="s">
        <v>6284</v>
      </c>
      <c r="W2512" t="s">
        <v>281</v>
      </c>
      <c r="X2512">
        <v>2665</v>
      </c>
      <c r="Y2512" t="s">
        <v>257</v>
      </c>
      <c r="AA2512">
        <v>187</v>
      </c>
      <c r="AB2512" t="s">
        <v>7888</v>
      </c>
      <c r="AC2512" t="s">
        <v>7887</v>
      </c>
      <c r="AD2512">
        <v>5</v>
      </c>
      <c r="AE2512">
        <v>712314.51</v>
      </c>
      <c r="AF2512">
        <v>6169213.3499999996</v>
      </c>
    </row>
    <row r="2513" spans="1:32" x14ac:dyDescent="0.25">
      <c r="A2513" s="40">
        <v>2511</v>
      </c>
      <c r="B2513" t="s">
        <v>7889</v>
      </c>
      <c r="C2513">
        <v>120</v>
      </c>
      <c r="D2513">
        <v>1953</v>
      </c>
      <c r="E2513">
        <v>1994</v>
      </c>
      <c r="F2513">
        <v>5</v>
      </c>
      <c r="H2513">
        <v>1</v>
      </c>
      <c r="J2513">
        <v>2</v>
      </c>
      <c r="K2513" t="s">
        <v>260</v>
      </c>
      <c r="M2513">
        <v>1</v>
      </c>
      <c r="N2513">
        <v>116</v>
      </c>
      <c r="O2513">
        <v>116</v>
      </c>
      <c r="P2513">
        <v>170</v>
      </c>
      <c r="Q2513">
        <v>0</v>
      </c>
      <c r="R2513">
        <v>0</v>
      </c>
      <c r="S2513" t="s">
        <v>7890</v>
      </c>
      <c r="T2513">
        <v>639</v>
      </c>
      <c r="U2513" t="s">
        <v>6935</v>
      </c>
      <c r="V2513" t="s">
        <v>6935</v>
      </c>
      <c r="W2513" t="s">
        <v>247</v>
      </c>
      <c r="X2513">
        <v>2665</v>
      </c>
      <c r="Y2513" t="s">
        <v>257</v>
      </c>
      <c r="AA2513">
        <v>187</v>
      </c>
      <c r="AB2513" t="s">
        <v>7891</v>
      </c>
      <c r="AC2513" t="s">
        <v>7890</v>
      </c>
      <c r="AD2513">
        <v>5</v>
      </c>
      <c r="AE2513">
        <v>712913.19</v>
      </c>
      <c r="AF2513">
        <v>6169205.9699999997</v>
      </c>
    </row>
    <row r="2514" spans="1:32" x14ac:dyDescent="0.25">
      <c r="A2514" s="40">
        <v>2512</v>
      </c>
      <c r="B2514" t="s">
        <v>7892</v>
      </c>
      <c r="C2514">
        <v>130</v>
      </c>
      <c r="D2514">
        <v>1977</v>
      </c>
      <c r="E2514">
        <v>0</v>
      </c>
      <c r="F2514">
        <v>1</v>
      </c>
      <c r="H2514">
        <v>5</v>
      </c>
      <c r="J2514">
        <v>1</v>
      </c>
      <c r="K2514" t="s">
        <v>240</v>
      </c>
      <c r="L2514">
        <v>0</v>
      </c>
      <c r="M2514">
        <v>1</v>
      </c>
      <c r="N2514">
        <v>101</v>
      </c>
      <c r="O2514">
        <v>101</v>
      </c>
      <c r="P2514">
        <v>101</v>
      </c>
      <c r="Q2514">
        <v>0</v>
      </c>
      <c r="R2514">
        <v>0</v>
      </c>
      <c r="S2514" t="s">
        <v>7893</v>
      </c>
      <c r="T2514">
        <v>2556</v>
      </c>
      <c r="U2514" t="s">
        <v>317</v>
      </c>
      <c r="V2514" t="s">
        <v>317</v>
      </c>
      <c r="W2514" t="s">
        <v>736</v>
      </c>
      <c r="X2514">
        <v>2625</v>
      </c>
      <c r="Y2514" t="s">
        <v>244</v>
      </c>
      <c r="AA2514">
        <v>187</v>
      </c>
      <c r="AB2514" t="s">
        <v>7894</v>
      </c>
      <c r="AC2514" t="s">
        <v>7893</v>
      </c>
      <c r="AD2514">
        <v>5</v>
      </c>
      <c r="AE2514">
        <v>711836.24</v>
      </c>
      <c r="AF2514">
        <v>6172377.1200000001</v>
      </c>
    </row>
    <row r="2515" spans="1:32" x14ac:dyDescent="0.25">
      <c r="A2515" s="40">
        <v>2513</v>
      </c>
      <c r="B2515" t="s">
        <v>7895</v>
      </c>
      <c r="C2515">
        <v>120</v>
      </c>
      <c r="D2515">
        <v>1969</v>
      </c>
      <c r="E2515">
        <v>1991</v>
      </c>
      <c r="F2515">
        <v>4</v>
      </c>
      <c r="H2515">
        <v>1</v>
      </c>
      <c r="J2515">
        <v>2</v>
      </c>
      <c r="K2515" t="s">
        <v>260</v>
      </c>
      <c r="L2515">
        <v>2</v>
      </c>
      <c r="M2515">
        <v>1</v>
      </c>
      <c r="N2515">
        <v>157</v>
      </c>
      <c r="O2515">
        <v>157</v>
      </c>
      <c r="P2515">
        <v>135</v>
      </c>
      <c r="Q2515">
        <v>0</v>
      </c>
      <c r="R2515">
        <v>0</v>
      </c>
      <c r="S2515" t="s">
        <v>7896</v>
      </c>
      <c r="T2515">
        <v>3089</v>
      </c>
      <c r="U2515" t="s">
        <v>5469</v>
      </c>
      <c r="V2515" t="s">
        <v>5469</v>
      </c>
      <c r="W2515" t="s">
        <v>770</v>
      </c>
      <c r="X2515">
        <v>2665</v>
      </c>
      <c r="Y2515" t="s">
        <v>257</v>
      </c>
      <c r="AA2515">
        <v>187</v>
      </c>
      <c r="AB2515" t="s">
        <v>7897</v>
      </c>
      <c r="AC2515" t="s">
        <v>7896</v>
      </c>
      <c r="AD2515">
        <v>5</v>
      </c>
      <c r="AE2515">
        <v>714150.54</v>
      </c>
      <c r="AF2515">
        <v>6168919.7800000003</v>
      </c>
    </row>
    <row r="2516" spans="1:32" x14ac:dyDescent="0.25">
      <c r="A2516" s="40">
        <v>2514</v>
      </c>
      <c r="B2516" t="s">
        <v>7898</v>
      </c>
      <c r="C2516">
        <v>120</v>
      </c>
      <c r="D2516">
        <v>1960</v>
      </c>
      <c r="E2516">
        <v>1977</v>
      </c>
      <c r="F2516">
        <v>3</v>
      </c>
      <c r="H2516">
        <v>2</v>
      </c>
      <c r="J2516">
        <v>2</v>
      </c>
      <c r="K2516" t="s">
        <v>247</v>
      </c>
      <c r="L2516">
        <v>2</v>
      </c>
      <c r="M2516">
        <v>1</v>
      </c>
      <c r="N2516">
        <v>119</v>
      </c>
      <c r="O2516">
        <v>187</v>
      </c>
      <c r="P2516">
        <v>187</v>
      </c>
      <c r="Q2516">
        <v>0</v>
      </c>
      <c r="R2516">
        <v>0</v>
      </c>
      <c r="S2516" t="s">
        <v>7899</v>
      </c>
      <c r="T2516">
        <v>4793</v>
      </c>
      <c r="U2516" t="s">
        <v>6284</v>
      </c>
      <c r="V2516" t="s">
        <v>6284</v>
      </c>
      <c r="W2516" t="s">
        <v>473</v>
      </c>
      <c r="X2516">
        <v>2665</v>
      </c>
      <c r="Y2516" t="s">
        <v>257</v>
      </c>
      <c r="AA2516">
        <v>187</v>
      </c>
      <c r="AB2516" t="s">
        <v>7900</v>
      </c>
      <c r="AC2516" t="s">
        <v>7899</v>
      </c>
      <c r="AD2516">
        <v>5</v>
      </c>
      <c r="AE2516">
        <v>712247.12</v>
      </c>
      <c r="AF2516">
        <v>6169198.2699999996</v>
      </c>
    </row>
    <row r="2517" spans="1:32" x14ac:dyDescent="0.25">
      <c r="A2517" s="40">
        <v>2515</v>
      </c>
      <c r="B2517" t="s">
        <v>7901</v>
      </c>
      <c r="C2517">
        <v>140</v>
      </c>
      <c r="D2517">
        <v>1991</v>
      </c>
      <c r="E2517">
        <v>0</v>
      </c>
      <c r="F2517">
        <v>3</v>
      </c>
      <c r="H2517">
        <v>1</v>
      </c>
      <c r="J2517">
        <v>1</v>
      </c>
      <c r="K2517" t="s">
        <v>240</v>
      </c>
      <c r="M2517">
        <v>1</v>
      </c>
      <c r="N2517">
        <v>218</v>
      </c>
      <c r="O2517">
        <v>218</v>
      </c>
      <c r="P2517">
        <v>218</v>
      </c>
      <c r="Q2517">
        <v>0</v>
      </c>
      <c r="R2517">
        <v>0</v>
      </c>
      <c r="S2517" t="s">
        <v>7902</v>
      </c>
      <c r="T2517">
        <v>6830</v>
      </c>
      <c r="U2517" t="s">
        <v>6424</v>
      </c>
      <c r="V2517" t="s">
        <v>6424</v>
      </c>
      <c r="W2517" t="s">
        <v>272</v>
      </c>
      <c r="X2517">
        <v>2625</v>
      </c>
      <c r="Y2517" t="s">
        <v>244</v>
      </c>
      <c r="AA2517">
        <v>187</v>
      </c>
      <c r="AB2517" t="s">
        <v>6425</v>
      </c>
      <c r="AC2517" t="s">
        <v>7902</v>
      </c>
      <c r="AD2517">
        <v>5</v>
      </c>
      <c r="AE2517">
        <v>711517.95</v>
      </c>
      <c r="AF2517">
        <v>6172644.3499999996</v>
      </c>
    </row>
    <row r="2518" spans="1:32" x14ac:dyDescent="0.25">
      <c r="A2518" s="40">
        <v>2516</v>
      </c>
      <c r="B2518" t="s">
        <v>7903</v>
      </c>
      <c r="C2518">
        <v>130</v>
      </c>
      <c r="D2518">
        <v>1965</v>
      </c>
      <c r="E2518">
        <v>0</v>
      </c>
      <c r="F2518">
        <v>3</v>
      </c>
      <c r="H2518">
        <v>1</v>
      </c>
      <c r="J2518">
        <v>2</v>
      </c>
      <c r="K2518" t="s">
        <v>247</v>
      </c>
      <c r="M2518">
        <v>1</v>
      </c>
      <c r="N2518">
        <v>52</v>
      </c>
      <c r="O2518">
        <v>52</v>
      </c>
      <c r="P2518">
        <v>91</v>
      </c>
      <c r="Q2518">
        <v>0</v>
      </c>
      <c r="R2518">
        <v>0</v>
      </c>
      <c r="S2518" t="s">
        <v>7904</v>
      </c>
      <c r="T2518">
        <v>4047</v>
      </c>
      <c r="U2518" t="s">
        <v>7712</v>
      </c>
      <c r="V2518" t="s">
        <v>7712</v>
      </c>
      <c r="W2518" t="s">
        <v>260</v>
      </c>
      <c r="X2518">
        <v>2665</v>
      </c>
      <c r="Y2518" t="s">
        <v>257</v>
      </c>
      <c r="AA2518">
        <v>187</v>
      </c>
      <c r="AB2518" t="s">
        <v>7905</v>
      </c>
      <c r="AC2518" t="s">
        <v>7904</v>
      </c>
      <c r="AD2518">
        <v>5</v>
      </c>
      <c r="AE2518">
        <v>713800.01</v>
      </c>
      <c r="AF2518">
        <v>6169196.6500000004</v>
      </c>
    </row>
    <row r="2519" spans="1:32" x14ac:dyDescent="0.25">
      <c r="A2519" s="40">
        <v>2517</v>
      </c>
      <c r="B2519" t="s">
        <v>7906</v>
      </c>
      <c r="C2519">
        <v>120</v>
      </c>
      <c r="D2519">
        <v>2000</v>
      </c>
      <c r="E2519">
        <v>0</v>
      </c>
      <c r="F2519">
        <v>4</v>
      </c>
      <c r="H2519">
        <v>1</v>
      </c>
      <c r="J2519">
        <v>1</v>
      </c>
      <c r="K2519" t="s">
        <v>240</v>
      </c>
      <c r="M2519">
        <v>1</v>
      </c>
      <c r="N2519">
        <v>139</v>
      </c>
      <c r="O2519">
        <v>139</v>
      </c>
      <c r="P2519">
        <v>139</v>
      </c>
      <c r="Q2519">
        <v>0</v>
      </c>
      <c r="R2519">
        <v>0</v>
      </c>
      <c r="S2519" t="s">
        <v>7907</v>
      </c>
      <c r="T2519">
        <v>5600</v>
      </c>
      <c r="U2519" t="s">
        <v>6764</v>
      </c>
      <c r="V2519" t="s">
        <v>6764</v>
      </c>
      <c r="W2519" t="s">
        <v>281</v>
      </c>
      <c r="X2519">
        <v>2625</v>
      </c>
      <c r="Y2519" t="s">
        <v>244</v>
      </c>
      <c r="AA2519">
        <v>187</v>
      </c>
      <c r="AB2519" t="s">
        <v>7908</v>
      </c>
      <c r="AC2519" t="s">
        <v>7907</v>
      </c>
      <c r="AD2519">
        <v>5</v>
      </c>
      <c r="AE2519">
        <v>712161.36</v>
      </c>
      <c r="AF2519">
        <v>6172058.4800000004</v>
      </c>
    </row>
    <row r="2520" spans="1:32" x14ac:dyDescent="0.25">
      <c r="A2520" s="40">
        <v>2518</v>
      </c>
      <c r="B2520" t="s">
        <v>7909</v>
      </c>
      <c r="C2520">
        <v>120</v>
      </c>
      <c r="D2520">
        <v>1969</v>
      </c>
      <c r="E2520">
        <v>1995</v>
      </c>
      <c r="F2520">
        <v>4</v>
      </c>
      <c r="H2520">
        <v>1</v>
      </c>
      <c r="J2520">
        <v>2</v>
      </c>
      <c r="K2520" t="s">
        <v>260</v>
      </c>
      <c r="M2520">
        <v>1</v>
      </c>
      <c r="N2520">
        <v>160</v>
      </c>
      <c r="O2520">
        <v>160</v>
      </c>
      <c r="P2520">
        <v>143</v>
      </c>
      <c r="Q2520">
        <v>0</v>
      </c>
      <c r="R2520">
        <v>0</v>
      </c>
      <c r="S2520" t="s">
        <v>7910</v>
      </c>
      <c r="T2520">
        <v>6178</v>
      </c>
      <c r="U2520" t="s">
        <v>2647</v>
      </c>
      <c r="V2520" t="s">
        <v>2647</v>
      </c>
      <c r="W2520" t="s">
        <v>1975</v>
      </c>
      <c r="X2520">
        <v>2625</v>
      </c>
      <c r="Y2520" t="s">
        <v>244</v>
      </c>
      <c r="AA2520">
        <v>187</v>
      </c>
      <c r="AB2520" t="s">
        <v>7911</v>
      </c>
      <c r="AC2520" t="s">
        <v>7910</v>
      </c>
      <c r="AD2520">
        <v>5</v>
      </c>
      <c r="AE2520">
        <v>711534.51</v>
      </c>
      <c r="AF2520">
        <v>6172150.0599999996</v>
      </c>
    </row>
    <row r="2521" spans="1:32" x14ac:dyDescent="0.25">
      <c r="A2521" s="40">
        <v>2519</v>
      </c>
      <c r="B2521" t="s">
        <v>7912</v>
      </c>
      <c r="C2521">
        <v>120</v>
      </c>
      <c r="D2521">
        <v>2000</v>
      </c>
      <c r="E2521">
        <v>0</v>
      </c>
      <c r="F2521">
        <v>4</v>
      </c>
      <c r="H2521">
        <v>1</v>
      </c>
      <c r="J2521">
        <v>1</v>
      </c>
      <c r="K2521" t="s">
        <v>240</v>
      </c>
      <c r="M2521">
        <v>1</v>
      </c>
      <c r="N2521">
        <v>145</v>
      </c>
      <c r="O2521">
        <v>145</v>
      </c>
      <c r="P2521">
        <v>145</v>
      </c>
      <c r="Q2521">
        <v>0</v>
      </c>
      <c r="R2521">
        <v>0</v>
      </c>
      <c r="S2521" t="s">
        <v>7913</v>
      </c>
      <c r="T2521">
        <v>5600</v>
      </c>
      <c r="U2521" t="s">
        <v>6764</v>
      </c>
      <c r="V2521" t="s">
        <v>6764</v>
      </c>
      <c r="W2521" t="s">
        <v>519</v>
      </c>
      <c r="X2521">
        <v>2625</v>
      </c>
      <c r="Y2521" t="s">
        <v>244</v>
      </c>
      <c r="AA2521">
        <v>187</v>
      </c>
      <c r="AB2521" t="s">
        <v>7914</v>
      </c>
      <c r="AC2521" t="s">
        <v>7913</v>
      </c>
      <c r="AD2521">
        <v>5</v>
      </c>
      <c r="AE2521">
        <v>712133.67</v>
      </c>
      <c r="AF2521">
        <v>6172053.7999999998</v>
      </c>
    </row>
    <row r="2522" spans="1:32" x14ac:dyDescent="0.25">
      <c r="A2522" s="40">
        <v>2520</v>
      </c>
      <c r="B2522" t="s">
        <v>7915</v>
      </c>
      <c r="C2522">
        <v>120</v>
      </c>
      <c r="D2522">
        <v>1978</v>
      </c>
      <c r="E2522">
        <v>0</v>
      </c>
      <c r="F2522">
        <v>3</v>
      </c>
      <c r="H2522">
        <v>1</v>
      </c>
      <c r="J2522">
        <v>2</v>
      </c>
      <c r="K2522" t="s">
        <v>260</v>
      </c>
      <c r="M2522">
        <v>1</v>
      </c>
      <c r="N2522">
        <v>110</v>
      </c>
      <c r="O2522">
        <v>110</v>
      </c>
      <c r="P2522">
        <v>110</v>
      </c>
      <c r="Q2522">
        <v>0</v>
      </c>
      <c r="R2522">
        <v>0</v>
      </c>
      <c r="S2522" t="s">
        <v>7916</v>
      </c>
      <c r="T2522">
        <v>8628</v>
      </c>
      <c r="U2522" t="s">
        <v>5882</v>
      </c>
      <c r="V2522" t="s">
        <v>5882</v>
      </c>
      <c r="W2522" t="s">
        <v>256</v>
      </c>
      <c r="X2522">
        <v>2665</v>
      </c>
      <c r="Y2522" t="s">
        <v>257</v>
      </c>
      <c r="AA2522">
        <v>187</v>
      </c>
      <c r="AB2522" t="s">
        <v>7917</v>
      </c>
      <c r="AC2522" t="s">
        <v>7916</v>
      </c>
      <c r="AD2522">
        <v>5</v>
      </c>
      <c r="AE2522">
        <v>713246.96</v>
      </c>
      <c r="AF2522">
        <v>6168504.0999999996</v>
      </c>
    </row>
    <row r="2523" spans="1:32" x14ac:dyDescent="0.25">
      <c r="A2523" s="40">
        <v>2521</v>
      </c>
      <c r="B2523" t="s">
        <v>7918</v>
      </c>
      <c r="C2523">
        <v>120</v>
      </c>
      <c r="D2523">
        <v>1956</v>
      </c>
      <c r="E2523">
        <v>1972</v>
      </c>
      <c r="F2523">
        <v>3</v>
      </c>
      <c r="H2523">
        <v>1</v>
      </c>
      <c r="J2523">
        <v>2</v>
      </c>
      <c r="K2523" t="s">
        <v>260</v>
      </c>
      <c r="M2523">
        <v>1</v>
      </c>
      <c r="N2523">
        <v>165</v>
      </c>
      <c r="O2523">
        <v>165</v>
      </c>
      <c r="P2523">
        <v>148</v>
      </c>
      <c r="Q2523">
        <v>0</v>
      </c>
      <c r="R2523">
        <v>0</v>
      </c>
      <c r="S2523" t="s">
        <v>7919</v>
      </c>
      <c r="T2523">
        <v>3941</v>
      </c>
      <c r="U2523" t="s">
        <v>6445</v>
      </c>
      <c r="V2523" t="s">
        <v>6445</v>
      </c>
      <c r="W2523" t="s">
        <v>413</v>
      </c>
      <c r="X2523">
        <v>2665</v>
      </c>
      <c r="Y2523" t="s">
        <v>257</v>
      </c>
      <c r="AA2523">
        <v>187</v>
      </c>
      <c r="AB2523" t="s">
        <v>7920</v>
      </c>
      <c r="AC2523" t="s">
        <v>7919</v>
      </c>
      <c r="AD2523">
        <v>5</v>
      </c>
      <c r="AE2523">
        <v>712999.31</v>
      </c>
      <c r="AF2523">
        <v>6168900.4400000004</v>
      </c>
    </row>
    <row r="2524" spans="1:32" x14ac:dyDescent="0.25">
      <c r="A2524" s="40">
        <v>2522</v>
      </c>
      <c r="B2524" t="s">
        <v>7921</v>
      </c>
      <c r="C2524">
        <v>130</v>
      </c>
      <c r="D2524">
        <v>1977</v>
      </c>
      <c r="E2524">
        <v>0</v>
      </c>
      <c r="F2524">
        <v>1</v>
      </c>
      <c r="H2524">
        <v>5</v>
      </c>
      <c r="J2524">
        <v>7</v>
      </c>
      <c r="K2524" t="s">
        <v>253</v>
      </c>
      <c r="M2524">
        <v>1</v>
      </c>
      <c r="N2524">
        <v>101</v>
      </c>
      <c r="O2524">
        <v>101</v>
      </c>
      <c r="P2524">
        <v>101</v>
      </c>
      <c r="Q2524">
        <v>0</v>
      </c>
      <c r="R2524">
        <v>0</v>
      </c>
      <c r="S2524" t="s">
        <v>7922</v>
      </c>
      <c r="T2524">
        <v>2556</v>
      </c>
      <c r="U2524" t="s">
        <v>317</v>
      </c>
      <c r="V2524" t="s">
        <v>317</v>
      </c>
      <c r="W2524" t="s">
        <v>580</v>
      </c>
      <c r="X2524">
        <v>2625</v>
      </c>
      <c r="Y2524" t="s">
        <v>244</v>
      </c>
      <c r="AA2524">
        <v>187</v>
      </c>
      <c r="AB2524" t="s">
        <v>7923</v>
      </c>
      <c r="AC2524" t="s">
        <v>7922</v>
      </c>
      <c r="AD2524">
        <v>5</v>
      </c>
      <c r="AE2524">
        <v>711853.77</v>
      </c>
      <c r="AF2524">
        <v>6172381.2800000003</v>
      </c>
    </row>
    <row r="2525" spans="1:32" x14ac:dyDescent="0.25">
      <c r="A2525" s="40">
        <v>2523</v>
      </c>
      <c r="B2525" t="s">
        <v>7924</v>
      </c>
      <c r="C2525">
        <v>120</v>
      </c>
      <c r="D2525">
        <v>1969</v>
      </c>
      <c r="E2525">
        <v>1978</v>
      </c>
      <c r="F2525">
        <v>4</v>
      </c>
      <c r="H2525">
        <v>1</v>
      </c>
      <c r="J2525">
        <v>2</v>
      </c>
      <c r="K2525" t="s">
        <v>260</v>
      </c>
      <c r="L2525">
        <v>4</v>
      </c>
      <c r="M2525">
        <v>1</v>
      </c>
      <c r="N2525">
        <v>151</v>
      </c>
      <c r="O2525">
        <v>151</v>
      </c>
      <c r="P2525">
        <v>151</v>
      </c>
      <c r="Q2525">
        <v>0</v>
      </c>
      <c r="R2525">
        <v>0</v>
      </c>
      <c r="S2525" t="s">
        <v>7925</v>
      </c>
      <c r="T2525">
        <v>3089</v>
      </c>
      <c r="U2525" t="s">
        <v>5469</v>
      </c>
      <c r="V2525" t="s">
        <v>5469</v>
      </c>
      <c r="W2525" t="s">
        <v>511</v>
      </c>
      <c r="X2525">
        <v>2665</v>
      </c>
      <c r="Y2525" t="s">
        <v>257</v>
      </c>
      <c r="AA2525">
        <v>187</v>
      </c>
      <c r="AB2525" t="s">
        <v>7926</v>
      </c>
      <c r="AC2525" t="s">
        <v>7925</v>
      </c>
      <c r="AD2525">
        <v>5</v>
      </c>
      <c r="AE2525">
        <v>714124.92</v>
      </c>
      <c r="AF2525">
        <v>6168913.0199999996</v>
      </c>
    </row>
    <row r="2526" spans="1:32" x14ac:dyDescent="0.25">
      <c r="A2526" s="40">
        <v>2524</v>
      </c>
      <c r="B2526" t="s">
        <v>7927</v>
      </c>
      <c r="C2526">
        <v>120</v>
      </c>
      <c r="D2526">
        <v>1972</v>
      </c>
      <c r="E2526">
        <v>0</v>
      </c>
      <c r="F2526">
        <v>3</v>
      </c>
      <c r="H2526">
        <v>1</v>
      </c>
      <c r="J2526">
        <v>2</v>
      </c>
      <c r="K2526" t="s">
        <v>260</v>
      </c>
      <c r="M2526">
        <v>1</v>
      </c>
      <c r="N2526">
        <v>147</v>
      </c>
      <c r="O2526">
        <v>147</v>
      </c>
      <c r="P2526">
        <v>147</v>
      </c>
      <c r="Q2526">
        <v>0</v>
      </c>
      <c r="R2526">
        <v>0</v>
      </c>
      <c r="S2526" t="s">
        <v>7928</v>
      </c>
      <c r="T2526">
        <v>639</v>
      </c>
      <c r="U2526" t="s">
        <v>6935</v>
      </c>
      <c r="V2526" t="s">
        <v>6935</v>
      </c>
      <c r="W2526" t="s">
        <v>421</v>
      </c>
      <c r="X2526">
        <v>2665</v>
      </c>
      <c r="Y2526" t="s">
        <v>257</v>
      </c>
      <c r="AA2526">
        <v>187</v>
      </c>
      <c r="AB2526" t="s">
        <v>7929</v>
      </c>
      <c r="AC2526" t="s">
        <v>7928</v>
      </c>
      <c r="AD2526">
        <v>5</v>
      </c>
      <c r="AE2526">
        <v>712773.5</v>
      </c>
      <c r="AF2526">
        <v>6169007.1500000004</v>
      </c>
    </row>
    <row r="2527" spans="1:32" x14ac:dyDescent="0.25">
      <c r="A2527" s="40">
        <v>2525</v>
      </c>
      <c r="B2527" t="s">
        <v>7930</v>
      </c>
      <c r="C2527">
        <v>120</v>
      </c>
      <c r="D2527">
        <v>2016</v>
      </c>
      <c r="E2527">
        <v>0</v>
      </c>
      <c r="F2527">
        <v>5</v>
      </c>
      <c r="H2527">
        <v>1</v>
      </c>
      <c r="J2527">
        <v>2</v>
      </c>
      <c r="K2527" t="s">
        <v>260</v>
      </c>
      <c r="M2527">
        <v>1</v>
      </c>
      <c r="N2527">
        <v>175</v>
      </c>
      <c r="O2527">
        <v>175</v>
      </c>
      <c r="P2527">
        <v>175</v>
      </c>
      <c r="Q2527">
        <v>0</v>
      </c>
      <c r="R2527">
        <v>0</v>
      </c>
      <c r="S2527" t="s">
        <v>7931</v>
      </c>
      <c r="T2527">
        <v>5112</v>
      </c>
      <c r="U2527" t="s">
        <v>7747</v>
      </c>
      <c r="V2527" t="s">
        <v>7747</v>
      </c>
      <c r="W2527" t="s">
        <v>308</v>
      </c>
      <c r="X2527">
        <v>2665</v>
      </c>
      <c r="Y2527" t="s">
        <v>257</v>
      </c>
      <c r="AA2527">
        <v>187</v>
      </c>
      <c r="AB2527" t="s">
        <v>7932</v>
      </c>
      <c r="AC2527" t="s">
        <v>7931</v>
      </c>
      <c r="AD2527">
        <v>5</v>
      </c>
      <c r="AE2527">
        <v>714025.41</v>
      </c>
      <c r="AF2527">
        <v>6168673.7599999998</v>
      </c>
    </row>
    <row r="2528" spans="1:32" x14ac:dyDescent="0.25">
      <c r="A2528" s="40">
        <v>2526</v>
      </c>
      <c r="B2528" t="s">
        <v>7933</v>
      </c>
      <c r="C2528">
        <v>120</v>
      </c>
      <c r="D2528">
        <v>1972</v>
      </c>
      <c r="E2528">
        <v>0</v>
      </c>
      <c r="F2528">
        <v>3</v>
      </c>
      <c r="H2528">
        <v>1</v>
      </c>
      <c r="J2528">
        <v>2</v>
      </c>
      <c r="K2528" t="s">
        <v>260</v>
      </c>
      <c r="L2528">
        <v>2</v>
      </c>
      <c r="M2528">
        <v>1</v>
      </c>
      <c r="N2528">
        <v>148</v>
      </c>
      <c r="O2528">
        <v>148</v>
      </c>
      <c r="P2528">
        <v>148</v>
      </c>
      <c r="Q2528">
        <v>0</v>
      </c>
      <c r="R2528">
        <v>0</v>
      </c>
      <c r="S2528" t="s">
        <v>7934</v>
      </c>
      <c r="T2528">
        <v>639</v>
      </c>
      <c r="U2528" t="s">
        <v>6935</v>
      </c>
      <c r="V2528" t="s">
        <v>6935</v>
      </c>
      <c r="W2528" t="s">
        <v>454</v>
      </c>
      <c r="X2528">
        <v>2665</v>
      </c>
      <c r="Y2528" t="s">
        <v>257</v>
      </c>
      <c r="AA2528">
        <v>187</v>
      </c>
      <c r="AB2528" t="s">
        <v>7935</v>
      </c>
      <c r="AC2528" t="s">
        <v>7934</v>
      </c>
      <c r="AD2528">
        <v>5</v>
      </c>
      <c r="AE2528">
        <v>712767.22</v>
      </c>
      <c r="AF2528">
        <v>6169081.3399999999</v>
      </c>
    </row>
    <row r="2529" spans="1:32" x14ac:dyDescent="0.25">
      <c r="A2529" s="40">
        <v>2527</v>
      </c>
      <c r="B2529" t="s">
        <v>7936</v>
      </c>
      <c r="C2529">
        <v>120</v>
      </c>
      <c r="D2529">
        <v>1982</v>
      </c>
      <c r="E2529">
        <v>0</v>
      </c>
      <c r="F2529">
        <v>4</v>
      </c>
      <c r="H2529">
        <v>1</v>
      </c>
      <c r="J2529">
        <v>2</v>
      </c>
      <c r="K2529" t="s">
        <v>260</v>
      </c>
      <c r="L2529">
        <v>2</v>
      </c>
      <c r="M2529">
        <v>1</v>
      </c>
      <c r="N2529">
        <v>136</v>
      </c>
      <c r="O2529">
        <v>136</v>
      </c>
      <c r="P2529">
        <v>136</v>
      </c>
      <c r="Q2529">
        <v>0</v>
      </c>
      <c r="R2529">
        <v>0</v>
      </c>
      <c r="S2529" t="s">
        <v>7937</v>
      </c>
      <c r="T2529">
        <v>7562</v>
      </c>
      <c r="U2529" t="s">
        <v>6710</v>
      </c>
      <c r="V2529" t="s">
        <v>6710</v>
      </c>
      <c r="W2529" t="s">
        <v>454</v>
      </c>
      <c r="X2529">
        <v>2665</v>
      </c>
      <c r="Y2529" t="s">
        <v>257</v>
      </c>
      <c r="AA2529">
        <v>187</v>
      </c>
      <c r="AB2529" t="s">
        <v>7938</v>
      </c>
      <c r="AC2529" t="s">
        <v>7937</v>
      </c>
      <c r="AD2529">
        <v>5</v>
      </c>
      <c r="AE2529">
        <v>713450.77</v>
      </c>
      <c r="AF2529">
        <v>6168631.75</v>
      </c>
    </row>
    <row r="2530" spans="1:32" x14ac:dyDescent="0.25">
      <c r="A2530" s="40">
        <v>2528</v>
      </c>
      <c r="B2530" t="s">
        <v>7939</v>
      </c>
      <c r="C2530">
        <v>120</v>
      </c>
      <c r="D2530">
        <v>1961</v>
      </c>
      <c r="E2530">
        <v>0</v>
      </c>
      <c r="F2530">
        <v>3</v>
      </c>
      <c r="H2530">
        <v>1</v>
      </c>
      <c r="J2530">
        <v>2</v>
      </c>
      <c r="K2530" t="s">
        <v>247</v>
      </c>
      <c r="M2530">
        <v>1</v>
      </c>
      <c r="N2530">
        <v>139</v>
      </c>
      <c r="O2530">
        <v>139</v>
      </c>
      <c r="P2530">
        <v>139</v>
      </c>
      <c r="Q2530">
        <v>0</v>
      </c>
      <c r="R2530">
        <v>0</v>
      </c>
      <c r="S2530" t="s">
        <v>7940</v>
      </c>
      <c r="T2530">
        <v>9586</v>
      </c>
      <c r="U2530" t="s">
        <v>6960</v>
      </c>
      <c r="V2530" t="s">
        <v>6960</v>
      </c>
      <c r="W2530" t="s">
        <v>811</v>
      </c>
      <c r="X2530">
        <v>2665</v>
      </c>
      <c r="Y2530" t="s">
        <v>257</v>
      </c>
      <c r="AA2530">
        <v>187</v>
      </c>
      <c r="AB2530" t="s">
        <v>7941</v>
      </c>
      <c r="AC2530" t="s">
        <v>7940</v>
      </c>
      <c r="AD2530">
        <v>5</v>
      </c>
      <c r="AE2530">
        <v>712742.16</v>
      </c>
      <c r="AF2530">
        <v>6169365.9900000002</v>
      </c>
    </row>
    <row r="2531" spans="1:32" x14ac:dyDescent="0.25">
      <c r="A2531" s="40">
        <v>2529</v>
      </c>
      <c r="B2531" t="s">
        <v>7942</v>
      </c>
      <c r="C2531">
        <v>220</v>
      </c>
      <c r="D2531">
        <v>1961</v>
      </c>
      <c r="E2531">
        <v>1966</v>
      </c>
      <c r="F2531">
        <v>2</v>
      </c>
      <c r="H2531">
        <v>1</v>
      </c>
      <c r="J2531">
        <v>2</v>
      </c>
      <c r="K2531" t="s">
        <v>247</v>
      </c>
      <c r="M2531">
        <v>2</v>
      </c>
      <c r="N2531">
        <v>1088</v>
      </c>
      <c r="O2531">
        <v>1248</v>
      </c>
      <c r="P2531">
        <v>0</v>
      </c>
      <c r="Q2531">
        <v>1290</v>
      </c>
      <c r="R2531">
        <v>0</v>
      </c>
      <c r="S2531" t="s">
        <v>7940</v>
      </c>
      <c r="T2531">
        <v>9586</v>
      </c>
      <c r="U2531" t="s">
        <v>6960</v>
      </c>
      <c r="V2531" t="s">
        <v>6960</v>
      </c>
      <c r="W2531" t="s">
        <v>811</v>
      </c>
      <c r="X2531">
        <v>2665</v>
      </c>
      <c r="Y2531" t="s">
        <v>257</v>
      </c>
      <c r="AA2531">
        <v>187</v>
      </c>
      <c r="AB2531" t="s">
        <v>7941</v>
      </c>
      <c r="AC2531" t="s">
        <v>7940</v>
      </c>
      <c r="AD2531">
        <v>5</v>
      </c>
      <c r="AE2531">
        <v>712742.16</v>
      </c>
      <c r="AF2531">
        <v>6169365.9900000002</v>
      </c>
    </row>
    <row r="2532" spans="1:32" x14ac:dyDescent="0.25">
      <c r="A2532" s="40">
        <v>2530</v>
      </c>
      <c r="B2532" t="s">
        <v>7943</v>
      </c>
      <c r="C2532">
        <v>120</v>
      </c>
      <c r="D2532">
        <v>1956</v>
      </c>
      <c r="E2532">
        <v>1996</v>
      </c>
      <c r="F2532">
        <v>10</v>
      </c>
      <c r="H2532">
        <v>1</v>
      </c>
      <c r="J2532">
        <v>2</v>
      </c>
      <c r="K2532" t="s">
        <v>260</v>
      </c>
      <c r="M2532">
        <v>1</v>
      </c>
      <c r="N2532">
        <v>141</v>
      </c>
      <c r="O2532">
        <v>141</v>
      </c>
      <c r="P2532">
        <v>141</v>
      </c>
      <c r="Q2532">
        <v>0</v>
      </c>
      <c r="R2532">
        <v>0</v>
      </c>
      <c r="S2532" t="s">
        <v>7944</v>
      </c>
      <c r="T2532">
        <v>9693</v>
      </c>
      <c r="U2532" t="s">
        <v>7610</v>
      </c>
      <c r="V2532" t="s">
        <v>7610</v>
      </c>
      <c r="W2532" t="s">
        <v>308</v>
      </c>
      <c r="X2532">
        <v>2665</v>
      </c>
      <c r="Y2532" t="s">
        <v>257</v>
      </c>
      <c r="AA2532">
        <v>187</v>
      </c>
      <c r="AB2532" t="s">
        <v>7945</v>
      </c>
      <c r="AC2532" t="s">
        <v>7944</v>
      </c>
      <c r="AD2532">
        <v>5</v>
      </c>
      <c r="AE2532">
        <v>712767.47</v>
      </c>
      <c r="AF2532">
        <v>6169173.96</v>
      </c>
    </row>
    <row r="2533" spans="1:32" x14ac:dyDescent="0.25">
      <c r="A2533" s="40">
        <v>2531</v>
      </c>
      <c r="B2533" t="s">
        <v>7946</v>
      </c>
      <c r="C2533">
        <v>120</v>
      </c>
      <c r="D2533">
        <v>1995</v>
      </c>
      <c r="E2533">
        <v>0</v>
      </c>
      <c r="F2533">
        <v>4</v>
      </c>
      <c r="H2533">
        <v>1</v>
      </c>
      <c r="J2533">
        <v>7</v>
      </c>
      <c r="K2533" t="s">
        <v>253</v>
      </c>
      <c r="M2533">
        <v>1</v>
      </c>
      <c r="N2533">
        <v>144</v>
      </c>
      <c r="O2533">
        <v>144</v>
      </c>
      <c r="P2533">
        <v>144</v>
      </c>
      <c r="Q2533">
        <v>0</v>
      </c>
      <c r="R2533">
        <v>0</v>
      </c>
      <c r="S2533" t="s">
        <v>7947</v>
      </c>
      <c r="T2533">
        <v>8841</v>
      </c>
      <c r="U2533" t="s">
        <v>7779</v>
      </c>
      <c r="V2533" t="s">
        <v>7779</v>
      </c>
      <c r="W2533" t="s">
        <v>454</v>
      </c>
      <c r="X2533">
        <v>2665</v>
      </c>
      <c r="Y2533" t="s">
        <v>257</v>
      </c>
      <c r="AA2533">
        <v>187</v>
      </c>
      <c r="AB2533" t="s">
        <v>7948</v>
      </c>
      <c r="AC2533" t="s">
        <v>7947</v>
      </c>
      <c r="AD2533">
        <v>5</v>
      </c>
      <c r="AE2533">
        <v>713628.92</v>
      </c>
      <c r="AF2533">
        <v>6168688.6900000004</v>
      </c>
    </row>
    <row r="2534" spans="1:32" x14ac:dyDescent="0.25">
      <c r="A2534" s="40">
        <v>2532</v>
      </c>
      <c r="B2534" t="s">
        <v>7949</v>
      </c>
      <c r="C2534">
        <v>120</v>
      </c>
      <c r="D2534">
        <v>1947</v>
      </c>
      <c r="E2534">
        <v>0</v>
      </c>
      <c r="F2534">
        <v>5</v>
      </c>
      <c r="H2534">
        <v>1</v>
      </c>
      <c r="J2534">
        <v>2</v>
      </c>
      <c r="K2534" t="s">
        <v>260</v>
      </c>
      <c r="M2534">
        <v>1</v>
      </c>
      <c r="N2534">
        <v>99</v>
      </c>
      <c r="O2534">
        <v>99</v>
      </c>
      <c r="P2534">
        <v>136</v>
      </c>
      <c r="Q2534">
        <v>0</v>
      </c>
      <c r="R2534">
        <v>0</v>
      </c>
      <c r="S2534" t="s">
        <v>7950</v>
      </c>
      <c r="T2534">
        <v>1750</v>
      </c>
      <c r="U2534" t="s">
        <v>6098</v>
      </c>
      <c r="V2534" t="s">
        <v>6098</v>
      </c>
      <c r="W2534" t="s">
        <v>2363</v>
      </c>
      <c r="X2534">
        <v>2665</v>
      </c>
      <c r="Y2534" t="s">
        <v>257</v>
      </c>
      <c r="AA2534">
        <v>187</v>
      </c>
      <c r="AB2534" t="s">
        <v>7951</v>
      </c>
      <c r="AC2534" t="s">
        <v>7950</v>
      </c>
      <c r="AD2534">
        <v>5</v>
      </c>
      <c r="AE2534">
        <v>714016.13</v>
      </c>
      <c r="AF2534">
        <v>6168824.4800000004</v>
      </c>
    </row>
    <row r="2535" spans="1:32" x14ac:dyDescent="0.25">
      <c r="A2535" s="40">
        <v>2533</v>
      </c>
      <c r="B2535" t="s">
        <v>7952</v>
      </c>
      <c r="C2535">
        <v>120</v>
      </c>
      <c r="D2535">
        <v>2000</v>
      </c>
      <c r="E2535">
        <v>0</v>
      </c>
      <c r="F2535">
        <v>4</v>
      </c>
      <c r="H2535">
        <v>1</v>
      </c>
      <c r="J2535">
        <v>1</v>
      </c>
      <c r="K2535" t="s">
        <v>240</v>
      </c>
      <c r="L2535">
        <v>90</v>
      </c>
      <c r="M2535">
        <v>1</v>
      </c>
      <c r="N2535">
        <v>130</v>
      </c>
      <c r="O2535">
        <v>130</v>
      </c>
      <c r="P2535">
        <v>130</v>
      </c>
      <c r="Q2535">
        <v>0</v>
      </c>
      <c r="R2535">
        <v>0</v>
      </c>
      <c r="S2535" t="s">
        <v>7953</v>
      </c>
      <c r="T2535">
        <v>5600</v>
      </c>
      <c r="U2535" t="s">
        <v>6764</v>
      </c>
      <c r="V2535" t="s">
        <v>6764</v>
      </c>
      <c r="W2535" t="s">
        <v>247</v>
      </c>
      <c r="X2535">
        <v>2625</v>
      </c>
      <c r="Y2535" t="s">
        <v>244</v>
      </c>
      <c r="AA2535">
        <v>187</v>
      </c>
      <c r="AB2535" t="s">
        <v>7954</v>
      </c>
      <c r="AC2535" t="s">
        <v>7953</v>
      </c>
      <c r="AD2535">
        <v>5</v>
      </c>
      <c r="AE2535">
        <v>712119.47</v>
      </c>
      <c r="AF2535">
        <v>6172168.8700000001</v>
      </c>
    </row>
    <row r="2536" spans="1:32" x14ac:dyDescent="0.25">
      <c r="A2536" s="40">
        <v>2534</v>
      </c>
      <c r="B2536" t="s">
        <v>7955</v>
      </c>
      <c r="C2536">
        <v>120</v>
      </c>
      <c r="D2536">
        <v>1970</v>
      </c>
      <c r="E2536">
        <v>1980</v>
      </c>
      <c r="F2536">
        <v>3</v>
      </c>
      <c r="H2536">
        <v>1</v>
      </c>
      <c r="J2536">
        <v>2</v>
      </c>
      <c r="K2536" t="s">
        <v>260</v>
      </c>
      <c r="L2536">
        <v>2</v>
      </c>
      <c r="M2536">
        <v>1</v>
      </c>
      <c r="N2536">
        <v>171</v>
      </c>
      <c r="O2536">
        <v>171</v>
      </c>
      <c r="P2536">
        <v>171</v>
      </c>
      <c r="Q2536">
        <v>0</v>
      </c>
      <c r="R2536">
        <v>0</v>
      </c>
      <c r="S2536" t="s">
        <v>7956</v>
      </c>
      <c r="T2536">
        <v>6178</v>
      </c>
      <c r="U2536" t="s">
        <v>2647</v>
      </c>
      <c r="V2536" t="s">
        <v>2647</v>
      </c>
      <c r="W2536" t="s">
        <v>1930</v>
      </c>
      <c r="X2536">
        <v>2625</v>
      </c>
      <c r="Y2536" t="s">
        <v>244</v>
      </c>
      <c r="AA2536">
        <v>187</v>
      </c>
      <c r="AB2536" t="s">
        <v>7957</v>
      </c>
      <c r="AC2536" t="s">
        <v>7956</v>
      </c>
      <c r="AD2536">
        <v>5</v>
      </c>
      <c r="AE2536">
        <v>711582.65</v>
      </c>
      <c r="AF2536">
        <v>6172065.46</v>
      </c>
    </row>
    <row r="2537" spans="1:32" x14ac:dyDescent="0.25">
      <c r="A2537" s="40">
        <v>2535</v>
      </c>
      <c r="B2537" t="s">
        <v>7958</v>
      </c>
      <c r="C2537">
        <v>120</v>
      </c>
      <c r="D2537">
        <v>1977</v>
      </c>
      <c r="E2537">
        <v>0</v>
      </c>
      <c r="F2537">
        <v>3</v>
      </c>
      <c r="H2537">
        <v>1</v>
      </c>
      <c r="J2537">
        <v>2</v>
      </c>
      <c r="K2537" t="s">
        <v>260</v>
      </c>
      <c r="L2537">
        <v>90</v>
      </c>
      <c r="M2537">
        <v>1</v>
      </c>
      <c r="N2537">
        <v>123</v>
      </c>
      <c r="O2537">
        <v>123</v>
      </c>
      <c r="P2537">
        <v>110</v>
      </c>
      <c r="Q2537">
        <v>0</v>
      </c>
      <c r="R2537">
        <v>0</v>
      </c>
      <c r="S2537" t="s">
        <v>7959</v>
      </c>
      <c r="T2537">
        <v>8800</v>
      </c>
      <c r="U2537" t="s">
        <v>6455</v>
      </c>
      <c r="V2537" t="s">
        <v>6455</v>
      </c>
      <c r="W2537" t="s">
        <v>408</v>
      </c>
      <c r="X2537">
        <v>2665</v>
      </c>
      <c r="Y2537" t="s">
        <v>257</v>
      </c>
      <c r="AA2537">
        <v>187</v>
      </c>
      <c r="AB2537" t="s">
        <v>7960</v>
      </c>
      <c r="AC2537" t="s">
        <v>7959</v>
      </c>
      <c r="AD2537">
        <v>5</v>
      </c>
      <c r="AE2537">
        <v>713200.07</v>
      </c>
      <c r="AF2537">
        <v>6168567.6600000001</v>
      </c>
    </row>
    <row r="2538" spans="1:32" x14ac:dyDescent="0.25">
      <c r="A2538" s="40">
        <v>2536</v>
      </c>
      <c r="B2538" t="s">
        <v>7961</v>
      </c>
      <c r="C2538">
        <v>120</v>
      </c>
      <c r="D2538">
        <v>2015</v>
      </c>
      <c r="E2538">
        <v>0</v>
      </c>
      <c r="F2538">
        <v>4</v>
      </c>
      <c r="H2538">
        <v>1</v>
      </c>
      <c r="J2538">
        <v>2</v>
      </c>
      <c r="K2538" t="s">
        <v>260</v>
      </c>
      <c r="L2538">
        <v>1</v>
      </c>
      <c r="M2538">
        <v>1</v>
      </c>
      <c r="N2538">
        <v>202</v>
      </c>
      <c r="O2538">
        <v>202</v>
      </c>
      <c r="P2538">
        <v>202</v>
      </c>
      <c r="Q2538">
        <v>0</v>
      </c>
      <c r="R2538">
        <v>0</v>
      </c>
      <c r="S2538" t="s">
        <v>7962</v>
      </c>
      <c r="T2538">
        <v>4793</v>
      </c>
      <c r="U2538" t="s">
        <v>6284</v>
      </c>
      <c r="V2538" t="s">
        <v>6284</v>
      </c>
      <c r="W2538" t="s">
        <v>337</v>
      </c>
      <c r="X2538">
        <v>2665</v>
      </c>
      <c r="Y2538" t="s">
        <v>257</v>
      </c>
      <c r="AA2538">
        <v>187</v>
      </c>
      <c r="AB2538" t="s">
        <v>7963</v>
      </c>
      <c r="AC2538" t="s">
        <v>7962</v>
      </c>
      <c r="AD2538">
        <v>5</v>
      </c>
      <c r="AE2538">
        <v>712316.28</v>
      </c>
      <c r="AF2538">
        <v>6169238.3899999997</v>
      </c>
    </row>
    <row r="2539" spans="1:32" x14ac:dyDescent="0.25">
      <c r="A2539" s="40">
        <v>2537</v>
      </c>
      <c r="B2539" t="s">
        <v>7964</v>
      </c>
      <c r="C2539">
        <v>130</v>
      </c>
      <c r="D2539">
        <v>1967</v>
      </c>
      <c r="E2539">
        <v>1983</v>
      </c>
      <c r="F2539">
        <v>3</v>
      </c>
      <c r="H2539">
        <v>6</v>
      </c>
      <c r="J2539">
        <v>1</v>
      </c>
      <c r="K2539" t="s">
        <v>240</v>
      </c>
      <c r="M2539">
        <v>1</v>
      </c>
      <c r="N2539">
        <v>107</v>
      </c>
      <c r="O2539">
        <v>107</v>
      </c>
      <c r="P2539">
        <v>107</v>
      </c>
      <c r="Q2539">
        <v>0</v>
      </c>
      <c r="R2539">
        <v>0</v>
      </c>
      <c r="S2539" t="s">
        <v>7965</v>
      </c>
      <c r="T2539">
        <v>2449</v>
      </c>
      <c r="U2539" t="s">
        <v>312</v>
      </c>
      <c r="V2539" t="s">
        <v>312</v>
      </c>
      <c r="W2539" t="s">
        <v>299</v>
      </c>
      <c r="X2539">
        <v>2625</v>
      </c>
      <c r="Y2539" t="s">
        <v>244</v>
      </c>
      <c r="AA2539">
        <v>187</v>
      </c>
      <c r="AB2539" t="s">
        <v>7966</v>
      </c>
      <c r="AC2539" t="s">
        <v>7965</v>
      </c>
      <c r="AD2539">
        <v>5</v>
      </c>
      <c r="AE2539">
        <v>711451.31</v>
      </c>
      <c r="AF2539">
        <v>6171656.3399999999</v>
      </c>
    </row>
    <row r="2540" spans="1:32" x14ac:dyDescent="0.25">
      <c r="A2540" s="40">
        <v>2538</v>
      </c>
      <c r="B2540" t="s">
        <v>7967</v>
      </c>
      <c r="C2540">
        <v>120</v>
      </c>
      <c r="D2540">
        <v>1972</v>
      </c>
      <c r="E2540">
        <v>1991</v>
      </c>
      <c r="F2540">
        <v>3</v>
      </c>
      <c r="H2540">
        <v>1</v>
      </c>
      <c r="J2540">
        <v>2</v>
      </c>
      <c r="K2540" t="s">
        <v>260</v>
      </c>
      <c r="M2540">
        <v>1</v>
      </c>
      <c r="N2540">
        <v>188</v>
      </c>
      <c r="O2540">
        <v>188</v>
      </c>
      <c r="P2540">
        <v>163</v>
      </c>
      <c r="Q2540">
        <v>0</v>
      </c>
      <c r="R2540">
        <v>0</v>
      </c>
      <c r="S2540" t="s">
        <v>7968</v>
      </c>
      <c r="T2540">
        <v>6710</v>
      </c>
      <c r="U2540" t="s">
        <v>327</v>
      </c>
      <c r="V2540" t="s">
        <v>327</v>
      </c>
      <c r="W2540" t="s">
        <v>272</v>
      </c>
      <c r="X2540">
        <v>2625</v>
      </c>
      <c r="Y2540" t="s">
        <v>244</v>
      </c>
      <c r="AA2540">
        <v>187</v>
      </c>
      <c r="AB2540" t="s">
        <v>7969</v>
      </c>
      <c r="AC2540" t="s">
        <v>7968</v>
      </c>
      <c r="AD2540">
        <v>5</v>
      </c>
      <c r="AE2540">
        <v>711130.52</v>
      </c>
      <c r="AF2540">
        <v>6171576.75</v>
      </c>
    </row>
    <row r="2541" spans="1:32" x14ac:dyDescent="0.25">
      <c r="A2541" s="40">
        <v>2539</v>
      </c>
      <c r="B2541" t="s">
        <v>7970</v>
      </c>
      <c r="C2541">
        <v>130</v>
      </c>
      <c r="D2541">
        <v>1977</v>
      </c>
      <c r="E2541">
        <v>0</v>
      </c>
      <c r="F2541">
        <v>1</v>
      </c>
      <c r="H2541">
        <v>5</v>
      </c>
      <c r="J2541">
        <v>1</v>
      </c>
      <c r="K2541" t="s">
        <v>240</v>
      </c>
      <c r="L2541">
        <v>0</v>
      </c>
      <c r="M2541">
        <v>1</v>
      </c>
      <c r="N2541">
        <v>103</v>
      </c>
      <c r="O2541">
        <v>103</v>
      </c>
      <c r="P2541">
        <v>103</v>
      </c>
      <c r="Q2541">
        <v>0</v>
      </c>
      <c r="R2541">
        <v>0</v>
      </c>
      <c r="S2541" t="s">
        <v>7971</v>
      </c>
      <c r="T2541">
        <v>2556</v>
      </c>
      <c r="U2541" t="s">
        <v>317</v>
      </c>
      <c r="V2541" t="s">
        <v>317</v>
      </c>
      <c r="W2541" t="s">
        <v>1934</v>
      </c>
      <c r="X2541">
        <v>2625</v>
      </c>
      <c r="Y2541" t="s">
        <v>244</v>
      </c>
      <c r="AA2541">
        <v>187</v>
      </c>
      <c r="AB2541" t="s">
        <v>7972</v>
      </c>
      <c r="AC2541" t="s">
        <v>7971</v>
      </c>
      <c r="AD2541">
        <v>5</v>
      </c>
      <c r="AE2541">
        <v>711917.81</v>
      </c>
      <c r="AF2541">
        <v>6172397.5300000003</v>
      </c>
    </row>
    <row r="2542" spans="1:32" x14ac:dyDescent="0.25">
      <c r="A2542" s="40">
        <v>2540</v>
      </c>
      <c r="B2542" t="s">
        <v>7973</v>
      </c>
      <c r="C2542">
        <v>120</v>
      </c>
      <c r="D2542">
        <v>1973</v>
      </c>
      <c r="E2542">
        <v>0</v>
      </c>
      <c r="F2542">
        <v>3</v>
      </c>
      <c r="H2542">
        <v>1</v>
      </c>
      <c r="J2542">
        <v>2</v>
      </c>
      <c r="K2542" t="s">
        <v>260</v>
      </c>
      <c r="L2542">
        <v>2</v>
      </c>
      <c r="M2542">
        <v>1</v>
      </c>
      <c r="N2542">
        <v>134</v>
      </c>
      <c r="O2542">
        <v>134</v>
      </c>
      <c r="P2542">
        <v>134</v>
      </c>
      <c r="Q2542">
        <v>0</v>
      </c>
      <c r="R2542">
        <v>0</v>
      </c>
      <c r="S2542" t="s">
        <v>7974</v>
      </c>
      <c r="T2542">
        <v>3089</v>
      </c>
      <c r="U2542" t="s">
        <v>5469</v>
      </c>
      <c r="V2542" t="s">
        <v>5469</v>
      </c>
      <c r="W2542" t="s">
        <v>394</v>
      </c>
      <c r="X2542">
        <v>2665</v>
      </c>
      <c r="Y2542" t="s">
        <v>257</v>
      </c>
      <c r="AA2542">
        <v>187</v>
      </c>
      <c r="AB2542" t="s">
        <v>7975</v>
      </c>
      <c r="AC2542" t="s">
        <v>7974</v>
      </c>
      <c r="AD2542">
        <v>5</v>
      </c>
      <c r="AE2542">
        <v>714023.49</v>
      </c>
      <c r="AF2542">
        <v>6168993.3499999996</v>
      </c>
    </row>
    <row r="2543" spans="1:32" x14ac:dyDescent="0.25">
      <c r="A2543" s="40">
        <v>2541</v>
      </c>
      <c r="B2543" t="s">
        <v>7976</v>
      </c>
      <c r="C2543">
        <v>130</v>
      </c>
      <c r="D2543">
        <v>1970</v>
      </c>
      <c r="E2543">
        <v>1988</v>
      </c>
      <c r="F2543">
        <v>10</v>
      </c>
      <c r="H2543">
        <v>6</v>
      </c>
      <c r="J2543">
        <v>1</v>
      </c>
      <c r="K2543" t="s">
        <v>240</v>
      </c>
      <c r="M2543">
        <v>1</v>
      </c>
      <c r="N2543">
        <v>107</v>
      </c>
      <c r="O2543">
        <v>107</v>
      </c>
      <c r="P2543">
        <v>107</v>
      </c>
      <c r="Q2543">
        <v>0</v>
      </c>
      <c r="R2543">
        <v>0</v>
      </c>
      <c r="S2543" t="s">
        <v>7977</v>
      </c>
      <c r="T2543">
        <v>7882</v>
      </c>
      <c r="U2543" t="s">
        <v>372</v>
      </c>
      <c r="V2543" t="s">
        <v>372</v>
      </c>
      <c r="W2543" t="s">
        <v>1614</v>
      </c>
      <c r="X2543">
        <v>2625</v>
      </c>
      <c r="Y2543" t="s">
        <v>244</v>
      </c>
      <c r="AA2543">
        <v>187</v>
      </c>
      <c r="AB2543" t="s">
        <v>7978</v>
      </c>
      <c r="AC2543" t="s">
        <v>7977</v>
      </c>
      <c r="AD2543">
        <v>5</v>
      </c>
      <c r="AE2543">
        <v>711949.82</v>
      </c>
      <c r="AF2543">
        <v>6171883.79</v>
      </c>
    </row>
    <row r="2544" spans="1:32" x14ac:dyDescent="0.25">
      <c r="A2544" s="40">
        <v>2542</v>
      </c>
      <c r="B2544" t="s">
        <v>7979</v>
      </c>
      <c r="C2544">
        <v>120</v>
      </c>
      <c r="D2544">
        <v>1979</v>
      </c>
      <c r="E2544">
        <v>0</v>
      </c>
      <c r="F2544">
        <v>4</v>
      </c>
      <c r="H2544">
        <v>1</v>
      </c>
      <c r="J2544">
        <v>2</v>
      </c>
      <c r="K2544" t="s">
        <v>260</v>
      </c>
      <c r="L2544">
        <v>90</v>
      </c>
      <c r="M2544">
        <v>1</v>
      </c>
      <c r="N2544">
        <v>130</v>
      </c>
      <c r="O2544">
        <v>130</v>
      </c>
      <c r="P2544">
        <v>130</v>
      </c>
      <c r="Q2544">
        <v>0</v>
      </c>
      <c r="R2544">
        <v>0</v>
      </c>
      <c r="S2544" t="s">
        <v>7980</v>
      </c>
      <c r="T2544">
        <v>8800</v>
      </c>
      <c r="U2544" t="s">
        <v>6455</v>
      </c>
      <c r="V2544" t="s">
        <v>6455</v>
      </c>
      <c r="W2544" t="s">
        <v>811</v>
      </c>
      <c r="X2544">
        <v>2665</v>
      </c>
      <c r="Y2544" t="s">
        <v>257</v>
      </c>
      <c r="AA2544">
        <v>187</v>
      </c>
      <c r="AB2544" t="s">
        <v>7981</v>
      </c>
      <c r="AC2544" t="s">
        <v>7980</v>
      </c>
      <c r="AD2544">
        <v>5</v>
      </c>
      <c r="AE2544">
        <v>713155.1</v>
      </c>
      <c r="AF2544">
        <v>6168612.8099999996</v>
      </c>
    </row>
    <row r="2545" spans="1:32" x14ac:dyDescent="0.25">
      <c r="A2545" s="40">
        <v>2543</v>
      </c>
      <c r="B2545" t="s">
        <v>7982</v>
      </c>
      <c r="C2545">
        <v>310</v>
      </c>
      <c r="D2545">
        <v>2007</v>
      </c>
      <c r="E2545">
        <v>0</v>
      </c>
      <c r="F2545">
        <v>6</v>
      </c>
      <c r="H2545">
        <v>8</v>
      </c>
      <c r="J2545">
        <v>9</v>
      </c>
      <c r="K2545" t="s">
        <v>240</v>
      </c>
      <c r="M2545">
        <v>1</v>
      </c>
      <c r="N2545">
        <v>8</v>
      </c>
      <c r="O2545">
        <v>8</v>
      </c>
      <c r="P2545">
        <v>0</v>
      </c>
      <c r="Q2545">
        <v>8</v>
      </c>
      <c r="R2545">
        <v>0</v>
      </c>
      <c r="S2545" t="s">
        <v>7983</v>
      </c>
      <c r="T2545">
        <v>9480</v>
      </c>
      <c r="U2545" t="s">
        <v>5343</v>
      </c>
      <c r="V2545" t="s">
        <v>5343</v>
      </c>
      <c r="W2545" t="s">
        <v>1073</v>
      </c>
      <c r="X2545">
        <v>2625</v>
      </c>
      <c r="Y2545" t="s">
        <v>244</v>
      </c>
      <c r="AA2545">
        <v>187</v>
      </c>
      <c r="AB2545" t="s">
        <v>7285</v>
      </c>
      <c r="AC2545" t="s">
        <v>7983</v>
      </c>
      <c r="AD2545">
        <v>5</v>
      </c>
      <c r="AE2545">
        <v>711369.04</v>
      </c>
      <c r="AF2545">
        <v>6170886.9299999997</v>
      </c>
    </row>
    <row r="2546" spans="1:32" x14ac:dyDescent="0.25">
      <c r="A2546" s="40">
        <v>2544</v>
      </c>
      <c r="B2546" t="s">
        <v>7984</v>
      </c>
      <c r="C2546">
        <v>440</v>
      </c>
      <c r="D2546">
        <v>1980</v>
      </c>
      <c r="E2546">
        <v>0</v>
      </c>
      <c r="F2546">
        <v>4</v>
      </c>
      <c r="H2546">
        <v>1</v>
      </c>
      <c r="J2546">
        <v>2</v>
      </c>
      <c r="K2546" t="s">
        <v>260</v>
      </c>
      <c r="M2546">
        <v>1</v>
      </c>
      <c r="N2546">
        <v>683</v>
      </c>
      <c r="O2546">
        <v>683</v>
      </c>
      <c r="P2546">
        <v>0</v>
      </c>
      <c r="Q2546">
        <v>1615</v>
      </c>
      <c r="R2546">
        <v>0</v>
      </c>
      <c r="S2546" t="s">
        <v>7983</v>
      </c>
      <c r="T2546">
        <v>9480</v>
      </c>
      <c r="U2546" t="s">
        <v>5343</v>
      </c>
      <c r="V2546" t="s">
        <v>5343</v>
      </c>
      <c r="W2546" t="s">
        <v>1073</v>
      </c>
      <c r="X2546">
        <v>2625</v>
      </c>
      <c r="Y2546" t="s">
        <v>244</v>
      </c>
      <c r="AA2546">
        <v>187</v>
      </c>
      <c r="AB2546" t="s">
        <v>7285</v>
      </c>
      <c r="AC2546" t="s">
        <v>7983</v>
      </c>
      <c r="AD2546">
        <v>5</v>
      </c>
      <c r="AE2546">
        <v>711369.04</v>
      </c>
      <c r="AF2546">
        <v>6170886.9299999997</v>
      </c>
    </row>
    <row r="2547" spans="1:32" x14ac:dyDescent="0.25">
      <c r="A2547" s="40">
        <v>2545</v>
      </c>
      <c r="B2547" t="s">
        <v>7985</v>
      </c>
      <c r="C2547">
        <v>310</v>
      </c>
      <c r="D2547">
        <v>2004</v>
      </c>
      <c r="E2547">
        <v>0</v>
      </c>
      <c r="F2547">
        <v>6</v>
      </c>
      <c r="H2547">
        <v>8</v>
      </c>
      <c r="J2547">
        <v>9</v>
      </c>
      <c r="K2547" t="s">
        <v>240</v>
      </c>
      <c r="L2547">
        <v>90</v>
      </c>
      <c r="M2547">
        <v>1</v>
      </c>
      <c r="N2547">
        <v>12</v>
      </c>
      <c r="O2547">
        <v>12</v>
      </c>
      <c r="P2547">
        <v>0</v>
      </c>
      <c r="Q2547">
        <v>12</v>
      </c>
      <c r="R2547">
        <v>0</v>
      </c>
      <c r="S2547" t="s">
        <v>7983</v>
      </c>
      <c r="T2547">
        <v>9480</v>
      </c>
      <c r="U2547" t="s">
        <v>5343</v>
      </c>
      <c r="V2547" t="s">
        <v>5343</v>
      </c>
      <c r="W2547" t="s">
        <v>1073</v>
      </c>
      <c r="X2547">
        <v>2625</v>
      </c>
      <c r="Y2547" t="s">
        <v>244</v>
      </c>
      <c r="AA2547">
        <v>187</v>
      </c>
      <c r="AB2547" t="s">
        <v>7285</v>
      </c>
      <c r="AC2547" t="s">
        <v>7983</v>
      </c>
      <c r="AD2547">
        <v>5</v>
      </c>
      <c r="AE2547">
        <v>711369.04</v>
      </c>
      <c r="AF2547">
        <v>6170886.9299999997</v>
      </c>
    </row>
    <row r="2548" spans="1:32" x14ac:dyDescent="0.25">
      <c r="A2548" s="40">
        <v>2546</v>
      </c>
      <c r="B2548" t="s">
        <v>7986</v>
      </c>
      <c r="C2548">
        <v>210</v>
      </c>
      <c r="D2548">
        <v>1910</v>
      </c>
      <c r="E2548">
        <v>1991</v>
      </c>
      <c r="F2548">
        <v>6</v>
      </c>
      <c r="H2548">
        <v>1</v>
      </c>
      <c r="J2548">
        <v>9</v>
      </c>
      <c r="K2548" t="s">
        <v>240</v>
      </c>
      <c r="M2548">
        <v>1</v>
      </c>
      <c r="N2548">
        <v>507</v>
      </c>
      <c r="O2548">
        <v>507</v>
      </c>
      <c r="P2548">
        <v>0</v>
      </c>
      <c r="Q2548">
        <v>507</v>
      </c>
      <c r="R2548">
        <v>0</v>
      </c>
      <c r="S2548" t="s">
        <v>7983</v>
      </c>
      <c r="T2548">
        <v>9480</v>
      </c>
      <c r="U2548" t="s">
        <v>5343</v>
      </c>
      <c r="V2548" t="s">
        <v>5343</v>
      </c>
      <c r="W2548" t="s">
        <v>1073</v>
      </c>
      <c r="X2548">
        <v>2625</v>
      </c>
      <c r="Y2548" t="s">
        <v>244</v>
      </c>
      <c r="AA2548">
        <v>187</v>
      </c>
      <c r="AB2548" t="s">
        <v>7285</v>
      </c>
      <c r="AC2548" t="s">
        <v>7983</v>
      </c>
      <c r="AD2548">
        <v>5</v>
      </c>
      <c r="AE2548">
        <v>711369.04</v>
      </c>
      <c r="AF2548">
        <v>6170886.9299999997</v>
      </c>
    </row>
    <row r="2549" spans="1:32" x14ac:dyDescent="0.25">
      <c r="A2549" s="40">
        <v>2547</v>
      </c>
      <c r="B2549" t="s">
        <v>7987</v>
      </c>
      <c r="C2549">
        <v>530</v>
      </c>
      <c r="D2549">
        <v>1991</v>
      </c>
      <c r="E2549">
        <v>0</v>
      </c>
      <c r="F2549">
        <v>6</v>
      </c>
      <c r="H2549">
        <v>8</v>
      </c>
      <c r="J2549">
        <v>9</v>
      </c>
      <c r="K2549" t="s">
        <v>240</v>
      </c>
      <c r="M2549">
        <v>1</v>
      </c>
      <c r="N2549">
        <v>2043</v>
      </c>
      <c r="O2549">
        <v>2043</v>
      </c>
      <c r="P2549">
        <v>0</v>
      </c>
      <c r="Q2549">
        <v>2043</v>
      </c>
      <c r="R2549">
        <v>0</v>
      </c>
      <c r="S2549" t="s">
        <v>7983</v>
      </c>
      <c r="T2549">
        <v>9480</v>
      </c>
      <c r="U2549" t="s">
        <v>5343</v>
      </c>
      <c r="V2549" t="s">
        <v>5343</v>
      </c>
      <c r="W2549" t="s">
        <v>1073</v>
      </c>
      <c r="X2549">
        <v>2625</v>
      </c>
      <c r="Y2549" t="s">
        <v>244</v>
      </c>
      <c r="AA2549">
        <v>187</v>
      </c>
      <c r="AB2549" t="s">
        <v>7285</v>
      </c>
      <c r="AC2549" t="s">
        <v>7983</v>
      </c>
      <c r="AD2549">
        <v>5</v>
      </c>
      <c r="AE2549">
        <v>711369.04</v>
      </c>
      <c r="AF2549">
        <v>6170886.9299999997</v>
      </c>
    </row>
    <row r="2550" spans="1:32" x14ac:dyDescent="0.25">
      <c r="A2550" s="40">
        <v>2548</v>
      </c>
      <c r="B2550" t="s">
        <v>7988</v>
      </c>
      <c r="C2550">
        <v>130</v>
      </c>
      <c r="D2550">
        <v>1967</v>
      </c>
      <c r="E2550">
        <v>1995</v>
      </c>
      <c r="F2550">
        <v>10</v>
      </c>
      <c r="H2550">
        <v>6</v>
      </c>
      <c r="J2550">
        <v>1</v>
      </c>
      <c r="K2550" t="s">
        <v>240</v>
      </c>
      <c r="M2550">
        <v>1</v>
      </c>
      <c r="N2550">
        <v>119</v>
      </c>
      <c r="O2550">
        <v>119</v>
      </c>
      <c r="P2550">
        <v>119</v>
      </c>
      <c r="Q2550">
        <v>0</v>
      </c>
      <c r="R2550">
        <v>0</v>
      </c>
      <c r="S2550" t="s">
        <v>7989</v>
      </c>
      <c r="T2550">
        <v>2449</v>
      </c>
      <c r="U2550" t="s">
        <v>312</v>
      </c>
      <c r="V2550" t="s">
        <v>312</v>
      </c>
      <c r="W2550" t="s">
        <v>295</v>
      </c>
      <c r="X2550">
        <v>2625</v>
      </c>
      <c r="Y2550" t="s">
        <v>244</v>
      </c>
      <c r="AA2550">
        <v>187</v>
      </c>
      <c r="AB2550" t="s">
        <v>7990</v>
      </c>
      <c r="AC2550" t="s">
        <v>7989</v>
      </c>
      <c r="AD2550">
        <v>5</v>
      </c>
      <c r="AE2550">
        <v>711406.36</v>
      </c>
      <c r="AF2550">
        <v>6171670.2699999996</v>
      </c>
    </row>
    <row r="2551" spans="1:32" x14ac:dyDescent="0.25">
      <c r="A2551" s="40">
        <v>2549</v>
      </c>
      <c r="B2551" t="s">
        <v>7991</v>
      </c>
      <c r="C2551">
        <v>120</v>
      </c>
      <c r="D2551">
        <v>2002</v>
      </c>
      <c r="E2551">
        <v>0</v>
      </c>
      <c r="F2551">
        <v>4</v>
      </c>
      <c r="H2551">
        <v>1</v>
      </c>
      <c r="J2551">
        <v>2</v>
      </c>
      <c r="K2551" t="s">
        <v>260</v>
      </c>
      <c r="M2551">
        <v>1</v>
      </c>
      <c r="N2551">
        <v>234</v>
      </c>
      <c r="O2551">
        <v>234</v>
      </c>
      <c r="P2551">
        <v>177</v>
      </c>
      <c r="Q2551">
        <v>0</v>
      </c>
      <c r="R2551">
        <v>0</v>
      </c>
      <c r="S2551" t="s">
        <v>7992</v>
      </c>
      <c r="T2551">
        <v>1750</v>
      </c>
      <c r="U2551" t="s">
        <v>6098</v>
      </c>
      <c r="V2551" t="s">
        <v>6098</v>
      </c>
      <c r="W2551" t="s">
        <v>7993</v>
      </c>
      <c r="X2551">
        <v>2665</v>
      </c>
      <c r="Y2551" t="s">
        <v>257</v>
      </c>
      <c r="AA2551">
        <v>187</v>
      </c>
      <c r="AB2551" t="s">
        <v>7994</v>
      </c>
      <c r="AC2551" t="s">
        <v>7992</v>
      </c>
      <c r="AD2551">
        <v>5</v>
      </c>
      <c r="AE2551">
        <v>713618.38</v>
      </c>
      <c r="AF2551">
        <v>6168858.9100000001</v>
      </c>
    </row>
    <row r="2552" spans="1:32" x14ac:dyDescent="0.25">
      <c r="A2552" s="40">
        <v>2550</v>
      </c>
      <c r="B2552" t="s">
        <v>7995</v>
      </c>
      <c r="C2552">
        <v>120</v>
      </c>
      <c r="D2552">
        <v>1984</v>
      </c>
      <c r="E2552">
        <v>0</v>
      </c>
      <c r="F2552">
        <v>4</v>
      </c>
      <c r="H2552">
        <v>1</v>
      </c>
      <c r="J2552">
        <v>7</v>
      </c>
      <c r="K2552" t="s">
        <v>253</v>
      </c>
      <c r="L2552">
        <v>2</v>
      </c>
      <c r="M2552">
        <v>1</v>
      </c>
      <c r="N2552">
        <v>116</v>
      </c>
      <c r="O2552">
        <v>116</v>
      </c>
      <c r="P2552">
        <v>116</v>
      </c>
      <c r="Q2552">
        <v>0</v>
      </c>
      <c r="R2552">
        <v>0</v>
      </c>
      <c r="S2552" t="s">
        <v>7996</v>
      </c>
      <c r="T2552">
        <v>8800</v>
      </c>
      <c r="U2552" t="s">
        <v>6455</v>
      </c>
      <c r="V2552" t="s">
        <v>6455</v>
      </c>
      <c r="W2552" t="s">
        <v>272</v>
      </c>
      <c r="X2552">
        <v>2665</v>
      </c>
      <c r="Y2552" t="s">
        <v>257</v>
      </c>
      <c r="AA2552">
        <v>187</v>
      </c>
      <c r="AB2552" t="s">
        <v>7997</v>
      </c>
      <c r="AC2552" t="s">
        <v>7996</v>
      </c>
      <c r="AD2552">
        <v>5</v>
      </c>
      <c r="AE2552">
        <v>713191.07</v>
      </c>
      <c r="AF2552">
        <v>6168473.0700000003</v>
      </c>
    </row>
    <row r="2553" spans="1:32" x14ac:dyDescent="0.25">
      <c r="A2553" s="40">
        <v>2551</v>
      </c>
      <c r="B2553" t="s">
        <v>7998</v>
      </c>
      <c r="C2553">
        <v>130</v>
      </c>
      <c r="D2553">
        <v>1967</v>
      </c>
      <c r="E2553">
        <v>1983</v>
      </c>
      <c r="F2553">
        <v>3</v>
      </c>
      <c r="H2553">
        <v>6</v>
      </c>
      <c r="J2553">
        <v>1</v>
      </c>
      <c r="K2553" t="s">
        <v>240</v>
      </c>
      <c r="M2553">
        <v>1</v>
      </c>
      <c r="N2553">
        <v>107</v>
      </c>
      <c r="O2553">
        <v>107</v>
      </c>
      <c r="P2553">
        <v>107</v>
      </c>
      <c r="Q2553">
        <v>0</v>
      </c>
      <c r="R2553">
        <v>0</v>
      </c>
      <c r="S2553" t="s">
        <v>7999</v>
      </c>
      <c r="T2553">
        <v>2449</v>
      </c>
      <c r="U2553" t="s">
        <v>312</v>
      </c>
      <c r="V2553" t="s">
        <v>312</v>
      </c>
      <c r="W2553" t="s">
        <v>394</v>
      </c>
      <c r="X2553">
        <v>2625</v>
      </c>
      <c r="Y2553" t="s">
        <v>244</v>
      </c>
      <c r="AA2553">
        <v>187</v>
      </c>
      <c r="AB2553" t="s">
        <v>8000</v>
      </c>
      <c r="AC2553" t="s">
        <v>7999</v>
      </c>
      <c r="AD2553">
        <v>5</v>
      </c>
      <c r="AE2553">
        <v>711364.24</v>
      </c>
      <c r="AF2553">
        <v>6171632.6399999997</v>
      </c>
    </row>
    <row r="2554" spans="1:32" x14ac:dyDescent="0.25">
      <c r="A2554" s="40">
        <v>2552</v>
      </c>
      <c r="B2554" t="s">
        <v>8001</v>
      </c>
      <c r="C2554">
        <v>120</v>
      </c>
      <c r="D2554">
        <v>1973</v>
      </c>
      <c r="E2554">
        <v>0</v>
      </c>
      <c r="F2554">
        <v>3</v>
      </c>
      <c r="H2554">
        <v>1</v>
      </c>
      <c r="J2554">
        <v>2</v>
      </c>
      <c r="K2554" t="s">
        <v>260</v>
      </c>
      <c r="L2554">
        <v>2</v>
      </c>
      <c r="M2554">
        <v>1</v>
      </c>
      <c r="N2554">
        <v>148</v>
      </c>
      <c r="O2554">
        <v>148</v>
      </c>
      <c r="P2554">
        <v>148</v>
      </c>
      <c r="Q2554">
        <v>0</v>
      </c>
      <c r="R2554">
        <v>0</v>
      </c>
      <c r="S2554" t="s">
        <v>8002</v>
      </c>
      <c r="T2554">
        <v>639</v>
      </c>
      <c r="U2554" t="s">
        <v>6935</v>
      </c>
      <c r="V2554" t="s">
        <v>6935</v>
      </c>
      <c r="W2554" t="s">
        <v>732</v>
      </c>
      <c r="X2554">
        <v>2665</v>
      </c>
      <c r="Y2554" t="s">
        <v>257</v>
      </c>
      <c r="AA2554">
        <v>187</v>
      </c>
      <c r="AB2554" t="s">
        <v>8003</v>
      </c>
      <c r="AC2554" t="s">
        <v>8002</v>
      </c>
      <c r="AD2554">
        <v>5</v>
      </c>
      <c r="AE2554">
        <v>712715.59</v>
      </c>
      <c r="AF2554">
        <v>6169095.0099999998</v>
      </c>
    </row>
    <row r="2555" spans="1:32" x14ac:dyDescent="0.25">
      <c r="A2555" s="40">
        <v>2553</v>
      </c>
      <c r="B2555" t="s">
        <v>8004</v>
      </c>
      <c r="C2555">
        <v>130</v>
      </c>
      <c r="D2555">
        <v>2002</v>
      </c>
      <c r="E2555">
        <v>0</v>
      </c>
      <c r="F2555">
        <v>4</v>
      </c>
      <c r="H2555">
        <v>1</v>
      </c>
      <c r="J2555">
        <v>2</v>
      </c>
      <c r="K2555" t="s">
        <v>260</v>
      </c>
      <c r="L2555">
        <v>90</v>
      </c>
      <c r="M2555">
        <v>1</v>
      </c>
      <c r="N2555">
        <v>51</v>
      </c>
      <c r="O2555">
        <v>51</v>
      </c>
      <c r="P2555">
        <v>102</v>
      </c>
      <c r="Q2555">
        <v>0</v>
      </c>
      <c r="R2555">
        <v>0</v>
      </c>
      <c r="S2555" t="s">
        <v>8005</v>
      </c>
      <c r="T2555">
        <v>1171</v>
      </c>
      <c r="U2555" t="s">
        <v>6203</v>
      </c>
      <c r="V2555" t="s">
        <v>6203</v>
      </c>
      <c r="W2555" t="s">
        <v>323</v>
      </c>
      <c r="X2555">
        <v>2665</v>
      </c>
      <c r="Y2555" t="s">
        <v>257</v>
      </c>
      <c r="AA2555">
        <v>187</v>
      </c>
      <c r="AB2555" t="s">
        <v>8006</v>
      </c>
      <c r="AC2555" t="s">
        <v>8005</v>
      </c>
      <c r="AD2555">
        <v>5</v>
      </c>
      <c r="AE2555">
        <v>712584.88</v>
      </c>
      <c r="AF2555">
        <v>6169750.6600000001</v>
      </c>
    </row>
    <row r="2556" spans="1:32" x14ac:dyDescent="0.25">
      <c r="A2556" s="40">
        <v>2554</v>
      </c>
      <c r="B2556" t="s">
        <v>8007</v>
      </c>
      <c r="C2556">
        <v>120</v>
      </c>
      <c r="D2556">
        <v>1995</v>
      </c>
      <c r="E2556">
        <v>0</v>
      </c>
      <c r="F2556">
        <v>5</v>
      </c>
      <c r="H2556">
        <v>1</v>
      </c>
      <c r="J2556">
        <v>2</v>
      </c>
      <c r="K2556" t="s">
        <v>260</v>
      </c>
      <c r="M2556">
        <v>1</v>
      </c>
      <c r="N2556">
        <v>160</v>
      </c>
      <c r="O2556">
        <v>160</v>
      </c>
      <c r="P2556">
        <v>232</v>
      </c>
      <c r="Q2556">
        <v>0</v>
      </c>
      <c r="R2556">
        <v>0</v>
      </c>
      <c r="S2556" t="s">
        <v>8008</v>
      </c>
      <c r="T2556">
        <v>5006</v>
      </c>
      <c r="U2556" t="s">
        <v>6871</v>
      </c>
      <c r="V2556" t="s">
        <v>6871</v>
      </c>
      <c r="W2556" t="s">
        <v>515</v>
      </c>
      <c r="X2556">
        <v>2665</v>
      </c>
      <c r="Y2556" t="s">
        <v>257</v>
      </c>
      <c r="AA2556">
        <v>187</v>
      </c>
      <c r="AB2556" t="s">
        <v>8009</v>
      </c>
      <c r="AC2556" t="s">
        <v>8008</v>
      </c>
      <c r="AD2556">
        <v>5</v>
      </c>
      <c r="AE2556">
        <v>714010.39</v>
      </c>
      <c r="AF2556">
        <v>6168629.8300000001</v>
      </c>
    </row>
    <row r="2557" spans="1:32" x14ac:dyDescent="0.25">
      <c r="A2557" s="40">
        <v>2555</v>
      </c>
      <c r="B2557" t="s">
        <v>8010</v>
      </c>
      <c r="C2557">
        <v>120</v>
      </c>
      <c r="D2557">
        <v>1982</v>
      </c>
      <c r="E2557">
        <v>0</v>
      </c>
      <c r="F2557">
        <v>4</v>
      </c>
      <c r="H2557">
        <v>1</v>
      </c>
      <c r="J2557">
        <v>2</v>
      </c>
      <c r="K2557" t="s">
        <v>247</v>
      </c>
      <c r="L2557">
        <v>80</v>
      </c>
      <c r="M2557">
        <v>1</v>
      </c>
      <c r="N2557">
        <v>187</v>
      </c>
      <c r="O2557">
        <v>187</v>
      </c>
      <c r="P2557">
        <v>187</v>
      </c>
      <c r="Q2557">
        <v>0</v>
      </c>
      <c r="R2557">
        <v>0</v>
      </c>
      <c r="S2557" t="s">
        <v>8011</v>
      </c>
      <c r="T2557">
        <v>7562</v>
      </c>
      <c r="U2557" t="s">
        <v>6710</v>
      </c>
      <c r="V2557" t="s">
        <v>6710</v>
      </c>
      <c r="W2557" t="s">
        <v>268</v>
      </c>
      <c r="X2557">
        <v>2665</v>
      </c>
      <c r="Y2557" t="s">
        <v>257</v>
      </c>
      <c r="AA2557">
        <v>187</v>
      </c>
      <c r="AB2557" t="s">
        <v>8012</v>
      </c>
      <c r="AC2557" t="s">
        <v>8011</v>
      </c>
      <c r="AD2557">
        <v>5</v>
      </c>
      <c r="AE2557">
        <v>713487.95</v>
      </c>
      <c r="AF2557">
        <v>6168596.8700000001</v>
      </c>
    </row>
    <row r="2558" spans="1:32" x14ac:dyDescent="0.25">
      <c r="A2558" s="40">
        <v>2556</v>
      </c>
      <c r="B2558" t="s">
        <v>8013</v>
      </c>
      <c r="C2558">
        <v>130</v>
      </c>
      <c r="D2558">
        <v>1970</v>
      </c>
      <c r="E2558">
        <v>0</v>
      </c>
      <c r="F2558">
        <v>3</v>
      </c>
      <c r="H2558">
        <v>6</v>
      </c>
      <c r="J2558">
        <v>1</v>
      </c>
      <c r="K2558" t="s">
        <v>240</v>
      </c>
      <c r="M2558">
        <v>1</v>
      </c>
      <c r="N2558">
        <v>123</v>
      </c>
      <c r="O2558">
        <v>123</v>
      </c>
      <c r="P2558">
        <v>107</v>
      </c>
      <c r="Q2558">
        <v>0</v>
      </c>
      <c r="R2558">
        <v>0</v>
      </c>
      <c r="S2558" t="s">
        <v>8014</v>
      </c>
      <c r="T2558">
        <v>7882</v>
      </c>
      <c r="U2558" t="s">
        <v>372</v>
      </c>
      <c r="V2558" t="s">
        <v>372</v>
      </c>
      <c r="W2558" t="s">
        <v>1622</v>
      </c>
      <c r="X2558">
        <v>2625</v>
      </c>
      <c r="Y2558" t="s">
        <v>244</v>
      </c>
      <c r="AA2558">
        <v>187</v>
      </c>
      <c r="AB2558" t="s">
        <v>8015</v>
      </c>
      <c r="AC2558" t="s">
        <v>8014</v>
      </c>
      <c r="AD2558">
        <v>5</v>
      </c>
      <c r="AE2558">
        <v>712052.76</v>
      </c>
      <c r="AF2558">
        <v>6171914.1399999997</v>
      </c>
    </row>
    <row r="2559" spans="1:32" x14ac:dyDescent="0.25">
      <c r="A2559" s="40">
        <v>2557</v>
      </c>
      <c r="B2559" t="s">
        <v>8016</v>
      </c>
      <c r="C2559">
        <v>120</v>
      </c>
      <c r="D2559">
        <v>1973</v>
      </c>
      <c r="E2559">
        <v>0</v>
      </c>
      <c r="F2559">
        <v>3</v>
      </c>
      <c r="H2559">
        <v>1</v>
      </c>
      <c r="J2559">
        <v>2</v>
      </c>
      <c r="K2559" t="s">
        <v>260</v>
      </c>
      <c r="M2559">
        <v>1</v>
      </c>
      <c r="N2559">
        <v>155</v>
      </c>
      <c r="O2559">
        <v>155</v>
      </c>
      <c r="P2559">
        <v>155</v>
      </c>
      <c r="Q2559">
        <v>0</v>
      </c>
      <c r="R2559">
        <v>0</v>
      </c>
      <c r="S2559" t="s">
        <v>8017</v>
      </c>
      <c r="T2559">
        <v>9693</v>
      </c>
      <c r="U2559" t="s">
        <v>7610</v>
      </c>
      <c r="V2559" t="s">
        <v>7610</v>
      </c>
      <c r="W2559" t="s">
        <v>441</v>
      </c>
      <c r="X2559">
        <v>2665</v>
      </c>
      <c r="Y2559" t="s">
        <v>257</v>
      </c>
      <c r="AA2559">
        <v>187</v>
      </c>
      <c r="AB2559" t="s">
        <v>8018</v>
      </c>
      <c r="AC2559" t="s">
        <v>8017</v>
      </c>
      <c r="AD2559">
        <v>5</v>
      </c>
      <c r="AE2559">
        <v>712783.82</v>
      </c>
      <c r="AF2559">
        <v>6169133.2300000004</v>
      </c>
    </row>
    <row r="2560" spans="1:32" x14ac:dyDescent="0.25">
      <c r="A2560" s="40">
        <v>2558</v>
      </c>
      <c r="B2560" t="s">
        <v>8019</v>
      </c>
      <c r="C2560">
        <v>130</v>
      </c>
      <c r="D2560">
        <v>1967</v>
      </c>
      <c r="E2560">
        <v>1985</v>
      </c>
      <c r="F2560">
        <v>3</v>
      </c>
      <c r="H2560">
        <v>6</v>
      </c>
      <c r="J2560">
        <v>1</v>
      </c>
      <c r="K2560" t="s">
        <v>240</v>
      </c>
      <c r="M2560">
        <v>1</v>
      </c>
      <c r="N2560">
        <v>124</v>
      </c>
      <c r="O2560">
        <v>124</v>
      </c>
      <c r="P2560">
        <v>107</v>
      </c>
      <c r="Q2560">
        <v>0</v>
      </c>
      <c r="R2560">
        <v>0</v>
      </c>
      <c r="S2560" t="s">
        <v>8020</v>
      </c>
      <c r="T2560">
        <v>2449</v>
      </c>
      <c r="U2560" t="s">
        <v>312</v>
      </c>
      <c r="V2560" t="s">
        <v>312</v>
      </c>
      <c r="W2560" t="s">
        <v>511</v>
      </c>
      <c r="X2560">
        <v>2625</v>
      </c>
      <c r="Y2560" t="s">
        <v>244</v>
      </c>
      <c r="AA2560">
        <v>187</v>
      </c>
      <c r="AB2560" t="s">
        <v>8021</v>
      </c>
      <c r="AC2560" t="s">
        <v>8020</v>
      </c>
      <c r="AD2560">
        <v>5</v>
      </c>
      <c r="AE2560">
        <v>711444.06</v>
      </c>
      <c r="AF2560">
        <v>6171719.2599999998</v>
      </c>
    </row>
    <row r="2561" spans="1:32" x14ac:dyDescent="0.25">
      <c r="A2561" s="40">
        <v>2559</v>
      </c>
      <c r="B2561" t="s">
        <v>8022</v>
      </c>
      <c r="C2561">
        <v>120</v>
      </c>
      <c r="D2561">
        <v>1973</v>
      </c>
      <c r="E2561">
        <v>0</v>
      </c>
      <c r="F2561">
        <v>3</v>
      </c>
      <c r="H2561">
        <v>1</v>
      </c>
      <c r="J2561">
        <v>2</v>
      </c>
      <c r="K2561" t="s">
        <v>247</v>
      </c>
      <c r="L2561">
        <v>2</v>
      </c>
      <c r="M2561">
        <v>1</v>
      </c>
      <c r="N2561">
        <v>109</v>
      </c>
      <c r="O2561">
        <v>109</v>
      </c>
      <c r="P2561">
        <v>109</v>
      </c>
      <c r="Q2561">
        <v>0</v>
      </c>
      <c r="R2561">
        <v>0</v>
      </c>
      <c r="S2561" t="s">
        <v>8023</v>
      </c>
      <c r="T2561">
        <v>6710</v>
      </c>
      <c r="U2561" t="s">
        <v>327</v>
      </c>
      <c r="V2561" t="s">
        <v>327</v>
      </c>
      <c r="W2561" t="s">
        <v>1555</v>
      </c>
      <c r="X2561">
        <v>2625</v>
      </c>
      <c r="Y2561" t="s">
        <v>244</v>
      </c>
      <c r="AA2561">
        <v>187</v>
      </c>
      <c r="AB2561" t="s">
        <v>8024</v>
      </c>
      <c r="AC2561" t="s">
        <v>8023</v>
      </c>
      <c r="AD2561">
        <v>5</v>
      </c>
      <c r="AE2561">
        <v>711010.89</v>
      </c>
      <c r="AF2561">
        <v>6171565.0700000003</v>
      </c>
    </row>
    <row r="2562" spans="1:32" x14ac:dyDescent="0.25">
      <c r="A2562" s="40">
        <v>2560</v>
      </c>
      <c r="B2562" t="s">
        <v>8025</v>
      </c>
      <c r="C2562">
        <v>120</v>
      </c>
      <c r="D2562">
        <v>1953</v>
      </c>
      <c r="E2562">
        <v>0</v>
      </c>
      <c r="F2562">
        <v>5</v>
      </c>
      <c r="H2562">
        <v>1</v>
      </c>
      <c r="J2562">
        <v>2</v>
      </c>
      <c r="K2562" t="s">
        <v>260</v>
      </c>
      <c r="M2562">
        <v>1</v>
      </c>
      <c r="N2562">
        <v>91</v>
      </c>
      <c r="O2562">
        <v>91</v>
      </c>
      <c r="P2562">
        <v>91</v>
      </c>
      <c r="Q2562">
        <v>0</v>
      </c>
      <c r="R2562">
        <v>0</v>
      </c>
      <c r="S2562" t="s">
        <v>8026</v>
      </c>
      <c r="T2562">
        <v>639</v>
      </c>
      <c r="U2562" t="s">
        <v>6935</v>
      </c>
      <c r="V2562" t="s">
        <v>6935</v>
      </c>
      <c r="W2562" t="s">
        <v>253</v>
      </c>
      <c r="X2562">
        <v>2665</v>
      </c>
      <c r="Y2562" t="s">
        <v>257</v>
      </c>
      <c r="AA2562">
        <v>187</v>
      </c>
      <c r="AB2562" t="s">
        <v>8027</v>
      </c>
      <c r="AC2562" t="s">
        <v>8026</v>
      </c>
      <c r="AD2562">
        <v>5</v>
      </c>
      <c r="AE2562">
        <v>712926.86</v>
      </c>
      <c r="AF2562">
        <v>6169228.04</v>
      </c>
    </row>
    <row r="2563" spans="1:32" x14ac:dyDescent="0.25">
      <c r="A2563" s="40">
        <v>2561</v>
      </c>
      <c r="B2563" t="s">
        <v>8028</v>
      </c>
      <c r="C2563">
        <v>130</v>
      </c>
      <c r="D2563">
        <v>2004</v>
      </c>
      <c r="E2563">
        <v>0</v>
      </c>
      <c r="F2563">
        <v>4</v>
      </c>
      <c r="H2563">
        <v>1</v>
      </c>
      <c r="J2563">
        <v>2</v>
      </c>
      <c r="K2563" t="s">
        <v>260</v>
      </c>
      <c r="L2563">
        <v>90</v>
      </c>
      <c r="M2563">
        <v>1</v>
      </c>
      <c r="N2563">
        <v>120</v>
      </c>
      <c r="O2563">
        <v>120</v>
      </c>
      <c r="P2563">
        <v>120</v>
      </c>
      <c r="Q2563">
        <v>0</v>
      </c>
      <c r="R2563">
        <v>0</v>
      </c>
      <c r="S2563" t="s">
        <v>8029</v>
      </c>
      <c r="T2563">
        <v>7562</v>
      </c>
      <c r="U2563" t="s">
        <v>6710</v>
      </c>
      <c r="V2563" t="s">
        <v>6710</v>
      </c>
      <c r="W2563" t="s">
        <v>584</v>
      </c>
      <c r="X2563">
        <v>2665</v>
      </c>
      <c r="Y2563" t="s">
        <v>257</v>
      </c>
      <c r="AA2563">
        <v>187</v>
      </c>
      <c r="AB2563" t="s">
        <v>8030</v>
      </c>
      <c r="AC2563" t="s">
        <v>8029</v>
      </c>
      <c r="AD2563">
        <v>5</v>
      </c>
      <c r="AE2563">
        <v>713404.26</v>
      </c>
      <c r="AF2563">
        <v>6168774.0999999996</v>
      </c>
    </row>
    <row r="2564" spans="1:32" x14ac:dyDescent="0.25">
      <c r="A2564" s="40">
        <v>2562</v>
      </c>
      <c r="B2564" t="s">
        <v>8031</v>
      </c>
      <c r="C2564">
        <v>120</v>
      </c>
      <c r="D2564">
        <v>1964</v>
      </c>
      <c r="E2564">
        <v>0</v>
      </c>
      <c r="F2564">
        <v>7</v>
      </c>
      <c r="H2564">
        <v>4</v>
      </c>
      <c r="J2564">
        <v>2</v>
      </c>
      <c r="K2564" t="s">
        <v>247</v>
      </c>
      <c r="L2564">
        <v>2</v>
      </c>
      <c r="M2564">
        <v>1</v>
      </c>
      <c r="N2564">
        <v>200</v>
      </c>
      <c r="O2564">
        <v>200</v>
      </c>
      <c r="P2564">
        <v>221</v>
      </c>
      <c r="Q2564">
        <v>0</v>
      </c>
      <c r="R2564">
        <v>0</v>
      </c>
      <c r="S2564" t="s">
        <v>8032</v>
      </c>
      <c r="T2564">
        <v>9480</v>
      </c>
      <c r="U2564" t="s">
        <v>5343</v>
      </c>
      <c r="V2564" t="s">
        <v>5343</v>
      </c>
      <c r="W2564" t="s">
        <v>1069</v>
      </c>
      <c r="X2564">
        <v>2625</v>
      </c>
      <c r="Y2564" t="s">
        <v>244</v>
      </c>
      <c r="AA2564">
        <v>187</v>
      </c>
      <c r="AB2564" t="s">
        <v>8033</v>
      </c>
      <c r="AC2564" t="s">
        <v>8032</v>
      </c>
      <c r="AD2564">
        <v>5</v>
      </c>
      <c r="AE2564">
        <v>711432.32</v>
      </c>
      <c r="AF2564">
        <v>6170746.79</v>
      </c>
    </row>
    <row r="2565" spans="1:32" x14ac:dyDescent="0.25">
      <c r="A2565" s="40">
        <v>2563</v>
      </c>
      <c r="B2565" t="s">
        <v>8034</v>
      </c>
      <c r="C2565">
        <v>120</v>
      </c>
      <c r="D2565">
        <v>1960</v>
      </c>
      <c r="E2565">
        <v>0</v>
      </c>
      <c r="F2565">
        <v>3</v>
      </c>
      <c r="H2565">
        <v>1</v>
      </c>
      <c r="J2565">
        <v>2</v>
      </c>
      <c r="K2565" t="s">
        <v>247</v>
      </c>
      <c r="M2565">
        <v>1</v>
      </c>
      <c r="N2565">
        <v>101</v>
      </c>
      <c r="O2565">
        <v>101</v>
      </c>
      <c r="P2565">
        <v>101</v>
      </c>
      <c r="Q2565">
        <v>0</v>
      </c>
      <c r="R2565">
        <v>0</v>
      </c>
      <c r="S2565" t="s">
        <v>8035</v>
      </c>
      <c r="T2565">
        <v>3941</v>
      </c>
      <c r="U2565" t="s">
        <v>6445</v>
      </c>
      <c r="V2565" t="s">
        <v>6445</v>
      </c>
      <c r="W2565" t="s">
        <v>385</v>
      </c>
      <c r="X2565">
        <v>2665</v>
      </c>
      <c r="Y2565" t="s">
        <v>257</v>
      </c>
      <c r="AA2565">
        <v>187</v>
      </c>
      <c r="AB2565" t="s">
        <v>8036</v>
      </c>
      <c r="AC2565" t="s">
        <v>8035</v>
      </c>
      <c r="AD2565">
        <v>5</v>
      </c>
      <c r="AE2565">
        <v>713039.33</v>
      </c>
      <c r="AF2565">
        <v>6169056.7699999996</v>
      </c>
    </row>
    <row r="2566" spans="1:32" x14ac:dyDescent="0.25">
      <c r="A2566" s="40">
        <v>2564</v>
      </c>
      <c r="B2566" t="s">
        <v>8037</v>
      </c>
      <c r="C2566">
        <v>130</v>
      </c>
      <c r="D2566">
        <v>1970</v>
      </c>
      <c r="E2566">
        <v>1984</v>
      </c>
      <c r="F2566">
        <v>3</v>
      </c>
      <c r="H2566">
        <v>6</v>
      </c>
      <c r="J2566">
        <v>1</v>
      </c>
      <c r="K2566" t="s">
        <v>240</v>
      </c>
      <c r="L2566">
        <v>90</v>
      </c>
      <c r="M2566">
        <v>2</v>
      </c>
      <c r="N2566">
        <v>122</v>
      </c>
      <c r="O2566">
        <v>122</v>
      </c>
      <c r="P2566">
        <v>122</v>
      </c>
      <c r="Q2566">
        <v>0</v>
      </c>
      <c r="R2566">
        <v>0</v>
      </c>
      <c r="S2566" t="s">
        <v>8038</v>
      </c>
      <c r="T2566">
        <v>7882</v>
      </c>
      <c r="U2566" t="s">
        <v>372</v>
      </c>
      <c r="V2566" t="s">
        <v>372</v>
      </c>
      <c r="W2566" t="s">
        <v>5922</v>
      </c>
      <c r="X2566">
        <v>2625</v>
      </c>
      <c r="Y2566" t="s">
        <v>244</v>
      </c>
      <c r="AA2566">
        <v>187</v>
      </c>
      <c r="AB2566" t="s">
        <v>8039</v>
      </c>
      <c r="AC2566" t="s">
        <v>8038</v>
      </c>
      <c r="AD2566">
        <v>5</v>
      </c>
      <c r="AE2566">
        <v>712035.17</v>
      </c>
      <c r="AF2566">
        <v>6171873.9199999999</v>
      </c>
    </row>
    <row r="2567" spans="1:32" x14ac:dyDescent="0.25">
      <c r="A2567" s="40">
        <v>2565</v>
      </c>
      <c r="B2567" t="s">
        <v>8040</v>
      </c>
      <c r="C2567">
        <v>220</v>
      </c>
      <c r="D2567">
        <v>1962</v>
      </c>
      <c r="E2567">
        <v>0</v>
      </c>
      <c r="F2567">
        <v>3</v>
      </c>
      <c r="H2567">
        <v>1</v>
      </c>
      <c r="J2567">
        <v>2</v>
      </c>
      <c r="K2567" t="s">
        <v>247</v>
      </c>
      <c r="M2567">
        <v>1</v>
      </c>
      <c r="N2567">
        <v>441</v>
      </c>
      <c r="O2567">
        <v>441</v>
      </c>
      <c r="P2567">
        <v>0</v>
      </c>
      <c r="Q2567">
        <v>498</v>
      </c>
      <c r="R2567">
        <v>0</v>
      </c>
      <c r="S2567" t="s">
        <v>8041</v>
      </c>
      <c r="T2567">
        <v>9586</v>
      </c>
      <c r="U2567" t="s">
        <v>6960</v>
      </c>
      <c r="V2567" t="s">
        <v>6960</v>
      </c>
      <c r="W2567" t="s">
        <v>721</v>
      </c>
      <c r="X2567">
        <v>2665</v>
      </c>
      <c r="Y2567" t="s">
        <v>257</v>
      </c>
      <c r="AA2567">
        <v>187</v>
      </c>
      <c r="AB2567" t="s">
        <v>8042</v>
      </c>
      <c r="AC2567" t="s">
        <v>8041</v>
      </c>
      <c r="AD2567">
        <v>5</v>
      </c>
      <c r="AE2567">
        <v>712681.29</v>
      </c>
      <c r="AF2567">
        <v>6169355.5800000001</v>
      </c>
    </row>
    <row r="2568" spans="1:32" x14ac:dyDescent="0.25">
      <c r="A2568" s="40">
        <v>2566</v>
      </c>
      <c r="B2568" t="s">
        <v>8043</v>
      </c>
      <c r="C2568">
        <v>120</v>
      </c>
      <c r="D2568">
        <v>1962</v>
      </c>
      <c r="E2568">
        <v>0</v>
      </c>
      <c r="F2568">
        <v>3</v>
      </c>
      <c r="H2568">
        <v>1</v>
      </c>
      <c r="J2568">
        <v>2</v>
      </c>
      <c r="K2568" t="s">
        <v>247</v>
      </c>
      <c r="M2568">
        <v>1</v>
      </c>
      <c r="N2568">
        <v>124</v>
      </c>
      <c r="O2568">
        <v>124</v>
      </c>
      <c r="P2568">
        <v>104</v>
      </c>
      <c r="Q2568">
        <v>0</v>
      </c>
      <c r="R2568">
        <v>0</v>
      </c>
      <c r="S2568" t="s">
        <v>8041</v>
      </c>
      <c r="T2568">
        <v>9586</v>
      </c>
      <c r="U2568" t="s">
        <v>6960</v>
      </c>
      <c r="V2568" t="s">
        <v>6960</v>
      </c>
      <c r="W2568" t="s">
        <v>721</v>
      </c>
      <c r="X2568">
        <v>2665</v>
      </c>
      <c r="Y2568" t="s">
        <v>257</v>
      </c>
      <c r="AA2568">
        <v>187</v>
      </c>
      <c r="AB2568" t="s">
        <v>8042</v>
      </c>
      <c r="AC2568" t="s">
        <v>8041</v>
      </c>
      <c r="AD2568">
        <v>5</v>
      </c>
      <c r="AE2568">
        <v>712681.29</v>
      </c>
      <c r="AF2568">
        <v>6169355.5800000001</v>
      </c>
    </row>
    <row r="2569" spans="1:32" x14ac:dyDescent="0.25">
      <c r="A2569" s="40">
        <v>2567</v>
      </c>
      <c r="B2569" t="s">
        <v>8044</v>
      </c>
      <c r="C2569">
        <v>130</v>
      </c>
      <c r="D2569">
        <v>1978</v>
      </c>
      <c r="E2569">
        <v>0</v>
      </c>
      <c r="F2569">
        <v>4</v>
      </c>
      <c r="H2569">
        <v>1</v>
      </c>
      <c r="J2569">
        <v>1</v>
      </c>
      <c r="K2569" t="s">
        <v>240</v>
      </c>
      <c r="M2569">
        <v>1</v>
      </c>
      <c r="N2569">
        <v>63</v>
      </c>
      <c r="O2569">
        <v>63</v>
      </c>
      <c r="P2569">
        <v>112</v>
      </c>
      <c r="Q2569">
        <v>0</v>
      </c>
      <c r="R2569">
        <v>0</v>
      </c>
      <c r="S2569" t="s">
        <v>8045</v>
      </c>
      <c r="T2569">
        <v>3875</v>
      </c>
      <c r="U2569" t="s">
        <v>4412</v>
      </c>
      <c r="V2569" t="s">
        <v>4412</v>
      </c>
      <c r="W2569" t="s">
        <v>2764</v>
      </c>
      <c r="X2569">
        <v>2665</v>
      </c>
      <c r="Y2569" t="s">
        <v>257</v>
      </c>
      <c r="AA2569">
        <v>187</v>
      </c>
      <c r="AB2569" t="s">
        <v>8046</v>
      </c>
      <c r="AC2569" t="s">
        <v>8045</v>
      </c>
      <c r="AD2569">
        <v>5</v>
      </c>
      <c r="AE2569">
        <v>713513.94</v>
      </c>
      <c r="AF2569">
        <v>6169656.6100000003</v>
      </c>
    </row>
    <row r="2570" spans="1:32" x14ac:dyDescent="0.25">
      <c r="A2570" s="40">
        <v>2568</v>
      </c>
      <c r="B2570" t="s">
        <v>8047</v>
      </c>
      <c r="C2570">
        <v>120</v>
      </c>
      <c r="D2570">
        <v>2008</v>
      </c>
      <c r="E2570">
        <v>0</v>
      </c>
      <c r="F2570">
        <v>5</v>
      </c>
      <c r="H2570">
        <v>1</v>
      </c>
      <c r="J2570">
        <v>2</v>
      </c>
      <c r="K2570" t="s">
        <v>260</v>
      </c>
      <c r="M2570">
        <v>1</v>
      </c>
      <c r="N2570">
        <v>229</v>
      </c>
      <c r="O2570">
        <v>229</v>
      </c>
      <c r="P2570">
        <v>192</v>
      </c>
      <c r="Q2570">
        <v>0</v>
      </c>
      <c r="R2570">
        <v>0</v>
      </c>
      <c r="S2570" t="s">
        <v>8048</v>
      </c>
      <c r="T2570">
        <v>5539</v>
      </c>
      <c r="U2570" t="s">
        <v>6009</v>
      </c>
      <c r="V2570" t="s">
        <v>6009</v>
      </c>
      <c r="W2570" t="s">
        <v>385</v>
      </c>
      <c r="X2570">
        <v>2665</v>
      </c>
      <c r="Y2570" t="s">
        <v>257</v>
      </c>
      <c r="AA2570">
        <v>187</v>
      </c>
      <c r="AB2570" t="s">
        <v>8049</v>
      </c>
      <c r="AC2570" t="s">
        <v>8048</v>
      </c>
      <c r="AD2570">
        <v>5</v>
      </c>
      <c r="AE2570">
        <v>712237.4</v>
      </c>
      <c r="AF2570">
        <v>6169332.5499999998</v>
      </c>
    </row>
    <row r="2571" spans="1:32" x14ac:dyDescent="0.25">
      <c r="A2571" s="40">
        <v>2569</v>
      </c>
      <c r="B2571" t="s">
        <v>8050</v>
      </c>
      <c r="C2571">
        <v>120</v>
      </c>
      <c r="D2571">
        <v>1969</v>
      </c>
      <c r="E2571">
        <v>1978</v>
      </c>
      <c r="F2571">
        <v>3</v>
      </c>
      <c r="H2571">
        <v>1</v>
      </c>
      <c r="J2571">
        <v>2</v>
      </c>
      <c r="K2571" t="s">
        <v>260</v>
      </c>
      <c r="M2571">
        <v>1</v>
      </c>
      <c r="N2571">
        <v>132</v>
      </c>
      <c r="O2571">
        <v>132</v>
      </c>
      <c r="P2571">
        <v>132</v>
      </c>
      <c r="Q2571">
        <v>0</v>
      </c>
      <c r="R2571">
        <v>0</v>
      </c>
      <c r="S2571" t="s">
        <v>8051</v>
      </c>
      <c r="T2571">
        <v>6178</v>
      </c>
      <c r="U2571" t="s">
        <v>2647</v>
      </c>
      <c r="V2571" t="s">
        <v>2647</v>
      </c>
      <c r="W2571" t="s">
        <v>1462</v>
      </c>
      <c r="X2571">
        <v>2625</v>
      </c>
      <c r="Y2571" t="s">
        <v>244</v>
      </c>
      <c r="AA2571">
        <v>187</v>
      </c>
      <c r="AB2571" t="s">
        <v>8052</v>
      </c>
      <c r="AC2571" t="s">
        <v>8051</v>
      </c>
      <c r="AD2571">
        <v>5</v>
      </c>
      <c r="AE2571">
        <v>711561.17</v>
      </c>
      <c r="AF2571">
        <v>6172033.1699999999</v>
      </c>
    </row>
    <row r="2572" spans="1:32" x14ac:dyDescent="0.25">
      <c r="A2572" s="40">
        <v>2570</v>
      </c>
      <c r="B2572" t="s">
        <v>8053</v>
      </c>
      <c r="C2572">
        <v>120</v>
      </c>
      <c r="D2572">
        <v>1979</v>
      </c>
      <c r="E2572">
        <v>0</v>
      </c>
      <c r="F2572">
        <v>4</v>
      </c>
      <c r="H2572">
        <v>1</v>
      </c>
      <c r="J2572">
        <v>7</v>
      </c>
      <c r="K2572" t="s">
        <v>253</v>
      </c>
      <c r="M2572">
        <v>1</v>
      </c>
      <c r="N2572">
        <v>131</v>
      </c>
      <c r="O2572">
        <v>131</v>
      </c>
      <c r="P2572">
        <v>131</v>
      </c>
      <c r="Q2572">
        <v>0</v>
      </c>
      <c r="R2572">
        <v>0</v>
      </c>
      <c r="S2572" t="s">
        <v>8054</v>
      </c>
      <c r="T2572">
        <v>8800</v>
      </c>
      <c r="U2572" t="s">
        <v>6455</v>
      </c>
      <c r="V2572" t="s">
        <v>6455</v>
      </c>
      <c r="W2572" t="s">
        <v>260</v>
      </c>
      <c r="X2572">
        <v>2665</v>
      </c>
      <c r="Y2572" t="s">
        <v>257</v>
      </c>
      <c r="AA2572">
        <v>187</v>
      </c>
      <c r="AB2572" t="s">
        <v>8055</v>
      </c>
      <c r="AC2572" t="s">
        <v>8054</v>
      </c>
      <c r="AD2572">
        <v>5</v>
      </c>
      <c r="AE2572">
        <v>713179.05</v>
      </c>
      <c r="AF2572">
        <v>6168621.1200000001</v>
      </c>
    </row>
    <row r="2573" spans="1:32" x14ac:dyDescent="0.25">
      <c r="A2573" s="40">
        <v>2571</v>
      </c>
      <c r="B2573" t="s">
        <v>8056</v>
      </c>
      <c r="C2573">
        <v>120</v>
      </c>
      <c r="D2573">
        <v>1976</v>
      </c>
      <c r="E2573">
        <v>1991</v>
      </c>
      <c r="F2573">
        <v>3</v>
      </c>
      <c r="H2573">
        <v>1</v>
      </c>
      <c r="J2573">
        <v>7</v>
      </c>
      <c r="K2573" t="s">
        <v>253</v>
      </c>
      <c r="M2573">
        <v>1</v>
      </c>
      <c r="N2573">
        <v>130</v>
      </c>
      <c r="O2573">
        <v>130</v>
      </c>
      <c r="P2573">
        <v>130</v>
      </c>
      <c r="Q2573">
        <v>0</v>
      </c>
      <c r="R2573">
        <v>0</v>
      </c>
      <c r="S2573" t="s">
        <v>8057</v>
      </c>
      <c r="T2573">
        <v>8800</v>
      </c>
      <c r="U2573" t="s">
        <v>6455</v>
      </c>
      <c r="V2573" t="s">
        <v>6455</v>
      </c>
      <c r="W2573" t="s">
        <v>393</v>
      </c>
      <c r="X2573">
        <v>2665</v>
      </c>
      <c r="Y2573" t="s">
        <v>257</v>
      </c>
      <c r="AA2573">
        <v>187</v>
      </c>
      <c r="AB2573" t="s">
        <v>8058</v>
      </c>
      <c r="AC2573" t="s">
        <v>8057</v>
      </c>
      <c r="AD2573">
        <v>5</v>
      </c>
      <c r="AE2573">
        <v>713199.74</v>
      </c>
      <c r="AF2573">
        <v>6168550.6799999997</v>
      </c>
    </row>
    <row r="2574" spans="1:32" x14ac:dyDescent="0.25">
      <c r="A2574" s="40">
        <v>2572</v>
      </c>
      <c r="B2574" t="s">
        <v>8059</v>
      </c>
      <c r="C2574">
        <v>120</v>
      </c>
      <c r="D2574">
        <v>1960</v>
      </c>
      <c r="E2574">
        <v>2003</v>
      </c>
      <c r="F2574">
        <v>5</v>
      </c>
      <c r="H2574">
        <v>1</v>
      </c>
      <c r="J2574">
        <v>2</v>
      </c>
      <c r="K2574" t="s">
        <v>260</v>
      </c>
      <c r="L2574">
        <v>2</v>
      </c>
      <c r="M2574">
        <v>1</v>
      </c>
      <c r="N2574">
        <v>132</v>
      </c>
      <c r="O2574">
        <v>132</v>
      </c>
      <c r="P2574">
        <v>235</v>
      </c>
      <c r="Q2574">
        <v>0</v>
      </c>
      <c r="R2574">
        <v>0</v>
      </c>
      <c r="S2574" t="s">
        <v>8060</v>
      </c>
      <c r="T2574">
        <v>639</v>
      </c>
      <c r="U2574" t="s">
        <v>6935</v>
      </c>
      <c r="V2574" t="s">
        <v>6935</v>
      </c>
      <c r="W2574" t="s">
        <v>811</v>
      </c>
      <c r="X2574">
        <v>2665</v>
      </c>
      <c r="Y2574" t="s">
        <v>257</v>
      </c>
      <c r="AA2574">
        <v>187</v>
      </c>
      <c r="AB2574" t="s">
        <v>8061</v>
      </c>
      <c r="AC2574" t="s">
        <v>8060</v>
      </c>
      <c r="AD2574">
        <v>5</v>
      </c>
      <c r="AE2574">
        <v>712855.64</v>
      </c>
      <c r="AF2574">
        <v>6169174.8899999997</v>
      </c>
    </row>
    <row r="2575" spans="1:32" x14ac:dyDescent="0.25">
      <c r="A2575" s="40">
        <v>2573</v>
      </c>
      <c r="B2575" t="s">
        <v>8062</v>
      </c>
      <c r="C2575">
        <v>130</v>
      </c>
      <c r="D2575">
        <v>2002</v>
      </c>
      <c r="E2575">
        <v>0</v>
      </c>
      <c r="F2575">
        <v>4</v>
      </c>
      <c r="H2575">
        <v>1</v>
      </c>
      <c r="J2575">
        <v>2</v>
      </c>
      <c r="K2575" t="s">
        <v>260</v>
      </c>
      <c r="L2575">
        <v>90</v>
      </c>
      <c r="M2575">
        <v>1</v>
      </c>
      <c r="N2575">
        <v>49</v>
      </c>
      <c r="O2575">
        <v>49</v>
      </c>
      <c r="P2575">
        <v>98</v>
      </c>
      <c r="Q2575">
        <v>0</v>
      </c>
      <c r="R2575">
        <v>0</v>
      </c>
      <c r="S2575" t="s">
        <v>8063</v>
      </c>
      <c r="T2575">
        <v>1171</v>
      </c>
      <c r="U2575" t="s">
        <v>6203</v>
      </c>
      <c r="V2575" t="s">
        <v>6203</v>
      </c>
      <c r="W2575" t="s">
        <v>394</v>
      </c>
      <c r="X2575">
        <v>2665</v>
      </c>
      <c r="Y2575" t="s">
        <v>257</v>
      </c>
      <c r="AA2575">
        <v>187</v>
      </c>
      <c r="AB2575" t="s">
        <v>8064</v>
      </c>
      <c r="AC2575" t="s">
        <v>8063</v>
      </c>
      <c r="AD2575">
        <v>5</v>
      </c>
      <c r="AE2575">
        <v>712612.02</v>
      </c>
      <c r="AF2575">
        <v>6169743.0300000003</v>
      </c>
    </row>
    <row r="2576" spans="1:32" x14ac:dyDescent="0.25">
      <c r="A2576" s="40">
        <v>2574</v>
      </c>
      <c r="B2576" t="s">
        <v>8065</v>
      </c>
      <c r="C2576">
        <v>130</v>
      </c>
      <c r="D2576">
        <v>1975</v>
      </c>
      <c r="E2576">
        <v>0</v>
      </c>
      <c r="F2576">
        <v>3</v>
      </c>
      <c r="H2576">
        <v>1</v>
      </c>
      <c r="J2576">
        <v>7</v>
      </c>
      <c r="K2576" t="s">
        <v>253</v>
      </c>
      <c r="M2576">
        <v>1</v>
      </c>
      <c r="N2576">
        <v>92</v>
      </c>
      <c r="O2576">
        <v>92</v>
      </c>
      <c r="P2576">
        <v>159</v>
      </c>
      <c r="Q2576">
        <v>0</v>
      </c>
      <c r="R2576">
        <v>0</v>
      </c>
      <c r="S2576" t="s">
        <v>8066</v>
      </c>
      <c r="T2576">
        <v>639</v>
      </c>
      <c r="U2576" t="s">
        <v>6935</v>
      </c>
      <c r="V2576" t="s">
        <v>6935</v>
      </c>
      <c r="W2576" t="s">
        <v>281</v>
      </c>
      <c r="X2576">
        <v>2665</v>
      </c>
      <c r="Y2576" t="s">
        <v>257</v>
      </c>
      <c r="AA2576">
        <v>187</v>
      </c>
      <c r="AB2576" t="s">
        <v>8067</v>
      </c>
      <c r="AC2576" t="s">
        <v>8066</v>
      </c>
      <c r="AD2576">
        <v>5</v>
      </c>
      <c r="AE2576">
        <v>712864.6</v>
      </c>
      <c r="AF2576">
        <v>6169109.1500000004</v>
      </c>
    </row>
    <row r="2577" spans="1:32" x14ac:dyDescent="0.25">
      <c r="A2577" s="40">
        <v>2575</v>
      </c>
      <c r="B2577" t="s">
        <v>8068</v>
      </c>
      <c r="C2577">
        <v>120</v>
      </c>
      <c r="D2577">
        <v>1983</v>
      </c>
      <c r="E2577">
        <v>2001</v>
      </c>
      <c r="F2577">
        <v>4</v>
      </c>
      <c r="H2577">
        <v>1</v>
      </c>
      <c r="J2577">
        <v>2</v>
      </c>
      <c r="K2577" t="s">
        <v>260</v>
      </c>
      <c r="M2577">
        <v>1</v>
      </c>
      <c r="N2577">
        <v>291</v>
      </c>
      <c r="O2577">
        <v>291</v>
      </c>
      <c r="P2577">
        <v>371</v>
      </c>
      <c r="Q2577">
        <v>0</v>
      </c>
      <c r="R2577">
        <v>0</v>
      </c>
      <c r="S2577" t="s">
        <v>8069</v>
      </c>
      <c r="T2577">
        <v>5006</v>
      </c>
      <c r="U2577" t="s">
        <v>6871</v>
      </c>
      <c r="V2577" t="s">
        <v>6871</v>
      </c>
      <c r="W2577" t="s">
        <v>308</v>
      </c>
      <c r="X2577">
        <v>2665</v>
      </c>
      <c r="Y2577" t="s">
        <v>257</v>
      </c>
      <c r="AA2577">
        <v>187</v>
      </c>
      <c r="AB2577" t="s">
        <v>8070</v>
      </c>
      <c r="AC2577" t="s">
        <v>8069</v>
      </c>
      <c r="AD2577">
        <v>5</v>
      </c>
      <c r="AE2577">
        <v>713990.02</v>
      </c>
      <c r="AF2577">
        <v>6168625.8600000003</v>
      </c>
    </row>
    <row r="2578" spans="1:32" x14ac:dyDescent="0.25">
      <c r="A2578" s="40">
        <v>2576</v>
      </c>
      <c r="B2578" t="s">
        <v>8071</v>
      </c>
      <c r="C2578">
        <v>130</v>
      </c>
      <c r="D2578">
        <v>1967</v>
      </c>
      <c r="E2578">
        <v>1998</v>
      </c>
      <c r="F2578">
        <v>10</v>
      </c>
      <c r="H2578">
        <v>6</v>
      </c>
      <c r="J2578">
        <v>1</v>
      </c>
      <c r="K2578" t="s">
        <v>240</v>
      </c>
      <c r="M2578">
        <v>1</v>
      </c>
      <c r="N2578">
        <v>162</v>
      </c>
      <c r="O2578">
        <v>162</v>
      </c>
      <c r="P2578">
        <v>146</v>
      </c>
      <c r="Q2578">
        <v>0</v>
      </c>
      <c r="R2578">
        <v>0</v>
      </c>
      <c r="S2578" t="s">
        <v>8072</v>
      </c>
      <c r="T2578">
        <v>2449</v>
      </c>
      <c r="U2578" t="s">
        <v>312</v>
      </c>
      <c r="V2578" t="s">
        <v>312</v>
      </c>
      <c r="W2578" t="s">
        <v>413</v>
      </c>
      <c r="X2578">
        <v>2625</v>
      </c>
      <c r="Y2578" t="s">
        <v>244</v>
      </c>
      <c r="AA2578">
        <v>187</v>
      </c>
      <c r="AB2578" t="s">
        <v>8073</v>
      </c>
      <c r="AC2578" t="s">
        <v>8072</v>
      </c>
      <c r="AD2578">
        <v>5</v>
      </c>
      <c r="AE2578">
        <v>711479.5</v>
      </c>
      <c r="AF2578">
        <v>6171571.5599999996</v>
      </c>
    </row>
    <row r="2579" spans="1:32" x14ac:dyDescent="0.25">
      <c r="A2579" s="40">
        <v>2577</v>
      </c>
      <c r="B2579" t="s">
        <v>8074</v>
      </c>
      <c r="C2579">
        <v>120</v>
      </c>
      <c r="D2579">
        <v>1962</v>
      </c>
      <c r="E2579">
        <v>0</v>
      </c>
      <c r="F2579">
        <v>3</v>
      </c>
      <c r="H2579">
        <v>1</v>
      </c>
      <c r="J2579">
        <v>2</v>
      </c>
      <c r="K2579" t="s">
        <v>247</v>
      </c>
      <c r="M2579">
        <v>1</v>
      </c>
      <c r="N2579">
        <v>161</v>
      </c>
      <c r="O2579">
        <v>161</v>
      </c>
      <c r="P2579">
        <v>144</v>
      </c>
      <c r="Q2579">
        <v>0</v>
      </c>
      <c r="R2579">
        <v>0</v>
      </c>
      <c r="S2579" t="s">
        <v>8075</v>
      </c>
      <c r="T2579">
        <v>5539</v>
      </c>
      <c r="U2579" t="s">
        <v>6009</v>
      </c>
      <c r="V2579" t="s">
        <v>6009</v>
      </c>
      <c r="W2579" t="s">
        <v>256</v>
      </c>
      <c r="X2579">
        <v>2665</v>
      </c>
      <c r="Y2579" t="s">
        <v>257</v>
      </c>
      <c r="AA2579">
        <v>187</v>
      </c>
      <c r="AB2579" t="s">
        <v>8076</v>
      </c>
      <c r="AC2579" t="s">
        <v>8075</v>
      </c>
      <c r="AD2579">
        <v>5</v>
      </c>
      <c r="AE2579">
        <v>712221.28</v>
      </c>
      <c r="AF2579">
        <v>6169324.2999999998</v>
      </c>
    </row>
    <row r="2580" spans="1:32" x14ac:dyDescent="0.25">
      <c r="A2580" s="40">
        <v>2578</v>
      </c>
      <c r="B2580" t="s">
        <v>8077</v>
      </c>
      <c r="C2580">
        <v>120</v>
      </c>
      <c r="D2580">
        <v>1971</v>
      </c>
      <c r="E2580">
        <v>0</v>
      </c>
      <c r="F2580">
        <v>3</v>
      </c>
      <c r="H2580">
        <v>1</v>
      </c>
      <c r="J2580">
        <v>2</v>
      </c>
      <c r="K2580" t="s">
        <v>260</v>
      </c>
      <c r="M2580">
        <v>1</v>
      </c>
      <c r="N2580">
        <v>129</v>
      </c>
      <c r="O2580">
        <v>129</v>
      </c>
      <c r="P2580">
        <v>129</v>
      </c>
      <c r="Q2580">
        <v>0</v>
      </c>
      <c r="R2580">
        <v>0</v>
      </c>
      <c r="S2580" t="s">
        <v>8078</v>
      </c>
      <c r="T2580">
        <v>6178</v>
      </c>
      <c r="U2580" t="s">
        <v>2647</v>
      </c>
      <c r="V2580" t="s">
        <v>2647</v>
      </c>
      <c r="W2580" t="s">
        <v>1673</v>
      </c>
      <c r="X2580">
        <v>2625</v>
      </c>
      <c r="Y2580" t="s">
        <v>244</v>
      </c>
      <c r="AA2580">
        <v>187</v>
      </c>
      <c r="AB2580" t="s">
        <v>8079</v>
      </c>
      <c r="AC2580" t="s">
        <v>8078</v>
      </c>
      <c r="AD2580">
        <v>5</v>
      </c>
      <c r="AE2580">
        <v>711542.88</v>
      </c>
      <c r="AF2580">
        <v>6172033.04</v>
      </c>
    </row>
    <row r="2581" spans="1:32" x14ac:dyDescent="0.25">
      <c r="A2581" s="40">
        <v>2579</v>
      </c>
      <c r="B2581" t="s">
        <v>8080</v>
      </c>
      <c r="C2581">
        <v>120</v>
      </c>
      <c r="D2581">
        <v>2011</v>
      </c>
      <c r="E2581">
        <v>0</v>
      </c>
      <c r="F2581">
        <v>4</v>
      </c>
      <c r="H2581">
        <v>1</v>
      </c>
      <c r="J2581">
        <v>2</v>
      </c>
      <c r="K2581" t="s">
        <v>260</v>
      </c>
      <c r="L2581">
        <v>90</v>
      </c>
      <c r="M2581">
        <v>1</v>
      </c>
      <c r="N2581">
        <v>270</v>
      </c>
      <c r="O2581">
        <v>270</v>
      </c>
      <c r="P2581">
        <v>270</v>
      </c>
      <c r="Q2581">
        <v>0</v>
      </c>
      <c r="R2581">
        <v>0</v>
      </c>
      <c r="S2581" t="s">
        <v>8081</v>
      </c>
      <c r="T2581">
        <v>532</v>
      </c>
      <c r="U2581" t="s">
        <v>6691</v>
      </c>
      <c r="V2581" t="s">
        <v>6691</v>
      </c>
      <c r="W2581" t="s">
        <v>441</v>
      </c>
      <c r="X2581">
        <v>2665</v>
      </c>
      <c r="Y2581" t="s">
        <v>257</v>
      </c>
      <c r="AA2581">
        <v>187</v>
      </c>
      <c r="AB2581" t="s">
        <v>8082</v>
      </c>
      <c r="AC2581" t="s">
        <v>8081</v>
      </c>
      <c r="AD2581">
        <v>5</v>
      </c>
      <c r="AE2581">
        <v>712871.71</v>
      </c>
      <c r="AF2581">
        <v>6168782.6799999997</v>
      </c>
    </row>
    <row r="2582" spans="1:32" x14ac:dyDescent="0.25">
      <c r="A2582" s="40">
        <v>2580</v>
      </c>
      <c r="B2582" t="s">
        <v>8083</v>
      </c>
      <c r="C2582">
        <v>510</v>
      </c>
      <c r="D2582">
        <v>1955</v>
      </c>
      <c r="E2582">
        <v>1964</v>
      </c>
      <c r="F2582">
        <v>3</v>
      </c>
      <c r="H2582">
        <v>5</v>
      </c>
      <c r="J2582">
        <v>7</v>
      </c>
      <c r="K2582" t="s">
        <v>253</v>
      </c>
      <c r="M2582">
        <v>1</v>
      </c>
      <c r="N2582">
        <v>63</v>
      </c>
      <c r="O2582">
        <v>63</v>
      </c>
      <c r="P2582">
        <v>63</v>
      </c>
      <c r="Q2582">
        <v>0</v>
      </c>
      <c r="R2582">
        <v>0</v>
      </c>
      <c r="S2582" t="s">
        <v>8084</v>
      </c>
      <c r="T2582">
        <v>4793</v>
      </c>
      <c r="U2582" t="s">
        <v>6284</v>
      </c>
      <c r="V2582" t="s">
        <v>6284</v>
      </c>
      <c r="W2582" t="s">
        <v>1270</v>
      </c>
      <c r="X2582">
        <v>2665</v>
      </c>
      <c r="Y2582" t="s">
        <v>257</v>
      </c>
      <c r="AA2582">
        <v>187</v>
      </c>
      <c r="AB2582" t="s">
        <v>8085</v>
      </c>
      <c r="AC2582" t="s">
        <v>8084</v>
      </c>
      <c r="AD2582">
        <v>5</v>
      </c>
      <c r="AE2582">
        <v>712271.34</v>
      </c>
      <c r="AF2582">
        <v>6169179.0800000001</v>
      </c>
    </row>
    <row r="2583" spans="1:32" x14ac:dyDescent="0.25">
      <c r="A2583" s="40">
        <v>2581</v>
      </c>
      <c r="B2583" t="s">
        <v>8086</v>
      </c>
      <c r="C2583">
        <v>120</v>
      </c>
      <c r="D2583">
        <v>1972</v>
      </c>
      <c r="E2583">
        <v>0</v>
      </c>
      <c r="F2583">
        <v>3</v>
      </c>
      <c r="H2583">
        <v>1</v>
      </c>
      <c r="J2583">
        <v>2</v>
      </c>
      <c r="K2583" t="s">
        <v>260</v>
      </c>
      <c r="M2583">
        <v>1</v>
      </c>
      <c r="N2583">
        <v>134</v>
      </c>
      <c r="O2583">
        <v>134</v>
      </c>
      <c r="P2583">
        <v>119</v>
      </c>
      <c r="Q2583">
        <v>0</v>
      </c>
      <c r="R2583">
        <v>0</v>
      </c>
      <c r="S2583" t="s">
        <v>8087</v>
      </c>
      <c r="T2583">
        <v>6710</v>
      </c>
      <c r="U2583" t="s">
        <v>327</v>
      </c>
      <c r="V2583" t="s">
        <v>327</v>
      </c>
      <c r="W2583" t="s">
        <v>487</v>
      </c>
      <c r="X2583">
        <v>2625</v>
      </c>
      <c r="Y2583" t="s">
        <v>244</v>
      </c>
      <c r="AA2583">
        <v>187</v>
      </c>
      <c r="AB2583" t="s">
        <v>8088</v>
      </c>
      <c r="AC2583" t="s">
        <v>8087</v>
      </c>
      <c r="AD2583">
        <v>5</v>
      </c>
      <c r="AE2583">
        <v>711158.7</v>
      </c>
      <c r="AF2583">
        <v>6171573.8799999999</v>
      </c>
    </row>
    <row r="2584" spans="1:32" x14ac:dyDescent="0.25">
      <c r="A2584" s="40">
        <v>2582</v>
      </c>
      <c r="B2584" t="s">
        <v>8089</v>
      </c>
      <c r="C2584">
        <v>120</v>
      </c>
      <c r="D2584">
        <v>2011</v>
      </c>
      <c r="E2584">
        <v>0</v>
      </c>
      <c r="F2584">
        <v>4</v>
      </c>
      <c r="H2584">
        <v>1</v>
      </c>
      <c r="J2584">
        <v>2</v>
      </c>
      <c r="K2584" t="s">
        <v>260</v>
      </c>
      <c r="L2584">
        <v>0</v>
      </c>
      <c r="M2584">
        <v>1</v>
      </c>
      <c r="N2584">
        <v>130</v>
      </c>
      <c r="O2584">
        <v>130</v>
      </c>
      <c r="P2584">
        <v>130</v>
      </c>
      <c r="Q2584">
        <v>0</v>
      </c>
      <c r="R2584">
        <v>0</v>
      </c>
      <c r="S2584" t="s">
        <v>8090</v>
      </c>
      <c r="T2584">
        <v>8800</v>
      </c>
      <c r="U2584" t="s">
        <v>6455</v>
      </c>
      <c r="V2584" t="s">
        <v>6455</v>
      </c>
      <c r="W2584" t="s">
        <v>732</v>
      </c>
      <c r="X2584">
        <v>2665</v>
      </c>
      <c r="Y2584" t="s">
        <v>257</v>
      </c>
      <c r="AA2584">
        <v>187</v>
      </c>
      <c r="AB2584" t="s">
        <v>8091</v>
      </c>
      <c r="AC2584" t="s">
        <v>8090</v>
      </c>
      <c r="AD2584">
        <v>5</v>
      </c>
      <c r="AE2584">
        <v>713165.32</v>
      </c>
      <c r="AF2584">
        <v>6168521.0099999998</v>
      </c>
    </row>
    <row r="2585" spans="1:32" x14ac:dyDescent="0.25">
      <c r="A2585" s="40">
        <v>2583</v>
      </c>
      <c r="B2585" t="s">
        <v>8092</v>
      </c>
      <c r="C2585">
        <v>130</v>
      </c>
      <c r="D2585">
        <v>1970</v>
      </c>
      <c r="E2585">
        <v>0</v>
      </c>
      <c r="F2585">
        <v>10</v>
      </c>
      <c r="H2585">
        <v>6</v>
      </c>
      <c r="J2585">
        <v>1</v>
      </c>
      <c r="K2585" t="s">
        <v>240</v>
      </c>
      <c r="M2585">
        <v>1</v>
      </c>
      <c r="N2585">
        <v>107</v>
      </c>
      <c r="O2585">
        <v>107</v>
      </c>
      <c r="P2585">
        <v>107</v>
      </c>
      <c r="Q2585">
        <v>0</v>
      </c>
      <c r="R2585">
        <v>0</v>
      </c>
      <c r="S2585" t="s">
        <v>8093</v>
      </c>
      <c r="T2585">
        <v>7882</v>
      </c>
      <c r="U2585" t="s">
        <v>372</v>
      </c>
      <c r="V2585" t="s">
        <v>372</v>
      </c>
      <c r="W2585" t="s">
        <v>7139</v>
      </c>
      <c r="X2585">
        <v>2625</v>
      </c>
      <c r="Y2585" t="s">
        <v>244</v>
      </c>
      <c r="AA2585">
        <v>187</v>
      </c>
      <c r="AB2585" t="s">
        <v>8094</v>
      </c>
      <c r="AC2585" t="s">
        <v>8093</v>
      </c>
      <c r="AD2585">
        <v>5</v>
      </c>
      <c r="AE2585">
        <v>712017.16</v>
      </c>
      <c r="AF2585">
        <v>6171944.8600000003</v>
      </c>
    </row>
    <row r="2586" spans="1:32" x14ac:dyDescent="0.25">
      <c r="A2586" s="40">
        <v>2584</v>
      </c>
      <c r="B2586" t="s">
        <v>8095</v>
      </c>
      <c r="C2586">
        <v>130</v>
      </c>
      <c r="D2586">
        <v>1967</v>
      </c>
      <c r="E2586">
        <v>1985</v>
      </c>
      <c r="F2586">
        <v>3</v>
      </c>
      <c r="H2586">
        <v>6</v>
      </c>
      <c r="J2586">
        <v>1</v>
      </c>
      <c r="K2586" t="s">
        <v>240</v>
      </c>
      <c r="M2586">
        <v>1</v>
      </c>
      <c r="N2586">
        <v>124</v>
      </c>
      <c r="O2586">
        <v>124</v>
      </c>
      <c r="P2586">
        <v>107</v>
      </c>
      <c r="Q2586">
        <v>0</v>
      </c>
      <c r="R2586">
        <v>0</v>
      </c>
      <c r="S2586" t="s">
        <v>8096</v>
      </c>
      <c r="T2586">
        <v>2449</v>
      </c>
      <c r="U2586" t="s">
        <v>312</v>
      </c>
      <c r="V2586" t="s">
        <v>312</v>
      </c>
      <c r="W2586" t="s">
        <v>1101</v>
      </c>
      <c r="X2586">
        <v>2625</v>
      </c>
      <c r="Y2586" t="s">
        <v>244</v>
      </c>
      <c r="AA2586">
        <v>187</v>
      </c>
      <c r="AB2586" t="s">
        <v>8097</v>
      </c>
      <c r="AC2586" t="s">
        <v>8096</v>
      </c>
      <c r="AD2586">
        <v>5</v>
      </c>
      <c r="AE2586">
        <v>711467.89</v>
      </c>
      <c r="AF2586">
        <v>6171754.8399999999</v>
      </c>
    </row>
    <row r="2587" spans="1:32" x14ac:dyDescent="0.25">
      <c r="A2587" s="40">
        <v>2585</v>
      </c>
      <c r="B2587" t="s">
        <v>8098</v>
      </c>
      <c r="C2587">
        <v>130</v>
      </c>
      <c r="D2587">
        <v>1976</v>
      </c>
      <c r="E2587">
        <v>0</v>
      </c>
      <c r="F2587">
        <v>1</v>
      </c>
      <c r="H2587">
        <v>5</v>
      </c>
      <c r="J2587">
        <v>1</v>
      </c>
      <c r="K2587" t="s">
        <v>240</v>
      </c>
      <c r="L2587">
        <v>0</v>
      </c>
      <c r="M2587">
        <v>1</v>
      </c>
      <c r="N2587">
        <v>79</v>
      </c>
      <c r="O2587">
        <v>79</v>
      </c>
      <c r="P2587">
        <v>131</v>
      </c>
      <c r="Q2587">
        <v>0</v>
      </c>
      <c r="R2587">
        <v>0</v>
      </c>
      <c r="S2587" t="s">
        <v>8099</v>
      </c>
      <c r="T2587">
        <v>2556</v>
      </c>
      <c r="U2587" t="s">
        <v>317</v>
      </c>
      <c r="V2587" t="s">
        <v>317</v>
      </c>
      <c r="W2587" t="s">
        <v>377</v>
      </c>
      <c r="X2587">
        <v>2625</v>
      </c>
      <c r="Y2587" t="s">
        <v>244</v>
      </c>
      <c r="AA2587">
        <v>187</v>
      </c>
      <c r="AB2587" t="s">
        <v>8100</v>
      </c>
      <c r="AC2587" t="s">
        <v>8099</v>
      </c>
      <c r="AD2587">
        <v>5</v>
      </c>
      <c r="AE2587">
        <v>711825.85</v>
      </c>
      <c r="AF2587">
        <v>6172392.6699999999</v>
      </c>
    </row>
    <row r="2588" spans="1:32" x14ac:dyDescent="0.25">
      <c r="A2588" s="40">
        <v>2586</v>
      </c>
      <c r="B2588" t="s">
        <v>8101</v>
      </c>
      <c r="C2588">
        <v>120</v>
      </c>
      <c r="D2588">
        <v>1969</v>
      </c>
      <c r="E2588">
        <v>1983</v>
      </c>
      <c r="F2588">
        <v>4</v>
      </c>
      <c r="H2588">
        <v>1</v>
      </c>
      <c r="J2588">
        <v>2</v>
      </c>
      <c r="K2588" t="s">
        <v>260</v>
      </c>
      <c r="M2588">
        <v>1</v>
      </c>
      <c r="N2588">
        <v>166</v>
      </c>
      <c r="O2588">
        <v>166</v>
      </c>
      <c r="P2588">
        <v>135</v>
      </c>
      <c r="Q2588">
        <v>0</v>
      </c>
      <c r="R2588">
        <v>0</v>
      </c>
      <c r="S2588" t="s">
        <v>8102</v>
      </c>
      <c r="T2588">
        <v>3089</v>
      </c>
      <c r="U2588" t="s">
        <v>5469</v>
      </c>
      <c r="V2588" t="s">
        <v>5469</v>
      </c>
      <c r="W2588" t="s">
        <v>1728</v>
      </c>
      <c r="X2588">
        <v>2665</v>
      </c>
      <c r="Y2588" t="s">
        <v>257</v>
      </c>
      <c r="AA2588">
        <v>187</v>
      </c>
      <c r="AB2588" t="s">
        <v>8103</v>
      </c>
      <c r="AC2588" t="s">
        <v>8102</v>
      </c>
      <c r="AD2588">
        <v>5</v>
      </c>
      <c r="AE2588">
        <v>714120.35</v>
      </c>
      <c r="AF2588">
        <v>6168952.5099999998</v>
      </c>
    </row>
    <row r="2589" spans="1:32" x14ac:dyDescent="0.25">
      <c r="A2589" s="40">
        <v>2587</v>
      </c>
      <c r="B2589" t="s">
        <v>8104</v>
      </c>
      <c r="C2589">
        <v>120</v>
      </c>
      <c r="D2589">
        <v>2007</v>
      </c>
      <c r="E2589">
        <v>0</v>
      </c>
      <c r="F2589">
        <v>5</v>
      </c>
      <c r="H2589">
        <v>1</v>
      </c>
      <c r="J2589">
        <v>2</v>
      </c>
      <c r="K2589" t="s">
        <v>260</v>
      </c>
      <c r="L2589">
        <v>90</v>
      </c>
      <c r="M2589">
        <v>1</v>
      </c>
      <c r="N2589">
        <v>176</v>
      </c>
      <c r="O2589">
        <v>176</v>
      </c>
      <c r="P2589">
        <v>176</v>
      </c>
      <c r="Q2589">
        <v>0</v>
      </c>
      <c r="R2589">
        <v>0</v>
      </c>
      <c r="S2589" t="s">
        <v>8105</v>
      </c>
      <c r="T2589">
        <v>1750</v>
      </c>
      <c r="U2589" t="s">
        <v>6098</v>
      </c>
      <c r="V2589" t="s">
        <v>6098</v>
      </c>
      <c r="W2589" t="s">
        <v>8106</v>
      </c>
      <c r="X2589">
        <v>2665</v>
      </c>
      <c r="Y2589" t="s">
        <v>257</v>
      </c>
      <c r="AA2589">
        <v>187</v>
      </c>
      <c r="AB2589" t="s">
        <v>8107</v>
      </c>
      <c r="AC2589" t="s">
        <v>8105</v>
      </c>
      <c r="AD2589">
        <v>5</v>
      </c>
      <c r="AE2589">
        <v>713532.41</v>
      </c>
      <c r="AF2589">
        <v>6168849.1600000001</v>
      </c>
    </row>
    <row r="2590" spans="1:32" x14ac:dyDescent="0.25">
      <c r="A2590" s="40">
        <v>2588</v>
      </c>
      <c r="B2590" t="s">
        <v>8108</v>
      </c>
      <c r="C2590">
        <v>120</v>
      </c>
      <c r="D2590">
        <v>1980</v>
      </c>
      <c r="E2590">
        <v>0</v>
      </c>
      <c r="F2590">
        <v>4</v>
      </c>
      <c r="H2590">
        <v>1</v>
      </c>
      <c r="J2590">
        <v>7</v>
      </c>
      <c r="K2590" t="s">
        <v>253</v>
      </c>
      <c r="L2590">
        <v>2</v>
      </c>
      <c r="M2590">
        <v>1</v>
      </c>
      <c r="N2590">
        <v>141</v>
      </c>
      <c r="O2590">
        <v>141</v>
      </c>
      <c r="P2590">
        <v>141</v>
      </c>
      <c r="Q2590">
        <v>0</v>
      </c>
      <c r="R2590">
        <v>0</v>
      </c>
      <c r="S2590" t="s">
        <v>8109</v>
      </c>
      <c r="T2590">
        <v>8841</v>
      </c>
      <c r="U2590" t="s">
        <v>7779</v>
      </c>
      <c r="V2590" t="s">
        <v>7779</v>
      </c>
      <c r="W2590" t="s">
        <v>721</v>
      </c>
      <c r="X2590">
        <v>2665</v>
      </c>
      <c r="Y2590" t="s">
        <v>257</v>
      </c>
      <c r="AA2590">
        <v>187</v>
      </c>
      <c r="AB2590" t="s">
        <v>8110</v>
      </c>
      <c r="AC2590" t="s">
        <v>8109</v>
      </c>
      <c r="AD2590">
        <v>5</v>
      </c>
      <c r="AE2590">
        <v>713614.15</v>
      </c>
      <c r="AF2590">
        <v>6168754.5700000003</v>
      </c>
    </row>
    <row r="2591" spans="1:32" x14ac:dyDescent="0.25">
      <c r="A2591" s="40">
        <v>2589</v>
      </c>
      <c r="B2591" t="s">
        <v>8111</v>
      </c>
      <c r="C2591">
        <v>130</v>
      </c>
      <c r="D2591">
        <v>1976</v>
      </c>
      <c r="E2591">
        <v>0</v>
      </c>
      <c r="F2591">
        <v>1</v>
      </c>
      <c r="H2591">
        <v>5</v>
      </c>
      <c r="J2591">
        <v>1</v>
      </c>
      <c r="K2591" t="s">
        <v>240</v>
      </c>
      <c r="L2591">
        <v>0</v>
      </c>
      <c r="M2591">
        <v>1</v>
      </c>
      <c r="N2591">
        <v>75</v>
      </c>
      <c r="O2591">
        <v>75</v>
      </c>
      <c r="P2591">
        <v>125</v>
      </c>
      <c r="Q2591">
        <v>0</v>
      </c>
      <c r="R2591">
        <v>0</v>
      </c>
      <c r="S2591" t="s">
        <v>8112</v>
      </c>
      <c r="T2591">
        <v>2556</v>
      </c>
      <c r="U2591" t="s">
        <v>317</v>
      </c>
      <c r="V2591" t="s">
        <v>317</v>
      </c>
      <c r="W2591" t="s">
        <v>909</v>
      </c>
      <c r="X2591">
        <v>2625</v>
      </c>
      <c r="Y2591" t="s">
        <v>244</v>
      </c>
      <c r="AA2591">
        <v>187</v>
      </c>
      <c r="AB2591" t="s">
        <v>8113</v>
      </c>
      <c r="AC2591" t="s">
        <v>8112</v>
      </c>
      <c r="AD2591">
        <v>5</v>
      </c>
      <c r="AE2591">
        <v>711811.02</v>
      </c>
      <c r="AF2591">
        <v>6172453.3499999996</v>
      </c>
    </row>
    <row r="2592" spans="1:32" x14ac:dyDescent="0.25">
      <c r="A2592" s="40">
        <v>2590</v>
      </c>
      <c r="B2592" t="s">
        <v>8114</v>
      </c>
      <c r="C2592">
        <v>120</v>
      </c>
      <c r="D2592">
        <v>1945</v>
      </c>
      <c r="E2592">
        <v>0</v>
      </c>
      <c r="F2592">
        <v>2</v>
      </c>
      <c r="H2592">
        <v>1</v>
      </c>
      <c r="J2592">
        <v>2</v>
      </c>
      <c r="K2592" t="s">
        <v>260</v>
      </c>
      <c r="L2592">
        <v>2</v>
      </c>
      <c r="M2592">
        <v>1</v>
      </c>
      <c r="N2592">
        <v>120</v>
      </c>
      <c r="O2592">
        <v>120</v>
      </c>
      <c r="P2592">
        <v>120</v>
      </c>
      <c r="Q2592">
        <v>0</v>
      </c>
      <c r="R2592">
        <v>0</v>
      </c>
      <c r="S2592" t="s">
        <v>8115</v>
      </c>
      <c r="T2592">
        <v>3195</v>
      </c>
      <c r="U2592" t="s">
        <v>7757</v>
      </c>
      <c r="V2592" t="s">
        <v>7757</v>
      </c>
      <c r="W2592" t="s">
        <v>260</v>
      </c>
      <c r="X2592">
        <v>2665</v>
      </c>
      <c r="Y2592" t="s">
        <v>257</v>
      </c>
      <c r="AA2592">
        <v>187</v>
      </c>
      <c r="AB2592" t="s">
        <v>8116</v>
      </c>
      <c r="AC2592" t="s">
        <v>8115</v>
      </c>
      <c r="AD2592">
        <v>5</v>
      </c>
      <c r="AE2592">
        <v>713850.29</v>
      </c>
      <c r="AF2592">
        <v>6168982.9699999997</v>
      </c>
    </row>
    <row r="2593" spans="1:32" x14ac:dyDescent="0.25">
      <c r="A2593" s="40">
        <v>2591</v>
      </c>
      <c r="B2593" t="s">
        <v>8117</v>
      </c>
      <c r="C2593">
        <v>120</v>
      </c>
      <c r="D2593">
        <v>1980</v>
      </c>
      <c r="E2593">
        <v>0</v>
      </c>
      <c r="F2593">
        <v>3</v>
      </c>
      <c r="H2593">
        <v>1</v>
      </c>
      <c r="J2593">
        <v>2</v>
      </c>
      <c r="K2593" t="s">
        <v>260</v>
      </c>
      <c r="L2593">
        <v>90</v>
      </c>
      <c r="M2593">
        <v>1</v>
      </c>
      <c r="N2593">
        <v>110</v>
      </c>
      <c r="O2593">
        <v>110</v>
      </c>
      <c r="P2593">
        <v>110</v>
      </c>
      <c r="Q2593">
        <v>0</v>
      </c>
      <c r="R2593">
        <v>0</v>
      </c>
      <c r="S2593" t="s">
        <v>8118</v>
      </c>
      <c r="T2593">
        <v>5006</v>
      </c>
      <c r="U2593" t="s">
        <v>6871</v>
      </c>
      <c r="V2593" t="s">
        <v>6871</v>
      </c>
      <c r="W2593" t="s">
        <v>811</v>
      </c>
      <c r="X2593">
        <v>2665</v>
      </c>
      <c r="Y2593" t="s">
        <v>257</v>
      </c>
      <c r="AA2593">
        <v>187</v>
      </c>
      <c r="AB2593" t="s">
        <v>8119</v>
      </c>
      <c r="AC2593" t="s">
        <v>8118</v>
      </c>
      <c r="AD2593">
        <v>5</v>
      </c>
      <c r="AE2593">
        <v>713981.64</v>
      </c>
      <c r="AF2593">
        <v>6168669.4500000002</v>
      </c>
    </row>
    <row r="2594" spans="1:32" x14ac:dyDescent="0.25">
      <c r="A2594" s="40">
        <v>2592</v>
      </c>
      <c r="B2594" t="s">
        <v>8120</v>
      </c>
      <c r="C2594">
        <v>130</v>
      </c>
      <c r="D2594">
        <v>1967</v>
      </c>
      <c r="E2594">
        <v>1983</v>
      </c>
      <c r="F2594">
        <v>3</v>
      </c>
      <c r="H2594">
        <v>6</v>
      </c>
      <c r="J2594">
        <v>1</v>
      </c>
      <c r="K2594" t="s">
        <v>240</v>
      </c>
      <c r="M2594">
        <v>1</v>
      </c>
      <c r="N2594">
        <v>107</v>
      </c>
      <c r="O2594">
        <v>107</v>
      </c>
      <c r="P2594">
        <v>107</v>
      </c>
      <c r="Q2594">
        <v>0</v>
      </c>
      <c r="R2594">
        <v>0</v>
      </c>
      <c r="S2594" t="s">
        <v>8121</v>
      </c>
      <c r="T2594">
        <v>2449</v>
      </c>
      <c r="U2594" t="s">
        <v>312</v>
      </c>
      <c r="V2594" t="s">
        <v>312</v>
      </c>
      <c r="W2594" t="s">
        <v>481</v>
      </c>
      <c r="X2594">
        <v>2625</v>
      </c>
      <c r="Y2594" t="s">
        <v>244</v>
      </c>
      <c r="AA2594">
        <v>187</v>
      </c>
      <c r="AB2594" t="s">
        <v>8122</v>
      </c>
      <c r="AC2594" t="s">
        <v>8121</v>
      </c>
      <c r="AD2594">
        <v>5</v>
      </c>
      <c r="AE2594">
        <v>711452.67</v>
      </c>
      <c r="AF2594">
        <v>6171752.5700000003</v>
      </c>
    </row>
    <row r="2595" spans="1:32" x14ac:dyDescent="0.25">
      <c r="A2595" s="40">
        <v>2593</v>
      </c>
      <c r="B2595" t="s">
        <v>8123</v>
      </c>
      <c r="C2595">
        <v>120</v>
      </c>
      <c r="D2595">
        <v>1972</v>
      </c>
      <c r="E2595">
        <v>0</v>
      </c>
      <c r="F2595">
        <v>3</v>
      </c>
      <c r="H2595">
        <v>1</v>
      </c>
      <c r="J2595">
        <v>2</v>
      </c>
      <c r="K2595" t="s">
        <v>260</v>
      </c>
      <c r="M2595">
        <v>1</v>
      </c>
      <c r="N2595">
        <v>119</v>
      </c>
      <c r="O2595">
        <v>119</v>
      </c>
      <c r="P2595">
        <v>119</v>
      </c>
      <c r="Q2595">
        <v>0</v>
      </c>
      <c r="R2595">
        <v>0</v>
      </c>
      <c r="S2595" t="s">
        <v>8124</v>
      </c>
      <c r="T2595">
        <v>6710</v>
      </c>
      <c r="U2595" t="s">
        <v>327</v>
      </c>
      <c r="V2595" t="s">
        <v>327</v>
      </c>
      <c r="W2595" t="s">
        <v>945</v>
      </c>
      <c r="X2595">
        <v>2625</v>
      </c>
      <c r="Y2595" t="s">
        <v>244</v>
      </c>
      <c r="AA2595">
        <v>187</v>
      </c>
      <c r="AB2595" t="s">
        <v>8125</v>
      </c>
      <c r="AC2595" t="s">
        <v>8124</v>
      </c>
      <c r="AD2595">
        <v>5</v>
      </c>
      <c r="AE2595">
        <v>711145.71</v>
      </c>
      <c r="AF2595">
        <v>6171634.0599999996</v>
      </c>
    </row>
    <row r="2596" spans="1:32" x14ac:dyDescent="0.25">
      <c r="A2596" s="40">
        <v>2594</v>
      </c>
      <c r="B2596" t="s">
        <v>8126</v>
      </c>
      <c r="C2596">
        <v>120</v>
      </c>
      <c r="D2596">
        <v>1972</v>
      </c>
      <c r="E2596">
        <v>0</v>
      </c>
      <c r="F2596">
        <v>3</v>
      </c>
      <c r="H2596">
        <v>1</v>
      </c>
      <c r="J2596">
        <v>2</v>
      </c>
      <c r="K2596" t="s">
        <v>260</v>
      </c>
      <c r="M2596">
        <v>1</v>
      </c>
      <c r="N2596">
        <v>119</v>
      </c>
      <c r="O2596">
        <v>119</v>
      </c>
      <c r="P2596">
        <v>119</v>
      </c>
      <c r="Q2596">
        <v>0</v>
      </c>
      <c r="R2596">
        <v>0</v>
      </c>
      <c r="S2596" t="s">
        <v>8127</v>
      </c>
      <c r="T2596">
        <v>6710</v>
      </c>
      <c r="U2596" t="s">
        <v>327</v>
      </c>
      <c r="V2596" t="s">
        <v>327</v>
      </c>
      <c r="W2596" t="s">
        <v>481</v>
      </c>
      <c r="X2596">
        <v>2625</v>
      </c>
      <c r="Y2596" t="s">
        <v>244</v>
      </c>
      <c r="AA2596">
        <v>187</v>
      </c>
      <c r="AB2596" t="s">
        <v>8128</v>
      </c>
      <c r="AC2596" t="s">
        <v>8127</v>
      </c>
      <c r="AD2596">
        <v>5</v>
      </c>
      <c r="AE2596">
        <v>711140.76</v>
      </c>
      <c r="AF2596">
        <v>6171653.9000000004</v>
      </c>
    </row>
    <row r="2597" spans="1:32" x14ac:dyDescent="0.25">
      <c r="A2597" s="40">
        <v>2595</v>
      </c>
      <c r="B2597" t="s">
        <v>8129</v>
      </c>
      <c r="C2597">
        <v>120</v>
      </c>
      <c r="D2597">
        <v>1981</v>
      </c>
      <c r="E2597">
        <v>1993</v>
      </c>
      <c r="F2597">
        <v>4</v>
      </c>
      <c r="H2597">
        <v>1</v>
      </c>
      <c r="J2597">
        <v>2</v>
      </c>
      <c r="K2597" t="s">
        <v>260</v>
      </c>
      <c r="L2597">
        <v>4</v>
      </c>
      <c r="M2597">
        <v>1</v>
      </c>
      <c r="N2597">
        <v>129</v>
      </c>
      <c r="O2597">
        <v>129</v>
      </c>
      <c r="P2597">
        <v>129</v>
      </c>
      <c r="Q2597">
        <v>0</v>
      </c>
      <c r="R2597">
        <v>0</v>
      </c>
      <c r="S2597" t="s">
        <v>8130</v>
      </c>
      <c r="T2597">
        <v>8841</v>
      </c>
      <c r="U2597" t="s">
        <v>7779</v>
      </c>
      <c r="V2597" t="s">
        <v>7779</v>
      </c>
      <c r="W2597" t="s">
        <v>385</v>
      </c>
      <c r="X2597">
        <v>2665</v>
      </c>
      <c r="Y2597" t="s">
        <v>257</v>
      </c>
      <c r="AA2597">
        <v>187</v>
      </c>
      <c r="AB2597" t="s">
        <v>8131</v>
      </c>
      <c r="AC2597" t="s">
        <v>8130</v>
      </c>
      <c r="AD2597">
        <v>5</v>
      </c>
      <c r="AE2597">
        <v>713643.21</v>
      </c>
      <c r="AF2597">
        <v>6168633.2800000003</v>
      </c>
    </row>
    <row r="2598" spans="1:32" x14ac:dyDescent="0.25">
      <c r="A2598" s="40">
        <v>2596</v>
      </c>
      <c r="B2598" t="s">
        <v>8132</v>
      </c>
      <c r="C2598">
        <v>120</v>
      </c>
      <c r="D2598">
        <v>1961</v>
      </c>
      <c r="E2598">
        <v>0</v>
      </c>
      <c r="F2598">
        <v>5</v>
      </c>
      <c r="H2598">
        <v>1</v>
      </c>
      <c r="J2598">
        <v>2</v>
      </c>
      <c r="K2598" t="s">
        <v>260</v>
      </c>
      <c r="L2598">
        <v>2</v>
      </c>
      <c r="M2598">
        <v>1</v>
      </c>
      <c r="N2598">
        <v>99</v>
      </c>
      <c r="O2598">
        <v>99</v>
      </c>
      <c r="P2598">
        <v>99</v>
      </c>
      <c r="Q2598">
        <v>0</v>
      </c>
      <c r="R2598">
        <v>0</v>
      </c>
      <c r="S2598" t="s">
        <v>8133</v>
      </c>
      <c r="T2598">
        <v>1750</v>
      </c>
      <c r="U2598" t="s">
        <v>6098</v>
      </c>
      <c r="V2598" t="s">
        <v>6098</v>
      </c>
      <c r="W2598" t="s">
        <v>8134</v>
      </c>
      <c r="X2598">
        <v>2665</v>
      </c>
      <c r="Y2598" t="s">
        <v>257</v>
      </c>
      <c r="AA2598">
        <v>187</v>
      </c>
      <c r="AB2598" t="s">
        <v>8135</v>
      </c>
      <c r="AC2598" t="s">
        <v>8133</v>
      </c>
      <c r="AD2598">
        <v>5</v>
      </c>
      <c r="AE2598">
        <v>713598.22</v>
      </c>
      <c r="AF2598">
        <v>6168852.04</v>
      </c>
    </row>
    <row r="2599" spans="1:32" x14ac:dyDescent="0.25">
      <c r="A2599" s="40">
        <v>2597</v>
      </c>
      <c r="B2599" t="s">
        <v>8136</v>
      </c>
      <c r="C2599">
        <v>120</v>
      </c>
      <c r="D2599">
        <v>2000</v>
      </c>
      <c r="E2599">
        <v>0</v>
      </c>
      <c r="F2599">
        <v>4</v>
      </c>
      <c r="H2599">
        <v>1</v>
      </c>
      <c r="J2599">
        <v>1</v>
      </c>
      <c r="K2599" t="s">
        <v>240</v>
      </c>
      <c r="M2599">
        <v>1</v>
      </c>
      <c r="N2599">
        <v>154</v>
      </c>
      <c r="O2599">
        <v>154</v>
      </c>
      <c r="P2599">
        <v>154</v>
      </c>
      <c r="Q2599">
        <v>0</v>
      </c>
      <c r="R2599">
        <v>0</v>
      </c>
      <c r="S2599" t="s">
        <v>8137</v>
      </c>
      <c r="T2599">
        <v>5600</v>
      </c>
      <c r="U2599" t="s">
        <v>6764</v>
      </c>
      <c r="V2599" t="s">
        <v>6764</v>
      </c>
      <c r="W2599" t="s">
        <v>393</v>
      </c>
      <c r="X2599">
        <v>2625</v>
      </c>
      <c r="Y2599" t="s">
        <v>244</v>
      </c>
      <c r="AA2599">
        <v>187</v>
      </c>
      <c r="AB2599" t="s">
        <v>8138</v>
      </c>
      <c r="AC2599" t="s">
        <v>8137</v>
      </c>
      <c r="AD2599">
        <v>5</v>
      </c>
      <c r="AE2599">
        <v>712116.18</v>
      </c>
      <c r="AF2599">
        <v>6172074.2400000002</v>
      </c>
    </row>
    <row r="2600" spans="1:32" x14ac:dyDescent="0.25">
      <c r="A2600" s="40">
        <v>2598</v>
      </c>
      <c r="B2600" t="s">
        <v>8139</v>
      </c>
      <c r="C2600">
        <v>120</v>
      </c>
      <c r="D2600">
        <v>1969</v>
      </c>
      <c r="E2600">
        <v>0</v>
      </c>
      <c r="F2600">
        <v>3</v>
      </c>
      <c r="H2600">
        <v>1</v>
      </c>
      <c r="J2600">
        <v>2</v>
      </c>
      <c r="K2600" t="s">
        <v>260</v>
      </c>
      <c r="M2600">
        <v>1</v>
      </c>
      <c r="N2600">
        <v>129</v>
      </c>
      <c r="O2600">
        <v>129</v>
      </c>
      <c r="P2600">
        <v>129</v>
      </c>
      <c r="Q2600">
        <v>0</v>
      </c>
      <c r="R2600">
        <v>0</v>
      </c>
      <c r="S2600" t="s">
        <v>8140</v>
      </c>
      <c r="T2600">
        <v>6178</v>
      </c>
      <c r="U2600" t="s">
        <v>2647</v>
      </c>
      <c r="V2600" t="s">
        <v>2647</v>
      </c>
      <c r="W2600" t="s">
        <v>1677</v>
      </c>
      <c r="X2600">
        <v>2625</v>
      </c>
      <c r="Y2600" t="s">
        <v>244</v>
      </c>
      <c r="AA2600">
        <v>187</v>
      </c>
      <c r="AB2600" t="s">
        <v>8141</v>
      </c>
      <c r="AC2600" t="s">
        <v>8140</v>
      </c>
      <c r="AD2600">
        <v>5</v>
      </c>
      <c r="AE2600">
        <v>711521.17</v>
      </c>
      <c r="AF2600">
        <v>6172118.7999999998</v>
      </c>
    </row>
    <row r="2601" spans="1:32" x14ac:dyDescent="0.25">
      <c r="A2601" s="40">
        <v>2599</v>
      </c>
      <c r="B2601" t="s">
        <v>8142</v>
      </c>
      <c r="C2601">
        <v>120</v>
      </c>
      <c r="D2601">
        <v>1984</v>
      </c>
      <c r="E2601">
        <v>0</v>
      </c>
      <c r="F2601">
        <v>4</v>
      </c>
      <c r="H2601">
        <v>1</v>
      </c>
      <c r="J2601">
        <v>7</v>
      </c>
      <c r="K2601" t="s">
        <v>253</v>
      </c>
      <c r="L2601">
        <v>2</v>
      </c>
      <c r="M2601">
        <v>1</v>
      </c>
      <c r="N2601">
        <v>125</v>
      </c>
      <c r="O2601">
        <v>125</v>
      </c>
      <c r="P2601">
        <v>125</v>
      </c>
      <c r="Q2601">
        <v>0</v>
      </c>
      <c r="R2601">
        <v>0</v>
      </c>
      <c r="S2601" t="s">
        <v>8143</v>
      </c>
      <c r="T2601">
        <v>8800</v>
      </c>
      <c r="U2601" t="s">
        <v>6455</v>
      </c>
      <c r="V2601" t="s">
        <v>6455</v>
      </c>
      <c r="W2601" t="s">
        <v>299</v>
      </c>
      <c r="X2601">
        <v>2665</v>
      </c>
      <c r="Y2601" t="s">
        <v>257</v>
      </c>
      <c r="AA2601">
        <v>187</v>
      </c>
      <c r="AB2601" t="s">
        <v>8144</v>
      </c>
      <c r="AC2601" t="s">
        <v>8143</v>
      </c>
      <c r="AD2601">
        <v>5</v>
      </c>
      <c r="AE2601">
        <v>713196.04</v>
      </c>
      <c r="AF2601">
        <v>6168454.6299999999</v>
      </c>
    </row>
    <row r="2602" spans="1:32" x14ac:dyDescent="0.25">
      <c r="A2602" s="40">
        <v>2600</v>
      </c>
      <c r="B2602" t="s">
        <v>8145</v>
      </c>
      <c r="C2602">
        <v>130</v>
      </c>
      <c r="D2602">
        <v>1975</v>
      </c>
      <c r="E2602">
        <v>0</v>
      </c>
      <c r="F2602">
        <v>3</v>
      </c>
      <c r="H2602">
        <v>1</v>
      </c>
      <c r="J2602">
        <v>7</v>
      </c>
      <c r="K2602" t="s">
        <v>253</v>
      </c>
      <c r="L2602">
        <v>2</v>
      </c>
      <c r="M2602">
        <v>1</v>
      </c>
      <c r="N2602">
        <v>92</v>
      </c>
      <c r="O2602">
        <v>92</v>
      </c>
      <c r="P2602">
        <v>159</v>
      </c>
      <c r="Q2602">
        <v>0</v>
      </c>
      <c r="R2602">
        <v>0</v>
      </c>
      <c r="S2602" t="s">
        <v>8146</v>
      </c>
      <c r="T2602">
        <v>639</v>
      </c>
      <c r="U2602" t="s">
        <v>6935</v>
      </c>
      <c r="V2602" t="s">
        <v>6935</v>
      </c>
      <c r="W2602" t="s">
        <v>393</v>
      </c>
      <c r="X2602">
        <v>2665</v>
      </c>
      <c r="Y2602" t="s">
        <v>257</v>
      </c>
      <c r="AA2602">
        <v>187</v>
      </c>
      <c r="AB2602" t="s">
        <v>8147</v>
      </c>
      <c r="AC2602" t="s">
        <v>8146</v>
      </c>
      <c r="AD2602">
        <v>5</v>
      </c>
      <c r="AE2602">
        <v>712872.28</v>
      </c>
      <c r="AF2602">
        <v>6169124.3399999999</v>
      </c>
    </row>
    <row r="2603" spans="1:32" x14ac:dyDescent="0.25">
      <c r="A2603" s="40">
        <v>2601</v>
      </c>
      <c r="B2603" t="s">
        <v>8148</v>
      </c>
      <c r="C2603">
        <v>130</v>
      </c>
      <c r="D2603">
        <v>1976</v>
      </c>
      <c r="E2603">
        <v>0</v>
      </c>
      <c r="F2603">
        <v>1</v>
      </c>
      <c r="H2603">
        <v>5</v>
      </c>
      <c r="J2603">
        <v>1</v>
      </c>
      <c r="K2603" t="s">
        <v>240</v>
      </c>
      <c r="L2603">
        <v>0</v>
      </c>
      <c r="M2603">
        <v>1</v>
      </c>
      <c r="N2603">
        <v>75</v>
      </c>
      <c r="O2603">
        <v>75</v>
      </c>
      <c r="P2603">
        <v>125</v>
      </c>
      <c r="Q2603">
        <v>0</v>
      </c>
      <c r="R2603">
        <v>0</v>
      </c>
      <c r="S2603" t="s">
        <v>8149</v>
      </c>
      <c r="T2603">
        <v>2556</v>
      </c>
      <c r="U2603" t="s">
        <v>317</v>
      </c>
      <c r="V2603" t="s">
        <v>317</v>
      </c>
      <c r="W2603" t="s">
        <v>360</v>
      </c>
      <c r="X2603">
        <v>2625</v>
      </c>
      <c r="Y2603" t="s">
        <v>244</v>
      </c>
      <c r="AA2603">
        <v>187</v>
      </c>
      <c r="AB2603" t="s">
        <v>8150</v>
      </c>
      <c r="AC2603" t="s">
        <v>8149</v>
      </c>
      <c r="AD2603">
        <v>5</v>
      </c>
      <c r="AE2603">
        <v>711813.85</v>
      </c>
      <c r="AF2603">
        <v>6172442.1699999999</v>
      </c>
    </row>
    <row r="2604" spans="1:32" x14ac:dyDescent="0.25">
      <c r="A2604" s="40">
        <v>2602</v>
      </c>
      <c r="B2604" t="s">
        <v>8151</v>
      </c>
      <c r="C2604">
        <v>120</v>
      </c>
      <c r="D2604">
        <v>1967</v>
      </c>
      <c r="E2604">
        <v>0</v>
      </c>
      <c r="F2604">
        <v>3</v>
      </c>
      <c r="H2604">
        <v>1</v>
      </c>
      <c r="J2604">
        <v>2</v>
      </c>
      <c r="K2604" t="s">
        <v>260</v>
      </c>
      <c r="L2604">
        <v>2</v>
      </c>
      <c r="M2604">
        <v>1</v>
      </c>
      <c r="N2604">
        <v>147</v>
      </c>
      <c r="O2604">
        <v>147</v>
      </c>
      <c r="P2604">
        <v>147</v>
      </c>
      <c r="Q2604">
        <v>0</v>
      </c>
      <c r="R2604">
        <v>0</v>
      </c>
      <c r="S2604" t="s">
        <v>8152</v>
      </c>
      <c r="T2604">
        <v>3195</v>
      </c>
      <c r="U2604" t="s">
        <v>7757</v>
      </c>
      <c r="V2604" t="s">
        <v>7757</v>
      </c>
      <c r="W2604" t="s">
        <v>441</v>
      </c>
      <c r="X2604">
        <v>2665</v>
      </c>
      <c r="Y2604" t="s">
        <v>257</v>
      </c>
      <c r="AA2604">
        <v>187</v>
      </c>
      <c r="AB2604" t="s">
        <v>8153</v>
      </c>
      <c r="AC2604" t="s">
        <v>8152</v>
      </c>
      <c r="AD2604">
        <v>5</v>
      </c>
      <c r="AE2604">
        <v>713859.77</v>
      </c>
      <c r="AF2604">
        <v>6168961.4699999997</v>
      </c>
    </row>
    <row r="2605" spans="1:32" x14ac:dyDescent="0.25">
      <c r="A2605" s="40">
        <v>2603</v>
      </c>
      <c r="B2605" t="s">
        <v>8154</v>
      </c>
      <c r="C2605">
        <v>120</v>
      </c>
      <c r="D2605">
        <v>1931</v>
      </c>
      <c r="E2605">
        <v>1983</v>
      </c>
      <c r="F2605">
        <v>3</v>
      </c>
      <c r="H2605">
        <v>1</v>
      </c>
      <c r="J2605">
        <v>2</v>
      </c>
      <c r="K2605" t="s">
        <v>247</v>
      </c>
      <c r="L2605">
        <v>2</v>
      </c>
      <c r="M2605">
        <v>1</v>
      </c>
      <c r="N2605">
        <v>120</v>
      </c>
      <c r="O2605">
        <v>120</v>
      </c>
      <c r="P2605">
        <v>169</v>
      </c>
      <c r="Q2605">
        <v>0</v>
      </c>
      <c r="R2605">
        <v>0</v>
      </c>
      <c r="S2605" t="s">
        <v>8155</v>
      </c>
      <c r="T2605">
        <v>5006</v>
      </c>
      <c r="U2605" t="s">
        <v>6871</v>
      </c>
      <c r="V2605" t="s">
        <v>6871</v>
      </c>
      <c r="W2605" t="s">
        <v>721</v>
      </c>
      <c r="X2605">
        <v>2665</v>
      </c>
      <c r="Y2605" t="s">
        <v>257</v>
      </c>
      <c r="AA2605">
        <v>187</v>
      </c>
      <c r="AB2605" t="s">
        <v>8156</v>
      </c>
      <c r="AC2605" t="s">
        <v>8155</v>
      </c>
      <c r="AD2605">
        <v>5</v>
      </c>
      <c r="AE2605">
        <v>713975.91</v>
      </c>
      <c r="AF2605">
        <v>6168701.6900000004</v>
      </c>
    </row>
    <row r="2606" spans="1:32" x14ac:dyDescent="0.25">
      <c r="A2606" s="40">
        <v>2604</v>
      </c>
      <c r="B2606" t="s">
        <v>8157</v>
      </c>
      <c r="C2606">
        <v>120</v>
      </c>
      <c r="D2606">
        <v>1972</v>
      </c>
      <c r="E2606">
        <v>0</v>
      </c>
      <c r="F2606">
        <v>10</v>
      </c>
      <c r="H2606">
        <v>1</v>
      </c>
      <c r="J2606">
        <v>2</v>
      </c>
      <c r="K2606" t="s">
        <v>260</v>
      </c>
      <c r="M2606">
        <v>1</v>
      </c>
      <c r="N2606">
        <v>141</v>
      </c>
      <c r="O2606">
        <v>141</v>
      </c>
      <c r="P2606">
        <v>119</v>
      </c>
      <c r="Q2606">
        <v>0</v>
      </c>
      <c r="R2606">
        <v>0</v>
      </c>
      <c r="S2606" t="s">
        <v>8158</v>
      </c>
      <c r="T2606">
        <v>6710</v>
      </c>
      <c r="U2606" t="s">
        <v>327</v>
      </c>
      <c r="V2606" t="s">
        <v>327</v>
      </c>
      <c r="W2606" t="s">
        <v>714</v>
      </c>
      <c r="X2606">
        <v>2625</v>
      </c>
      <c r="Y2606" t="s">
        <v>244</v>
      </c>
      <c r="AA2606">
        <v>187</v>
      </c>
      <c r="AB2606" t="s">
        <v>8159</v>
      </c>
      <c r="AC2606" t="s">
        <v>8158</v>
      </c>
      <c r="AD2606">
        <v>5</v>
      </c>
      <c r="AE2606">
        <v>711068.81</v>
      </c>
      <c r="AF2606">
        <v>6171625.8200000003</v>
      </c>
    </row>
    <row r="2607" spans="1:32" x14ac:dyDescent="0.25">
      <c r="A2607" s="40">
        <v>2605</v>
      </c>
      <c r="B2607" t="s">
        <v>8160</v>
      </c>
      <c r="C2607">
        <v>120</v>
      </c>
      <c r="D2607">
        <v>1978</v>
      </c>
      <c r="E2607">
        <v>0</v>
      </c>
      <c r="F2607">
        <v>3</v>
      </c>
      <c r="H2607">
        <v>1</v>
      </c>
      <c r="J2607">
        <v>2</v>
      </c>
      <c r="K2607" t="s">
        <v>260</v>
      </c>
      <c r="M2607">
        <v>1</v>
      </c>
      <c r="N2607">
        <v>137</v>
      </c>
      <c r="O2607">
        <v>137</v>
      </c>
      <c r="P2607">
        <v>137</v>
      </c>
      <c r="Q2607">
        <v>0</v>
      </c>
      <c r="R2607">
        <v>0</v>
      </c>
      <c r="S2607" t="s">
        <v>8161</v>
      </c>
      <c r="T2607">
        <v>8841</v>
      </c>
      <c r="U2607" t="s">
        <v>7779</v>
      </c>
      <c r="V2607" t="s">
        <v>7779</v>
      </c>
      <c r="W2607" t="s">
        <v>480</v>
      </c>
      <c r="X2607">
        <v>2665</v>
      </c>
      <c r="Y2607" t="s">
        <v>257</v>
      </c>
      <c r="AA2607">
        <v>187</v>
      </c>
      <c r="AB2607" t="s">
        <v>8162</v>
      </c>
      <c r="AC2607" t="s">
        <v>8161</v>
      </c>
      <c r="AD2607">
        <v>5</v>
      </c>
      <c r="AE2607">
        <v>713653.01</v>
      </c>
      <c r="AF2607">
        <v>6168705.29</v>
      </c>
    </row>
    <row r="2608" spans="1:32" x14ac:dyDescent="0.25">
      <c r="A2608" s="40">
        <v>2606</v>
      </c>
      <c r="B2608" t="s">
        <v>8163</v>
      </c>
      <c r="C2608">
        <v>130</v>
      </c>
      <c r="D2608">
        <v>1979</v>
      </c>
      <c r="E2608">
        <v>0</v>
      </c>
      <c r="F2608">
        <v>4</v>
      </c>
      <c r="H2608">
        <v>1</v>
      </c>
      <c r="J2608">
        <v>1</v>
      </c>
      <c r="K2608" t="s">
        <v>240</v>
      </c>
      <c r="M2608">
        <v>1</v>
      </c>
      <c r="N2608">
        <v>63</v>
      </c>
      <c r="O2608">
        <v>63</v>
      </c>
      <c r="P2608">
        <v>112</v>
      </c>
      <c r="Q2608">
        <v>0</v>
      </c>
      <c r="R2608">
        <v>0</v>
      </c>
      <c r="S2608" t="s">
        <v>8164</v>
      </c>
      <c r="T2608">
        <v>7575</v>
      </c>
      <c r="U2608" t="s">
        <v>7863</v>
      </c>
      <c r="V2608" t="s">
        <v>7863</v>
      </c>
      <c r="W2608" t="s">
        <v>281</v>
      </c>
      <c r="X2608">
        <v>2665</v>
      </c>
      <c r="Y2608" t="s">
        <v>257</v>
      </c>
      <c r="AA2608">
        <v>187</v>
      </c>
      <c r="AB2608" t="s">
        <v>8165</v>
      </c>
      <c r="AC2608" t="s">
        <v>8164</v>
      </c>
      <c r="AD2608">
        <v>5</v>
      </c>
      <c r="AE2608">
        <v>713663.28</v>
      </c>
      <c r="AF2608">
        <v>6169718.9800000004</v>
      </c>
    </row>
    <row r="2609" spans="1:32" x14ac:dyDescent="0.25">
      <c r="A2609" s="40">
        <v>2607</v>
      </c>
      <c r="B2609" t="s">
        <v>8166</v>
      </c>
      <c r="C2609">
        <v>120</v>
      </c>
      <c r="D2609">
        <v>1970</v>
      </c>
      <c r="E2609">
        <v>0</v>
      </c>
      <c r="F2609">
        <v>90</v>
      </c>
      <c r="H2609">
        <v>1</v>
      </c>
      <c r="J2609">
        <v>2</v>
      </c>
      <c r="K2609" t="s">
        <v>260</v>
      </c>
      <c r="M2609">
        <v>1</v>
      </c>
      <c r="N2609">
        <v>161</v>
      </c>
      <c r="O2609">
        <v>161</v>
      </c>
      <c r="P2609">
        <v>161</v>
      </c>
      <c r="Q2609">
        <v>0</v>
      </c>
      <c r="R2609">
        <v>0</v>
      </c>
      <c r="S2609" t="s">
        <v>8167</v>
      </c>
      <c r="T2609">
        <v>7882</v>
      </c>
      <c r="U2609" t="s">
        <v>372</v>
      </c>
      <c r="V2609" t="s">
        <v>372</v>
      </c>
      <c r="W2609" t="s">
        <v>580</v>
      </c>
      <c r="X2609">
        <v>2625</v>
      </c>
      <c r="Y2609" t="s">
        <v>244</v>
      </c>
      <c r="AA2609">
        <v>187</v>
      </c>
      <c r="AB2609" t="s">
        <v>8168</v>
      </c>
      <c r="AC2609" t="s">
        <v>8167</v>
      </c>
      <c r="AD2609">
        <v>5</v>
      </c>
      <c r="AE2609">
        <v>711879.57</v>
      </c>
      <c r="AF2609">
        <v>6172025.7999999998</v>
      </c>
    </row>
    <row r="2610" spans="1:32" x14ac:dyDescent="0.25">
      <c r="A2610" s="40">
        <v>2608</v>
      </c>
      <c r="B2610" t="s">
        <v>8169</v>
      </c>
      <c r="C2610">
        <v>130</v>
      </c>
      <c r="D2610">
        <v>1978</v>
      </c>
      <c r="E2610">
        <v>0</v>
      </c>
      <c r="F2610">
        <v>4</v>
      </c>
      <c r="H2610">
        <v>1</v>
      </c>
      <c r="J2610">
        <v>1</v>
      </c>
      <c r="K2610" t="s">
        <v>240</v>
      </c>
      <c r="M2610">
        <v>1</v>
      </c>
      <c r="N2610">
        <v>61</v>
      </c>
      <c r="O2610">
        <v>61</v>
      </c>
      <c r="P2610">
        <v>109</v>
      </c>
      <c r="Q2610">
        <v>0</v>
      </c>
      <c r="R2610">
        <v>0</v>
      </c>
      <c r="S2610" t="s">
        <v>8170</v>
      </c>
      <c r="T2610">
        <v>9800</v>
      </c>
      <c r="U2610" t="s">
        <v>8171</v>
      </c>
      <c r="V2610" t="s">
        <v>8171</v>
      </c>
      <c r="W2610" t="s">
        <v>308</v>
      </c>
      <c r="X2610">
        <v>2665</v>
      </c>
      <c r="Y2610" t="s">
        <v>257</v>
      </c>
      <c r="AA2610">
        <v>187</v>
      </c>
      <c r="AB2610" t="s">
        <v>8172</v>
      </c>
      <c r="AC2610" t="s">
        <v>8170</v>
      </c>
      <c r="AD2610">
        <v>5</v>
      </c>
      <c r="AE2610">
        <v>713631.24</v>
      </c>
      <c r="AF2610">
        <v>6169823.96</v>
      </c>
    </row>
    <row r="2611" spans="1:32" x14ac:dyDescent="0.25">
      <c r="A2611" s="40">
        <v>2609</v>
      </c>
      <c r="B2611" t="s">
        <v>8173</v>
      </c>
      <c r="C2611">
        <v>120</v>
      </c>
      <c r="D2611">
        <v>1982</v>
      </c>
      <c r="E2611">
        <v>0</v>
      </c>
      <c r="F2611">
        <v>4</v>
      </c>
      <c r="H2611">
        <v>1</v>
      </c>
      <c r="J2611">
        <v>7</v>
      </c>
      <c r="K2611" t="s">
        <v>253</v>
      </c>
      <c r="M2611">
        <v>1</v>
      </c>
      <c r="N2611">
        <v>118</v>
      </c>
      <c r="O2611">
        <v>118</v>
      </c>
      <c r="P2611">
        <v>118</v>
      </c>
      <c r="Q2611">
        <v>0</v>
      </c>
      <c r="R2611">
        <v>0</v>
      </c>
      <c r="S2611" t="s">
        <v>8174</v>
      </c>
      <c r="T2611">
        <v>3941</v>
      </c>
      <c r="U2611" t="s">
        <v>6445</v>
      </c>
      <c r="V2611" t="s">
        <v>6445</v>
      </c>
      <c r="W2611" t="s">
        <v>393</v>
      </c>
      <c r="X2611">
        <v>2665</v>
      </c>
      <c r="Y2611" t="s">
        <v>257</v>
      </c>
      <c r="AA2611">
        <v>187</v>
      </c>
      <c r="AB2611" t="s">
        <v>8175</v>
      </c>
      <c r="AC2611" t="s">
        <v>8174</v>
      </c>
      <c r="AD2611">
        <v>5</v>
      </c>
      <c r="AE2611">
        <v>712986</v>
      </c>
      <c r="AF2611">
        <v>6169028.4699999997</v>
      </c>
    </row>
    <row r="2612" spans="1:32" x14ac:dyDescent="0.25">
      <c r="A2612" s="40">
        <v>2610</v>
      </c>
      <c r="B2612" t="s">
        <v>8176</v>
      </c>
      <c r="C2612">
        <v>120</v>
      </c>
      <c r="D2612">
        <v>1970</v>
      </c>
      <c r="E2612">
        <v>0</v>
      </c>
      <c r="F2612">
        <v>4</v>
      </c>
      <c r="H2612">
        <v>1</v>
      </c>
      <c r="J2612">
        <v>2</v>
      </c>
      <c r="K2612" t="s">
        <v>247</v>
      </c>
      <c r="M2612">
        <v>1</v>
      </c>
      <c r="N2612">
        <v>143</v>
      </c>
      <c r="O2612">
        <v>143</v>
      </c>
      <c r="P2612">
        <v>143</v>
      </c>
      <c r="Q2612">
        <v>0</v>
      </c>
      <c r="R2612">
        <v>0</v>
      </c>
      <c r="S2612" t="s">
        <v>8177</v>
      </c>
      <c r="T2612">
        <v>6178</v>
      </c>
      <c r="U2612" t="s">
        <v>2647</v>
      </c>
      <c r="V2612" t="s">
        <v>2647</v>
      </c>
      <c r="W2612" t="s">
        <v>1618</v>
      </c>
      <c r="X2612">
        <v>2625</v>
      </c>
      <c r="Y2612" t="s">
        <v>244</v>
      </c>
      <c r="AA2612">
        <v>187</v>
      </c>
      <c r="AB2612" t="s">
        <v>8178</v>
      </c>
      <c r="AC2612" t="s">
        <v>8177</v>
      </c>
      <c r="AD2612">
        <v>5</v>
      </c>
      <c r="AE2612">
        <v>711727.23</v>
      </c>
      <c r="AF2612">
        <v>6171848.5899999999</v>
      </c>
    </row>
    <row r="2613" spans="1:32" x14ac:dyDescent="0.25">
      <c r="A2613" s="40">
        <v>2611</v>
      </c>
      <c r="B2613" t="s">
        <v>8179</v>
      </c>
      <c r="C2613">
        <v>120</v>
      </c>
      <c r="D2613">
        <v>1970</v>
      </c>
      <c r="E2613">
        <v>0</v>
      </c>
      <c r="F2613">
        <v>4</v>
      </c>
      <c r="H2613">
        <v>1</v>
      </c>
      <c r="J2613">
        <v>2</v>
      </c>
      <c r="K2613" t="s">
        <v>260</v>
      </c>
      <c r="M2613">
        <v>1</v>
      </c>
      <c r="N2613">
        <v>143</v>
      </c>
      <c r="O2613">
        <v>143</v>
      </c>
      <c r="P2613">
        <v>143</v>
      </c>
      <c r="Q2613">
        <v>0</v>
      </c>
      <c r="R2613">
        <v>0</v>
      </c>
      <c r="S2613" t="s">
        <v>8180</v>
      </c>
      <c r="T2613">
        <v>7882</v>
      </c>
      <c r="U2613" t="s">
        <v>372</v>
      </c>
      <c r="V2613" t="s">
        <v>372</v>
      </c>
      <c r="W2613" t="s">
        <v>1673</v>
      </c>
      <c r="X2613">
        <v>2625</v>
      </c>
      <c r="Y2613" t="s">
        <v>244</v>
      </c>
      <c r="AA2613">
        <v>187</v>
      </c>
      <c r="AB2613" t="s">
        <v>8181</v>
      </c>
      <c r="AC2613" t="s">
        <v>8180</v>
      </c>
      <c r="AD2613">
        <v>5</v>
      </c>
      <c r="AE2613">
        <v>711788</v>
      </c>
      <c r="AF2613">
        <v>6171884.9199999999</v>
      </c>
    </row>
    <row r="2614" spans="1:32" x14ac:dyDescent="0.25">
      <c r="A2614" s="40">
        <v>2612</v>
      </c>
      <c r="B2614" t="s">
        <v>8182</v>
      </c>
      <c r="C2614">
        <v>120</v>
      </c>
      <c r="D2614">
        <v>2015</v>
      </c>
      <c r="E2614">
        <v>0</v>
      </c>
      <c r="F2614">
        <v>4</v>
      </c>
      <c r="H2614">
        <v>1</v>
      </c>
      <c r="J2614">
        <v>2</v>
      </c>
      <c r="K2614" t="s">
        <v>721</v>
      </c>
      <c r="L2614">
        <v>90</v>
      </c>
      <c r="M2614">
        <v>1</v>
      </c>
      <c r="N2614">
        <v>244</v>
      </c>
      <c r="O2614">
        <v>244</v>
      </c>
      <c r="P2614">
        <v>193</v>
      </c>
      <c r="Q2614">
        <v>0</v>
      </c>
      <c r="R2614">
        <v>0</v>
      </c>
      <c r="S2614" t="s">
        <v>8183</v>
      </c>
      <c r="T2614">
        <v>639</v>
      </c>
      <c r="U2614" t="s">
        <v>6935</v>
      </c>
      <c r="V2614" t="s">
        <v>6935</v>
      </c>
      <c r="W2614" t="s">
        <v>721</v>
      </c>
      <c r="X2614">
        <v>2665</v>
      </c>
      <c r="Y2614" t="s">
        <v>257</v>
      </c>
      <c r="AA2614">
        <v>187</v>
      </c>
      <c r="AB2614" t="s">
        <v>8184</v>
      </c>
      <c r="AC2614" t="s">
        <v>8183</v>
      </c>
      <c r="AD2614">
        <v>5</v>
      </c>
      <c r="AE2614">
        <v>712864.56</v>
      </c>
      <c r="AF2614">
        <v>6169191.5300000003</v>
      </c>
    </row>
    <row r="2615" spans="1:32" x14ac:dyDescent="0.25">
      <c r="A2615" s="40">
        <v>2613</v>
      </c>
      <c r="B2615" t="s">
        <v>8185</v>
      </c>
      <c r="C2615">
        <v>130</v>
      </c>
      <c r="D2615">
        <v>2002</v>
      </c>
      <c r="E2615">
        <v>0</v>
      </c>
      <c r="F2615">
        <v>4</v>
      </c>
      <c r="H2615">
        <v>1</v>
      </c>
      <c r="J2615">
        <v>2</v>
      </c>
      <c r="K2615" t="s">
        <v>260</v>
      </c>
      <c r="L2615">
        <v>90</v>
      </c>
      <c r="M2615">
        <v>1</v>
      </c>
      <c r="N2615">
        <v>50</v>
      </c>
      <c r="O2615">
        <v>50</v>
      </c>
      <c r="P2615">
        <v>100</v>
      </c>
      <c r="Q2615">
        <v>0</v>
      </c>
      <c r="R2615">
        <v>0</v>
      </c>
      <c r="S2615" t="s">
        <v>8186</v>
      </c>
      <c r="T2615">
        <v>1171</v>
      </c>
      <c r="U2615" t="s">
        <v>6203</v>
      </c>
      <c r="V2615" t="s">
        <v>6203</v>
      </c>
      <c r="W2615" t="s">
        <v>341</v>
      </c>
      <c r="X2615">
        <v>2665</v>
      </c>
      <c r="Y2615" t="s">
        <v>257</v>
      </c>
      <c r="AA2615">
        <v>187</v>
      </c>
      <c r="AB2615" t="s">
        <v>8187</v>
      </c>
      <c r="AC2615" t="s">
        <v>8186</v>
      </c>
      <c r="AD2615">
        <v>5</v>
      </c>
      <c r="AE2615">
        <v>712617.23</v>
      </c>
      <c r="AF2615">
        <v>6169741.6699999999</v>
      </c>
    </row>
    <row r="2616" spans="1:32" x14ac:dyDescent="0.25">
      <c r="A2616" s="40">
        <v>2614</v>
      </c>
      <c r="B2616" t="s">
        <v>8188</v>
      </c>
      <c r="C2616">
        <v>130</v>
      </c>
      <c r="D2616">
        <v>1975</v>
      </c>
      <c r="E2616">
        <v>0</v>
      </c>
      <c r="F2616">
        <v>3</v>
      </c>
      <c r="H2616">
        <v>1</v>
      </c>
      <c r="J2616">
        <v>2</v>
      </c>
      <c r="K2616" t="s">
        <v>260</v>
      </c>
      <c r="L2616">
        <v>2</v>
      </c>
      <c r="M2616">
        <v>1</v>
      </c>
      <c r="N2616">
        <v>92</v>
      </c>
      <c r="O2616">
        <v>92</v>
      </c>
      <c r="P2616">
        <v>159</v>
      </c>
      <c r="Q2616">
        <v>0</v>
      </c>
      <c r="R2616">
        <v>0</v>
      </c>
      <c r="S2616" t="s">
        <v>8189</v>
      </c>
      <c r="T2616">
        <v>639</v>
      </c>
      <c r="U2616" t="s">
        <v>6935</v>
      </c>
      <c r="V2616" t="s">
        <v>6935</v>
      </c>
      <c r="W2616" t="s">
        <v>268</v>
      </c>
      <c r="X2616">
        <v>2665</v>
      </c>
      <c r="Y2616" t="s">
        <v>257</v>
      </c>
      <c r="AA2616">
        <v>187</v>
      </c>
      <c r="AB2616" t="s">
        <v>8190</v>
      </c>
      <c r="AC2616" t="s">
        <v>8189</v>
      </c>
      <c r="AD2616">
        <v>5</v>
      </c>
      <c r="AE2616">
        <v>712870.37</v>
      </c>
      <c r="AF2616">
        <v>6169116.3399999999</v>
      </c>
    </row>
    <row r="2617" spans="1:32" x14ac:dyDescent="0.25">
      <c r="A2617" s="40">
        <v>2615</v>
      </c>
      <c r="B2617" t="s">
        <v>8191</v>
      </c>
      <c r="C2617">
        <v>120</v>
      </c>
      <c r="D2617">
        <v>1970</v>
      </c>
      <c r="E2617">
        <v>1982</v>
      </c>
      <c r="F2617">
        <v>3</v>
      </c>
      <c r="H2617">
        <v>1</v>
      </c>
      <c r="J2617">
        <v>5</v>
      </c>
      <c r="K2617" t="s">
        <v>253</v>
      </c>
      <c r="L2617">
        <v>1</v>
      </c>
      <c r="M2617">
        <v>1</v>
      </c>
      <c r="N2617">
        <v>175</v>
      </c>
      <c r="O2617">
        <v>175</v>
      </c>
      <c r="P2617">
        <v>175</v>
      </c>
      <c r="Q2617">
        <v>0</v>
      </c>
      <c r="R2617">
        <v>0</v>
      </c>
      <c r="S2617" t="s">
        <v>8192</v>
      </c>
      <c r="T2617">
        <v>7882</v>
      </c>
      <c r="U2617" t="s">
        <v>372</v>
      </c>
      <c r="V2617" t="s">
        <v>372</v>
      </c>
      <c r="W2617" t="s">
        <v>1934</v>
      </c>
      <c r="X2617">
        <v>2625</v>
      </c>
      <c r="Y2617" t="s">
        <v>244</v>
      </c>
      <c r="AA2617">
        <v>187</v>
      </c>
      <c r="AB2617" t="s">
        <v>8193</v>
      </c>
      <c r="AC2617" t="s">
        <v>8192</v>
      </c>
      <c r="AD2617">
        <v>5</v>
      </c>
      <c r="AE2617">
        <v>711887.88</v>
      </c>
      <c r="AF2617">
        <v>6171955.9699999997</v>
      </c>
    </row>
    <row r="2618" spans="1:32" x14ac:dyDescent="0.25">
      <c r="A2618" s="40">
        <v>2616</v>
      </c>
      <c r="B2618" t="s">
        <v>8194</v>
      </c>
      <c r="C2618">
        <v>120</v>
      </c>
      <c r="D2618">
        <v>1974</v>
      </c>
      <c r="E2618">
        <v>0</v>
      </c>
      <c r="F2618">
        <v>3</v>
      </c>
      <c r="H2618">
        <v>1</v>
      </c>
      <c r="J2618">
        <v>2</v>
      </c>
      <c r="K2618" t="s">
        <v>260</v>
      </c>
      <c r="M2618">
        <v>1</v>
      </c>
      <c r="N2618">
        <v>109</v>
      </c>
      <c r="O2618">
        <v>109</v>
      </c>
      <c r="P2618">
        <v>109</v>
      </c>
      <c r="Q2618">
        <v>0</v>
      </c>
      <c r="R2618">
        <v>0</v>
      </c>
      <c r="S2618" t="s">
        <v>8195</v>
      </c>
      <c r="T2618">
        <v>6710</v>
      </c>
      <c r="U2618" t="s">
        <v>327</v>
      </c>
      <c r="V2618" t="s">
        <v>327</v>
      </c>
      <c r="W2618" t="s">
        <v>565</v>
      </c>
      <c r="X2618">
        <v>2625</v>
      </c>
      <c r="Y2618" t="s">
        <v>244</v>
      </c>
      <c r="AA2618">
        <v>187</v>
      </c>
      <c r="AB2618" t="s">
        <v>8196</v>
      </c>
      <c r="AC2618" t="s">
        <v>8195</v>
      </c>
      <c r="AD2618">
        <v>5</v>
      </c>
      <c r="AE2618">
        <v>710973.85</v>
      </c>
      <c r="AF2618">
        <v>6171539.2699999996</v>
      </c>
    </row>
    <row r="2619" spans="1:32" x14ac:dyDescent="0.25">
      <c r="A2619" s="40">
        <v>2617</v>
      </c>
      <c r="B2619" t="s">
        <v>8197</v>
      </c>
      <c r="C2619">
        <v>120</v>
      </c>
      <c r="D2619">
        <v>1972</v>
      </c>
      <c r="E2619">
        <v>0</v>
      </c>
      <c r="F2619">
        <v>3</v>
      </c>
      <c r="H2619">
        <v>1</v>
      </c>
      <c r="J2619">
        <v>2</v>
      </c>
      <c r="K2619" t="s">
        <v>247</v>
      </c>
      <c r="M2619">
        <v>1</v>
      </c>
      <c r="N2619">
        <v>148</v>
      </c>
      <c r="O2619">
        <v>148</v>
      </c>
      <c r="P2619">
        <v>148</v>
      </c>
      <c r="Q2619">
        <v>0</v>
      </c>
      <c r="R2619">
        <v>0</v>
      </c>
      <c r="S2619" t="s">
        <v>8198</v>
      </c>
      <c r="T2619">
        <v>639</v>
      </c>
      <c r="U2619" t="s">
        <v>6935</v>
      </c>
      <c r="V2619" t="s">
        <v>6935</v>
      </c>
      <c r="W2619" t="s">
        <v>256</v>
      </c>
      <c r="X2619">
        <v>2665</v>
      </c>
      <c r="Y2619" t="s">
        <v>257</v>
      </c>
      <c r="AA2619">
        <v>187</v>
      </c>
      <c r="AB2619" t="s">
        <v>8199</v>
      </c>
      <c r="AC2619" t="s">
        <v>8198</v>
      </c>
      <c r="AD2619">
        <v>5</v>
      </c>
      <c r="AE2619">
        <v>712738.23</v>
      </c>
      <c r="AF2619">
        <v>6169057.6399999997</v>
      </c>
    </row>
    <row r="2620" spans="1:32" x14ac:dyDescent="0.25">
      <c r="A2620" s="40">
        <v>2618</v>
      </c>
      <c r="B2620" t="s">
        <v>8200</v>
      </c>
      <c r="C2620">
        <v>130</v>
      </c>
      <c r="D2620">
        <v>1976</v>
      </c>
      <c r="E2620">
        <v>0</v>
      </c>
      <c r="F2620">
        <v>1</v>
      </c>
      <c r="H2620">
        <v>5</v>
      </c>
      <c r="J2620">
        <v>7</v>
      </c>
      <c r="K2620" t="s">
        <v>253</v>
      </c>
      <c r="L2620">
        <v>2</v>
      </c>
      <c r="M2620">
        <v>1</v>
      </c>
      <c r="N2620">
        <v>126</v>
      </c>
      <c r="O2620">
        <v>126</v>
      </c>
      <c r="P2620">
        <v>126</v>
      </c>
      <c r="Q2620">
        <v>0</v>
      </c>
      <c r="R2620">
        <v>0</v>
      </c>
      <c r="S2620" t="s">
        <v>8201</v>
      </c>
      <c r="T2620">
        <v>2556</v>
      </c>
      <c r="U2620" t="s">
        <v>317</v>
      </c>
      <c r="V2620" t="s">
        <v>317</v>
      </c>
      <c r="W2620" t="s">
        <v>2475</v>
      </c>
      <c r="X2620">
        <v>2625</v>
      </c>
      <c r="Y2620" t="s">
        <v>244</v>
      </c>
      <c r="AA2620">
        <v>187</v>
      </c>
      <c r="AB2620" t="s">
        <v>8202</v>
      </c>
      <c r="AC2620" t="s">
        <v>8201</v>
      </c>
      <c r="AD2620">
        <v>5</v>
      </c>
      <c r="AE2620">
        <v>711778.29</v>
      </c>
      <c r="AF2620">
        <v>6172420.5899999999</v>
      </c>
    </row>
    <row r="2621" spans="1:32" x14ac:dyDescent="0.25">
      <c r="A2621" s="40">
        <v>2619</v>
      </c>
      <c r="B2621" t="s">
        <v>8203</v>
      </c>
      <c r="C2621">
        <v>120</v>
      </c>
      <c r="D2621">
        <v>1962</v>
      </c>
      <c r="E2621">
        <v>0</v>
      </c>
      <c r="F2621">
        <v>2</v>
      </c>
      <c r="H2621">
        <v>2</v>
      </c>
      <c r="J2621">
        <v>2</v>
      </c>
      <c r="K2621" t="s">
        <v>260</v>
      </c>
      <c r="L2621">
        <v>90</v>
      </c>
      <c r="M2621">
        <v>1</v>
      </c>
      <c r="N2621">
        <v>146</v>
      </c>
      <c r="O2621">
        <v>146</v>
      </c>
      <c r="P2621">
        <v>146</v>
      </c>
      <c r="Q2621">
        <v>0</v>
      </c>
      <c r="R2621">
        <v>0</v>
      </c>
      <c r="S2621" t="s">
        <v>8204</v>
      </c>
      <c r="T2621">
        <v>5112</v>
      </c>
      <c r="U2621" t="s">
        <v>7747</v>
      </c>
      <c r="V2621" t="s">
        <v>7747</v>
      </c>
      <c r="W2621" t="s">
        <v>413</v>
      </c>
      <c r="X2621">
        <v>2665</v>
      </c>
      <c r="Y2621" t="s">
        <v>257</v>
      </c>
      <c r="AA2621">
        <v>187</v>
      </c>
      <c r="AB2621" t="s">
        <v>8205</v>
      </c>
      <c r="AC2621" t="s">
        <v>8204</v>
      </c>
      <c r="AD2621">
        <v>5</v>
      </c>
      <c r="AE2621">
        <v>714005.8</v>
      </c>
      <c r="AF2621">
        <v>6168772.2300000004</v>
      </c>
    </row>
    <row r="2622" spans="1:32" x14ac:dyDescent="0.25">
      <c r="A2622" s="40">
        <v>2620</v>
      </c>
      <c r="B2622" t="s">
        <v>8206</v>
      </c>
      <c r="C2622">
        <v>130</v>
      </c>
      <c r="D2622">
        <v>2002</v>
      </c>
      <c r="E2622">
        <v>0</v>
      </c>
      <c r="F2622">
        <v>4</v>
      </c>
      <c r="H2622">
        <v>1</v>
      </c>
      <c r="J2622">
        <v>2</v>
      </c>
      <c r="K2622" t="s">
        <v>260</v>
      </c>
      <c r="L2622">
        <v>90</v>
      </c>
      <c r="M2622">
        <v>1</v>
      </c>
      <c r="N2622">
        <v>49</v>
      </c>
      <c r="O2622">
        <v>49</v>
      </c>
      <c r="P2622">
        <v>98</v>
      </c>
      <c r="Q2622">
        <v>0</v>
      </c>
      <c r="R2622">
        <v>0</v>
      </c>
      <c r="S2622" t="s">
        <v>8207</v>
      </c>
      <c r="T2622">
        <v>1171</v>
      </c>
      <c r="U2622" t="s">
        <v>6203</v>
      </c>
      <c r="V2622" t="s">
        <v>6203</v>
      </c>
      <c r="W2622" t="s">
        <v>558</v>
      </c>
      <c r="X2622">
        <v>2665</v>
      </c>
      <c r="Y2622" t="s">
        <v>257</v>
      </c>
      <c r="AA2622">
        <v>187</v>
      </c>
      <c r="AB2622" t="s">
        <v>8208</v>
      </c>
      <c r="AC2622" t="s">
        <v>8207</v>
      </c>
      <c r="AD2622">
        <v>5</v>
      </c>
      <c r="AE2622">
        <v>712601.1</v>
      </c>
      <c r="AF2622">
        <v>6169746.3099999996</v>
      </c>
    </row>
    <row r="2623" spans="1:32" x14ac:dyDescent="0.25">
      <c r="A2623" s="40">
        <v>2621</v>
      </c>
      <c r="B2623" t="s">
        <v>8209</v>
      </c>
      <c r="C2623">
        <v>130</v>
      </c>
      <c r="D2623">
        <v>1976</v>
      </c>
      <c r="E2623">
        <v>0</v>
      </c>
      <c r="F2623">
        <v>1</v>
      </c>
      <c r="H2623">
        <v>5</v>
      </c>
      <c r="J2623">
        <v>1</v>
      </c>
      <c r="K2623" t="s">
        <v>240</v>
      </c>
      <c r="L2623">
        <v>0</v>
      </c>
      <c r="M2623">
        <v>1</v>
      </c>
      <c r="N2623">
        <v>75</v>
      </c>
      <c r="O2623">
        <v>75</v>
      </c>
      <c r="P2623">
        <v>125</v>
      </c>
      <c r="Q2623">
        <v>0</v>
      </c>
      <c r="R2623">
        <v>0</v>
      </c>
      <c r="S2623" t="s">
        <v>8210</v>
      </c>
      <c r="T2623">
        <v>2556</v>
      </c>
      <c r="U2623" t="s">
        <v>317</v>
      </c>
      <c r="V2623" t="s">
        <v>317</v>
      </c>
      <c r="W2623" t="s">
        <v>313</v>
      </c>
      <c r="X2623">
        <v>2625</v>
      </c>
      <c r="Y2623" t="s">
        <v>244</v>
      </c>
      <c r="AA2623">
        <v>187</v>
      </c>
      <c r="AB2623" t="s">
        <v>8211</v>
      </c>
      <c r="AC2623" t="s">
        <v>8210</v>
      </c>
      <c r="AD2623">
        <v>5</v>
      </c>
      <c r="AE2623">
        <v>711817.62</v>
      </c>
      <c r="AF2623">
        <v>6172425.5700000003</v>
      </c>
    </row>
    <row r="2624" spans="1:32" x14ac:dyDescent="0.25">
      <c r="A2624" s="40">
        <v>2622</v>
      </c>
      <c r="B2624" t="s">
        <v>8212</v>
      </c>
      <c r="C2624">
        <v>120</v>
      </c>
      <c r="D2624">
        <v>1971</v>
      </c>
      <c r="E2624">
        <v>0</v>
      </c>
      <c r="F2624">
        <v>3</v>
      </c>
      <c r="H2624">
        <v>1</v>
      </c>
      <c r="J2624">
        <v>2</v>
      </c>
      <c r="K2624" t="s">
        <v>247</v>
      </c>
      <c r="M2624">
        <v>1</v>
      </c>
      <c r="N2624">
        <v>160</v>
      </c>
      <c r="O2624">
        <v>160</v>
      </c>
      <c r="P2624">
        <v>160</v>
      </c>
      <c r="Q2624">
        <v>0</v>
      </c>
      <c r="R2624">
        <v>0</v>
      </c>
      <c r="S2624" t="s">
        <v>8213</v>
      </c>
      <c r="T2624">
        <v>3089</v>
      </c>
      <c r="U2624" t="s">
        <v>5469</v>
      </c>
      <c r="V2624" t="s">
        <v>5469</v>
      </c>
      <c r="W2624" t="s">
        <v>1101</v>
      </c>
      <c r="X2624">
        <v>2665</v>
      </c>
      <c r="Y2624" t="s">
        <v>257</v>
      </c>
      <c r="AA2624">
        <v>187</v>
      </c>
      <c r="AB2624" t="s">
        <v>8214</v>
      </c>
      <c r="AC2624" t="s">
        <v>8213</v>
      </c>
      <c r="AD2624">
        <v>5</v>
      </c>
      <c r="AE2624">
        <v>714232.92</v>
      </c>
      <c r="AF2624">
        <v>6168953.3700000001</v>
      </c>
    </row>
    <row r="2625" spans="1:32" x14ac:dyDescent="0.25">
      <c r="A2625" s="40">
        <v>2623</v>
      </c>
      <c r="B2625" t="s">
        <v>8215</v>
      </c>
      <c r="C2625">
        <v>130</v>
      </c>
      <c r="D2625">
        <v>2005</v>
      </c>
      <c r="E2625">
        <v>0</v>
      </c>
      <c r="F2625">
        <v>4</v>
      </c>
      <c r="H2625">
        <v>1</v>
      </c>
      <c r="J2625">
        <v>2</v>
      </c>
      <c r="K2625" t="s">
        <v>260</v>
      </c>
      <c r="L2625">
        <v>90</v>
      </c>
      <c r="M2625">
        <v>1</v>
      </c>
      <c r="N2625">
        <v>176</v>
      </c>
      <c r="O2625">
        <v>176</v>
      </c>
      <c r="P2625">
        <v>144</v>
      </c>
      <c r="Q2625">
        <v>0</v>
      </c>
      <c r="R2625">
        <v>0</v>
      </c>
      <c r="S2625" t="s">
        <v>8216</v>
      </c>
      <c r="T2625">
        <v>5006</v>
      </c>
      <c r="U2625" t="s">
        <v>6871</v>
      </c>
      <c r="V2625" t="s">
        <v>6871</v>
      </c>
      <c r="W2625" t="s">
        <v>8217</v>
      </c>
      <c r="X2625">
        <v>2665</v>
      </c>
      <c r="Y2625" t="s">
        <v>257</v>
      </c>
      <c r="AA2625">
        <v>187</v>
      </c>
      <c r="AB2625" t="s">
        <v>8218</v>
      </c>
      <c r="AC2625" t="s">
        <v>8216</v>
      </c>
      <c r="AD2625">
        <v>5</v>
      </c>
      <c r="AE2625">
        <v>713967.13</v>
      </c>
      <c r="AF2625">
        <v>6168762.1200000001</v>
      </c>
    </row>
    <row r="2626" spans="1:32" x14ac:dyDescent="0.25">
      <c r="A2626" s="40">
        <v>2624</v>
      </c>
      <c r="B2626" t="s">
        <v>8219</v>
      </c>
      <c r="C2626">
        <v>130</v>
      </c>
      <c r="D2626">
        <v>1979</v>
      </c>
      <c r="E2626">
        <v>0</v>
      </c>
      <c r="F2626">
        <v>4</v>
      </c>
      <c r="H2626">
        <v>1</v>
      </c>
      <c r="J2626">
        <v>1</v>
      </c>
      <c r="K2626" t="s">
        <v>240</v>
      </c>
      <c r="M2626">
        <v>1</v>
      </c>
      <c r="N2626">
        <v>63</v>
      </c>
      <c r="O2626">
        <v>63</v>
      </c>
      <c r="P2626">
        <v>112</v>
      </c>
      <c r="Q2626">
        <v>0</v>
      </c>
      <c r="R2626">
        <v>0</v>
      </c>
      <c r="S2626" t="s">
        <v>8220</v>
      </c>
      <c r="T2626">
        <v>7575</v>
      </c>
      <c r="U2626" t="s">
        <v>7863</v>
      </c>
      <c r="V2626" t="s">
        <v>7863</v>
      </c>
      <c r="W2626" t="s">
        <v>253</v>
      </c>
      <c r="X2626">
        <v>2665</v>
      </c>
      <c r="Y2626" t="s">
        <v>257</v>
      </c>
      <c r="AA2626">
        <v>187</v>
      </c>
      <c r="AB2626" t="s">
        <v>8221</v>
      </c>
      <c r="AC2626" t="s">
        <v>8220</v>
      </c>
      <c r="AD2626">
        <v>5</v>
      </c>
      <c r="AE2626">
        <v>713706.34</v>
      </c>
      <c r="AF2626">
        <v>6169745.4900000002</v>
      </c>
    </row>
    <row r="2627" spans="1:32" x14ac:dyDescent="0.25">
      <c r="A2627" s="40">
        <v>2625</v>
      </c>
      <c r="B2627" t="s">
        <v>8222</v>
      </c>
      <c r="C2627">
        <v>120</v>
      </c>
      <c r="D2627">
        <v>1971</v>
      </c>
      <c r="E2627">
        <v>0</v>
      </c>
      <c r="F2627">
        <v>3</v>
      </c>
      <c r="H2627">
        <v>1</v>
      </c>
      <c r="J2627">
        <v>2</v>
      </c>
      <c r="K2627" t="s">
        <v>260</v>
      </c>
      <c r="L2627">
        <v>80</v>
      </c>
      <c r="M2627">
        <v>1</v>
      </c>
      <c r="N2627">
        <v>146</v>
      </c>
      <c r="O2627">
        <v>146</v>
      </c>
      <c r="P2627">
        <v>146</v>
      </c>
      <c r="Q2627">
        <v>0</v>
      </c>
      <c r="R2627">
        <v>0</v>
      </c>
      <c r="S2627" t="s">
        <v>8223</v>
      </c>
      <c r="T2627">
        <v>7882</v>
      </c>
      <c r="U2627" t="s">
        <v>372</v>
      </c>
      <c r="V2627" t="s">
        <v>372</v>
      </c>
      <c r="W2627" t="s">
        <v>2414</v>
      </c>
      <c r="X2627">
        <v>2625</v>
      </c>
      <c r="Y2627" t="s">
        <v>244</v>
      </c>
      <c r="AA2627">
        <v>187</v>
      </c>
      <c r="AB2627" t="s">
        <v>8224</v>
      </c>
      <c r="AC2627" t="s">
        <v>8223</v>
      </c>
      <c r="AD2627">
        <v>5</v>
      </c>
      <c r="AE2627">
        <v>711843.79</v>
      </c>
      <c r="AF2627">
        <v>6171950.9400000004</v>
      </c>
    </row>
    <row r="2628" spans="1:32" x14ac:dyDescent="0.25">
      <c r="A2628" s="40">
        <v>2626</v>
      </c>
      <c r="B2628" t="s">
        <v>8225</v>
      </c>
      <c r="C2628">
        <v>120</v>
      </c>
      <c r="D2628">
        <v>1956</v>
      </c>
      <c r="E2628">
        <v>0</v>
      </c>
      <c r="F2628">
        <v>5</v>
      </c>
      <c r="H2628">
        <v>1</v>
      </c>
      <c r="J2628">
        <v>2</v>
      </c>
      <c r="K2628" t="s">
        <v>260</v>
      </c>
      <c r="M2628">
        <v>1</v>
      </c>
      <c r="N2628">
        <v>83</v>
      </c>
      <c r="O2628">
        <v>83</v>
      </c>
      <c r="P2628">
        <v>120</v>
      </c>
      <c r="Q2628">
        <v>0</v>
      </c>
      <c r="R2628">
        <v>0</v>
      </c>
      <c r="S2628" t="s">
        <v>8226</v>
      </c>
      <c r="T2628">
        <v>9693</v>
      </c>
      <c r="U2628" t="s">
        <v>7610</v>
      </c>
      <c r="V2628" t="s">
        <v>7610</v>
      </c>
      <c r="W2628" t="s">
        <v>811</v>
      </c>
      <c r="X2628">
        <v>2665</v>
      </c>
      <c r="Y2628" t="s">
        <v>257</v>
      </c>
      <c r="AA2628">
        <v>187</v>
      </c>
      <c r="AB2628" t="s">
        <v>8227</v>
      </c>
      <c r="AC2628" t="s">
        <v>8226</v>
      </c>
      <c r="AD2628">
        <v>5</v>
      </c>
      <c r="AE2628">
        <v>712789.04</v>
      </c>
      <c r="AF2628">
        <v>6169164.1299999999</v>
      </c>
    </row>
    <row r="2629" spans="1:32" x14ac:dyDescent="0.25">
      <c r="A2629" s="40">
        <v>2627</v>
      </c>
      <c r="B2629" t="s">
        <v>8228</v>
      </c>
      <c r="C2629">
        <v>130</v>
      </c>
      <c r="D2629">
        <v>1964</v>
      </c>
      <c r="E2629">
        <v>0</v>
      </c>
      <c r="F2629">
        <v>2</v>
      </c>
      <c r="H2629">
        <v>1</v>
      </c>
      <c r="J2629">
        <v>7</v>
      </c>
      <c r="K2629" t="s">
        <v>253</v>
      </c>
      <c r="M2629">
        <v>1</v>
      </c>
      <c r="N2629">
        <v>101</v>
      </c>
      <c r="O2629">
        <v>101</v>
      </c>
      <c r="P2629">
        <v>101</v>
      </c>
      <c r="Q2629">
        <v>0</v>
      </c>
      <c r="R2629">
        <v>0</v>
      </c>
      <c r="S2629" t="s">
        <v>8229</v>
      </c>
      <c r="T2629">
        <v>4047</v>
      </c>
      <c r="U2629" t="s">
        <v>7712</v>
      </c>
      <c r="V2629" t="s">
        <v>7712</v>
      </c>
      <c r="W2629" t="s">
        <v>732</v>
      </c>
      <c r="X2629">
        <v>2665</v>
      </c>
      <c r="Y2629" t="s">
        <v>257</v>
      </c>
      <c r="AA2629">
        <v>187</v>
      </c>
      <c r="AB2629" t="s">
        <v>8230</v>
      </c>
      <c r="AC2629" t="s">
        <v>8229</v>
      </c>
      <c r="AD2629">
        <v>5</v>
      </c>
      <c r="AE2629">
        <v>713807.08</v>
      </c>
      <c r="AF2629">
        <v>6169231.0599999996</v>
      </c>
    </row>
    <row r="2630" spans="1:32" x14ac:dyDescent="0.25">
      <c r="A2630" s="40">
        <v>2628</v>
      </c>
      <c r="B2630" t="s">
        <v>8231</v>
      </c>
      <c r="C2630">
        <v>120</v>
      </c>
      <c r="D2630">
        <v>1957</v>
      </c>
      <c r="E2630">
        <v>0</v>
      </c>
      <c r="F2630">
        <v>3</v>
      </c>
      <c r="H2630">
        <v>2</v>
      </c>
      <c r="J2630">
        <v>2</v>
      </c>
      <c r="K2630" t="s">
        <v>260</v>
      </c>
      <c r="M2630">
        <v>1</v>
      </c>
      <c r="N2630">
        <v>130</v>
      </c>
      <c r="O2630">
        <v>130</v>
      </c>
      <c r="P2630">
        <v>112</v>
      </c>
      <c r="Q2630">
        <v>0</v>
      </c>
      <c r="R2630">
        <v>0</v>
      </c>
      <c r="S2630" t="s">
        <v>8232</v>
      </c>
      <c r="T2630">
        <v>9693</v>
      </c>
      <c r="U2630" t="s">
        <v>7610</v>
      </c>
      <c r="V2630" t="s">
        <v>7610</v>
      </c>
      <c r="W2630" t="s">
        <v>732</v>
      </c>
      <c r="X2630">
        <v>2665</v>
      </c>
      <c r="Y2630" t="s">
        <v>257</v>
      </c>
      <c r="AA2630">
        <v>187</v>
      </c>
      <c r="AB2630" t="s">
        <v>8233</v>
      </c>
      <c r="AC2630" t="s">
        <v>8232</v>
      </c>
      <c r="AD2630">
        <v>5</v>
      </c>
      <c r="AE2630">
        <v>712686.6</v>
      </c>
      <c r="AF2630">
        <v>6169151.5800000001</v>
      </c>
    </row>
    <row r="2631" spans="1:32" x14ac:dyDescent="0.25">
      <c r="A2631" s="40">
        <v>2629</v>
      </c>
      <c r="B2631" t="s">
        <v>8234</v>
      </c>
      <c r="C2631">
        <v>130</v>
      </c>
      <c r="D2631">
        <v>1979</v>
      </c>
      <c r="E2631">
        <v>0</v>
      </c>
      <c r="F2631">
        <v>4</v>
      </c>
      <c r="H2631">
        <v>1</v>
      </c>
      <c r="J2631">
        <v>1</v>
      </c>
      <c r="K2631" t="s">
        <v>240</v>
      </c>
      <c r="M2631">
        <v>1</v>
      </c>
      <c r="N2631">
        <v>61</v>
      </c>
      <c r="O2631">
        <v>61</v>
      </c>
      <c r="P2631">
        <v>109</v>
      </c>
      <c r="Q2631">
        <v>0</v>
      </c>
      <c r="R2631">
        <v>0</v>
      </c>
      <c r="S2631" t="s">
        <v>8235</v>
      </c>
      <c r="T2631">
        <v>7575</v>
      </c>
      <c r="U2631" t="s">
        <v>7863</v>
      </c>
      <c r="V2631" t="s">
        <v>7863</v>
      </c>
      <c r="W2631" t="s">
        <v>480</v>
      </c>
      <c r="X2631">
        <v>2665</v>
      </c>
      <c r="Y2631" t="s">
        <v>257</v>
      </c>
      <c r="AA2631">
        <v>187</v>
      </c>
      <c r="AB2631" t="s">
        <v>8236</v>
      </c>
      <c r="AC2631" t="s">
        <v>8235</v>
      </c>
      <c r="AD2631">
        <v>5</v>
      </c>
      <c r="AE2631">
        <v>713682.31</v>
      </c>
      <c r="AF2631">
        <v>6169730.7400000002</v>
      </c>
    </row>
    <row r="2632" spans="1:32" x14ac:dyDescent="0.25">
      <c r="A2632" s="40">
        <v>2630</v>
      </c>
      <c r="B2632" t="s">
        <v>8237</v>
      </c>
      <c r="C2632">
        <v>120</v>
      </c>
      <c r="D2632">
        <v>1970</v>
      </c>
      <c r="E2632">
        <v>0</v>
      </c>
      <c r="F2632">
        <v>3</v>
      </c>
      <c r="H2632">
        <v>1</v>
      </c>
      <c r="J2632">
        <v>2</v>
      </c>
      <c r="K2632" t="s">
        <v>260</v>
      </c>
      <c r="M2632">
        <v>1</v>
      </c>
      <c r="N2632">
        <v>136</v>
      </c>
      <c r="O2632">
        <v>136</v>
      </c>
      <c r="P2632">
        <v>136</v>
      </c>
      <c r="Q2632">
        <v>0</v>
      </c>
      <c r="R2632">
        <v>0</v>
      </c>
      <c r="S2632" t="s">
        <v>8238</v>
      </c>
      <c r="T2632">
        <v>7882</v>
      </c>
      <c r="U2632" t="s">
        <v>372</v>
      </c>
      <c r="V2632" t="s">
        <v>372</v>
      </c>
      <c r="W2632" t="s">
        <v>243</v>
      </c>
      <c r="X2632">
        <v>2625</v>
      </c>
      <c r="Y2632" t="s">
        <v>244</v>
      </c>
      <c r="AA2632">
        <v>187</v>
      </c>
      <c r="AB2632" t="s">
        <v>8239</v>
      </c>
      <c r="AC2632" t="s">
        <v>8238</v>
      </c>
      <c r="AD2632">
        <v>5</v>
      </c>
      <c r="AE2632">
        <v>711808.63</v>
      </c>
      <c r="AF2632">
        <v>6171973.7999999998</v>
      </c>
    </row>
    <row r="2633" spans="1:32" x14ac:dyDescent="0.25">
      <c r="A2633" s="40">
        <v>2631</v>
      </c>
      <c r="B2633" t="s">
        <v>8240</v>
      </c>
      <c r="C2633">
        <v>130</v>
      </c>
      <c r="D2633">
        <v>1978</v>
      </c>
      <c r="E2633">
        <v>0</v>
      </c>
      <c r="F2633">
        <v>4</v>
      </c>
      <c r="H2633">
        <v>1</v>
      </c>
      <c r="J2633">
        <v>1</v>
      </c>
      <c r="K2633" t="s">
        <v>240</v>
      </c>
      <c r="M2633">
        <v>1</v>
      </c>
      <c r="N2633">
        <v>63</v>
      </c>
      <c r="O2633">
        <v>63</v>
      </c>
      <c r="P2633">
        <v>112</v>
      </c>
      <c r="Q2633">
        <v>0</v>
      </c>
      <c r="R2633">
        <v>0</v>
      </c>
      <c r="S2633" t="s">
        <v>8241</v>
      </c>
      <c r="T2633">
        <v>9800</v>
      </c>
      <c r="U2633" t="s">
        <v>8171</v>
      </c>
      <c r="V2633" t="s">
        <v>8171</v>
      </c>
      <c r="W2633" t="s">
        <v>869</v>
      </c>
      <c r="X2633">
        <v>2665</v>
      </c>
      <c r="Y2633" t="s">
        <v>257</v>
      </c>
      <c r="AA2633">
        <v>187</v>
      </c>
      <c r="AB2633" t="s">
        <v>8242</v>
      </c>
      <c r="AC2633" t="s">
        <v>8241</v>
      </c>
      <c r="AD2633">
        <v>5</v>
      </c>
      <c r="AE2633">
        <v>713650.21</v>
      </c>
      <c r="AF2633">
        <v>6169835.5899999999</v>
      </c>
    </row>
    <row r="2634" spans="1:32" x14ac:dyDescent="0.25">
      <c r="A2634" s="40">
        <v>2632</v>
      </c>
      <c r="B2634" t="s">
        <v>8243</v>
      </c>
      <c r="C2634">
        <v>130</v>
      </c>
      <c r="D2634">
        <v>1978</v>
      </c>
      <c r="E2634">
        <v>0</v>
      </c>
      <c r="F2634">
        <v>4</v>
      </c>
      <c r="H2634">
        <v>1</v>
      </c>
      <c r="J2634">
        <v>1</v>
      </c>
      <c r="K2634" t="s">
        <v>240</v>
      </c>
      <c r="M2634">
        <v>1</v>
      </c>
      <c r="N2634">
        <v>61</v>
      </c>
      <c r="O2634">
        <v>61</v>
      </c>
      <c r="P2634">
        <v>109</v>
      </c>
      <c r="Q2634">
        <v>0</v>
      </c>
      <c r="R2634">
        <v>0</v>
      </c>
      <c r="S2634" t="s">
        <v>8244</v>
      </c>
      <c r="T2634">
        <v>475</v>
      </c>
      <c r="U2634" t="s">
        <v>6199</v>
      </c>
      <c r="V2634" t="s">
        <v>6199</v>
      </c>
      <c r="W2634" t="s">
        <v>272</v>
      </c>
      <c r="X2634">
        <v>2665</v>
      </c>
      <c r="Y2634" t="s">
        <v>257</v>
      </c>
      <c r="AA2634">
        <v>187</v>
      </c>
      <c r="AB2634" t="s">
        <v>8245</v>
      </c>
      <c r="AC2634" t="s">
        <v>8244</v>
      </c>
      <c r="AD2634">
        <v>5</v>
      </c>
      <c r="AE2634">
        <v>713584.93</v>
      </c>
      <c r="AF2634">
        <v>6169837.1900000004</v>
      </c>
    </row>
    <row r="2635" spans="1:32" x14ac:dyDescent="0.25">
      <c r="A2635" s="40">
        <v>2633</v>
      </c>
      <c r="B2635" t="s">
        <v>8246</v>
      </c>
      <c r="C2635">
        <v>140</v>
      </c>
      <c r="D2635">
        <v>1991</v>
      </c>
      <c r="E2635">
        <v>0</v>
      </c>
      <c r="F2635">
        <v>3</v>
      </c>
      <c r="H2635">
        <v>1</v>
      </c>
      <c r="J2635">
        <v>1</v>
      </c>
      <c r="K2635" t="s">
        <v>240</v>
      </c>
      <c r="M2635">
        <v>2</v>
      </c>
      <c r="N2635">
        <v>201</v>
      </c>
      <c r="O2635">
        <v>201</v>
      </c>
      <c r="P2635">
        <v>379</v>
      </c>
      <c r="Q2635">
        <v>0</v>
      </c>
      <c r="R2635">
        <v>0</v>
      </c>
      <c r="S2635" t="s">
        <v>8247</v>
      </c>
      <c r="T2635">
        <v>6830</v>
      </c>
      <c r="U2635" t="s">
        <v>6424</v>
      </c>
      <c r="V2635" t="s">
        <v>6424</v>
      </c>
      <c r="W2635" t="s">
        <v>519</v>
      </c>
      <c r="X2635">
        <v>2625</v>
      </c>
      <c r="Y2635" t="s">
        <v>244</v>
      </c>
      <c r="AA2635">
        <v>187</v>
      </c>
      <c r="AB2635" t="s">
        <v>6425</v>
      </c>
      <c r="AC2635" t="s">
        <v>8247</v>
      </c>
      <c r="AD2635">
        <v>5</v>
      </c>
      <c r="AE2635">
        <v>711531.97</v>
      </c>
      <c r="AF2635">
        <v>6172646.6799999997</v>
      </c>
    </row>
    <row r="2636" spans="1:32" x14ac:dyDescent="0.25">
      <c r="A2636" s="40">
        <v>2634</v>
      </c>
      <c r="B2636" t="s">
        <v>8248</v>
      </c>
      <c r="C2636">
        <v>120</v>
      </c>
      <c r="D2636">
        <v>2001</v>
      </c>
      <c r="E2636">
        <v>0</v>
      </c>
      <c r="F2636">
        <v>4</v>
      </c>
      <c r="H2636">
        <v>1</v>
      </c>
      <c r="J2636">
        <v>1</v>
      </c>
      <c r="K2636" t="s">
        <v>240</v>
      </c>
      <c r="M2636">
        <v>1</v>
      </c>
      <c r="N2636">
        <v>130</v>
      </c>
      <c r="O2636">
        <v>130</v>
      </c>
      <c r="P2636">
        <v>130</v>
      </c>
      <c r="Q2636">
        <v>0</v>
      </c>
      <c r="R2636">
        <v>0</v>
      </c>
      <c r="S2636" t="s">
        <v>8249</v>
      </c>
      <c r="T2636">
        <v>5600</v>
      </c>
      <c r="U2636" t="s">
        <v>6764</v>
      </c>
      <c r="V2636" t="s">
        <v>6764</v>
      </c>
      <c r="W2636" t="s">
        <v>811</v>
      </c>
      <c r="X2636">
        <v>2625</v>
      </c>
      <c r="Y2636" t="s">
        <v>244</v>
      </c>
      <c r="AA2636">
        <v>187</v>
      </c>
      <c r="AB2636" t="s">
        <v>8250</v>
      </c>
      <c r="AC2636" t="s">
        <v>8249</v>
      </c>
      <c r="AD2636">
        <v>5</v>
      </c>
      <c r="AE2636">
        <v>712078.88</v>
      </c>
      <c r="AF2636">
        <v>6172293.0499999998</v>
      </c>
    </row>
    <row r="2637" spans="1:32" x14ac:dyDescent="0.25">
      <c r="A2637" s="40">
        <v>2635</v>
      </c>
      <c r="B2637" t="s">
        <v>8251</v>
      </c>
      <c r="C2637">
        <v>120</v>
      </c>
      <c r="D2637">
        <v>1970</v>
      </c>
      <c r="E2637">
        <v>1975</v>
      </c>
      <c r="F2637">
        <v>4</v>
      </c>
      <c r="H2637">
        <v>1</v>
      </c>
      <c r="J2637">
        <v>2</v>
      </c>
      <c r="K2637" t="s">
        <v>260</v>
      </c>
      <c r="M2637">
        <v>1</v>
      </c>
      <c r="N2637">
        <v>181</v>
      </c>
      <c r="O2637">
        <v>181</v>
      </c>
      <c r="P2637">
        <v>181</v>
      </c>
      <c r="Q2637">
        <v>0</v>
      </c>
      <c r="R2637">
        <v>0</v>
      </c>
      <c r="S2637" t="s">
        <v>8252</v>
      </c>
      <c r="T2637">
        <v>6178</v>
      </c>
      <c r="U2637" t="s">
        <v>2647</v>
      </c>
      <c r="V2637" t="s">
        <v>2647</v>
      </c>
      <c r="W2637" t="s">
        <v>1622</v>
      </c>
      <c r="X2637">
        <v>2625</v>
      </c>
      <c r="Y2637" t="s">
        <v>244</v>
      </c>
      <c r="AA2637">
        <v>187</v>
      </c>
      <c r="AB2637" t="s">
        <v>8253</v>
      </c>
      <c r="AC2637" t="s">
        <v>8252</v>
      </c>
      <c r="AD2637">
        <v>5</v>
      </c>
      <c r="AE2637">
        <v>711743.82</v>
      </c>
      <c r="AF2637">
        <v>6171857.54</v>
      </c>
    </row>
    <row r="2638" spans="1:32" x14ac:dyDescent="0.25">
      <c r="A2638" s="40">
        <v>2636</v>
      </c>
      <c r="B2638" t="s">
        <v>8254</v>
      </c>
      <c r="C2638">
        <v>120</v>
      </c>
      <c r="D2638">
        <v>2013</v>
      </c>
      <c r="E2638">
        <v>0</v>
      </c>
      <c r="F2638">
        <v>4</v>
      </c>
      <c r="H2638">
        <v>1</v>
      </c>
      <c r="J2638">
        <v>2</v>
      </c>
      <c r="K2638" t="s">
        <v>260</v>
      </c>
      <c r="L2638">
        <v>90</v>
      </c>
      <c r="M2638">
        <v>1</v>
      </c>
      <c r="N2638">
        <v>274</v>
      </c>
      <c r="O2638">
        <v>274</v>
      </c>
      <c r="P2638">
        <v>216</v>
      </c>
      <c r="Q2638">
        <v>0</v>
      </c>
      <c r="R2638">
        <v>0</v>
      </c>
      <c r="S2638" t="s">
        <v>8255</v>
      </c>
      <c r="T2638">
        <v>7562</v>
      </c>
      <c r="U2638" t="s">
        <v>6710</v>
      </c>
      <c r="V2638" t="s">
        <v>6710</v>
      </c>
      <c r="W2638" t="s">
        <v>260</v>
      </c>
      <c r="X2638">
        <v>2665</v>
      </c>
      <c r="Y2638" t="s">
        <v>257</v>
      </c>
      <c r="AA2638">
        <v>187</v>
      </c>
      <c r="AB2638" t="s">
        <v>8256</v>
      </c>
      <c r="AC2638" t="s">
        <v>8255</v>
      </c>
      <c r="AD2638">
        <v>5</v>
      </c>
      <c r="AE2638">
        <v>713456.7</v>
      </c>
      <c r="AF2638">
        <v>6168729.1799999997</v>
      </c>
    </row>
    <row r="2639" spans="1:32" x14ac:dyDescent="0.25">
      <c r="A2639" s="40">
        <v>2637</v>
      </c>
      <c r="B2639" t="s">
        <v>8257</v>
      </c>
      <c r="C2639">
        <v>120</v>
      </c>
      <c r="D2639">
        <v>1970</v>
      </c>
      <c r="E2639">
        <v>0</v>
      </c>
      <c r="F2639">
        <v>4</v>
      </c>
      <c r="H2639">
        <v>1</v>
      </c>
      <c r="J2639">
        <v>2</v>
      </c>
      <c r="K2639" t="s">
        <v>260</v>
      </c>
      <c r="M2639">
        <v>1</v>
      </c>
      <c r="N2639">
        <v>143</v>
      </c>
      <c r="O2639">
        <v>143</v>
      </c>
      <c r="P2639">
        <v>143</v>
      </c>
      <c r="Q2639">
        <v>0</v>
      </c>
      <c r="R2639">
        <v>0</v>
      </c>
      <c r="S2639" t="s">
        <v>8258</v>
      </c>
      <c r="T2639">
        <v>7882</v>
      </c>
      <c r="U2639" t="s">
        <v>372</v>
      </c>
      <c r="V2639" t="s">
        <v>372</v>
      </c>
      <c r="W2639" t="s">
        <v>1967</v>
      </c>
      <c r="X2639">
        <v>2625</v>
      </c>
      <c r="Y2639" t="s">
        <v>244</v>
      </c>
      <c r="AA2639">
        <v>187</v>
      </c>
      <c r="AB2639" t="s">
        <v>8259</v>
      </c>
      <c r="AC2639" t="s">
        <v>8258</v>
      </c>
      <c r="AD2639">
        <v>5</v>
      </c>
      <c r="AE2639">
        <v>711818.48</v>
      </c>
      <c r="AF2639">
        <v>6171899.1200000001</v>
      </c>
    </row>
    <row r="2640" spans="1:32" x14ac:dyDescent="0.25">
      <c r="A2640" s="40">
        <v>2638</v>
      </c>
      <c r="B2640" t="s">
        <v>8260</v>
      </c>
      <c r="C2640">
        <v>130</v>
      </c>
      <c r="D2640">
        <v>1976</v>
      </c>
      <c r="E2640">
        <v>0</v>
      </c>
      <c r="F2640">
        <v>1</v>
      </c>
      <c r="H2640">
        <v>5</v>
      </c>
      <c r="J2640">
        <v>1</v>
      </c>
      <c r="K2640" t="s">
        <v>240</v>
      </c>
      <c r="L2640">
        <v>0</v>
      </c>
      <c r="M2640">
        <v>1</v>
      </c>
      <c r="N2640">
        <v>79</v>
      </c>
      <c r="O2640">
        <v>79</v>
      </c>
      <c r="P2640">
        <v>130</v>
      </c>
      <c r="Q2640">
        <v>0</v>
      </c>
      <c r="R2640">
        <v>0</v>
      </c>
      <c r="S2640" t="s">
        <v>8261</v>
      </c>
      <c r="T2640">
        <v>2556</v>
      </c>
      <c r="U2640" t="s">
        <v>317</v>
      </c>
      <c r="V2640" t="s">
        <v>317</v>
      </c>
      <c r="W2640" t="s">
        <v>2726</v>
      </c>
      <c r="X2640">
        <v>2625</v>
      </c>
      <c r="Y2640" t="s">
        <v>244</v>
      </c>
      <c r="AA2640">
        <v>187</v>
      </c>
      <c r="AB2640" t="s">
        <v>8262</v>
      </c>
      <c r="AC2640" t="s">
        <v>8261</v>
      </c>
      <c r="AD2640">
        <v>5</v>
      </c>
      <c r="AE2640">
        <v>711775.8</v>
      </c>
      <c r="AF2640">
        <v>6172350.1100000003</v>
      </c>
    </row>
    <row r="2641" spans="1:32" x14ac:dyDescent="0.25">
      <c r="A2641" s="40">
        <v>2639</v>
      </c>
      <c r="B2641" t="s">
        <v>8263</v>
      </c>
      <c r="C2641">
        <v>120</v>
      </c>
      <c r="D2641">
        <v>1963</v>
      </c>
      <c r="E2641">
        <v>0</v>
      </c>
      <c r="F2641">
        <v>10</v>
      </c>
      <c r="H2641">
        <v>1</v>
      </c>
      <c r="J2641">
        <v>2</v>
      </c>
      <c r="K2641" t="s">
        <v>260</v>
      </c>
      <c r="M2641">
        <v>1</v>
      </c>
      <c r="N2641">
        <v>101</v>
      </c>
      <c r="O2641">
        <v>101</v>
      </c>
      <c r="P2641">
        <v>189</v>
      </c>
      <c r="Q2641">
        <v>0</v>
      </c>
      <c r="R2641">
        <v>0</v>
      </c>
      <c r="S2641" t="s">
        <v>8264</v>
      </c>
      <c r="T2641">
        <v>3195</v>
      </c>
      <c r="U2641" t="s">
        <v>7757</v>
      </c>
      <c r="V2641" t="s">
        <v>7757</v>
      </c>
      <c r="W2641" t="s">
        <v>385</v>
      </c>
      <c r="X2641">
        <v>2665</v>
      </c>
      <c r="Y2641" t="s">
        <v>257</v>
      </c>
      <c r="AA2641">
        <v>187</v>
      </c>
      <c r="AB2641" t="s">
        <v>8265</v>
      </c>
      <c r="AC2641" t="s">
        <v>8264</v>
      </c>
      <c r="AD2641">
        <v>5</v>
      </c>
      <c r="AE2641">
        <v>713818.48</v>
      </c>
      <c r="AF2641">
        <v>6169139.2800000003</v>
      </c>
    </row>
    <row r="2642" spans="1:32" x14ac:dyDescent="0.25">
      <c r="A2642" s="40">
        <v>2640</v>
      </c>
      <c r="B2642" t="s">
        <v>8266</v>
      </c>
      <c r="C2642">
        <v>130</v>
      </c>
      <c r="D2642">
        <v>1964</v>
      </c>
      <c r="E2642">
        <v>0</v>
      </c>
      <c r="F2642">
        <v>2</v>
      </c>
      <c r="H2642">
        <v>1</v>
      </c>
      <c r="J2642">
        <v>2</v>
      </c>
      <c r="K2642" t="s">
        <v>260</v>
      </c>
      <c r="L2642">
        <v>2</v>
      </c>
      <c r="M2642">
        <v>1</v>
      </c>
      <c r="N2642">
        <v>101</v>
      </c>
      <c r="O2642">
        <v>101</v>
      </c>
      <c r="P2642">
        <v>101</v>
      </c>
      <c r="Q2642">
        <v>0</v>
      </c>
      <c r="R2642">
        <v>0</v>
      </c>
      <c r="S2642" t="s">
        <v>8267</v>
      </c>
      <c r="T2642">
        <v>4047</v>
      </c>
      <c r="U2642" t="s">
        <v>7712</v>
      </c>
      <c r="V2642" t="s">
        <v>7712</v>
      </c>
      <c r="W2642" t="s">
        <v>385</v>
      </c>
      <c r="X2642">
        <v>2665</v>
      </c>
      <c r="Y2642" t="s">
        <v>257</v>
      </c>
      <c r="AA2642">
        <v>187</v>
      </c>
      <c r="AB2642" t="s">
        <v>8268</v>
      </c>
      <c r="AC2642" t="s">
        <v>8267</v>
      </c>
      <c r="AD2642">
        <v>5</v>
      </c>
      <c r="AE2642">
        <v>713820.13</v>
      </c>
      <c r="AF2642">
        <v>6169238.7400000002</v>
      </c>
    </row>
    <row r="2643" spans="1:32" x14ac:dyDescent="0.25">
      <c r="A2643" s="40">
        <v>2641</v>
      </c>
      <c r="B2643" t="s">
        <v>8269</v>
      </c>
      <c r="C2643">
        <v>130</v>
      </c>
      <c r="D2643">
        <v>2000</v>
      </c>
      <c r="E2643">
        <v>0</v>
      </c>
      <c r="F2643">
        <v>4</v>
      </c>
      <c r="H2643">
        <v>1</v>
      </c>
      <c r="J2643">
        <v>1</v>
      </c>
      <c r="K2643" t="s">
        <v>240</v>
      </c>
      <c r="L2643">
        <v>2</v>
      </c>
      <c r="M2643">
        <v>1</v>
      </c>
      <c r="N2643">
        <v>133</v>
      </c>
      <c r="O2643">
        <v>133</v>
      </c>
      <c r="P2643">
        <v>133</v>
      </c>
      <c r="Q2643">
        <v>0</v>
      </c>
      <c r="R2643">
        <v>0</v>
      </c>
      <c r="S2643" t="s">
        <v>8270</v>
      </c>
      <c r="T2643">
        <v>5600</v>
      </c>
      <c r="U2643" t="s">
        <v>6764</v>
      </c>
      <c r="V2643" t="s">
        <v>6764</v>
      </c>
      <c r="W2643" t="s">
        <v>356</v>
      </c>
      <c r="X2643">
        <v>2625</v>
      </c>
      <c r="Y2643" t="s">
        <v>244</v>
      </c>
      <c r="AA2643">
        <v>187</v>
      </c>
      <c r="AB2643" t="s">
        <v>8271</v>
      </c>
      <c r="AC2643" t="s">
        <v>8270</v>
      </c>
      <c r="AD2643">
        <v>5</v>
      </c>
      <c r="AE2643">
        <v>712005.79</v>
      </c>
      <c r="AF2643">
        <v>6172460.0899999999</v>
      </c>
    </row>
    <row r="2644" spans="1:32" x14ac:dyDescent="0.25">
      <c r="A2644" s="40">
        <v>2642</v>
      </c>
      <c r="B2644" t="s">
        <v>8272</v>
      </c>
      <c r="C2644">
        <v>120</v>
      </c>
      <c r="D2644">
        <v>1969</v>
      </c>
      <c r="E2644">
        <v>0</v>
      </c>
      <c r="F2644">
        <v>3</v>
      </c>
      <c r="H2644">
        <v>1</v>
      </c>
      <c r="J2644">
        <v>2</v>
      </c>
      <c r="K2644" t="s">
        <v>260</v>
      </c>
      <c r="M2644">
        <v>1</v>
      </c>
      <c r="N2644">
        <v>168</v>
      </c>
      <c r="O2644">
        <v>168</v>
      </c>
      <c r="P2644">
        <v>168</v>
      </c>
      <c r="Q2644">
        <v>0</v>
      </c>
      <c r="R2644">
        <v>0</v>
      </c>
      <c r="S2644" t="s">
        <v>8273</v>
      </c>
      <c r="T2644">
        <v>6178</v>
      </c>
      <c r="U2644" t="s">
        <v>2647</v>
      </c>
      <c r="V2644" t="s">
        <v>2647</v>
      </c>
      <c r="W2644" t="s">
        <v>2027</v>
      </c>
      <c r="X2644">
        <v>2625</v>
      </c>
      <c r="Y2644" t="s">
        <v>244</v>
      </c>
      <c r="AA2644">
        <v>187</v>
      </c>
      <c r="AB2644" t="s">
        <v>8274</v>
      </c>
      <c r="AC2644" t="s">
        <v>8273</v>
      </c>
      <c r="AD2644">
        <v>5</v>
      </c>
      <c r="AE2644">
        <v>711752.12</v>
      </c>
      <c r="AF2644">
        <v>6171941.7000000002</v>
      </c>
    </row>
    <row r="2645" spans="1:32" x14ac:dyDescent="0.25">
      <c r="A2645" s="40">
        <v>2643</v>
      </c>
      <c r="B2645" t="s">
        <v>8275</v>
      </c>
      <c r="C2645">
        <v>120</v>
      </c>
      <c r="D2645">
        <v>1951</v>
      </c>
      <c r="E2645">
        <v>1979</v>
      </c>
      <c r="F2645">
        <v>5</v>
      </c>
      <c r="H2645">
        <v>1</v>
      </c>
      <c r="J2645">
        <v>2</v>
      </c>
      <c r="K2645" t="s">
        <v>260</v>
      </c>
      <c r="M2645">
        <v>1</v>
      </c>
      <c r="N2645">
        <v>122</v>
      </c>
      <c r="O2645">
        <v>122</v>
      </c>
      <c r="P2645">
        <v>159</v>
      </c>
      <c r="Q2645">
        <v>0</v>
      </c>
      <c r="R2645">
        <v>0</v>
      </c>
      <c r="S2645" t="s">
        <v>8276</v>
      </c>
      <c r="T2645">
        <v>1750</v>
      </c>
      <c r="U2645" t="s">
        <v>6098</v>
      </c>
      <c r="V2645" t="s">
        <v>6098</v>
      </c>
      <c r="W2645" t="s">
        <v>3705</v>
      </c>
      <c r="X2645">
        <v>2665</v>
      </c>
      <c r="Y2645" t="s">
        <v>257</v>
      </c>
      <c r="AA2645">
        <v>187</v>
      </c>
      <c r="AB2645" t="s">
        <v>8277</v>
      </c>
      <c r="AC2645" t="s">
        <v>8276</v>
      </c>
      <c r="AD2645">
        <v>5</v>
      </c>
      <c r="AE2645">
        <v>713325.46</v>
      </c>
      <c r="AF2645">
        <v>6168841.9100000001</v>
      </c>
    </row>
    <row r="2646" spans="1:32" x14ac:dyDescent="0.25">
      <c r="A2646" s="40">
        <v>2644</v>
      </c>
      <c r="B2646" t="s">
        <v>8278</v>
      </c>
      <c r="C2646">
        <v>120</v>
      </c>
      <c r="D2646">
        <v>1972</v>
      </c>
      <c r="E2646">
        <v>0</v>
      </c>
      <c r="F2646">
        <v>3</v>
      </c>
      <c r="H2646">
        <v>1</v>
      </c>
      <c r="J2646">
        <v>5</v>
      </c>
      <c r="K2646" t="s">
        <v>253</v>
      </c>
      <c r="L2646">
        <v>1</v>
      </c>
      <c r="M2646">
        <v>1</v>
      </c>
      <c r="N2646">
        <v>119</v>
      </c>
      <c r="O2646">
        <v>119</v>
      </c>
      <c r="P2646">
        <v>119</v>
      </c>
      <c r="Q2646">
        <v>0</v>
      </c>
      <c r="R2646">
        <v>0</v>
      </c>
      <c r="S2646" t="s">
        <v>8279</v>
      </c>
      <c r="T2646">
        <v>6710</v>
      </c>
      <c r="U2646" t="s">
        <v>327</v>
      </c>
      <c r="V2646" t="s">
        <v>327</v>
      </c>
      <c r="W2646" t="s">
        <v>938</v>
      </c>
      <c r="X2646">
        <v>2625</v>
      </c>
      <c r="Y2646" t="s">
        <v>244</v>
      </c>
      <c r="AA2646">
        <v>187</v>
      </c>
      <c r="AB2646" t="s">
        <v>8280</v>
      </c>
      <c r="AC2646" t="s">
        <v>8279</v>
      </c>
      <c r="AD2646">
        <v>5</v>
      </c>
      <c r="AE2646">
        <v>711082.25</v>
      </c>
      <c r="AF2646">
        <v>6171591.0800000001</v>
      </c>
    </row>
    <row r="2647" spans="1:32" x14ac:dyDescent="0.25">
      <c r="A2647" s="40">
        <v>2645</v>
      </c>
      <c r="B2647" t="s">
        <v>8281</v>
      </c>
      <c r="C2647">
        <v>130</v>
      </c>
      <c r="D2647">
        <v>1965</v>
      </c>
      <c r="E2647">
        <v>0</v>
      </c>
      <c r="F2647">
        <v>3</v>
      </c>
      <c r="H2647">
        <v>1</v>
      </c>
      <c r="J2647">
        <v>7</v>
      </c>
      <c r="K2647" t="s">
        <v>253</v>
      </c>
      <c r="M2647">
        <v>1</v>
      </c>
      <c r="N2647">
        <v>52</v>
      </c>
      <c r="O2647">
        <v>52</v>
      </c>
      <c r="P2647">
        <v>91</v>
      </c>
      <c r="Q2647">
        <v>0</v>
      </c>
      <c r="R2647">
        <v>0</v>
      </c>
      <c r="S2647" t="s">
        <v>8282</v>
      </c>
      <c r="T2647">
        <v>4047</v>
      </c>
      <c r="U2647" t="s">
        <v>7712</v>
      </c>
      <c r="V2647" t="s">
        <v>7712</v>
      </c>
      <c r="W2647" t="s">
        <v>515</v>
      </c>
      <c r="X2647">
        <v>2665</v>
      </c>
      <c r="Y2647" t="s">
        <v>257</v>
      </c>
      <c r="AA2647">
        <v>187</v>
      </c>
      <c r="AB2647" t="s">
        <v>8283</v>
      </c>
      <c r="AC2647" t="s">
        <v>8282</v>
      </c>
      <c r="AD2647">
        <v>5</v>
      </c>
      <c r="AE2647">
        <v>713797.71</v>
      </c>
      <c r="AF2647">
        <v>6169200.7699999996</v>
      </c>
    </row>
    <row r="2648" spans="1:32" x14ac:dyDescent="0.25">
      <c r="A2648" s="40">
        <v>2646</v>
      </c>
      <c r="B2648" t="s">
        <v>8284</v>
      </c>
      <c r="C2648">
        <v>120</v>
      </c>
      <c r="D2648">
        <v>1969</v>
      </c>
      <c r="E2648">
        <v>0</v>
      </c>
      <c r="F2648">
        <v>4</v>
      </c>
      <c r="H2648">
        <v>1</v>
      </c>
      <c r="J2648">
        <v>2</v>
      </c>
      <c r="K2648" t="s">
        <v>260</v>
      </c>
      <c r="M2648">
        <v>1</v>
      </c>
      <c r="N2648">
        <v>143</v>
      </c>
      <c r="O2648">
        <v>143</v>
      </c>
      <c r="P2648">
        <v>143</v>
      </c>
      <c r="Q2648">
        <v>0</v>
      </c>
      <c r="R2648">
        <v>0</v>
      </c>
      <c r="S2648" t="s">
        <v>8285</v>
      </c>
      <c r="T2648">
        <v>6178</v>
      </c>
      <c r="U2648" t="s">
        <v>2647</v>
      </c>
      <c r="V2648" t="s">
        <v>2647</v>
      </c>
      <c r="W2648" t="s">
        <v>243</v>
      </c>
      <c r="X2648">
        <v>2625</v>
      </c>
      <c r="Y2648" t="s">
        <v>244</v>
      </c>
      <c r="AA2648">
        <v>187</v>
      </c>
      <c r="AB2648" t="s">
        <v>8286</v>
      </c>
      <c r="AC2648" t="s">
        <v>8285</v>
      </c>
      <c r="AD2648">
        <v>5</v>
      </c>
      <c r="AE2648">
        <v>711557.36</v>
      </c>
      <c r="AF2648">
        <v>6172150.4299999997</v>
      </c>
    </row>
    <row r="2649" spans="1:32" x14ac:dyDescent="0.25">
      <c r="A2649" s="40">
        <v>2647</v>
      </c>
      <c r="B2649" t="s">
        <v>8287</v>
      </c>
      <c r="C2649">
        <v>130</v>
      </c>
      <c r="D2649">
        <v>1970</v>
      </c>
      <c r="E2649">
        <v>1984</v>
      </c>
      <c r="F2649">
        <v>3</v>
      </c>
      <c r="H2649">
        <v>6</v>
      </c>
      <c r="J2649">
        <v>1</v>
      </c>
      <c r="K2649" t="s">
        <v>240</v>
      </c>
      <c r="M2649">
        <v>1</v>
      </c>
      <c r="N2649">
        <v>124</v>
      </c>
      <c r="O2649">
        <v>124</v>
      </c>
      <c r="P2649">
        <v>124</v>
      </c>
      <c r="Q2649">
        <v>0</v>
      </c>
      <c r="R2649">
        <v>0</v>
      </c>
      <c r="S2649" t="s">
        <v>8288</v>
      </c>
      <c r="T2649">
        <v>7882</v>
      </c>
      <c r="U2649" t="s">
        <v>372</v>
      </c>
      <c r="V2649" t="s">
        <v>372</v>
      </c>
      <c r="W2649" t="s">
        <v>1053</v>
      </c>
      <c r="X2649">
        <v>2625</v>
      </c>
      <c r="Y2649" t="s">
        <v>244</v>
      </c>
      <c r="AA2649">
        <v>187</v>
      </c>
      <c r="AB2649" t="s">
        <v>8289</v>
      </c>
      <c r="AC2649" t="s">
        <v>8288</v>
      </c>
      <c r="AD2649">
        <v>5</v>
      </c>
      <c r="AE2649">
        <v>712049.46</v>
      </c>
      <c r="AF2649">
        <v>6171927.75</v>
      </c>
    </row>
    <row r="2650" spans="1:32" x14ac:dyDescent="0.25">
      <c r="A2650" s="40">
        <v>2648</v>
      </c>
      <c r="B2650" t="s">
        <v>8290</v>
      </c>
      <c r="C2650">
        <v>120</v>
      </c>
      <c r="D2650">
        <v>1972</v>
      </c>
      <c r="E2650">
        <v>0</v>
      </c>
      <c r="F2650">
        <v>90</v>
      </c>
      <c r="H2650">
        <v>1</v>
      </c>
      <c r="J2650">
        <v>2</v>
      </c>
      <c r="K2650" t="s">
        <v>260</v>
      </c>
      <c r="M2650">
        <v>1</v>
      </c>
      <c r="N2650">
        <v>124</v>
      </c>
      <c r="O2650">
        <v>124</v>
      </c>
      <c r="P2650">
        <v>119</v>
      </c>
      <c r="Q2650">
        <v>0</v>
      </c>
      <c r="R2650">
        <v>0</v>
      </c>
      <c r="S2650" t="s">
        <v>8291</v>
      </c>
      <c r="T2650">
        <v>6710</v>
      </c>
      <c r="U2650" t="s">
        <v>327</v>
      </c>
      <c r="V2650" t="s">
        <v>327</v>
      </c>
      <c r="W2650" t="s">
        <v>707</v>
      </c>
      <c r="X2650">
        <v>2625</v>
      </c>
      <c r="Y2650" t="s">
        <v>244</v>
      </c>
      <c r="AA2650">
        <v>187</v>
      </c>
      <c r="AB2650" t="s">
        <v>8292</v>
      </c>
      <c r="AC2650" t="s">
        <v>8291</v>
      </c>
      <c r="AD2650">
        <v>5</v>
      </c>
      <c r="AE2650">
        <v>711150.39</v>
      </c>
      <c r="AF2650">
        <v>6171614.5300000003</v>
      </c>
    </row>
    <row r="2651" spans="1:32" x14ac:dyDescent="0.25">
      <c r="A2651" s="40">
        <v>2649</v>
      </c>
      <c r="B2651" t="s">
        <v>8293</v>
      </c>
      <c r="C2651">
        <v>120</v>
      </c>
      <c r="D2651">
        <v>1983</v>
      </c>
      <c r="E2651">
        <v>1994</v>
      </c>
      <c r="F2651">
        <v>4</v>
      </c>
      <c r="H2651">
        <v>1</v>
      </c>
      <c r="J2651">
        <v>7</v>
      </c>
      <c r="K2651" t="s">
        <v>253</v>
      </c>
      <c r="L2651">
        <v>2</v>
      </c>
      <c r="M2651">
        <v>1</v>
      </c>
      <c r="N2651">
        <v>130</v>
      </c>
      <c r="O2651">
        <v>130</v>
      </c>
      <c r="P2651">
        <v>107</v>
      </c>
      <c r="Q2651">
        <v>0</v>
      </c>
      <c r="R2651">
        <v>0</v>
      </c>
      <c r="S2651" t="s">
        <v>8294</v>
      </c>
      <c r="T2651">
        <v>8800</v>
      </c>
      <c r="U2651" t="s">
        <v>6455</v>
      </c>
      <c r="V2651" t="s">
        <v>6455</v>
      </c>
      <c r="W2651" t="s">
        <v>256</v>
      </c>
      <c r="X2651">
        <v>2665</v>
      </c>
      <c r="Y2651" t="s">
        <v>257</v>
      </c>
      <c r="AA2651">
        <v>187</v>
      </c>
      <c r="AB2651" t="s">
        <v>8295</v>
      </c>
      <c r="AC2651" t="s">
        <v>8294</v>
      </c>
      <c r="AD2651">
        <v>5</v>
      </c>
      <c r="AE2651">
        <v>713187.33</v>
      </c>
      <c r="AF2651">
        <v>6168489.1600000001</v>
      </c>
    </row>
    <row r="2652" spans="1:32" x14ac:dyDescent="0.25">
      <c r="A2652" s="40">
        <v>2650</v>
      </c>
      <c r="B2652" t="s">
        <v>8296</v>
      </c>
      <c r="C2652">
        <v>120</v>
      </c>
      <c r="D2652">
        <v>1980</v>
      </c>
      <c r="E2652">
        <v>0</v>
      </c>
      <c r="F2652">
        <v>4</v>
      </c>
      <c r="H2652">
        <v>1</v>
      </c>
      <c r="J2652">
        <v>7</v>
      </c>
      <c r="K2652" t="s">
        <v>253</v>
      </c>
      <c r="M2652">
        <v>1</v>
      </c>
      <c r="N2652">
        <v>121</v>
      </c>
      <c r="O2652">
        <v>121</v>
      </c>
      <c r="P2652">
        <v>208</v>
      </c>
      <c r="Q2652">
        <v>0</v>
      </c>
      <c r="R2652">
        <v>0</v>
      </c>
      <c r="S2652" t="s">
        <v>8297</v>
      </c>
      <c r="T2652">
        <v>7562</v>
      </c>
      <c r="U2652" t="s">
        <v>6710</v>
      </c>
      <c r="V2652" t="s">
        <v>6710</v>
      </c>
      <c r="W2652" t="s">
        <v>8298</v>
      </c>
      <c r="X2652">
        <v>2665</v>
      </c>
      <c r="Y2652" t="s">
        <v>257</v>
      </c>
      <c r="AA2652">
        <v>187</v>
      </c>
      <c r="AB2652" t="s">
        <v>8299</v>
      </c>
      <c r="AC2652" t="s">
        <v>8297</v>
      </c>
      <c r="AD2652">
        <v>5</v>
      </c>
      <c r="AE2652">
        <v>713492.09</v>
      </c>
      <c r="AF2652">
        <v>6168621.8300000001</v>
      </c>
    </row>
    <row r="2653" spans="1:32" x14ac:dyDescent="0.25">
      <c r="A2653" s="40">
        <v>2651</v>
      </c>
      <c r="B2653" t="s">
        <v>8300</v>
      </c>
      <c r="C2653">
        <v>130</v>
      </c>
      <c r="D2653">
        <v>1970</v>
      </c>
      <c r="E2653">
        <v>1983</v>
      </c>
      <c r="F2653">
        <v>3</v>
      </c>
      <c r="H2653">
        <v>6</v>
      </c>
      <c r="J2653">
        <v>1</v>
      </c>
      <c r="K2653" t="s">
        <v>240</v>
      </c>
      <c r="L2653">
        <v>2</v>
      </c>
      <c r="M2653">
        <v>1</v>
      </c>
      <c r="N2653">
        <v>107</v>
      </c>
      <c r="O2653">
        <v>107</v>
      </c>
      <c r="P2653">
        <v>107</v>
      </c>
      <c r="Q2653">
        <v>0</v>
      </c>
      <c r="R2653">
        <v>0</v>
      </c>
      <c r="S2653" t="s">
        <v>8301</v>
      </c>
      <c r="T2653">
        <v>7882</v>
      </c>
      <c r="U2653" t="s">
        <v>372</v>
      </c>
      <c r="V2653" t="s">
        <v>372</v>
      </c>
      <c r="W2653" t="s">
        <v>799</v>
      </c>
      <c r="X2653">
        <v>2625</v>
      </c>
      <c r="Y2653" t="s">
        <v>244</v>
      </c>
      <c r="AA2653">
        <v>187</v>
      </c>
      <c r="AB2653" t="s">
        <v>8302</v>
      </c>
      <c r="AC2653" t="s">
        <v>8301</v>
      </c>
      <c r="AD2653">
        <v>5</v>
      </c>
      <c r="AE2653">
        <v>712056.63</v>
      </c>
      <c r="AF2653">
        <v>6171898.9500000002</v>
      </c>
    </row>
    <row r="2654" spans="1:32" x14ac:dyDescent="0.25">
      <c r="A2654" s="40">
        <v>2652</v>
      </c>
      <c r="B2654" t="s">
        <v>8303</v>
      </c>
      <c r="C2654">
        <v>120</v>
      </c>
      <c r="D2654">
        <v>1973</v>
      </c>
      <c r="E2654">
        <v>0</v>
      </c>
      <c r="F2654">
        <v>3</v>
      </c>
      <c r="H2654">
        <v>1</v>
      </c>
      <c r="J2654">
        <v>2</v>
      </c>
      <c r="K2654" t="s">
        <v>247</v>
      </c>
      <c r="L2654">
        <v>2</v>
      </c>
      <c r="M2654">
        <v>1</v>
      </c>
      <c r="N2654">
        <v>155</v>
      </c>
      <c r="O2654">
        <v>155</v>
      </c>
      <c r="P2654">
        <v>155</v>
      </c>
      <c r="Q2654">
        <v>0</v>
      </c>
      <c r="R2654">
        <v>0</v>
      </c>
      <c r="S2654" t="s">
        <v>8304</v>
      </c>
      <c r="T2654">
        <v>9693</v>
      </c>
      <c r="U2654" t="s">
        <v>7610</v>
      </c>
      <c r="V2654" t="s">
        <v>7610</v>
      </c>
      <c r="W2654" t="s">
        <v>247</v>
      </c>
      <c r="X2654">
        <v>2665</v>
      </c>
      <c r="Y2654" t="s">
        <v>257</v>
      </c>
      <c r="AA2654">
        <v>187</v>
      </c>
      <c r="AB2654" t="s">
        <v>8305</v>
      </c>
      <c r="AC2654" t="s">
        <v>8304</v>
      </c>
      <c r="AD2654">
        <v>5</v>
      </c>
      <c r="AE2654">
        <v>712806.75</v>
      </c>
      <c r="AF2654">
        <v>6169132.79</v>
      </c>
    </row>
    <row r="2655" spans="1:32" x14ac:dyDescent="0.25">
      <c r="A2655" s="40">
        <v>2653</v>
      </c>
      <c r="B2655" t="s">
        <v>8306</v>
      </c>
      <c r="C2655">
        <v>130</v>
      </c>
      <c r="D2655">
        <v>1979</v>
      </c>
      <c r="E2655">
        <v>0</v>
      </c>
      <c r="F2655">
        <v>4</v>
      </c>
      <c r="H2655">
        <v>1</v>
      </c>
      <c r="J2655">
        <v>1</v>
      </c>
      <c r="K2655" t="s">
        <v>240</v>
      </c>
      <c r="M2655">
        <v>1</v>
      </c>
      <c r="N2655">
        <v>63</v>
      </c>
      <c r="O2655">
        <v>63</v>
      </c>
      <c r="P2655">
        <v>112</v>
      </c>
      <c r="Q2655">
        <v>0</v>
      </c>
      <c r="R2655">
        <v>0</v>
      </c>
      <c r="S2655" t="s">
        <v>8307</v>
      </c>
      <c r="T2655">
        <v>7575</v>
      </c>
      <c r="U2655" t="s">
        <v>7863</v>
      </c>
      <c r="V2655" t="s">
        <v>7863</v>
      </c>
      <c r="W2655" t="s">
        <v>519</v>
      </c>
      <c r="X2655">
        <v>2665</v>
      </c>
      <c r="Y2655" t="s">
        <v>257</v>
      </c>
      <c r="AA2655">
        <v>187</v>
      </c>
      <c r="AB2655" t="s">
        <v>8308</v>
      </c>
      <c r="AC2655" t="s">
        <v>8307</v>
      </c>
      <c r="AD2655">
        <v>5</v>
      </c>
      <c r="AE2655">
        <v>713656</v>
      </c>
      <c r="AF2655">
        <v>6169714.5499999998</v>
      </c>
    </row>
    <row r="2656" spans="1:32" x14ac:dyDescent="0.25">
      <c r="A2656" s="40">
        <v>2654</v>
      </c>
      <c r="B2656" t="s">
        <v>8309</v>
      </c>
      <c r="C2656">
        <v>120</v>
      </c>
      <c r="D2656">
        <v>1969</v>
      </c>
      <c r="E2656">
        <v>0</v>
      </c>
      <c r="F2656">
        <v>5</v>
      </c>
      <c r="H2656">
        <v>1</v>
      </c>
      <c r="J2656">
        <v>2</v>
      </c>
      <c r="K2656" t="s">
        <v>260</v>
      </c>
      <c r="L2656">
        <v>90</v>
      </c>
      <c r="M2656">
        <v>1</v>
      </c>
      <c r="N2656">
        <v>151</v>
      </c>
      <c r="O2656">
        <v>151</v>
      </c>
      <c r="P2656">
        <v>151</v>
      </c>
      <c r="Q2656">
        <v>0</v>
      </c>
      <c r="R2656">
        <v>0</v>
      </c>
      <c r="S2656" t="s">
        <v>8310</v>
      </c>
      <c r="T2656">
        <v>7882</v>
      </c>
      <c r="U2656" t="s">
        <v>372</v>
      </c>
      <c r="V2656" t="s">
        <v>372</v>
      </c>
      <c r="W2656" t="s">
        <v>987</v>
      </c>
      <c r="X2656">
        <v>2625</v>
      </c>
      <c r="Y2656" t="s">
        <v>244</v>
      </c>
      <c r="AA2656">
        <v>187</v>
      </c>
      <c r="AB2656" t="s">
        <v>8311</v>
      </c>
      <c r="AC2656" t="s">
        <v>8310</v>
      </c>
      <c r="AD2656">
        <v>5</v>
      </c>
      <c r="AE2656">
        <v>711846.1</v>
      </c>
      <c r="AF2656">
        <v>6172021.46</v>
      </c>
    </row>
    <row r="2657" spans="1:32" x14ac:dyDescent="0.25">
      <c r="A2657" s="40">
        <v>2655</v>
      </c>
      <c r="B2657" t="s">
        <v>8312</v>
      </c>
      <c r="C2657">
        <v>130</v>
      </c>
      <c r="D2657">
        <v>1978</v>
      </c>
      <c r="E2657">
        <v>0</v>
      </c>
      <c r="F2657">
        <v>4</v>
      </c>
      <c r="H2657">
        <v>1</v>
      </c>
      <c r="J2657">
        <v>1</v>
      </c>
      <c r="K2657" t="s">
        <v>240</v>
      </c>
      <c r="M2657">
        <v>1</v>
      </c>
      <c r="N2657">
        <v>61</v>
      </c>
      <c r="O2657">
        <v>61</v>
      </c>
      <c r="P2657">
        <v>109</v>
      </c>
      <c r="Q2657">
        <v>0</v>
      </c>
      <c r="R2657">
        <v>0</v>
      </c>
      <c r="S2657" t="s">
        <v>8313</v>
      </c>
      <c r="T2657">
        <v>9800</v>
      </c>
      <c r="U2657" t="s">
        <v>8171</v>
      </c>
      <c r="V2657" t="s">
        <v>8171</v>
      </c>
      <c r="W2657" t="s">
        <v>569</v>
      </c>
      <c r="X2657">
        <v>2665</v>
      </c>
      <c r="Y2657" t="s">
        <v>257</v>
      </c>
      <c r="AA2657">
        <v>187</v>
      </c>
      <c r="AB2657" t="s">
        <v>8314</v>
      </c>
      <c r="AC2657" t="s">
        <v>8313</v>
      </c>
      <c r="AD2657">
        <v>5</v>
      </c>
      <c r="AE2657">
        <v>713626.66</v>
      </c>
      <c r="AF2657">
        <v>6169821.1399999997</v>
      </c>
    </row>
    <row r="2658" spans="1:32" x14ac:dyDescent="0.25">
      <c r="A2658" s="40">
        <v>2656</v>
      </c>
      <c r="B2658" t="s">
        <v>8315</v>
      </c>
      <c r="C2658">
        <v>120</v>
      </c>
      <c r="D2658">
        <v>1951</v>
      </c>
      <c r="E2658">
        <v>1993</v>
      </c>
      <c r="F2658">
        <v>5</v>
      </c>
      <c r="H2658">
        <v>1</v>
      </c>
      <c r="J2658">
        <v>2</v>
      </c>
      <c r="K2658" t="s">
        <v>247</v>
      </c>
      <c r="L2658">
        <v>2</v>
      </c>
      <c r="M2658">
        <v>1</v>
      </c>
      <c r="N2658">
        <v>67</v>
      </c>
      <c r="O2658">
        <v>67</v>
      </c>
      <c r="P2658">
        <v>114</v>
      </c>
      <c r="Q2658">
        <v>0</v>
      </c>
      <c r="R2658">
        <v>0</v>
      </c>
      <c r="S2658" t="s">
        <v>8316</v>
      </c>
      <c r="T2658">
        <v>1750</v>
      </c>
      <c r="U2658" t="s">
        <v>6098</v>
      </c>
      <c r="V2658" t="s">
        <v>6098</v>
      </c>
      <c r="W2658" t="s">
        <v>1514</v>
      </c>
      <c r="X2658">
        <v>2665</v>
      </c>
      <c r="Y2658" t="s">
        <v>257</v>
      </c>
      <c r="AA2658">
        <v>187</v>
      </c>
      <c r="AB2658" t="s">
        <v>8317</v>
      </c>
      <c r="AC2658" t="s">
        <v>8316</v>
      </c>
      <c r="AD2658">
        <v>5</v>
      </c>
      <c r="AE2658">
        <v>713820.9</v>
      </c>
      <c r="AF2658">
        <v>6168859.8200000003</v>
      </c>
    </row>
    <row r="2659" spans="1:32" x14ac:dyDescent="0.25">
      <c r="A2659" s="40">
        <v>2657</v>
      </c>
      <c r="B2659" t="s">
        <v>8318</v>
      </c>
      <c r="C2659">
        <v>130</v>
      </c>
      <c r="D2659">
        <v>1976</v>
      </c>
      <c r="E2659">
        <v>0</v>
      </c>
      <c r="F2659">
        <v>1</v>
      </c>
      <c r="H2659">
        <v>5</v>
      </c>
      <c r="J2659">
        <v>1</v>
      </c>
      <c r="K2659" t="s">
        <v>240</v>
      </c>
      <c r="L2659">
        <v>2</v>
      </c>
      <c r="M2659">
        <v>1</v>
      </c>
      <c r="N2659">
        <v>75</v>
      </c>
      <c r="O2659">
        <v>75</v>
      </c>
      <c r="P2659">
        <v>125</v>
      </c>
      <c r="Q2659">
        <v>0</v>
      </c>
      <c r="R2659">
        <v>0</v>
      </c>
      <c r="S2659" t="s">
        <v>8319</v>
      </c>
      <c r="T2659">
        <v>2556</v>
      </c>
      <c r="U2659" t="s">
        <v>317</v>
      </c>
      <c r="V2659" t="s">
        <v>317</v>
      </c>
      <c r="W2659" t="s">
        <v>381</v>
      </c>
      <c r="X2659">
        <v>2625</v>
      </c>
      <c r="Y2659" t="s">
        <v>244</v>
      </c>
      <c r="AA2659">
        <v>187</v>
      </c>
      <c r="AB2659" t="s">
        <v>8320</v>
      </c>
      <c r="AC2659" t="s">
        <v>8319</v>
      </c>
      <c r="AD2659">
        <v>5</v>
      </c>
      <c r="AE2659">
        <v>711822.99</v>
      </c>
      <c r="AF2659">
        <v>6172403.5300000003</v>
      </c>
    </row>
    <row r="2660" spans="1:32" x14ac:dyDescent="0.25">
      <c r="A2660" s="40">
        <v>2658</v>
      </c>
      <c r="B2660" t="s">
        <v>8321</v>
      </c>
      <c r="C2660">
        <v>130</v>
      </c>
      <c r="D2660">
        <v>1967</v>
      </c>
      <c r="E2660">
        <v>1983</v>
      </c>
      <c r="F2660">
        <v>3</v>
      </c>
      <c r="H2660">
        <v>6</v>
      </c>
      <c r="J2660">
        <v>1</v>
      </c>
      <c r="K2660" t="s">
        <v>240</v>
      </c>
      <c r="M2660">
        <v>1</v>
      </c>
      <c r="N2660">
        <v>107</v>
      </c>
      <c r="O2660">
        <v>107</v>
      </c>
      <c r="P2660">
        <v>107</v>
      </c>
      <c r="Q2660">
        <v>0</v>
      </c>
      <c r="R2660">
        <v>0</v>
      </c>
      <c r="S2660" t="s">
        <v>8322</v>
      </c>
      <c r="T2660">
        <v>2449</v>
      </c>
      <c r="U2660" t="s">
        <v>312</v>
      </c>
      <c r="V2660" t="s">
        <v>312</v>
      </c>
      <c r="W2660" t="s">
        <v>763</v>
      </c>
      <c r="X2660">
        <v>2625</v>
      </c>
      <c r="Y2660" t="s">
        <v>244</v>
      </c>
      <c r="AA2660">
        <v>187</v>
      </c>
      <c r="AB2660" t="s">
        <v>8323</v>
      </c>
      <c r="AC2660" t="s">
        <v>8322</v>
      </c>
      <c r="AD2660">
        <v>5</v>
      </c>
      <c r="AE2660">
        <v>711476.83</v>
      </c>
      <c r="AF2660">
        <v>6171694.4900000002</v>
      </c>
    </row>
    <row r="2661" spans="1:32" x14ac:dyDescent="0.25">
      <c r="A2661" s="40">
        <v>2659</v>
      </c>
      <c r="B2661" t="s">
        <v>8324</v>
      </c>
      <c r="C2661">
        <v>120</v>
      </c>
      <c r="D2661">
        <v>1972</v>
      </c>
      <c r="E2661">
        <v>1981</v>
      </c>
      <c r="F2661">
        <v>3</v>
      </c>
      <c r="H2661">
        <v>1</v>
      </c>
      <c r="J2661">
        <v>2</v>
      </c>
      <c r="K2661" t="s">
        <v>260</v>
      </c>
      <c r="L2661">
        <v>2</v>
      </c>
      <c r="M2661">
        <v>1</v>
      </c>
      <c r="N2661">
        <v>145</v>
      </c>
      <c r="O2661">
        <v>145</v>
      </c>
      <c r="P2661">
        <v>119</v>
      </c>
      <c r="Q2661">
        <v>0</v>
      </c>
      <c r="R2661">
        <v>0</v>
      </c>
      <c r="S2661" t="s">
        <v>8325</v>
      </c>
      <c r="T2661">
        <v>6710</v>
      </c>
      <c r="U2661" t="s">
        <v>327</v>
      </c>
      <c r="V2661" t="s">
        <v>327</v>
      </c>
      <c r="W2661" t="s">
        <v>352</v>
      </c>
      <c r="X2661">
        <v>2625</v>
      </c>
      <c r="Y2661" t="s">
        <v>244</v>
      </c>
      <c r="AA2661">
        <v>187</v>
      </c>
      <c r="AB2661" t="s">
        <v>8326</v>
      </c>
      <c r="AC2661" t="s">
        <v>8325</v>
      </c>
      <c r="AD2661">
        <v>5</v>
      </c>
      <c r="AE2661">
        <v>711126.9</v>
      </c>
      <c r="AF2661">
        <v>6171602.0599999996</v>
      </c>
    </row>
    <row r="2662" spans="1:32" x14ac:dyDescent="0.25">
      <c r="A2662" s="40">
        <v>2660</v>
      </c>
      <c r="B2662" t="s">
        <v>8327</v>
      </c>
      <c r="C2662">
        <v>130</v>
      </c>
      <c r="D2662">
        <v>1976</v>
      </c>
      <c r="E2662">
        <v>0</v>
      </c>
      <c r="F2662">
        <v>1</v>
      </c>
      <c r="H2662">
        <v>5</v>
      </c>
      <c r="J2662">
        <v>7</v>
      </c>
      <c r="K2662" t="s">
        <v>253</v>
      </c>
      <c r="M2662">
        <v>1</v>
      </c>
      <c r="N2662">
        <v>129</v>
      </c>
      <c r="O2662">
        <v>129</v>
      </c>
      <c r="P2662">
        <v>129</v>
      </c>
      <c r="Q2662">
        <v>0</v>
      </c>
      <c r="R2662">
        <v>0</v>
      </c>
      <c r="S2662" t="s">
        <v>8328</v>
      </c>
      <c r="T2662">
        <v>2556</v>
      </c>
      <c r="U2662" t="s">
        <v>317</v>
      </c>
      <c r="V2662" t="s">
        <v>317</v>
      </c>
      <c r="W2662" t="s">
        <v>2301</v>
      </c>
      <c r="X2662">
        <v>2625</v>
      </c>
      <c r="Y2662" t="s">
        <v>244</v>
      </c>
      <c r="AA2662">
        <v>187</v>
      </c>
      <c r="AB2662" t="s">
        <v>8329</v>
      </c>
      <c r="AC2662" t="s">
        <v>8328</v>
      </c>
      <c r="AD2662">
        <v>5</v>
      </c>
      <c r="AE2662">
        <v>711771.39</v>
      </c>
      <c r="AF2662">
        <v>6172448.6600000001</v>
      </c>
    </row>
    <row r="2663" spans="1:32" x14ac:dyDescent="0.25">
      <c r="A2663" s="40">
        <v>2661</v>
      </c>
      <c r="B2663" t="s">
        <v>8330</v>
      </c>
      <c r="C2663">
        <v>120</v>
      </c>
      <c r="D2663">
        <v>1967</v>
      </c>
      <c r="E2663">
        <v>0</v>
      </c>
      <c r="F2663">
        <v>5</v>
      </c>
      <c r="H2663">
        <v>1</v>
      </c>
      <c r="J2663">
        <v>2</v>
      </c>
      <c r="K2663" t="s">
        <v>260</v>
      </c>
      <c r="M2663">
        <v>1</v>
      </c>
      <c r="N2663">
        <v>124</v>
      </c>
      <c r="O2663">
        <v>124</v>
      </c>
      <c r="P2663">
        <v>124</v>
      </c>
      <c r="Q2663">
        <v>0</v>
      </c>
      <c r="R2663">
        <v>0</v>
      </c>
      <c r="S2663" t="s">
        <v>8331</v>
      </c>
      <c r="T2663">
        <v>3195</v>
      </c>
      <c r="U2663" t="s">
        <v>7757</v>
      </c>
      <c r="V2663" t="s">
        <v>7757</v>
      </c>
      <c r="W2663" t="s">
        <v>308</v>
      </c>
      <c r="X2663">
        <v>2665</v>
      </c>
      <c r="Y2663" t="s">
        <v>257</v>
      </c>
      <c r="AA2663">
        <v>187</v>
      </c>
      <c r="AB2663" t="s">
        <v>8332</v>
      </c>
      <c r="AC2663" t="s">
        <v>8331</v>
      </c>
      <c r="AD2663">
        <v>5</v>
      </c>
      <c r="AE2663">
        <v>713870.99</v>
      </c>
      <c r="AF2663">
        <v>6169012.7699999996</v>
      </c>
    </row>
    <row r="2664" spans="1:32" x14ac:dyDescent="0.25">
      <c r="A2664" s="40">
        <v>2662</v>
      </c>
      <c r="B2664" t="s">
        <v>8333</v>
      </c>
      <c r="C2664">
        <v>120</v>
      </c>
      <c r="D2664">
        <v>1919</v>
      </c>
      <c r="E2664">
        <v>1991</v>
      </c>
      <c r="F2664">
        <v>5</v>
      </c>
      <c r="H2664">
        <v>90</v>
      </c>
      <c r="I2664">
        <v>1</v>
      </c>
      <c r="J2664">
        <v>2</v>
      </c>
      <c r="K2664" t="s">
        <v>260</v>
      </c>
      <c r="L2664">
        <v>2</v>
      </c>
      <c r="M2664">
        <v>1</v>
      </c>
      <c r="N2664">
        <v>116</v>
      </c>
      <c r="O2664">
        <v>116</v>
      </c>
      <c r="P2664">
        <v>186</v>
      </c>
      <c r="Q2664">
        <v>0</v>
      </c>
      <c r="R2664">
        <v>0</v>
      </c>
      <c r="S2664" t="s">
        <v>8334</v>
      </c>
      <c r="T2664">
        <v>1750</v>
      </c>
      <c r="U2664" t="s">
        <v>6098</v>
      </c>
      <c r="V2664" t="s">
        <v>6098</v>
      </c>
      <c r="W2664" t="s">
        <v>1684</v>
      </c>
      <c r="X2664">
        <v>2665</v>
      </c>
      <c r="Y2664" t="s">
        <v>257</v>
      </c>
      <c r="AA2664">
        <v>187</v>
      </c>
      <c r="AB2664" t="s">
        <v>8335</v>
      </c>
      <c r="AC2664" t="s">
        <v>8334</v>
      </c>
      <c r="AD2664">
        <v>5</v>
      </c>
      <c r="AE2664">
        <v>713489.62</v>
      </c>
      <c r="AF2664">
        <v>6168840.8499999996</v>
      </c>
    </row>
    <row r="2665" spans="1:32" x14ac:dyDescent="0.25">
      <c r="A2665" s="40">
        <v>2663</v>
      </c>
      <c r="B2665" t="s">
        <v>8336</v>
      </c>
      <c r="C2665">
        <v>130</v>
      </c>
      <c r="D2665">
        <v>1964</v>
      </c>
      <c r="E2665">
        <v>0</v>
      </c>
      <c r="F2665">
        <v>2</v>
      </c>
      <c r="H2665">
        <v>1</v>
      </c>
      <c r="J2665">
        <v>7</v>
      </c>
      <c r="K2665" t="s">
        <v>253</v>
      </c>
      <c r="M2665">
        <v>1</v>
      </c>
      <c r="N2665">
        <v>101</v>
      </c>
      <c r="O2665">
        <v>101</v>
      </c>
      <c r="P2665">
        <v>101</v>
      </c>
      <c r="Q2665">
        <v>0</v>
      </c>
      <c r="R2665">
        <v>0</v>
      </c>
      <c r="S2665" t="s">
        <v>8337</v>
      </c>
      <c r="T2665">
        <v>4047</v>
      </c>
      <c r="U2665" t="s">
        <v>7712</v>
      </c>
      <c r="V2665" t="s">
        <v>7712</v>
      </c>
      <c r="W2665" t="s">
        <v>308</v>
      </c>
      <c r="X2665">
        <v>2665</v>
      </c>
      <c r="Y2665" t="s">
        <v>257</v>
      </c>
      <c r="AA2665">
        <v>187</v>
      </c>
      <c r="AB2665" t="s">
        <v>8338</v>
      </c>
      <c r="AC2665" t="s">
        <v>8337</v>
      </c>
      <c r="AD2665">
        <v>5</v>
      </c>
      <c r="AE2665">
        <v>713814.5</v>
      </c>
      <c r="AF2665">
        <v>6169218.5</v>
      </c>
    </row>
    <row r="2666" spans="1:32" x14ac:dyDescent="0.25">
      <c r="A2666" s="40">
        <v>2664</v>
      </c>
      <c r="B2666" t="s">
        <v>8339</v>
      </c>
      <c r="C2666">
        <v>130</v>
      </c>
      <c r="D2666">
        <v>1975</v>
      </c>
      <c r="E2666">
        <v>0</v>
      </c>
      <c r="F2666">
        <v>1</v>
      </c>
      <c r="H2666">
        <v>5</v>
      </c>
      <c r="J2666">
        <v>1</v>
      </c>
      <c r="K2666" t="s">
        <v>240</v>
      </c>
      <c r="L2666">
        <v>0</v>
      </c>
      <c r="M2666">
        <v>1</v>
      </c>
      <c r="N2666">
        <v>79</v>
      </c>
      <c r="O2666">
        <v>79</v>
      </c>
      <c r="P2666">
        <v>131</v>
      </c>
      <c r="Q2666">
        <v>0</v>
      </c>
      <c r="R2666">
        <v>0</v>
      </c>
      <c r="S2666" t="s">
        <v>8340</v>
      </c>
      <c r="T2666">
        <v>2556</v>
      </c>
      <c r="U2666" t="s">
        <v>317</v>
      </c>
      <c r="V2666" t="s">
        <v>317</v>
      </c>
      <c r="W2666" t="s">
        <v>3145</v>
      </c>
      <c r="X2666">
        <v>2625</v>
      </c>
      <c r="Y2666" t="s">
        <v>244</v>
      </c>
      <c r="AA2666">
        <v>187</v>
      </c>
      <c r="AB2666" t="s">
        <v>8341</v>
      </c>
      <c r="AC2666" t="s">
        <v>8340</v>
      </c>
      <c r="AD2666">
        <v>5</v>
      </c>
      <c r="AE2666">
        <v>711748.01</v>
      </c>
      <c r="AF2666">
        <v>6172374.4400000004</v>
      </c>
    </row>
    <row r="2667" spans="1:32" x14ac:dyDescent="0.25">
      <c r="A2667" s="40">
        <v>2665</v>
      </c>
      <c r="B2667" t="s">
        <v>8342</v>
      </c>
      <c r="C2667">
        <v>130</v>
      </c>
      <c r="D2667">
        <v>1966</v>
      </c>
      <c r="E2667">
        <v>0</v>
      </c>
      <c r="F2667">
        <v>4</v>
      </c>
      <c r="H2667">
        <v>3</v>
      </c>
      <c r="J2667">
        <v>1</v>
      </c>
      <c r="K2667" t="s">
        <v>240</v>
      </c>
      <c r="M2667">
        <v>1</v>
      </c>
      <c r="N2667">
        <v>61</v>
      </c>
      <c r="O2667">
        <v>61</v>
      </c>
      <c r="P2667">
        <v>110</v>
      </c>
      <c r="Q2667">
        <v>0</v>
      </c>
      <c r="R2667">
        <v>0</v>
      </c>
      <c r="S2667" t="s">
        <v>8343</v>
      </c>
      <c r="T2667">
        <v>3195</v>
      </c>
      <c r="U2667" t="s">
        <v>7757</v>
      </c>
      <c r="V2667" t="s">
        <v>7757</v>
      </c>
      <c r="W2667" t="s">
        <v>394</v>
      </c>
      <c r="X2667">
        <v>2665</v>
      </c>
      <c r="Y2667" t="s">
        <v>257</v>
      </c>
      <c r="AA2667">
        <v>187</v>
      </c>
      <c r="AB2667" t="s">
        <v>8344</v>
      </c>
      <c r="AC2667" t="s">
        <v>8343</v>
      </c>
      <c r="AD2667">
        <v>5</v>
      </c>
      <c r="AE2667">
        <v>713754.84</v>
      </c>
      <c r="AF2667">
        <v>6169176.0700000003</v>
      </c>
    </row>
    <row r="2668" spans="1:32" x14ac:dyDescent="0.25">
      <c r="A2668" s="40">
        <v>2666</v>
      </c>
      <c r="B2668" t="s">
        <v>8345</v>
      </c>
      <c r="C2668">
        <v>130</v>
      </c>
      <c r="D2668">
        <v>1975</v>
      </c>
      <c r="E2668">
        <v>0</v>
      </c>
      <c r="F2668">
        <v>1</v>
      </c>
      <c r="H2668">
        <v>1</v>
      </c>
      <c r="J2668">
        <v>1</v>
      </c>
      <c r="K2668" t="s">
        <v>240</v>
      </c>
      <c r="M2668">
        <v>1</v>
      </c>
      <c r="N2668">
        <v>134</v>
      </c>
      <c r="O2668">
        <v>134</v>
      </c>
      <c r="P2668">
        <v>134</v>
      </c>
      <c r="Q2668">
        <v>0</v>
      </c>
      <c r="R2668">
        <v>0</v>
      </c>
      <c r="S2668" t="s">
        <v>8346</v>
      </c>
      <c r="T2668">
        <v>5219</v>
      </c>
      <c r="U2668" t="s">
        <v>8347</v>
      </c>
      <c r="V2668" t="s">
        <v>8347</v>
      </c>
      <c r="W2668" t="s">
        <v>413</v>
      </c>
      <c r="X2668">
        <v>2625</v>
      </c>
      <c r="Y2668" t="s">
        <v>244</v>
      </c>
      <c r="AA2668">
        <v>187</v>
      </c>
      <c r="AB2668" t="s">
        <v>8348</v>
      </c>
      <c r="AC2668" t="s">
        <v>8346</v>
      </c>
      <c r="AD2668">
        <v>5</v>
      </c>
      <c r="AE2668">
        <v>711267.95</v>
      </c>
      <c r="AF2668">
        <v>6172431</v>
      </c>
    </row>
    <row r="2669" spans="1:32" x14ac:dyDescent="0.25">
      <c r="A2669" s="40">
        <v>2667</v>
      </c>
      <c r="B2669" t="s">
        <v>8349</v>
      </c>
      <c r="C2669">
        <v>130</v>
      </c>
      <c r="D2669">
        <v>1970</v>
      </c>
      <c r="E2669">
        <v>0</v>
      </c>
      <c r="F2669">
        <v>10</v>
      </c>
      <c r="H2669">
        <v>6</v>
      </c>
      <c r="J2669">
        <v>1</v>
      </c>
      <c r="K2669" t="s">
        <v>240</v>
      </c>
      <c r="L2669">
        <v>2</v>
      </c>
      <c r="M2669">
        <v>1</v>
      </c>
      <c r="N2669">
        <v>107</v>
      </c>
      <c r="O2669">
        <v>107</v>
      </c>
      <c r="P2669">
        <v>107</v>
      </c>
      <c r="Q2669">
        <v>0</v>
      </c>
      <c r="R2669">
        <v>0</v>
      </c>
      <c r="S2669" t="s">
        <v>8350</v>
      </c>
      <c r="T2669">
        <v>7882</v>
      </c>
      <c r="U2669" t="s">
        <v>372</v>
      </c>
      <c r="V2669" t="s">
        <v>372</v>
      </c>
      <c r="W2669" t="s">
        <v>1518</v>
      </c>
      <c r="X2669">
        <v>2625</v>
      </c>
      <c r="Y2669" t="s">
        <v>244</v>
      </c>
      <c r="AA2669">
        <v>187</v>
      </c>
      <c r="AB2669" t="s">
        <v>8351</v>
      </c>
      <c r="AC2669" t="s">
        <v>8350</v>
      </c>
      <c r="AD2669">
        <v>5</v>
      </c>
      <c r="AE2669">
        <v>711970.65</v>
      </c>
      <c r="AF2669">
        <v>6171933.29</v>
      </c>
    </row>
    <row r="2670" spans="1:32" x14ac:dyDescent="0.25">
      <c r="A2670" s="40">
        <v>2668</v>
      </c>
      <c r="B2670" t="s">
        <v>8352</v>
      </c>
      <c r="C2670">
        <v>130</v>
      </c>
      <c r="D2670">
        <v>1975</v>
      </c>
      <c r="E2670">
        <v>0</v>
      </c>
      <c r="F2670">
        <v>3</v>
      </c>
      <c r="H2670">
        <v>1</v>
      </c>
      <c r="J2670">
        <v>7</v>
      </c>
      <c r="K2670" t="s">
        <v>253</v>
      </c>
      <c r="M2670">
        <v>1</v>
      </c>
      <c r="N2670">
        <v>92</v>
      </c>
      <c r="O2670">
        <v>92</v>
      </c>
      <c r="P2670">
        <v>159</v>
      </c>
      <c r="Q2670">
        <v>0</v>
      </c>
      <c r="R2670">
        <v>0</v>
      </c>
      <c r="S2670" t="s">
        <v>8353</v>
      </c>
      <c r="T2670">
        <v>639</v>
      </c>
      <c r="U2670" t="s">
        <v>6935</v>
      </c>
      <c r="V2670" t="s">
        <v>6935</v>
      </c>
      <c r="W2670" t="s">
        <v>565</v>
      </c>
      <c r="X2670">
        <v>2665</v>
      </c>
      <c r="Y2670" t="s">
        <v>257</v>
      </c>
      <c r="AA2670">
        <v>187</v>
      </c>
      <c r="AB2670" t="s">
        <v>8354</v>
      </c>
      <c r="AC2670" t="s">
        <v>8353</v>
      </c>
      <c r="AD2670">
        <v>5</v>
      </c>
      <c r="AE2670">
        <v>712824.11</v>
      </c>
      <c r="AF2670">
        <v>6169001.71</v>
      </c>
    </row>
    <row r="2671" spans="1:32" x14ac:dyDescent="0.25">
      <c r="A2671" s="40">
        <v>2669</v>
      </c>
      <c r="B2671" t="s">
        <v>8355</v>
      </c>
      <c r="C2671">
        <v>120</v>
      </c>
      <c r="D2671">
        <v>2000</v>
      </c>
      <c r="E2671">
        <v>0</v>
      </c>
      <c r="F2671">
        <v>4</v>
      </c>
      <c r="H2671">
        <v>1</v>
      </c>
      <c r="J2671">
        <v>1</v>
      </c>
      <c r="K2671" t="s">
        <v>240</v>
      </c>
      <c r="M2671">
        <v>1</v>
      </c>
      <c r="N2671">
        <v>160</v>
      </c>
      <c r="O2671">
        <v>160</v>
      </c>
      <c r="P2671">
        <v>160</v>
      </c>
      <c r="Q2671">
        <v>0</v>
      </c>
      <c r="R2671">
        <v>0</v>
      </c>
      <c r="S2671" t="s">
        <v>8356</v>
      </c>
      <c r="T2671">
        <v>5600</v>
      </c>
      <c r="U2671" t="s">
        <v>6764</v>
      </c>
      <c r="V2671" t="s">
        <v>6764</v>
      </c>
      <c r="W2671" t="s">
        <v>721</v>
      </c>
      <c r="X2671">
        <v>2625</v>
      </c>
      <c r="Y2671" t="s">
        <v>244</v>
      </c>
      <c r="AA2671">
        <v>187</v>
      </c>
      <c r="AB2671" t="s">
        <v>8357</v>
      </c>
      <c r="AC2671" t="s">
        <v>8356</v>
      </c>
      <c r="AD2671">
        <v>5</v>
      </c>
      <c r="AE2671">
        <v>712080.58</v>
      </c>
      <c r="AF2671">
        <v>6172263.3099999996</v>
      </c>
    </row>
    <row r="2672" spans="1:32" x14ac:dyDescent="0.25">
      <c r="A2672" s="40">
        <v>2670</v>
      </c>
      <c r="B2672" t="s">
        <v>8358</v>
      </c>
      <c r="C2672">
        <v>120</v>
      </c>
      <c r="D2672">
        <v>1964</v>
      </c>
      <c r="E2672">
        <v>1976</v>
      </c>
      <c r="F2672">
        <v>3</v>
      </c>
      <c r="H2672">
        <v>1</v>
      </c>
      <c r="J2672">
        <v>2</v>
      </c>
      <c r="K2672" t="s">
        <v>260</v>
      </c>
      <c r="M2672">
        <v>1</v>
      </c>
      <c r="N2672">
        <v>141</v>
      </c>
      <c r="O2672">
        <v>141</v>
      </c>
      <c r="P2672">
        <v>141</v>
      </c>
      <c r="Q2672">
        <v>0</v>
      </c>
      <c r="R2672">
        <v>0</v>
      </c>
      <c r="S2672" t="s">
        <v>8359</v>
      </c>
      <c r="T2672">
        <v>3089</v>
      </c>
      <c r="U2672" t="s">
        <v>5469</v>
      </c>
      <c r="V2672" t="s">
        <v>5469</v>
      </c>
      <c r="W2672" t="s">
        <v>927</v>
      </c>
      <c r="X2672">
        <v>2665</v>
      </c>
      <c r="Y2672" t="s">
        <v>257</v>
      </c>
      <c r="AA2672">
        <v>187</v>
      </c>
      <c r="AB2672" t="s">
        <v>8360</v>
      </c>
      <c r="AC2672" t="s">
        <v>8359</v>
      </c>
      <c r="AD2672">
        <v>5</v>
      </c>
      <c r="AE2672">
        <v>714202.39</v>
      </c>
      <c r="AF2672">
        <v>6168944.2699999996</v>
      </c>
    </row>
    <row r="2673" spans="1:32" x14ac:dyDescent="0.25">
      <c r="A2673" s="40">
        <v>2671</v>
      </c>
      <c r="B2673" t="s">
        <v>8361</v>
      </c>
      <c r="C2673">
        <v>140</v>
      </c>
      <c r="D2673">
        <v>1939</v>
      </c>
      <c r="E2673">
        <v>0</v>
      </c>
      <c r="F2673">
        <v>2</v>
      </c>
      <c r="H2673">
        <v>1</v>
      </c>
      <c r="J2673">
        <v>2</v>
      </c>
      <c r="K2673" t="s">
        <v>260</v>
      </c>
      <c r="M2673">
        <v>3</v>
      </c>
      <c r="N2673">
        <v>252</v>
      </c>
      <c r="O2673">
        <v>678</v>
      </c>
      <c r="P2673">
        <v>618</v>
      </c>
      <c r="Q2673">
        <v>81</v>
      </c>
      <c r="R2673">
        <v>0</v>
      </c>
      <c r="S2673" t="s">
        <v>8362</v>
      </c>
      <c r="T2673">
        <v>5006</v>
      </c>
      <c r="U2673" t="s">
        <v>6871</v>
      </c>
      <c r="V2673" t="s">
        <v>6871</v>
      </c>
      <c r="W2673" t="s">
        <v>253</v>
      </c>
      <c r="X2673">
        <v>2665</v>
      </c>
      <c r="Y2673" t="s">
        <v>257</v>
      </c>
      <c r="AA2673">
        <v>187</v>
      </c>
      <c r="AB2673" t="s">
        <v>8363</v>
      </c>
      <c r="AC2673" t="s">
        <v>8362</v>
      </c>
      <c r="AD2673">
        <v>5</v>
      </c>
      <c r="AE2673">
        <v>713975.79</v>
      </c>
      <c r="AF2673">
        <v>6168804.8200000003</v>
      </c>
    </row>
    <row r="2674" spans="1:32" x14ac:dyDescent="0.25">
      <c r="A2674" s="40">
        <v>2672</v>
      </c>
      <c r="B2674" t="s">
        <v>8364</v>
      </c>
      <c r="C2674">
        <v>120</v>
      </c>
      <c r="D2674">
        <v>1972</v>
      </c>
      <c r="E2674">
        <v>0</v>
      </c>
      <c r="F2674">
        <v>3</v>
      </c>
      <c r="H2674">
        <v>1</v>
      </c>
      <c r="J2674">
        <v>2</v>
      </c>
      <c r="K2674" t="s">
        <v>260</v>
      </c>
      <c r="M2674">
        <v>1</v>
      </c>
      <c r="N2674">
        <v>148</v>
      </c>
      <c r="O2674">
        <v>148</v>
      </c>
      <c r="P2674">
        <v>148</v>
      </c>
      <c r="Q2674">
        <v>0</v>
      </c>
      <c r="R2674">
        <v>0</v>
      </c>
      <c r="S2674" t="s">
        <v>8365</v>
      </c>
      <c r="T2674">
        <v>639</v>
      </c>
      <c r="U2674" t="s">
        <v>6935</v>
      </c>
      <c r="V2674" t="s">
        <v>6935</v>
      </c>
      <c r="W2674" t="s">
        <v>569</v>
      </c>
      <c r="X2674">
        <v>2665</v>
      </c>
      <c r="Y2674" t="s">
        <v>257</v>
      </c>
      <c r="AA2674">
        <v>187</v>
      </c>
      <c r="AB2674" t="s">
        <v>8366</v>
      </c>
      <c r="AC2674" t="s">
        <v>8365</v>
      </c>
      <c r="AD2674">
        <v>5</v>
      </c>
      <c r="AE2674">
        <v>712794.5</v>
      </c>
      <c r="AF2674">
        <v>6169092.0899999999</v>
      </c>
    </row>
    <row r="2675" spans="1:32" x14ac:dyDescent="0.25">
      <c r="A2675" s="40">
        <v>2673</v>
      </c>
      <c r="B2675" t="s">
        <v>8367</v>
      </c>
      <c r="C2675">
        <v>130</v>
      </c>
      <c r="D2675">
        <v>2000</v>
      </c>
      <c r="E2675">
        <v>0</v>
      </c>
      <c r="F2675">
        <v>4</v>
      </c>
      <c r="H2675">
        <v>1</v>
      </c>
      <c r="J2675">
        <v>1</v>
      </c>
      <c r="K2675" t="s">
        <v>240</v>
      </c>
      <c r="M2675">
        <v>1</v>
      </c>
      <c r="N2675">
        <v>133</v>
      </c>
      <c r="O2675">
        <v>133</v>
      </c>
      <c r="P2675">
        <v>133</v>
      </c>
      <c r="Q2675">
        <v>0</v>
      </c>
      <c r="R2675">
        <v>0</v>
      </c>
      <c r="S2675" t="s">
        <v>8368</v>
      </c>
      <c r="T2675">
        <v>5600</v>
      </c>
      <c r="U2675" t="s">
        <v>6764</v>
      </c>
      <c r="V2675" t="s">
        <v>6764</v>
      </c>
      <c r="W2675" t="s">
        <v>256</v>
      </c>
      <c r="X2675">
        <v>2625</v>
      </c>
      <c r="Y2675" t="s">
        <v>244</v>
      </c>
      <c r="AA2675">
        <v>187</v>
      </c>
      <c r="AB2675" t="s">
        <v>8369</v>
      </c>
      <c r="AC2675" t="s">
        <v>8368</v>
      </c>
      <c r="AD2675">
        <v>5</v>
      </c>
      <c r="AE2675">
        <v>712042.51</v>
      </c>
      <c r="AF2675">
        <v>6172395.5499999998</v>
      </c>
    </row>
    <row r="2676" spans="1:32" x14ac:dyDescent="0.25">
      <c r="A2676" s="40">
        <v>2674</v>
      </c>
      <c r="B2676" t="s">
        <v>8370</v>
      </c>
      <c r="C2676">
        <v>120</v>
      </c>
      <c r="D2676">
        <v>1969</v>
      </c>
      <c r="E2676">
        <v>0</v>
      </c>
      <c r="F2676">
        <v>3</v>
      </c>
      <c r="H2676">
        <v>1</v>
      </c>
      <c r="J2676">
        <v>2</v>
      </c>
      <c r="K2676" t="s">
        <v>260</v>
      </c>
      <c r="M2676">
        <v>1</v>
      </c>
      <c r="N2676">
        <v>114</v>
      </c>
      <c r="O2676">
        <v>114</v>
      </c>
      <c r="P2676">
        <v>114</v>
      </c>
      <c r="Q2676">
        <v>0</v>
      </c>
      <c r="R2676">
        <v>0</v>
      </c>
      <c r="S2676" t="s">
        <v>8371</v>
      </c>
      <c r="T2676">
        <v>6178</v>
      </c>
      <c r="U2676" t="s">
        <v>2647</v>
      </c>
      <c r="V2676" t="s">
        <v>2647</v>
      </c>
      <c r="W2676" t="s">
        <v>1626</v>
      </c>
      <c r="X2676">
        <v>2625</v>
      </c>
      <c r="Y2676" t="s">
        <v>244</v>
      </c>
      <c r="AA2676">
        <v>187</v>
      </c>
      <c r="AB2676" t="s">
        <v>8372</v>
      </c>
      <c r="AC2676" t="s">
        <v>8371</v>
      </c>
      <c r="AD2676">
        <v>5</v>
      </c>
      <c r="AE2676">
        <v>711643.6</v>
      </c>
      <c r="AF2676">
        <v>6171945</v>
      </c>
    </row>
    <row r="2677" spans="1:32" x14ac:dyDescent="0.25">
      <c r="A2677" s="40">
        <v>2675</v>
      </c>
      <c r="B2677" t="s">
        <v>8373</v>
      </c>
      <c r="C2677">
        <v>140</v>
      </c>
      <c r="D2677">
        <v>1991</v>
      </c>
      <c r="E2677">
        <v>0</v>
      </c>
      <c r="F2677">
        <v>3</v>
      </c>
      <c r="H2677">
        <v>1</v>
      </c>
      <c r="J2677">
        <v>1</v>
      </c>
      <c r="K2677" t="s">
        <v>240</v>
      </c>
      <c r="M2677">
        <v>2</v>
      </c>
      <c r="N2677">
        <v>290</v>
      </c>
      <c r="O2677">
        <v>290</v>
      </c>
      <c r="P2677">
        <v>580</v>
      </c>
      <c r="Q2677">
        <v>0</v>
      </c>
      <c r="R2677">
        <v>0</v>
      </c>
      <c r="S2677" t="s">
        <v>8374</v>
      </c>
      <c r="T2677">
        <v>6830</v>
      </c>
      <c r="U2677" t="s">
        <v>6424</v>
      </c>
      <c r="V2677" t="s">
        <v>6424</v>
      </c>
      <c r="W2677" t="s">
        <v>1728</v>
      </c>
      <c r="X2677">
        <v>2625</v>
      </c>
      <c r="Y2677" t="s">
        <v>244</v>
      </c>
      <c r="AA2677">
        <v>187</v>
      </c>
      <c r="AB2677" t="s">
        <v>6425</v>
      </c>
      <c r="AC2677" t="s">
        <v>8374</v>
      </c>
      <c r="AD2677">
        <v>5</v>
      </c>
      <c r="AE2677">
        <v>711437.44</v>
      </c>
      <c r="AF2677">
        <v>6172604.3300000001</v>
      </c>
    </row>
    <row r="2678" spans="1:32" x14ac:dyDescent="0.25">
      <c r="A2678" s="40">
        <v>2676</v>
      </c>
      <c r="B2678" t="s">
        <v>8375</v>
      </c>
      <c r="C2678">
        <v>120</v>
      </c>
      <c r="D2678">
        <v>2014</v>
      </c>
      <c r="E2678">
        <v>0</v>
      </c>
      <c r="F2678">
        <v>4</v>
      </c>
      <c r="H2678">
        <v>1</v>
      </c>
      <c r="J2678">
        <v>2</v>
      </c>
      <c r="K2678" t="s">
        <v>260</v>
      </c>
      <c r="M2678">
        <v>1</v>
      </c>
      <c r="N2678">
        <v>141</v>
      </c>
      <c r="O2678">
        <v>141</v>
      </c>
      <c r="P2678">
        <v>141</v>
      </c>
      <c r="Q2678">
        <v>0</v>
      </c>
      <c r="R2678">
        <v>0</v>
      </c>
      <c r="S2678" t="s">
        <v>8376</v>
      </c>
      <c r="T2678">
        <v>8800</v>
      </c>
      <c r="U2678" t="s">
        <v>6455</v>
      </c>
      <c r="V2678" t="s">
        <v>6455</v>
      </c>
      <c r="W2678" t="s">
        <v>519</v>
      </c>
      <c r="X2678">
        <v>2665</v>
      </c>
      <c r="Y2678" t="s">
        <v>257</v>
      </c>
      <c r="AA2678">
        <v>187</v>
      </c>
      <c r="AB2678" t="s">
        <v>8377</v>
      </c>
      <c r="AC2678" t="s">
        <v>8376</v>
      </c>
      <c r="AD2678">
        <v>5</v>
      </c>
      <c r="AE2678">
        <v>713219.82</v>
      </c>
      <c r="AF2678">
        <v>6168498.7000000002</v>
      </c>
    </row>
    <row r="2679" spans="1:32" x14ac:dyDescent="0.25">
      <c r="A2679" s="40">
        <v>2677</v>
      </c>
      <c r="B2679" t="s">
        <v>8378</v>
      </c>
      <c r="C2679">
        <v>130</v>
      </c>
      <c r="D2679">
        <v>1976</v>
      </c>
      <c r="E2679">
        <v>0</v>
      </c>
      <c r="F2679">
        <v>1</v>
      </c>
      <c r="H2679">
        <v>5</v>
      </c>
      <c r="J2679">
        <v>1</v>
      </c>
      <c r="K2679" t="s">
        <v>240</v>
      </c>
      <c r="L2679">
        <v>2</v>
      </c>
      <c r="M2679">
        <v>1</v>
      </c>
      <c r="N2679">
        <v>75</v>
      </c>
      <c r="O2679">
        <v>75</v>
      </c>
      <c r="P2679">
        <v>124</v>
      </c>
      <c r="Q2679">
        <v>0</v>
      </c>
      <c r="R2679">
        <v>0</v>
      </c>
      <c r="S2679" t="s">
        <v>8379</v>
      </c>
      <c r="T2679">
        <v>2556</v>
      </c>
      <c r="U2679" t="s">
        <v>317</v>
      </c>
      <c r="V2679" t="s">
        <v>317</v>
      </c>
      <c r="W2679" t="s">
        <v>3180</v>
      </c>
      <c r="X2679">
        <v>2625</v>
      </c>
      <c r="Y2679" t="s">
        <v>244</v>
      </c>
      <c r="AA2679">
        <v>187</v>
      </c>
      <c r="AB2679" t="s">
        <v>8380</v>
      </c>
      <c r="AC2679" t="s">
        <v>8379</v>
      </c>
      <c r="AD2679">
        <v>5</v>
      </c>
      <c r="AE2679">
        <v>711781.67</v>
      </c>
      <c r="AF2679">
        <v>6172351.1900000004</v>
      </c>
    </row>
    <row r="2680" spans="1:32" x14ac:dyDescent="0.25">
      <c r="A2680" s="40">
        <v>2678</v>
      </c>
      <c r="B2680" t="s">
        <v>8381</v>
      </c>
      <c r="C2680">
        <v>130</v>
      </c>
      <c r="D2680">
        <v>1964</v>
      </c>
      <c r="E2680">
        <v>1984</v>
      </c>
      <c r="F2680">
        <v>3</v>
      </c>
      <c r="H2680">
        <v>1</v>
      </c>
      <c r="J2680">
        <v>2</v>
      </c>
      <c r="K2680" t="s">
        <v>260</v>
      </c>
      <c r="M2680">
        <v>1</v>
      </c>
      <c r="N2680">
        <v>77</v>
      </c>
      <c r="O2680">
        <v>77</v>
      </c>
      <c r="P2680">
        <v>111</v>
      </c>
      <c r="Q2680">
        <v>0</v>
      </c>
      <c r="R2680">
        <v>0</v>
      </c>
      <c r="S2680" t="s">
        <v>8382</v>
      </c>
      <c r="T2680">
        <v>3195</v>
      </c>
      <c r="U2680" t="s">
        <v>7757</v>
      </c>
      <c r="V2680" t="s">
        <v>7757</v>
      </c>
      <c r="W2680" t="s">
        <v>281</v>
      </c>
      <c r="X2680">
        <v>2665</v>
      </c>
      <c r="Y2680" t="s">
        <v>257</v>
      </c>
      <c r="AA2680">
        <v>187</v>
      </c>
      <c r="AB2680" t="s">
        <v>8383</v>
      </c>
      <c r="AC2680" t="s">
        <v>8382</v>
      </c>
      <c r="AD2680">
        <v>5</v>
      </c>
      <c r="AE2680">
        <v>713785.86</v>
      </c>
      <c r="AF2680">
        <v>6169113.7400000002</v>
      </c>
    </row>
    <row r="2681" spans="1:32" x14ac:dyDescent="0.25">
      <c r="A2681" s="40">
        <v>2679</v>
      </c>
      <c r="B2681" t="s">
        <v>8384</v>
      </c>
      <c r="C2681">
        <v>120</v>
      </c>
      <c r="D2681">
        <v>1977</v>
      </c>
      <c r="E2681">
        <v>1984</v>
      </c>
      <c r="F2681">
        <v>5</v>
      </c>
      <c r="H2681">
        <v>1</v>
      </c>
      <c r="J2681">
        <v>2</v>
      </c>
      <c r="K2681" t="s">
        <v>260</v>
      </c>
      <c r="M2681">
        <v>1</v>
      </c>
      <c r="N2681">
        <v>86</v>
      </c>
      <c r="O2681">
        <v>86</v>
      </c>
      <c r="P2681">
        <v>142</v>
      </c>
      <c r="Q2681">
        <v>0</v>
      </c>
      <c r="R2681">
        <v>0</v>
      </c>
      <c r="S2681" t="s">
        <v>8385</v>
      </c>
      <c r="T2681">
        <v>5112</v>
      </c>
      <c r="U2681" t="s">
        <v>7747</v>
      </c>
      <c r="V2681" t="s">
        <v>7747</v>
      </c>
      <c r="W2681" t="s">
        <v>515</v>
      </c>
      <c r="X2681">
        <v>2665</v>
      </c>
      <c r="Y2681" t="s">
        <v>257</v>
      </c>
      <c r="AA2681">
        <v>187</v>
      </c>
      <c r="AB2681" t="s">
        <v>8386</v>
      </c>
      <c r="AC2681" t="s">
        <v>8385</v>
      </c>
      <c r="AD2681">
        <v>5</v>
      </c>
      <c r="AE2681">
        <v>714046.35</v>
      </c>
      <c r="AF2681">
        <v>6168679.04</v>
      </c>
    </row>
    <row r="2682" spans="1:32" x14ac:dyDescent="0.25">
      <c r="A2682" s="40">
        <v>2680</v>
      </c>
      <c r="B2682" t="s">
        <v>8387</v>
      </c>
      <c r="C2682">
        <v>120</v>
      </c>
      <c r="D2682">
        <v>1995</v>
      </c>
      <c r="E2682">
        <v>0</v>
      </c>
      <c r="F2682">
        <v>5</v>
      </c>
      <c r="H2682">
        <v>1</v>
      </c>
      <c r="J2682">
        <v>2</v>
      </c>
      <c r="K2682" t="s">
        <v>260</v>
      </c>
      <c r="M2682">
        <v>1</v>
      </c>
      <c r="N2682">
        <v>130</v>
      </c>
      <c r="O2682">
        <v>130</v>
      </c>
      <c r="P2682">
        <v>130</v>
      </c>
      <c r="Q2682">
        <v>0</v>
      </c>
      <c r="R2682">
        <v>0</v>
      </c>
      <c r="S2682" t="s">
        <v>8388</v>
      </c>
      <c r="T2682">
        <v>8800</v>
      </c>
      <c r="U2682" t="s">
        <v>6455</v>
      </c>
      <c r="V2682" t="s">
        <v>6455</v>
      </c>
      <c r="W2682" t="s">
        <v>247</v>
      </c>
      <c r="X2682">
        <v>2665</v>
      </c>
      <c r="Y2682" t="s">
        <v>257</v>
      </c>
      <c r="AA2682">
        <v>187</v>
      </c>
      <c r="AB2682" t="s">
        <v>8389</v>
      </c>
      <c r="AC2682" t="s">
        <v>8388</v>
      </c>
      <c r="AD2682">
        <v>5</v>
      </c>
      <c r="AE2682">
        <v>713170.05</v>
      </c>
      <c r="AF2682">
        <v>6168657.2699999996</v>
      </c>
    </row>
    <row r="2683" spans="1:32" x14ac:dyDescent="0.25">
      <c r="A2683" s="40">
        <v>2681</v>
      </c>
      <c r="B2683" t="s">
        <v>8390</v>
      </c>
      <c r="C2683">
        <v>130</v>
      </c>
      <c r="D2683">
        <v>1978</v>
      </c>
      <c r="E2683">
        <v>0</v>
      </c>
      <c r="F2683">
        <v>4</v>
      </c>
      <c r="H2683">
        <v>1</v>
      </c>
      <c r="J2683">
        <v>1</v>
      </c>
      <c r="K2683" t="s">
        <v>240</v>
      </c>
      <c r="M2683">
        <v>1</v>
      </c>
      <c r="N2683">
        <v>61</v>
      </c>
      <c r="O2683">
        <v>61</v>
      </c>
      <c r="P2683">
        <v>109</v>
      </c>
      <c r="Q2683">
        <v>0</v>
      </c>
      <c r="R2683">
        <v>0</v>
      </c>
      <c r="S2683" t="s">
        <v>8391</v>
      </c>
      <c r="T2683">
        <v>475</v>
      </c>
      <c r="U2683" t="s">
        <v>6199</v>
      </c>
      <c r="V2683" t="s">
        <v>6199</v>
      </c>
      <c r="W2683" t="s">
        <v>707</v>
      </c>
      <c r="X2683">
        <v>2665</v>
      </c>
      <c r="Y2683" t="s">
        <v>257</v>
      </c>
      <c r="AA2683">
        <v>187</v>
      </c>
      <c r="AB2683" t="s">
        <v>8392</v>
      </c>
      <c r="AC2683" t="s">
        <v>8391</v>
      </c>
      <c r="AD2683">
        <v>5</v>
      </c>
      <c r="AE2683">
        <v>713608.71</v>
      </c>
      <c r="AF2683">
        <v>6169852.29</v>
      </c>
    </row>
    <row r="2684" spans="1:32" x14ac:dyDescent="0.25">
      <c r="A2684" s="40">
        <v>2682</v>
      </c>
      <c r="B2684" t="s">
        <v>8393</v>
      </c>
      <c r="C2684">
        <v>330</v>
      </c>
      <c r="D2684">
        <v>1998</v>
      </c>
      <c r="E2684">
        <v>0</v>
      </c>
      <c r="F2684">
        <v>5</v>
      </c>
      <c r="H2684">
        <v>1</v>
      </c>
      <c r="J2684">
        <v>1</v>
      </c>
      <c r="K2684" t="s">
        <v>240</v>
      </c>
      <c r="L2684">
        <v>90</v>
      </c>
      <c r="M2684">
        <v>1</v>
      </c>
      <c r="N2684">
        <v>371</v>
      </c>
      <c r="O2684">
        <v>371</v>
      </c>
      <c r="P2684">
        <v>0</v>
      </c>
      <c r="Q2684">
        <v>371</v>
      </c>
      <c r="R2684">
        <v>0</v>
      </c>
      <c r="S2684" t="s">
        <v>8394</v>
      </c>
      <c r="T2684">
        <v>7456</v>
      </c>
      <c r="U2684" t="s">
        <v>6643</v>
      </c>
      <c r="V2684" t="s">
        <v>6643</v>
      </c>
      <c r="W2684" t="s">
        <v>6162</v>
      </c>
      <c r="X2684">
        <v>2665</v>
      </c>
      <c r="Y2684" t="s">
        <v>257</v>
      </c>
      <c r="AA2684">
        <v>187</v>
      </c>
      <c r="AB2684" t="s">
        <v>8395</v>
      </c>
      <c r="AC2684" t="s">
        <v>8394</v>
      </c>
      <c r="AD2684">
        <v>5</v>
      </c>
      <c r="AE2684">
        <v>713461.65</v>
      </c>
      <c r="AF2684">
        <v>6169325.3399999999</v>
      </c>
    </row>
    <row r="2685" spans="1:32" x14ac:dyDescent="0.25">
      <c r="A2685" s="40">
        <v>2683</v>
      </c>
      <c r="B2685" t="s">
        <v>8396</v>
      </c>
      <c r="C2685">
        <v>120</v>
      </c>
      <c r="D2685">
        <v>1969</v>
      </c>
      <c r="E2685">
        <v>0</v>
      </c>
      <c r="F2685">
        <v>4</v>
      </c>
      <c r="H2685">
        <v>1</v>
      </c>
      <c r="J2685">
        <v>2</v>
      </c>
      <c r="K2685" t="s">
        <v>260</v>
      </c>
      <c r="L2685">
        <v>2</v>
      </c>
      <c r="M2685">
        <v>1</v>
      </c>
      <c r="N2685">
        <v>143</v>
      </c>
      <c r="O2685">
        <v>143</v>
      </c>
      <c r="P2685">
        <v>143</v>
      </c>
      <c r="Q2685">
        <v>0</v>
      </c>
      <c r="R2685">
        <v>0</v>
      </c>
      <c r="S2685" t="s">
        <v>8397</v>
      </c>
      <c r="T2685">
        <v>7882</v>
      </c>
      <c r="U2685" t="s">
        <v>372</v>
      </c>
      <c r="V2685" t="s">
        <v>372</v>
      </c>
      <c r="W2685" t="s">
        <v>1061</v>
      </c>
      <c r="X2685">
        <v>2625</v>
      </c>
      <c r="Y2685" t="s">
        <v>244</v>
      </c>
      <c r="AA2685">
        <v>187</v>
      </c>
      <c r="AB2685" t="s">
        <v>8398</v>
      </c>
      <c r="AC2685" t="s">
        <v>8397</v>
      </c>
      <c r="AD2685">
        <v>5</v>
      </c>
      <c r="AE2685">
        <v>711843.49</v>
      </c>
      <c r="AF2685">
        <v>6171865.9000000004</v>
      </c>
    </row>
    <row r="2686" spans="1:32" x14ac:dyDescent="0.25">
      <c r="A2686" s="40">
        <v>2684</v>
      </c>
      <c r="B2686" t="s">
        <v>8399</v>
      </c>
      <c r="C2686">
        <v>110</v>
      </c>
      <c r="D2686">
        <v>1957</v>
      </c>
      <c r="E2686">
        <v>0</v>
      </c>
      <c r="F2686">
        <v>5</v>
      </c>
      <c r="H2686">
        <v>1</v>
      </c>
      <c r="J2686">
        <v>5</v>
      </c>
      <c r="K2686" t="s">
        <v>253</v>
      </c>
      <c r="L2686">
        <v>2</v>
      </c>
      <c r="M2686">
        <v>1</v>
      </c>
      <c r="N2686">
        <v>74</v>
      </c>
      <c r="O2686">
        <v>74</v>
      </c>
      <c r="P2686">
        <v>119</v>
      </c>
      <c r="Q2686">
        <v>0</v>
      </c>
      <c r="R2686">
        <v>0</v>
      </c>
      <c r="S2686" t="s">
        <v>8400</v>
      </c>
      <c r="T2686">
        <v>9480</v>
      </c>
      <c r="U2686" t="s">
        <v>5343</v>
      </c>
      <c r="V2686" t="s">
        <v>5343</v>
      </c>
      <c r="W2686" t="s">
        <v>2371</v>
      </c>
      <c r="X2686">
        <v>2625</v>
      </c>
      <c r="Y2686" t="s">
        <v>244</v>
      </c>
      <c r="AA2686">
        <v>187</v>
      </c>
      <c r="AB2686" t="s">
        <v>8401</v>
      </c>
      <c r="AC2686" t="s">
        <v>8400</v>
      </c>
      <c r="AD2686">
        <v>5</v>
      </c>
      <c r="AE2686">
        <v>711650.36</v>
      </c>
      <c r="AF2686">
        <v>6170319.4500000002</v>
      </c>
    </row>
    <row r="2687" spans="1:32" x14ac:dyDescent="0.25">
      <c r="A2687" s="40">
        <v>2685</v>
      </c>
      <c r="B2687" t="s">
        <v>8402</v>
      </c>
      <c r="C2687">
        <v>210</v>
      </c>
      <c r="D2687">
        <v>1967</v>
      </c>
      <c r="E2687">
        <v>0</v>
      </c>
      <c r="F2687">
        <v>90</v>
      </c>
      <c r="H2687">
        <v>90</v>
      </c>
      <c r="J2687">
        <v>2</v>
      </c>
      <c r="K2687" t="s">
        <v>247</v>
      </c>
      <c r="M2687">
        <v>1</v>
      </c>
      <c r="N2687">
        <v>150</v>
      </c>
      <c r="O2687">
        <v>150</v>
      </c>
      <c r="P2687">
        <v>0</v>
      </c>
      <c r="Q2687">
        <v>150</v>
      </c>
      <c r="R2687">
        <v>0</v>
      </c>
      <c r="S2687" t="s">
        <v>8400</v>
      </c>
      <c r="T2687">
        <v>9480</v>
      </c>
      <c r="U2687" t="s">
        <v>5343</v>
      </c>
      <c r="V2687" t="s">
        <v>5343</v>
      </c>
      <c r="W2687" t="s">
        <v>2371</v>
      </c>
      <c r="X2687">
        <v>2625</v>
      </c>
      <c r="Y2687" t="s">
        <v>244</v>
      </c>
      <c r="AA2687">
        <v>187</v>
      </c>
      <c r="AB2687" t="s">
        <v>8401</v>
      </c>
      <c r="AC2687" t="s">
        <v>8400</v>
      </c>
      <c r="AD2687">
        <v>5</v>
      </c>
      <c r="AE2687">
        <v>711650.36</v>
      </c>
      <c r="AF2687">
        <v>6170319.4500000002</v>
      </c>
    </row>
    <row r="2688" spans="1:32" x14ac:dyDescent="0.25">
      <c r="A2688" s="40">
        <v>2686</v>
      </c>
      <c r="B2688" t="s">
        <v>8403</v>
      </c>
      <c r="C2688">
        <v>210</v>
      </c>
      <c r="D2688">
        <v>1957</v>
      </c>
      <c r="E2688">
        <v>0</v>
      </c>
      <c r="F2688">
        <v>90</v>
      </c>
      <c r="H2688">
        <v>5</v>
      </c>
      <c r="J2688">
        <v>2</v>
      </c>
      <c r="K2688" t="s">
        <v>247</v>
      </c>
      <c r="M2688">
        <v>1</v>
      </c>
      <c r="N2688">
        <v>800</v>
      </c>
      <c r="O2688">
        <v>800</v>
      </c>
      <c r="P2688">
        <v>0</v>
      </c>
      <c r="Q2688">
        <v>800</v>
      </c>
      <c r="R2688">
        <v>0</v>
      </c>
      <c r="S2688" t="s">
        <v>8400</v>
      </c>
      <c r="T2688">
        <v>9480</v>
      </c>
      <c r="U2688" t="s">
        <v>5343</v>
      </c>
      <c r="V2688" t="s">
        <v>5343</v>
      </c>
      <c r="W2688" t="s">
        <v>2371</v>
      </c>
      <c r="X2688">
        <v>2625</v>
      </c>
      <c r="Y2688" t="s">
        <v>244</v>
      </c>
      <c r="AA2688">
        <v>187</v>
      </c>
      <c r="AB2688" t="s">
        <v>8401</v>
      </c>
      <c r="AC2688" t="s">
        <v>8400</v>
      </c>
      <c r="AD2688">
        <v>5</v>
      </c>
      <c r="AE2688">
        <v>711650.36</v>
      </c>
      <c r="AF2688">
        <v>6170319.4500000002</v>
      </c>
    </row>
    <row r="2689" spans="1:32" x14ac:dyDescent="0.25">
      <c r="A2689" s="40">
        <v>2687</v>
      </c>
      <c r="B2689" t="s">
        <v>8404</v>
      </c>
      <c r="C2689">
        <v>210</v>
      </c>
      <c r="D2689">
        <v>1957</v>
      </c>
      <c r="E2689">
        <v>0</v>
      </c>
      <c r="F2689">
        <v>3</v>
      </c>
      <c r="H2689">
        <v>1</v>
      </c>
      <c r="J2689">
        <v>2</v>
      </c>
      <c r="K2689" t="s">
        <v>247</v>
      </c>
      <c r="L2689">
        <v>90</v>
      </c>
      <c r="M2689">
        <v>1</v>
      </c>
      <c r="N2689">
        <v>50</v>
      </c>
      <c r="O2689">
        <v>50</v>
      </c>
      <c r="P2689">
        <v>0</v>
      </c>
      <c r="Q2689">
        <v>50</v>
      </c>
      <c r="R2689">
        <v>0</v>
      </c>
      <c r="S2689" t="s">
        <v>8400</v>
      </c>
      <c r="T2689">
        <v>9480</v>
      </c>
      <c r="U2689" t="s">
        <v>5343</v>
      </c>
      <c r="V2689" t="s">
        <v>5343</v>
      </c>
      <c r="W2689" t="s">
        <v>2371</v>
      </c>
      <c r="X2689">
        <v>2625</v>
      </c>
      <c r="Y2689" t="s">
        <v>244</v>
      </c>
      <c r="AA2689">
        <v>187</v>
      </c>
      <c r="AB2689" t="s">
        <v>8401</v>
      </c>
      <c r="AC2689" t="s">
        <v>8400</v>
      </c>
      <c r="AD2689">
        <v>5</v>
      </c>
      <c r="AE2689">
        <v>711650.36</v>
      </c>
      <c r="AF2689">
        <v>6170319.4500000002</v>
      </c>
    </row>
    <row r="2690" spans="1:32" x14ac:dyDescent="0.25">
      <c r="A2690" s="40">
        <v>2688</v>
      </c>
      <c r="B2690" t="s">
        <v>8405</v>
      </c>
      <c r="C2690">
        <v>210</v>
      </c>
      <c r="D2690">
        <v>1967</v>
      </c>
      <c r="E2690">
        <v>0</v>
      </c>
      <c r="F2690">
        <v>90</v>
      </c>
      <c r="H2690">
        <v>90</v>
      </c>
      <c r="J2690">
        <v>9</v>
      </c>
      <c r="K2690" t="s">
        <v>240</v>
      </c>
      <c r="M2690">
        <v>1</v>
      </c>
      <c r="N2690">
        <v>50</v>
      </c>
      <c r="O2690">
        <v>50</v>
      </c>
      <c r="P2690">
        <v>0</v>
      </c>
      <c r="Q2690">
        <v>50</v>
      </c>
      <c r="R2690">
        <v>0</v>
      </c>
      <c r="S2690" t="s">
        <v>8400</v>
      </c>
      <c r="T2690">
        <v>9480</v>
      </c>
      <c r="U2690" t="s">
        <v>5343</v>
      </c>
      <c r="V2690" t="s">
        <v>5343</v>
      </c>
      <c r="W2690" t="s">
        <v>2371</v>
      </c>
      <c r="X2690">
        <v>2625</v>
      </c>
      <c r="Y2690" t="s">
        <v>244</v>
      </c>
      <c r="AA2690">
        <v>187</v>
      </c>
      <c r="AB2690" t="s">
        <v>8401</v>
      </c>
      <c r="AC2690" t="s">
        <v>8400</v>
      </c>
      <c r="AD2690">
        <v>5</v>
      </c>
      <c r="AE2690">
        <v>711650.36</v>
      </c>
      <c r="AF2690">
        <v>6170319.4500000002</v>
      </c>
    </row>
    <row r="2691" spans="1:32" x14ac:dyDescent="0.25">
      <c r="A2691" s="40">
        <v>2689</v>
      </c>
      <c r="B2691" t="s">
        <v>8406</v>
      </c>
      <c r="C2691">
        <v>210</v>
      </c>
      <c r="D2691">
        <v>1957</v>
      </c>
      <c r="E2691">
        <v>0</v>
      </c>
      <c r="F2691">
        <v>3</v>
      </c>
      <c r="H2691">
        <v>1</v>
      </c>
      <c r="J2691">
        <v>5</v>
      </c>
      <c r="K2691" t="s">
        <v>253</v>
      </c>
      <c r="L2691">
        <v>80</v>
      </c>
      <c r="M2691">
        <v>1</v>
      </c>
      <c r="N2691">
        <v>60</v>
      </c>
      <c r="O2691">
        <v>60</v>
      </c>
      <c r="P2691">
        <v>0</v>
      </c>
      <c r="Q2691">
        <v>60</v>
      </c>
      <c r="R2691">
        <v>0</v>
      </c>
      <c r="S2691" t="s">
        <v>8400</v>
      </c>
      <c r="T2691">
        <v>9480</v>
      </c>
      <c r="U2691" t="s">
        <v>5343</v>
      </c>
      <c r="V2691" t="s">
        <v>5343</v>
      </c>
      <c r="W2691" t="s">
        <v>2371</v>
      </c>
      <c r="X2691">
        <v>2625</v>
      </c>
      <c r="Y2691" t="s">
        <v>244</v>
      </c>
      <c r="AA2691">
        <v>187</v>
      </c>
      <c r="AB2691" t="s">
        <v>8401</v>
      </c>
      <c r="AC2691" t="s">
        <v>8400</v>
      </c>
      <c r="AD2691">
        <v>5</v>
      </c>
      <c r="AE2691">
        <v>711650.36</v>
      </c>
      <c r="AF2691">
        <v>6170319.4500000002</v>
      </c>
    </row>
    <row r="2692" spans="1:32" x14ac:dyDescent="0.25">
      <c r="A2692" s="40">
        <v>2690</v>
      </c>
      <c r="B2692" t="s">
        <v>8407</v>
      </c>
      <c r="C2692">
        <v>130</v>
      </c>
      <c r="D2692">
        <v>1975</v>
      </c>
      <c r="E2692">
        <v>0</v>
      </c>
      <c r="F2692">
        <v>3</v>
      </c>
      <c r="H2692">
        <v>1</v>
      </c>
      <c r="J2692">
        <v>2</v>
      </c>
      <c r="K2692" t="s">
        <v>260</v>
      </c>
      <c r="L2692">
        <v>2</v>
      </c>
      <c r="M2692">
        <v>1</v>
      </c>
      <c r="N2692">
        <v>94</v>
      </c>
      <c r="O2692">
        <v>94</v>
      </c>
      <c r="P2692">
        <v>162</v>
      </c>
      <c r="Q2692">
        <v>0</v>
      </c>
      <c r="R2692">
        <v>0</v>
      </c>
      <c r="S2692" t="s">
        <v>8408</v>
      </c>
      <c r="T2692">
        <v>639</v>
      </c>
      <c r="U2692" t="s">
        <v>6935</v>
      </c>
      <c r="V2692" t="s">
        <v>6935</v>
      </c>
      <c r="W2692" t="s">
        <v>408</v>
      </c>
      <c r="X2692">
        <v>2665</v>
      </c>
      <c r="Y2692" t="s">
        <v>257</v>
      </c>
      <c r="AA2692">
        <v>187</v>
      </c>
      <c r="AB2692" t="s">
        <v>8409</v>
      </c>
      <c r="AC2692" t="s">
        <v>8408</v>
      </c>
      <c r="AD2692">
        <v>5</v>
      </c>
      <c r="AE2692">
        <v>712874.33</v>
      </c>
      <c r="AF2692">
        <v>6169132.8799999999</v>
      </c>
    </row>
    <row r="2693" spans="1:32" x14ac:dyDescent="0.25">
      <c r="A2693" s="40">
        <v>2691</v>
      </c>
      <c r="B2693" t="s">
        <v>8410</v>
      </c>
      <c r="C2693">
        <v>130</v>
      </c>
      <c r="D2693">
        <v>2005</v>
      </c>
      <c r="E2693">
        <v>0</v>
      </c>
      <c r="F2693">
        <v>4</v>
      </c>
      <c r="H2693">
        <v>1</v>
      </c>
      <c r="J2693">
        <v>2</v>
      </c>
      <c r="K2693" t="s">
        <v>260</v>
      </c>
      <c r="L2693">
        <v>90</v>
      </c>
      <c r="M2693">
        <v>1</v>
      </c>
      <c r="N2693">
        <v>166</v>
      </c>
      <c r="O2693">
        <v>166</v>
      </c>
      <c r="P2693">
        <v>166</v>
      </c>
      <c r="Q2693">
        <v>0</v>
      </c>
      <c r="R2693">
        <v>0</v>
      </c>
      <c r="S2693" t="s">
        <v>8411</v>
      </c>
      <c r="T2693">
        <v>5006</v>
      </c>
      <c r="U2693" t="s">
        <v>6871</v>
      </c>
      <c r="V2693" t="s">
        <v>6871</v>
      </c>
      <c r="W2693" t="s">
        <v>8412</v>
      </c>
      <c r="X2693">
        <v>2665</v>
      </c>
      <c r="Y2693" t="s">
        <v>257</v>
      </c>
      <c r="AA2693">
        <v>187</v>
      </c>
      <c r="AB2693" t="s">
        <v>8413</v>
      </c>
      <c r="AC2693" t="s">
        <v>8411</v>
      </c>
      <c r="AD2693">
        <v>5</v>
      </c>
      <c r="AE2693">
        <v>713971.37</v>
      </c>
      <c r="AF2693">
        <v>6168738.9900000002</v>
      </c>
    </row>
    <row r="2694" spans="1:32" x14ac:dyDescent="0.25">
      <c r="A2694" s="40">
        <v>2692</v>
      </c>
      <c r="B2694" t="s">
        <v>8414</v>
      </c>
      <c r="C2694">
        <v>130</v>
      </c>
      <c r="D2694">
        <v>1964</v>
      </c>
      <c r="E2694">
        <v>0</v>
      </c>
      <c r="F2694">
        <v>2</v>
      </c>
      <c r="H2694">
        <v>1</v>
      </c>
      <c r="J2694">
        <v>2</v>
      </c>
      <c r="K2694" t="s">
        <v>260</v>
      </c>
      <c r="L2694">
        <v>2</v>
      </c>
      <c r="M2694">
        <v>1</v>
      </c>
      <c r="N2694">
        <v>128</v>
      </c>
      <c r="O2694">
        <v>128</v>
      </c>
      <c r="P2694">
        <v>122</v>
      </c>
      <c r="Q2694">
        <v>0</v>
      </c>
      <c r="R2694">
        <v>0</v>
      </c>
      <c r="S2694" t="s">
        <v>8415</v>
      </c>
      <c r="T2694">
        <v>4047</v>
      </c>
      <c r="U2694" t="s">
        <v>7712</v>
      </c>
      <c r="V2694" t="s">
        <v>7712</v>
      </c>
      <c r="W2694" t="s">
        <v>811</v>
      </c>
      <c r="X2694">
        <v>2665</v>
      </c>
      <c r="Y2694" t="s">
        <v>257</v>
      </c>
      <c r="AA2694">
        <v>187</v>
      </c>
      <c r="AB2694" t="s">
        <v>8416</v>
      </c>
      <c r="AC2694" t="s">
        <v>8415</v>
      </c>
      <c r="AD2694">
        <v>5</v>
      </c>
      <c r="AE2694">
        <v>713865.71</v>
      </c>
      <c r="AF2694">
        <v>6169231.46</v>
      </c>
    </row>
    <row r="2695" spans="1:32" x14ac:dyDescent="0.25">
      <c r="A2695" s="40">
        <v>2693</v>
      </c>
      <c r="B2695" t="s">
        <v>8417</v>
      </c>
      <c r="C2695">
        <v>130</v>
      </c>
      <c r="D2695">
        <v>2000</v>
      </c>
      <c r="E2695">
        <v>0</v>
      </c>
      <c r="F2695">
        <v>4</v>
      </c>
      <c r="H2695">
        <v>1</v>
      </c>
      <c r="J2695">
        <v>1</v>
      </c>
      <c r="K2695" t="s">
        <v>240</v>
      </c>
      <c r="M2695">
        <v>1</v>
      </c>
      <c r="N2695">
        <v>133</v>
      </c>
      <c r="O2695">
        <v>133</v>
      </c>
      <c r="P2695">
        <v>133</v>
      </c>
      <c r="Q2695">
        <v>0</v>
      </c>
      <c r="R2695">
        <v>0</v>
      </c>
      <c r="S2695" t="s">
        <v>8418</v>
      </c>
      <c r="T2695">
        <v>5600</v>
      </c>
      <c r="U2695" t="s">
        <v>6764</v>
      </c>
      <c r="V2695" t="s">
        <v>6764</v>
      </c>
      <c r="W2695" t="s">
        <v>385</v>
      </c>
      <c r="X2695">
        <v>2625</v>
      </c>
      <c r="Y2695" t="s">
        <v>244</v>
      </c>
      <c r="AA2695">
        <v>187</v>
      </c>
      <c r="AB2695" t="s">
        <v>8419</v>
      </c>
      <c r="AC2695" t="s">
        <v>8418</v>
      </c>
      <c r="AD2695">
        <v>5</v>
      </c>
      <c r="AE2695">
        <v>712021.91</v>
      </c>
      <c r="AF2695">
        <v>6172388.6900000004</v>
      </c>
    </row>
    <row r="2696" spans="1:32" x14ac:dyDescent="0.25">
      <c r="A2696" s="40">
        <v>2694</v>
      </c>
      <c r="B2696" t="s">
        <v>8420</v>
      </c>
      <c r="C2696">
        <v>120</v>
      </c>
      <c r="D2696">
        <v>1970</v>
      </c>
      <c r="E2696">
        <v>0</v>
      </c>
      <c r="F2696">
        <v>3</v>
      </c>
      <c r="H2696">
        <v>1</v>
      </c>
      <c r="J2696">
        <v>2</v>
      </c>
      <c r="K2696" t="s">
        <v>260</v>
      </c>
      <c r="M2696">
        <v>1</v>
      </c>
      <c r="N2696">
        <v>129</v>
      </c>
      <c r="O2696">
        <v>129</v>
      </c>
      <c r="P2696">
        <v>129</v>
      </c>
      <c r="Q2696">
        <v>0</v>
      </c>
      <c r="R2696">
        <v>0</v>
      </c>
      <c r="S2696" t="s">
        <v>8421</v>
      </c>
      <c r="T2696">
        <v>6178</v>
      </c>
      <c r="U2696" t="s">
        <v>2647</v>
      </c>
      <c r="V2696" t="s">
        <v>2647</v>
      </c>
      <c r="W2696" t="s">
        <v>953</v>
      </c>
      <c r="X2696">
        <v>2625</v>
      </c>
      <c r="Y2696" t="s">
        <v>244</v>
      </c>
      <c r="AA2696">
        <v>187</v>
      </c>
      <c r="AB2696" t="s">
        <v>8422</v>
      </c>
      <c r="AC2696" t="s">
        <v>8421</v>
      </c>
      <c r="AD2696">
        <v>5</v>
      </c>
      <c r="AE2696">
        <v>711646.97</v>
      </c>
      <c r="AF2696">
        <v>6171878.7300000004</v>
      </c>
    </row>
    <row r="2697" spans="1:32" x14ac:dyDescent="0.25">
      <c r="A2697" s="40">
        <v>2695</v>
      </c>
      <c r="B2697" t="s">
        <v>8423</v>
      </c>
      <c r="C2697">
        <v>120</v>
      </c>
      <c r="D2697">
        <v>1980</v>
      </c>
      <c r="E2697">
        <v>0</v>
      </c>
      <c r="F2697">
        <v>3</v>
      </c>
      <c r="H2697">
        <v>1</v>
      </c>
      <c r="J2697">
        <v>2</v>
      </c>
      <c r="K2697" t="s">
        <v>247</v>
      </c>
      <c r="M2697">
        <v>1</v>
      </c>
      <c r="N2697">
        <v>106</v>
      </c>
      <c r="O2697">
        <v>106</v>
      </c>
      <c r="P2697">
        <v>181</v>
      </c>
      <c r="Q2697">
        <v>0</v>
      </c>
      <c r="R2697">
        <v>0</v>
      </c>
      <c r="S2697" t="s">
        <v>8424</v>
      </c>
      <c r="T2697">
        <v>7562</v>
      </c>
      <c r="U2697" t="s">
        <v>6710</v>
      </c>
      <c r="V2697" t="s">
        <v>6710</v>
      </c>
      <c r="W2697" t="s">
        <v>732</v>
      </c>
      <c r="X2697">
        <v>2665</v>
      </c>
      <c r="Y2697" t="s">
        <v>257</v>
      </c>
      <c r="AA2697">
        <v>187</v>
      </c>
      <c r="AB2697" t="s">
        <v>8425</v>
      </c>
      <c r="AC2697" t="s">
        <v>8424</v>
      </c>
      <c r="AD2697">
        <v>5</v>
      </c>
      <c r="AE2697">
        <v>713466.2</v>
      </c>
      <c r="AF2697">
        <v>6168572.0499999998</v>
      </c>
    </row>
    <row r="2698" spans="1:32" x14ac:dyDescent="0.25">
      <c r="A2698" s="40">
        <v>2696</v>
      </c>
      <c r="B2698" t="s">
        <v>8426</v>
      </c>
      <c r="C2698">
        <v>120</v>
      </c>
      <c r="D2698">
        <v>1970</v>
      </c>
      <c r="E2698">
        <v>0</v>
      </c>
      <c r="F2698">
        <v>3</v>
      </c>
      <c r="H2698">
        <v>1</v>
      </c>
      <c r="J2698">
        <v>7</v>
      </c>
      <c r="K2698" t="s">
        <v>253</v>
      </c>
      <c r="L2698">
        <v>2</v>
      </c>
      <c r="M2698">
        <v>1</v>
      </c>
      <c r="N2698">
        <v>144</v>
      </c>
      <c r="O2698">
        <v>144</v>
      </c>
      <c r="P2698">
        <v>111</v>
      </c>
      <c r="Q2698">
        <v>0</v>
      </c>
      <c r="R2698">
        <v>0</v>
      </c>
      <c r="S2698" t="s">
        <v>8427</v>
      </c>
      <c r="T2698">
        <v>7882</v>
      </c>
      <c r="U2698" t="s">
        <v>372</v>
      </c>
      <c r="V2698" t="s">
        <v>372</v>
      </c>
      <c r="W2698" t="s">
        <v>2223</v>
      </c>
      <c r="X2698">
        <v>2625</v>
      </c>
      <c r="Y2698" t="s">
        <v>244</v>
      </c>
      <c r="AA2698">
        <v>187</v>
      </c>
      <c r="AB2698" t="s">
        <v>8428</v>
      </c>
      <c r="AC2698" t="s">
        <v>8427</v>
      </c>
      <c r="AD2698">
        <v>5</v>
      </c>
      <c r="AE2698">
        <v>711865.77</v>
      </c>
      <c r="AF2698">
        <v>6171954.1799999997</v>
      </c>
    </row>
    <row r="2699" spans="1:32" x14ac:dyDescent="0.25">
      <c r="A2699" s="40">
        <v>2697</v>
      </c>
      <c r="B2699" t="s">
        <v>8429</v>
      </c>
      <c r="C2699">
        <v>120</v>
      </c>
      <c r="D2699">
        <v>1971</v>
      </c>
      <c r="E2699">
        <v>1988</v>
      </c>
      <c r="F2699">
        <v>3</v>
      </c>
      <c r="H2699">
        <v>1</v>
      </c>
      <c r="J2699">
        <v>2</v>
      </c>
      <c r="K2699" t="s">
        <v>260</v>
      </c>
      <c r="M2699">
        <v>1</v>
      </c>
      <c r="N2699">
        <v>127</v>
      </c>
      <c r="O2699">
        <v>127</v>
      </c>
      <c r="P2699">
        <v>106</v>
      </c>
      <c r="Q2699">
        <v>0</v>
      </c>
      <c r="R2699">
        <v>0</v>
      </c>
      <c r="S2699" t="s">
        <v>8430</v>
      </c>
      <c r="T2699">
        <v>9693</v>
      </c>
      <c r="U2699" t="s">
        <v>7610</v>
      </c>
      <c r="V2699" t="s">
        <v>7610</v>
      </c>
      <c r="W2699" t="s">
        <v>721</v>
      </c>
      <c r="X2699">
        <v>2665</v>
      </c>
      <c r="Y2699" t="s">
        <v>257</v>
      </c>
      <c r="AA2699">
        <v>187</v>
      </c>
      <c r="AB2699" t="s">
        <v>8431</v>
      </c>
      <c r="AC2699" t="s">
        <v>8430</v>
      </c>
      <c r="AD2699">
        <v>5</v>
      </c>
      <c r="AE2699">
        <v>712805.01</v>
      </c>
      <c r="AF2699">
        <v>6169177.1500000004</v>
      </c>
    </row>
    <row r="2700" spans="1:32" x14ac:dyDescent="0.25">
      <c r="A2700" s="40">
        <v>2698</v>
      </c>
      <c r="B2700" t="s">
        <v>8432</v>
      </c>
      <c r="C2700">
        <v>320</v>
      </c>
      <c r="D2700">
        <v>1920</v>
      </c>
      <c r="E2700">
        <v>1963</v>
      </c>
      <c r="F2700">
        <v>5</v>
      </c>
      <c r="H2700">
        <v>90</v>
      </c>
      <c r="J2700">
        <v>2</v>
      </c>
      <c r="K2700" t="s">
        <v>260</v>
      </c>
      <c r="M2700">
        <v>1</v>
      </c>
      <c r="N2700">
        <v>78</v>
      </c>
      <c r="O2700">
        <v>78</v>
      </c>
      <c r="P2700">
        <v>0</v>
      </c>
      <c r="Q2700">
        <v>115</v>
      </c>
      <c r="R2700">
        <v>0</v>
      </c>
      <c r="S2700" t="s">
        <v>8433</v>
      </c>
      <c r="T2700">
        <v>1750</v>
      </c>
      <c r="U2700" t="s">
        <v>6098</v>
      </c>
      <c r="V2700" t="s">
        <v>6098</v>
      </c>
      <c r="W2700" t="s">
        <v>1036</v>
      </c>
      <c r="X2700">
        <v>2665</v>
      </c>
      <c r="Y2700" t="s">
        <v>257</v>
      </c>
      <c r="AA2700">
        <v>187</v>
      </c>
      <c r="AB2700" t="s">
        <v>8434</v>
      </c>
      <c r="AC2700" t="s">
        <v>8433</v>
      </c>
      <c r="AD2700">
        <v>5</v>
      </c>
      <c r="AE2700">
        <v>713454.97</v>
      </c>
      <c r="AF2700">
        <v>6168793.46</v>
      </c>
    </row>
    <row r="2701" spans="1:32" x14ac:dyDescent="0.25">
      <c r="A2701" s="40">
        <v>2699</v>
      </c>
      <c r="B2701" t="s">
        <v>8435</v>
      </c>
      <c r="C2701">
        <v>220</v>
      </c>
      <c r="D2701">
        <v>1920</v>
      </c>
      <c r="E2701">
        <v>0</v>
      </c>
      <c r="F2701">
        <v>5</v>
      </c>
      <c r="H2701">
        <v>90</v>
      </c>
      <c r="J2701">
        <v>9</v>
      </c>
      <c r="K2701" t="s">
        <v>240</v>
      </c>
      <c r="M2701">
        <v>1</v>
      </c>
      <c r="N2701">
        <v>98</v>
      </c>
      <c r="O2701">
        <v>98</v>
      </c>
      <c r="P2701">
        <v>0</v>
      </c>
      <c r="Q2701">
        <v>98</v>
      </c>
      <c r="R2701">
        <v>0</v>
      </c>
      <c r="S2701" t="s">
        <v>8433</v>
      </c>
      <c r="T2701">
        <v>1750</v>
      </c>
      <c r="U2701" t="s">
        <v>6098</v>
      </c>
      <c r="V2701" t="s">
        <v>6098</v>
      </c>
      <c r="W2701" t="s">
        <v>1036</v>
      </c>
      <c r="X2701">
        <v>2665</v>
      </c>
      <c r="Y2701" t="s">
        <v>257</v>
      </c>
      <c r="AA2701">
        <v>187</v>
      </c>
      <c r="AB2701" t="s">
        <v>8434</v>
      </c>
      <c r="AC2701" t="s">
        <v>8433</v>
      </c>
      <c r="AD2701">
        <v>5</v>
      </c>
      <c r="AE2701">
        <v>713454.97</v>
      </c>
      <c r="AF2701">
        <v>6168793.46</v>
      </c>
    </row>
    <row r="2702" spans="1:32" x14ac:dyDescent="0.25">
      <c r="A2702" s="40">
        <v>2700</v>
      </c>
      <c r="B2702" t="s">
        <v>8436</v>
      </c>
      <c r="C2702">
        <v>120</v>
      </c>
      <c r="D2702">
        <v>2001</v>
      </c>
      <c r="E2702">
        <v>0</v>
      </c>
      <c r="F2702">
        <v>4</v>
      </c>
      <c r="H2702">
        <v>1</v>
      </c>
      <c r="J2702">
        <v>1</v>
      </c>
      <c r="K2702" t="s">
        <v>240</v>
      </c>
      <c r="M2702">
        <v>1</v>
      </c>
      <c r="N2702">
        <v>174</v>
      </c>
      <c r="O2702">
        <v>174</v>
      </c>
      <c r="P2702">
        <v>174</v>
      </c>
      <c r="Q2702">
        <v>0</v>
      </c>
      <c r="R2702">
        <v>0</v>
      </c>
      <c r="S2702" t="s">
        <v>8437</v>
      </c>
      <c r="T2702">
        <v>5600</v>
      </c>
      <c r="U2702" t="s">
        <v>6764</v>
      </c>
      <c r="V2702" t="s">
        <v>6764</v>
      </c>
      <c r="W2702" t="s">
        <v>558</v>
      </c>
      <c r="X2702">
        <v>2625</v>
      </c>
      <c r="Y2702" t="s">
        <v>244</v>
      </c>
      <c r="AA2702">
        <v>187</v>
      </c>
      <c r="AB2702" t="s">
        <v>8438</v>
      </c>
      <c r="AC2702" t="s">
        <v>8437</v>
      </c>
      <c r="AD2702">
        <v>5</v>
      </c>
      <c r="AE2702">
        <v>712133.31</v>
      </c>
      <c r="AF2702">
        <v>6171973.2999999998</v>
      </c>
    </row>
    <row r="2703" spans="1:32" x14ac:dyDescent="0.25">
      <c r="A2703" s="40">
        <v>2701</v>
      </c>
      <c r="B2703" t="s">
        <v>8439</v>
      </c>
      <c r="C2703">
        <v>120</v>
      </c>
      <c r="D2703">
        <v>1969</v>
      </c>
      <c r="E2703">
        <v>0</v>
      </c>
      <c r="F2703">
        <v>3</v>
      </c>
      <c r="H2703">
        <v>1</v>
      </c>
      <c r="J2703">
        <v>2</v>
      </c>
      <c r="K2703" t="s">
        <v>247</v>
      </c>
      <c r="M2703">
        <v>1</v>
      </c>
      <c r="N2703">
        <v>143</v>
      </c>
      <c r="O2703">
        <v>143</v>
      </c>
      <c r="P2703">
        <v>143</v>
      </c>
      <c r="Q2703">
        <v>0</v>
      </c>
      <c r="R2703">
        <v>0</v>
      </c>
      <c r="S2703" t="s">
        <v>8440</v>
      </c>
      <c r="T2703">
        <v>6178</v>
      </c>
      <c r="U2703" t="s">
        <v>2647</v>
      </c>
      <c r="V2703" t="s">
        <v>2647</v>
      </c>
      <c r="W2703" t="s">
        <v>529</v>
      </c>
      <c r="X2703">
        <v>2625</v>
      </c>
      <c r="Y2703" t="s">
        <v>244</v>
      </c>
      <c r="AA2703">
        <v>187</v>
      </c>
      <c r="AB2703" t="s">
        <v>8441</v>
      </c>
      <c r="AC2703" t="s">
        <v>8440</v>
      </c>
      <c r="AD2703">
        <v>5</v>
      </c>
      <c r="AE2703">
        <v>711509.09</v>
      </c>
      <c r="AF2703">
        <v>6172193.46</v>
      </c>
    </row>
    <row r="2704" spans="1:32" x14ac:dyDescent="0.25">
      <c r="A2704" s="40">
        <v>2702</v>
      </c>
      <c r="B2704" t="s">
        <v>8442</v>
      </c>
      <c r="C2704">
        <v>120</v>
      </c>
      <c r="D2704">
        <v>1978</v>
      </c>
      <c r="E2704">
        <v>0</v>
      </c>
      <c r="F2704">
        <v>4</v>
      </c>
      <c r="H2704">
        <v>1</v>
      </c>
      <c r="J2704">
        <v>2</v>
      </c>
      <c r="K2704" t="s">
        <v>260</v>
      </c>
      <c r="L2704">
        <v>4</v>
      </c>
      <c r="M2704">
        <v>1</v>
      </c>
      <c r="N2704">
        <v>140</v>
      </c>
      <c r="O2704">
        <v>140</v>
      </c>
      <c r="P2704">
        <v>140</v>
      </c>
      <c r="Q2704">
        <v>0</v>
      </c>
      <c r="R2704">
        <v>0</v>
      </c>
      <c r="S2704" t="s">
        <v>8443</v>
      </c>
      <c r="T2704">
        <v>8841</v>
      </c>
      <c r="U2704" t="s">
        <v>7779</v>
      </c>
      <c r="V2704" t="s">
        <v>7779</v>
      </c>
      <c r="W2704" t="s">
        <v>573</v>
      </c>
      <c r="X2704">
        <v>2665</v>
      </c>
      <c r="Y2704" t="s">
        <v>257</v>
      </c>
      <c r="AA2704">
        <v>187</v>
      </c>
      <c r="AB2704" t="s">
        <v>8444</v>
      </c>
      <c r="AC2704" t="s">
        <v>8443</v>
      </c>
      <c r="AD2704">
        <v>5</v>
      </c>
      <c r="AE2704">
        <v>713678.59</v>
      </c>
      <c r="AF2704">
        <v>6168610.0199999996</v>
      </c>
    </row>
    <row r="2705" spans="1:32" x14ac:dyDescent="0.25">
      <c r="A2705" s="40">
        <v>2703</v>
      </c>
      <c r="B2705" t="s">
        <v>8445</v>
      </c>
      <c r="C2705">
        <v>120</v>
      </c>
      <c r="D2705">
        <v>1995</v>
      </c>
      <c r="E2705">
        <v>2000</v>
      </c>
      <c r="F2705">
        <v>4</v>
      </c>
      <c r="H2705">
        <v>1</v>
      </c>
      <c r="J2705">
        <v>2</v>
      </c>
      <c r="K2705" t="s">
        <v>260</v>
      </c>
      <c r="M2705">
        <v>1</v>
      </c>
      <c r="N2705">
        <v>192</v>
      </c>
      <c r="O2705">
        <v>192</v>
      </c>
      <c r="P2705">
        <v>192</v>
      </c>
      <c r="Q2705">
        <v>0</v>
      </c>
      <c r="R2705">
        <v>0</v>
      </c>
      <c r="S2705" t="s">
        <v>8446</v>
      </c>
      <c r="T2705">
        <v>3941</v>
      </c>
      <c r="U2705" t="s">
        <v>6445</v>
      </c>
      <c r="V2705" t="s">
        <v>6445</v>
      </c>
      <c r="W2705" t="s">
        <v>519</v>
      </c>
      <c r="X2705">
        <v>2665</v>
      </c>
      <c r="Y2705" t="s">
        <v>257</v>
      </c>
      <c r="AA2705">
        <v>187</v>
      </c>
      <c r="AB2705" t="s">
        <v>8447</v>
      </c>
      <c r="AC2705" t="s">
        <v>8446</v>
      </c>
      <c r="AD2705">
        <v>5</v>
      </c>
      <c r="AE2705">
        <v>712993.1</v>
      </c>
      <c r="AF2705">
        <v>6169088.3200000003</v>
      </c>
    </row>
    <row r="2706" spans="1:32" x14ac:dyDescent="0.25">
      <c r="A2706" s="40">
        <v>2704</v>
      </c>
      <c r="B2706" t="s">
        <v>8448</v>
      </c>
      <c r="C2706">
        <v>120</v>
      </c>
      <c r="D2706">
        <v>1960</v>
      </c>
      <c r="E2706">
        <v>1970</v>
      </c>
      <c r="F2706">
        <v>3</v>
      </c>
      <c r="H2706">
        <v>1</v>
      </c>
      <c r="J2706">
        <v>2</v>
      </c>
      <c r="K2706" t="s">
        <v>260</v>
      </c>
      <c r="L2706">
        <v>2</v>
      </c>
      <c r="M2706">
        <v>1</v>
      </c>
      <c r="N2706">
        <v>145</v>
      </c>
      <c r="O2706">
        <v>145</v>
      </c>
      <c r="P2706">
        <v>102</v>
      </c>
      <c r="Q2706">
        <v>26</v>
      </c>
      <c r="R2706">
        <v>0</v>
      </c>
      <c r="S2706" t="s">
        <v>8449</v>
      </c>
      <c r="T2706">
        <v>3089</v>
      </c>
      <c r="U2706" t="s">
        <v>5469</v>
      </c>
      <c r="V2706" t="s">
        <v>5469</v>
      </c>
      <c r="W2706" t="s">
        <v>714</v>
      </c>
      <c r="X2706">
        <v>2665</v>
      </c>
      <c r="Y2706" t="s">
        <v>257</v>
      </c>
      <c r="AA2706">
        <v>187</v>
      </c>
      <c r="AB2706" t="s">
        <v>8450</v>
      </c>
      <c r="AC2706" t="s">
        <v>8449</v>
      </c>
      <c r="AD2706">
        <v>5</v>
      </c>
      <c r="AE2706">
        <v>714164.82</v>
      </c>
      <c r="AF2706">
        <v>6168932.4199999999</v>
      </c>
    </row>
    <row r="2707" spans="1:32" x14ac:dyDescent="0.25">
      <c r="A2707" s="40">
        <v>2705</v>
      </c>
      <c r="B2707" t="s">
        <v>8451</v>
      </c>
      <c r="C2707">
        <v>130</v>
      </c>
      <c r="D2707">
        <v>1967</v>
      </c>
      <c r="E2707">
        <v>1992</v>
      </c>
      <c r="F2707">
        <v>10</v>
      </c>
      <c r="H2707">
        <v>6</v>
      </c>
      <c r="J2707">
        <v>1</v>
      </c>
      <c r="K2707" t="s">
        <v>240</v>
      </c>
      <c r="M2707">
        <v>1</v>
      </c>
      <c r="N2707">
        <v>107</v>
      </c>
      <c r="O2707">
        <v>107</v>
      </c>
      <c r="P2707">
        <v>107</v>
      </c>
      <c r="Q2707">
        <v>0</v>
      </c>
      <c r="R2707">
        <v>0</v>
      </c>
      <c r="S2707" t="s">
        <v>8452</v>
      </c>
      <c r="T2707">
        <v>2449</v>
      </c>
      <c r="U2707" t="s">
        <v>312</v>
      </c>
      <c r="V2707" t="s">
        <v>312</v>
      </c>
      <c r="W2707" t="s">
        <v>290</v>
      </c>
      <c r="X2707">
        <v>2625</v>
      </c>
      <c r="Y2707" t="s">
        <v>244</v>
      </c>
      <c r="AA2707">
        <v>187</v>
      </c>
      <c r="AB2707" t="s">
        <v>8453</v>
      </c>
      <c r="AC2707" t="s">
        <v>8452</v>
      </c>
      <c r="AD2707">
        <v>5</v>
      </c>
      <c r="AE2707">
        <v>711375.81</v>
      </c>
      <c r="AF2707">
        <v>6171665.96</v>
      </c>
    </row>
    <row r="2708" spans="1:32" x14ac:dyDescent="0.25">
      <c r="A2708" s="40">
        <v>2706</v>
      </c>
      <c r="B2708" t="s">
        <v>8454</v>
      </c>
      <c r="C2708">
        <v>130</v>
      </c>
      <c r="D2708">
        <v>1978</v>
      </c>
      <c r="E2708">
        <v>0</v>
      </c>
      <c r="F2708">
        <v>4</v>
      </c>
      <c r="H2708">
        <v>1</v>
      </c>
      <c r="J2708">
        <v>1</v>
      </c>
      <c r="K2708" t="s">
        <v>240</v>
      </c>
      <c r="M2708">
        <v>1</v>
      </c>
      <c r="N2708">
        <v>61</v>
      </c>
      <c r="O2708">
        <v>61</v>
      </c>
      <c r="P2708">
        <v>109</v>
      </c>
      <c r="Q2708">
        <v>0</v>
      </c>
      <c r="R2708">
        <v>0</v>
      </c>
      <c r="S2708" t="s">
        <v>8455</v>
      </c>
      <c r="T2708">
        <v>475</v>
      </c>
      <c r="U2708" t="s">
        <v>6199</v>
      </c>
      <c r="V2708" t="s">
        <v>6199</v>
      </c>
      <c r="W2708" t="s">
        <v>811</v>
      </c>
      <c r="X2708">
        <v>2665</v>
      </c>
      <c r="Y2708" t="s">
        <v>257</v>
      </c>
      <c r="AA2708">
        <v>187</v>
      </c>
      <c r="AB2708" t="s">
        <v>8456</v>
      </c>
      <c r="AC2708" t="s">
        <v>8455</v>
      </c>
      <c r="AD2708">
        <v>5</v>
      </c>
      <c r="AE2708">
        <v>713543.02</v>
      </c>
      <c r="AF2708">
        <v>6169831.4199999999</v>
      </c>
    </row>
    <row r="2709" spans="1:32" x14ac:dyDescent="0.25">
      <c r="A2709" s="40">
        <v>2707</v>
      </c>
      <c r="B2709" t="s">
        <v>8457</v>
      </c>
      <c r="C2709">
        <v>320</v>
      </c>
      <c r="D2709">
        <v>1963</v>
      </c>
      <c r="E2709">
        <v>0</v>
      </c>
      <c r="F2709">
        <v>3</v>
      </c>
      <c r="H2709">
        <v>1</v>
      </c>
      <c r="J2709">
        <v>2</v>
      </c>
      <c r="K2709" t="s">
        <v>247</v>
      </c>
      <c r="L2709">
        <v>90</v>
      </c>
      <c r="M2709">
        <v>1</v>
      </c>
      <c r="N2709">
        <v>1920</v>
      </c>
      <c r="O2709">
        <v>1920</v>
      </c>
      <c r="P2709">
        <v>0</v>
      </c>
      <c r="Q2709">
        <v>1920</v>
      </c>
      <c r="R2709">
        <v>0</v>
      </c>
      <c r="S2709" t="s">
        <v>8458</v>
      </c>
      <c r="T2709">
        <v>1171</v>
      </c>
      <c r="U2709" t="s">
        <v>6203</v>
      </c>
      <c r="V2709" t="s">
        <v>6203</v>
      </c>
      <c r="W2709" t="s">
        <v>253</v>
      </c>
      <c r="X2709">
        <v>2665</v>
      </c>
      <c r="Y2709" t="s">
        <v>257</v>
      </c>
      <c r="AA2709">
        <v>187</v>
      </c>
      <c r="AB2709" t="s">
        <v>8459</v>
      </c>
      <c r="AC2709" t="s">
        <v>8458</v>
      </c>
      <c r="AD2709">
        <v>5</v>
      </c>
      <c r="AE2709">
        <v>712344.45</v>
      </c>
      <c r="AF2709">
        <v>6169645.4000000004</v>
      </c>
    </row>
    <row r="2710" spans="1:32" x14ac:dyDescent="0.25">
      <c r="A2710" s="40">
        <v>2708</v>
      </c>
      <c r="B2710" t="s">
        <v>8460</v>
      </c>
      <c r="C2710">
        <v>320</v>
      </c>
      <c r="D2710">
        <v>1961</v>
      </c>
      <c r="E2710">
        <v>1991</v>
      </c>
      <c r="F2710">
        <v>3</v>
      </c>
      <c r="H2710">
        <v>1</v>
      </c>
      <c r="J2710">
        <v>2</v>
      </c>
      <c r="K2710" t="s">
        <v>247</v>
      </c>
      <c r="M2710">
        <v>1</v>
      </c>
      <c r="N2710">
        <v>276</v>
      </c>
      <c r="O2710">
        <v>276</v>
      </c>
      <c r="P2710">
        <v>0</v>
      </c>
      <c r="Q2710">
        <v>454</v>
      </c>
      <c r="R2710">
        <v>0</v>
      </c>
      <c r="S2710" t="s">
        <v>8458</v>
      </c>
      <c r="T2710">
        <v>1171</v>
      </c>
      <c r="U2710" t="s">
        <v>6203</v>
      </c>
      <c r="V2710" t="s">
        <v>6203</v>
      </c>
      <c r="W2710" t="s">
        <v>253</v>
      </c>
      <c r="X2710">
        <v>2665</v>
      </c>
      <c r="Y2710" t="s">
        <v>257</v>
      </c>
      <c r="AA2710">
        <v>187</v>
      </c>
      <c r="AB2710" t="s">
        <v>8459</v>
      </c>
      <c r="AC2710" t="s">
        <v>8458</v>
      </c>
      <c r="AD2710">
        <v>5</v>
      </c>
      <c r="AE2710">
        <v>712344.45</v>
      </c>
      <c r="AF2710">
        <v>6169645.4000000004</v>
      </c>
    </row>
    <row r="2711" spans="1:32" x14ac:dyDescent="0.25">
      <c r="A2711" s="40">
        <v>2709</v>
      </c>
      <c r="B2711" t="s">
        <v>8461</v>
      </c>
      <c r="C2711">
        <v>130</v>
      </c>
      <c r="D2711">
        <v>1976</v>
      </c>
      <c r="E2711">
        <v>0</v>
      </c>
      <c r="F2711">
        <v>1</v>
      </c>
      <c r="H2711">
        <v>5</v>
      </c>
      <c r="J2711">
        <v>1</v>
      </c>
      <c r="K2711" t="s">
        <v>240</v>
      </c>
      <c r="L2711">
        <v>2</v>
      </c>
      <c r="M2711">
        <v>1</v>
      </c>
      <c r="N2711">
        <v>75</v>
      </c>
      <c r="O2711">
        <v>75</v>
      </c>
      <c r="P2711">
        <v>125</v>
      </c>
      <c r="Q2711">
        <v>0</v>
      </c>
      <c r="R2711">
        <v>0</v>
      </c>
      <c r="S2711" t="s">
        <v>8462</v>
      </c>
      <c r="T2711">
        <v>2556</v>
      </c>
      <c r="U2711" t="s">
        <v>317</v>
      </c>
      <c r="V2711" t="s">
        <v>317</v>
      </c>
      <c r="W2711" t="s">
        <v>725</v>
      </c>
      <c r="X2711">
        <v>2625</v>
      </c>
      <c r="Y2711" t="s">
        <v>244</v>
      </c>
      <c r="AA2711">
        <v>187</v>
      </c>
      <c r="AB2711" t="s">
        <v>8463</v>
      </c>
      <c r="AC2711" t="s">
        <v>8462</v>
      </c>
      <c r="AD2711">
        <v>5</v>
      </c>
      <c r="AE2711">
        <v>711824.5</v>
      </c>
      <c r="AF2711">
        <v>6172397.7699999996</v>
      </c>
    </row>
    <row r="2712" spans="1:32" x14ac:dyDescent="0.25">
      <c r="A2712" s="40">
        <v>2710</v>
      </c>
      <c r="B2712" t="s">
        <v>8464</v>
      </c>
      <c r="C2712">
        <v>120</v>
      </c>
      <c r="D2712">
        <v>1968</v>
      </c>
      <c r="E2712">
        <v>0</v>
      </c>
      <c r="F2712">
        <v>3</v>
      </c>
      <c r="H2712">
        <v>1</v>
      </c>
      <c r="J2712">
        <v>2</v>
      </c>
      <c r="K2712" t="s">
        <v>515</v>
      </c>
      <c r="M2712">
        <v>1</v>
      </c>
      <c r="N2712">
        <v>95</v>
      </c>
      <c r="O2712">
        <v>95</v>
      </c>
      <c r="P2712">
        <v>154</v>
      </c>
      <c r="Q2712">
        <v>0</v>
      </c>
      <c r="R2712">
        <v>0</v>
      </c>
      <c r="S2712" t="s">
        <v>8465</v>
      </c>
      <c r="T2712">
        <v>3089</v>
      </c>
      <c r="U2712" t="s">
        <v>5469</v>
      </c>
      <c r="V2712" t="s">
        <v>5469</v>
      </c>
      <c r="W2712" t="s">
        <v>368</v>
      </c>
      <c r="X2712">
        <v>2665</v>
      </c>
      <c r="Y2712" t="s">
        <v>257</v>
      </c>
      <c r="AA2712">
        <v>187</v>
      </c>
      <c r="AB2712" t="s">
        <v>8466</v>
      </c>
      <c r="AC2712" t="s">
        <v>8465</v>
      </c>
      <c r="AD2712">
        <v>5</v>
      </c>
      <c r="AE2712">
        <v>714183.3</v>
      </c>
      <c r="AF2712">
        <v>6168940.5099999998</v>
      </c>
    </row>
    <row r="2713" spans="1:32" x14ac:dyDescent="0.25">
      <c r="A2713" s="40">
        <v>2711</v>
      </c>
      <c r="B2713" t="s">
        <v>8467</v>
      </c>
      <c r="C2713">
        <v>290</v>
      </c>
      <c r="D2713">
        <v>1961</v>
      </c>
      <c r="E2713">
        <v>0</v>
      </c>
      <c r="F2713">
        <v>4</v>
      </c>
      <c r="H2713">
        <v>1</v>
      </c>
      <c r="J2713">
        <v>9</v>
      </c>
      <c r="K2713" t="s">
        <v>240</v>
      </c>
      <c r="M2713">
        <v>1</v>
      </c>
      <c r="N2713">
        <v>72</v>
      </c>
      <c r="O2713">
        <v>72</v>
      </c>
      <c r="P2713">
        <v>0</v>
      </c>
      <c r="Q2713">
        <v>72</v>
      </c>
      <c r="R2713">
        <v>0</v>
      </c>
      <c r="S2713" t="s">
        <v>8468</v>
      </c>
      <c r="T2713">
        <v>4899</v>
      </c>
      <c r="U2713" t="s">
        <v>7524</v>
      </c>
      <c r="V2713" t="s">
        <v>7524</v>
      </c>
      <c r="W2713" t="s">
        <v>515</v>
      </c>
      <c r="X2713">
        <v>2665</v>
      </c>
      <c r="Y2713" t="s">
        <v>257</v>
      </c>
      <c r="AA2713">
        <v>187</v>
      </c>
      <c r="AB2713" t="s">
        <v>8469</v>
      </c>
      <c r="AC2713" t="s">
        <v>8468</v>
      </c>
      <c r="AD2713">
        <v>5</v>
      </c>
      <c r="AE2713">
        <v>711753.61</v>
      </c>
      <c r="AF2713">
        <v>6169750.71</v>
      </c>
    </row>
    <row r="2714" spans="1:32" x14ac:dyDescent="0.25">
      <c r="A2714" s="40">
        <v>2712</v>
      </c>
      <c r="B2714" t="s">
        <v>8470</v>
      </c>
      <c r="C2714">
        <v>590</v>
      </c>
      <c r="D2714">
        <v>1990</v>
      </c>
      <c r="E2714">
        <v>0</v>
      </c>
      <c r="F2714">
        <v>1</v>
      </c>
      <c r="H2714">
        <v>5</v>
      </c>
      <c r="J2714">
        <v>7</v>
      </c>
      <c r="K2714" t="s">
        <v>253</v>
      </c>
      <c r="M2714">
        <v>1</v>
      </c>
      <c r="N2714">
        <v>130</v>
      </c>
      <c r="O2714">
        <v>130</v>
      </c>
      <c r="P2714">
        <v>0</v>
      </c>
      <c r="Q2714">
        <v>130</v>
      </c>
      <c r="R2714">
        <v>0</v>
      </c>
      <c r="S2714" t="s">
        <v>8468</v>
      </c>
      <c r="T2714">
        <v>4899</v>
      </c>
      <c r="U2714" t="s">
        <v>7524</v>
      </c>
      <c r="V2714" t="s">
        <v>7524</v>
      </c>
      <c r="W2714" t="s">
        <v>515</v>
      </c>
      <c r="X2714">
        <v>2665</v>
      </c>
      <c r="Y2714" t="s">
        <v>257</v>
      </c>
      <c r="AA2714">
        <v>187</v>
      </c>
      <c r="AB2714" t="s">
        <v>8469</v>
      </c>
      <c r="AC2714" t="s">
        <v>8468</v>
      </c>
      <c r="AD2714">
        <v>5</v>
      </c>
      <c r="AE2714">
        <v>711753.61</v>
      </c>
      <c r="AF2714">
        <v>6169750.71</v>
      </c>
    </row>
    <row r="2715" spans="1:32" x14ac:dyDescent="0.25">
      <c r="A2715" s="40">
        <v>2713</v>
      </c>
      <c r="B2715" t="s">
        <v>8471</v>
      </c>
      <c r="C2715">
        <v>120</v>
      </c>
      <c r="D2715">
        <v>1981</v>
      </c>
      <c r="E2715">
        <v>0</v>
      </c>
      <c r="F2715">
        <v>4</v>
      </c>
      <c r="H2715">
        <v>1</v>
      </c>
      <c r="J2715">
        <v>2</v>
      </c>
      <c r="K2715" t="s">
        <v>260</v>
      </c>
      <c r="L2715">
        <v>2</v>
      </c>
      <c r="M2715">
        <v>1</v>
      </c>
      <c r="N2715">
        <v>130</v>
      </c>
      <c r="O2715">
        <v>130</v>
      </c>
      <c r="P2715">
        <v>130</v>
      </c>
      <c r="Q2715">
        <v>0</v>
      </c>
      <c r="R2715">
        <v>0</v>
      </c>
      <c r="S2715" t="s">
        <v>8472</v>
      </c>
      <c r="T2715">
        <v>426</v>
      </c>
      <c r="U2715" t="s">
        <v>5689</v>
      </c>
      <c r="V2715" t="s">
        <v>5689</v>
      </c>
      <c r="W2715" t="s">
        <v>408</v>
      </c>
      <c r="X2715">
        <v>2665</v>
      </c>
      <c r="Y2715" t="s">
        <v>257</v>
      </c>
      <c r="AA2715">
        <v>187</v>
      </c>
      <c r="AB2715" t="s">
        <v>8473</v>
      </c>
      <c r="AC2715" t="s">
        <v>8472</v>
      </c>
      <c r="AD2715">
        <v>5</v>
      </c>
      <c r="AE2715">
        <v>713574.79</v>
      </c>
      <c r="AF2715">
        <v>6168597.8300000001</v>
      </c>
    </row>
    <row r="2716" spans="1:32" x14ac:dyDescent="0.25">
      <c r="A2716" s="40">
        <v>2714</v>
      </c>
      <c r="B2716" t="s">
        <v>8474</v>
      </c>
      <c r="C2716">
        <v>130</v>
      </c>
      <c r="D2716">
        <v>1977</v>
      </c>
      <c r="E2716">
        <v>0</v>
      </c>
      <c r="F2716">
        <v>4</v>
      </c>
      <c r="H2716">
        <v>1</v>
      </c>
      <c r="J2716">
        <v>1</v>
      </c>
      <c r="K2716" t="s">
        <v>240</v>
      </c>
      <c r="M2716">
        <v>1</v>
      </c>
      <c r="N2716">
        <v>58</v>
      </c>
      <c r="O2716">
        <v>58</v>
      </c>
      <c r="P2716">
        <v>102</v>
      </c>
      <c r="Q2716">
        <v>0</v>
      </c>
      <c r="R2716">
        <v>0</v>
      </c>
      <c r="S2716" t="s">
        <v>8475</v>
      </c>
      <c r="T2716">
        <v>1075</v>
      </c>
      <c r="U2716" t="s">
        <v>4508</v>
      </c>
      <c r="V2716" t="s">
        <v>4508</v>
      </c>
      <c r="W2716" t="s">
        <v>323</v>
      </c>
      <c r="X2716">
        <v>2665</v>
      </c>
      <c r="Y2716" t="s">
        <v>257</v>
      </c>
      <c r="AA2716">
        <v>187</v>
      </c>
      <c r="AB2716" t="s">
        <v>8476</v>
      </c>
      <c r="AC2716" t="s">
        <v>8475</v>
      </c>
      <c r="AD2716">
        <v>5</v>
      </c>
      <c r="AE2716">
        <v>713602.19</v>
      </c>
      <c r="AF2716">
        <v>6169572.79</v>
      </c>
    </row>
    <row r="2717" spans="1:32" x14ac:dyDescent="0.25">
      <c r="A2717" s="40">
        <v>2715</v>
      </c>
      <c r="B2717" t="s">
        <v>8477</v>
      </c>
      <c r="C2717">
        <v>130</v>
      </c>
      <c r="D2717">
        <v>1977</v>
      </c>
      <c r="E2717">
        <v>0</v>
      </c>
      <c r="F2717">
        <v>1</v>
      </c>
      <c r="H2717">
        <v>5</v>
      </c>
      <c r="J2717">
        <v>1</v>
      </c>
      <c r="K2717" t="s">
        <v>240</v>
      </c>
      <c r="M2717">
        <v>1</v>
      </c>
      <c r="N2717">
        <v>128</v>
      </c>
      <c r="O2717">
        <v>128</v>
      </c>
      <c r="P2717">
        <v>128</v>
      </c>
      <c r="Q2717">
        <v>0</v>
      </c>
      <c r="R2717">
        <v>0</v>
      </c>
      <c r="S2717" t="s">
        <v>8478</v>
      </c>
      <c r="T2717">
        <v>2556</v>
      </c>
      <c r="U2717" t="s">
        <v>317</v>
      </c>
      <c r="V2717" t="s">
        <v>317</v>
      </c>
      <c r="W2717" t="s">
        <v>4977</v>
      </c>
      <c r="X2717">
        <v>2625</v>
      </c>
      <c r="Y2717" t="s">
        <v>244</v>
      </c>
      <c r="AA2717">
        <v>187</v>
      </c>
      <c r="AB2717" t="s">
        <v>8479</v>
      </c>
      <c r="AC2717" t="s">
        <v>8478</v>
      </c>
      <c r="AD2717">
        <v>5</v>
      </c>
      <c r="AE2717">
        <v>711877.6</v>
      </c>
      <c r="AF2717">
        <v>6172472.2699999996</v>
      </c>
    </row>
    <row r="2718" spans="1:32" x14ac:dyDescent="0.25">
      <c r="A2718" s="40">
        <v>2716</v>
      </c>
      <c r="B2718" t="s">
        <v>8480</v>
      </c>
      <c r="C2718">
        <v>120</v>
      </c>
      <c r="D2718">
        <v>1976</v>
      </c>
      <c r="E2718">
        <v>0</v>
      </c>
      <c r="F2718">
        <v>4</v>
      </c>
      <c r="H2718">
        <v>1</v>
      </c>
      <c r="J2718">
        <v>2</v>
      </c>
      <c r="K2718" t="s">
        <v>247</v>
      </c>
      <c r="M2718">
        <v>1</v>
      </c>
      <c r="N2718">
        <v>118</v>
      </c>
      <c r="O2718">
        <v>118</v>
      </c>
      <c r="P2718">
        <v>210</v>
      </c>
      <c r="Q2718">
        <v>0</v>
      </c>
      <c r="R2718">
        <v>0</v>
      </c>
      <c r="S2718" t="s">
        <v>8481</v>
      </c>
      <c r="T2718">
        <v>3089</v>
      </c>
      <c r="U2718" t="s">
        <v>5469</v>
      </c>
      <c r="V2718" t="s">
        <v>5469</v>
      </c>
      <c r="W2718" t="s">
        <v>385</v>
      </c>
      <c r="X2718">
        <v>2665</v>
      </c>
      <c r="Y2718" t="s">
        <v>257</v>
      </c>
      <c r="AA2718">
        <v>187</v>
      </c>
      <c r="AB2718" t="s">
        <v>8482</v>
      </c>
      <c r="AC2718" t="s">
        <v>8481</v>
      </c>
      <c r="AD2718">
        <v>5</v>
      </c>
      <c r="AE2718">
        <v>713908.28</v>
      </c>
      <c r="AF2718">
        <v>6168930.9299999997</v>
      </c>
    </row>
    <row r="2719" spans="1:32" x14ac:dyDescent="0.25">
      <c r="A2719" s="40">
        <v>2717</v>
      </c>
      <c r="B2719" t="s">
        <v>8483</v>
      </c>
      <c r="C2719">
        <v>130</v>
      </c>
      <c r="D2719">
        <v>1964</v>
      </c>
      <c r="E2719">
        <v>0</v>
      </c>
      <c r="F2719">
        <v>3</v>
      </c>
      <c r="H2719">
        <v>1</v>
      </c>
      <c r="J2719">
        <v>2</v>
      </c>
      <c r="K2719" t="s">
        <v>260</v>
      </c>
      <c r="M2719">
        <v>1</v>
      </c>
      <c r="N2719">
        <v>109</v>
      </c>
      <c r="O2719">
        <v>109</v>
      </c>
      <c r="P2719">
        <v>109</v>
      </c>
      <c r="Q2719">
        <v>0</v>
      </c>
      <c r="R2719">
        <v>0</v>
      </c>
      <c r="S2719" t="s">
        <v>8484</v>
      </c>
      <c r="T2719">
        <v>4793</v>
      </c>
      <c r="U2719" t="s">
        <v>6284</v>
      </c>
      <c r="V2719" t="s">
        <v>6284</v>
      </c>
      <c r="W2719" t="s">
        <v>8485</v>
      </c>
      <c r="X2719">
        <v>2665</v>
      </c>
      <c r="Y2719" t="s">
        <v>257</v>
      </c>
      <c r="AA2719">
        <v>187</v>
      </c>
      <c r="AB2719" t="s">
        <v>8486</v>
      </c>
      <c r="AC2719" t="s">
        <v>8484</v>
      </c>
      <c r="AD2719">
        <v>5</v>
      </c>
      <c r="AE2719">
        <v>712490.69</v>
      </c>
      <c r="AF2719">
        <v>6169265.2199999997</v>
      </c>
    </row>
    <row r="2720" spans="1:32" x14ac:dyDescent="0.25">
      <c r="A2720" s="40">
        <v>2718</v>
      </c>
      <c r="B2720" t="s">
        <v>8487</v>
      </c>
      <c r="C2720">
        <v>120</v>
      </c>
      <c r="D2720">
        <v>1960</v>
      </c>
      <c r="E2720">
        <v>1981</v>
      </c>
      <c r="F2720">
        <v>3</v>
      </c>
      <c r="H2720">
        <v>1</v>
      </c>
      <c r="J2720">
        <v>2</v>
      </c>
      <c r="K2720" t="s">
        <v>260</v>
      </c>
      <c r="M2720">
        <v>1</v>
      </c>
      <c r="N2720">
        <v>106</v>
      </c>
      <c r="O2720">
        <v>106</v>
      </c>
      <c r="P2720">
        <v>90</v>
      </c>
      <c r="Q2720">
        <v>0</v>
      </c>
      <c r="R2720">
        <v>0</v>
      </c>
      <c r="S2720" t="s">
        <v>8488</v>
      </c>
      <c r="T2720">
        <v>1750</v>
      </c>
      <c r="U2720" t="s">
        <v>6098</v>
      </c>
      <c r="V2720" t="s">
        <v>6098</v>
      </c>
      <c r="W2720" t="s">
        <v>799</v>
      </c>
      <c r="X2720">
        <v>2665</v>
      </c>
      <c r="Y2720" t="s">
        <v>257</v>
      </c>
      <c r="AA2720">
        <v>187</v>
      </c>
      <c r="AB2720" t="s">
        <v>8489</v>
      </c>
      <c r="AC2720" t="s">
        <v>8488</v>
      </c>
      <c r="AD2720">
        <v>5</v>
      </c>
      <c r="AE2720">
        <v>713857.04</v>
      </c>
      <c r="AF2720">
        <v>6168863.3099999996</v>
      </c>
    </row>
    <row r="2721" spans="1:32" x14ac:dyDescent="0.25">
      <c r="A2721" s="40">
        <v>2719</v>
      </c>
      <c r="B2721" t="s">
        <v>8490</v>
      </c>
      <c r="C2721">
        <v>120</v>
      </c>
      <c r="D2721">
        <v>1978</v>
      </c>
      <c r="E2721">
        <v>0</v>
      </c>
      <c r="F2721">
        <v>3</v>
      </c>
      <c r="H2721">
        <v>1</v>
      </c>
      <c r="J2721">
        <v>7</v>
      </c>
      <c r="K2721" t="s">
        <v>253</v>
      </c>
      <c r="M2721">
        <v>1</v>
      </c>
      <c r="N2721">
        <v>121</v>
      </c>
      <c r="O2721">
        <v>121</v>
      </c>
      <c r="P2721">
        <v>121</v>
      </c>
      <c r="Q2721">
        <v>0</v>
      </c>
      <c r="R2721">
        <v>0</v>
      </c>
      <c r="S2721" t="s">
        <v>8491</v>
      </c>
      <c r="T2721">
        <v>8800</v>
      </c>
      <c r="U2721" t="s">
        <v>6455</v>
      </c>
      <c r="V2721" t="s">
        <v>6455</v>
      </c>
      <c r="W2721" t="s">
        <v>569</v>
      </c>
      <c r="X2721">
        <v>2665</v>
      </c>
      <c r="Y2721" t="s">
        <v>257</v>
      </c>
      <c r="AA2721">
        <v>187</v>
      </c>
      <c r="AB2721" t="s">
        <v>8492</v>
      </c>
      <c r="AC2721" t="s">
        <v>8491</v>
      </c>
      <c r="AD2721">
        <v>5</v>
      </c>
      <c r="AE2721">
        <v>713164.37</v>
      </c>
      <c r="AF2721">
        <v>6168579.5700000003</v>
      </c>
    </row>
    <row r="2722" spans="1:32" x14ac:dyDescent="0.25">
      <c r="A2722" s="40">
        <v>2720</v>
      </c>
      <c r="B2722" t="s">
        <v>8493</v>
      </c>
      <c r="C2722">
        <v>120</v>
      </c>
      <c r="D2722">
        <v>1978</v>
      </c>
      <c r="E2722">
        <v>1983</v>
      </c>
      <c r="F2722">
        <v>3</v>
      </c>
      <c r="H2722">
        <v>1</v>
      </c>
      <c r="J2722">
        <v>7</v>
      </c>
      <c r="K2722" t="s">
        <v>253</v>
      </c>
      <c r="M2722">
        <v>1</v>
      </c>
      <c r="N2722">
        <v>114</v>
      </c>
      <c r="O2722">
        <v>114</v>
      </c>
      <c r="P2722">
        <v>114</v>
      </c>
      <c r="Q2722">
        <v>0</v>
      </c>
      <c r="R2722">
        <v>0</v>
      </c>
      <c r="S2722" t="s">
        <v>8494</v>
      </c>
      <c r="T2722">
        <v>8841</v>
      </c>
      <c r="U2722" t="s">
        <v>7779</v>
      </c>
      <c r="V2722" t="s">
        <v>7779</v>
      </c>
      <c r="W2722" t="s">
        <v>268</v>
      </c>
      <c r="X2722">
        <v>2665</v>
      </c>
      <c r="Y2722" t="s">
        <v>257</v>
      </c>
      <c r="AA2722">
        <v>187</v>
      </c>
      <c r="AB2722" t="s">
        <v>8495</v>
      </c>
      <c r="AC2722" t="s">
        <v>8494</v>
      </c>
      <c r="AD2722">
        <v>5</v>
      </c>
      <c r="AE2722">
        <v>713664.73</v>
      </c>
      <c r="AF2722">
        <v>6168657.9500000002</v>
      </c>
    </row>
    <row r="2723" spans="1:32" x14ac:dyDescent="0.25">
      <c r="A2723" s="40">
        <v>2721</v>
      </c>
      <c r="B2723" t="s">
        <v>8496</v>
      </c>
      <c r="C2723">
        <v>130</v>
      </c>
      <c r="D2723">
        <v>1977</v>
      </c>
      <c r="E2723">
        <v>0</v>
      </c>
      <c r="F2723">
        <v>1</v>
      </c>
      <c r="H2723">
        <v>5</v>
      </c>
      <c r="J2723">
        <v>1</v>
      </c>
      <c r="K2723" t="s">
        <v>240</v>
      </c>
      <c r="L2723">
        <v>2</v>
      </c>
      <c r="M2723">
        <v>1</v>
      </c>
      <c r="N2723">
        <v>101</v>
      </c>
      <c r="O2723">
        <v>101</v>
      </c>
      <c r="P2723">
        <v>101</v>
      </c>
      <c r="Q2723">
        <v>0</v>
      </c>
      <c r="R2723">
        <v>0</v>
      </c>
      <c r="S2723" t="s">
        <v>8497</v>
      </c>
      <c r="T2723">
        <v>2556</v>
      </c>
      <c r="U2723" t="s">
        <v>317</v>
      </c>
      <c r="V2723" t="s">
        <v>317</v>
      </c>
      <c r="W2723" t="s">
        <v>1975</v>
      </c>
      <c r="X2723">
        <v>2625</v>
      </c>
      <c r="Y2723" t="s">
        <v>244</v>
      </c>
      <c r="AA2723">
        <v>187</v>
      </c>
      <c r="AB2723" t="s">
        <v>8498</v>
      </c>
      <c r="AC2723" t="s">
        <v>8497</v>
      </c>
      <c r="AD2723">
        <v>5</v>
      </c>
      <c r="AE2723">
        <v>711901.38</v>
      </c>
      <c r="AF2723">
        <v>6172366.04</v>
      </c>
    </row>
    <row r="2724" spans="1:32" x14ac:dyDescent="0.25">
      <c r="A2724" s="40">
        <v>2722</v>
      </c>
      <c r="B2724" t="s">
        <v>8499</v>
      </c>
      <c r="C2724">
        <v>120</v>
      </c>
      <c r="D2724">
        <v>1967</v>
      </c>
      <c r="E2724">
        <v>0</v>
      </c>
      <c r="F2724">
        <v>4</v>
      </c>
      <c r="H2724">
        <v>1</v>
      </c>
      <c r="J2724">
        <v>2</v>
      </c>
      <c r="K2724" t="s">
        <v>260</v>
      </c>
      <c r="M2724">
        <v>1</v>
      </c>
      <c r="N2724">
        <v>135</v>
      </c>
      <c r="O2724">
        <v>135</v>
      </c>
      <c r="P2724">
        <v>135</v>
      </c>
      <c r="Q2724">
        <v>0</v>
      </c>
      <c r="R2724">
        <v>0</v>
      </c>
      <c r="S2724" t="s">
        <v>8500</v>
      </c>
      <c r="T2724">
        <v>3089</v>
      </c>
      <c r="U2724" t="s">
        <v>5469</v>
      </c>
      <c r="V2724" t="s">
        <v>5469</v>
      </c>
      <c r="W2724" t="s">
        <v>290</v>
      </c>
      <c r="X2724">
        <v>2665</v>
      </c>
      <c r="Y2724" t="s">
        <v>257</v>
      </c>
      <c r="AA2724">
        <v>187</v>
      </c>
      <c r="AB2724" t="s">
        <v>8501</v>
      </c>
      <c r="AC2724" t="s">
        <v>8500</v>
      </c>
      <c r="AD2724">
        <v>5</v>
      </c>
      <c r="AE2724">
        <v>714035.47</v>
      </c>
      <c r="AF2724">
        <v>6169044.75</v>
      </c>
    </row>
    <row r="2725" spans="1:32" x14ac:dyDescent="0.25">
      <c r="A2725" s="40">
        <v>2723</v>
      </c>
      <c r="B2725" t="s">
        <v>8502</v>
      </c>
      <c r="C2725">
        <v>120</v>
      </c>
      <c r="D2725">
        <v>1967</v>
      </c>
      <c r="E2725">
        <v>1982</v>
      </c>
      <c r="F2725">
        <v>3</v>
      </c>
      <c r="H2725">
        <v>1</v>
      </c>
      <c r="J2725">
        <v>2</v>
      </c>
      <c r="K2725" t="s">
        <v>247</v>
      </c>
      <c r="M2725">
        <v>1</v>
      </c>
      <c r="N2725">
        <v>172</v>
      </c>
      <c r="O2725">
        <v>172</v>
      </c>
      <c r="P2725">
        <v>172</v>
      </c>
      <c r="Q2725">
        <v>0</v>
      </c>
      <c r="R2725">
        <v>0</v>
      </c>
      <c r="S2725" t="s">
        <v>8503</v>
      </c>
      <c r="T2725">
        <v>3941</v>
      </c>
      <c r="U2725" t="s">
        <v>6445</v>
      </c>
      <c r="V2725" t="s">
        <v>6445</v>
      </c>
      <c r="W2725" t="s">
        <v>515</v>
      </c>
      <c r="X2725">
        <v>2665</v>
      </c>
      <c r="Y2725" t="s">
        <v>257</v>
      </c>
      <c r="AA2725">
        <v>187</v>
      </c>
      <c r="AB2725" t="s">
        <v>8504</v>
      </c>
      <c r="AC2725" t="s">
        <v>8503</v>
      </c>
      <c r="AD2725">
        <v>5</v>
      </c>
      <c r="AE2725">
        <v>712975.93</v>
      </c>
      <c r="AF2725">
        <v>6168968.3399999999</v>
      </c>
    </row>
    <row r="2726" spans="1:32" x14ac:dyDescent="0.25">
      <c r="A2726" s="40">
        <v>2724</v>
      </c>
      <c r="B2726" t="s">
        <v>8505</v>
      </c>
      <c r="C2726">
        <v>120</v>
      </c>
      <c r="D2726">
        <v>1949</v>
      </c>
      <c r="E2726">
        <v>1960</v>
      </c>
      <c r="F2726">
        <v>5</v>
      </c>
      <c r="H2726">
        <v>1</v>
      </c>
      <c r="J2726">
        <v>2</v>
      </c>
      <c r="K2726" t="s">
        <v>260</v>
      </c>
      <c r="L2726">
        <v>2</v>
      </c>
      <c r="M2726">
        <v>1</v>
      </c>
      <c r="N2726">
        <v>110</v>
      </c>
      <c r="O2726">
        <v>110</v>
      </c>
      <c r="P2726">
        <v>160</v>
      </c>
      <c r="Q2726">
        <v>0</v>
      </c>
      <c r="R2726">
        <v>0</v>
      </c>
      <c r="S2726" t="s">
        <v>8506</v>
      </c>
      <c r="T2726">
        <v>1750</v>
      </c>
      <c r="U2726" t="s">
        <v>6098</v>
      </c>
      <c r="V2726" t="s">
        <v>6098</v>
      </c>
      <c r="W2726" t="s">
        <v>1626</v>
      </c>
      <c r="X2726">
        <v>2665</v>
      </c>
      <c r="Y2726" t="s">
        <v>257</v>
      </c>
      <c r="AA2726">
        <v>187</v>
      </c>
      <c r="AB2726" t="s">
        <v>8507</v>
      </c>
      <c r="AC2726" t="s">
        <v>8506</v>
      </c>
      <c r="AD2726">
        <v>5</v>
      </c>
      <c r="AE2726">
        <v>713781.51</v>
      </c>
      <c r="AF2726">
        <v>6168860.3600000003</v>
      </c>
    </row>
    <row r="2727" spans="1:32" x14ac:dyDescent="0.25">
      <c r="A2727" s="40">
        <v>2725</v>
      </c>
      <c r="B2727" t="s">
        <v>8508</v>
      </c>
      <c r="C2727">
        <v>120</v>
      </c>
      <c r="D2727">
        <v>1977</v>
      </c>
      <c r="E2727">
        <v>0</v>
      </c>
      <c r="F2727">
        <v>5</v>
      </c>
      <c r="H2727">
        <v>1</v>
      </c>
      <c r="J2727">
        <v>2</v>
      </c>
      <c r="K2727" t="s">
        <v>260</v>
      </c>
      <c r="M2727">
        <v>1</v>
      </c>
      <c r="N2727">
        <v>143</v>
      </c>
      <c r="O2727">
        <v>143</v>
      </c>
      <c r="P2727">
        <v>143</v>
      </c>
      <c r="Q2727">
        <v>0</v>
      </c>
      <c r="R2727">
        <v>0</v>
      </c>
      <c r="S2727" t="s">
        <v>8509</v>
      </c>
      <c r="T2727">
        <v>7562</v>
      </c>
      <c r="U2727" t="s">
        <v>6710</v>
      </c>
      <c r="V2727" t="s">
        <v>6710</v>
      </c>
      <c r="W2727" t="s">
        <v>408</v>
      </c>
      <c r="X2727">
        <v>2665</v>
      </c>
      <c r="Y2727" t="s">
        <v>257</v>
      </c>
      <c r="AA2727">
        <v>187</v>
      </c>
      <c r="AB2727" t="s">
        <v>8510</v>
      </c>
      <c r="AC2727" t="s">
        <v>8509</v>
      </c>
      <c r="AD2727">
        <v>5</v>
      </c>
      <c r="AE2727">
        <v>713481.93</v>
      </c>
      <c r="AF2727">
        <v>6168667.5</v>
      </c>
    </row>
    <row r="2728" spans="1:32" x14ac:dyDescent="0.25">
      <c r="A2728" s="40">
        <v>2726</v>
      </c>
      <c r="B2728" t="s">
        <v>8511</v>
      </c>
      <c r="C2728">
        <v>120</v>
      </c>
      <c r="D2728">
        <v>1972</v>
      </c>
      <c r="E2728">
        <v>0</v>
      </c>
      <c r="F2728">
        <v>1</v>
      </c>
      <c r="H2728">
        <v>1</v>
      </c>
      <c r="J2728">
        <v>2</v>
      </c>
      <c r="K2728" t="s">
        <v>260</v>
      </c>
      <c r="M2728">
        <v>1</v>
      </c>
      <c r="N2728">
        <v>156</v>
      </c>
      <c r="O2728">
        <v>156</v>
      </c>
      <c r="P2728">
        <v>156</v>
      </c>
      <c r="Q2728">
        <v>0</v>
      </c>
      <c r="R2728">
        <v>0</v>
      </c>
      <c r="S2728" t="s">
        <v>8512</v>
      </c>
      <c r="T2728">
        <v>7882</v>
      </c>
      <c r="U2728" t="s">
        <v>372</v>
      </c>
      <c r="V2728" t="s">
        <v>372</v>
      </c>
      <c r="W2728" t="s">
        <v>1930</v>
      </c>
      <c r="X2728">
        <v>2625</v>
      </c>
      <c r="Y2728" t="s">
        <v>244</v>
      </c>
      <c r="AA2728">
        <v>187</v>
      </c>
      <c r="AB2728" t="s">
        <v>8513</v>
      </c>
      <c r="AC2728" t="s">
        <v>8512</v>
      </c>
      <c r="AD2728">
        <v>5</v>
      </c>
      <c r="AE2728">
        <v>711877.05</v>
      </c>
      <c r="AF2728">
        <v>6171909.4100000001</v>
      </c>
    </row>
    <row r="2729" spans="1:32" x14ac:dyDescent="0.25">
      <c r="A2729" s="40">
        <v>2727</v>
      </c>
      <c r="B2729" t="s">
        <v>8514</v>
      </c>
      <c r="C2729">
        <v>320</v>
      </c>
      <c r="D2729">
        <v>1961</v>
      </c>
      <c r="E2729">
        <v>1968</v>
      </c>
      <c r="F2729">
        <v>3</v>
      </c>
      <c r="H2729">
        <v>3</v>
      </c>
      <c r="J2729">
        <v>2</v>
      </c>
      <c r="K2729" t="s">
        <v>247</v>
      </c>
      <c r="M2729">
        <v>1</v>
      </c>
      <c r="N2729">
        <v>183</v>
      </c>
      <c r="O2729">
        <v>183</v>
      </c>
      <c r="P2729">
        <v>0</v>
      </c>
      <c r="Q2729">
        <v>183</v>
      </c>
      <c r="R2729">
        <v>0</v>
      </c>
      <c r="S2729" t="s">
        <v>8515</v>
      </c>
      <c r="T2729">
        <v>9586</v>
      </c>
      <c r="U2729" t="s">
        <v>6960</v>
      </c>
      <c r="V2729" t="s">
        <v>6960</v>
      </c>
      <c r="W2729" t="s">
        <v>260</v>
      </c>
      <c r="X2729">
        <v>2665</v>
      </c>
      <c r="Y2729" t="s">
        <v>257</v>
      </c>
      <c r="AA2729">
        <v>187</v>
      </c>
      <c r="AB2729" t="s">
        <v>8516</v>
      </c>
      <c r="AC2729" t="s">
        <v>8515</v>
      </c>
      <c r="AD2729">
        <v>5</v>
      </c>
      <c r="AE2729">
        <v>712731.26</v>
      </c>
      <c r="AF2729">
        <v>6169393.8899999997</v>
      </c>
    </row>
    <row r="2730" spans="1:32" x14ac:dyDescent="0.25">
      <c r="A2730" s="40">
        <v>2728</v>
      </c>
      <c r="B2730" t="s">
        <v>8517</v>
      </c>
      <c r="C2730">
        <v>120</v>
      </c>
      <c r="D2730">
        <v>1961</v>
      </c>
      <c r="E2730">
        <v>0</v>
      </c>
      <c r="F2730">
        <v>1</v>
      </c>
      <c r="H2730">
        <v>1</v>
      </c>
      <c r="J2730">
        <v>2</v>
      </c>
      <c r="K2730" t="s">
        <v>260</v>
      </c>
      <c r="M2730">
        <v>1</v>
      </c>
      <c r="N2730">
        <v>123</v>
      </c>
      <c r="O2730">
        <v>123</v>
      </c>
      <c r="P2730">
        <v>123</v>
      </c>
      <c r="Q2730">
        <v>0</v>
      </c>
      <c r="R2730">
        <v>0</v>
      </c>
      <c r="S2730" t="s">
        <v>8515</v>
      </c>
      <c r="T2730">
        <v>9586</v>
      </c>
      <c r="U2730" t="s">
        <v>6960</v>
      </c>
      <c r="V2730" t="s">
        <v>6960</v>
      </c>
      <c r="W2730" t="s">
        <v>260</v>
      </c>
      <c r="X2730">
        <v>2665</v>
      </c>
      <c r="Y2730" t="s">
        <v>257</v>
      </c>
      <c r="AA2730">
        <v>187</v>
      </c>
      <c r="AB2730" t="s">
        <v>8516</v>
      </c>
      <c r="AC2730" t="s">
        <v>8515</v>
      </c>
      <c r="AD2730">
        <v>5</v>
      </c>
      <c r="AE2730">
        <v>712731.26</v>
      </c>
      <c r="AF2730">
        <v>6169393.8899999997</v>
      </c>
    </row>
    <row r="2731" spans="1:32" x14ac:dyDescent="0.25">
      <c r="A2731" s="40">
        <v>2729</v>
      </c>
      <c r="B2731" t="s">
        <v>8518</v>
      </c>
      <c r="C2731">
        <v>220</v>
      </c>
      <c r="D2731">
        <v>1961</v>
      </c>
      <c r="E2731">
        <v>0</v>
      </c>
      <c r="F2731">
        <v>3</v>
      </c>
      <c r="H2731">
        <v>2</v>
      </c>
      <c r="J2731">
        <v>2</v>
      </c>
      <c r="K2731" t="s">
        <v>247</v>
      </c>
      <c r="M2731">
        <v>1</v>
      </c>
      <c r="N2731">
        <v>277</v>
      </c>
      <c r="O2731">
        <v>277</v>
      </c>
      <c r="P2731">
        <v>0</v>
      </c>
      <c r="Q2731">
        <v>277</v>
      </c>
      <c r="R2731">
        <v>0</v>
      </c>
      <c r="S2731" t="s">
        <v>8515</v>
      </c>
      <c r="T2731">
        <v>9586</v>
      </c>
      <c r="U2731" t="s">
        <v>6960</v>
      </c>
      <c r="V2731" t="s">
        <v>6960</v>
      </c>
      <c r="W2731" t="s">
        <v>260</v>
      </c>
      <c r="X2731">
        <v>2665</v>
      </c>
      <c r="Y2731" t="s">
        <v>257</v>
      </c>
      <c r="AA2731">
        <v>187</v>
      </c>
      <c r="AB2731" t="s">
        <v>8516</v>
      </c>
      <c r="AC2731" t="s">
        <v>8515</v>
      </c>
      <c r="AD2731">
        <v>5</v>
      </c>
      <c r="AE2731">
        <v>712731.26</v>
      </c>
      <c r="AF2731">
        <v>6169393.8899999997</v>
      </c>
    </row>
    <row r="2732" spans="1:32" x14ac:dyDescent="0.25">
      <c r="A2732" s="40">
        <v>2730</v>
      </c>
      <c r="B2732" t="s">
        <v>8519</v>
      </c>
      <c r="C2732">
        <v>120</v>
      </c>
      <c r="D2732">
        <v>1933</v>
      </c>
      <c r="E2732">
        <v>0</v>
      </c>
      <c r="F2732">
        <v>5</v>
      </c>
      <c r="H2732">
        <v>1</v>
      </c>
      <c r="J2732">
        <v>2</v>
      </c>
      <c r="K2732" t="s">
        <v>260</v>
      </c>
      <c r="L2732">
        <v>2</v>
      </c>
      <c r="M2732">
        <v>1</v>
      </c>
      <c r="N2732">
        <v>133</v>
      </c>
      <c r="O2732">
        <v>133</v>
      </c>
      <c r="P2732">
        <v>235</v>
      </c>
      <c r="Q2732">
        <v>0</v>
      </c>
      <c r="R2732">
        <v>0</v>
      </c>
      <c r="S2732" t="s">
        <v>8520</v>
      </c>
      <c r="T2732">
        <v>1750</v>
      </c>
      <c r="U2732" t="s">
        <v>6098</v>
      </c>
      <c r="V2732" t="s">
        <v>6098</v>
      </c>
      <c r="W2732" t="s">
        <v>2492</v>
      </c>
      <c r="X2732">
        <v>2665</v>
      </c>
      <c r="Y2732" t="s">
        <v>257</v>
      </c>
      <c r="AA2732">
        <v>187</v>
      </c>
      <c r="AB2732" t="s">
        <v>8521</v>
      </c>
      <c r="AC2732" t="s">
        <v>8520</v>
      </c>
      <c r="AD2732">
        <v>5</v>
      </c>
      <c r="AE2732">
        <v>713511.9</v>
      </c>
      <c r="AF2732">
        <v>6168850.1299999999</v>
      </c>
    </row>
    <row r="2733" spans="1:32" x14ac:dyDescent="0.25">
      <c r="A2733" s="40">
        <v>2731</v>
      </c>
      <c r="B2733" t="s">
        <v>8522</v>
      </c>
      <c r="C2733">
        <v>130</v>
      </c>
      <c r="D2733">
        <v>1964</v>
      </c>
      <c r="E2733">
        <v>0</v>
      </c>
      <c r="F2733">
        <v>2</v>
      </c>
      <c r="H2733">
        <v>1</v>
      </c>
      <c r="J2733">
        <v>7</v>
      </c>
      <c r="K2733" t="s">
        <v>253</v>
      </c>
      <c r="M2733">
        <v>1</v>
      </c>
      <c r="N2733">
        <v>101</v>
      </c>
      <c r="O2733">
        <v>101</v>
      </c>
      <c r="P2733">
        <v>101</v>
      </c>
      <c r="Q2733">
        <v>0</v>
      </c>
      <c r="R2733">
        <v>0</v>
      </c>
      <c r="S2733" t="s">
        <v>8523</v>
      </c>
      <c r="T2733">
        <v>4047</v>
      </c>
      <c r="U2733" t="s">
        <v>7712</v>
      </c>
      <c r="V2733" t="s">
        <v>7712</v>
      </c>
      <c r="W2733" t="s">
        <v>721</v>
      </c>
      <c r="X2733">
        <v>2665</v>
      </c>
      <c r="Y2733" t="s">
        <v>257</v>
      </c>
      <c r="AA2733">
        <v>187</v>
      </c>
      <c r="AB2733" t="s">
        <v>8524</v>
      </c>
      <c r="AC2733" t="s">
        <v>8523</v>
      </c>
      <c r="AD2733">
        <v>5</v>
      </c>
      <c r="AE2733">
        <v>713852.74</v>
      </c>
      <c r="AF2733">
        <v>6169222.6799999997</v>
      </c>
    </row>
    <row r="2734" spans="1:32" x14ac:dyDescent="0.25">
      <c r="A2734" s="40">
        <v>2732</v>
      </c>
      <c r="B2734" t="s">
        <v>8525</v>
      </c>
      <c r="C2734">
        <v>320</v>
      </c>
      <c r="D2734">
        <v>1962</v>
      </c>
      <c r="E2734">
        <v>1983</v>
      </c>
      <c r="F2734">
        <v>10</v>
      </c>
      <c r="H2734">
        <v>1</v>
      </c>
      <c r="J2734">
        <v>2</v>
      </c>
      <c r="K2734" t="s">
        <v>260</v>
      </c>
      <c r="M2734">
        <v>1</v>
      </c>
      <c r="N2734">
        <v>858</v>
      </c>
      <c r="O2734">
        <v>858</v>
      </c>
      <c r="P2734">
        <v>0</v>
      </c>
      <c r="Q2734">
        <v>858</v>
      </c>
      <c r="R2734">
        <v>0</v>
      </c>
      <c r="S2734" t="s">
        <v>8526</v>
      </c>
      <c r="T2734">
        <v>9586</v>
      </c>
      <c r="U2734" t="s">
        <v>6960</v>
      </c>
      <c r="V2734" t="s">
        <v>6960</v>
      </c>
      <c r="W2734" t="s">
        <v>931</v>
      </c>
      <c r="X2734">
        <v>2665</v>
      </c>
      <c r="Y2734" t="s">
        <v>257</v>
      </c>
      <c r="AA2734">
        <v>187</v>
      </c>
      <c r="AB2734" t="s">
        <v>8527</v>
      </c>
      <c r="AC2734" t="s">
        <v>8526</v>
      </c>
      <c r="AD2734">
        <v>5</v>
      </c>
      <c r="AE2734">
        <v>712686.02</v>
      </c>
      <c r="AF2734">
        <v>6169385.7800000003</v>
      </c>
    </row>
    <row r="2735" spans="1:32" x14ac:dyDescent="0.25">
      <c r="A2735" s="40">
        <v>2733</v>
      </c>
      <c r="B2735" t="s">
        <v>8528</v>
      </c>
      <c r="C2735">
        <v>130</v>
      </c>
      <c r="D2735">
        <v>1976</v>
      </c>
      <c r="E2735">
        <v>0</v>
      </c>
      <c r="F2735">
        <v>1</v>
      </c>
      <c r="H2735">
        <v>5</v>
      </c>
      <c r="J2735">
        <v>1</v>
      </c>
      <c r="K2735" t="s">
        <v>240</v>
      </c>
      <c r="L2735">
        <v>0</v>
      </c>
      <c r="M2735">
        <v>1</v>
      </c>
      <c r="N2735">
        <v>75</v>
      </c>
      <c r="O2735">
        <v>75</v>
      </c>
      <c r="P2735">
        <v>125</v>
      </c>
      <c r="Q2735">
        <v>0</v>
      </c>
      <c r="R2735">
        <v>0</v>
      </c>
      <c r="S2735" t="s">
        <v>8529</v>
      </c>
      <c r="T2735">
        <v>2556</v>
      </c>
      <c r="U2735" t="s">
        <v>317</v>
      </c>
      <c r="V2735" t="s">
        <v>317</v>
      </c>
      <c r="W2735" t="s">
        <v>2535</v>
      </c>
      <c r="X2735">
        <v>2625</v>
      </c>
      <c r="Y2735" t="s">
        <v>244</v>
      </c>
      <c r="AA2735">
        <v>187</v>
      </c>
      <c r="AB2735" t="s">
        <v>8530</v>
      </c>
      <c r="AC2735" t="s">
        <v>8529</v>
      </c>
      <c r="AD2735">
        <v>5</v>
      </c>
      <c r="AE2735">
        <v>711812.43</v>
      </c>
      <c r="AF2735">
        <v>6172447.4699999997</v>
      </c>
    </row>
    <row r="2736" spans="1:32" x14ac:dyDescent="0.25">
      <c r="A2736" s="40">
        <v>2734</v>
      </c>
      <c r="B2736" t="s">
        <v>8531</v>
      </c>
      <c r="C2736">
        <v>120</v>
      </c>
      <c r="D2736">
        <v>1952</v>
      </c>
      <c r="E2736">
        <v>1997</v>
      </c>
      <c r="F2736">
        <v>3</v>
      </c>
      <c r="H2736">
        <v>1</v>
      </c>
      <c r="J2736">
        <v>2</v>
      </c>
      <c r="K2736" t="s">
        <v>260</v>
      </c>
      <c r="M2736">
        <v>1</v>
      </c>
      <c r="N2736">
        <v>89</v>
      </c>
      <c r="O2736">
        <v>89</v>
      </c>
      <c r="P2736">
        <v>140</v>
      </c>
      <c r="Q2736">
        <v>0</v>
      </c>
      <c r="R2736">
        <v>0</v>
      </c>
      <c r="S2736" t="s">
        <v>8532</v>
      </c>
      <c r="T2736">
        <v>3195</v>
      </c>
      <c r="U2736" t="s">
        <v>7757</v>
      </c>
      <c r="V2736" t="s">
        <v>7757</v>
      </c>
      <c r="W2736" t="s">
        <v>721</v>
      </c>
      <c r="X2736">
        <v>2665</v>
      </c>
      <c r="Y2736" t="s">
        <v>257</v>
      </c>
      <c r="AA2736">
        <v>187</v>
      </c>
      <c r="AB2736" t="s">
        <v>8533</v>
      </c>
      <c r="AC2736" t="s">
        <v>8532</v>
      </c>
      <c r="AD2736">
        <v>5</v>
      </c>
      <c r="AE2736">
        <v>713895.41</v>
      </c>
      <c r="AF2736">
        <v>6168965.0199999996</v>
      </c>
    </row>
    <row r="2737" spans="1:32" x14ac:dyDescent="0.25">
      <c r="A2737" s="40">
        <v>2735</v>
      </c>
      <c r="B2737" t="s">
        <v>8534</v>
      </c>
      <c r="C2737">
        <v>120</v>
      </c>
      <c r="D2737">
        <v>1974</v>
      </c>
      <c r="E2737">
        <v>2004</v>
      </c>
      <c r="F2737">
        <v>5</v>
      </c>
      <c r="H2737">
        <v>1</v>
      </c>
      <c r="J2737">
        <v>2</v>
      </c>
      <c r="K2737" t="s">
        <v>260</v>
      </c>
      <c r="L2737">
        <v>2</v>
      </c>
      <c r="M2737">
        <v>1</v>
      </c>
      <c r="N2737">
        <v>104</v>
      </c>
      <c r="O2737">
        <v>104</v>
      </c>
      <c r="P2737">
        <v>184</v>
      </c>
      <c r="Q2737">
        <v>0</v>
      </c>
      <c r="R2737">
        <v>0</v>
      </c>
      <c r="S2737" t="s">
        <v>8535</v>
      </c>
      <c r="T2737">
        <v>5006</v>
      </c>
      <c r="U2737" t="s">
        <v>6871</v>
      </c>
      <c r="V2737" t="s">
        <v>6871</v>
      </c>
      <c r="W2737" t="s">
        <v>260</v>
      </c>
      <c r="X2737">
        <v>2665</v>
      </c>
      <c r="Y2737" t="s">
        <v>257</v>
      </c>
      <c r="AA2737">
        <v>187</v>
      </c>
      <c r="AB2737" t="s">
        <v>8536</v>
      </c>
      <c r="AC2737" t="s">
        <v>8535</v>
      </c>
      <c r="AD2737">
        <v>5</v>
      </c>
      <c r="AE2737">
        <v>714003.28</v>
      </c>
      <c r="AF2737">
        <v>6168677.8700000001</v>
      </c>
    </row>
    <row r="2738" spans="1:32" x14ac:dyDescent="0.25">
      <c r="A2738" s="40">
        <v>2736</v>
      </c>
      <c r="B2738" t="s">
        <v>8537</v>
      </c>
      <c r="C2738">
        <v>140</v>
      </c>
      <c r="D2738">
        <v>1991</v>
      </c>
      <c r="E2738">
        <v>0</v>
      </c>
      <c r="F2738">
        <v>3</v>
      </c>
      <c r="H2738">
        <v>1</v>
      </c>
      <c r="J2738">
        <v>1</v>
      </c>
      <c r="K2738" t="s">
        <v>240</v>
      </c>
      <c r="M2738">
        <v>2</v>
      </c>
      <c r="N2738">
        <v>290</v>
      </c>
      <c r="O2738">
        <v>290</v>
      </c>
      <c r="P2738">
        <v>580</v>
      </c>
      <c r="Q2738">
        <v>0</v>
      </c>
      <c r="R2738">
        <v>0</v>
      </c>
      <c r="S2738" t="s">
        <v>8538</v>
      </c>
      <c r="T2738">
        <v>6830</v>
      </c>
      <c r="U2738" t="s">
        <v>6424</v>
      </c>
      <c r="V2738" t="s">
        <v>6424</v>
      </c>
      <c r="W2738" t="s">
        <v>774</v>
      </c>
      <c r="X2738">
        <v>2625</v>
      </c>
      <c r="Y2738" t="s">
        <v>244</v>
      </c>
      <c r="AA2738">
        <v>187</v>
      </c>
      <c r="AB2738" t="s">
        <v>6425</v>
      </c>
      <c r="AC2738" t="s">
        <v>8538</v>
      </c>
      <c r="AD2738">
        <v>5</v>
      </c>
      <c r="AE2738">
        <v>711421.84</v>
      </c>
      <c r="AF2738">
        <v>6172640.7000000002</v>
      </c>
    </row>
    <row r="2739" spans="1:32" x14ac:dyDescent="0.25">
      <c r="A2739" s="40">
        <v>2737</v>
      </c>
      <c r="B2739" t="s">
        <v>8539</v>
      </c>
      <c r="C2739">
        <v>130</v>
      </c>
      <c r="D2739">
        <v>1975</v>
      </c>
      <c r="E2739">
        <v>0</v>
      </c>
      <c r="F2739">
        <v>1</v>
      </c>
      <c r="H2739">
        <v>5</v>
      </c>
      <c r="J2739">
        <v>7</v>
      </c>
      <c r="K2739" t="s">
        <v>253</v>
      </c>
      <c r="L2739">
        <v>2</v>
      </c>
      <c r="M2739">
        <v>1</v>
      </c>
      <c r="N2739">
        <v>75</v>
      </c>
      <c r="O2739">
        <v>75</v>
      </c>
      <c r="P2739">
        <v>125</v>
      </c>
      <c r="Q2739">
        <v>0</v>
      </c>
      <c r="R2739">
        <v>0</v>
      </c>
      <c r="S2739" t="s">
        <v>8540</v>
      </c>
      <c r="T2739">
        <v>2556</v>
      </c>
      <c r="U2739" t="s">
        <v>317</v>
      </c>
      <c r="V2739" t="s">
        <v>317</v>
      </c>
      <c r="W2739" t="s">
        <v>1305</v>
      </c>
      <c r="X2739">
        <v>2625</v>
      </c>
      <c r="Y2739" t="s">
        <v>244</v>
      </c>
      <c r="AA2739">
        <v>187</v>
      </c>
      <c r="AB2739" t="s">
        <v>8541</v>
      </c>
      <c r="AC2739" t="s">
        <v>8540</v>
      </c>
      <c r="AD2739">
        <v>5</v>
      </c>
      <c r="AE2739">
        <v>711737.87</v>
      </c>
      <c r="AF2739">
        <v>6172412.8399999999</v>
      </c>
    </row>
    <row r="2740" spans="1:32" x14ac:dyDescent="0.25">
      <c r="A2740" s="40">
        <v>2738</v>
      </c>
      <c r="B2740" t="s">
        <v>8542</v>
      </c>
      <c r="C2740">
        <v>130</v>
      </c>
      <c r="D2740">
        <v>1966</v>
      </c>
      <c r="E2740">
        <v>0</v>
      </c>
      <c r="F2740">
        <v>4</v>
      </c>
      <c r="H2740">
        <v>3</v>
      </c>
      <c r="J2740">
        <v>1</v>
      </c>
      <c r="K2740" t="s">
        <v>240</v>
      </c>
      <c r="M2740">
        <v>1</v>
      </c>
      <c r="N2740">
        <v>61</v>
      </c>
      <c r="O2740">
        <v>61</v>
      </c>
      <c r="P2740">
        <v>110</v>
      </c>
      <c r="Q2740">
        <v>0</v>
      </c>
      <c r="R2740">
        <v>0</v>
      </c>
      <c r="S2740" t="s">
        <v>8543</v>
      </c>
      <c r="T2740">
        <v>3195</v>
      </c>
      <c r="U2740" t="s">
        <v>7757</v>
      </c>
      <c r="V2740" t="s">
        <v>7757</v>
      </c>
      <c r="W2740" t="s">
        <v>466</v>
      </c>
      <c r="X2740">
        <v>2665</v>
      </c>
      <c r="Y2740" t="s">
        <v>257</v>
      </c>
      <c r="AA2740">
        <v>187</v>
      </c>
      <c r="AB2740" t="s">
        <v>8544</v>
      </c>
      <c r="AC2740" t="s">
        <v>8543</v>
      </c>
      <c r="AD2740">
        <v>5</v>
      </c>
      <c r="AE2740">
        <v>713732.8</v>
      </c>
      <c r="AF2740">
        <v>6169214.1500000004</v>
      </c>
    </row>
    <row r="2741" spans="1:32" x14ac:dyDescent="0.25">
      <c r="A2741" s="40">
        <v>2739</v>
      </c>
      <c r="B2741" t="s">
        <v>8545</v>
      </c>
      <c r="C2741">
        <v>130</v>
      </c>
      <c r="D2741">
        <v>1975</v>
      </c>
      <c r="E2741">
        <v>0</v>
      </c>
      <c r="F2741">
        <v>1</v>
      </c>
      <c r="H2741">
        <v>1</v>
      </c>
      <c r="J2741">
        <v>1</v>
      </c>
      <c r="K2741" t="s">
        <v>240</v>
      </c>
      <c r="M2741">
        <v>1</v>
      </c>
      <c r="N2741">
        <v>134</v>
      </c>
      <c r="O2741">
        <v>134</v>
      </c>
      <c r="P2741">
        <v>134</v>
      </c>
      <c r="Q2741">
        <v>0</v>
      </c>
      <c r="R2741">
        <v>0</v>
      </c>
      <c r="S2741" t="s">
        <v>8546</v>
      </c>
      <c r="T2741">
        <v>5219</v>
      </c>
      <c r="U2741" t="s">
        <v>8347</v>
      </c>
      <c r="V2741" t="s">
        <v>8347</v>
      </c>
      <c r="W2741" t="s">
        <v>721</v>
      </c>
      <c r="X2741">
        <v>2625</v>
      </c>
      <c r="Y2741" t="s">
        <v>244</v>
      </c>
      <c r="AA2741">
        <v>187</v>
      </c>
      <c r="AB2741" t="s">
        <v>8547</v>
      </c>
      <c r="AC2741" t="s">
        <v>8546</v>
      </c>
      <c r="AD2741">
        <v>5</v>
      </c>
      <c r="AE2741">
        <v>711282.62</v>
      </c>
      <c r="AF2741">
        <v>6172433.8300000001</v>
      </c>
    </row>
    <row r="2742" spans="1:32" x14ac:dyDescent="0.25">
      <c r="A2742" s="40">
        <v>2740</v>
      </c>
      <c r="B2742" t="s">
        <v>8548</v>
      </c>
      <c r="C2742">
        <v>130</v>
      </c>
      <c r="D2742">
        <v>1964</v>
      </c>
      <c r="E2742">
        <v>0</v>
      </c>
      <c r="F2742">
        <v>2</v>
      </c>
      <c r="H2742">
        <v>1</v>
      </c>
      <c r="J2742">
        <v>7</v>
      </c>
      <c r="K2742" t="s">
        <v>253</v>
      </c>
      <c r="M2742">
        <v>1</v>
      </c>
      <c r="N2742">
        <v>101</v>
      </c>
      <c r="O2742">
        <v>101</v>
      </c>
      <c r="P2742">
        <v>101</v>
      </c>
      <c r="Q2742">
        <v>0</v>
      </c>
      <c r="R2742">
        <v>0</v>
      </c>
      <c r="S2742" t="s">
        <v>8549</v>
      </c>
      <c r="T2742">
        <v>4047</v>
      </c>
      <c r="U2742" t="s">
        <v>7712</v>
      </c>
      <c r="V2742" t="s">
        <v>7712</v>
      </c>
      <c r="W2742" t="s">
        <v>454</v>
      </c>
      <c r="X2742">
        <v>2665</v>
      </c>
      <c r="Y2742" t="s">
        <v>257</v>
      </c>
      <c r="AA2742">
        <v>187</v>
      </c>
      <c r="AB2742" t="s">
        <v>8550</v>
      </c>
      <c r="AC2742" t="s">
        <v>8549</v>
      </c>
      <c r="AD2742">
        <v>5</v>
      </c>
      <c r="AE2742">
        <v>713844.3</v>
      </c>
      <c r="AF2742">
        <v>6169235.8399999999</v>
      </c>
    </row>
    <row r="2743" spans="1:32" x14ac:dyDescent="0.25">
      <c r="A2743" s="40">
        <v>2741</v>
      </c>
      <c r="B2743" t="s">
        <v>8551</v>
      </c>
      <c r="C2743">
        <v>120</v>
      </c>
      <c r="D2743">
        <v>1973</v>
      </c>
      <c r="E2743">
        <v>1990</v>
      </c>
      <c r="F2743">
        <v>3</v>
      </c>
      <c r="H2743">
        <v>1</v>
      </c>
      <c r="J2743">
        <v>2</v>
      </c>
      <c r="K2743" t="s">
        <v>260</v>
      </c>
      <c r="L2743">
        <v>2</v>
      </c>
      <c r="M2743">
        <v>1</v>
      </c>
      <c r="N2743">
        <v>109</v>
      </c>
      <c r="O2743">
        <v>109</v>
      </c>
      <c r="P2743">
        <v>109</v>
      </c>
      <c r="Q2743">
        <v>0</v>
      </c>
      <c r="R2743">
        <v>0</v>
      </c>
      <c r="S2743" t="s">
        <v>8552</v>
      </c>
      <c r="T2743">
        <v>6710</v>
      </c>
      <c r="U2743" t="s">
        <v>327</v>
      </c>
      <c r="V2743" t="s">
        <v>327</v>
      </c>
      <c r="W2743" t="s">
        <v>1728</v>
      </c>
      <c r="X2743">
        <v>2625</v>
      </c>
      <c r="Y2743" t="s">
        <v>244</v>
      </c>
      <c r="AA2743">
        <v>187</v>
      </c>
      <c r="AB2743" t="s">
        <v>8553</v>
      </c>
      <c r="AC2743" t="s">
        <v>8552</v>
      </c>
      <c r="AD2743">
        <v>5</v>
      </c>
      <c r="AE2743">
        <v>710997.84</v>
      </c>
      <c r="AF2743">
        <v>6171558.1100000003</v>
      </c>
    </row>
    <row r="2744" spans="1:32" x14ac:dyDescent="0.25">
      <c r="A2744" s="40">
        <v>2742</v>
      </c>
      <c r="B2744" t="s">
        <v>8554</v>
      </c>
      <c r="C2744">
        <v>120</v>
      </c>
      <c r="D2744">
        <v>1978</v>
      </c>
      <c r="E2744">
        <v>1989</v>
      </c>
      <c r="F2744">
        <v>3</v>
      </c>
      <c r="H2744">
        <v>1</v>
      </c>
      <c r="J2744">
        <v>7</v>
      </c>
      <c r="K2744" t="s">
        <v>253</v>
      </c>
      <c r="L2744">
        <v>2</v>
      </c>
      <c r="M2744">
        <v>1</v>
      </c>
      <c r="N2744">
        <v>138</v>
      </c>
      <c r="O2744">
        <v>138</v>
      </c>
      <c r="P2744">
        <v>138</v>
      </c>
      <c r="Q2744">
        <v>0</v>
      </c>
      <c r="R2744">
        <v>0</v>
      </c>
      <c r="S2744" t="s">
        <v>8555</v>
      </c>
      <c r="T2744">
        <v>8841</v>
      </c>
      <c r="U2744" t="s">
        <v>7779</v>
      </c>
      <c r="V2744" t="s">
        <v>7779</v>
      </c>
      <c r="W2744" t="s">
        <v>408</v>
      </c>
      <c r="X2744">
        <v>2665</v>
      </c>
      <c r="Y2744" t="s">
        <v>257</v>
      </c>
      <c r="AA2744">
        <v>187</v>
      </c>
      <c r="AB2744" t="s">
        <v>8556</v>
      </c>
      <c r="AC2744" t="s">
        <v>8555</v>
      </c>
      <c r="AD2744">
        <v>5</v>
      </c>
      <c r="AE2744">
        <v>713656.63</v>
      </c>
      <c r="AF2744">
        <v>6168690.6200000001</v>
      </c>
    </row>
    <row r="2745" spans="1:32" x14ac:dyDescent="0.25">
      <c r="A2745" s="40">
        <v>2743</v>
      </c>
      <c r="B2745" t="s">
        <v>8557</v>
      </c>
      <c r="C2745">
        <v>130</v>
      </c>
      <c r="D2745">
        <v>1967</v>
      </c>
      <c r="E2745">
        <v>2007</v>
      </c>
      <c r="F2745">
        <v>3</v>
      </c>
      <c r="H2745">
        <v>6</v>
      </c>
      <c r="J2745">
        <v>1</v>
      </c>
      <c r="K2745" t="s">
        <v>240</v>
      </c>
      <c r="L2745">
        <v>2</v>
      </c>
      <c r="M2745">
        <v>1</v>
      </c>
      <c r="N2745">
        <v>124</v>
      </c>
      <c r="O2745">
        <v>124</v>
      </c>
      <c r="P2745">
        <v>124</v>
      </c>
      <c r="Q2745">
        <v>0</v>
      </c>
      <c r="R2745">
        <v>0</v>
      </c>
      <c r="S2745" t="s">
        <v>8558</v>
      </c>
      <c r="T2745">
        <v>2449</v>
      </c>
      <c r="U2745" t="s">
        <v>312</v>
      </c>
      <c r="V2745" t="s">
        <v>312</v>
      </c>
      <c r="W2745" t="s">
        <v>1555</v>
      </c>
      <c r="X2745">
        <v>2625</v>
      </c>
      <c r="Y2745" t="s">
        <v>244</v>
      </c>
      <c r="AA2745">
        <v>187</v>
      </c>
      <c r="AB2745" t="s">
        <v>8559</v>
      </c>
      <c r="AC2745" t="s">
        <v>8558</v>
      </c>
      <c r="AD2745">
        <v>5</v>
      </c>
      <c r="AE2745">
        <v>711339.94</v>
      </c>
      <c r="AF2745">
        <v>6171690.9000000004</v>
      </c>
    </row>
    <row r="2746" spans="1:32" x14ac:dyDescent="0.25">
      <c r="A2746" s="40">
        <v>2744</v>
      </c>
      <c r="B2746" t="s">
        <v>8560</v>
      </c>
      <c r="C2746">
        <v>130</v>
      </c>
      <c r="D2746">
        <v>1975</v>
      </c>
      <c r="E2746">
        <v>0</v>
      </c>
      <c r="F2746">
        <v>3</v>
      </c>
      <c r="H2746">
        <v>1</v>
      </c>
      <c r="J2746">
        <v>2</v>
      </c>
      <c r="K2746" t="s">
        <v>247</v>
      </c>
      <c r="M2746">
        <v>1</v>
      </c>
      <c r="N2746">
        <v>94</v>
      </c>
      <c r="O2746">
        <v>94</v>
      </c>
      <c r="P2746">
        <v>162</v>
      </c>
      <c r="Q2746">
        <v>0</v>
      </c>
      <c r="R2746">
        <v>0</v>
      </c>
      <c r="S2746" t="s">
        <v>8561</v>
      </c>
      <c r="T2746">
        <v>639</v>
      </c>
      <c r="U2746" t="s">
        <v>6935</v>
      </c>
      <c r="V2746" t="s">
        <v>6935</v>
      </c>
      <c r="W2746" t="s">
        <v>341</v>
      </c>
      <c r="X2746">
        <v>2665</v>
      </c>
      <c r="Y2746" t="s">
        <v>257</v>
      </c>
      <c r="AA2746">
        <v>187</v>
      </c>
      <c r="AB2746" t="s">
        <v>8562</v>
      </c>
      <c r="AC2746" t="s">
        <v>8561</v>
      </c>
      <c r="AD2746">
        <v>5</v>
      </c>
      <c r="AE2746">
        <v>712850.86</v>
      </c>
      <c r="AF2746">
        <v>6169068.8099999996</v>
      </c>
    </row>
    <row r="2747" spans="1:32" x14ac:dyDescent="0.25">
      <c r="A2747" s="40">
        <v>2745</v>
      </c>
      <c r="B2747" t="s">
        <v>8563</v>
      </c>
      <c r="C2747">
        <v>130</v>
      </c>
      <c r="D2747">
        <v>1979</v>
      </c>
      <c r="E2747">
        <v>0</v>
      </c>
      <c r="F2747">
        <v>4</v>
      </c>
      <c r="H2747">
        <v>1</v>
      </c>
      <c r="J2747">
        <v>1</v>
      </c>
      <c r="K2747" t="s">
        <v>240</v>
      </c>
      <c r="M2747">
        <v>1</v>
      </c>
      <c r="N2747">
        <v>61</v>
      </c>
      <c r="O2747">
        <v>61</v>
      </c>
      <c r="P2747">
        <v>109</v>
      </c>
      <c r="Q2747">
        <v>0</v>
      </c>
      <c r="R2747">
        <v>0</v>
      </c>
      <c r="S2747" t="s">
        <v>8564</v>
      </c>
      <c r="T2747">
        <v>7575</v>
      </c>
      <c r="U2747" t="s">
        <v>7863</v>
      </c>
      <c r="V2747" t="s">
        <v>7863</v>
      </c>
      <c r="W2747" t="s">
        <v>515</v>
      </c>
      <c r="X2747">
        <v>2665</v>
      </c>
      <c r="Y2747" t="s">
        <v>257</v>
      </c>
      <c r="AA2747">
        <v>187</v>
      </c>
      <c r="AB2747" t="s">
        <v>8565</v>
      </c>
      <c r="AC2747" t="s">
        <v>8564</v>
      </c>
      <c r="AD2747">
        <v>5</v>
      </c>
      <c r="AE2747">
        <v>713687.11</v>
      </c>
      <c r="AF2747">
        <v>6169733.7000000002</v>
      </c>
    </row>
    <row r="2748" spans="1:32" x14ac:dyDescent="0.25">
      <c r="A2748" s="40">
        <v>2746</v>
      </c>
      <c r="B2748" t="s">
        <v>8566</v>
      </c>
      <c r="C2748">
        <v>120</v>
      </c>
      <c r="D2748">
        <v>1973</v>
      </c>
      <c r="E2748">
        <v>0</v>
      </c>
      <c r="F2748">
        <v>3</v>
      </c>
      <c r="H2748">
        <v>1</v>
      </c>
      <c r="J2748">
        <v>2</v>
      </c>
      <c r="K2748" t="s">
        <v>260</v>
      </c>
      <c r="L2748">
        <v>2</v>
      </c>
      <c r="M2748">
        <v>1</v>
      </c>
      <c r="N2748">
        <v>160</v>
      </c>
      <c r="O2748">
        <v>160</v>
      </c>
      <c r="P2748">
        <v>160</v>
      </c>
      <c r="Q2748">
        <v>0</v>
      </c>
      <c r="R2748">
        <v>0</v>
      </c>
      <c r="S2748" t="s">
        <v>8567</v>
      </c>
      <c r="T2748">
        <v>7882</v>
      </c>
      <c r="U2748" t="s">
        <v>372</v>
      </c>
      <c r="V2748" t="s">
        <v>372</v>
      </c>
      <c r="W2748" t="s">
        <v>1975</v>
      </c>
      <c r="X2748">
        <v>2625</v>
      </c>
      <c r="Y2748" t="s">
        <v>244</v>
      </c>
      <c r="AA2748">
        <v>187</v>
      </c>
      <c r="AB2748" t="s">
        <v>8568</v>
      </c>
      <c r="AC2748" t="s">
        <v>8567</v>
      </c>
      <c r="AD2748">
        <v>5</v>
      </c>
      <c r="AE2748">
        <v>711782.52</v>
      </c>
      <c r="AF2748">
        <v>6171969.7800000003</v>
      </c>
    </row>
    <row r="2749" spans="1:32" x14ac:dyDescent="0.25">
      <c r="A2749" s="40">
        <v>2747</v>
      </c>
      <c r="B2749" t="s">
        <v>8569</v>
      </c>
      <c r="C2749">
        <v>130</v>
      </c>
      <c r="D2749">
        <v>1965</v>
      </c>
      <c r="E2749">
        <v>0</v>
      </c>
      <c r="F2749">
        <v>3</v>
      </c>
      <c r="H2749">
        <v>1</v>
      </c>
      <c r="J2749">
        <v>7</v>
      </c>
      <c r="K2749" t="s">
        <v>253</v>
      </c>
      <c r="M2749">
        <v>1</v>
      </c>
      <c r="N2749">
        <v>52</v>
      </c>
      <c r="O2749">
        <v>52</v>
      </c>
      <c r="P2749">
        <v>91</v>
      </c>
      <c r="Q2749">
        <v>0</v>
      </c>
      <c r="R2749">
        <v>0</v>
      </c>
      <c r="S2749" t="s">
        <v>8570</v>
      </c>
      <c r="T2749">
        <v>4047</v>
      </c>
      <c r="U2749" t="s">
        <v>7712</v>
      </c>
      <c r="V2749" t="s">
        <v>7712</v>
      </c>
      <c r="W2749" t="s">
        <v>341</v>
      </c>
      <c r="X2749">
        <v>2665</v>
      </c>
      <c r="Y2749" t="s">
        <v>257</v>
      </c>
      <c r="AA2749">
        <v>187</v>
      </c>
      <c r="AB2749" t="s">
        <v>8571</v>
      </c>
      <c r="AC2749" t="s">
        <v>8570</v>
      </c>
      <c r="AD2749">
        <v>5</v>
      </c>
      <c r="AE2749">
        <v>713773.35</v>
      </c>
      <c r="AF2749">
        <v>6169242.3700000001</v>
      </c>
    </row>
    <row r="2750" spans="1:32" x14ac:dyDescent="0.25">
      <c r="A2750" s="40">
        <v>2748</v>
      </c>
      <c r="B2750" t="s">
        <v>8572</v>
      </c>
      <c r="C2750">
        <v>120</v>
      </c>
      <c r="D2750">
        <v>2001</v>
      </c>
      <c r="E2750">
        <v>0</v>
      </c>
      <c r="F2750">
        <v>4</v>
      </c>
      <c r="H2750">
        <v>1</v>
      </c>
      <c r="J2750">
        <v>1</v>
      </c>
      <c r="K2750" t="s">
        <v>240</v>
      </c>
      <c r="M2750">
        <v>1</v>
      </c>
      <c r="N2750">
        <v>224</v>
      </c>
      <c r="O2750">
        <v>224</v>
      </c>
      <c r="P2750">
        <v>187</v>
      </c>
      <c r="Q2750">
        <v>0</v>
      </c>
      <c r="R2750">
        <v>0</v>
      </c>
      <c r="S2750" t="s">
        <v>8573</v>
      </c>
      <c r="T2750">
        <v>5600</v>
      </c>
      <c r="U2750" t="s">
        <v>6764</v>
      </c>
      <c r="V2750" t="s">
        <v>6764</v>
      </c>
      <c r="W2750" t="s">
        <v>323</v>
      </c>
      <c r="X2750">
        <v>2625</v>
      </c>
      <c r="Y2750" t="s">
        <v>244</v>
      </c>
      <c r="AA2750">
        <v>187</v>
      </c>
      <c r="AB2750" t="s">
        <v>8574</v>
      </c>
      <c r="AC2750" t="s">
        <v>8573</v>
      </c>
      <c r="AD2750">
        <v>5</v>
      </c>
      <c r="AE2750">
        <v>712168.78</v>
      </c>
      <c r="AF2750">
        <v>6171931.3099999996</v>
      </c>
    </row>
    <row r="2751" spans="1:32" x14ac:dyDescent="0.25">
      <c r="A2751" s="40">
        <v>2749</v>
      </c>
      <c r="B2751" t="s">
        <v>8575</v>
      </c>
      <c r="C2751">
        <v>120</v>
      </c>
      <c r="D2751">
        <v>1969</v>
      </c>
      <c r="E2751">
        <v>0</v>
      </c>
      <c r="F2751">
        <v>3</v>
      </c>
      <c r="H2751">
        <v>1</v>
      </c>
      <c r="J2751">
        <v>2</v>
      </c>
      <c r="K2751" t="s">
        <v>260</v>
      </c>
      <c r="M2751">
        <v>1</v>
      </c>
      <c r="N2751">
        <v>143</v>
      </c>
      <c r="O2751">
        <v>143</v>
      </c>
      <c r="P2751">
        <v>143</v>
      </c>
      <c r="Q2751">
        <v>0</v>
      </c>
      <c r="R2751">
        <v>0</v>
      </c>
      <c r="S2751" t="s">
        <v>8576</v>
      </c>
      <c r="T2751">
        <v>6178</v>
      </c>
      <c r="U2751" t="s">
        <v>2647</v>
      </c>
      <c r="V2751" t="s">
        <v>2647</v>
      </c>
      <c r="W2751" t="s">
        <v>725</v>
      </c>
      <c r="X2751">
        <v>2625</v>
      </c>
      <c r="Y2751" t="s">
        <v>244</v>
      </c>
      <c r="AA2751">
        <v>187</v>
      </c>
      <c r="AB2751" t="s">
        <v>8577</v>
      </c>
      <c r="AC2751" t="s">
        <v>8576</v>
      </c>
      <c r="AD2751">
        <v>5</v>
      </c>
      <c r="AE2751">
        <v>711539.12</v>
      </c>
      <c r="AF2751">
        <v>6172228.6200000001</v>
      </c>
    </row>
    <row r="2752" spans="1:32" x14ac:dyDescent="0.25">
      <c r="A2752" s="40">
        <v>2750</v>
      </c>
      <c r="B2752" t="s">
        <v>8578</v>
      </c>
      <c r="C2752">
        <v>130</v>
      </c>
      <c r="D2752">
        <v>1978</v>
      </c>
      <c r="E2752">
        <v>0</v>
      </c>
      <c r="F2752">
        <v>4</v>
      </c>
      <c r="H2752">
        <v>1</v>
      </c>
      <c r="J2752">
        <v>1</v>
      </c>
      <c r="K2752" t="s">
        <v>240</v>
      </c>
      <c r="M2752">
        <v>1</v>
      </c>
      <c r="N2752">
        <v>61</v>
      </c>
      <c r="O2752">
        <v>61</v>
      </c>
      <c r="P2752">
        <v>109</v>
      </c>
      <c r="Q2752">
        <v>0</v>
      </c>
      <c r="R2752">
        <v>0</v>
      </c>
      <c r="S2752" t="s">
        <v>8579</v>
      </c>
      <c r="T2752">
        <v>9800</v>
      </c>
      <c r="U2752" t="s">
        <v>8171</v>
      </c>
      <c r="V2752" t="s">
        <v>8171</v>
      </c>
      <c r="W2752" t="s">
        <v>480</v>
      </c>
      <c r="X2752">
        <v>2665</v>
      </c>
      <c r="Y2752" t="s">
        <v>257</v>
      </c>
      <c r="AA2752">
        <v>187</v>
      </c>
      <c r="AB2752" t="s">
        <v>8580</v>
      </c>
      <c r="AC2752" t="s">
        <v>8579</v>
      </c>
      <c r="AD2752">
        <v>5</v>
      </c>
      <c r="AE2752">
        <v>713646.29</v>
      </c>
      <c r="AF2752">
        <v>6169791.9400000004</v>
      </c>
    </row>
    <row r="2753" spans="1:32" x14ac:dyDescent="0.25">
      <c r="A2753" s="40">
        <v>2751</v>
      </c>
      <c r="B2753" t="s">
        <v>8581</v>
      </c>
      <c r="C2753">
        <v>120</v>
      </c>
      <c r="D2753">
        <v>1961</v>
      </c>
      <c r="E2753">
        <v>1984</v>
      </c>
      <c r="F2753">
        <v>3</v>
      </c>
      <c r="H2753">
        <v>2</v>
      </c>
      <c r="J2753">
        <v>2</v>
      </c>
      <c r="K2753" t="s">
        <v>260</v>
      </c>
      <c r="M2753">
        <v>1</v>
      </c>
      <c r="N2753">
        <v>149</v>
      </c>
      <c r="O2753">
        <v>149</v>
      </c>
      <c r="P2753">
        <v>132</v>
      </c>
      <c r="Q2753">
        <v>0</v>
      </c>
      <c r="R2753">
        <v>0</v>
      </c>
      <c r="S2753" t="s">
        <v>8582</v>
      </c>
      <c r="T2753">
        <v>1750</v>
      </c>
      <c r="U2753" t="s">
        <v>6098</v>
      </c>
      <c r="V2753" t="s">
        <v>6098</v>
      </c>
      <c r="W2753" t="s">
        <v>5065</v>
      </c>
      <c r="X2753">
        <v>2665</v>
      </c>
      <c r="Y2753" t="s">
        <v>257</v>
      </c>
      <c r="AA2753">
        <v>187</v>
      </c>
      <c r="AB2753" t="s">
        <v>8583</v>
      </c>
      <c r="AC2753" t="s">
        <v>8582</v>
      </c>
      <c r="AD2753">
        <v>5</v>
      </c>
      <c r="AE2753">
        <v>713336.24</v>
      </c>
      <c r="AF2753">
        <v>6168790.0300000003</v>
      </c>
    </row>
    <row r="2754" spans="1:32" x14ac:dyDescent="0.25">
      <c r="A2754" s="40">
        <v>2752</v>
      </c>
      <c r="B2754" t="s">
        <v>8584</v>
      </c>
      <c r="C2754">
        <v>130</v>
      </c>
      <c r="D2754">
        <v>1967</v>
      </c>
      <c r="E2754">
        <v>1983</v>
      </c>
      <c r="F2754">
        <v>3</v>
      </c>
      <c r="H2754">
        <v>6</v>
      </c>
      <c r="J2754">
        <v>1</v>
      </c>
      <c r="K2754" t="s">
        <v>240</v>
      </c>
      <c r="M2754">
        <v>1</v>
      </c>
      <c r="N2754">
        <v>147</v>
      </c>
      <c r="O2754">
        <v>147</v>
      </c>
      <c r="P2754">
        <v>147</v>
      </c>
      <c r="Q2754">
        <v>0</v>
      </c>
      <c r="R2754">
        <v>0</v>
      </c>
      <c r="S2754" t="s">
        <v>8585</v>
      </c>
      <c r="T2754">
        <v>2449</v>
      </c>
      <c r="U2754" t="s">
        <v>312</v>
      </c>
      <c r="V2754" t="s">
        <v>312</v>
      </c>
      <c r="W2754" t="s">
        <v>3815</v>
      </c>
      <c r="X2754">
        <v>2625</v>
      </c>
      <c r="Y2754" t="s">
        <v>244</v>
      </c>
      <c r="AA2754">
        <v>187</v>
      </c>
      <c r="AB2754" t="s">
        <v>8586</v>
      </c>
      <c r="AC2754" t="s">
        <v>8585</v>
      </c>
      <c r="AD2754">
        <v>5</v>
      </c>
      <c r="AE2754">
        <v>711428.61</v>
      </c>
      <c r="AF2754">
        <v>6171810.6900000004</v>
      </c>
    </row>
    <row r="2755" spans="1:32" x14ac:dyDescent="0.25">
      <c r="A2755" s="40">
        <v>2753</v>
      </c>
      <c r="B2755" t="s">
        <v>8587</v>
      </c>
      <c r="C2755">
        <v>120</v>
      </c>
      <c r="D2755">
        <v>1926</v>
      </c>
      <c r="E2755">
        <v>0</v>
      </c>
      <c r="F2755">
        <v>5</v>
      </c>
      <c r="H2755">
        <v>1</v>
      </c>
      <c r="J2755">
        <v>2</v>
      </c>
      <c r="K2755" t="s">
        <v>247</v>
      </c>
      <c r="M2755">
        <v>1</v>
      </c>
      <c r="N2755">
        <v>104</v>
      </c>
      <c r="O2755">
        <v>104</v>
      </c>
      <c r="P2755">
        <v>124</v>
      </c>
      <c r="Q2755">
        <v>0</v>
      </c>
      <c r="R2755">
        <v>0</v>
      </c>
      <c r="S2755" t="s">
        <v>8588</v>
      </c>
      <c r="T2755">
        <v>745</v>
      </c>
      <c r="U2755" t="s">
        <v>8589</v>
      </c>
      <c r="V2755" t="s">
        <v>8589</v>
      </c>
      <c r="W2755" t="s">
        <v>1330</v>
      </c>
      <c r="X2755">
        <v>2625</v>
      </c>
      <c r="Y2755" t="s">
        <v>244</v>
      </c>
      <c r="AA2755">
        <v>187</v>
      </c>
      <c r="AB2755" t="s">
        <v>8590</v>
      </c>
      <c r="AC2755" t="s">
        <v>8588</v>
      </c>
      <c r="AD2755">
        <v>5</v>
      </c>
      <c r="AE2755">
        <v>712556.27</v>
      </c>
      <c r="AF2755">
        <v>6171206.5</v>
      </c>
    </row>
    <row r="2756" spans="1:32" x14ac:dyDescent="0.25">
      <c r="A2756" s="40">
        <v>2754</v>
      </c>
      <c r="B2756" t="s">
        <v>8591</v>
      </c>
      <c r="C2756">
        <v>120</v>
      </c>
      <c r="D2756">
        <v>1967</v>
      </c>
      <c r="E2756">
        <v>0</v>
      </c>
      <c r="F2756">
        <v>3</v>
      </c>
      <c r="H2756">
        <v>1</v>
      </c>
      <c r="J2756">
        <v>2</v>
      </c>
      <c r="K2756" t="s">
        <v>247</v>
      </c>
      <c r="M2756">
        <v>1</v>
      </c>
      <c r="N2756">
        <v>130</v>
      </c>
      <c r="O2756">
        <v>130</v>
      </c>
      <c r="P2756">
        <v>130</v>
      </c>
      <c r="Q2756">
        <v>0</v>
      </c>
      <c r="R2756">
        <v>0</v>
      </c>
      <c r="S2756" t="s">
        <v>8592</v>
      </c>
      <c r="T2756">
        <v>1750</v>
      </c>
      <c r="U2756" t="s">
        <v>6098</v>
      </c>
      <c r="V2756" t="s">
        <v>6098</v>
      </c>
      <c r="W2756" t="s">
        <v>895</v>
      </c>
      <c r="X2756">
        <v>2665</v>
      </c>
      <c r="Y2756" t="s">
        <v>257</v>
      </c>
      <c r="AA2756">
        <v>187</v>
      </c>
      <c r="AB2756" t="s">
        <v>8593</v>
      </c>
      <c r="AC2756" t="s">
        <v>8592</v>
      </c>
      <c r="AD2756">
        <v>5</v>
      </c>
      <c r="AE2756">
        <v>713661.52</v>
      </c>
      <c r="AF2756">
        <v>6168876.2699999996</v>
      </c>
    </row>
    <row r="2757" spans="1:32" x14ac:dyDescent="0.25">
      <c r="A2757" s="40">
        <v>2755</v>
      </c>
      <c r="B2757" t="s">
        <v>8594</v>
      </c>
      <c r="C2757">
        <v>130</v>
      </c>
      <c r="D2757">
        <v>1979</v>
      </c>
      <c r="E2757">
        <v>0</v>
      </c>
      <c r="F2757">
        <v>4</v>
      </c>
      <c r="H2757">
        <v>1</v>
      </c>
      <c r="J2757">
        <v>1</v>
      </c>
      <c r="K2757" t="s">
        <v>240</v>
      </c>
      <c r="M2757">
        <v>1</v>
      </c>
      <c r="N2757">
        <v>61</v>
      </c>
      <c r="O2757">
        <v>61</v>
      </c>
      <c r="P2757">
        <v>109</v>
      </c>
      <c r="Q2757">
        <v>0</v>
      </c>
      <c r="R2757">
        <v>0</v>
      </c>
      <c r="S2757" t="s">
        <v>8595</v>
      </c>
      <c r="T2757">
        <v>7575</v>
      </c>
      <c r="U2757" t="s">
        <v>7863</v>
      </c>
      <c r="V2757" t="s">
        <v>7863</v>
      </c>
      <c r="W2757" t="s">
        <v>299</v>
      </c>
      <c r="X2757">
        <v>2665</v>
      </c>
      <c r="Y2757" t="s">
        <v>257</v>
      </c>
      <c r="AA2757">
        <v>187</v>
      </c>
      <c r="AB2757" t="s">
        <v>8596</v>
      </c>
      <c r="AC2757" t="s">
        <v>8595</v>
      </c>
      <c r="AD2757">
        <v>5</v>
      </c>
      <c r="AE2757">
        <v>713627.12</v>
      </c>
      <c r="AF2757">
        <v>6169736.9100000001</v>
      </c>
    </row>
    <row r="2758" spans="1:32" x14ac:dyDescent="0.25">
      <c r="A2758" s="40">
        <v>2756</v>
      </c>
      <c r="B2758" t="s">
        <v>8597</v>
      </c>
      <c r="C2758">
        <v>130</v>
      </c>
      <c r="D2758">
        <v>1970</v>
      </c>
      <c r="E2758">
        <v>0</v>
      </c>
      <c r="F2758">
        <v>90</v>
      </c>
      <c r="H2758">
        <v>6</v>
      </c>
      <c r="J2758">
        <v>1</v>
      </c>
      <c r="K2758" t="s">
        <v>240</v>
      </c>
      <c r="M2758">
        <v>1</v>
      </c>
      <c r="N2758">
        <v>107</v>
      </c>
      <c r="O2758">
        <v>107</v>
      </c>
      <c r="P2758">
        <v>107</v>
      </c>
      <c r="Q2758">
        <v>0</v>
      </c>
      <c r="R2758">
        <v>0</v>
      </c>
      <c r="S2758" t="s">
        <v>8598</v>
      </c>
      <c r="T2758">
        <v>7882</v>
      </c>
      <c r="U2758" t="s">
        <v>372</v>
      </c>
      <c r="V2758" t="s">
        <v>372</v>
      </c>
      <c r="W2758" t="s">
        <v>699</v>
      </c>
      <c r="X2758">
        <v>2625</v>
      </c>
      <c r="Y2758" t="s">
        <v>244</v>
      </c>
      <c r="AA2758">
        <v>187</v>
      </c>
      <c r="AB2758" t="s">
        <v>8599</v>
      </c>
      <c r="AC2758" t="s">
        <v>8598</v>
      </c>
      <c r="AD2758">
        <v>5</v>
      </c>
      <c r="AE2758">
        <v>711937.23</v>
      </c>
      <c r="AF2758">
        <v>6171975.5899999999</v>
      </c>
    </row>
    <row r="2759" spans="1:32" x14ac:dyDescent="0.25">
      <c r="A2759" s="40">
        <v>2757</v>
      </c>
      <c r="B2759" t="s">
        <v>8600</v>
      </c>
      <c r="C2759">
        <v>120</v>
      </c>
      <c r="D2759">
        <v>1972</v>
      </c>
      <c r="E2759">
        <v>0</v>
      </c>
      <c r="F2759">
        <v>3</v>
      </c>
      <c r="H2759">
        <v>1</v>
      </c>
      <c r="J2759">
        <v>2</v>
      </c>
      <c r="K2759" t="s">
        <v>260</v>
      </c>
      <c r="L2759">
        <v>2</v>
      </c>
      <c r="M2759">
        <v>1</v>
      </c>
      <c r="N2759">
        <v>119</v>
      </c>
      <c r="O2759">
        <v>119</v>
      </c>
      <c r="P2759">
        <v>119</v>
      </c>
      <c r="Q2759">
        <v>0</v>
      </c>
      <c r="R2759">
        <v>0</v>
      </c>
      <c r="S2759" t="s">
        <v>8601</v>
      </c>
      <c r="T2759">
        <v>6710</v>
      </c>
      <c r="U2759" t="s">
        <v>327</v>
      </c>
      <c r="V2759" t="s">
        <v>327</v>
      </c>
      <c r="W2759" t="s">
        <v>1105</v>
      </c>
      <c r="X2759">
        <v>2625</v>
      </c>
      <c r="Y2759" t="s">
        <v>244</v>
      </c>
      <c r="AA2759">
        <v>187</v>
      </c>
      <c r="AB2759" t="s">
        <v>8602</v>
      </c>
      <c r="AC2759" t="s">
        <v>8601</v>
      </c>
      <c r="AD2759">
        <v>5</v>
      </c>
      <c r="AE2759">
        <v>711015.54</v>
      </c>
      <c r="AF2759">
        <v>6171715.1200000001</v>
      </c>
    </row>
    <row r="2760" spans="1:32" x14ac:dyDescent="0.25">
      <c r="A2760" s="40">
        <v>2758</v>
      </c>
      <c r="B2760" t="s">
        <v>8603</v>
      </c>
      <c r="C2760">
        <v>120</v>
      </c>
      <c r="D2760">
        <v>1949</v>
      </c>
      <c r="E2760">
        <v>0</v>
      </c>
      <c r="F2760">
        <v>5</v>
      </c>
      <c r="H2760">
        <v>1</v>
      </c>
      <c r="J2760">
        <v>2</v>
      </c>
      <c r="K2760" t="s">
        <v>247</v>
      </c>
      <c r="M2760">
        <v>1</v>
      </c>
      <c r="N2760">
        <v>62</v>
      </c>
      <c r="O2760">
        <v>62</v>
      </c>
      <c r="P2760">
        <v>107</v>
      </c>
      <c r="Q2760">
        <v>0</v>
      </c>
      <c r="R2760">
        <v>0</v>
      </c>
      <c r="S2760" t="s">
        <v>8604</v>
      </c>
      <c r="T2760">
        <v>1750</v>
      </c>
      <c r="U2760" t="s">
        <v>6098</v>
      </c>
      <c r="V2760" t="s">
        <v>6098</v>
      </c>
      <c r="W2760" t="s">
        <v>3825</v>
      </c>
      <c r="X2760">
        <v>2665</v>
      </c>
      <c r="Y2760" t="s">
        <v>257</v>
      </c>
      <c r="AA2760">
        <v>187</v>
      </c>
      <c r="AB2760" t="s">
        <v>8605</v>
      </c>
      <c r="AC2760" t="s">
        <v>8604</v>
      </c>
      <c r="AD2760">
        <v>5</v>
      </c>
      <c r="AE2760">
        <v>713568.61</v>
      </c>
      <c r="AF2760">
        <v>6168800.5</v>
      </c>
    </row>
    <row r="2761" spans="1:32" x14ac:dyDescent="0.25">
      <c r="A2761" s="40">
        <v>2759</v>
      </c>
      <c r="B2761" t="s">
        <v>8606</v>
      </c>
      <c r="C2761">
        <v>130</v>
      </c>
      <c r="D2761">
        <v>1964</v>
      </c>
      <c r="E2761">
        <v>0</v>
      </c>
      <c r="F2761">
        <v>2</v>
      </c>
      <c r="H2761">
        <v>1</v>
      </c>
      <c r="J2761">
        <v>2</v>
      </c>
      <c r="K2761" t="s">
        <v>260</v>
      </c>
      <c r="M2761">
        <v>1</v>
      </c>
      <c r="N2761">
        <v>101</v>
      </c>
      <c r="O2761">
        <v>101</v>
      </c>
      <c r="P2761">
        <v>101</v>
      </c>
      <c r="Q2761">
        <v>0</v>
      </c>
      <c r="R2761">
        <v>0</v>
      </c>
      <c r="S2761" t="s">
        <v>8607</v>
      </c>
      <c r="T2761">
        <v>4047</v>
      </c>
      <c r="U2761" t="s">
        <v>7712</v>
      </c>
      <c r="V2761" t="s">
        <v>7712</v>
      </c>
      <c r="W2761" t="s">
        <v>337</v>
      </c>
      <c r="X2761">
        <v>2665</v>
      </c>
      <c r="Y2761" t="s">
        <v>257</v>
      </c>
      <c r="AA2761">
        <v>187</v>
      </c>
      <c r="AB2761" t="s">
        <v>8608</v>
      </c>
      <c r="AC2761" t="s">
        <v>8607</v>
      </c>
      <c r="AD2761">
        <v>5</v>
      </c>
      <c r="AE2761">
        <v>713859.47</v>
      </c>
      <c r="AF2761">
        <v>6169244.6900000004</v>
      </c>
    </row>
    <row r="2762" spans="1:32" x14ac:dyDescent="0.25">
      <c r="A2762" s="40">
        <v>2760</v>
      </c>
      <c r="B2762" t="s">
        <v>8609</v>
      </c>
      <c r="C2762">
        <v>130</v>
      </c>
      <c r="D2762">
        <v>1979</v>
      </c>
      <c r="E2762">
        <v>0</v>
      </c>
      <c r="F2762">
        <v>4</v>
      </c>
      <c r="H2762">
        <v>1</v>
      </c>
      <c r="J2762">
        <v>1</v>
      </c>
      <c r="K2762" t="s">
        <v>240</v>
      </c>
      <c r="M2762">
        <v>1</v>
      </c>
      <c r="N2762">
        <v>63</v>
      </c>
      <c r="O2762">
        <v>63</v>
      </c>
      <c r="P2762">
        <v>112</v>
      </c>
      <c r="Q2762">
        <v>0</v>
      </c>
      <c r="R2762">
        <v>0</v>
      </c>
      <c r="S2762" t="s">
        <v>8610</v>
      </c>
      <c r="T2762">
        <v>7575</v>
      </c>
      <c r="U2762" t="s">
        <v>7863</v>
      </c>
      <c r="V2762" t="s">
        <v>7863</v>
      </c>
      <c r="W2762" t="s">
        <v>869</v>
      </c>
      <c r="X2762">
        <v>2665</v>
      </c>
      <c r="Y2762" t="s">
        <v>257</v>
      </c>
      <c r="AA2762">
        <v>187</v>
      </c>
      <c r="AB2762" t="s">
        <v>8611</v>
      </c>
      <c r="AC2762" t="s">
        <v>8610</v>
      </c>
      <c r="AD2762">
        <v>5</v>
      </c>
      <c r="AE2762">
        <v>713688.16</v>
      </c>
      <c r="AF2762">
        <v>6169774.2999999998</v>
      </c>
    </row>
    <row r="2763" spans="1:32" x14ac:dyDescent="0.25">
      <c r="A2763" s="40">
        <v>2761</v>
      </c>
      <c r="B2763" t="s">
        <v>8612</v>
      </c>
      <c r="C2763">
        <v>130</v>
      </c>
      <c r="D2763">
        <v>1970</v>
      </c>
      <c r="E2763">
        <v>0</v>
      </c>
      <c r="F2763">
        <v>10</v>
      </c>
      <c r="H2763">
        <v>6</v>
      </c>
      <c r="J2763">
        <v>1</v>
      </c>
      <c r="K2763" t="s">
        <v>240</v>
      </c>
      <c r="M2763">
        <v>1</v>
      </c>
      <c r="N2763">
        <v>123</v>
      </c>
      <c r="O2763">
        <v>123</v>
      </c>
      <c r="P2763">
        <v>107</v>
      </c>
      <c r="Q2763">
        <v>0</v>
      </c>
      <c r="R2763">
        <v>0</v>
      </c>
      <c r="S2763" t="s">
        <v>8613</v>
      </c>
      <c r="T2763">
        <v>7882</v>
      </c>
      <c r="U2763" t="s">
        <v>372</v>
      </c>
      <c r="V2763" t="s">
        <v>372</v>
      </c>
      <c r="W2763" t="s">
        <v>1761</v>
      </c>
      <c r="X2763">
        <v>2625</v>
      </c>
      <c r="Y2763" t="s">
        <v>244</v>
      </c>
      <c r="AA2763">
        <v>187</v>
      </c>
      <c r="AB2763" t="s">
        <v>8614</v>
      </c>
      <c r="AC2763" t="s">
        <v>8613</v>
      </c>
      <c r="AD2763">
        <v>5</v>
      </c>
      <c r="AE2763">
        <v>712045.86</v>
      </c>
      <c r="AF2763">
        <v>6171942.6799999997</v>
      </c>
    </row>
    <row r="2764" spans="1:32" x14ac:dyDescent="0.25">
      <c r="A2764" s="40">
        <v>2762</v>
      </c>
      <c r="B2764" t="s">
        <v>8615</v>
      </c>
      <c r="C2764">
        <v>130</v>
      </c>
      <c r="D2764">
        <v>1967</v>
      </c>
      <c r="E2764">
        <v>2004</v>
      </c>
      <c r="F2764">
        <v>3</v>
      </c>
      <c r="H2764">
        <v>6</v>
      </c>
      <c r="J2764">
        <v>1</v>
      </c>
      <c r="K2764" t="s">
        <v>240</v>
      </c>
      <c r="L2764">
        <v>2</v>
      </c>
      <c r="M2764">
        <v>1</v>
      </c>
      <c r="N2764">
        <v>123</v>
      </c>
      <c r="O2764">
        <v>123</v>
      </c>
      <c r="P2764">
        <v>123</v>
      </c>
      <c r="Q2764">
        <v>0</v>
      </c>
      <c r="R2764">
        <v>0</v>
      </c>
      <c r="S2764" t="s">
        <v>8616</v>
      </c>
      <c r="T2764">
        <v>2449</v>
      </c>
      <c r="U2764" t="s">
        <v>312</v>
      </c>
      <c r="V2764" t="s">
        <v>312</v>
      </c>
      <c r="W2764" t="s">
        <v>368</v>
      </c>
      <c r="X2764">
        <v>2625</v>
      </c>
      <c r="Y2764" t="s">
        <v>244</v>
      </c>
      <c r="AA2764">
        <v>187</v>
      </c>
      <c r="AB2764" t="s">
        <v>8617</v>
      </c>
      <c r="AC2764" t="s">
        <v>8616</v>
      </c>
      <c r="AD2764">
        <v>5</v>
      </c>
      <c r="AE2764">
        <v>711489.27</v>
      </c>
      <c r="AF2764">
        <v>6171725.6399999997</v>
      </c>
    </row>
    <row r="2765" spans="1:32" x14ac:dyDescent="0.25">
      <c r="A2765" s="40">
        <v>2763</v>
      </c>
      <c r="B2765" t="s">
        <v>8618</v>
      </c>
      <c r="C2765">
        <v>130</v>
      </c>
      <c r="D2765">
        <v>1964</v>
      </c>
      <c r="E2765">
        <v>0</v>
      </c>
      <c r="F2765">
        <v>2</v>
      </c>
      <c r="H2765">
        <v>1</v>
      </c>
      <c r="J2765">
        <v>2</v>
      </c>
      <c r="K2765" t="s">
        <v>260</v>
      </c>
      <c r="M2765">
        <v>1</v>
      </c>
      <c r="N2765">
        <v>101</v>
      </c>
      <c r="O2765">
        <v>101</v>
      </c>
      <c r="P2765">
        <v>101</v>
      </c>
      <c r="Q2765">
        <v>0</v>
      </c>
      <c r="R2765">
        <v>0</v>
      </c>
      <c r="S2765" t="s">
        <v>8619</v>
      </c>
      <c r="T2765">
        <v>4047</v>
      </c>
      <c r="U2765" t="s">
        <v>7712</v>
      </c>
      <c r="V2765" t="s">
        <v>7712</v>
      </c>
      <c r="W2765" t="s">
        <v>299</v>
      </c>
      <c r="X2765">
        <v>2665</v>
      </c>
      <c r="Y2765" t="s">
        <v>257</v>
      </c>
      <c r="AA2765">
        <v>187</v>
      </c>
      <c r="AB2765" t="s">
        <v>8620</v>
      </c>
      <c r="AC2765" t="s">
        <v>8619</v>
      </c>
      <c r="AD2765">
        <v>5</v>
      </c>
      <c r="AE2765">
        <v>713799.71</v>
      </c>
      <c r="AF2765">
        <v>6169243.75</v>
      </c>
    </row>
    <row r="2766" spans="1:32" x14ac:dyDescent="0.25">
      <c r="A2766" s="40">
        <v>2764</v>
      </c>
      <c r="B2766" t="s">
        <v>8621</v>
      </c>
      <c r="C2766">
        <v>120</v>
      </c>
      <c r="D2766">
        <v>1969</v>
      </c>
      <c r="E2766">
        <v>1978</v>
      </c>
      <c r="F2766">
        <v>3</v>
      </c>
      <c r="H2766">
        <v>1</v>
      </c>
      <c r="J2766">
        <v>2</v>
      </c>
      <c r="K2766" t="s">
        <v>247</v>
      </c>
      <c r="M2766">
        <v>1</v>
      </c>
      <c r="N2766">
        <v>160</v>
      </c>
      <c r="O2766">
        <v>160</v>
      </c>
      <c r="P2766">
        <v>160</v>
      </c>
      <c r="Q2766">
        <v>0</v>
      </c>
      <c r="R2766">
        <v>0</v>
      </c>
      <c r="S2766" t="s">
        <v>8622</v>
      </c>
      <c r="T2766">
        <v>6178</v>
      </c>
      <c r="U2766" t="s">
        <v>2647</v>
      </c>
      <c r="V2766" t="s">
        <v>2647</v>
      </c>
      <c r="W2766" t="s">
        <v>666</v>
      </c>
      <c r="X2766">
        <v>2625</v>
      </c>
      <c r="Y2766" t="s">
        <v>244</v>
      </c>
      <c r="AA2766">
        <v>187</v>
      </c>
      <c r="AB2766" t="s">
        <v>8623</v>
      </c>
      <c r="AC2766" t="s">
        <v>8622</v>
      </c>
      <c r="AD2766">
        <v>5</v>
      </c>
      <c r="AE2766">
        <v>711704.75</v>
      </c>
      <c r="AF2766">
        <v>6171978.8700000001</v>
      </c>
    </row>
    <row r="2767" spans="1:32" x14ac:dyDescent="0.25">
      <c r="A2767" s="40">
        <v>2765</v>
      </c>
      <c r="B2767" t="s">
        <v>8624</v>
      </c>
      <c r="C2767">
        <v>120</v>
      </c>
      <c r="D2767">
        <v>1972</v>
      </c>
      <c r="E2767">
        <v>1983</v>
      </c>
      <c r="F2767">
        <v>4</v>
      </c>
      <c r="H2767">
        <v>1</v>
      </c>
      <c r="J2767">
        <v>2</v>
      </c>
      <c r="K2767" t="s">
        <v>260</v>
      </c>
      <c r="M2767">
        <v>1</v>
      </c>
      <c r="N2767">
        <v>208</v>
      </c>
      <c r="O2767">
        <v>208</v>
      </c>
      <c r="P2767">
        <v>183</v>
      </c>
      <c r="Q2767">
        <v>0</v>
      </c>
      <c r="R2767">
        <v>0</v>
      </c>
      <c r="S2767" t="s">
        <v>8625</v>
      </c>
      <c r="T2767">
        <v>3089</v>
      </c>
      <c r="U2767" t="s">
        <v>5469</v>
      </c>
      <c r="V2767" t="s">
        <v>5469</v>
      </c>
      <c r="W2767" t="s">
        <v>481</v>
      </c>
      <c r="X2767">
        <v>2665</v>
      </c>
      <c r="Y2767" t="s">
        <v>257</v>
      </c>
      <c r="AA2767">
        <v>187</v>
      </c>
      <c r="AB2767" t="s">
        <v>8626</v>
      </c>
      <c r="AC2767" t="s">
        <v>8625</v>
      </c>
      <c r="AD2767">
        <v>5</v>
      </c>
      <c r="AE2767">
        <v>714243.96</v>
      </c>
      <c r="AF2767">
        <v>6168932.7999999998</v>
      </c>
    </row>
    <row r="2768" spans="1:32" x14ac:dyDescent="0.25">
      <c r="A2768" s="40">
        <v>2766</v>
      </c>
      <c r="B2768" t="s">
        <v>8627</v>
      </c>
      <c r="C2768">
        <v>120</v>
      </c>
      <c r="D2768">
        <v>1972</v>
      </c>
      <c r="E2768">
        <v>0</v>
      </c>
      <c r="F2768">
        <v>3</v>
      </c>
      <c r="H2768">
        <v>1</v>
      </c>
      <c r="J2768">
        <v>2</v>
      </c>
      <c r="K2768" t="s">
        <v>260</v>
      </c>
      <c r="L2768">
        <v>5</v>
      </c>
      <c r="M2768">
        <v>1</v>
      </c>
      <c r="N2768">
        <v>148</v>
      </c>
      <c r="O2768">
        <v>148</v>
      </c>
      <c r="P2768">
        <v>148</v>
      </c>
      <c r="Q2768">
        <v>0</v>
      </c>
      <c r="R2768">
        <v>0</v>
      </c>
      <c r="S2768" t="s">
        <v>8628</v>
      </c>
      <c r="T2768">
        <v>639</v>
      </c>
      <c r="U2768" t="s">
        <v>6935</v>
      </c>
      <c r="V2768" t="s">
        <v>6935</v>
      </c>
      <c r="W2768" t="s">
        <v>487</v>
      </c>
      <c r="X2768">
        <v>2665</v>
      </c>
      <c r="Y2768" t="s">
        <v>257</v>
      </c>
      <c r="AA2768">
        <v>187</v>
      </c>
      <c r="AB2768" t="s">
        <v>8629</v>
      </c>
      <c r="AC2768" t="s">
        <v>8628</v>
      </c>
      <c r="AD2768">
        <v>5</v>
      </c>
      <c r="AE2768">
        <v>712780.89</v>
      </c>
      <c r="AF2768">
        <v>6169025.3099999996</v>
      </c>
    </row>
    <row r="2769" spans="1:32" x14ac:dyDescent="0.25">
      <c r="A2769" s="40">
        <v>2767</v>
      </c>
      <c r="B2769" t="s">
        <v>8630</v>
      </c>
      <c r="C2769">
        <v>130</v>
      </c>
      <c r="D2769">
        <v>1979</v>
      </c>
      <c r="E2769">
        <v>0</v>
      </c>
      <c r="F2769">
        <v>4</v>
      </c>
      <c r="H2769">
        <v>1</v>
      </c>
      <c r="J2769">
        <v>1</v>
      </c>
      <c r="K2769" t="s">
        <v>240</v>
      </c>
      <c r="M2769">
        <v>1</v>
      </c>
      <c r="N2769">
        <v>61</v>
      </c>
      <c r="O2769">
        <v>61</v>
      </c>
      <c r="P2769">
        <v>109</v>
      </c>
      <c r="Q2769">
        <v>0</v>
      </c>
      <c r="R2769">
        <v>0</v>
      </c>
      <c r="S2769" t="s">
        <v>8631</v>
      </c>
      <c r="T2769">
        <v>7575</v>
      </c>
      <c r="U2769" t="s">
        <v>7863</v>
      </c>
      <c r="V2769" t="s">
        <v>7863</v>
      </c>
      <c r="W2769" t="s">
        <v>308</v>
      </c>
      <c r="X2769">
        <v>2665</v>
      </c>
      <c r="Y2769" t="s">
        <v>257</v>
      </c>
      <c r="AA2769">
        <v>187</v>
      </c>
      <c r="AB2769" t="s">
        <v>8632</v>
      </c>
      <c r="AC2769" t="s">
        <v>8631</v>
      </c>
      <c r="AD2769">
        <v>5</v>
      </c>
      <c r="AE2769">
        <v>713669.06</v>
      </c>
      <c r="AF2769">
        <v>6169762.5999999996</v>
      </c>
    </row>
    <row r="2770" spans="1:32" x14ac:dyDescent="0.25">
      <c r="A2770" s="40">
        <v>2768</v>
      </c>
      <c r="B2770" t="s">
        <v>8633</v>
      </c>
      <c r="C2770">
        <v>130</v>
      </c>
      <c r="D2770">
        <v>1970</v>
      </c>
      <c r="E2770">
        <v>1983</v>
      </c>
      <c r="F2770">
        <v>10</v>
      </c>
      <c r="H2770">
        <v>6</v>
      </c>
      <c r="J2770">
        <v>1</v>
      </c>
      <c r="K2770" t="s">
        <v>240</v>
      </c>
      <c r="L2770">
        <v>2</v>
      </c>
      <c r="M2770">
        <v>1</v>
      </c>
      <c r="N2770">
        <v>107</v>
      </c>
      <c r="O2770">
        <v>107</v>
      </c>
      <c r="P2770">
        <v>107</v>
      </c>
      <c r="Q2770">
        <v>0</v>
      </c>
      <c r="R2770">
        <v>0</v>
      </c>
      <c r="S2770" t="s">
        <v>8634</v>
      </c>
      <c r="T2770">
        <v>7882</v>
      </c>
      <c r="U2770" t="s">
        <v>372</v>
      </c>
      <c r="V2770" t="s">
        <v>372</v>
      </c>
      <c r="W2770" t="s">
        <v>953</v>
      </c>
      <c r="X2770">
        <v>2625</v>
      </c>
      <c r="Y2770" t="s">
        <v>244</v>
      </c>
      <c r="AA2770">
        <v>187</v>
      </c>
      <c r="AB2770" t="s">
        <v>8635</v>
      </c>
      <c r="AC2770" t="s">
        <v>8634</v>
      </c>
      <c r="AD2770">
        <v>5</v>
      </c>
      <c r="AE2770">
        <v>712021.25</v>
      </c>
      <c r="AF2770">
        <v>6171930.3799999999</v>
      </c>
    </row>
    <row r="2771" spans="1:32" x14ac:dyDescent="0.25">
      <c r="A2771" s="40">
        <v>2769</v>
      </c>
      <c r="B2771" t="s">
        <v>8636</v>
      </c>
      <c r="C2771">
        <v>130</v>
      </c>
      <c r="D2771">
        <v>1978</v>
      </c>
      <c r="E2771">
        <v>0</v>
      </c>
      <c r="F2771">
        <v>4</v>
      </c>
      <c r="H2771">
        <v>1</v>
      </c>
      <c r="J2771">
        <v>1</v>
      </c>
      <c r="K2771" t="s">
        <v>240</v>
      </c>
      <c r="M2771">
        <v>1</v>
      </c>
      <c r="N2771">
        <v>63</v>
      </c>
      <c r="O2771">
        <v>63</v>
      </c>
      <c r="P2771">
        <v>112</v>
      </c>
      <c r="Q2771">
        <v>0</v>
      </c>
      <c r="R2771">
        <v>0</v>
      </c>
      <c r="S2771" t="s">
        <v>8637</v>
      </c>
      <c r="T2771">
        <v>9800</v>
      </c>
      <c r="U2771" t="s">
        <v>8171</v>
      </c>
      <c r="V2771" t="s">
        <v>8171</v>
      </c>
      <c r="W2771" t="s">
        <v>253</v>
      </c>
      <c r="X2771">
        <v>2665</v>
      </c>
      <c r="Y2771" t="s">
        <v>257</v>
      </c>
      <c r="AA2771">
        <v>187</v>
      </c>
      <c r="AB2771" t="s">
        <v>8638</v>
      </c>
      <c r="AC2771" t="s">
        <v>8637</v>
      </c>
      <c r="AD2771">
        <v>5</v>
      </c>
      <c r="AE2771">
        <v>713668.98</v>
      </c>
      <c r="AF2771">
        <v>6169805.7999999998</v>
      </c>
    </row>
    <row r="2772" spans="1:32" x14ac:dyDescent="0.25">
      <c r="A2772" s="40">
        <v>2770</v>
      </c>
      <c r="B2772" t="s">
        <v>8639</v>
      </c>
      <c r="C2772">
        <v>120</v>
      </c>
      <c r="D2772">
        <v>2000</v>
      </c>
      <c r="E2772">
        <v>0</v>
      </c>
      <c r="F2772">
        <v>1</v>
      </c>
      <c r="H2772">
        <v>1</v>
      </c>
      <c r="J2772">
        <v>2</v>
      </c>
      <c r="K2772" t="s">
        <v>260</v>
      </c>
      <c r="L2772">
        <v>2</v>
      </c>
      <c r="M2772">
        <v>1</v>
      </c>
      <c r="N2772">
        <v>148</v>
      </c>
      <c r="O2772">
        <v>148</v>
      </c>
      <c r="P2772">
        <v>268</v>
      </c>
      <c r="Q2772">
        <v>0</v>
      </c>
      <c r="R2772">
        <v>0</v>
      </c>
      <c r="S2772" t="s">
        <v>8640</v>
      </c>
      <c r="T2772">
        <v>1750</v>
      </c>
      <c r="U2772" t="s">
        <v>6098</v>
      </c>
      <c r="V2772" t="s">
        <v>6098</v>
      </c>
      <c r="W2772" t="s">
        <v>8641</v>
      </c>
      <c r="X2772">
        <v>2665</v>
      </c>
      <c r="Y2772" t="s">
        <v>257</v>
      </c>
      <c r="AA2772">
        <v>187</v>
      </c>
      <c r="AB2772" t="s">
        <v>8642</v>
      </c>
      <c r="AC2772" t="s">
        <v>8640</v>
      </c>
      <c r="AD2772">
        <v>5</v>
      </c>
      <c r="AE2772">
        <v>713246.56</v>
      </c>
      <c r="AF2772">
        <v>6168837.6299999999</v>
      </c>
    </row>
    <row r="2773" spans="1:32" x14ac:dyDescent="0.25">
      <c r="A2773" s="40">
        <v>2771</v>
      </c>
      <c r="B2773" t="s">
        <v>8643</v>
      </c>
      <c r="C2773">
        <v>160</v>
      </c>
      <c r="D2773">
        <v>1983</v>
      </c>
      <c r="E2773">
        <v>0</v>
      </c>
      <c r="F2773">
        <v>1</v>
      </c>
      <c r="H2773">
        <v>1</v>
      </c>
      <c r="J2773">
        <v>1</v>
      </c>
      <c r="K2773" t="s">
        <v>240</v>
      </c>
      <c r="M2773">
        <v>6</v>
      </c>
      <c r="N2773">
        <v>627</v>
      </c>
      <c r="O2773">
        <v>3840</v>
      </c>
      <c r="P2773">
        <v>3081</v>
      </c>
      <c r="Q2773">
        <v>477</v>
      </c>
      <c r="R2773">
        <v>0</v>
      </c>
      <c r="S2773" t="s">
        <v>8644</v>
      </c>
      <c r="T2773">
        <v>8920</v>
      </c>
      <c r="U2773" t="s">
        <v>8645</v>
      </c>
      <c r="V2773" t="s">
        <v>8646</v>
      </c>
      <c r="W2773" t="s">
        <v>721</v>
      </c>
      <c r="X2773">
        <v>2665</v>
      </c>
      <c r="Y2773" t="s">
        <v>257</v>
      </c>
      <c r="AA2773">
        <v>187</v>
      </c>
      <c r="AB2773" t="s">
        <v>8647</v>
      </c>
      <c r="AC2773" t="s">
        <v>8644</v>
      </c>
      <c r="AD2773">
        <v>5</v>
      </c>
      <c r="AE2773">
        <v>713296.45</v>
      </c>
      <c r="AF2773">
        <v>6169554</v>
      </c>
    </row>
    <row r="2774" spans="1:32" x14ac:dyDescent="0.25">
      <c r="A2774" s="40">
        <v>2772</v>
      </c>
      <c r="B2774" t="s">
        <v>8648</v>
      </c>
      <c r="C2774">
        <v>590</v>
      </c>
      <c r="D2774">
        <v>1985</v>
      </c>
      <c r="E2774">
        <v>0</v>
      </c>
      <c r="F2774">
        <v>7</v>
      </c>
      <c r="H2774">
        <v>5</v>
      </c>
      <c r="J2774">
        <v>9</v>
      </c>
      <c r="K2774" t="s">
        <v>240</v>
      </c>
      <c r="M2774">
        <v>1</v>
      </c>
      <c r="N2774">
        <v>13</v>
      </c>
      <c r="O2774">
        <v>13</v>
      </c>
      <c r="P2774">
        <v>0</v>
      </c>
      <c r="Q2774">
        <v>13</v>
      </c>
      <c r="R2774">
        <v>0</v>
      </c>
      <c r="S2774" t="s">
        <v>8644</v>
      </c>
      <c r="T2774">
        <v>8920</v>
      </c>
      <c r="U2774" t="s">
        <v>8645</v>
      </c>
      <c r="V2774" t="s">
        <v>8646</v>
      </c>
      <c r="W2774" t="s">
        <v>721</v>
      </c>
      <c r="X2774">
        <v>2665</v>
      </c>
      <c r="Y2774" t="s">
        <v>257</v>
      </c>
      <c r="AA2774">
        <v>187</v>
      </c>
      <c r="AB2774" t="s">
        <v>8647</v>
      </c>
      <c r="AC2774" t="s">
        <v>8644</v>
      </c>
      <c r="AD2774">
        <v>5</v>
      </c>
      <c r="AE2774">
        <v>713296.45</v>
      </c>
      <c r="AF2774">
        <v>6169554</v>
      </c>
    </row>
    <row r="2775" spans="1:32" x14ac:dyDescent="0.25">
      <c r="A2775" s="40">
        <v>2773</v>
      </c>
      <c r="B2775" t="s">
        <v>8649</v>
      </c>
      <c r="C2775">
        <v>160</v>
      </c>
      <c r="D2775">
        <v>1991</v>
      </c>
      <c r="E2775">
        <v>0</v>
      </c>
      <c r="F2775">
        <v>5</v>
      </c>
      <c r="H2775">
        <v>1</v>
      </c>
      <c r="J2775">
        <v>1</v>
      </c>
      <c r="K2775" t="s">
        <v>240</v>
      </c>
      <c r="M2775">
        <v>6</v>
      </c>
      <c r="N2775">
        <v>864</v>
      </c>
      <c r="O2775">
        <v>4938</v>
      </c>
      <c r="P2775">
        <v>4938</v>
      </c>
      <c r="Q2775">
        <v>0</v>
      </c>
      <c r="R2775">
        <v>0</v>
      </c>
      <c r="S2775" t="s">
        <v>8644</v>
      </c>
      <c r="T2775">
        <v>8920</v>
      </c>
      <c r="U2775" t="s">
        <v>8645</v>
      </c>
      <c r="V2775" t="s">
        <v>8646</v>
      </c>
      <c r="W2775" t="s">
        <v>721</v>
      </c>
      <c r="X2775">
        <v>2665</v>
      </c>
      <c r="Y2775" t="s">
        <v>257</v>
      </c>
      <c r="AA2775">
        <v>187</v>
      </c>
      <c r="AB2775" t="s">
        <v>8647</v>
      </c>
      <c r="AC2775" t="s">
        <v>8644</v>
      </c>
      <c r="AD2775">
        <v>5</v>
      </c>
      <c r="AE2775">
        <v>713296.45</v>
      </c>
      <c r="AF2775">
        <v>6169554</v>
      </c>
    </row>
    <row r="2776" spans="1:32" x14ac:dyDescent="0.25">
      <c r="A2776" s="40">
        <v>2774</v>
      </c>
      <c r="B2776" t="s">
        <v>8650</v>
      </c>
      <c r="C2776">
        <v>120</v>
      </c>
      <c r="D2776">
        <v>1967</v>
      </c>
      <c r="E2776">
        <v>1977</v>
      </c>
      <c r="F2776">
        <v>10</v>
      </c>
      <c r="H2776">
        <v>1</v>
      </c>
      <c r="J2776">
        <v>2</v>
      </c>
      <c r="K2776" t="s">
        <v>260</v>
      </c>
      <c r="M2776">
        <v>1</v>
      </c>
      <c r="N2776">
        <v>120</v>
      </c>
      <c r="O2776">
        <v>120</v>
      </c>
      <c r="P2776">
        <v>120</v>
      </c>
      <c r="Q2776">
        <v>0</v>
      </c>
      <c r="R2776">
        <v>0</v>
      </c>
      <c r="S2776" t="s">
        <v>8651</v>
      </c>
      <c r="T2776">
        <v>3941</v>
      </c>
      <c r="U2776" t="s">
        <v>6445</v>
      </c>
      <c r="V2776" t="s">
        <v>6445</v>
      </c>
      <c r="W2776" t="s">
        <v>573</v>
      </c>
      <c r="X2776">
        <v>2665</v>
      </c>
      <c r="Y2776" t="s">
        <v>257</v>
      </c>
      <c r="AA2776">
        <v>187</v>
      </c>
      <c r="AB2776" t="s">
        <v>8652</v>
      </c>
      <c r="AC2776" t="s">
        <v>8651</v>
      </c>
      <c r="AD2776">
        <v>5</v>
      </c>
      <c r="AE2776">
        <v>712999.89</v>
      </c>
      <c r="AF2776">
        <v>6169107.71</v>
      </c>
    </row>
    <row r="2777" spans="1:32" x14ac:dyDescent="0.25">
      <c r="A2777" s="40">
        <v>2775</v>
      </c>
      <c r="B2777" t="s">
        <v>8653</v>
      </c>
      <c r="C2777">
        <v>120</v>
      </c>
      <c r="D2777">
        <v>2000</v>
      </c>
      <c r="E2777">
        <v>2007</v>
      </c>
      <c r="F2777">
        <v>4</v>
      </c>
      <c r="H2777">
        <v>1</v>
      </c>
      <c r="J2777">
        <v>1</v>
      </c>
      <c r="K2777" t="s">
        <v>240</v>
      </c>
      <c r="M2777">
        <v>2</v>
      </c>
      <c r="N2777">
        <v>205</v>
      </c>
      <c r="O2777">
        <v>205</v>
      </c>
      <c r="P2777">
        <v>205</v>
      </c>
      <c r="Q2777">
        <v>0</v>
      </c>
      <c r="R2777">
        <v>0</v>
      </c>
      <c r="S2777" t="s">
        <v>8654</v>
      </c>
      <c r="T2777">
        <v>5600</v>
      </c>
      <c r="U2777" t="s">
        <v>6764</v>
      </c>
      <c r="V2777" t="s">
        <v>6764</v>
      </c>
      <c r="W2777" t="s">
        <v>480</v>
      </c>
      <c r="X2777">
        <v>2625</v>
      </c>
      <c r="Y2777" t="s">
        <v>244</v>
      </c>
      <c r="AA2777">
        <v>187</v>
      </c>
      <c r="AB2777" t="s">
        <v>8655</v>
      </c>
      <c r="AC2777" t="s">
        <v>8654</v>
      </c>
      <c r="AD2777">
        <v>5</v>
      </c>
      <c r="AE2777">
        <v>712133.43</v>
      </c>
      <c r="AF2777">
        <v>6172116.7400000002</v>
      </c>
    </row>
    <row r="2778" spans="1:32" x14ac:dyDescent="0.25">
      <c r="A2778" s="40">
        <v>2776</v>
      </c>
      <c r="B2778" t="s">
        <v>8656</v>
      </c>
      <c r="C2778">
        <v>120</v>
      </c>
      <c r="D2778">
        <v>1970</v>
      </c>
      <c r="E2778">
        <v>1993</v>
      </c>
      <c r="F2778">
        <v>90</v>
      </c>
      <c r="H2778">
        <v>1</v>
      </c>
      <c r="J2778">
        <v>2</v>
      </c>
      <c r="K2778" t="s">
        <v>247</v>
      </c>
      <c r="L2778">
        <v>4</v>
      </c>
      <c r="M2778">
        <v>1</v>
      </c>
      <c r="N2778">
        <v>151</v>
      </c>
      <c r="O2778">
        <v>151</v>
      </c>
      <c r="P2778">
        <v>129</v>
      </c>
      <c r="Q2778">
        <v>0</v>
      </c>
      <c r="R2778">
        <v>0</v>
      </c>
      <c r="S2778" t="s">
        <v>8657</v>
      </c>
      <c r="T2778">
        <v>6178</v>
      </c>
      <c r="U2778" t="s">
        <v>2647</v>
      </c>
      <c r="V2778" t="s">
        <v>2647</v>
      </c>
      <c r="W2778" t="s">
        <v>2414</v>
      </c>
      <c r="X2778">
        <v>2625</v>
      </c>
      <c r="Y2778" t="s">
        <v>244</v>
      </c>
      <c r="AA2778">
        <v>187</v>
      </c>
      <c r="AB2778" t="s">
        <v>8658</v>
      </c>
      <c r="AC2778" t="s">
        <v>8657</v>
      </c>
      <c r="AD2778">
        <v>5</v>
      </c>
      <c r="AE2778">
        <v>711559.86</v>
      </c>
      <c r="AF2778">
        <v>6172119.4000000004</v>
      </c>
    </row>
    <row r="2779" spans="1:32" x14ac:dyDescent="0.25">
      <c r="A2779" s="40">
        <v>2777</v>
      </c>
      <c r="B2779" t="s">
        <v>8659</v>
      </c>
      <c r="C2779">
        <v>120</v>
      </c>
      <c r="D2779">
        <v>2001</v>
      </c>
      <c r="E2779">
        <v>0</v>
      </c>
      <c r="F2779">
        <v>4</v>
      </c>
      <c r="H2779">
        <v>1</v>
      </c>
      <c r="J2779">
        <v>1</v>
      </c>
      <c r="K2779" t="s">
        <v>240</v>
      </c>
      <c r="M2779">
        <v>1</v>
      </c>
      <c r="N2779">
        <v>151</v>
      </c>
      <c r="O2779">
        <v>151</v>
      </c>
      <c r="P2779">
        <v>151</v>
      </c>
      <c r="Q2779">
        <v>0</v>
      </c>
      <c r="R2779">
        <v>0</v>
      </c>
      <c r="S2779" t="s">
        <v>8660</v>
      </c>
      <c r="T2779">
        <v>5600</v>
      </c>
      <c r="U2779" t="s">
        <v>6764</v>
      </c>
      <c r="V2779" t="s">
        <v>6764</v>
      </c>
      <c r="W2779" t="s">
        <v>408</v>
      </c>
      <c r="X2779">
        <v>2625</v>
      </c>
      <c r="Y2779" t="s">
        <v>244</v>
      </c>
      <c r="AA2779">
        <v>187</v>
      </c>
      <c r="AB2779" t="s">
        <v>8661</v>
      </c>
      <c r="AC2779" t="s">
        <v>8660</v>
      </c>
      <c r="AD2779">
        <v>5</v>
      </c>
      <c r="AE2779">
        <v>712110.79</v>
      </c>
      <c r="AF2779">
        <v>6172104.46</v>
      </c>
    </row>
    <row r="2780" spans="1:32" x14ac:dyDescent="0.25">
      <c r="A2780" s="40">
        <v>2778</v>
      </c>
      <c r="B2780" t="s">
        <v>8662</v>
      </c>
      <c r="C2780">
        <v>120</v>
      </c>
      <c r="D2780">
        <v>1970</v>
      </c>
      <c r="E2780">
        <v>1997</v>
      </c>
      <c r="F2780">
        <v>3</v>
      </c>
      <c r="H2780">
        <v>1</v>
      </c>
      <c r="J2780">
        <v>2</v>
      </c>
      <c r="K2780" t="s">
        <v>260</v>
      </c>
      <c r="M2780">
        <v>1</v>
      </c>
      <c r="N2780">
        <v>152</v>
      </c>
      <c r="O2780">
        <v>152</v>
      </c>
      <c r="P2780">
        <v>152</v>
      </c>
      <c r="Q2780">
        <v>0</v>
      </c>
      <c r="R2780">
        <v>0</v>
      </c>
      <c r="S2780" t="s">
        <v>8663</v>
      </c>
      <c r="T2780">
        <v>6178</v>
      </c>
      <c r="U2780" t="s">
        <v>2647</v>
      </c>
      <c r="V2780" t="s">
        <v>2647</v>
      </c>
      <c r="W2780" t="s">
        <v>1069</v>
      </c>
      <c r="X2780">
        <v>2625</v>
      </c>
      <c r="Y2780" t="s">
        <v>244</v>
      </c>
      <c r="AA2780">
        <v>187</v>
      </c>
      <c r="AB2780" t="s">
        <v>8664</v>
      </c>
      <c r="AC2780" t="s">
        <v>8663</v>
      </c>
      <c r="AD2780">
        <v>5</v>
      </c>
      <c r="AE2780">
        <v>711541.28</v>
      </c>
      <c r="AF2780">
        <v>6172119.2400000002</v>
      </c>
    </row>
    <row r="2781" spans="1:32" x14ac:dyDescent="0.25">
      <c r="A2781" s="40">
        <v>2779</v>
      </c>
      <c r="B2781" t="s">
        <v>8665</v>
      </c>
      <c r="C2781">
        <v>130</v>
      </c>
      <c r="D2781">
        <v>1967</v>
      </c>
      <c r="E2781">
        <v>1983</v>
      </c>
      <c r="F2781">
        <v>3</v>
      </c>
      <c r="H2781">
        <v>6</v>
      </c>
      <c r="J2781">
        <v>1</v>
      </c>
      <c r="K2781" t="s">
        <v>240</v>
      </c>
      <c r="M2781">
        <v>1</v>
      </c>
      <c r="N2781">
        <v>107</v>
      </c>
      <c r="O2781">
        <v>107</v>
      </c>
      <c r="P2781">
        <v>107</v>
      </c>
      <c r="Q2781">
        <v>0</v>
      </c>
      <c r="R2781">
        <v>0</v>
      </c>
      <c r="S2781" t="s">
        <v>8666</v>
      </c>
      <c r="T2781">
        <v>2449</v>
      </c>
      <c r="U2781" t="s">
        <v>312</v>
      </c>
      <c r="V2781" t="s">
        <v>312</v>
      </c>
      <c r="W2781" t="s">
        <v>466</v>
      </c>
      <c r="X2781">
        <v>2625</v>
      </c>
      <c r="Y2781" t="s">
        <v>244</v>
      </c>
      <c r="AA2781">
        <v>187</v>
      </c>
      <c r="AB2781" t="s">
        <v>8667</v>
      </c>
      <c r="AC2781" t="s">
        <v>8666</v>
      </c>
      <c r="AD2781">
        <v>5</v>
      </c>
      <c r="AE2781">
        <v>711369.82</v>
      </c>
      <c r="AF2781">
        <v>6171695.6299999999</v>
      </c>
    </row>
    <row r="2782" spans="1:32" x14ac:dyDescent="0.25">
      <c r="A2782" s="40">
        <v>2780</v>
      </c>
      <c r="B2782" t="s">
        <v>8668</v>
      </c>
      <c r="C2782">
        <v>130</v>
      </c>
      <c r="D2782">
        <v>1978</v>
      </c>
      <c r="E2782">
        <v>0</v>
      </c>
      <c r="F2782">
        <v>4</v>
      </c>
      <c r="H2782">
        <v>1</v>
      </c>
      <c r="J2782">
        <v>1</v>
      </c>
      <c r="K2782" t="s">
        <v>240</v>
      </c>
      <c r="M2782">
        <v>1</v>
      </c>
      <c r="N2782">
        <v>61</v>
      </c>
      <c r="O2782">
        <v>61</v>
      </c>
      <c r="P2782">
        <v>109</v>
      </c>
      <c r="Q2782">
        <v>0</v>
      </c>
      <c r="R2782">
        <v>0</v>
      </c>
      <c r="S2782" t="s">
        <v>8669</v>
      </c>
      <c r="T2782">
        <v>9800</v>
      </c>
      <c r="U2782" t="s">
        <v>8171</v>
      </c>
      <c r="V2782" t="s">
        <v>8171</v>
      </c>
      <c r="W2782" t="s">
        <v>385</v>
      </c>
      <c r="X2782">
        <v>2665</v>
      </c>
      <c r="Y2782" t="s">
        <v>257</v>
      </c>
      <c r="AA2782">
        <v>187</v>
      </c>
      <c r="AB2782" t="s">
        <v>8670</v>
      </c>
      <c r="AC2782" t="s">
        <v>8669</v>
      </c>
      <c r="AD2782">
        <v>5</v>
      </c>
      <c r="AE2782">
        <v>713604.26</v>
      </c>
      <c r="AF2782">
        <v>6169807.3399999999</v>
      </c>
    </row>
    <row r="2783" spans="1:32" x14ac:dyDescent="0.25">
      <c r="A2783" s="40">
        <v>2781</v>
      </c>
      <c r="B2783" t="s">
        <v>8671</v>
      </c>
      <c r="C2783">
        <v>130</v>
      </c>
      <c r="D2783">
        <v>1976</v>
      </c>
      <c r="E2783">
        <v>0</v>
      </c>
      <c r="F2783">
        <v>1</v>
      </c>
      <c r="H2783">
        <v>5</v>
      </c>
      <c r="J2783">
        <v>1</v>
      </c>
      <c r="K2783" t="s">
        <v>240</v>
      </c>
      <c r="L2783">
        <v>0</v>
      </c>
      <c r="M2783">
        <v>1</v>
      </c>
      <c r="N2783">
        <v>76</v>
      </c>
      <c r="O2783">
        <v>76</v>
      </c>
      <c r="P2783">
        <v>125</v>
      </c>
      <c r="Q2783">
        <v>0</v>
      </c>
      <c r="R2783">
        <v>0</v>
      </c>
      <c r="S2783" t="s">
        <v>8672</v>
      </c>
      <c r="T2783">
        <v>2556</v>
      </c>
      <c r="U2783" t="s">
        <v>317</v>
      </c>
      <c r="V2783" t="s">
        <v>317</v>
      </c>
      <c r="W2783" t="s">
        <v>818</v>
      </c>
      <c r="X2783">
        <v>2625</v>
      </c>
      <c r="Y2783" t="s">
        <v>244</v>
      </c>
      <c r="AA2783">
        <v>187</v>
      </c>
      <c r="AB2783" t="s">
        <v>8673</v>
      </c>
      <c r="AC2783" t="s">
        <v>8672</v>
      </c>
      <c r="AD2783">
        <v>5</v>
      </c>
      <c r="AE2783">
        <v>711816.28</v>
      </c>
      <c r="AF2783">
        <v>6172430.8899999997</v>
      </c>
    </row>
    <row r="2784" spans="1:32" x14ac:dyDescent="0.25">
      <c r="A2784" s="40">
        <v>2782</v>
      </c>
      <c r="B2784" t="s">
        <v>8674</v>
      </c>
      <c r="C2784">
        <v>120</v>
      </c>
      <c r="D2784">
        <v>1955</v>
      </c>
      <c r="E2784">
        <v>0</v>
      </c>
      <c r="F2784">
        <v>5</v>
      </c>
      <c r="H2784">
        <v>2</v>
      </c>
      <c r="J2784">
        <v>2</v>
      </c>
      <c r="K2784" t="s">
        <v>247</v>
      </c>
      <c r="M2784">
        <v>1</v>
      </c>
      <c r="N2784">
        <v>98</v>
      </c>
      <c r="O2784">
        <v>98</v>
      </c>
      <c r="P2784">
        <v>132</v>
      </c>
      <c r="Q2784">
        <v>0</v>
      </c>
      <c r="R2784">
        <v>0</v>
      </c>
      <c r="S2784" t="s">
        <v>8675</v>
      </c>
      <c r="T2784">
        <v>3195</v>
      </c>
      <c r="U2784" t="s">
        <v>7757</v>
      </c>
      <c r="V2784" t="s">
        <v>7757</v>
      </c>
      <c r="W2784" t="s">
        <v>253</v>
      </c>
      <c r="X2784">
        <v>2665</v>
      </c>
      <c r="Y2784" t="s">
        <v>257</v>
      </c>
      <c r="AA2784">
        <v>187</v>
      </c>
      <c r="AB2784" t="s">
        <v>8676</v>
      </c>
      <c r="AC2784" t="s">
        <v>8675</v>
      </c>
      <c r="AD2784">
        <v>5</v>
      </c>
      <c r="AE2784">
        <v>713891.35</v>
      </c>
      <c r="AF2784">
        <v>6168886.4699999997</v>
      </c>
    </row>
    <row r="2785" spans="1:32" x14ac:dyDescent="0.25">
      <c r="A2785" s="40">
        <v>2783</v>
      </c>
      <c r="B2785" t="s">
        <v>8677</v>
      </c>
      <c r="C2785">
        <v>130</v>
      </c>
      <c r="D2785">
        <v>1967</v>
      </c>
      <c r="E2785">
        <v>1985</v>
      </c>
      <c r="F2785">
        <v>3</v>
      </c>
      <c r="H2785">
        <v>6</v>
      </c>
      <c r="J2785">
        <v>1</v>
      </c>
      <c r="K2785" t="s">
        <v>240</v>
      </c>
      <c r="M2785">
        <v>1</v>
      </c>
      <c r="N2785">
        <v>124</v>
      </c>
      <c r="O2785">
        <v>124</v>
      </c>
      <c r="P2785">
        <v>107</v>
      </c>
      <c r="Q2785">
        <v>0</v>
      </c>
      <c r="R2785">
        <v>0</v>
      </c>
      <c r="S2785" t="s">
        <v>8678</v>
      </c>
      <c r="T2785">
        <v>2449</v>
      </c>
      <c r="U2785" t="s">
        <v>312</v>
      </c>
      <c r="V2785" t="s">
        <v>312</v>
      </c>
      <c r="W2785" t="s">
        <v>714</v>
      </c>
      <c r="X2785">
        <v>2625</v>
      </c>
      <c r="Y2785" t="s">
        <v>244</v>
      </c>
      <c r="AA2785">
        <v>187</v>
      </c>
      <c r="AB2785" t="s">
        <v>8679</v>
      </c>
      <c r="AC2785" t="s">
        <v>8678</v>
      </c>
      <c r="AD2785">
        <v>5</v>
      </c>
      <c r="AE2785">
        <v>711473.28</v>
      </c>
      <c r="AF2785">
        <v>6171721.0800000001</v>
      </c>
    </row>
    <row r="2786" spans="1:32" x14ac:dyDescent="0.25">
      <c r="A2786" s="40">
        <v>2784</v>
      </c>
      <c r="B2786" t="s">
        <v>8680</v>
      </c>
      <c r="C2786">
        <v>130</v>
      </c>
      <c r="D2786">
        <v>1965</v>
      </c>
      <c r="E2786">
        <v>0</v>
      </c>
      <c r="F2786">
        <v>10</v>
      </c>
      <c r="H2786">
        <v>1</v>
      </c>
      <c r="J2786">
        <v>2</v>
      </c>
      <c r="K2786" t="s">
        <v>247</v>
      </c>
      <c r="L2786">
        <v>90</v>
      </c>
      <c r="M2786">
        <v>1</v>
      </c>
      <c r="N2786">
        <v>52</v>
      </c>
      <c r="O2786">
        <v>52</v>
      </c>
      <c r="P2786">
        <v>91</v>
      </c>
      <c r="Q2786">
        <v>0</v>
      </c>
      <c r="R2786">
        <v>0</v>
      </c>
      <c r="S2786" t="s">
        <v>8681</v>
      </c>
      <c r="T2786">
        <v>4047</v>
      </c>
      <c r="U2786" t="s">
        <v>7712</v>
      </c>
      <c r="V2786" t="s">
        <v>7712</v>
      </c>
      <c r="W2786" t="s">
        <v>573</v>
      </c>
      <c r="X2786">
        <v>2665</v>
      </c>
      <c r="Y2786" t="s">
        <v>257</v>
      </c>
      <c r="AA2786">
        <v>187</v>
      </c>
      <c r="AB2786" t="s">
        <v>8682</v>
      </c>
      <c r="AC2786" t="s">
        <v>8681</v>
      </c>
      <c r="AD2786">
        <v>5</v>
      </c>
      <c r="AE2786">
        <v>713780.68</v>
      </c>
      <c r="AF2786">
        <v>6169229.8499999996</v>
      </c>
    </row>
    <row r="2787" spans="1:32" x14ac:dyDescent="0.25">
      <c r="A2787" s="40">
        <v>2785</v>
      </c>
      <c r="B2787" t="s">
        <v>8683</v>
      </c>
      <c r="C2787">
        <v>120</v>
      </c>
      <c r="D2787">
        <v>1980</v>
      </c>
      <c r="E2787">
        <v>1998</v>
      </c>
      <c r="F2787">
        <v>4</v>
      </c>
      <c r="H2787">
        <v>1</v>
      </c>
      <c r="J2787">
        <v>2</v>
      </c>
      <c r="K2787" t="s">
        <v>260</v>
      </c>
      <c r="L2787">
        <v>2</v>
      </c>
      <c r="M2787">
        <v>1</v>
      </c>
      <c r="N2787">
        <v>213</v>
      </c>
      <c r="O2787">
        <v>213</v>
      </c>
      <c r="P2787">
        <v>201</v>
      </c>
      <c r="Q2787">
        <v>0</v>
      </c>
      <c r="R2787">
        <v>0</v>
      </c>
      <c r="S2787" t="s">
        <v>8684</v>
      </c>
      <c r="T2787">
        <v>1750</v>
      </c>
      <c r="U2787" t="s">
        <v>6098</v>
      </c>
      <c r="V2787" t="s">
        <v>6098</v>
      </c>
      <c r="W2787" t="s">
        <v>8685</v>
      </c>
      <c r="X2787">
        <v>2665</v>
      </c>
      <c r="Y2787" t="s">
        <v>257</v>
      </c>
      <c r="AA2787">
        <v>187</v>
      </c>
      <c r="AB2787" t="s">
        <v>8686</v>
      </c>
      <c r="AC2787" t="s">
        <v>8684</v>
      </c>
      <c r="AD2787">
        <v>5</v>
      </c>
      <c r="AE2787">
        <v>713273.53</v>
      </c>
      <c r="AF2787">
        <v>6168887.3799999999</v>
      </c>
    </row>
    <row r="2788" spans="1:32" x14ac:dyDescent="0.25">
      <c r="A2788" s="40">
        <v>2786</v>
      </c>
      <c r="B2788" t="s">
        <v>8687</v>
      </c>
      <c r="C2788">
        <v>130</v>
      </c>
      <c r="D2788">
        <v>1964</v>
      </c>
      <c r="E2788">
        <v>0</v>
      </c>
      <c r="F2788">
        <v>2</v>
      </c>
      <c r="H2788">
        <v>1</v>
      </c>
      <c r="J2788">
        <v>2</v>
      </c>
      <c r="K2788" t="s">
        <v>247</v>
      </c>
      <c r="M2788">
        <v>1</v>
      </c>
      <c r="N2788">
        <v>101</v>
      </c>
      <c r="O2788">
        <v>101</v>
      </c>
      <c r="P2788">
        <v>101</v>
      </c>
      <c r="Q2788">
        <v>0</v>
      </c>
      <c r="R2788">
        <v>0</v>
      </c>
      <c r="S2788" t="s">
        <v>8688</v>
      </c>
      <c r="T2788">
        <v>4047</v>
      </c>
      <c r="U2788" t="s">
        <v>7712</v>
      </c>
      <c r="V2788" t="s">
        <v>7712</v>
      </c>
      <c r="W2788" t="s">
        <v>421</v>
      </c>
      <c r="X2788">
        <v>2665</v>
      </c>
      <c r="Y2788" t="s">
        <v>257</v>
      </c>
      <c r="AA2788">
        <v>187</v>
      </c>
      <c r="AB2788" t="s">
        <v>8689</v>
      </c>
      <c r="AC2788" t="s">
        <v>8688</v>
      </c>
      <c r="AD2788">
        <v>5</v>
      </c>
      <c r="AE2788">
        <v>713812.74</v>
      </c>
      <c r="AF2788">
        <v>6169251.4100000001</v>
      </c>
    </row>
    <row r="2789" spans="1:32" x14ac:dyDescent="0.25">
      <c r="A2789" s="40">
        <v>2787</v>
      </c>
      <c r="B2789" t="s">
        <v>8690</v>
      </c>
      <c r="C2789">
        <v>130</v>
      </c>
      <c r="D2789">
        <v>2000</v>
      </c>
      <c r="E2789">
        <v>0</v>
      </c>
      <c r="F2789">
        <v>4</v>
      </c>
      <c r="H2789">
        <v>1</v>
      </c>
      <c r="J2789">
        <v>1</v>
      </c>
      <c r="K2789" t="s">
        <v>240</v>
      </c>
      <c r="M2789">
        <v>1</v>
      </c>
      <c r="N2789">
        <v>118</v>
      </c>
      <c r="O2789">
        <v>118</v>
      </c>
      <c r="P2789">
        <v>118</v>
      </c>
      <c r="Q2789">
        <v>0</v>
      </c>
      <c r="R2789">
        <v>0</v>
      </c>
      <c r="S2789" t="s">
        <v>8691</v>
      </c>
      <c r="T2789">
        <v>5600</v>
      </c>
      <c r="U2789" t="s">
        <v>6764</v>
      </c>
      <c r="V2789" t="s">
        <v>6764</v>
      </c>
      <c r="W2789" t="s">
        <v>938</v>
      </c>
      <c r="X2789">
        <v>2625</v>
      </c>
      <c r="Y2789" t="s">
        <v>244</v>
      </c>
      <c r="AA2789">
        <v>187</v>
      </c>
      <c r="AB2789" t="s">
        <v>8692</v>
      </c>
      <c r="AC2789" t="s">
        <v>8691</v>
      </c>
      <c r="AD2789">
        <v>5</v>
      </c>
      <c r="AE2789">
        <v>711978.52</v>
      </c>
      <c r="AF2789">
        <v>6172461.3099999996</v>
      </c>
    </row>
    <row r="2790" spans="1:32" x14ac:dyDescent="0.25">
      <c r="A2790" s="40">
        <v>2788</v>
      </c>
      <c r="B2790" t="s">
        <v>8693</v>
      </c>
      <c r="C2790">
        <v>120</v>
      </c>
      <c r="D2790">
        <v>1973</v>
      </c>
      <c r="E2790">
        <v>0</v>
      </c>
      <c r="F2790">
        <v>3</v>
      </c>
      <c r="H2790">
        <v>1</v>
      </c>
      <c r="J2790">
        <v>2</v>
      </c>
      <c r="K2790" t="s">
        <v>247</v>
      </c>
      <c r="M2790">
        <v>1</v>
      </c>
      <c r="N2790">
        <v>155</v>
      </c>
      <c r="O2790">
        <v>155</v>
      </c>
      <c r="P2790">
        <v>155</v>
      </c>
      <c r="Q2790">
        <v>0</v>
      </c>
      <c r="R2790">
        <v>0</v>
      </c>
      <c r="S2790" t="s">
        <v>8694</v>
      </c>
      <c r="T2790">
        <v>9693</v>
      </c>
      <c r="U2790" t="s">
        <v>7610</v>
      </c>
      <c r="V2790" t="s">
        <v>7610</v>
      </c>
      <c r="W2790" t="s">
        <v>260</v>
      </c>
      <c r="X2790">
        <v>2665</v>
      </c>
      <c r="Y2790" t="s">
        <v>257</v>
      </c>
      <c r="AA2790">
        <v>187</v>
      </c>
      <c r="AB2790" t="s">
        <v>8695</v>
      </c>
      <c r="AC2790" t="s">
        <v>8694</v>
      </c>
      <c r="AD2790">
        <v>5</v>
      </c>
      <c r="AE2790">
        <v>712761.93</v>
      </c>
      <c r="AF2790">
        <v>6169132.75</v>
      </c>
    </row>
    <row r="2791" spans="1:32" x14ac:dyDescent="0.25">
      <c r="A2791" s="40">
        <v>2789</v>
      </c>
      <c r="B2791" t="s">
        <v>8696</v>
      </c>
      <c r="C2791">
        <v>130</v>
      </c>
      <c r="D2791">
        <v>1967</v>
      </c>
      <c r="E2791">
        <v>1989</v>
      </c>
      <c r="F2791">
        <v>3</v>
      </c>
      <c r="H2791">
        <v>6</v>
      </c>
      <c r="J2791">
        <v>1</v>
      </c>
      <c r="K2791" t="s">
        <v>240</v>
      </c>
      <c r="M2791">
        <v>1</v>
      </c>
      <c r="N2791">
        <v>124</v>
      </c>
      <c r="O2791">
        <v>124</v>
      </c>
      <c r="P2791">
        <v>107</v>
      </c>
      <c r="Q2791">
        <v>0</v>
      </c>
      <c r="R2791">
        <v>0</v>
      </c>
      <c r="S2791" t="s">
        <v>8697</v>
      </c>
      <c r="T2791">
        <v>2449</v>
      </c>
      <c r="U2791" t="s">
        <v>312</v>
      </c>
      <c r="V2791" t="s">
        <v>312</v>
      </c>
      <c r="W2791" t="s">
        <v>1728</v>
      </c>
      <c r="X2791">
        <v>2625</v>
      </c>
      <c r="Y2791" t="s">
        <v>244</v>
      </c>
      <c r="AA2791">
        <v>187</v>
      </c>
      <c r="AB2791" t="s">
        <v>8698</v>
      </c>
      <c r="AC2791" t="s">
        <v>8697</v>
      </c>
      <c r="AD2791">
        <v>5</v>
      </c>
      <c r="AE2791">
        <v>711354.73</v>
      </c>
      <c r="AF2791">
        <v>6171692.6900000004</v>
      </c>
    </row>
    <row r="2792" spans="1:32" x14ac:dyDescent="0.25">
      <c r="A2792" s="40">
        <v>2790</v>
      </c>
      <c r="B2792" t="s">
        <v>8699</v>
      </c>
      <c r="C2792">
        <v>120</v>
      </c>
      <c r="D2792">
        <v>1973</v>
      </c>
      <c r="E2792">
        <v>0</v>
      </c>
      <c r="F2792">
        <v>3</v>
      </c>
      <c r="H2792">
        <v>1</v>
      </c>
      <c r="J2792">
        <v>2</v>
      </c>
      <c r="K2792" t="s">
        <v>260</v>
      </c>
      <c r="L2792">
        <v>90</v>
      </c>
      <c r="M2792">
        <v>1</v>
      </c>
      <c r="N2792">
        <v>109</v>
      </c>
      <c r="O2792">
        <v>109</v>
      </c>
      <c r="P2792">
        <v>109</v>
      </c>
      <c r="Q2792">
        <v>0</v>
      </c>
      <c r="R2792">
        <v>0</v>
      </c>
      <c r="S2792" t="s">
        <v>8700</v>
      </c>
      <c r="T2792">
        <v>6710</v>
      </c>
      <c r="U2792" t="s">
        <v>327</v>
      </c>
      <c r="V2792" t="s">
        <v>327</v>
      </c>
      <c r="W2792" t="s">
        <v>466</v>
      </c>
      <c r="X2792">
        <v>2625</v>
      </c>
      <c r="Y2792" t="s">
        <v>244</v>
      </c>
      <c r="AA2792">
        <v>187</v>
      </c>
      <c r="AB2792" t="s">
        <v>8701</v>
      </c>
      <c r="AC2792" t="s">
        <v>8700</v>
      </c>
      <c r="AD2792">
        <v>5</v>
      </c>
      <c r="AE2792">
        <v>710986.9</v>
      </c>
      <c r="AF2792">
        <v>6171546.7999999998</v>
      </c>
    </row>
    <row r="2793" spans="1:32" x14ac:dyDescent="0.25">
      <c r="A2793" s="40">
        <v>2791</v>
      </c>
      <c r="B2793" t="s">
        <v>8702</v>
      </c>
      <c r="C2793">
        <v>120</v>
      </c>
      <c r="D2793">
        <v>1935</v>
      </c>
      <c r="E2793">
        <v>0</v>
      </c>
      <c r="F2793">
        <v>5</v>
      </c>
      <c r="H2793">
        <v>1</v>
      </c>
      <c r="J2793">
        <v>2</v>
      </c>
      <c r="K2793" t="s">
        <v>260</v>
      </c>
      <c r="L2793">
        <v>2</v>
      </c>
      <c r="M2793">
        <v>1</v>
      </c>
      <c r="N2793">
        <v>78</v>
      </c>
      <c r="O2793">
        <v>78</v>
      </c>
      <c r="P2793">
        <v>134</v>
      </c>
      <c r="Q2793">
        <v>0</v>
      </c>
      <c r="R2793">
        <v>0</v>
      </c>
      <c r="S2793" t="s">
        <v>8703</v>
      </c>
      <c r="T2793">
        <v>1750</v>
      </c>
      <c r="U2793" t="s">
        <v>6098</v>
      </c>
      <c r="V2793" t="s">
        <v>6098</v>
      </c>
      <c r="W2793" t="s">
        <v>8704</v>
      </c>
      <c r="X2793">
        <v>2665</v>
      </c>
      <c r="Y2793" t="s">
        <v>257</v>
      </c>
      <c r="AA2793">
        <v>187</v>
      </c>
      <c r="AB2793" t="s">
        <v>8705</v>
      </c>
      <c r="AC2793" t="s">
        <v>8703</v>
      </c>
      <c r="AD2793">
        <v>5</v>
      </c>
      <c r="AE2793">
        <v>713268.12</v>
      </c>
      <c r="AF2793">
        <v>6168839.6500000004</v>
      </c>
    </row>
    <row r="2794" spans="1:32" x14ac:dyDescent="0.25">
      <c r="A2794" s="40">
        <v>2792</v>
      </c>
      <c r="B2794" t="s">
        <v>8706</v>
      </c>
      <c r="C2794">
        <v>130</v>
      </c>
      <c r="D2794">
        <v>1965</v>
      </c>
      <c r="E2794">
        <v>1982</v>
      </c>
      <c r="F2794">
        <v>3</v>
      </c>
      <c r="H2794">
        <v>1</v>
      </c>
      <c r="J2794">
        <v>7</v>
      </c>
      <c r="K2794" t="s">
        <v>253</v>
      </c>
      <c r="M2794">
        <v>1</v>
      </c>
      <c r="N2794">
        <v>52</v>
      </c>
      <c r="O2794">
        <v>52</v>
      </c>
      <c r="P2794">
        <v>91</v>
      </c>
      <c r="Q2794">
        <v>0</v>
      </c>
      <c r="R2794">
        <v>0</v>
      </c>
      <c r="S2794" t="s">
        <v>8707</v>
      </c>
      <c r="T2794">
        <v>4047</v>
      </c>
      <c r="U2794" t="s">
        <v>7712</v>
      </c>
      <c r="V2794" t="s">
        <v>7712</v>
      </c>
      <c r="W2794" t="s">
        <v>473</v>
      </c>
      <c r="X2794">
        <v>2665</v>
      </c>
      <c r="Y2794" t="s">
        <v>257</v>
      </c>
      <c r="AA2794">
        <v>187</v>
      </c>
      <c r="AB2794" t="s">
        <v>8708</v>
      </c>
      <c r="AC2794" t="s">
        <v>8707</v>
      </c>
      <c r="AD2794">
        <v>5</v>
      </c>
      <c r="AE2794">
        <v>713775.76</v>
      </c>
      <c r="AF2794">
        <v>6169238.1500000004</v>
      </c>
    </row>
    <row r="2795" spans="1:32" x14ac:dyDescent="0.25">
      <c r="A2795" s="40">
        <v>2793</v>
      </c>
      <c r="B2795" t="s">
        <v>8709</v>
      </c>
      <c r="C2795">
        <v>120</v>
      </c>
      <c r="D2795">
        <v>2001</v>
      </c>
      <c r="E2795">
        <v>0</v>
      </c>
      <c r="F2795">
        <v>4</v>
      </c>
      <c r="H2795">
        <v>1</v>
      </c>
      <c r="J2795">
        <v>1</v>
      </c>
      <c r="K2795" t="s">
        <v>240</v>
      </c>
      <c r="L2795">
        <v>90</v>
      </c>
      <c r="M2795">
        <v>1</v>
      </c>
      <c r="N2795">
        <v>179</v>
      </c>
      <c r="O2795">
        <v>179</v>
      </c>
      <c r="P2795">
        <v>179</v>
      </c>
      <c r="Q2795">
        <v>0</v>
      </c>
      <c r="R2795">
        <v>0</v>
      </c>
      <c r="S2795" t="s">
        <v>8710</v>
      </c>
      <c r="T2795">
        <v>5600</v>
      </c>
      <c r="U2795" t="s">
        <v>6764</v>
      </c>
      <c r="V2795" t="s">
        <v>6764</v>
      </c>
      <c r="W2795" t="s">
        <v>774</v>
      </c>
      <c r="X2795">
        <v>2625</v>
      </c>
      <c r="Y2795" t="s">
        <v>244</v>
      </c>
      <c r="AA2795">
        <v>187</v>
      </c>
      <c r="AB2795" t="s">
        <v>8711</v>
      </c>
      <c r="AC2795" t="s">
        <v>8710</v>
      </c>
      <c r="AD2795">
        <v>5</v>
      </c>
      <c r="AE2795">
        <v>712171.64</v>
      </c>
      <c r="AF2795">
        <v>6171957.54</v>
      </c>
    </row>
    <row r="2796" spans="1:32" x14ac:dyDescent="0.25">
      <c r="A2796" s="40">
        <v>2794</v>
      </c>
      <c r="B2796" t="s">
        <v>8712</v>
      </c>
      <c r="C2796">
        <v>120</v>
      </c>
      <c r="D2796">
        <v>1969</v>
      </c>
      <c r="E2796">
        <v>0</v>
      </c>
      <c r="F2796">
        <v>3</v>
      </c>
      <c r="H2796">
        <v>1</v>
      </c>
      <c r="J2796">
        <v>2</v>
      </c>
      <c r="K2796" t="s">
        <v>260</v>
      </c>
      <c r="L2796">
        <v>2</v>
      </c>
      <c r="M2796">
        <v>1</v>
      </c>
      <c r="N2796">
        <v>143</v>
      </c>
      <c r="O2796">
        <v>143</v>
      </c>
      <c r="P2796">
        <v>143</v>
      </c>
      <c r="Q2796">
        <v>0</v>
      </c>
      <c r="R2796">
        <v>0</v>
      </c>
      <c r="S2796" t="s">
        <v>8713</v>
      </c>
      <c r="T2796">
        <v>6178</v>
      </c>
      <c r="U2796" t="s">
        <v>2647</v>
      </c>
      <c r="V2796" t="s">
        <v>2647</v>
      </c>
      <c r="W2796" t="s">
        <v>377</v>
      </c>
      <c r="X2796">
        <v>2625</v>
      </c>
      <c r="Y2796" t="s">
        <v>244</v>
      </c>
      <c r="AA2796">
        <v>187</v>
      </c>
      <c r="AB2796" t="s">
        <v>8714</v>
      </c>
      <c r="AC2796" t="s">
        <v>8713</v>
      </c>
      <c r="AD2796">
        <v>5</v>
      </c>
      <c r="AE2796">
        <v>711508.71</v>
      </c>
      <c r="AF2796">
        <v>6172242.25</v>
      </c>
    </row>
    <row r="2797" spans="1:32" x14ac:dyDescent="0.25">
      <c r="A2797" s="40">
        <v>2795</v>
      </c>
      <c r="B2797" t="s">
        <v>8715</v>
      </c>
      <c r="C2797">
        <v>130</v>
      </c>
      <c r="D2797">
        <v>1964</v>
      </c>
      <c r="E2797">
        <v>0</v>
      </c>
      <c r="F2797">
        <v>2</v>
      </c>
      <c r="H2797">
        <v>1</v>
      </c>
      <c r="J2797">
        <v>7</v>
      </c>
      <c r="K2797" t="s">
        <v>253</v>
      </c>
      <c r="L2797">
        <v>2</v>
      </c>
      <c r="M2797">
        <v>1</v>
      </c>
      <c r="N2797">
        <v>101</v>
      </c>
      <c r="O2797">
        <v>101</v>
      </c>
      <c r="P2797">
        <v>101</v>
      </c>
      <c r="Q2797">
        <v>0</v>
      </c>
      <c r="R2797">
        <v>0</v>
      </c>
      <c r="S2797" t="s">
        <v>8716</v>
      </c>
      <c r="T2797">
        <v>4047</v>
      </c>
      <c r="U2797" t="s">
        <v>7712</v>
      </c>
      <c r="V2797" t="s">
        <v>7712</v>
      </c>
      <c r="W2797" t="s">
        <v>569</v>
      </c>
      <c r="X2797">
        <v>2665</v>
      </c>
      <c r="Y2797" t="s">
        <v>257</v>
      </c>
      <c r="AA2797">
        <v>187</v>
      </c>
      <c r="AB2797" t="s">
        <v>8717</v>
      </c>
      <c r="AC2797" t="s">
        <v>8716</v>
      </c>
      <c r="AD2797">
        <v>5</v>
      </c>
      <c r="AE2797">
        <v>713827.49</v>
      </c>
      <c r="AF2797">
        <v>6169226.21</v>
      </c>
    </row>
    <row r="2798" spans="1:32" x14ac:dyDescent="0.25">
      <c r="A2798" s="40">
        <v>2796</v>
      </c>
      <c r="B2798" t="s">
        <v>8718</v>
      </c>
      <c r="C2798">
        <v>130</v>
      </c>
      <c r="D2798">
        <v>2000</v>
      </c>
      <c r="E2798">
        <v>0</v>
      </c>
      <c r="F2798">
        <v>4</v>
      </c>
      <c r="H2798">
        <v>1</v>
      </c>
      <c r="J2798">
        <v>1</v>
      </c>
      <c r="K2798" t="s">
        <v>240</v>
      </c>
      <c r="M2798">
        <v>1</v>
      </c>
      <c r="N2798">
        <v>120</v>
      </c>
      <c r="O2798">
        <v>120</v>
      </c>
      <c r="P2798">
        <v>120</v>
      </c>
      <c r="Q2798">
        <v>0</v>
      </c>
      <c r="R2798">
        <v>0</v>
      </c>
      <c r="S2798" t="s">
        <v>8719</v>
      </c>
      <c r="T2798">
        <v>5600</v>
      </c>
      <c r="U2798" t="s">
        <v>6764</v>
      </c>
      <c r="V2798" t="s">
        <v>6764</v>
      </c>
      <c r="W2798" t="s">
        <v>272</v>
      </c>
      <c r="X2798">
        <v>2625</v>
      </c>
      <c r="Y2798" t="s">
        <v>244</v>
      </c>
      <c r="AA2798">
        <v>187</v>
      </c>
      <c r="AB2798" t="s">
        <v>8720</v>
      </c>
      <c r="AC2798" t="s">
        <v>8719</v>
      </c>
      <c r="AD2798">
        <v>5</v>
      </c>
      <c r="AE2798">
        <v>711995.87</v>
      </c>
      <c r="AF2798">
        <v>6172409.04</v>
      </c>
    </row>
    <row r="2799" spans="1:32" x14ac:dyDescent="0.25">
      <c r="A2799" s="40">
        <v>2797</v>
      </c>
      <c r="B2799" t="s">
        <v>8721</v>
      </c>
      <c r="C2799">
        <v>130</v>
      </c>
      <c r="D2799">
        <v>1966</v>
      </c>
      <c r="E2799">
        <v>0</v>
      </c>
      <c r="F2799">
        <v>4</v>
      </c>
      <c r="H2799">
        <v>3</v>
      </c>
      <c r="J2799">
        <v>1</v>
      </c>
      <c r="K2799" t="s">
        <v>240</v>
      </c>
      <c r="M2799">
        <v>1</v>
      </c>
      <c r="N2799">
        <v>61</v>
      </c>
      <c r="O2799">
        <v>61</v>
      </c>
      <c r="P2799">
        <v>110</v>
      </c>
      <c r="Q2799">
        <v>0</v>
      </c>
      <c r="R2799">
        <v>0</v>
      </c>
      <c r="S2799" t="s">
        <v>8722</v>
      </c>
      <c r="T2799">
        <v>3195</v>
      </c>
      <c r="U2799" t="s">
        <v>7757</v>
      </c>
      <c r="V2799" t="s">
        <v>7757</v>
      </c>
      <c r="W2799" t="s">
        <v>290</v>
      </c>
      <c r="X2799">
        <v>2665</v>
      </c>
      <c r="Y2799" t="s">
        <v>257</v>
      </c>
      <c r="AA2799">
        <v>187</v>
      </c>
      <c r="AB2799" t="s">
        <v>8723</v>
      </c>
      <c r="AC2799" t="s">
        <v>8722</v>
      </c>
      <c r="AD2799">
        <v>5</v>
      </c>
      <c r="AE2799">
        <v>713745.38</v>
      </c>
      <c r="AF2799">
        <v>6169192.3899999997</v>
      </c>
    </row>
    <row r="2800" spans="1:32" x14ac:dyDescent="0.25">
      <c r="A2800" s="40">
        <v>2798</v>
      </c>
      <c r="B2800" t="s">
        <v>8724</v>
      </c>
      <c r="C2800">
        <v>130</v>
      </c>
      <c r="D2800">
        <v>1975</v>
      </c>
      <c r="E2800">
        <v>0</v>
      </c>
      <c r="F2800">
        <v>1</v>
      </c>
      <c r="H2800">
        <v>5</v>
      </c>
      <c r="J2800">
        <v>7</v>
      </c>
      <c r="K2800" t="s">
        <v>253</v>
      </c>
      <c r="L2800">
        <v>2</v>
      </c>
      <c r="M2800">
        <v>1</v>
      </c>
      <c r="N2800">
        <v>75</v>
      </c>
      <c r="O2800">
        <v>75</v>
      </c>
      <c r="P2800">
        <v>125</v>
      </c>
      <c r="Q2800">
        <v>0</v>
      </c>
      <c r="R2800">
        <v>0</v>
      </c>
      <c r="S2800" t="s">
        <v>8725</v>
      </c>
      <c r="T2800">
        <v>2556</v>
      </c>
      <c r="U2800" t="s">
        <v>317</v>
      </c>
      <c r="V2800" t="s">
        <v>317</v>
      </c>
      <c r="W2800" t="s">
        <v>389</v>
      </c>
      <c r="X2800">
        <v>2625</v>
      </c>
      <c r="Y2800" t="s">
        <v>244</v>
      </c>
      <c r="AA2800">
        <v>187</v>
      </c>
      <c r="AB2800" t="s">
        <v>8726</v>
      </c>
      <c r="AC2800" t="s">
        <v>8725</v>
      </c>
      <c r="AD2800">
        <v>5</v>
      </c>
      <c r="AE2800">
        <v>711740.95</v>
      </c>
      <c r="AF2800">
        <v>6172401.4100000001</v>
      </c>
    </row>
    <row r="2801" spans="1:32" x14ac:dyDescent="0.25">
      <c r="A2801" s="40">
        <v>2799</v>
      </c>
      <c r="B2801" t="s">
        <v>8727</v>
      </c>
      <c r="C2801">
        <v>130</v>
      </c>
      <c r="D2801">
        <v>1966</v>
      </c>
      <c r="E2801">
        <v>0</v>
      </c>
      <c r="F2801">
        <v>4</v>
      </c>
      <c r="H2801">
        <v>3</v>
      </c>
      <c r="J2801">
        <v>1</v>
      </c>
      <c r="K2801" t="s">
        <v>240</v>
      </c>
      <c r="M2801">
        <v>1</v>
      </c>
      <c r="N2801">
        <v>61</v>
      </c>
      <c r="O2801">
        <v>61</v>
      </c>
      <c r="P2801">
        <v>110</v>
      </c>
      <c r="Q2801">
        <v>0</v>
      </c>
      <c r="R2801">
        <v>0</v>
      </c>
      <c r="S2801" t="s">
        <v>8728</v>
      </c>
      <c r="T2801">
        <v>3195</v>
      </c>
      <c r="U2801" t="s">
        <v>7757</v>
      </c>
      <c r="V2801" t="s">
        <v>7757</v>
      </c>
      <c r="W2801" t="s">
        <v>323</v>
      </c>
      <c r="X2801">
        <v>2665</v>
      </c>
      <c r="Y2801" t="s">
        <v>257</v>
      </c>
      <c r="AA2801">
        <v>187</v>
      </c>
      <c r="AB2801" t="s">
        <v>8729</v>
      </c>
      <c r="AC2801" t="s">
        <v>8728</v>
      </c>
      <c r="AD2801">
        <v>5</v>
      </c>
      <c r="AE2801">
        <v>713739.08</v>
      </c>
      <c r="AF2801">
        <v>6169203.2400000002</v>
      </c>
    </row>
    <row r="2802" spans="1:32" x14ac:dyDescent="0.25">
      <c r="A2802" s="40">
        <v>2800</v>
      </c>
      <c r="B2802" t="s">
        <v>8730</v>
      </c>
      <c r="C2802">
        <v>160</v>
      </c>
      <c r="D2802">
        <v>1998</v>
      </c>
      <c r="E2802">
        <v>0</v>
      </c>
      <c r="F2802">
        <v>2</v>
      </c>
      <c r="H2802">
        <v>6</v>
      </c>
      <c r="J2802">
        <v>1</v>
      </c>
      <c r="K2802" t="s">
        <v>240</v>
      </c>
      <c r="M2802">
        <v>2</v>
      </c>
      <c r="N2802">
        <v>335</v>
      </c>
      <c r="O2802">
        <v>641</v>
      </c>
      <c r="P2802">
        <v>518</v>
      </c>
      <c r="Q2802">
        <v>47</v>
      </c>
      <c r="R2802">
        <v>0</v>
      </c>
      <c r="S2802" t="s">
        <v>8731</v>
      </c>
      <c r="T2802">
        <v>5219</v>
      </c>
      <c r="U2802" t="s">
        <v>8347</v>
      </c>
      <c r="V2802" t="s">
        <v>8347</v>
      </c>
      <c r="W2802" t="s">
        <v>8732</v>
      </c>
      <c r="X2802">
        <v>2625</v>
      </c>
      <c r="Y2802" t="s">
        <v>244</v>
      </c>
      <c r="AA2802">
        <v>187</v>
      </c>
      <c r="AB2802" t="s">
        <v>8733</v>
      </c>
      <c r="AC2802" t="s">
        <v>8731</v>
      </c>
      <c r="AD2802">
        <v>5</v>
      </c>
      <c r="AE2802">
        <v>711138.29</v>
      </c>
      <c r="AF2802">
        <v>6172444</v>
      </c>
    </row>
    <row r="2803" spans="1:32" x14ac:dyDescent="0.25">
      <c r="A2803" s="40">
        <v>2801</v>
      </c>
      <c r="B2803" t="s">
        <v>8734</v>
      </c>
      <c r="C2803">
        <v>130</v>
      </c>
      <c r="D2803">
        <v>2002</v>
      </c>
      <c r="E2803">
        <v>0</v>
      </c>
      <c r="F2803">
        <v>4</v>
      </c>
      <c r="H2803">
        <v>1</v>
      </c>
      <c r="J2803">
        <v>2</v>
      </c>
      <c r="K2803" t="s">
        <v>260</v>
      </c>
      <c r="L2803">
        <v>90</v>
      </c>
      <c r="M2803">
        <v>1</v>
      </c>
      <c r="N2803">
        <v>49</v>
      </c>
      <c r="O2803">
        <v>49</v>
      </c>
      <c r="P2803">
        <v>98</v>
      </c>
      <c r="Q2803">
        <v>0</v>
      </c>
      <c r="R2803">
        <v>0</v>
      </c>
      <c r="S2803" t="s">
        <v>8735</v>
      </c>
      <c r="T2803">
        <v>1171</v>
      </c>
      <c r="U2803" t="s">
        <v>6203</v>
      </c>
      <c r="V2803" t="s">
        <v>6203</v>
      </c>
      <c r="W2803" t="s">
        <v>290</v>
      </c>
      <c r="X2803">
        <v>2665</v>
      </c>
      <c r="Y2803" t="s">
        <v>257</v>
      </c>
      <c r="AA2803">
        <v>187</v>
      </c>
      <c r="AB2803" t="s">
        <v>8736</v>
      </c>
      <c r="AC2803" t="s">
        <v>8735</v>
      </c>
      <c r="AD2803">
        <v>5</v>
      </c>
      <c r="AE2803">
        <v>712595.78</v>
      </c>
      <c r="AF2803">
        <v>6169747.1600000001</v>
      </c>
    </row>
    <row r="2804" spans="1:32" x14ac:dyDescent="0.25">
      <c r="A2804" s="40">
        <v>2802</v>
      </c>
      <c r="B2804" t="s">
        <v>8737</v>
      </c>
      <c r="C2804">
        <v>130</v>
      </c>
      <c r="D2804">
        <v>1976</v>
      </c>
      <c r="E2804">
        <v>0</v>
      </c>
      <c r="F2804">
        <v>1</v>
      </c>
      <c r="H2804">
        <v>5</v>
      </c>
      <c r="J2804">
        <v>1</v>
      </c>
      <c r="K2804" t="s">
        <v>240</v>
      </c>
      <c r="L2804">
        <v>0</v>
      </c>
      <c r="M2804">
        <v>1</v>
      </c>
      <c r="N2804">
        <v>75</v>
      </c>
      <c r="O2804">
        <v>75</v>
      </c>
      <c r="P2804">
        <v>125</v>
      </c>
      <c r="Q2804">
        <v>0</v>
      </c>
      <c r="R2804">
        <v>0</v>
      </c>
      <c r="S2804" t="s">
        <v>8738</v>
      </c>
      <c r="T2804">
        <v>2556</v>
      </c>
      <c r="U2804" t="s">
        <v>317</v>
      </c>
      <c r="V2804" t="s">
        <v>317</v>
      </c>
      <c r="W2804" t="s">
        <v>458</v>
      </c>
      <c r="X2804">
        <v>2625</v>
      </c>
      <c r="Y2804" t="s">
        <v>244</v>
      </c>
      <c r="AA2804">
        <v>187</v>
      </c>
      <c r="AB2804" t="s">
        <v>8739</v>
      </c>
      <c r="AC2804" t="s">
        <v>8738</v>
      </c>
      <c r="AD2804">
        <v>5</v>
      </c>
      <c r="AE2804">
        <v>711815.16</v>
      </c>
      <c r="AF2804">
        <v>6172436.6699999999</v>
      </c>
    </row>
    <row r="2805" spans="1:32" x14ac:dyDescent="0.25">
      <c r="A2805" s="40">
        <v>2803</v>
      </c>
      <c r="B2805" t="s">
        <v>8740</v>
      </c>
      <c r="C2805">
        <v>120</v>
      </c>
      <c r="D2805">
        <v>1974</v>
      </c>
      <c r="E2805">
        <v>2014</v>
      </c>
      <c r="F2805">
        <v>5</v>
      </c>
      <c r="H2805">
        <v>1</v>
      </c>
      <c r="J2805">
        <v>2</v>
      </c>
      <c r="K2805" t="s">
        <v>260</v>
      </c>
      <c r="M2805">
        <v>1</v>
      </c>
      <c r="N2805">
        <v>155</v>
      </c>
      <c r="O2805">
        <v>155</v>
      </c>
      <c r="P2805">
        <v>155</v>
      </c>
      <c r="Q2805">
        <v>0</v>
      </c>
      <c r="R2805">
        <v>0</v>
      </c>
      <c r="S2805" t="s">
        <v>8741</v>
      </c>
      <c r="T2805">
        <v>3195</v>
      </c>
      <c r="U2805" t="s">
        <v>7757</v>
      </c>
      <c r="V2805" t="s">
        <v>7757</v>
      </c>
      <c r="W2805" t="s">
        <v>247</v>
      </c>
      <c r="X2805">
        <v>2665</v>
      </c>
      <c r="Y2805" t="s">
        <v>257</v>
      </c>
      <c r="AA2805">
        <v>187</v>
      </c>
      <c r="AB2805" t="s">
        <v>8742</v>
      </c>
      <c r="AC2805" t="s">
        <v>8741</v>
      </c>
      <c r="AD2805">
        <v>5</v>
      </c>
      <c r="AE2805">
        <v>713875.46</v>
      </c>
      <c r="AF2805">
        <v>6168919.9800000004</v>
      </c>
    </row>
    <row r="2806" spans="1:32" x14ac:dyDescent="0.25">
      <c r="A2806" s="40">
        <v>2804</v>
      </c>
      <c r="B2806" t="s">
        <v>8743</v>
      </c>
      <c r="C2806">
        <v>120</v>
      </c>
      <c r="D2806">
        <v>1964</v>
      </c>
      <c r="E2806">
        <v>2009</v>
      </c>
      <c r="F2806">
        <v>90</v>
      </c>
      <c r="H2806">
        <v>1</v>
      </c>
      <c r="J2806">
        <v>2</v>
      </c>
      <c r="K2806" t="s">
        <v>260</v>
      </c>
      <c r="L2806">
        <v>90</v>
      </c>
      <c r="M2806">
        <v>1</v>
      </c>
      <c r="N2806">
        <v>174</v>
      </c>
      <c r="O2806">
        <v>174</v>
      </c>
      <c r="P2806">
        <v>174</v>
      </c>
      <c r="Q2806">
        <v>0</v>
      </c>
      <c r="R2806">
        <v>0</v>
      </c>
      <c r="S2806" t="s">
        <v>8744</v>
      </c>
      <c r="T2806">
        <v>5006</v>
      </c>
      <c r="U2806" t="s">
        <v>6871</v>
      </c>
      <c r="V2806" t="s">
        <v>6871</v>
      </c>
      <c r="W2806" t="s">
        <v>441</v>
      </c>
      <c r="X2806">
        <v>2665</v>
      </c>
      <c r="Y2806" t="s">
        <v>257</v>
      </c>
      <c r="AA2806">
        <v>187</v>
      </c>
      <c r="AB2806" t="s">
        <v>8745</v>
      </c>
      <c r="AC2806" t="s">
        <v>8744</v>
      </c>
      <c r="AD2806">
        <v>5</v>
      </c>
      <c r="AE2806">
        <v>713991.52</v>
      </c>
      <c r="AF2806">
        <v>6168725</v>
      </c>
    </row>
    <row r="2807" spans="1:32" x14ac:dyDescent="0.25">
      <c r="A2807" s="40">
        <v>2805</v>
      </c>
      <c r="B2807" t="s">
        <v>8746</v>
      </c>
      <c r="C2807">
        <v>130</v>
      </c>
      <c r="D2807">
        <v>1970</v>
      </c>
      <c r="E2807">
        <v>1984</v>
      </c>
      <c r="F2807">
        <v>3</v>
      </c>
      <c r="H2807">
        <v>6</v>
      </c>
      <c r="J2807">
        <v>1</v>
      </c>
      <c r="K2807" t="s">
        <v>240</v>
      </c>
      <c r="L2807">
        <v>2</v>
      </c>
      <c r="M2807">
        <v>1</v>
      </c>
      <c r="N2807">
        <v>107</v>
      </c>
      <c r="O2807">
        <v>107</v>
      </c>
      <c r="P2807">
        <v>107</v>
      </c>
      <c r="Q2807">
        <v>0</v>
      </c>
      <c r="R2807">
        <v>0</v>
      </c>
      <c r="S2807" t="s">
        <v>8747</v>
      </c>
      <c r="T2807">
        <v>7882</v>
      </c>
      <c r="U2807" t="s">
        <v>372</v>
      </c>
      <c r="V2807" t="s">
        <v>372</v>
      </c>
      <c r="W2807" t="s">
        <v>1618</v>
      </c>
      <c r="X2807">
        <v>2625</v>
      </c>
      <c r="Y2807" t="s">
        <v>244</v>
      </c>
      <c r="AA2807">
        <v>187</v>
      </c>
      <c r="AB2807" t="s">
        <v>8748</v>
      </c>
      <c r="AC2807" t="s">
        <v>8747</v>
      </c>
      <c r="AD2807">
        <v>5</v>
      </c>
      <c r="AE2807">
        <v>712060.33</v>
      </c>
      <c r="AF2807">
        <v>6171884.3300000001</v>
      </c>
    </row>
    <row r="2808" spans="1:32" x14ac:dyDescent="0.25">
      <c r="A2808" s="40">
        <v>2806</v>
      </c>
      <c r="B2808" t="s">
        <v>8749</v>
      </c>
      <c r="C2808">
        <v>130</v>
      </c>
      <c r="D2808">
        <v>1967</v>
      </c>
      <c r="E2808">
        <v>0</v>
      </c>
      <c r="F2808">
        <v>10</v>
      </c>
      <c r="H2808">
        <v>6</v>
      </c>
      <c r="J2808">
        <v>1</v>
      </c>
      <c r="K2808" t="s">
        <v>240</v>
      </c>
      <c r="M2808">
        <v>1</v>
      </c>
      <c r="N2808">
        <v>107</v>
      </c>
      <c r="O2808">
        <v>107</v>
      </c>
      <c r="P2808">
        <v>107</v>
      </c>
      <c r="Q2808">
        <v>0</v>
      </c>
      <c r="R2808">
        <v>0</v>
      </c>
      <c r="S2808" t="s">
        <v>8750</v>
      </c>
      <c r="T2808">
        <v>2449</v>
      </c>
      <c r="U2808" t="s">
        <v>312</v>
      </c>
      <c r="V2808" t="s">
        <v>312</v>
      </c>
      <c r="W2808" t="s">
        <v>938</v>
      </c>
      <c r="X2808">
        <v>2625</v>
      </c>
      <c r="Y2808" t="s">
        <v>244</v>
      </c>
      <c r="AA2808">
        <v>187</v>
      </c>
      <c r="AB2808" t="s">
        <v>8751</v>
      </c>
      <c r="AC2808" t="s">
        <v>8750</v>
      </c>
      <c r="AD2808">
        <v>5</v>
      </c>
      <c r="AE2808">
        <v>711492.19</v>
      </c>
      <c r="AF2808">
        <v>6171696.7699999996</v>
      </c>
    </row>
    <row r="2809" spans="1:32" x14ac:dyDescent="0.25">
      <c r="A2809" s="40">
        <v>2807</v>
      </c>
      <c r="B2809" t="s">
        <v>8752</v>
      </c>
      <c r="C2809">
        <v>120</v>
      </c>
      <c r="D2809">
        <v>1972</v>
      </c>
      <c r="E2809">
        <v>0</v>
      </c>
      <c r="F2809">
        <v>3</v>
      </c>
      <c r="H2809">
        <v>1</v>
      </c>
      <c r="J2809">
        <v>2</v>
      </c>
      <c r="K2809" t="s">
        <v>260</v>
      </c>
      <c r="M2809">
        <v>1</v>
      </c>
      <c r="N2809">
        <v>119</v>
      </c>
      <c r="O2809">
        <v>119</v>
      </c>
      <c r="P2809">
        <v>119</v>
      </c>
      <c r="Q2809">
        <v>0</v>
      </c>
      <c r="R2809">
        <v>0</v>
      </c>
      <c r="S2809" t="s">
        <v>8753</v>
      </c>
      <c r="T2809">
        <v>6710</v>
      </c>
      <c r="U2809" t="s">
        <v>327</v>
      </c>
      <c r="V2809" t="s">
        <v>327</v>
      </c>
      <c r="W2809" t="s">
        <v>763</v>
      </c>
      <c r="X2809">
        <v>2625</v>
      </c>
      <c r="Y2809" t="s">
        <v>244</v>
      </c>
      <c r="AA2809">
        <v>187</v>
      </c>
      <c r="AB2809" t="s">
        <v>8754</v>
      </c>
      <c r="AC2809" t="s">
        <v>8753</v>
      </c>
      <c r="AD2809">
        <v>5</v>
      </c>
      <c r="AE2809">
        <v>711104.57</v>
      </c>
      <c r="AF2809">
        <v>6171596.5899999999</v>
      </c>
    </row>
    <row r="2810" spans="1:32" x14ac:dyDescent="0.25">
      <c r="A2810" s="40">
        <v>2808</v>
      </c>
      <c r="B2810" t="s">
        <v>8755</v>
      </c>
      <c r="C2810">
        <v>120</v>
      </c>
      <c r="D2810">
        <v>1935</v>
      </c>
      <c r="E2810">
        <v>1977</v>
      </c>
      <c r="F2810">
        <v>3</v>
      </c>
      <c r="H2810">
        <v>4</v>
      </c>
      <c r="J2810">
        <v>2</v>
      </c>
      <c r="K2810" t="s">
        <v>260</v>
      </c>
      <c r="L2810">
        <v>4</v>
      </c>
      <c r="M2810">
        <v>1</v>
      </c>
      <c r="N2810">
        <v>81</v>
      </c>
      <c r="O2810">
        <v>81</v>
      </c>
      <c r="P2810">
        <v>130</v>
      </c>
      <c r="Q2810">
        <v>0</v>
      </c>
      <c r="R2810">
        <v>0</v>
      </c>
      <c r="S2810" t="s">
        <v>8756</v>
      </c>
      <c r="T2810">
        <v>8841</v>
      </c>
      <c r="U2810" t="s">
        <v>7779</v>
      </c>
      <c r="V2810" t="s">
        <v>7779</v>
      </c>
      <c r="W2810" t="s">
        <v>869</v>
      </c>
      <c r="X2810">
        <v>2665</v>
      </c>
      <c r="Y2810" t="s">
        <v>257</v>
      </c>
      <c r="AA2810">
        <v>187</v>
      </c>
      <c r="AB2810" t="s">
        <v>8757</v>
      </c>
      <c r="AC2810" t="s">
        <v>8756</v>
      </c>
      <c r="AD2810">
        <v>5</v>
      </c>
      <c r="AE2810">
        <v>713594.77</v>
      </c>
      <c r="AF2810">
        <v>6168801.9000000004</v>
      </c>
    </row>
    <row r="2811" spans="1:32" x14ac:dyDescent="0.25">
      <c r="A2811" s="40">
        <v>2809</v>
      </c>
      <c r="B2811" t="s">
        <v>8758</v>
      </c>
      <c r="C2811">
        <v>120</v>
      </c>
      <c r="D2811">
        <v>1969</v>
      </c>
      <c r="E2811">
        <v>0</v>
      </c>
      <c r="F2811">
        <v>5</v>
      </c>
      <c r="H2811">
        <v>1</v>
      </c>
      <c r="J2811">
        <v>2</v>
      </c>
      <c r="K2811" t="s">
        <v>260</v>
      </c>
      <c r="L2811">
        <v>2</v>
      </c>
      <c r="M2811">
        <v>1</v>
      </c>
      <c r="N2811">
        <v>174</v>
      </c>
      <c r="O2811">
        <v>174</v>
      </c>
      <c r="P2811">
        <v>129</v>
      </c>
      <c r="Q2811">
        <v>0</v>
      </c>
      <c r="R2811">
        <v>0</v>
      </c>
      <c r="S2811" t="s">
        <v>8759</v>
      </c>
      <c r="T2811">
        <v>6178</v>
      </c>
      <c r="U2811" t="s">
        <v>2647</v>
      </c>
      <c r="V2811" t="s">
        <v>2647</v>
      </c>
      <c r="W2811" t="s">
        <v>1518</v>
      </c>
      <c r="X2811">
        <v>2625</v>
      </c>
      <c r="Y2811" t="s">
        <v>244</v>
      </c>
      <c r="AA2811">
        <v>187</v>
      </c>
      <c r="AB2811" t="s">
        <v>8760</v>
      </c>
      <c r="AC2811" t="s">
        <v>8759</v>
      </c>
      <c r="AD2811">
        <v>5</v>
      </c>
      <c r="AE2811">
        <v>711663.71</v>
      </c>
      <c r="AF2811">
        <v>6171945.2400000002</v>
      </c>
    </row>
    <row r="2812" spans="1:32" x14ac:dyDescent="0.25">
      <c r="A2812" s="40">
        <v>2810</v>
      </c>
      <c r="B2812" t="s">
        <v>8761</v>
      </c>
      <c r="C2812">
        <v>130</v>
      </c>
      <c r="D2812">
        <v>1979</v>
      </c>
      <c r="E2812">
        <v>0</v>
      </c>
      <c r="F2812">
        <v>4</v>
      </c>
      <c r="H2812">
        <v>1</v>
      </c>
      <c r="J2812">
        <v>1</v>
      </c>
      <c r="K2812" t="s">
        <v>240</v>
      </c>
      <c r="M2812">
        <v>1</v>
      </c>
      <c r="N2812">
        <v>61</v>
      </c>
      <c r="O2812">
        <v>61</v>
      </c>
      <c r="P2812">
        <v>109</v>
      </c>
      <c r="Q2812">
        <v>0</v>
      </c>
      <c r="R2812">
        <v>0</v>
      </c>
      <c r="S2812" t="s">
        <v>8762</v>
      </c>
      <c r="T2812">
        <v>7575</v>
      </c>
      <c r="U2812" t="s">
        <v>7863</v>
      </c>
      <c r="V2812" t="s">
        <v>7863</v>
      </c>
      <c r="W2812" t="s">
        <v>247</v>
      </c>
      <c r="X2812">
        <v>2665</v>
      </c>
      <c r="Y2812" t="s">
        <v>257</v>
      </c>
      <c r="AA2812">
        <v>187</v>
      </c>
      <c r="AB2812" t="s">
        <v>8763</v>
      </c>
      <c r="AC2812" t="s">
        <v>8762</v>
      </c>
      <c r="AD2812">
        <v>5</v>
      </c>
      <c r="AE2812">
        <v>713701.07</v>
      </c>
      <c r="AF2812">
        <v>6169742.3899999997</v>
      </c>
    </row>
    <row r="2813" spans="1:32" x14ac:dyDescent="0.25">
      <c r="A2813" s="40">
        <v>2811</v>
      </c>
      <c r="B2813" t="s">
        <v>8764</v>
      </c>
      <c r="C2813">
        <v>120</v>
      </c>
      <c r="D2813">
        <v>1969</v>
      </c>
      <c r="E2813">
        <v>0</v>
      </c>
      <c r="F2813">
        <v>3</v>
      </c>
      <c r="H2813">
        <v>1</v>
      </c>
      <c r="J2813">
        <v>2</v>
      </c>
      <c r="K2813" t="s">
        <v>260</v>
      </c>
      <c r="M2813">
        <v>1</v>
      </c>
      <c r="N2813">
        <v>152</v>
      </c>
      <c r="O2813">
        <v>152</v>
      </c>
      <c r="P2813">
        <v>152</v>
      </c>
      <c r="Q2813">
        <v>0</v>
      </c>
      <c r="R2813">
        <v>0</v>
      </c>
      <c r="S2813" t="s">
        <v>8765</v>
      </c>
      <c r="T2813">
        <v>7882</v>
      </c>
      <c r="U2813" t="s">
        <v>372</v>
      </c>
      <c r="V2813" t="s">
        <v>372</v>
      </c>
      <c r="W2813" t="s">
        <v>1069</v>
      </c>
      <c r="X2813">
        <v>2625</v>
      </c>
      <c r="Y2813" t="s">
        <v>244</v>
      </c>
      <c r="AA2813">
        <v>187</v>
      </c>
      <c r="AB2813" t="s">
        <v>8766</v>
      </c>
      <c r="AC2813" t="s">
        <v>8765</v>
      </c>
      <c r="AD2813">
        <v>5</v>
      </c>
      <c r="AE2813">
        <v>711825.69</v>
      </c>
      <c r="AF2813">
        <v>6171948.0899999999</v>
      </c>
    </row>
    <row r="2814" spans="1:32" x14ac:dyDescent="0.25">
      <c r="A2814" s="40">
        <v>2812</v>
      </c>
      <c r="B2814" t="s">
        <v>8767</v>
      </c>
      <c r="C2814">
        <v>130</v>
      </c>
      <c r="D2814">
        <v>2000</v>
      </c>
      <c r="E2814">
        <v>0</v>
      </c>
      <c r="F2814">
        <v>4</v>
      </c>
      <c r="H2814">
        <v>1</v>
      </c>
      <c r="J2814">
        <v>1</v>
      </c>
      <c r="K2814" t="s">
        <v>240</v>
      </c>
      <c r="M2814">
        <v>1</v>
      </c>
      <c r="N2814">
        <v>133</v>
      </c>
      <c r="O2814">
        <v>133</v>
      </c>
      <c r="P2814">
        <v>133</v>
      </c>
      <c r="Q2814">
        <v>0</v>
      </c>
      <c r="R2814">
        <v>0</v>
      </c>
      <c r="S2814" t="s">
        <v>8768</v>
      </c>
      <c r="T2814">
        <v>5600</v>
      </c>
      <c r="U2814" t="s">
        <v>6764</v>
      </c>
      <c r="V2814" t="s">
        <v>6764</v>
      </c>
      <c r="W2814" t="s">
        <v>299</v>
      </c>
      <c r="X2814">
        <v>2625</v>
      </c>
      <c r="Y2814" t="s">
        <v>244</v>
      </c>
      <c r="AA2814">
        <v>187</v>
      </c>
      <c r="AB2814" t="s">
        <v>8769</v>
      </c>
      <c r="AC2814" t="s">
        <v>8768</v>
      </c>
      <c r="AD2814">
        <v>5</v>
      </c>
      <c r="AE2814">
        <v>712016.1</v>
      </c>
      <c r="AF2814">
        <v>6172415.5999999996</v>
      </c>
    </row>
    <row r="2815" spans="1:32" x14ac:dyDescent="0.25">
      <c r="A2815" s="40">
        <v>2813</v>
      </c>
      <c r="B2815" t="s">
        <v>8770</v>
      </c>
      <c r="C2815">
        <v>120</v>
      </c>
      <c r="D2815">
        <v>1969</v>
      </c>
      <c r="E2815">
        <v>0</v>
      </c>
      <c r="F2815">
        <v>3</v>
      </c>
      <c r="H2815">
        <v>1</v>
      </c>
      <c r="J2815">
        <v>2</v>
      </c>
      <c r="K2815" t="s">
        <v>260</v>
      </c>
      <c r="M2815">
        <v>1</v>
      </c>
      <c r="N2815">
        <v>129</v>
      </c>
      <c r="O2815">
        <v>129</v>
      </c>
      <c r="P2815">
        <v>129</v>
      </c>
      <c r="Q2815">
        <v>0</v>
      </c>
      <c r="R2815">
        <v>0</v>
      </c>
      <c r="S2815" t="s">
        <v>8771</v>
      </c>
      <c r="T2815">
        <v>6178</v>
      </c>
      <c r="U2815" t="s">
        <v>2647</v>
      </c>
      <c r="V2815" t="s">
        <v>2647</v>
      </c>
      <c r="W2815" t="s">
        <v>1765</v>
      </c>
      <c r="X2815">
        <v>2625</v>
      </c>
      <c r="Y2815" t="s">
        <v>244</v>
      </c>
      <c r="AA2815">
        <v>187</v>
      </c>
      <c r="AB2815" t="s">
        <v>8772</v>
      </c>
      <c r="AC2815" t="s">
        <v>8771</v>
      </c>
      <c r="AD2815">
        <v>5</v>
      </c>
      <c r="AE2815">
        <v>711684.26</v>
      </c>
      <c r="AF2815">
        <v>6171945.6799999997</v>
      </c>
    </row>
    <row r="2816" spans="1:32" x14ac:dyDescent="0.25">
      <c r="A2816" s="40">
        <v>2814</v>
      </c>
      <c r="B2816" t="s">
        <v>8773</v>
      </c>
      <c r="C2816">
        <v>320</v>
      </c>
      <c r="D2816">
        <v>1989</v>
      </c>
      <c r="E2816">
        <v>0</v>
      </c>
      <c r="F2816">
        <v>2</v>
      </c>
      <c r="H2816">
        <v>1</v>
      </c>
      <c r="J2816">
        <v>1</v>
      </c>
      <c r="K2816" t="s">
        <v>240</v>
      </c>
      <c r="M2816">
        <v>1</v>
      </c>
      <c r="N2816">
        <v>973</v>
      </c>
      <c r="O2816">
        <v>973</v>
      </c>
      <c r="P2816">
        <v>0</v>
      </c>
      <c r="Q2816">
        <v>1284</v>
      </c>
      <c r="R2816">
        <v>0</v>
      </c>
      <c r="S2816" t="s">
        <v>8774</v>
      </c>
      <c r="T2816">
        <v>8920</v>
      </c>
      <c r="U2816" t="s">
        <v>8645</v>
      </c>
      <c r="V2816" t="s">
        <v>8646</v>
      </c>
      <c r="W2816" t="s">
        <v>295</v>
      </c>
      <c r="X2816">
        <v>2665</v>
      </c>
      <c r="Y2816" t="s">
        <v>257</v>
      </c>
      <c r="AA2816">
        <v>187</v>
      </c>
      <c r="AB2816" t="s">
        <v>8775</v>
      </c>
      <c r="AC2816" t="s">
        <v>8774</v>
      </c>
      <c r="AD2816">
        <v>5</v>
      </c>
      <c r="AE2816">
        <v>713306.9</v>
      </c>
      <c r="AF2816">
        <v>6169428.1900000004</v>
      </c>
    </row>
    <row r="2817" spans="1:32" x14ac:dyDescent="0.25">
      <c r="A2817" s="40">
        <v>2815</v>
      </c>
      <c r="B2817" t="s">
        <v>8776</v>
      </c>
      <c r="C2817">
        <v>130</v>
      </c>
      <c r="D2817">
        <v>1967</v>
      </c>
      <c r="E2817">
        <v>0</v>
      </c>
      <c r="F2817">
        <v>3</v>
      </c>
      <c r="H2817">
        <v>1</v>
      </c>
      <c r="J2817">
        <v>7</v>
      </c>
      <c r="K2817" t="s">
        <v>253</v>
      </c>
      <c r="M2817">
        <v>1</v>
      </c>
      <c r="N2817">
        <v>52</v>
      </c>
      <c r="O2817">
        <v>52</v>
      </c>
      <c r="P2817">
        <v>91</v>
      </c>
      <c r="Q2817">
        <v>0</v>
      </c>
      <c r="R2817">
        <v>0</v>
      </c>
      <c r="S2817" t="s">
        <v>8777</v>
      </c>
      <c r="T2817">
        <v>4047</v>
      </c>
      <c r="U2817" t="s">
        <v>7712</v>
      </c>
      <c r="V2817" t="s">
        <v>7712</v>
      </c>
      <c r="W2817" t="s">
        <v>290</v>
      </c>
      <c r="X2817">
        <v>2665</v>
      </c>
      <c r="Y2817" t="s">
        <v>257</v>
      </c>
      <c r="AA2817">
        <v>187</v>
      </c>
      <c r="AB2817" t="s">
        <v>8778</v>
      </c>
      <c r="AC2817" t="s">
        <v>8777</v>
      </c>
      <c r="AD2817">
        <v>5</v>
      </c>
      <c r="AE2817">
        <v>713763.78</v>
      </c>
      <c r="AF2817">
        <v>6169258.9000000004</v>
      </c>
    </row>
    <row r="2818" spans="1:32" x14ac:dyDescent="0.25">
      <c r="A2818" s="40">
        <v>2816</v>
      </c>
      <c r="B2818" t="s">
        <v>8779</v>
      </c>
      <c r="C2818">
        <v>120</v>
      </c>
      <c r="D2818">
        <v>1980</v>
      </c>
      <c r="E2818">
        <v>0</v>
      </c>
      <c r="F2818">
        <v>4</v>
      </c>
      <c r="H2818">
        <v>1</v>
      </c>
      <c r="J2818">
        <v>7</v>
      </c>
      <c r="K2818" t="s">
        <v>253</v>
      </c>
      <c r="M2818">
        <v>1</v>
      </c>
      <c r="N2818">
        <v>121</v>
      </c>
      <c r="O2818">
        <v>121</v>
      </c>
      <c r="P2818">
        <v>121</v>
      </c>
      <c r="Q2818">
        <v>0</v>
      </c>
      <c r="R2818">
        <v>0</v>
      </c>
      <c r="S2818" t="s">
        <v>8780</v>
      </c>
      <c r="T2818">
        <v>8841</v>
      </c>
      <c r="U2818" t="s">
        <v>7779</v>
      </c>
      <c r="V2818" t="s">
        <v>7779</v>
      </c>
      <c r="W2818" t="s">
        <v>811</v>
      </c>
      <c r="X2818">
        <v>2665</v>
      </c>
      <c r="Y2818" t="s">
        <v>257</v>
      </c>
      <c r="AA2818">
        <v>187</v>
      </c>
      <c r="AB2818" t="s">
        <v>8781</v>
      </c>
      <c r="AC2818" t="s">
        <v>8780</v>
      </c>
      <c r="AD2818">
        <v>5</v>
      </c>
      <c r="AE2818">
        <v>713618.14</v>
      </c>
      <c r="AF2818">
        <v>6168737.8300000001</v>
      </c>
    </row>
    <row r="2819" spans="1:32" x14ac:dyDescent="0.25">
      <c r="A2819" s="40">
        <v>2817</v>
      </c>
      <c r="B2819" t="s">
        <v>8782</v>
      </c>
      <c r="C2819">
        <v>120</v>
      </c>
      <c r="D2819">
        <v>1956</v>
      </c>
      <c r="E2819">
        <v>1998</v>
      </c>
      <c r="F2819">
        <v>5</v>
      </c>
      <c r="H2819">
        <v>2</v>
      </c>
      <c r="J2819">
        <v>5</v>
      </c>
      <c r="K2819" t="s">
        <v>253</v>
      </c>
      <c r="L2819">
        <v>2</v>
      </c>
      <c r="M2819">
        <v>1</v>
      </c>
      <c r="N2819">
        <v>147</v>
      </c>
      <c r="O2819">
        <v>147</v>
      </c>
      <c r="P2819">
        <v>147</v>
      </c>
      <c r="Q2819">
        <v>0</v>
      </c>
      <c r="R2819">
        <v>0</v>
      </c>
      <c r="S2819" t="s">
        <v>8783</v>
      </c>
      <c r="T2819">
        <v>3195</v>
      </c>
      <c r="U2819" t="s">
        <v>7757</v>
      </c>
      <c r="V2819" t="s">
        <v>7757</v>
      </c>
      <c r="W2819" t="s">
        <v>408</v>
      </c>
      <c r="X2819">
        <v>2665</v>
      </c>
      <c r="Y2819" t="s">
        <v>257</v>
      </c>
      <c r="AA2819">
        <v>187</v>
      </c>
      <c r="AB2819" t="s">
        <v>8784</v>
      </c>
      <c r="AC2819" t="s">
        <v>8783</v>
      </c>
      <c r="AD2819">
        <v>5</v>
      </c>
      <c r="AE2819">
        <v>713828.29</v>
      </c>
      <c r="AF2819">
        <v>6169036.9900000002</v>
      </c>
    </row>
    <row r="2820" spans="1:32" x14ac:dyDescent="0.25">
      <c r="A2820" s="40">
        <v>2818</v>
      </c>
      <c r="B2820" t="s">
        <v>8785</v>
      </c>
      <c r="C2820">
        <v>120</v>
      </c>
      <c r="D2820">
        <v>1973</v>
      </c>
      <c r="E2820">
        <v>1988</v>
      </c>
      <c r="F2820">
        <v>3</v>
      </c>
      <c r="H2820">
        <v>1</v>
      </c>
      <c r="J2820">
        <v>2</v>
      </c>
      <c r="K2820" t="s">
        <v>260</v>
      </c>
      <c r="M2820">
        <v>1</v>
      </c>
      <c r="N2820">
        <v>169</v>
      </c>
      <c r="O2820">
        <v>169</v>
      </c>
      <c r="P2820">
        <v>148</v>
      </c>
      <c r="Q2820">
        <v>0</v>
      </c>
      <c r="R2820">
        <v>0</v>
      </c>
      <c r="S2820" t="s">
        <v>8786</v>
      </c>
      <c r="T2820">
        <v>639</v>
      </c>
      <c r="U2820" t="s">
        <v>6935</v>
      </c>
      <c r="V2820" t="s">
        <v>6935</v>
      </c>
      <c r="W2820" t="s">
        <v>299</v>
      </c>
      <c r="X2820">
        <v>2665</v>
      </c>
      <c r="Y2820" t="s">
        <v>257</v>
      </c>
      <c r="AA2820">
        <v>187</v>
      </c>
      <c r="AB2820" t="s">
        <v>8787</v>
      </c>
      <c r="AC2820" t="s">
        <v>8786</v>
      </c>
      <c r="AD2820">
        <v>5</v>
      </c>
      <c r="AE2820">
        <v>712754.66</v>
      </c>
      <c r="AF2820">
        <v>6169017.9900000002</v>
      </c>
    </row>
    <row r="2821" spans="1:32" x14ac:dyDescent="0.25">
      <c r="A2821" s="40">
        <v>2819</v>
      </c>
      <c r="B2821" t="s">
        <v>8788</v>
      </c>
      <c r="C2821">
        <v>130</v>
      </c>
      <c r="D2821">
        <v>1979</v>
      </c>
      <c r="E2821">
        <v>0</v>
      </c>
      <c r="F2821">
        <v>4</v>
      </c>
      <c r="H2821">
        <v>1</v>
      </c>
      <c r="J2821">
        <v>1</v>
      </c>
      <c r="K2821" t="s">
        <v>240</v>
      </c>
      <c r="M2821">
        <v>1</v>
      </c>
      <c r="N2821">
        <v>61</v>
      </c>
      <c r="O2821">
        <v>61</v>
      </c>
      <c r="P2821">
        <v>109</v>
      </c>
      <c r="Q2821">
        <v>0</v>
      </c>
      <c r="R2821">
        <v>0</v>
      </c>
      <c r="S2821" t="s">
        <v>8789</v>
      </c>
      <c r="T2821">
        <v>7575</v>
      </c>
      <c r="U2821" t="s">
        <v>7863</v>
      </c>
      <c r="V2821" t="s">
        <v>7863</v>
      </c>
      <c r="W2821" t="s">
        <v>721</v>
      </c>
      <c r="X2821">
        <v>2665</v>
      </c>
      <c r="Y2821" t="s">
        <v>257</v>
      </c>
      <c r="AA2821">
        <v>187</v>
      </c>
      <c r="AB2821" t="s">
        <v>8790</v>
      </c>
      <c r="AC2821" t="s">
        <v>8789</v>
      </c>
      <c r="AD2821">
        <v>5</v>
      </c>
      <c r="AE2821">
        <v>713678.49</v>
      </c>
      <c r="AF2821">
        <v>6169768.4000000004</v>
      </c>
    </row>
    <row r="2822" spans="1:32" x14ac:dyDescent="0.25">
      <c r="A2822" s="40">
        <v>2820</v>
      </c>
      <c r="B2822" t="s">
        <v>8791</v>
      </c>
      <c r="C2822">
        <v>130</v>
      </c>
      <c r="D2822">
        <v>1970</v>
      </c>
      <c r="E2822">
        <v>1981</v>
      </c>
      <c r="F2822">
        <v>10</v>
      </c>
      <c r="H2822">
        <v>6</v>
      </c>
      <c r="J2822">
        <v>1</v>
      </c>
      <c r="K2822" t="s">
        <v>240</v>
      </c>
      <c r="M2822">
        <v>1</v>
      </c>
      <c r="N2822">
        <v>124</v>
      </c>
      <c r="O2822">
        <v>124</v>
      </c>
      <c r="P2822">
        <v>124</v>
      </c>
      <c r="Q2822">
        <v>0</v>
      </c>
      <c r="R2822">
        <v>0</v>
      </c>
      <c r="S2822" t="s">
        <v>8792</v>
      </c>
      <c r="T2822">
        <v>7882</v>
      </c>
      <c r="U2822" t="s">
        <v>372</v>
      </c>
      <c r="V2822" t="s">
        <v>372</v>
      </c>
      <c r="W2822" t="s">
        <v>6162</v>
      </c>
      <c r="X2822">
        <v>2625</v>
      </c>
      <c r="Y2822" t="s">
        <v>244</v>
      </c>
      <c r="AA2822">
        <v>187</v>
      </c>
      <c r="AB2822" t="s">
        <v>8793</v>
      </c>
      <c r="AC2822" t="s">
        <v>8792</v>
      </c>
      <c r="AD2822">
        <v>5</v>
      </c>
      <c r="AE2822">
        <v>712013.56</v>
      </c>
      <c r="AF2822">
        <v>6171959.3600000003</v>
      </c>
    </row>
    <row r="2823" spans="1:32" x14ac:dyDescent="0.25">
      <c r="A2823" s="40">
        <v>2821</v>
      </c>
      <c r="B2823" t="s">
        <v>8794</v>
      </c>
      <c r="C2823">
        <v>120</v>
      </c>
      <c r="D2823">
        <v>1973</v>
      </c>
      <c r="E2823">
        <v>1994</v>
      </c>
      <c r="F2823">
        <v>3</v>
      </c>
      <c r="H2823">
        <v>1</v>
      </c>
      <c r="J2823">
        <v>2</v>
      </c>
      <c r="K2823" t="s">
        <v>260</v>
      </c>
      <c r="L2823">
        <v>2</v>
      </c>
      <c r="M2823">
        <v>1</v>
      </c>
      <c r="N2823">
        <v>155</v>
      </c>
      <c r="O2823">
        <v>155</v>
      </c>
      <c r="P2823">
        <v>155</v>
      </c>
      <c r="Q2823">
        <v>0</v>
      </c>
      <c r="R2823">
        <v>0</v>
      </c>
      <c r="S2823" t="s">
        <v>8795</v>
      </c>
      <c r="T2823">
        <v>9693</v>
      </c>
      <c r="U2823" t="s">
        <v>7610</v>
      </c>
      <c r="V2823" t="s">
        <v>7610</v>
      </c>
      <c r="W2823" t="s">
        <v>408</v>
      </c>
      <c r="X2823">
        <v>2665</v>
      </c>
      <c r="Y2823" t="s">
        <v>257</v>
      </c>
      <c r="AA2823">
        <v>187</v>
      </c>
      <c r="AB2823" t="s">
        <v>8796</v>
      </c>
      <c r="AC2823" t="s">
        <v>8795</v>
      </c>
      <c r="AD2823">
        <v>5</v>
      </c>
      <c r="AE2823">
        <v>712696.21</v>
      </c>
      <c r="AF2823">
        <v>6169126.1699999999</v>
      </c>
    </row>
    <row r="2824" spans="1:32" x14ac:dyDescent="0.25">
      <c r="A2824" s="40">
        <v>2822</v>
      </c>
      <c r="B2824" t="s">
        <v>8797</v>
      </c>
      <c r="C2824">
        <v>130</v>
      </c>
      <c r="D2824">
        <v>1967</v>
      </c>
      <c r="E2824">
        <v>0</v>
      </c>
      <c r="F2824">
        <v>3</v>
      </c>
      <c r="H2824">
        <v>6</v>
      </c>
      <c r="J2824">
        <v>1</v>
      </c>
      <c r="K2824" t="s">
        <v>240</v>
      </c>
      <c r="M2824">
        <v>1</v>
      </c>
      <c r="N2824">
        <v>107</v>
      </c>
      <c r="O2824">
        <v>107</v>
      </c>
      <c r="P2824">
        <v>107</v>
      </c>
      <c r="Q2824">
        <v>0</v>
      </c>
      <c r="R2824">
        <v>0</v>
      </c>
      <c r="S2824" t="s">
        <v>8798</v>
      </c>
      <c r="T2824">
        <v>2449</v>
      </c>
      <c r="U2824" t="s">
        <v>312</v>
      </c>
      <c r="V2824" t="s">
        <v>312</v>
      </c>
      <c r="W2824" t="s">
        <v>1604</v>
      </c>
      <c r="X2824">
        <v>2625</v>
      </c>
      <c r="Y2824" t="s">
        <v>244</v>
      </c>
      <c r="AA2824">
        <v>187</v>
      </c>
      <c r="AB2824" t="s">
        <v>8799</v>
      </c>
      <c r="AC2824" t="s">
        <v>8798</v>
      </c>
      <c r="AD2824">
        <v>5</v>
      </c>
      <c r="AE2824">
        <v>711376.6</v>
      </c>
      <c r="AF2824">
        <v>6171757.9500000002</v>
      </c>
    </row>
    <row r="2825" spans="1:32" x14ac:dyDescent="0.25">
      <c r="A2825" s="40">
        <v>2823</v>
      </c>
      <c r="B2825" t="s">
        <v>8800</v>
      </c>
      <c r="C2825">
        <v>120</v>
      </c>
      <c r="D2825">
        <v>1974</v>
      </c>
      <c r="E2825">
        <v>0</v>
      </c>
      <c r="F2825">
        <v>3</v>
      </c>
      <c r="H2825">
        <v>1</v>
      </c>
      <c r="J2825">
        <v>2</v>
      </c>
      <c r="K2825" t="s">
        <v>247</v>
      </c>
      <c r="L2825">
        <v>2</v>
      </c>
      <c r="M2825">
        <v>1</v>
      </c>
      <c r="N2825">
        <v>109</v>
      </c>
      <c r="O2825">
        <v>109</v>
      </c>
      <c r="P2825">
        <v>109</v>
      </c>
      <c r="Q2825">
        <v>0</v>
      </c>
      <c r="R2825">
        <v>0</v>
      </c>
      <c r="S2825" t="s">
        <v>8801</v>
      </c>
      <c r="T2825">
        <v>6710</v>
      </c>
      <c r="U2825" t="s">
        <v>327</v>
      </c>
      <c r="V2825" t="s">
        <v>327</v>
      </c>
      <c r="W2825" t="s">
        <v>1819</v>
      </c>
      <c r="X2825">
        <v>2625</v>
      </c>
      <c r="Y2825" t="s">
        <v>244</v>
      </c>
      <c r="AA2825">
        <v>187</v>
      </c>
      <c r="AB2825" t="s">
        <v>8802</v>
      </c>
      <c r="AC2825" t="s">
        <v>8801</v>
      </c>
      <c r="AD2825">
        <v>5</v>
      </c>
      <c r="AE2825">
        <v>710950.34</v>
      </c>
      <c r="AF2825">
        <v>6171581.4000000004</v>
      </c>
    </row>
    <row r="2826" spans="1:32" x14ac:dyDescent="0.25">
      <c r="A2826" s="40">
        <v>2824</v>
      </c>
      <c r="B2826" t="s">
        <v>8803</v>
      </c>
      <c r="C2826">
        <v>130</v>
      </c>
      <c r="D2826">
        <v>1965</v>
      </c>
      <c r="E2826">
        <v>0</v>
      </c>
      <c r="F2826">
        <v>3</v>
      </c>
      <c r="H2826">
        <v>1</v>
      </c>
      <c r="J2826">
        <v>2</v>
      </c>
      <c r="K2826" t="s">
        <v>260</v>
      </c>
      <c r="L2826">
        <v>2</v>
      </c>
      <c r="M2826">
        <v>1</v>
      </c>
      <c r="N2826">
        <v>65</v>
      </c>
      <c r="O2826">
        <v>65</v>
      </c>
      <c r="P2826">
        <v>91</v>
      </c>
      <c r="Q2826">
        <v>0</v>
      </c>
      <c r="R2826">
        <v>0</v>
      </c>
      <c r="S2826" t="s">
        <v>8804</v>
      </c>
      <c r="T2826">
        <v>4047</v>
      </c>
      <c r="U2826" t="s">
        <v>7712</v>
      </c>
      <c r="V2826" t="s">
        <v>7712</v>
      </c>
      <c r="W2826" t="s">
        <v>253</v>
      </c>
      <c r="X2826">
        <v>2665</v>
      </c>
      <c r="Y2826" t="s">
        <v>257</v>
      </c>
      <c r="AA2826">
        <v>187</v>
      </c>
      <c r="AB2826" t="s">
        <v>8805</v>
      </c>
      <c r="AC2826" t="s">
        <v>8804</v>
      </c>
      <c r="AD2826">
        <v>5</v>
      </c>
      <c r="AE2826">
        <v>713807.42</v>
      </c>
      <c r="AF2826">
        <v>6169184.6399999997</v>
      </c>
    </row>
    <row r="2827" spans="1:32" x14ac:dyDescent="0.25">
      <c r="A2827" s="40">
        <v>2825</v>
      </c>
      <c r="B2827" t="s">
        <v>8806</v>
      </c>
      <c r="C2827">
        <v>120</v>
      </c>
      <c r="D2827">
        <v>1968</v>
      </c>
      <c r="E2827">
        <v>0</v>
      </c>
      <c r="F2827">
        <v>5</v>
      </c>
      <c r="H2827">
        <v>1</v>
      </c>
      <c r="J2827">
        <v>2</v>
      </c>
      <c r="K2827" t="s">
        <v>260</v>
      </c>
      <c r="M2827">
        <v>1</v>
      </c>
      <c r="N2827">
        <v>161</v>
      </c>
      <c r="O2827">
        <v>161</v>
      </c>
      <c r="P2827">
        <v>161</v>
      </c>
      <c r="Q2827">
        <v>0</v>
      </c>
      <c r="R2827">
        <v>0</v>
      </c>
      <c r="S2827" t="s">
        <v>8807</v>
      </c>
      <c r="T2827">
        <v>3195</v>
      </c>
      <c r="U2827" t="s">
        <v>7757</v>
      </c>
      <c r="V2827" t="s">
        <v>7757</v>
      </c>
      <c r="W2827" t="s">
        <v>393</v>
      </c>
      <c r="X2827">
        <v>2665</v>
      </c>
      <c r="Y2827" t="s">
        <v>257</v>
      </c>
      <c r="AA2827">
        <v>187</v>
      </c>
      <c r="AB2827" t="s">
        <v>8808</v>
      </c>
      <c r="AC2827" t="s">
        <v>8807</v>
      </c>
      <c r="AD2827">
        <v>5</v>
      </c>
      <c r="AE2827">
        <v>713804.47</v>
      </c>
      <c r="AF2827">
        <v>6169090.3899999997</v>
      </c>
    </row>
    <row r="2828" spans="1:32" x14ac:dyDescent="0.25">
      <c r="A2828" s="40">
        <v>2826</v>
      </c>
      <c r="B2828" t="s">
        <v>8809</v>
      </c>
      <c r="C2828">
        <v>120</v>
      </c>
      <c r="D2828">
        <v>1965</v>
      </c>
      <c r="E2828">
        <v>1987</v>
      </c>
      <c r="F2828">
        <v>90</v>
      </c>
      <c r="H2828">
        <v>1</v>
      </c>
      <c r="J2828">
        <v>2</v>
      </c>
      <c r="K2828" t="s">
        <v>260</v>
      </c>
      <c r="M2828">
        <v>1</v>
      </c>
      <c r="N2828">
        <v>129</v>
      </c>
      <c r="O2828">
        <v>129</v>
      </c>
      <c r="P2828">
        <v>100</v>
      </c>
      <c r="Q2828">
        <v>0</v>
      </c>
      <c r="R2828">
        <v>0</v>
      </c>
      <c r="S2828" t="s">
        <v>8810</v>
      </c>
      <c r="T2828">
        <v>5112</v>
      </c>
      <c r="U2828" t="s">
        <v>7747</v>
      </c>
      <c r="V2828" t="s">
        <v>7747</v>
      </c>
      <c r="W2828" t="s">
        <v>721</v>
      </c>
      <c r="X2828">
        <v>2665</v>
      </c>
      <c r="Y2828" t="s">
        <v>257</v>
      </c>
      <c r="AA2828">
        <v>187</v>
      </c>
      <c r="AB2828" t="s">
        <v>8811</v>
      </c>
      <c r="AC2828" t="s">
        <v>8810</v>
      </c>
      <c r="AD2828">
        <v>5</v>
      </c>
      <c r="AE2828">
        <v>714012.62</v>
      </c>
      <c r="AF2828">
        <v>6168739.0499999998</v>
      </c>
    </row>
    <row r="2829" spans="1:32" x14ac:dyDescent="0.25">
      <c r="A2829" s="40">
        <v>2827</v>
      </c>
      <c r="B2829" t="s">
        <v>8812</v>
      </c>
      <c r="C2829">
        <v>130</v>
      </c>
      <c r="D2829">
        <v>1976</v>
      </c>
      <c r="E2829">
        <v>0</v>
      </c>
      <c r="F2829">
        <v>1</v>
      </c>
      <c r="H2829">
        <v>5</v>
      </c>
      <c r="J2829">
        <v>1</v>
      </c>
      <c r="K2829" t="s">
        <v>240</v>
      </c>
      <c r="L2829">
        <v>0</v>
      </c>
      <c r="M2829">
        <v>1</v>
      </c>
      <c r="N2829">
        <v>79</v>
      </c>
      <c r="O2829">
        <v>79</v>
      </c>
      <c r="P2829">
        <v>130</v>
      </c>
      <c r="Q2829">
        <v>0</v>
      </c>
      <c r="R2829">
        <v>0</v>
      </c>
      <c r="S2829" t="s">
        <v>8813</v>
      </c>
      <c r="T2829">
        <v>2556</v>
      </c>
      <c r="U2829" t="s">
        <v>317</v>
      </c>
      <c r="V2829" t="s">
        <v>317</v>
      </c>
      <c r="W2829" t="s">
        <v>2150</v>
      </c>
      <c r="X2829">
        <v>2625</v>
      </c>
      <c r="Y2829" t="s">
        <v>244</v>
      </c>
      <c r="AA2829">
        <v>187</v>
      </c>
      <c r="AB2829" t="s">
        <v>8814</v>
      </c>
      <c r="AC2829" t="s">
        <v>8813</v>
      </c>
      <c r="AD2829">
        <v>5</v>
      </c>
      <c r="AE2829">
        <v>711798.6</v>
      </c>
      <c r="AF2829">
        <v>6172354.8399999999</v>
      </c>
    </row>
    <row r="2830" spans="1:32" x14ac:dyDescent="0.25">
      <c r="A2830" s="40">
        <v>2828</v>
      </c>
      <c r="B2830" t="s">
        <v>8815</v>
      </c>
      <c r="C2830">
        <v>120</v>
      </c>
      <c r="D2830">
        <v>1973</v>
      </c>
      <c r="E2830">
        <v>1979</v>
      </c>
      <c r="F2830">
        <v>90</v>
      </c>
      <c r="H2830">
        <v>1</v>
      </c>
      <c r="J2830">
        <v>2</v>
      </c>
      <c r="K2830" t="s">
        <v>260</v>
      </c>
      <c r="M2830">
        <v>1</v>
      </c>
      <c r="N2830">
        <v>92</v>
      </c>
      <c r="O2830">
        <v>92</v>
      </c>
      <c r="P2830">
        <v>92</v>
      </c>
      <c r="Q2830">
        <v>0</v>
      </c>
      <c r="R2830">
        <v>0</v>
      </c>
      <c r="S2830" t="s">
        <v>8816</v>
      </c>
      <c r="T2830">
        <v>8841</v>
      </c>
      <c r="U2830" t="s">
        <v>7779</v>
      </c>
      <c r="V2830" t="s">
        <v>7779</v>
      </c>
      <c r="W2830" t="s">
        <v>732</v>
      </c>
      <c r="X2830">
        <v>2665</v>
      </c>
      <c r="Y2830" t="s">
        <v>257</v>
      </c>
      <c r="AA2830">
        <v>187</v>
      </c>
      <c r="AB2830" t="s">
        <v>8817</v>
      </c>
      <c r="AC2830" t="s">
        <v>8816</v>
      </c>
      <c r="AD2830">
        <v>5</v>
      </c>
      <c r="AE2830">
        <v>713632.47</v>
      </c>
      <c r="AF2830">
        <v>6168648.1799999997</v>
      </c>
    </row>
    <row r="2831" spans="1:32" x14ac:dyDescent="0.25">
      <c r="A2831" s="40">
        <v>2829</v>
      </c>
      <c r="B2831" t="s">
        <v>8818</v>
      </c>
      <c r="C2831">
        <v>130</v>
      </c>
      <c r="D2831">
        <v>1967</v>
      </c>
      <c r="E2831">
        <v>1988</v>
      </c>
      <c r="F2831">
        <v>10</v>
      </c>
      <c r="H2831">
        <v>6</v>
      </c>
      <c r="J2831">
        <v>1</v>
      </c>
      <c r="K2831" t="s">
        <v>240</v>
      </c>
      <c r="M2831">
        <v>1</v>
      </c>
      <c r="N2831">
        <v>122</v>
      </c>
      <c r="O2831">
        <v>122</v>
      </c>
      <c r="P2831">
        <v>107</v>
      </c>
      <c r="Q2831">
        <v>0</v>
      </c>
      <c r="R2831">
        <v>0</v>
      </c>
      <c r="S2831" t="s">
        <v>8819</v>
      </c>
      <c r="T2831">
        <v>2449</v>
      </c>
      <c r="U2831" t="s">
        <v>312</v>
      </c>
      <c r="V2831" t="s">
        <v>312</v>
      </c>
      <c r="W2831" t="s">
        <v>2347</v>
      </c>
      <c r="X2831">
        <v>2625</v>
      </c>
      <c r="Y2831" t="s">
        <v>244</v>
      </c>
      <c r="AA2831">
        <v>187</v>
      </c>
      <c r="AB2831" t="s">
        <v>8820</v>
      </c>
      <c r="AC2831" t="s">
        <v>8819</v>
      </c>
      <c r="AD2831">
        <v>5</v>
      </c>
      <c r="AE2831">
        <v>711361.81</v>
      </c>
      <c r="AF2831">
        <v>6171755.6299999999</v>
      </c>
    </row>
    <row r="2832" spans="1:32" x14ac:dyDescent="0.25">
      <c r="A2832" s="40">
        <v>2830</v>
      </c>
      <c r="B2832" t="s">
        <v>8821</v>
      </c>
      <c r="C2832">
        <v>120</v>
      </c>
      <c r="D2832">
        <v>1973</v>
      </c>
      <c r="E2832">
        <v>1989</v>
      </c>
      <c r="F2832">
        <v>90</v>
      </c>
      <c r="H2832">
        <v>1</v>
      </c>
      <c r="J2832">
        <v>2</v>
      </c>
      <c r="K2832" t="s">
        <v>260</v>
      </c>
      <c r="L2832">
        <v>2</v>
      </c>
      <c r="M2832">
        <v>1</v>
      </c>
      <c r="N2832">
        <v>127</v>
      </c>
      <c r="O2832">
        <v>127</v>
      </c>
      <c r="P2832">
        <v>109</v>
      </c>
      <c r="Q2832">
        <v>0</v>
      </c>
      <c r="R2832">
        <v>0</v>
      </c>
      <c r="S2832" t="s">
        <v>8822</v>
      </c>
      <c r="T2832">
        <v>6710</v>
      </c>
      <c r="U2832" t="s">
        <v>327</v>
      </c>
      <c r="V2832" t="s">
        <v>327</v>
      </c>
      <c r="W2832" t="s">
        <v>1604</v>
      </c>
      <c r="X2832">
        <v>2625</v>
      </c>
      <c r="Y2832" t="s">
        <v>244</v>
      </c>
      <c r="AA2832">
        <v>187</v>
      </c>
      <c r="AB2832" t="s">
        <v>8823</v>
      </c>
      <c r="AC2832" t="s">
        <v>8822</v>
      </c>
      <c r="AD2832">
        <v>5</v>
      </c>
      <c r="AE2832">
        <v>710938.87</v>
      </c>
      <c r="AF2832">
        <v>6171599.6200000001</v>
      </c>
    </row>
    <row r="2833" spans="1:32" x14ac:dyDescent="0.25">
      <c r="A2833" s="40">
        <v>2831</v>
      </c>
      <c r="B2833" t="s">
        <v>8824</v>
      </c>
      <c r="C2833">
        <v>130</v>
      </c>
      <c r="D2833">
        <v>1979</v>
      </c>
      <c r="E2833">
        <v>0</v>
      </c>
      <c r="F2833">
        <v>4</v>
      </c>
      <c r="H2833">
        <v>1</v>
      </c>
      <c r="J2833">
        <v>1</v>
      </c>
      <c r="K2833" t="s">
        <v>240</v>
      </c>
      <c r="M2833">
        <v>1</v>
      </c>
      <c r="N2833">
        <v>61</v>
      </c>
      <c r="O2833">
        <v>61</v>
      </c>
      <c r="P2833">
        <v>109</v>
      </c>
      <c r="Q2833">
        <v>0</v>
      </c>
      <c r="R2833">
        <v>0</v>
      </c>
      <c r="S2833" t="s">
        <v>8825</v>
      </c>
      <c r="T2833">
        <v>7575</v>
      </c>
      <c r="U2833" t="s">
        <v>7863</v>
      </c>
      <c r="V2833" t="s">
        <v>7863</v>
      </c>
      <c r="W2833" t="s">
        <v>268</v>
      </c>
      <c r="X2833">
        <v>2665</v>
      </c>
      <c r="Y2833" t="s">
        <v>257</v>
      </c>
      <c r="AA2833">
        <v>187</v>
      </c>
      <c r="AB2833" t="s">
        <v>8826</v>
      </c>
      <c r="AC2833" t="s">
        <v>8825</v>
      </c>
      <c r="AD2833">
        <v>5</v>
      </c>
      <c r="AE2833">
        <v>713668.04</v>
      </c>
      <c r="AF2833">
        <v>6169721.9400000004</v>
      </c>
    </row>
    <row r="2834" spans="1:32" x14ac:dyDescent="0.25">
      <c r="A2834" s="40">
        <v>2832</v>
      </c>
      <c r="B2834" t="s">
        <v>8827</v>
      </c>
      <c r="C2834">
        <v>120</v>
      </c>
      <c r="D2834">
        <v>1972</v>
      </c>
      <c r="E2834">
        <v>0</v>
      </c>
      <c r="F2834">
        <v>4</v>
      </c>
      <c r="H2834">
        <v>1</v>
      </c>
      <c r="J2834">
        <v>2</v>
      </c>
      <c r="K2834" t="s">
        <v>247</v>
      </c>
      <c r="M2834">
        <v>1</v>
      </c>
      <c r="N2834">
        <v>153</v>
      </c>
      <c r="O2834">
        <v>153</v>
      </c>
      <c r="P2834">
        <v>153</v>
      </c>
      <c r="Q2834">
        <v>0</v>
      </c>
      <c r="R2834">
        <v>0</v>
      </c>
      <c r="S2834" t="s">
        <v>8828</v>
      </c>
      <c r="T2834">
        <v>7882</v>
      </c>
      <c r="U2834" t="s">
        <v>372</v>
      </c>
      <c r="V2834" t="s">
        <v>372</v>
      </c>
      <c r="W2834" t="s">
        <v>2375</v>
      </c>
      <c r="X2834">
        <v>2625</v>
      </c>
      <c r="Y2834" t="s">
        <v>244</v>
      </c>
      <c r="AA2834">
        <v>187</v>
      </c>
      <c r="AB2834" t="s">
        <v>8829</v>
      </c>
      <c r="AC2834" t="s">
        <v>8828</v>
      </c>
      <c r="AD2834">
        <v>5</v>
      </c>
      <c r="AE2834">
        <v>711886.31</v>
      </c>
      <c r="AF2834">
        <v>6171986.7400000002</v>
      </c>
    </row>
    <row r="2835" spans="1:32" x14ac:dyDescent="0.25">
      <c r="A2835" s="40">
        <v>2833</v>
      </c>
      <c r="B2835" t="s">
        <v>8830</v>
      </c>
      <c r="C2835">
        <v>130</v>
      </c>
      <c r="D2835">
        <v>1978</v>
      </c>
      <c r="E2835">
        <v>0</v>
      </c>
      <c r="F2835">
        <v>4</v>
      </c>
      <c r="H2835">
        <v>1</v>
      </c>
      <c r="J2835">
        <v>1</v>
      </c>
      <c r="K2835" t="s">
        <v>240</v>
      </c>
      <c r="M2835">
        <v>1</v>
      </c>
      <c r="N2835">
        <v>61</v>
      </c>
      <c r="O2835">
        <v>61</v>
      </c>
      <c r="P2835">
        <v>109</v>
      </c>
      <c r="Q2835">
        <v>0</v>
      </c>
      <c r="R2835">
        <v>0</v>
      </c>
      <c r="S2835" t="s">
        <v>8831</v>
      </c>
      <c r="T2835">
        <v>9800</v>
      </c>
      <c r="U2835" t="s">
        <v>8171</v>
      </c>
      <c r="V2835" t="s">
        <v>8171</v>
      </c>
      <c r="W2835" t="s">
        <v>811</v>
      </c>
      <c r="X2835">
        <v>2665</v>
      </c>
      <c r="Y2835" t="s">
        <v>257</v>
      </c>
      <c r="AA2835">
        <v>187</v>
      </c>
      <c r="AB2835" t="s">
        <v>8832</v>
      </c>
      <c r="AC2835" t="s">
        <v>8831</v>
      </c>
      <c r="AD2835">
        <v>5</v>
      </c>
      <c r="AE2835">
        <v>713635.93</v>
      </c>
      <c r="AF2835">
        <v>6169826.8399999999</v>
      </c>
    </row>
    <row r="2836" spans="1:32" x14ac:dyDescent="0.25">
      <c r="A2836" s="40">
        <v>2834</v>
      </c>
      <c r="B2836" t="s">
        <v>8833</v>
      </c>
      <c r="C2836">
        <v>120</v>
      </c>
      <c r="D2836">
        <v>1972</v>
      </c>
      <c r="E2836">
        <v>0</v>
      </c>
      <c r="F2836">
        <v>10</v>
      </c>
      <c r="H2836">
        <v>1</v>
      </c>
      <c r="J2836">
        <v>2</v>
      </c>
      <c r="K2836" t="s">
        <v>260</v>
      </c>
      <c r="M2836">
        <v>1</v>
      </c>
      <c r="N2836">
        <v>151</v>
      </c>
      <c r="O2836">
        <v>151</v>
      </c>
      <c r="P2836">
        <v>119</v>
      </c>
      <c r="Q2836">
        <v>0</v>
      </c>
      <c r="R2836">
        <v>0</v>
      </c>
      <c r="S2836" t="s">
        <v>8834</v>
      </c>
      <c r="T2836">
        <v>6710</v>
      </c>
      <c r="U2836" t="s">
        <v>327</v>
      </c>
      <c r="V2836" t="s">
        <v>327</v>
      </c>
      <c r="W2836" t="s">
        <v>927</v>
      </c>
      <c r="X2836">
        <v>2625</v>
      </c>
      <c r="Y2836" t="s">
        <v>244</v>
      </c>
      <c r="AA2836">
        <v>187</v>
      </c>
      <c r="AB2836" t="s">
        <v>8835</v>
      </c>
      <c r="AC2836" t="s">
        <v>8834</v>
      </c>
      <c r="AD2836">
        <v>5</v>
      </c>
      <c r="AE2836">
        <v>711117.01</v>
      </c>
      <c r="AF2836">
        <v>6171637.7300000004</v>
      </c>
    </row>
    <row r="2837" spans="1:32" x14ac:dyDescent="0.25">
      <c r="A2837" s="40">
        <v>2835</v>
      </c>
      <c r="B2837" t="s">
        <v>8836</v>
      </c>
      <c r="C2837">
        <v>120</v>
      </c>
      <c r="D2837">
        <v>1977</v>
      </c>
      <c r="E2837">
        <v>0</v>
      </c>
      <c r="F2837">
        <v>4</v>
      </c>
      <c r="H2837">
        <v>1</v>
      </c>
      <c r="J2837">
        <v>2</v>
      </c>
      <c r="K2837" t="s">
        <v>247</v>
      </c>
      <c r="L2837">
        <v>2</v>
      </c>
      <c r="M2837">
        <v>1</v>
      </c>
      <c r="N2837">
        <v>140</v>
      </c>
      <c r="O2837">
        <v>140</v>
      </c>
      <c r="P2837">
        <v>140</v>
      </c>
      <c r="Q2837">
        <v>0</v>
      </c>
      <c r="R2837">
        <v>0</v>
      </c>
      <c r="S2837" t="s">
        <v>8837</v>
      </c>
      <c r="T2837">
        <v>8841</v>
      </c>
      <c r="U2837" t="s">
        <v>7779</v>
      </c>
      <c r="V2837" t="s">
        <v>7779</v>
      </c>
      <c r="W2837" t="s">
        <v>337</v>
      </c>
      <c r="X2837">
        <v>2665</v>
      </c>
      <c r="Y2837" t="s">
        <v>257</v>
      </c>
      <c r="AA2837">
        <v>187</v>
      </c>
      <c r="AB2837" t="s">
        <v>8838</v>
      </c>
      <c r="AC2837" t="s">
        <v>8837</v>
      </c>
      <c r="AD2837">
        <v>5</v>
      </c>
      <c r="AE2837">
        <v>713634.47</v>
      </c>
      <c r="AF2837">
        <v>6168666.5700000003</v>
      </c>
    </row>
    <row r="2838" spans="1:32" x14ac:dyDescent="0.25">
      <c r="A2838" s="40">
        <v>2836</v>
      </c>
      <c r="B2838" t="s">
        <v>8839</v>
      </c>
      <c r="C2838">
        <v>130</v>
      </c>
      <c r="D2838">
        <v>1979</v>
      </c>
      <c r="E2838">
        <v>0</v>
      </c>
      <c r="F2838">
        <v>4</v>
      </c>
      <c r="H2838">
        <v>1</v>
      </c>
      <c r="J2838">
        <v>1</v>
      </c>
      <c r="K2838" t="s">
        <v>240</v>
      </c>
      <c r="M2838">
        <v>1</v>
      </c>
      <c r="N2838">
        <v>61</v>
      </c>
      <c r="O2838">
        <v>61</v>
      </c>
      <c r="P2838">
        <v>109</v>
      </c>
      <c r="Q2838">
        <v>0</v>
      </c>
      <c r="R2838">
        <v>0</v>
      </c>
      <c r="S2838" t="s">
        <v>8840</v>
      </c>
      <c r="T2838">
        <v>7575</v>
      </c>
      <c r="U2838" t="s">
        <v>7863</v>
      </c>
      <c r="V2838" t="s">
        <v>7863</v>
      </c>
      <c r="W2838" t="s">
        <v>341</v>
      </c>
      <c r="X2838">
        <v>2665</v>
      </c>
      <c r="Y2838" t="s">
        <v>257</v>
      </c>
      <c r="AA2838">
        <v>187</v>
      </c>
      <c r="AB2838" t="s">
        <v>8841</v>
      </c>
      <c r="AC2838" t="s">
        <v>8840</v>
      </c>
      <c r="AD2838">
        <v>5</v>
      </c>
      <c r="AE2838">
        <v>713636.56</v>
      </c>
      <c r="AF2838">
        <v>6169702.5300000003</v>
      </c>
    </row>
    <row r="2839" spans="1:32" x14ac:dyDescent="0.25">
      <c r="A2839" s="40">
        <v>2837</v>
      </c>
      <c r="B2839" t="s">
        <v>8842</v>
      </c>
      <c r="C2839">
        <v>120</v>
      </c>
      <c r="D2839">
        <v>1970</v>
      </c>
      <c r="E2839">
        <v>0</v>
      </c>
      <c r="F2839">
        <v>3</v>
      </c>
      <c r="H2839">
        <v>1</v>
      </c>
      <c r="J2839">
        <v>5</v>
      </c>
      <c r="K2839" t="s">
        <v>253</v>
      </c>
      <c r="L2839">
        <v>2</v>
      </c>
      <c r="M2839">
        <v>1</v>
      </c>
      <c r="N2839">
        <v>162</v>
      </c>
      <c r="O2839">
        <v>162</v>
      </c>
      <c r="P2839">
        <v>162</v>
      </c>
      <c r="Q2839">
        <v>0</v>
      </c>
      <c r="R2839">
        <v>0</v>
      </c>
      <c r="S2839" t="s">
        <v>8843</v>
      </c>
      <c r="T2839">
        <v>7882</v>
      </c>
      <c r="U2839" t="s">
        <v>372</v>
      </c>
      <c r="V2839" t="s">
        <v>372</v>
      </c>
      <c r="W2839" t="s">
        <v>377</v>
      </c>
      <c r="X2839">
        <v>2625</v>
      </c>
      <c r="Y2839" t="s">
        <v>244</v>
      </c>
      <c r="AA2839">
        <v>187</v>
      </c>
      <c r="AB2839" t="s">
        <v>8844</v>
      </c>
      <c r="AC2839" t="s">
        <v>8843</v>
      </c>
      <c r="AD2839">
        <v>5</v>
      </c>
      <c r="AE2839">
        <v>711776.04</v>
      </c>
      <c r="AF2839">
        <v>6172039.6699999999</v>
      </c>
    </row>
    <row r="2840" spans="1:32" x14ac:dyDescent="0.25">
      <c r="A2840" s="40">
        <v>2838</v>
      </c>
      <c r="B2840" t="s">
        <v>8845</v>
      </c>
      <c r="C2840">
        <v>120</v>
      </c>
      <c r="D2840">
        <v>1957</v>
      </c>
      <c r="E2840">
        <v>1979</v>
      </c>
      <c r="F2840">
        <v>3</v>
      </c>
      <c r="H2840">
        <v>1</v>
      </c>
      <c r="J2840">
        <v>5</v>
      </c>
      <c r="K2840" t="s">
        <v>253</v>
      </c>
      <c r="L2840">
        <v>2</v>
      </c>
      <c r="M2840">
        <v>1</v>
      </c>
      <c r="N2840">
        <v>118</v>
      </c>
      <c r="O2840">
        <v>118</v>
      </c>
      <c r="P2840">
        <v>177</v>
      </c>
      <c r="Q2840">
        <v>0</v>
      </c>
      <c r="R2840">
        <v>0</v>
      </c>
      <c r="S2840" t="s">
        <v>8846</v>
      </c>
      <c r="T2840">
        <v>1750</v>
      </c>
      <c r="U2840" t="s">
        <v>6098</v>
      </c>
      <c r="V2840" t="s">
        <v>6098</v>
      </c>
      <c r="W2840" t="s">
        <v>8847</v>
      </c>
      <c r="X2840">
        <v>2665</v>
      </c>
      <c r="Y2840" t="s">
        <v>257</v>
      </c>
      <c r="AA2840">
        <v>187</v>
      </c>
      <c r="AB2840" t="s">
        <v>8848</v>
      </c>
      <c r="AC2840" t="s">
        <v>8846</v>
      </c>
      <c r="AD2840">
        <v>5</v>
      </c>
      <c r="AE2840">
        <v>713554.73</v>
      </c>
      <c r="AF2840">
        <v>6168855.5700000003</v>
      </c>
    </row>
    <row r="2841" spans="1:32" x14ac:dyDescent="0.25">
      <c r="A2841" s="40">
        <v>2839</v>
      </c>
      <c r="B2841" t="s">
        <v>8849</v>
      </c>
      <c r="C2841">
        <v>130</v>
      </c>
      <c r="D2841">
        <v>1965</v>
      </c>
      <c r="E2841">
        <v>0</v>
      </c>
      <c r="F2841">
        <v>3</v>
      </c>
      <c r="H2841">
        <v>1</v>
      </c>
      <c r="J2841">
        <v>2</v>
      </c>
      <c r="K2841" t="s">
        <v>247</v>
      </c>
      <c r="M2841">
        <v>1</v>
      </c>
      <c r="N2841">
        <v>52</v>
      </c>
      <c r="O2841">
        <v>52</v>
      </c>
      <c r="P2841">
        <v>91</v>
      </c>
      <c r="Q2841">
        <v>0</v>
      </c>
      <c r="R2841">
        <v>0</v>
      </c>
      <c r="S2841" t="s">
        <v>8850</v>
      </c>
      <c r="T2841">
        <v>4047</v>
      </c>
      <c r="U2841" t="s">
        <v>7712</v>
      </c>
      <c r="V2841" t="s">
        <v>7712</v>
      </c>
      <c r="W2841" t="s">
        <v>441</v>
      </c>
      <c r="X2841">
        <v>2665</v>
      </c>
      <c r="Y2841" t="s">
        <v>257</v>
      </c>
      <c r="AA2841">
        <v>187</v>
      </c>
      <c r="AB2841" t="s">
        <v>8851</v>
      </c>
      <c r="AC2841" t="s">
        <v>8850</v>
      </c>
      <c r="AD2841">
        <v>5</v>
      </c>
      <c r="AE2841">
        <v>713802.45</v>
      </c>
      <c r="AF2841">
        <v>6169192.6200000001</v>
      </c>
    </row>
    <row r="2842" spans="1:32" x14ac:dyDescent="0.25">
      <c r="A2842" s="40">
        <v>2840</v>
      </c>
      <c r="B2842" t="s">
        <v>8852</v>
      </c>
      <c r="C2842">
        <v>120</v>
      </c>
      <c r="D2842">
        <v>2000</v>
      </c>
      <c r="E2842">
        <v>0</v>
      </c>
      <c r="F2842">
        <v>4</v>
      </c>
      <c r="H2842">
        <v>1</v>
      </c>
      <c r="J2842">
        <v>1</v>
      </c>
      <c r="K2842" t="s">
        <v>240</v>
      </c>
      <c r="M2842">
        <v>1</v>
      </c>
      <c r="N2842">
        <v>166</v>
      </c>
      <c r="O2842">
        <v>166</v>
      </c>
      <c r="P2842">
        <v>166</v>
      </c>
      <c r="Q2842">
        <v>0</v>
      </c>
      <c r="R2842">
        <v>0</v>
      </c>
      <c r="S2842" t="s">
        <v>8853</v>
      </c>
      <c r="T2842">
        <v>5600</v>
      </c>
      <c r="U2842" t="s">
        <v>6764</v>
      </c>
      <c r="V2842" t="s">
        <v>6764</v>
      </c>
      <c r="W2842" t="s">
        <v>268</v>
      </c>
      <c r="X2842">
        <v>2625</v>
      </c>
      <c r="Y2842" t="s">
        <v>244</v>
      </c>
      <c r="AA2842">
        <v>187</v>
      </c>
      <c r="AB2842" t="s">
        <v>8854</v>
      </c>
      <c r="AC2842" t="s">
        <v>8853</v>
      </c>
      <c r="AD2842">
        <v>5</v>
      </c>
      <c r="AE2842">
        <v>712146.11</v>
      </c>
      <c r="AF2842">
        <v>6172086.2199999997</v>
      </c>
    </row>
    <row r="2843" spans="1:32" x14ac:dyDescent="0.25">
      <c r="A2843" s="40">
        <v>2841</v>
      </c>
      <c r="B2843" t="s">
        <v>8855</v>
      </c>
      <c r="C2843">
        <v>120</v>
      </c>
      <c r="D2843">
        <v>1969</v>
      </c>
      <c r="E2843">
        <v>1976</v>
      </c>
      <c r="F2843">
        <v>4</v>
      </c>
      <c r="H2843">
        <v>1</v>
      </c>
      <c r="J2843">
        <v>2</v>
      </c>
      <c r="K2843" t="s">
        <v>260</v>
      </c>
      <c r="L2843">
        <v>2</v>
      </c>
      <c r="M2843">
        <v>1</v>
      </c>
      <c r="N2843">
        <v>184</v>
      </c>
      <c r="O2843">
        <v>184</v>
      </c>
      <c r="P2843">
        <v>184</v>
      </c>
      <c r="Q2843">
        <v>0</v>
      </c>
      <c r="R2843">
        <v>0</v>
      </c>
      <c r="S2843" t="s">
        <v>8856</v>
      </c>
      <c r="T2843">
        <v>6178</v>
      </c>
      <c r="U2843" t="s">
        <v>2647</v>
      </c>
      <c r="V2843" t="s">
        <v>2647</v>
      </c>
      <c r="W2843" t="s">
        <v>1073</v>
      </c>
      <c r="X2843">
        <v>2625</v>
      </c>
      <c r="Y2843" t="s">
        <v>244</v>
      </c>
      <c r="AA2843">
        <v>187</v>
      </c>
      <c r="AB2843" t="s">
        <v>8857</v>
      </c>
      <c r="AC2843" t="s">
        <v>8856</v>
      </c>
      <c r="AD2843">
        <v>5</v>
      </c>
      <c r="AE2843">
        <v>711504.36</v>
      </c>
      <c r="AF2843">
        <v>6172150.8099999996</v>
      </c>
    </row>
    <row r="2844" spans="1:32" x14ac:dyDescent="0.25">
      <c r="A2844" s="40">
        <v>2842</v>
      </c>
      <c r="B2844" t="s">
        <v>8858</v>
      </c>
      <c r="C2844">
        <v>130</v>
      </c>
      <c r="D2844">
        <v>1975</v>
      </c>
      <c r="E2844">
        <v>0</v>
      </c>
      <c r="F2844">
        <v>1</v>
      </c>
      <c r="H2844">
        <v>5</v>
      </c>
      <c r="J2844">
        <v>1</v>
      </c>
      <c r="K2844" t="s">
        <v>240</v>
      </c>
      <c r="L2844">
        <v>2</v>
      </c>
      <c r="M2844">
        <v>1</v>
      </c>
      <c r="N2844">
        <v>113</v>
      </c>
      <c r="O2844">
        <v>113</v>
      </c>
      <c r="P2844">
        <v>113</v>
      </c>
      <c r="Q2844">
        <v>0</v>
      </c>
      <c r="R2844">
        <v>0</v>
      </c>
      <c r="S2844" t="s">
        <v>8859</v>
      </c>
      <c r="T2844">
        <v>2556</v>
      </c>
      <c r="U2844" t="s">
        <v>317</v>
      </c>
      <c r="V2844" t="s">
        <v>317</v>
      </c>
      <c r="W2844" t="s">
        <v>3825</v>
      </c>
      <c r="X2844">
        <v>2625</v>
      </c>
      <c r="Y2844" t="s">
        <v>244</v>
      </c>
      <c r="AA2844">
        <v>187</v>
      </c>
      <c r="AB2844" t="s">
        <v>8860</v>
      </c>
      <c r="AC2844" t="s">
        <v>8859</v>
      </c>
      <c r="AD2844">
        <v>5</v>
      </c>
      <c r="AE2844">
        <v>711761.4</v>
      </c>
      <c r="AF2844">
        <v>6172339.9100000001</v>
      </c>
    </row>
    <row r="2845" spans="1:32" x14ac:dyDescent="0.25">
      <c r="A2845" s="40">
        <v>2843</v>
      </c>
      <c r="B2845" t="s">
        <v>8861</v>
      </c>
      <c r="C2845">
        <v>130</v>
      </c>
      <c r="D2845">
        <v>1964</v>
      </c>
      <c r="E2845">
        <v>0</v>
      </c>
      <c r="F2845">
        <v>4</v>
      </c>
      <c r="H2845">
        <v>1</v>
      </c>
      <c r="J2845">
        <v>2</v>
      </c>
      <c r="K2845" t="s">
        <v>260</v>
      </c>
      <c r="M2845">
        <v>1</v>
      </c>
      <c r="N2845">
        <v>78</v>
      </c>
      <c r="O2845">
        <v>78</v>
      </c>
      <c r="P2845">
        <v>137</v>
      </c>
      <c r="Q2845">
        <v>0</v>
      </c>
      <c r="R2845">
        <v>0</v>
      </c>
      <c r="S2845" t="s">
        <v>8862</v>
      </c>
      <c r="T2845">
        <v>3195</v>
      </c>
      <c r="U2845" t="s">
        <v>7757</v>
      </c>
      <c r="V2845" t="s">
        <v>7757</v>
      </c>
      <c r="W2845" t="s">
        <v>573</v>
      </c>
      <c r="X2845">
        <v>2665</v>
      </c>
      <c r="Y2845" t="s">
        <v>257</v>
      </c>
      <c r="AA2845">
        <v>187</v>
      </c>
      <c r="AB2845" t="s">
        <v>8863</v>
      </c>
      <c r="AC2845" t="s">
        <v>8862</v>
      </c>
      <c r="AD2845">
        <v>5</v>
      </c>
      <c r="AE2845">
        <v>713775.29</v>
      </c>
      <c r="AF2845">
        <v>6169129.3600000003</v>
      </c>
    </row>
    <row r="2846" spans="1:32" x14ac:dyDescent="0.25">
      <c r="A2846" s="40">
        <v>2844</v>
      </c>
      <c r="B2846" t="s">
        <v>8864</v>
      </c>
      <c r="C2846">
        <v>120</v>
      </c>
      <c r="D2846">
        <v>1953</v>
      </c>
      <c r="E2846">
        <v>1991</v>
      </c>
      <c r="F2846">
        <v>5</v>
      </c>
      <c r="H2846">
        <v>1</v>
      </c>
      <c r="J2846">
        <v>2</v>
      </c>
      <c r="K2846" t="s">
        <v>247</v>
      </c>
      <c r="L2846">
        <v>2</v>
      </c>
      <c r="M2846">
        <v>1</v>
      </c>
      <c r="N2846">
        <v>123</v>
      </c>
      <c r="O2846">
        <v>123</v>
      </c>
      <c r="P2846">
        <v>123</v>
      </c>
      <c r="Q2846">
        <v>0</v>
      </c>
      <c r="R2846">
        <v>0</v>
      </c>
      <c r="S2846" t="s">
        <v>8865</v>
      </c>
      <c r="T2846">
        <v>639</v>
      </c>
      <c r="U2846" t="s">
        <v>6935</v>
      </c>
      <c r="V2846" t="s">
        <v>6935</v>
      </c>
      <c r="W2846" t="s">
        <v>260</v>
      </c>
      <c r="X2846">
        <v>2665</v>
      </c>
      <c r="Y2846" t="s">
        <v>257</v>
      </c>
      <c r="AA2846">
        <v>187</v>
      </c>
      <c r="AB2846" t="s">
        <v>8866</v>
      </c>
      <c r="AC2846" t="s">
        <v>8865</v>
      </c>
      <c r="AD2846">
        <v>5</v>
      </c>
      <c r="AE2846">
        <v>712892.61</v>
      </c>
      <c r="AF2846">
        <v>6169169.8899999997</v>
      </c>
    </row>
    <row r="2847" spans="1:32" x14ac:dyDescent="0.25">
      <c r="A2847" s="40">
        <v>2845</v>
      </c>
      <c r="B2847" t="s">
        <v>8867</v>
      </c>
      <c r="C2847">
        <v>120</v>
      </c>
      <c r="D2847">
        <v>1994</v>
      </c>
      <c r="E2847">
        <v>0</v>
      </c>
      <c r="F2847">
        <v>4</v>
      </c>
      <c r="H2847">
        <v>1</v>
      </c>
      <c r="J2847">
        <v>2</v>
      </c>
      <c r="K2847" t="s">
        <v>260</v>
      </c>
      <c r="M2847">
        <v>1</v>
      </c>
      <c r="N2847">
        <v>146</v>
      </c>
      <c r="O2847">
        <v>146</v>
      </c>
      <c r="P2847">
        <v>146</v>
      </c>
      <c r="Q2847">
        <v>0</v>
      </c>
      <c r="R2847">
        <v>0</v>
      </c>
      <c r="S2847" t="s">
        <v>8868</v>
      </c>
      <c r="T2847">
        <v>3941</v>
      </c>
      <c r="U2847" t="s">
        <v>6445</v>
      </c>
      <c r="V2847" t="s">
        <v>6445</v>
      </c>
      <c r="W2847" t="s">
        <v>272</v>
      </c>
      <c r="X2847">
        <v>2665</v>
      </c>
      <c r="Y2847" t="s">
        <v>257</v>
      </c>
      <c r="AA2847">
        <v>187</v>
      </c>
      <c r="AB2847" t="s">
        <v>8869</v>
      </c>
      <c r="AC2847" t="s">
        <v>8868</v>
      </c>
      <c r="AD2847">
        <v>5</v>
      </c>
      <c r="AE2847">
        <v>713039.99</v>
      </c>
      <c r="AF2847">
        <v>6169100.3600000003</v>
      </c>
    </row>
    <row r="2848" spans="1:32" x14ac:dyDescent="0.25">
      <c r="A2848" s="40">
        <v>2846</v>
      </c>
      <c r="B2848" t="s">
        <v>8870</v>
      </c>
      <c r="C2848">
        <v>120</v>
      </c>
      <c r="D2848">
        <v>2000</v>
      </c>
      <c r="E2848">
        <v>0</v>
      </c>
      <c r="F2848">
        <v>4</v>
      </c>
      <c r="H2848">
        <v>1</v>
      </c>
      <c r="J2848">
        <v>1</v>
      </c>
      <c r="K2848" t="s">
        <v>240</v>
      </c>
      <c r="M2848">
        <v>1</v>
      </c>
      <c r="N2848">
        <v>130</v>
      </c>
      <c r="O2848">
        <v>130</v>
      </c>
      <c r="P2848">
        <v>130</v>
      </c>
      <c r="Q2848">
        <v>0</v>
      </c>
      <c r="R2848">
        <v>0</v>
      </c>
      <c r="S2848" t="s">
        <v>8871</v>
      </c>
      <c r="T2848">
        <v>5600</v>
      </c>
      <c r="U2848" t="s">
        <v>6764</v>
      </c>
      <c r="V2848" t="s">
        <v>6764</v>
      </c>
      <c r="W2848" t="s">
        <v>569</v>
      </c>
      <c r="X2848">
        <v>2625</v>
      </c>
      <c r="Y2848" t="s">
        <v>244</v>
      </c>
      <c r="AA2848">
        <v>187</v>
      </c>
      <c r="AB2848" t="s">
        <v>8872</v>
      </c>
      <c r="AC2848" t="s">
        <v>8871</v>
      </c>
      <c r="AD2848">
        <v>5</v>
      </c>
      <c r="AE2848">
        <v>712043.06</v>
      </c>
      <c r="AF2848">
        <v>6172323.8300000001</v>
      </c>
    </row>
    <row r="2849" spans="1:32" x14ac:dyDescent="0.25">
      <c r="A2849" s="40">
        <v>2847</v>
      </c>
      <c r="B2849" t="s">
        <v>8873</v>
      </c>
      <c r="C2849">
        <v>120</v>
      </c>
      <c r="D2849">
        <v>1970</v>
      </c>
      <c r="E2849">
        <v>0</v>
      </c>
      <c r="F2849">
        <v>4</v>
      </c>
      <c r="H2849">
        <v>1</v>
      </c>
      <c r="J2849">
        <v>2</v>
      </c>
      <c r="K2849" t="s">
        <v>260</v>
      </c>
      <c r="L2849">
        <v>2</v>
      </c>
      <c r="M2849">
        <v>1</v>
      </c>
      <c r="N2849">
        <v>181</v>
      </c>
      <c r="O2849">
        <v>181</v>
      </c>
      <c r="P2849">
        <v>181</v>
      </c>
      <c r="Q2849">
        <v>0</v>
      </c>
      <c r="R2849">
        <v>0</v>
      </c>
      <c r="S2849" t="s">
        <v>8874</v>
      </c>
      <c r="T2849">
        <v>6178</v>
      </c>
      <c r="U2849" t="s">
        <v>2647</v>
      </c>
      <c r="V2849" t="s">
        <v>2647</v>
      </c>
      <c r="W2849" t="s">
        <v>1761</v>
      </c>
      <c r="X2849">
        <v>2625</v>
      </c>
      <c r="Y2849" t="s">
        <v>244</v>
      </c>
      <c r="AA2849">
        <v>187</v>
      </c>
      <c r="AB2849" t="s">
        <v>8875</v>
      </c>
      <c r="AC2849" t="s">
        <v>8874</v>
      </c>
      <c r="AD2849">
        <v>5</v>
      </c>
      <c r="AE2849">
        <v>711736.31999999995</v>
      </c>
      <c r="AF2849">
        <v>6171886.6200000001</v>
      </c>
    </row>
    <row r="2850" spans="1:32" x14ac:dyDescent="0.25">
      <c r="A2850" s="40">
        <v>2848</v>
      </c>
      <c r="B2850" t="s">
        <v>8876</v>
      </c>
      <c r="C2850">
        <v>120</v>
      </c>
      <c r="D2850">
        <v>1979</v>
      </c>
      <c r="E2850">
        <v>0</v>
      </c>
      <c r="F2850">
        <v>5</v>
      </c>
      <c r="H2850">
        <v>1</v>
      </c>
      <c r="J2850">
        <v>2</v>
      </c>
      <c r="K2850" t="s">
        <v>260</v>
      </c>
      <c r="M2850">
        <v>1</v>
      </c>
      <c r="N2850">
        <v>182</v>
      </c>
      <c r="O2850">
        <v>182</v>
      </c>
      <c r="P2850">
        <v>182</v>
      </c>
      <c r="Q2850">
        <v>0</v>
      </c>
      <c r="R2850">
        <v>0</v>
      </c>
      <c r="S2850" t="s">
        <v>8877</v>
      </c>
      <c r="T2850">
        <v>7562</v>
      </c>
      <c r="U2850" t="s">
        <v>6710</v>
      </c>
      <c r="V2850" t="s">
        <v>6710</v>
      </c>
      <c r="W2850" t="s">
        <v>480</v>
      </c>
      <c r="X2850">
        <v>2665</v>
      </c>
      <c r="Y2850" t="s">
        <v>257</v>
      </c>
      <c r="AA2850">
        <v>187</v>
      </c>
      <c r="AB2850" t="s">
        <v>8878</v>
      </c>
      <c r="AC2850" t="s">
        <v>8877</v>
      </c>
      <c r="AD2850">
        <v>5</v>
      </c>
      <c r="AE2850">
        <v>713461.55</v>
      </c>
      <c r="AF2850">
        <v>6168686.2000000002</v>
      </c>
    </row>
    <row r="2851" spans="1:32" x14ac:dyDescent="0.25">
      <c r="A2851" s="40">
        <v>2849</v>
      </c>
      <c r="B2851" t="s">
        <v>8879</v>
      </c>
      <c r="C2851">
        <v>120</v>
      </c>
      <c r="D2851">
        <v>1970</v>
      </c>
      <c r="E2851">
        <v>0</v>
      </c>
      <c r="F2851">
        <v>4</v>
      </c>
      <c r="H2851">
        <v>1</v>
      </c>
      <c r="J2851">
        <v>2</v>
      </c>
      <c r="K2851" t="s">
        <v>260</v>
      </c>
      <c r="L2851">
        <v>2</v>
      </c>
      <c r="M2851">
        <v>1</v>
      </c>
      <c r="N2851">
        <v>143</v>
      </c>
      <c r="O2851">
        <v>143</v>
      </c>
      <c r="P2851">
        <v>143</v>
      </c>
      <c r="Q2851">
        <v>0</v>
      </c>
      <c r="R2851">
        <v>0</v>
      </c>
      <c r="S2851" t="s">
        <v>8880</v>
      </c>
      <c r="T2851">
        <v>7882</v>
      </c>
      <c r="U2851" t="s">
        <v>372</v>
      </c>
      <c r="V2851" t="s">
        <v>372</v>
      </c>
      <c r="W2851" t="s">
        <v>1971</v>
      </c>
      <c r="X2851">
        <v>2625</v>
      </c>
      <c r="Y2851" t="s">
        <v>244</v>
      </c>
      <c r="AA2851">
        <v>187</v>
      </c>
      <c r="AB2851" t="s">
        <v>8881</v>
      </c>
      <c r="AC2851" t="s">
        <v>8880</v>
      </c>
      <c r="AD2851">
        <v>5</v>
      </c>
      <c r="AE2851">
        <v>711858.46</v>
      </c>
      <c r="AF2851">
        <v>6171905.0300000003</v>
      </c>
    </row>
    <row r="2852" spans="1:32" x14ac:dyDescent="0.25">
      <c r="A2852" s="40">
        <v>2850</v>
      </c>
      <c r="B2852" t="s">
        <v>8882</v>
      </c>
      <c r="C2852">
        <v>120</v>
      </c>
      <c r="D2852">
        <v>1972</v>
      </c>
      <c r="E2852">
        <v>0</v>
      </c>
      <c r="F2852">
        <v>3</v>
      </c>
      <c r="H2852">
        <v>1</v>
      </c>
      <c r="J2852">
        <v>2</v>
      </c>
      <c r="K2852" t="s">
        <v>260</v>
      </c>
      <c r="L2852">
        <v>2</v>
      </c>
      <c r="M2852">
        <v>1</v>
      </c>
      <c r="N2852">
        <v>136</v>
      </c>
      <c r="O2852">
        <v>136</v>
      </c>
      <c r="P2852">
        <v>136</v>
      </c>
      <c r="Q2852">
        <v>0</v>
      </c>
      <c r="R2852">
        <v>0</v>
      </c>
      <c r="S2852" t="s">
        <v>8883</v>
      </c>
      <c r="T2852">
        <v>1750</v>
      </c>
      <c r="U2852" t="s">
        <v>6098</v>
      </c>
      <c r="V2852" t="s">
        <v>6098</v>
      </c>
      <c r="W2852" t="s">
        <v>1581</v>
      </c>
      <c r="X2852">
        <v>2665</v>
      </c>
      <c r="Y2852" t="s">
        <v>257</v>
      </c>
      <c r="AA2852">
        <v>187</v>
      </c>
      <c r="AB2852" t="s">
        <v>8884</v>
      </c>
      <c r="AC2852" t="s">
        <v>8883</v>
      </c>
      <c r="AD2852">
        <v>5</v>
      </c>
      <c r="AE2852">
        <v>713403.87</v>
      </c>
      <c r="AF2852">
        <v>6168847.3399999999</v>
      </c>
    </row>
    <row r="2853" spans="1:32" x14ac:dyDescent="0.25">
      <c r="A2853" s="40">
        <v>2851</v>
      </c>
      <c r="B2853" t="s">
        <v>8885</v>
      </c>
      <c r="C2853">
        <v>120</v>
      </c>
      <c r="D2853">
        <v>1979</v>
      </c>
      <c r="E2853">
        <v>0</v>
      </c>
      <c r="F2853">
        <v>4</v>
      </c>
      <c r="H2853">
        <v>1</v>
      </c>
      <c r="J2853">
        <v>7</v>
      </c>
      <c r="K2853" t="s">
        <v>253</v>
      </c>
      <c r="L2853">
        <v>2</v>
      </c>
      <c r="M2853">
        <v>1</v>
      </c>
      <c r="N2853">
        <v>122</v>
      </c>
      <c r="O2853">
        <v>122</v>
      </c>
      <c r="P2853">
        <v>122</v>
      </c>
      <c r="Q2853">
        <v>0</v>
      </c>
      <c r="R2853">
        <v>0</v>
      </c>
      <c r="S2853" t="s">
        <v>8886</v>
      </c>
      <c r="T2853">
        <v>8841</v>
      </c>
      <c r="U2853" t="s">
        <v>7779</v>
      </c>
      <c r="V2853" t="s">
        <v>7779</v>
      </c>
      <c r="W2853" t="s">
        <v>281</v>
      </c>
      <c r="X2853">
        <v>2665</v>
      </c>
      <c r="Y2853" t="s">
        <v>257</v>
      </c>
      <c r="AA2853">
        <v>187</v>
      </c>
      <c r="AB2853" t="s">
        <v>8887</v>
      </c>
      <c r="AC2853" t="s">
        <v>8886</v>
      </c>
      <c r="AD2853">
        <v>5</v>
      </c>
      <c r="AE2853">
        <v>713669.66</v>
      </c>
      <c r="AF2853">
        <v>6168641.7300000004</v>
      </c>
    </row>
    <row r="2854" spans="1:32" x14ac:dyDescent="0.25">
      <c r="A2854" s="40">
        <v>2852</v>
      </c>
      <c r="B2854" t="s">
        <v>8888</v>
      </c>
      <c r="C2854">
        <v>130</v>
      </c>
      <c r="D2854">
        <v>1975</v>
      </c>
      <c r="E2854">
        <v>0</v>
      </c>
      <c r="F2854">
        <v>3</v>
      </c>
      <c r="H2854">
        <v>1</v>
      </c>
      <c r="J2854">
        <v>7</v>
      </c>
      <c r="K2854" t="s">
        <v>253</v>
      </c>
      <c r="M2854">
        <v>1</v>
      </c>
      <c r="N2854">
        <v>92</v>
      </c>
      <c r="O2854">
        <v>92</v>
      </c>
      <c r="P2854">
        <v>159</v>
      </c>
      <c r="Q2854">
        <v>0</v>
      </c>
      <c r="R2854">
        <v>0</v>
      </c>
      <c r="S2854" t="s">
        <v>8889</v>
      </c>
      <c r="T2854">
        <v>639</v>
      </c>
      <c r="U2854" t="s">
        <v>6935</v>
      </c>
      <c r="V2854" t="s">
        <v>6935</v>
      </c>
      <c r="W2854" t="s">
        <v>573</v>
      </c>
      <c r="X2854">
        <v>2665</v>
      </c>
      <c r="Y2854" t="s">
        <v>257</v>
      </c>
      <c r="AA2854">
        <v>187</v>
      </c>
      <c r="AB2854" t="s">
        <v>8890</v>
      </c>
      <c r="AC2854" t="s">
        <v>8889</v>
      </c>
      <c r="AD2854">
        <v>5</v>
      </c>
      <c r="AE2854">
        <v>712860.73</v>
      </c>
      <c r="AF2854">
        <v>6169093.0700000003</v>
      </c>
    </row>
    <row r="2855" spans="1:32" x14ac:dyDescent="0.25">
      <c r="A2855" s="40">
        <v>2853</v>
      </c>
      <c r="B2855" t="s">
        <v>8891</v>
      </c>
      <c r="C2855">
        <v>130</v>
      </c>
      <c r="D2855">
        <v>2002</v>
      </c>
      <c r="E2855">
        <v>0</v>
      </c>
      <c r="F2855">
        <v>4</v>
      </c>
      <c r="H2855">
        <v>1</v>
      </c>
      <c r="J2855">
        <v>2</v>
      </c>
      <c r="K2855" t="s">
        <v>260</v>
      </c>
      <c r="L2855">
        <v>90</v>
      </c>
      <c r="M2855">
        <v>1</v>
      </c>
      <c r="N2855">
        <v>46</v>
      </c>
      <c r="O2855">
        <v>46</v>
      </c>
      <c r="P2855">
        <v>92</v>
      </c>
      <c r="Q2855">
        <v>0</v>
      </c>
      <c r="R2855">
        <v>0</v>
      </c>
      <c r="S2855" t="s">
        <v>8892</v>
      </c>
      <c r="T2855">
        <v>1171</v>
      </c>
      <c r="U2855" t="s">
        <v>6203</v>
      </c>
      <c r="V2855" t="s">
        <v>6203</v>
      </c>
      <c r="W2855" t="s">
        <v>1728</v>
      </c>
      <c r="X2855">
        <v>2665</v>
      </c>
      <c r="Y2855" t="s">
        <v>257</v>
      </c>
      <c r="AA2855">
        <v>187</v>
      </c>
      <c r="AB2855" t="s">
        <v>8893</v>
      </c>
      <c r="AC2855" t="s">
        <v>8892</v>
      </c>
      <c r="AD2855">
        <v>5</v>
      </c>
      <c r="AE2855">
        <v>712571.36</v>
      </c>
      <c r="AF2855">
        <v>6169754.0999999996</v>
      </c>
    </row>
    <row r="2856" spans="1:32" x14ac:dyDescent="0.25">
      <c r="A2856" s="40">
        <v>2854</v>
      </c>
      <c r="B2856" t="s">
        <v>8894</v>
      </c>
      <c r="C2856">
        <v>130</v>
      </c>
      <c r="D2856">
        <v>1976</v>
      </c>
      <c r="E2856">
        <v>0</v>
      </c>
      <c r="F2856">
        <v>1</v>
      </c>
      <c r="H2856">
        <v>5</v>
      </c>
      <c r="J2856">
        <v>7</v>
      </c>
      <c r="K2856" t="s">
        <v>253</v>
      </c>
      <c r="L2856">
        <v>2</v>
      </c>
      <c r="M2856">
        <v>1</v>
      </c>
      <c r="N2856">
        <v>129</v>
      </c>
      <c r="O2856">
        <v>129</v>
      </c>
      <c r="P2856">
        <v>129</v>
      </c>
      <c r="Q2856">
        <v>0</v>
      </c>
      <c r="R2856">
        <v>0</v>
      </c>
      <c r="S2856" t="s">
        <v>8895</v>
      </c>
      <c r="T2856">
        <v>2556</v>
      </c>
      <c r="U2856" t="s">
        <v>317</v>
      </c>
      <c r="V2856" t="s">
        <v>317</v>
      </c>
      <c r="W2856" t="s">
        <v>1134</v>
      </c>
      <c r="X2856">
        <v>2625</v>
      </c>
      <c r="Y2856" t="s">
        <v>244</v>
      </c>
      <c r="AA2856">
        <v>187</v>
      </c>
      <c r="AB2856" t="s">
        <v>8896</v>
      </c>
      <c r="AC2856" t="s">
        <v>8895</v>
      </c>
      <c r="AD2856">
        <v>5</v>
      </c>
      <c r="AE2856">
        <v>711780.24</v>
      </c>
      <c r="AF2856">
        <v>6172412.2199999997</v>
      </c>
    </row>
    <row r="2857" spans="1:32" x14ac:dyDescent="0.25">
      <c r="A2857" s="40">
        <v>2855</v>
      </c>
      <c r="B2857" t="s">
        <v>8897</v>
      </c>
      <c r="C2857">
        <v>120</v>
      </c>
      <c r="D2857">
        <v>1980</v>
      </c>
      <c r="E2857">
        <v>1984</v>
      </c>
      <c r="F2857">
        <v>4</v>
      </c>
      <c r="H2857">
        <v>1</v>
      </c>
      <c r="J2857">
        <v>7</v>
      </c>
      <c r="K2857" t="s">
        <v>253</v>
      </c>
      <c r="L2857">
        <v>2</v>
      </c>
      <c r="M2857">
        <v>1</v>
      </c>
      <c r="N2857">
        <v>91</v>
      </c>
      <c r="O2857">
        <v>91</v>
      </c>
      <c r="P2857">
        <v>163</v>
      </c>
      <c r="Q2857">
        <v>0</v>
      </c>
      <c r="R2857">
        <v>0</v>
      </c>
      <c r="S2857" t="s">
        <v>8898</v>
      </c>
      <c r="T2857">
        <v>5112</v>
      </c>
      <c r="U2857" t="s">
        <v>7747</v>
      </c>
      <c r="V2857" t="s">
        <v>7747</v>
      </c>
      <c r="W2857" t="s">
        <v>441</v>
      </c>
      <c r="X2857">
        <v>2665</v>
      </c>
      <c r="Y2857" t="s">
        <v>257</v>
      </c>
      <c r="AA2857">
        <v>187</v>
      </c>
      <c r="AB2857" t="s">
        <v>8899</v>
      </c>
      <c r="AC2857" t="s">
        <v>8898</v>
      </c>
      <c r="AD2857">
        <v>5</v>
      </c>
      <c r="AE2857">
        <v>714034.92</v>
      </c>
      <c r="AF2857">
        <v>6168745.9400000004</v>
      </c>
    </row>
    <row r="2858" spans="1:32" x14ac:dyDescent="0.25">
      <c r="A2858" s="40">
        <v>2856</v>
      </c>
      <c r="B2858" t="s">
        <v>8900</v>
      </c>
      <c r="C2858">
        <v>130</v>
      </c>
      <c r="D2858">
        <v>1967</v>
      </c>
      <c r="E2858">
        <v>1986</v>
      </c>
      <c r="F2858">
        <v>3</v>
      </c>
      <c r="H2858">
        <v>6</v>
      </c>
      <c r="J2858">
        <v>1</v>
      </c>
      <c r="K2858" t="s">
        <v>240</v>
      </c>
      <c r="M2858">
        <v>1</v>
      </c>
      <c r="N2858">
        <v>107</v>
      </c>
      <c r="O2858">
        <v>107</v>
      </c>
      <c r="P2858">
        <v>107</v>
      </c>
      <c r="Q2858">
        <v>0</v>
      </c>
      <c r="R2858">
        <v>0</v>
      </c>
      <c r="S2858" t="s">
        <v>8901</v>
      </c>
      <c r="T2858">
        <v>2449</v>
      </c>
      <c r="U2858" t="s">
        <v>312</v>
      </c>
      <c r="V2858" t="s">
        <v>312</v>
      </c>
      <c r="W2858" t="s">
        <v>783</v>
      </c>
      <c r="X2858">
        <v>2625</v>
      </c>
      <c r="Y2858" t="s">
        <v>244</v>
      </c>
      <c r="AA2858">
        <v>187</v>
      </c>
      <c r="AB2858" t="s">
        <v>8902</v>
      </c>
      <c r="AC2858" t="s">
        <v>8901</v>
      </c>
      <c r="AD2858">
        <v>5</v>
      </c>
      <c r="AE2858">
        <v>711431.54</v>
      </c>
      <c r="AF2858">
        <v>6171779.3499999996</v>
      </c>
    </row>
    <row r="2859" spans="1:32" x14ac:dyDescent="0.25">
      <c r="A2859" s="40">
        <v>2857</v>
      </c>
      <c r="B2859" t="s">
        <v>8903</v>
      </c>
      <c r="C2859">
        <v>120</v>
      </c>
      <c r="D2859">
        <v>1972</v>
      </c>
      <c r="E2859">
        <v>0</v>
      </c>
      <c r="F2859">
        <v>10</v>
      </c>
      <c r="H2859">
        <v>1</v>
      </c>
      <c r="J2859">
        <v>2</v>
      </c>
      <c r="K2859" t="s">
        <v>260</v>
      </c>
      <c r="L2859">
        <v>2</v>
      </c>
      <c r="M2859">
        <v>1</v>
      </c>
      <c r="N2859">
        <v>119</v>
      </c>
      <c r="O2859">
        <v>119</v>
      </c>
      <c r="P2859">
        <v>119</v>
      </c>
      <c r="Q2859">
        <v>0</v>
      </c>
      <c r="R2859">
        <v>0</v>
      </c>
      <c r="S2859" t="s">
        <v>8904</v>
      </c>
      <c r="T2859">
        <v>6710</v>
      </c>
      <c r="U2859" t="s">
        <v>327</v>
      </c>
      <c r="V2859" t="s">
        <v>327</v>
      </c>
      <c r="W2859" t="s">
        <v>2760</v>
      </c>
      <c r="X2859">
        <v>2625</v>
      </c>
      <c r="Y2859" t="s">
        <v>244</v>
      </c>
      <c r="AA2859">
        <v>187</v>
      </c>
      <c r="AB2859" t="s">
        <v>8905</v>
      </c>
      <c r="AC2859" t="s">
        <v>8904</v>
      </c>
      <c r="AD2859">
        <v>5</v>
      </c>
      <c r="AE2859">
        <v>711104.52</v>
      </c>
      <c r="AF2859">
        <v>6171665.3799999999</v>
      </c>
    </row>
    <row r="2860" spans="1:32" x14ac:dyDescent="0.25">
      <c r="A2860" s="40">
        <v>2858</v>
      </c>
      <c r="B2860" t="s">
        <v>8906</v>
      </c>
      <c r="C2860">
        <v>120</v>
      </c>
      <c r="D2860">
        <v>1920</v>
      </c>
      <c r="E2860">
        <v>1978</v>
      </c>
      <c r="F2860">
        <v>5</v>
      </c>
      <c r="H2860">
        <v>1</v>
      </c>
      <c r="J2860">
        <v>2</v>
      </c>
      <c r="K2860" t="s">
        <v>260</v>
      </c>
      <c r="L2860">
        <v>2</v>
      </c>
      <c r="M2860">
        <v>1</v>
      </c>
      <c r="N2860">
        <v>191</v>
      </c>
      <c r="O2860">
        <v>191</v>
      </c>
      <c r="P2860">
        <v>286</v>
      </c>
      <c r="Q2860">
        <v>0</v>
      </c>
      <c r="R2860">
        <v>0</v>
      </c>
      <c r="S2860" t="s">
        <v>8907</v>
      </c>
      <c r="T2860">
        <v>1750</v>
      </c>
      <c r="U2860" t="s">
        <v>6098</v>
      </c>
      <c r="V2860" t="s">
        <v>6098</v>
      </c>
      <c r="W2860" t="s">
        <v>8908</v>
      </c>
      <c r="X2860">
        <v>2665</v>
      </c>
      <c r="Y2860" t="s">
        <v>257</v>
      </c>
      <c r="AA2860">
        <v>187</v>
      </c>
      <c r="AB2860" t="s">
        <v>8909</v>
      </c>
      <c r="AC2860" t="s">
        <v>8907</v>
      </c>
      <c r="AD2860">
        <v>5</v>
      </c>
      <c r="AE2860">
        <v>713580.76</v>
      </c>
      <c r="AF2860">
        <v>6168846.4900000002</v>
      </c>
    </row>
    <row r="2861" spans="1:32" x14ac:dyDescent="0.25">
      <c r="A2861" s="40">
        <v>2859</v>
      </c>
      <c r="B2861" t="s">
        <v>8910</v>
      </c>
      <c r="C2861">
        <v>120</v>
      </c>
      <c r="D2861">
        <v>2001</v>
      </c>
      <c r="E2861">
        <v>2011</v>
      </c>
      <c r="F2861">
        <v>5</v>
      </c>
      <c r="H2861">
        <v>1</v>
      </c>
      <c r="J2861">
        <v>1</v>
      </c>
      <c r="K2861" t="s">
        <v>240</v>
      </c>
      <c r="M2861">
        <v>1</v>
      </c>
      <c r="N2861">
        <v>218</v>
      </c>
      <c r="O2861">
        <v>218</v>
      </c>
      <c r="P2861">
        <v>167</v>
      </c>
      <c r="Q2861">
        <v>0</v>
      </c>
      <c r="R2861">
        <v>0</v>
      </c>
      <c r="S2861" t="s">
        <v>8911</v>
      </c>
      <c r="T2861">
        <v>5600</v>
      </c>
      <c r="U2861" t="s">
        <v>6764</v>
      </c>
      <c r="V2861" t="s">
        <v>6764</v>
      </c>
      <c r="W2861" t="s">
        <v>337</v>
      </c>
      <c r="X2861">
        <v>2625</v>
      </c>
      <c r="Y2861" t="s">
        <v>244</v>
      </c>
      <c r="AA2861">
        <v>187</v>
      </c>
      <c r="AB2861" t="s">
        <v>8912</v>
      </c>
      <c r="AC2861" t="s">
        <v>8911</v>
      </c>
      <c r="AD2861">
        <v>5</v>
      </c>
      <c r="AE2861">
        <v>712058.08</v>
      </c>
      <c r="AF2861">
        <v>6172354.6900000004</v>
      </c>
    </row>
    <row r="2862" spans="1:32" x14ac:dyDescent="0.25">
      <c r="A2862" s="40">
        <v>2860</v>
      </c>
      <c r="B2862" t="s">
        <v>8913</v>
      </c>
      <c r="C2862">
        <v>120</v>
      </c>
      <c r="D2862">
        <v>1978</v>
      </c>
      <c r="E2862">
        <v>0</v>
      </c>
      <c r="F2862">
        <v>3</v>
      </c>
      <c r="H2862">
        <v>1</v>
      </c>
      <c r="J2862">
        <v>2</v>
      </c>
      <c r="K2862" t="s">
        <v>260</v>
      </c>
      <c r="M2862">
        <v>1</v>
      </c>
      <c r="N2862">
        <v>154</v>
      </c>
      <c r="O2862">
        <v>154</v>
      </c>
      <c r="P2862">
        <v>154</v>
      </c>
      <c r="Q2862">
        <v>0</v>
      </c>
      <c r="R2862">
        <v>0</v>
      </c>
      <c r="S2862" t="s">
        <v>8914</v>
      </c>
      <c r="T2862">
        <v>7562</v>
      </c>
      <c r="U2862" t="s">
        <v>6710</v>
      </c>
      <c r="V2862" t="s">
        <v>6710</v>
      </c>
      <c r="W2862" t="s">
        <v>8915</v>
      </c>
      <c r="X2862">
        <v>2665</v>
      </c>
      <c r="Y2862" t="s">
        <v>257</v>
      </c>
      <c r="AA2862">
        <v>187</v>
      </c>
      <c r="AB2862" t="s">
        <v>8916</v>
      </c>
      <c r="AC2862" t="s">
        <v>8914</v>
      </c>
      <c r="AD2862">
        <v>5</v>
      </c>
      <c r="AE2862">
        <v>713473.22</v>
      </c>
      <c r="AF2862">
        <v>6168640.8600000003</v>
      </c>
    </row>
    <row r="2863" spans="1:32" x14ac:dyDescent="0.25">
      <c r="A2863" s="40">
        <v>2861</v>
      </c>
      <c r="B2863" t="s">
        <v>8917</v>
      </c>
      <c r="C2863">
        <v>120</v>
      </c>
      <c r="D2863">
        <v>1973</v>
      </c>
      <c r="E2863">
        <v>0</v>
      </c>
      <c r="F2863">
        <v>90</v>
      </c>
      <c r="H2863">
        <v>1</v>
      </c>
      <c r="J2863">
        <v>2</v>
      </c>
      <c r="K2863" t="s">
        <v>260</v>
      </c>
      <c r="M2863">
        <v>1</v>
      </c>
      <c r="N2863">
        <v>155</v>
      </c>
      <c r="O2863">
        <v>155</v>
      </c>
      <c r="P2863">
        <v>155</v>
      </c>
      <c r="Q2863">
        <v>0</v>
      </c>
      <c r="R2863">
        <v>0</v>
      </c>
      <c r="S2863" t="s">
        <v>8918</v>
      </c>
      <c r="T2863">
        <v>9693</v>
      </c>
      <c r="U2863" t="s">
        <v>7610</v>
      </c>
      <c r="V2863" t="s">
        <v>7610</v>
      </c>
      <c r="W2863" t="s">
        <v>253</v>
      </c>
      <c r="X2863">
        <v>2665</v>
      </c>
      <c r="Y2863" t="s">
        <v>257</v>
      </c>
      <c r="AA2863">
        <v>187</v>
      </c>
      <c r="AB2863" t="s">
        <v>8919</v>
      </c>
      <c r="AC2863" t="s">
        <v>8918</v>
      </c>
      <c r="AD2863">
        <v>5</v>
      </c>
      <c r="AE2863">
        <v>712828.05</v>
      </c>
      <c r="AF2863">
        <v>6169131.4900000002</v>
      </c>
    </row>
    <row r="2864" spans="1:32" x14ac:dyDescent="0.25">
      <c r="A2864" s="40">
        <v>2862</v>
      </c>
      <c r="B2864" t="s">
        <v>8920</v>
      </c>
      <c r="C2864">
        <v>130</v>
      </c>
      <c r="D2864">
        <v>1975</v>
      </c>
      <c r="E2864">
        <v>0</v>
      </c>
      <c r="F2864">
        <v>3</v>
      </c>
      <c r="H2864">
        <v>1</v>
      </c>
      <c r="J2864">
        <v>2</v>
      </c>
      <c r="K2864" t="s">
        <v>260</v>
      </c>
      <c r="M2864">
        <v>1</v>
      </c>
      <c r="N2864">
        <v>92</v>
      </c>
      <c r="O2864">
        <v>92</v>
      </c>
      <c r="P2864">
        <v>159</v>
      </c>
      <c r="Q2864">
        <v>0</v>
      </c>
      <c r="R2864">
        <v>0</v>
      </c>
      <c r="S2864" t="s">
        <v>8921</v>
      </c>
      <c r="T2864">
        <v>639</v>
      </c>
      <c r="U2864" t="s">
        <v>6935</v>
      </c>
      <c r="V2864" t="s">
        <v>6935</v>
      </c>
      <c r="W2864" t="s">
        <v>1270</v>
      </c>
      <c r="X2864">
        <v>2665</v>
      </c>
      <c r="Y2864" t="s">
        <v>257</v>
      </c>
      <c r="AA2864">
        <v>187</v>
      </c>
      <c r="AB2864" t="s">
        <v>8922</v>
      </c>
      <c r="AC2864" t="s">
        <v>8921</v>
      </c>
      <c r="AD2864">
        <v>5</v>
      </c>
      <c r="AE2864">
        <v>712854.82</v>
      </c>
      <c r="AF2864">
        <v>6169085.3200000003</v>
      </c>
    </row>
    <row r="2865" spans="1:32" x14ac:dyDescent="0.25">
      <c r="A2865" s="40">
        <v>2863</v>
      </c>
      <c r="B2865" t="s">
        <v>8923</v>
      </c>
      <c r="C2865">
        <v>130</v>
      </c>
      <c r="D2865">
        <v>1979</v>
      </c>
      <c r="E2865">
        <v>0</v>
      </c>
      <c r="F2865">
        <v>4</v>
      </c>
      <c r="H2865">
        <v>1</v>
      </c>
      <c r="J2865">
        <v>1</v>
      </c>
      <c r="K2865" t="s">
        <v>240</v>
      </c>
      <c r="M2865">
        <v>1</v>
      </c>
      <c r="N2865">
        <v>61</v>
      </c>
      <c r="O2865">
        <v>61</v>
      </c>
      <c r="P2865">
        <v>109</v>
      </c>
      <c r="Q2865">
        <v>0</v>
      </c>
      <c r="R2865">
        <v>0</v>
      </c>
      <c r="S2865" t="s">
        <v>8924</v>
      </c>
      <c r="T2865">
        <v>7575</v>
      </c>
      <c r="U2865" t="s">
        <v>7863</v>
      </c>
      <c r="V2865" t="s">
        <v>7863</v>
      </c>
      <c r="W2865" t="s">
        <v>441</v>
      </c>
      <c r="X2865">
        <v>2665</v>
      </c>
      <c r="Y2865" t="s">
        <v>257</v>
      </c>
      <c r="AA2865">
        <v>187</v>
      </c>
      <c r="AB2865" t="s">
        <v>8925</v>
      </c>
      <c r="AC2865" t="s">
        <v>8924</v>
      </c>
      <c r="AD2865">
        <v>5</v>
      </c>
      <c r="AE2865">
        <v>713696.63</v>
      </c>
      <c r="AF2865">
        <v>6169739.54</v>
      </c>
    </row>
    <row r="2866" spans="1:32" x14ac:dyDescent="0.25">
      <c r="A2866" s="40">
        <v>2864</v>
      </c>
      <c r="B2866" t="s">
        <v>8926</v>
      </c>
      <c r="C2866">
        <v>120</v>
      </c>
      <c r="D2866">
        <v>1969</v>
      </c>
      <c r="E2866">
        <v>0</v>
      </c>
      <c r="F2866">
        <v>3</v>
      </c>
      <c r="H2866">
        <v>1</v>
      </c>
      <c r="J2866">
        <v>2</v>
      </c>
      <c r="K2866" t="s">
        <v>260</v>
      </c>
      <c r="M2866">
        <v>1</v>
      </c>
      <c r="N2866">
        <v>163</v>
      </c>
      <c r="O2866">
        <v>163</v>
      </c>
      <c r="P2866">
        <v>147</v>
      </c>
      <c r="Q2866">
        <v>0</v>
      </c>
      <c r="R2866">
        <v>0</v>
      </c>
      <c r="S2866" t="s">
        <v>8927</v>
      </c>
      <c r="T2866">
        <v>7882</v>
      </c>
      <c r="U2866" t="s">
        <v>372</v>
      </c>
      <c r="V2866" t="s">
        <v>372</v>
      </c>
      <c r="W2866" t="s">
        <v>1677</v>
      </c>
      <c r="X2866">
        <v>2625</v>
      </c>
      <c r="Y2866" t="s">
        <v>244</v>
      </c>
      <c r="AA2866">
        <v>187</v>
      </c>
      <c r="AB2866" t="s">
        <v>8928</v>
      </c>
      <c r="AC2866" t="s">
        <v>8927</v>
      </c>
      <c r="AD2866">
        <v>5</v>
      </c>
      <c r="AE2866">
        <v>711802.05</v>
      </c>
      <c r="AF2866">
        <v>6171941.5</v>
      </c>
    </row>
    <row r="2867" spans="1:32" x14ac:dyDescent="0.25">
      <c r="A2867" s="40">
        <v>2865</v>
      </c>
      <c r="B2867" t="s">
        <v>8929</v>
      </c>
      <c r="C2867">
        <v>130</v>
      </c>
      <c r="D2867">
        <v>1978</v>
      </c>
      <c r="E2867">
        <v>0</v>
      </c>
      <c r="F2867">
        <v>4</v>
      </c>
      <c r="H2867">
        <v>1</v>
      </c>
      <c r="J2867">
        <v>1</v>
      </c>
      <c r="K2867" t="s">
        <v>240</v>
      </c>
      <c r="M2867">
        <v>1</v>
      </c>
      <c r="N2867">
        <v>61</v>
      </c>
      <c r="O2867">
        <v>61</v>
      </c>
      <c r="P2867">
        <v>109</v>
      </c>
      <c r="Q2867">
        <v>0</v>
      </c>
      <c r="R2867">
        <v>0</v>
      </c>
      <c r="S2867" t="s">
        <v>8930</v>
      </c>
      <c r="T2867">
        <v>9800</v>
      </c>
      <c r="U2867" t="s">
        <v>8171</v>
      </c>
      <c r="V2867" t="s">
        <v>8171</v>
      </c>
      <c r="W2867" t="s">
        <v>515</v>
      </c>
      <c r="X2867">
        <v>2665</v>
      </c>
      <c r="Y2867" t="s">
        <v>257</v>
      </c>
      <c r="AA2867">
        <v>187</v>
      </c>
      <c r="AB2867" t="s">
        <v>8931</v>
      </c>
      <c r="AC2867" t="s">
        <v>8930</v>
      </c>
      <c r="AD2867">
        <v>5</v>
      </c>
      <c r="AE2867">
        <v>713649.86</v>
      </c>
      <c r="AF2867">
        <v>6169794.1200000001</v>
      </c>
    </row>
    <row r="2868" spans="1:32" x14ac:dyDescent="0.25">
      <c r="A2868" s="40">
        <v>2866</v>
      </c>
      <c r="B2868" t="s">
        <v>8932</v>
      </c>
      <c r="C2868">
        <v>120</v>
      </c>
      <c r="D2868">
        <v>1972</v>
      </c>
      <c r="E2868">
        <v>0</v>
      </c>
      <c r="F2868">
        <v>3</v>
      </c>
      <c r="H2868">
        <v>1</v>
      </c>
      <c r="J2868">
        <v>2</v>
      </c>
      <c r="K2868" t="s">
        <v>260</v>
      </c>
      <c r="M2868">
        <v>1</v>
      </c>
      <c r="N2868">
        <v>148</v>
      </c>
      <c r="O2868">
        <v>148</v>
      </c>
      <c r="P2868">
        <v>148</v>
      </c>
      <c r="Q2868">
        <v>0</v>
      </c>
      <c r="R2868">
        <v>0</v>
      </c>
      <c r="S2868" t="s">
        <v>8933</v>
      </c>
      <c r="T2868">
        <v>639</v>
      </c>
      <c r="U2868" t="s">
        <v>6935</v>
      </c>
      <c r="V2868" t="s">
        <v>6935</v>
      </c>
      <c r="W2868" t="s">
        <v>385</v>
      </c>
      <c r="X2868">
        <v>2665</v>
      </c>
      <c r="Y2868" t="s">
        <v>257</v>
      </c>
      <c r="AA2868">
        <v>187</v>
      </c>
      <c r="AB2868" t="s">
        <v>8934</v>
      </c>
      <c r="AC2868" t="s">
        <v>8933</v>
      </c>
      <c r="AD2868">
        <v>5</v>
      </c>
      <c r="AE2868">
        <v>712723.56</v>
      </c>
      <c r="AF2868">
        <v>6169071.5300000003</v>
      </c>
    </row>
    <row r="2869" spans="1:32" x14ac:dyDescent="0.25">
      <c r="A2869" s="40">
        <v>2867</v>
      </c>
      <c r="B2869" t="s">
        <v>8935</v>
      </c>
      <c r="C2869">
        <v>130</v>
      </c>
      <c r="D2869">
        <v>1964</v>
      </c>
      <c r="E2869">
        <v>0</v>
      </c>
      <c r="F2869">
        <v>2</v>
      </c>
      <c r="H2869">
        <v>1</v>
      </c>
      <c r="J2869">
        <v>2</v>
      </c>
      <c r="K2869" t="s">
        <v>260</v>
      </c>
      <c r="M2869">
        <v>1</v>
      </c>
      <c r="N2869">
        <v>101</v>
      </c>
      <c r="O2869">
        <v>101</v>
      </c>
      <c r="P2869">
        <v>101</v>
      </c>
      <c r="Q2869">
        <v>0</v>
      </c>
      <c r="R2869">
        <v>0</v>
      </c>
      <c r="S2869" t="s">
        <v>8936</v>
      </c>
      <c r="T2869">
        <v>4047</v>
      </c>
      <c r="U2869" t="s">
        <v>7712</v>
      </c>
      <c r="V2869" t="s">
        <v>7712</v>
      </c>
      <c r="W2869" t="s">
        <v>272</v>
      </c>
      <c r="X2869">
        <v>2665</v>
      </c>
      <c r="Y2869" t="s">
        <v>257</v>
      </c>
      <c r="AA2869">
        <v>187</v>
      </c>
      <c r="AB2869" t="s">
        <v>8937</v>
      </c>
      <c r="AC2869" t="s">
        <v>8936</v>
      </c>
      <c r="AD2869">
        <v>5</v>
      </c>
      <c r="AE2869">
        <v>713853.72</v>
      </c>
      <c r="AF2869">
        <v>6169258.25</v>
      </c>
    </row>
    <row r="2870" spans="1:32" x14ac:dyDescent="0.25">
      <c r="A2870" s="40">
        <v>2868</v>
      </c>
      <c r="B2870" t="s">
        <v>8938</v>
      </c>
      <c r="C2870">
        <v>120</v>
      </c>
      <c r="D2870">
        <v>2000</v>
      </c>
      <c r="E2870">
        <v>0</v>
      </c>
      <c r="F2870">
        <v>4</v>
      </c>
      <c r="H2870">
        <v>1</v>
      </c>
      <c r="J2870">
        <v>1</v>
      </c>
      <c r="K2870" t="s">
        <v>240</v>
      </c>
      <c r="M2870">
        <v>1</v>
      </c>
      <c r="N2870">
        <v>139</v>
      </c>
      <c r="O2870">
        <v>139</v>
      </c>
      <c r="P2870">
        <v>139</v>
      </c>
      <c r="Q2870">
        <v>0</v>
      </c>
      <c r="R2870">
        <v>0</v>
      </c>
      <c r="S2870" t="s">
        <v>8939</v>
      </c>
      <c r="T2870">
        <v>5600</v>
      </c>
      <c r="U2870" t="s">
        <v>6764</v>
      </c>
      <c r="V2870" t="s">
        <v>6764</v>
      </c>
      <c r="W2870" t="s">
        <v>454</v>
      </c>
      <c r="X2870">
        <v>2625</v>
      </c>
      <c r="Y2870" t="s">
        <v>244</v>
      </c>
      <c r="AA2870">
        <v>187</v>
      </c>
      <c r="AB2870" t="s">
        <v>8940</v>
      </c>
      <c r="AC2870" t="s">
        <v>8939</v>
      </c>
      <c r="AD2870">
        <v>5</v>
      </c>
      <c r="AE2870">
        <v>712065.68</v>
      </c>
      <c r="AF2870">
        <v>6172335.5</v>
      </c>
    </row>
    <row r="2871" spans="1:32" x14ac:dyDescent="0.25">
      <c r="A2871" s="40">
        <v>2869</v>
      </c>
      <c r="B2871" t="s">
        <v>8941</v>
      </c>
      <c r="C2871">
        <v>120</v>
      </c>
      <c r="D2871">
        <v>1970</v>
      </c>
      <c r="E2871">
        <v>0</v>
      </c>
      <c r="F2871">
        <v>4</v>
      </c>
      <c r="H2871">
        <v>1</v>
      </c>
      <c r="J2871">
        <v>2</v>
      </c>
      <c r="K2871" t="s">
        <v>260</v>
      </c>
      <c r="M2871">
        <v>1</v>
      </c>
      <c r="N2871">
        <v>143</v>
      </c>
      <c r="O2871">
        <v>143</v>
      </c>
      <c r="P2871">
        <v>143</v>
      </c>
      <c r="Q2871">
        <v>0</v>
      </c>
      <c r="R2871">
        <v>0</v>
      </c>
      <c r="S2871" t="s">
        <v>8942</v>
      </c>
      <c r="T2871">
        <v>6178</v>
      </c>
      <c r="U2871" t="s">
        <v>2647</v>
      </c>
      <c r="V2871" t="s">
        <v>2647</v>
      </c>
      <c r="W2871" t="s">
        <v>1514</v>
      </c>
      <c r="X2871">
        <v>2625</v>
      </c>
      <c r="Y2871" t="s">
        <v>244</v>
      </c>
      <c r="AA2871">
        <v>187</v>
      </c>
      <c r="AB2871" t="s">
        <v>8943</v>
      </c>
      <c r="AC2871" t="s">
        <v>8942</v>
      </c>
      <c r="AD2871">
        <v>5</v>
      </c>
      <c r="AE2871">
        <v>711712.99</v>
      </c>
      <c r="AF2871">
        <v>6171883.1500000004</v>
      </c>
    </row>
    <row r="2872" spans="1:32" x14ac:dyDescent="0.25">
      <c r="A2872" s="40">
        <v>2870</v>
      </c>
      <c r="B2872" t="s">
        <v>8944</v>
      </c>
      <c r="C2872">
        <v>130</v>
      </c>
      <c r="D2872">
        <v>1976</v>
      </c>
      <c r="E2872">
        <v>0</v>
      </c>
      <c r="F2872">
        <v>1</v>
      </c>
      <c r="H2872">
        <v>5</v>
      </c>
      <c r="J2872">
        <v>7</v>
      </c>
      <c r="K2872" t="s">
        <v>253</v>
      </c>
      <c r="M2872">
        <v>1</v>
      </c>
      <c r="N2872">
        <v>126</v>
      </c>
      <c r="O2872">
        <v>126</v>
      </c>
      <c r="P2872">
        <v>126</v>
      </c>
      <c r="Q2872">
        <v>0</v>
      </c>
      <c r="R2872">
        <v>0</v>
      </c>
      <c r="S2872" t="s">
        <v>8945</v>
      </c>
      <c r="T2872">
        <v>2556</v>
      </c>
      <c r="U2872" t="s">
        <v>317</v>
      </c>
      <c r="V2872" t="s">
        <v>317</v>
      </c>
      <c r="W2872" t="s">
        <v>2531</v>
      </c>
      <c r="X2872">
        <v>2625</v>
      </c>
      <c r="Y2872" t="s">
        <v>244</v>
      </c>
      <c r="AA2872">
        <v>187</v>
      </c>
      <c r="AB2872" t="s">
        <v>8946</v>
      </c>
      <c r="AC2872" t="s">
        <v>8945</v>
      </c>
      <c r="AD2872">
        <v>5</v>
      </c>
      <c r="AE2872">
        <v>711776.11</v>
      </c>
      <c r="AF2872">
        <v>6172429.9500000002</v>
      </c>
    </row>
    <row r="2873" spans="1:32" x14ac:dyDescent="0.25">
      <c r="A2873" s="40">
        <v>2871</v>
      </c>
      <c r="B2873" t="s">
        <v>8947</v>
      </c>
      <c r="C2873">
        <v>120</v>
      </c>
      <c r="D2873">
        <v>1948</v>
      </c>
      <c r="E2873">
        <v>1974</v>
      </c>
      <c r="F2873">
        <v>10</v>
      </c>
      <c r="H2873">
        <v>2</v>
      </c>
      <c r="J2873">
        <v>2</v>
      </c>
      <c r="K2873" t="s">
        <v>260</v>
      </c>
      <c r="L2873">
        <v>5</v>
      </c>
      <c r="M2873">
        <v>1</v>
      </c>
      <c r="N2873">
        <v>185</v>
      </c>
      <c r="O2873">
        <v>185</v>
      </c>
      <c r="P2873">
        <v>158</v>
      </c>
      <c r="Q2873">
        <v>0</v>
      </c>
      <c r="R2873">
        <v>0</v>
      </c>
      <c r="S2873" t="s">
        <v>8948</v>
      </c>
      <c r="T2873">
        <v>3195</v>
      </c>
      <c r="U2873" t="s">
        <v>7757</v>
      </c>
      <c r="V2873" t="s">
        <v>7757</v>
      </c>
      <c r="W2873" t="s">
        <v>569</v>
      </c>
      <c r="X2873">
        <v>2665</v>
      </c>
      <c r="Y2873" t="s">
        <v>257</v>
      </c>
      <c r="AA2873">
        <v>187</v>
      </c>
      <c r="AB2873" t="s">
        <v>8949</v>
      </c>
      <c r="AC2873" t="s">
        <v>8948</v>
      </c>
      <c r="AD2873">
        <v>5</v>
      </c>
      <c r="AE2873">
        <v>713874.33</v>
      </c>
      <c r="AF2873">
        <v>6169033.5800000001</v>
      </c>
    </row>
    <row r="2874" spans="1:32" x14ac:dyDescent="0.25">
      <c r="A2874" s="40">
        <v>2872</v>
      </c>
      <c r="B2874" t="s">
        <v>8950</v>
      </c>
      <c r="C2874">
        <v>120</v>
      </c>
      <c r="D2874">
        <v>2000</v>
      </c>
      <c r="E2874">
        <v>0</v>
      </c>
      <c r="F2874">
        <v>4</v>
      </c>
      <c r="H2874">
        <v>1</v>
      </c>
      <c r="J2874">
        <v>1</v>
      </c>
      <c r="K2874" t="s">
        <v>240</v>
      </c>
      <c r="M2874">
        <v>1</v>
      </c>
      <c r="N2874">
        <v>130</v>
      </c>
      <c r="O2874">
        <v>130</v>
      </c>
      <c r="P2874">
        <v>130</v>
      </c>
      <c r="Q2874">
        <v>0</v>
      </c>
      <c r="R2874">
        <v>0</v>
      </c>
      <c r="S2874" t="s">
        <v>8951</v>
      </c>
      <c r="T2874">
        <v>5600</v>
      </c>
      <c r="U2874" t="s">
        <v>6764</v>
      </c>
      <c r="V2874" t="s">
        <v>6764</v>
      </c>
      <c r="W2874" t="s">
        <v>732</v>
      </c>
      <c r="X2874">
        <v>2625</v>
      </c>
      <c r="Y2874" t="s">
        <v>244</v>
      </c>
      <c r="AA2874">
        <v>187</v>
      </c>
      <c r="AB2874" t="s">
        <v>8952</v>
      </c>
      <c r="AC2874" t="s">
        <v>8951</v>
      </c>
      <c r="AD2874">
        <v>5</v>
      </c>
      <c r="AE2874">
        <v>712036.01</v>
      </c>
      <c r="AF2874">
        <v>6172352.6900000004</v>
      </c>
    </row>
    <row r="2875" spans="1:32" x14ac:dyDescent="0.25">
      <c r="A2875" s="40">
        <v>2873</v>
      </c>
      <c r="B2875" t="s">
        <v>8953</v>
      </c>
      <c r="C2875">
        <v>120</v>
      </c>
      <c r="D2875">
        <v>1969</v>
      </c>
      <c r="E2875">
        <v>1985</v>
      </c>
      <c r="F2875">
        <v>3</v>
      </c>
      <c r="H2875">
        <v>1</v>
      </c>
      <c r="J2875">
        <v>2</v>
      </c>
      <c r="K2875" t="s">
        <v>260</v>
      </c>
      <c r="M2875">
        <v>1</v>
      </c>
      <c r="N2875">
        <v>150</v>
      </c>
      <c r="O2875">
        <v>150</v>
      </c>
      <c r="P2875">
        <v>129</v>
      </c>
      <c r="Q2875">
        <v>0</v>
      </c>
      <c r="R2875">
        <v>0</v>
      </c>
      <c r="S2875" t="s">
        <v>8954</v>
      </c>
      <c r="T2875">
        <v>6178</v>
      </c>
      <c r="U2875" t="s">
        <v>2647</v>
      </c>
      <c r="V2875" t="s">
        <v>2647</v>
      </c>
      <c r="W2875" t="s">
        <v>7139</v>
      </c>
      <c r="X2875">
        <v>2625</v>
      </c>
      <c r="Y2875" t="s">
        <v>244</v>
      </c>
      <c r="AA2875">
        <v>187</v>
      </c>
      <c r="AB2875" t="s">
        <v>8955</v>
      </c>
      <c r="AC2875" t="s">
        <v>8954</v>
      </c>
      <c r="AD2875">
        <v>5</v>
      </c>
      <c r="AE2875">
        <v>711669.82</v>
      </c>
      <c r="AF2875">
        <v>6171869.9000000004</v>
      </c>
    </row>
    <row r="2876" spans="1:32" x14ac:dyDescent="0.25">
      <c r="A2876" s="40">
        <v>2874</v>
      </c>
      <c r="B2876" t="s">
        <v>8956</v>
      </c>
      <c r="C2876">
        <v>130</v>
      </c>
      <c r="D2876">
        <v>1965</v>
      </c>
      <c r="E2876">
        <v>0</v>
      </c>
      <c r="F2876">
        <v>3</v>
      </c>
      <c r="H2876">
        <v>1</v>
      </c>
      <c r="J2876">
        <v>7</v>
      </c>
      <c r="K2876" t="s">
        <v>253</v>
      </c>
      <c r="L2876">
        <v>2</v>
      </c>
      <c r="M2876">
        <v>1</v>
      </c>
      <c r="N2876">
        <v>52</v>
      </c>
      <c r="O2876">
        <v>52</v>
      </c>
      <c r="P2876">
        <v>91</v>
      </c>
      <c r="Q2876">
        <v>0</v>
      </c>
      <c r="R2876">
        <v>0</v>
      </c>
      <c r="S2876" t="s">
        <v>8957</v>
      </c>
      <c r="T2876">
        <v>4047</v>
      </c>
      <c r="U2876" t="s">
        <v>7712</v>
      </c>
      <c r="V2876" t="s">
        <v>7712</v>
      </c>
      <c r="W2876" t="s">
        <v>480</v>
      </c>
      <c r="X2876">
        <v>2665</v>
      </c>
      <c r="Y2876" t="s">
        <v>257</v>
      </c>
      <c r="AA2876">
        <v>187</v>
      </c>
      <c r="AB2876" t="s">
        <v>8958</v>
      </c>
      <c r="AC2876" t="s">
        <v>8957</v>
      </c>
      <c r="AD2876">
        <v>5</v>
      </c>
      <c r="AE2876">
        <v>713795.13</v>
      </c>
      <c r="AF2876">
        <v>6169204.8399999999</v>
      </c>
    </row>
    <row r="2877" spans="1:32" x14ac:dyDescent="0.25">
      <c r="A2877" s="40">
        <v>2875</v>
      </c>
      <c r="B2877" t="s">
        <v>8959</v>
      </c>
      <c r="C2877">
        <v>120</v>
      </c>
      <c r="D2877">
        <v>2000</v>
      </c>
      <c r="E2877">
        <v>0</v>
      </c>
      <c r="F2877">
        <v>4</v>
      </c>
      <c r="H2877">
        <v>1</v>
      </c>
      <c r="J2877">
        <v>1</v>
      </c>
      <c r="K2877" t="s">
        <v>240</v>
      </c>
      <c r="M2877">
        <v>1</v>
      </c>
      <c r="N2877">
        <v>130</v>
      </c>
      <c r="O2877">
        <v>130</v>
      </c>
      <c r="P2877">
        <v>130</v>
      </c>
      <c r="Q2877">
        <v>0</v>
      </c>
      <c r="R2877">
        <v>0</v>
      </c>
      <c r="S2877" t="s">
        <v>8960</v>
      </c>
      <c r="T2877">
        <v>5600</v>
      </c>
      <c r="U2877" t="s">
        <v>6764</v>
      </c>
      <c r="V2877" t="s">
        <v>6764</v>
      </c>
      <c r="W2877" t="s">
        <v>573</v>
      </c>
      <c r="X2877">
        <v>2625</v>
      </c>
      <c r="Y2877" t="s">
        <v>244</v>
      </c>
      <c r="AA2877">
        <v>187</v>
      </c>
      <c r="AB2877" t="s">
        <v>8961</v>
      </c>
      <c r="AC2877" t="s">
        <v>8960</v>
      </c>
      <c r="AD2877">
        <v>5</v>
      </c>
      <c r="AE2877">
        <v>712110.47</v>
      </c>
      <c r="AF2877">
        <v>6172044.2699999996</v>
      </c>
    </row>
    <row r="2878" spans="1:32" x14ac:dyDescent="0.25">
      <c r="A2878" s="40">
        <v>2876</v>
      </c>
      <c r="B2878" t="s">
        <v>8962</v>
      </c>
      <c r="C2878">
        <v>120</v>
      </c>
      <c r="D2878">
        <v>1969</v>
      </c>
      <c r="E2878">
        <v>0</v>
      </c>
      <c r="F2878">
        <v>4</v>
      </c>
      <c r="H2878">
        <v>1</v>
      </c>
      <c r="J2878">
        <v>2</v>
      </c>
      <c r="K2878" t="s">
        <v>260</v>
      </c>
      <c r="M2878">
        <v>1</v>
      </c>
      <c r="N2878">
        <v>173</v>
      </c>
      <c r="O2878">
        <v>173</v>
      </c>
      <c r="P2878">
        <v>173</v>
      </c>
      <c r="Q2878">
        <v>0</v>
      </c>
      <c r="R2878">
        <v>0</v>
      </c>
      <c r="S2878" t="s">
        <v>8963</v>
      </c>
      <c r="T2878">
        <v>6178</v>
      </c>
      <c r="U2878" t="s">
        <v>2647</v>
      </c>
      <c r="V2878" t="s">
        <v>2647</v>
      </c>
      <c r="W2878" t="s">
        <v>7272</v>
      </c>
      <c r="X2878">
        <v>2625</v>
      </c>
      <c r="Y2878" t="s">
        <v>244</v>
      </c>
      <c r="AA2878">
        <v>187</v>
      </c>
      <c r="AB2878" t="s">
        <v>8964</v>
      </c>
      <c r="AC2878" t="s">
        <v>8963</v>
      </c>
      <c r="AD2878">
        <v>5</v>
      </c>
      <c r="AE2878">
        <v>711580</v>
      </c>
      <c r="AF2878">
        <v>6172145.2800000003</v>
      </c>
    </row>
    <row r="2879" spans="1:32" x14ac:dyDescent="0.25">
      <c r="A2879" s="40">
        <v>2877</v>
      </c>
      <c r="B2879" t="s">
        <v>8965</v>
      </c>
      <c r="C2879">
        <v>120</v>
      </c>
      <c r="D2879">
        <v>1978</v>
      </c>
      <c r="E2879">
        <v>1990</v>
      </c>
      <c r="F2879">
        <v>3</v>
      </c>
      <c r="H2879">
        <v>1</v>
      </c>
      <c r="J2879">
        <v>7</v>
      </c>
      <c r="K2879" t="s">
        <v>253</v>
      </c>
      <c r="M2879">
        <v>1</v>
      </c>
      <c r="N2879">
        <v>162</v>
      </c>
      <c r="O2879">
        <v>162</v>
      </c>
      <c r="P2879">
        <v>147</v>
      </c>
      <c r="Q2879">
        <v>0</v>
      </c>
      <c r="R2879">
        <v>0</v>
      </c>
      <c r="S2879" t="s">
        <v>8966</v>
      </c>
      <c r="T2879">
        <v>8841</v>
      </c>
      <c r="U2879" t="s">
        <v>7779</v>
      </c>
      <c r="V2879" t="s">
        <v>7779</v>
      </c>
      <c r="W2879" t="s">
        <v>393</v>
      </c>
      <c r="X2879">
        <v>2665</v>
      </c>
      <c r="Y2879" t="s">
        <v>257</v>
      </c>
      <c r="AA2879">
        <v>187</v>
      </c>
      <c r="AB2879" t="s">
        <v>8967</v>
      </c>
      <c r="AC2879" t="s">
        <v>8966</v>
      </c>
      <c r="AD2879">
        <v>5</v>
      </c>
      <c r="AE2879">
        <v>713659.4</v>
      </c>
      <c r="AF2879">
        <v>6168673.8200000003</v>
      </c>
    </row>
    <row r="2880" spans="1:32" x14ac:dyDescent="0.25">
      <c r="A2880" s="40">
        <v>2878</v>
      </c>
      <c r="B2880" t="s">
        <v>8968</v>
      </c>
      <c r="C2880">
        <v>130</v>
      </c>
      <c r="D2880">
        <v>1975</v>
      </c>
      <c r="E2880">
        <v>0</v>
      </c>
      <c r="F2880">
        <v>1</v>
      </c>
      <c r="H2880">
        <v>5</v>
      </c>
      <c r="J2880">
        <v>7</v>
      </c>
      <c r="K2880" t="s">
        <v>253</v>
      </c>
      <c r="M2880">
        <v>1</v>
      </c>
      <c r="N2880">
        <v>75</v>
      </c>
      <c r="O2880">
        <v>75</v>
      </c>
      <c r="P2880">
        <v>125</v>
      </c>
      <c r="Q2880">
        <v>0</v>
      </c>
      <c r="R2880">
        <v>0</v>
      </c>
      <c r="S2880" t="s">
        <v>8969</v>
      </c>
      <c r="T2880">
        <v>2556</v>
      </c>
      <c r="U2880" t="s">
        <v>317</v>
      </c>
      <c r="V2880" t="s">
        <v>317</v>
      </c>
      <c r="W2880" t="s">
        <v>965</v>
      </c>
      <c r="X2880">
        <v>2625</v>
      </c>
      <c r="Y2880" t="s">
        <v>244</v>
      </c>
      <c r="AA2880">
        <v>187</v>
      </c>
      <c r="AB2880" t="s">
        <v>8970</v>
      </c>
      <c r="AC2880" t="s">
        <v>8969</v>
      </c>
      <c r="AD2880">
        <v>5</v>
      </c>
      <c r="AE2880">
        <v>711742.51</v>
      </c>
      <c r="AF2880">
        <v>6172395.9500000002</v>
      </c>
    </row>
    <row r="2881" spans="1:32" x14ac:dyDescent="0.25">
      <c r="A2881" s="40">
        <v>2879</v>
      </c>
      <c r="B2881" t="s">
        <v>8971</v>
      </c>
      <c r="C2881">
        <v>130</v>
      </c>
      <c r="D2881">
        <v>1966</v>
      </c>
      <c r="E2881">
        <v>0</v>
      </c>
      <c r="F2881">
        <v>4</v>
      </c>
      <c r="H2881">
        <v>3</v>
      </c>
      <c r="J2881">
        <v>1</v>
      </c>
      <c r="K2881" t="s">
        <v>240</v>
      </c>
      <c r="M2881">
        <v>1</v>
      </c>
      <c r="N2881">
        <v>61</v>
      </c>
      <c r="O2881">
        <v>61</v>
      </c>
      <c r="P2881">
        <v>110</v>
      </c>
      <c r="Q2881">
        <v>0</v>
      </c>
      <c r="R2881">
        <v>0</v>
      </c>
      <c r="S2881" t="s">
        <v>8972</v>
      </c>
      <c r="T2881">
        <v>3195</v>
      </c>
      <c r="U2881" t="s">
        <v>7757</v>
      </c>
      <c r="V2881" t="s">
        <v>7757</v>
      </c>
      <c r="W2881" t="s">
        <v>774</v>
      </c>
      <c r="X2881">
        <v>2665</v>
      </c>
      <c r="Y2881" t="s">
        <v>257</v>
      </c>
      <c r="AA2881">
        <v>187</v>
      </c>
      <c r="AB2881" t="s">
        <v>8973</v>
      </c>
      <c r="AC2881" t="s">
        <v>8972</v>
      </c>
      <c r="AD2881">
        <v>5</v>
      </c>
      <c r="AE2881">
        <v>713742.22</v>
      </c>
      <c r="AF2881">
        <v>6169197.7999999998</v>
      </c>
    </row>
    <row r="2882" spans="1:32" x14ac:dyDescent="0.25">
      <c r="A2882" s="40">
        <v>2880</v>
      </c>
      <c r="B2882" t="s">
        <v>8974</v>
      </c>
      <c r="C2882">
        <v>160</v>
      </c>
      <c r="D2882">
        <v>1998</v>
      </c>
      <c r="E2882">
        <v>0</v>
      </c>
      <c r="F2882">
        <v>2</v>
      </c>
      <c r="H2882">
        <v>6</v>
      </c>
      <c r="J2882">
        <v>1</v>
      </c>
      <c r="K2882" t="s">
        <v>240</v>
      </c>
      <c r="M2882">
        <v>2</v>
      </c>
      <c r="N2882">
        <v>335</v>
      </c>
      <c r="O2882">
        <v>641</v>
      </c>
      <c r="P2882">
        <v>518</v>
      </c>
      <c r="Q2882">
        <v>47</v>
      </c>
      <c r="R2882">
        <v>0</v>
      </c>
      <c r="S2882" t="s">
        <v>8975</v>
      </c>
      <c r="T2882">
        <v>5219</v>
      </c>
      <c r="U2882" t="s">
        <v>8347</v>
      </c>
      <c r="V2882" t="s">
        <v>8347</v>
      </c>
      <c r="W2882" t="s">
        <v>8976</v>
      </c>
      <c r="X2882">
        <v>2625</v>
      </c>
      <c r="Y2882" t="s">
        <v>244</v>
      </c>
      <c r="AA2882">
        <v>187</v>
      </c>
      <c r="AB2882" t="s">
        <v>8733</v>
      </c>
      <c r="AC2882" t="s">
        <v>8975</v>
      </c>
      <c r="AD2882">
        <v>5</v>
      </c>
      <c r="AE2882">
        <v>711163.02</v>
      </c>
      <c r="AF2882">
        <v>6172434.9500000002</v>
      </c>
    </row>
    <row r="2883" spans="1:32" x14ac:dyDescent="0.25">
      <c r="A2883" s="40">
        <v>2881</v>
      </c>
      <c r="B2883" t="s">
        <v>8977</v>
      </c>
      <c r="C2883">
        <v>120</v>
      </c>
      <c r="D2883">
        <v>1978</v>
      </c>
      <c r="E2883">
        <v>1985</v>
      </c>
      <c r="F2883">
        <v>1</v>
      </c>
      <c r="H2883">
        <v>1</v>
      </c>
      <c r="J2883">
        <v>2</v>
      </c>
      <c r="K2883" t="s">
        <v>260</v>
      </c>
      <c r="L2883">
        <v>5</v>
      </c>
      <c r="M2883">
        <v>1</v>
      </c>
      <c r="N2883">
        <v>158</v>
      </c>
      <c r="O2883">
        <v>158</v>
      </c>
      <c r="P2883">
        <v>127</v>
      </c>
      <c r="Q2883">
        <v>0</v>
      </c>
      <c r="R2883">
        <v>0</v>
      </c>
      <c r="S2883" t="s">
        <v>8978</v>
      </c>
      <c r="T2883">
        <v>3195</v>
      </c>
      <c r="U2883" t="s">
        <v>7757</v>
      </c>
      <c r="V2883" t="s">
        <v>7757</v>
      </c>
      <c r="W2883" t="s">
        <v>454</v>
      </c>
      <c r="X2883">
        <v>2665</v>
      </c>
      <c r="Y2883" t="s">
        <v>257</v>
      </c>
      <c r="AA2883">
        <v>187</v>
      </c>
      <c r="AB2883" t="s">
        <v>8979</v>
      </c>
      <c r="AC2883" t="s">
        <v>8978</v>
      </c>
      <c r="AD2883">
        <v>5</v>
      </c>
      <c r="AE2883">
        <v>713867.77</v>
      </c>
      <c r="AF2883">
        <v>6169053.8799999999</v>
      </c>
    </row>
    <row r="2884" spans="1:32" x14ac:dyDescent="0.25">
      <c r="A2884" s="40">
        <v>2882</v>
      </c>
      <c r="B2884" t="s">
        <v>8980</v>
      </c>
      <c r="C2884">
        <v>130</v>
      </c>
      <c r="D2884">
        <v>1965</v>
      </c>
      <c r="E2884">
        <v>0</v>
      </c>
      <c r="F2884">
        <v>3</v>
      </c>
      <c r="H2884">
        <v>1</v>
      </c>
      <c r="J2884">
        <v>2</v>
      </c>
      <c r="K2884" t="s">
        <v>260</v>
      </c>
      <c r="L2884">
        <v>2</v>
      </c>
      <c r="M2884">
        <v>1</v>
      </c>
      <c r="N2884">
        <v>52</v>
      </c>
      <c r="O2884">
        <v>52</v>
      </c>
      <c r="P2884">
        <v>91</v>
      </c>
      <c r="Q2884">
        <v>0</v>
      </c>
      <c r="R2884">
        <v>0</v>
      </c>
      <c r="S2884" t="s">
        <v>8981</v>
      </c>
      <c r="T2884">
        <v>4047</v>
      </c>
      <c r="U2884" t="s">
        <v>7712</v>
      </c>
      <c r="V2884" t="s">
        <v>7712</v>
      </c>
      <c r="W2884" t="s">
        <v>295</v>
      </c>
      <c r="X2884">
        <v>2665</v>
      </c>
      <c r="Y2884" t="s">
        <v>257</v>
      </c>
      <c r="AA2884">
        <v>187</v>
      </c>
      <c r="AB2884" t="s">
        <v>8982</v>
      </c>
      <c r="AC2884" t="s">
        <v>8981</v>
      </c>
      <c r="AD2884">
        <v>5</v>
      </c>
      <c r="AE2884">
        <v>713768.18</v>
      </c>
      <c r="AF2884">
        <v>6169250.6100000003</v>
      </c>
    </row>
    <row r="2885" spans="1:32" x14ac:dyDescent="0.25">
      <c r="A2885" s="40">
        <v>2883</v>
      </c>
      <c r="B2885" t="s">
        <v>8983</v>
      </c>
      <c r="C2885">
        <v>130</v>
      </c>
      <c r="D2885">
        <v>1979</v>
      </c>
      <c r="E2885">
        <v>0</v>
      </c>
      <c r="F2885">
        <v>4</v>
      </c>
      <c r="H2885">
        <v>1</v>
      </c>
      <c r="J2885">
        <v>1</v>
      </c>
      <c r="K2885" t="s">
        <v>240</v>
      </c>
      <c r="M2885">
        <v>1</v>
      </c>
      <c r="N2885">
        <v>61</v>
      </c>
      <c r="O2885">
        <v>61</v>
      </c>
      <c r="P2885">
        <v>109</v>
      </c>
      <c r="Q2885">
        <v>0</v>
      </c>
      <c r="R2885">
        <v>0</v>
      </c>
      <c r="S2885" t="s">
        <v>8984</v>
      </c>
      <c r="T2885">
        <v>7575</v>
      </c>
      <c r="U2885" t="s">
        <v>7863</v>
      </c>
      <c r="V2885" t="s">
        <v>7863</v>
      </c>
      <c r="W2885" t="s">
        <v>272</v>
      </c>
      <c r="X2885">
        <v>2665</v>
      </c>
      <c r="Y2885" t="s">
        <v>257</v>
      </c>
      <c r="AA2885">
        <v>187</v>
      </c>
      <c r="AB2885" t="s">
        <v>8985</v>
      </c>
      <c r="AC2885" t="s">
        <v>8984</v>
      </c>
      <c r="AD2885">
        <v>5</v>
      </c>
      <c r="AE2885">
        <v>713632.96</v>
      </c>
      <c r="AF2885">
        <v>6169740.5099999998</v>
      </c>
    </row>
    <row r="2886" spans="1:32" x14ac:dyDescent="0.25">
      <c r="A2886" s="40">
        <v>2884</v>
      </c>
      <c r="B2886" t="s">
        <v>8986</v>
      </c>
      <c r="C2886">
        <v>130</v>
      </c>
      <c r="D2886">
        <v>1967</v>
      </c>
      <c r="E2886">
        <v>1990</v>
      </c>
      <c r="F2886">
        <v>10</v>
      </c>
      <c r="H2886">
        <v>6</v>
      </c>
      <c r="J2886">
        <v>1</v>
      </c>
      <c r="K2886" t="s">
        <v>240</v>
      </c>
      <c r="M2886">
        <v>1</v>
      </c>
      <c r="N2886">
        <v>124</v>
      </c>
      <c r="O2886">
        <v>124</v>
      </c>
      <c r="P2886">
        <v>124</v>
      </c>
      <c r="Q2886">
        <v>0</v>
      </c>
      <c r="R2886">
        <v>0</v>
      </c>
      <c r="S2886" t="s">
        <v>8987</v>
      </c>
      <c r="T2886">
        <v>2449</v>
      </c>
      <c r="U2886" t="s">
        <v>312</v>
      </c>
      <c r="V2886" t="s">
        <v>312</v>
      </c>
      <c r="W2886" t="s">
        <v>774</v>
      </c>
      <c r="X2886">
        <v>2625</v>
      </c>
      <c r="Y2886" t="s">
        <v>244</v>
      </c>
      <c r="AA2886">
        <v>187</v>
      </c>
      <c r="AB2886" t="s">
        <v>8988</v>
      </c>
      <c r="AC2886" t="s">
        <v>8987</v>
      </c>
      <c r="AD2886">
        <v>5</v>
      </c>
      <c r="AE2886">
        <v>711361.26</v>
      </c>
      <c r="AF2886">
        <v>6171663.5999999996</v>
      </c>
    </row>
    <row r="2887" spans="1:32" x14ac:dyDescent="0.25">
      <c r="A2887" s="40">
        <v>2885</v>
      </c>
      <c r="B2887" t="s">
        <v>8989</v>
      </c>
      <c r="C2887">
        <v>120</v>
      </c>
      <c r="D2887">
        <v>1973</v>
      </c>
      <c r="E2887">
        <v>1988</v>
      </c>
      <c r="F2887">
        <v>3</v>
      </c>
      <c r="H2887">
        <v>1</v>
      </c>
      <c r="J2887">
        <v>2</v>
      </c>
      <c r="K2887" t="s">
        <v>247</v>
      </c>
      <c r="M2887">
        <v>1</v>
      </c>
      <c r="N2887">
        <v>130</v>
      </c>
      <c r="O2887">
        <v>130</v>
      </c>
      <c r="P2887">
        <v>109</v>
      </c>
      <c r="Q2887">
        <v>0</v>
      </c>
      <c r="R2887">
        <v>0</v>
      </c>
      <c r="S2887" t="s">
        <v>8990</v>
      </c>
      <c r="T2887">
        <v>6710</v>
      </c>
      <c r="U2887" t="s">
        <v>327</v>
      </c>
      <c r="V2887" t="s">
        <v>327</v>
      </c>
      <c r="W2887" t="s">
        <v>290</v>
      </c>
      <c r="X2887">
        <v>2625</v>
      </c>
      <c r="Y2887" t="s">
        <v>244</v>
      </c>
      <c r="AA2887">
        <v>187</v>
      </c>
      <c r="AB2887" t="s">
        <v>8991</v>
      </c>
      <c r="AC2887" t="s">
        <v>8990</v>
      </c>
      <c r="AD2887">
        <v>5</v>
      </c>
      <c r="AE2887">
        <v>711015.63</v>
      </c>
      <c r="AF2887">
        <v>6171531.9000000004</v>
      </c>
    </row>
    <row r="2888" spans="1:32" x14ac:dyDescent="0.25">
      <c r="A2888" s="40">
        <v>2886</v>
      </c>
      <c r="B2888" t="s">
        <v>8992</v>
      </c>
      <c r="C2888">
        <v>130</v>
      </c>
      <c r="D2888">
        <v>1964</v>
      </c>
      <c r="E2888">
        <v>0</v>
      </c>
      <c r="F2888">
        <v>2</v>
      </c>
      <c r="H2888">
        <v>1</v>
      </c>
      <c r="J2888">
        <v>2</v>
      </c>
      <c r="K2888" t="s">
        <v>260</v>
      </c>
      <c r="M2888">
        <v>1</v>
      </c>
      <c r="N2888">
        <v>101</v>
      </c>
      <c r="O2888">
        <v>101</v>
      </c>
      <c r="P2888">
        <v>101</v>
      </c>
      <c r="Q2888">
        <v>0</v>
      </c>
      <c r="R2888">
        <v>0</v>
      </c>
      <c r="S2888" t="s">
        <v>8993</v>
      </c>
      <c r="T2888">
        <v>4047</v>
      </c>
      <c r="U2888" t="s">
        <v>7712</v>
      </c>
      <c r="V2888" t="s">
        <v>7712</v>
      </c>
      <c r="W2888" t="s">
        <v>413</v>
      </c>
      <c r="X2888">
        <v>2665</v>
      </c>
      <c r="Y2888" t="s">
        <v>257</v>
      </c>
      <c r="AA2888">
        <v>187</v>
      </c>
      <c r="AB2888" t="s">
        <v>8994</v>
      </c>
      <c r="AC2888" t="s">
        <v>8993</v>
      </c>
      <c r="AD2888">
        <v>5</v>
      </c>
      <c r="AE2888">
        <v>713834.64</v>
      </c>
      <c r="AF2888">
        <v>6169210.4800000004</v>
      </c>
    </row>
    <row r="2889" spans="1:32" x14ac:dyDescent="0.25">
      <c r="A2889" s="40">
        <v>2887</v>
      </c>
      <c r="B2889" t="s">
        <v>8995</v>
      </c>
      <c r="C2889">
        <v>120</v>
      </c>
      <c r="D2889">
        <v>1970</v>
      </c>
      <c r="E2889">
        <v>0</v>
      </c>
      <c r="F2889">
        <v>4</v>
      </c>
      <c r="H2889">
        <v>1</v>
      </c>
      <c r="J2889">
        <v>2</v>
      </c>
      <c r="K2889" t="s">
        <v>260</v>
      </c>
      <c r="M2889">
        <v>1</v>
      </c>
      <c r="N2889">
        <v>143</v>
      </c>
      <c r="O2889">
        <v>143</v>
      </c>
      <c r="P2889">
        <v>143</v>
      </c>
      <c r="Q2889">
        <v>0</v>
      </c>
      <c r="R2889">
        <v>0</v>
      </c>
      <c r="S2889" t="s">
        <v>8996</v>
      </c>
      <c r="T2889">
        <v>6178</v>
      </c>
      <c r="U2889" t="s">
        <v>2647</v>
      </c>
      <c r="V2889" t="s">
        <v>2647</v>
      </c>
      <c r="W2889" t="s">
        <v>6162</v>
      </c>
      <c r="X2889">
        <v>2625</v>
      </c>
      <c r="Y2889" t="s">
        <v>244</v>
      </c>
      <c r="AA2889">
        <v>187</v>
      </c>
      <c r="AB2889" t="s">
        <v>8997</v>
      </c>
      <c r="AC2889" t="s">
        <v>8996</v>
      </c>
      <c r="AD2889">
        <v>5</v>
      </c>
      <c r="AE2889">
        <v>711691.09</v>
      </c>
      <c r="AF2889">
        <v>6171879.96</v>
      </c>
    </row>
    <row r="2890" spans="1:32" x14ac:dyDescent="0.25">
      <c r="A2890" s="40">
        <v>2888</v>
      </c>
      <c r="B2890" t="s">
        <v>8998</v>
      </c>
      <c r="C2890">
        <v>120</v>
      </c>
      <c r="D2890">
        <v>1972</v>
      </c>
      <c r="E2890">
        <v>1985</v>
      </c>
      <c r="F2890">
        <v>3</v>
      </c>
      <c r="H2890">
        <v>1</v>
      </c>
      <c r="J2890">
        <v>2</v>
      </c>
      <c r="K2890" t="s">
        <v>260</v>
      </c>
      <c r="M2890">
        <v>1</v>
      </c>
      <c r="N2890">
        <v>159</v>
      </c>
      <c r="O2890">
        <v>159</v>
      </c>
      <c r="P2890">
        <v>130</v>
      </c>
      <c r="Q2890">
        <v>0</v>
      </c>
      <c r="R2890">
        <v>0</v>
      </c>
      <c r="S2890" t="s">
        <v>8999</v>
      </c>
      <c r="T2890">
        <v>7882</v>
      </c>
      <c r="U2890" t="s">
        <v>372</v>
      </c>
      <c r="V2890" t="s">
        <v>372</v>
      </c>
      <c r="W2890" t="s">
        <v>1466</v>
      </c>
      <c r="X2890">
        <v>2625</v>
      </c>
      <c r="Y2890" t="s">
        <v>244</v>
      </c>
      <c r="AA2890">
        <v>187</v>
      </c>
      <c r="AB2890" t="s">
        <v>9000</v>
      </c>
      <c r="AC2890" t="s">
        <v>8999</v>
      </c>
      <c r="AD2890">
        <v>5</v>
      </c>
      <c r="AE2890">
        <v>711898.63</v>
      </c>
      <c r="AF2890">
        <v>6171906.54</v>
      </c>
    </row>
    <row r="2891" spans="1:32" x14ac:dyDescent="0.25">
      <c r="A2891" s="40">
        <v>2889</v>
      </c>
      <c r="B2891" t="s">
        <v>9001</v>
      </c>
      <c r="C2891">
        <v>130</v>
      </c>
      <c r="D2891">
        <v>2002</v>
      </c>
      <c r="E2891">
        <v>0</v>
      </c>
      <c r="F2891">
        <v>4</v>
      </c>
      <c r="H2891">
        <v>1</v>
      </c>
      <c r="J2891">
        <v>2</v>
      </c>
      <c r="K2891" t="s">
        <v>260</v>
      </c>
      <c r="L2891">
        <v>90</v>
      </c>
      <c r="M2891">
        <v>1</v>
      </c>
      <c r="N2891">
        <v>48</v>
      </c>
      <c r="O2891">
        <v>48</v>
      </c>
      <c r="P2891">
        <v>96</v>
      </c>
      <c r="Q2891">
        <v>0</v>
      </c>
      <c r="R2891">
        <v>0</v>
      </c>
      <c r="S2891" t="s">
        <v>9002</v>
      </c>
      <c r="T2891">
        <v>1171</v>
      </c>
      <c r="U2891" t="s">
        <v>6203</v>
      </c>
      <c r="V2891" t="s">
        <v>6203</v>
      </c>
      <c r="W2891" t="s">
        <v>1555</v>
      </c>
      <c r="X2891">
        <v>2665</v>
      </c>
      <c r="Y2891" t="s">
        <v>257</v>
      </c>
      <c r="AA2891">
        <v>187</v>
      </c>
      <c r="AB2891" t="s">
        <v>9003</v>
      </c>
      <c r="AC2891" t="s">
        <v>9002</v>
      </c>
      <c r="AD2891">
        <v>5</v>
      </c>
      <c r="AE2891">
        <v>712566.35</v>
      </c>
      <c r="AF2891">
        <v>6169756.25</v>
      </c>
    </row>
    <row r="2892" spans="1:32" x14ac:dyDescent="0.25">
      <c r="A2892" s="40">
        <v>2890</v>
      </c>
      <c r="B2892" t="s">
        <v>9004</v>
      </c>
      <c r="C2892">
        <v>130</v>
      </c>
      <c r="D2892">
        <v>1976</v>
      </c>
      <c r="E2892">
        <v>0</v>
      </c>
      <c r="F2892">
        <v>1</v>
      </c>
      <c r="H2892">
        <v>5</v>
      </c>
      <c r="J2892">
        <v>1</v>
      </c>
      <c r="K2892" t="s">
        <v>240</v>
      </c>
      <c r="L2892">
        <v>0</v>
      </c>
      <c r="M2892">
        <v>1</v>
      </c>
      <c r="N2892">
        <v>75</v>
      </c>
      <c r="O2892">
        <v>75</v>
      </c>
      <c r="P2892">
        <v>124</v>
      </c>
      <c r="Q2892">
        <v>0</v>
      </c>
      <c r="R2892">
        <v>0</v>
      </c>
      <c r="S2892" t="s">
        <v>9005</v>
      </c>
      <c r="T2892">
        <v>2556</v>
      </c>
      <c r="U2892" t="s">
        <v>317</v>
      </c>
      <c r="V2892" t="s">
        <v>317</v>
      </c>
      <c r="W2892" t="s">
        <v>3347</v>
      </c>
      <c r="X2892">
        <v>2625</v>
      </c>
      <c r="Y2892" t="s">
        <v>244</v>
      </c>
      <c r="AA2892">
        <v>187</v>
      </c>
      <c r="AB2892" t="s">
        <v>9006</v>
      </c>
      <c r="AC2892" t="s">
        <v>9005</v>
      </c>
      <c r="AD2892">
        <v>5</v>
      </c>
      <c r="AE2892">
        <v>711792.86</v>
      </c>
      <c r="AF2892">
        <v>6172353.8300000001</v>
      </c>
    </row>
    <row r="2893" spans="1:32" x14ac:dyDescent="0.25">
      <c r="A2893" s="40">
        <v>2891</v>
      </c>
      <c r="B2893" t="s">
        <v>9007</v>
      </c>
      <c r="C2893">
        <v>130</v>
      </c>
      <c r="D2893">
        <v>1964</v>
      </c>
      <c r="E2893">
        <v>0</v>
      </c>
      <c r="F2893">
        <v>4</v>
      </c>
      <c r="H2893">
        <v>1</v>
      </c>
      <c r="J2893">
        <v>2</v>
      </c>
      <c r="K2893" t="s">
        <v>260</v>
      </c>
      <c r="M2893">
        <v>1</v>
      </c>
      <c r="N2893">
        <v>78</v>
      </c>
      <c r="O2893">
        <v>78</v>
      </c>
      <c r="P2893">
        <v>137</v>
      </c>
      <c r="Q2893">
        <v>0</v>
      </c>
      <c r="R2893">
        <v>0</v>
      </c>
      <c r="S2893" t="s">
        <v>9008</v>
      </c>
      <c r="T2893">
        <v>3195</v>
      </c>
      <c r="U2893" t="s">
        <v>7757</v>
      </c>
      <c r="V2893" t="s">
        <v>7757</v>
      </c>
      <c r="W2893" t="s">
        <v>268</v>
      </c>
      <c r="X2893">
        <v>2665</v>
      </c>
      <c r="Y2893" t="s">
        <v>257</v>
      </c>
      <c r="AA2893">
        <v>187</v>
      </c>
      <c r="AB2893" t="s">
        <v>9009</v>
      </c>
      <c r="AC2893" t="s">
        <v>9008</v>
      </c>
      <c r="AD2893">
        <v>5</v>
      </c>
      <c r="AE2893">
        <v>713791.16</v>
      </c>
      <c r="AF2893">
        <v>6169105.9800000004</v>
      </c>
    </row>
    <row r="2894" spans="1:32" x14ac:dyDescent="0.25">
      <c r="A2894" s="40">
        <v>2892</v>
      </c>
      <c r="B2894" t="s">
        <v>9010</v>
      </c>
      <c r="C2894">
        <v>120</v>
      </c>
      <c r="D2894">
        <v>1965</v>
      </c>
      <c r="E2894">
        <v>0</v>
      </c>
      <c r="F2894">
        <v>3</v>
      </c>
      <c r="H2894">
        <v>1</v>
      </c>
      <c r="J2894">
        <v>2</v>
      </c>
      <c r="K2894" t="s">
        <v>260</v>
      </c>
      <c r="L2894">
        <v>2</v>
      </c>
      <c r="M2894">
        <v>1</v>
      </c>
      <c r="N2894">
        <v>89</v>
      </c>
      <c r="O2894">
        <v>89</v>
      </c>
      <c r="P2894">
        <v>89</v>
      </c>
      <c r="Q2894">
        <v>0</v>
      </c>
      <c r="R2894">
        <v>0</v>
      </c>
      <c r="S2894" t="s">
        <v>9011</v>
      </c>
      <c r="T2894">
        <v>5112</v>
      </c>
      <c r="U2894" t="s">
        <v>7747</v>
      </c>
      <c r="V2894" t="s">
        <v>7747</v>
      </c>
      <c r="W2894" t="s">
        <v>260</v>
      </c>
      <c r="X2894">
        <v>2665</v>
      </c>
      <c r="Y2894" t="s">
        <v>257</v>
      </c>
      <c r="AA2894">
        <v>187</v>
      </c>
      <c r="AB2894" t="s">
        <v>9012</v>
      </c>
      <c r="AC2894" t="s">
        <v>9011</v>
      </c>
      <c r="AD2894">
        <v>5</v>
      </c>
      <c r="AE2894">
        <v>714037.38</v>
      </c>
      <c r="AF2894">
        <v>6168711.7000000002</v>
      </c>
    </row>
    <row r="2895" spans="1:32" x14ac:dyDescent="0.25">
      <c r="A2895" s="40">
        <v>2893</v>
      </c>
      <c r="B2895" t="s">
        <v>9013</v>
      </c>
      <c r="C2895">
        <v>130</v>
      </c>
      <c r="D2895">
        <v>1978</v>
      </c>
      <c r="E2895">
        <v>0</v>
      </c>
      <c r="F2895">
        <v>4</v>
      </c>
      <c r="H2895">
        <v>1</v>
      </c>
      <c r="J2895">
        <v>1</v>
      </c>
      <c r="K2895" t="s">
        <v>240</v>
      </c>
      <c r="M2895">
        <v>1</v>
      </c>
      <c r="N2895">
        <v>61</v>
      </c>
      <c r="O2895">
        <v>61</v>
      </c>
      <c r="P2895">
        <v>109</v>
      </c>
      <c r="Q2895">
        <v>0</v>
      </c>
      <c r="R2895">
        <v>0</v>
      </c>
      <c r="S2895" t="s">
        <v>9014</v>
      </c>
      <c r="T2895">
        <v>9800</v>
      </c>
      <c r="U2895" t="s">
        <v>8171</v>
      </c>
      <c r="V2895" t="s">
        <v>8171</v>
      </c>
      <c r="W2895" t="s">
        <v>408</v>
      </c>
      <c r="X2895">
        <v>2665</v>
      </c>
      <c r="Y2895" t="s">
        <v>257</v>
      </c>
      <c r="AA2895">
        <v>187</v>
      </c>
      <c r="AB2895" t="s">
        <v>9015</v>
      </c>
      <c r="AC2895" t="s">
        <v>9014</v>
      </c>
      <c r="AD2895">
        <v>5</v>
      </c>
      <c r="AE2895">
        <v>713641.49</v>
      </c>
      <c r="AF2895">
        <v>6169789</v>
      </c>
    </row>
    <row r="2896" spans="1:32" x14ac:dyDescent="0.25">
      <c r="A2896" s="40">
        <v>2894</v>
      </c>
      <c r="B2896" t="s">
        <v>9016</v>
      </c>
      <c r="C2896">
        <v>130</v>
      </c>
      <c r="D2896">
        <v>1970</v>
      </c>
      <c r="E2896">
        <v>1992</v>
      </c>
      <c r="F2896">
        <v>3</v>
      </c>
      <c r="H2896">
        <v>6</v>
      </c>
      <c r="J2896">
        <v>1</v>
      </c>
      <c r="K2896" t="s">
        <v>240</v>
      </c>
      <c r="L2896">
        <v>2</v>
      </c>
      <c r="M2896">
        <v>1</v>
      </c>
      <c r="N2896">
        <v>107</v>
      </c>
      <c r="O2896">
        <v>107</v>
      </c>
      <c r="P2896">
        <v>107</v>
      </c>
      <c r="Q2896">
        <v>0</v>
      </c>
      <c r="R2896">
        <v>0</v>
      </c>
      <c r="S2896" t="s">
        <v>9017</v>
      </c>
      <c r="T2896">
        <v>7882</v>
      </c>
      <c r="U2896" t="s">
        <v>372</v>
      </c>
      <c r="V2896" t="s">
        <v>372</v>
      </c>
      <c r="W2896" t="s">
        <v>961</v>
      </c>
      <c r="X2896">
        <v>2625</v>
      </c>
      <c r="Y2896" t="s">
        <v>244</v>
      </c>
      <c r="AA2896">
        <v>187</v>
      </c>
      <c r="AB2896" t="s">
        <v>9018</v>
      </c>
      <c r="AC2896" t="s">
        <v>9017</v>
      </c>
      <c r="AD2896">
        <v>5</v>
      </c>
      <c r="AE2896">
        <v>711933.75</v>
      </c>
      <c r="AF2896">
        <v>6171990.21</v>
      </c>
    </row>
    <row r="2897" spans="1:32" x14ac:dyDescent="0.25">
      <c r="A2897" s="40">
        <v>2895</v>
      </c>
      <c r="B2897" t="s">
        <v>9019</v>
      </c>
      <c r="C2897">
        <v>130</v>
      </c>
      <c r="D2897">
        <v>1978</v>
      </c>
      <c r="E2897">
        <v>0</v>
      </c>
      <c r="F2897">
        <v>4</v>
      </c>
      <c r="H2897">
        <v>1</v>
      </c>
      <c r="J2897">
        <v>1</v>
      </c>
      <c r="K2897" t="s">
        <v>240</v>
      </c>
      <c r="M2897">
        <v>1</v>
      </c>
      <c r="N2897">
        <v>61</v>
      </c>
      <c r="O2897">
        <v>61</v>
      </c>
      <c r="P2897">
        <v>109</v>
      </c>
      <c r="Q2897">
        <v>0</v>
      </c>
      <c r="R2897">
        <v>0</v>
      </c>
      <c r="S2897" t="s">
        <v>9020</v>
      </c>
      <c r="T2897">
        <v>9800</v>
      </c>
      <c r="U2897" t="s">
        <v>8171</v>
      </c>
      <c r="V2897" t="s">
        <v>8171</v>
      </c>
      <c r="W2897" t="s">
        <v>393</v>
      </c>
      <c r="X2897">
        <v>2665</v>
      </c>
      <c r="Y2897" t="s">
        <v>257</v>
      </c>
      <c r="AA2897">
        <v>187</v>
      </c>
      <c r="AB2897" t="s">
        <v>9021</v>
      </c>
      <c r="AC2897" t="s">
        <v>9020</v>
      </c>
      <c r="AD2897">
        <v>5</v>
      </c>
      <c r="AE2897">
        <v>713636.74</v>
      </c>
      <c r="AF2897">
        <v>6169786.0899999999</v>
      </c>
    </row>
    <row r="2898" spans="1:32" x14ac:dyDescent="0.25">
      <c r="A2898" s="40">
        <v>2896</v>
      </c>
      <c r="B2898" t="s">
        <v>9022</v>
      </c>
      <c r="C2898">
        <v>130</v>
      </c>
      <c r="D2898">
        <v>1975</v>
      </c>
      <c r="E2898">
        <v>0</v>
      </c>
      <c r="F2898">
        <v>3</v>
      </c>
      <c r="H2898">
        <v>1</v>
      </c>
      <c r="J2898">
        <v>2</v>
      </c>
      <c r="K2898" t="s">
        <v>260</v>
      </c>
      <c r="M2898">
        <v>1</v>
      </c>
      <c r="N2898">
        <v>92</v>
      </c>
      <c r="O2898">
        <v>92</v>
      </c>
      <c r="P2898">
        <v>159</v>
      </c>
      <c r="Q2898">
        <v>0</v>
      </c>
      <c r="R2898">
        <v>0</v>
      </c>
      <c r="S2898" t="s">
        <v>9023</v>
      </c>
      <c r="T2898">
        <v>639</v>
      </c>
      <c r="U2898" t="s">
        <v>6935</v>
      </c>
      <c r="V2898" t="s">
        <v>6935</v>
      </c>
      <c r="W2898" t="s">
        <v>473</v>
      </c>
      <c r="X2898">
        <v>2665</v>
      </c>
      <c r="Y2898" t="s">
        <v>257</v>
      </c>
      <c r="AA2898">
        <v>187</v>
      </c>
      <c r="AB2898" t="s">
        <v>9024</v>
      </c>
      <c r="AC2898" t="s">
        <v>9023</v>
      </c>
      <c r="AD2898">
        <v>5</v>
      </c>
      <c r="AE2898">
        <v>712852.87</v>
      </c>
      <c r="AF2898">
        <v>6169077.1900000004</v>
      </c>
    </row>
    <row r="2899" spans="1:32" x14ac:dyDescent="0.25">
      <c r="A2899" s="40">
        <v>2897</v>
      </c>
      <c r="B2899" t="s">
        <v>9025</v>
      </c>
      <c r="C2899">
        <v>130</v>
      </c>
      <c r="D2899">
        <v>2002</v>
      </c>
      <c r="E2899">
        <v>0</v>
      </c>
      <c r="F2899">
        <v>4</v>
      </c>
      <c r="H2899">
        <v>1</v>
      </c>
      <c r="J2899">
        <v>2</v>
      </c>
      <c r="K2899" t="s">
        <v>260</v>
      </c>
      <c r="L2899">
        <v>90</v>
      </c>
      <c r="M2899">
        <v>1</v>
      </c>
      <c r="N2899">
        <v>48</v>
      </c>
      <c r="O2899">
        <v>48</v>
      </c>
      <c r="P2899">
        <v>96</v>
      </c>
      <c r="Q2899">
        <v>0</v>
      </c>
      <c r="R2899">
        <v>0</v>
      </c>
      <c r="S2899" t="s">
        <v>9026</v>
      </c>
      <c r="T2899">
        <v>1171</v>
      </c>
      <c r="U2899" t="s">
        <v>6203</v>
      </c>
      <c r="V2899" t="s">
        <v>6203</v>
      </c>
      <c r="W2899" t="s">
        <v>250</v>
      </c>
      <c r="X2899">
        <v>2665</v>
      </c>
      <c r="Y2899" t="s">
        <v>257</v>
      </c>
      <c r="AA2899">
        <v>187</v>
      </c>
      <c r="AB2899" t="s">
        <v>9027</v>
      </c>
      <c r="AC2899" t="s">
        <v>9026</v>
      </c>
      <c r="AD2899">
        <v>5</v>
      </c>
      <c r="AE2899">
        <v>712562.14</v>
      </c>
      <c r="AF2899">
        <v>6169758.0999999996</v>
      </c>
    </row>
    <row r="2900" spans="1:32" x14ac:dyDescent="0.25">
      <c r="A2900" s="40">
        <v>2898</v>
      </c>
      <c r="B2900" t="s">
        <v>9028</v>
      </c>
      <c r="C2900">
        <v>120</v>
      </c>
      <c r="D2900">
        <v>2001</v>
      </c>
      <c r="E2900">
        <v>0</v>
      </c>
      <c r="F2900">
        <v>4</v>
      </c>
      <c r="H2900">
        <v>1</v>
      </c>
      <c r="J2900">
        <v>1</v>
      </c>
      <c r="K2900" t="s">
        <v>240</v>
      </c>
      <c r="M2900">
        <v>2</v>
      </c>
      <c r="N2900">
        <v>164</v>
      </c>
      <c r="O2900">
        <v>164</v>
      </c>
      <c r="P2900">
        <v>164</v>
      </c>
      <c r="Q2900">
        <v>0</v>
      </c>
      <c r="R2900">
        <v>0</v>
      </c>
      <c r="S2900" t="s">
        <v>9029</v>
      </c>
      <c r="T2900">
        <v>5600</v>
      </c>
      <c r="U2900" t="s">
        <v>6764</v>
      </c>
      <c r="V2900" t="s">
        <v>6764</v>
      </c>
      <c r="W2900" t="s">
        <v>1270</v>
      </c>
      <c r="X2900">
        <v>2625</v>
      </c>
      <c r="Y2900" t="s">
        <v>244</v>
      </c>
      <c r="AA2900">
        <v>187</v>
      </c>
      <c r="AB2900" t="s">
        <v>9030</v>
      </c>
      <c r="AC2900" t="s">
        <v>9029</v>
      </c>
      <c r="AD2900">
        <v>5</v>
      </c>
      <c r="AE2900">
        <v>712122.69</v>
      </c>
      <c r="AF2900">
        <v>6172003.2599999998</v>
      </c>
    </row>
    <row r="2901" spans="1:32" x14ac:dyDescent="0.25">
      <c r="A2901" s="40">
        <v>2899</v>
      </c>
      <c r="B2901" t="s">
        <v>9031</v>
      </c>
      <c r="C2901">
        <v>120</v>
      </c>
      <c r="D2901">
        <v>1969</v>
      </c>
      <c r="E2901">
        <v>0</v>
      </c>
      <c r="F2901">
        <v>4</v>
      </c>
      <c r="H2901">
        <v>1</v>
      </c>
      <c r="J2901">
        <v>2</v>
      </c>
      <c r="K2901" t="s">
        <v>247</v>
      </c>
      <c r="M2901">
        <v>1</v>
      </c>
      <c r="N2901">
        <v>143</v>
      </c>
      <c r="O2901">
        <v>143</v>
      </c>
      <c r="P2901">
        <v>143</v>
      </c>
      <c r="Q2901">
        <v>0</v>
      </c>
      <c r="R2901">
        <v>0</v>
      </c>
      <c r="S2901" t="s">
        <v>9032</v>
      </c>
      <c r="T2901">
        <v>6178</v>
      </c>
      <c r="U2901" t="s">
        <v>2647</v>
      </c>
      <c r="V2901" t="s">
        <v>2647</v>
      </c>
      <c r="W2901" t="s">
        <v>1979</v>
      </c>
      <c r="X2901">
        <v>2625</v>
      </c>
      <c r="Y2901" t="s">
        <v>244</v>
      </c>
      <c r="AA2901">
        <v>187</v>
      </c>
      <c r="AB2901" t="s">
        <v>9033</v>
      </c>
      <c r="AC2901" t="s">
        <v>9032</v>
      </c>
      <c r="AD2901">
        <v>5</v>
      </c>
      <c r="AE2901">
        <v>711602.7</v>
      </c>
      <c r="AF2901">
        <v>6172151.1100000003</v>
      </c>
    </row>
    <row r="2902" spans="1:32" x14ac:dyDescent="0.25">
      <c r="A2902" s="40">
        <v>2900</v>
      </c>
      <c r="B2902" t="s">
        <v>9034</v>
      </c>
      <c r="C2902">
        <v>120</v>
      </c>
      <c r="D2902">
        <v>2000</v>
      </c>
      <c r="E2902">
        <v>2009</v>
      </c>
      <c r="F2902">
        <v>4</v>
      </c>
      <c r="H2902">
        <v>1</v>
      </c>
      <c r="J2902">
        <v>1</v>
      </c>
      <c r="K2902" t="s">
        <v>240</v>
      </c>
      <c r="M2902">
        <v>1</v>
      </c>
      <c r="N2902">
        <v>152</v>
      </c>
      <c r="O2902">
        <v>152</v>
      </c>
      <c r="P2902">
        <v>152</v>
      </c>
      <c r="Q2902">
        <v>0</v>
      </c>
      <c r="R2902">
        <v>0</v>
      </c>
      <c r="S2902" t="s">
        <v>9035</v>
      </c>
      <c r="T2902">
        <v>5600</v>
      </c>
      <c r="U2902" t="s">
        <v>6764</v>
      </c>
      <c r="V2902" t="s">
        <v>6764</v>
      </c>
      <c r="W2902" t="s">
        <v>515</v>
      </c>
      <c r="X2902">
        <v>2625</v>
      </c>
      <c r="Y2902" t="s">
        <v>244</v>
      </c>
      <c r="AA2902">
        <v>187</v>
      </c>
      <c r="AB2902" t="s">
        <v>9036</v>
      </c>
      <c r="AC2902" t="s">
        <v>9035</v>
      </c>
      <c r="AD2902">
        <v>5</v>
      </c>
      <c r="AE2902">
        <v>712133.23</v>
      </c>
      <c r="AF2902">
        <v>6172137.3799999999</v>
      </c>
    </row>
    <row r="2903" spans="1:32" x14ac:dyDescent="0.25">
      <c r="A2903" s="40">
        <v>2901</v>
      </c>
      <c r="B2903" t="s">
        <v>9037</v>
      </c>
      <c r="C2903">
        <v>120</v>
      </c>
      <c r="D2903">
        <v>1969</v>
      </c>
      <c r="E2903">
        <v>0</v>
      </c>
      <c r="F2903">
        <v>3</v>
      </c>
      <c r="H2903">
        <v>1</v>
      </c>
      <c r="J2903">
        <v>2</v>
      </c>
      <c r="K2903" t="s">
        <v>260</v>
      </c>
      <c r="M2903">
        <v>1</v>
      </c>
      <c r="N2903">
        <v>129</v>
      </c>
      <c r="O2903">
        <v>129</v>
      </c>
      <c r="P2903">
        <v>129</v>
      </c>
      <c r="Q2903">
        <v>0</v>
      </c>
      <c r="R2903">
        <v>0</v>
      </c>
      <c r="S2903" t="s">
        <v>9038</v>
      </c>
      <c r="T2903">
        <v>6178</v>
      </c>
      <c r="U2903" t="s">
        <v>2647</v>
      </c>
      <c r="V2903" t="s">
        <v>2647</v>
      </c>
      <c r="W2903" t="s">
        <v>2223</v>
      </c>
      <c r="X2903">
        <v>2625</v>
      </c>
      <c r="Y2903" t="s">
        <v>244</v>
      </c>
      <c r="AA2903">
        <v>187</v>
      </c>
      <c r="AB2903" t="s">
        <v>9039</v>
      </c>
      <c r="AC2903" t="s">
        <v>9038</v>
      </c>
      <c r="AD2903">
        <v>5</v>
      </c>
      <c r="AE2903">
        <v>711581.07</v>
      </c>
      <c r="AF2903">
        <v>6172119.7599999998</v>
      </c>
    </row>
    <row r="2904" spans="1:32" x14ac:dyDescent="0.25">
      <c r="A2904" s="40">
        <v>2902</v>
      </c>
      <c r="B2904" t="s">
        <v>9040</v>
      </c>
      <c r="C2904">
        <v>120</v>
      </c>
      <c r="D2904">
        <v>1972</v>
      </c>
      <c r="E2904">
        <v>0</v>
      </c>
      <c r="F2904">
        <v>3</v>
      </c>
      <c r="H2904">
        <v>1</v>
      </c>
      <c r="J2904">
        <v>2</v>
      </c>
      <c r="K2904" t="s">
        <v>247</v>
      </c>
      <c r="L2904">
        <v>2</v>
      </c>
      <c r="M2904">
        <v>1</v>
      </c>
      <c r="N2904">
        <v>153</v>
      </c>
      <c r="O2904">
        <v>153</v>
      </c>
      <c r="P2904">
        <v>119</v>
      </c>
      <c r="Q2904">
        <v>0</v>
      </c>
      <c r="R2904">
        <v>0</v>
      </c>
      <c r="S2904" t="s">
        <v>9041</v>
      </c>
      <c r="T2904">
        <v>6710</v>
      </c>
      <c r="U2904" t="s">
        <v>327</v>
      </c>
      <c r="V2904" t="s">
        <v>327</v>
      </c>
      <c r="W2904" t="s">
        <v>770</v>
      </c>
      <c r="X2904">
        <v>2625</v>
      </c>
      <c r="Y2904" t="s">
        <v>244</v>
      </c>
      <c r="AA2904">
        <v>187</v>
      </c>
      <c r="AB2904" t="s">
        <v>9042</v>
      </c>
      <c r="AC2904" t="s">
        <v>9041</v>
      </c>
      <c r="AD2904">
        <v>5</v>
      </c>
      <c r="AE2904">
        <v>711044.75</v>
      </c>
      <c r="AF2904">
        <v>6171619.9199999999</v>
      </c>
    </row>
    <row r="2905" spans="1:32" x14ac:dyDescent="0.25">
      <c r="A2905" s="40">
        <v>2903</v>
      </c>
      <c r="B2905" t="s">
        <v>9043</v>
      </c>
      <c r="C2905">
        <v>130</v>
      </c>
      <c r="D2905">
        <v>1965</v>
      </c>
      <c r="E2905">
        <v>0</v>
      </c>
      <c r="F2905">
        <v>3</v>
      </c>
      <c r="H2905">
        <v>1</v>
      </c>
      <c r="J2905">
        <v>2</v>
      </c>
      <c r="K2905" t="s">
        <v>260</v>
      </c>
      <c r="L2905">
        <v>2</v>
      </c>
      <c r="M2905">
        <v>1</v>
      </c>
      <c r="N2905">
        <v>52</v>
      </c>
      <c r="O2905">
        <v>52</v>
      </c>
      <c r="P2905">
        <v>91</v>
      </c>
      <c r="Q2905">
        <v>0</v>
      </c>
      <c r="R2905">
        <v>0</v>
      </c>
      <c r="S2905" t="s">
        <v>9044</v>
      </c>
      <c r="T2905">
        <v>4047</v>
      </c>
      <c r="U2905" t="s">
        <v>7712</v>
      </c>
      <c r="V2905" t="s">
        <v>7712</v>
      </c>
      <c r="W2905" t="s">
        <v>408</v>
      </c>
      <c r="X2905">
        <v>2665</v>
      </c>
      <c r="Y2905" t="s">
        <v>257</v>
      </c>
      <c r="AA2905">
        <v>187</v>
      </c>
      <c r="AB2905" t="s">
        <v>9045</v>
      </c>
      <c r="AC2905" t="s">
        <v>9044</v>
      </c>
      <c r="AD2905">
        <v>5</v>
      </c>
      <c r="AE2905">
        <v>713793.12</v>
      </c>
      <c r="AF2905">
        <v>6169209.04</v>
      </c>
    </row>
    <row r="2906" spans="1:32" x14ac:dyDescent="0.25">
      <c r="A2906" s="40">
        <v>2904</v>
      </c>
      <c r="B2906" t="s">
        <v>9046</v>
      </c>
      <c r="C2906">
        <v>130</v>
      </c>
      <c r="D2906">
        <v>1979</v>
      </c>
      <c r="E2906">
        <v>0</v>
      </c>
      <c r="F2906">
        <v>4</v>
      </c>
      <c r="H2906">
        <v>1</v>
      </c>
      <c r="J2906">
        <v>1</v>
      </c>
      <c r="K2906" t="s">
        <v>240</v>
      </c>
      <c r="M2906">
        <v>1</v>
      </c>
      <c r="N2906">
        <v>61</v>
      </c>
      <c r="O2906">
        <v>61</v>
      </c>
      <c r="P2906">
        <v>109</v>
      </c>
      <c r="Q2906">
        <v>0</v>
      </c>
      <c r="R2906">
        <v>0</v>
      </c>
      <c r="S2906" t="s">
        <v>9047</v>
      </c>
      <c r="T2906">
        <v>7575</v>
      </c>
      <c r="U2906" t="s">
        <v>7863</v>
      </c>
      <c r="V2906" t="s">
        <v>7863</v>
      </c>
      <c r="W2906" t="s">
        <v>413</v>
      </c>
      <c r="X2906">
        <v>2665</v>
      </c>
      <c r="Y2906" t="s">
        <v>257</v>
      </c>
      <c r="AA2906">
        <v>187</v>
      </c>
      <c r="AB2906" t="s">
        <v>9048</v>
      </c>
      <c r="AC2906" t="s">
        <v>9047</v>
      </c>
      <c r="AD2906">
        <v>5</v>
      </c>
      <c r="AE2906">
        <v>713683.29</v>
      </c>
      <c r="AF2906">
        <v>6169771.3300000001</v>
      </c>
    </row>
    <row r="2907" spans="1:32" x14ac:dyDescent="0.25">
      <c r="A2907" s="40">
        <v>2905</v>
      </c>
      <c r="B2907" t="s">
        <v>9049</v>
      </c>
      <c r="C2907">
        <v>130</v>
      </c>
      <c r="D2907">
        <v>1970</v>
      </c>
      <c r="E2907">
        <v>0</v>
      </c>
      <c r="F2907">
        <v>10</v>
      </c>
      <c r="H2907">
        <v>6</v>
      </c>
      <c r="J2907">
        <v>1</v>
      </c>
      <c r="K2907" t="s">
        <v>240</v>
      </c>
      <c r="M2907">
        <v>1</v>
      </c>
      <c r="N2907">
        <v>107</v>
      </c>
      <c r="O2907">
        <v>107</v>
      </c>
      <c r="P2907">
        <v>107</v>
      </c>
      <c r="Q2907">
        <v>0</v>
      </c>
      <c r="R2907">
        <v>0</v>
      </c>
      <c r="S2907" t="s">
        <v>9050</v>
      </c>
      <c r="T2907">
        <v>7882</v>
      </c>
      <c r="U2907" t="s">
        <v>372</v>
      </c>
      <c r="V2907" t="s">
        <v>372</v>
      </c>
      <c r="W2907" t="s">
        <v>1514</v>
      </c>
      <c r="X2907">
        <v>2625</v>
      </c>
      <c r="Y2907" t="s">
        <v>244</v>
      </c>
      <c r="AA2907">
        <v>187</v>
      </c>
      <c r="AB2907" t="s">
        <v>9051</v>
      </c>
      <c r="AC2907" t="s">
        <v>9050</v>
      </c>
      <c r="AD2907">
        <v>5</v>
      </c>
      <c r="AE2907">
        <v>712042.29</v>
      </c>
      <c r="AF2907">
        <v>6171957.1200000001</v>
      </c>
    </row>
    <row r="2908" spans="1:32" x14ac:dyDescent="0.25">
      <c r="A2908" s="40">
        <v>2906</v>
      </c>
      <c r="B2908" t="s">
        <v>9052</v>
      </c>
      <c r="C2908">
        <v>120</v>
      </c>
      <c r="D2908">
        <v>1973</v>
      </c>
      <c r="E2908">
        <v>0</v>
      </c>
      <c r="F2908">
        <v>3</v>
      </c>
      <c r="H2908">
        <v>1</v>
      </c>
      <c r="J2908">
        <v>2</v>
      </c>
      <c r="K2908" t="s">
        <v>260</v>
      </c>
      <c r="M2908">
        <v>1</v>
      </c>
      <c r="N2908">
        <v>155</v>
      </c>
      <c r="O2908">
        <v>155</v>
      </c>
      <c r="P2908">
        <v>155</v>
      </c>
      <c r="Q2908">
        <v>0</v>
      </c>
      <c r="R2908">
        <v>0</v>
      </c>
      <c r="S2908" t="s">
        <v>9053</v>
      </c>
      <c r="T2908">
        <v>9693</v>
      </c>
      <c r="U2908" t="s">
        <v>7610</v>
      </c>
      <c r="V2908" t="s">
        <v>7610</v>
      </c>
      <c r="W2908" t="s">
        <v>480</v>
      </c>
      <c r="X2908">
        <v>2665</v>
      </c>
      <c r="Y2908" t="s">
        <v>257</v>
      </c>
      <c r="AA2908">
        <v>187</v>
      </c>
      <c r="AB2908" t="s">
        <v>9054</v>
      </c>
      <c r="AC2908" t="s">
        <v>9053</v>
      </c>
      <c r="AD2908">
        <v>5</v>
      </c>
      <c r="AE2908">
        <v>712718.91</v>
      </c>
      <c r="AF2908">
        <v>6169129.4299999997</v>
      </c>
    </row>
    <row r="2909" spans="1:32" x14ac:dyDescent="0.25">
      <c r="A2909" s="40">
        <v>2907</v>
      </c>
      <c r="B2909" t="s">
        <v>9055</v>
      </c>
      <c r="C2909">
        <v>130</v>
      </c>
      <c r="D2909">
        <v>1975</v>
      </c>
      <c r="E2909">
        <v>0</v>
      </c>
      <c r="F2909">
        <v>1</v>
      </c>
      <c r="H2909">
        <v>5</v>
      </c>
      <c r="J2909">
        <v>7</v>
      </c>
      <c r="K2909" t="s">
        <v>253</v>
      </c>
      <c r="L2909">
        <v>2</v>
      </c>
      <c r="M2909">
        <v>1</v>
      </c>
      <c r="N2909">
        <v>75</v>
      </c>
      <c r="O2909">
        <v>75</v>
      </c>
      <c r="P2909">
        <v>125</v>
      </c>
      <c r="Q2909">
        <v>0</v>
      </c>
      <c r="R2909">
        <v>0</v>
      </c>
      <c r="S2909" t="s">
        <v>9056</v>
      </c>
      <c r="T2909">
        <v>2556</v>
      </c>
      <c r="U2909" t="s">
        <v>317</v>
      </c>
      <c r="V2909" t="s">
        <v>317</v>
      </c>
      <c r="W2909" t="s">
        <v>543</v>
      </c>
      <c r="X2909">
        <v>2625</v>
      </c>
      <c r="Y2909" t="s">
        <v>244</v>
      </c>
      <c r="AA2909">
        <v>187</v>
      </c>
      <c r="AB2909" t="s">
        <v>9057</v>
      </c>
      <c r="AC2909" t="s">
        <v>9056</v>
      </c>
      <c r="AD2909">
        <v>5</v>
      </c>
      <c r="AE2909">
        <v>711739.66</v>
      </c>
      <c r="AF2909">
        <v>6172406.5300000003</v>
      </c>
    </row>
    <row r="2910" spans="1:32" x14ac:dyDescent="0.25">
      <c r="A2910" s="40">
        <v>2908</v>
      </c>
      <c r="B2910" t="s">
        <v>9058</v>
      </c>
      <c r="C2910">
        <v>130</v>
      </c>
      <c r="D2910">
        <v>1966</v>
      </c>
      <c r="E2910">
        <v>0</v>
      </c>
      <c r="F2910">
        <v>4</v>
      </c>
      <c r="H2910">
        <v>3</v>
      </c>
      <c r="J2910">
        <v>1</v>
      </c>
      <c r="K2910" t="s">
        <v>240</v>
      </c>
      <c r="M2910">
        <v>1</v>
      </c>
      <c r="N2910">
        <v>61</v>
      </c>
      <c r="O2910">
        <v>61</v>
      </c>
      <c r="P2910">
        <v>110</v>
      </c>
      <c r="Q2910">
        <v>0</v>
      </c>
      <c r="R2910">
        <v>0</v>
      </c>
      <c r="S2910" t="s">
        <v>9059</v>
      </c>
      <c r="T2910">
        <v>3195</v>
      </c>
      <c r="U2910" t="s">
        <v>7757</v>
      </c>
      <c r="V2910" t="s">
        <v>7757</v>
      </c>
      <c r="W2910" t="s">
        <v>565</v>
      </c>
      <c r="X2910">
        <v>2665</v>
      </c>
      <c r="Y2910" t="s">
        <v>257</v>
      </c>
      <c r="AA2910">
        <v>187</v>
      </c>
      <c r="AB2910" t="s">
        <v>9060</v>
      </c>
      <c r="AC2910" t="s">
        <v>9059</v>
      </c>
      <c r="AD2910">
        <v>5</v>
      </c>
      <c r="AE2910">
        <v>713735.94</v>
      </c>
      <c r="AF2910">
        <v>6169208.7000000002</v>
      </c>
    </row>
    <row r="2911" spans="1:32" x14ac:dyDescent="0.25">
      <c r="A2911" s="40">
        <v>2909</v>
      </c>
      <c r="B2911" t="s">
        <v>9061</v>
      </c>
      <c r="C2911">
        <v>140</v>
      </c>
      <c r="D2911">
        <v>1991</v>
      </c>
      <c r="E2911">
        <v>0</v>
      </c>
      <c r="F2911">
        <v>3</v>
      </c>
      <c r="H2911">
        <v>1</v>
      </c>
      <c r="J2911">
        <v>1</v>
      </c>
      <c r="K2911" t="s">
        <v>240</v>
      </c>
      <c r="M2911">
        <v>2</v>
      </c>
      <c r="N2911">
        <v>480</v>
      </c>
      <c r="O2911">
        <v>480</v>
      </c>
      <c r="P2911">
        <v>949</v>
      </c>
      <c r="Q2911">
        <v>0</v>
      </c>
      <c r="R2911">
        <v>0</v>
      </c>
      <c r="S2911" t="s">
        <v>9062</v>
      </c>
      <c r="T2911">
        <v>6830</v>
      </c>
      <c r="U2911" t="s">
        <v>6424</v>
      </c>
      <c r="V2911" t="s">
        <v>6424</v>
      </c>
      <c r="W2911" t="s">
        <v>1604</v>
      </c>
      <c r="X2911">
        <v>2625</v>
      </c>
      <c r="Y2911" t="s">
        <v>244</v>
      </c>
      <c r="AA2911">
        <v>187</v>
      </c>
      <c r="AB2911" t="s">
        <v>6425</v>
      </c>
      <c r="AC2911" t="s">
        <v>9062</v>
      </c>
      <c r="AD2911">
        <v>5</v>
      </c>
      <c r="AE2911">
        <v>711497.38</v>
      </c>
      <c r="AF2911">
        <v>6172553.0599999996</v>
      </c>
    </row>
    <row r="2912" spans="1:32" x14ac:dyDescent="0.25">
      <c r="A2912" s="40">
        <v>2910</v>
      </c>
      <c r="B2912" t="s">
        <v>9063</v>
      </c>
      <c r="C2912">
        <v>120</v>
      </c>
      <c r="D2912">
        <v>1952</v>
      </c>
      <c r="E2912">
        <v>1985</v>
      </c>
      <c r="F2912">
        <v>3</v>
      </c>
      <c r="H2912">
        <v>2</v>
      </c>
      <c r="J2912">
        <v>2</v>
      </c>
      <c r="K2912" t="s">
        <v>260</v>
      </c>
      <c r="L2912">
        <v>2</v>
      </c>
      <c r="M2912">
        <v>1</v>
      </c>
      <c r="N2912">
        <v>112</v>
      </c>
      <c r="O2912">
        <v>112</v>
      </c>
      <c r="P2912">
        <v>94</v>
      </c>
      <c r="Q2912">
        <v>0</v>
      </c>
      <c r="R2912">
        <v>0</v>
      </c>
      <c r="S2912" t="s">
        <v>9064</v>
      </c>
      <c r="T2912">
        <v>639</v>
      </c>
      <c r="U2912" t="s">
        <v>6935</v>
      </c>
      <c r="V2912" t="s">
        <v>6935</v>
      </c>
      <c r="W2912" t="s">
        <v>250</v>
      </c>
      <c r="X2912">
        <v>2665</v>
      </c>
      <c r="Y2912" t="s">
        <v>257</v>
      </c>
      <c r="AA2912">
        <v>187</v>
      </c>
      <c r="AB2912" t="s">
        <v>9065</v>
      </c>
      <c r="AC2912" t="s">
        <v>9064</v>
      </c>
      <c r="AD2912">
        <v>5</v>
      </c>
      <c r="AE2912">
        <v>712776.98</v>
      </c>
      <c r="AF2912">
        <v>6168982.4299999997</v>
      </c>
    </row>
    <row r="2913" spans="1:32" x14ac:dyDescent="0.25">
      <c r="A2913" s="40">
        <v>2911</v>
      </c>
      <c r="B2913" t="s">
        <v>9066</v>
      </c>
      <c r="C2913">
        <v>130</v>
      </c>
      <c r="D2913">
        <v>1975</v>
      </c>
      <c r="E2913">
        <v>0</v>
      </c>
      <c r="F2913">
        <v>1</v>
      </c>
      <c r="H2913">
        <v>5</v>
      </c>
      <c r="J2913">
        <v>7</v>
      </c>
      <c r="K2913" t="s">
        <v>253</v>
      </c>
      <c r="M2913">
        <v>1</v>
      </c>
      <c r="N2913">
        <v>75</v>
      </c>
      <c r="O2913">
        <v>75</v>
      </c>
      <c r="P2913">
        <v>125</v>
      </c>
      <c r="Q2913">
        <v>0</v>
      </c>
      <c r="R2913">
        <v>0</v>
      </c>
      <c r="S2913" t="s">
        <v>9067</v>
      </c>
      <c r="T2913">
        <v>2556</v>
      </c>
      <c r="U2913" t="s">
        <v>317</v>
      </c>
      <c r="V2913" t="s">
        <v>317</v>
      </c>
      <c r="W2913" t="s">
        <v>1630</v>
      </c>
      <c r="X2913">
        <v>2625</v>
      </c>
      <c r="Y2913" t="s">
        <v>244</v>
      </c>
      <c r="AA2913">
        <v>187</v>
      </c>
      <c r="AB2913" t="s">
        <v>9068</v>
      </c>
      <c r="AC2913" t="s">
        <v>9067</v>
      </c>
      <c r="AD2913">
        <v>5</v>
      </c>
      <c r="AE2913">
        <v>711736.92</v>
      </c>
      <c r="AF2913">
        <v>6172418.0599999996</v>
      </c>
    </row>
    <row r="2914" spans="1:32" x14ac:dyDescent="0.25">
      <c r="A2914" s="40">
        <v>2912</v>
      </c>
      <c r="B2914" t="s">
        <v>9069</v>
      </c>
      <c r="C2914">
        <v>120</v>
      </c>
      <c r="D2914">
        <v>1932</v>
      </c>
      <c r="E2914">
        <v>1973</v>
      </c>
      <c r="F2914">
        <v>3</v>
      </c>
      <c r="H2914">
        <v>1</v>
      </c>
      <c r="J2914">
        <v>2</v>
      </c>
      <c r="K2914" t="s">
        <v>260</v>
      </c>
      <c r="M2914">
        <v>1</v>
      </c>
      <c r="N2914">
        <v>125</v>
      </c>
      <c r="O2914">
        <v>125</v>
      </c>
      <c r="P2914">
        <v>200</v>
      </c>
      <c r="Q2914">
        <v>0</v>
      </c>
      <c r="R2914">
        <v>0</v>
      </c>
      <c r="S2914" t="s">
        <v>9070</v>
      </c>
      <c r="T2914">
        <v>1750</v>
      </c>
      <c r="U2914" t="s">
        <v>6098</v>
      </c>
      <c r="V2914" t="s">
        <v>6098</v>
      </c>
      <c r="W2914" t="s">
        <v>2995</v>
      </c>
      <c r="X2914">
        <v>2665</v>
      </c>
      <c r="Y2914" t="s">
        <v>257</v>
      </c>
      <c r="AA2914">
        <v>187</v>
      </c>
      <c r="AB2914" t="s">
        <v>9071</v>
      </c>
      <c r="AC2914" t="s">
        <v>9070</v>
      </c>
      <c r="AD2914">
        <v>5</v>
      </c>
      <c r="AE2914">
        <v>713286.52</v>
      </c>
      <c r="AF2914">
        <v>6168834.6799999997</v>
      </c>
    </row>
    <row r="2915" spans="1:32" x14ac:dyDescent="0.25">
      <c r="A2915" s="40">
        <v>2913</v>
      </c>
      <c r="B2915" t="s">
        <v>9072</v>
      </c>
      <c r="C2915">
        <v>130</v>
      </c>
      <c r="D2915">
        <v>2000</v>
      </c>
      <c r="E2915">
        <v>0</v>
      </c>
      <c r="F2915">
        <v>4</v>
      </c>
      <c r="H2915">
        <v>1</v>
      </c>
      <c r="J2915">
        <v>1</v>
      </c>
      <c r="K2915" t="s">
        <v>240</v>
      </c>
      <c r="M2915">
        <v>1</v>
      </c>
      <c r="N2915">
        <v>118</v>
      </c>
      <c r="O2915">
        <v>118</v>
      </c>
      <c r="P2915">
        <v>118</v>
      </c>
      <c r="Q2915">
        <v>0</v>
      </c>
      <c r="R2915">
        <v>0</v>
      </c>
      <c r="S2915" t="s">
        <v>9073</v>
      </c>
      <c r="T2915">
        <v>5600</v>
      </c>
      <c r="U2915" t="s">
        <v>6764</v>
      </c>
      <c r="V2915" t="s">
        <v>6764</v>
      </c>
      <c r="W2915" t="s">
        <v>763</v>
      </c>
      <c r="X2915">
        <v>2625</v>
      </c>
      <c r="Y2915" t="s">
        <v>244</v>
      </c>
      <c r="AA2915">
        <v>187</v>
      </c>
      <c r="AB2915" t="s">
        <v>9074</v>
      </c>
      <c r="AC2915" t="s">
        <v>9073</v>
      </c>
      <c r="AD2915">
        <v>5</v>
      </c>
      <c r="AE2915">
        <v>711982.4</v>
      </c>
      <c r="AF2915">
        <v>6172450.0800000001</v>
      </c>
    </row>
    <row r="2916" spans="1:32" x14ac:dyDescent="0.25">
      <c r="A2916" s="40">
        <v>2914</v>
      </c>
      <c r="B2916" t="s">
        <v>9075</v>
      </c>
      <c r="C2916">
        <v>120</v>
      </c>
      <c r="D2916">
        <v>1935</v>
      </c>
      <c r="E2916">
        <v>1960</v>
      </c>
      <c r="F2916">
        <v>5</v>
      </c>
      <c r="H2916">
        <v>1</v>
      </c>
      <c r="J2916">
        <v>2</v>
      </c>
      <c r="K2916" t="s">
        <v>247</v>
      </c>
      <c r="L2916">
        <v>2</v>
      </c>
      <c r="M2916">
        <v>1</v>
      </c>
      <c r="N2916">
        <v>85</v>
      </c>
      <c r="O2916">
        <v>85</v>
      </c>
      <c r="P2916">
        <v>126</v>
      </c>
      <c r="Q2916">
        <v>0</v>
      </c>
      <c r="R2916">
        <v>0</v>
      </c>
      <c r="S2916" t="s">
        <v>9076</v>
      </c>
      <c r="T2916">
        <v>745</v>
      </c>
      <c r="U2916" t="s">
        <v>8589</v>
      </c>
      <c r="V2916" t="s">
        <v>8589</v>
      </c>
      <c r="W2916" t="s">
        <v>1894</v>
      </c>
      <c r="X2916">
        <v>2625</v>
      </c>
      <c r="Y2916" t="s">
        <v>244</v>
      </c>
      <c r="AA2916">
        <v>187</v>
      </c>
      <c r="AB2916" t="s">
        <v>9077</v>
      </c>
      <c r="AC2916" t="s">
        <v>9076</v>
      </c>
      <c r="AD2916">
        <v>5</v>
      </c>
      <c r="AE2916">
        <v>712720.45</v>
      </c>
      <c r="AF2916">
        <v>6171292.9000000004</v>
      </c>
    </row>
    <row r="2917" spans="1:32" x14ac:dyDescent="0.25">
      <c r="A2917" s="40">
        <v>2915</v>
      </c>
      <c r="B2917" t="s">
        <v>9078</v>
      </c>
      <c r="C2917">
        <v>120</v>
      </c>
      <c r="D2917">
        <v>1973</v>
      </c>
      <c r="E2917">
        <v>1996</v>
      </c>
      <c r="F2917">
        <v>3</v>
      </c>
      <c r="H2917">
        <v>1</v>
      </c>
      <c r="J2917">
        <v>2</v>
      </c>
      <c r="K2917" t="s">
        <v>260</v>
      </c>
      <c r="L2917">
        <v>2</v>
      </c>
      <c r="M2917">
        <v>1</v>
      </c>
      <c r="N2917">
        <v>136</v>
      </c>
      <c r="O2917">
        <v>136</v>
      </c>
      <c r="P2917">
        <v>136</v>
      </c>
      <c r="Q2917">
        <v>0</v>
      </c>
      <c r="R2917">
        <v>0</v>
      </c>
      <c r="S2917" t="s">
        <v>9079</v>
      </c>
      <c r="T2917">
        <v>6710</v>
      </c>
      <c r="U2917" t="s">
        <v>327</v>
      </c>
      <c r="V2917" t="s">
        <v>327</v>
      </c>
      <c r="W2917" t="s">
        <v>1665</v>
      </c>
      <c r="X2917">
        <v>2625</v>
      </c>
      <c r="Y2917" t="s">
        <v>244</v>
      </c>
      <c r="AA2917">
        <v>187</v>
      </c>
      <c r="AB2917" t="s">
        <v>9080</v>
      </c>
      <c r="AC2917" t="s">
        <v>9079</v>
      </c>
      <c r="AD2917">
        <v>5</v>
      </c>
      <c r="AE2917">
        <v>710990.5</v>
      </c>
      <c r="AF2917">
        <v>6171619.5300000003</v>
      </c>
    </row>
    <row r="2918" spans="1:32" x14ac:dyDescent="0.25">
      <c r="A2918" s="40">
        <v>2916</v>
      </c>
      <c r="B2918" t="s">
        <v>9081</v>
      </c>
      <c r="C2918">
        <v>120</v>
      </c>
      <c r="D2918">
        <v>1969</v>
      </c>
      <c r="E2918">
        <v>1979</v>
      </c>
      <c r="F2918">
        <v>3</v>
      </c>
      <c r="H2918">
        <v>1</v>
      </c>
      <c r="J2918">
        <v>2</v>
      </c>
      <c r="K2918" t="s">
        <v>260</v>
      </c>
      <c r="M2918">
        <v>1</v>
      </c>
      <c r="N2918">
        <v>183</v>
      </c>
      <c r="O2918">
        <v>183</v>
      </c>
      <c r="P2918">
        <v>183</v>
      </c>
      <c r="Q2918">
        <v>0</v>
      </c>
      <c r="R2918">
        <v>0</v>
      </c>
      <c r="S2918" t="s">
        <v>9082</v>
      </c>
      <c r="T2918">
        <v>6178</v>
      </c>
      <c r="U2918" t="s">
        <v>2647</v>
      </c>
      <c r="V2918" t="s">
        <v>2647</v>
      </c>
      <c r="W2918" t="s">
        <v>328</v>
      </c>
      <c r="X2918">
        <v>2625</v>
      </c>
      <c r="Y2918" t="s">
        <v>244</v>
      </c>
      <c r="AA2918">
        <v>187</v>
      </c>
      <c r="AB2918" t="s">
        <v>9083</v>
      </c>
      <c r="AC2918" t="s">
        <v>9082</v>
      </c>
      <c r="AD2918">
        <v>5</v>
      </c>
      <c r="AE2918">
        <v>711568.65</v>
      </c>
      <c r="AF2918">
        <v>6172257.21</v>
      </c>
    </row>
    <row r="2919" spans="1:32" x14ac:dyDescent="0.25">
      <c r="A2919" s="40">
        <v>2917</v>
      </c>
      <c r="B2919" t="s">
        <v>9084</v>
      </c>
      <c r="C2919">
        <v>130</v>
      </c>
      <c r="D2919">
        <v>1979</v>
      </c>
      <c r="E2919">
        <v>0</v>
      </c>
      <c r="F2919">
        <v>4</v>
      </c>
      <c r="H2919">
        <v>1</v>
      </c>
      <c r="J2919">
        <v>1</v>
      </c>
      <c r="K2919" t="s">
        <v>240</v>
      </c>
      <c r="M2919">
        <v>1</v>
      </c>
      <c r="N2919">
        <v>61</v>
      </c>
      <c r="O2919">
        <v>61</v>
      </c>
      <c r="P2919">
        <v>109</v>
      </c>
      <c r="Q2919">
        <v>0</v>
      </c>
      <c r="R2919">
        <v>0</v>
      </c>
      <c r="S2919" t="s">
        <v>9085</v>
      </c>
      <c r="T2919">
        <v>7575</v>
      </c>
      <c r="U2919" t="s">
        <v>7863</v>
      </c>
      <c r="V2919" t="s">
        <v>7863</v>
      </c>
      <c r="W2919" t="s">
        <v>473</v>
      </c>
      <c r="X2919">
        <v>2665</v>
      </c>
      <c r="Y2919" t="s">
        <v>257</v>
      </c>
      <c r="AA2919">
        <v>187</v>
      </c>
      <c r="AB2919" t="s">
        <v>9086</v>
      </c>
      <c r="AC2919" t="s">
        <v>9085</v>
      </c>
      <c r="AD2919">
        <v>5</v>
      </c>
      <c r="AE2919">
        <v>713641.56</v>
      </c>
      <c r="AF2919">
        <v>6169705.6100000003</v>
      </c>
    </row>
    <row r="2920" spans="1:32" x14ac:dyDescent="0.25">
      <c r="A2920" s="40">
        <v>2918</v>
      </c>
      <c r="B2920" t="s">
        <v>9087</v>
      </c>
      <c r="C2920">
        <v>120</v>
      </c>
      <c r="D2920">
        <v>1970</v>
      </c>
      <c r="E2920">
        <v>0</v>
      </c>
      <c r="F2920">
        <v>3</v>
      </c>
      <c r="H2920">
        <v>1</v>
      </c>
      <c r="J2920">
        <v>2</v>
      </c>
      <c r="K2920" t="s">
        <v>260</v>
      </c>
      <c r="L2920">
        <v>90</v>
      </c>
      <c r="M2920">
        <v>1</v>
      </c>
      <c r="N2920">
        <v>148</v>
      </c>
      <c r="O2920">
        <v>148</v>
      </c>
      <c r="P2920">
        <v>148</v>
      </c>
      <c r="Q2920">
        <v>0</v>
      </c>
      <c r="R2920">
        <v>0</v>
      </c>
      <c r="S2920" t="s">
        <v>9088</v>
      </c>
      <c r="T2920">
        <v>7882</v>
      </c>
      <c r="U2920" t="s">
        <v>372</v>
      </c>
      <c r="V2920" t="s">
        <v>372</v>
      </c>
      <c r="W2920" t="s">
        <v>608</v>
      </c>
      <c r="X2920">
        <v>2625</v>
      </c>
      <c r="Y2920" t="s">
        <v>244</v>
      </c>
      <c r="AA2920">
        <v>187</v>
      </c>
      <c r="AB2920" t="s">
        <v>9089</v>
      </c>
      <c r="AC2920" t="s">
        <v>9088</v>
      </c>
      <c r="AD2920">
        <v>5</v>
      </c>
      <c r="AE2920">
        <v>711779.04</v>
      </c>
      <c r="AF2920">
        <v>6172006.96</v>
      </c>
    </row>
    <row r="2921" spans="1:32" x14ac:dyDescent="0.25">
      <c r="A2921" s="40">
        <v>2919</v>
      </c>
      <c r="B2921" t="s">
        <v>9090</v>
      </c>
      <c r="C2921">
        <v>130</v>
      </c>
      <c r="D2921">
        <v>2000</v>
      </c>
      <c r="E2921">
        <v>2012</v>
      </c>
      <c r="F2921">
        <v>4</v>
      </c>
      <c r="H2921">
        <v>1</v>
      </c>
      <c r="J2921">
        <v>1</v>
      </c>
      <c r="K2921" t="s">
        <v>240</v>
      </c>
      <c r="M2921">
        <v>1</v>
      </c>
      <c r="N2921">
        <v>133</v>
      </c>
      <c r="O2921">
        <v>133</v>
      </c>
      <c r="P2921">
        <v>133</v>
      </c>
      <c r="Q2921">
        <v>0</v>
      </c>
      <c r="R2921">
        <v>0</v>
      </c>
      <c r="S2921" t="s">
        <v>9091</v>
      </c>
      <c r="T2921">
        <v>5600</v>
      </c>
      <c r="U2921" t="s">
        <v>6764</v>
      </c>
      <c r="V2921" t="s">
        <v>6764</v>
      </c>
      <c r="W2921" t="s">
        <v>945</v>
      </c>
      <c r="X2921">
        <v>2625</v>
      </c>
      <c r="Y2921" t="s">
        <v>244</v>
      </c>
      <c r="AA2921">
        <v>187</v>
      </c>
      <c r="AB2921" t="s">
        <v>9092</v>
      </c>
      <c r="AC2921" t="s">
        <v>9091</v>
      </c>
      <c r="AD2921">
        <v>5</v>
      </c>
      <c r="AE2921">
        <v>711937.5</v>
      </c>
      <c r="AF2921">
        <v>6172505.0700000003</v>
      </c>
    </row>
    <row r="2922" spans="1:32" x14ac:dyDescent="0.25">
      <c r="A2922" s="40">
        <v>2920</v>
      </c>
      <c r="B2922" t="s">
        <v>9093</v>
      </c>
      <c r="C2922">
        <v>130</v>
      </c>
      <c r="D2922">
        <v>1973</v>
      </c>
      <c r="E2922">
        <v>0</v>
      </c>
      <c r="F2922">
        <v>2</v>
      </c>
      <c r="H2922">
        <v>5</v>
      </c>
      <c r="J2922">
        <v>1</v>
      </c>
      <c r="K2922" t="s">
        <v>240</v>
      </c>
      <c r="M2922">
        <v>1</v>
      </c>
      <c r="N2922">
        <v>110</v>
      </c>
      <c r="O2922">
        <v>110</v>
      </c>
      <c r="P2922">
        <v>110</v>
      </c>
      <c r="Q2922">
        <v>0</v>
      </c>
      <c r="R2922">
        <v>0</v>
      </c>
      <c r="S2922" t="s">
        <v>9094</v>
      </c>
      <c r="T2922">
        <v>6178</v>
      </c>
      <c r="U2922" t="s">
        <v>2647</v>
      </c>
      <c r="V2922" t="s">
        <v>2647</v>
      </c>
      <c r="W2922" t="s">
        <v>9095</v>
      </c>
      <c r="X2922">
        <v>2625</v>
      </c>
      <c r="Y2922" t="s">
        <v>244</v>
      </c>
      <c r="AA2922">
        <v>187</v>
      </c>
      <c r="AB2922" t="s">
        <v>9096</v>
      </c>
      <c r="AC2922" t="s">
        <v>9094</v>
      </c>
      <c r="AD2922">
        <v>5</v>
      </c>
      <c r="AE2922">
        <v>711670.96</v>
      </c>
      <c r="AF2922">
        <v>6172031.5700000003</v>
      </c>
    </row>
    <row r="2923" spans="1:32" x14ac:dyDescent="0.25">
      <c r="A2923" s="40">
        <v>2921</v>
      </c>
      <c r="B2923" t="s">
        <v>9097</v>
      </c>
      <c r="C2923">
        <v>130</v>
      </c>
      <c r="D2923">
        <v>1976</v>
      </c>
      <c r="E2923">
        <v>0</v>
      </c>
      <c r="F2923">
        <v>1</v>
      </c>
      <c r="H2923">
        <v>5</v>
      </c>
      <c r="J2923">
        <v>1</v>
      </c>
      <c r="K2923" t="s">
        <v>240</v>
      </c>
      <c r="L2923">
        <v>0</v>
      </c>
      <c r="M2923">
        <v>1</v>
      </c>
      <c r="N2923">
        <v>75</v>
      </c>
      <c r="O2923">
        <v>75</v>
      </c>
      <c r="P2923">
        <v>125</v>
      </c>
      <c r="Q2923">
        <v>0</v>
      </c>
      <c r="R2923">
        <v>0</v>
      </c>
      <c r="S2923" t="s">
        <v>9098</v>
      </c>
      <c r="T2923">
        <v>2556</v>
      </c>
      <c r="U2923" t="s">
        <v>317</v>
      </c>
      <c r="V2923" t="s">
        <v>317</v>
      </c>
      <c r="W2923" t="s">
        <v>991</v>
      </c>
      <c r="X2923">
        <v>2625</v>
      </c>
      <c r="Y2923" t="s">
        <v>244</v>
      </c>
      <c r="AA2923">
        <v>187</v>
      </c>
      <c r="AB2923" t="s">
        <v>9099</v>
      </c>
      <c r="AC2923" t="s">
        <v>9098</v>
      </c>
      <c r="AD2923">
        <v>5</v>
      </c>
      <c r="AE2923">
        <v>711819.13</v>
      </c>
      <c r="AF2923">
        <v>6172419.8399999999</v>
      </c>
    </row>
    <row r="2924" spans="1:32" x14ac:dyDescent="0.25">
      <c r="A2924" s="40">
        <v>2922</v>
      </c>
      <c r="B2924" t="s">
        <v>9100</v>
      </c>
      <c r="C2924">
        <v>130</v>
      </c>
      <c r="D2924">
        <v>1967</v>
      </c>
      <c r="E2924">
        <v>2013</v>
      </c>
      <c r="F2924">
        <v>2</v>
      </c>
      <c r="H2924">
        <v>5</v>
      </c>
      <c r="J2924">
        <v>1</v>
      </c>
      <c r="K2924" t="s">
        <v>240</v>
      </c>
      <c r="L2924">
        <v>2</v>
      </c>
      <c r="M2924">
        <v>1</v>
      </c>
      <c r="N2924">
        <v>147</v>
      </c>
      <c r="O2924">
        <v>147</v>
      </c>
      <c r="P2924">
        <v>147</v>
      </c>
      <c r="Q2924">
        <v>0</v>
      </c>
      <c r="R2924">
        <v>0</v>
      </c>
      <c r="S2924" t="s">
        <v>9101</v>
      </c>
      <c r="T2924">
        <v>2449</v>
      </c>
      <c r="U2924" t="s">
        <v>312</v>
      </c>
      <c r="V2924" t="s">
        <v>312</v>
      </c>
      <c r="W2924" t="s">
        <v>323</v>
      </c>
      <c r="X2924">
        <v>2625</v>
      </c>
      <c r="Y2924" t="s">
        <v>244</v>
      </c>
      <c r="AA2924">
        <v>187</v>
      </c>
      <c r="AB2924" t="s">
        <v>9102</v>
      </c>
      <c r="AC2924" t="s">
        <v>9101</v>
      </c>
      <c r="AD2924">
        <v>5</v>
      </c>
      <c r="AE2924">
        <v>711400.57</v>
      </c>
      <c r="AF2924">
        <v>6171699.9199999999</v>
      </c>
    </row>
    <row r="2925" spans="1:32" x14ac:dyDescent="0.25">
      <c r="A2925" s="40">
        <v>2923</v>
      </c>
      <c r="B2925" t="s">
        <v>9103</v>
      </c>
      <c r="C2925">
        <v>120</v>
      </c>
      <c r="D2925">
        <v>1946</v>
      </c>
      <c r="E2925">
        <v>1979</v>
      </c>
      <c r="F2925">
        <v>5</v>
      </c>
      <c r="H2925">
        <v>1</v>
      </c>
      <c r="J2925">
        <v>2</v>
      </c>
      <c r="K2925" t="s">
        <v>260</v>
      </c>
      <c r="L2925">
        <v>2</v>
      </c>
      <c r="M2925">
        <v>1</v>
      </c>
      <c r="N2925">
        <v>107</v>
      </c>
      <c r="O2925">
        <v>107</v>
      </c>
      <c r="P2925">
        <v>158</v>
      </c>
      <c r="Q2925">
        <v>0</v>
      </c>
      <c r="R2925">
        <v>0</v>
      </c>
      <c r="S2925" t="s">
        <v>9104</v>
      </c>
      <c r="T2925">
        <v>8841</v>
      </c>
      <c r="U2925" t="s">
        <v>7779</v>
      </c>
      <c r="V2925" t="s">
        <v>7779</v>
      </c>
      <c r="W2925" t="s">
        <v>413</v>
      </c>
      <c r="X2925">
        <v>2665</v>
      </c>
      <c r="Y2925" t="s">
        <v>257</v>
      </c>
      <c r="AA2925">
        <v>187</v>
      </c>
      <c r="AB2925" t="s">
        <v>9105</v>
      </c>
      <c r="AC2925" t="s">
        <v>9104</v>
      </c>
      <c r="AD2925">
        <v>5</v>
      </c>
      <c r="AE2925">
        <v>713601.24</v>
      </c>
      <c r="AF2925">
        <v>6168780.0300000003</v>
      </c>
    </row>
    <row r="2926" spans="1:32" x14ac:dyDescent="0.25">
      <c r="A2926" s="40">
        <v>2924</v>
      </c>
      <c r="B2926" t="s">
        <v>9106</v>
      </c>
      <c r="C2926">
        <v>130</v>
      </c>
      <c r="D2926">
        <v>2002</v>
      </c>
      <c r="E2926">
        <v>0</v>
      </c>
      <c r="F2926">
        <v>4</v>
      </c>
      <c r="H2926">
        <v>1</v>
      </c>
      <c r="J2926">
        <v>2</v>
      </c>
      <c r="K2926" t="s">
        <v>260</v>
      </c>
      <c r="L2926">
        <v>90</v>
      </c>
      <c r="M2926">
        <v>1</v>
      </c>
      <c r="N2926">
        <v>44</v>
      </c>
      <c r="O2926">
        <v>44</v>
      </c>
      <c r="P2926">
        <v>88</v>
      </c>
      <c r="Q2926">
        <v>0</v>
      </c>
      <c r="R2926">
        <v>0</v>
      </c>
      <c r="S2926" t="s">
        <v>9107</v>
      </c>
      <c r="T2926">
        <v>1171</v>
      </c>
      <c r="U2926" t="s">
        <v>6203</v>
      </c>
      <c r="V2926" t="s">
        <v>6203</v>
      </c>
      <c r="W2926" t="s">
        <v>2764</v>
      </c>
      <c r="X2926">
        <v>2665</v>
      </c>
      <c r="Y2926" t="s">
        <v>257</v>
      </c>
      <c r="AA2926">
        <v>187</v>
      </c>
      <c r="AB2926" t="s">
        <v>9108</v>
      </c>
      <c r="AC2926" t="s">
        <v>9107</v>
      </c>
      <c r="AD2926">
        <v>5</v>
      </c>
      <c r="AE2926">
        <v>712585</v>
      </c>
      <c r="AF2926">
        <v>6169764.0899999999</v>
      </c>
    </row>
    <row r="2927" spans="1:32" x14ac:dyDescent="0.25">
      <c r="A2927" s="40">
        <v>2925</v>
      </c>
      <c r="B2927" t="s">
        <v>9109</v>
      </c>
      <c r="C2927">
        <v>320</v>
      </c>
      <c r="D2927">
        <v>1961</v>
      </c>
      <c r="E2927">
        <v>0</v>
      </c>
      <c r="F2927">
        <v>5</v>
      </c>
      <c r="H2927">
        <v>1</v>
      </c>
      <c r="J2927">
        <v>2</v>
      </c>
      <c r="K2927" t="s">
        <v>260</v>
      </c>
      <c r="M2927">
        <v>2</v>
      </c>
      <c r="N2927">
        <v>199</v>
      </c>
      <c r="O2927">
        <v>398</v>
      </c>
      <c r="P2927">
        <v>132</v>
      </c>
      <c r="Q2927">
        <v>465</v>
      </c>
      <c r="R2927">
        <v>0</v>
      </c>
      <c r="S2927" t="s">
        <v>9110</v>
      </c>
      <c r="T2927">
        <v>1750</v>
      </c>
      <c r="U2927" t="s">
        <v>6098</v>
      </c>
      <c r="V2927" t="s">
        <v>6098</v>
      </c>
      <c r="W2927" t="s">
        <v>9111</v>
      </c>
      <c r="X2927">
        <v>2665</v>
      </c>
      <c r="Y2927" t="s">
        <v>257</v>
      </c>
      <c r="AA2927">
        <v>187</v>
      </c>
      <c r="AB2927" t="s">
        <v>9112</v>
      </c>
      <c r="AC2927" t="s">
        <v>9110</v>
      </c>
      <c r="AD2927">
        <v>5</v>
      </c>
      <c r="AE2927">
        <v>713036.06</v>
      </c>
      <c r="AF2927">
        <v>6168775.9000000004</v>
      </c>
    </row>
    <row r="2928" spans="1:32" x14ac:dyDescent="0.25">
      <c r="A2928" s="40">
        <v>2926</v>
      </c>
      <c r="B2928" t="s">
        <v>9113</v>
      </c>
      <c r="C2928">
        <v>120</v>
      </c>
      <c r="D2928">
        <v>1972</v>
      </c>
      <c r="E2928">
        <v>0</v>
      </c>
      <c r="F2928">
        <v>5</v>
      </c>
      <c r="H2928">
        <v>1</v>
      </c>
      <c r="J2928">
        <v>2</v>
      </c>
      <c r="K2928" t="s">
        <v>260</v>
      </c>
      <c r="M2928">
        <v>1</v>
      </c>
      <c r="N2928">
        <v>159</v>
      </c>
      <c r="O2928">
        <v>159</v>
      </c>
      <c r="P2928">
        <v>159</v>
      </c>
      <c r="Q2928">
        <v>0</v>
      </c>
      <c r="R2928">
        <v>0</v>
      </c>
      <c r="S2928" t="s">
        <v>9114</v>
      </c>
      <c r="T2928">
        <v>9693</v>
      </c>
      <c r="U2928" t="s">
        <v>7610</v>
      </c>
      <c r="V2928" t="s">
        <v>7610</v>
      </c>
      <c r="W2928" t="s">
        <v>515</v>
      </c>
      <c r="X2928">
        <v>2665</v>
      </c>
      <c r="Y2928" t="s">
        <v>257</v>
      </c>
      <c r="AA2928">
        <v>187</v>
      </c>
      <c r="AB2928" t="s">
        <v>9115</v>
      </c>
      <c r="AC2928" t="s">
        <v>9114</v>
      </c>
      <c r="AD2928">
        <v>5</v>
      </c>
      <c r="AE2928">
        <v>712739.52</v>
      </c>
      <c r="AF2928">
        <v>6169131.4199999999</v>
      </c>
    </row>
    <row r="2929" spans="1:32" x14ac:dyDescent="0.25">
      <c r="A2929" s="40">
        <v>2927</v>
      </c>
      <c r="B2929" t="s">
        <v>9116</v>
      </c>
      <c r="C2929">
        <v>130</v>
      </c>
      <c r="D2929">
        <v>1974</v>
      </c>
      <c r="E2929">
        <v>0</v>
      </c>
      <c r="F2929">
        <v>3</v>
      </c>
      <c r="H2929">
        <v>1</v>
      </c>
      <c r="J2929">
        <v>2</v>
      </c>
      <c r="K2929" t="s">
        <v>260</v>
      </c>
      <c r="M2929">
        <v>1</v>
      </c>
      <c r="N2929">
        <v>256</v>
      </c>
      <c r="O2929">
        <v>256</v>
      </c>
      <c r="P2929">
        <v>236</v>
      </c>
      <c r="Q2929">
        <v>0</v>
      </c>
      <c r="R2929">
        <v>0</v>
      </c>
      <c r="S2929" t="s">
        <v>9117</v>
      </c>
      <c r="T2929">
        <v>1750</v>
      </c>
      <c r="U2929" t="s">
        <v>6098</v>
      </c>
      <c r="V2929" t="s">
        <v>6098</v>
      </c>
      <c r="W2929" t="s">
        <v>2337</v>
      </c>
      <c r="X2929">
        <v>2665</v>
      </c>
      <c r="Y2929" t="s">
        <v>257</v>
      </c>
      <c r="AA2929">
        <v>187</v>
      </c>
      <c r="AB2929" t="s">
        <v>9118</v>
      </c>
      <c r="AC2929" t="s">
        <v>9117</v>
      </c>
      <c r="AD2929">
        <v>5</v>
      </c>
      <c r="AE2929">
        <v>713448.59</v>
      </c>
      <c r="AF2929">
        <v>6168869.2300000004</v>
      </c>
    </row>
    <row r="2930" spans="1:32" x14ac:dyDescent="0.25">
      <c r="A2930" s="40">
        <v>2928</v>
      </c>
      <c r="B2930" t="s">
        <v>9119</v>
      </c>
      <c r="C2930">
        <v>130</v>
      </c>
      <c r="D2930">
        <v>2000</v>
      </c>
      <c r="E2930">
        <v>0</v>
      </c>
      <c r="F2930">
        <v>4</v>
      </c>
      <c r="H2930">
        <v>1</v>
      </c>
      <c r="J2930">
        <v>1</v>
      </c>
      <c r="K2930" t="s">
        <v>240</v>
      </c>
      <c r="M2930">
        <v>1</v>
      </c>
      <c r="N2930">
        <v>120</v>
      </c>
      <c r="O2930">
        <v>120</v>
      </c>
      <c r="P2930">
        <v>120</v>
      </c>
      <c r="Q2930">
        <v>0</v>
      </c>
      <c r="R2930">
        <v>0</v>
      </c>
      <c r="S2930" t="s">
        <v>9120</v>
      </c>
      <c r="T2930">
        <v>5600</v>
      </c>
      <c r="U2930" t="s">
        <v>6764</v>
      </c>
      <c r="V2930" t="s">
        <v>6764</v>
      </c>
      <c r="W2930" t="s">
        <v>421</v>
      </c>
      <c r="X2930">
        <v>2625</v>
      </c>
      <c r="Y2930" t="s">
        <v>244</v>
      </c>
      <c r="AA2930">
        <v>187</v>
      </c>
      <c r="AB2930" t="s">
        <v>9121</v>
      </c>
      <c r="AC2930" t="s">
        <v>9120</v>
      </c>
      <c r="AD2930">
        <v>5</v>
      </c>
      <c r="AE2930">
        <v>712032.47</v>
      </c>
      <c r="AF2930">
        <v>6172421.5700000003</v>
      </c>
    </row>
    <row r="2931" spans="1:32" x14ac:dyDescent="0.25">
      <c r="A2931" s="40">
        <v>2929</v>
      </c>
      <c r="B2931" t="s">
        <v>9122</v>
      </c>
      <c r="C2931">
        <v>120</v>
      </c>
      <c r="D2931">
        <v>1969</v>
      </c>
      <c r="E2931">
        <v>1984</v>
      </c>
      <c r="F2931">
        <v>3</v>
      </c>
      <c r="H2931">
        <v>1</v>
      </c>
      <c r="J2931">
        <v>2</v>
      </c>
      <c r="K2931" t="s">
        <v>260</v>
      </c>
      <c r="M2931">
        <v>1</v>
      </c>
      <c r="N2931">
        <v>148</v>
      </c>
      <c r="O2931">
        <v>148</v>
      </c>
      <c r="P2931">
        <v>126</v>
      </c>
      <c r="Q2931">
        <v>0</v>
      </c>
      <c r="R2931">
        <v>0</v>
      </c>
      <c r="S2931" t="s">
        <v>9123</v>
      </c>
      <c r="T2931">
        <v>6178</v>
      </c>
      <c r="U2931" t="s">
        <v>2647</v>
      </c>
      <c r="V2931" t="s">
        <v>2647</v>
      </c>
      <c r="W2931" t="s">
        <v>1522</v>
      </c>
      <c r="X2931">
        <v>2625</v>
      </c>
      <c r="Y2931" t="s">
        <v>244</v>
      </c>
      <c r="AA2931">
        <v>187</v>
      </c>
      <c r="AB2931" t="s">
        <v>9124</v>
      </c>
      <c r="AC2931" t="s">
        <v>9123</v>
      </c>
      <c r="AD2931">
        <v>5</v>
      </c>
      <c r="AE2931">
        <v>711710.62</v>
      </c>
      <c r="AF2931">
        <v>6171946.7300000004</v>
      </c>
    </row>
    <row r="2932" spans="1:32" x14ac:dyDescent="0.25">
      <c r="A2932" s="40">
        <v>2930</v>
      </c>
      <c r="B2932" t="s">
        <v>9125</v>
      </c>
      <c r="C2932">
        <v>130</v>
      </c>
      <c r="D2932">
        <v>1979</v>
      </c>
      <c r="E2932">
        <v>0</v>
      </c>
      <c r="F2932">
        <v>4</v>
      </c>
      <c r="H2932">
        <v>1</v>
      </c>
      <c r="J2932">
        <v>1</v>
      </c>
      <c r="K2932" t="s">
        <v>240</v>
      </c>
      <c r="M2932">
        <v>1</v>
      </c>
      <c r="N2932">
        <v>61</v>
      </c>
      <c r="O2932">
        <v>61</v>
      </c>
      <c r="P2932">
        <v>109</v>
      </c>
      <c r="Q2932">
        <v>0</v>
      </c>
      <c r="R2932">
        <v>0</v>
      </c>
      <c r="S2932" t="s">
        <v>9126</v>
      </c>
      <c r="T2932">
        <v>7575</v>
      </c>
      <c r="U2932" t="s">
        <v>7863</v>
      </c>
      <c r="V2932" t="s">
        <v>7863</v>
      </c>
      <c r="W2932" t="s">
        <v>260</v>
      </c>
      <c r="X2932">
        <v>2665</v>
      </c>
      <c r="Y2932" t="s">
        <v>257</v>
      </c>
      <c r="AA2932">
        <v>187</v>
      </c>
      <c r="AB2932" t="s">
        <v>9127</v>
      </c>
      <c r="AC2932" t="s">
        <v>9126</v>
      </c>
      <c r="AD2932">
        <v>5</v>
      </c>
      <c r="AE2932">
        <v>713691.87</v>
      </c>
      <c r="AF2932">
        <v>6169736.5999999996</v>
      </c>
    </row>
    <row r="2933" spans="1:32" x14ac:dyDescent="0.25">
      <c r="A2933" s="40">
        <v>2931</v>
      </c>
      <c r="B2933" t="s">
        <v>9128</v>
      </c>
      <c r="C2933">
        <v>120</v>
      </c>
      <c r="D2933">
        <v>1971</v>
      </c>
      <c r="E2933">
        <v>0</v>
      </c>
      <c r="F2933">
        <v>3</v>
      </c>
      <c r="H2933">
        <v>1</v>
      </c>
      <c r="J2933">
        <v>2</v>
      </c>
      <c r="K2933" t="s">
        <v>260</v>
      </c>
      <c r="M2933">
        <v>1</v>
      </c>
      <c r="N2933">
        <v>122</v>
      </c>
      <c r="O2933">
        <v>122</v>
      </c>
      <c r="P2933">
        <v>122</v>
      </c>
      <c r="Q2933">
        <v>0</v>
      </c>
      <c r="R2933">
        <v>0</v>
      </c>
      <c r="S2933" t="s">
        <v>9129</v>
      </c>
      <c r="T2933">
        <v>7882</v>
      </c>
      <c r="U2933" t="s">
        <v>372</v>
      </c>
      <c r="V2933" t="s">
        <v>372</v>
      </c>
      <c r="W2933" t="s">
        <v>1073</v>
      </c>
      <c r="X2933">
        <v>2625</v>
      </c>
      <c r="Y2933" t="s">
        <v>244</v>
      </c>
      <c r="AA2933">
        <v>187</v>
      </c>
      <c r="AB2933" t="s">
        <v>9130</v>
      </c>
      <c r="AC2933" t="s">
        <v>9129</v>
      </c>
      <c r="AD2933">
        <v>5</v>
      </c>
      <c r="AE2933">
        <v>711779.67</v>
      </c>
      <c r="AF2933">
        <v>6171940.9400000004</v>
      </c>
    </row>
    <row r="2934" spans="1:32" x14ac:dyDescent="0.25">
      <c r="A2934" s="40">
        <v>2932</v>
      </c>
      <c r="B2934" t="s">
        <v>9131</v>
      </c>
      <c r="C2934">
        <v>120</v>
      </c>
      <c r="D2934">
        <v>1954</v>
      </c>
      <c r="E2934">
        <v>1972</v>
      </c>
      <c r="F2934">
        <v>3</v>
      </c>
      <c r="H2934">
        <v>1</v>
      </c>
      <c r="J2934">
        <v>2</v>
      </c>
      <c r="K2934" t="s">
        <v>260</v>
      </c>
      <c r="L2934">
        <v>2</v>
      </c>
      <c r="M2934">
        <v>1</v>
      </c>
      <c r="N2934">
        <v>102</v>
      </c>
      <c r="O2934">
        <v>102</v>
      </c>
      <c r="P2934">
        <v>102</v>
      </c>
      <c r="Q2934">
        <v>0</v>
      </c>
      <c r="R2934">
        <v>0</v>
      </c>
      <c r="S2934" t="s">
        <v>9132</v>
      </c>
      <c r="T2934">
        <v>9693</v>
      </c>
      <c r="U2934" t="s">
        <v>7610</v>
      </c>
      <c r="V2934" t="s">
        <v>7610</v>
      </c>
      <c r="W2934" t="s">
        <v>454</v>
      </c>
      <c r="X2934">
        <v>2665</v>
      </c>
      <c r="Y2934" t="s">
        <v>257</v>
      </c>
      <c r="AA2934">
        <v>187</v>
      </c>
      <c r="AB2934" t="s">
        <v>9133</v>
      </c>
      <c r="AC2934" t="s">
        <v>9132</v>
      </c>
      <c r="AD2934">
        <v>5</v>
      </c>
      <c r="AE2934">
        <v>712727.82</v>
      </c>
      <c r="AF2934">
        <v>6169175.3700000001</v>
      </c>
    </row>
    <row r="2935" spans="1:32" x14ac:dyDescent="0.25">
      <c r="A2935" s="40">
        <v>2933</v>
      </c>
      <c r="B2935" t="s">
        <v>9134</v>
      </c>
      <c r="C2935">
        <v>120</v>
      </c>
      <c r="D2935">
        <v>1958</v>
      </c>
      <c r="E2935">
        <v>0</v>
      </c>
      <c r="F2935">
        <v>3</v>
      </c>
      <c r="H2935">
        <v>1</v>
      </c>
      <c r="J2935">
        <v>2</v>
      </c>
      <c r="K2935" t="s">
        <v>260</v>
      </c>
      <c r="M2935">
        <v>1</v>
      </c>
      <c r="N2935">
        <v>160</v>
      </c>
      <c r="O2935">
        <v>160</v>
      </c>
      <c r="P2935">
        <v>160</v>
      </c>
      <c r="Q2935">
        <v>0</v>
      </c>
      <c r="R2935">
        <v>0</v>
      </c>
      <c r="S2935" t="s">
        <v>9135</v>
      </c>
      <c r="T2935">
        <v>1750</v>
      </c>
      <c r="U2935" t="s">
        <v>6098</v>
      </c>
      <c r="V2935" t="s">
        <v>6098</v>
      </c>
      <c r="W2935" t="s">
        <v>3935</v>
      </c>
      <c r="X2935">
        <v>2665</v>
      </c>
      <c r="Y2935" t="s">
        <v>257</v>
      </c>
      <c r="AA2935">
        <v>187</v>
      </c>
      <c r="AB2935" t="s">
        <v>9136</v>
      </c>
      <c r="AC2935" t="s">
        <v>9135</v>
      </c>
      <c r="AD2935">
        <v>5</v>
      </c>
      <c r="AE2935">
        <v>713306.14</v>
      </c>
      <c r="AF2935">
        <v>6168854.7199999997</v>
      </c>
    </row>
    <row r="2936" spans="1:32" x14ac:dyDescent="0.25">
      <c r="A2936" s="40">
        <v>2934</v>
      </c>
      <c r="B2936" t="s">
        <v>9137</v>
      </c>
      <c r="C2936">
        <v>130</v>
      </c>
      <c r="D2936">
        <v>2000</v>
      </c>
      <c r="E2936">
        <v>0</v>
      </c>
      <c r="F2936">
        <v>4</v>
      </c>
      <c r="H2936">
        <v>1</v>
      </c>
      <c r="J2936">
        <v>1</v>
      </c>
      <c r="K2936" t="s">
        <v>240</v>
      </c>
      <c r="M2936">
        <v>1</v>
      </c>
      <c r="N2936">
        <v>120</v>
      </c>
      <c r="O2936">
        <v>120</v>
      </c>
      <c r="P2936">
        <v>120</v>
      </c>
      <c r="Q2936">
        <v>0</v>
      </c>
      <c r="R2936">
        <v>0</v>
      </c>
      <c r="S2936" t="s">
        <v>9138</v>
      </c>
      <c r="T2936">
        <v>5600</v>
      </c>
      <c r="U2936" t="s">
        <v>6764</v>
      </c>
      <c r="V2936" t="s">
        <v>6764</v>
      </c>
      <c r="W2936" t="s">
        <v>352</v>
      </c>
      <c r="X2936">
        <v>2625</v>
      </c>
      <c r="Y2936" t="s">
        <v>244</v>
      </c>
      <c r="AA2936">
        <v>187</v>
      </c>
      <c r="AB2936" t="s">
        <v>9139</v>
      </c>
      <c r="AC2936" t="s">
        <v>9138</v>
      </c>
      <c r="AD2936">
        <v>5</v>
      </c>
      <c r="AE2936">
        <v>711989.09</v>
      </c>
      <c r="AF2936">
        <v>6172430.71</v>
      </c>
    </row>
    <row r="2937" spans="1:32" x14ac:dyDescent="0.25">
      <c r="A2937" s="40">
        <v>2935</v>
      </c>
      <c r="B2937" t="s">
        <v>9140</v>
      </c>
      <c r="C2937">
        <v>120</v>
      </c>
      <c r="D2937">
        <v>1972</v>
      </c>
      <c r="E2937">
        <v>0</v>
      </c>
      <c r="F2937">
        <v>3</v>
      </c>
      <c r="H2937">
        <v>1</v>
      </c>
      <c r="J2937">
        <v>2</v>
      </c>
      <c r="K2937" t="s">
        <v>260</v>
      </c>
      <c r="L2937">
        <v>2</v>
      </c>
      <c r="M2937">
        <v>1</v>
      </c>
      <c r="N2937">
        <v>133</v>
      </c>
      <c r="O2937">
        <v>133</v>
      </c>
      <c r="P2937">
        <v>133</v>
      </c>
      <c r="Q2937">
        <v>0</v>
      </c>
      <c r="R2937">
        <v>0</v>
      </c>
      <c r="S2937" t="s">
        <v>9141</v>
      </c>
      <c r="T2937">
        <v>6178</v>
      </c>
      <c r="U2937" t="s">
        <v>2647</v>
      </c>
      <c r="V2937" t="s">
        <v>2647</v>
      </c>
      <c r="W2937" t="s">
        <v>699</v>
      </c>
      <c r="X2937">
        <v>2625</v>
      </c>
      <c r="Y2937" t="s">
        <v>244</v>
      </c>
      <c r="AA2937">
        <v>187</v>
      </c>
      <c r="AB2937" t="s">
        <v>9142</v>
      </c>
      <c r="AC2937" t="s">
        <v>9141</v>
      </c>
      <c r="AD2937">
        <v>5</v>
      </c>
      <c r="AE2937">
        <v>711725.46</v>
      </c>
      <c r="AF2937">
        <v>6171995</v>
      </c>
    </row>
    <row r="2938" spans="1:32" x14ac:dyDescent="0.25">
      <c r="A2938" s="40">
        <v>2936</v>
      </c>
      <c r="B2938" t="s">
        <v>9143</v>
      </c>
      <c r="C2938">
        <v>130</v>
      </c>
      <c r="D2938">
        <v>1979</v>
      </c>
      <c r="E2938">
        <v>0</v>
      </c>
      <c r="F2938">
        <v>4</v>
      </c>
      <c r="H2938">
        <v>1</v>
      </c>
      <c r="J2938">
        <v>1</v>
      </c>
      <c r="K2938" t="s">
        <v>240</v>
      </c>
      <c r="M2938">
        <v>1</v>
      </c>
      <c r="N2938">
        <v>61</v>
      </c>
      <c r="O2938">
        <v>61</v>
      </c>
      <c r="P2938">
        <v>109</v>
      </c>
      <c r="Q2938">
        <v>0</v>
      </c>
      <c r="R2938">
        <v>0</v>
      </c>
      <c r="S2938" t="s">
        <v>9144</v>
      </c>
      <c r="T2938">
        <v>7575</v>
      </c>
      <c r="U2938" t="s">
        <v>7863</v>
      </c>
      <c r="V2938" t="s">
        <v>7863</v>
      </c>
      <c r="W2938" t="s">
        <v>393</v>
      </c>
      <c r="X2938">
        <v>2665</v>
      </c>
      <c r="Y2938" t="s">
        <v>257</v>
      </c>
      <c r="AA2938">
        <v>187</v>
      </c>
      <c r="AB2938" t="s">
        <v>9145</v>
      </c>
      <c r="AC2938" t="s">
        <v>9144</v>
      </c>
      <c r="AD2938">
        <v>5</v>
      </c>
      <c r="AE2938">
        <v>713672.8</v>
      </c>
      <c r="AF2938">
        <v>6169724.8399999999</v>
      </c>
    </row>
    <row r="2939" spans="1:32" x14ac:dyDescent="0.25">
      <c r="A2939" s="40">
        <v>2937</v>
      </c>
      <c r="B2939" t="s">
        <v>9146</v>
      </c>
      <c r="C2939">
        <v>120</v>
      </c>
      <c r="D2939">
        <v>1969</v>
      </c>
      <c r="E2939">
        <v>1988</v>
      </c>
      <c r="F2939">
        <v>3</v>
      </c>
      <c r="H2939">
        <v>1</v>
      </c>
      <c r="J2939">
        <v>2</v>
      </c>
      <c r="K2939" t="s">
        <v>260</v>
      </c>
      <c r="M2939">
        <v>1</v>
      </c>
      <c r="N2939">
        <v>167</v>
      </c>
      <c r="O2939">
        <v>167</v>
      </c>
      <c r="P2939">
        <v>143</v>
      </c>
      <c r="Q2939">
        <v>0</v>
      </c>
      <c r="R2939">
        <v>0</v>
      </c>
      <c r="S2939" t="s">
        <v>9147</v>
      </c>
      <c r="T2939">
        <v>7882</v>
      </c>
      <c r="U2939" t="s">
        <v>372</v>
      </c>
      <c r="V2939" t="s">
        <v>372</v>
      </c>
      <c r="W2939" t="s">
        <v>1979</v>
      </c>
      <c r="X2939">
        <v>2625</v>
      </c>
      <c r="Y2939" t="s">
        <v>244</v>
      </c>
      <c r="AA2939">
        <v>187</v>
      </c>
      <c r="AB2939" t="s">
        <v>9148</v>
      </c>
      <c r="AC2939" t="s">
        <v>9147</v>
      </c>
      <c r="AD2939">
        <v>5</v>
      </c>
      <c r="AE2939">
        <v>711859.46</v>
      </c>
      <c r="AF2939">
        <v>6171979.4199999999</v>
      </c>
    </row>
    <row r="2940" spans="1:32" x14ac:dyDescent="0.25">
      <c r="A2940" s="40">
        <v>2938</v>
      </c>
      <c r="B2940" t="s">
        <v>9149</v>
      </c>
      <c r="C2940">
        <v>130</v>
      </c>
      <c r="D2940">
        <v>1978</v>
      </c>
      <c r="E2940">
        <v>0</v>
      </c>
      <c r="F2940">
        <v>4</v>
      </c>
      <c r="H2940">
        <v>1</v>
      </c>
      <c r="J2940">
        <v>1</v>
      </c>
      <c r="K2940" t="s">
        <v>240</v>
      </c>
      <c r="M2940">
        <v>1</v>
      </c>
      <c r="N2940">
        <v>61</v>
      </c>
      <c r="O2940">
        <v>61</v>
      </c>
      <c r="P2940">
        <v>109</v>
      </c>
      <c r="Q2940">
        <v>0</v>
      </c>
      <c r="R2940">
        <v>0</v>
      </c>
      <c r="S2940" t="s">
        <v>9150</v>
      </c>
      <c r="T2940">
        <v>9800</v>
      </c>
      <c r="U2940" t="s">
        <v>8171</v>
      </c>
      <c r="V2940" t="s">
        <v>8171</v>
      </c>
      <c r="W2940" t="s">
        <v>721</v>
      </c>
      <c r="X2940">
        <v>2665</v>
      </c>
      <c r="Y2940" t="s">
        <v>257</v>
      </c>
      <c r="AA2940">
        <v>187</v>
      </c>
      <c r="AB2940" t="s">
        <v>9151</v>
      </c>
      <c r="AC2940" t="s">
        <v>9150</v>
      </c>
      <c r="AD2940">
        <v>5</v>
      </c>
      <c r="AE2940">
        <v>713640.8</v>
      </c>
      <c r="AF2940">
        <v>6169829.8300000001</v>
      </c>
    </row>
    <row r="2941" spans="1:32" x14ac:dyDescent="0.25">
      <c r="A2941" s="40">
        <v>2939</v>
      </c>
      <c r="B2941" t="s">
        <v>9152</v>
      </c>
      <c r="C2941">
        <v>130</v>
      </c>
      <c r="D2941">
        <v>1967</v>
      </c>
      <c r="E2941">
        <v>0</v>
      </c>
      <c r="F2941">
        <v>10</v>
      </c>
      <c r="H2941">
        <v>6</v>
      </c>
      <c r="J2941">
        <v>1</v>
      </c>
      <c r="K2941" t="s">
        <v>240</v>
      </c>
      <c r="M2941">
        <v>1</v>
      </c>
      <c r="N2941">
        <v>107</v>
      </c>
      <c r="O2941">
        <v>107</v>
      </c>
      <c r="P2941">
        <v>107</v>
      </c>
      <c r="Q2941">
        <v>0</v>
      </c>
      <c r="R2941">
        <v>0</v>
      </c>
      <c r="S2941" t="s">
        <v>9153</v>
      </c>
      <c r="T2941">
        <v>2449</v>
      </c>
      <c r="U2941" t="s">
        <v>312</v>
      </c>
      <c r="V2941" t="s">
        <v>312</v>
      </c>
      <c r="W2941" t="s">
        <v>770</v>
      </c>
      <c r="X2941">
        <v>2625</v>
      </c>
      <c r="Y2941" t="s">
        <v>244</v>
      </c>
      <c r="AA2941">
        <v>187</v>
      </c>
      <c r="AB2941" t="s">
        <v>9154</v>
      </c>
      <c r="AC2941" t="s">
        <v>9153</v>
      </c>
      <c r="AD2941">
        <v>5</v>
      </c>
      <c r="AE2941">
        <v>711459.01</v>
      </c>
      <c r="AF2941">
        <v>6171720.7199999997</v>
      </c>
    </row>
    <row r="2942" spans="1:32" x14ac:dyDescent="0.25">
      <c r="A2942" s="40">
        <v>2940</v>
      </c>
      <c r="B2942" t="s">
        <v>9155</v>
      </c>
      <c r="C2942">
        <v>120</v>
      </c>
      <c r="D2942">
        <v>1972</v>
      </c>
      <c r="E2942">
        <v>0</v>
      </c>
      <c r="F2942">
        <v>10</v>
      </c>
      <c r="H2942">
        <v>1</v>
      </c>
      <c r="J2942">
        <v>2</v>
      </c>
      <c r="K2942" t="s">
        <v>260</v>
      </c>
      <c r="M2942">
        <v>1</v>
      </c>
      <c r="N2942">
        <v>119</v>
      </c>
      <c r="O2942">
        <v>119</v>
      </c>
      <c r="P2942">
        <v>119</v>
      </c>
      <c r="Q2942">
        <v>0</v>
      </c>
      <c r="R2942">
        <v>0</v>
      </c>
      <c r="S2942" t="s">
        <v>9156</v>
      </c>
      <c r="T2942">
        <v>6710</v>
      </c>
      <c r="U2942" t="s">
        <v>327</v>
      </c>
      <c r="V2942" t="s">
        <v>327</v>
      </c>
      <c r="W2942" t="s">
        <v>511</v>
      </c>
      <c r="X2942">
        <v>2625</v>
      </c>
      <c r="Y2942" t="s">
        <v>244</v>
      </c>
      <c r="AA2942">
        <v>187</v>
      </c>
      <c r="AB2942" t="s">
        <v>9157</v>
      </c>
      <c r="AC2942" t="s">
        <v>9156</v>
      </c>
      <c r="AD2942">
        <v>5</v>
      </c>
      <c r="AE2942">
        <v>711059.93</v>
      </c>
      <c r="AF2942">
        <v>6171585.5999999996</v>
      </c>
    </row>
    <row r="2943" spans="1:32" x14ac:dyDescent="0.25">
      <c r="A2943" s="40">
        <v>2941</v>
      </c>
      <c r="B2943" t="s">
        <v>9158</v>
      </c>
      <c r="C2943">
        <v>120</v>
      </c>
      <c r="D2943">
        <v>1978</v>
      </c>
      <c r="E2943">
        <v>0</v>
      </c>
      <c r="F2943">
        <v>4</v>
      </c>
      <c r="H2943">
        <v>1</v>
      </c>
      <c r="J2943">
        <v>2</v>
      </c>
      <c r="K2943" t="s">
        <v>247</v>
      </c>
      <c r="M2943">
        <v>1</v>
      </c>
      <c r="N2943">
        <v>140</v>
      </c>
      <c r="O2943">
        <v>140</v>
      </c>
      <c r="P2943">
        <v>140</v>
      </c>
      <c r="Q2943">
        <v>0</v>
      </c>
      <c r="R2943">
        <v>0</v>
      </c>
      <c r="S2943" t="s">
        <v>9159</v>
      </c>
      <c r="T2943">
        <v>8841</v>
      </c>
      <c r="U2943" t="s">
        <v>7779</v>
      </c>
      <c r="V2943" t="s">
        <v>7779</v>
      </c>
      <c r="W2943" t="s">
        <v>260</v>
      </c>
      <c r="X2943">
        <v>2665</v>
      </c>
      <c r="Y2943" t="s">
        <v>257</v>
      </c>
      <c r="AA2943">
        <v>187</v>
      </c>
      <c r="AB2943" t="s">
        <v>9160</v>
      </c>
      <c r="AC2943" t="s">
        <v>9159</v>
      </c>
      <c r="AD2943">
        <v>5</v>
      </c>
      <c r="AE2943">
        <v>713642.89</v>
      </c>
      <c r="AF2943">
        <v>6168737.21</v>
      </c>
    </row>
    <row r="2944" spans="1:32" x14ac:dyDescent="0.25">
      <c r="A2944" s="40">
        <v>2942</v>
      </c>
      <c r="B2944" t="s">
        <v>9161</v>
      </c>
      <c r="C2944">
        <v>130</v>
      </c>
      <c r="D2944">
        <v>1975</v>
      </c>
      <c r="E2944">
        <v>0</v>
      </c>
      <c r="F2944">
        <v>3</v>
      </c>
      <c r="H2944">
        <v>1</v>
      </c>
      <c r="J2944">
        <v>7</v>
      </c>
      <c r="K2944" t="s">
        <v>253</v>
      </c>
      <c r="M2944">
        <v>1</v>
      </c>
      <c r="N2944">
        <v>92</v>
      </c>
      <c r="O2944">
        <v>92</v>
      </c>
      <c r="P2944">
        <v>159</v>
      </c>
      <c r="Q2944">
        <v>0</v>
      </c>
      <c r="R2944">
        <v>0</v>
      </c>
      <c r="S2944" t="s">
        <v>9162</v>
      </c>
      <c r="T2944">
        <v>639</v>
      </c>
      <c r="U2944" t="s">
        <v>6935</v>
      </c>
      <c r="V2944" t="s">
        <v>6935</v>
      </c>
      <c r="W2944" t="s">
        <v>519</v>
      </c>
      <c r="X2944">
        <v>2665</v>
      </c>
      <c r="Y2944" t="s">
        <v>257</v>
      </c>
      <c r="AA2944">
        <v>187</v>
      </c>
      <c r="AB2944" t="s">
        <v>9163</v>
      </c>
      <c r="AC2944" t="s">
        <v>9162</v>
      </c>
      <c r="AD2944">
        <v>5</v>
      </c>
      <c r="AE2944">
        <v>712862.68</v>
      </c>
      <c r="AF2944">
        <v>6169101.1100000003</v>
      </c>
    </row>
    <row r="2945" spans="1:32" x14ac:dyDescent="0.25">
      <c r="A2945" s="40">
        <v>2943</v>
      </c>
      <c r="B2945" t="s">
        <v>9164</v>
      </c>
      <c r="C2945">
        <v>130</v>
      </c>
      <c r="D2945">
        <v>2002</v>
      </c>
      <c r="E2945">
        <v>0</v>
      </c>
      <c r="F2945">
        <v>4</v>
      </c>
      <c r="H2945">
        <v>1</v>
      </c>
      <c r="J2945">
        <v>2</v>
      </c>
      <c r="K2945" t="s">
        <v>260</v>
      </c>
      <c r="L2945">
        <v>90</v>
      </c>
      <c r="M2945">
        <v>1</v>
      </c>
      <c r="N2945">
        <v>49</v>
      </c>
      <c r="O2945">
        <v>49</v>
      </c>
      <c r="P2945">
        <v>98</v>
      </c>
      <c r="Q2945">
        <v>0</v>
      </c>
      <c r="R2945">
        <v>0</v>
      </c>
      <c r="S2945" t="s">
        <v>9165</v>
      </c>
      <c r="T2945">
        <v>1171</v>
      </c>
      <c r="U2945" t="s">
        <v>6203</v>
      </c>
      <c r="V2945" t="s">
        <v>6203</v>
      </c>
      <c r="W2945" t="s">
        <v>466</v>
      </c>
      <c r="X2945">
        <v>2665</v>
      </c>
      <c r="Y2945" t="s">
        <v>257</v>
      </c>
      <c r="AA2945">
        <v>187</v>
      </c>
      <c r="AB2945" t="s">
        <v>9166</v>
      </c>
      <c r="AC2945" t="s">
        <v>9165</v>
      </c>
      <c r="AD2945">
        <v>5</v>
      </c>
      <c r="AE2945">
        <v>712576.74</v>
      </c>
      <c r="AF2945">
        <v>6169752.3399999999</v>
      </c>
    </row>
    <row r="2946" spans="1:32" x14ac:dyDescent="0.25">
      <c r="A2946" s="40">
        <v>2944</v>
      </c>
      <c r="B2946" t="s">
        <v>9167</v>
      </c>
      <c r="C2946">
        <v>130</v>
      </c>
      <c r="D2946">
        <v>1967</v>
      </c>
      <c r="E2946">
        <v>1982</v>
      </c>
      <c r="F2946">
        <v>3</v>
      </c>
      <c r="H2946">
        <v>6</v>
      </c>
      <c r="J2946">
        <v>1</v>
      </c>
      <c r="K2946" t="s">
        <v>240</v>
      </c>
      <c r="M2946">
        <v>1</v>
      </c>
      <c r="N2946">
        <v>107</v>
      </c>
      <c r="O2946">
        <v>107</v>
      </c>
      <c r="P2946">
        <v>107</v>
      </c>
      <c r="Q2946">
        <v>0</v>
      </c>
      <c r="R2946">
        <v>0</v>
      </c>
      <c r="S2946" t="s">
        <v>9168</v>
      </c>
      <c r="T2946">
        <v>2449</v>
      </c>
      <c r="U2946" t="s">
        <v>312</v>
      </c>
      <c r="V2946" t="s">
        <v>312</v>
      </c>
      <c r="W2946" t="s">
        <v>935</v>
      </c>
      <c r="X2946">
        <v>2625</v>
      </c>
      <c r="Y2946" t="s">
        <v>244</v>
      </c>
      <c r="AA2946">
        <v>187</v>
      </c>
      <c r="AB2946" t="s">
        <v>9169</v>
      </c>
      <c r="AC2946" t="s">
        <v>9168</v>
      </c>
      <c r="AD2946">
        <v>5</v>
      </c>
      <c r="AE2946">
        <v>711351.6</v>
      </c>
      <c r="AF2946">
        <v>6171723.9400000004</v>
      </c>
    </row>
    <row r="2947" spans="1:32" x14ac:dyDescent="0.25">
      <c r="A2947" s="40">
        <v>2945</v>
      </c>
      <c r="B2947" t="s">
        <v>9170</v>
      </c>
      <c r="C2947">
        <v>130</v>
      </c>
      <c r="D2947">
        <v>1977</v>
      </c>
      <c r="E2947">
        <v>0</v>
      </c>
      <c r="F2947">
        <v>4</v>
      </c>
      <c r="H2947">
        <v>1</v>
      </c>
      <c r="J2947">
        <v>1</v>
      </c>
      <c r="K2947" t="s">
        <v>240</v>
      </c>
      <c r="M2947">
        <v>1</v>
      </c>
      <c r="N2947">
        <v>59</v>
      </c>
      <c r="O2947">
        <v>59</v>
      </c>
      <c r="P2947">
        <v>104</v>
      </c>
      <c r="Q2947">
        <v>0</v>
      </c>
      <c r="R2947">
        <v>0</v>
      </c>
      <c r="S2947" t="s">
        <v>9171</v>
      </c>
      <c r="T2947">
        <v>6875</v>
      </c>
      <c r="U2947" t="s">
        <v>9172</v>
      </c>
      <c r="V2947" t="s">
        <v>9172</v>
      </c>
      <c r="W2947" t="s">
        <v>869</v>
      </c>
      <c r="X2947">
        <v>2665</v>
      </c>
      <c r="Y2947" t="s">
        <v>257</v>
      </c>
      <c r="AA2947">
        <v>187</v>
      </c>
      <c r="AB2947" t="s">
        <v>9173</v>
      </c>
      <c r="AC2947" t="s">
        <v>9171</v>
      </c>
      <c r="AD2947">
        <v>5</v>
      </c>
      <c r="AE2947">
        <v>713499.1</v>
      </c>
      <c r="AF2947">
        <v>6169443</v>
      </c>
    </row>
    <row r="2948" spans="1:32" x14ac:dyDescent="0.25">
      <c r="A2948" s="40">
        <v>2946</v>
      </c>
      <c r="B2948" t="s">
        <v>9174</v>
      </c>
      <c r="C2948">
        <v>130</v>
      </c>
      <c r="D2948">
        <v>1967</v>
      </c>
      <c r="E2948">
        <v>1987</v>
      </c>
      <c r="F2948">
        <v>3</v>
      </c>
      <c r="H2948">
        <v>6</v>
      </c>
      <c r="J2948">
        <v>1</v>
      </c>
      <c r="K2948" t="s">
        <v>240</v>
      </c>
      <c r="M2948">
        <v>1</v>
      </c>
      <c r="N2948">
        <v>107</v>
      </c>
      <c r="O2948">
        <v>107</v>
      </c>
      <c r="P2948">
        <v>107</v>
      </c>
      <c r="Q2948">
        <v>0</v>
      </c>
      <c r="R2948">
        <v>0</v>
      </c>
      <c r="S2948" t="s">
        <v>9175</v>
      </c>
      <c r="T2948">
        <v>2449</v>
      </c>
      <c r="U2948" t="s">
        <v>312</v>
      </c>
      <c r="V2948" t="s">
        <v>312</v>
      </c>
      <c r="W2948" t="s">
        <v>2367</v>
      </c>
      <c r="X2948">
        <v>2625</v>
      </c>
      <c r="Y2948" t="s">
        <v>244</v>
      </c>
      <c r="AA2948">
        <v>187</v>
      </c>
      <c r="AB2948" t="s">
        <v>9176</v>
      </c>
      <c r="AC2948" t="s">
        <v>9175</v>
      </c>
      <c r="AD2948">
        <v>5</v>
      </c>
      <c r="AE2948">
        <v>711327.74</v>
      </c>
      <c r="AF2948">
        <v>6171781.8399999999</v>
      </c>
    </row>
    <row r="2949" spans="1:32" x14ac:dyDescent="0.25">
      <c r="A2949" s="40">
        <v>2947</v>
      </c>
      <c r="B2949" t="s">
        <v>9177</v>
      </c>
      <c r="C2949">
        <v>120</v>
      </c>
      <c r="D2949">
        <v>1973</v>
      </c>
      <c r="E2949">
        <v>0</v>
      </c>
      <c r="F2949">
        <v>3</v>
      </c>
      <c r="H2949">
        <v>1</v>
      </c>
      <c r="J2949">
        <v>2</v>
      </c>
      <c r="K2949" t="s">
        <v>260</v>
      </c>
      <c r="M2949">
        <v>1</v>
      </c>
      <c r="N2949">
        <v>109</v>
      </c>
      <c r="O2949">
        <v>109</v>
      </c>
      <c r="P2949">
        <v>109</v>
      </c>
      <c r="Q2949">
        <v>0</v>
      </c>
      <c r="R2949">
        <v>0</v>
      </c>
      <c r="S2949" t="s">
        <v>9178</v>
      </c>
      <c r="T2949">
        <v>6710</v>
      </c>
      <c r="U2949" t="s">
        <v>327</v>
      </c>
      <c r="V2949" t="s">
        <v>327</v>
      </c>
      <c r="W2949" t="s">
        <v>2407</v>
      </c>
      <c r="X2949">
        <v>2625</v>
      </c>
      <c r="Y2949" t="s">
        <v>244</v>
      </c>
      <c r="AA2949">
        <v>187</v>
      </c>
      <c r="AB2949" t="s">
        <v>9179</v>
      </c>
      <c r="AC2949" t="s">
        <v>9178</v>
      </c>
      <c r="AD2949">
        <v>5</v>
      </c>
      <c r="AE2949">
        <v>710961.01</v>
      </c>
      <c r="AF2949">
        <v>6171672.8099999996</v>
      </c>
    </row>
    <row r="2950" spans="1:32" x14ac:dyDescent="0.25">
      <c r="A2950" s="40">
        <v>2948</v>
      </c>
      <c r="B2950" t="s">
        <v>9180</v>
      </c>
      <c r="C2950">
        <v>120</v>
      </c>
      <c r="D2950">
        <v>1973</v>
      </c>
      <c r="E2950">
        <v>0</v>
      </c>
      <c r="F2950">
        <v>3</v>
      </c>
      <c r="H2950">
        <v>1</v>
      </c>
      <c r="J2950">
        <v>2</v>
      </c>
      <c r="K2950" t="s">
        <v>260</v>
      </c>
      <c r="L2950">
        <v>2</v>
      </c>
      <c r="M2950">
        <v>1</v>
      </c>
      <c r="N2950">
        <v>109</v>
      </c>
      <c r="O2950">
        <v>109</v>
      </c>
      <c r="P2950">
        <v>109</v>
      </c>
      <c r="Q2950">
        <v>0</v>
      </c>
      <c r="R2950">
        <v>0</v>
      </c>
      <c r="S2950" t="s">
        <v>9181</v>
      </c>
      <c r="T2950">
        <v>6710</v>
      </c>
      <c r="U2950" t="s">
        <v>327</v>
      </c>
      <c r="V2950" t="s">
        <v>327</v>
      </c>
      <c r="W2950" t="s">
        <v>830</v>
      </c>
      <c r="X2950">
        <v>2625</v>
      </c>
      <c r="Y2950" t="s">
        <v>244</v>
      </c>
      <c r="AA2950">
        <v>187</v>
      </c>
      <c r="AB2950" t="s">
        <v>9182</v>
      </c>
      <c r="AC2950" t="s">
        <v>9181</v>
      </c>
      <c r="AD2950">
        <v>5</v>
      </c>
      <c r="AE2950">
        <v>710993.62</v>
      </c>
      <c r="AF2950">
        <v>6171596.21</v>
      </c>
    </row>
    <row r="2951" spans="1:32" x14ac:dyDescent="0.25">
      <c r="A2951" s="40">
        <v>2949</v>
      </c>
      <c r="B2951" t="s">
        <v>9183</v>
      </c>
      <c r="C2951">
        <v>130</v>
      </c>
      <c r="D2951">
        <v>1964</v>
      </c>
      <c r="E2951">
        <v>0</v>
      </c>
      <c r="F2951">
        <v>2</v>
      </c>
      <c r="H2951">
        <v>1</v>
      </c>
      <c r="J2951">
        <v>2</v>
      </c>
      <c r="K2951" t="s">
        <v>260</v>
      </c>
      <c r="M2951">
        <v>1</v>
      </c>
      <c r="N2951">
        <v>101</v>
      </c>
      <c r="O2951">
        <v>101</v>
      </c>
      <c r="P2951">
        <v>101</v>
      </c>
      <c r="Q2951">
        <v>0</v>
      </c>
      <c r="R2951">
        <v>0</v>
      </c>
      <c r="S2951" t="s">
        <v>9184</v>
      </c>
      <c r="T2951">
        <v>4047</v>
      </c>
      <c r="U2951" t="s">
        <v>7712</v>
      </c>
      <c r="V2951" t="s">
        <v>7712</v>
      </c>
      <c r="W2951" t="s">
        <v>256</v>
      </c>
      <c r="X2951">
        <v>2665</v>
      </c>
      <c r="Y2951" t="s">
        <v>257</v>
      </c>
      <c r="AA2951">
        <v>187</v>
      </c>
      <c r="AB2951" t="s">
        <v>9185</v>
      </c>
      <c r="AC2951" t="s">
        <v>9184</v>
      </c>
      <c r="AD2951">
        <v>5</v>
      </c>
      <c r="AE2951">
        <v>713838.73</v>
      </c>
      <c r="AF2951">
        <v>6169249.4699999997</v>
      </c>
    </row>
    <row r="2952" spans="1:32" x14ac:dyDescent="0.25">
      <c r="A2952" s="40">
        <v>2950</v>
      </c>
      <c r="B2952" t="s">
        <v>9186</v>
      </c>
      <c r="C2952">
        <v>130</v>
      </c>
      <c r="D2952">
        <v>2000</v>
      </c>
      <c r="E2952">
        <v>0</v>
      </c>
      <c r="F2952">
        <v>4</v>
      </c>
      <c r="H2952">
        <v>1</v>
      </c>
      <c r="J2952">
        <v>1</v>
      </c>
      <c r="K2952" t="s">
        <v>240</v>
      </c>
      <c r="M2952">
        <v>1</v>
      </c>
      <c r="N2952">
        <v>133</v>
      </c>
      <c r="O2952">
        <v>133</v>
      </c>
      <c r="P2952">
        <v>133</v>
      </c>
      <c r="Q2952">
        <v>0</v>
      </c>
      <c r="R2952">
        <v>0</v>
      </c>
      <c r="S2952" t="s">
        <v>9187</v>
      </c>
      <c r="T2952">
        <v>5600</v>
      </c>
      <c r="U2952" t="s">
        <v>6764</v>
      </c>
      <c r="V2952" t="s">
        <v>6764</v>
      </c>
      <c r="W2952" t="s">
        <v>707</v>
      </c>
      <c r="X2952">
        <v>2625</v>
      </c>
      <c r="Y2952" t="s">
        <v>244</v>
      </c>
      <c r="AA2952">
        <v>187</v>
      </c>
      <c r="AB2952" t="s">
        <v>9188</v>
      </c>
      <c r="AC2952" t="s">
        <v>9187</v>
      </c>
      <c r="AD2952">
        <v>5</v>
      </c>
      <c r="AE2952">
        <v>711998.87</v>
      </c>
      <c r="AF2952">
        <v>6172477</v>
      </c>
    </row>
    <row r="2953" spans="1:32" x14ac:dyDescent="0.25">
      <c r="A2953" s="40">
        <v>2951</v>
      </c>
      <c r="B2953" t="s">
        <v>9189</v>
      </c>
      <c r="C2953">
        <v>120</v>
      </c>
      <c r="D2953">
        <v>1971</v>
      </c>
      <c r="E2953">
        <v>0</v>
      </c>
      <c r="F2953">
        <v>3</v>
      </c>
      <c r="H2953">
        <v>1</v>
      </c>
      <c r="J2953">
        <v>2</v>
      </c>
      <c r="K2953" t="s">
        <v>260</v>
      </c>
      <c r="M2953">
        <v>1</v>
      </c>
      <c r="N2953">
        <v>192</v>
      </c>
      <c r="O2953">
        <v>192</v>
      </c>
      <c r="P2953">
        <v>192</v>
      </c>
      <c r="Q2953">
        <v>0</v>
      </c>
      <c r="R2953">
        <v>0</v>
      </c>
      <c r="S2953" t="s">
        <v>9190</v>
      </c>
      <c r="T2953">
        <v>6178</v>
      </c>
      <c r="U2953" t="s">
        <v>2647</v>
      </c>
      <c r="V2953" t="s">
        <v>2647</v>
      </c>
      <c r="W2953" t="s">
        <v>961</v>
      </c>
      <c r="X2953">
        <v>2625</v>
      </c>
      <c r="Y2953" t="s">
        <v>244</v>
      </c>
      <c r="AA2953">
        <v>187</v>
      </c>
      <c r="AB2953" t="s">
        <v>9191</v>
      </c>
      <c r="AC2953" t="s">
        <v>9190</v>
      </c>
      <c r="AD2953">
        <v>5</v>
      </c>
      <c r="AE2953">
        <v>711749.54</v>
      </c>
      <c r="AF2953">
        <v>6171982.2599999998</v>
      </c>
    </row>
    <row r="2954" spans="1:32" x14ac:dyDescent="0.25">
      <c r="A2954" s="40">
        <v>2952</v>
      </c>
      <c r="B2954" t="s">
        <v>9192</v>
      </c>
      <c r="C2954">
        <v>120</v>
      </c>
      <c r="D2954">
        <v>2001</v>
      </c>
      <c r="E2954">
        <v>0</v>
      </c>
      <c r="F2954">
        <v>4</v>
      </c>
      <c r="H2954">
        <v>1</v>
      </c>
      <c r="J2954">
        <v>1</v>
      </c>
      <c r="K2954" t="s">
        <v>240</v>
      </c>
      <c r="M2954">
        <v>1</v>
      </c>
      <c r="N2954">
        <v>130</v>
      </c>
      <c r="O2954">
        <v>130</v>
      </c>
      <c r="P2954">
        <v>130</v>
      </c>
      <c r="Q2954">
        <v>0</v>
      </c>
      <c r="R2954">
        <v>0</v>
      </c>
      <c r="S2954" t="s">
        <v>9193</v>
      </c>
      <c r="T2954">
        <v>5600</v>
      </c>
      <c r="U2954" t="s">
        <v>6764</v>
      </c>
      <c r="V2954" t="s">
        <v>6764</v>
      </c>
      <c r="W2954" t="s">
        <v>565</v>
      </c>
      <c r="X2954">
        <v>2625</v>
      </c>
      <c r="Y2954" t="s">
        <v>244</v>
      </c>
      <c r="AA2954">
        <v>187</v>
      </c>
      <c r="AB2954" t="s">
        <v>9194</v>
      </c>
      <c r="AC2954" t="s">
        <v>9193</v>
      </c>
      <c r="AD2954">
        <v>5</v>
      </c>
      <c r="AE2954">
        <v>712144.83</v>
      </c>
      <c r="AF2954">
        <v>6171921.0700000003</v>
      </c>
    </row>
    <row r="2955" spans="1:32" x14ac:dyDescent="0.25">
      <c r="A2955" s="40">
        <v>2953</v>
      </c>
      <c r="B2955" t="s">
        <v>9195</v>
      </c>
      <c r="C2955">
        <v>120</v>
      </c>
      <c r="D2955">
        <v>1926</v>
      </c>
      <c r="E2955">
        <v>1982</v>
      </c>
      <c r="F2955">
        <v>5</v>
      </c>
      <c r="H2955">
        <v>1</v>
      </c>
      <c r="J2955">
        <v>7</v>
      </c>
      <c r="K2955" t="s">
        <v>253</v>
      </c>
      <c r="M2955">
        <v>1</v>
      </c>
      <c r="N2955">
        <v>63</v>
      </c>
      <c r="O2955">
        <v>63</v>
      </c>
      <c r="P2955">
        <v>105</v>
      </c>
      <c r="Q2955">
        <v>0</v>
      </c>
      <c r="R2955">
        <v>0</v>
      </c>
      <c r="S2955" t="s">
        <v>9196</v>
      </c>
      <c r="T2955">
        <v>745</v>
      </c>
      <c r="U2955" t="s">
        <v>8589</v>
      </c>
      <c r="V2955" t="s">
        <v>8589</v>
      </c>
      <c r="W2955" t="s">
        <v>1538</v>
      </c>
      <c r="X2955">
        <v>2625</v>
      </c>
      <c r="Y2955" t="s">
        <v>244</v>
      </c>
      <c r="AA2955">
        <v>187</v>
      </c>
      <c r="AB2955" t="s">
        <v>9197</v>
      </c>
      <c r="AC2955" t="s">
        <v>9196</v>
      </c>
      <c r="AD2955">
        <v>5</v>
      </c>
      <c r="AE2955">
        <v>712826</v>
      </c>
      <c r="AF2955">
        <v>6171343</v>
      </c>
    </row>
    <row r="2956" spans="1:32" x14ac:dyDescent="0.25">
      <c r="A2956" s="40">
        <v>2954</v>
      </c>
      <c r="B2956" t="s">
        <v>9198</v>
      </c>
      <c r="C2956">
        <v>130</v>
      </c>
      <c r="D2956">
        <v>1975</v>
      </c>
      <c r="E2956">
        <v>0</v>
      </c>
      <c r="F2956">
        <v>1</v>
      </c>
      <c r="H2956">
        <v>5</v>
      </c>
      <c r="J2956">
        <v>7</v>
      </c>
      <c r="K2956" t="s">
        <v>253</v>
      </c>
      <c r="M2956">
        <v>1</v>
      </c>
      <c r="N2956">
        <v>75</v>
      </c>
      <c r="O2956">
        <v>75</v>
      </c>
      <c r="P2956">
        <v>125</v>
      </c>
      <c r="Q2956">
        <v>0</v>
      </c>
      <c r="R2956">
        <v>0</v>
      </c>
      <c r="S2956" t="s">
        <v>9199</v>
      </c>
      <c r="T2956">
        <v>2556</v>
      </c>
      <c r="U2956" t="s">
        <v>317</v>
      </c>
      <c r="V2956" t="s">
        <v>317</v>
      </c>
      <c r="W2956" t="s">
        <v>2927</v>
      </c>
      <c r="X2956">
        <v>2625</v>
      </c>
      <c r="Y2956" t="s">
        <v>244</v>
      </c>
      <c r="AA2956">
        <v>187</v>
      </c>
      <c r="AB2956" t="s">
        <v>9200</v>
      </c>
      <c r="AC2956" t="s">
        <v>9199</v>
      </c>
      <c r="AD2956">
        <v>5</v>
      </c>
      <c r="AE2956">
        <v>711735.27</v>
      </c>
      <c r="AF2956">
        <v>6172423.5700000003</v>
      </c>
    </row>
    <row r="2957" spans="1:32" x14ac:dyDescent="0.25">
      <c r="A2957" s="40">
        <v>2955</v>
      </c>
      <c r="B2957" t="s">
        <v>9201</v>
      </c>
      <c r="C2957">
        <v>190</v>
      </c>
      <c r="D2957">
        <v>1982</v>
      </c>
      <c r="E2957">
        <v>0</v>
      </c>
      <c r="F2957">
        <v>4</v>
      </c>
      <c r="H2957">
        <v>1</v>
      </c>
      <c r="J2957">
        <v>1</v>
      </c>
      <c r="K2957" t="s">
        <v>240</v>
      </c>
      <c r="M2957">
        <v>1</v>
      </c>
      <c r="N2957">
        <v>439</v>
      </c>
      <c r="O2957">
        <v>439</v>
      </c>
      <c r="P2957">
        <v>439</v>
      </c>
      <c r="Q2957">
        <v>0</v>
      </c>
      <c r="R2957">
        <v>0</v>
      </c>
      <c r="S2957" t="s">
        <v>9202</v>
      </c>
      <c r="T2957">
        <v>5219</v>
      </c>
      <c r="U2957" t="s">
        <v>8347</v>
      </c>
      <c r="V2957" t="s">
        <v>8347</v>
      </c>
      <c r="W2957" t="s">
        <v>515</v>
      </c>
      <c r="X2957">
        <v>2625</v>
      </c>
      <c r="Y2957" t="s">
        <v>244</v>
      </c>
      <c r="AA2957">
        <v>187</v>
      </c>
      <c r="AB2957" t="s">
        <v>9203</v>
      </c>
      <c r="AC2957" t="s">
        <v>9202</v>
      </c>
      <c r="AD2957">
        <v>5</v>
      </c>
      <c r="AE2957">
        <v>711208.86</v>
      </c>
      <c r="AF2957">
        <v>6172385.75</v>
      </c>
    </row>
    <row r="2958" spans="1:32" x14ac:dyDescent="0.25">
      <c r="A2958" s="40">
        <v>2956</v>
      </c>
      <c r="B2958" t="s">
        <v>9204</v>
      </c>
      <c r="C2958">
        <v>130</v>
      </c>
      <c r="D2958">
        <v>1965</v>
      </c>
      <c r="E2958">
        <v>0</v>
      </c>
      <c r="F2958">
        <v>3</v>
      </c>
      <c r="H2958">
        <v>1</v>
      </c>
      <c r="J2958">
        <v>2</v>
      </c>
      <c r="K2958" t="s">
        <v>260</v>
      </c>
      <c r="L2958">
        <v>2</v>
      </c>
      <c r="M2958">
        <v>1</v>
      </c>
      <c r="N2958">
        <v>52</v>
      </c>
      <c r="O2958">
        <v>52</v>
      </c>
      <c r="P2958">
        <v>91</v>
      </c>
      <c r="Q2958">
        <v>0</v>
      </c>
      <c r="R2958">
        <v>0</v>
      </c>
      <c r="S2958" t="s">
        <v>9205</v>
      </c>
      <c r="T2958">
        <v>4047</v>
      </c>
      <c r="U2958" t="s">
        <v>7712</v>
      </c>
      <c r="V2958" t="s">
        <v>7712</v>
      </c>
      <c r="W2958" t="s">
        <v>393</v>
      </c>
      <c r="X2958">
        <v>2665</v>
      </c>
      <c r="Y2958" t="s">
        <v>257</v>
      </c>
      <c r="AA2958">
        <v>187</v>
      </c>
      <c r="AB2958" t="s">
        <v>9206</v>
      </c>
      <c r="AC2958" t="s">
        <v>9205</v>
      </c>
      <c r="AD2958">
        <v>5</v>
      </c>
      <c r="AE2958">
        <v>713790.73</v>
      </c>
      <c r="AF2958">
        <v>6169213.1799999997</v>
      </c>
    </row>
    <row r="2959" spans="1:32" x14ac:dyDescent="0.25">
      <c r="A2959" s="40">
        <v>2957</v>
      </c>
      <c r="B2959" t="s">
        <v>9207</v>
      </c>
      <c r="C2959">
        <v>120</v>
      </c>
      <c r="D2959">
        <v>2001</v>
      </c>
      <c r="E2959">
        <v>0</v>
      </c>
      <c r="F2959">
        <v>4</v>
      </c>
      <c r="H2959">
        <v>1</v>
      </c>
      <c r="J2959">
        <v>1</v>
      </c>
      <c r="K2959" t="s">
        <v>240</v>
      </c>
      <c r="L2959">
        <v>2</v>
      </c>
      <c r="M2959">
        <v>1</v>
      </c>
      <c r="N2959">
        <v>156</v>
      </c>
      <c r="O2959">
        <v>156</v>
      </c>
      <c r="P2959">
        <v>156</v>
      </c>
      <c r="Q2959">
        <v>0</v>
      </c>
      <c r="R2959">
        <v>0</v>
      </c>
      <c r="S2959" t="s">
        <v>9208</v>
      </c>
      <c r="T2959">
        <v>5600</v>
      </c>
      <c r="U2959" t="s">
        <v>6764</v>
      </c>
      <c r="V2959" t="s">
        <v>6764</v>
      </c>
      <c r="W2959" t="s">
        <v>473</v>
      </c>
      <c r="X2959">
        <v>2625</v>
      </c>
      <c r="Y2959" t="s">
        <v>244</v>
      </c>
      <c r="AA2959">
        <v>187</v>
      </c>
      <c r="AB2959" t="s">
        <v>9209</v>
      </c>
      <c r="AC2959" t="s">
        <v>9208</v>
      </c>
      <c r="AD2959">
        <v>5</v>
      </c>
      <c r="AE2959">
        <v>712145.47</v>
      </c>
      <c r="AF2959">
        <v>6172012.4500000002</v>
      </c>
    </row>
    <row r="2960" spans="1:32" x14ac:dyDescent="0.25">
      <c r="A2960" s="40">
        <v>2958</v>
      </c>
      <c r="B2960" t="s">
        <v>9210</v>
      </c>
      <c r="C2960">
        <v>120</v>
      </c>
      <c r="D2960">
        <v>1969</v>
      </c>
      <c r="E2960">
        <v>0</v>
      </c>
      <c r="F2960">
        <v>4</v>
      </c>
      <c r="H2960">
        <v>1</v>
      </c>
      <c r="J2960">
        <v>2</v>
      </c>
      <c r="K2960" t="s">
        <v>260</v>
      </c>
      <c r="M2960">
        <v>1</v>
      </c>
      <c r="N2960">
        <v>143</v>
      </c>
      <c r="O2960">
        <v>143</v>
      </c>
      <c r="P2960">
        <v>143</v>
      </c>
      <c r="Q2960">
        <v>0</v>
      </c>
      <c r="R2960">
        <v>0</v>
      </c>
      <c r="S2960" t="s">
        <v>9211</v>
      </c>
      <c r="T2960">
        <v>6178</v>
      </c>
      <c r="U2960" t="s">
        <v>2647</v>
      </c>
      <c r="V2960" t="s">
        <v>2647</v>
      </c>
      <c r="W2960" t="s">
        <v>2375</v>
      </c>
      <c r="X2960">
        <v>2625</v>
      </c>
      <c r="Y2960" t="s">
        <v>244</v>
      </c>
      <c r="AA2960">
        <v>187</v>
      </c>
      <c r="AB2960" t="s">
        <v>9212</v>
      </c>
      <c r="AC2960" t="s">
        <v>9211</v>
      </c>
      <c r="AD2960">
        <v>5</v>
      </c>
      <c r="AE2960">
        <v>711601.74</v>
      </c>
      <c r="AF2960">
        <v>6172197.5099999998</v>
      </c>
    </row>
    <row r="2961" spans="1:32" x14ac:dyDescent="0.25">
      <c r="A2961" s="40">
        <v>2959</v>
      </c>
      <c r="B2961" t="s">
        <v>9213</v>
      </c>
      <c r="C2961">
        <v>130</v>
      </c>
      <c r="D2961">
        <v>1975</v>
      </c>
      <c r="E2961">
        <v>1979</v>
      </c>
      <c r="F2961">
        <v>1</v>
      </c>
      <c r="H2961">
        <v>1</v>
      </c>
      <c r="J2961">
        <v>1</v>
      </c>
      <c r="K2961" t="s">
        <v>240</v>
      </c>
      <c r="M2961">
        <v>1</v>
      </c>
      <c r="N2961">
        <v>134</v>
      </c>
      <c r="O2961">
        <v>134</v>
      </c>
      <c r="P2961">
        <v>134</v>
      </c>
      <c r="Q2961">
        <v>0</v>
      </c>
      <c r="R2961">
        <v>0</v>
      </c>
      <c r="S2961" t="s">
        <v>9214</v>
      </c>
      <c r="T2961">
        <v>5219</v>
      </c>
      <c r="U2961" t="s">
        <v>8347</v>
      </c>
      <c r="V2961" t="s">
        <v>8347</v>
      </c>
      <c r="W2961" t="s">
        <v>811</v>
      </c>
      <c r="X2961">
        <v>2625</v>
      </c>
      <c r="Y2961" t="s">
        <v>244</v>
      </c>
      <c r="AA2961">
        <v>187</v>
      </c>
      <c r="AB2961" t="s">
        <v>9215</v>
      </c>
      <c r="AC2961" t="s">
        <v>9214</v>
      </c>
      <c r="AD2961">
        <v>5</v>
      </c>
      <c r="AE2961">
        <v>711276.95</v>
      </c>
      <c r="AF2961">
        <v>6172479.8499999996</v>
      </c>
    </row>
    <row r="2962" spans="1:32" x14ac:dyDescent="0.25">
      <c r="A2962" s="40">
        <v>2960</v>
      </c>
      <c r="B2962" t="s">
        <v>9216</v>
      </c>
      <c r="C2962">
        <v>120</v>
      </c>
      <c r="D2962">
        <v>1964</v>
      </c>
      <c r="E2962">
        <v>1998</v>
      </c>
      <c r="F2962">
        <v>3</v>
      </c>
      <c r="H2962">
        <v>2</v>
      </c>
      <c r="J2962">
        <v>2</v>
      </c>
      <c r="K2962" t="s">
        <v>260</v>
      </c>
      <c r="L2962">
        <v>2</v>
      </c>
      <c r="M2962">
        <v>1</v>
      </c>
      <c r="N2962">
        <v>181</v>
      </c>
      <c r="O2962">
        <v>181</v>
      </c>
      <c r="P2962">
        <v>156</v>
      </c>
      <c r="Q2962">
        <v>0</v>
      </c>
      <c r="R2962">
        <v>0</v>
      </c>
      <c r="S2962" t="s">
        <v>9217</v>
      </c>
      <c r="T2962">
        <v>1750</v>
      </c>
      <c r="U2962" t="s">
        <v>6098</v>
      </c>
      <c r="V2962" t="s">
        <v>6098</v>
      </c>
      <c r="W2962" t="s">
        <v>2931</v>
      </c>
      <c r="X2962">
        <v>2665</v>
      </c>
      <c r="Y2962" t="s">
        <v>257</v>
      </c>
      <c r="AA2962">
        <v>187</v>
      </c>
      <c r="AB2962" t="s">
        <v>9218</v>
      </c>
      <c r="AC2962" t="s">
        <v>9217</v>
      </c>
      <c r="AD2962">
        <v>5</v>
      </c>
      <c r="AE2962">
        <v>713427.55</v>
      </c>
      <c r="AF2962">
        <v>6168850.4900000002</v>
      </c>
    </row>
    <row r="2963" spans="1:32" x14ac:dyDescent="0.25">
      <c r="A2963" s="40">
        <v>2961</v>
      </c>
      <c r="B2963" t="s">
        <v>9219</v>
      </c>
      <c r="C2963">
        <v>130</v>
      </c>
      <c r="D2963">
        <v>1965</v>
      </c>
      <c r="E2963">
        <v>0</v>
      </c>
      <c r="F2963">
        <v>3</v>
      </c>
      <c r="H2963">
        <v>1</v>
      </c>
      <c r="J2963">
        <v>2</v>
      </c>
      <c r="K2963" t="s">
        <v>260</v>
      </c>
      <c r="L2963">
        <v>2</v>
      </c>
      <c r="M2963">
        <v>1</v>
      </c>
      <c r="N2963">
        <v>52</v>
      </c>
      <c r="O2963">
        <v>52</v>
      </c>
      <c r="P2963">
        <v>91</v>
      </c>
      <c r="Q2963">
        <v>0</v>
      </c>
      <c r="R2963">
        <v>0</v>
      </c>
      <c r="S2963" t="s">
        <v>9220</v>
      </c>
      <c r="T2963">
        <v>4047</v>
      </c>
      <c r="U2963" t="s">
        <v>7712</v>
      </c>
      <c r="V2963" t="s">
        <v>7712</v>
      </c>
      <c r="W2963" t="s">
        <v>519</v>
      </c>
      <c r="X2963">
        <v>2665</v>
      </c>
      <c r="Y2963" t="s">
        <v>257</v>
      </c>
      <c r="AA2963">
        <v>187</v>
      </c>
      <c r="AB2963" t="s">
        <v>9221</v>
      </c>
      <c r="AC2963" t="s">
        <v>9220</v>
      </c>
      <c r="AD2963">
        <v>5</v>
      </c>
      <c r="AE2963">
        <v>713783.31</v>
      </c>
      <c r="AF2963">
        <v>6169225.71</v>
      </c>
    </row>
    <row r="2964" spans="1:32" x14ac:dyDescent="0.25">
      <c r="A2964" s="40">
        <v>2962</v>
      </c>
      <c r="B2964" t="s">
        <v>9222</v>
      </c>
      <c r="C2964">
        <v>120</v>
      </c>
      <c r="D2964">
        <v>2002</v>
      </c>
      <c r="E2964">
        <v>2014</v>
      </c>
      <c r="F2964">
        <v>5</v>
      </c>
      <c r="H2964">
        <v>1</v>
      </c>
      <c r="J2964">
        <v>1</v>
      </c>
      <c r="K2964" t="s">
        <v>240</v>
      </c>
      <c r="M2964">
        <v>1</v>
      </c>
      <c r="N2964">
        <v>246</v>
      </c>
      <c r="O2964">
        <v>246</v>
      </c>
      <c r="P2964">
        <v>186</v>
      </c>
      <c r="Q2964">
        <v>0</v>
      </c>
      <c r="R2964">
        <v>0</v>
      </c>
      <c r="S2964" t="s">
        <v>9223</v>
      </c>
      <c r="T2964">
        <v>5600</v>
      </c>
      <c r="U2964" t="s">
        <v>6764</v>
      </c>
      <c r="V2964" t="s">
        <v>6764</v>
      </c>
      <c r="W2964" t="s">
        <v>295</v>
      </c>
      <c r="X2964">
        <v>2625</v>
      </c>
      <c r="Y2964" t="s">
        <v>244</v>
      </c>
      <c r="AA2964">
        <v>187</v>
      </c>
      <c r="AB2964" t="s">
        <v>9224</v>
      </c>
      <c r="AC2964" t="s">
        <v>9223</v>
      </c>
      <c r="AD2964">
        <v>5</v>
      </c>
      <c r="AE2964">
        <v>712149.33</v>
      </c>
      <c r="AF2964">
        <v>6171986.4000000004</v>
      </c>
    </row>
    <row r="2965" spans="1:32" x14ac:dyDescent="0.25">
      <c r="A2965" s="40">
        <v>2963</v>
      </c>
      <c r="B2965" t="s">
        <v>9225</v>
      </c>
      <c r="C2965">
        <v>120</v>
      </c>
      <c r="D2965">
        <v>1969</v>
      </c>
      <c r="E2965">
        <v>1986</v>
      </c>
      <c r="F2965">
        <v>3</v>
      </c>
      <c r="H2965">
        <v>1</v>
      </c>
      <c r="J2965">
        <v>2</v>
      </c>
      <c r="K2965" t="s">
        <v>260</v>
      </c>
      <c r="M2965">
        <v>1</v>
      </c>
      <c r="N2965">
        <v>214</v>
      </c>
      <c r="O2965">
        <v>194</v>
      </c>
      <c r="P2965">
        <v>194</v>
      </c>
      <c r="Q2965">
        <v>0</v>
      </c>
      <c r="R2965">
        <v>0</v>
      </c>
      <c r="S2965" t="s">
        <v>9226</v>
      </c>
      <c r="T2965">
        <v>6178</v>
      </c>
      <c r="U2965" t="s">
        <v>2647</v>
      </c>
      <c r="V2965" t="s">
        <v>2647</v>
      </c>
      <c r="W2965" t="s">
        <v>736</v>
      </c>
      <c r="X2965">
        <v>2625</v>
      </c>
      <c r="Y2965" t="s">
        <v>244</v>
      </c>
      <c r="AA2965">
        <v>187</v>
      </c>
      <c r="AB2965" t="s">
        <v>9227</v>
      </c>
      <c r="AC2965" t="s">
        <v>9226</v>
      </c>
      <c r="AD2965">
        <v>5</v>
      </c>
      <c r="AE2965">
        <v>711536.3</v>
      </c>
      <c r="AF2965">
        <v>6172196.1399999997</v>
      </c>
    </row>
    <row r="2966" spans="1:32" x14ac:dyDescent="0.25">
      <c r="A2966" s="40">
        <v>2964</v>
      </c>
      <c r="B2966" t="s">
        <v>9228</v>
      </c>
      <c r="C2966">
        <v>130</v>
      </c>
      <c r="D2966">
        <v>1979</v>
      </c>
      <c r="E2966">
        <v>0</v>
      </c>
      <c r="F2966">
        <v>4</v>
      </c>
      <c r="H2966">
        <v>1</v>
      </c>
      <c r="J2966">
        <v>1</v>
      </c>
      <c r="K2966" t="s">
        <v>240</v>
      </c>
      <c r="M2966">
        <v>1</v>
      </c>
      <c r="N2966">
        <v>61</v>
      </c>
      <c r="O2966">
        <v>61</v>
      </c>
      <c r="P2966">
        <v>109</v>
      </c>
      <c r="Q2966">
        <v>0</v>
      </c>
      <c r="R2966">
        <v>0</v>
      </c>
      <c r="S2966" t="s">
        <v>9229</v>
      </c>
      <c r="T2966">
        <v>7575</v>
      </c>
      <c r="U2966" t="s">
        <v>7863</v>
      </c>
      <c r="V2966" t="s">
        <v>7863</v>
      </c>
      <c r="W2966" t="s">
        <v>569</v>
      </c>
      <c r="X2966">
        <v>2665</v>
      </c>
      <c r="Y2966" t="s">
        <v>257</v>
      </c>
      <c r="AA2966">
        <v>187</v>
      </c>
      <c r="AB2966" t="s">
        <v>9230</v>
      </c>
      <c r="AC2966" t="s">
        <v>9229</v>
      </c>
      <c r="AD2966">
        <v>5</v>
      </c>
      <c r="AE2966">
        <v>713664.17</v>
      </c>
      <c r="AF2966">
        <v>6169759.6699999999</v>
      </c>
    </row>
    <row r="2967" spans="1:32" x14ac:dyDescent="0.25">
      <c r="A2967" s="40">
        <v>2965</v>
      </c>
      <c r="B2967" t="s">
        <v>9231</v>
      </c>
      <c r="C2967">
        <v>130</v>
      </c>
      <c r="D2967">
        <v>1970</v>
      </c>
      <c r="E2967">
        <v>1983</v>
      </c>
      <c r="F2967">
        <v>3</v>
      </c>
      <c r="H2967">
        <v>6</v>
      </c>
      <c r="J2967">
        <v>1</v>
      </c>
      <c r="K2967" t="s">
        <v>240</v>
      </c>
      <c r="M2967">
        <v>1</v>
      </c>
      <c r="N2967">
        <v>107</v>
      </c>
      <c r="O2967">
        <v>107</v>
      </c>
      <c r="P2967">
        <v>107</v>
      </c>
      <c r="Q2967">
        <v>0</v>
      </c>
      <c r="R2967">
        <v>0</v>
      </c>
      <c r="S2967" t="s">
        <v>9232</v>
      </c>
      <c r="T2967">
        <v>7882</v>
      </c>
      <c r="U2967" t="s">
        <v>372</v>
      </c>
      <c r="V2967" t="s">
        <v>372</v>
      </c>
      <c r="W2967" t="s">
        <v>1626</v>
      </c>
      <c r="X2967">
        <v>2625</v>
      </c>
      <c r="Y2967" t="s">
        <v>244</v>
      </c>
      <c r="AA2967">
        <v>187</v>
      </c>
      <c r="AB2967" t="s">
        <v>9233</v>
      </c>
      <c r="AC2967" t="s">
        <v>9232</v>
      </c>
      <c r="AD2967">
        <v>5</v>
      </c>
      <c r="AE2967">
        <v>711973.92</v>
      </c>
      <c r="AF2967">
        <v>6171918.6600000001</v>
      </c>
    </row>
    <row r="2968" spans="1:32" x14ac:dyDescent="0.25">
      <c r="A2968" s="40">
        <v>2966</v>
      </c>
      <c r="B2968" t="s">
        <v>9234</v>
      </c>
      <c r="C2968">
        <v>130</v>
      </c>
      <c r="D2968">
        <v>1978</v>
      </c>
      <c r="E2968">
        <v>0</v>
      </c>
      <c r="F2968">
        <v>4</v>
      </c>
      <c r="H2968">
        <v>1</v>
      </c>
      <c r="J2968">
        <v>1</v>
      </c>
      <c r="K2968" t="s">
        <v>240</v>
      </c>
      <c r="M2968">
        <v>1</v>
      </c>
      <c r="N2968">
        <v>61</v>
      </c>
      <c r="O2968">
        <v>61</v>
      </c>
      <c r="P2968">
        <v>109</v>
      </c>
      <c r="Q2968">
        <v>0</v>
      </c>
      <c r="R2968">
        <v>0</v>
      </c>
      <c r="S2968" t="s">
        <v>9235</v>
      </c>
      <c r="T2968">
        <v>9800</v>
      </c>
      <c r="U2968" t="s">
        <v>8171</v>
      </c>
      <c r="V2968" t="s">
        <v>8171</v>
      </c>
      <c r="W2968" t="s">
        <v>247</v>
      </c>
      <c r="X2968">
        <v>2665</v>
      </c>
      <c r="Y2968" t="s">
        <v>257</v>
      </c>
      <c r="AA2968">
        <v>187</v>
      </c>
      <c r="AB2968" t="s">
        <v>9236</v>
      </c>
      <c r="AC2968" t="s">
        <v>9235</v>
      </c>
      <c r="AD2968">
        <v>5</v>
      </c>
      <c r="AE2968">
        <v>713665.08</v>
      </c>
      <c r="AF2968">
        <v>6169803.4299999997</v>
      </c>
    </row>
    <row r="2969" spans="1:32" x14ac:dyDescent="0.25">
      <c r="A2969" s="40">
        <v>2967</v>
      </c>
      <c r="B2969" t="s">
        <v>9237</v>
      </c>
      <c r="C2969">
        <v>130</v>
      </c>
      <c r="D2969">
        <v>1966</v>
      </c>
      <c r="E2969">
        <v>0</v>
      </c>
      <c r="F2969">
        <v>4</v>
      </c>
      <c r="H2969">
        <v>3</v>
      </c>
      <c r="J2969">
        <v>1</v>
      </c>
      <c r="K2969" t="s">
        <v>240</v>
      </c>
      <c r="M2969">
        <v>1</v>
      </c>
      <c r="N2969">
        <v>61</v>
      </c>
      <c r="O2969">
        <v>61</v>
      </c>
      <c r="P2969">
        <v>110</v>
      </c>
      <c r="Q2969">
        <v>0</v>
      </c>
      <c r="R2969">
        <v>0</v>
      </c>
      <c r="S2969" t="s">
        <v>9238</v>
      </c>
      <c r="T2969">
        <v>3195</v>
      </c>
      <c r="U2969" t="s">
        <v>7757</v>
      </c>
      <c r="V2969" t="s">
        <v>7757</v>
      </c>
      <c r="W2969" t="s">
        <v>341</v>
      </c>
      <c r="X2969">
        <v>2665</v>
      </c>
      <c r="Y2969" t="s">
        <v>257</v>
      </c>
      <c r="AA2969">
        <v>187</v>
      </c>
      <c r="AB2969" t="s">
        <v>9239</v>
      </c>
      <c r="AC2969" t="s">
        <v>9238</v>
      </c>
      <c r="AD2969">
        <v>5</v>
      </c>
      <c r="AE2969">
        <v>713757.81</v>
      </c>
      <c r="AF2969">
        <v>6169170.8399999999</v>
      </c>
    </row>
    <row r="2970" spans="1:32" x14ac:dyDescent="0.25">
      <c r="A2970" s="40">
        <v>2968</v>
      </c>
      <c r="B2970" t="s">
        <v>9240</v>
      </c>
      <c r="C2970">
        <v>130</v>
      </c>
      <c r="D2970">
        <v>1979</v>
      </c>
      <c r="E2970">
        <v>0</v>
      </c>
      <c r="F2970">
        <v>4</v>
      </c>
      <c r="H2970">
        <v>1</v>
      </c>
      <c r="J2970">
        <v>1</v>
      </c>
      <c r="K2970" t="s">
        <v>240</v>
      </c>
      <c r="M2970">
        <v>1</v>
      </c>
      <c r="N2970">
        <v>61</v>
      </c>
      <c r="O2970">
        <v>61</v>
      </c>
      <c r="P2970">
        <v>109</v>
      </c>
      <c r="Q2970">
        <v>0</v>
      </c>
      <c r="R2970">
        <v>0</v>
      </c>
      <c r="S2970" t="s">
        <v>9241</v>
      </c>
      <c r="T2970">
        <v>7575</v>
      </c>
      <c r="U2970" t="s">
        <v>7863</v>
      </c>
      <c r="V2970" t="s">
        <v>7863</v>
      </c>
      <c r="W2970" t="s">
        <v>256</v>
      </c>
      <c r="X2970">
        <v>2665</v>
      </c>
      <c r="Y2970" t="s">
        <v>257</v>
      </c>
      <c r="AA2970">
        <v>187</v>
      </c>
      <c r="AB2970" t="s">
        <v>9242</v>
      </c>
      <c r="AC2970" t="s">
        <v>9241</v>
      </c>
      <c r="AD2970">
        <v>5</v>
      </c>
      <c r="AE2970">
        <v>713637.91</v>
      </c>
      <c r="AF2970">
        <v>6169743.5199999996</v>
      </c>
    </row>
    <row r="2971" spans="1:32" x14ac:dyDescent="0.25">
      <c r="A2971" s="40">
        <v>2969</v>
      </c>
      <c r="B2971" t="s">
        <v>9243</v>
      </c>
      <c r="C2971">
        <v>130</v>
      </c>
      <c r="D2971">
        <v>1970</v>
      </c>
      <c r="E2971">
        <v>1985</v>
      </c>
      <c r="F2971">
        <v>3</v>
      </c>
      <c r="H2971">
        <v>6</v>
      </c>
      <c r="J2971">
        <v>1</v>
      </c>
      <c r="K2971" t="s">
        <v>240</v>
      </c>
      <c r="L2971">
        <v>2</v>
      </c>
      <c r="M2971">
        <v>1</v>
      </c>
      <c r="N2971">
        <v>124</v>
      </c>
      <c r="O2971">
        <v>124</v>
      </c>
      <c r="P2971">
        <v>107</v>
      </c>
      <c r="Q2971">
        <v>0</v>
      </c>
      <c r="R2971">
        <v>0</v>
      </c>
      <c r="S2971" t="s">
        <v>9244</v>
      </c>
      <c r="T2971">
        <v>7882</v>
      </c>
      <c r="U2971" t="s">
        <v>372</v>
      </c>
      <c r="V2971" t="s">
        <v>372</v>
      </c>
      <c r="W2971" t="s">
        <v>2027</v>
      </c>
      <c r="X2971">
        <v>2625</v>
      </c>
      <c r="Y2971" t="s">
        <v>244</v>
      </c>
      <c r="AA2971">
        <v>187</v>
      </c>
      <c r="AB2971" t="s">
        <v>9245</v>
      </c>
      <c r="AC2971" t="s">
        <v>9244</v>
      </c>
      <c r="AD2971">
        <v>5</v>
      </c>
      <c r="AE2971">
        <v>711948.24</v>
      </c>
      <c r="AF2971">
        <v>6171912.4299999997</v>
      </c>
    </row>
    <row r="2972" spans="1:32" x14ac:dyDescent="0.25">
      <c r="A2972" s="40">
        <v>2970</v>
      </c>
      <c r="B2972" t="s">
        <v>9246</v>
      </c>
      <c r="C2972">
        <v>130</v>
      </c>
      <c r="D2972">
        <v>1967</v>
      </c>
      <c r="E2972">
        <v>1983</v>
      </c>
      <c r="F2972">
        <v>3</v>
      </c>
      <c r="H2972">
        <v>6</v>
      </c>
      <c r="J2972">
        <v>1</v>
      </c>
      <c r="K2972" t="s">
        <v>240</v>
      </c>
      <c r="M2972">
        <v>1</v>
      </c>
      <c r="N2972">
        <v>107</v>
      </c>
      <c r="O2972">
        <v>107</v>
      </c>
      <c r="P2972">
        <v>107</v>
      </c>
      <c r="Q2972">
        <v>0</v>
      </c>
      <c r="R2972">
        <v>0</v>
      </c>
      <c r="S2972" t="s">
        <v>9247</v>
      </c>
      <c r="T2972">
        <v>2449</v>
      </c>
      <c r="U2972" t="s">
        <v>312</v>
      </c>
      <c r="V2972" t="s">
        <v>312</v>
      </c>
      <c r="W2972" t="s">
        <v>1326</v>
      </c>
      <c r="X2972">
        <v>2625</v>
      </c>
      <c r="Y2972" t="s">
        <v>244</v>
      </c>
      <c r="AA2972">
        <v>187</v>
      </c>
      <c r="AB2972" t="s">
        <v>9248</v>
      </c>
      <c r="AC2972" t="s">
        <v>9247</v>
      </c>
      <c r="AD2972">
        <v>5</v>
      </c>
      <c r="AE2972">
        <v>711477.57</v>
      </c>
      <c r="AF2972">
        <v>6171786.3899999997</v>
      </c>
    </row>
    <row r="2973" spans="1:32" x14ac:dyDescent="0.25">
      <c r="A2973" s="40">
        <v>2971</v>
      </c>
      <c r="B2973" t="s">
        <v>9249</v>
      </c>
      <c r="C2973">
        <v>120</v>
      </c>
      <c r="D2973">
        <v>1972</v>
      </c>
      <c r="E2973">
        <v>0</v>
      </c>
      <c r="F2973">
        <v>3</v>
      </c>
      <c r="H2973">
        <v>1</v>
      </c>
      <c r="J2973">
        <v>2</v>
      </c>
      <c r="K2973" t="s">
        <v>260</v>
      </c>
      <c r="L2973">
        <v>2</v>
      </c>
      <c r="M2973">
        <v>1</v>
      </c>
      <c r="N2973">
        <v>143</v>
      </c>
      <c r="O2973">
        <v>143</v>
      </c>
      <c r="P2973">
        <v>119</v>
      </c>
      <c r="Q2973">
        <v>0</v>
      </c>
      <c r="R2973">
        <v>0</v>
      </c>
      <c r="S2973" t="s">
        <v>9250</v>
      </c>
      <c r="T2973">
        <v>6710</v>
      </c>
      <c r="U2973" t="s">
        <v>327</v>
      </c>
      <c r="V2973" t="s">
        <v>327</v>
      </c>
      <c r="W2973" t="s">
        <v>949</v>
      </c>
      <c r="X2973">
        <v>2625</v>
      </c>
      <c r="Y2973" t="s">
        <v>244</v>
      </c>
      <c r="AA2973">
        <v>187</v>
      </c>
      <c r="AB2973" t="s">
        <v>9251</v>
      </c>
      <c r="AC2973" t="s">
        <v>9250</v>
      </c>
      <c r="AD2973">
        <v>5</v>
      </c>
      <c r="AE2973">
        <v>711034.46</v>
      </c>
      <c r="AF2973">
        <v>6171643.8099999996</v>
      </c>
    </row>
    <row r="2974" spans="1:32" x14ac:dyDescent="0.25">
      <c r="A2974" s="40">
        <v>2972</v>
      </c>
      <c r="B2974" t="s">
        <v>9252</v>
      </c>
      <c r="C2974">
        <v>130</v>
      </c>
      <c r="D2974">
        <v>1979</v>
      </c>
      <c r="E2974">
        <v>0</v>
      </c>
      <c r="F2974">
        <v>4</v>
      </c>
      <c r="H2974">
        <v>1</v>
      </c>
      <c r="J2974">
        <v>1</v>
      </c>
      <c r="K2974" t="s">
        <v>240</v>
      </c>
      <c r="M2974">
        <v>1</v>
      </c>
      <c r="N2974">
        <v>61</v>
      </c>
      <c r="O2974">
        <v>61</v>
      </c>
      <c r="P2974">
        <v>109</v>
      </c>
      <c r="Q2974">
        <v>0</v>
      </c>
      <c r="R2974">
        <v>0</v>
      </c>
      <c r="S2974" t="s">
        <v>9253</v>
      </c>
      <c r="T2974">
        <v>7575</v>
      </c>
      <c r="U2974" t="s">
        <v>7863</v>
      </c>
      <c r="V2974" t="s">
        <v>7863</v>
      </c>
      <c r="W2974" t="s">
        <v>1270</v>
      </c>
      <c r="X2974">
        <v>2665</v>
      </c>
      <c r="Y2974" t="s">
        <v>257</v>
      </c>
      <c r="AA2974">
        <v>187</v>
      </c>
      <c r="AB2974" t="s">
        <v>9254</v>
      </c>
      <c r="AC2974" t="s">
        <v>9253</v>
      </c>
      <c r="AD2974">
        <v>5</v>
      </c>
      <c r="AE2974">
        <v>713646.27</v>
      </c>
      <c r="AF2974">
        <v>6169708.5099999998</v>
      </c>
    </row>
    <row r="2975" spans="1:32" x14ac:dyDescent="0.25">
      <c r="A2975" s="40">
        <v>2973</v>
      </c>
      <c r="B2975" t="s">
        <v>9255</v>
      </c>
      <c r="C2975">
        <v>120</v>
      </c>
      <c r="D2975">
        <v>1969</v>
      </c>
      <c r="E2975">
        <v>0</v>
      </c>
      <c r="F2975">
        <v>90</v>
      </c>
      <c r="H2975">
        <v>1</v>
      </c>
      <c r="J2975">
        <v>2</v>
      </c>
      <c r="K2975" t="s">
        <v>260</v>
      </c>
      <c r="M2975">
        <v>1</v>
      </c>
      <c r="N2975">
        <v>154</v>
      </c>
      <c r="O2975">
        <v>154</v>
      </c>
      <c r="P2975">
        <v>154</v>
      </c>
      <c r="Q2975">
        <v>0</v>
      </c>
      <c r="R2975">
        <v>0</v>
      </c>
      <c r="S2975" t="s">
        <v>9256</v>
      </c>
      <c r="T2975">
        <v>7882</v>
      </c>
      <c r="U2975" t="s">
        <v>372</v>
      </c>
      <c r="V2975" t="s">
        <v>372</v>
      </c>
      <c r="W2975" t="s">
        <v>529</v>
      </c>
      <c r="X2975">
        <v>2625</v>
      </c>
      <c r="Y2975" t="s">
        <v>244</v>
      </c>
      <c r="AA2975">
        <v>187</v>
      </c>
      <c r="AB2975" t="s">
        <v>9257</v>
      </c>
      <c r="AC2975" t="s">
        <v>9256</v>
      </c>
      <c r="AD2975">
        <v>5</v>
      </c>
      <c r="AE2975">
        <v>711799.73</v>
      </c>
      <c r="AF2975">
        <v>6172010.3799999999</v>
      </c>
    </row>
    <row r="2976" spans="1:32" x14ac:dyDescent="0.25">
      <c r="A2976" s="40">
        <v>2974</v>
      </c>
      <c r="B2976" t="s">
        <v>9258</v>
      </c>
      <c r="C2976">
        <v>130</v>
      </c>
      <c r="D2976">
        <v>1978</v>
      </c>
      <c r="E2976">
        <v>0</v>
      </c>
      <c r="F2976">
        <v>4</v>
      </c>
      <c r="H2976">
        <v>1</v>
      </c>
      <c r="J2976">
        <v>1</v>
      </c>
      <c r="K2976" t="s">
        <v>240</v>
      </c>
      <c r="M2976">
        <v>1</v>
      </c>
      <c r="N2976">
        <v>63</v>
      </c>
      <c r="O2976">
        <v>63</v>
      </c>
      <c r="P2976">
        <v>112</v>
      </c>
      <c r="Q2976">
        <v>0</v>
      </c>
      <c r="R2976">
        <v>0</v>
      </c>
      <c r="S2976" t="s">
        <v>9259</v>
      </c>
      <c r="T2976">
        <v>9800</v>
      </c>
      <c r="U2976" t="s">
        <v>8171</v>
      </c>
      <c r="V2976" t="s">
        <v>8171</v>
      </c>
      <c r="W2976" t="s">
        <v>337</v>
      </c>
      <c r="X2976">
        <v>2665</v>
      </c>
      <c r="Y2976" t="s">
        <v>257</v>
      </c>
      <c r="AA2976">
        <v>187</v>
      </c>
      <c r="AB2976" t="s">
        <v>9260</v>
      </c>
      <c r="AC2976" t="s">
        <v>9259</v>
      </c>
      <c r="AD2976">
        <v>5</v>
      </c>
      <c r="AE2976">
        <v>713616.63</v>
      </c>
      <c r="AF2976">
        <v>6169814.96</v>
      </c>
    </row>
    <row r="2977" spans="1:32" x14ac:dyDescent="0.25">
      <c r="A2977" s="40">
        <v>2975</v>
      </c>
      <c r="B2977" t="s">
        <v>9261</v>
      </c>
      <c r="C2977">
        <v>130</v>
      </c>
      <c r="D2977">
        <v>1975</v>
      </c>
      <c r="E2977">
        <v>0</v>
      </c>
      <c r="F2977">
        <v>1</v>
      </c>
      <c r="H2977">
        <v>5</v>
      </c>
      <c r="J2977">
        <v>1</v>
      </c>
      <c r="K2977" t="s">
        <v>240</v>
      </c>
      <c r="L2977">
        <v>0</v>
      </c>
      <c r="M2977">
        <v>1</v>
      </c>
      <c r="N2977">
        <v>75</v>
      </c>
      <c r="O2977">
        <v>75</v>
      </c>
      <c r="P2977">
        <v>125</v>
      </c>
      <c r="Q2977">
        <v>0</v>
      </c>
      <c r="R2977">
        <v>0</v>
      </c>
      <c r="S2977" t="s">
        <v>9262</v>
      </c>
      <c r="T2977">
        <v>2556</v>
      </c>
      <c r="U2977" t="s">
        <v>317</v>
      </c>
      <c r="V2977" t="s">
        <v>317</v>
      </c>
      <c r="W2977" t="s">
        <v>3375</v>
      </c>
      <c r="X2977">
        <v>2625</v>
      </c>
      <c r="Y2977" t="s">
        <v>244</v>
      </c>
      <c r="AA2977">
        <v>187</v>
      </c>
      <c r="AB2977" t="s">
        <v>9263</v>
      </c>
      <c r="AC2977" t="s">
        <v>9262</v>
      </c>
      <c r="AD2977">
        <v>5</v>
      </c>
      <c r="AE2977">
        <v>711746.49</v>
      </c>
      <c r="AF2977">
        <v>6172379.7999999998</v>
      </c>
    </row>
    <row r="2978" spans="1:32" x14ac:dyDescent="0.25">
      <c r="A2978" s="40">
        <v>2976</v>
      </c>
      <c r="B2978" t="s">
        <v>9264</v>
      </c>
      <c r="C2978">
        <v>130</v>
      </c>
      <c r="D2978">
        <v>1966</v>
      </c>
      <c r="E2978">
        <v>0</v>
      </c>
      <c r="F2978">
        <v>4</v>
      </c>
      <c r="H2978">
        <v>3</v>
      </c>
      <c r="J2978">
        <v>1</v>
      </c>
      <c r="K2978" t="s">
        <v>240</v>
      </c>
      <c r="M2978">
        <v>1</v>
      </c>
      <c r="N2978">
        <v>61</v>
      </c>
      <c r="O2978">
        <v>61</v>
      </c>
      <c r="P2978">
        <v>110</v>
      </c>
      <c r="Q2978">
        <v>0</v>
      </c>
      <c r="R2978">
        <v>0</v>
      </c>
      <c r="S2978" t="s">
        <v>9265</v>
      </c>
      <c r="T2978">
        <v>3195</v>
      </c>
      <c r="U2978" t="s">
        <v>7757</v>
      </c>
      <c r="V2978" t="s">
        <v>7757</v>
      </c>
      <c r="W2978" t="s">
        <v>295</v>
      </c>
      <c r="X2978">
        <v>2665</v>
      </c>
      <c r="Y2978" t="s">
        <v>257</v>
      </c>
      <c r="AA2978">
        <v>187</v>
      </c>
      <c r="AB2978" t="s">
        <v>9266</v>
      </c>
      <c r="AC2978" t="s">
        <v>9265</v>
      </c>
      <c r="AD2978">
        <v>5</v>
      </c>
      <c r="AE2978">
        <v>713751.68</v>
      </c>
      <c r="AF2978">
        <v>6169181.4299999997</v>
      </c>
    </row>
    <row r="2979" spans="1:32" x14ac:dyDescent="0.25">
      <c r="A2979" s="40">
        <v>2977</v>
      </c>
      <c r="B2979" t="s">
        <v>9267</v>
      </c>
      <c r="C2979">
        <v>130</v>
      </c>
      <c r="D2979">
        <v>1975</v>
      </c>
      <c r="E2979">
        <v>0</v>
      </c>
      <c r="F2979">
        <v>1</v>
      </c>
      <c r="H2979">
        <v>5</v>
      </c>
      <c r="J2979">
        <v>1</v>
      </c>
      <c r="K2979" t="s">
        <v>240</v>
      </c>
      <c r="L2979">
        <v>0</v>
      </c>
      <c r="M2979">
        <v>1</v>
      </c>
      <c r="N2979">
        <v>79</v>
      </c>
      <c r="O2979">
        <v>79</v>
      </c>
      <c r="P2979">
        <v>130</v>
      </c>
      <c r="Q2979">
        <v>0</v>
      </c>
      <c r="R2979">
        <v>0</v>
      </c>
      <c r="S2979" t="s">
        <v>9268</v>
      </c>
      <c r="T2979">
        <v>2556</v>
      </c>
      <c r="U2979" t="s">
        <v>317</v>
      </c>
      <c r="V2979" t="s">
        <v>317</v>
      </c>
      <c r="W2979" t="s">
        <v>2552</v>
      </c>
      <c r="X2979">
        <v>2625</v>
      </c>
      <c r="Y2979" t="s">
        <v>244</v>
      </c>
      <c r="AA2979">
        <v>187</v>
      </c>
      <c r="AB2979" t="s">
        <v>9269</v>
      </c>
      <c r="AC2979" t="s">
        <v>9268</v>
      </c>
      <c r="AD2979">
        <v>5</v>
      </c>
      <c r="AE2979">
        <v>711720.51</v>
      </c>
      <c r="AF2979">
        <v>6172336.1900000004</v>
      </c>
    </row>
    <row r="2980" spans="1:32" x14ac:dyDescent="0.25">
      <c r="A2980" s="40">
        <v>2978</v>
      </c>
      <c r="B2980" t="s">
        <v>9270</v>
      </c>
      <c r="C2980">
        <v>130</v>
      </c>
      <c r="D2980">
        <v>1966</v>
      </c>
      <c r="E2980">
        <v>0</v>
      </c>
      <c r="F2980">
        <v>3</v>
      </c>
      <c r="H2980">
        <v>3</v>
      </c>
      <c r="J2980">
        <v>1</v>
      </c>
      <c r="K2980" t="s">
        <v>240</v>
      </c>
      <c r="M2980">
        <v>1</v>
      </c>
      <c r="N2980">
        <v>61</v>
      </c>
      <c r="O2980">
        <v>61</v>
      </c>
      <c r="P2980">
        <v>110</v>
      </c>
      <c r="Q2980">
        <v>0</v>
      </c>
      <c r="R2980">
        <v>0</v>
      </c>
      <c r="S2980" t="s">
        <v>9271</v>
      </c>
      <c r="T2980">
        <v>3195</v>
      </c>
      <c r="U2980" t="s">
        <v>7757</v>
      </c>
      <c r="V2980" t="s">
        <v>7757</v>
      </c>
      <c r="W2980" t="s">
        <v>1057</v>
      </c>
      <c r="X2980">
        <v>2665</v>
      </c>
      <c r="Y2980" t="s">
        <v>257</v>
      </c>
      <c r="AA2980">
        <v>187</v>
      </c>
      <c r="AB2980" t="s">
        <v>9272</v>
      </c>
      <c r="AC2980" t="s">
        <v>9271</v>
      </c>
      <c r="AD2980">
        <v>5</v>
      </c>
      <c r="AE2980">
        <v>713694.78</v>
      </c>
      <c r="AF2980">
        <v>6169279.6399999997</v>
      </c>
    </row>
    <row r="2981" spans="1:32" x14ac:dyDescent="0.25">
      <c r="A2981" s="40">
        <v>2979</v>
      </c>
      <c r="B2981" t="s">
        <v>9273</v>
      </c>
      <c r="C2981">
        <v>140</v>
      </c>
      <c r="D2981">
        <v>1991</v>
      </c>
      <c r="E2981">
        <v>0</v>
      </c>
      <c r="F2981">
        <v>3</v>
      </c>
      <c r="H2981">
        <v>1</v>
      </c>
      <c r="J2981">
        <v>1</v>
      </c>
      <c r="K2981" t="s">
        <v>240</v>
      </c>
      <c r="M2981">
        <v>2</v>
      </c>
      <c r="N2981">
        <v>90</v>
      </c>
      <c r="O2981">
        <v>90</v>
      </c>
      <c r="P2981">
        <v>180</v>
      </c>
      <c r="Q2981">
        <v>0</v>
      </c>
      <c r="R2981">
        <v>0</v>
      </c>
      <c r="S2981" t="s">
        <v>9274</v>
      </c>
      <c r="T2981">
        <v>6830</v>
      </c>
      <c r="U2981" t="s">
        <v>6424</v>
      </c>
      <c r="V2981" t="s">
        <v>6424</v>
      </c>
      <c r="W2981" t="s">
        <v>2363</v>
      </c>
      <c r="X2981">
        <v>2625</v>
      </c>
      <c r="Y2981" t="s">
        <v>244</v>
      </c>
      <c r="AA2981">
        <v>187</v>
      </c>
      <c r="AB2981" t="s">
        <v>6425</v>
      </c>
      <c r="AC2981" t="s">
        <v>9274</v>
      </c>
      <c r="AD2981">
        <v>5</v>
      </c>
      <c r="AE2981">
        <v>711505.36</v>
      </c>
      <c r="AF2981">
        <v>6172575.8300000001</v>
      </c>
    </row>
    <row r="2982" spans="1:32" x14ac:dyDescent="0.25">
      <c r="A2982" s="40">
        <v>2980</v>
      </c>
      <c r="B2982" t="s">
        <v>9275</v>
      </c>
      <c r="C2982">
        <v>130</v>
      </c>
      <c r="D2982">
        <v>1975</v>
      </c>
      <c r="E2982">
        <v>0</v>
      </c>
      <c r="F2982">
        <v>1</v>
      </c>
      <c r="H2982">
        <v>5</v>
      </c>
      <c r="J2982">
        <v>1</v>
      </c>
      <c r="K2982" t="s">
        <v>240</v>
      </c>
      <c r="L2982">
        <v>0</v>
      </c>
      <c r="M2982">
        <v>1</v>
      </c>
      <c r="N2982">
        <v>75</v>
      </c>
      <c r="O2982">
        <v>75</v>
      </c>
      <c r="P2982">
        <v>124</v>
      </c>
      <c r="Q2982">
        <v>0</v>
      </c>
      <c r="R2982">
        <v>0</v>
      </c>
      <c r="S2982" t="s">
        <v>9276</v>
      </c>
      <c r="T2982">
        <v>2556</v>
      </c>
      <c r="U2982" t="s">
        <v>317</v>
      </c>
      <c r="V2982" t="s">
        <v>317</v>
      </c>
      <c r="W2982" t="s">
        <v>3259</v>
      </c>
      <c r="X2982">
        <v>2625</v>
      </c>
      <c r="Y2982" t="s">
        <v>244</v>
      </c>
      <c r="AA2982">
        <v>187</v>
      </c>
      <c r="AB2982" t="s">
        <v>9277</v>
      </c>
      <c r="AC2982" t="s">
        <v>9276</v>
      </c>
      <c r="AD2982">
        <v>5</v>
      </c>
      <c r="AE2982">
        <v>711703.85</v>
      </c>
      <c r="AF2982">
        <v>6172332.0999999996</v>
      </c>
    </row>
    <row r="2983" spans="1:32" x14ac:dyDescent="0.25">
      <c r="A2983" s="40">
        <v>2981</v>
      </c>
      <c r="B2983" t="s">
        <v>9278</v>
      </c>
      <c r="C2983">
        <v>130</v>
      </c>
      <c r="D2983">
        <v>1966</v>
      </c>
      <c r="E2983">
        <v>0</v>
      </c>
      <c r="F2983">
        <v>4</v>
      </c>
      <c r="H2983">
        <v>3</v>
      </c>
      <c r="J2983">
        <v>1</v>
      </c>
      <c r="K2983" t="s">
        <v>240</v>
      </c>
      <c r="M2983">
        <v>1</v>
      </c>
      <c r="N2983">
        <v>61</v>
      </c>
      <c r="O2983">
        <v>61</v>
      </c>
      <c r="P2983">
        <v>110</v>
      </c>
      <c r="Q2983">
        <v>0</v>
      </c>
      <c r="R2983">
        <v>0</v>
      </c>
      <c r="S2983" t="s">
        <v>9279</v>
      </c>
      <c r="T2983">
        <v>3195</v>
      </c>
      <c r="U2983" t="s">
        <v>7757</v>
      </c>
      <c r="V2983" t="s">
        <v>7757</v>
      </c>
      <c r="W2983" t="s">
        <v>1963</v>
      </c>
      <c r="X2983">
        <v>2665</v>
      </c>
      <c r="Y2983" t="s">
        <v>257</v>
      </c>
      <c r="AA2983">
        <v>187</v>
      </c>
      <c r="AB2983" t="s">
        <v>9280</v>
      </c>
      <c r="AC2983" t="s">
        <v>9279</v>
      </c>
      <c r="AD2983">
        <v>5</v>
      </c>
      <c r="AE2983">
        <v>713685.4</v>
      </c>
      <c r="AF2983">
        <v>6169295.79</v>
      </c>
    </row>
    <row r="2984" spans="1:32" x14ac:dyDescent="0.25">
      <c r="A2984" s="40">
        <v>2982</v>
      </c>
      <c r="B2984" t="s">
        <v>9281</v>
      </c>
      <c r="C2984">
        <v>590</v>
      </c>
      <c r="D2984">
        <v>1969</v>
      </c>
      <c r="E2984">
        <v>0</v>
      </c>
      <c r="F2984">
        <v>3</v>
      </c>
      <c r="H2984">
        <v>1</v>
      </c>
      <c r="J2984">
        <v>1</v>
      </c>
      <c r="K2984" t="s">
        <v>240</v>
      </c>
      <c r="M2984">
        <v>1</v>
      </c>
      <c r="N2984">
        <v>238</v>
      </c>
      <c r="O2984">
        <v>238</v>
      </c>
      <c r="P2984">
        <v>0</v>
      </c>
      <c r="Q2984">
        <v>238</v>
      </c>
      <c r="R2984">
        <v>0</v>
      </c>
      <c r="S2984" t="s">
        <v>9282</v>
      </c>
      <c r="T2984">
        <v>5219</v>
      </c>
      <c r="U2984" t="s">
        <v>8347</v>
      </c>
      <c r="V2984" t="s">
        <v>8347</v>
      </c>
      <c r="W2984" t="s">
        <v>9283</v>
      </c>
      <c r="X2984">
        <v>2625</v>
      </c>
      <c r="Y2984" t="s">
        <v>244</v>
      </c>
      <c r="AA2984">
        <v>187</v>
      </c>
      <c r="AB2984" t="s">
        <v>9284</v>
      </c>
      <c r="AC2984" t="s">
        <v>9282</v>
      </c>
      <c r="AD2984">
        <v>5</v>
      </c>
      <c r="AE2984">
        <v>711230.35</v>
      </c>
      <c r="AF2984">
        <v>6172552.9000000004</v>
      </c>
    </row>
    <row r="2985" spans="1:32" x14ac:dyDescent="0.25">
      <c r="A2985" s="40">
        <v>2983</v>
      </c>
      <c r="B2985" t="s">
        <v>9285</v>
      </c>
      <c r="C2985">
        <v>130</v>
      </c>
      <c r="D2985">
        <v>1977</v>
      </c>
      <c r="E2985">
        <v>0</v>
      </c>
      <c r="F2985">
        <v>4</v>
      </c>
      <c r="H2985">
        <v>1</v>
      </c>
      <c r="J2985">
        <v>1</v>
      </c>
      <c r="K2985" t="s">
        <v>240</v>
      </c>
      <c r="M2985">
        <v>1</v>
      </c>
      <c r="N2985">
        <v>58</v>
      </c>
      <c r="O2985">
        <v>58</v>
      </c>
      <c r="P2985">
        <v>102</v>
      </c>
      <c r="Q2985">
        <v>0</v>
      </c>
      <c r="R2985">
        <v>0</v>
      </c>
      <c r="S2985" t="s">
        <v>9286</v>
      </c>
      <c r="T2985">
        <v>6875</v>
      </c>
      <c r="U2985" t="s">
        <v>9172</v>
      </c>
      <c r="V2985" t="s">
        <v>9172</v>
      </c>
      <c r="W2985" t="s">
        <v>413</v>
      </c>
      <c r="X2985">
        <v>2665</v>
      </c>
      <c r="Y2985" t="s">
        <v>257</v>
      </c>
      <c r="AA2985">
        <v>187</v>
      </c>
      <c r="AB2985" t="s">
        <v>9287</v>
      </c>
      <c r="AC2985" t="s">
        <v>9286</v>
      </c>
      <c r="AD2985">
        <v>5</v>
      </c>
      <c r="AE2985">
        <v>713496.26</v>
      </c>
      <c r="AF2985">
        <v>6169447.5499999998</v>
      </c>
    </row>
    <row r="2986" spans="1:32" x14ac:dyDescent="0.25">
      <c r="A2986" s="40">
        <v>2984</v>
      </c>
      <c r="B2986" t="s">
        <v>9288</v>
      </c>
      <c r="C2986">
        <v>130</v>
      </c>
      <c r="D2986">
        <v>1967</v>
      </c>
      <c r="E2986">
        <v>0</v>
      </c>
      <c r="F2986">
        <v>10</v>
      </c>
      <c r="H2986">
        <v>6</v>
      </c>
      <c r="J2986">
        <v>1</v>
      </c>
      <c r="K2986" t="s">
        <v>240</v>
      </c>
      <c r="M2986">
        <v>1</v>
      </c>
      <c r="N2986">
        <v>107</v>
      </c>
      <c r="O2986">
        <v>107</v>
      </c>
      <c r="P2986">
        <v>107</v>
      </c>
      <c r="Q2986">
        <v>0</v>
      </c>
      <c r="R2986">
        <v>0</v>
      </c>
      <c r="S2986" t="s">
        <v>9289</v>
      </c>
      <c r="T2986">
        <v>2449</v>
      </c>
      <c r="U2986" t="s">
        <v>312</v>
      </c>
      <c r="V2986" t="s">
        <v>312</v>
      </c>
      <c r="W2986" t="s">
        <v>2764</v>
      </c>
      <c r="X2986">
        <v>2625</v>
      </c>
      <c r="Y2986" t="s">
        <v>244</v>
      </c>
      <c r="AA2986">
        <v>187</v>
      </c>
      <c r="AB2986" t="s">
        <v>9290</v>
      </c>
      <c r="AC2986" t="s">
        <v>9289</v>
      </c>
      <c r="AD2986">
        <v>5</v>
      </c>
      <c r="AE2986">
        <v>711336.6</v>
      </c>
      <c r="AF2986">
        <v>6171721.5199999996</v>
      </c>
    </row>
    <row r="2987" spans="1:32" x14ac:dyDescent="0.25">
      <c r="A2987" s="40">
        <v>2985</v>
      </c>
      <c r="B2987" t="s">
        <v>9291</v>
      </c>
      <c r="C2987">
        <v>120</v>
      </c>
      <c r="D2987">
        <v>1973</v>
      </c>
      <c r="E2987">
        <v>0</v>
      </c>
      <c r="F2987">
        <v>3</v>
      </c>
      <c r="H2987">
        <v>1</v>
      </c>
      <c r="J2987">
        <v>2</v>
      </c>
      <c r="K2987" t="s">
        <v>260</v>
      </c>
      <c r="L2987">
        <v>2</v>
      </c>
      <c r="M2987">
        <v>1</v>
      </c>
      <c r="N2987">
        <v>109</v>
      </c>
      <c r="O2987">
        <v>109</v>
      </c>
      <c r="P2987">
        <v>109</v>
      </c>
      <c r="Q2987">
        <v>0</v>
      </c>
      <c r="R2987">
        <v>0</v>
      </c>
      <c r="S2987" t="s">
        <v>9292</v>
      </c>
      <c r="T2987">
        <v>6710</v>
      </c>
      <c r="U2987" t="s">
        <v>327</v>
      </c>
      <c r="V2987" t="s">
        <v>327</v>
      </c>
      <c r="W2987" t="s">
        <v>935</v>
      </c>
      <c r="X2987">
        <v>2625</v>
      </c>
      <c r="Y2987" t="s">
        <v>244</v>
      </c>
      <c r="AA2987">
        <v>187</v>
      </c>
      <c r="AB2987" t="s">
        <v>9293</v>
      </c>
      <c r="AC2987" t="s">
        <v>9292</v>
      </c>
      <c r="AD2987">
        <v>5</v>
      </c>
      <c r="AE2987">
        <v>710979.08</v>
      </c>
      <c r="AF2987">
        <v>6171591.5899999999</v>
      </c>
    </row>
    <row r="2988" spans="1:32" x14ac:dyDescent="0.25">
      <c r="A2988" s="40">
        <v>2986</v>
      </c>
      <c r="B2988" t="s">
        <v>9294</v>
      </c>
      <c r="C2988">
        <v>130</v>
      </c>
      <c r="D2988">
        <v>1967</v>
      </c>
      <c r="E2988">
        <v>1983</v>
      </c>
      <c r="F2988">
        <v>3</v>
      </c>
      <c r="H2988">
        <v>6</v>
      </c>
      <c r="J2988">
        <v>1</v>
      </c>
      <c r="K2988" t="s">
        <v>240</v>
      </c>
      <c r="L2988">
        <v>2</v>
      </c>
      <c r="M2988">
        <v>1</v>
      </c>
      <c r="N2988">
        <v>139</v>
      </c>
      <c r="O2988">
        <v>139</v>
      </c>
      <c r="P2988">
        <v>139</v>
      </c>
      <c r="Q2988">
        <v>0</v>
      </c>
      <c r="R2988">
        <v>0</v>
      </c>
      <c r="S2988" t="s">
        <v>9295</v>
      </c>
      <c r="T2988">
        <v>2449</v>
      </c>
      <c r="U2988" t="s">
        <v>312</v>
      </c>
      <c r="V2988" t="s">
        <v>312</v>
      </c>
      <c r="W2988" t="s">
        <v>2215</v>
      </c>
      <c r="X2988">
        <v>2625</v>
      </c>
      <c r="Y2988" t="s">
        <v>244</v>
      </c>
      <c r="AA2988">
        <v>187</v>
      </c>
      <c r="AB2988" t="s">
        <v>9296</v>
      </c>
      <c r="AC2988" t="s">
        <v>9295</v>
      </c>
      <c r="AD2988">
        <v>5</v>
      </c>
      <c r="AE2988">
        <v>711382.83</v>
      </c>
      <c r="AF2988">
        <v>6171820.5800000001</v>
      </c>
    </row>
    <row r="2989" spans="1:32" x14ac:dyDescent="0.25">
      <c r="A2989" s="40">
        <v>2987</v>
      </c>
      <c r="B2989" t="s">
        <v>9297</v>
      </c>
      <c r="C2989">
        <v>120</v>
      </c>
      <c r="D2989">
        <v>1973</v>
      </c>
      <c r="E2989">
        <v>0</v>
      </c>
      <c r="F2989">
        <v>3</v>
      </c>
      <c r="H2989">
        <v>1</v>
      </c>
      <c r="J2989">
        <v>2</v>
      </c>
      <c r="K2989" t="s">
        <v>260</v>
      </c>
      <c r="M2989">
        <v>1</v>
      </c>
      <c r="N2989">
        <v>109</v>
      </c>
      <c r="O2989">
        <v>109</v>
      </c>
      <c r="P2989">
        <v>109</v>
      </c>
      <c r="Q2989">
        <v>0</v>
      </c>
      <c r="R2989">
        <v>0</v>
      </c>
      <c r="S2989" t="s">
        <v>9298</v>
      </c>
      <c r="T2989">
        <v>6710</v>
      </c>
      <c r="U2989" t="s">
        <v>327</v>
      </c>
      <c r="V2989" t="s">
        <v>327</v>
      </c>
      <c r="W2989" t="s">
        <v>2367</v>
      </c>
      <c r="X2989">
        <v>2625</v>
      </c>
      <c r="Y2989" t="s">
        <v>244</v>
      </c>
      <c r="AA2989">
        <v>187</v>
      </c>
      <c r="AB2989" t="s">
        <v>9299</v>
      </c>
      <c r="AC2989" t="s">
        <v>9298</v>
      </c>
      <c r="AD2989">
        <v>5</v>
      </c>
      <c r="AE2989">
        <v>710944.57</v>
      </c>
      <c r="AF2989">
        <v>6171656.8300000001</v>
      </c>
    </row>
    <row r="2990" spans="1:32" x14ac:dyDescent="0.25">
      <c r="A2990" s="40">
        <v>2988</v>
      </c>
      <c r="B2990" t="s">
        <v>9300</v>
      </c>
      <c r="C2990">
        <v>130</v>
      </c>
      <c r="D2990">
        <v>1979</v>
      </c>
      <c r="E2990">
        <v>0</v>
      </c>
      <c r="F2990">
        <v>4</v>
      </c>
      <c r="H2990">
        <v>1</v>
      </c>
      <c r="J2990">
        <v>1</v>
      </c>
      <c r="K2990" t="s">
        <v>240</v>
      </c>
      <c r="M2990">
        <v>1</v>
      </c>
      <c r="N2990">
        <v>61</v>
      </c>
      <c r="O2990">
        <v>61</v>
      </c>
      <c r="P2990">
        <v>109</v>
      </c>
      <c r="Q2990">
        <v>0</v>
      </c>
      <c r="R2990">
        <v>0</v>
      </c>
      <c r="S2990" t="s">
        <v>9301</v>
      </c>
      <c r="T2990">
        <v>7575</v>
      </c>
      <c r="U2990" t="s">
        <v>7863</v>
      </c>
      <c r="V2990" t="s">
        <v>7863</v>
      </c>
      <c r="W2990" t="s">
        <v>385</v>
      </c>
      <c r="X2990">
        <v>2665</v>
      </c>
      <c r="Y2990" t="s">
        <v>257</v>
      </c>
      <c r="AA2990">
        <v>187</v>
      </c>
      <c r="AB2990" t="s">
        <v>9302</v>
      </c>
      <c r="AC2990" t="s">
        <v>9301</v>
      </c>
      <c r="AD2990">
        <v>5</v>
      </c>
      <c r="AE2990">
        <v>713642.33</v>
      </c>
      <c r="AF2990">
        <v>6169746.2400000002</v>
      </c>
    </row>
    <row r="2991" spans="1:32" x14ac:dyDescent="0.25">
      <c r="A2991" s="40">
        <v>2989</v>
      </c>
      <c r="B2991" t="s">
        <v>9303</v>
      </c>
      <c r="C2991">
        <v>130</v>
      </c>
      <c r="D2991">
        <v>1970</v>
      </c>
      <c r="E2991">
        <v>1984</v>
      </c>
      <c r="F2991">
        <v>3</v>
      </c>
      <c r="H2991">
        <v>6</v>
      </c>
      <c r="J2991">
        <v>1</v>
      </c>
      <c r="K2991" t="s">
        <v>240</v>
      </c>
      <c r="L2991">
        <v>90</v>
      </c>
      <c r="M2991">
        <v>1</v>
      </c>
      <c r="N2991">
        <v>107</v>
      </c>
      <c r="O2991">
        <v>107</v>
      </c>
      <c r="P2991">
        <v>107</v>
      </c>
      <c r="Q2991">
        <v>0</v>
      </c>
      <c r="R2991">
        <v>0</v>
      </c>
      <c r="S2991" t="s">
        <v>9304</v>
      </c>
      <c r="T2991">
        <v>7882</v>
      </c>
      <c r="U2991" t="s">
        <v>372</v>
      </c>
      <c r="V2991" t="s">
        <v>372</v>
      </c>
      <c r="W2991" t="s">
        <v>957</v>
      </c>
      <c r="X2991">
        <v>2625</v>
      </c>
      <c r="Y2991" t="s">
        <v>244</v>
      </c>
      <c r="AA2991">
        <v>187</v>
      </c>
      <c r="AB2991" t="s">
        <v>9305</v>
      </c>
      <c r="AC2991" t="s">
        <v>9304</v>
      </c>
      <c r="AD2991">
        <v>5</v>
      </c>
      <c r="AE2991">
        <v>711944.63</v>
      </c>
      <c r="AF2991">
        <v>6171926.9699999997</v>
      </c>
    </row>
    <row r="2992" spans="1:32" x14ac:dyDescent="0.25">
      <c r="A2992" s="40">
        <v>2990</v>
      </c>
      <c r="B2992" t="s">
        <v>9306</v>
      </c>
      <c r="C2992">
        <v>130</v>
      </c>
      <c r="D2992">
        <v>1965</v>
      </c>
      <c r="E2992">
        <v>0</v>
      </c>
      <c r="F2992">
        <v>3</v>
      </c>
      <c r="H2992">
        <v>1</v>
      </c>
      <c r="J2992">
        <v>7</v>
      </c>
      <c r="K2992" t="s">
        <v>253</v>
      </c>
      <c r="M2992">
        <v>1</v>
      </c>
      <c r="N2992">
        <v>52</v>
      </c>
      <c r="O2992">
        <v>52</v>
      </c>
      <c r="P2992">
        <v>91</v>
      </c>
      <c r="Q2992">
        <v>0</v>
      </c>
      <c r="R2992">
        <v>0</v>
      </c>
      <c r="S2992" t="s">
        <v>9307</v>
      </c>
      <c r="T2992">
        <v>4047</v>
      </c>
      <c r="U2992" t="s">
        <v>7712</v>
      </c>
      <c r="V2992" t="s">
        <v>7712</v>
      </c>
      <c r="W2992" t="s">
        <v>394</v>
      </c>
      <c r="X2992">
        <v>2665</v>
      </c>
      <c r="Y2992" t="s">
        <v>257</v>
      </c>
      <c r="AA2992">
        <v>187</v>
      </c>
      <c r="AB2992" t="s">
        <v>9308</v>
      </c>
      <c r="AC2992" t="s">
        <v>9307</v>
      </c>
      <c r="AD2992">
        <v>5</v>
      </c>
      <c r="AE2992">
        <v>713770.91</v>
      </c>
      <c r="AF2992">
        <v>6169246.4100000001</v>
      </c>
    </row>
    <row r="2993" spans="1:32" x14ac:dyDescent="0.25">
      <c r="A2993" s="40">
        <v>2991</v>
      </c>
      <c r="B2993" t="s">
        <v>9309</v>
      </c>
      <c r="C2993">
        <v>130</v>
      </c>
      <c r="D2993">
        <v>1966</v>
      </c>
      <c r="E2993">
        <v>0</v>
      </c>
      <c r="F2993">
        <v>4</v>
      </c>
      <c r="H2993">
        <v>5</v>
      </c>
      <c r="J2993">
        <v>1</v>
      </c>
      <c r="K2993" t="s">
        <v>240</v>
      </c>
      <c r="M2993">
        <v>1</v>
      </c>
      <c r="N2993">
        <v>61</v>
      </c>
      <c r="O2993">
        <v>61</v>
      </c>
      <c r="P2993">
        <v>110</v>
      </c>
      <c r="Q2993">
        <v>0</v>
      </c>
      <c r="R2993">
        <v>0</v>
      </c>
      <c r="S2993" t="s">
        <v>9310</v>
      </c>
      <c r="T2993">
        <v>3195</v>
      </c>
      <c r="U2993" t="s">
        <v>7757</v>
      </c>
      <c r="V2993" t="s">
        <v>7757</v>
      </c>
      <c r="W2993" t="s">
        <v>830</v>
      </c>
      <c r="X2993">
        <v>2665</v>
      </c>
      <c r="Y2993" t="s">
        <v>257</v>
      </c>
      <c r="AA2993">
        <v>187</v>
      </c>
      <c r="AB2993" t="s">
        <v>9311</v>
      </c>
      <c r="AC2993" t="s">
        <v>9310</v>
      </c>
      <c r="AD2993">
        <v>5</v>
      </c>
      <c r="AE2993">
        <v>713713.51</v>
      </c>
      <c r="AF2993">
        <v>6169247.3300000001</v>
      </c>
    </row>
    <row r="2994" spans="1:32" x14ac:dyDescent="0.25">
      <c r="A2994" s="40">
        <v>2992</v>
      </c>
      <c r="B2994" t="s">
        <v>9312</v>
      </c>
      <c r="C2994">
        <v>120</v>
      </c>
      <c r="D2994">
        <v>2000</v>
      </c>
      <c r="E2994">
        <v>0</v>
      </c>
      <c r="F2994">
        <v>4</v>
      </c>
      <c r="H2994">
        <v>1</v>
      </c>
      <c r="J2994">
        <v>1</v>
      </c>
      <c r="K2994" t="s">
        <v>240</v>
      </c>
      <c r="M2994">
        <v>1</v>
      </c>
      <c r="N2994">
        <v>159</v>
      </c>
      <c r="O2994">
        <v>159</v>
      </c>
      <c r="P2994">
        <v>159</v>
      </c>
      <c r="Q2994">
        <v>0</v>
      </c>
      <c r="R2994">
        <v>0</v>
      </c>
      <c r="S2994" t="s">
        <v>9313</v>
      </c>
      <c r="T2994">
        <v>5600</v>
      </c>
      <c r="U2994" t="s">
        <v>6764</v>
      </c>
      <c r="V2994" t="s">
        <v>6764</v>
      </c>
      <c r="W2994" t="s">
        <v>3815</v>
      </c>
      <c r="X2994">
        <v>2625</v>
      </c>
      <c r="Y2994" t="s">
        <v>244</v>
      </c>
      <c r="AA2994">
        <v>187</v>
      </c>
      <c r="AB2994" t="s">
        <v>9314</v>
      </c>
      <c r="AC2994" t="s">
        <v>9313</v>
      </c>
      <c r="AD2994">
        <v>5</v>
      </c>
      <c r="AE2994">
        <v>711975.18</v>
      </c>
      <c r="AF2994">
        <v>6172352.3099999996</v>
      </c>
    </row>
    <row r="2995" spans="1:32" x14ac:dyDescent="0.25">
      <c r="A2995" s="40">
        <v>2993</v>
      </c>
      <c r="B2995" t="s">
        <v>9315</v>
      </c>
      <c r="C2995">
        <v>130</v>
      </c>
      <c r="D2995">
        <v>1967</v>
      </c>
      <c r="E2995">
        <v>2010</v>
      </c>
      <c r="F2995">
        <v>3</v>
      </c>
      <c r="H2995">
        <v>6</v>
      </c>
      <c r="J2995">
        <v>1</v>
      </c>
      <c r="K2995" t="s">
        <v>240</v>
      </c>
      <c r="M2995">
        <v>1</v>
      </c>
      <c r="N2995">
        <v>148</v>
      </c>
      <c r="O2995">
        <v>148</v>
      </c>
      <c r="P2995">
        <v>148</v>
      </c>
      <c r="Q2995">
        <v>0</v>
      </c>
      <c r="R2995">
        <v>0</v>
      </c>
      <c r="S2995" t="s">
        <v>9316</v>
      </c>
      <c r="T2995">
        <v>2449</v>
      </c>
      <c r="U2995" t="s">
        <v>312</v>
      </c>
      <c r="V2995" t="s">
        <v>312</v>
      </c>
      <c r="W2995" t="s">
        <v>4956</v>
      </c>
      <c r="X2995">
        <v>2625</v>
      </c>
      <c r="Y2995" t="s">
        <v>244</v>
      </c>
      <c r="AA2995">
        <v>187</v>
      </c>
      <c r="AB2995" t="s">
        <v>9317</v>
      </c>
      <c r="AC2995" t="s">
        <v>9316</v>
      </c>
      <c r="AD2995">
        <v>5</v>
      </c>
      <c r="AE2995">
        <v>711443.82</v>
      </c>
      <c r="AF2995">
        <v>6171813.0199999996</v>
      </c>
    </row>
    <row r="2996" spans="1:32" x14ac:dyDescent="0.25">
      <c r="A2996" s="40">
        <v>2994</v>
      </c>
      <c r="B2996" t="s">
        <v>9318</v>
      </c>
      <c r="C2996">
        <v>130</v>
      </c>
      <c r="D2996">
        <v>1979</v>
      </c>
      <c r="E2996">
        <v>0</v>
      </c>
      <c r="F2996">
        <v>4</v>
      </c>
      <c r="H2996">
        <v>1</v>
      </c>
      <c r="J2996">
        <v>1</v>
      </c>
      <c r="K2996" t="s">
        <v>240</v>
      </c>
      <c r="M2996">
        <v>1</v>
      </c>
      <c r="N2996">
        <v>63</v>
      </c>
      <c r="O2996">
        <v>63</v>
      </c>
      <c r="P2996">
        <v>112</v>
      </c>
      <c r="Q2996">
        <v>0</v>
      </c>
      <c r="R2996">
        <v>0</v>
      </c>
      <c r="S2996" t="s">
        <v>9319</v>
      </c>
      <c r="T2996">
        <v>7575</v>
      </c>
      <c r="U2996" t="s">
        <v>7863</v>
      </c>
      <c r="V2996" t="s">
        <v>7863</v>
      </c>
      <c r="W2996" t="s">
        <v>295</v>
      </c>
      <c r="X2996">
        <v>2665</v>
      </c>
      <c r="Y2996" t="s">
        <v>257</v>
      </c>
      <c r="AA2996">
        <v>187</v>
      </c>
      <c r="AB2996" t="s">
        <v>9320</v>
      </c>
      <c r="AC2996" t="s">
        <v>9319</v>
      </c>
      <c r="AD2996">
        <v>5</v>
      </c>
      <c r="AE2996">
        <v>713626.95</v>
      </c>
      <c r="AF2996">
        <v>6169696.6500000004</v>
      </c>
    </row>
    <row r="2997" spans="1:32" x14ac:dyDescent="0.25">
      <c r="A2997" s="40">
        <v>2995</v>
      </c>
      <c r="B2997" t="s">
        <v>9321</v>
      </c>
      <c r="C2997">
        <v>120</v>
      </c>
      <c r="D2997">
        <v>1969</v>
      </c>
      <c r="E2997">
        <v>0</v>
      </c>
      <c r="F2997">
        <v>3</v>
      </c>
      <c r="H2997">
        <v>1</v>
      </c>
      <c r="J2997">
        <v>2</v>
      </c>
      <c r="K2997" t="s">
        <v>260</v>
      </c>
      <c r="M2997">
        <v>1</v>
      </c>
      <c r="N2997">
        <v>120</v>
      </c>
      <c r="O2997">
        <v>120</v>
      </c>
      <c r="P2997">
        <v>120</v>
      </c>
      <c r="Q2997">
        <v>0</v>
      </c>
      <c r="R2997">
        <v>0</v>
      </c>
      <c r="S2997" t="s">
        <v>9322</v>
      </c>
      <c r="T2997">
        <v>7882</v>
      </c>
      <c r="U2997" t="s">
        <v>372</v>
      </c>
      <c r="V2997" t="s">
        <v>372</v>
      </c>
      <c r="W2997" t="s">
        <v>381</v>
      </c>
      <c r="X2997">
        <v>2625</v>
      </c>
      <c r="Y2997" t="s">
        <v>244</v>
      </c>
      <c r="AA2997">
        <v>187</v>
      </c>
      <c r="AB2997" t="s">
        <v>9323</v>
      </c>
      <c r="AC2997" t="s">
        <v>9322</v>
      </c>
      <c r="AD2997">
        <v>5</v>
      </c>
      <c r="AE2997">
        <v>711827</v>
      </c>
      <c r="AF2997">
        <v>6172043.2800000003</v>
      </c>
    </row>
    <row r="2998" spans="1:32" x14ac:dyDescent="0.25">
      <c r="A2998" s="40">
        <v>2996</v>
      </c>
      <c r="B2998" t="s">
        <v>9324</v>
      </c>
      <c r="C2998">
        <v>130</v>
      </c>
      <c r="D2998">
        <v>1966</v>
      </c>
      <c r="E2998">
        <v>0</v>
      </c>
      <c r="F2998">
        <v>1</v>
      </c>
      <c r="H2998">
        <v>1</v>
      </c>
      <c r="J2998">
        <v>7</v>
      </c>
      <c r="K2998" t="s">
        <v>253</v>
      </c>
      <c r="L2998">
        <v>2</v>
      </c>
      <c r="M2998">
        <v>1</v>
      </c>
      <c r="N2998">
        <v>101</v>
      </c>
      <c r="O2998">
        <v>101</v>
      </c>
      <c r="P2998">
        <v>101</v>
      </c>
      <c r="Q2998">
        <v>0</v>
      </c>
      <c r="R2998">
        <v>0</v>
      </c>
      <c r="S2998" t="s">
        <v>9325</v>
      </c>
      <c r="T2998">
        <v>4047</v>
      </c>
      <c r="U2998" t="s">
        <v>7712</v>
      </c>
      <c r="V2998" t="s">
        <v>7712</v>
      </c>
      <c r="W2998" t="s">
        <v>714</v>
      </c>
      <c r="X2998">
        <v>2665</v>
      </c>
      <c r="Y2998" t="s">
        <v>257</v>
      </c>
      <c r="AA2998">
        <v>187</v>
      </c>
      <c r="AB2998" t="s">
        <v>9326</v>
      </c>
      <c r="AC2998" t="s">
        <v>9325</v>
      </c>
      <c r="AD2998">
        <v>5</v>
      </c>
      <c r="AE2998">
        <v>713770.26</v>
      </c>
      <c r="AF2998">
        <v>6169294.2400000002</v>
      </c>
    </row>
    <row r="2999" spans="1:32" x14ac:dyDescent="0.25">
      <c r="A2999" s="40">
        <v>2997</v>
      </c>
      <c r="B2999" t="s">
        <v>9327</v>
      </c>
      <c r="C2999">
        <v>130</v>
      </c>
      <c r="D2999">
        <v>1973</v>
      </c>
      <c r="E2999">
        <v>0</v>
      </c>
      <c r="F2999">
        <v>1</v>
      </c>
      <c r="H2999">
        <v>1</v>
      </c>
      <c r="J2999">
        <v>1</v>
      </c>
      <c r="K2999" t="s">
        <v>240</v>
      </c>
      <c r="M2999">
        <v>1</v>
      </c>
      <c r="N2999">
        <v>110</v>
      </c>
      <c r="O2999">
        <v>110</v>
      </c>
      <c r="P2999">
        <v>110</v>
      </c>
      <c r="Q2999">
        <v>0</v>
      </c>
      <c r="R2999">
        <v>0</v>
      </c>
      <c r="S2999" t="s">
        <v>9328</v>
      </c>
      <c r="T2999">
        <v>6178</v>
      </c>
      <c r="U2999" t="s">
        <v>2647</v>
      </c>
      <c r="V2999" t="s">
        <v>2647</v>
      </c>
      <c r="W2999" t="s">
        <v>9329</v>
      </c>
      <c r="X2999">
        <v>2625</v>
      </c>
      <c r="Y2999" t="s">
        <v>244</v>
      </c>
      <c r="AA2999">
        <v>187</v>
      </c>
      <c r="AB2999" t="s">
        <v>9330</v>
      </c>
      <c r="AC2999" t="s">
        <v>9328</v>
      </c>
      <c r="AD2999">
        <v>5</v>
      </c>
      <c r="AE2999">
        <v>711733.75</v>
      </c>
      <c r="AF2999">
        <v>6172036.1299999999</v>
      </c>
    </row>
    <row r="3000" spans="1:32" x14ac:dyDescent="0.25">
      <c r="A3000" s="40">
        <v>2998</v>
      </c>
      <c r="B3000" t="s">
        <v>9331</v>
      </c>
      <c r="C3000">
        <v>130</v>
      </c>
      <c r="D3000">
        <v>1977</v>
      </c>
      <c r="E3000">
        <v>0</v>
      </c>
      <c r="F3000">
        <v>4</v>
      </c>
      <c r="H3000">
        <v>1</v>
      </c>
      <c r="J3000">
        <v>1</v>
      </c>
      <c r="K3000" t="s">
        <v>240</v>
      </c>
      <c r="M3000">
        <v>1</v>
      </c>
      <c r="N3000">
        <v>58</v>
      </c>
      <c r="O3000">
        <v>58</v>
      </c>
      <c r="P3000">
        <v>102</v>
      </c>
      <c r="Q3000">
        <v>0</v>
      </c>
      <c r="R3000">
        <v>0</v>
      </c>
      <c r="S3000" t="s">
        <v>9332</v>
      </c>
      <c r="T3000">
        <v>6875</v>
      </c>
      <c r="U3000" t="s">
        <v>9172</v>
      </c>
      <c r="V3000" t="s">
        <v>9172</v>
      </c>
      <c r="W3000" t="s">
        <v>308</v>
      </c>
      <c r="X3000">
        <v>2665</v>
      </c>
      <c r="Y3000" t="s">
        <v>257</v>
      </c>
      <c r="AA3000">
        <v>187</v>
      </c>
      <c r="AB3000" t="s">
        <v>9333</v>
      </c>
      <c r="AC3000" t="s">
        <v>9332</v>
      </c>
      <c r="AD3000">
        <v>5</v>
      </c>
      <c r="AE3000">
        <v>713485.75</v>
      </c>
      <c r="AF3000">
        <v>6169464.8099999996</v>
      </c>
    </row>
    <row r="3001" spans="1:32" x14ac:dyDescent="0.25">
      <c r="A3001" s="40">
        <v>2999</v>
      </c>
      <c r="B3001" t="s">
        <v>9334</v>
      </c>
      <c r="C3001">
        <v>130</v>
      </c>
      <c r="D3001">
        <v>1967</v>
      </c>
      <c r="E3001">
        <v>1987</v>
      </c>
      <c r="F3001">
        <v>3</v>
      </c>
      <c r="H3001">
        <v>6</v>
      </c>
      <c r="J3001">
        <v>1</v>
      </c>
      <c r="K3001" t="s">
        <v>240</v>
      </c>
      <c r="M3001">
        <v>1</v>
      </c>
      <c r="N3001">
        <v>107</v>
      </c>
      <c r="O3001">
        <v>107</v>
      </c>
      <c r="P3001">
        <v>107</v>
      </c>
      <c r="Q3001">
        <v>0</v>
      </c>
      <c r="R3001">
        <v>0</v>
      </c>
      <c r="S3001" t="s">
        <v>9335</v>
      </c>
      <c r="T3001">
        <v>2449</v>
      </c>
      <c r="U3001" t="s">
        <v>312</v>
      </c>
      <c r="V3001" t="s">
        <v>312</v>
      </c>
      <c r="W3001" t="s">
        <v>879</v>
      </c>
      <c r="X3001">
        <v>2625</v>
      </c>
      <c r="Y3001" t="s">
        <v>244</v>
      </c>
      <c r="AA3001">
        <v>187</v>
      </c>
      <c r="AB3001" t="s">
        <v>9336</v>
      </c>
      <c r="AC3001" t="s">
        <v>9335</v>
      </c>
      <c r="AD3001">
        <v>5</v>
      </c>
      <c r="AE3001">
        <v>711337.39</v>
      </c>
      <c r="AF3001">
        <v>6171814.1799999997</v>
      </c>
    </row>
    <row r="3002" spans="1:32" x14ac:dyDescent="0.25">
      <c r="A3002" s="40">
        <v>3000</v>
      </c>
      <c r="B3002" t="s">
        <v>9337</v>
      </c>
      <c r="C3002">
        <v>120</v>
      </c>
      <c r="D3002">
        <v>1974</v>
      </c>
      <c r="E3002">
        <v>1997</v>
      </c>
      <c r="F3002">
        <v>3</v>
      </c>
      <c r="H3002">
        <v>1</v>
      </c>
      <c r="J3002">
        <v>2</v>
      </c>
      <c r="K3002" t="s">
        <v>260</v>
      </c>
      <c r="L3002">
        <v>2</v>
      </c>
      <c r="M3002">
        <v>1</v>
      </c>
      <c r="N3002">
        <v>141</v>
      </c>
      <c r="O3002">
        <v>141</v>
      </c>
      <c r="P3002">
        <v>141</v>
      </c>
      <c r="Q3002">
        <v>0</v>
      </c>
      <c r="R3002">
        <v>0</v>
      </c>
      <c r="S3002" t="s">
        <v>9338</v>
      </c>
      <c r="T3002">
        <v>6710</v>
      </c>
      <c r="U3002" t="s">
        <v>327</v>
      </c>
      <c r="V3002" t="s">
        <v>327</v>
      </c>
      <c r="W3002" t="s">
        <v>2219</v>
      </c>
      <c r="X3002">
        <v>2625</v>
      </c>
      <c r="Y3002" t="s">
        <v>244</v>
      </c>
      <c r="AA3002">
        <v>187</v>
      </c>
      <c r="AB3002" t="s">
        <v>9339</v>
      </c>
      <c r="AC3002" t="s">
        <v>9338</v>
      </c>
      <c r="AD3002">
        <v>5</v>
      </c>
      <c r="AE3002">
        <v>710900.64</v>
      </c>
      <c r="AF3002">
        <v>6171641.4699999997</v>
      </c>
    </row>
    <row r="3003" spans="1:32" x14ac:dyDescent="0.25">
      <c r="A3003" s="40">
        <v>3001</v>
      </c>
      <c r="B3003" t="s">
        <v>9340</v>
      </c>
      <c r="C3003">
        <v>130</v>
      </c>
      <c r="D3003">
        <v>1966</v>
      </c>
      <c r="E3003">
        <v>0</v>
      </c>
      <c r="F3003">
        <v>2</v>
      </c>
      <c r="H3003">
        <v>1</v>
      </c>
      <c r="J3003">
        <v>2</v>
      </c>
      <c r="K3003" t="s">
        <v>260</v>
      </c>
      <c r="L3003">
        <v>2</v>
      </c>
      <c r="M3003">
        <v>1</v>
      </c>
      <c r="N3003">
        <v>101</v>
      </c>
      <c r="O3003">
        <v>101</v>
      </c>
      <c r="P3003">
        <v>101</v>
      </c>
      <c r="Q3003">
        <v>0</v>
      </c>
      <c r="R3003">
        <v>0</v>
      </c>
      <c r="S3003" t="s">
        <v>9341</v>
      </c>
      <c r="T3003">
        <v>4047</v>
      </c>
      <c r="U3003" t="s">
        <v>7712</v>
      </c>
      <c r="V3003" t="s">
        <v>7712</v>
      </c>
      <c r="W3003" t="s">
        <v>481</v>
      </c>
      <c r="X3003">
        <v>2665</v>
      </c>
      <c r="Y3003" t="s">
        <v>257</v>
      </c>
      <c r="AA3003">
        <v>187</v>
      </c>
      <c r="AB3003" t="s">
        <v>9342</v>
      </c>
      <c r="AC3003" t="s">
        <v>9341</v>
      </c>
      <c r="AD3003">
        <v>5</v>
      </c>
      <c r="AE3003">
        <v>713825.08</v>
      </c>
      <c r="AF3003">
        <v>6169326.3399999999</v>
      </c>
    </row>
    <row r="3004" spans="1:32" x14ac:dyDescent="0.25">
      <c r="A3004" s="40">
        <v>3002</v>
      </c>
      <c r="B3004" t="s">
        <v>9343</v>
      </c>
      <c r="C3004">
        <v>120</v>
      </c>
      <c r="D3004">
        <v>2000</v>
      </c>
      <c r="E3004">
        <v>2007</v>
      </c>
      <c r="F3004">
        <v>4</v>
      </c>
      <c r="H3004">
        <v>1</v>
      </c>
      <c r="J3004">
        <v>1</v>
      </c>
      <c r="K3004" t="s">
        <v>240</v>
      </c>
      <c r="M3004">
        <v>1</v>
      </c>
      <c r="N3004">
        <v>189</v>
      </c>
      <c r="O3004">
        <v>189</v>
      </c>
      <c r="P3004">
        <v>189</v>
      </c>
      <c r="Q3004">
        <v>0</v>
      </c>
      <c r="R3004">
        <v>0</v>
      </c>
      <c r="S3004" t="s">
        <v>9344</v>
      </c>
      <c r="T3004">
        <v>5600</v>
      </c>
      <c r="U3004" t="s">
        <v>6764</v>
      </c>
      <c r="V3004" t="s">
        <v>6764</v>
      </c>
      <c r="W3004" t="s">
        <v>1105</v>
      </c>
      <c r="X3004">
        <v>2625</v>
      </c>
      <c r="Y3004" t="s">
        <v>244</v>
      </c>
      <c r="AA3004">
        <v>187</v>
      </c>
      <c r="AB3004" t="s">
        <v>9345</v>
      </c>
      <c r="AC3004" t="s">
        <v>9344</v>
      </c>
      <c r="AD3004">
        <v>5</v>
      </c>
      <c r="AE3004">
        <v>711996.95</v>
      </c>
      <c r="AF3004">
        <v>6172356.0099999998</v>
      </c>
    </row>
    <row r="3005" spans="1:32" x14ac:dyDescent="0.25">
      <c r="A3005" s="40">
        <v>3003</v>
      </c>
      <c r="B3005" t="s">
        <v>9346</v>
      </c>
      <c r="C3005">
        <v>130</v>
      </c>
      <c r="D3005">
        <v>1973</v>
      </c>
      <c r="E3005">
        <v>0</v>
      </c>
      <c r="F3005">
        <v>1</v>
      </c>
      <c r="H3005">
        <v>5</v>
      </c>
      <c r="J3005">
        <v>1</v>
      </c>
      <c r="K3005" t="s">
        <v>240</v>
      </c>
      <c r="M3005">
        <v>1</v>
      </c>
      <c r="N3005">
        <v>110</v>
      </c>
      <c r="O3005">
        <v>110</v>
      </c>
      <c r="P3005">
        <v>110</v>
      </c>
      <c r="Q3005">
        <v>0</v>
      </c>
      <c r="R3005">
        <v>0</v>
      </c>
      <c r="S3005" t="s">
        <v>9347</v>
      </c>
      <c r="T3005">
        <v>6178</v>
      </c>
      <c r="U3005" t="s">
        <v>2647</v>
      </c>
      <c r="V3005" t="s">
        <v>2647</v>
      </c>
      <c r="W3005" t="s">
        <v>7993</v>
      </c>
      <c r="X3005">
        <v>2625</v>
      </c>
      <c r="Y3005" t="s">
        <v>244</v>
      </c>
      <c r="AA3005">
        <v>187</v>
      </c>
      <c r="AB3005" t="s">
        <v>9348</v>
      </c>
      <c r="AC3005" t="s">
        <v>9347</v>
      </c>
      <c r="AD3005">
        <v>5</v>
      </c>
      <c r="AE3005">
        <v>711701.74</v>
      </c>
      <c r="AF3005">
        <v>6172072.29</v>
      </c>
    </row>
    <row r="3006" spans="1:32" x14ac:dyDescent="0.25">
      <c r="A3006" s="40">
        <v>3004</v>
      </c>
      <c r="B3006" t="s">
        <v>9349</v>
      </c>
      <c r="C3006">
        <v>120</v>
      </c>
      <c r="D3006">
        <v>1996</v>
      </c>
      <c r="E3006">
        <v>0</v>
      </c>
      <c r="F3006">
        <v>4</v>
      </c>
      <c r="H3006">
        <v>1</v>
      </c>
      <c r="J3006">
        <v>2</v>
      </c>
      <c r="K3006" t="s">
        <v>260</v>
      </c>
      <c r="M3006">
        <v>1</v>
      </c>
      <c r="N3006">
        <v>99</v>
      </c>
      <c r="O3006">
        <v>99</v>
      </c>
      <c r="P3006">
        <v>168</v>
      </c>
      <c r="Q3006">
        <v>0</v>
      </c>
      <c r="R3006">
        <v>0</v>
      </c>
      <c r="S3006" t="s">
        <v>9350</v>
      </c>
      <c r="T3006">
        <v>1780</v>
      </c>
      <c r="U3006" t="s">
        <v>9351</v>
      </c>
      <c r="V3006" t="s">
        <v>9351</v>
      </c>
      <c r="W3006" t="s">
        <v>869</v>
      </c>
      <c r="X3006">
        <v>2625</v>
      </c>
      <c r="Y3006" t="s">
        <v>244</v>
      </c>
      <c r="AA3006">
        <v>187</v>
      </c>
      <c r="AB3006" t="s">
        <v>9352</v>
      </c>
      <c r="AC3006" t="s">
        <v>9350</v>
      </c>
      <c r="AD3006">
        <v>5</v>
      </c>
      <c r="AE3006">
        <v>711912.82</v>
      </c>
      <c r="AF3006">
        <v>6170595.2800000003</v>
      </c>
    </row>
    <row r="3007" spans="1:32" x14ac:dyDescent="0.25">
      <c r="A3007" s="40">
        <v>3005</v>
      </c>
      <c r="B3007" t="s">
        <v>9353</v>
      </c>
      <c r="C3007">
        <v>130</v>
      </c>
      <c r="D3007">
        <v>1967</v>
      </c>
      <c r="E3007">
        <v>0</v>
      </c>
      <c r="F3007">
        <v>3</v>
      </c>
      <c r="H3007">
        <v>1</v>
      </c>
      <c r="J3007">
        <v>7</v>
      </c>
      <c r="K3007" t="s">
        <v>253</v>
      </c>
      <c r="L3007">
        <v>2</v>
      </c>
      <c r="M3007">
        <v>1</v>
      </c>
      <c r="N3007">
        <v>52</v>
      </c>
      <c r="O3007">
        <v>52</v>
      </c>
      <c r="P3007">
        <v>91</v>
      </c>
      <c r="Q3007">
        <v>0</v>
      </c>
      <c r="R3007">
        <v>0</v>
      </c>
      <c r="S3007" t="s">
        <v>9354</v>
      </c>
      <c r="T3007">
        <v>4047</v>
      </c>
      <c r="U3007" t="s">
        <v>7712</v>
      </c>
      <c r="V3007" t="s">
        <v>7712</v>
      </c>
      <c r="W3007" t="s">
        <v>2764</v>
      </c>
      <c r="X3007">
        <v>2665</v>
      </c>
      <c r="Y3007" t="s">
        <v>257</v>
      </c>
      <c r="AA3007">
        <v>187</v>
      </c>
      <c r="AB3007" t="s">
        <v>9355</v>
      </c>
      <c r="AC3007" t="s">
        <v>9354</v>
      </c>
      <c r="AD3007">
        <v>5</v>
      </c>
      <c r="AE3007">
        <v>713737.27</v>
      </c>
      <c r="AF3007">
        <v>6169304.3200000003</v>
      </c>
    </row>
    <row r="3008" spans="1:32" x14ac:dyDescent="0.25">
      <c r="A3008" s="40">
        <v>3006</v>
      </c>
      <c r="B3008" t="s">
        <v>9356</v>
      </c>
      <c r="C3008">
        <v>120</v>
      </c>
      <c r="D3008">
        <v>1994</v>
      </c>
      <c r="E3008">
        <v>0</v>
      </c>
      <c r="F3008">
        <v>4</v>
      </c>
      <c r="H3008">
        <v>1</v>
      </c>
      <c r="J3008">
        <v>2</v>
      </c>
      <c r="K3008" t="s">
        <v>260</v>
      </c>
      <c r="M3008">
        <v>1</v>
      </c>
      <c r="N3008">
        <v>109</v>
      </c>
      <c r="O3008">
        <v>109</v>
      </c>
      <c r="P3008">
        <v>183</v>
      </c>
      <c r="Q3008">
        <v>0</v>
      </c>
      <c r="R3008">
        <v>0</v>
      </c>
      <c r="S3008" t="s">
        <v>9357</v>
      </c>
      <c r="T3008">
        <v>1780</v>
      </c>
      <c r="U3008" t="s">
        <v>9351</v>
      </c>
      <c r="V3008" t="s">
        <v>9351</v>
      </c>
      <c r="W3008" t="s">
        <v>260</v>
      </c>
      <c r="X3008">
        <v>2625</v>
      </c>
      <c r="Y3008" t="s">
        <v>244</v>
      </c>
      <c r="AA3008">
        <v>187</v>
      </c>
      <c r="AB3008" t="s">
        <v>9358</v>
      </c>
      <c r="AC3008" t="s">
        <v>9357</v>
      </c>
      <c r="AD3008">
        <v>5</v>
      </c>
      <c r="AE3008">
        <v>711848.85</v>
      </c>
      <c r="AF3008">
        <v>6170607.9100000001</v>
      </c>
    </row>
    <row r="3009" spans="1:32" x14ac:dyDescent="0.25">
      <c r="A3009" s="40">
        <v>3007</v>
      </c>
      <c r="B3009" t="s">
        <v>9359</v>
      </c>
      <c r="C3009">
        <v>130</v>
      </c>
      <c r="D3009">
        <v>1967</v>
      </c>
      <c r="E3009">
        <v>0</v>
      </c>
      <c r="F3009">
        <v>3</v>
      </c>
      <c r="H3009">
        <v>1</v>
      </c>
      <c r="J3009">
        <v>7</v>
      </c>
      <c r="K3009" t="s">
        <v>253</v>
      </c>
      <c r="M3009">
        <v>1</v>
      </c>
      <c r="N3009">
        <v>52</v>
      </c>
      <c r="O3009">
        <v>52</v>
      </c>
      <c r="P3009">
        <v>91</v>
      </c>
      <c r="Q3009">
        <v>0</v>
      </c>
      <c r="R3009">
        <v>0</v>
      </c>
      <c r="S3009" t="s">
        <v>9360</v>
      </c>
      <c r="T3009">
        <v>4047</v>
      </c>
      <c r="U3009" t="s">
        <v>7712</v>
      </c>
      <c r="V3009" t="s">
        <v>7712</v>
      </c>
      <c r="W3009" t="s">
        <v>1819</v>
      </c>
      <c r="X3009">
        <v>2665</v>
      </c>
      <c r="Y3009" t="s">
        <v>257</v>
      </c>
      <c r="AA3009">
        <v>187</v>
      </c>
      <c r="AB3009" t="s">
        <v>9361</v>
      </c>
      <c r="AC3009" t="s">
        <v>9360</v>
      </c>
      <c r="AD3009">
        <v>5</v>
      </c>
      <c r="AE3009">
        <v>713734.83</v>
      </c>
      <c r="AF3009">
        <v>6169308.5899999999</v>
      </c>
    </row>
    <row r="3010" spans="1:32" x14ac:dyDescent="0.25">
      <c r="A3010" s="40">
        <v>3008</v>
      </c>
      <c r="B3010" t="s">
        <v>9362</v>
      </c>
      <c r="C3010">
        <v>120</v>
      </c>
      <c r="D3010">
        <v>2001</v>
      </c>
      <c r="E3010">
        <v>0</v>
      </c>
      <c r="F3010">
        <v>4</v>
      </c>
      <c r="H3010">
        <v>1</v>
      </c>
      <c r="J3010">
        <v>1</v>
      </c>
      <c r="K3010" t="s">
        <v>240</v>
      </c>
      <c r="M3010">
        <v>1</v>
      </c>
      <c r="N3010">
        <v>130</v>
      </c>
      <c r="O3010">
        <v>130</v>
      </c>
      <c r="P3010">
        <v>130</v>
      </c>
      <c r="Q3010">
        <v>0</v>
      </c>
      <c r="R3010">
        <v>0</v>
      </c>
      <c r="S3010" t="s">
        <v>9363</v>
      </c>
      <c r="T3010">
        <v>5600</v>
      </c>
      <c r="U3010" t="s">
        <v>6764</v>
      </c>
      <c r="V3010" t="s">
        <v>6764</v>
      </c>
      <c r="W3010" t="s">
        <v>2407</v>
      </c>
      <c r="X3010">
        <v>2625</v>
      </c>
      <c r="Y3010" t="s">
        <v>244</v>
      </c>
      <c r="AA3010">
        <v>187</v>
      </c>
      <c r="AB3010" t="s">
        <v>9364</v>
      </c>
      <c r="AC3010" t="s">
        <v>9363</v>
      </c>
      <c r="AD3010">
        <v>5</v>
      </c>
      <c r="AE3010">
        <v>712082.72</v>
      </c>
      <c r="AF3010">
        <v>6171911.1799999997</v>
      </c>
    </row>
    <row r="3011" spans="1:32" x14ac:dyDescent="0.25">
      <c r="A3011" s="40">
        <v>3009</v>
      </c>
      <c r="B3011" t="s">
        <v>9365</v>
      </c>
      <c r="C3011">
        <v>130</v>
      </c>
      <c r="D3011">
        <v>1973</v>
      </c>
      <c r="E3011">
        <v>0</v>
      </c>
      <c r="F3011">
        <v>1</v>
      </c>
      <c r="H3011">
        <v>5</v>
      </c>
      <c r="J3011">
        <v>1</v>
      </c>
      <c r="K3011" t="s">
        <v>240</v>
      </c>
      <c r="L3011">
        <v>2</v>
      </c>
      <c r="M3011">
        <v>1</v>
      </c>
      <c r="N3011">
        <v>131</v>
      </c>
      <c r="O3011">
        <v>131</v>
      </c>
      <c r="P3011">
        <v>131</v>
      </c>
      <c r="Q3011">
        <v>0</v>
      </c>
      <c r="R3011">
        <v>0</v>
      </c>
      <c r="S3011" t="s">
        <v>9366</v>
      </c>
      <c r="T3011">
        <v>6178</v>
      </c>
      <c r="U3011" t="s">
        <v>2647</v>
      </c>
      <c r="V3011" t="s">
        <v>2647</v>
      </c>
      <c r="W3011" t="s">
        <v>9367</v>
      </c>
      <c r="X3011">
        <v>2625</v>
      </c>
      <c r="Y3011" t="s">
        <v>244</v>
      </c>
      <c r="AA3011">
        <v>187</v>
      </c>
      <c r="AB3011" t="s">
        <v>9368</v>
      </c>
      <c r="AC3011" t="s">
        <v>9366</v>
      </c>
      <c r="AD3011">
        <v>5</v>
      </c>
      <c r="AE3011">
        <v>711687.94</v>
      </c>
      <c r="AF3011">
        <v>6172110.7300000004</v>
      </c>
    </row>
    <row r="3012" spans="1:32" x14ac:dyDescent="0.25">
      <c r="A3012" s="40">
        <v>3010</v>
      </c>
      <c r="B3012" t="s">
        <v>9369</v>
      </c>
      <c r="C3012">
        <v>120</v>
      </c>
      <c r="D3012">
        <v>1978</v>
      </c>
      <c r="E3012">
        <v>1984</v>
      </c>
      <c r="F3012">
        <v>4</v>
      </c>
      <c r="H3012">
        <v>1</v>
      </c>
      <c r="J3012">
        <v>7</v>
      </c>
      <c r="K3012" t="s">
        <v>253</v>
      </c>
      <c r="L3012">
        <v>2</v>
      </c>
      <c r="M3012">
        <v>1</v>
      </c>
      <c r="N3012">
        <v>138</v>
      </c>
      <c r="O3012">
        <v>138</v>
      </c>
      <c r="P3012">
        <v>138</v>
      </c>
      <c r="Q3012">
        <v>0</v>
      </c>
      <c r="R3012">
        <v>0</v>
      </c>
      <c r="S3012" t="s">
        <v>9370</v>
      </c>
      <c r="T3012">
        <v>8841</v>
      </c>
      <c r="U3012" t="s">
        <v>7779</v>
      </c>
      <c r="V3012" t="s">
        <v>7779</v>
      </c>
      <c r="W3012" t="s">
        <v>519</v>
      </c>
      <c r="X3012">
        <v>2665</v>
      </c>
      <c r="Y3012" t="s">
        <v>257</v>
      </c>
      <c r="AA3012">
        <v>187</v>
      </c>
      <c r="AB3012" t="s">
        <v>9371</v>
      </c>
      <c r="AC3012" t="s">
        <v>9370</v>
      </c>
      <c r="AD3012">
        <v>5</v>
      </c>
      <c r="AE3012">
        <v>713671.26</v>
      </c>
      <c r="AF3012">
        <v>6168624.4199999999</v>
      </c>
    </row>
    <row r="3013" spans="1:32" x14ac:dyDescent="0.25">
      <c r="A3013" s="40">
        <v>3011</v>
      </c>
      <c r="B3013" t="s">
        <v>9372</v>
      </c>
      <c r="C3013">
        <v>130</v>
      </c>
      <c r="D3013">
        <v>1979</v>
      </c>
      <c r="E3013">
        <v>0</v>
      </c>
      <c r="F3013">
        <v>4</v>
      </c>
      <c r="H3013">
        <v>1</v>
      </c>
      <c r="J3013">
        <v>1</v>
      </c>
      <c r="K3013" t="s">
        <v>240</v>
      </c>
      <c r="M3013">
        <v>1</v>
      </c>
      <c r="N3013">
        <v>61</v>
      </c>
      <c r="O3013">
        <v>61</v>
      </c>
      <c r="P3013">
        <v>109</v>
      </c>
      <c r="Q3013">
        <v>0</v>
      </c>
      <c r="R3013">
        <v>0</v>
      </c>
      <c r="S3013" t="s">
        <v>9373</v>
      </c>
      <c r="T3013">
        <v>7575</v>
      </c>
      <c r="U3013" t="s">
        <v>7863</v>
      </c>
      <c r="V3013" t="s">
        <v>7863</v>
      </c>
      <c r="W3013" t="s">
        <v>408</v>
      </c>
      <c r="X3013">
        <v>2665</v>
      </c>
      <c r="Y3013" t="s">
        <v>257</v>
      </c>
      <c r="AA3013">
        <v>187</v>
      </c>
      <c r="AB3013" t="s">
        <v>9374</v>
      </c>
      <c r="AC3013" t="s">
        <v>9373</v>
      </c>
      <c r="AD3013">
        <v>5</v>
      </c>
      <c r="AE3013">
        <v>713677.5</v>
      </c>
      <c r="AF3013">
        <v>6169727.7400000002</v>
      </c>
    </row>
    <row r="3014" spans="1:32" x14ac:dyDescent="0.25">
      <c r="A3014" s="40">
        <v>3012</v>
      </c>
      <c r="B3014" t="s">
        <v>9375</v>
      </c>
      <c r="C3014">
        <v>130</v>
      </c>
      <c r="D3014">
        <v>2000</v>
      </c>
      <c r="E3014">
        <v>0</v>
      </c>
      <c r="F3014">
        <v>4</v>
      </c>
      <c r="H3014">
        <v>1</v>
      </c>
      <c r="J3014">
        <v>1</v>
      </c>
      <c r="K3014" t="s">
        <v>240</v>
      </c>
      <c r="M3014">
        <v>1</v>
      </c>
      <c r="N3014">
        <v>133</v>
      </c>
      <c r="O3014">
        <v>133</v>
      </c>
      <c r="P3014">
        <v>133</v>
      </c>
      <c r="Q3014">
        <v>0</v>
      </c>
      <c r="R3014">
        <v>0</v>
      </c>
      <c r="S3014" t="s">
        <v>9376</v>
      </c>
      <c r="T3014">
        <v>5600</v>
      </c>
      <c r="U3014" t="s">
        <v>6764</v>
      </c>
      <c r="V3014" t="s">
        <v>6764</v>
      </c>
      <c r="W3014" t="s">
        <v>487</v>
      </c>
      <c r="X3014">
        <v>2625</v>
      </c>
      <c r="Y3014" t="s">
        <v>244</v>
      </c>
      <c r="AA3014">
        <v>187</v>
      </c>
      <c r="AB3014" t="s">
        <v>9377</v>
      </c>
      <c r="AC3014" t="s">
        <v>9376</v>
      </c>
      <c r="AD3014">
        <v>5</v>
      </c>
      <c r="AE3014">
        <v>712012.89</v>
      </c>
      <c r="AF3014">
        <v>6172439.6399999997</v>
      </c>
    </row>
    <row r="3015" spans="1:32" x14ac:dyDescent="0.25">
      <c r="A3015" s="40">
        <v>3013</v>
      </c>
      <c r="B3015" t="s">
        <v>9378</v>
      </c>
      <c r="C3015">
        <v>120</v>
      </c>
      <c r="D3015">
        <v>1969</v>
      </c>
      <c r="E3015">
        <v>0</v>
      </c>
      <c r="F3015">
        <v>3</v>
      </c>
      <c r="H3015">
        <v>1</v>
      </c>
      <c r="J3015">
        <v>2</v>
      </c>
      <c r="K3015" t="s">
        <v>260</v>
      </c>
      <c r="M3015">
        <v>1</v>
      </c>
      <c r="N3015">
        <v>129</v>
      </c>
      <c r="O3015">
        <v>129</v>
      </c>
      <c r="P3015">
        <v>129</v>
      </c>
      <c r="Q3015">
        <v>0</v>
      </c>
      <c r="R3015">
        <v>0</v>
      </c>
      <c r="S3015" t="s">
        <v>9379</v>
      </c>
      <c r="T3015">
        <v>6178</v>
      </c>
      <c r="U3015" t="s">
        <v>2647</v>
      </c>
      <c r="V3015" t="s">
        <v>2647</v>
      </c>
      <c r="W3015" t="s">
        <v>957</v>
      </c>
      <c r="X3015">
        <v>2625</v>
      </c>
      <c r="Y3015" t="s">
        <v>244</v>
      </c>
      <c r="AA3015">
        <v>187</v>
      </c>
      <c r="AB3015" t="s">
        <v>9380</v>
      </c>
      <c r="AC3015" t="s">
        <v>9379</v>
      </c>
      <c r="AD3015">
        <v>5</v>
      </c>
      <c r="AE3015">
        <v>711731.27</v>
      </c>
      <c r="AF3015">
        <v>6171946.4900000002</v>
      </c>
    </row>
    <row r="3016" spans="1:32" x14ac:dyDescent="0.25">
      <c r="A3016" s="40">
        <v>3014</v>
      </c>
      <c r="B3016" t="s">
        <v>9381</v>
      </c>
      <c r="C3016">
        <v>130</v>
      </c>
      <c r="D3016">
        <v>1967</v>
      </c>
      <c r="E3016">
        <v>1982</v>
      </c>
      <c r="F3016">
        <v>3</v>
      </c>
      <c r="H3016">
        <v>6</v>
      </c>
      <c r="J3016">
        <v>1</v>
      </c>
      <c r="K3016" t="s">
        <v>240</v>
      </c>
      <c r="M3016">
        <v>1</v>
      </c>
      <c r="N3016">
        <v>107</v>
      </c>
      <c r="O3016">
        <v>107</v>
      </c>
      <c r="P3016">
        <v>107</v>
      </c>
      <c r="Q3016">
        <v>0</v>
      </c>
      <c r="R3016">
        <v>0</v>
      </c>
      <c r="S3016" t="s">
        <v>9382</v>
      </c>
      <c r="T3016">
        <v>2449</v>
      </c>
      <c r="U3016" t="s">
        <v>312</v>
      </c>
      <c r="V3016" t="s">
        <v>312</v>
      </c>
      <c r="W3016" t="s">
        <v>1057</v>
      </c>
      <c r="X3016">
        <v>2625</v>
      </c>
      <c r="Y3016" t="s">
        <v>244</v>
      </c>
      <c r="AA3016">
        <v>187</v>
      </c>
      <c r="AB3016" t="s">
        <v>9383</v>
      </c>
      <c r="AC3016" t="s">
        <v>9382</v>
      </c>
      <c r="AD3016">
        <v>5</v>
      </c>
      <c r="AE3016">
        <v>711346.21</v>
      </c>
      <c r="AF3016">
        <v>6171753.4699999997</v>
      </c>
    </row>
    <row r="3017" spans="1:32" x14ac:dyDescent="0.25">
      <c r="A3017" s="40">
        <v>3015</v>
      </c>
      <c r="B3017" t="s">
        <v>9384</v>
      </c>
      <c r="C3017">
        <v>120</v>
      </c>
      <c r="D3017">
        <v>1939</v>
      </c>
      <c r="E3017">
        <v>0</v>
      </c>
      <c r="F3017">
        <v>5</v>
      </c>
      <c r="H3017">
        <v>1</v>
      </c>
      <c r="J3017">
        <v>2</v>
      </c>
      <c r="K3017" t="s">
        <v>260</v>
      </c>
      <c r="M3017">
        <v>1</v>
      </c>
      <c r="N3017">
        <v>131</v>
      </c>
      <c r="O3017">
        <v>131</v>
      </c>
      <c r="P3017">
        <v>131</v>
      </c>
      <c r="Q3017">
        <v>0</v>
      </c>
      <c r="R3017">
        <v>0</v>
      </c>
      <c r="S3017" t="s">
        <v>9385</v>
      </c>
      <c r="T3017">
        <v>1750</v>
      </c>
      <c r="U3017" t="s">
        <v>6098</v>
      </c>
      <c r="V3017" t="s">
        <v>6098</v>
      </c>
      <c r="W3017" t="s">
        <v>885</v>
      </c>
      <c r="X3017">
        <v>2665</v>
      </c>
      <c r="Y3017" t="s">
        <v>257</v>
      </c>
      <c r="AA3017">
        <v>187</v>
      </c>
      <c r="AB3017" t="s">
        <v>9386</v>
      </c>
      <c r="AC3017" t="s">
        <v>9385</v>
      </c>
      <c r="AD3017">
        <v>5</v>
      </c>
      <c r="AE3017">
        <v>713468.83</v>
      </c>
      <c r="AF3017">
        <v>6168848.8600000003</v>
      </c>
    </row>
    <row r="3018" spans="1:32" x14ac:dyDescent="0.25">
      <c r="A3018" s="40">
        <v>3016</v>
      </c>
      <c r="B3018" t="s">
        <v>9387</v>
      </c>
      <c r="C3018">
        <v>130</v>
      </c>
      <c r="D3018">
        <v>1975</v>
      </c>
      <c r="E3018">
        <v>0</v>
      </c>
      <c r="F3018">
        <v>3</v>
      </c>
      <c r="H3018">
        <v>1</v>
      </c>
      <c r="J3018">
        <v>7</v>
      </c>
      <c r="K3018" t="s">
        <v>253</v>
      </c>
      <c r="L3018">
        <v>2</v>
      </c>
      <c r="M3018">
        <v>1</v>
      </c>
      <c r="N3018">
        <v>92</v>
      </c>
      <c r="O3018">
        <v>92</v>
      </c>
      <c r="P3018">
        <v>159</v>
      </c>
      <c r="Q3018">
        <v>0</v>
      </c>
      <c r="R3018">
        <v>0</v>
      </c>
      <c r="S3018" t="s">
        <v>9388</v>
      </c>
      <c r="T3018">
        <v>639</v>
      </c>
      <c r="U3018" t="s">
        <v>6935</v>
      </c>
      <c r="V3018" t="s">
        <v>6935</v>
      </c>
      <c r="W3018" t="s">
        <v>774</v>
      </c>
      <c r="X3018">
        <v>2665</v>
      </c>
      <c r="Y3018" t="s">
        <v>257</v>
      </c>
      <c r="AA3018">
        <v>187</v>
      </c>
      <c r="AB3018" t="s">
        <v>9389</v>
      </c>
      <c r="AC3018" t="s">
        <v>9388</v>
      </c>
      <c r="AD3018">
        <v>5</v>
      </c>
      <c r="AE3018">
        <v>712830.3</v>
      </c>
      <c r="AF3018">
        <v>6169017.0899999999</v>
      </c>
    </row>
    <row r="3019" spans="1:32" x14ac:dyDescent="0.25">
      <c r="A3019" s="40">
        <v>3017</v>
      </c>
      <c r="B3019" t="s">
        <v>9390</v>
      </c>
      <c r="C3019">
        <v>130</v>
      </c>
      <c r="D3019">
        <v>2002</v>
      </c>
      <c r="E3019">
        <v>0</v>
      </c>
      <c r="F3019">
        <v>4</v>
      </c>
      <c r="H3019">
        <v>1</v>
      </c>
      <c r="J3019">
        <v>2</v>
      </c>
      <c r="K3019" t="s">
        <v>260</v>
      </c>
      <c r="L3019">
        <v>90</v>
      </c>
      <c r="M3019">
        <v>1</v>
      </c>
      <c r="N3019">
        <v>46</v>
      </c>
      <c r="O3019">
        <v>46</v>
      </c>
      <c r="P3019">
        <v>92</v>
      </c>
      <c r="Q3019">
        <v>0</v>
      </c>
      <c r="R3019">
        <v>0</v>
      </c>
      <c r="S3019" t="s">
        <v>9391</v>
      </c>
      <c r="T3019">
        <v>1171</v>
      </c>
      <c r="U3019" t="s">
        <v>6203</v>
      </c>
      <c r="V3019" t="s">
        <v>6203</v>
      </c>
      <c r="W3019" t="s">
        <v>1819</v>
      </c>
      <c r="X3019">
        <v>2665</v>
      </c>
      <c r="Y3019" t="s">
        <v>257</v>
      </c>
      <c r="AA3019">
        <v>187</v>
      </c>
      <c r="AB3019" t="s">
        <v>9392</v>
      </c>
      <c r="AC3019" t="s">
        <v>9391</v>
      </c>
      <c r="AD3019">
        <v>5</v>
      </c>
      <c r="AE3019">
        <v>712586.2</v>
      </c>
      <c r="AF3019">
        <v>6169769.46</v>
      </c>
    </row>
    <row r="3020" spans="1:32" x14ac:dyDescent="0.25">
      <c r="A3020" s="40">
        <v>3018</v>
      </c>
      <c r="B3020" t="s">
        <v>9393</v>
      </c>
      <c r="C3020">
        <v>130</v>
      </c>
      <c r="D3020">
        <v>1975</v>
      </c>
      <c r="E3020">
        <v>0</v>
      </c>
      <c r="F3020">
        <v>1</v>
      </c>
      <c r="H3020">
        <v>5</v>
      </c>
      <c r="J3020">
        <v>7</v>
      </c>
      <c r="K3020" t="s">
        <v>253</v>
      </c>
      <c r="M3020">
        <v>1</v>
      </c>
      <c r="N3020">
        <v>75</v>
      </c>
      <c r="O3020">
        <v>75</v>
      </c>
      <c r="P3020">
        <v>125</v>
      </c>
      <c r="Q3020">
        <v>0</v>
      </c>
      <c r="R3020">
        <v>0</v>
      </c>
      <c r="S3020" t="s">
        <v>9394</v>
      </c>
      <c r="T3020">
        <v>2556</v>
      </c>
      <c r="U3020" t="s">
        <v>317</v>
      </c>
      <c r="V3020" t="s">
        <v>317</v>
      </c>
      <c r="W3020" t="s">
        <v>494</v>
      </c>
      <c r="X3020">
        <v>2625</v>
      </c>
      <c r="Y3020" t="s">
        <v>244</v>
      </c>
      <c r="AA3020">
        <v>187</v>
      </c>
      <c r="AB3020" t="s">
        <v>9395</v>
      </c>
      <c r="AC3020" t="s">
        <v>9394</v>
      </c>
      <c r="AD3020">
        <v>5</v>
      </c>
      <c r="AE3020">
        <v>711744.15</v>
      </c>
      <c r="AF3020">
        <v>6172390.3600000003</v>
      </c>
    </row>
    <row r="3021" spans="1:32" x14ac:dyDescent="0.25">
      <c r="A3021" s="40">
        <v>3019</v>
      </c>
      <c r="B3021" t="s">
        <v>9396</v>
      </c>
      <c r="C3021">
        <v>160</v>
      </c>
      <c r="D3021">
        <v>1998</v>
      </c>
      <c r="E3021">
        <v>0</v>
      </c>
      <c r="F3021">
        <v>2</v>
      </c>
      <c r="H3021">
        <v>6</v>
      </c>
      <c r="J3021">
        <v>1</v>
      </c>
      <c r="K3021" t="s">
        <v>240</v>
      </c>
      <c r="M3021">
        <v>2</v>
      </c>
      <c r="N3021">
        <v>335</v>
      </c>
      <c r="O3021">
        <v>641</v>
      </c>
      <c r="P3021">
        <v>518</v>
      </c>
      <c r="Q3021">
        <v>47</v>
      </c>
      <c r="R3021">
        <v>0</v>
      </c>
      <c r="S3021" t="s">
        <v>9397</v>
      </c>
      <c r="T3021">
        <v>5219</v>
      </c>
      <c r="U3021" t="s">
        <v>8347</v>
      </c>
      <c r="V3021" t="s">
        <v>8347</v>
      </c>
      <c r="W3021" t="s">
        <v>2010</v>
      </c>
      <c r="X3021">
        <v>2625</v>
      </c>
      <c r="Y3021" t="s">
        <v>244</v>
      </c>
      <c r="AA3021">
        <v>187</v>
      </c>
      <c r="AB3021" t="s">
        <v>8733</v>
      </c>
      <c r="AC3021" t="s">
        <v>9397</v>
      </c>
      <c r="AD3021">
        <v>5</v>
      </c>
      <c r="AE3021">
        <v>711145.84</v>
      </c>
      <c r="AF3021">
        <v>6172415.5800000001</v>
      </c>
    </row>
    <row r="3022" spans="1:32" x14ac:dyDescent="0.25">
      <c r="A3022" s="40">
        <v>3020</v>
      </c>
      <c r="B3022" t="s">
        <v>9398</v>
      </c>
      <c r="C3022">
        <v>120</v>
      </c>
      <c r="D3022">
        <v>2002</v>
      </c>
      <c r="E3022">
        <v>0</v>
      </c>
      <c r="F3022">
        <v>4</v>
      </c>
      <c r="H3022">
        <v>1</v>
      </c>
      <c r="J3022">
        <v>1</v>
      </c>
      <c r="K3022" t="s">
        <v>240</v>
      </c>
      <c r="L3022">
        <v>90</v>
      </c>
      <c r="M3022">
        <v>1</v>
      </c>
      <c r="N3022">
        <v>184</v>
      </c>
      <c r="O3022">
        <v>184</v>
      </c>
      <c r="P3022">
        <v>184</v>
      </c>
      <c r="Q3022">
        <v>0</v>
      </c>
      <c r="R3022">
        <v>0</v>
      </c>
      <c r="S3022" t="s">
        <v>9399</v>
      </c>
      <c r="T3022">
        <v>5600</v>
      </c>
      <c r="U3022" t="s">
        <v>6764</v>
      </c>
      <c r="V3022" t="s">
        <v>6764</v>
      </c>
      <c r="W3022" t="s">
        <v>1728</v>
      </c>
      <c r="X3022">
        <v>2625</v>
      </c>
      <c r="Y3022" t="s">
        <v>244</v>
      </c>
      <c r="AA3022">
        <v>187</v>
      </c>
      <c r="AB3022" t="s">
        <v>9400</v>
      </c>
      <c r="AC3022" t="s">
        <v>9399</v>
      </c>
      <c r="AD3022">
        <v>5</v>
      </c>
      <c r="AE3022">
        <v>712179.81</v>
      </c>
      <c r="AF3022">
        <v>6171905.04</v>
      </c>
    </row>
    <row r="3023" spans="1:32" x14ac:dyDescent="0.25">
      <c r="A3023" s="40">
        <v>3021</v>
      </c>
      <c r="B3023" t="s">
        <v>9401</v>
      </c>
      <c r="C3023">
        <v>130</v>
      </c>
      <c r="D3023">
        <v>1973</v>
      </c>
      <c r="E3023">
        <v>0</v>
      </c>
      <c r="F3023">
        <v>1</v>
      </c>
      <c r="H3023">
        <v>5</v>
      </c>
      <c r="J3023">
        <v>1</v>
      </c>
      <c r="K3023" t="s">
        <v>240</v>
      </c>
      <c r="M3023">
        <v>1</v>
      </c>
      <c r="N3023">
        <v>110</v>
      </c>
      <c r="O3023">
        <v>110</v>
      </c>
      <c r="P3023">
        <v>110</v>
      </c>
      <c r="Q3023">
        <v>0</v>
      </c>
      <c r="R3023">
        <v>0</v>
      </c>
      <c r="S3023" t="s">
        <v>9402</v>
      </c>
      <c r="T3023">
        <v>6178</v>
      </c>
      <c r="U3023" t="s">
        <v>2647</v>
      </c>
      <c r="V3023" t="s">
        <v>2647</v>
      </c>
      <c r="W3023" t="s">
        <v>9403</v>
      </c>
      <c r="X3023">
        <v>2625</v>
      </c>
      <c r="Y3023" t="s">
        <v>244</v>
      </c>
      <c r="AA3023">
        <v>187</v>
      </c>
      <c r="AB3023" t="s">
        <v>9404</v>
      </c>
      <c r="AC3023" t="s">
        <v>9402</v>
      </c>
      <c r="AD3023">
        <v>5</v>
      </c>
      <c r="AE3023">
        <v>711650.01</v>
      </c>
      <c r="AF3023">
        <v>6172030.0300000003</v>
      </c>
    </row>
    <row r="3024" spans="1:32" x14ac:dyDescent="0.25">
      <c r="A3024" s="40">
        <v>3022</v>
      </c>
      <c r="B3024" t="s">
        <v>9405</v>
      </c>
      <c r="C3024">
        <v>130</v>
      </c>
      <c r="D3024">
        <v>1967</v>
      </c>
      <c r="E3024">
        <v>1992</v>
      </c>
      <c r="F3024">
        <v>3</v>
      </c>
      <c r="H3024">
        <v>6</v>
      </c>
      <c r="J3024">
        <v>1</v>
      </c>
      <c r="K3024" t="s">
        <v>240</v>
      </c>
      <c r="M3024">
        <v>1</v>
      </c>
      <c r="N3024">
        <v>124</v>
      </c>
      <c r="O3024">
        <v>124</v>
      </c>
      <c r="P3024">
        <v>107</v>
      </c>
      <c r="Q3024">
        <v>0</v>
      </c>
      <c r="R3024">
        <v>0</v>
      </c>
      <c r="S3024" t="s">
        <v>9406</v>
      </c>
      <c r="T3024">
        <v>2449</v>
      </c>
      <c r="U3024" t="s">
        <v>312</v>
      </c>
      <c r="V3024" t="s">
        <v>312</v>
      </c>
      <c r="W3024" t="s">
        <v>945</v>
      </c>
      <c r="X3024">
        <v>2625</v>
      </c>
      <c r="Y3024" t="s">
        <v>244</v>
      </c>
      <c r="AA3024">
        <v>187</v>
      </c>
      <c r="AB3024" t="s">
        <v>9407</v>
      </c>
      <c r="AC3024" t="s">
        <v>9406</v>
      </c>
      <c r="AD3024">
        <v>5</v>
      </c>
      <c r="AE3024">
        <v>711437.5</v>
      </c>
      <c r="AF3024">
        <v>6171750.3399999999</v>
      </c>
    </row>
    <row r="3025" spans="1:32" x14ac:dyDescent="0.25">
      <c r="A3025" s="40">
        <v>3023</v>
      </c>
      <c r="B3025" t="s">
        <v>9408</v>
      </c>
      <c r="C3025">
        <v>130</v>
      </c>
      <c r="D3025">
        <v>1967</v>
      </c>
      <c r="E3025">
        <v>1984</v>
      </c>
      <c r="F3025">
        <v>3</v>
      </c>
      <c r="H3025">
        <v>6</v>
      </c>
      <c r="J3025">
        <v>1</v>
      </c>
      <c r="K3025" t="s">
        <v>240</v>
      </c>
      <c r="M3025">
        <v>1</v>
      </c>
      <c r="N3025">
        <v>107</v>
      </c>
      <c r="O3025">
        <v>107</v>
      </c>
      <c r="P3025">
        <v>107</v>
      </c>
      <c r="Q3025">
        <v>0</v>
      </c>
      <c r="R3025">
        <v>0</v>
      </c>
      <c r="S3025" t="s">
        <v>9409</v>
      </c>
      <c r="T3025">
        <v>2449</v>
      </c>
      <c r="U3025" t="s">
        <v>312</v>
      </c>
      <c r="V3025" t="s">
        <v>312</v>
      </c>
      <c r="W3025" t="s">
        <v>2760</v>
      </c>
      <c r="X3025">
        <v>2625</v>
      </c>
      <c r="Y3025" t="s">
        <v>244</v>
      </c>
      <c r="AA3025">
        <v>187</v>
      </c>
      <c r="AB3025" t="s">
        <v>9410</v>
      </c>
      <c r="AC3025" t="s">
        <v>9409</v>
      </c>
      <c r="AD3025">
        <v>5</v>
      </c>
      <c r="AE3025">
        <v>711498.37</v>
      </c>
      <c r="AF3025">
        <v>6171759.3399999999</v>
      </c>
    </row>
    <row r="3026" spans="1:32" x14ac:dyDescent="0.25">
      <c r="A3026" s="40">
        <v>3024</v>
      </c>
      <c r="B3026" t="s">
        <v>9411</v>
      </c>
      <c r="C3026">
        <v>120</v>
      </c>
      <c r="D3026">
        <v>1972</v>
      </c>
      <c r="E3026">
        <v>0</v>
      </c>
      <c r="F3026">
        <v>3</v>
      </c>
      <c r="H3026">
        <v>1</v>
      </c>
      <c r="J3026">
        <v>2</v>
      </c>
      <c r="K3026" t="s">
        <v>260</v>
      </c>
      <c r="M3026">
        <v>1</v>
      </c>
      <c r="N3026">
        <v>119</v>
      </c>
      <c r="O3026">
        <v>119</v>
      </c>
      <c r="P3026">
        <v>119</v>
      </c>
      <c r="Q3026">
        <v>0</v>
      </c>
      <c r="R3026">
        <v>0</v>
      </c>
      <c r="S3026" t="s">
        <v>9412</v>
      </c>
      <c r="T3026">
        <v>6710</v>
      </c>
      <c r="U3026" t="s">
        <v>327</v>
      </c>
      <c r="V3026" t="s">
        <v>327</v>
      </c>
      <c r="W3026" t="s">
        <v>636</v>
      </c>
      <c r="X3026">
        <v>2625</v>
      </c>
      <c r="Y3026" t="s">
        <v>244</v>
      </c>
      <c r="AA3026">
        <v>187</v>
      </c>
      <c r="AB3026" t="s">
        <v>9413</v>
      </c>
      <c r="AC3026" t="s">
        <v>9412</v>
      </c>
      <c r="AD3026">
        <v>5</v>
      </c>
      <c r="AE3026">
        <v>711130.97</v>
      </c>
      <c r="AF3026">
        <v>6171693.6900000004</v>
      </c>
    </row>
    <row r="3027" spans="1:32" x14ac:dyDescent="0.25">
      <c r="A3027" s="40">
        <v>3025</v>
      </c>
      <c r="B3027" t="s">
        <v>9414</v>
      </c>
      <c r="C3027">
        <v>120</v>
      </c>
      <c r="D3027">
        <v>1977</v>
      </c>
      <c r="E3027">
        <v>0</v>
      </c>
      <c r="F3027">
        <v>4</v>
      </c>
      <c r="H3027">
        <v>1</v>
      </c>
      <c r="J3027">
        <v>2</v>
      </c>
      <c r="K3027" t="s">
        <v>260</v>
      </c>
      <c r="M3027">
        <v>1</v>
      </c>
      <c r="N3027">
        <v>110</v>
      </c>
      <c r="O3027">
        <v>110</v>
      </c>
      <c r="P3027">
        <v>110</v>
      </c>
      <c r="Q3027">
        <v>0</v>
      </c>
      <c r="R3027">
        <v>0</v>
      </c>
      <c r="S3027" t="s">
        <v>9415</v>
      </c>
      <c r="T3027">
        <v>8841</v>
      </c>
      <c r="U3027" t="s">
        <v>7779</v>
      </c>
      <c r="V3027" t="s">
        <v>7779</v>
      </c>
      <c r="W3027" t="s">
        <v>272</v>
      </c>
      <c r="X3027">
        <v>2665</v>
      </c>
      <c r="Y3027" t="s">
        <v>257</v>
      </c>
      <c r="AA3027">
        <v>187</v>
      </c>
      <c r="AB3027" t="s">
        <v>9416</v>
      </c>
      <c r="AC3027" t="s">
        <v>9415</v>
      </c>
      <c r="AD3027">
        <v>5</v>
      </c>
      <c r="AE3027">
        <v>713651.02</v>
      </c>
      <c r="AF3027">
        <v>6168600.9699999997</v>
      </c>
    </row>
    <row r="3028" spans="1:32" x14ac:dyDescent="0.25">
      <c r="A3028" s="40">
        <v>3026</v>
      </c>
      <c r="B3028" t="s">
        <v>9417</v>
      </c>
      <c r="C3028">
        <v>130</v>
      </c>
      <c r="D3028">
        <v>1976</v>
      </c>
      <c r="E3028">
        <v>0</v>
      </c>
      <c r="F3028">
        <v>1</v>
      </c>
      <c r="H3028">
        <v>5</v>
      </c>
      <c r="J3028">
        <v>7</v>
      </c>
      <c r="K3028" t="s">
        <v>253</v>
      </c>
      <c r="M3028">
        <v>1</v>
      </c>
      <c r="N3028">
        <v>75</v>
      </c>
      <c r="O3028">
        <v>75</v>
      </c>
      <c r="P3028">
        <v>124</v>
      </c>
      <c r="Q3028">
        <v>0</v>
      </c>
      <c r="R3028">
        <v>0</v>
      </c>
      <c r="S3028" t="s">
        <v>9418</v>
      </c>
      <c r="T3028">
        <v>2556</v>
      </c>
      <c r="U3028" t="s">
        <v>317</v>
      </c>
      <c r="V3028" t="s">
        <v>317</v>
      </c>
      <c r="W3028" t="s">
        <v>2909</v>
      </c>
      <c r="X3028">
        <v>2625</v>
      </c>
      <c r="Y3028" t="s">
        <v>244</v>
      </c>
      <c r="AA3028">
        <v>187</v>
      </c>
      <c r="AB3028" t="s">
        <v>9419</v>
      </c>
      <c r="AC3028" t="s">
        <v>9418</v>
      </c>
      <c r="AD3028">
        <v>5</v>
      </c>
      <c r="AE3028">
        <v>711787.33</v>
      </c>
      <c r="AF3028">
        <v>6172352.4900000002</v>
      </c>
    </row>
    <row r="3029" spans="1:32" x14ac:dyDescent="0.25">
      <c r="A3029" s="40">
        <v>3027</v>
      </c>
      <c r="B3029" t="s">
        <v>9420</v>
      </c>
      <c r="C3029">
        <v>120</v>
      </c>
      <c r="D3029">
        <v>1981</v>
      </c>
      <c r="E3029">
        <v>0</v>
      </c>
      <c r="F3029">
        <v>2</v>
      </c>
      <c r="H3029">
        <v>1</v>
      </c>
      <c r="J3029">
        <v>2</v>
      </c>
      <c r="K3029" t="s">
        <v>260</v>
      </c>
      <c r="L3029">
        <v>80</v>
      </c>
      <c r="M3029">
        <v>1</v>
      </c>
      <c r="N3029">
        <v>115</v>
      </c>
      <c r="O3029">
        <v>115</v>
      </c>
      <c r="P3029">
        <v>115</v>
      </c>
      <c r="Q3029">
        <v>0</v>
      </c>
      <c r="R3029">
        <v>0</v>
      </c>
      <c r="S3029" t="s">
        <v>9421</v>
      </c>
      <c r="T3029">
        <v>3195</v>
      </c>
      <c r="U3029" t="s">
        <v>7757</v>
      </c>
      <c r="V3029" t="s">
        <v>7757</v>
      </c>
      <c r="W3029" t="s">
        <v>732</v>
      </c>
      <c r="X3029">
        <v>2665</v>
      </c>
      <c r="Y3029" t="s">
        <v>257</v>
      </c>
      <c r="AA3029">
        <v>187</v>
      </c>
      <c r="AB3029" t="s">
        <v>9422</v>
      </c>
      <c r="AC3029" t="s">
        <v>9421</v>
      </c>
      <c r="AD3029">
        <v>5</v>
      </c>
      <c r="AE3029">
        <v>713829.49</v>
      </c>
      <c r="AF3029">
        <v>6169103.04</v>
      </c>
    </row>
    <row r="3030" spans="1:32" x14ac:dyDescent="0.25">
      <c r="A3030" s="40">
        <v>3028</v>
      </c>
      <c r="B3030" t="s">
        <v>9423</v>
      </c>
      <c r="C3030">
        <v>120</v>
      </c>
      <c r="D3030">
        <v>1981</v>
      </c>
      <c r="E3030">
        <v>0</v>
      </c>
      <c r="F3030">
        <v>3</v>
      </c>
      <c r="H3030">
        <v>1</v>
      </c>
      <c r="J3030">
        <v>2</v>
      </c>
      <c r="K3030" t="s">
        <v>260</v>
      </c>
      <c r="M3030">
        <v>1</v>
      </c>
      <c r="N3030">
        <v>86</v>
      </c>
      <c r="O3030">
        <v>86</v>
      </c>
      <c r="P3030">
        <v>140</v>
      </c>
      <c r="Q3030">
        <v>0</v>
      </c>
      <c r="R3030">
        <v>0</v>
      </c>
      <c r="S3030" t="s">
        <v>9424</v>
      </c>
      <c r="T3030">
        <v>5112</v>
      </c>
      <c r="U3030" t="s">
        <v>7747</v>
      </c>
      <c r="V3030" t="s">
        <v>7747</v>
      </c>
      <c r="W3030" t="s">
        <v>811</v>
      </c>
      <c r="X3030">
        <v>2665</v>
      </c>
      <c r="Y3030" t="s">
        <v>257</v>
      </c>
      <c r="AA3030">
        <v>187</v>
      </c>
      <c r="AB3030" t="s">
        <v>9425</v>
      </c>
      <c r="AC3030" t="s">
        <v>9424</v>
      </c>
      <c r="AD3030">
        <v>5</v>
      </c>
      <c r="AE3030">
        <v>714017.63</v>
      </c>
      <c r="AF3030">
        <v>6168707.3700000001</v>
      </c>
    </row>
    <row r="3031" spans="1:32" x14ac:dyDescent="0.25">
      <c r="A3031" s="40">
        <v>3029</v>
      </c>
      <c r="B3031" t="s">
        <v>9426</v>
      </c>
      <c r="C3031">
        <v>130</v>
      </c>
      <c r="D3031">
        <v>1978</v>
      </c>
      <c r="E3031">
        <v>0</v>
      </c>
      <c r="F3031">
        <v>4</v>
      </c>
      <c r="H3031">
        <v>1</v>
      </c>
      <c r="J3031">
        <v>1</v>
      </c>
      <c r="K3031" t="s">
        <v>240</v>
      </c>
      <c r="M3031">
        <v>1</v>
      </c>
      <c r="N3031">
        <v>61</v>
      </c>
      <c r="O3031">
        <v>61</v>
      </c>
      <c r="P3031">
        <v>109</v>
      </c>
      <c r="Q3031">
        <v>0</v>
      </c>
      <c r="R3031">
        <v>0</v>
      </c>
      <c r="S3031" t="s">
        <v>9427</v>
      </c>
      <c r="T3031">
        <v>7575</v>
      </c>
      <c r="U3031" t="s">
        <v>7863</v>
      </c>
      <c r="V3031" t="s">
        <v>7863</v>
      </c>
      <c r="W3031" t="s">
        <v>938</v>
      </c>
      <c r="X3031">
        <v>2665</v>
      </c>
      <c r="Y3031" t="s">
        <v>257</v>
      </c>
      <c r="AA3031">
        <v>187</v>
      </c>
      <c r="AB3031" t="s">
        <v>9428</v>
      </c>
      <c r="AC3031" t="s">
        <v>9427</v>
      </c>
      <c r="AD3031">
        <v>5</v>
      </c>
      <c r="AE3031">
        <v>713563.31</v>
      </c>
      <c r="AF3031">
        <v>6169730.8700000001</v>
      </c>
    </row>
    <row r="3032" spans="1:32" x14ac:dyDescent="0.25">
      <c r="A3032" s="40">
        <v>3030</v>
      </c>
      <c r="B3032" t="s">
        <v>9429</v>
      </c>
      <c r="C3032">
        <v>130</v>
      </c>
      <c r="D3032">
        <v>1970</v>
      </c>
      <c r="E3032">
        <v>0</v>
      </c>
      <c r="F3032">
        <v>90</v>
      </c>
      <c r="H3032">
        <v>6</v>
      </c>
      <c r="J3032">
        <v>1</v>
      </c>
      <c r="K3032" t="s">
        <v>240</v>
      </c>
      <c r="L3032">
        <v>2</v>
      </c>
      <c r="M3032">
        <v>1</v>
      </c>
      <c r="N3032">
        <v>147</v>
      </c>
      <c r="O3032">
        <v>147</v>
      </c>
      <c r="P3032">
        <v>147</v>
      </c>
      <c r="Q3032">
        <v>0</v>
      </c>
      <c r="R3032">
        <v>0</v>
      </c>
      <c r="S3032" t="s">
        <v>9430</v>
      </c>
      <c r="T3032">
        <v>7882</v>
      </c>
      <c r="U3032" t="s">
        <v>372</v>
      </c>
      <c r="V3032" t="s">
        <v>372</v>
      </c>
      <c r="W3032" t="s">
        <v>1538</v>
      </c>
      <c r="X3032">
        <v>2625</v>
      </c>
      <c r="Y3032" t="s">
        <v>244</v>
      </c>
      <c r="AA3032">
        <v>187</v>
      </c>
      <c r="AB3032" t="s">
        <v>9431</v>
      </c>
      <c r="AC3032" t="s">
        <v>9430</v>
      </c>
      <c r="AD3032">
        <v>5</v>
      </c>
      <c r="AE3032">
        <v>712008.49</v>
      </c>
      <c r="AF3032">
        <v>6171977.7000000002</v>
      </c>
    </row>
    <row r="3033" spans="1:32" x14ac:dyDescent="0.25">
      <c r="A3033" s="40">
        <v>3031</v>
      </c>
      <c r="B3033" t="s">
        <v>9432</v>
      </c>
      <c r="C3033">
        <v>130</v>
      </c>
      <c r="D3033">
        <v>1966</v>
      </c>
      <c r="E3033">
        <v>0</v>
      </c>
      <c r="F3033">
        <v>4</v>
      </c>
      <c r="H3033">
        <v>90</v>
      </c>
      <c r="J3033">
        <v>1</v>
      </c>
      <c r="K3033" t="s">
        <v>240</v>
      </c>
      <c r="M3033">
        <v>1</v>
      </c>
      <c r="N3033">
        <v>81</v>
      </c>
      <c r="O3033">
        <v>81</v>
      </c>
      <c r="P3033">
        <v>110</v>
      </c>
      <c r="Q3033">
        <v>0</v>
      </c>
      <c r="R3033">
        <v>0</v>
      </c>
      <c r="S3033" t="s">
        <v>9433</v>
      </c>
      <c r="T3033">
        <v>3195</v>
      </c>
      <c r="U3033" t="s">
        <v>7757</v>
      </c>
      <c r="V3033" t="s">
        <v>7757</v>
      </c>
      <c r="W3033" t="s">
        <v>473</v>
      </c>
      <c r="X3033">
        <v>2665</v>
      </c>
      <c r="Y3033" t="s">
        <v>257</v>
      </c>
      <c r="AA3033">
        <v>187</v>
      </c>
      <c r="AB3033" t="s">
        <v>9434</v>
      </c>
      <c r="AC3033" t="s">
        <v>9433</v>
      </c>
      <c r="AD3033">
        <v>5</v>
      </c>
      <c r="AE3033">
        <v>713760.95</v>
      </c>
      <c r="AF3033">
        <v>6169165.5099999998</v>
      </c>
    </row>
    <row r="3034" spans="1:32" x14ac:dyDescent="0.25">
      <c r="A3034" s="40">
        <v>3032</v>
      </c>
      <c r="B3034" t="s">
        <v>9435</v>
      </c>
      <c r="C3034">
        <v>140</v>
      </c>
      <c r="D3034">
        <v>1991</v>
      </c>
      <c r="E3034">
        <v>0</v>
      </c>
      <c r="F3034">
        <v>3</v>
      </c>
      <c r="H3034">
        <v>1</v>
      </c>
      <c r="J3034">
        <v>1</v>
      </c>
      <c r="K3034" t="s">
        <v>240</v>
      </c>
      <c r="M3034">
        <v>2</v>
      </c>
      <c r="N3034">
        <v>290</v>
      </c>
      <c r="O3034">
        <v>290</v>
      </c>
      <c r="P3034">
        <v>580</v>
      </c>
      <c r="Q3034">
        <v>0</v>
      </c>
      <c r="R3034">
        <v>0</v>
      </c>
      <c r="S3034" t="s">
        <v>9436</v>
      </c>
      <c r="T3034">
        <v>6830</v>
      </c>
      <c r="U3034" t="s">
        <v>6424</v>
      </c>
      <c r="V3034" t="s">
        <v>6424</v>
      </c>
      <c r="W3034" t="s">
        <v>830</v>
      </c>
      <c r="X3034">
        <v>2625</v>
      </c>
      <c r="Y3034" t="s">
        <v>244</v>
      </c>
      <c r="AA3034">
        <v>187</v>
      </c>
      <c r="AB3034" t="s">
        <v>6425</v>
      </c>
      <c r="AC3034" t="s">
        <v>9436</v>
      </c>
      <c r="AD3034">
        <v>5</v>
      </c>
      <c r="AE3034">
        <v>711453.44</v>
      </c>
      <c r="AF3034">
        <v>6172569.7199999997</v>
      </c>
    </row>
    <row r="3035" spans="1:32" x14ac:dyDescent="0.25">
      <c r="A3035" s="40">
        <v>3033</v>
      </c>
      <c r="B3035" t="s">
        <v>9437</v>
      </c>
      <c r="C3035">
        <v>120</v>
      </c>
      <c r="D3035">
        <v>1978</v>
      </c>
      <c r="E3035">
        <v>1985</v>
      </c>
      <c r="F3035">
        <v>3</v>
      </c>
      <c r="H3035">
        <v>1</v>
      </c>
      <c r="J3035">
        <v>2</v>
      </c>
      <c r="K3035" t="s">
        <v>260</v>
      </c>
      <c r="M3035">
        <v>1</v>
      </c>
      <c r="N3035">
        <v>135</v>
      </c>
      <c r="O3035">
        <v>135</v>
      </c>
      <c r="P3035">
        <v>113</v>
      </c>
      <c r="Q3035">
        <v>0</v>
      </c>
      <c r="R3035">
        <v>0</v>
      </c>
      <c r="S3035" t="s">
        <v>9438</v>
      </c>
      <c r="T3035">
        <v>8841</v>
      </c>
      <c r="U3035" t="s">
        <v>7779</v>
      </c>
      <c r="V3035" t="s">
        <v>7779</v>
      </c>
      <c r="W3035" t="s">
        <v>256</v>
      </c>
      <c r="X3035">
        <v>2665</v>
      </c>
      <c r="Y3035" t="s">
        <v>257</v>
      </c>
      <c r="AA3035">
        <v>187</v>
      </c>
      <c r="AB3035" t="s">
        <v>9439</v>
      </c>
      <c r="AC3035" t="s">
        <v>9438</v>
      </c>
      <c r="AD3035">
        <v>5</v>
      </c>
      <c r="AE3035">
        <v>713646.71</v>
      </c>
      <c r="AF3035">
        <v>6168617.4800000004</v>
      </c>
    </row>
    <row r="3036" spans="1:32" x14ac:dyDescent="0.25">
      <c r="A3036" s="40">
        <v>3034</v>
      </c>
      <c r="B3036" t="s">
        <v>9440</v>
      </c>
      <c r="C3036">
        <v>130</v>
      </c>
      <c r="D3036">
        <v>1975</v>
      </c>
      <c r="E3036">
        <v>0</v>
      </c>
      <c r="F3036">
        <v>3</v>
      </c>
      <c r="H3036">
        <v>1</v>
      </c>
      <c r="J3036">
        <v>7</v>
      </c>
      <c r="K3036" t="s">
        <v>253</v>
      </c>
      <c r="L3036">
        <v>2</v>
      </c>
      <c r="M3036">
        <v>1</v>
      </c>
      <c r="N3036">
        <v>92</v>
      </c>
      <c r="O3036">
        <v>92</v>
      </c>
      <c r="P3036">
        <v>159</v>
      </c>
      <c r="Q3036">
        <v>0</v>
      </c>
      <c r="R3036">
        <v>0</v>
      </c>
      <c r="S3036" t="s">
        <v>9441</v>
      </c>
      <c r="T3036">
        <v>639</v>
      </c>
      <c r="U3036" t="s">
        <v>6935</v>
      </c>
      <c r="V3036" t="s">
        <v>6935</v>
      </c>
      <c r="W3036" t="s">
        <v>290</v>
      </c>
      <c r="X3036">
        <v>2665</v>
      </c>
      <c r="Y3036" t="s">
        <v>257</v>
      </c>
      <c r="AA3036">
        <v>187</v>
      </c>
      <c r="AB3036" t="s">
        <v>9442</v>
      </c>
      <c r="AC3036" t="s">
        <v>9441</v>
      </c>
      <c r="AD3036">
        <v>5</v>
      </c>
      <c r="AE3036">
        <v>712832.74</v>
      </c>
      <c r="AF3036">
        <v>6169025.3600000003</v>
      </c>
    </row>
    <row r="3037" spans="1:32" x14ac:dyDescent="0.25">
      <c r="A3037" s="40">
        <v>3035</v>
      </c>
      <c r="B3037" t="s">
        <v>9443</v>
      </c>
      <c r="C3037">
        <v>120</v>
      </c>
      <c r="D3037">
        <v>1973</v>
      </c>
      <c r="E3037">
        <v>0</v>
      </c>
      <c r="F3037">
        <v>3</v>
      </c>
      <c r="H3037">
        <v>1</v>
      </c>
      <c r="J3037">
        <v>2</v>
      </c>
      <c r="K3037" t="s">
        <v>260</v>
      </c>
      <c r="M3037">
        <v>1</v>
      </c>
      <c r="N3037">
        <v>109</v>
      </c>
      <c r="O3037">
        <v>109</v>
      </c>
      <c r="P3037">
        <v>109</v>
      </c>
      <c r="Q3037">
        <v>0</v>
      </c>
      <c r="R3037">
        <v>0</v>
      </c>
      <c r="S3037" t="s">
        <v>9444</v>
      </c>
      <c r="T3037">
        <v>6710</v>
      </c>
      <c r="U3037" t="s">
        <v>327</v>
      </c>
      <c r="V3037" t="s">
        <v>327</v>
      </c>
      <c r="W3037" t="s">
        <v>2347</v>
      </c>
      <c r="X3037">
        <v>2625</v>
      </c>
      <c r="Y3037" t="s">
        <v>244</v>
      </c>
      <c r="AA3037">
        <v>187</v>
      </c>
      <c r="AB3037" t="s">
        <v>9445</v>
      </c>
      <c r="AC3037" t="s">
        <v>9444</v>
      </c>
      <c r="AD3037">
        <v>5</v>
      </c>
      <c r="AE3037">
        <v>710949.46</v>
      </c>
      <c r="AF3037">
        <v>6171611.2800000003</v>
      </c>
    </row>
    <row r="3038" spans="1:32" x14ac:dyDescent="0.25">
      <c r="A3038" s="40">
        <v>3036</v>
      </c>
      <c r="B3038" t="s">
        <v>9446</v>
      </c>
      <c r="C3038">
        <v>130</v>
      </c>
      <c r="D3038">
        <v>1964</v>
      </c>
      <c r="E3038">
        <v>1973</v>
      </c>
      <c r="F3038">
        <v>2</v>
      </c>
      <c r="H3038">
        <v>1</v>
      </c>
      <c r="J3038">
        <v>2</v>
      </c>
      <c r="K3038" t="s">
        <v>260</v>
      </c>
      <c r="L3038">
        <v>90</v>
      </c>
      <c r="M3038">
        <v>1</v>
      </c>
      <c r="N3038">
        <v>120</v>
      </c>
      <c r="O3038">
        <v>120</v>
      </c>
      <c r="P3038">
        <v>120</v>
      </c>
      <c r="Q3038">
        <v>0</v>
      </c>
      <c r="R3038">
        <v>0</v>
      </c>
      <c r="S3038" t="s">
        <v>9447</v>
      </c>
      <c r="T3038">
        <v>4047</v>
      </c>
      <c r="U3038" t="s">
        <v>7712</v>
      </c>
      <c r="V3038" t="s">
        <v>7712</v>
      </c>
      <c r="W3038" t="s">
        <v>356</v>
      </c>
      <c r="X3038">
        <v>2665</v>
      </c>
      <c r="Y3038" t="s">
        <v>257</v>
      </c>
      <c r="AA3038">
        <v>187</v>
      </c>
      <c r="AB3038" t="s">
        <v>9448</v>
      </c>
      <c r="AC3038" t="s">
        <v>9447</v>
      </c>
      <c r="AD3038">
        <v>5</v>
      </c>
      <c r="AE3038">
        <v>713847.87</v>
      </c>
      <c r="AF3038">
        <v>6169271.9100000001</v>
      </c>
    </row>
    <row r="3039" spans="1:32" x14ac:dyDescent="0.25">
      <c r="A3039" s="40">
        <v>3037</v>
      </c>
      <c r="B3039" t="s">
        <v>9449</v>
      </c>
      <c r="C3039">
        <v>120</v>
      </c>
      <c r="D3039">
        <v>1969</v>
      </c>
      <c r="E3039">
        <v>1980</v>
      </c>
      <c r="F3039">
        <v>5</v>
      </c>
      <c r="H3039">
        <v>1</v>
      </c>
      <c r="J3039">
        <v>2</v>
      </c>
      <c r="K3039" t="s">
        <v>247</v>
      </c>
      <c r="L3039">
        <v>5</v>
      </c>
      <c r="M3039">
        <v>1</v>
      </c>
      <c r="N3039">
        <v>160</v>
      </c>
      <c r="O3039">
        <v>160</v>
      </c>
      <c r="P3039">
        <v>160</v>
      </c>
      <c r="Q3039">
        <v>0</v>
      </c>
      <c r="R3039">
        <v>0</v>
      </c>
      <c r="S3039" t="s">
        <v>9450</v>
      </c>
      <c r="T3039">
        <v>6178</v>
      </c>
      <c r="U3039" t="s">
        <v>2647</v>
      </c>
      <c r="V3039" t="s">
        <v>2647</v>
      </c>
      <c r="W3039" t="s">
        <v>588</v>
      </c>
      <c r="X3039">
        <v>2625</v>
      </c>
      <c r="Y3039" t="s">
        <v>244</v>
      </c>
      <c r="AA3039">
        <v>187</v>
      </c>
      <c r="AB3039" t="s">
        <v>9451</v>
      </c>
      <c r="AC3039" t="s">
        <v>9450</v>
      </c>
      <c r="AD3039">
        <v>5</v>
      </c>
      <c r="AE3039">
        <v>711644.68</v>
      </c>
      <c r="AF3039">
        <v>6171977.96</v>
      </c>
    </row>
    <row r="3040" spans="1:32" x14ac:dyDescent="0.25">
      <c r="A3040" s="40">
        <v>3038</v>
      </c>
      <c r="B3040" t="s">
        <v>9452</v>
      </c>
      <c r="C3040">
        <v>130</v>
      </c>
      <c r="D3040">
        <v>1979</v>
      </c>
      <c r="E3040">
        <v>0</v>
      </c>
      <c r="F3040">
        <v>4</v>
      </c>
      <c r="H3040">
        <v>1</v>
      </c>
      <c r="J3040">
        <v>1</v>
      </c>
      <c r="K3040" t="s">
        <v>240</v>
      </c>
      <c r="M3040">
        <v>1</v>
      </c>
      <c r="N3040">
        <v>61</v>
      </c>
      <c r="O3040">
        <v>61</v>
      </c>
      <c r="P3040">
        <v>109</v>
      </c>
      <c r="Q3040">
        <v>0</v>
      </c>
      <c r="R3040">
        <v>0</v>
      </c>
      <c r="S3040" t="s">
        <v>9453</v>
      </c>
      <c r="T3040">
        <v>7575</v>
      </c>
      <c r="U3040" t="s">
        <v>7863</v>
      </c>
      <c r="V3040" t="s">
        <v>7863</v>
      </c>
      <c r="W3040" t="s">
        <v>573</v>
      </c>
      <c r="X3040">
        <v>2665</v>
      </c>
      <c r="Y3040" t="s">
        <v>257</v>
      </c>
      <c r="AA3040">
        <v>187</v>
      </c>
      <c r="AB3040" t="s">
        <v>9454</v>
      </c>
      <c r="AC3040" t="s">
        <v>9453</v>
      </c>
      <c r="AD3040">
        <v>5</v>
      </c>
      <c r="AE3040">
        <v>713650.96</v>
      </c>
      <c r="AF3040">
        <v>6169711.4299999997</v>
      </c>
    </row>
    <row r="3041" spans="1:32" x14ac:dyDescent="0.25">
      <c r="A3041" s="40">
        <v>3039</v>
      </c>
      <c r="B3041" t="s">
        <v>9455</v>
      </c>
      <c r="C3041">
        <v>120</v>
      </c>
      <c r="D3041">
        <v>1969</v>
      </c>
      <c r="E3041">
        <v>1981</v>
      </c>
      <c r="F3041">
        <v>3</v>
      </c>
      <c r="H3041">
        <v>1</v>
      </c>
      <c r="J3041">
        <v>2</v>
      </c>
      <c r="K3041" t="s">
        <v>260</v>
      </c>
      <c r="L3041">
        <v>2</v>
      </c>
      <c r="M3041">
        <v>1</v>
      </c>
      <c r="N3041">
        <v>186</v>
      </c>
      <c r="O3041">
        <v>186</v>
      </c>
      <c r="P3041">
        <v>186</v>
      </c>
      <c r="Q3041">
        <v>0</v>
      </c>
      <c r="R3041">
        <v>0</v>
      </c>
      <c r="S3041" t="s">
        <v>9456</v>
      </c>
      <c r="T3041">
        <v>7882</v>
      </c>
      <c r="U3041" t="s">
        <v>372</v>
      </c>
      <c r="V3041" t="s">
        <v>372</v>
      </c>
      <c r="W3041" t="s">
        <v>736</v>
      </c>
      <c r="X3041">
        <v>2625</v>
      </c>
      <c r="Y3041" t="s">
        <v>244</v>
      </c>
      <c r="AA3041">
        <v>187</v>
      </c>
      <c r="AB3041" t="s">
        <v>9457</v>
      </c>
      <c r="AC3041" t="s">
        <v>9456</v>
      </c>
      <c r="AD3041">
        <v>5</v>
      </c>
      <c r="AE3041">
        <v>711824.31</v>
      </c>
      <c r="AF3041">
        <v>6172015.8600000003</v>
      </c>
    </row>
    <row r="3042" spans="1:32" x14ac:dyDescent="0.25">
      <c r="A3042" s="40">
        <v>3040</v>
      </c>
      <c r="B3042" t="s">
        <v>9458</v>
      </c>
      <c r="C3042">
        <v>120</v>
      </c>
      <c r="D3042">
        <v>1989</v>
      </c>
      <c r="E3042">
        <v>0</v>
      </c>
      <c r="F3042">
        <v>5</v>
      </c>
      <c r="H3042">
        <v>1</v>
      </c>
      <c r="J3042">
        <v>2</v>
      </c>
      <c r="K3042" t="s">
        <v>260</v>
      </c>
      <c r="M3042">
        <v>1</v>
      </c>
      <c r="N3042">
        <v>144</v>
      </c>
      <c r="O3042">
        <v>144</v>
      </c>
      <c r="P3042">
        <v>209</v>
      </c>
      <c r="Q3042">
        <v>0</v>
      </c>
      <c r="R3042">
        <v>0</v>
      </c>
      <c r="S3042" t="s">
        <v>9459</v>
      </c>
      <c r="T3042">
        <v>5112</v>
      </c>
      <c r="U3042" t="s">
        <v>7747</v>
      </c>
      <c r="V3042" t="s">
        <v>7747</v>
      </c>
      <c r="W3042" t="s">
        <v>569</v>
      </c>
      <c r="X3042">
        <v>2665</v>
      </c>
      <c r="Y3042" t="s">
        <v>257</v>
      </c>
      <c r="AA3042">
        <v>187</v>
      </c>
      <c r="AB3042" t="s">
        <v>9460</v>
      </c>
      <c r="AC3042" t="s">
        <v>9459</v>
      </c>
      <c r="AD3042">
        <v>5</v>
      </c>
      <c r="AE3042">
        <v>714031.77</v>
      </c>
      <c r="AF3042">
        <v>6168632.2300000004</v>
      </c>
    </row>
    <row r="3043" spans="1:32" x14ac:dyDescent="0.25">
      <c r="A3043" s="40">
        <v>3041</v>
      </c>
      <c r="B3043" t="s">
        <v>9461</v>
      </c>
      <c r="C3043">
        <v>130</v>
      </c>
      <c r="D3043">
        <v>1964</v>
      </c>
      <c r="E3043">
        <v>0</v>
      </c>
      <c r="F3043">
        <v>2</v>
      </c>
      <c r="H3043">
        <v>1</v>
      </c>
      <c r="J3043">
        <v>2</v>
      </c>
      <c r="K3043" t="s">
        <v>260</v>
      </c>
      <c r="L3043">
        <v>2</v>
      </c>
      <c r="M3043">
        <v>1</v>
      </c>
      <c r="N3043">
        <v>101</v>
      </c>
      <c r="O3043">
        <v>101</v>
      </c>
      <c r="P3043">
        <v>101</v>
      </c>
      <c r="Q3043">
        <v>0</v>
      </c>
      <c r="R3043">
        <v>0</v>
      </c>
      <c r="S3043" t="s">
        <v>9462</v>
      </c>
      <c r="T3043">
        <v>4047</v>
      </c>
      <c r="U3043" t="s">
        <v>7712</v>
      </c>
      <c r="V3043" t="s">
        <v>7712</v>
      </c>
      <c r="W3043" t="s">
        <v>487</v>
      </c>
      <c r="X3043">
        <v>2665</v>
      </c>
      <c r="Y3043" t="s">
        <v>257</v>
      </c>
      <c r="AA3043">
        <v>187</v>
      </c>
      <c r="AB3043" t="s">
        <v>9463</v>
      </c>
      <c r="AC3043" t="s">
        <v>9462</v>
      </c>
      <c r="AD3043">
        <v>5</v>
      </c>
      <c r="AE3043">
        <v>713834.88</v>
      </c>
      <c r="AF3043">
        <v>6169264.2400000002</v>
      </c>
    </row>
    <row r="3044" spans="1:32" x14ac:dyDescent="0.25">
      <c r="A3044" s="40">
        <v>3042</v>
      </c>
      <c r="B3044" t="s">
        <v>9464</v>
      </c>
      <c r="C3044">
        <v>130</v>
      </c>
      <c r="D3044">
        <v>2000</v>
      </c>
      <c r="E3044">
        <v>0</v>
      </c>
      <c r="F3044">
        <v>4</v>
      </c>
      <c r="H3044">
        <v>1</v>
      </c>
      <c r="J3044">
        <v>1</v>
      </c>
      <c r="K3044" t="s">
        <v>240</v>
      </c>
      <c r="M3044">
        <v>1</v>
      </c>
      <c r="N3044">
        <v>118</v>
      </c>
      <c r="O3044">
        <v>118</v>
      </c>
      <c r="P3044">
        <v>118</v>
      </c>
      <c r="Q3044">
        <v>0</v>
      </c>
      <c r="R3044">
        <v>0</v>
      </c>
      <c r="S3044" t="s">
        <v>9465</v>
      </c>
      <c r="T3044">
        <v>5600</v>
      </c>
      <c r="U3044" t="s">
        <v>6764</v>
      </c>
      <c r="V3044" t="s">
        <v>6764</v>
      </c>
      <c r="W3044" t="s">
        <v>511</v>
      </c>
      <c r="X3044">
        <v>2625</v>
      </c>
      <c r="Y3044" t="s">
        <v>244</v>
      </c>
      <c r="AA3044">
        <v>187</v>
      </c>
      <c r="AB3044" t="s">
        <v>9466</v>
      </c>
      <c r="AC3044" t="s">
        <v>9465</v>
      </c>
      <c r="AD3044">
        <v>5</v>
      </c>
      <c r="AE3044">
        <v>711971.87</v>
      </c>
      <c r="AF3044">
        <v>6172480.7199999997</v>
      </c>
    </row>
    <row r="3045" spans="1:32" x14ac:dyDescent="0.25">
      <c r="A3045" s="40">
        <v>3043</v>
      </c>
      <c r="B3045" t="s">
        <v>9467</v>
      </c>
      <c r="C3045">
        <v>120</v>
      </c>
      <c r="D3045">
        <v>1969</v>
      </c>
      <c r="E3045">
        <v>0</v>
      </c>
      <c r="F3045">
        <v>3</v>
      </c>
      <c r="H3045">
        <v>1</v>
      </c>
      <c r="J3045">
        <v>2</v>
      </c>
      <c r="K3045" t="s">
        <v>247</v>
      </c>
      <c r="L3045">
        <v>2</v>
      </c>
      <c r="M3045">
        <v>1</v>
      </c>
      <c r="N3045">
        <v>129</v>
      </c>
      <c r="O3045">
        <v>129</v>
      </c>
      <c r="P3045">
        <v>129</v>
      </c>
      <c r="Q3045">
        <v>0</v>
      </c>
      <c r="R3045">
        <v>0</v>
      </c>
      <c r="S3045" t="s">
        <v>9468</v>
      </c>
      <c r="T3045">
        <v>6178</v>
      </c>
      <c r="U3045" t="s">
        <v>2647</v>
      </c>
      <c r="V3045" t="s">
        <v>2647</v>
      </c>
      <c r="W3045" t="s">
        <v>401</v>
      </c>
      <c r="X3045">
        <v>2625</v>
      </c>
      <c r="Y3045" t="s">
        <v>244</v>
      </c>
      <c r="AA3045">
        <v>187</v>
      </c>
      <c r="AB3045" t="s">
        <v>9469</v>
      </c>
      <c r="AC3045" t="s">
        <v>9468</v>
      </c>
      <c r="AD3045">
        <v>5</v>
      </c>
      <c r="AE3045">
        <v>711664.75</v>
      </c>
      <c r="AF3045">
        <v>6171978.2000000002</v>
      </c>
    </row>
    <row r="3046" spans="1:32" x14ac:dyDescent="0.25">
      <c r="A3046" s="40">
        <v>3044</v>
      </c>
      <c r="B3046" t="s">
        <v>9470</v>
      </c>
      <c r="C3046">
        <v>210</v>
      </c>
      <c r="D3046">
        <v>1944</v>
      </c>
      <c r="E3046">
        <v>0</v>
      </c>
      <c r="F3046">
        <v>3</v>
      </c>
      <c r="H3046">
        <v>5</v>
      </c>
      <c r="J3046">
        <v>9</v>
      </c>
      <c r="K3046" t="s">
        <v>240</v>
      </c>
      <c r="M3046">
        <v>1</v>
      </c>
      <c r="N3046">
        <v>80</v>
      </c>
      <c r="O3046">
        <v>80</v>
      </c>
      <c r="P3046">
        <v>0</v>
      </c>
      <c r="Q3046">
        <v>80</v>
      </c>
      <c r="R3046">
        <v>0</v>
      </c>
      <c r="S3046" t="s">
        <v>9471</v>
      </c>
      <c r="T3046">
        <v>745</v>
      </c>
      <c r="U3046" t="s">
        <v>8589</v>
      </c>
      <c r="V3046" t="s">
        <v>8589</v>
      </c>
      <c r="W3046" t="s">
        <v>3180</v>
      </c>
      <c r="X3046">
        <v>2625</v>
      </c>
      <c r="Y3046" t="s">
        <v>244</v>
      </c>
      <c r="AA3046">
        <v>187</v>
      </c>
      <c r="AB3046" t="s">
        <v>9472</v>
      </c>
      <c r="AC3046" t="s">
        <v>9471</v>
      </c>
      <c r="AD3046">
        <v>5</v>
      </c>
      <c r="AE3046">
        <v>712190.78</v>
      </c>
      <c r="AF3046">
        <v>6170951.9400000004</v>
      </c>
    </row>
    <row r="3047" spans="1:32" x14ac:dyDescent="0.25">
      <c r="A3047" s="40">
        <v>3045</v>
      </c>
      <c r="B3047" t="s">
        <v>9473</v>
      </c>
      <c r="C3047">
        <v>120</v>
      </c>
      <c r="D3047">
        <v>1934</v>
      </c>
      <c r="E3047">
        <v>1988</v>
      </c>
      <c r="F3047">
        <v>90</v>
      </c>
      <c r="H3047">
        <v>1</v>
      </c>
      <c r="J3047">
        <v>3</v>
      </c>
      <c r="K3047" t="s">
        <v>247</v>
      </c>
      <c r="M3047">
        <v>1</v>
      </c>
      <c r="N3047">
        <v>107</v>
      </c>
      <c r="O3047">
        <v>107</v>
      </c>
      <c r="P3047">
        <v>107</v>
      </c>
      <c r="Q3047">
        <v>0</v>
      </c>
      <c r="R3047">
        <v>0</v>
      </c>
      <c r="S3047" t="s">
        <v>9471</v>
      </c>
      <c r="T3047">
        <v>745</v>
      </c>
      <c r="U3047" t="s">
        <v>8589</v>
      </c>
      <c r="V3047" t="s">
        <v>8589</v>
      </c>
      <c r="W3047" t="s">
        <v>3180</v>
      </c>
      <c r="X3047">
        <v>2625</v>
      </c>
      <c r="Y3047" t="s">
        <v>244</v>
      </c>
      <c r="AA3047">
        <v>187</v>
      </c>
      <c r="AB3047" t="s">
        <v>9472</v>
      </c>
      <c r="AC3047" t="s">
        <v>9471</v>
      </c>
      <c r="AD3047">
        <v>5</v>
      </c>
      <c r="AE3047">
        <v>712190.78</v>
      </c>
      <c r="AF3047">
        <v>6170951.9400000004</v>
      </c>
    </row>
    <row r="3048" spans="1:32" x14ac:dyDescent="0.25">
      <c r="A3048" s="40">
        <v>3046</v>
      </c>
      <c r="B3048" t="s">
        <v>9474</v>
      </c>
      <c r="C3048">
        <v>120</v>
      </c>
      <c r="D3048">
        <v>1972</v>
      </c>
      <c r="E3048">
        <v>0</v>
      </c>
      <c r="F3048">
        <v>3</v>
      </c>
      <c r="H3048">
        <v>1</v>
      </c>
      <c r="J3048">
        <v>2</v>
      </c>
      <c r="K3048" t="s">
        <v>260</v>
      </c>
      <c r="L3048">
        <v>2</v>
      </c>
      <c r="M3048">
        <v>1</v>
      </c>
      <c r="N3048">
        <v>119</v>
      </c>
      <c r="O3048">
        <v>119</v>
      </c>
      <c r="P3048">
        <v>119</v>
      </c>
      <c r="Q3048">
        <v>0</v>
      </c>
      <c r="R3048">
        <v>0</v>
      </c>
      <c r="S3048" t="s">
        <v>9475</v>
      </c>
      <c r="T3048">
        <v>6710</v>
      </c>
      <c r="U3048" t="s">
        <v>327</v>
      </c>
      <c r="V3048" t="s">
        <v>327</v>
      </c>
      <c r="W3048" t="s">
        <v>640</v>
      </c>
      <c r="X3048">
        <v>2625</v>
      </c>
      <c r="Y3048" t="s">
        <v>244</v>
      </c>
      <c r="AA3048">
        <v>187</v>
      </c>
      <c r="AB3048" t="s">
        <v>9476</v>
      </c>
      <c r="AC3048" t="s">
        <v>9475</v>
      </c>
      <c r="AD3048">
        <v>5</v>
      </c>
      <c r="AE3048">
        <v>711049.02</v>
      </c>
      <c r="AF3048">
        <v>6171723.29</v>
      </c>
    </row>
    <row r="3049" spans="1:32" x14ac:dyDescent="0.25">
      <c r="A3049" s="40">
        <v>3047</v>
      </c>
      <c r="B3049" t="s">
        <v>9477</v>
      </c>
      <c r="C3049">
        <v>130</v>
      </c>
      <c r="D3049">
        <v>1965</v>
      </c>
      <c r="E3049">
        <v>0</v>
      </c>
      <c r="F3049">
        <v>3</v>
      </c>
      <c r="H3049">
        <v>1</v>
      </c>
      <c r="J3049">
        <v>2</v>
      </c>
      <c r="K3049" t="s">
        <v>260</v>
      </c>
      <c r="M3049">
        <v>1</v>
      </c>
      <c r="N3049">
        <v>52</v>
      </c>
      <c r="O3049">
        <v>52</v>
      </c>
      <c r="P3049">
        <v>91</v>
      </c>
      <c r="Q3049">
        <v>0</v>
      </c>
      <c r="R3049">
        <v>0</v>
      </c>
      <c r="S3049" t="s">
        <v>9478</v>
      </c>
      <c r="T3049">
        <v>4047</v>
      </c>
      <c r="U3049" t="s">
        <v>7712</v>
      </c>
      <c r="V3049" t="s">
        <v>7712</v>
      </c>
      <c r="W3049" t="s">
        <v>247</v>
      </c>
      <c r="X3049">
        <v>2665</v>
      </c>
      <c r="Y3049" t="s">
        <v>257</v>
      </c>
      <c r="AA3049">
        <v>187</v>
      </c>
      <c r="AB3049" t="s">
        <v>9479</v>
      </c>
      <c r="AC3049" t="s">
        <v>9478</v>
      </c>
      <c r="AD3049">
        <v>5</v>
      </c>
      <c r="AE3049">
        <v>713804.98</v>
      </c>
      <c r="AF3049">
        <v>6169188.5099999998</v>
      </c>
    </row>
    <row r="3050" spans="1:32" x14ac:dyDescent="0.25">
      <c r="A3050" s="40">
        <v>3048</v>
      </c>
      <c r="B3050" t="s">
        <v>9480</v>
      </c>
      <c r="C3050">
        <v>130</v>
      </c>
      <c r="D3050">
        <v>1967</v>
      </c>
      <c r="E3050">
        <v>1988</v>
      </c>
      <c r="F3050">
        <v>3</v>
      </c>
      <c r="H3050">
        <v>6</v>
      </c>
      <c r="J3050">
        <v>1</v>
      </c>
      <c r="K3050" t="s">
        <v>240</v>
      </c>
      <c r="M3050">
        <v>1</v>
      </c>
      <c r="N3050">
        <v>167</v>
      </c>
      <c r="O3050">
        <v>167</v>
      </c>
      <c r="P3050">
        <v>167</v>
      </c>
      <c r="Q3050">
        <v>0</v>
      </c>
      <c r="R3050">
        <v>0</v>
      </c>
      <c r="S3050" t="s">
        <v>9481</v>
      </c>
      <c r="T3050">
        <v>2449</v>
      </c>
      <c r="U3050" t="s">
        <v>312</v>
      </c>
      <c r="V3050" t="s">
        <v>312</v>
      </c>
      <c r="W3050" t="s">
        <v>927</v>
      </c>
      <c r="X3050">
        <v>2625</v>
      </c>
      <c r="Y3050" t="s">
        <v>244</v>
      </c>
      <c r="AA3050">
        <v>187</v>
      </c>
      <c r="AB3050" t="s">
        <v>9482</v>
      </c>
      <c r="AC3050" t="s">
        <v>9481</v>
      </c>
      <c r="AD3050">
        <v>5</v>
      </c>
      <c r="AE3050">
        <v>711506.35</v>
      </c>
      <c r="AF3050">
        <v>6171724.6200000001</v>
      </c>
    </row>
    <row r="3051" spans="1:32" x14ac:dyDescent="0.25">
      <c r="A3051" s="40">
        <v>3049</v>
      </c>
      <c r="B3051" t="s">
        <v>9483</v>
      </c>
      <c r="C3051">
        <v>120</v>
      </c>
      <c r="D3051">
        <v>1972</v>
      </c>
      <c r="E3051">
        <v>0</v>
      </c>
      <c r="F3051">
        <v>3</v>
      </c>
      <c r="H3051">
        <v>1</v>
      </c>
      <c r="J3051">
        <v>2</v>
      </c>
      <c r="K3051" t="s">
        <v>247</v>
      </c>
      <c r="L3051">
        <v>2</v>
      </c>
      <c r="M3051">
        <v>1</v>
      </c>
      <c r="N3051">
        <v>119</v>
      </c>
      <c r="O3051">
        <v>119</v>
      </c>
      <c r="P3051">
        <v>119</v>
      </c>
      <c r="Q3051">
        <v>0</v>
      </c>
      <c r="R3051">
        <v>0</v>
      </c>
      <c r="S3051" t="s">
        <v>9484</v>
      </c>
      <c r="T3051">
        <v>6710</v>
      </c>
      <c r="U3051" t="s">
        <v>327</v>
      </c>
      <c r="V3051" t="s">
        <v>327</v>
      </c>
      <c r="W3051" t="s">
        <v>368</v>
      </c>
      <c r="X3051">
        <v>2625</v>
      </c>
      <c r="Y3051" t="s">
        <v>244</v>
      </c>
      <c r="AA3051">
        <v>187</v>
      </c>
      <c r="AB3051" t="s">
        <v>9485</v>
      </c>
      <c r="AC3051" t="s">
        <v>9484</v>
      </c>
      <c r="AD3051">
        <v>5</v>
      </c>
      <c r="AE3051">
        <v>711092.91</v>
      </c>
      <c r="AF3051">
        <v>6171631.7800000003</v>
      </c>
    </row>
    <row r="3052" spans="1:32" x14ac:dyDescent="0.25">
      <c r="A3052" s="40">
        <v>3050</v>
      </c>
      <c r="B3052" t="s">
        <v>9486</v>
      </c>
      <c r="C3052">
        <v>130</v>
      </c>
      <c r="D3052">
        <v>1967</v>
      </c>
      <c r="E3052">
        <v>1985</v>
      </c>
      <c r="F3052">
        <v>3</v>
      </c>
      <c r="H3052">
        <v>6</v>
      </c>
      <c r="J3052">
        <v>1</v>
      </c>
      <c r="K3052" t="s">
        <v>240</v>
      </c>
      <c r="M3052">
        <v>1</v>
      </c>
      <c r="N3052">
        <v>107</v>
      </c>
      <c r="O3052">
        <v>107</v>
      </c>
      <c r="P3052">
        <v>107</v>
      </c>
      <c r="Q3052">
        <v>0</v>
      </c>
      <c r="R3052">
        <v>0</v>
      </c>
      <c r="S3052" t="s">
        <v>9487</v>
      </c>
      <c r="T3052">
        <v>2449</v>
      </c>
      <c r="U3052" t="s">
        <v>312</v>
      </c>
      <c r="V3052" t="s">
        <v>312</v>
      </c>
      <c r="W3052" t="s">
        <v>2363</v>
      </c>
      <c r="X3052">
        <v>2625</v>
      </c>
      <c r="Y3052" t="s">
        <v>244</v>
      </c>
      <c r="AA3052">
        <v>187</v>
      </c>
      <c r="AB3052" t="s">
        <v>9488</v>
      </c>
      <c r="AC3052" t="s">
        <v>9487</v>
      </c>
      <c r="AD3052">
        <v>5</v>
      </c>
      <c r="AE3052">
        <v>711358.14</v>
      </c>
      <c r="AF3052">
        <v>6171786.3200000003</v>
      </c>
    </row>
    <row r="3053" spans="1:32" x14ac:dyDescent="0.25">
      <c r="A3053" s="40">
        <v>3051</v>
      </c>
      <c r="B3053" t="s">
        <v>9489</v>
      </c>
      <c r="C3053">
        <v>130</v>
      </c>
      <c r="D3053">
        <v>1967</v>
      </c>
      <c r="E3053">
        <v>1985</v>
      </c>
      <c r="F3053">
        <v>3</v>
      </c>
      <c r="H3053">
        <v>6</v>
      </c>
      <c r="J3053">
        <v>1</v>
      </c>
      <c r="K3053" t="s">
        <v>240</v>
      </c>
      <c r="M3053">
        <v>1</v>
      </c>
      <c r="N3053">
        <v>125</v>
      </c>
      <c r="O3053">
        <v>125</v>
      </c>
      <c r="P3053">
        <v>107</v>
      </c>
      <c r="Q3053">
        <v>0</v>
      </c>
      <c r="R3053">
        <v>0</v>
      </c>
      <c r="S3053" t="s">
        <v>9490</v>
      </c>
      <c r="T3053">
        <v>2449</v>
      </c>
      <c r="U3053" t="s">
        <v>312</v>
      </c>
      <c r="V3053" t="s">
        <v>312</v>
      </c>
      <c r="W3053" t="s">
        <v>1109</v>
      </c>
      <c r="X3053">
        <v>2625</v>
      </c>
      <c r="Y3053" t="s">
        <v>244</v>
      </c>
      <c r="AA3053">
        <v>187</v>
      </c>
      <c r="AB3053" t="s">
        <v>9491</v>
      </c>
      <c r="AC3053" t="s">
        <v>9490</v>
      </c>
      <c r="AD3053">
        <v>5</v>
      </c>
      <c r="AE3053">
        <v>711474.21</v>
      </c>
      <c r="AF3053">
        <v>6171817.4199999999</v>
      </c>
    </row>
    <row r="3054" spans="1:32" x14ac:dyDescent="0.25">
      <c r="A3054" s="40">
        <v>3052</v>
      </c>
      <c r="B3054" t="s">
        <v>9492</v>
      </c>
      <c r="C3054">
        <v>120</v>
      </c>
      <c r="D3054">
        <v>1972</v>
      </c>
      <c r="E3054">
        <v>1982</v>
      </c>
      <c r="F3054">
        <v>3</v>
      </c>
      <c r="H3054">
        <v>1</v>
      </c>
      <c r="J3054">
        <v>2</v>
      </c>
      <c r="K3054" t="s">
        <v>260</v>
      </c>
      <c r="M3054">
        <v>1</v>
      </c>
      <c r="N3054">
        <v>178</v>
      </c>
      <c r="O3054">
        <v>178</v>
      </c>
      <c r="P3054">
        <v>148</v>
      </c>
      <c r="Q3054">
        <v>0</v>
      </c>
      <c r="R3054">
        <v>0</v>
      </c>
      <c r="S3054" t="s">
        <v>9493</v>
      </c>
      <c r="T3054">
        <v>639</v>
      </c>
      <c r="U3054" t="s">
        <v>6935</v>
      </c>
      <c r="V3054" t="s">
        <v>6935</v>
      </c>
      <c r="W3054" t="s">
        <v>356</v>
      </c>
      <c r="X3054">
        <v>2665</v>
      </c>
      <c r="Y3054" t="s">
        <v>257</v>
      </c>
      <c r="AA3054">
        <v>187</v>
      </c>
      <c r="AB3054" t="s">
        <v>9494</v>
      </c>
      <c r="AC3054" t="s">
        <v>9493</v>
      </c>
      <c r="AD3054">
        <v>5</v>
      </c>
      <c r="AE3054">
        <v>712776.28</v>
      </c>
      <c r="AF3054">
        <v>6169056.6299999999</v>
      </c>
    </row>
    <row r="3055" spans="1:32" x14ac:dyDescent="0.25">
      <c r="A3055" s="40">
        <v>3053</v>
      </c>
      <c r="B3055" t="s">
        <v>9495</v>
      </c>
      <c r="C3055">
        <v>130</v>
      </c>
      <c r="D3055">
        <v>1975</v>
      </c>
      <c r="E3055">
        <v>0</v>
      </c>
      <c r="F3055">
        <v>1</v>
      </c>
      <c r="H3055">
        <v>5</v>
      </c>
      <c r="J3055">
        <v>1</v>
      </c>
      <c r="K3055" t="s">
        <v>240</v>
      </c>
      <c r="L3055">
        <v>2</v>
      </c>
      <c r="M3055">
        <v>1</v>
      </c>
      <c r="N3055">
        <v>113</v>
      </c>
      <c r="O3055">
        <v>113</v>
      </c>
      <c r="P3055">
        <v>113</v>
      </c>
      <c r="Q3055">
        <v>0</v>
      </c>
      <c r="R3055">
        <v>0</v>
      </c>
      <c r="S3055" t="s">
        <v>9496</v>
      </c>
      <c r="T3055">
        <v>2556</v>
      </c>
      <c r="U3055" t="s">
        <v>317</v>
      </c>
      <c r="V3055" t="s">
        <v>317</v>
      </c>
      <c r="W3055" t="s">
        <v>3154</v>
      </c>
      <c r="X3055">
        <v>2625</v>
      </c>
      <c r="Y3055" t="s">
        <v>244</v>
      </c>
      <c r="AA3055">
        <v>187</v>
      </c>
      <c r="AB3055" t="s">
        <v>9497</v>
      </c>
      <c r="AC3055" t="s">
        <v>9496</v>
      </c>
      <c r="AD3055">
        <v>5</v>
      </c>
      <c r="AE3055">
        <v>711756.96</v>
      </c>
      <c r="AF3055">
        <v>6172356.75</v>
      </c>
    </row>
    <row r="3056" spans="1:32" x14ac:dyDescent="0.25">
      <c r="A3056" s="40">
        <v>3054</v>
      </c>
      <c r="B3056" t="s">
        <v>9498</v>
      </c>
      <c r="C3056">
        <v>120</v>
      </c>
      <c r="D3056">
        <v>1972</v>
      </c>
      <c r="E3056">
        <v>0</v>
      </c>
      <c r="F3056">
        <v>3</v>
      </c>
      <c r="H3056">
        <v>1</v>
      </c>
      <c r="J3056">
        <v>2</v>
      </c>
      <c r="K3056" t="s">
        <v>260</v>
      </c>
      <c r="M3056">
        <v>1</v>
      </c>
      <c r="N3056">
        <v>148</v>
      </c>
      <c r="O3056">
        <v>148</v>
      </c>
      <c r="P3056">
        <v>148</v>
      </c>
      <c r="Q3056">
        <v>0</v>
      </c>
      <c r="R3056">
        <v>0</v>
      </c>
      <c r="S3056" t="s">
        <v>9499</v>
      </c>
      <c r="T3056">
        <v>639</v>
      </c>
      <c r="U3056" t="s">
        <v>6935</v>
      </c>
      <c r="V3056" t="s">
        <v>6935</v>
      </c>
      <c r="W3056" t="s">
        <v>707</v>
      </c>
      <c r="X3056">
        <v>2665</v>
      </c>
      <c r="Y3056" t="s">
        <v>257</v>
      </c>
      <c r="AA3056">
        <v>187</v>
      </c>
      <c r="AB3056" t="s">
        <v>9500</v>
      </c>
      <c r="AC3056" t="s">
        <v>9499</v>
      </c>
      <c r="AD3056">
        <v>5</v>
      </c>
      <c r="AE3056">
        <v>712801.82</v>
      </c>
      <c r="AF3056">
        <v>6169057.6699999999</v>
      </c>
    </row>
    <row r="3057" spans="1:32" x14ac:dyDescent="0.25">
      <c r="A3057" s="40">
        <v>3055</v>
      </c>
      <c r="B3057" t="s">
        <v>9501</v>
      </c>
      <c r="C3057">
        <v>130</v>
      </c>
      <c r="D3057">
        <v>1979</v>
      </c>
      <c r="E3057">
        <v>0</v>
      </c>
      <c r="F3057">
        <v>4</v>
      </c>
      <c r="H3057">
        <v>1</v>
      </c>
      <c r="J3057">
        <v>1</v>
      </c>
      <c r="K3057" t="s">
        <v>240</v>
      </c>
      <c r="M3057">
        <v>1</v>
      </c>
      <c r="N3057">
        <v>61</v>
      </c>
      <c r="O3057">
        <v>61</v>
      </c>
      <c r="P3057">
        <v>109</v>
      </c>
      <c r="Q3057">
        <v>0</v>
      </c>
      <c r="R3057">
        <v>0</v>
      </c>
      <c r="S3057" t="s">
        <v>9502</v>
      </c>
      <c r="T3057">
        <v>7575</v>
      </c>
      <c r="U3057" t="s">
        <v>7863</v>
      </c>
      <c r="V3057" t="s">
        <v>7863</v>
      </c>
      <c r="W3057" t="s">
        <v>454</v>
      </c>
      <c r="X3057">
        <v>2665</v>
      </c>
      <c r="Y3057" t="s">
        <v>257</v>
      </c>
      <c r="AA3057">
        <v>187</v>
      </c>
      <c r="AB3057" t="s">
        <v>9503</v>
      </c>
      <c r="AC3057" t="s">
        <v>9502</v>
      </c>
      <c r="AD3057">
        <v>5</v>
      </c>
      <c r="AE3057">
        <v>713659.33</v>
      </c>
      <c r="AF3057">
        <v>6169756.6600000001</v>
      </c>
    </row>
    <row r="3058" spans="1:32" x14ac:dyDescent="0.25">
      <c r="A3058" s="40">
        <v>3056</v>
      </c>
      <c r="B3058" t="s">
        <v>9504</v>
      </c>
      <c r="C3058">
        <v>130</v>
      </c>
      <c r="D3058">
        <v>1978</v>
      </c>
      <c r="E3058">
        <v>0</v>
      </c>
      <c r="F3058">
        <v>4</v>
      </c>
      <c r="H3058">
        <v>1</v>
      </c>
      <c r="J3058">
        <v>1</v>
      </c>
      <c r="K3058" t="s">
        <v>240</v>
      </c>
      <c r="M3058">
        <v>1</v>
      </c>
      <c r="N3058">
        <v>61</v>
      </c>
      <c r="O3058">
        <v>61</v>
      </c>
      <c r="P3058">
        <v>109</v>
      </c>
      <c r="Q3058">
        <v>0</v>
      </c>
      <c r="R3058">
        <v>0</v>
      </c>
      <c r="S3058" t="s">
        <v>9505</v>
      </c>
      <c r="T3058">
        <v>9800</v>
      </c>
      <c r="U3058" t="s">
        <v>8171</v>
      </c>
      <c r="V3058" t="s">
        <v>8171</v>
      </c>
      <c r="W3058" t="s">
        <v>441</v>
      </c>
      <c r="X3058">
        <v>2665</v>
      </c>
      <c r="Y3058" t="s">
        <v>257</v>
      </c>
      <c r="AA3058">
        <v>187</v>
      </c>
      <c r="AB3058" t="s">
        <v>9506</v>
      </c>
      <c r="AC3058" t="s">
        <v>9505</v>
      </c>
      <c r="AD3058">
        <v>5</v>
      </c>
      <c r="AE3058">
        <v>713659.47</v>
      </c>
      <c r="AF3058">
        <v>6169799.9800000004</v>
      </c>
    </row>
    <row r="3059" spans="1:32" x14ac:dyDescent="0.25">
      <c r="A3059" s="40">
        <v>3057</v>
      </c>
      <c r="B3059" t="s">
        <v>9507</v>
      </c>
      <c r="C3059">
        <v>130</v>
      </c>
      <c r="D3059">
        <v>1979</v>
      </c>
      <c r="E3059">
        <v>0</v>
      </c>
      <c r="F3059">
        <v>4</v>
      </c>
      <c r="H3059">
        <v>1</v>
      </c>
      <c r="J3059">
        <v>1</v>
      </c>
      <c r="K3059" t="s">
        <v>240</v>
      </c>
      <c r="M3059">
        <v>1</v>
      </c>
      <c r="N3059">
        <v>61</v>
      </c>
      <c r="O3059">
        <v>61</v>
      </c>
      <c r="P3059">
        <v>109</v>
      </c>
      <c r="Q3059">
        <v>0</v>
      </c>
      <c r="R3059">
        <v>0</v>
      </c>
      <c r="S3059" t="s">
        <v>9508</v>
      </c>
      <c r="T3059">
        <v>7575</v>
      </c>
      <c r="U3059" t="s">
        <v>7863</v>
      </c>
      <c r="V3059" t="s">
        <v>7863</v>
      </c>
      <c r="W3059" t="s">
        <v>707</v>
      </c>
      <c r="X3059">
        <v>2665</v>
      </c>
      <c r="Y3059" t="s">
        <v>257</v>
      </c>
      <c r="AA3059">
        <v>187</v>
      </c>
      <c r="AB3059" t="s">
        <v>9509</v>
      </c>
      <c r="AC3059" t="s">
        <v>9508</v>
      </c>
      <c r="AD3059">
        <v>5</v>
      </c>
      <c r="AE3059">
        <v>713609.2</v>
      </c>
      <c r="AF3059">
        <v>6169725.8600000003</v>
      </c>
    </row>
    <row r="3060" spans="1:32" x14ac:dyDescent="0.25">
      <c r="A3060" s="40">
        <v>3058</v>
      </c>
      <c r="B3060" t="s">
        <v>9510</v>
      </c>
      <c r="C3060">
        <v>130</v>
      </c>
      <c r="D3060">
        <v>1970</v>
      </c>
      <c r="E3060">
        <v>1986</v>
      </c>
      <c r="F3060">
        <v>3</v>
      </c>
      <c r="H3060">
        <v>6</v>
      </c>
      <c r="J3060">
        <v>1</v>
      </c>
      <c r="K3060" t="s">
        <v>240</v>
      </c>
      <c r="M3060">
        <v>1</v>
      </c>
      <c r="N3060">
        <v>107</v>
      </c>
      <c r="O3060">
        <v>107</v>
      </c>
      <c r="P3060">
        <v>107</v>
      </c>
      <c r="Q3060">
        <v>0</v>
      </c>
      <c r="R3060">
        <v>0</v>
      </c>
      <c r="S3060" t="s">
        <v>9511</v>
      </c>
      <c r="T3060">
        <v>7882</v>
      </c>
      <c r="U3060" t="s">
        <v>372</v>
      </c>
      <c r="V3060" t="s">
        <v>372</v>
      </c>
      <c r="W3060" t="s">
        <v>588</v>
      </c>
      <c r="X3060">
        <v>2625</v>
      </c>
      <c r="Y3060" t="s">
        <v>244</v>
      </c>
      <c r="AA3060">
        <v>187</v>
      </c>
      <c r="AB3060" t="s">
        <v>9512</v>
      </c>
      <c r="AC3060" t="s">
        <v>9511</v>
      </c>
      <c r="AD3060">
        <v>5</v>
      </c>
      <c r="AE3060">
        <v>711960.11</v>
      </c>
      <c r="AF3060">
        <v>6171996.6399999997</v>
      </c>
    </row>
    <row r="3061" spans="1:32" x14ac:dyDescent="0.25">
      <c r="A3061" s="40">
        <v>3059</v>
      </c>
      <c r="B3061" t="s">
        <v>9513</v>
      </c>
      <c r="C3061">
        <v>130</v>
      </c>
      <c r="D3061">
        <v>1978</v>
      </c>
      <c r="E3061">
        <v>0</v>
      </c>
      <c r="F3061">
        <v>4</v>
      </c>
      <c r="H3061">
        <v>1</v>
      </c>
      <c r="J3061">
        <v>1</v>
      </c>
      <c r="K3061" t="s">
        <v>240</v>
      </c>
      <c r="M3061">
        <v>1</v>
      </c>
      <c r="N3061">
        <v>61</v>
      </c>
      <c r="O3061">
        <v>61</v>
      </c>
      <c r="P3061">
        <v>109</v>
      </c>
      <c r="Q3061">
        <v>0</v>
      </c>
      <c r="R3061">
        <v>0</v>
      </c>
      <c r="S3061" t="s">
        <v>9514</v>
      </c>
      <c r="T3061">
        <v>9800</v>
      </c>
      <c r="U3061" t="s">
        <v>8171</v>
      </c>
      <c r="V3061" t="s">
        <v>8171</v>
      </c>
      <c r="W3061" t="s">
        <v>1270</v>
      </c>
      <c r="X3061">
        <v>2665</v>
      </c>
      <c r="Y3061" t="s">
        <v>257</v>
      </c>
      <c r="AA3061">
        <v>187</v>
      </c>
      <c r="AB3061" t="s">
        <v>9515</v>
      </c>
      <c r="AC3061" t="s">
        <v>9514</v>
      </c>
      <c r="AD3061">
        <v>5</v>
      </c>
      <c r="AE3061">
        <v>713608.91</v>
      </c>
      <c r="AF3061">
        <v>6169769.0099999998</v>
      </c>
    </row>
    <row r="3062" spans="1:32" x14ac:dyDescent="0.25">
      <c r="A3062" s="40">
        <v>3060</v>
      </c>
      <c r="B3062" t="s">
        <v>9516</v>
      </c>
      <c r="C3062">
        <v>440</v>
      </c>
      <c r="D3062">
        <v>1969</v>
      </c>
      <c r="E3062">
        <v>0</v>
      </c>
      <c r="F3062">
        <v>3</v>
      </c>
      <c r="H3062">
        <v>1</v>
      </c>
      <c r="J3062">
        <v>1</v>
      </c>
      <c r="K3062" t="s">
        <v>240</v>
      </c>
      <c r="M3062">
        <v>1</v>
      </c>
      <c r="N3062">
        <v>319</v>
      </c>
      <c r="O3062">
        <v>319</v>
      </c>
      <c r="P3062">
        <v>0</v>
      </c>
      <c r="Q3062">
        <v>638</v>
      </c>
      <c r="R3062">
        <v>0</v>
      </c>
      <c r="S3062" t="s">
        <v>9517</v>
      </c>
      <c r="T3062">
        <v>5219</v>
      </c>
      <c r="U3062" t="s">
        <v>8347</v>
      </c>
      <c r="V3062" t="s">
        <v>8347</v>
      </c>
      <c r="W3062" t="s">
        <v>450</v>
      </c>
      <c r="X3062">
        <v>2625</v>
      </c>
      <c r="Y3062" t="s">
        <v>244</v>
      </c>
      <c r="AA3062">
        <v>187</v>
      </c>
      <c r="AB3062" t="s">
        <v>9284</v>
      </c>
      <c r="AC3062" t="s">
        <v>9517</v>
      </c>
      <c r="AD3062">
        <v>5</v>
      </c>
      <c r="AE3062">
        <v>711253.05</v>
      </c>
      <c r="AF3062">
        <v>6172536.8700000001</v>
      </c>
    </row>
    <row r="3063" spans="1:32" x14ac:dyDescent="0.25">
      <c r="A3063" s="40">
        <v>3061</v>
      </c>
      <c r="B3063" t="s">
        <v>9518</v>
      </c>
      <c r="C3063">
        <v>130</v>
      </c>
      <c r="D3063">
        <v>1967</v>
      </c>
      <c r="E3063">
        <v>0</v>
      </c>
      <c r="F3063">
        <v>3</v>
      </c>
      <c r="H3063">
        <v>1</v>
      </c>
      <c r="J3063">
        <v>2</v>
      </c>
      <c r="K3063" t="s">
        <v>247</v>
      </c>
      <c r="M3063">
        <v>1</v>
      </c>
      <c r="N3063">
        <v>52</v>
      </c>
      <c r="O3063">
        <v>52</v>
      </c>
      <c r="P3063">
        <v>91</v>
      </c>
      <c r="Q3063">
        <v>0</v>
      </c>
      <c r="R3063">
        <v>0</v>
      </c>
      <c r="S3063" t="s">
        <v>9519</v>
      </c>
      <c r="T3063">
        <v>4047</v>
      </c>
      <c r="U3063" t="s">
        <v>7712</v>
      </c>
      <c r="V3063" t="s">
        <v>7712</v>
      </c>
      <c r="W3063" t="s">
        <v>1555</v>
      </c>
      <c r="X3063">
        <v>2665</v>
      </c>
      <c r="Y3063" t="s">
        <v>257</v>
      </c>
      <c r="AA3063">
        <v>187</v>
      </c>
      <c r="AB3063" t="s">
        <v>9520</v>
      </c>
      <c r="AC3063" t="s">
        <v>9519</v>
      </c>
      <c r="AD3063">
        <v>5</v>
      </c>
      <c r="AE3063">
        <v>713749.28</v>
      </c>
      <c r="AF3063">
        <v>6169283.7800000003</v>
      </c>
    </row>
    <row r="3064" spans="1:32" x14ac:dyDescent="0.25">
      <c r="A3064" s="40">
        <v>3062</v>
      </c>
      <c r="B3064" t="s">
        <v>9521</v>
      </c>
      <c r="C3064">
        <v>120</v>
      </c>
      <c r="D3064">
        <v>2003</v>
      </c>
      <c r="E3064">
        <v>0</v>
      </c>
      <c r="F3064">
        <v>4</v>
      </c>
      <c r="H3064">
        <v>1</v>
      </c>
      <c r="J3064">
        <v>1</v>
      </c>
      <c r="K3064" t="s">
        <v>240</v>
      </c>
      <c r="L3064">
        <v>90</v>
      </c>
      <c r="M3064">
        <v>1</v>
      </c>
      <c r="N3064">
        <v>138</v>
      </c>
      <c r="O3064">
        <v>138</v>
      </c>
      <c r="P3064">
        <v>138</v>
      </c>
      <c r="Q3064">
        <v>0</v>
      </c>
      <c r="R3064">
        <v>0</v>
      </c>
      <c r="S3064" t="s">
        <v>9522</v>
      </c>
      <c r="T3064">
        <v>5600</v>
      </c>
      <c r="U3064" t="s">
        <v>6764</v>
      </c>
      <c r="V3064" t="s">
        <v>6764</v>
      </c>
      <c r="W3064" t="s">
        <v>2347</v>
      </c>
      <c r="X3064">
        <v>2625</v>
      </c>
      <c r="Y3064" t="s">
        <v>244</v>
      </c>
      <c r="AA3064">
        <v>187</v>
      </c>
      <c r="AB3064" t="s">
        <v>9523</v>
      </c>
      <c r="AC3064" t="s">
        <v>9522</v>
      </c>
      <c r="AD3064">
        <v>5</v>
      </c>
      <c r="AE3064">
        <v>712107.16</v>
      </c>
      <c r="AF3064">
        <v>6171811.75</v>
      </c>
    </row>
    <row r="3065" spans="1:32" x14ac:dyDescent="0.25">
      <c r="A3065" s="40">
        <v>3063</v>
      </c>
      <c r="B3065" t="s">
        <v>9524</v>
      </c>
      <c r="C3065">
        <v>130</v>
      </c>
      <c r="D3065">
        <v>1978</v>
      </c>
      <c r="E3065">
        <v>0</v>
      </c>
      <c r="F3065">
        <v>4</v>
      </c>
      <c r="H3065">
        <v>1</v>
      </c>
      <c r="J3065">
        <v>1</v>
      </c>
      <c r="K3065" t="s">
        <v>240</v>
      </c>
      <c r="M3065">
        <v>1</v>
      </c>
      <c r="N3065">
        <v>61</v>
      </c>
      <c r="O3065">
        <v>61</v>
      </c>
      <c r="P3065">
        <v>109</v>
      </c>
      <c r="Q3065">
        <v>0</v>
      </c>
      <c r="R3065">
        <v>0</v>
      </c>
      <c r="S3065" t="s">
        <v>9525</v>
      </c>
      <c r="T3065">
        <v>9800</v>
      </c>
      <c r="U3065" t="s">
        <v>8171</v>
      </c>
      <c r="V3065" t="s">
        <v>8171</v>
      </c>
      <c r="W3065" t="s">
        <v>295</v>
      </c>
      <c r="X3065">
        <v>2665</v>
      </c>
      <c r="Y3065" t="s">
        <v>257</v>
      </c>
      <c r="AA3065">
        <v>187</v>
      </c>
      <c r="AB3065" t="s">
        <v>9526</v>
      </c>
      <c r="AC3065" t="s">
        <v>9525</v>
      </c>
      <c r="AD3065">
        <v>5</v>
      </c>
      <c r="AE3065">
        <v>713589.94</v>
      </c>
      <c r="AF3065">
        <v>6169757.3300000001</v>
      </c>
    </row>
    <row r="3066" spans="1:32" x14ac:dyDescent="0.25">
      <c r="A3066" s="40">
        <v>3064</v>
      </c>
      <c r="B3066" t="s">
        <v>9527</v>
      </c>
      <c r="C3066">
        <v>130</v>
      </c>
      <c r="D3066">
        <v>1975</v>
      </c>
      <c r="E3066">
        <v>0</v>
      </c>
      <c r="F3066">
        <v>1</v>
      </c>
      <c r="H3066">
        <v>1</v>
      </c>
      <c r="J3066">
        <v>1</v>
      </c>
      <c r="K3066" t="s">
        <v>240</v>
      </c>
      <c r="M3066">
        <v>1</v>
      </c>
      <c r="N3066">
        <v>134</v>
      </c>
      <c r="O3066">
        <v>134</v>
      </c>
      <c r="P3066">
        <v>134</v>
      </c>
      <c r="Q3066">
        <v>0</v>
      </c>
      <c r="R3066">
        <v>0</v>
      </c>
      <c r="S3066" t="s">
        <v>9528</v>
      </c>
      <c r="T3066">
        <v>5219</v>
      </c>
      <c r="U3066" t="s">
        <v>8347</v>
      </c>
      <c r="V3066" t="s">
        <v>8347</v>
      </c>
      <c r="W3066" t="s">
        <v>869</v>
      </c>
      <c r="X3066">
        <v>2625</v>
      </c>
      <c r="Y3066" t="s">
        <v>244</v>
      </c>
      <c r="AA3066">
        <v>187</v>
      </c>
      <c r="AB3066" t="s">
        <v>9529</v>
      </c>
      <c r="AC3066" t="s">
        <v>9528</v>
      </c>
      <c r="AD3066">
        <v>5</v>
      </c>
      <c r="AE3066">
        <v>711253.43</v>
      </c>
      <c r="AF3066">
        <v>6172427.3899999997</v>
      </c>
    </row>
    <row r="3067" spans="1:32" x14ac:dyDescent="0.25">
      <c r="A3067" s="40">
        <v>3065</v>
      </c>
      <c r="B3067" t="s">
        <v>9530</v>
      </c>
      <c r="C3067">
        <v>130</v>
      </c>
      <c r="D3067">
        <v>1967</v>
      </c>
      <c r="E3067">
        <v>1983</v>
      </c>
      <c r="F3067">
        <v>3</v>
      </c>
      <c r="H3067">
        <v>6</v>
      </c>
      <c r="J3067">
        <v>1</v>
      </c>
      <c r="K3067" t="s">
        <v>240</v>
      </c>
      <c r="M3067">
        <v>1</v>
      </c>
      <c r="N3067">
        <v>147</v>
      </c>
      <c r="O3067">
        <v>147</v>
      </c>
      <c r="P3067">
        <v>147</v>
      </c>
      <c r="Q3067">
        <v>0</v>
      </c>
      <c r="R3067">
        <v>0</v>
      </c>
      <c r="S3067" t="s">
        <v>9531</v>
      </c>
      <c r="T3067">
        <v>2449</v>
      </c>
      <c r="U3067" t="s">
        <v>312</v>
      </c>
      <c r="V3067" t="s">
        <v>312</v>
      </c>
      <c r="W3067" t="s">
        <v>636</v>
      </c>
      <c r="X3067">
        <v>2625</v>
      </c>
      <c r="Y3067" t="s">
        <v>244</v>
      </c>
      <c r="AA3067">
        <v>187</v>
      </c>
      <c r="AB3067" t="s">
        <v>9532</v>
      </c>
      <c r="AC3067" t="s">
        <v>9531</v>
      </c>
      <c r="AD3067">
        <v>5</v>
      </c>
      <c r="AE3067">
        <v>711483.15</v>
      </c>
      <c r="AF3067">
        <v>6171757.2199999997</v>
      </c>
    </row>
    <row r="3068" spans="1:32" x14ac:dyDescent="0.25">
      <c r="A3068" s="40">
        <v>3066</v>
      </c>
      <c r="B3068" t="s">
        <v>9533</v>
      </c>
      <c r="C3068">
        <v>120</v>
      </c>
      <c r="D3068">
        <v>1972</v>
      </c>
      <c r="E3068">
        <v>1984</v>
      </c>
      <c r="F3068">
        <v>3</v>
      </c>
      <c r="H3068">
        <v>1</v>
      </c>
      <c r="J3068">
        <v>2</v>
      </c>
      <c r="K3068" t="s">
        <v>260</v>
      </c>
      <c r="M3068">
        <v>1</v>
      </c>
      <c r="N3068">
        <v>119</v>
      </c>
      <c r="O3068">
        <v>119</v>
      </c>
      <c r="P3068">
        <v>119</v>
      </c>
      <c r="Q3068">
        <v>0</v>
      </c>
      <c r="R3068">
        <v>0</v>
      </c>
      <c r="S3068" t="s">
        <v>9534</v>
      </c>
      <c r="T3068">
        <v>6710</v>
      </c>
      <c r="U3068" t="s">
        <v>327</v>
      </c>
      <c r="V3068" t="s">
        <v>327</v>
      </c>
      <c r="W3068" t="s">
        <v>1101</v>
      </c>
      <c r="X3068">
        <v>2625</v>
      </c>
      <c r="Y3068" t="s">
        <v>244</v>
      </c>
      <c r="AA3068">
        <v>187</v>
      </c>
      <c r="AB3068" t="s">
        <v>9535</v>
      </c>
      <c r="AC3068" t="s">
        <v>9534</v>
      </c>
      <c r="AD3068">
        <v>5</v>
      </c>
      <c r="AE3068">
        <v>711135.83</v>
      </c>
      <c r="AF3068">
        <v>6171673.7599999998</v>
      </c>
    </row>
    <row r="3069" spans="1:32" x14ac:dyDescent="0.25">
      <c r="A3069" s="40">
        <v>3067</v>
      </c>
      <c r="B3069" t="s">
        <v>9536</v>
      </c>
      <c r="C3069">
        <v>130</v>
      </c>
      <c r="D3069">
        <v>1979</v>
      </c>
      <c r="E3069">
        <v>0</v>
      </c>
      <c r="F3069">
        <v>4</v>
      </c>
      <c r="H3069">
        <v>1</v>
      </c>
      <c r="J3069">
        <v>1</v>
      </c>
      <c r="K3069" t="s">
        <v>240</v>
      </c>
      <c r="M3069">
        <v>1</v>
      </c>
      <c r="N3069">
        <v>63</v>
      </c>
      <c r="O3069">
        <v>63</v>
      </c>
      <c r="P3069">
        <v>112</v>
      </c>
      <c r="Q3069">
        <v>0</v>
      </c>
      <c r="R3069">
        <v>0</v>
      </c>
      <c r="S3069" t="s">
        <v>9537</v>
      </c>
      <c r="T3069">
        <v>7575</v>
      </c>
      <c r="U3069" t="s">
        <v>7863</v>
      </c>
      <c r="V3069" t="s">
        <v>7863</v>
      </c>
      <c r="W3069" t="s">
        <v>337</v>
      </c>
      <c r="X3069">
        <v>2665</v>
      </c>
      <c r="Y3069" t="s">
        <v>257</v>
      </c>
      <c r="AA3069">
        <v>187</v>
      </c>
      <c r="AB3069" t="s">
        <v>9538</v>
      </c>
      <c r="AC3069" t="s">
        <v>9537</v>
      </c>
      <c r="AD3069">
        <v>5</v>
      </c>
      <c r="AE3069">
        <v>713654.66</v>
      </c>
      <c r="AF3069">
        <v>6169753.7599999998</v>
      </c>
    </row>
    <row r="3070" spans="1:32" x14ac:dyDescent="0.25">
      <c r="A3070" s="40">
        <v>3068</v>
      </c>
      <c r="B3070" t="s">
        <v>9539</v>
      </c>
      <c r="C3070">
        <v>130</v>
      </c>
      <c r="D3070">
        <v>1970</v>
      </c>
      <c r="E3070">
        <v>1979</v>
      </c>
      <c r="F3070">
        <v>10</v>
      </c>
      <c r="H3070">
        <v>6</v>
      </c>
      <c r="J3070">
        <v>1</v>
      </c>
      <c r="K3070" t="s">
        <v>240</v>
      </c>
      <c r="L3070">
        <v>2</v>
      </c>
      <c r="M3070">
        <v>1</v>
      </c>
      <c r="N3070">
        <v>124</v>
      </c>
      <c r="O3070">
        <v>124</v>
      </c>
      <c r="P3070">
        <v>124</v>
      </c>
      <c r="Q3070">
        <v>0</v>
      </c>
      <c r="R3070">
        <v>0</v>
      </c>
      <c r="S3070" t="s">
        <v>9540</v>
      </c>
      <c r="T3070">
        <v>7882</v>
      </c>
      <c r="U3070" t="s">
        <v>372</v>
      </c>
      <c r="V3070" t="s">
        <v>372</v>
      </c>
      <c r="W3070" t="s">
        <v>1765</v>
      </c>
      <c r="X3070">
        <v>2625</v>
      </c>
      <c r="Y3070" t="s">
        <v>244</v>
      </c>
      <c r="AA3070">
        <v>187</v>
      </c>
      <c r="AB3070" t="s">
        <v>9541</v>
      </c>
      <c r="AC3070" t="s">
        <v>9540</v>
      </c>
      <c r="AD3070">
        <v>5</v>
      </c>
      <c r="AE3070">
        <v>711967.61</v>
      </c>
      <c r="AF3070">
        <v>6171948.0800000001</v>
      </c>
    </row>
    <row r="3071" spans="1:32" x14ac:dyDescent="0.25">
      <c r="A3071" s="40">
        <v>3069</v>
      </c>
      <c r="B3071" t="s">
        <v>9542</v>
      </c>
      <c r="C3071">
        <v>130</v>
      </c>
      <c r="D3071">
        <v>1979</v>
      </c>
      <c r="E3071">
        <v>0</v>
      </c>
      <c r="F3071">
        <v>4</v>
      </c>
      <c r="H3071">
        <v>1</v>
      </c>
      <c r="J3071">
        <v>1</v>
      </c>
      <c r="K3071" t="s">
        <v>240</v>
      </c>
      <c r="M3071">
        <v>1</v>
      </c>
      <c r="N3071">
        <v>61</v>
      </c>
      <c r="O3071">
        <v>61</v>
      </c>
      <c r="P3071">
        <v>109</v>
      </c>
      <c r="Q3071">
        <v>0</v>
      </c>
      <c r="R3071">
        <v>0</v>
      </c>
      <c r="S3071" t="s">
        <v>9543</v>
      </c>
      <c r="T3071">
        <v>7575</v>
      </c>
      <c r="U3071" t="s">
        <v>7863</v>
      </c>
      <c r="V3071" t="s">
        <v>7863</v>
      </c>
      <c r="W3071" t="s">
        <v>421</v>
      </c>
      <c r="X3071">
        <v>2665</v>
      </c>
      <c r="Y3071" t="s">
        <v>257</v>
      </c>
      <c r="AA3071">
        <v>187</v>
      </c>
      <c r="AB3071" t="s">
        <v>9544</v>
      </c>
      <c r="AC3071" t="s">
        <v>9543</v>
      </c>
      <c r="AD3071">
        <v>5</v>
      </c>
      <c r="AE3071">
        <v>713622.31</v>
      </c>
      <c r="AF3071">
        <v>6169733.9199999999</v>
      </c>
    </row>
    <row r="3072" spans="1:32" x14ac:dyDescent="0.25">
      <c r="A3072" s="40">
        <v>3070</v>
      </c>
      <c r="B3072" t="s">
        <v>9545</v>
      </c>
      <c r="C3072">
        <v>130</v>
      </c>
      <c r="D3072">
        <v>1970</v>
      </c>
      <c r="E3072">
        <v>1987</v>
      </c>
      <c r="F3072">
        <v>3</v>
      </c>
      <c r="H3072">
        <v>6</v>
      </c>
      <c r="J3072">
        <v>1</v>
      </c>
      <c r="K3072" t="s">
        <v>240</v>
      </c>
      <c r="M3072">
        <v>1</v>
      </c>
      <c r="N3072">
        <v>107</v>
      </c>
      <c r="O3072">
        <v>107</v>
      </c>
      <c r="P3072">
        <v>107</v>
      </c>
      <c r="Q3072">
        <v>0</v>
      </c>
      <c r="R3072">
        <v>0</v>
      </c>
      <c r="S3072" t="s">
        <v>9546</v>
      </c>
      <c r="T3072">
        <v>7882</v>
      </c>
      <c r="U3072" t="s">
        <v>372</v>
      </c>
      <c r="V3072" t="s">
        <v>372</v>
      </c>
      <c r="W3072" t="s">
        <v>666</v>
      </c>
      <c r="X3072">
        <v>2625</v>
      </c>
      <c r="Y3072" t="s">
        <v>244</v>
      </c>
      <c r="AA3072">
        <v>187</v>
      </c>
      <c r="AB3072" t="s">
        <v>9547</v>
      </c>
      <c r="AC3072" t="s">
        <v>9546</v>
      </c>
      <c r="AD3072">
        <v>5</v>
      </c>
      <c r="AE3072">
        <v>711940.83</v>
      </c>
      <c r="AF3072">
        <v>6171961.1699999999</v>
      </c>
    </row>
    <row r="3073" spans="1:32" x14ac:dyDescent="0.25">
      <c r="A3073" s="40">
        <v>3071</v>
      </c>
      <c r="B3073" t="s">
        <v>9548</v>
      </c>
      <c r="C3073">
        <v>130</v>
      </c>
      <c r="D3073">
        <v>1978</v>
      </c>
      <c r="E3073">
        <v>0</v>
      </c>
      <c r="F3073">
        <v>4</v>
      </c>
      <c r="H3073">
        <v>1</v>
      </c>
      <c r="J3073">
        <v>1</v>
      </c>
      <c r="K3073" t="s">
        <v>240</v>
      </c>
      <c r="M3073">
        <v>1</v>
      </c>
      <c r="N3073">
        <v>63</v>
      </c>
      <c r="O3073">
        <v>63</v>
      </c>
      <c r="P3073">
        <v>112</v>
      </c>
      <c r="Q3073">
        <v>0</v>
      </c>
      <c r="R3073">
        <v>0</v>
      </c>
      <c r="S3073" t="s">
        <v>9549</v>
      </c>
      <c r="T3073">
        <v>9800</v>
      </c>
      <c r="U3073" t="s">
        <v>8171</v>
      </c>
      <c r="V3073" t="s">
        <v>8171</v>
      </c>
      <c r="W3073" t="s">
        <v>281</v>
      </c>
      <c r="X3073">
        <v>2665</v>
      </c>
      <c r="Y3073" t="s">
        <v>257</v>
      </c>
      <c r="AA3073">
        <v>187</v>
      </c>
      <c r="AB3073" t="s">
        <v>9550</v>
      </c>
      <c r="AC3073" t="s">
        <v>9549</v>
      </c>
      <c r="AD3073">
        <v>5</v>
      </c>
      <c r="AE3073">
        <v>713625.89</v>
      </c>
      <c r="AF3073">
        <v>6169779.4500000002</v>
      </c>
    </row>
    <row r="3074" spans="1:32" x14ac:dyDescent="0.25">
      <c r="A3074" s="40">
        <v>3072</v>
      </c>
      <c r="B3074" t="s">
        <v>9551</v>
      </c>
      <c r="C3074">
        <v>120</v>
      </c>
      <c r="D3074">
        <v>1937</v>
      </c>
      <c r="E3074">
        <v>1991</v>
      </c>
      <c r="F3074">
        <v>3</v>
      </c>
      <c r="H3074">
        <v>1</v>
      </c>
      <c r="J3074">
        <v>2</v>
      </c>
      <c r="K3074" t="s">
        <v>260</v>
      </c>
      <c r="L3074">
        <v>2</v>
      </c>
      <c r="M3074">
        <v>1</v>
      </c>
      <c r="N3074">
        <v>117</v>
      </c>
      <c r="O3074">
        <v>117</v>
      </c>
      <c r="P3074">
        <v>104</v>
      </c>
      <c r="Q3074">
        <v>0</v>
      </c>
      <c r="R3074">
        <v>0</v>
      </c>
      <c r="S3074" t="s">
        <v>9552</v>
      </c>
      <c r="T3074">
        <v>1750</v>
      </c>
      <c r="U3074" t="s">
        <v>6098</v>
      </c>
      <c r="V3074" t="s">
        <v>6098</v>
      </c>
      <c r="W3074" t="s">
        <v>5748</v>
      </c>
      <c r="X3074">
        <v>2665</v>
      </c>
      <c r="Y3074" t="s">
        <v>257</v>
      </c>
      <c r="AA3074">
        <v>187</v>
      </c>
      <c r="AB3074" t="s">
        <v>9553</v>
      </c>
      <c r="AC3074" t="s">
        <v>9552</v>
      </c>
      <c r="AD3074">
        <v>5</v>
      </c>
      <c r="AE3074">
        <v>713214.51</v>
      </c>
      <c r="AF3074">
        <v>6168758.1699999999</v>
      </c>
    </row>
    <row r="3075" spans="1:32" x14ac:dyDescent="0.25">
      <c r="A3075" s="40">
        <v>3073</v>
      </c>
      <c r="B3075" t="s">
        <v>9554</v>
      </c>
      <c r="C3075">
        <v>130</v>
      </c>
      <c r="D3075">
        <v>1975</v>
      </c>
      <c r="E3075">
        <v>0</v>
      </c>
      <c r="F3075">
        <v>1</v>
      </c>
      <c r="H3075">
        <v>5</v>
      </c>
      <c r="J3075">
        <v>7</v>
      </c>
      <c r="K3075" t="s">
        <v>253</v>
      </c>
      <c r="M3075">
        <v>1</v>
      </c>
      <c r="N3075">
        <v>129</v>
      </c>
      <c r="O3075">
        <v>129</v>
      </c>
      <c r="P3075">
        <v>129</v>
      </c>
      <c r="Q3075">
        <v>0</v>
      </c>
      <c r="R3075">
        <v>0</v>
      </c>
      <c r="S3075" t="s">
        <v>9555</v>
      </c>
      <c r="T3075">
        <v>2556</v>
      </c>
      <c r="U3075" t="s">
        <v>317</v>
      </c>
      <c r="V3075" t="s">
        <v>317</v>
      </c>
      <c r="W3075" t="s">
        <v>2768</v>
      </c>
      <c r="X3075">
        <v>2625</v>
      </c>
      <c r="Y3075" t="s">
        <v>244</v>
      </c>
      <c r="AA3075">
        <v>187</v>
      </c>
      <c r="AB3075" t="s">
        <v>9556</v>
      </c>
      <c r="AC3075" t="s">
        <v>9555</v>
      </c>
      <c r="AD3075">
        <v>5</v>
      </c>
      <c r="AE3075">
        <v>711703.24</v>
      </c>
      <c r="AF3075">
        <v>6172392.2300000004</v>
      </c>
    </row>
    <row r="3076" spans="1:32" x14ac:dyDescent="0.25">
      <c r="A3076" s="40">
        <v>3074</v>
      </c>
      <c r="B3076" t="s">
        <v>9557</v>
      </c>
      <c r="C3076">
        <v>130</v>
      </c>
      <c r="D3076">
        <v>1966</v>
      </c>
      <c r="E3076">
        <v>0</v>
      </c>
      <c r="F3076">
        <v>4</v>
      </c>
      <c r="H3076">
        <v>3</v>
      </c>
      <c r="J3076">
        <v>1</v>
      </c>
      <c r="K3076" t="s">
        <v>240</v>
      </c>
      <c r="M3076">
        <v>1</v>
      </c>
      <c r="N3076">
        <v>61</v>
      </c>
      <c r="O3076">
        <v>61</v>
      </c>
      <c r="P3076">
        <v>110</v>
      </c>
      <c r="Q3076">
        <v>0</v>
      </c>
      <c r="R3076">
        <v>0</v>
      </c>
      <c r="S3076" t="s">
        <v>9558</v>
      </c>
      <c r="T3076">
        <v>3195</v>
      </c>
      <c r="U3076" t="s">
        <v>7757</v>
      </c>
      <c r="V3076" t="s">
        <v>7757</v>
      </c>
      <c r="W3076" t="s">
        <v>2347</v>
      </c>
      <c r="X3076">
        <v>2665</v>
      </c>
      <c r="Y3076" t="s">
        <v>257</v>
      </c>
      <c r="AA3076">
        <v>187</v>
      </c>
      <c r="AB3076" t="s">
        <v>9559</v>
      </c>
      <c r="AC3076" t="s">
        <v>9558</v>
      </c>
      <c r="AD3076">
        <v>5</v>
      </c>
      <c r="AE3076">
        <v>713698.03</v>
      </c>
      <c r="AF3076">
        <v>6169274.1100000003</v>
      </c>
    </row>
    <row r="3077" spans="1:32" x14ac:dyDescent="0.25">
      <c r="A3077" s="40">
        <v>3075</v>
      </c>
      <c r="B3077" t="s">
        <v>9560</v>
      </c>
      <c r="C3077">
        <v>120</v>
      </c>
      <c r="D3077">
        <v>1973</v>
      </c>
      <c r="E3077">
        <v>0</v>
      </c>
      <c r="F3077">
        <v>3</v>
      </c>
      <c r="H3077">
        <v>1</v>
      </c>
      <c r="J3077">
        <v>2</v>
      </c>
      <c r="K3077" t="s">
        <v>260</v>
      </c>
      <c r="L3077">
        <v>2</v>
      </c>
      <c r="M3077">
        <v>1</v>
      </c>
      <c r="N3077">
        <v>148</v>
      </c>
      <c r="O3077">
        <v>148</v>
      </c>
      <c r="P3077">
        <v>148</v>
      </c>
      <c r="Q3077">
        <v>0</v>
      </c>
      <c r="R3077">
        <v>0</v>
      </c>
      <c r="S3077" t="s">
        <v>9561</v>
      </c>
      <c r="T3077">
        <v>639</v>
      </c>
      <c r="U3077" t="s">
        <v>6935</v>
      </c>
      <c r="V3077" t="s">
        <v>6935</v>
      </c>
      <c r="W3077" t="s">
        <v>337</v>
      </c>
      <c r="X3077">
        <v>2665</v>
      </c>
      <c r="Y3077" t="s">
        <v>257</v>
      </c>
      <c r="AA3077">
        <v>187</v>
      </c>
      <c r="AB3077" t="s">
        <v>9562</v>
      </c>
      <c r="AC3077" t="s">
        <v>9561</v>
      </c>
      <c r="AD3077">
        <v>5</v>
      </c>
      <c r="AE3077">
        <v>712761.5</v>
      </c>
      <c r="AF3077">
        <v>6169098.0099999998</v>
      </c>
    </row>
    <row r="3078" spans="1:32" x14ac:dyDescent="0.25">
      <c r="A3078" s="40">
        <v>3076</v>
      </c>
      <c r="B3078" t="s">
        <v>9563</v>
      </c>
      <c r="C3078">
        <v>130</v>
      </c>
      <c r="D3078">
        <v>2002</v>
      </c>
      <c r="E3078">
        <v>0</v>
      </c>
      <c r="F3078">
        <v>4</v>
      </c>
      <c r="H3078">
        <v>1</v>
      </c>
      <c r="J3078">
        <v>2</v>
      </c>
      <c r="K3078" t="s">
        <v>260</v>
      </c>
      <c r="L3078">
        <v>90</v>
      </c>
      <c r="M3078">
        <v>1</v>
      </c>
      <c r="N3078">
        <v>49</v>
      </c>
      <c r="O3078">
        <v>49</v>
      </c>
      <c r="P3078">
        <v>98</v>
      </c>
      <c r="Q3078">
        <v>0</v>
      </c>
      <c r="R3078">
        <v>0</v>
      </c>
      <c r="S3078" t="s">
        <v>9564</v>
      </c>
      <c r="T3078">
        <v>1171</v>
      </c>
      <c r="U3078" t="s">
        <v>6203</v>
      </c>
      <c r="V3078" t="s">
        <v>6203</v>
      </c>
      <c r="W3078" t="s">
        <v>774</v>
      </c>
      <c r="X3078">
        <v>2665</v>
      </c>
      <c r="Y3078" t="s">
        <v>257</v>
      </c>
      <c r="AA3078">
        <v>187</v>
      </c>
      <c r="AB3078" t="s">
        <v>9565</v>
      </c>
      <c r="AC3078" t="s">
        <v>9564</v>
      </c>
      <c r="AD3078">
        <v>5</v>
      </c>
      <c r="AE3078">
        <v>712590.25</v>
      </c>
      <c r="AF3078">
        <v>6169749.25</v>
      </c>
    </row>
    <row r="3079" spans="1:32" x14ac:dyDescent="0.25">
      <c r="A3079" s="40">
        <v>3077</v>
      </c>
      <c r="B3079" t="s">
        <v>9566</v>
      </c>
      <c r="C3079">
        <v>130</v>
      </c>
      <c r="D3079">
        <v>1967</v>
      </c>
      <c r="E3079">
        <v>1983</v>
      </c>
      <c r="F3079">
        <v>3</v>
      </c>
      <c r="H3079">
        <v>6</v>
      </c>
      <c r="J3079">
        <v>1</v>
      </c>
      <c r="K3079" t="s">
        <v>240</v>
      </c>
      <c r="L3079">
        <v>90</v>
      </c>
      <c r="M3079">
        <v>1</v>
      </c>
      <c r="N3079">
        <v>124</v>
      </c>
      <c r="O3079">
        <v>124</v>
      </c>
      <c r="P3079">
        <v>107</v>
      </c>
      <c r="Q3079">
        <v>0</v>
      </c>
      <c r="R3079">
        <v>0</v>
      </c>
      <c r="S3079" t="s">
        <v>9567</v>
      </c>
      <c r="T3079">
        <v>2449</v>
      </c>
      <c r="U3079" t="s">
        <v>312</v>
      </c>
      <c r="V3079" t="s">
        <v>312</v>
      </c>
      <c r="W3079" t="s">
        <v>830</v>
      </c>
      <c r="X3079">
        <v>2625</v>
      </c>
      <c r="Y3079" t="s">
        <v>244</v>
      </c>
      <c r="AA3079">
        <v>187</v>
      </c>
      <c r="AB3079" t="s">
        <v>9568</v>
      </c>
      <c r="AC3079" t="s">
        <v>9567</v>
      </c>
      <c r="AD3079">
        <v>5</v>
      </c>
      <c r="AE3079">
        <v>711367.18</v>
      </c>
      <c r="AF3079">
        <v>6171725.9800000004</v>
      </c>
    </row>
    <row r="3080" spans="1:32" x14ac:dyDescent="0.25">
      <c r="A3080" s="40">
        <v>3078</v>
      </c>
      <c r="B3080" t="s">
        <v>9569</v>
      </c>
      <c r="C3080">
        <v>120</v>
      </c>
      <c r="D3080">
        <v>1974</v>
      </c>
      <c r="E3080">
        <v>1985</v>
      </c>
      <c r="F3080">
        <v>3</v>
      </c>
      <c r="H3080">
        <v>1</v>
      </c>
      <c r="J3080">
        <v>2</v>
      </c>
      <c r="K3080" t="s">
        <v>260</v>
      </c>
      <c r="M3080">
        <v>1</v>
      </c>
      <c r="N3080">
        <v>131</v>
      </c>
      <c r="O3080">
        <v>131</v>
      </c>
      <c r="P3080">
        <v>109</v>
      </c>
      <c r="Q3080">
        <v>0</v>
      </c>
      <c r="R3080">
        <v>0</v>
      </c>
      <c r="S3080" t="s">
        <v>9570</v>
      </c>
      <c r="T3080">
        <v>6710</v>
      </c>
      <c r="U3080" t="s">
        <v>327</v>
      </c>
      <c r="V3080" t="s">
        <v>327</v>
      </c>
      <c r="W3080" t="s">
        <v>498</v>
      </c>
      <c r="X3080">
        <v>2625</v>
      </c>
      <c r="Y3080" t="s">
        <v>244</v>
      </c>
      <c r="AA3080">
        <v>187</v>
      </c>
      <c r="AB3080" t="s">
        <v>9571</v>
      </c>
      <c r="AC3080" t="s">
        <v>9570</v>
      </c>
      <c r="AD3080">
        <v>5</v>
      </c>
      <c r="AE3080">
        <v>711008.02</v>
      </c>
      <c r="AF3080">
        <v>6171603.0700000003</v>
      </c>
    </row>
    <row r="3081" spans="1:32" x14ac:dyDescent="0.25">
      <c r="A3081" s="40">
        <v>3079</v>
      </c>
      <c r="B3081" t="s">
        <v>9572</v>
      </c>
      <c r="C3081">
        <v>130</v>
      </c>
      <c r="D3081">
        <v>1975</v>
      </c>
      <c r="E3081">
        <v>0</v>
      </c>
      <c r="F3081">
        <v>3</v>
      </c>
      <c r="H3081">
        <v>1</v>
      </c>
      <c r="J3081">
        <v>7</v>
      </c>
      <c r="K3081" t="s">
        <v>253</v>
      </c>
      <c r="M3081">
        <v>1</v>
      </c>
      <c r="N3081">
        <v>94</v>
      </c>
      <c r="O3081">
        <v>94</v>
      </c>
      <c r="P3081">
        <v>162</v>
      </c>
      <c r="Q3081">
        <v>0</v>
      </c>
      <c r="R3081">
        <v>0</v>
      </c>
      <c r="S3081" t="s">
        <v>9573</v>
      </c>
      <c r="T3081">
        <v>639</v>
      </c>
      <c r="U3081" t="s">
        <v>6935</v>
      </c>
      <c r="V3081" t="s">
        <v>6935</v>
      </c>
      <c r="W3081" t="s">
        <v>1728</v>
      </c>
      <c r="X3081">
        <v>2665</v>
      </c>
      <c r="Y3081" t="s">
        <v>257</v>
      </c>
      <c r="AA3081">
        <v>187</v>
      </c>
      <c r="AB3081" t="s">
        <v>9574</v>
      </c>
      <c r="AC3081" t="s">
        <v>9573</v>
      </c>
      <c r="AD3081">
        <v>5</v>
      </c>
      <c r="AE3081">
        <v>712819.28</v>
      </c>
      <c r="AF3081">
        <v>6168985.1100000003</v>
      </c>
    </row>
    <row r="3082" spans="1:32" x14ac:dyDescent="0.25">
      <c r="A3082" s="40">
        <v>3080</v>
      </c>
      <c r="B3082" t="s">
        <v>9575</v>
      </c>
      <c r="C3082">
        <v>120</v>
      </c>
      <c r="D3082">
        <v>2004</v>
      </c>
      <c r="E3082">
        <v>0</v>
      </c>
      <c r="F3082">
        <v>4</v>
      </c>
      <c r="H3082">
        <v>1</v>
      </c>
      <c r="J3082">
        <v>2</v>
      </c>
      <c r="K3082" t="s">
        <v>260</v>
      </c>
      <c r="M3082">
        <v>1</v>
      </c>
      <c r="N3082">
        <v>146</v>
      </c>
      <c r="O3082">
        <v>146</v>
      </c>
      <c r="P3082">
        <v>146</v>
      </c>
      <c r="Q3082">
        <v>0</v>
      </c>
      <c r="R3082">
        <v>0</v>
      </c>
      <c r="S3082" t="s">
        <v>9576</v>
      </c>
      <c r="T3082">
        <v>1750</v>
      </c>
      <c r="U3082" t="s">
        <v>6098</v>
      </c>
      <c r="V3082" t="s">
        <v>6098</v>
      </c>
      <c r="W3082" t="s">
        <v>4251</v>
      </c>
      <c r="X3082">
        <v>2665</v>
      </c>
      <c r="Y3082" t="s">
        <v>257</v>
      </c>
      <c r="AA3082">
        <v>187</v>
      </c>
      <c r="AB3082" t="s">
        <v>9577</v>
      </c>
      <c r="AC3082" t="s">
        <v>9576</v>
      </c>
      <c r="AD3082">
        <v>5</v>
      </c>
      <c r="AE3082">
        <v>713364.93</v>
      </c>
      <c r="AF3082">
        <v>6168790.21</v>
      </c>
    </row>
    <row r="3083" spans="1:32" x14ac:dyDescent="0.25">
      <c r="A3083" s="40">
        <v>3081</v>
      </c>
      <c r="B3083" t="s">
        <v>9578</v>
      </c>
      <c r="C3083">
        <v>120</v>
      </c>
      <c r="D3083">
        <v>1973</v>
      </c>
      <c r="E3083">
        <v>0</v>
      </c>
      <c r="F3083">
        <v>3</v>
      </c>
      <c r="H3083">
        <v>1</v>
      </c>
      <c r="J3083">
        <v>2</v>
      </c>
      <c r="K3083" t="s">
        <v>260</v>
      </c>
      <c r="M3083">
        <v>1</v>
      </c>
      <c r="N3083">
        <v>138</v>
      </c>
      <c r="O3083">
        <v>138</v>
      </c>
      <c r="P3083">
        <v>119</v>
      </c>
      <c r="Q3083">
        <v>0</v>
      </c>
      <c r="R3083">
        <v>0</v>
      </c>
      <c r="S3083" t="s">
        <v>9579</v>
      </c>
      <c r="T3083">
        <v>6710</v>
      </c>
      <c r="U3083" t="s">
        <v>327</v>
      </c>
      <c r="V3083" t="s">
        <v>327</v>
      </c>
      <c r="W3083" t="s">
        <v>1614</v>
      </c>
      <c r="X3083">
        <v>2625</v>
      </c>
      <c r="Y3083" t="s">
        <v>244</v>
      </c>
      <c r="AA3083">
        <v>187</v>
      </c>
      <c r="AB3083" t="s">
        <v>9580</v>
      </c>
      <c r="AC3083" t="s">
        <v>9579</v>
      </c>
      <c r="AD3083">
        <v>5</v>
      </c>
      <c r="AE3083">
        <v>711087.84</v>
      </c>
      <c r="AF3083">
        <v>6171761.3899999997</v>
      </c>
    </row>
    <row r="3084" spans="1:32" x14ac:dyDescent="0.25">
      <c r="A3084" s="40">
        <v>3082</v>
      </c>
      <c r="B3084" t="s">
        <v>9581</v>
      </c>
      <c r="C3084">
        <v>130</v>
      </c>
      <c r="D3084">
        <v>1975</v>
      </c>
      <c r="E3084">
        <v>0</v>
      </c>
      <c r="F3084">
        <v>1</v>
      </c>
      <c r="H3084">
        <v>5</v>
      </c>
      <c r="J3084">
        <v>7</v>
      </c>
      <c r="K3084" t="s">
        <v>253</v>
      </c>
      <c r="M3084">
        <v>1</v>
      </c>
      <c r="N3084">
        <v>75</v>
      </c>
      <c r="O3084">
        <v>75</v>
      </c>
      <c r="P3084">
        <v>125</v>
      </c>
      <c r="Q3084">
        <v>0</v>
      </c>
      <c r="R3084">
        <v>0</v>
      </c>
      <c r="S3084" t="s">
        <v>9582</v>
      </c>
      <c r="T3084">
        <v>2556</v>
      </c>
      <c r="U3084" t="s">
        <v>317</v>
      </c>
      <c r="V3084" t="s">
        <v>317</v>
      </c>
      <c r="W3084" t="s">
        <v>3738</v>
      </c>
      <c r="X3084">
        <v>2625</v>
      </c>
      <c r="Y3084" t="s">
        <v>244</v>
      </c>
      <c r="AA3084">
        <v>187</v>
      </c>
      <c r="AB3084" t="s">
        <v>9583</v>
      </c>
      <c r="AC3084" t="s">
        <v>9582</v>
      </c>
      <c r="AD3084">
        <v>5</v>
      </c>
      <c r="AE3084">
        <v>711745.34</v>
      </c>
      <c r="AF3084">
        <v>6172385.1399999997</v>
      </c>
    </row>
    <row r="3085" spans="1:32" x14ac:dyDescent="0.25">
      <c r="A3085" s="40">
        <v>3083</v>
      </c>
      <c r="B3085" t="s">
        <v>9584</v>
      </c>
      <c r="C3085">
        <v>130</v>
      </c>
      <c r="D3085">
        <v>1966</v>
      </c>
      <c r="E3085">
        <v>0</v>
      </c>
      <c r="F3085">
        <v>4</v>
      </c>
      <c r="H3085">
        <v>3</v>
      </c>
      <c r="J3085">
        <v>1</v>
      </c>
      <c r="K3085" t="s">
        <v>240</v>
      </c>
      <c r="M3085">
        <v>1</v>
      </c>
      <c r="N3085">
        <v>61</v>
      </c>
      <c r="O3085">
        <v>61</v>
      </c>
      <c r="P3085">
        <v>110</v>
      </c>
      <c r="Q3085">
        <v>0</v>
      </c>
      <c r="R3085">
        <v>0</v>
      </c>
      <c r="S3085" t="s">
        <v>9585</v>
      </c>
      <c r="T3085">
        <v>3195</v>
      </c>
      <c r="U3085" t="s">
        <v>7757</v>
      </c>
      <c r="V3085" t="s">
        <v>7757</v>
      </c>
      <c r="W3085" t="s">
        <v>558</v>
      </c>
      <c r="X3085">
        <v>2665</v>
      </c>
      <c r="Y3085" t="s">
        <v>257</v>
      </c>
      <c r="AA3085">
        <v>187</v>
      </c>
      <c r="AB3085" t="s">
        <v>9586</v>
      </c>
      <c r="AC3085" t="s">
        <v>9585</v>
      </c>
      <c r="AD3085">
        <v>5</v>
      </c>
      <c r="AE3085">
        <v>713748.54</v>
      </c>
      <c r="AF3085">
        <v>6169186.9100000001</v>
      </c>
    </row>
    <row r="3086" spans="1:32" x14ac:dyDescent="0.25">
      <c r="A3086" s="40">
        <v>3084</v>
      </c>
      <c r="B3086" t="s">
        <v>9587</v>
      </c>
      <c r="C3086">
        <v>140</v>
      </c>
      <c r="D3086">
        <v>1998</v>
      </c>
      <c r="E3086">
        <v>0</v>
      </c>
      <c r="F3086">
        <v>2</v>
      </c>
      <c r="H3086">
        <v>6</v>
      </c>
      <c r="J3086">
        <v>1</v>
      </c>
      <c r="K3086" t="s">
        <v>240</v>
      </c>
      <c r="M3086">
        <v>2</v>
      </c>
      <c r="N3086">
        <v>335</v>
      </c>
      <c r="O3086">
        <v>641</v>
      </c>
      <c r="P3086">
        <v>542</v>
      </c>
      <c r="Q3086">
        <v>53</v>
      </c>
      <c r="R3086">
        <v>0</v>
      </c>
      <c r="S3086" t="s">
        <v>9588</v>
      </c>
      <c r="T3086">
        <v>5219</v>
      </c>
      <c r="U3086" t="s">
        <v>8347</v>
      </c>
      <c r="V3086" t="s">
        <v>8347</v>
      </c>
      <c r="W3086" t="s">
        <v>931</v>
      </c>
      <c r="X3086">
        <v>2625</v>
      </c>
      <c r="Y3086" t="s">
        <v>244</v>
      </c>
      <c r="AA3086">
        <v>187</v>
      </c>
      <c r="AB3086" t="s">
        <v>8733</v>
      </c>
      <c r="AC3086" t="s">
        <v>9588</v>
      </c>
      <c r="AD3086">
        <v>5</v>
      </c>
      <c r="AE3086">
        <v>711170.46</v>
      </c>
      <c r="AF3086">
        <v>6172406.5800000001</v>
      </c>
    </row>
    <row r="3087" spans="1:32" x14ac:dyDescent="0.25">
      <c r="A3087" s="40">
        <v>3085</v>
      </c>
      <c r="B3087" t="s">
        <v>9589</v>
      </c>
      <c r="C3087">
        <v>120</v>
      </c>
      <c r="D3087">
        <v>1972</v>
      </c>
      <c r="E3087">
        <v>0</v>
      </c>
      <c r="F3087">
        <v>3</v>
      </c>
      <c r="H3087">
        <v>1</v>
      </c>
      <c r="J3087">
        <v>2</v>
      </c>
      <c r="K3087" t="s">
        <v>260</v>
      </c>
      <c r="M3087">
        <v>1</v>
      </c>
      <c r="N3087">
        <v>119</v>
      </c>
      <c r="O3087">
        <v>119</v>
      </c>
      <c r="P3087">
        <v>119</v>
      </c>
      <c r="Q3087">
        <v>0</v>
      </c>
      <c r="R3087">
        <v>0</v>
      </c>
      <c r="S3087" t="s">
        <v>9590</v>
      </c>
      <c r="T3087">
        <v>6710</v>
      </c>
      <c r="U3087" t="s">
        <v>327</v>
      </c>
      <c r="V3087" t="s">
        <v>327</v>
      </c>
      <c r="W3087" t="s">
        <v>1326</v>
      </c>
      <c r="X3087">
        <v>2625</v>
      </c>
      <c r="Y3087" t="s">
        <v>244</v>
      </c>
      <c r="AA3087">
        <v>187</v>
      </c>
      <c r="AB3087" t="s">
        <v>9591</v>
      </c>
      <c r="AC3087" t="s">
        <v>9590</v>
      </c>
      <c r="AD3087">
        <v>5</v>
      </c>
      <c r="AE3087">
        <v>710993.58</v>
      </c>
      <c r="AF3087">
        <v>6171708.8700000001</v>
      </c>
    </row>
    <row r="3088" spans="1:32" x14ac:dyDescent="0.25">
      <c r="A3088" s="40">
        <v>3086</v>
      </c>
      <c r="B3088" t="s">
        <v>9592</v>
      </c>
      <c r="C3088">
        <v>130</v>
      </c>
      <c r="D3088">
        <v>1967</v>
      </c>
      <c r="E3088">
        <v>1983</v>
      </c>
      <c r="F3088">
        <v>3</v>
      </c>
      <c r="H3088">
        <v>6</v>
      </c>
      <c r="J3088">
        <v>1</v>
      </c>
      <c r="K3088" t="s">
        <v>240</v>
      </c>
      <c r="M3088">
        <v>1</v>
      </c>
      <c r="N3088">
        <v>107</v>
      </c>
      <c r="O3088">
        <v>107</v>
      </c>
      <c r="P3088">
        <v>107</v>
      </c>
      <c r="Q3088">
        <v>0</v>
      </c>
      <c r="R3088">
        <v>0</v>
      </c>
      <c r="S3088" t="s">
        <v>9593</v>
      </c>
      <c r="T3088">
        <v>2449</v>
      </c>
      <c r="U3088" t="s">
        <v>312</v>
      </c>
      <c r="V3088" t="s">
        <v>312</v>
      </c>
      <c r="W3088" t="s">
        <v>2371</v>
      </c>
      <c r="X3088">
        <v>2625</v>
      </c>
      <c r="Y3088" t="s">
        <v>244</v>
      </c>
      <c r="AA3088">
        <v>187</v>
      </c>
      <c r="AB3088" t="s">
        <v>9594</v>
      </c>
      <c r="AC3088" t="s">
        <v>9593</v>
      </c>
      <c r="AD3088">
        <v>5</v>
      </c>
      <c r="AE3088">
        <v>711318.76</v>
      </c>
      <c r="AF3088">
        <v>6171842.2300000004</v>
      </c>
    </row>
    <row r="3089" spans="1:32" x14ac:dyDescent="0.25">
      <c r="A3089" s="40">
        <v>3087</v>
      </c>
      <c r="B3089" t="s">
        <v>9595</v>
      </c>
      <c r="C3089">
        <v>120</v>
      </c>
      <c r="D3089">
        <v>1973</v>
      </c>
      <c r="E3089">
        <v>0</v>
      </c>
      <c r="F3089">
        <v>3</v>
      </c>
      <c r="H3089">
        <v>1</v>
      </c>
      <c r="J3089">
        <v>2</v>
      </c>
      <c r="K3089" t="s">
        <v>260</v>
      </c>
      <c r="M3089">
        <v>1</v>
      </c>
      <c r="N3089">
        <v>109</v>
      </c>
      <c r="O3089">
        <v>109</v>
      </c>
      <c r="P3089">
        <v>109</v>
      </c>
      <c r="Q3089">
        <v>0</v>
      </c>
      <c r="R3089">
        <v>0</v>
      </c>
      <c r="S3089" t="s">
        <v>9596</v>
      </c>
      <c r="T3089">
        <v>6710</v>
      </c>
      <c r="U3089" t="s">
        <v>327</v>
      </c>
      <c r="V3089" t="s">
        <v>327</v>
      </c>
      <c r="W3089" t="s">
        <v>1673</v>
      </c>
      <c r="X3089">
        <v>2625</v>
      </c>
      <c r="Y3089" t="s">
        <v>244</v>
      </c>
      <c r="AA3089">
        <v>187</v>
      </c>
      <c r="AB3089" t="s">
        <v>9597</v>
      </c>
      <c r="AC3089" t="s">
        <v>9596</v>
      </c>
      <c r="AD3089">
        <v>5</v>
      </c>
      <c r="AE3089">
        <v>710954.53</v>
      </c>
      <c r="AF3089">
        <v>6171698.8600000003</v>
      </c>
    </row>
    <row r="3090" spans="1:32" x14ac:dyDescent="0.25">
      <c r="A3090" s="40">
        <v>3088</v>
      </c>
      <c r="B3090" t="s">
        <v>9598</v>
      </c>
      <c r="C3090">
        <v>120</v>
      </c>
      <c r="D3090">
        <v>1988</v>
      </c>
      <c r="E3090">
        <v>0</v>
      </c>
      <c r="F3090">
        <v>4</v>
      </c>
      <c r="H3090">
        <v>1</v>
      </c>
      <c r="J3090">
        <v>2</v>
      </c>
      <c r="K3090" t="s">
        <v>247</v>
      </c>
      <c r="M3090">
        <v>1</v>
      </c>
      <c r="N3090">
        <v>141</v>
      </c>
      <c r="O3090">
        <v>141</v>
      </c>
      <c r="P3090">
        <v>141</v>
      </c>
      <c r="Q3090">
        <v>0</v>
      </c>
      <c r="R3090">
        <v>0</v>
      </c>
      <c r="S3090" t="s">
        <v>9599</v>
      </c>
      <c r="T3090">
        <v>6923</v>
      </c>
      <c r="U3090" t="s">
        <v>1253</v>
      </c>
      <c r="V3090" t="s">
        <v>1253</v>
      </c>
      <c r="W3090" t="s">
        <v>260</v>
      </c>
      <c r="X3090">
        <v>2665</v>
      </c>
      <c r="Y3090" t="s">
        <v>257</v>
      </c>
      <c r="AA3090">
        <v>187</v>
      </c>
      <c r="AB3090" t="s">
        <v>9600</v>
      </c>
      <c r="AC3090" t="s">
        <v>9599</v>
      </c>
      <c r="AD3090">
        <v>5</v>
      </c>
      <c r="AE3090">
        <v>714312.24</v>
      </c>
      <c r="AF3090">
        <v>6168772.5300000003</v>
      </c>
    </row>
    <row r="3091" spans="1:32" x14ac:dyDescent="0.25">
      <c r="A3091" s="40">
        <v>3089</v>
      </c>
      <c r="B3091" t="s">
        <v>9601</v>
      </c>
      <c r="C3091">
        <v>120</v>
      </c>
      <c r="D3091">
        <v>1966</v>
      </c>
      <c r="E3091">
        <v>0</v>
      </c>
      <c r="F3091">
        <v>3</v>
      </c>
      <c r="H3091">
        <v>1</v>
      </c>
      <c r="J3091">
        <v>2</v>
      </c>
      <c r="K3091" t="s">
        <v>260</v>
      </c>
      <c r="L3091">
        <v>1</v>
      </c>
      <c r="M3091">
        <v>1</v>
      </c>
      <c r="N3091">
        <v>179</v>
      </c>
      <c r="O3091">
        <v>179</v>
      </c>
      <c r="P3091">
        <v>148</v>
      </c>
      <c r="Q3091">
        <v>0</v>
      </c>
      <c r="R3091">
        <v>0</v>
      </c>
      <c r="S3091" t="s">
        <v>9602</v>
      </c>
      <c r="T3091">
        <v>1810</v>
      </c>
      <c r="U3091" t="s">
        <v>9603</v>
      </c>
      <c r="V3091" t="s">
        <v>9603</v>
      </c>
      <c r="W3091" t="s">
        <v>253</v>
      </c>
      <c r="X3091">
        <v>2665</v>
      </c>
      <c r="Y3091" t="s">
        <v>257</v>
      </c>
      <c r="AA3091">
        <v>187</v>
      </c>
      <c r="AB3091" t="s">
        <v>9604</v>
      </c>
      <c r="AC3091" t="s">
        <v>9602</v>
      </c>
      <c r="AD3091">
        <v>5</v>
      </c>
      <c r="AE3091">
        <v>712653.61</v>
      </c>
      <c r="AF3091">
        <v>6169093.6500000004</v>
      </c>
    </row>
    <row r="3092" spans="1:32" x14ac:dyDescent="0.25">
      <c r="A3092" s="40">
        <v>3090</v>
      </c>
      <c r="B3092" t="s">
        <v>9605</v>
      </c>
      <c r="C3092">
        <v>120</v>
      </c>
      <c r="D3092">
        <v>2000</v>
      </c>
      <c r="E3092">
        <v>0</v>
      </c>
      <c r="F3092">
        <v>4</v>
      </c>
      <c r="H3092">
        <v>1</v>
      </c>
      <c r="J3092">
        <v>1</v>
      </c>
      <c r="K3092" t="s">
        <v>240</v>
      </c>
      <c r="M3092">
        <v>1</v>
      </c>
      <c r="N3092">
        <v>138</v>
      </c>
      <c r="O3092">
        <v>138</v>
      </c>
      <c r="P3092">
        <v>138</v>
      </c>
      <c r="Q3092">
        <v>0</v>
      </c>
      <c r="R3092">
        <v>0</v>
      </c>
      <c r="S3092" t="s">
        <v>9606</v>
      </c>
      <c r="T3092">
        <v>5600</v>
      </c>
      <c r="U3092" t="s">
        <v>6764</v>
      </c>
      <c r="V3092" t="s">
        <v>6764</v>
      </c>
      <c r="W3092" t="s">
        <v>1113</v>
      </c>
      <c r="X3092">
        <v>2625</v>
      </c>
      <c r="Y3092" t="s">
        <v>244</v>
      </c>
      <c r="AA3092">
        <v>187</v>
      </c>
      <c r="AB3092" t="s">
        <v>9607</v>
      </c>
      <c r="AC3092" t="s">
        <v>9606</v>
      </c>
      <c r="AD3092">
        <v>5</v>
      </c>
      <c r="AE3092">
        <v>712027.64</v>
      </c>
      <c r="AF3092">
        <v>6172248.25</v>
      </c>
    </row>
    <row r="3093" spans="1:32" x14ac:dyDescent="0.25">
      <c r="A3093" s="40">
        <v>3091</v>
      </c>
      <c r="B3093" t="s">
        <v>9608</v>
      </c>
      <c r="C3093">
        <v>130</v>
      </c>
      <c r="D3093">
        <v>1966</v>
      </c>
      <c r="E3093">
        <v>0</v>
      </c>
      <c r="F3093">
        <v>5</v>
      </c>
      <c r="H3093">
        <v>3</v>
      </c>
      <c r="J3093">
        <v>1</v>
      </c>
      <c r="K3093" t="s">
        <v>240</v>
      </c>
      <c r="M3093">
        <v>1</v>
      </c>
      <c r="N3093">
        <v>61</v>
      </c>
      <c r="O3093">
        <v>61</v>
      </c>
      <c r="P3093">
        <v>110</v>
      </c>
      <c r="Q3093">
        <v>0</v>
      </c>
      <c r="R3093">
        <v>0</v>
      </c>
      <c r="S3093" t="s">
        <v>9609</v>
      </c>
      <c r="T3093">
        <v>3195</v>
      </c>
      <c r="U3093" t="s">
        <v>7757</v>
      </c>
      <c r="V3093" t="s">
        <v>7757</v>
      </c>
      <c r="W3093" t="s">
        <v>2363</v>
      </c>
      <c r="X3093">
        <v>2665</v>
      </c>
      <c r="Y3093" t="s">
        <v>257</v>
      </c>
      <c r="AA3093">
        <v>187</v>
      </c>
      <c r="AB3093" t="s">
        <v>9610</v>
      </c>
      <c r="AC3093" t="s">
        <v>9609</v>
      </c>
      <c r="AD3093">
        <v>5</v>
      </c>
      <c r="AE3093">
        <v>713682.16</v>
      </c>
      <c r="AF3093">
        <v>6169301.4000000004</v>
      </c>
    </row>
    <row r="3094" spans="1:32" x14ac:dyDescent="0.25">
      <c r="A3094" s="40">
        <v>3092</v>
      </c>
      <c r="B3094" t="s">
        <v>9611</v>
      </c>
      <c r="C3094">
        <v>130</v>
      </c>
      <c r="D3094">
        <v>1977</v>
      </c>
      <c r="E3094">
        <v>0</v>
      </c>
      <c r="F3094">
        <v>4</v>
      </c>
      <c r="H3094">
        <v>1</v>
      </c>
      <c r="J3094">
        <v>1</v>
      </c>
      <c r="K3094" t="s">
        <v>240</v>
      </c>
      <c r="M3094">
        <v>1</v>
      </c>
      <c r="N3094">
        <v>59</v>
      </c>
      <c r="O3094">
        <v>59</v>
      </c>
      <c r="P3094">
        <v>104</v>
      </c>
      <c r="Q3094">
        <v>0</v>
      </c>
      <c r="R3094">
        <v>0</v>
      </c>
      <c r="S3094" t="s">
        <v>9612</v>
      </c>
      <c r="T3094">
        <v>6875</v>
      </c>
      <c r="U3094" t="s">
        <v>9172</v>
      </c>
      <c r="V3094" t="s">
        <v>9172</v>
      </c>
      <c r="W3094" t="s">
        <v>721</v>
      </c>
      <c r="X3094">
        <v>2665</v>
      </c>
      <c r="Y3094" t="s">
        <v>257</v>
      </c>
      <c r="AA3094">
        <v>187</v>
      </c>
      <c r="AB3094" t="s">
        <v>9613</v>
      </c>
      <c r="AC3094" t="s">
        <v>9612</v>
      </c>
      <c r="AD3094">
        <v>5</v>
      </c>
      <c r="AE3094">
        <v>713493.41</v>
      </c>
      <c r="AF3094">
        <v>6169452.1799999997</v>
      </c>
    </row>
    <row r="3095" spans="1:32" x14ac:dyDescent="0.25">
      <c r="A3095" s="40">
        <v>3093</v>
      </c>
      <c r="B3095" t="s">
        <v>9614</v>
      </c>
      <c r="C3095">
        <v>120</v>
      </c>
      <c r="D3095">
        <v>1981</v>
      </c>
      <c r="E3095">
        <v>2008</v>
      </c>
      <c r="F3095">
        <v>5</v>
      </c>
      <c r="H3095">
        <v>1</v>
      </c>
      <c r="J3095">
        <v>2</v>
      </c>
      <c r="K3095" t="s">
        <v>260</v>
      </c>
      <c r="M3095">
        <v>1</v>
      </c>
      <c r="N3095">
        <v>168</v>
      </c>
      <c r="O3095">
        <v>168</v>
      </c>
      <c r="P3095">
        <v>168</v>
      </c>
      <c r="Q3095">
        <v>0</v>
      </c>
      <c r="R3095">
        <v>0</v>
      </c>
      <c r="S3095" t="s">
        <v>9615</v>
      </c>
      <c r="T3095">
        <v>745</v>
      </c>
      <c r="U3095" t="s">
        <v>8589</v>
      </c>
      <c r="V3095" t="s">
        <v>8589</v>
      </c>
      <c r="W3095" t="s">
        <v>2446</v>
      </c>
      <c r="X3095">
        <v>2625</v>
      </c>
      <c r="Y3095" t="s">
        <v>244</v>
      </c>
      <c r="AA3095">
        <v>187</v>
      </c>
      <c r="AB3095" t="s">
        <v>9616</v>
      </c>
      <c r="AC3095" t="s">
        <v>9615</v>
      </c>
      <c r="AD3095">
        <v>5</v>
      </c>
      <c r="AE3095">
        <v>711746.53</v>
      </c>
      <c r="AF3095">
        <v>6170766.71</v>
      </c>
    </row>
    <row r="3096" spans="1:32" x14ac:dyDescent="0.25">
      <c r="A3096" s="40">
        <v>3094</v>
      </c>
      <c r="B3096" t="s">
        <v>9617</v>
      </c>
      <c r="C3096">
        <v>130</v>
      </c>
      <c r="D3096">
        <v>1967</v>
      </c>
      <c r="E3096">
        <v>1985</v>
      </c>
      <c r="F3096">
        <v>3</v>
      </c>
      <c r="G3096">
        <v>90</v>
      </c>
      <c r="H3096">
        <v>6</v>
      </c>
      <c r="J3096">
        <v>1</v>
      </c>
      <c r="K3096" t="s">
        <v>240</v>
      </c>
      <c r="L3096">
        <v>2</v>
      </c>
      <c r="M3096">
        <v>1</v>
      </c>
      <c r="N3096">
        <v>123</v>
      </c>
      <c r="O3096">
        <v>123</v>
      </c>
      <c r="P3096">
        <v>107</v>
      </c>
      <c r="Q3096">
        <v>0</v>
      </c>
      <c r="R3096">
        <v>0</v>
      </c>
      <c r="S3096" t="s">
        <v>9618</v>
      </c>
      <c r="T3096">
        <v>2449</v>
      </c>
      <c r="U3096" t="s">
        <v>312</v>
      </c>
      <c r="V3096" t="s">
        <v>312</v>
      </c>
      <c r="W3096" t="s">
        <v>1665</v>
      </c>
      <c r="X3096">
        <v>2625</v>
      </c>
      <c r="Y3096" t="s">
        <v>244</v>
      </c>
      <c r="AA3096">
        <v>187</v>
      </c>
      <c r="AB3096" t="s">
        <v>9619</v>
      </c>
      <c r="AC3096" t="s">
        <v>9618</v>
      </c>
      <c r="AD3096">
        <v>5</v>
      </c>
      <c r="AE3096">
        <v>711332.2</v>
      </c>
      <c r="AF3096">
        <v>6171751.1299999999</v>
      </c>
    </row>
    <row r="3097" spans="1:32" x14ac:dyDescent="0.25">
      <c r="A3097" s="40">
        <v>3095</v>
      </c>
      <c r="B3097" t="s">
        <v>9620</v>
      </c>
      <c r="C3097">
        <v>120</v>
      </c>
      <c r="D3097">
        <v>1973</v>
      </c>
      <c r="E3097">
        <v>0</v>
      </c>
      <c r="F3097">
        <v>3</v>
      </c>
      <c r="H3097">
        <v>1</v>
      </c>
      <c r="J3097">
        <v>2</v>
      </c>
      <c r="K3097" t="s">
        <v>260</v>
      </c>
      <c r="M3097">
        <v>1</v>
      </c>
      <c r="N3097">
        <v>109</v>
      </c>
      <c r="O3097">
        <v>109</v>
      </c>
      <c r="P3097">
        <v>109</v>
      </c>
      <c r="Q3097">
        <v>0</v>
      </c>
      <c r="R3097">
        <v>0</v>
      </c>
      <c r="S3097" t="s">
        <v>9621</v>
      </c>
      <c r="T3097">
        <v>6710</v>
      </c>
      <c r="U3097" t="s">
        <v>327</v>
      </c>
      <c r="V3097" t="s">
        <v>327</v>
      </c>
      <c r="W3097" t="s">
        <v>1057</v>
      </c>
      <c r="X3097">
        <v>2625</v>
      </c>
      <c r="Y3097" t="s">
        <v>244</v>
      </c>
      <c r="AA3097">
        <v>187</v>
      </c>
      <c r="AB3097" t="s">
        <v>9622</v>
      </c>
      <c r="AC3097" t="s">
        <v>9621</v>
      </c>
      <c r="AD3097">
        <v>5</v>
      </c>
      <c r="AE3097">
        <v>710963.41</v>
      </c>
      <c r="AF3097">
        <v>6171618.9900000002</v>
      </c>
    </row>
    <row r="3098" spans="1:32" x14ac:dyDescent="0.25">
      <c r="A3098" s="40">
        <v>3096</v>
      </c>
      <c r="B3098" t="s">
        <v>9623</v>
      </c>
      <c r="C3098">
        <v>140</v>
      </c>
      <c r="D3098">
        <v>1964</v>
      </c>
      <c r="E3098">
        <v>0</v>
      </c>
      <c r="F3098">
        <v>1</v>
      </c>
      <c r="H3098">
        <v>1</v>
      </c>
      <c r="J3098">
        <v>1</v>
      </c>
      <c r="K3098" t="s">
        <v>240</v>
      </c>
      <c r="M3098">
        <v>3</v>
      </c>
      <c r="N3098">
        <v>675</v>
      </c>
      <c r="O3098">
        <v>2025</v>
      </c>
      <c r="P3098">
        <v>2025</v>
      </c>
      <c r="Q3098">
        <v>0</v>
      </c>
      <c r="R3098">
        <v>0</v>
      </c>
      <c r="S3098" t="s">
        <v>9624</v>
      </c>
      <c r="T3098">
        <v>106</v>
      </c>
      <c r="U3098" t="s">
        <v>242</v>
      </c>
      <c r="V3098" t="s">
        <v>242</v>
      </c>
      <c r="W3098" t="s">
        <v>935</v>
      </c>
      <c r="X3098">
        <v>2625</v>
      </c>
      <c r="Y3098" t="s">
        <v>244</v>
      </c>
      <c r="AA3098">
        <v>187</v>
      </c>
      <c r="AB3098" t="s">
        <v>9625</v>
      </c>
      <c r="AC3098" t="s">
        <v>9624</v>
      </c>
      <c r="AD3098">
        <v>5</v>
      </c>
      <c r="AE3098">
        <v>710981.55</v>
      </c>
      <c r="AF3098">
        <v>6172758.5300000003</v>
      </c>
    </row>
    <row r="3099" spans="1:32" x14ac:dyDescent="0.25">
      <c r="A3099" s="40">
        <v>3097</v>
      </c>
      <c r="B3099" t="s">
        <v>9626</v>
      </c>
      <c r="C3099">
        <v>130</v>
      </c>
      <c r="D3099">
        <v>1967</v>
      </c>
      <c r="E3099">
        <v>1987</v>
      </c>
      <c r="F3099">
        <v>3</v>
      </c>
      <c r="H3099">
        <v>6</v>
      </c>
      <c r="J3099">
        <v>1</v>
      </c>
      <c r="K3099" t="s">
        <v>240</v>
      </c>
      <c r="M3099">
        <v>1</v>
      </c>
      <c r="N3099">
        <v>107</v>
      </c>
      <c r="O3099">
        <v>107</v>
      </c>
      <c r="P3099">
        <v>107</v>
      </c>
      <c r="Q3099">
        <v>0</v>
      </c>
      <c r="R3099">
        <v>0</v>
      </c>
      <c r="S3099" t="s">
        <v>9627</v>
      </c>
      <c r="T3099">
        <v>2449</v>
      </c>
      <c r="U3099" t="s">
        <v>312</v>
      </c>
      <c r="V3099" t="s">
        <v>312</v>
      </c>
      <c r="W3099" t="s">
        <v>1105</v>
      </c>
      <c r="X3099">
        <v>2625</v>
      </c>
      <c r="Y3099" t="s">
        <v>244</v>
      </c>
      <c r="AA3099">
        <v>187</v>
      </c>
      <c r="AB3099" t="s">
        <v>9628</v>
      </c>
      <c r="AC3099" t="s">
        <v>9627</v>
      </c>
      <c r="AD3099">
        <v>5</v>
      </c>
      <c r="AE3099">
        <v>711492.68</v>
      </c>
      <c r="AF3099">
        <v>6171789.0800000001</v>
      </c>
    </row>
    <row r="3100" spans="1:32" x14ac:dyDescent="0.25">
      <c r="A3100" s="40">
        <v>3098</v>
      </c>
      <c r="B3100" t="s">
        <v>9629</v>
      </c>
      <c r="C3100">
        <v>130</v>
      </c>
      <c r="D3100">
        <v>1977</v>
      </c>
      <c r="E3100">
        <v>0</v>
      </c>
      <c r="F3100">
        <v>4</v>
      </c>
      <c r="H3100">
        <v>1</v>
      </c>
      <c r="J3100">
        <v>1</v>
      </c>
      <c r="K3100" t="s">
        <v>240</v>
      </c>
      <c r="M3100">
        <v>1</v>
      </c>
      <c r="N3100">
        <v>58</v>
      </c>
      <c r="O3100">
        <v>58</v>
      </c>
      <c r="P3100">
        <v>102</v>
      </c>
      <c r="Q3100">
        <v>0</v>
      </c>
      <c r="R3100">
        <v>0</v>
      </c>
      <c r="S3100" t="s">
        <v>9630</v>
      </c>
      <c r="T3100">
        <v>6875</v>
      </c>
      <c r="U3100" t="s">
        <v>9172</v>
      </c>
      <c r="V3100" t="s">
        <v>9172</v>
      </c>
      <c r="W3100" t="s">
        <v>454</v>
      </c>
      <c r="X3100">
        <v>2665</v>
      </c>
      <c r="Y3100" t="s">
        <v>257</v>
      </c>
      <c r="AA3100">
        <v>187</v>
      </c>
      <c r="AB3100" t="s">
        <v>9631</v>
      </c>
      <c r="AC3100" t="s">
        <v>9630</v>
      </c>
      <c r="AD3100">
        <v>5</v>
      </c>
      <c r="AE3100">
        <v>713479.98</v>
      </c>
      <c r="AF3100">
        <v>6169474.2400000002</v>
      </c>
    </row>
    <row r="3101" spans="1:32" x14ac:dyDescent="0.25">
      <c r="A3101" s="40">
        <v>3099</v>
      </c>
      <c r="B3101" t="s">
        <v>9632</v>
      </c>
      <c r="C3101">
        <v>130</v>
      </c>
      <c r="D3101">
        <v>1967</v>
      </c>
      <c r="E3101">
        <v>0</v>
      </c>
      <c r="F3101">
        <v>3</v>
      </c>
      <c r="H3101">
        <v>1</v>
      </c>
      <c r="J3101">
        <v>7</v>
      </c>
      <c r="K3101" t="s">
        <v>253</v>
      </c>
      <c r="M3101">
        <v>1</v>
      </c>
      <c r="N3101">
        <v>52</v>
      </c>
      <c r="O3101">
        <v>52</v>
      </c>
      <c r="P3101">
        <v>91</v>
      </c>
      <c r="Q3101">
        <v>0</v>
      </c>
      <c r="R3101">
        <v>0</v>
      </c>
      <c r="S3101" t="s">
        <v>9633</v>
      </c>
      <c r="T3101">
        <v>4047</v>
      </c>
      <c r="U3101" t="s">
        <v>7712</v>
      </c>
      <c r="V3101" t="s">
        <v>7712</v>
      </c>
      <c r="W3101" t="s">
        <v>323</v>
      </c>
      <c r="X3101">
        <v>2665</v>
      </c>
      <c r="Y3101" t="s">
        <v>257</v>
      </c>
      <c r="AA3101">
        <v>187</v>
      </c>
      <c r="AB3101" t="s">
        <v>9634</v>
      </c>
      <c r="AC3101" t="s">
        <v>9633</v>
      </c>
      <c r="AD3101">
        <v>5</v>
      </c>
      <c r="AE3101">
        <v>713758.95</v>
      </c>
      <c r="AF3101">
        <v>6169267.04</v>
      </c>
    </row>
    <row r="3102" spans="1:32" x14ac:dyDescent="0.25">
      <c r="A3102" s="40">
        <v>3100</v>
      </c>
      <c r="B3102" t="s">
        <v>9635</v>
      </c>
      <c r="C3102">
        <v>130</v>
      </c>
      <c r="D3102">
        <v>2000</v>
      </c>
      <c r="E3102">
        <v>0</v>
      </c>
      <c r="F3102">
        <v>4</v>
      </c>
      <c r="H3102">
        <v>1</v>
      </c>
      <c r="J3102">
        <v>1</v>
      </c>
      <c r="K3102" t="s">
        <v>240</v>
      </c>
      <c r="M3102">
        <v>1</v>
      </c>
      <c r="N3102">
        <v>118</v>
      </c>
      <c r="O3102">
        <v>118</v>
      </c>
      <c r="P3102">
        <v>118</v>
      </c>
      <c r="Q3102">
        <v>0</v>
      </c>
      <c r="R3102">
        <v>0</v>
      </c>
      <c r="S3102" t="s">
        <v>9636</v>
      </c>
      <c r="T3102">
        <v>5600</v>
      </c>
      <c r="U3102" t="s">
        <v>6764</v>
      </c>
      <c r="V3102" t="s">
        <v>6764</v>
      </c>
      <c r="W3102" t="s">
        <v>1101</v>
      </c>
      <c r="X3102">
        <v>2625</v>
      </c>
      <c r="Y3102" t="s">
        <v>244</v>
      </c>
      <c r="AA3102">
        <v>187</v>
      </c>
      <c r="AB3102" t="s">
        <v>9637</v>
      </c>
      <c r="AC3102" t="s">
        <v>9636</v>
      </c>
      <c r="AD3102">
        <v>5</v>
      </c>
      <c r="AE3102">
        <v>711950.13</v>
      </c>
      <c r="AF3102">
        <v>6172468.1200000001</v>
      </c>
    </row>
    <row r="3103" spans="1:32" x14ac:dyDescent="0.25">
      <c r="A3103" s="40">
        <v>3101</v>
      </c>
      <c r="B3103" t="s">
        <v>9638</v>
      </c>
      <c r="C3103">
        <v>130</v>
      </c>
      <c r="D3103">
        <v>1973</v>
      </c>
      <c r="E3103">
        <v>0</v>
      </c>
      <c r="F3103">
        <v>1</v>
      </c>
      <c r="H3103">
        <v>5</v>
      </c>
      <c r="J3103">
        <v>1</v>
      </c>
      <c r="K3103" t="s">
        <v>240</v>
      </c>
      <c r="M3103">
        <v>1</v>
      </c>
      <c r="N3103">
        <v>110</v>
      </c>
      <c r="O3103">
        <v>110</v>
      </c>
      <c r="P3103">
        <v>110</v>
      </c>
      <c r="Q3103">
        <v>0</v>
      </c>
      <c r="R3103">
        <v>0</v>
      </c>
      <c r="S3103" t="s">
        <v>9639</v>
      </c>
      <c r="T3103">
        <v>6178</v>
      </c>
      <c r="U3103" t="s">
        <v>2647</v>
      </c>
      <c r="V3103" t="s">
        <v>2647</v>
      </c>
      <c r="W3103" t="s">
        <v>9640</v>
      </c>
      <c r="X3103">
        <v>2625</v>
      </c>
      <c r="Y3103" t="s">
        <v>244</v>
      </c>
      <c r="AA3103">
        <v>187</v>
      </c>
      <c r="AB3103" t="s">
        <v>9641</v>
      </c>
      <c r="AC3103" t="s">
        <v>9639</v>
      </c>
      <c r="AD3103">
        <v>5</v>
      </c>
      <c r="AE3103">
        <v>711691.97</v>
      </c>
      <c r="AF3103">
        <v>6172033.1100000003</v>
      </c>
    </row>
    <row r="3104" spans="1:32" x14ac:dyDescent="0.25">
      <c r="A3104" s="40">
        <v>3102</v>
      </c>
      <c r="B3104" t="s">
        <v>9642</v>
      </c>
      <c r="C3104">
        <v>130</v>
      </c>
      <c r="D3104">
        <v>1979</v>
      </c>
      <c r="E3104">
        <v>0</v>
      </c>
      <c r="F3104">
        <v>4</v>
      </c>
      <c r="H3104">
        <v>1</v>
      </c>
      <c r="J3104">
        <v>1</v>
      </c>
      <c r="K3104" t="s">
        <v>240</v>
      </c>
      <c r="M3104">
        <v>1</v>
      </c>
      <c r="N3104">
        <v>61</v>
      </c>
      <c r="O3104">
        <v>61</v>
      </c>
      <c r="P3104">
        <v>109</v>
      </c>
      <c r="Q3104">
        <v>0</v>
      </c>
      <c r="R3104">
        <v>0</v>
      </c>
      <c r="S3104" t="s">
        <v>9643</v>
      </c>
      <c r="T3104">
        <v>7575</v>
      </c>
      <c r="U3104" t="s">
        <v>7863</v>
      </c>
      <c r="V3104" t="s">
        <v>7863</v>
      </c>
      <c r="W3104" t="s">
        <v>356</v>
      </c>
      <c r="X3104">
        <v>2665</v>
      </c>
      <c r="Y3104" t="s">
        <v>257</v>
      </c>
      <c r="AA3104">
        <v>187</v>
      </c>
      <c r="AB3104" t="s">
        <v>9644</v>
      </c>
      <c r="AC3104" t="s">
        <v>9643</v>
      </c>
      <c r="AD3104">
        <v>5</v>
      </c>
      <c r="AE3104">
        <v>713612.80000000005</v>
      </c>
      <c r="AF3104">
        <v>6169728.0599999996</v>
      </c>
    </row>
    <row r="3105" spans="1:32" x14ac:dyDescent="0.25">
      <c r="A3105" s="40">
        <v>3103</v>
      </c>
      <c r="B3105" t="s">
        <v>9645</v>
      </c>
      <c r="C3105">
        <v>130</v>
      </c>
      <c r="D3105">
        <v>1978</v>
      </c>
      <c r="E3105">
        <v>0</v>
      </c>
      <c r="F3105">
        <v>4</v>
      </c>
      <c r="H3105">
        <v>1</v>
      </c>
      <c r="J3105">
        <v>1</v>
      </c>
      <c r="K3105" t="s">
        <v>240</v>
      </c>
      <c r="M3105">
        <v>1</v>
      </c>
      <c r="N3105">
        <v>61</v>
      </c>
      <c r="O3105">
        <v>61</v>
      </c>
      <c r="P3105">
        <v>109</v>
      </c>
      <c r="Q3105">
        <v>0</v>
      </c>
      <c r="R3105">
        <v>0</v>
      </c>
      <c r="S3105" t="s">
        <v>9646</v>
      </c>
      <c r="T3105">
        <v>9800</v>
      </c>
      <c r="U3105" t="s">
        <v>8171</v>
      </c>
      <c r="V3105" t="s">
        <v>8171</v>
      </c>
      <c r="W3105" t="s">
        <v>573</v>
      </c>
      <c r="X3105">
        <v>2665</v>
      </c>
      <c r="Y3105" t="s">
        <v>257</v>
      </c>
      <c r="AA3105">
        <v>187</v>
      </c>
      <c r="AB3105" t="s">
        <v>9647</v>
      </c>
      <c r="AC3105" t="s">
        <v>9646</v>
      </c>
      <c r="AD3105">
        <v>5</v>
      </c>
      <c r="AE3105">
        <v>713613.68</v>
      </c>
      <c r="AF3105">
        <v>6169771.9100000001</v>
      </c>
    </row>
    <row r="3106" spans="1:32" x14ac:dyDescent="0.25">
      <c r="A3106" s="40">
        <v>3104</v>
      </c>
      <c r="B3106" t="s">
        <v>9648</v>
      </c>
      <c r="C3106">
        <v>130</v>
      </c>
      <c r="D3106">
        <v>1966</v>
      </c>
      <c r="E3106">
        <v>0</v>
      </c>
      <c r="F3106">
        <v>2</v>
      </c>
      <c r="H3106">
        <v>1</v>
      </c>
      <c r="J3106">
        <v>7</v>
      </c>
      <c r="K3106" t="s">
        <v>253</v>
      </c>
      <c r="M3106">
        <v>1</v>
      </c>
      <c r="N3106">
        <v>101</v>
      </c>
      <c r="O3106">
        <v>101</v>
      </c>
      <c r="P3106">
        <v>101</v>
      </c>
      <c r="Q3106">
        <v>0</v>
      </c>
      <c r="R3106">
        <v>0</v>
      </c>
      <c r="S3106" t="s">
        <v>9649</v>
      </c>
      <c r="T3106">
        <v>4047</v>
      </c>
      <c r="U3106" t="s">
        <v>7712</v>
      </c>
      <c r="V3106" t="s">
        <v>7712</v>
      </c>
      <c r="W3106" t="s">
        <v>770</v>
      </c>
      <c r="X3106">
        <v>2665</v>
      </c>
      <c r="Y3106" t="s">
        <v>257</v>
      </c>
      <c r="AA3106">
        <v>187</v>
      </c>
      <c r="AB3106" t="s">
        <v>9650</v>
      </c>
      <c r="AC3106" t="s">
        <v>9649</v>
      </c>
      <c r="AD3106">
        <v>5</v>
      </c>
      <c r="AE3106">
        <v>713829.03</v>
      </c>
      <c r="AF3106">
        <v>6169311.7599999998</v>
      </c>
    </row>
    <row r="3107" spans="1:32" x14ac:dyDescent="0.25">
      <c r="A3107" s="40">
        <v>3105</v>
      </c>
      <c r="B3107" t="s">
        <v>9651</v>
      </c>
      <c r="C3107">
        <v>130</v>
      </c>
      <c r="D3107">
        <v>2000</v>
      </c>
      <c r="E3107">
        <v>0</v>
      </c>
      <c r="F3107">
        <v>4</v>
      </c>
      <c r="H3107">
        <v>1</v>
      </c>
      <c r="J3107">
        <v>1</v>
      </c>
      <c r="K3107" t="s">
        <v>240</v>
      </c>
      <c r="M3107">
        <v>1</v>
      </c>
      <c r="N3107">
        <v>118</v>
      </c>
      <c r="O3107">
        <v>118</v>
      </c>
      <c r="P3107">
        <v>118</v>
      </c>
      <c r="Q3107">
        <v>0</v>
      </c>
      <c r="R3107">
        <v>0</v>
      </c>
      <c r="S3107" t="s">
        <v>9652</v>
      </c>
      <c r="T3107">
        <v>5600</v>
      </c>
      <c r="U3107" t="s">
        <v>6764</v>
      </c>
      <c r="V3107" t="s">
        <v>6764</v>
      </c>
      <c r="W3107" t="s">
        <v>2760</v>
      </c>
      <c r="X3107">
        <v>2625</v>
      </c>
      <c r="Y3107" t="s">
        <v>244</v>
      </c>
      <c r="AA3107">
        <v>187</v>
      </c>
      <c r="AB3107" t="s">
        <v>9653</v>
      </c>
      <c r="AC3107" t="s">
        <v>9652</v>
      </c>
      <c r="AD3107">
        <v>5</v>
      </c>
      <c r="AE3107">
        <v>711960.75</v>
      </c>
      <c r="AF3107">
        <v>6172437.0199999996</v>
      </c>
    </row>
    <row r="3108" spans="1:32" x14ac:dyDescent="0.25">
      <c r="A3108" s="40">
        <v>3106</v>
      </c>
      <c r="B3108" t="s">
        <v>9654</v>
      </c>
      <c r="C3108">
        <v>130</v>
      </c>
      <c r="D3108">
        <v>1973</v>
      </c>
      <c r="E3108">
        <v>0</v>
      </c>
      <c r="F3108">
        <v>1</v>
      </c>
      <c r="H3108">
        <v>5</v>
      </c>
      <c r="J3108">
        <v>1</v>
      </c>
      <c r="K3108" t="s">
        <v>240</v>
      </c>
      <c r="M3108">
        <v>1</v>
      </c>
      <c r="N3108">
        <v>110</v>
      </c>
      <c r="O3108">
        <v>110</v>
      </c>
      <c r="P3108">
        <v>110</v>
      </c>
      <c r="Q3108">
        <v>0</v>
      </c>
      <c r="R3108">
        <v>0</v>
      </c>
      <c r="S3108" t="s">
        <v>9655</v>
      </c>
      <c r="T3108">
        <v>6178</v>
      </c>
      <c r="U3108" t="s">
        <v>2647</v>
      </c>
      <c r="V3108" t="s">
        <v>2647</v>
      </c>
      <c r="W3108" t="s">
        <v>9656</v>
      </c>
      <c r="X3108">
        <v>2625</v>
      </c>
      <c r="Y3108" t="s">
        <v>244</v>
      </c>
      <c r="AA3108">
        <v>187</v>
      </c>
      <c r="AB3108" t="s">
        <v>9657</v>
      </c>
      <c r="AC3108" t="s">
        <v>9655</v>
      </c>
      <c r="AD3108">
        <v>5</v>
      </c>
      <c r="AE3108">
        <v>711712.79</v>
      </c>
      <c r="AF3108">
        <v>6172034.5700000003</v>
      </c>
    </row>
    <row r="3109" spans="1:32" x14ac:dyDescent="0.25">
      <c r="A3109" s="40">
        <v>3107</v>
      </c>
      <c r="B3109" t="s">
        <v>9658</v>
      </c>
      <c r="C3109">
        <v>130</v>
      </c>
      <c r="D3109">
        <v>1979</v>
      </c>
      <c r="E3109">
        <v>0</v>
      </c>
      <c r="F3109">
        <v>4</v>
      </c>
      <c r="H3109">
        <v>1</v>
      </c>
      <c r="J3109">
        <v>1</v>
      </c>
      <c r="K3109" t="s">
        <v>240</v>
      </c>
      <c r="M3109">
        <v>1</v>
      </c>
      <c r="N3109">
        <v>63</v>
      </c>
      <c r="O3109">
        <v>63</v>
      </c>
      <c r="P3109">
        <v>112</v>
      </c>
      <c r="Q3109">
        <v>0</v>
      </c>
      <c r="R3109">
        <v>0</v>
      </c>
      <c r="S3109" t="s">
        <v>9659</v>
      </c>
      <c r="T3109">
        <v>7575</v>
      </c>
      <c r="U3109" t="s">
        <v>7863</v>
      </c>
      <c r="V3109" t="s">
        <v>7863</v>
      </c>
      <c r="W3109" t="s">
        <v>558</v>
      </c>
      <c r="X3109">
        <v>2665</v>
      </c>
      <c r="Y3109" t="s">
        <v>257</v>
      </c>
      <c r="AA3109">
        <v>187</v>
      </c>
      <c r="AB3109" t="s">
        <v>9660</v>
      </c>
      <c r="AC3109" t="s">
        <v>9659</v>
      </c>
      <c r="AD3109">
        <v>5</v>
      </c>
      <c r="AE3109">
        <v>713610.75</v>
      </c>
      <c r="AF3109">
        <v>6169663.9900000002</v>
      </c>
    </row>
    <row r="3110" spans="1:32" x14ac:dyDescent="0.25">
      <c r="A3110" s="40">
        <v>3108</v>
      </c>
      <c r="B3110" t="s">
        <v>9661</v>
      </c>
      <c r="C3110">
        <v>120</v>
      </c>
      <c r="D3110">
        <v>1938</v>
      </c>
      <c r="E3110">
        <v>0</v>
      </c>
      <c r="F3110">
        <v>5</v>
      </c>
      <c r="H3110">
        <v>1</v>
      </c>
      <c r="J3110">
        <v>2</v>
      </c>
      <c r="K3110" t="s">
        <v>260</v>
      </c>
      <c r="M3110">
        <v>1</v>
      </c>
      <c r="N3110">
        <v>160</v>
      </c>
      <c r="O3110">
        <v>160</v>
      </c>
      <c r="P3110">
        <v>220</v>
      </c>
      <c r="Q3110">
        <v>0</v>
      </c>
      <c r="R3110">
        <v>0</v>
      </c>
      <c r="S3110" t="s">
        <v>9662</v>
      </c>
      <c r="T3110">
        <v>1750</v>
      </c>
      <c r="U3110" t="s">
        <v>6098</v>
      </c>
      <c r="V3110" t="s">
        <v>6098</v>
      </c>
      <c r="W3110" t="s">
        <v>9663</v>
      </c>
      <c r="X3110">
        <v>2665</v>
      </c>
      <c r="Y3110" t="s">
        <v>257</v>
      </c>
      <c r="AA3110">
        <v>187</v>
      </c>
      <c r="AB3110" t="s">
        <v>9664</v>
      </c>
      <c r="AC3110" t="s">
        <v>9662</v>
      </c>
      <c r="AD3110">
        <v>5</v>
      </c>
      <c r="AE3110">
        <v>712958.41</v>
      </c>
      <c r="AF3110">
        <v>6168687.6500000004</v>
      </c>
    </row>
    <row r="3111" spans="1:32" x14ac:dyDescent="0.25">
      <c r="A3111" s="40">
        <v>3109</v>
      </c>
      <c r="B3111" t="s">
        <v>9665</v>
      </c>
      <c r="C3111">
        <v>130</v>
      </c>
      <c r="D3111">
        <v>1966</v>
      </c>
      <c r="E3111">
        <v>0</v>
      </c>
      <c r="F3111">
        <v>2</v>
      </c>
      <c r="H3111">
        <v>1</v>
      </c>
      <c r="J3111">
        <v>2</v>
      </c>
      <c r="K3111" t="s">
        <v>247</v>
      </c>
      <c r="L3111">
        <v>2</v>
      </c>
      <c r="M3111">
        <v>1</v>
      </c>
      <c r="N3111">
        <v>101</v>
      </c>
      <c r="O3111">
        <v>101</v>
      </c>
      <c r="P3111">
        <v>101</v>
      </c>
      <c r="Q3111">
        <v>0</v>
      </c>
      <c r="R3111">
        <v>0</v>
      </c>
      <c r="S3111" t="s">
        <v>9666</v>
      </c>
      <c r="T3111">
        <v>4047</v>
      </c>
      <c r="U3111" t="s">
        <v>7712</v>
      </c>
      <c r="V3111" t="s">
        <v>7712</v>
      </c>
      <c r="W3111" t="s">
        <v>945</v>
      </c>
      <c r="X3111">
        <v>2665</v>
      </c>
      <c r="Y3111" t="s">
        <v>257</v>
      </c>
      <c r="AA3111">
        <v>187</v>
      </c>
      <c r="AB3111" t="s">
        <v>9667</v>
      </c>
      <c r="AC3111" t="s">
        <v>9666</v>
      </c>
      <c r="AD3111">
        <v>5</v>
      </c>
      <c r="AE3111">
        <v>713812.09</v>
      </c>
      <c r="AF3111">
        <v>6169318.7699999996</v>
      </c>
    </row>
    <row r="3112" spans="1:32" x14ac:dyDescent="0.25">
      <c r="A3112" s="40">
        <v>3110</v>
      </c>
      <c r="B3112" t="s">
        <v>9668</v>
      </c>
      <c r="C3112">
        <v>130</v>
      </c>
      <c r="D3112">
        <v>2000</v>
      </c>
      <c r="E3112">
        <v>0</v>
      </c>
      <c r="F3112">
        <v>4</v>
      </c>
      <c r="H3112">
        <v>1</v>
      </c>
      <c r="J3112">
        <v>1</v>
      </c>
      <c r="K3112" t="s">
        <v>240</v>
      </c>
      <c r="M3112">
        <v>1</v>
      </c>
      <c r="N3112">
        <v>120</v>
      </c>
      <c r="O3112">
        <v>120</v>
      </c>
      <c r="P3112">
        <v>120</v>
      </c>
      <c r="Q3112">
        <v>0</v>
      </c>
      <c r="R3112">
        <v>0</v>
      </c>
      <c r="S3112" t="s">
        <v>9669</v>
      </c>
      <c r="T3112">
        <v>5600</v>
      </c>
      <c r="U3112" t="s">
        <v>6764</v>
      </c>
      <c r="V3112" t="s">
        <v>6764</v>
      </c>
      <c r="W3112" t="s">
        <v>1326</v>
      </c>
      <c r="X3112">
        <v>2625</v>
      </c>
      <c r="Y3112" t="s">
        <v>244</v>
      </c>
      <c r="AA3112">
        <v>187</v>
      </c>
      <c r="AB3112" t="s">
        <v>9670</v>
      </c>
      <c r="AC3112" t="s">
        <v>9669</v>
      </c>
      <c r="AD3112">
        <v>5</v>
      </c>
      <c r="AE3112">
        <v>711982.31</v>
      </c>
      <c r="AF3112">
        <v>6172373.9500000002</v>
      </c>
    </row>
    <row r="3113" spans="1:32" x14ac:dyDescent="0.25">
      <c r="A3113" s="40">
        <v>3111</v>
      </c>
      <c r="B3113" t="s">
        <v>9671</v>
      </c>
      <c r="C3113">
        <v>130</v>
      </c>
      <c r="D3113">
        <v>1973</v>
      </c>
      <c r="E3113">
        <v>0</v>
      </c>
      <c r="F3113">
        <v>1</v>
      </c>
      <c r="H3113">
        <v>5</v>
      </c>
      <c r="J3113">
        <v>1</v>
      </c>
      <c r="K3113" t="s">
        <v>240</v>
      </c>
      <c r="M3113">
        <v>1</v>
      </c>
      <c r="N3113">
        <v>110</v>
      </c>
      <c r="O3113">
        <v>110</v>
      </c>
      <c r="P3113">
        <v>110</v>
      </c>
      <c r="Q3113">
        <v>0</v>
      </c>
      <c r="R3113">
        <v>0</v>
      </c>
      <c r="S3113" t="s">
        <v>9672</v>
      </c>
      <c r="T3113">
        <v>6178</v>
      </c>
      <c r="U3113" t="s">
        <v>2647</v>
      </c>
      <c r="V3113" t="s">
        <v>2647</v>
      </c>
      <c r="W3113" t="s">
        <v>2049</v>
      </c>
      <c r="X3113">
        <v>2625</v>
      </c>
      <c r="Y3113" t="s">
        <v>244</v>
      </c>
      <c r="AA3113">
        <v>187</v>
      </c>
      <c r="AB3113" t="s">
        <v>9673</v>
      </c>
      <c r="AC3113" t="s">
        <v>9672</v>
      </c>
      <c r="AD3113">
        <v>5</v>
      </c>
      <c r="AE3113">
        <v>711680.72</v>
      </c>
      <c r="AF3113">
        <v>6172071.4500000002</v>
      </c>
    </row>
    <row r="3114" spans="1:32" x14ac:dyDescent="0.25">
      <c r="A3114" s="40">
        <v>3112</v>
      </c>
      <c r="B3114" t="s">
        <v>9674</v>
      </c>
      <c r="C3114">
        <v>130</v>
      </c>
      <c r="D3114">
        <v>1978</v>
      </c>
      <c r="E3114">
        <v>0</v>
      </c>
      <c r="F3114">
        <v>4</v>
      </c>
      <c r="H3114">
        <v>1</v>
      </c>
      <c r="J3114">
        <v>1</v>
      </c>
      <c r="K3114" t="s">
        <v>240</v>
      </c>
      <c r="M3114">
        <v>1</v>
      </c>
      <c r="N3114">
        <v>61</v>
      </c>
      <c r="O3114">
        <v>61</v>
      </c>
      <c r="P3114">
        <v>109</v>
      </c>
      <c r="Q3114">
        <v>0</v>
      </c>
      <c r="R3114">
        <v>0</v>
      </c>
      <c r="S3114" t="s">
        <v>9675</v>
      </c>
      <c r="T3114">
        <v>7575</v>
      </c>
      <c r="U3114" t="s">
        <v>7863</v>
      </c>
      <c r="V3114" t="s">
        <v>7863</v>
      </c>
      <c r="W3114" t="s">
        <v>565</v>
      </c>
      <c r="X3114">
        <v>2665</v>
      </c>
      <c r="Y3114" t="s">
        <v>257</v>
      </c>
      <c r="AA3114">
        <v>187</v>
      </c>
      <c r="AB3114" t="s">
        <v>9676</v>
      </c>
      <c r="AC3114" t="s">
        <v>9675</v>
      </c>
      <c r="AD3114">
        <v>5</v>
      </c>
      <c r="AE3114">
        <v>713599.01</v>
      </c>
      <c r="AF3114">
        <v>6169683.0800000001</v>
      </c>
    </row>
    <row r="3115" spans="1:32" x14ac:dyDescent="0.25">
      <c r="A3115" s="40">
        <v>3113</v>
      </c>
      <c r="B3115" t="s">
        <v>9677</v>
      </c>
      <c r="C3115">
        <v>120</v>
      </c>
      <c r="D3115">
        <v>1969</v>
      </c>
      <c r="E3115">
        <v>0</v>
      </c>
      <c r="F3115">
        <v>3</v>
      </c>
      <c r="H3115">
        <v>1</v>
      </c>
      <c r="J3115">
        <v>2</v>
      </c>
      <c r="K3115" t="s">
        <v>260</v>
      </c>
      <c r="M3115">
        <v>1</v>
      </c>
      <c r="N3115">
        <v>171</v>
      </c>
      <c r="O3115">
        <v>171</v>
      </c>
      <c r="P3115">
        <v>140</v>
      </c>
      <c r="Q3115">
        <v>0</v>
      </c>
      <c r="R3115">
        <v>0</v>
      </c>
      <c r="S3115" t="s">
        <v>9678</v>
      </c>
      <c r="T3115">
        <v>7882</v>
      </c>
      <c r="U3115" t="s">
        <v>372</v>
      </c>
      <c r="V3115" t="s">
        <v>372</v>
      </c>
      <c r="W3115" t="s">
        <v>818</v>
      </c>
      <c r="X3115">
        <v>2625</v>
      </c>
      <c r="Y3115" t="s">
        <v>244</v>
      </c>
      <c r="AA3115">
        <v>187</v>
      </c>
      <c r="AB3115" t="s">
        <v>9679</v>
      </c>
      <c r="AC3115" t="s">
        <v>9678</v>
      </c>
      <c r="AD3115">
        <v>5</v>
      </c>
      <c r="AE3115">
        <v>711815.76</v>
      </c>
      <c r="AF3115">
        <v>6172088.1900000004</v>
      </c>
    </row>
    <row r="3116" spans="1:32" x14ac:dyDescent="0.25">
      <c r="A3116" s="40">
        <v>3114</v>
      </c>
      <c r="B3116" t="s">
        <v>9680</v>
      </c>
      <c r="C3116">
        <v>130</v>
      </c>
      <c r="D3116">
        <v>1978</v>
      </c>
      <c r="E3116">
        <v>0</v>
      </c>
      <c r="F3116">
        <v>4</v>
      </c>
      <c r="H3116">
        <v>1</v>
      </c>
      <c r="J3116">
        <v>1</v>
      </c>
      <c r="K3116" t="s">
        <v>240</v>
      </c>
      <c r="M3116">
        <v>1</v>
      </c>
      <c r="N3116">
        <v>63</v>
      </c>
      <c r="O3116">
        <v>63</v>
      </c>
      <c r="P3116">
        <v>112</v>
      </c>
      <c r="Q3116">
        <v>0</v>
      </c>
      <c r="R3116">
        <v>0</v>
      </c>
      <c r="S3116" t="s">
        <v>9681</v>
      </c>
      <c r="T3116">
        <v>9800</v>
      </c>
      <c r="U3116" t="s">
        <v>8171</v>
      </c>
      <c r="V3116" t="s">
        <v>8171</v>
      </c>
      <c r="W3116" t="s">
        <v>558</v>
      </c>
      <c r="X3116">
        <v>2665</v>
      </c>
      <c r="Y3116" t="s">
        <v>257</v>
      </c>
      <c r="AA3116">
        <v>187</v>
      </c>
      <c r="AB3116" t="s">
        <v>9682</v>
      </c>
      <c r="AC3116" t="s">
        <v>9681</v>
      </c>
      <c r="AD3116">
        <v>5</v>
      </c>
      <c r="AE3116">
        <v>713585.17</v>
      </c>
      <c r="AF3116">
        <v>6169754.3499999996</v>
      </c>
    </row>
    <row r="3117" spans="1:32" x14ac:dyDescent="0.25">
      <c r="A3117" s="40">
        <v>3115</v>
      </c>
      <c r="B3117" t="s">
        <v>9683</v>
      </c>
      <c r="C3117">
        <v>130</v>
      </c>
      <c r="D3117">
        <v>1975</v>
      </c>
      <c r="E3117">
        <v>0</v>
      </c>
      <c r="F3117">
        <v>1</v>
      </c>
      <c r="H3117">
        <v>5</v>
      </c>
      <c r="J3117">
        <v>7</v>
      </c>
      <c r="K3117" t="s">
        <v>253</v>
      </c>
      <c r="M3117">
        <v>1</v>
      </c>
      <c r="N3117">
        <v>75</v>
      </c>
      <c r="O3117">
        <v>75</v>
      </c>
      <c r="P3117">
        <v>125</v>
      </c>
      <c r="Q3117">
        <v>0</v>
      </c>
      <c r="R3117">
        <v>0</v>
      </c>
      <c r="S3117" t="s">
        <v>9684</v>
      </c>
      <c r="T3117">
        <v>2556</v>
      </c>
      <c r="U3117" t="s">
        <v>317</v>
      </c>
      <c r="V3117" t="s">
        <v>317</v>
      </c>
      <c r="W3117" t="s">
        <v>6468</v>
      </c>
      <c r="X3117">
        <v>2625</v>
      </c>
      <c r="Y3117" t="s">
        <v>244</v>
      </c>
      <c r="AA3117">
        <v>187</v>
      </c>
      <c r="AB3117" t="s">
        <v>9685</v>
      </c>
      <c r="AC3117" t="s">
        <v>9684</v>
      </c>
      <c r="AD3117">
        <v>5</v>
      </c>
      <c r="AE3117">
        <v>711662.35</v>
      </c>
      <c r="AF3117">
        <v>6172386.71</v>
      </c>
    </row>
    <row r="3118" spans="1:32" x14ac:dyDescent="0.25">
      <c r="A3118" s="40">
        <v>3116</v>
      </c>
      <c r="B3118" t="s">
        <v>9686</v>
      </c>
      <c r="C3118">
        <v>140</v>
      </c>
      <c r="D3118">
        <v>1965</v>
      </c>
      <c r="E3118">
        <v>0</v>
      </c>
      <c r="F3118">
        <v>5</v>
      </c>
      <c r="H3118">
        <v>1</v>
      </c>
      <c r="J3118">
        <v>1</v>
      </c>
      <c r="K3118" t="s">
        <v>240</v>
      </c>
      <c r="M3118">
        <v>2</v>
      </c>
      <c r="N3118">
        <v>1164</v>
      </c>
      <c r="O3118">
        <v>2328</v>
      </c>
      <c r="P3118">
        <v>2328</v>
      </c>
      <c r="Q3118">
        <v>0</v>
      </c>
      <c r="R3118">
        <v>0</v>
      </c>
      <c r="S3118" t="s">
        <v>9687</v>
      </c>
      <c r="T3118">
        <v>3400</v>
      </c>
      <c r="U3118" t="s">
        <v>9688</v>
      </c>
      <c r="V3118" t="s">
        <v>9688</v>
      </c>
      <c r="W3118" t="s">
        <v>421</v>
      </c>
      <c r="X3118">
        <v>2665</v>
      </c>
      <c r="Y3118" t="s">
        <v>257</v>
      </c>
      <c r="AA3118">
        <v>187</v>
      </c>
      <c r="AB3118" t="s">
        <v>9689</v>
      </c>
      <c r="AC3118" t="s">
        <v>9687</v>
      </c>
      <c r="AD3118">
        <v>5</v>
      </c>
      <c r="AE3118">
        <v>713151.45</v>
      </c>
      <c r="AF3118">
        <v>6169163.1799999997</v>
      </c>
    </row>
    <row r="3119" spans="1:32" x14ac:dyDescent="0.25">
      <c r="A3119" s="40">
        <v>3117</v>
      </c>
      <c r="B3119" t="s">
        <v>9690</v>
      </c>
      <c r="C3119">
        <v>130</v>
      </c>
      <c r="D3119">
        <v>1975</v>
      </c>
      <c r="E3119">
        <v>0</v>
      </c>
      <c r="F3119">
        <v>1</v>
      </c>
      <c r="H3119">
        <v>1</v>
      </c>
      <c r="J3119">
        <v>1</v>
      </c>
      <c r="K3119" t="s">
        <v>240</v>
      </c>
      <c r="M3119">
        <v>1</v>
      </c>
      <c r="N3119">
        <v>134</v>
      </c>
      <c r="O3119">
        <v>134</v>
      </c>
      <c r="P3119">
        <v>134</v>
      </c>
      <c r="Q3119">
        <v>0</v>
      </c>
      <c r="R3119">
        <v>0</v>
      </c>
      <c r="S3119" t="s">
        <v>9691</v>
      </c>
      <c r="T3119">
        <v>5219</v>
      </c>
      <c r="U3119" t="s">
        <v>8347</v>
      </c>
      <c r="V3119" t="s">
        <v>8347</v>
      </c>
      <c r="W3119" t="s">
        <v>299</v>
      </c>
      <c r="X3119">
        <v>2625</v>
      </c>
      <c r="Y3119" t="s">
        <v>244</v>
      </c>
      <c r="AA3119">
        <v>187</v>
      </c>
      <c r="AB3119" t="s">
        <v>9692</v>
      </c>
      <c r="AC3119" t="s">
        <v>9691</v>
      </c>
      <c r="AD3119">
        <v>5</v>
      </c>
      <c r="AE3119">
        <v>711353.48</v>
      </c>
      <c r="AF3119">
        <v>6172451.2000000002</v>
      </c>
    </row>
    <row r="3120" spans="1:32" x14ac:dyDescent="0.25">
      <c r="A3120" s="40">
        <v>3118</v>
      </c>
      <c r="B3120" t="s">
        <v>9693</v>
      </c>
      <c r="C3120">
        <v>120</v>
      </c>
      <c r="D3120">
        <v>1979</v>
      </c>
      <c r="E3120">
        <v>0</v>
      </c>
      <c r="F3120">
        <v>4</v>
      </c>
      <c r="H3120">
        <v>1</v>
      </c>
      <c r="J3120">
        <v>2</v>
      </c>
      <c r="K3120" t="s">
        <v>247</v>
      </c>
      <c r="L3120">
        <v>2</v>
      </c>
      <c r="M3120">
        <v>1</v>
      </c>
      <c r="N3120">
        <v>146</v>
      </c>
      <c r="O3120">
        <v>146</v>
      </c>
      <c r="P3120">
        <v>146</v>
      </c>
      <c r="Q3120">
        <v>0</v>
      </c>
      <c r="R3120">
        <v>0</v>
      </c>
      <c r="S3120" t="s">
        <v>9694</v>
      </c>
      <c r="T3120">
        <v>800</v>
      </c>
      <c r="U3120" t="s">
        <v>9695</v>
      </c>
      <c r="V3120" t="s">
        <v>9695</v>
      </c>
      <c r="W3120" t="s">
        <v>515</v>
      </c>
      <c r="X3120">
        <v>2625</v>
      </c>
      <c r="Y3120" t="s">
        <v>244</v>
      </c>
      <c r="AA3120">
        <v>187</v>
      </c>
      <c r="AB3120" t="s">
        <v>9696</v>
      </c>
      <c r="AC3120" t="s">
        <v>9694</v>
      </c>
      <c r="AD3120">
        <v>5</v>
      </c>
      <c r="AE3120">
        <v>711636.98</v>
      </c>
      <c r="AF3120">
        <v>6170826.6100000003</v>
      </c>
    </row>
    <row r="3121" spans="1:32" x14ac:dyDescent="0.25">
      <c r="A3121" s="40">
        <v>3119</v>
      </c>
      <c r="B3121" t="s">
        <v>9697</v>
      </c>
      <c r="C3121">
        <v>130</v>
      </c>
      <c r="D3121">
        <v>1970</v>
      </c>
      <c r="E3121">
        <v>0</v>
      </c>
      <c r="F3121">
        <v>10</v>
      </c>
      <c r="H3121">
        <v>6</v>
      </c>
      <c r="J3121">
        <v>1</v>
      </c>
      <c r="K3121" t="s">
        <v>240</v>
      </c>
      <c r="L3121">
        <v>2</v>
      </c>
      <c r="M3121">
        <v>1</v>
      </c>
      <c r="N3121">
        <v>107</v>
      </c>
      <c r="O3121">
        <v>107</v>
      </c>
      <c r="P3121">
        <v>107</v>
      </c>
      <c r="Q3121">
        <v>0</v>
      </c>
      <c r="R3121">
        <v>0</v>
      </c>
      <c r="S3121" t="s">
        <v>9698</v>
      </c>
      <c r="T3121">
        <v>7882</v>
      </c>
      <c r="U3121" t="s">
        <v>372</v>
      </c>
      <c r="V3121" t="s">
        <v>372</v>
      </c>
      <c r="W3121" t="s">
        <v>2571</v>
      </c>
      <c r="X3121">
        <v>2625</v>
      </c>
      <c r="Y3121" t="s">
        <v>244</v>
      </c>
      <c r="AA3121">
        <v>187</v>
      </c>
      <c r="AB3121" t="s">
        <v>9699</v>
      </c>
      <c r="AC3121" t="s">
        <v>9698</v>
      </c>
      <c r="AD3121">
        <v>5</v>
      </c>
      <c r="AE3121">
        <v>711988.44</v>
      </c>
      <c r="AF3121">
        <v>6172063.3799999999</v>
      </c>
    </row>
    <row r="3122" spans="1:32" x14ac:dyDescent="0.25">
      <c r="A3122" s="40">
        <v>3120</v>
      </c>
      <c r="B3122" t="s">
        <v>9700</v>
      </c>
      <c r="C3122">
        <v>120</v>
      </c>
      <c r="D3122">
        <v>1962</v>
      </c>
      <c r="E3122">
        <v>1985</v>
      </c>
      <c r="F3122">
        <v>5</v>
      </c>
      <c r="H3122">
        <v>1</v>
      </c>
      <c r="J3122">
        <v>7</v>
      </c>
      <c r="K3122" t="s">
        <v>253</v>
      </c>
      <c r="M3122">
        <v>1</v>
      </c>
      <c r="N3122">
        <v>91</v>
      </c>
      <c r="O3122">
        <v>91</v>
      </c>
      <c r="P3122">
        <v>91</v>
      </c>
      <c r="Q3122">
        <v>0</v>
      </c>
      <c r="R3122">
        <v>0</v>
      </c>
      <c r="S3122" t="s">
        <v>9701</v>
      </c>
      <c r="T3122">
        <v>7669</v>
      </c>
      <c r="U3122" t="s">
        <v>9702</v>
      </c>
      <c r="V3122" t="s">
        <v>9702</v>
      </c>
      <c r="W3122" t="s">
        <v>811</v>
      </c>
      <c r="X3122">
        <v>2665</v>
      </c>
      <c r="Y3122" t="s">
        <v>257</v>
      </c>
      <c r="AA3122">
        <v>187</v>
      </c>
      <c r="AB3122" t="s">
        <v>9703</v>
      </c>
      <c r="AC3122" t="s">
        <v>9701</v>
      </c>
      <c r="AD3122">
        <v>5</v>
      </c>
      <c r="AE3122">
        <v>713279.58</v>
      </c>
      <c r="AF3122">
        <v>6168978.5999999996</v>
      </c>
    </row>
    <row r="3123" spans="1:32" x14ac:dyDescent="0.25">
      <c r="A3123" s="40">
        <v>3121</v>
      </c>
      <c r="B3123" t="s">
        <v>9704</v>
      </c>
      <c r="C3123">
        <v>130</v>
      </c>
      <c r="D3123">
        <v>1970</v>
      </c>
      <c r="E3123">
        <v>1983</v>
      </c>
      <c r="F3123">
        <v>3</v>
      </c>
      <c r="H3123">
        <v>6</v>
      </c>
      <c r="J3123">
        <v>1</v>
      </c>
      <c r="K3123" t="s">
        <v>240</v>
      </c>
      <c r="M3123">
        <v>1</v>
      </c>
      <c r="N3123">
        <v>125</v>
      </c>
      <c r="O3123">
        <v>125</v>
      </c>
      <c r="P3123">
        <v>107</v>
      </c>
      <c r="Q3123">
        <v>0</v>
      </c>
      <c r="R3123">
        <v>0</v>
      </c>
      <c r="S3123" t="s">
        <v>9705</v>
      </c>
      <c r="T3123">
        <v>7882</v>
      </c>
      <c r="U3123" t="s">
        <v>372</v>
      </c>
      <c r="V3123" t="s">
        <v>372</v>
      </c>
      <c r="W3123" t="s">
        <v>2066</v>
      </c>
      <c r="X3123">
        <v>2625</v>
      </c>
      <c r="Y3123" t="s">
        <v>244</v>
      </c>
      <c r="AA3123">
        <v>187</v>
      </c>
      <c r="AB3123" t="s">
        <v>9706</v>
      </c>
      <c r="AC3123" t="s">
        <v>9705</v>
      </c>
      <c r="AD3123">
        <v>5</v>
      </c>
      <c r="AE3123">
        <v>711995.66</v>
      </c>
      <c r="AF3123">
        <v>6172034.2800000003</v>
      </c>
    </row>
    <row r="3124" spans="1:32" x14ac:dyDescent="0.25">
      <c r="A3124" s="40">
        <v>3122</v>
      </c>
      <c r="B3124" t="s">
        <v>9707</v>
      </c>
      <c r="C3124">
        <v>120</v>
      </c>
      <c r="D3124">
        <v>1966</v>
      </c>
      <c r="E3124">
        <v>0</v>
      </c>
      <c r="F3124">
        <v>3</v>
      </c>
      <c r="H3124">
        <v>1</v>
      </c>
      <c r="J3124">
        <v>2</v>
      </c>
      <c r="K3124" t="s">
        <v>260</v>
      </c>
      <c r="L3124">
        <v>2</v>
      </c>
      <c r="M3124">
        <v>1</v>
      </c>
      <c r="N3124">
        <v>117</v>
      </c>
      <c r="O3124">
        <v>117</v>
      </c>
      <c r="P3124">
        <v>117</v>
      </c>
      <c r="Q3124">
        <v>0</v>
      </c>
      <c r="R3124">
        <v>0</v>
      </c>
      <c r="S3124" t="s">
        <v>9708</v>
      </c>
      <c r="T3124">
        <v>1810</v>
      </c>
      <c r="U3124" t="s">
        <v>9603</v>
      </c>
      <c r="V3124" t="s">
        <v>9603</v>
      </c>
      <c r="W3124" t="s">
        <v>721</v>
      </c>
      <c r="X3124">
        <v>2665</v>
      </c>
      <c r="Y3124" t="s">
        <v>257</v>
      </c>
      <c r="AA3124">
        <v>187</v>
      </c>
      <c r="AB3124" t="s">
        <v>9709</v>
      </c>
      <c r="AC3124" t="s">
        <v>9708</v>
      </c>
      <c r="AD3124">
        <v>5</v>
      </c>
      <c r="AE3124">
        <v>712598.84</v>
      </c>
      <c r="AF3124">
        <v>6169103.0099999998</v>
      </c>
    </row>
    <row r="3125" spans="1:32" x14ac:dyDescent="0.25">
      <c r="A3125" s="40">
        <v>3123</v>
      </c>
      <c r="B3125" t="s">
        <v>9710</v>
      </c>
      <c r="C3125">
        <v>130</v>
      </c>
      <c r="D3125">
        <v>1978</v>
      </c>
      <c r="E3125">
        <v>0</v>
      </c>
      <c r="F3125">
        <v>4</v>
      </c>
      <c r="H3125">
        <v>1</v>
      </c>
      <c r="J3125">
        <v>1</v>
      </c>
      <c r="K3125" t="s">
        <v>240</v>
      </c>
      <c r="M3125">
        <v>1</v>
      </c>
      <c r="N3125">
        <v>61</v>
      </c>
      <c r="O3125">
        <v>61</v>
      </c>
      <c r="P3125">
        <v>109</v>
      </c>
      <c r="Q3125">
        <v>0</v>
      </c>
      <c r="R3125">
        <v>0</v>
      </c>
      <c r="S3125" t="s">
        <v>9711</v>
      </c>
      <c r="T3125">
        <v>9800</v>
      </c>
      <c r="U3125" t="s">
        <v>8171</v>
      </c>
      <c r="V3125" t="s">
        <v>8171</v>
      </c>
      <c r="W3125" t="s">
        <v>272</v>
      </c>
      <c r="X3125">
        <v>2665</v>
      </c>
      <c r="Y3125" t="s">
        <v>257</v>
      </c>
      <c r="AA3125">
        <v>187</v>
      </c>
      <c r="AB3125" t="s">
        <v>9712</v>
      </c>
      <c r="AC3125" t="s">
        <v>9711</v>
      </c>
      <c r="AD3125">
        <v>5</v>
      </c>
      <c r="AE3125">
        <v>713595.12</v>
      </c>
      <c r="AF3125">
        <v>6169801.7300000004</v>
      </c>
    </row>
    <row r="3126" spans="1:32" x14ac:dyDescent="0.25">
      <c r="A3126" s="40">
        <v>3124</v>
      </c>
      <c r="B3126" t="s">
        <v>9713</v>
      </c>
      <c r="C3126">
        <v>130</v>
      </c>
      <c r="D3126">
        <v>2000</v>
      </c>
      <c r="E3126">
        <v>0</v>
      </c>
      <c r="F3126">
        <v>4</v>
      </c>
      <c r="H3126">
        <v>1</v>
      </c>
      <c r="J3126">
        <v>1</v>
      </c>
      <c r="K3126" t="s">
        <v>240</v>
      </c>
      <c r="M3126">
        <v>1</v>
      </c>
      <c r="N3126">
        <v>118</v>
      </c>
      <c r="O3126">
        <v>118</v>
      </c>
      <c r="P3126">
        <v>118</v>
      </c>
      <c r="Q3126">
        <v>0</v>
      </c>
      <c r="R3126">
        <v>0</v>
      </c>
      <c r="S3126" t="s">
        <v>9714</v>
      </c>
      <c r="T3126">
        <v>5600</v>
      </c>
      <c r="U3126" t="s">
        <v>6764</v>
      </c>
      <c r="V3126" t="s">
        <v>6764</v>
      </c>
      <c r="W3126" t="s">
        <v>783</v>
      </c>
      <c r="X3126">
        <v>2625</v>
      </c>
      <c r="Y3126" t="s">
        <v>244</v>
      </c>
      <c r="AA3126">
        <v>187</v>
      </c>
      <c r="AB3126" t="s">
        <v>9715</v>
      </c>
      <c r="AC3126" t="s">
        <v>9714</v>
      </c>
      <c r="AD3126">
        <v>5</v>
      </c>
      <c r="AE3126">
        <v>711964.79</v>
      </c>
      <c r="AF3126">
        <v>6172425.2400000002</v>
      </c>
    </row>
    <row r="3127" spans="1:32" x14ac:dyDescent="0.25">
      <c r="A3127" s="40">
        <v>3125</v>
      </c>
      <c r="B3127" t="s">
        <v>9716</v>
      </c>
      <c r="C3127">
        <v>120</v>
      </c>
      <c r="D3127">
        <v>1970</v>
      </c>
      <c r="E3127">
        <v>0</v>
      </c>
      <c r="F3127">
        <v>3</v>
      </c>
      <c r="H3127">
        <v>1</v>
      </c>
      <c r="J3127">
        <v>2</v>
      </c>
      <c r="K3127" t="s">
        <v>260</v>
      </c>
      <c r="M3127">
        <v>1</v>
      </c>
      <c r="N3127">
        <v>114</v>
      </c>
      <c r="O3127">
        <v>114</v>
      </c>
      <c r="P3127">
        <v>114</v>
      </c>
      <c r="Q3127">
        <v>0</v>
      </c>
      <c r="R3127">
        <v>0</v>
      </c>
      <c r="S3127" t="s">
        <v>9717</v>
      </c>
      <c r="T3127">
        <v>6178</v>
      </c>
      <c r="U3127" t="s">
        <v>2647</v>
      </c>
      <c r="V3127" t="s">
        <v>2647</v>
      </c>
      <c r="W3127" t="s">
        <v>648</v>
      </c>
      <c r="X3127">
        <v>2625</v>
      </c>
      <c r="Y3127" t="s">
        <v>244</v>
      </c>
      <c r="AA3127">
        <v>187</v>
      </c>
      <c r="AB3127" t="s">
        <v>9718</v>
      </c>
      <c r="AC3127" t="s">
        <v>9717</v>
      </c>
      <c r="AD3127">
        <v>5</v>
      </c>
      <c r="AE3127">
        <v>711684.77</v>
      </c>
      <c r="AF3127">
        <v>6171978.4800000004</v>
      </c>
    </row>
    <row r="3128" spans="1:32" x14ac:dyDescent="0.25">
      <c r="A3128" s="40">
        <v>3126</v>
      </c>
      <c r="B3128" t="s">
        <v>9719</v>
      </c>
      <c r="C3128">
        <v>130</v>
      </c>
      <c r="D3128">
        <v>1966</v>
      </c>
      <c r="E3128">
        <v>0</v>
      </c>
      <c r="F3128">
        <v>4</v>
      </c>
      <c r="H3128">
        <v>3</v>
      </c>
      <c r="J3128">
        <v>1</v>
      </c>
      <c r="K3128" t="s">
        <v>240</v>
      </c>
      <c r="M3128">
        <v>1</v>
      </c>
      <c r="N3128">
        <v>61</v>
      </c>
      <c r="O3128">
        <v>61</v>
      </c>
      <c r="P3128">
        <v>110</v>
      </c>
      <c r="Q3128">
        <v>0</v>
      </c>
      <c r="R3128">
        <v>0</v>
      </c>
      <c r="S3128" t="s">
        <v>9720</v>
      </c>
      <c r="T3128">
        <v>3195</v>
      </c>
      <c r="U3128" t="s">
        <v>7757</v>
      </c>
      <c r="V3128" t="s">
        <v>7757</v>
      </c>
      <c r="W3128" t="s">
        <v>1728</v>
      </c>
      <c r="X3128">
        <v>2665</v>
      </c>
      <c r="Y3128" t="s">
        <v>257</v>
      </c>
      <c r="AA3128">
        <v>187</v>
      </c>
      <c r="AB3128" t="s">
        <v>9721</v>
      </c>
      <c r="AC3128" t="s">
        <v>9720</v>
      </c>
      <c r="AD3128">
        <v>5</v>
      </c>
      <c r="AE3128">
        <v>713729.61</v>
      </c>
      <c r="AF3128">
        <v>6169219.6500000004</v>
      </c>
    </row>
    <row r="3129" spans="1:32" x14ac:dyDescent="0.25">
      <c r="A3129" s="40">
        <v>3127</v>
      </c>
      <c r="B3129" t="s">
        <v>9722</v>
      </c>
      <c r="C3129">
        <v>130</v>
      </c>
      <c r="D3129">
        <v>1977</v>
      </c>
      <c r="E3129">
        <v>0</v>
      </c>
      <c r="F3129">
        <v>4</v>
      </c>
      <c r="H3129">
        <v>1</v>
      </c>
      <c r="J3129">
        <v>1</v>
      </c>
      <c r="K3129" t="s">
        <v>240</v>
      </c>
      <c r="M3129">
        <v>1</v>
      </c>
      <c r="N3129">
        <v>58</v>
      </c>
      <c r="O3129">
        <v>58</v>
      </c>
      <c r="P3129">
        <v>102</v>
      </c>
      <c r="Q3129">
        <v>0</v>
      </c>
      <c r="R3129">
        <v>0</v>
      </c>
      <c r="S3129" t="s">
        <v>9723</v>
      </c>
      <c r="T3129">
        <v>6875</v>
      </c>
      <c r="U3129" t="s">
        <v>9172</v>
      </c>
      <c r="V3129" t="s">
        <v>9172</v>
      </c>
      <c r="W3129" t="s">
        <v>421</v>
      </c>
      <c r="X3129">
        <v>2665</v>
      </c>
      <c r="Y3129" t="s">
        <v>257</v>
      </c>
      <c r="AA3129">
        <v>187</v>
      </c>
      <c r="AB3129" t="s">
        <v>9724</v>
      </c>
      <c r="AC3129" t="s">
        <v>9723</v>
      </c>
      <c r="AD3129">
        <v>5</v>
      </c>
      <c r="AE3129">
        <v>713457.46</v>
      </c>
      <c r="AF3129">
        <v>6169510.4900000002</v>
      </c>
    </row>
    <row r="3130" spans="1:32" x14ac:dyDescent="0.25">
      <c r="A3130" s="40">
        <v>3128</v>
      </c>
      <c r="B3130" t="s">
        <v>9725</v>
      </c>
      <c r="C3130">
        <v>130</v>
      </c>
      <c r="D3130">
        <v>1965</v>
      </c>
      <c r="E3130">
        <v>0</v>
      </c>
      <c r="F3130">
        <v>3</v>
      </c>
      <c r="H3130">
        <v>1</v>
      </c>
      <c r="J3130">
        <v>7</v>
      </c>
      <c r="K3130" t="s">
        <v>253</v>
      </c>
      <c r="M3130">
        <v>1</v>
      </c>
      <c r="N3130">
        <v>52</v>
      </c>
      <c r="O3130">
        <v>52</v>
      </c>
      <c r="P3130">
        <v>91</v>
      </c>
      <c r="Q3130">
        <v>0</v>
      </c>
      <c r="R3130">
        <v>0</v>
      </c>
      <c r="S3130" t="s">
        <v>9726</v>
      </c>
      <c r="T3130">
        <v>4047</v>
      </c>
      <c r="U3130" t="s">
        <v>7712</v>
      </c>
      <c r="V3130" t="s">
        <v>7712</v>
      </c>
      <c r="W3130" t="s">
        <v>1270</v>
      </c>
      <c r="X3130">
        <v>2665</v>
      </c>
      <c r="Y3130" t="s">
        <v>257</v>
      </c>
      <c r="AA3130">
        <v>187</v>
      </c>
      <c r="AB3130" t="s">
        <v>9727</v>
      </c>
      <c r="AC3130" t="s">
        <v>9726</v>
      </c>
      <c r="AD3130">
        <v>5</v>
      </c>
      <c r="AE3130">
        <v>713778.24</v>
      </c>
      <c r="AF3130">
        <v>6169233.9699999997</v>
      </c>
    </row>
    <row r="3131" spans="1:32" x14ac:dyDescent="0.25">
      <c r="A3131" s="40">
        <v>3129</v>
      </c>
      <c r="B3131" t="s">
        <v>9728</v>
      </c>
      <c r="C3131">
        <v>120</v>
      </c>
      <c r="D3131">
        <v>2001</v>
      </c>
      <c r="E3131">
        <v>0</v>
      </c>
      <c r="F3131">
        <v>4</v>
      </c>
      <c r="H3131">
        <v>1</v>
      </c>
      <c r="J3131">
        <v>1</v>
      </c>
      <c r="K3131" t="s">
        <v>240</v>
      </c>
      <c r="L3131">
        <v>90</v>
      </c>
      <c r="M3131">
        <v>1</v>
      </c>
      <c r="N3131">
        <v>144</v>
      </c>
      <c r="O3131">
        <v>144</v>
      </c>
      <c r="P3131">
        <v>144</v>
      </c>
      <c r="Q3131">
        <v>0</v>
      </c>
      <c r="R3131">
        <v>0</v>
      </c>
      <c r="S3131" t="s">
        <v>9729</v>
      </c>
      <c r="T3131">
        <v>5600</v>
      </c>
      <c r="U3131" t="s">
        <v>6764</v>
      </c>
      <c r="V3131" t="s">
        <v>6764</v>
      </c>
      <c r="W3131" t="s">
        <v>290</v>
      </c>
      <c r="X3131">
        <v>2625</v>
      </c>
      <c r="Y3131" t="s">
        <v>244</v>
      </c>
      <c r="AA3131">
        <v>187</v>
      </c>
      <c r="AB3131" t="s">
        <v>9730</v>
      </c>
      <c r="AC3131" t="s">
        <v>9729</v>
      </c>
      <c r="AD3131">
        <v>5</v>
      </c>
      <c r="AE3131">
        <v>712136.55</v>
      </c>
      <c r="AF3131">
        <v>6171947.2800000003</v>
      </c>
    </row>
    <row r="3132" spans="1:32" x14ac:dyDescent="0.25">
      <c r="A3132" s="40">
        <v>3130</v>
      </c>
      <c r="B3132" t="s">
        <v>9731</v>
      </c>
      <c r="C3132">
        <v>120</v>
      </c>
      <c r="D3132">
        <v>1968</v>
      </c>
      <c r="E3132">
        <v>0</v>
      </c>
      <c r="F3132">
        <v>5</v>
      </c>
      <c r="H3132">
        <v>1</v>
      </c>
      <c r="J3132">
        <v>2</v>
      </c>
      <c r="K3132" t="s">
        <v>260</v>
      </c>
      <c r="L3132">
        <v>2</v>
      </c>
      <c r="M3132">
        <v>1</v>
      </c>
      <c r="N3132">
        <v>172</v>
      </c>
      <c r="O3132">
        <v>172</v>
      </c>
      <c r="P3132">
        <v>143</v>
      </c>
      <c r="Q3132">
        <v>0</v>
      </c>
      <c r="R3132">
        <v>0</v>
      </c>
      <c r="S3132" t="s">
        <v>9732</v>
      </c>
      <c r="T3132">
        <v>6178</v>
      </c>
      <c r="U3132" t="s">
        <v>2647</v>
      </c>
      <c r="V3132" t="s">
        <v>2647</v>
      </c>
      <c r="W3132" t="s">
        <v>608</v>
      </c>
      <c r="X3132">
        <v>2625</v>
      </c>
      <c r="Y3132" t="s">
        <v>244</v>
      </c>
      <c r="AA3132">
        <v>187</v>
      </c>
      <c r="AB3132" t="s">
        <v>9733</v>
      </c>
      <c r="AC3132" t="s">
        <v>9732</v>
      </c>
      <c r="AD3132">
        <v>5</v>
      </c>
      <c r="AE3132">
        <v>711512.7</v>
      </c>
      <c r="AF3132">
        <v>6172218.5599999996</v>
      </c>
    </row>
    <row r="3133" spans="1:32" x14ac:dyDescent="0.25">
      <c r="A3133" s="40">
        <v>3131</v>
      </c>
      <c r="B3133" t="s">
        <v>9734</v>
      </c>
      <c r="C3133">
        <v>130</v>
      </c>
      <c r="D3133">
        <v>1978</v>
      </c>
      <c r="E3133">
        <v>0</v>
      </c>
      <c r="F3133">
        <v>4</v>
      </c>
      <c r="H3133">
        <v>1</v>
      </c>
      <c r="J3133">
        <v>1</v>
      </c>
      <c r="K3133" t="s">
        <v>240</v>
      </c>
      <c r="M3133">
        <v>1</v>
      </c>
      <c r="N3133">
        <v>61</v>
      </c>
      <c r="O3133">
        <v>61</v>
      </c>
      <c r="P3133">
        <v>109</v>
      </c>
      <c r="Q3133">
        <v>0</v>
      </c>
      <c r="R3133">
        <v>0</v>
      </c>
      <c r="S3133" t="s">
        <v>9735</v>
      </c>
      <c r="T3133">
        <v>9800</v>
      </c>
      <c r="U3133" t="s">
        <v>8171</v>
      </c>
      <c r="V3133" t="s">
        <v>8171</v>
      </c>
      <c r="W3133" t="s">
        <v>260</v>
      </c>
      <c r="X3133">
        <v>2665</v>
      </c>
      <c r="Y3133" t="s">
        <v>257</v>
      </c>
      <c r="AA3133">
        <v>187</v>
      </c>
      <c r="AB3133" t="s">
        <v>9736</v>
      </c>
      <c r="AC3133" t="s">
        <v>9735</v>
      </c>
      <c r="AD3133">
        <v>5</v>
      </c>
      <c r="AE3133">
        <v>713654.62</v>
      </c>
      <c r="AF3133">
        <v>6169797.0300000003</v>
      </c>
    </row>
    <row r="3134" spans="1:32" x14ac:dyDescent="0.25">
      <c r="A3134" s="40">
        <v>3132</v>
      </c>
      <c r="B3134" t="s">
        <v>9737</v>
      </c>
      <c r="C3134">
        <v>210</v>
      </c>
      <c r="D3134">
        <v>1928</v>
      </c>
      <c r="E3134">
        <v>0</v>
      </c>
      <c r="F3134">
        <v>5</v>
      </c>
      <c r="H3134">
        <v>1</v>
      </c>
      <c r="J3134">
        <v>9</v>
      </c>
      <c r="K3134" t="s">
        <v>240</v>
      </c>
      <c r="M3134">
        <v>1</v>
      </c>
      <c r="N3134">
        <v>144</v>
      </c>
      <c r="O3134">
        <v>144</v>
      </c>
      <c r="P3134">
        <v>0</v>
      </c>
      <c r="Q3134">
        <v>144</v>
      </c>
      <c r="R3134">
        <v>0</v>
      </c>
      <c r="S3134" t="s">
        <v>9738</v>
      </c>
      <c r="T3134">
        <v>745</v>
      </c>
      <c r="U3134" t="s">
        <v>8589</v>
      </c>
      <c r="V3134" t="s">
        <v>8589</v>
      </c>
      <c r="W3134" t="s">
        <v>2059</v>
      </c>
      <c r="X3134">
        <v>2625</v>
      </c>
      <c r="Y3134" t="s">
        <v>244</v>
      </c>
      <c r="AA3134">
        <v>187</v>
      </c>
      <c r="AB3134" t="s">
        <v>9739</v>
      </c>
      <c r="AC3134" t="s">
        <v>9738</v>
      </c>
      <c r="AD3134">
        <v>5</v>
      </c>
      <c r="AE3134">
        <v>712636.43</v>
      </c>
      <c r="AF3134">
        <v>6171243.0499999998</v>
      </c>
    </row>
    <row r="3135" spans="1:32" x14ac:dyDescent="0.25">
      <c r="A3135" s="40">
        <v>3133</v>
      </c>
      <c r="B3135" t="s">
        <v>9740</v>
      </c>
      <c r="C3135">
        <v>210</v>
      </c>
      <c r="D3135">
        <v>1964</v>
      </c>
      <c r="E3135">
        <v>0</v>
      </c>
      <c r="F3135">
        <v>90</v>
      </c>
      <c r="H3135">
        <v>90</v>
      </c>
      <c r="J3135">
        <v>9</v>
      </c>
      <c r="K3135" t="s">
        <v>240</v>
      </c>
      <c r="M3135">
        <v>1</v>
      </c>
      <c r="N3135">
        <v>36</v>
      </c>
      <c r="O3135">
        <v>36</v>
      </c>
      <c r="P3135">
        <v>0</v>
      </c>
      <c r="Q3135">
        <v>36</v>
      </c>
      <c r="R3135">
        <v>0</v>
      </c>
      <c r="S3135" t="s">
        <v>9738</v>
      </c>
      <c r="T3135">
        <v>745</v>
      </c>
      <c r="U3135" t="s">
        <v>8589</v>
      </c>
      <c r="V3135" t="s">
        <v>8589</v>
      </c>
      <c r="W3135" t="s">
        <v>2059</v>
      </c>
      <c r="X3135">
        <v>2625</v>
      </c>
      <c r="Y3135" t="s">
        <v>244</v>
      </c>
      <c r="AA3135">
        <v>187</v>
      </c>
      <c r="AB3135" t="s">
        <v>9739</v>
      </c>
      <c r="AC3135" t="s">
        <v>9738</v>
      </c>
      <c r="AD3135">
        <v>5</v>
      </c>
      <c r="AE3135">
        <v>712636.43</v>
      </c>
      <c r="AF3135">
        <v>6171243.0499999998</v>
      </c>
    </row>
    <row r="3136" spans="1:32" x14ac:dyDescent="0.25">
      <c r="A3136" s="40">
        <v>3134</v>
      </c>
      <c r="B3136" t="s">
        <v>9741</v>
      </c>
      <c r="C3136">
        <v>120</v>
      </c>
      <c r="D3136">
        <v>1928</v>
      </c>
      <c r="E3136">
        <v>0</v>
      </c>
      <c r="F3136">
        <v>5</v>
      </c>
      <c r="H3136">
        <v>1</v>
      </c>
      <c r="J3136">
        <v>2</v>
      </c>
      <c r="K3136" t="s">
        <v>247</v>
      </c>
      <c r="L3136">
        <v>2</v>
      </c>
      <c r="M3136">
        <v>1</v>
      </c>
      <c r="N3136">
        <v>94</v>
      </c>
      <c r="O3136">
        <v>94</v>
      </c>
      <c r="P3136">
        <v>126</v>
      </c>
      <c r="Q3136">
        <v>0</v>
      </c>
      <c r="R3136">
        <v>0</v>
      </c>
      <c r="S3136" t="s">
        <v>9738</v>
      </c>
      <c r="T3136">
        <v>745</v>
      </c>
      <c r="U3136" t="s">
        <v>8589</v>
      </c>
      <c r="V3136" t="s">
        <v>8589</v>
      </c>
      <c r="W3136" t="s">
        <v>2059</v>
      </c>
      <c r="X3136">
        <v>2625</v>
      </c>
      <c r="Y3136" t="s">
        <v>244</v>
      </c>
      <c r="AA3136">
        <v>187</v>
      </c>
      <c r="AB3136" t="s">
        <v>9739</v>
      </c>
      <c r="AC3136" t="s">
        <v>9738</v>
      </c>
      <c r="AD3136">
        <v>5</v>
      </c>
      <c r="AE3136">
        <v>712636.43</v>
      </c>
      <c r="AF3136">
        <v>6171243.0499999998</v>
      </c>
    </row>
    <row r="3137" spans="1:32" x14ac:dyDescent="0.25">
      <c r="A3137" s="40">
        <v>3135</v>
      </c>
      <c r="B3137" t="s">
        <v>9742</v>
      </c>
      <c r="C3137">
        <v>130</v>
      </c>
      <c r="D3137">
        <v>1975</v>
      </c>
      <c r="E3137">
        <v>0</v>
      </c>
      <c r="F3137">
        <v>1</v>
      </c>
      <c r="H3137">
        <v>1</v>
      </c>
      <c r="J3137">
        <v>1</v>
      </c>
      <c r="K3137" t="s">
        <v>240</v>
      </c>
      <c r="M3137">
        <v>1</v>
      </c>
      <c r="N3137">
        <v>134</v>
      </c>
      <c r="O3137">
        <v>134</v>
      </c>
      <c r="P3137">
        <v>134</v>
      </c>
      <c r="Q3137">
        <v>0</v>
      </c>
      <c r="R3137">
        <v>0</v>
      </c>
      <c r="S3137" t="s">
        <v>9743</v>
      </c>
      <c r="T3137">
        <v>5219</v>
      </c>
      <c r="U3137" t="s">
        <v>8347</v>
      </c>
      <c r="V3137" t="s">
        <v>8347</v>
      </c>
      <c r="W3137" t="s">
        <v>763</v>
      </c>
      <c r="X3137">
        <v>2625</v>
      </c>
      <c r="Y3137" t="s">
        <v>244</v>
      </c>
      <c r="AA3137">
        <v>187</v>
      </c>
      <c r="AB3137" t="s">
        <v>9744</v>
      </c>
      <c r="AC3137" t="s">
        <v>9743</v>
      </c>
      <c r="AD3137">
        <v>5</v>
      </c>
      <c r="AE3137">
        <v>711368.78</v>
      </c>
      <c r="AF3137">
        <v>6172478.46</v>
      </c>
    </row>
    <row r="3138" spans="1:32" x14ac:dyDescent="0.25">
      <c r="A3138" s="40">
        <v>3136</v>
      </c>
      <c r="B3138" t="s">
        <v>9745</v>
      </c>
      <c r="C3138">
        <v>120</v>
      </c>
      <c r="D3138">
        <v>1961</v>
      </c>
      <c r="E3138">
        <v>0</v>
      </c>
      <c r="F3138">
        <v>3</v>
      </c>
      <c r="H3138">
        <v>1</v>
      </c>
      <c r="J3138">
        <v>2</v>
      </c>
      <c r="K3138" t="s">
        <v>260</v>
      </c>
      <c r="L3138">
        <v>2</v>
      </c>
      <c r="M3138">
        <v>1</v>
      </c>
      <c r="N3138">
        <v>161</v>
      </c>
      <c r="O3138">
        <v>161</v>
      </c>
      <c r="P3138">
        <v>161</v>
      </c>
      <c r="Q3138">
        <v>0</v>
      </c>
      <c r="R3138">
        <v>0</v>
      </c>
      <c r="S3138" t="s">
        <v>9746</v>
      </c>
      <c r="T3138">
        <v>7669</v>
      </c>
      <c r="U3138" t="s">
        <v>9702</v>
      </c>
      <c r="V3138" t="s">
        <v>9702</v>
      </c>
      <c r="W3138" t="s">
        <v>441</v>
      </c>
      <c r="X3138">
        <v>2665</v>
      </c>
      <c r="Y3138" t="s">
        <v>257</v>
      </c>
      <c r="AA3138">
        <v>187</v>
      </c>
      <c r="AB3138" t="s">
        <v>9747</v>
      </c>
      <c r="AC3138" t="s">
        <v>9746</v>
      </c>
      <c r="AD3138">
        <v>5</v>
      </c>
      <c r="AE3138">
        <v>713304.41</v>
      </c>
      <c r="AF3138">
        <v>6168930.7699999996</v>
      </c>
    </row>
    <row r="3139" spans="1:32" x14ac:dyDescent="0.25">
      <c r="A3139" s="40">
        <v>3137</v>
      </c>
      <c r="B3139" t="s">
        <v>9748</v>
      </c>
      <c r="C3139">
        <v>130</v>
      </c>
      <c r="D3139">
        <v>1971</v>
      </c>
      <c r="E3139">
        <v>0</v>
      </c>
      <c r="F3139">
        <v>3</v>
      </c>
      <c r="H3139">
        <v>5</v>
      </c>
      <c r="J3139">
        <v>1</v>
      </c>
      <c r="K3139" t="s">
        <v>240</v>
      </c>
      <c r="L3139">
        <v>2</v>
      </c>
      <c r="M3139">
        <v>1</v>
      </c>
      <c r="N3139">
        <v>126</v>
      </c>
      <c r="O3139">
        <v>126</v>
      </c>
      <c r="P3139">
        <v>145</v>
      </c>
      <c r="Q3139">
        <v>0</v>
      </c>
      <c r="R3139">
        <v>0</v>
      </c>
      <c r="S3139" t="s">
        <v>9749</v>
      </c>
      <c r="T3139">
        <v>7882</v>
      </c>
      <c r="U3139" t="s">
        <v>372</v>
      </c>
      <c r="V3139" t="s">
        <v>372</v>
      </c>
      <c r="W3139" t="s">
        <v>2301</v>
      </c>
      <c r="X3139">
        <v>2625</v>
      </c>
      <c r="Y3139" t="s">
        <v>244</v>
      </c>
      <c r="AA3139">
        <v>187</v>
      </c>
      <c r="AB3139" t="s">
        <v>9750</v>
      </c>
      <c r="AC3139" t="s">
        <v>9749</v>
      </c>
      <c r="AD3139">
        <v>5</v>
      </c>
      <c r="AE3139">
        <v>711833.87</v>
      </c>
      <c r="AF3139">
        <v>6172175.2999999998</v>
      </c>
    </row>
    <row r="3140" spans="1:32" x14ac:dyDescent="0.25">
      <c r="A3140" s="40">
        <v>3138</v>
      </c>
      <c r="B3140" t="s">
        <v>9751</v>
      </c>
      <c r="C3140">
        <v>140</v>
      </c>
      <c r="D3140">
        <v>1964</v>
      </c>
      <c r="E3140">
        <v>0</v>
      </c>
      <c r="F3140">
        <v>1</v>
      </c>
      <c r="H3140">
        <v>1</v>
      </c>
      <c r="J3140">
        <v>1</v>
      </c>
      <c r="K3140" t="s">
        <v>240</v>
      </c>
      <c r="M3140">
        <v>3</v>
      </c>
      <c r="N3140">
        <v>675</v>
      </c>
      <c r="O3140">
        <v>2025</v>
      </c>
      <c r="P3140">
        <v>2025</v>
      </c>
      <c r="Q3140">
        <v>0</v>
      </c>
      <c r="R3140">
        <v>0</v>
      </c>
      <c r="S3140" t="s">
        <v>9752</v>
      </c>
      <c r="T3140">
        <v>106</v>
      </c>
      <c r="U3140" t="s">
        <v>242</v>
      </c>
      <c r="V3140" t="s">
        <v>242</v>
      </c>
      <c r="W3140" t="s">
        <v>1604</v>
      </c>
      <c r="X3140">
        <v>2625</v>
      </c>
      <c r="Y3140" t="s">
        <v>244</v>
      </c>
      <c r="AA3140">
        <v>187</v>
      </c>
      <c r="AB3140" t="s">
        <v>9753</v>
      </c>
      <c r="AC3140" t="s">
        <v>9752</v>
      </c>
      <c r="AD3140">
        <v>5</v>
      </c>
      <c r="AE3140">
        <v>711017.03</v>
      </c>
      <c r="AF3140">
        <v>6172768.1799999997</v>
      </c>
    </row>
    <row r="3141" spans="1:32" x14ac:dyDescent="0.25">
      <c r="A3141" s="40">
        <v>3139</v>
      </c>
      <c r="B3141" t="s">
        <v>9754</v>
      </c>
      <c r="C3141">
        <v>130</v>
      </c>
      <c r="D3141">
        <v>1964</v>
      </c>
      <c r="E3141">
        <v>0</v>
      </c>
      <c r="F3141">
        <v>2</v>
      </c>
      <c r="H3141">
        <v>1</v>
      </c>
      <c r="J3141">
        <v>2</v>
      </c>
      <c r="K3141" t="s">
        <v>247</v>
      </c>
      <c r="L3141">
        <v>2</v>
      </c>
      <c r="M3141">
        <v>1</v>
      </c>
      <c r="N3141">
        <v>101</v>
      </c>
      <c r="O3141">
        <v>101</v>
      </c>
      <c r="P3141">
        <v>101</v>
      </c>
      <c r="Q3141">
        <v>0</v>
      </c>
      <c r="R3141">
        <v>0</v>
      </c>
      <c r="S3141" t="s">
        <v>9755</v>
      </c>
      <c r="T3141">
        <v>4047</v>
      </c>
      <c r="U3141" t="s">
        <v>7712</v>
      </c>
      <c r="V3141" t="s">
        <v>7712</v>
      </c>
      <c r="W3141" t="s">
        <v>763</v>
      </c>
      <c r="X3141">
        <v>2665</v>
      </c>
      <c r="Y3141" t="s">
        <v>257</v>
      </c>
      <c r="AA3141">
        <v>187</v>
      </c>
      <c r="AB3141" t="s">
        <v>9756</v>
      </c>
      <c r="AC3141" t="s">
        <v>9755</v>
      </c>
      <c r="AD3141">
        <v>5</v>
      </c>
      <c r="AE3141">
        <v>713823.46</v>
      </c>
      <c r="AF3141">
        <v>6169291.46</v>
      </c>
    </row>
    <row r="3142" spans="1:32" x14ac:dyDescent="0.25">
      <c r="A3142" s="40">
        <v>3140</v>
      </c>
      <c r="B3142" t="s">
        <v>9757</v>
      </c>
      <c r="C3142">
        <v>130</v>
      </c>
      <c r="D3142">
        <v>1966</v>
      </c>
      <c r="E3142">
        <v>0</v>
      </c>
      <c r="F3142">
        <v>4</v>
      </c>
      <c r="H3142">
        <v>3</v>
      </c>
      <c r="J3142">
        <v>1</v>
      </c>
      <c r="K3142" t="s">
        <v>240</v>
      </c>
      <c r="M3142">
        <v>1</v>
      </c>
      <c r="N3142">
        <v>61</v>
      </c>
      <c r="O3142">
        <v>61</v>
      </c>
      <c r="P3142">
        <v>110</v>
      </c>
      <c r="Q3142">
        <v>0</v>
      </c>
      <c r="R3142">
        <v>0</v>
      </c>
      <c r="S3142" t="s">
        <v>9758</v>
      </c>
      <c r="T3142">
        <v>3195</v>
      </c>
      <c r="U3142" t="s">
        <v>7757</v>
      </c>
      <c r="V3142" t="s">
        <v>7757</v>
      </c>
      <c r="W3142" t="s">
        <v>2407</v>
      </c>
      <c r="X3142">
        <v>2665</v>
      </c>
      <c r="Y3142" t="s">
        <v>257</v>
      </c>
      <c r="AA3142">
        <v>187</v>
      </c>
      <c r="AB3142" t="s">
        <v>9759</v>
      </c>
      <c r="AC3142" t="s">
        <v>9758</v>
      </c>
      <c r="AD3142">
        <v>5</v>
      </c>
      <c r="AE3142">
        <v>713679.06</v>
      </c>
      <c r="AF3142">
        <v>6169306.9000000004</v>
      </c>
    </row>
    <row r="3143" spans="1:32" x14ac:dyDescent="0.25">
      <c r="A3143" s="40">
        <v>3141</v>
      </c>
      <c r="B3143" t="s">
        <v>9760</v>
      </c>
      <c r="C3143">
        <v>120</v>
      </c>
      <c r="D3143">
        <v>1964</v>
      </c>
      <c r="E3143">
        <v>0</v>
      </c>
      <c r="F3143">
        <v>3</v>
      </c>
      <c r="H3143">
        <v>1</v>
      </c>
      <c r="J3143">
        <v>2</v>
      </c>
      <c r="K3143" t="s">
        <v>260</v>
      </c>
      <c r="L3143">
        <v>2</v>
      </c>
      <c r="M3143">
        <v>1</v>
      </c>
      <c r="N3143">
        <v>132</v>
      </c>
      <c r="O3143">
        <v>132</v>
      </c>
      <c r="P3143">
        <v>132</v>
      </c>
      <c r="Q3143">
        <v>0</v>
      </c>
      <c r="R3143">
        <v>0</v>
      </c>
      <c r="S3143" t="s">
        <v>9761</v>
      </c>
      <c r="T3143">
        <v>1750</v>
      </c>
      <c r="U3143" t="s">
        <v>6098</v>
      </c>
      <c r="V3143" t="s">
        <v>6098</v>
      </c>
      <c r="W3143" t="s">
        <v>9762</v>
      </c>
      <c r="X3143">
        <v>2665</v>
      </c>
      <c r="Y3143" t="s">
        <v>257</v>
      </c>
      <c r="AA3143">
        <v>187</v>
      </c>
      <c r="AB3143" t="s">
        <v>9763</v>
      </c>
      <c r="AC3143" t="s">
        <v>9761</v>
      </c>
      <c r="AD3143">
        <v>5</v>
      </c>
      <c r="AE3143">
        <v>713128.7</v>
      </c>
      <c r="AF3143">
        <v>6168747.04</v>
      </c>
    </row>
    <row r="3144" spans="1:32" x14ac:dyDescent="0.25">
      <c r="A3144" s="40">
        <v>3142</v>
      </c>
      <c r="B3144" t="s">
        <v>9764</v>
      </c>
      <c r="C3144">
        <v>120</v>
      </c>
      <c r="D3144">
        <v>2002</v>
      </c>
      <c r="E3144">
        <v>0</v>
      </c>
      <c r="F3144">
        <v>4</v>
      </c>
      <c r="H3144">
        <v>1</v>
      </c>
      <c r="J3144">
        <v>1</v>
      </c>
      <c r="K3144" t="s">
        <v>240</v>
      </c>
      <c r="L3144">
        <v>90</v>
      </c>
      <c r="M3144">
        <v>1</v>
      </c>
      <c r="N3144">
        <v>130</v>
      </c>
      <c r="O3144">
        <v>130</v>
      </c>
      <c r="P3144">
        <v>130</v>
      </c>
      <c r="Q3144">
        <v>0</v>
      </c>
      <c r="R3144">
        <v>0</v>
      </c>
      <c r="S3144" t="s">
        <v>9765</v>
      </c>
      <c r="T3144">
        <v>5600</v>
      </c>
      <c r="U3144" t="s">
        <v>6764</v>
      </c>
      <c r="V3144" t="s">
        <v>6764</v>
      </c>
      <c r="W3144" t="s">
        <v>1604</v>
      </c>
      <c r="X3144">
        <v>2625</v>
      </c>
      <c r="Y3144" t="s">
        <v>244</v>
      </c>
      <c r="AA3144">
        <v>187</v>
      </c>
      <c r="AB3144" t="s">
        <v>9766</v>
      </c>
      <c r="AC3144" t="s">
        <v>9765</v>
      </c>
      <c r="AD3144">
        <v>5</v>
      </c>
      <c r="AE3144">
        <v>712132.49</v>
      </c>
      <c r="AF3144">
        <v>6171816.4500000002</v>
      </c>
    </row>
    <row r="3145" spans="1:32" x14ac:dyDescent="0.25">
      <c r="A3145" s="40">
        <v>3143</v>
      </c>
      <c r="B3145" t="s">
        <v>9767</v>
      </c>
      <c r="C3145">
        <v>130</v>
      </c>
      <c r="D3145">
        <v>1973</v>
      </c>
      <c r="E3145">
        <v>0</v>
      </c>
      <c r="F3145">
        <v>1</v>
      </c>
      <c r="H3145">
        <v>5</v>
      </c>
      <c r="J3145">
        <v>1</v>
      </c>
      <c r="K3145" t="s">
        <v>240</v>
      </c>
      <c r="M3145">
        <v>1</v>
      </c>
      <c r="N3145">
        <v>111</v>
      </c>
      <c r="O3145">
        <v>111</v>
      </c>
      <c r="P3145">
        <v>111</v>
      </c>
      <c r="Q3145">
        <v>0</v>
      </c>
      <c r="R3145">
        <v>0</v>
      </c>
      <c r="S3145" t="s">
        <v>9768</v>
      </c>
      <c r="T3145">
        <v>6178</v>
      </c>
      <c r="U3145" t="s">
        <v>2647</v>
      </c>
      <c r="V3145" t="s">
        <v>2647</v>
      </c>
      <c r="W3145" t="s">
        <v>2182</v>
      </c>
      <c r="X3145">
        <v>2625</v>
      </c>
      <c r="Y3145" t="s">
        <v>244</v>
      </c>
      <c r="AA3145">
        <v>187</v>
      </c>
      <c r="AB3145" t="s">
        <v>9769</v>
      </c>
      <c r="AC3145" t="s">
        <v>9768</v>
      </c>
      <c r="AD3145">
        <v>5</v>
      </c>
      <c r="AE3145">
        <v>711744.36</v>
      </c>
      <c r="AF3145">
        <v>6172036.8899999997</v>
      </c>
    </row>
    <row r="3146" spans="1:32" x14ac:dyDescent="0.25">
      <c r="A3146" s="40">
        <v>3144</v>
      </c>
      <c r="B3146" t="s">
        <v>9770</v>
      </c>
      <c r="C3146">
        <v>130</v>
      </c>
      <c r="D3146">
        <v>1975</v>
      </c>
      <c r="E3146">
        <v>0</v>
      </c>
      <c r="F3146">
        <v>1</v>
      </c>
      <c r="H3146">
        <v>5</v>
      </c>
      <c r="J3146">
        <v>7</v>
      </c>
      <c r="K3146" t="s">
        <v>253</v>
      </c>
      <c r="M3146">
        <v>1</v>
      </c>
      <c r="N3146">
        <v>75</v>
      </c>
      <c r="O3146">
        <v>75</v>
      </c>
      <c r="P3146">
        <v>125</v>
      </c>
      <c r="Q3146">
        <v>0</v>
      </c>
      <c r="R3146">
        <v>0</v>
      </c>
      <c r="S3146" t="s">
        <v>9771</v>
      </c>
      <c r="T3146">
        <v>2556</v>
      </c>
      <c r="U3146" t="s">
        <v>317</v>
      </c>
      <c r="V3146" t="s">
        <v>317</v>
      </c>
      <c r="W3146" t="s">
        <v>5300</v>
      </c>
      <c r="X3146">
        <v>2625</v>
      </c>
      <c r="Y3146" t="s">
        <v>244</v>
      </c>
      <c r="AA3146">
        <v>187</v>
      </c>
      <c r="AB3146" t="s">
        <v>9772</v>
      </c>
      <c r="AC3146" t="s">
        <v>9771</v>
      </c>
      <c r="AD3146">
        <v>5</v>
      </c>
      <c r="AE3146">
        <v>711666.56</v>
      </c>
      <c r="AF3146">
        <v>6172370.0899999999</v>
      </c>
    </row>
    <row r="3147" spans="1:32" x14ac:dyDescent="0.25">
      <c r="A3147" s="40">
        <v>3145</v>
      </c>
      <c r="B3147" t="s">
        <v>9773</v>
      </c>
      <c r="C3147">
        <v>120</v>
      </c>
      <c r="D3147">
        <v>1955</v>
      </c>
      <c r="E3147">
        <v>1984</v>
      </c>
      <c r="F3147">
        <v>3</v>
      </c>
      <c r="H3147">
        <v>1</v>
      </c>
      <c r="J3147">
        <v>2</v>
      </c>
      <c r="K3147" t="s">
        <v>247</v>
      </c>
      <c r="M3147">
        <v>1</v>
      </c>
      <c r="N3147">
        <v>97</v>
      </c>
      <c r="O3147">
        <v>97</v>
      </c>
      <c r="P3147">
        <v>97</v>
      </c>
      <c r="Q3147">
        <v>0</v>
      </c>
      <c r="R3147">
        <v>0</v>
      </c>
      <c r="S3147" t="s">
        <v>9774</v>
      </c>
      <c r="T3147">
        <v>3302</v>
      </c>
      <c r="U3147" t="s">
        <v>9775</v>
      </c>
      <c r="V3147" t="s">
        <v>9775</v>
      </c>
      <c r="W3147" t="s">
        <v>413</v>
      </c>
      <c r="X3147">
        <v>2625</v>
      </c>
      <c r="Y3147" t="s">
        <v>244</v>
      </c>
      <c r="AA3147">
        <v>187</v>
      </c>
      <c r="AB3147" t="s">
        <v>9776</v>
      </c>
      <c r="AC3147" t="s">
        <v>9774</v>
      </c>
      <c r="AD3147">
        <v>5</v>
      </c>
      <c r="AE3147">
        <v>711936.68</v>
      </c>
      <c r="AF3147">
        <v>6170561.4000000004</v>
      </c>
    </row>
    <row r="3148" spans="1:32" x14ac:dyDescent="0.25">
      <c r="A3148" s="40">
        <v>3146</v>
      </c>
      <c r="B3148" t="s">
        <v>9777</v>
      </c>
      <c r="C3148">
        <v>130</v>
      </c>
      <c r="D3148">
        <v>1975</v>
      </c>
      <c r="E3148">
        <v>0</v>
      </c>
      <c r="F3148">
        <v>1</v>
      </c>
      <c r="H3148">
        <v>1</v>
      </c>
      <c r="J3148">
        <v>1</v>
      </c>
      <c r="K3148" t="s">
        <v>240</v>
      </c>
      <c r="M3148">
        <v>1</v>
      </c>
      <c r="N3148">
        <v>134</v>
      </c>
      <c r="O3148">
        <v>134</v>
      </c>
      <c r="P3148">
        <v>134</v>
      </c>
      <c r="Q3148">
        <v>0</v>
      </c>
      <c r="R3148">
        <v>0</v>
      </c>
      <c r="S3148" t="s">
        <v>9778</v>
      </c>
      <c r="T3148">
        <v>5219</v>
      </c>
      <c r="U3148" t="s">
        <v>8347</v>
      </c>
      <c r="V3148" t="s">
        <v>8347</v>
      </c>
      <c r="W3148" t="s">
        <v>256</v>
      </c>
      <c r="X3148">
        <v>2625</v>
      </c>
      <c r="Y3148" t="s">
        <v>244</v>
      </c>
      <c r="AA3148">
        <v>187</v>
      </c>
      <c r="AB3148" t="s">
        <v>9779</v>
      </c>
      <c r="AC3148" t="s">
        <v>9778</v>
      </c>
      <c r="AD3148">
        <v>5</v>
      </c>
      <c r="AE3148">
        <v>711321.96</v>
      </c>
      <c r="AF3148">
        <v>6172443.4800000004</v>
      </c>
    </row>
    <row r="3149" spans="1:32" x14ac:dyDescent="0.25">
      <c r="A3149" s="40">
        <v>3147</v>
      </c>
      <c r="B3149" t="s">
        <v>9780</v>
      </c>
      <c r="C3149">
        <v>120</v>
      </c>
      <c r="D3149">
        <v>1800</v>
      </c>
      <c r="E3149">
        <v>1987</v>
      </c>
      <c r="F3149">
        <v>7</v>
      </c>
      <c r="H3149">
        <v>90</v>
      </c>
      <c r="J3149">
        <v>2</v>
      </c>
      <c r="K3149" t="s">
        <v>260</v>
      </c>
      <c r="M3149">
        <v>1</v>
      </c>
      <c r="N3149">
        <v>98</v>
      </c>
      <c r="O3149">
        <v>98</v>
      </c>
      <c r="P3149">
        <v>98</v>
      </c>
      <c r="Q3149">
        <v>0</v>
      </c>
      <c r="R3149">
        <v>0</v>
      </c>
      <c r="S3149" t="s">
        <v>9781</v>
      </c>
      <c r="T3149">
        <v>745</v>
      </c>
      <c r="U3149" t="s">
        <v>8589</v>
      </c>
      <c r="V3149" t="s">
        <v>8589</v>
      </c>
      <c r="W3149" t="s">
        <v>1130</v>
      </c>
      <c r="X3149">
        <v>2625</v>
      </c>
      <c r="Y3149" t="s">
        <v>244</v>
      </c>
      <c r="AA3149">
        <v>187</v>
      </c>
      <c r="AB3149" t="s">
        <v>9782</v>
      </c>
      <c r="AC3149" t="s">
        <v>9781</v>
      </c>
      <c r="AD3149">
        <v>5</v>
      </c>
      <c r="AE3149">
        <v>711732.08</v>
      </c>
      <c r="AF3149">
        <v>6170757.4199999999</v>
      </c>
    </row>
    <row r="3150" spans="1:32" x14ac:dyDescent="0.25">
      <c r="A3150" s="40">
        <v>3148</v>
      </c>
      <c r="B3150" t="s">
        <v>9783</v>
      </c>
      <c r="C3150">
        <v>130</v>
      </c>
      <c r="D3150">
        <v>1975</v>
      </c>
      <c r="E3150">
        <v>0</v>
      </c>
      <c r="F3150">
        <v>1</v>
      </c>
      <c r="H3150">
        <v>5</v>
      </c>
      <c r="J3150">
        <v>1</v>
      </c>
      <c r="K3150" t="s">
        <v>240</v>
      </c>
      <c r="L3150">
        <v>0</v>
      </c>
      <c r="M3150">
        <v>1</v>
      </c>
      <c r="N3150">
        <v>75</v>
      </c>
      <c r="O3150">
        <v>75</v>
      </c>
      <c r="P3150">
        <v>125</v>
      </c>
      <c r="Q3150">
        <v>0</v>
      </c>
      <c r="R3150">
        <v>0</v>
      </c>
      <c r="S3150" t="s">
        <v>9784</v>
      </c>
      <c r="T3150">
        <v>2556</v>
      </c>
      <c r="U3150" t="s">
        <v>317</v>
      </c>
      <c r="V3150" t="s">
        <v>317</v>
      </c>
      <c r="W3150" t="s">
        <v>4577</v>
      </c>
      <c r="X3150">
        <v>2625</v>
      </c>
      <c r="Y3150" t="s">
        <v>244</v>
      </c>
      <c r="AA3150">
        <v>187</v>
      </c>
      <c r="AB3150" t="s">
        <v>9785</v>
      </c>
      <c r="AC3150" t="s">
        <v>9784</v>
      </c>
      <c r="AD3150">
        <v>5</v>
      </c>
      <c r="AE3150">
        <v>711663.75</v>
      </c>
      <c r="AF3150">
        <v>6172381.0300000003</v>
      </c>
    </row>
    <row r="3151" spans="1:32" x14ac:dyDescent="0.25">
      <c r="A3151" s="40">
        <v>3149</v>
      </c>
      <c r="B3151" t="s">
        <v>9786</v>
      </c>
      <c r="C3151">
        <v>130</v>
      </c>
      <c r="D3151">
        <v>1975</v>
      </c>
      <c r="E3151">
        <v>0</v>
      </c>
      <c r="F3151">
        <v>1</v>
      </c>
      <c r="H3151">
        <v>5</v>
      </c>
      <c r="J3151">
        <v>5</v>
      </c>
      <c r="K3151" t="s">
        <v>253</v>
      </c>
      <c r="L3151">
        <v>2</v>
      </c>
      <c r="M3151">
        <v>1</v>
      </c>
      <c r="N3151">
        <v>75</v>
      </c>
      <c r="O3151">
        <v>75</v>
      </c>
      <c r="P3151">
        <v>125</v>
      </c>
      <c r="Q3151">
        <v>0</v>
      </c>
      <c r="R3151">
        <v>0</v>
      </c>
      <c r="S3151" t="s">
        <v>9787</v>
      </c>
      <c r="T3151">
        <v>2556</v>
      </c>
      <c r="U3151" t="s">
        <v>317</v>
      </c>
      <c r="V3151" t="s">
        <v>317</v>
      </c>
      <c r="W3151" t="s">
        <v>4587</v>
      </c>
      <c r="X3151">
        <v>2625</v>
      </c>
      <c r="Y3151" t="s">
        <v>244</v>
      </c>
      <c r="AA3151">
        <v>187</v>
      </c>
      <c r="AB3151" t="s">
        <v>9788</v>
      </c>
      <c r="AC3151" t="s">
        <v>9787</v>
      </c>
      <c r="AD3151">
        <v>5</v>
      </c>
      <c r="AE3151">
        <v>711656.97</v>
      </c>
      <c r="AF3151">
        <v>6172409.29</v>
      </c>
    </row>
    <row r="3152" spans="1:32" x14ac:dyDescent="0.25">
      <c r="A3152" s="40">
        <v>3150</v>
      </c>
      <c r="B3152" t="s">
        <v>9789</v>
      </c>
      <c r="C3152">
        <v>130</v>
      </c>
      <c r="D3152">
        <v>1975</v>
      </c>
      <c r="E3152">
        <v>0</v>
      </c>
      <c r="F3152">
        <v>1</v>
      </c>
      <c r="H3152">
        <v>1</v>
      </c>
      <c r="J3152">
        <v>1</v>
      </c>
      <c r="K3152" t="s">
        <v>240</v>
      </c>
      <c r="M3152">
        <v>1</v>
      </c>
      <c r="N3152">
        <v>134</v>
      </c>
      <c r="O3152">
        <v>134</v>
      </c>
      <c r="P3152">
        <v>134</v>
      </c>
      <c r="Q3152">
        <v>0</v>
      </c>
      <c r="R3152">
        <v>0</v>
      </c>
      <c r="S3152" t="s">
        <v>9790</v>
      </c>
      <c r="T3152">
        <v>5219</v>
      </c>
      <c r="U3152" t="s">
        <v>8347</v>
      </c>
      <c r="V3152" t="s">
        <v>8347</v>
      </c>
      <c r="W3152" t="s">
        <v>707</v>
      </c>
      <c r="X3152">
        <v>2625</v>
      </c>
      <c r="Y3152" t="s">
        <v>244</v>
      </c>
      <c r="AA3152">
        <v>187</v>
      </c>
      <c r="AB3152" t="s">
        <v>9791</v>
      </c>
      <c r="AC3152" t="s">
        <v>9790</v>
      </c>
      <c r="AD3152">
        <v>5</v>
      </c>
      <c r="AE3152">
        <v>711356.62</v>
      </c>
      <c r="AF3152">
        <v>6172506.6500000004</v>
      </c>
    </row>
    <row r="3153" spans="1:32" x14ac:dyDescent="0.25">
      <c r="A3153" s="40">
        <v>3151</v>
      </c>
      <c r="B3153" t="s">
        <v>9792</v>
      </c>
      <c r="C3153">
        <v>120</v>
      </c>
      <c r="D3153">
        <v>1978</v>
      </c>
      <c r="E3153">
        <v>0</v>
      </c>
      <c r="F3153">
        <v>2</v>
      </c>
      <c r="H3153">
        <v>1</v>
      </c>
      <c r="J3153">
        <v>2</v>
      </c>
      <c r="K3153" t="s">
        <v>260</v>
      </c>
      <c r="M3153">
        <v>1</v>
      </c>
      <c r="N3153">
        <v>150</v>
      </c>
      <c r="O3153">
        <v>150</v>
      </c>
      <c r="P3153">
        <v>125</v>
      </c>
      <c r="Q3153">
        <v>0</v>
      </c>
      <c r="R3153">
        <v>0</v>
      </c>
      <c r="S3153" t="s">
        <v>9793</v>
      </c>
      <c r="T3153">
        <v>6923</v>
      </c>
      <c r="U3153" t="s">
        <v>1253</v>
      </c>
      <c r="V3153" t="s">
        <v>1253</v>
      </c>
      <c r="W3153" t="s">
        <v>441</v>
      </c>
      <c r="X3153">
        <v>2665</v>
      </c>
      <c r="Y3153" t="s">
        <v>257</v>
      </c>
      <c r="AA3153">
        <v>187</v>
      </c>
      <c r="AB3153" t="s">
        <v>9794</v>
      </c>
      <c r="AC3153" t="s">
        <v>9793</v>
      </c>
      <c r="AD3153">
        <v>5</v>
      </c>
      <c r="AE3153">
        <v>714296</v>
      </c>
      <c r="AF3153">
        <v>6168762.0099999998</v>
      </c>
    </row>
    <row r="3154" spans="1:32" x14ac:dyDescent="0.25">
      <c r="A3154" s="40">
        <v>3152</v>
      </c>
      <c r="B3154" t="s">
        <v>9795</v>
      </c>
      <c r="C3154">
        <v>130</v>
      </c>
      <c r="D3154">
        <v>1967</v>
      </c>
      <c r="E3154">
        <v>0</v>
      </c>
      <c r="F3154">
        <v>3</v>
      </c>
      <c r="H3154">
        <v>1</v>
      </c>
      <c r="J3154">
        <v>7</v>
      </c>
      <c r="K3154" t="s">
        <v>253</v>
      </c>
      <c r="M3154">
        <v>1</v>
      </c>
      <c r="N3154">
        <v>52</v>
      </c>
      <c r="O3154">
        <v>52</v>
      </c>
      <c r="P3154">
        <v>91</v>
      </c>
      <c r="Q3154">
        <v>0</v>
      </c>
      <c r="R3154">
        <v>0</v>
      </c>
      <c r="S3154" t="s">
        <v>9796</v>
      </c>
      <c r="T3154">
        <v>4047</v>
      </c>
      <c r="U3154" t="s">
        <v>7712</v>
      </c>
      <c r="V3154" t="s">
        <v>7712</v>
      </c>
      <c r="W3154" t="s">
        <v>1665</v>
      </c>
      <c r="X3154">
        <v>2665</v>
      </c>
      <c r="Y3154" t="s">
        <v>257</v>
      </c>
      <c r="AA3154">
        <v>187</v>
      </c>
      <c r="AB3154" t="s">
        <v>9797</v>
      </c>
      <c r="AC3154" t="s">
        <v>9796</v>
      </c>
      <c r="AD3154">
        <v>5</v>
      </c>
      <c r="AE3154">
        <v>713725.07</v>
      </c>
      <c r="AF3154">
        <v>6169325.0300000003</v>
      </c>
    </row>
    <row r="3155" spans="1:32" x14ac:dyDescent="0.25">
      <c r="A3155" s="40">
        <v>3153</v>
      </c>
      <c r="B3155" t="s">
        <v>9798</v>
      </c>
      <c r="C3155">
        <v>120</v>
      </c>
      <c r="D3155">
        <v>1982</v>
      </c>
      <c r="E3155">
        <v>1989</v>
      </c>
      <c r="F3155">
        <v>4</v>
      </c>
      <c r="H3155">
        <v>1</v>
      </c>
      <c r="J3155">
        <v>7</v>
      </c>
      <c r="K3155" t="s">
        <v>253</v>
      </c>
      <c r="M3155">
        <v>1</v>
      </c>
      <c r="N3155">
        <v>122</v>
      </c>
      <c r="O3155">
        <v>122</v>
      </c>
      <c r="P3155">
        <v>103</v>
      </c>
      <c r="Q3155">
        <v>0</v>
      </c>
      <c r="R3155">
        <v>0</v>
      </c>
      <c r="S3155" t="s">
        <v>9799</v>
      </c>
      <c r="T3155">
        <v>1750</v>
      </c>
      <c r="U3155" t="s">
        <v>6098</v>
      </c>
      <c r="V3155" t="s">
        <v>6098</v>
      </c>
      <c r="W3155" t="s">
        <v>4587</v>
      </c>
      <c r="X3155">
        <v>2665</v>
      </c>
      <c r="Y3155" t="s">
        <v>257</v>
      </c>
      <c r="AA3155">
        <v>187</v>
      </c>
      <c r="AB3155" t="s">
        <v>9800</v>
      </c>
      <c r="AC3155" t="s">
        <v>9799</v>
      </c>
      <c r="AD3155">
        <v>5</v>
      </c>
      <c r="AE3155">
        <v>713232.42</v>
      </c>
      <c r="AF3155">
        <v>6168772.8300000001</v>
      </c>
    </row>
    <row r="3156" spans="1:32" x14ac:dyDescent="0.25">
      <c r="A3156" s="40">
        <v>3154</v>
      </c>
      <c r="B3156" t="s">
        <v>9801</v>
      </c>
      <c r="C3156">
        <v>120</v>
      </c>
      <c r="D3156">
        <v>2002</v>
      </c>
      <c r="E3156">
        <v>0</v>
      </c>
      <c r="F3156">
        <v>4</v>
      </c>
      <c r="H3156">
        <v>1</v>
      </c>
      <c r="J3156">
        <v>1</v>
      </c>
      <c r="K3156" t="s">
        <v>240</v>
      </c>
      <c r="L3156">
        <v>90</v>
      </c>
      <c r="M3156">
        <v>1</v>
      </c>
      <c r="N3156">
        <v>138</v>
      </c>
      <c r="O3156">
        <v>138</v>
      </c>
      <c r="P3156">
        <v>138</v>
      </c>
      <c r="Q3156">
        <v>0</v>
      </c>
      <c r="R3156">
        <v>0</v>
      </c>
      <c r="S3156" t="s">
        <v>9802</v>
      </c>
      <c r="T3156">
        <v>5600</v>
      </c>
      <c r="U3156" t="s">
        <v>6764</v>
      </c>
      <c r="V3156" t="s">
        <v>6764</v>
      </c>
      <c r="W3156" t="s">
        <v>250</v>
      </c>
      <c r="X3156">
        <v>2625</v>
      </c>
      <c r="Y3156" t="s">
        <v>244</v>
      </c>
      <c r="AA3156">
        <v>187</v>
      </c>
      <c r="AB3156" t="s">
        <v>9803</v>
      </c>
      <c r="AC3156" t="s">
        <v>9802</v>
      </c>
      <c r="AD3156">
        <v>5</v>
      </c>
      <c r="AE3156">
        <v>712154.9</v>
      </c>
      <c r="AF3156">
        <v>6171864.04</v>
      </c>
    </row>
    <row r="3157" spans="1:32" x14ac:dyDescent="0.25">
      <c r="A3157" s="40">
        <v>3155</v>
      </c>
      <c r="B3157" t="s">
        <v>9804</v>
      </c>
      <c r="C3157">
        <v>130</v>
      </c>
      <c r="D3157">
        <v>1973</v>
      </c>
      <c r="E3157">
        <v>0</v>
      </c>
      <c r="F3157">
        <v>1</v>
      </c>
      <c r="H3157">
        <v>5</v>
      </c>
      <c r="J3157">
        <v>1</v>
      </c>
      <c r="K3157" t="s">
        <v>240</v>
      </c>
      <c r="M3157">
        <v>1</v>
      </c>
      <c r="N3157">
        <v>110</v>
      </c>
      <c r="O3157">
        <v>110</v>
      </c>
      <c r="P3157">
        <v>110</v>
      </c>
      <c r="Q3157">
        <v>0</v>
      </c>
      <c r="R3157">
        <v>0</v>
      </c>
      <c r="S3157" t="s">
        <v>9805</v>
      </c>
      <c r="T3157">
        <v>6178</v>
      </c>
      <c r="U3157" t="s">
        <v>2647</v>
      </c>
      <c r="V3157" t="s">
        <v>2647</v>
      </c>
      <c r="W3157" t="s">
        <v>9806</v>
      </c>
      <c r="X3157">
        <v>2625</v>
      </c>
      <c r="Y3157" t="s">
        <v>244</v>
      </c>
      <c r="AA3157">
        <v>187</v>
      </c>
      <c r="AB3157" t="s">
        <v>9807</v>
      </c>
      <c r="AC3157" t="s">
        <v>9805</v>
      </c>
      <c r="AD3157">
        <v>5</v>
      </c>
      <c r="AE3157">
        <v>711660.49</v>
      </c>
      <c r="AF3157">
        <v>6172030.7999999998</v>
      </c>
    </row>
    <row r="3158" spans="1:32" x14ac:dyDescent="0.25">
      <c r="A3158" s="40">
        <v>3156</v>
      </c>
      <c r="B3158" t="s">
        <v>9808</v>
      </c>
      <c r="C3158">
        <v>120</v>
      </c>
      <c r="D3158">
        <v>2002</v>
      </c>
      <c r="E3158">
        <v>0</v>
      </c>
      <c r="F3158">
        <v>4</v>
      </c>
      <c r="H3158">
        <v>1</v>
      </c>
      <c r="J3158">
        <v>2</v>
      </c>
      <c r="K3158" t="s">
        <v>260</v>
      </c>
      <c r="L3158">
        <v>90</v>
      </c>
      <c r="M3158">
        <v>1</v>
      </c>
      <c r="N3158">
        <v>147</v>
      </c>
      <c r="O3158">
        <v>147</v>
      </c>
      <c r="P3158">
        <v>257</v>
      </c>
      <c r="Q3158">
        <v>0</v>
      </c>
      <c r="R3158">
        <v>0</v>
      </c>
      <c r="S3158" t="s">
        <v>9809</v>
      </c>
      <c r="T3158">
        <v>745</v>
      </c>
      <c r="U3158" t="s">
        <v>8589</v>
      </c>
      <c r="V3158" t="s">
        <v>8589</v>
      </c>
      <c r="W3158" t="s">
        <v>2885</v>
      </c>
      <c r="X3158">
        <v>2625</v>
      </c>
      <c r="Y3158" t="s">
        <v>244</v>
      </c>
      <c r="AA3158">
        <v>187</v>
      </c>
      <c r="AB3158" t="s">
        <v>1057</v>
      </c>
      <c r="AC3158" t="s">
        <v>9809</v>
      </c>
      <c r="AD3158">
        <v>5</v>
      </c>
      <c r="AE3158">
        <v>711941.49</v>
      </c>
      <c r="AF3158">
        <v>6170854.8399999999</v>
      </c>
    </row>
    <row r="3159" spans="1:32" x14ac:dyDescent="0.25">
      <c r="A3159" s="40">
        <v>3157</v>
      </c>
      <c r="B3159" t="s">
        <v>9810</v>
      </c>
      <c r="C3159">
        <v>320</v>
      </c>
      <c r="D3159">
        <v>1987</v>
      </c>
      <c r="E3159">
        <v>0</v>
      </c>
      <c r="F3159">
        <v>5</v>
      </c>
      <c r="H3159">
        <v>1</v>
      </c>
      <c r="J3159">
        <v>1</v>
      </c>
      <c r="K3159" t="s">
        <v>240</v>
      </c>
      <c r="M3159">
        <v>5</v>
      </c>
      <c r="N3159">
        <v>1824</v>
      </c>
      <c r="O3159">
        <v>7619</v>
      </c>
      <c r="P3159">
        <v>0</v>
      </c>
      <c r="Q3159">
        <v>9275</v>
      </c>
      <c r="R3159">
        <v>0</v>
      </c>
      <c r="S3159" t="s">
        <v>9811</v>
      </c>
      <c r="T3159">
        <v>8920</v>
      </c>
      <c r="U3159" t="s">
        <v>8645</v>
      </c>
      <c r="V3159" t="s">
        <v>8646</v>
      </c>
      <c r="W3159" t="s">
        <v>1757</v>
      </c>
      <c r="X3159">
        <v>2665</v>
      </c>
      <c r="Y3159" t="s">
        <v>257</v>
      </c>
      <c r="AA3159">
        <v>187</v>
      </c>
      <c r="AB3159" t="s">
        <v>9812</v>
      </c>
      <c r="AC3159" t="s">
        <v>9811</v>
      </c>
      <c r="AD3159">
        <v>5</v>
      </c>
      <c r="AE3159">
        <v>713222.66</v>
      </c>
      <c r="AF3159">
        <v>6169446.6200000001</v>
      </c>
    </row>
    <row r="3160" spans="1:32" x14ac:dyDescent="0.25">
      <c r="A3160" s="40">
        <v>3158</v>
      </c>
      <c r="B3160" t="s">
        <v>9813</v>
      </c>
      <c r="C3160">
        <v>120</v>
      </c>
      <c r="D3160">
        <v>1981</v>
      </c>
      <c r="E3160">
        <v>0</v>
      </c>
      <c r="F3160">
        <v>3</v>
      </c>
      <c r="H3160">
        <v>1</v>
      </c>
      <c r="J3160">
        <v>7</v>
      </c>
      <c r="K3160" t="s">
        <v>253</v>
      </c>
      <c r="L3160">
        <v>2</v>
      </c>
      <c r="M3160">
        <v>1</v>
      </c>
      <c r="N3160">
        <v>107</v>
      </c>
      <c r="O3160">
        <v>107</v>
      </c>
      <c r="P3160">
        <v>180</v>
      </c>
      <c r="Q3160">
        <v>0</v>
      </c>
      <c r="R3160">
        <v>0</v>
      </c>
      <c r="S3160" t="s">
        <v>9814</v>
      </c>
      <c r="T3160">
        <v>745</v>
      </c>
      <c r="U3160" t="s">
        <v>8589</v>
      </c>
      <c r="V3160" t="s">
        <v>8589</v>
      </c>
      <c r="W3160" t="s">
        <v>1084</v>
      </c>
      <c r="X3160">
        <v>2625</v>
      </c>
      <c r="Y3160" t="s">
        <v>244</v>
      </c>
      <c r="AA3160">
        <v>187</v>
      </c>
      <c r="AB3160" t="s">
        <v>9815</v>
      </c>
      <c r="AC3160" t="s">
        <v>9814</v>
      </c>
      <c r="AD3160">
        <v>5</v>
      </c>
      <c r="AE3160">
        <v>711717.51</v>
      </c>
      <c r="AF3160">
        <v>6170817.5099999998</v>
      </c>
    </row>
    <row r="3161" spans="1:32" x14ac:dyDescent="0.25">
      <c r="A3161" s="40">
        <v>3159</v>
      </c>
      <c r="B3161" t="s">
        <v>9816</v>
      </c>
      <c r="C3161">
        <v>130</v>
      </c>
      <c r="D3161">
        <v>1975</v>
      </c>
      <c r="E3161">
        <v>0</v>
      </c>
      <c r="F3161">
        <v>1</v>
      </c>
      <c r="H3161">
        <v>1</v>
      </c>
      <c r="J3161">
        <v>1</v>
      </c>
      <c r="K3161" t="s">
        <v>240</v>
      </c>
      <c r="M3161">
        <v>1</v>
      </c>
      <c r="N3161">
        <v>134</v>
      </c>
      <c r="O3161">
        <v>134</v>
      </c>
      <c r="P3161">
        <v>134</v>
      </c>
      <c r="Q3161">
        <v>0</v>
      </c>
      <c r="R3161">
        <v>0</v>
      </c>
      <c r="S3161" t="s">
        <v>9817</v>
      </c>
      <c r="T3161">
        <v>5219</v>
      </c>
      <c r="U3161" t="s">
        <v>8347</v>
      </c>
      <c r="V3161" t="s">
        <v>8347</v>
      </c>
      <c r="W3161" t="s">
        <v>385</v>
      </c>
      <c r="X3161">
        <v>2625</v>
      </c>
      <c r="Y3161" t="s">
        <v>244</v>
      </c>
      <c r="AA3161">
        <v>187</v>
      </c>
      <c r="AB3161" t="s">
        <v>9818</v>
      </c>
      <c r="AC3161" t="s">
        <v>9817</v>
      </c>
      <c r="AD3161">
        <v>5</v>
      </c>
      <c r="AE3161">
        <v>711304.58</v>
      </c>
      <c r="AF3161">
        <v>6172450.96</v>
      </c>
    </row>
    <row r="3162" spans="1:32" x14ac:dyDescent="0.25">
      <c r="A3162" s="40">
        <v>3160</v>
      </c>
      <c r="B3162" t="s">
        <v>9819</v>
      </c>
      <c r="C3162">
        <v>130</v>
      </c>
      <c r="D3162">
        <v>1975</v>
      </c>
      <c r="E3162">
        <v>0</v>
      </c>
      <c r="F3162">
        <v>1</v>
      </c>
      <c r="H3162">
        <v>5</v>
      </c>
      <c r="J3162">
        <v>7</v>
      </c>
      <c r="K3162" t="s">
        <v>253</v>
      </c>
      <c r="M3162">
        <v>1</v>
      </c>
      <c r="N3162">
        <v>126</v>
      </c>
      <c r="O3162">
        <v>126</v>
      </c>
      <c r="P3162">
        <v>126</v>
      </c>
      <c r="Q3162">
        <v>0</v>
      </c>
      <c r="R3162">
        <v>0</v>
      </c>
      <c r="S3162" t="s">
        <v>9820</v>
      </c>
      <c r="T3162">
        <v>2556</v>
      </c>
      <c r="U3162" t="s">
        <v>317</v>
      </c>
      <c r="V3162" t="s">
        <v>317</v>
      </c>
      <c r="W3162" t="s">
        <v>2317</v>
      </c>
      <c r="X3162">
        <v>2625</v>
      </c>
      <c r="Y3162" t="s">
        <v>244</v>
      </c>
      <c r="AA3162">
        <v>187</v>
      </c>
      <c r="AB3162" t="s">
        <v>9821</v>
      </c>
      <c r="AC3162" t="s">
        <v>9820</v>
      </c>
      <c r="AD3162">
        <v>5</v>
      </c>
      <c r="AE3162">
        <v>711698.81</v>
      </c>
      <c r="AF3162">
        <v>6172409.5</v>
      </c>
    </row>
    <row r="3163" spans="1:32" x14ac:dyDescent="0.25">
      <c r="A3163" s="40">
        <v>3161</v>
      </c>
      <c r="B3163" t="s">
        <v>9822</v>
      </c>
      <c r="C3163">
        <v>130</v>
      </c>
      <c r="D3163">
        <v>1966</v>
      </c>
      <c r="E3163">
        <v>0</v>
      </c>
      <c r="F3163">
        <v>4</v>
      </c>
      <c r="H3163">
        <v>3</v>
      </c>
      <c r="J3163">
        <v>1</v>
      </c>
      <c r="K3163" t="s">
        <v>240</v>
      </c>
      <c r="M3163">
        <v>1</v>
      </c>
      <c r="N3163">
        <v>61</v>
      </c>
      <c r="O3163">
        <v>61</v>
      </c>
      <c r="P3163">
        <v>110</v>
      </c>
      <c r="Q3163">
        <v>0</v>
      </c>
      <c r="R3163">
        <v>0</v>
      </c>
      <c r="S3163" t="s">
        <v>9823</v>
      </c>
      <c r="T3163">
        <v>3195</v>
      </c>
      <c r="U3163" t="s">
        <v>7757</v>
      </c>
      <c r="V3163" t="s">
        <v>7757</v>
      </c>
      <c r="W3163" t="s">
        <v>1819</v>
      </c>
      <c r="X3163">
        <v>2665</v>
      </c>
      <c r="Y3163" t="s">
        <v>257</v>
      </c>
      <c r="AA3163">
        <v>187</v>
      </c>
      <c r="AB3163" t="s">
        <v>9824</v>
      </c>
      <c r="AC3163" t="s">
        <v>9823</v>
      </c>
      <c r="AD3163">
        <v>5</v>
      </c>
      <c r="AE3163">
        <v>713704.35</v>
      </c>
      <c r="AF3163">
        <v>6169263.2000000002</v>
      </c>
    </row>
    <row r="3164" spans="1:32" x14ac:dyDescent="0.25">
      <c r="A3164" s="40">
        <v>3162</v>
      </c>
      <c r="B3164" t="s">
        <v>9825</v>
      </c>
      <c r="C3164">
        <v>130</v>
      </c>
      <c r="D3164">
        <v>1967</v>
      </c>
      <c r="E3164">
        <v>1985</v>
      </c>
      <c r="F3164">
        <v>3</v>
      </c>
      <c r="H3164">
        <v>6</v>
      </c>
      <c r="J3164">
        <v>1</v>
      </c>
      <c r="K3164" t="s">
        <v>240</v>
      </c>
      <c r="M3164">
        <v>1</v>
      </c>
      <c r="N3164">
        <v>107</v>
      </c>
      <c r="O3164">
        <v>107</v>
      </c>
      <c r="P3164">
        <v>107</v>
      </c>
      <c r="Q3164">
        <v>0</v>
      </c>
      <c r="R3164">
        <v>0</v>
      </c>
      <c r="S3164" t="s">
        <v>9826</v>
      </c>
      <c r="T3164">
        <v>2449</v>
      </c>
      <c r="U3164" t="s">
        <v>312</v>
      </c>
      <c r="V3164" t="s">
        <v>312</v>
      </c>
      <c r="W3164" t="s">
        <v>787</v>
      </c>
      <c r="X3164">
        <v>2625</v>
      </c>
      <c r="Y3164" t="s">
        <v>244</v>
      </c>
      <c r="AA3164">
        <v>187</v>
      </c>
      <c r="AB3164" t="s">
        <v>9827</v>
      </c>
      <c r="AC3164" t="s">
        <v>9826</v>
      </c>
      <c r="AD3164">
        <v>5</v>
      </c>
      <c r="AE3164">
        <v>711422.96</v>
      </c>
      <c r="AF3164">
        <v>6171840.54</v>
      </c>
    </row>
    <row r="3165" spans="1:32" x14ac:dyDescent="0.25">
      <c r="A3165" s="40">
        <v>3163</v>
      </c>
      <c r="B3165" t="s">
        <v>9828</v>
      </c>
      <c r="C3165">
        <v>120</v>
      </c>
      <c r="D3165">
        <v>1972</v>
      </c>
      <c r="E3165">
        <v>0</v>
      </c>
      <c r="F3165">
        <v>3</v>
      </c>
      <c r="H3165">
        <v>1</v>
      </c>
      <c r="J3165">
        <v>2</v>
      </c>
      <c r="K3165" t="s">
        <v>260</v>
      </c>
      <c r="M3165">
        <v>1</v>
      </c>
      <c r="N3165">
        <v>151</v>
      </c>
      <c r="O3165">
        <v>151</v>
      </c>
      <c r="P3165">
        <v>119</v>
      </c>
      <c r="Q3165">
        <v>0</v>
      </c>
      <c r="R3165">
        <v>0</v>
      </c>
      <c r="S3165" t="s">
        <v>9829</v>
      </c>
      <c r="T3165">
        <v>6710</v>
      </c>
      <c r="U3165" t="s">
        <v>327</v>
      </c>
      <c r="V3165" t="s">
        <v>327</v>
      </c>
      <c r="W3165" t="s">
        <v>1610</v>
      </c>
      <c r="X3165">
        <v>2625</v>
      </c>
      <c r="Y3165" t="s">
        <v>244</v>
      </c>
      <c r="AA3165">
        <v>187</v>
      </c>
      <c r="AB3165" t="s">
        <v>9830</v>
      </c>
      <c r="AC3165" t="s">
        <v>9829</v>
      </c>
      <c r="AD3165">
        <v>5</v>
      </c>
      <c r="AE3165">
        <v>711087.92</v>
      </c>
      <c r="AF3165">
        <v>6171732.9000000004</v>
      </c>
    </row>
    <row r="3166" spans="1:32" x14ac:dyDescent="0.25">
      <c r="A3166" s="40">
        <v>3164</v>
      </c>
      <c r="B3166" t="s">
        <v>9831</v>
      </c>
      <c r="C3166">
        <v>130</v>
      </c>
      <c r="D3166">
        <v>1978</v>
      </c>
      <c r="E3166">
        <v>0</v>
      </c>
      <c r="F3166">
        <v>4</v>
      </c>
      <c r="H3166">
        <v>1</v>
      </c>
      <c r="J3166">
        <v>1</v>
      </c>
      <c r="K3166" t="s">
        <v>240</v>
      </c>
      <c r="M3166">
        <v>1</v>
      </c>
      <c r="N3166">
        <v>63</v>
      </c>
      <c r="O3166">
        <v>63</v>
      </c>
      <c r="P3166">
        <v>112</v>
      </c>
      <c r="Q3166">
        <v>0</v>
      </c>
      <c r="R3166">
        <v>0</v>
      </c>
      <c r="S3166" t="s">
        <v>9832</v>
      </c>
      <c r="T3166">
        <v>7575</v>
      </c>
      <c r="U3166" t="s">
        <v>7863</v>
      </c>
      <c r="V3166" t="s">
        <v>7863</v>
      </c>
      <c r="W3166" t="s">
        <v>763</v>
      </c>
      <c r="X3166">
        <v>2665</v>
      </c>
      <c r="Y3166" t="s">
        <v>257</v>
      </c>
      <c r="AA3166">
        <v>187</v>
      </c>
      <c r="AB3166" t="s">
        <v>9833</v>
      </c>
      <c r="AC3166" t="s">
        <v>9832</v>
      </c>
      <c r="AD3166">
        <v>5</v>
      </c>
      <c r="AE3166">
        <v>713560.27</v>
      </c>
      <c r="AF3166">
        <v>6169735.79</v>
      </c>
    </row>
    <row r="3167" spans="1:32" x14ac:dyDescent="0.25">
      <c r="A3167" s="40">
        <v>3165</v>
      </c>
      <c r="B3167" t="s">
        <v>9834</v>
      </c>
      <c r="C3167">
        <v>130</v>
      </c>
      <c r="D3167">
        <v>1970</v>
      </c>
      <c r="E3167">
        <v>1986</v>
      </c>
      <c r="F3167">
        <v>10</v>
      </c>
      <c r="H3167">
        <v>6</v>
      </c>
      <c r="J3167">
        <v>1</v>
      </c>
      <c r="K3167" t="s">
        <v>240</v>
      </c>
      <c r="L3167">
        <v>2</v>
      </c>
      <c r="M3167">
        <v>1</v>
      </c>
      <c r="N3167">
        <v>124</v>
      </c>
      <c r="O3167">
        <v>124</v>
      </c>
      <c r="P3167">
        <v>107</v>
      </c>
      <c r="Q3167">
        <v>0</v>
      </c>
      <c r="R3167">
        <v>0</v>
      </c>
      <c r="S3167" t="s">
        <v>9835</v>
      </c>
      <c r="T3167">
        <v>7882</v>
      </c>
      <c r="U3167" t="s">
        <v>372</v>
      </c>
      <c r="V3167" t="s">
        <v>372</v>
      </c>
      <c r="W3167" t="s">
        <v>755</v>
      </c>
      <c r="X3167">
        <v>2625</v>
      </c>
      <c r="Y3167" t="s">
        <v>244</v>
      </c>
      <c r="AA3167">
        <v>187</v>
      </c>
      <c r="AB3167" t="s">
        <v>9836</v>
      </c>
      <c r="AC3167" t="s">
        <v>9835</v>
      </c>
      <c r="AD3167">
        <v>5</v>
      </c>
      <c r="AE3167">
        <v>712005.77</v>
      </c>
      <c r="AF3167">
        <v>6171993.29</v>
      </c>
    </row>
    <row r="3168" spans="1:32" x14ac:dyDescent="0.25">
      <c r="A3168" s="40">
        <v>3166</v>
      </c>
      <c r="B3168" t="s">
        <v>9837</v>
      </c>
      <c r="C3168">
        <v>130</v>
      </c>
      <c r="D3168">
        <v>1978</v>
      </c>
      <c r="E3168">
        <v>0</v>
      </c>
      <c r="F3168">
        <v>4</v>
      </c>
      <c r="H3168">
        <v>1</v>
      </c>
      <c r="J3168">
        <v>1</v>
      </c>
      <c r="K3168" t="s">
        <v>240</v>
      </c>
      <c r="M3168">
        <v>1</v>
      </c>
      <c r="N3168">
        <v>61</v>
      </c>
      <c r="O3168">
        <v>61</v>
      </c>
      <c r="P3168">
        <v>109</v>
      </c>
      <c r="Q3168">
        <v>0</v>
      </c>
      <c r="R3168">
        <v>0</v>
      </c>
      <c r="S3168" t="s">
        <v>9838</v>
      </c>
      <c r="T3168">
        <v>9800</v>
      </c>
      <c r="U3168" t="s">
        <v>8171</v>
      </c>
      <c r="V3168" t="s">
        <v>8171</v>
      </c>
      <c r="W3168" t="s">
        <v>341</v>
      </c>
      <c r="X3168">
        <v>2665</v>
      </c>
      <c r="Y3168" t="s">
        <v>257</v>
      </c>
      <c r="AA3168">
        <v>187</v>
      </c>
      <c r="AB3168" t="s">
        <v>9839</v>
      </c>
      <c r="AC3168" t="s">
        <v>9838</v>
      </c>
      <c r="AD3168">
        <v>5</v>
      </c>
      <c r="AE3168">
        <v>713599.46</v>
      </c>
      <c r="AF3168">
        <v>6169763.21</v>
      </c>
    </row>
    <row r="3169" spans="1:32" x14ac:dyDescent="0.25">
      <c r="A3169" s="40">
        <v>3167</v>
      </c>
      <c r="B3169" t="s">
        <v>9840</v>
      </c>
      <c r="C3169">
        <v>130</v>
      </c>
      <c r="D3169">
        <v>1975</v>
      </c>
      <c r="E3169">
        <v>0</v>
      </c>
      <c r="F3169">
        <v>1</v>
      </c>
      <c r="H3169">
        <v>5</v>
      </c>
      <c r="J3169">
        <v>1</v>
      </c>
      <c r="K3169" t="s">
        <v>240</v>
      </c>
      <c r="L3169">
        <v>0</v>
      </c>
      <c r="M3169">
        <v>1</v>
      </c>
      <c r="N3169">
        <v>79</v>
      </c>
      <c r="O3169">
        <v>79</v>
      </c>
      <c r="P3169">
        <v>131</v>
      </c>
      <c r="Q3169">
        <v>0</v>
      </c>
      <c r="R3169">
        <v>0</v>
      </c>
      <c r="S3169" t="s">
        <v>9841</v>
      </c>
      <c r="T3169">
        <v>2556</v>
      </c>
      <c r="U3169" t="s">
        <v>317</v>
      </c>
      <c r="V3169" t="s">
        <v>317</v>
      </c>
      <c r="W3169" t="s">
        <v>4752</v>
      </c>
      <c r="X3169">
        <v>2625</v>
      </c>
      <c r="Y3169" t="s">
        <v>244</v>
      </c>
      <c r="AA3169">
        <v>187</v>
      </c>
      <c r="AB3169" t="s">
        <v>9842</v>
      </c>
      <c r="AC3169" t="s">
        <v>9841</v>
      </c>
      <c r="AD3169">
        <v>5</v>
      </c>
      <c r="AE3169">
        <v>711670.32</v>
      </c>
      <c r="AF3169">
        <v>6172354.6900000004</v>
      </c>
    </row>
    <row r="3170" spans="1:32" x14ac:dyDescent="0.25">
      <c r="A3170" s="40">
        <v>3168</v>
      </c>
      <c r="B3170" t="s">
        <v>9843</v>
      </c>
      <c r="C3170">
        <v>490</v>
      </c>
      <c r="D3170">
        <v>1958</v>
      </c>
      <c r="E3170">
        <v>0</v>
      </c>
      <c r="F3170">
        <v>5</v>
      </c>
      <c r="H3170">
        <v>1</v>
      </c>
      <c r="J3170">
        <v>2</v>
      </c>
      <c r="K3170" t="s">
        <v>260</v>
      </c>
      <c r="M3170">
        <v>1</v>
      </c>
      <c r="N3170">
        <v>220</v>
      </c>
      <c r="O3170">
        <v>220</v>
      </c>
      <c r="P3170">
        <v>0</v>
      </c>
      <c r="Q3170">
        <v>518</v>
      </c>
      <c r="R3170">
        <v>0</v>
      </c>
      <c r="S3170" t="s">
        <v>9844</v>
      </c>
      <c r="T3170">
        <v>3302</v>
      </c>
      <c r="U3170" t="s">
        <v>9775</v>
      </c>
      <c r="V3170" t="s">
        <v>9775</v>
      </c>
      <c r="W3170" t="s">
        <v>253</v>
      </c>
      <c r="X3170">
        <v>2625</v>
      </c>
      <c r="Y3170" t="s">
        <v>244</v>
      </c>
      <c r="AA3170">
        <v>187</v>
      </c>
      <c r="AB3170" t="s">
        <v>9845</v>
      </c>
      <c r="AC3170" t="s">
        <v>9844</v>
      </c>
      <c r="AD3170">
        <v>5</v>
      </c>
      <c r="AE3170">
        <v>711935.39</v>
      </c>
      <c r="AF3170">
        <v>6170655.3600000003</v>
      </c>
    </row>
    <row r="3171" spans="1:32" x14ac:dyDescent="0.25">
      <c r="A3171" s="40">
        <v>3169</v>
      </c>
      <c r="B3171" t="s">
        <v>9846</v>
      </c>
      <c r="C3171">
        <v>210</v>
      </c>
      <c r="D3171">
        <v>1950</v>
      </c>
      <c r="E3171">
        <v>0</v>
      </c>
      <c r="F3171">
        <v>90</v>
      </c>
      <c r="H3171">
        <v>90</v>
      </c>
      <c r="J3171">
        <v>2</v>
      </c>
      <c r="K3171" t="s">
        <v>247</v>
      </c>
      <c r="M3171">
        <v>1</v>
      </c>
      <c r="N3171">
        <v>203</v>
      </c>
      <c r="O3171">
        <v>203</v>
      </c>
      <c r="P3171">
        <v>0</v>
      </c>
      <c r="Q3171">
        <v>203</v>
      </c>
      <c r="R3171">
        <v>0</v>
      </c>
      <c r="S3171" t="s">
        <v>9844</v>
      </c>
      <c r="T3171">
        <v>3302</v>
      </c>
      <c r="U3171" t="s">
        <v>9775</v>
      </c>
      <c r="V3171" t="s">
        <v>9775</v>
      </c>
      <c r="W3171" t="s">
        <v>253</v>
      </c>
      <c r="X3171">
        <v>2625</v>
      </c>
      <c r="Y3171" t="s">
        <v>244</v>
      </c>
      <c r="AA3171">
        <v>187</v>
      </c>
      <c r="AB3171" t="s">
        <v>9845</v>
      </c>
      <c r="AC3171" t="s">
        <v>9844</v>
      </c>
      <c r="AD3171">
        <v>5</v>
      </c>
      <c r="AE3171">
        <v>711935.39</v>
      </c>
      <c r="AF3171">
        <v>6170655.3600000003</v>
      </c>
    </row>
    <row r="3172" spans="1:32" x14ac:dyDescent="0.25">
      <c r="A3172" s="40">
        <v>3170</v>
      </c>
      <c r="B3172" t="s">
        <v>9847</v>
      </c>
      <c r="C3172">
        <v>210</v>
      </c>
      <c r="D3172">
        <v>1920</v>
      </c>
      <c r="E3172">
        <v>0</v>
      </c>
      <c r="F3172">
        <v>3</v>
      </c>
      <c r="H3172">
        <v>5</v>
      </c>
      <c r="J3172">
        <v>9</v>
      </c>
      <c r="K3172" t="s">
        <v>240</v>
      </c>
      <c r="M3172">
        <v>1</v>
      </c>
      <c r="N3172">
        <v>480</v>
      </c>
      <c r="O3172">
        <v>480</v>
      </c>
      <c r="P3172">
        <v>0</v>
      </c>
      <c r="Q3172">
        <v>480</v>
      </c>
      <c r="R3172">
        <v>0</v>
      </c>
      <c r="S3172" t="s">
        <v>9844</v>
      </c>
      <c r="T3172">
        <v>3302</v>
      </c>
      <c r="U3172" t="s">
        <v>9775</v>
      </c>
      <c r="V3172" t="s">
        <v>9775</v>
      </c>
      <c r="W3172" t="s">
        <v>253</v>
      </c>
      <c r="X3172">
        <v>2625</v>
      </c>
      <c r="Y3172" t="s">
        <v>244</v>
      </c>
      <c r="AA3172">
        <v>187</v>
      </c>
      <c r="AB3172" t="s">
        <v>9845</v>
      </c>
      <c r="AC3172" t="s">
        <v>9844</v>
      </c>
      <c r="AD3172">
        <v>5</v>
      </c>
      <c r="AE3172">
        <v>711935.39</v>
      </c>
      <c r="AF3172">
        <v>6170655.3600000003</v>
      </c>
    </row>
    <row r="3173" spans="1:32" x14ac:dyDescent="0.25">
      <c r="A3173" s="40">
        <v>3171</v>
      </c>
      <c r="B3173" t="s">
        <v>9848</v>
      </c>
      <c r="C3173">
        <v>210</v>
      </c>
      <c r="D3173">
        <v>1950</v>
      </c>
      <c r="E3173">
        <v>0</v>
      </c>
      <c r="F3173">
        <v>90</v>
      </c>
      <c r="H3173">
        <v>90</v>
      </c>
      <c r="J3173">
        <v>2</v>
      </c>
      <c r="K3173" t="s">
        <v>247</v>
      </c>
      <c r="M3173">
        <v>1</v>
      </c>
      <c r="N3173">
        <v>85</v>
      </c>
      <c r="O3173">
        <v>85</v>
      </c>
      <c r="P3173">
        <v>0</v>
      </c>
      <c r="Q3173">
        <v>85</v>
      </c>
      <c r="R3173">
        <v>0</v>
      </c>
      <c r="S3173" t="s">
        <v>9844</v>
      </c>
      <c r="T3173">
        <v>3302</v>
      </c>
      <c r="U3173" t="s">
        <v>9775</v>
      </c>
      <c r="V3173" t="s">
        <v>9775</v>
      </c>
      <c r="W3173" t="s">
        <v>253</v>
      </c>
      <c r="X3173">
        <v>2625</v>
      </c>
      <c r="Y3173" t="s">
        <v>244</v>
      </c>
      <c r="AA3173">
        <v>187</v>
      </c>
      <c r="AB3173" t="s">
        <v>9845</v>
      </c>
      <c r="AC3173" t="s">
        <v>9844</v>
      </c>
      <c r="AD3173">
        <v>5</v>
      </c>
      <c r="AE3173">
        <v>711935.39</v>
      </c>
      <c r="AF3173">
        <v>6170655.3600000003</v>
      </c>
    </row>
    <row r="3174" spans="1:32" x14ac:dyDescent="0.25">
      <c r="A3174" s="40">
        <v>3172</v>
      </c>
      <c r="B3174" t="s">
        <v>9849</v>
      </c>
      <c r="C3174">
        <v>130</v>
      </c>
      <c r="D3174">
        <v>1975</v>
      </c>
      <c r="E3174">
        <v>0</v>
      </c>
      <c r="F3174">
        <v>1</v>
      </c>
      <c r="H3174">
        <v>1</v>
      </c>
      <c r="J3174">
        <v>1</v>
      </c>
      <c r="K3174" t="s">
        <v>240</v>
      </c>
      <c r="M3174">
        <v>1</v>
      </c>
      <c r="N3174">
        <v>134</v>
      </c>
      <c r="O3174">
        <v>134</v>
      </c>
      <c r="P3174">
        <v>134</v>
      </c>
      <c r="Q3174">
        <v>0</v>
      </c>
      <c r="R3174">
        <v>0</v>
      </c>
      <c r="S3174" t="s">
        <v>9850</v>
      </c>
      <c r="T3174">
        <v>5219</v>
      </c>
      <c r="U3174" t="s">
        <v>8347</v>
      </c>
      <c r="V3174" t="s">
        <v>8347</v>
      </c>
      <c r="W3174" t="s">
        <v>337</v>
      </c>
      <c r="X3174">
        <v>2625</v>
      </c>
      <c r="Y3174" t="s">
        <v>244</v>
      </c>
      <c r="AA3174">
        <v>187</v>
      </c>
      <c r="AB3174" t="s">
        <v>9851</v>
      </c>
      <c r="AC3174" t="s">
        <v>9850</v>
      </c>
      <c r="AD3174">
        <v>5</v>
      </c>
      <c r="AE3174">
        <v>711300.95</v>
      </c>
      <c r="AF3174">
        <v>6172480.9299999997</v>
      </c>
    </row>
    <row r="3175" spans="1:32" x14ac:dyDescent="0.25">
      <c r="A3175" s="40">
        <v>3173</v>
      </c>
      <c r="B3175" t="s">
        <v>9852</v>
      </c>
      <c r="C3175">
        <v>130</v>
      </c>
      <c r="D3175">
        <v>1967</v>
      </c>
      <c r="E3175">
        <v>0</v>
      </c>
      <c r="F3175">
        <v>3</v>
      </c>
      <c r="H3175">
        <v>6</v>
      </c>
      <c r="J3175">
        <v>1</v>
      </c>
      <c r="K3175" t="s">
        <v>240</v>
      </c>
      <c r="M3175">
        <v>1</v>
      </c>
      <c r="N3175">
        <v>107</v>
      </c>
      <c r="O3175">
        <v>107</v>
      </c>
      <c r="P3175">
        <v>107</v>
      </c>
      <c r="Q3175">
        <v>0</v>
      </c>
      <c r="R3175">
        <v>0</v>
      </c>
      <c r="S3175" t="s">
        <v>9853</v>
      </c>
      <c r="T3175">
        <v>2449</v>
      </c>
      <c r="U3175" t="s">
        <v>312</v>
      </c>
      <c r="V3175" t="s">
        <v>312</v>
      </c>
      <c r="W3175" t="s">
        <v>1614</v>
      </c>
      <c r="X3175">
        <v>2625</v>
      </c>
      <c r="Y3175" t="s">
        <v>244</v>
      </c>
      <c r="AA3175">
        <v>187</v>
      </c>
      <c r="AB3175" t="s">
        <v>9854</v>
      </c>
      <c r="AC3175" t="s">
        <v>9853</v>
      </c>
      <c r="AD3175">
        <v>5</v>
      </c>
      <c r="AE3175">
        <v>711483.82</v>
      </c>
      <c r="AF3175">
        <v>6171849.6100000003</v>
      </c>
    </row>
    <row r="3176" spans="1:32" x14ac:dyDescent="0.25">
      <c r="A3176" s="40">
        <v>3174</v>
      </c>
      <c r="B3176" t="s">
        <v>9855</v>
      </c>
      <c r="C3176">
        <v>120</v>
      </c>
      <c r="D3176">
        <v>1973</v>
      </c>
      <c r="E3176">
        <v>0</v>
      </c>
      <c r="F3176">
        <v>90</v>
      </c>
      <c r="H3176">
        <v>1</v>
      </c>
      <c r="J3176">
        <v>2</v>
      </c>
      <c r="K3176" t="s">
        <v>260</v>
      </c>
      <c r="M3176">
        <v>1</v>
      </c>
      <c r="N3176">
        <v>119</v>
      </c>
      <c r="O3176">
        <v>119</v>
      </c>
      <c r="P3176">
        <v>119</v>
      </c>
      <c r="Q3176">
        <v>0</v>
      </c>
      <c r="R3176">
        <v>0</v>
      </c>
      <c r="S3176" t="s">
        <v>9856</v>
      </c>
      <c r="T3176">
        <v>6710</v>
      </c>
      <c r="U3176" t="s">
        <v>327</v>
      </c>
      <c r="V3176" t="s">
        <v>327</v>
      </c>
      <c r="W3176" t="s">
        <v>791</v>
      </c>
      <c r="X3176">
        <v>2625</v>
      </c>
      <c r="Y3176" t="s">
        <v>244</v>
      </c>
      <c r="AA3176">
        <v>187</v>
      </c>
      <c r="AB3176" t="s">
        <v>9857</v>
      </c>
      <c r="AC3176" t="s">
        <v>9856</v>
      </c>
      <c r="AD3176">
        <v>5</v>
      </c>
      <c r="AE3176">
        <v>711111.43</v>
      </c>
      <c r="AF3176">
        <v>6171773.2800000003</v>
      </c>
    </row>
    <row r="3177" spans="1:32" x14ac:dyDescent="0.25">
      <c r="A3177" s="40">
        <v>3175</v>
      </c>
      <c r="B3177" t="s">
        <v>9858</v>
      </c>
      <c r="C3177">
        <v>130</v>
      </c>
      <c r="D3177">
        <v>1967</v>
      </c>
      <c r="E3177">
        <v>1983</v>
      </c>
      <c r="F3177">
        <v>3</v>
      </c>
      <c r="H3177">
        <v>6</v>
      </c>
      <c r="J3177">
        <v>1</v>
      </c>
      <c r="K3177" t="s">
        <v>240</v>
      </c>
      <c r="M3177">
        <v>1</v>
      </c>
      <c r="N3177">
        <v>107</v>
      </c>
      <c r="O3177">
        <v>107</v>
      </c>
      <c r="P3177">
        <v>107</v>
      </c>
      <c r="Q3177">
        <v>0</v>
      </c>
      <c r="R3177">
        <v>0</v>
      </c>
      <c r="S3177" t="s">
        <v>9859</v>
      </c>
      <c r="T3177">
        <v>2449</v>
      </c>
      <c r="U3177" t="s">
        <v>312</v>
      </c>
      <c r="V3177" t="s">
        <v>312</v>
      </c>
      <c r="W3177" t="s">
        <v>1462</v>
      </c>
      <c r="X3177">
        <v>2625</v>
      </c>
      <c r="Y3177" t="s">
        <v>244</v>
      </c>
      <c r="AA3177">
        <v>187</v>
      </c>
      <c r="AB3177" t="s">
        <v>9860</v>
      </c>
      <c r="AC3177" t="s">
        <v>9859</v>
      </c>
      <c r="AD3177">
        <v>5</v>
      </c>
      <c r="AE3177">
        <v>711349.19</v>
      </c>
      <c r="AF3177">
        <v>6171846.7400000002</v>
      </c>
    </row>
    <row r="3178" spans="1:32" x14ac:dyDescent="0.25">
      <c r="A3178" s="40">
        <v>3176</v>
      </c>
      <c r="B3178" t="s">
        <v>9861</v>
      </c>
      <c r="C3178">
        <v>120</v>
      </c>
      <c r="D3178">
        <v>1973</v>
      </c>
      <c r="E3178">
        <v>0</v>
      </c>
      <c r="F3178">
        <v>3</v>
      </c>
      <c r="H3178">
        <v>1</v>
      </c>
      <c r="J3178">
        <v>2</v>
      </c>
      <c r="K3178" t="s">
        <v>260</v>
      </c>
      <c r="M3178">
        <v>1</v>
      </c>
      <c r="N3178">
        <v>109</v>
      </c>
      <c r="O3178">
        <v>109</v>
      </c>
      <c r="P3178">
        <v>109</v>
      </c>
      <c r="Q3178">
        <v>0</v>
      </c>
      <c r="R3178">
        <v>0</v>
      </c>
      <c r="S3178" t="s">
        <v>9862</v>
      </c>
      <c r="T3178">
        <v>6710</v>
      </c>
      <c r="U3178" t="s">
        <v>327</v>
      </c>
      <c r="V3178" t="s">
        <v>327</v>
      </c>
      <c r="W3178" t="s">
        <v>2235</v>
      </c>
      <c r="X3178">
        <v>2625</v>
      </c>
      <c r="Y3178" t="s">
        <v>244</v>
      </c>
      <c r="AA3178">
        <v>187</v>
      </c>
      <c r="AB3178" t="s">
        <v>9863</v>
      </c>
      <c r="AC3178" t="s">
        <v>9862</v>
      </c>
      <c r="AD3178">
        <v>5</v>
      </c>
      <c r="AE3178">
        <v>710927.67</v>
      </c>
      <c r="AF3178">
        <v>6171683.5999999996</v>
      </c>
    </row>
    <row r="3179" spans="1:32" x14ac:dyDescent="0.25">
      <c r="A3179" s="40">
        <v>3177</v>
      </c>
      <c r="B3179" t="s">
        <v>9864</v>
      </c>
      <c r="C3179">
        <v>120</v>
      </c>
      <c r="D3179">
        <v>1973</v>
      </c>
      <c r="E3179">
        <v>0</v>
      </c>
      <c r="F3179">
        <v>3</v>
      </c>
      <c r="H3179">
        <v>1</v>
      </c>
      <c r="J3179">
        <v>2</v>
      </c>
      <c r="K3179" t="s">
        <v>247</v>
      </c>
      <c r="M3179">
        <v>1</v>
      </c>
      <c r="N3179">
        <v>109</v>
      </c>
      <c r="O3179">
        <v>109</v>
      </c>
      <c r="P3179">
        <v>109</v>
      </c>
      <c r="Q3179">
        <v>0</v>
      </c>
      <c r="R3179">
        <v>0</v>
      </c>
      <c r="S3179" t="s">
        <v>9865</v>
      </c>
      <c r="T3179">
        <v>6710</v>
      </c>
      <c r="U3179" t="s">
        <v>327</v>
      </c>
      <c r="V3179" t="s">
        <v>327</v>
      </c>
      <c r="W3179" t="s">
        <v>1462</v>
      </c>
      <c r="X3179">
        <v>2625</v>
      </c>
      <c r="Y3179" t="s">
        <v>244</v>
      </c>
      <c r="AA3179">
        <v>187</v>
      </c>
      <c r="AB3179" t="s">
        <v>9866</v>
      </c>
      <c r="AC3179" t="s">
        <v>9865</v>
      </c>
      <c r="AD3179">
        <v>5</v>
      </c>
      <c r="AE3179">
        <v>710940.82</v>
      </c>
      <c r="AF3179">
        <v>6171690.8700000001</v>
      </c>
    </row>
    <row r="3180" spans="1:32" x14ac:dyDescent="0.25">
      <c r="A3180" s="40">
        <v>3178</v>
      </c>
      <c r="B3180" t="s">
        <v>9867</v>
      </c>
      <c r="C3180">
        <v>130</v>
      </c>
      <c r="D3180">
        <v>1975</v>
      </c>
      <c r="E3180">
        <v>0</v>
      </c>
      <c r="F3180">
        <v>1</v>
      </c>
      <c r="H3180">
        <v>5</v>
      </c>
      <c r="J3180">
        <v>7</v>
      </c>
      <c r="K3180" t="s">
        <v>253</v>
      </c>
      <c r="M3180">
        <v>1</v>
      </c>
      <c r="N3180">
        <v>79</v>
      </c>
      <c r="O3180">
        <v>79</v>
      </c>
      <c r="P3180">
        <v>130</v>
      </c>
      <c r="Q3180">
        <v>0</v>
      </c>
      <c r="R3180">
        <v>0</v>
      </c>
      <c r="S3180" t="s">
        <v>9868</v>
      </c>
      <c r="T3180">
        <v>2556</v>
      </c>
      <c r="U3180" t="s">
        <v>317</v>
      </c>
      <c r="V3180" t="s">
        <v>317</v>
      </c>
      <c r="W3180" t="s">
        <v>9869</v>
      </c>
      <c r="X3180">
        <v>2625</v>
      </c>
      <c r="Y3180" t="s">
        <v>244</v>
      </c>
      <c r="AA3180">
        <v>187</v>
      </c>
      <c r="AB3180" t="s">
        <v>9870</v>
      </c>
      <c r="AC3180" t="s">
        <v>9868</v>
      </c>
      <c r="AD3180">
        <v>5</v>
      </c>
      <c r="AE3180">
        <v>711647.03</v>
      </c>
      <c r="AF3180">
        <v>6172317</v>
      </c>
    </row>
    <row r="3181" spans="1:32" x14ac:dyDescent="0.25">
      <c r="A3181" s="40">
        <v>3179</v>
      </c>
      <c r="B3181" t="s">
        <v>9871</v>
      </c>
      <c r="C3181">
        <v>140</v>
      </c>
      <c r="D3181">
        <v>1965</v>
      </c>
      <c r="E3181">
        <v>0</v>
      </c>
      <c r="F3181">
        <v>5</v>
      </c>
      <c r="H3181">
        <v>1</v>
      </c>
      <c r="J3181">
        <v>1</v>
      </c>
      <c r="K3181" t="s">
        <v>240</v>
      </c>
      <c r="M3181">
        <v>2</v>
      </c>
      <c r="N3181">
        <v>345</v>
      </c>
      <c r="O3181">
        <v>690</v>
      </c>
      <c r="P3181">
        <v>690</v>
      </c>
      <c r="Q3181">
        <v>0</v>
      </c>
      <c r="R3181">
        <v>0</v>
      </c>
      <c r="S3181" t="s">
        <v>9872</v>
      </c>
      <c r="T3181">
        <v>3400</v>
      </c>
      <c r="U3181" t="s">
        <v>9688</v>
      </c>
      <c r="V3181" t="s">
        <v>9688</v>
      </c>
      <c r="W3181" t="s">
        <v>938</v>
      </c>
      <c r="X3181">
        <v>2665</v>
      </c>
      <c r="Y3181" t="s">
        <v>257</v>
      </c>
      <c r="AA3181">
        <v>187</v>
      </c>
      <c r="AB3181" t="s">
        <v>9689</v>
      </c>
      <c r="AC3181" t="s">
        <v>9872</v>
      </c>
      <c r="AD3181">
        <v>5</v>
      </c>
      <c r="AE3181">
        <v>713182.01</v>
      </c>
      <c r="AF3181">
        <v>6169153.8899999997</v>
      </c>
    </row>
    <row r="3182" spans="1:32" x14ac:dyDescent="0.25">
      <c r="A3182" s="40">
        <v>3180</v>
      </c>
      <c r="B3182" t="s">
        <v>9873</v>
      </c>
      <c r="C3182">
        <v>130</v>
      </c>
      <c r="D3182">
        <v>1975</v>
      </c>
      <c r="E3182">
        <v>0</v>
      </c>
      <c r="F3182">
        <v>1</v>
      </c>
      <c r="H3182">
        <v>1</v>
      </c>
      <c r="J3182">
        <v>1</v>
      </c>
      <c r="K3182" t="s">
        <v>240</v>
      </c>
      <c r="M3182">
        <v>1</v>
      </c>
      <c r="N3182">
        <v>134</v>
      </c>
      <c r="O3182">
        <v>134</v>
      </c>
      <c r="P3182">
        <v>134</v>
      </c>
      <c r="Q3182">
        <v>0</v>
      </c>
      <c r="R3182">
        <v>0</v>
      </c>
      <c r="S3182" t="s">
        <v>9874</v>
      </c>
      <c r="T3182">
        <v>5219</v>
      </c>
      <c r="U3182" t="s">
        <v>8347</v>
      </c>
      <c r="V3182" t="s">
        <v>8347</v>
      </c>
      <c r="W3182" t="s">
        <v>927</v>
      </c>
      <c r="X3182">
        <v>2625</v>
      </c>
      <c r="Y3182" t="s">
        <v>244</v>
      </c>
      <c r="AA3182">
        <v>187</v>
      </c>
      <c r="AB3182" t="s">
        <v>9875</v>
      </c>
      <c r="AC3182" t="s">
        <v>9874</v>
      </c>
      <c r="AD3182">
        <v>5</v>
      </c>
      <c r="AE3182">
        <v>711387.32</v>
      </c>
      <c r="AF3182">
        <v>6172495.2199999997</v>
      </c>
    </row>
    <row r="3183" spans="1:32" x14ac:dyDescent="0.25">
      <c r="A3183" s="40">
        <v>3181</v>
      </c>
      <c r="B3183" t="s">
        <v>9876</v>
      </c>
      <c r="C3183">
        <v>120</v>
      </c>
      <c r="D3183">
        <v>1973</v>
      </c>
      <c r="E3183">
        <v>0</v>
      </c>
      <c r="F3183">
        <v>3</v>
      </c>
      <c r="H3183">
        <v>1</v>
      </c>
      <c r="J3183">
        <v>2</v>
      </c>
      <c r="K3183" t="s">
        <v>260</v>
      </c>
      <c r="L3183">
        <v>2</v>
      </c>
      <c r="M3183">
        <v>1</v>
      </c>
      <c r="N3183">
        <v>159</v>
      </c>
      <c r="O3183">
        <v>159</v>
      </c>
      <c r="P3183">
        <v>137</v>
      </c>
      <c r="Q3183">
        <v>0</v>
      </c>
      <c r="R3183">
        <v>0</v>
      </c>
      <c r="S3183" t="s">
        <v>9877</v>
      </c>
      <c r="T3183">
        <v>7882</v>
      </c>
      <c r="U3183" t="s">
        <v>372</v>
      </c>
      <c r="V3183" t="s">
        <v>372</v>
      </c>
      <c r="W3183" t="s">
        <v>7272</v>
      </c>
      <c r="X3183">
        <v>2625</v>
      </c>
      <c r="Y3183" t="s">
        <v>244</v>
      </c>
      <c r="AA3183">
        <v>187</v>
      </c>
      <c r="AB3183" t="s">
        <v>9878</v>
      </c>
      <c r="AC3183" t="s">
        <v>9877</v>
      </c>
      <c r="AD3183">
        <v>5</v>
      </c>
      <c r="AE3183">
        <v>711834.56</v>
      </c>
      <c r="AF3183">
        <v>6171974.8200000003</v>
      </c>
    </row>
    <row r="3184" spans="1:32" x14ac:dyDescent="0.25">
      <c r="A3184" s="40">
        <v>3182</v>
      </c>
      <c r="B3184" t="s">
        <v>9879</v>
      </c>
      <c r="C3184">
        <v>130</v>
      </c>
      <c r="D3184">
        <v>1978</v>
      </c>
      <c r="E3184">
        <v>0</v>
      </c>
      <c r="F3184">
        <v>4</v>
      </c>
      <c r="H3184">
        <v>1</v>
      </c>
      <c r="J3184">
        <v>1</v>
      </c>
      <c r="K3184" t="s">
        <v>240</v>
      </c>
      <c r="M3184">
        <v>1</v>
      </c>
      <c r="N3184">
        <v>61</v>
      </c>
      <c r="O3184">
        <v>61</v>
      </c>
      <c r="P3184">
        <v>109</v>
      </c>
      <c r="Q3184">
        <v>0</v>
      </c>
      <c r="R3184">
        <v>0</v>
      </c>
      <c r="S3184" t="s">
        <v>9880</v>
      </c>
      <c r="T3184">
        <v>9800</v>
      </c>
      <c r="U3184" t="s">
        <v>8171</v>
      </c>
      <c r="V3184" t="s">
        <v>8171</v>
      </c>
      <c r="W3184" t="s">
        <v>413</v>
      </c>
      <c r="X3184">
        <v>2665</v>
      </c>
      <c r="Y3184" t="s">
        <v>257</v>
      </c>
      <c r="AA3184">
        <v>187</v>
      </c>
      <c r="AB3184" t="s">
        <v>9881</v>
      </c>
      <c r="AC3184" t="s">
        <v>9880</v>
      </c>
      <c r="AD3184">
        <v>5</v>
      </c>
      <c r="AE3184">
        <v>713645.58</v>
      </c>
      <c r="AF3184">
        <v>6169832.7400000002</v>
      </c>
    </row>
    <row r="3185" spans="1:32" x14ac:dyDescent="0.25">
      <c r="A3185" s="40">
        <v>3183</v>
      </c>
      <c r="B3185" t="s">
        <v>9882</v>
      </c>
      <c r="C3185">
        <v>120</v>
      </c>
      <c r="D3185">
        <v>1973</v>
      </c>
      <c r="E3185">
        <v>0</v>
      </c>
      <c r="F3185">
        <v>3</v>
      </c>
      <c r="H3185">
        <v>1</v>
      </c>
      <c r="J3185">
        <v>2</v>
      </c>
      <c r="K3185" t="s">
        <v>260</v>
      </c>
      <c r="L3185">
        <v>2</v>
      </c>
      <c r="M3185">
        <v>1</v>
      </c>
      <c r="N3185">
        <v>109</v>
      </c>
      <c r="O3185">
        <v>109</v>
      </c>
      <c r="P3185">
        <v>109</v>
      </c>
      <c r="Q3185">
        <v>0</v>
      </c>
      <c r="R3185">
        <v>0</v>
      </c>
      <c r="S3185" t="s">
        <v>9883</v>
      </c>
      <c r="T3185">
        <v>6710</v>
      </c>
      <c r="U3185" t="s">
        <v>327</v>
      </c>
      <c r="V3185" t="s">
        <v>327</v>
      </c>
      <c r="W3185" t="s">
        <v>2764</v>
      </c>
      <c r="X3185">
        <v>2625</v>
      </c>
      <c r="Y3185" t="s">
        <v>244</v>
      </c>
      <c r="AA3185">
        <v>187</v>
      </c>
      <c r="AB3185" t="s">
        <v>9884</v>
      </c>
      <c r="AC3185" t="s">
        <v>9883</v>
      </c>
      <c r="AD3185">
        <v>5</v>
      </c>
      <c r="AE3185">
        <v>710965.88</v>
      </c>
      <c r="AF3185">
        <v>6171584.29</v>
      </c>
    </row>
    <row r="3186" spans="1:32" x14ac:dyDescent="0.25">
      <c r="A3186" s="40">
        <v>3184</v>
      </c>
      <c r="B3186" t="s">
        <v>9885</v>
      </c>
      <c r="C3186">
        <v>120</v>
      </c>
      <c r="D3186">
        <v>1969</v>
      </c>
      <c r="E3186">
        <v>0</v>
      </c>
      <c r="F3186">
        <v>3</v>
      </c>
      <c r="H3186">
        <v>1</v>
      </c>
      <c r="J3186">
        <v>2</v>
      </c>
      <c r="K3186" t="s">
        <v>247</v>
      </c>
      <c r="M3186">
        <v>1</v>
      </c>
      <c r="N3186">
        <v>143</v>
      </c>
      <c r="O3186">
        <v>143</v>
      </c>
      <c r="P3186">
        <v>143</v>
      </c>
      <c r="Q3186">
        <v>0</v>
      </c>
      <c r="R3186">
        <v>0</v>
      </c>
      <c r="S3186" t="s">
        <v>9886</v>
      </c>
      <c r="T3186">
        <v>6178</v>
      </c>
      <c r="U3186" t="s">
        <v>2647</v>
      </c>
      <c r="V3186" t="s">
        <v>2647</v>
      </c>
      <c r="W3186" t="s">
        <v>381</v>
      </c>
      <c r="X3186">
        <v>2625</v>
      </c>
      <c r="Y3186" t="s">
        <v>244</v>
      </c>
      <c r="AA3186">
        <v>187</v>
      </c>
      <c r="AB3186" t="s">
        <v>9887</v>
      </c>
      <c r="AC3186" t="s">
        <v>9886</v>
      </c>
      <c r="AD3186">
        <v>5</v>
      </c>
      <c r="AE3186">
        <v>711541.58</v>
      </c>
      <c r="AF3186">
        <v>6172250.6799999997</v>
      </c>
    </row>
    <row r="3187" spans="1:32" x14ac:dyDescent="0.25">
      <c r="A3187" s="40">
        <v>3185</v>
      </c>
      <c r="B3187" t="s">
        <v>9888</v>
      </c>
      <c r="C3187">
        <v>130</v>
      </c>
      <c r="D3187">
        <v>1966</v>
      </c>
      <c r="E3187">
        <v>0</v>
      </c>
      <c r="F3187">
        <v>5</v>
      </c>
      <c r="H3187">
        <v>3</v>
      </c>
      <c r="J3187">
        <v>1</v>
      </c>
      <c r="K3187" t="s">
        <v>240</v>
      </c>
      <c r="M3187">
        <v>1</v>
      </c>
      <c r="N3187">
        <v>63</v>
      </c>
      <c r="O3187">
        <v>63</v>
      </c>
      <c r="P3187">
        <v>113</v>
      </c>
      <c r="Q3187">
        <v>0</v>
      </c>
      <c r="R3187">
        <v>0</v>
      </c>
      <c r="S3187" t="s">
        <v>9889</v>
      </c>
      <c r="T3187">
        <v>3195</v>
      </c>
      <c r="U3187" t="s">
        <v>7757</v>
      </c>
      <c r="V3187" t="s">
        <v>7757</v>
      </c>
      <c r="W3187" t="s">
        <v>1555</v>
      </c>
      <c r="X3187">
        <v>2665</v>
      </c>
      <c r="Y3187" t="s">
        <v>257</v>
      </c>
      <c r="AA3187">
        <v>187</v>
      </c>
      <c r="AB3187" t="s">
        <v>9890</v>
      </c>
      <c r="AC3187" t="s">
        <v>9889</v>
      </c>
      <c r="AD3187">
        <v>5</v>
      </c>
      <c r="AE3187">
        <v>713726.47</v>
      </c>
      <c r="AF3187">
        <v>6169225.0199999996</v>
      </c>
    </row>
    <row r="3188" spans="1:32" x14ac:dyDescent="0.25">
      <c r="A3188" s="40">
        <v>3186</v>
      </c>
      <c r="B3188" t="s">
        <v>9891</v>
      </c>
      <c r="C3188">
        <v>320</v>
      </c>
      <c r="D3188">
        <v>1937</v>
      </c>
      <c r="E3188">
        <v>1971</v>
      </c>
      <c r="F3188">
        <v>5</v>
      </c>
      <c r="H3188">
        <v>1</v>
      </c>
      <c r="J3188">
        <v>2</v>
      </c>
      <c r="K3188" t="s">
        <v>260</v>
      </c>
      <c r="M3188">
        <v>2</v>
      </c>
      <c r="N3188">
        <v>196</v>
      </c>
      <c r="O3188">
        <v>361</v>
      </c>
      <c r="P3188">
        <v>218</v>
      </c>
      <c r="Q3188">
        <v>360</v>
      </c>
      <c r="R3188">
        <v>0</v>
      </c>
      <c r="S3188" t="s">
        <v>9892</v>
      </c>
      <c r="T3188">
        <v>1750</v>
      </c>
      <c r="U3188" t="s">
        <v>6098</v>
      </c>
      <c r="V3188" t="s">
        <v>6098</v>
      </c>
      <c r="W3188" t="s">
        <v>9893</v>
      </c>
      <c r="X3188">
        <v>2665</v>
      </c>
      <c r="Y3188" t="s">
        <v>257</v>
      </c>
      <c r="AA3188">
        <v>187</v>
      </c>
      <c r="AB3188" t="s">
        <v>9894</v>
      </c>
      <c r="AC3188" t="s">
        <v>9892</v>
      </c>
      <c r="AD3188">
        <v>5</v>
      </c>
      <c r="AE3188">
        <v>713130.1</v>
      </c>
      <c r="AF3188">
        <v>6168796.0099999998</v>
      </c>
    </row>
    <row r="3189" spans="1:32" x14ac:dyDescent="0.25">
      <c r="A3189" s="40">
        <v>3187</v>
      </c>
      <c r="B3189" t="s">
        <v>9895</v>
      </c>
      <c r="C3189">
        <v>410</v>
      </c>
      <c r="D3189">
        <v>1982</v>
      </c>
      <c r="E3189">
        <v>0</v>
      </c>
      <c r="F3189">
        <v>2</v>
      </c>
      <c r="H3189">
        <v>1</v>
      </c>
      <c r="J3189">
        <v>1</v>
      </c>
      <c r="K3189" t="s">
        <v>240</v>
      </c>
      <c r="M3189">
        <v>1</v>
      </c>
      <c r="N3189">
        <v>884</v>
      </c>
      <c r="O3189">
        <v>884</v>
      </c>
      <c r="P3189">
        <v>0</v>
      </c>
      <c r="Q3189">
        <v>1689</v>
      </c>
      <c r="R3189">
        <v>0</v>
      </c>
      <c r="S3189" t="s">
        <v>9896</v>
      </c>
      <c r="T3189">
        <v>8920</v>
      </c>
      <c r="U3189" t="s">
        <v>8645</v>
      </c>
      <c r="V3189" t="s">
        <v>8646</v>
      </c>
      <c r="W3189" t="s">
        <v>938</v>
      </c>
      <c r="X3189">
        <v>2665</v>
      </c>
      <c r="Y3189" t="s">
        <v>257</v>
      </c>
      <c r="AA3189">
        <v>187</v>
      </c>
      <c r="AB3189" t="s">
        <v>9812</v>
      </c>
      <c r="AC3189" t="s">
        <v>9896</v>
      </c>
      <c r="AD3189">
        <v>5</v>
      </c>
      <c r="AE3189">
        <v>713276.28</v>
      </c>
      <c r="AF3189">
        <v>6169443.1100000003</v>
      </c>
    </row>
    <row r="3190" spans="1:32" x14ac:dyDescent="0.25">
      <c r="A3190" s="40">
        <v>3188</v>
      </c>
      <c r="B3190" t="s">
        <v>9897</v>
      </c>
      <c r="C3190">
        <v>120</v>
      </c>
      <c r="D3190">
        <v>1990</v>
      </c>
      <c r="E3190">
        <v>0</v>
      </c>
      <c r="F3190">
        <v>4</v>
      </c>
      <c r="H3190">
        <v>1</v>
      </c>
      <c r="J3190">
        <v>7</v>
      </c>
      <c r="K3190" t="s">
        <v>253</v>
      </c>
      <c r="L3190">
        <v>1</v>
      </c>
      <c r="M3190">
        <v>1</v>
      </c>
      <c r="N3190">
        <v>96</v>
      </c>
      <c r="O3190">
        <v>96</v>
      </c>
      <c r="P3190">
        <v>157</v>
      </c>
      <c r="Q3190">
        <v>0</v>
      </c>
      <c r="R3190">
        <v>0</v>
      </c>
      <c r="S3190" t="s">
        <v>9898</v>
      </c>
      <c r="T3190">
        <v>1780</v>
      </c>
      <c r="U3190" t="s">
        <v>9351</v>
      </c>
      <c r="V3190" t="s">
        <v>9351</v>
      </c>
      <c r="W3190" t="s">
        <v>515</v>
      </c>
      <c r="X3190">
        <v>2625</v>
      </c>
      <c r="Y3190" t="s">
        <v>244</v>
      </c>
      <c r="AA3190">
        <v>187</v>
      </c>
      <c r="AB3190" t="s">
        <v>9899</v>
      </c>
      <c r="AC3190" t="s">
        <v>9898</v>
      </c>
      <c r="AD3190">
        <v>5</v>
      </c>
      <c r="AE3190">
        <v>711851.43</v>
      </c>
      <c r="AF3190">
        <v>6170634.5899999999</v>
      </c>
    </row>
    <row r="3191" spans="1:32" x14ac:dyDescent="0.25">
      <c r="A3191" s="40">
        <v>3189</v>
      </c>
      <c r="B3191" t="s">
        <v>9900</v>
      </c>
      <c r="C3191">
        <v>590</v>
      </c>
      <c r="D3191">
        <v>2008</v>
      </c>
      <c r="E3191">
        <v>0</v>
      </c>
      <c r="F3191">
        <v>6</v>
      </c>
      <c r="H3191">
        <v>8</v>
      </c>
      <c r="J3191">
        <v>9</v>
      </c>
      <c r="K3191" t="s">
        <v>240</v>
      </c>
      <c r="M3191">
        <v>1</v>
      </c>
      <c r="N3191">
        <v>16</v>
      </c>
      <c r="O3191">
        <v>16</v>
      </c>
      <c r="P3191">
        <v>0</v>
      </c>
      <c r="Q3191">
        <v>0</v>
      </c>
      <c r="R3191">
        <v>0</v>
      </c>
      <c r="S3191" t="s">
        <v>9901</v>
      </c>
      <c r="T3191">
        <v>8947</v>
      </c>
      <c r="U3191" t="s">
        <v>9902</v>
      </c>
      <c r="V3191" t="s">
        <v>9902</v>
      </c>
      <c r="W3191" t="s">
        <v>2407</v>
      </c>
      <c r="X3191">
        <v>2625</v>
      </c>
      <c r="Y3191" t="s">
        <v>244</v>
      </c>
      <c r="AA3191">
        <v>187</v>
      </c>
      <c r="AB3191" t="s">
        <v>9903</v>
      </c>
      <c r="AC3191" t="s">
        <v>9901</v>
      </c>
      <c r="AD3191">
        <v>5</v>
      </c>
      <c r="AE3191">
        <v>711885.84</v>
      </c>
      <c r="AF3191">
        <v>6171554.3899999997</v>
      </c>
    </row>
    <row r="3192" spans="1:32" x14ac:dyDescent="0.25">
      <c r="A3192" s="40">
        <v>3190</v>
      </c>
      <c r="B3192" t="s">
        <v>9904</v>
      </c>
      <c r="C3192">
        <v>130</v>
      </c>
      <c r="D3192">
        <v>1975</v>
      </c>
      <c r="E3192">
        <v>0</v>
      </c>
      <c r="F3192">
        <v>3</v>
      </c>
      <c r="H3192">
        <v>1</v>
      </c>
      <c r="J3192">
        <v>7</v>
      </c>
      <c r="K3192" t="s">
        <v>253</v>
      </c>
      <c r="M3192">
        <v>1</v>
      </c>
      <c r="N3192">
        <v>92</v>
      </c>
      <c r="O3192">
        <v>92</v>
      </c>
      <c r="P3192">
        <v>159</v>
      </c>
      <c r="Q3192">
        <v>0</v>
      </c>
      <c r="R3192">
        <v>0</v>
      </c>
      <c r="S3192" t="s">
        <v>9905</v>
      </c>
      <c r="T3192">
        <v>639</v>
      </c>
      <c r="U3192" t="s">
        <v>6935</v>
      </c>
      <c r="V3192" t="s">
        <v>6935</v>
      </c>
      <c r="W3192" t="s">
        <v>323</v>
      </c>
      <c r="X3192">
        <v>2665</v>
      </c>
      <c r="Y3192" t="s">
        <v>257</v>
      </c>
      <c r="AA3192">
        <v>187</v>
      </c>
      <c r="AB3192" t="s">
        <v>9906</v>
      </c>
      <c r="AC3192" t="s">
        <v>9905</v>
      </c>
      <c r="AD3192">
        <v>5</v>
      </c>
      <c r="AE3192">
        <v>712828.06</v>
      </c>
      <c r="AF3192">
        <v>6169009.3200000003</v>
      </c>
    </row>
    <row r="3193" spans="1:32" x14ac:dyDescent="0.25">
      <c r="A3193" s="40">
        <v>3191</v>
      </c>
      <c r="B3193" t="s">
        <v>9907</v>
      </c>
      <c r="C3193">
        <v>130</v>
      </c>
      <c r="D3193">
        <v>1979</v>
      </c>
      <c r="E3193">
        <v>0</v>
      </c>
      <c r="F3193">
        <v>4</v>
      </c>
      <c r="H3193">
        <v>1</v>
      </c>
      <c r="J3193">
        <v>1</v>
      </c>
      <c r="K3193" t="s">
        <v>240</v>
      </c>
      <c r="M3193">
        <v>1</v>
      </c>
      <c r="N3193">
        <v>63</v>
      </c>
      <c r="O3193">
        <v>63</v>
      </c>
      <c r="P3193">
        <v>112</v>
      </c>
      <c r="Q3193">
        <v>0</v>
      </c>
      <c r="R3193">
        <v>0</v>
      </c>
      <c r="S3193" t="s">
        <v>9908</v>
      </c>
      <c r="T3193">
        <v>7575</v>
      </c>
      <c r="U3193" t="s">
        <v>7863</v>
      </c>
      <c r="V3193" t="s">
        <v>7863</v>
      </c>
      <c r="W3193" t="s">
        <v>732</v>
      </c>
      <c r="X3193">
        <v>2665</v>
      </c>
      <c r="Y3193" t="s">
        <v>257</v>
      </c>
      <c r="AA3193">
        <v>187</v>
      </c>
      <c r="AB3193" t="s">
        <v>9909</v>
      </c>
      <c r="AC3193" t="s">
        <v>9908</v>
      </c>
      <c r="AD3193">
        <v>5</v>
      </c>
      <c r="AE3193">
        <v>713647.76</v>
      </c>
      <c r="AF3193">
        <v>6169749.5700000003</v>
      </c>
    </row>
    <row r="3194" spans="1:32" x14ac:dyDescent="0.25">
      <c r="A3194" s="40">
        <v>3192</v>
      </c>
      <c r="B3194" t="s">
        <v>9910</v>
      </c>
      <c r="C3194">
        <v>130</v>
      </c>
      <c r="D3194">
        <v>1970</v>
      </c>
      <c r="E3194">
        <v>0</v>
      </c>
      <c r="F3194">
        <v>10</v>
      </c>
      <c r="H3194">
        <v>6</v>
      </c>
      <c r="J3194">
        <v>1</v>
      </c>
      <c r="K3194" t="s">
        <v>240</v>
      </c>
      <c r="L3194">
        <v>2</v>
      </c>
      <c r="M3194">
        <v>1</v>
      </c>
      <c r="N3194">
        <v>124</v>
      </c>
      <c r="O3194">
        <v>124</v>
      </c>
      <c r="P3194">
        <v>107</v>
      </c>
      <c r="Q3194">
        <v>0</v>
      </c>
      <c r="R3194">
        <v>0</v>
      </c>
      <c r="S3194" t="s">
        <v>9911</v>
      </c>
      <c r="T3194">
        <v>7882</v>
      </c>
      <c r="U3194" t="s">
        <v>372</v>
      </c>
      <c r="V3194" t="s">
        <v>372</v>
      </c>
      <c r="W3194" t="s">
        <v>1522</v>
      </c>
      <c r="X3194">
        <v>2625</v>
      </c>
      <c r="Y3194" t="s">
        <v>244</v>
      </c>
      <c r="AA3194">
        <v>187</v>
      </c>
      <c r="AB3194" t="s">
        <v>9912</v>
      </c>
      <c r="AC3194" t="s">
        <v>9911</v>
      </c>
      <c r="AD3194">
        <v>5</v>
      </c>
      <c r="AE3194">
        <v>711941.02</v>
      </c>
      <c r="AF3194">
        <v>6171941.4900000002</v>
      </c>
    </row>
    <row r="3195" spans="1:32" x14ac:dyDescent="0.25">
      <c r="A3195" s="40">
        <v>3193</v>
      </c>
      <c r="B3195" t="s">
        <v>9913</v>
      </c>
      <c r="C3195">
        <v>130</v>
      </c>
      <c r="D3195">
        <v>1979</v>
      </c>
      <c r="E3195">
        <v>0</v>
      </c>
      <c r="F3195">
        <v>4</v>
      </c>
      <c r="H3195">
        <v>1</v>
      </c>
      <c r="J3195">
        <v>1</v>
      </c>
      <c r="K3195" t="s">
        <v>240</v>
      </c>
      <c r="M3195">
        <v>1</v>
      </c>
      <c r="N3195">
        <v>61</v>
      </c>
      <c r="O3195">
        <v>61</v>
      </c>
      <c r="P3195">
        <v>109</v>
      </c>
      <c r="Q3195">
        <v>0</v>
      </c>
      <c r="R3195">
        <v>0</v>
      </c>
      <c r="S3195" t="s">
        <v>9914</v>
      </c>
      <c r="T3195">
        <v>7575</v>
      </c>
      <c r="U3195" t="s">
        <v>7863</v>
      </c>
      <c r="V3195" t="s">
        <v>7863</v>
      </c>
      <c r="W3195" t="s">
        <v>487</v>
      </c>
      <c r="X3195">
        <v>2665</v>
      </c>
      <c r="Y3195" t="s">
        <v>257</v>
      </c>
      <c r="AA3195">
        <v>187</v>
      </c>
      <c r="AB3195" t="s">
        <v>9915</v>
      </c>
      <c r="AC3195" t="s">
        <v>9914</v>
      </c>
      <c r="AD3195">
        <v>5</v>
      </c>
      <c r="AE3195">
        <v>713617.57</v>
      </c>
      <c r="AF3195">
        <v>6169731.0099999998</v>
      </c>
    </row>
    <row r="3196" spans="1:32" x14ac:dyDescent="0.25">
      <c r="A3196" s="40">
        <v>3194</v>
      </c>
      <c r="B3196" t="s">
        <v>9916</v>
      </c>
      <c r="C3196">
        <v>130</v>
      </c>
      <c r="D3196">
        <v>1970</v>
      </c>
      <c r="E3196">
        <v>1983</v>
      </c>
      <c r="F3196">
        <v>3</v>
      </c>
      <c r="H3196">
        <v>6</v>
      </c>
      <c r="J3196">
        <v>1</v>
      </c>
      <c r="K3196" t="s">
        <v>240</v>
      </c>
      <c r="M3196">
        <v>1</v>
      </c>
      <c r="N3196">
        <v>107</v>
      </c>
      <c r="O3196">
        <v>107</v>
      </c>
      <c r="P3196">
        <v>107</v>
      </c>
      <c r="Q3196">
        <v>0</v>
      </c>
      <c r="R3196">
        <v>0</v>
      </c>
      <c r="S3196" t="s">
        <v>9917</v>
      </c>
      <c r="T3196">
        <v>7882</v>
      </c>
      <c r="U3196" t="s">
        <v>372</v>
      </c>
      <c r="V3196" t="s">
        <v>372</v>
      </c>
      <c r="W3196" t="s">
        <v>648</v>
      </c>
      <c r="X3196">
        <v>2625</v>
      </c>
      <c r="Y3196" t="s">
        <v>244</v>
      </c>
      <c r="AA3196">
        <v>187</v>
      </c>
      <c r="AB3196" t="s">
        <v>9918</v>
      </c>
      <c r="AC3196" t="s">
        <v>9917</v>
      </c>
      <c r="AD3196">
        <v>5</v>
      </c>
      <c r="AE3196">
        <v>711966.84</v>
      </c>
      <c r="AF3196">
        <v>6171967.4699999997</v>
      </c>
    </row>
    <row r="3197" spans="1:32" x14ac:dyDescent="0.25">
      <c r="A3197" s="40">
        <v>3195</v>
      </c>
      <c r="B3197" t="s">
        <v>9919</v>
      </c>
      <c r="C3197">
        <v>130</v>
      </c>
      <c r="D3197">
        <v>1978</v>
      </c>
      <c r="E3197">
        <v>0</v>
      </c>
      <c r="F3197">
        <v>4</v>
      </c>
      <c r="H3197">
        <v>1</v>
      </c>
      <c r="J3197">
        <v>1</v>
      </c>
      <c r="K3197" t="s">
        <v>240</v>
      </c>
      <c r="M3197">
        <v>1</v>
      </c>
      <c r="N3197">
        <v>63</v>
      </c>
      <c r="O3197">
        <v>63</v>
      </c>
      <c r="P3197">
        <v>112</v>
      </c>
      <c r="Q3197">
        <v>0</v>
      </c>
      <c r="R3197">
        <v>0</v>
      </c>
      <c r="S3197" t="s">
        <v>9920</v>
      </c>
      <c r="T3197">
        <v>9800</v>
      </c>
      <c r="U3197" t="s">
        <v>8171</v>
      </c>
      <c r="V3197" t="s">
        <v>8171</v>
      </c>
      <c r="W3197" t="s">
        <v>519</v>
      </c>
      <c r="X3197">
        <v>2665</v>
      </c>
      <c r="Y3197" t="s">
        <v>257</v>
      </c>
      <c r="AA3197">
        <v>187</v>
      </c>
      <c r="AB3197" t="s">
        <v>9921</v>
      </c>
      <c r="AC3197" t="s">
        <v>9920</v>
      </c>
      <c r="AD3197">
        <v>5</v>
      </c>
      <c r="AE3197">
        <v>713618.48</v>
      </c>
      <c r="AF3197">
        <v>6169774.8700000001</v>
      </c>
    </row>
    <row r="3198" spans="1:32" x14ac:dyDescent="0.25">
      <c r="A3198" s="40">
        <v>3196</v>
      </c>
      <c r="B3198" t="s">
        <v>9922</v>
      </c>
      <c r="C3198">
        <v>120</v>
      </c>
      <c r="D3198">
        <v>1957</v>
      </c>
      <c r="E3198">
        <v>0</v>
      </c>
      <c r="F3198">
        <v>3</v>
      </c>
      <c r="H3198">
        <v>1</v>
      </c>
      <c r="J3198">
        <v>2</v>
      </c>
      <c r="K3198" t="s">
        <v>260</v>
      </c>
      <c r="M3198">
        <v>1</v>
      </c>
      <c r="N3198">
        <v>142</v>
      </c>
      <c r="O3198">
        <v>142</v>
      </c>
      <c r="P3198">
        <v>107</v>
      </c>
      <c r="Q3198">
        <v>0</v>
      </c>
      <c r="R3198">
        <v>0</v>
      </c>
      <c r="S3198" t="s">
        <v>9923</v>
      </c>
      <c r="T3198">
        <v>745</v>
      </c>
      <c r="U3198" t="s">
        <v>8589</v>
      </c>
      <c r="V3198" t="s">
        <v>8589</v>
      </c>
      <c r="W3198" t="s">
        <v>9924</v>
      </c>
      <c r="X3198">
        <v>2625</v>
      </c>
      <c r="Y3198" t="s">
        <v>244</v>
      </c>
      <c r="AA3198">
        <v>187</v>
      </c>
      <c r="AB3198" t="s">
        <v>9925</v>
      </c>
      <c r="AC3198" t="s">
        <v>9923</v>
      </c>
      <c r="AD3198">
        <v>5</v>
      </c>
      <c r="AE3198">
        <v>711934.03</v>
      </c>
      <c r="AF3198">
        <v>6170898.6799999997</v>
      </c>
    </row>
    <row r="3199" spans="1:32" x14ac:dyDescent="0.25">
      <c r="A3199" s="40">
        <v>3197</v>
      </c>
      <c r="B3199" t="s">
        <v>9926</v>
      </c>
      <c r="C3199">
        <v>130</v>
      </c>
      <c r="D3199">
        <v>1977</v>
      </c>
      <c r="E3199">
        <v>0</v>
      </c>
      <c r="F3199">
        <v>4</v>
      </c>
      <c r="H3199">
        <v>1</v>
      </c>
      <c r="J3199">
        <v>1</v>
      </c>
      <c r="K3199" t="s">
        <v>240</v>
      </c>
      <c r="M3199">
        <v>1</v>
      </c>
      <c r="N3199">
        <v>58</v>
      </c>
      <c r="O3199">
        <v>58</v>
      </c>
      <c r="P3199">
        <v>102</v>
      </c>
      <c r="Q3199">
        <v>0</v>
      </c>
      <c r="R3199">
        <v>0</v>
      </c>
      <c r="S3199" t="s">
        <v>9927</v>
      </c>
      <c r="T3199">
        <v>6875</v>
      </c>
      <c r="U3199" t="s">
        <v>9172</v>
      </c>
      <c r="V3199" t="s">
        <v>9172</v>
      </c>
      <c r="W3199" t="s">
        <v>299</v>
      </c>
      <c r="X3199">
        <v>2665</v>
      </c>
      <c r="Y3199" t="s">
        <v>257</v>
      </c>
      <c r="AA3199">
        <v>187</v>
      </c>
      <c r="AB3199" t="s">
        <v>9928</v>
      </c>
      <c r="AC3199" t="s">
        <v>9927</v>
      </c>
      <c r="AD3199">
        <v>5</v>
      </c>
      <c r="AE3199">
        <v>713460.6</v>
      </c>
      <c r="AF3199">
        <v>6169505.6299999999</v>
      </c>
    </row>
    <row r="3200" spans="1:32" x14ac:dyDescent="0.25">
      <c r="A3200" s="40">
        <v>3198</v>
      </c>
      <c r="B3200" t="s">
        <v>9929</v>
      </c>
      <c r="C3200">
        <v>130</v>
      </c>
      <c r="D3200">
        <v>1977</v>
      </c>
      <c r="E3200">
        <v>0</v>
      </c>
      <c r="F3200">
        <v>4</v>
      </c>
      <c r="H3200">
        <v>1</v>
      </c>
      <c r="J3200">
        <v>1</v>
      </c>
      <c r="K3200" t="s">
        <v>240</v>
      </c>
      <c r="M3200">
        <v>1</v>
      </c>
      <c r="N3200">
        <v>59</v>
      </c>
      <c r="O3200">
        <v>59</v>
      </c>
      <c r="P3200">
        <v>104</v>
      </c>
      <c r="Q3200">
        <v>0</v>
      </c>
      <c r="R3200">
        <v>0</v>
      </c>
      <c r="S3200" t="s">
        <v>9930</v>
      </c>
      <c r="T3200">
        <v>6875</v>
      </c>
      <c r="U3200" t="s">
        <v>9172</v>
      </c>
      <c r="V3200" t="s">
        <v>9172</v>
      </c>
      <c r="W3200" t="s">
        <v>356</v>
      </c>
      <c r="X3200">
        <v>2665</v>
      </c>
      <c r="Y3200" t="s">
        <v>257</v>
      </c>
      <c r="AA3200">
        <v>187</v>
      </c>
      <c r="AB3200" t="s">
        <v>9931</v>
      </c>
      <c r="AC3200" t="s">
        <v>9930</v>
      </c>
      <c r="AD3200">
        <v>5</v>
      </c>
      <c r="AE3200">
        <v>713451.93</v>
      </c>
      <c r="AF3200">
        <v>6169519.4299999997</v>
      </c>
    </row>
    <row r="3201" spans="1:32" x14ac:dyDescent="0.25">
      <c r="A3201" s="40">
        <v>3199</v>
      </c>
      <c r="B3201" t="s">
        <v>9932</v>
      </c>
      <c r="C3201">
        <v>120</v>
      </c>
      <c r="D3201">
        <v>1979</v>
      </c>
      <c r="E3201">
        <v>2007</v>
      </c>
      <c r="F3201">
        <v>4</v>
      </c>
      <c r="H3201">
        <v>1</v>
      </c>
      <c r="J3201">
        <v>2</v>
      </c>
      <c r="K3201" t="s">
        <v>260</v>
      </c>
      <c r="M3201">
        <v>1</v>
      </c>
      <c r="N3201">
        <v>186</v>
      </c>
      <c r="O3201">
        <v>186</v>
      </c>
      <c r="P3201">
        <v>186</v>
      </c>
      <c r="Q3201">
        <v>0</v>
      </c>
      <c r="R3201">
        <v>0</v>
      </c>
      <c r="S3201" t="s">
        <v>9933</v>
      </c>
      <c r="T3201">
        <v>800</v>
      </c>
      <c r="U3201" t="s">
        <v>9695</v>
      </c>
      <c r="V3201" t="s">
        <v>9695</v>
      </c>
      <c r="W3201" t="s">
        <v>480</v>
      </c>
      <c r="X3201">
        <v>2625</v>
      </c>
      <c r="Y3201" t="s">
        <v>244</v>
      </c>
      <c r="AA3201">
        <v>187</v>
      </c>
      <c r="AB3201" t="s">
        <v>9934</v>
      </c>
      <c r="AC3201" t="s">
        <v>9933</v>
      </c>
      <c r="AD3201">
        <v>5</v>
      </c>
      <c r="AE3201">
        <v>711665.32</v>
      </c>
      <c r="AF3201">
        <v>6170844.9800000004</v>
      </c>
    </row>
    <row r="3202" spans="1:32" x14ac:dyDescent="0.25">
      <c r="A3202" s="40">
        <v>3200</v>
      </c>
      <c r="B3202" t="s">
        <v>9935</v>
      </c>
      <c r="C3202">
        <v>130</v>
      </c>
      <c r="D3202">
        <v>1975</v>
      </c>
      <c r="E3202">
        <v>0</v>
      </c>
      <c r="F3202">
        <v>1</v>
      </c>
      <c r="H3202">
        <v>1</v>
      </c>
      <c r="J3202">
        <v>1</v>
      </c>
      <c r="K3202" t="s">
        <v>240</v>
      </c>
      <c r="M3202">
        <v>1</v>
      </c>
      <c r="N3202">
        <v>134</v>
      </c>
      <c r="O3202">
        <v>134</v>
      </c>
      <c r="P3202">
        <v>134</v>
      </c>
      <c r="Q3202">
        <v>0</v>
      </c>
      <c r="R3202">
        <v>0</v>
      </c>
      <c r="S3202" t="s">
        <v>9936</v>
      </c>
      <c r="T3202">
        <v>5219</v>
      </c>
      <c r="U3202" t="s">
        <v>8347</v>
      </c>
      <c r="V3202" t="s">
        <v>8347</v>
      </c>
      <c r="W3202" t="s">
        <v>938</v>
      </c>
      <c r="X3202">
        <v>2625</v>
      </c>
      <c r="Y3202" t="s">
        <v>244</v>
      </c>
      <c r="AA3202">
        <v>187</v>
      </c>
      <c r="AB3202" t="s">
        <v>9937</v>
      </c>
      <c r="AC3202" t="s">
        <v>9936</v>
      </c>
      <c r="AD3202">
        <v>5</v>
      </c>
      <c r="AE3202">
        <v>711368</v>
      </c>
      <c r="AF3202">
        <v>6172454.7800000003</v>
      </c>
    </row>
    <row r="3203" spans="1:32" x14ac:dyDescent="0.25">
      <c r="A3203" s="40">
        <v>3201</v>
      </c>
      <c r="B3203" t="s">
        <v>9938</v>
      </c>
      <c r="C3203">
        <v>120</v>
      </c>
      <c r="D3203">
        <v>1979</v>
      </c>
      <c r="E3203">
        <v>0</v>
      </c>
      <c r="F3203">
        <v>4</v>
      </c>
      <c r="H3203">
        <v>1</v>
      </c>
      <c r="J3203">
        <v>2</v>
      </c>
      <c r="K3203" t="s">
        <v>247</v>
      </c>
      <c r="L3203">
        <v>2</v>
      </c>
      <c r="M3203">
        <v>1</v>
      </c>
      <c r="N3203">
        <v>108</v>
      </c>
      <c r="O3203">
        <v>108</v>
      </c>
      <c r="P3203">
        <v>108</v>
      </c>
      <c r="Q3203">
        <v>0</v>
      </c>
      <c r="R3203">
        <v>0</v>
      </c>
      <c r="S3203" t="s">
        <v>9939</v>
      </c>
      <c r="T3203">
        <v>6923</v>
      </c>
      <c r="U3203" t="s">
        <v>1253</v>
      </c>
      <c r="V3203" t="s">
        <v>1253</v>
      </c>
      <c r="W3203" t="s">
        <v>811</v>
      </c>
      <c r="X3203">
        <v>2665</v>
      </c>
      <c r="Y3203" t="s">
        <v>257</v>
      </c>
      <c r="AA3203">
        <v>187</v>
      </c>
      <c r="AB3203" t="s">
        <v>9940</v>
      </c>
      <c r="AC3203" t="s">
        <v>9939</v>
      </c>
      <c r="AD3203">
        <v>5</v>
      </c>
      <c r="AE3203">
        <v>714271.75</v>
      </c>
      <c r="AF3203">
        <v>6168698.1100000003</v>
      </c>
    </row>
    <row r="3204" spans="1:32" x14ac:dyDescent="0.25">
      <c r="A3204" s="40">
        <v>3202</v>
      </c>
      <c r="B3204" t="s">
        <v>9941</v>
      </c>
      <c r="C3204">
        <v>130</v>
      </c>
      <c r="D3204">
        <v>1975</v>
      </c>
      <c r="E3204">
        <v>0</v>
      </c>
      <c r="F3204">
        <v>1</v>
      </c>
      <c r="H3204">
        <v>5</v>
      </c>
      <c r="J3204">
        <v>7</v>
      </c>
      <c r="K3204" t="s">
        <v>253</v>
      </c>
      <c r="M3204">
        <v>1</v>
      </c>
      <c r="N3204">
        <v>126</v>
      </c>
      <c r="O3204">
        <v>126</v>
      </c>
      <c r="P3204">
        <v>126</v>
      </c>
      <c r="Q3204">
        <v>0</v>
      </c>
      <c r="R3204">
        <v>0</v>
      </c>
      <c r="S3204" t="s">
        <v>9942</v>
      </c>
      <c r="T3204">
        <v>2556</v>
      </c>
      <c r="U3204" t="s">
        <v>317</v>
      </c>
      <c r="V3204" t="s">
        <v>317</v>
      </c>
      <c r="W3204" t="s">
        <v>1993</v>
      </c>
      <c r="X3204">
        <v>2625</v>
      </c>
      <c r="Y3204" t="s">
        <v>244</v>
      </c>
      <c r="AA3204">
        <v>187</v>
      </c>
      <c r="AB3204" t="s">
        <v>9943</v>
      </c>
      <c r="AC3204" t="s">
        <v>9942</v>
      </c>
      <c r="AD3204">
        <v>5</v>
      </c>
      <c r="AE3204">
        <v>711696.71</v>
      </c>
      <c r="AF3204">
        <v>6172418.3200000003</v>
      </c>
    </row>
    <row r="3205" spans="1:32" x14ac:dyDescent="0.25">
      <c r="A3205" s="40">
        <v>3203</v>
      </c>
      <c r="B3205" t="s">
        <v>9944</v>
      </c>
      <c r="C3205">
        <v>130</v>
      </c>
      <c r="D3205">
        <v>1966</v>
      </c>
      <c r="E3205">
        <v>0</v>
      </c>
      <c r="F3205">
        <v>4</v>
      </c>
      <c r="H3205">
        <v>3</v>
      </c>
      <c r="J3205">
        <v>1</v>
      </c>
      <c r="K3205" t="s">
        <v>240</v>
      </c>
      <c r="M3205">
        <v>1</v>
      </c>
      <c r="N3205">
        <v>61</v>
      </c>
      <c r="O3205">
        <v>61</v>
      </c>
      <c r="P3205">
        <v>110</v>
      </c>
      <c r="Q3205">
        <v>0</v>
      </c>
      <c r="R3205">
        <v>0</v>
      </c>
      <c r="S3205" t="s">
        <v>9945</v>
      </c>
      <c r="T3205">
        <v>3195</v>
      </c>
      <c r="U3205" t="s">
        <v>7757</v>
      </c>
      <c r="V3205" t="s">
        <v>7757</v>
      </c>
      <c r="W3205" t="s">
        <v>2764</v>
      </c>
      <c r="X3205">
        <v>2665</v>
      </c>
      <c r="Y3205" t="s">
        <v>257</v>
      </c>
      <c r="AA3205">
        <v>187</v>
      </c>
      <c r="AB3205" t="s">
        <v>9946</v>
      </c>
      <c r="AC3205" t="s">
        <v>9945</v>
      </c>
      <c r="AD3205">
        <v>5</v>
      </c>
      <c r="AE3205">
        <v>713707.11</v>
      </c>
      <c r="AF3205">
        <v>6169257.5499999998</v>
      </c>
    </row>
    <row r="3206" spans="1:32" x14ac:dyDescent="0.25">
      <c r="A3206" s="40">
        <v>3204</v>
      </c>
      <c r="B3206" t="s">
        <v>9947</v>
      </c>
      <c r="C3206">
        <v>120</v>
      </c>
      <c r="D3206">
        <v>1972</v>
      </c>
      <c r="E3206">
        <v>0</v>
      </c>
      <c r="F3206">
        <v>3</v>
      </c>
      <c r="H3206">
        <v>1</v>
      </c>
      <c r="J3206">
        <v>2</v>
      </c>
      <c r="K3206" t="s">
        <v>260</v>
      </c>
      <c r="M3206">
        <v>1</v>
      </c>
      <c r="N3206">
        <v>119</v>
      </c>
      <c r="O3206">
        <v>119</v>
      </c>
      <c r="P3206">
        <v>119</v>
      </c>
      <c r="Q3206">
        <v>0</v>
      </c>
      <c r="R3206">
        <v>0</v>
      </c>
      <c r="S3206" t="s">
        <v>9948</v>
      </c>
      <c r="T3206">
        <v>6710</v>
      </c>
      <c r="U3206" t="s">
        <v>327</v>
      </c>
      <c r="V3206" t="s">
        <v>327</v>
      </c>
      <c r="W3206" t="s">
        <v>4956</v>
      </c>
      <c r="X3206">
        <v>2625</v>
      </c>
      <c r="Y3206" t="s">
        <v>244</v>
      </c>
      <c r="AA3206">
        <v>187</v>
      </c>
      <c r="AB3206" t="s">
        <v>9949</v>
      </c>
      <c r="AC3206" t="s">
        <v>9948</v>
      </c>
      <c r="AD3206">
        <v>5</v>
      </c>
      <c r="AE3206">
        <v>711033.11</v>
      </c>
      <c r="AF3206">
        <v>6171683.4800000004</v>
      </c>
    </row>
    <row r="3207" spans="1:32" x14ac:dyDescent="0.25">
      <c r="A3207" s="40">
        <v>3205</v>
      </c>
      <c r="B3207" t="s">
        <v>9950</v>
      </c>
      <c r="C3207">
        <v>310</v>
      </c>
      <c r="D3207">
        <v>1972</v>
      </c>
      <c r="E3207">
        <v>0</v>
      </c>
      <c r="F3207">
        <v>1</v>
      </c>
      <c r="H3207">
        <v>6</v>
      </c>
      <c r="J3207">
        <v>9</v>
      </c>
      <c r="K3207" t="s">
        <v>240</v>
      </c>
      <c r="M3207">
        <v>1</v>
      </c>
      <c r="N3207">
        <v>124</v>
      </c>
      <c r="O3207">
        <v>124</v>
      </c>
      <c r="P3207">
        <v>0</v>
      </c>
      <c r="Q3207">
        <v>124</v>
      </c>
      <c r="R3207">
        <v>0</v>
      </c>
      <c r="S3207" t="s">
        <v>9951</v>
      </c>
      <c r="T3207">
        <v>8920</v>
      </c>
      <c r="U3207" t="s">
        <v>8645</v>
      </c>
      <c r="V3207" t="s">
        <v>8646</v>
      </c>
      <c r="W3207" t="s">
        <v>1326</v>
      </c>
      <c r="X3207">
        <v>2665</v>
      </c>
      <c r="Y3207" t="s">
        <v>257</v>
      </c>
      <c r="AA3207">
        <v>187</v>
      </c>
      <c r="AB3207" t="s">
        <v>9952</v>
      </c>
      <c r="AC3207" t="s">
        <v>9951</v>
      </c>
      <c r="AD3207">
        <v>5</v>
      </c>
      <c r="AE3207">
        <v>713298.65</v>
      </c>
      <c r="AF3207">
        <v>6169374.7300000004</v>
      </c>
    </row>
    <row r="3208" spans="1:32" x14ac:dyDescent="0.25">
      <c r="A3208" s="40">
        <v>3206</v>
      </c>
      <c r="B3208" t="s">
        <v>9953</v>
      </c>
      <c r="C3208">
        <v>310</v>
      </c>
      <c r="D3208">
        <v>1972</v>
      </c>
      <c r="E3208">
        <v>0</v>
      </c>
      <c r="F3208">
        <v>1</v>
      </c>
      <c r="H3208">
        <v>5</v>
      </c>
      <c r="J3208">
        <v>9</v>
      </c>
      <c r="K3208" t="s">
        <v>240</v>
      </c>
      <c r="M3208">
        <v>1</v>
      </c>
      <c r="N3208">
        <v>605</v>
      </c>
      <c r="O3208">
        <v>605</v>
      </c>
      <c r="P3208">
        <v>0</v>
      </c>
      <c r="Q3208">
        <v>605</v>
      </c>
      <c r="R3208">
        <v>0</v>
      </c>
      <c r="S3208" t="s">
        <v>9951</v>
      </c>
      <c r="T3208">
        <v>8920</v>
      </c>
      <c r="U3208" t="s">
        <v>8645</v>
      </c>
      <c r="V3208" t="s">
        <v>8646</v>
      </c>
      <c r="W3208" t="s">
        <v>1326</v>
      </c>
      <c r="X3208">
        <v>2665</v>
      </c>
      <c r="Y3208" t="s">
        <v>257</v>
      </c>
      <c r="AA3208">
        <v>187</v>
      </c>
      <c r="AB3208" t="s">
        <v>9952</v>
      </c>
      <c r="AC3208" t="s">
        <v>9951</v>
      </c>
      <c r="AD3208">
        <v>5</v>
      </c>
      <c r="AE3208">
        <v>713298.65</v>
      </c>
      <c r="AF3208">
        <v>6169374.7300000004</v>
      </c>
    </row>
    <row r="3209" spans="1:32" x14ac:dyDescent="0.25">
      <c r="A3209" s="40">
        <v>3207</v>
      </c>
      <c r="B3209" t="s">
        <v>9954</v>
      </c>
      <c r="C3209">
        <v>310</v>
      </c>
      <c r="D3209">
        <v>1972</v>
      </c>
      <c r="E3209">
        <v>0</v>
      </c>
      <c r="F3209">
        <v>1</v>
      </c>
      <c r="H3209">
        <v>6</v>
      </c>
      <c r="J3209">
        <v>2</v>
      </c>
      <c r="K3209" t="s">
        <v>247</v>
      </c>
      <c r="M3209">
        <v>1</v>
      </c>
      <c r="N3209">
        <v>189</v>
      </c>
      <c r="O3209">
        <v>189</v>
      </c>
      <c r="P3209">
        <v>0</v>
      </c>
      <c r="Q3209">
        <v>189</v>
      </c>
      <c r="R3209">
        <v>0</v>
      </c>
      <c r="S3209" t="s">
        <v>9951</v>
      </c>
      <c r="T3209">
        <v>8920</v>
      </c>
      <c r="U3209" t="s">
        <v>8645</v>
      </c>
      <c r="V3209" t="s">
        <v>8646</v>
      </c>
      <c r="W3209" t="s">
        <v>1326</v>
      </c>
      <c r="X3209">
        <v>2665</v>
      </c>
      <c r="Y3209" t="s">
        <v>257</v>
      </c>
      <c r="AA3209">
        <v>187</v>
      </c>
      <c r="AB3209" t="s">
        <v>9952</v>
      </c>
      <c r="AC3209" t="s">
        <v>9951</v>
      </c>
      <c r="AD3209">
        <v>5</v>
      </c>
      <c r="AE3209">
        <v>713298.65</v>
      </c>
      <c r="AF3209">
        <v>6169374.7300000004</v>
      </c>
    </row>
    <row r="3210" spans="1:32" x14ac:dyDescent="0.25">
      <c r="A3210" s="40">
        <v>3208</v>
      </c>
      <c r="B3210" t="s">
        <v>9955</v>
      </c>
      <c r="C3210">
        <v>130</v>
      </c>
      <c r="D3210">
        <v>1978</v>
      </c>
      <c r="E3210">
        <v>0</v>
      </c>
      <c r="F3210">
        <v>4</v>
      </c>
      <c r="H3210">
        <v>1</v>
      </c>
      <c r="J3210">
        <v>1</v>
      </c>
      <c r="K3210" t="s">
        <v>240</v>
      </c>
      <c r="M3210">
        <v>1</v>
      </c>
      <c r="N3210">
        <v>61</v>
      </c>
      <c r="O3210">
        <v>61</v>
      </c>
      <c r="P3210">
        <v>109</v>
      </c>
      <c r="Q3210">
        <v>0</v>
      </c>
      <c r="R3210">
        <v>0</v>
      </c>
      <c r="S3210" t="s">
        <v>9956</v>
      </c>
      <c r="T3210">
        <v>7575</v>
      </c>
      <c r="U3210" t="s">
        <v>7863</v>
      </c>
      <c r="V3210" t="s">
        <v>7863</v>
      </c>
      <c r="W3210" t="s">
        <v>323</v>
      </c>
      <c r="X3210">
        <v>2665</v>
      </c>
      <c r="Y3210" t="s">
        <v>257</v>
      </c>
      <c r="AA3210">
        <v>187</v>
      </c>
      <c r="AB3210" t="s">
        <v>9957</v>
      </c>
      <c r="AC3210" t="s">
        <v>9956</v>
      </c>
      <c r="AD3210">
        <v>5</v>
      </c>
      <c r="AE3210">
        <v>713601.85</v>
      </c>
      <c r="AF3210">
        <v>6169678.5899999999</v>
      </c>
    </row>
    <row r="3211" spans="1:32" x14ac:dyDescent="0.25">
      <c r="A3211" s="40">
        <v>3209</v>
      </c>
      <c r="B3211" t="s">
        <v>9958</v>
      </c>
      <c r="C3211">
        <v>130</v>
      </c>
      <c r="D3211">
        <v>1975</v>
      </c>
      <c r="E3211">
        <v>0</v>
      </c>
      <c r="F3211">
        <v>3</v>
      </c>
      <c r="H3211">
        <v>1</v>
      </c>
      <c r="J3211">
        <v>7</v>
      </c>
      <c r="K3211" t="s">
        <v>253</v>
      </c>
      <c r="L3211">
        <v>2</v>
      </c>
      <c r="M3211">
        <v>1</v>
      </c>
      <c r="N3211">
        <v>92</v>
      </c>
      <c r="O3211">
        <v>92</v>
      </c>
      <c r="P3211">
        <v>159</v>
      </c>
      <c r="Q3211">
        <v>0</v>
      </c>
      <c r="R3211">
        <v>0</v>
      </c>
      <c r="S3211" t="s">
        <v>9959</v>
      </c>
      <c r="T3211">
        <v>639</v>
      </c>
      <c r="U3211" t="s">
        <v>6935</v>
      </c>
      <c r="V3211" t="s">
        <v>6935</v>
      </c>
      <c r="W3211" t="s">
        <v>466</v>
      </c>
      <c r="X3211">
        <v>2665</v>
      </c>
      <c r="Y3211" t="s">
        <v>257</v>
      </c>
      <c r="AA3211">
        <v>187</v>
      </c>
      <c r="AB3211" t="s">
        <v>9960</v>
      </c>
      <c r="AC3211" t="s">
        <v>9959</v>
      </c>
      <c r="AD3211">
        <v>5</v>
      </c>
      <c r="AE3211">
        <v>712821.73</v>
      </c>
      <c r="AF3211">
        <v>6168993.4900000002</v>
      </c>
    </row>
    <row r="3212" spans="1:32" x14ac:dyDescent="0.25">
      <c r="A3212" s="40">
        <v>3210</v>
      </c>
      <c r="B3212" t="s">
        <v>9961</v>
      </c>
      <c r="C3212">
        <v>160</v>
      </c>
      <c r="D3212">
        <v>1998</v>
      </c>
      <c r="E3212">
        <v>0</v>
      </c>
      <c r="F3212">
        <v>2</v>
      </c>
      <c r="H3212">
        <v>6</v>
      </c>
      <c r="J3212">
        <v>1</v>
      </c>
      <c r="K3212" t="s">
        <v>240</v>
      </c>
      <c r="M3212">
        <v>2</v>
      </c>
      <c r="N3212">
        <v>335</v>
      </c>
      <c r="O3212">
        <v>641</v>
      </c>
      <c r="P3212">
        <v>518</v>
      </c>
      <c r="Q3212">
        <v>47</v>
      </c>
      <c r="R3212">
        <v>0</v>
      </c>
      <c r="S3212" t="s">
        <v>9962</v>
      </c>
      <c r="T3212">
        <v>5219</v>
      </c>
      <c r="U3212" t="s">
        <v>8347</v>
      </c>
      <c r="V3212" t="s">
        <v>8347</v>
      </c>
      <c r="W3212" t="s">
        <v>9963</v>
      </c>
      <c r="X3212">
        <v>2625</v>
      </c>
      <c r="Y3212" t="s">
        <v>244</v>
      </c>
      <c r="AA3212">
        <v>187</v>
      </c>
      <c r="AB3212" t="s">
        <v>8733</v>
      </c>
      <c r="AC3212" t="s">
        <v>9962</v>
      </c>
      <c r="AD3212">
        <v>5</v>
      </c>
      <c r="AE3212">
        <v>711156.44</v>
      </c>
      <c r="AF3212">
        <v>6172463.7199999997</v>
      </c>
    </row>
    <row r="3213" spans="1:32" x14ac:dyDescent="0.25">
      <c r="A3213" s="40">
        <v>3211</v>
      </c>
      <c r="B3213" t="s">
        <v>9964</v>
      </c>
      <c r="C3213">
        <v>120</v>
      </c>
      <c r="D3213">
        <v>1961</v>
      </c>
      <c r="E3213">
        <v>1968</v>
      </c>
      <c r="F3213">
        <v>3</v>
      </c>
      <c r="H3213">
        <v>1</v>
      </c>
      <c r="J3213">
        <v>2</v>
      </c>
      <c r="K3213" t="s">
        <v>260</v>
      </c>
      <c r="M3213">
        <v>2</v>
      </c>
      <c r="N3213">
        <v>180</v>
      </c>
      <c r="O3213">
        <v>360</v>
      </c>
      <c r="P3213">
        <v>203</v>
      </c>
      <c r="Q3213">
        <v>157</v>
      </c>
      <c r="R3213">
        <v>0</v>
      </c>
      <c r="S3213" t="s">
        <v>9965</v>
      </c>
      <c r="T3213">
        <v>7136</v>
      </c>
      <c r="U3213" t="s">
        <v>255</v>
      </c>
      <c r="V3213" t="s">
        <v>255</v>
      </c>
      <c r="W3213" t="s">
        <v>247</v>
      </c>
      <c r="X3213">
        <v>2665</v>
      </c>
      <c r="Y3213" t="s">
        <v>257</v>
      </c>
      <c r="AA3213">
        <v>187</v>
      </c>
      <c r="AB3213" t="s">
        <v>9966</v>
      </c>
      <c r="AC3213" t="s">
        <v>9965</v>
      </c>
      <c r="AD3213">
        <v>5</v>
      </c>
      <c r="AE3213">
        <v>713071.17</v>
      </c>
      <c r="AF3213">
        <v>6168791.0499999998</v>
      </c>
    </row>
    <row r="3214" spans="1:32" x14ac:dyDescent="0.25">
      <c r="A3214" s="40">
        <v>3212</v>
      </c>
      <c r="B3214" t="s">
        <v>9967</v>
      </c>
      <c r="C3214">
        <v>120</v>
      </c>
      <c r="D3214">
        <v>1973</v>
      </c>
      <c r="E3214">
        <v>0</v>
      </c>
      <c r="F3214">
        <v>3</v>
      </c>
      <c r="H3214">
        <v>1</v>
      </c>
      <c r="J3214">
        <v>2</v>
      </c>
      <c r="K3214" t="s">
        <v>260</v>
      </c>
      <c r="M3214">
        <v>1</v>
      </c>
      <c r="N3214">
        <v>109</v>
      </c>
      <c r="O3214">
        <v>109</v>
      </c>
      <c r="P3214">
        <v>109</v>
      </c>
      <c r="Q3214">
        <v>0</v>
      </c>
      <c r="R3214">
        <v>0</v>
      </c>
      <c r="S3214" t="s">
        <v>9968</v>
      </c>
      <c r="T3214">
        <v>6710</v>
      </c>
      <c r="U3214" t="s">
        <v>327</v>
      </c>
      <c r="V3214" t="s">
        <v>327</v>
      </c>
      <c r="W3214" t="s">
        <v>774</v>
      </c>
      <c r="X3214">
        <v>2625</v>
      </c>
      <c r="Y3214" t="s">
        <v>244</v>
      </c>
      <c r="AA3214">
        <v>187</v>
      </c>
      <c r="AB3214" t="s">
        <v>9969</v>
      </c>
      <c r="AC3214" t="s">
        <v>9968</v>
      </c>
      <c r="AD3214">
        <v>5</v>
      </c>
      <c r="AE3214">
        <v>711001.48</v>
      </c>
      <c r="AF3214">
        <v>6171524.4699999997</v>
      </c>
    </row>
    <row r="3215" spans="1:32" x14ac:dyDescent="0.25">
      <c r="A3215" s="40">
        <v>3213</v>
      </c>
      <c r="B3215" t="s">
        <v>9970</v>
      </c>
      <c r="C3215">
        <v>130</v>
      </c>
      <c r="D3215">
        <v>1965</v>
      </c>
      <c r="E3215">
        <v>0</v>
      </c>
      <c r="F3215">
        <v>3</v>
      </c>
      <c r="H3215">
        <v>1</v>
      </c>
      <c r="J3215">
        <v>3</v>
      </c>
      <c r="K3215" t="s">
        <v>413</v>
      </c>
      <c r="L3215">
        <v>1</v>
      </c>
      <c r="M3215">
        <v>1</v>
      </c>
      <c r="N3215">
        <v>52</v>
      </c>
      <c r="O3215">
        <v>52</v>
      </c>
      <c r="P3215">
        <v>91</v>
      </c>
      <c r="Q3215">
        <v>0</v>
      </c>
      <c r="R3215">
        <v>0</v>
      </c>
      <c r="S3215" t="s">
        <v>9971</v>
      </c>
      <c r="T3215">
        <v>4047</v>
      </c>
      <c r="U3215" t="s">
        <v>7712</v>
      </c>
      <c r="V3215" t="s">
        <v>7712</v>
      </c>
      <c r="W3215" t="s">
        <v>281</v>
      </c>
      <c r="X3215">
        <v>2665</v>
      </c>
      <c r="Y3215" t="s">
        <v>257</v>
      </c>
      <c r="AA3215">
        <v>187</v>
      </c>
      <c r="AB3215" t="s">
        <v>9972</v>
      </c>
      <c r="AC3215" t="s">
        <v>9971</v>
      </c>
      <c r="AD3215">
        <v>5</v>
      </c>
      <c r="AE3215">
        <v>713785.76</v>
      </c>
      <c r="AF3215">
        <v>6169221.4900000002</v>
      </c>
    </row>
    <row r="3216" spans="1:32" x14ac:dyDescent="0.25">
      <c r="A3216" s="40">
        <v>3214</v>
      </c>
      <c r="B3216" t="s">
        <v>9973</v>
      </c>
      <c r="C3216">
        <v>120</v>
      </c>
      <c r="D3216">
        <v>2001</v>
      </c>
      <c r="E3216">
        <v>0</v>
      </c>
      <c r="F3216">
        <v>4</v>
      </c>
      <c r="H3216">
        <v>1</v>
      </c>
      <c r="J3216">
        <v>1</v>
      </c>
      <c r="K3216" t="s">
        <v>240</v>
      </c>
      <c r="M3216">
        <v>1</v>
      </c>
      <c r="N3216">
        <v>216</v>
      </c>
      <c r="O3216">
        <v>216</v>
      </c>
      <c r="P3216">
        <v>158</v>
      </c>
      <c r="Q3216">
        <v>0</v>
      </c>
      <c r="R3216">
        <v>0</v>
      </c>
      <c r="S3216" t="s">
        <v>9974</v>
      </c>
      <c r="T3216">
        <v>5600</v>
      </c>
      <c r="U3216" t="s">
        <v>6764</v>
      </c>
      <c r="V3216" t="s">
        <v>6764</v>
      </c>
      <c r="W3216" t="s">
        <v>394</v>
      </c>
      <c r="X3216">
        <v>2625</v>
      </c>
      <c r="Y3216" t="s">
        <v>244</v>
      </c>
      <c r="AA3216">
        <v>187</v>
      </c>
      <c r="AB3216" t="s">
        <v>9975</v>
      </c>
      <c r="AC3216" t="s">
        <v>9974</v>
      </c>
      <c r="AD3216">
        <v>5</v>
      </c>
      <c r="AE3216">
        <v>712175.01</v>
      </c>
      <c r="AF3216">
        <v>6171990.0999999996</v>
      </c>
    </row>
    <row r="3217" spans="1:32" x14ac:dyDescent="0.25">
      <c r="A3217" s="40">
        <v>3215</v>
      </c>
      <c r="B3217" t="s">
        <v>9976</v>
      </c>
      <c r="C3217">
        <v>120</v>
      </c>
      <c r="D3217">
        <v>1969</v>
      </c>
      <c r="E3217">
        <v>0</v>
      </c>
      <c r="F3217">
        <v>4</v>
      </c>
      <c r="H3217">
        <v>1</v>
      </c>
      <c r="J3217">
        <v>2</v>
      </c>
      <c r="K3217" t="s">
        <v>260</v>
      </c>
      <c r="M3217">
        <v>1</v>
      </c>
      <c r="N3217">
        <v>143</v>
      </c>
      <c r="O3217">
        <v>143</v>
      </c>
      <c r="P3217">
        <v>143</v>
      </c>
      <c r="Q3217">
        <v>0</v>
      </c>
      <c r="R3217">
        <v>0</v>
      </c>
      <c r="S3217" t="s">
        <v>9977</v>
      </c>
      <c r="T3217">
        <v>6178</v>
      </c>
      <c r="U3217" t="s">
        <v>2647</v>
      </c>
      <c r="V3217" t="s">
        <v>2647</v>
      </c>
      <c r="W3217" t="s">
        <v>987</v>
      </c>
      <c r="X3217">
        <v>2625</v>
      </c>
      <c r="Y3217" t="s">
        <v>244</v>
      </c>
      <c r="AA3217">
        <v>187</v>
      </c>
      <c r="AB3217" t="s">
        <v>9978</v>
      </c>
      <c r="AC3217" t="s">
        <v>9977</v>
      </c>
      <c r="AD3217">
        <v>5</v>
      </c>
      <c r="AE3217">
        <v>711557.95</v>
      </c>
      <c r="AF3217">
        <v>6172196.5999999996</v>
      </c>
    </row>
    <row r="3218" spans="1:32" x14ac:dyDescent="0.25">
      <c r="A3218" s="40">
        <v>3216</v>
      </c>
      <c r="B3218" t="s">
        <v>9979</v>
      </c>
      <c r="C3218">
        <v>130</v>
      </c>
      <c r="D3218">
        <v>1975</v>
      </c>
      <c r="E3218">
        <v>0</v>
      </c>
      <c r="F3218">
        <v>3</v>
      </c>
      <c r="H3218">
        <v>1</v>
      </c>
      <c r="J3218">
        <v>2</v>
      </c>
      <c r="K3218" t="s">
        <v>260</v>
      </c>
      <c r="M3218">
        <v>1</v>
      </c>
      <c r="N3218">
        <v>92</v>
      </c>
      <c r="O3218">
        <v>92</v>
      </c>
      <c r="P3218">
        <v>159</v>
      </c>
      <c r="Q3218">
        <v>0</v>
      </c>
      <c r="R3218">
        <v>0</v>
      </c>
      <c r="S3218" t="s">
        <v>9980</v>
      </c>
      <c r="T3218">
        <v>639</v>
      </c>
      <c r="U3218" t="s">
        <v>6935</v>
      </c>
      <c r="V3218" t="s">
        <v>6935</v>
      </c>
      <c r="W3218" t="s">
        <v>558</v>
      </c>
      <c r="X3218">
        <v>2665</v>
      </c>
      <c r="Y3218" t="s">
        <v>257</v>
      </c>
      <c r="AA3218">
        <v>187</v>
      </c>
      <c r="AB3218" t="s">
        <v>9981</v>
      </c>
      <c r="AC3218" t="s">
        <v>9980</v>
      </c>
      <c r="AD3218">
        <v>5</v>
      </c>
      <c r="AE3218">
        <v>712836.49</v>
      </c>
      <c r="AF3218">
        <v>6169033</v>
      </c>
    </row>
    <row r="3219" spans="1:32" x14ac:dyDescent="0.25">
      <c r="A3219" s="40">
        <v>3217</v>
      </c>
      <c r="B3219" t="s">
        <v>9982</v>
      </c>
      <c r="C3219">
        <v>130</v>
      </c>
      <c r="D3219">
        <v>1967</v>
      </c>
      <c r="E3219">
        <v>1984</v>
      </c>
      <c r="F3219">
        <v>3</v>
      </c>
      <c r="H3219">
        <v>6</v>
      </c>
      <c r="J3219">
        <v>1</v>
      </c>
      <c r="K3219" t="s">
        <v>240</v>
      </c>
      <c r="M3219">
        <v>1</v>
      </c>
      <c r="N3219">
        <v>157</v>
      </c>
      <c r="O3219">
        <v>157</v>
      </c>
      <c r="P3219">
        <v>141</v>
      </c>
      <c r="Q3219">
        <v>0</v>
      </c>
      <c r="R3219">
        <v>0</v>
      </c>
      <c r="S3219" t="s">
        <v>9983</v>
      </c>
      <c r="T3219">
        <v>2449</v>
      </c>
      <c r="U3219" t="s">
        <v>312</v>
      </c>
      <c r="V3219" t="s">
        <v>312</v>
      </c>
      <c r="W3219" t="s">
        <v>949</v>
      </c>
      <c r="X3219">
        <v>2625</v>
      </c>
      <c r="Y3219" t="s">
        <v>244</v>
      </c>
      <c r="AA3219">
        <v>187</v>
      </c>
      <c r="AB3219" t="s">
        <v>9984</v>
      </c>
      <c r="AC3219" t="s">
        <v>9983</v>
      </c>
      <c r="AD3219">
        <v>5</v>
      </c>
      <c r="AE3219">
        <v>711462.25</v>
      </c>
      <c r="AF3219">
        <v>6171784.54</v>
      </c>
    </row>
    <row r="3220" spans="1:32" x14ac:dyDescent="0.25">
      <c r="A3220" s="40">
        <v>3218</v>
      </c>
      <c r="B3220" t="s">
        <v>9985</v>
      </c>
      <c r="C3220">
        <v>120</v>
      </c>
      <c r="D3220">
        <v>1972</v>
      </c>
      <c r="E3220">
        <v>1988</v>
      </c>
      <c r="F3220">
        <v>3</v>
      </c>
      <c r="H3220">
        <v>1</v>
      </c>
      <c r="J3220">
        <v>2</v>
      </c>
      <c r="K3220" t="s">
        <v>260</v>
      </c>
      <c r="L3220">
        <v>2</v>
      </c>
      <c r="M3220">
        <v>1</v>
      </c>
      <c r="N3220">
        <v>164</v>
      </c>
      <c r="O3220">
        <v>164</v>
      </c>
      <c r="P3220">
        <v>136</v>
      </c>
      <c r="Q3220">
        <v>0</v>
      </c>
      <c r="R3220">
        <v>0</v>
      </c>
      <c r="S3220" t="s">
        <v>9986</v>
      </c>
      <c r="T3220">
        <v>6710</v>
      </c>
      <c r="U3220" t="s">
        <v>327</v>
      </c>
      <c r="V3220" t="s">
        <v>327</v>
      </c>
      <c r="W3220" t="s">
        <v>2020</v>
      </c>
      <c r="X3220">
        <v>2625</v>
      </c>
      <c r="Y3220" t="s">
        <v>244</v>
      </c>
      <c r="AA3220">
        <v>187</v>
      </c>
      <c r="AB3220" t="s">
        <v>9987</v>
      </c>
      <c r="AC3220" t="s">
        <v>9986</v>
      </c>
      <c r="AD3220">
        <v>5</v>
      </c>
      <c r="AE3220">
        <v>711066.09</v>
      </c>
      <c r="AF3220">
        <v>6171653.0800000001</v>
      </c>
    </row>
    <row r="3221" spans="1:32" x14ac:dyDescent="0.25">
      <c r="A3221" s="40">
        <v>3219</v>
      </c>
      <c r="B3221" t="s">
        <v>9988</v>
      </c>
      <c r="C3221">
        <v>130</v>
      </c>
      <c r="D3221">
        <v>1978</v>
      </c>
      <c r="E3221">
        <v>0</v>
      </c>
      <c r="F3221">
        <v>4</v>
      </c>
      <c r="H3221">
        <v>1</v>
      </c>
      <c r="J3221">
        <v>1</v>
      </c>
      <c r="K3221" t="s">
        <v>240</v>
      </c>
      <c r="M3221">
        <v>1</v>
      </c>
      <c r="N3221">
        <v>61</v>
      </c>
      <c r="O3221">
        <v>61</v>
      </c>
      <c r="P3221">
        <v>109</v>
      </c>
      <c r="Q3221">
        <v>0</v>
      </c>
      <c r="R3221">
        <v>0</v>
      </c>
      <c r="S3221" t="s">
        <v>9989</v>
      </c>
      <c r="T3221">
        <v>7575</v>
      </c>
      <c r="U3221" t="s">
        <v>7863</v>
      </c>
      <c r="V3221" t="s">
        <v>7863</v>
      </c>
      <c r="W3221" t="s">
        <v>290</v>
      </c>
      <c r="X3221">
        <v>2665</v>
      </c>
      <c r="Y3221" t="s">
        <v>257</v>
      </c>
      <c r="AA3221">
        <v>187</v>
      </c>
      <c r="AB3221" t="s">
        <v>9990</v>
      </c>
      <c r="AC3221" t="s">
        <v>9989</v>
      </c>
      <c r="AD3221">
        <v>5</v>
      </c>
      <c r="AE3221">
        <v>713607.96</v>
      </c>
      <c r="AF3221">
        <v>6169668.5899999999</v>
      </c>
    </row>
    <row r="3222" spans="1:32" x14ac:dyDescent="0.25">
      <c r="A3222" s="40">
        <v>3220</v>
      </c>
      <c r="B3222" t="s">
        <v>9991</v>
      </c>
      <c r="C3222">
        <v>120</v>
      </c>
      <c r="D3222">
        <v>1970</v>
      </c>
      <c r="E3222">
        <v>1981</v>
      </c>
      <c r="F3222">
        <v>5</v>
      </c>
      <c r="H3222">
        <v>1</v>
      </c>
      <c r="J3222">
        <v>2</v>
      </c>
      <c r="K3222" t="s">
        <v>260</v>
      </c>
      <c r="L3222">
        <v>90</v>
      </c>
      <c r="M3222">
        <v>1</v>
      </c>
      <c r="N3222">
        <v>174</v>
      </c>
      <c r="O3222">
        <v>174</v>
      </c>
      <c r="P3222">
        <v>174</v>
      </c>
      <c r="Q3222">
        <v>0</v>
      </c>
      <c r="R3222">
        <v>0</v>
      </c>
      <c r="S3222" t="s">
        <v>9992</v>
      </c>
      <c r="T3222">
        <v>7882</v>
      </c>
      <c r="U3222" t="s">
        <v>372</v>
      </c>
      <c r="V3222" t="s">
        <v>372</v>
      </c>
      <c r="W3222" t="s">
        <v>328</v>
      </c>
      <c r="X3222">
        <v>2625</v>
      </c>
      <c r="Y3222" t="s">
        <v>244</v>
      </c>
      <c r="AA3222">
        <v>187</v>
      </c>
      <c r="AB3222" t="s">
        <v>9993</v>
      </c>
      <c r="AC3222" t="s">
        <v>9992</v>
      </c>
      <c r="AD3222">
        <v>5</v>
      </c>
      <c r="AE3222">
        <v>711874.06</v>
      </c>
      <c r="AF3222">
        <v>6172061.3099999996</v>
      </c>
    </row>
    <row r="3223" spans="1:32" x14ac:dyDescent="0.25">
      <c r="A3223" s="40">
        <v>3221</v>
      </c>
      <c r="B3223" t="s">
        <v>9994</v>
      </c>
      <c r="C3223">
        <v>130</v>
      </c>
      <c r="D3223">
        <v>1978</v>
      </c>
      <c r="E3223">
        <v>0</v>
      </c>
      <c r="F3223">
        <v>4</v>
      </c>
      <c r="H3223">
        <v>1</v>
      </c>
      <c r="J3223">
        <v>1</v>
      </c>
      <c r="K3223" t="s">
        <v>240</v>
      </c>
      <c r="M3223">
        <v>1</v>
      </c>
      <c r="N3223">
        <v>61</v>
      </c>
      <c r="O3223">
        <v>61</v>
      </c>
      <c r="P3223">
        <v>109</v>
      </c>
      <c r="Q3223">
        <v>0</v>
      </c>
      <c r="R3223">
        <v>0</v>
      </c>
      <c r="S3223" t="s">
        <v>9995</v>
      </c>
      <c r="T3223">
        <v>9800</v>
      </c>
      <c r="U3223" t="s">
        <v>8171</v>
      </c>
      <c r="V3223" t="s">
        <v>8171</v>
      </c>
      <c r="W3223" t="s">
        <v>421</v>
      </c>
      <c r="X3223">
        <v>2665</v>
      </c>
      <c r="Y3223" t="s">
        <v>257</v>
      </c>
      <c r="AA3223">
        <v>187</v>
      </c>
      <c r="AB3223" t="s">
        <v>9996</v>
      </c>
      <c r="AC3223" t="s">
        <v>9995</v>
      </c>
      <c r="AD3223">
        <v>5</v>
      </c>
      <c r="AE3223">
        <v>713585.72</v>
      </c>
      <c r="AF3223">
        <v>6169795.9199999999</v>
      </c>
    </row>
    <row r="3224" spans="1:32" x14ac:dyDescent="0.25">
      <c r="A3224" s="40">
        <v>3222</v>
      </c>
      <c r="B3224" t="s">
        <v>9997</v>
      </c>
      <c r="C3224">
        <v>130</v>
      </c>
      <c r="D3224">
        <v>1967</v>
      </c>
      <c r="E3224">
        <v>1984</v>
      </c>
      <c r="F3224">
        <v>3</v>
      </c>
      <c r="H3224">
        <v>6</v>
      </c>
      <c r="J3224">
        <v>1</v>
      </c>
      <c r="K3224" t="s">
        <v>240</v>
      </c>
      <c r="M3224">
        <v>1</v>
      </c>
      <c r="N3224">
        <v>107</v>
      </c>
      <c r="O3224">
        <v>107</v>
      </c>
      <c r="P3224">
        <v>107</v>
      </c>
      <c r="Q3224">
        <v>0</v>
      </c>
      <c r="R3224">
        <v>0</v>
      </c>
      <c r="S3224" t="s">
        <v>9998</v>
      </c>
      <c r="T3224">
        <v>2449</v>
      </c>
      <c r="U3224" t="s">
        <v>312</v>
      </c>
      <c r="V3224" t="s">
        <v>312</v>
      </c>
      <c r="W3224" t="s">
        <v>1669</v>
      </c>
      <c r="X3224">
        <v>2625</v>
      </c>
      <c r="Y3224" t="s">
        <v>244</v>
      </c>
      <c r="AA3224">
        <v>187</v>
      </c>
      <c r="AB3224" t="s">
        <v>9999</v>
      </c>
      <c r="AC3224" t="s">
        <v>9998</v>
      </c>
      <c r="AD3224">
        <v>5</v>
      </c>
      <c r="AE3224">
        <v>711367.9</v>
      </c>
      <c r="AF3224">
        <v>6171818.2699999996</v>
      </c>
    </row>
    <row r="3225" spans="1:32" x14ac:dyDescent="0.25">
      <c r="A3225" s="40">
        <v>3223</v>
      </c>
      <c r="B3225" t="s">
        <v>10000</v>
      </c>
      <c r="C3225">
        <v>120</v>
      </c>
      <c r="D3225">
        <v>1973</v>
      </c>
      <c r="E3225">
        <v>1984</v>
      </c>
      <c r="F3225">
        <v>10</v>
      </c>
      <c r="H3225">
        <v>1</v>
      </c>
      <c r="J3225">
        <v>5</v>
      </c>
      <c r="K3225" t="s">
        <v>253</v>
      </c>
      <c r="L3225">
        <v>1</v>
      </c>
      <c r="M3225">
        <v>1</v>
      </c>
      <c r="N3225">
        <v>129</v>
      </c>
      <c r="O3225">
        <v>129</v>
      </c>
      <c r="P3225">
        <v>109</v>
      </c>
      <c r="Q3225">
        <v>0</v>
      </c>
      <c r="R3225">
        <v>0</v>
      </c>
      <c r="S3225" t="s">
        <v>10001</v>
      </c>
      <c r="T3225">
        <v>6710</v>
      </c>
      <c r="U3225" t="s">
        <v>327</v>
      </c>
      <c r="V3225" t="s">
        <v>327</v>
      </c>
      <c r="W3225" t="s">
        <v>2215</v>
      </c>
      <c r="X3225">
        <v>2625</v>
      </c>
      <c r="Y3225" t="s">
        <v>244</v>
      </c>
      <c r="AA3225">
        <v>187</v>
      </c>
      <c r="AB3225" t="s">
        <v>10002</v>
      </c>
      <c r="AC3225" t="s">
        <v>10001</v>
      </c>
      <c r="AD3225">
        <v>5</v>
      </c>
      <c r="AE3225">
        <v>710930.72</v>
      </c>
      <c r="AF3225">
        <v>6171649.0599999996</v>
      </c>
    </row>
    <row r="3226" spans="1:32" x14ac:dyDescent="0.25">
      <c r="A3226" s="40">
        <v>3224</v>
      </c>
      <c r="B3226" t="s">
        <v>10003</v>
      </c>
      <c r="C3226">
        <v>120</v>
      </c>
      <c r="D3226">
        <v>1946</v>
      </c>
      <c r="E3226">
        <v>1968</v>
      </c>
      <c r="F3226">
        <v>3</v>
      </c>
      <c r="H3226">
        <v>1</v>
      </c>
      <c r="J3226">
        <v>2</v>
      </c>
      <c r="K3226" t="s">
        <v>260</v>
      </c>
      <c r="M3226">
        <v>1</v>
      </c>
      <c r="N3226">
        <v>106</v>
      </c>
      <c r="O3226">
        <v>106</v>
      </c>
      <c r="P3226">
        <v>142</v>
      </c>
      <c r="Q3226">
        <v>0</v>
      </c>
      <c r="R3226">
        <v>0</v>
      </c>
      <c r="S3226" t="s">
        <v>10004</v>
      </c>
      <c r="T3226">
        <v>1750</v>
      </c>
      <c r="U3226" t="s">
        <v>6098</v>
      </c>
      <c r="V3226" t="s">
        <v>6098</v>
      </c>
      <c r="W3226" t="s">
        <v>965</v>
      </c>
      <c r="X3226">
        <v>2665</v>
      </c>
      <c r="Y3226" t="s">
        <v>257</v>
      </c>
      <c r="AA3226">
        <v>187</v>
      </c>
      <c r="AB3226" t="s">
        <v>10005</v>
      </c>
      <c r="AC3226" t="s">
        <v>10004</v>
      </c>
      <c r="AD3226">
        <v>5</v>
      </c>
      <c r="AE3226">
        <v>713503.77</v>
      </c>
      <c r="AF3226">
        <v>6168794.7800000003</v>
      </c>
    </row>
    <row r="3227" spans="1:32" x14ac:dyDescent="0.25">
      <c r="A3227" s="40">
        <v>3225</v>
      </c>
      <c r="B3227" t="s">
        <v>10006</v>
      </c>
      <c r="C3227">
        <v>130</v>
      </c>
      <c r="D3227">
        <v>1967</v>
      </c>
      <c r="E3227">
        <v>1990</v>
      </c>
      <c r="F3227">
        <v>3</v>
      </c>
      <c r="H3227">
        <v>6</v>
      </c>
      <c r="J3227">
        <v>1</v>
      </c>
      <c r="K3227" t="s">
        <v>240</v>
      </c>
      <c r="M3227">
        <v>1</v>
      </c>
      <c r="N3227">
        <v>123</v>
      </c>
      <c r="O3227">
        <v>123</v>
      </c>
      <c r="P3227">
        <v>107</v>
      </c>
      <c r="Q3227">
        <v>0</v>
      </c>
      <c r="R3227">
        <v>0</v>
      </c>
      <c r="S3227" t="s">
        <v>10007</v>
      </c>
      <c r="T3227">
        <v>2449</v>
      </c>
      <c r="U3227" t="s">
        <v>312</v>
      </c>
      <c r="V3227" t="s">
        <v>312</v>
      </c>
      <c r="W3227" t="s">
        <v>2020</v>
      </c>
      <c r="X3227">
        <v>2625</v>
      </c>
      <c r="Y3227" t="s">
        <v>244</v>
      </c>
      <c r="AA3227">
        <v>187</v>
      </c>
      <c r="AB3227" t="s">
        <v>10008</v>
      </c>
      <c r="AC3227" t="s">
        <v>10007</v>
      </c>
      <c r="AD3227">
        <v>5</v>
      </c>
      <c r="AE3227">
        <v>711447.39</v>
      </c>
      <c r="AF3227">
        <v>6171781.3499999996</v>
      </c>
    </row>
    <row r="3228" spans="1:32" x14ac:dyDescent="0.25">
      <c r="A3228" s="40">
        <v>3226</v>
      </c>
      <c r="B3228" t="s">
        <v>10009</v>
      </c>
      <c r="C3228">
        <v>120</v>
      </c>
      <c r="D3228">
        <v>1972</v>
      </c>
      <c r="E3228">
        <v>0</v>
      </c>
      <c r="F3228">
        <v>3</v>
      </c>
      <c r="H3228">
        <v>1</v>
      </c>
      <c r="J3228">
        <v>2</v>
      </c>
      <c r="K3228" t="s">
        <v>260</v>
      </c>
      <c r="L3228">
        <v>90</v>
      </c>
      <c r="M3228">
        <v>1</v>
      </c>
      <c r="N3228">
        <v>143</v>
      </c>
      <c r="O3228">
        <v>143</v>
      </c>
      <c r="P3228">
        <v>119</v>
      </c>
      <c r="Q3228">
        <v>0</v>
      </c>
      <c r="R3228">
        <v>0</v>
      </c>
      <c r="S3228" t="s">
        <v>10010</v>
      </c>
      <c r="T3228">
        <v>6710</v>
      </c>
      <c r="U3228" t="s">
        <v>327</v>
      </c>
      <c r="V3228" t="s">
        <v>327</v>
      </c>
      <c r="W3228" t="s">
        <v>783</v>
      </c>
      <c r="X3228">
        <v>2625</v>
      </c>
      <c r="Y3228" t="s">
        <v>244</v>
      </c>
      <c r="AA3228">
        <v>187</v>
      </c>
      <c r="AB3228" t="s">
        <v>10011</v>
      </c>
      <c r="AC3228" t="s">
        <v>10010</v>
      </c>
      <c r="AD3228">
        <v>5</v>
      </c>
      <c r="AE3228">
        <v>711085.06</v>
      </c>
      <c r="AF3228">
        <v>6171660.6299999999</v>
      </c>
    </row>
    <row r="3229" spans="1:32" x14ac:dyDescent="0.25">
      <c r="A3229" s="40">
        <v>3227</v>
      </c>
      <c r="B3229" t="s">
        <v>10012</v>
      </c>
      <c r="C3229">
        <v>120</v>
      </c>
      <c r="D3229">
        <v>1976</v>
      </c>
      <c r="E3229">
        <v>0</v>
      </c>
      <c r="F3229">
        <v>4</v>
      </c>
      <c r="H3229">
        <v>1</v>
      </c>
      <c r="J3229">
        <v>2</v>
      </c>
      <c r="K3229" t="s">
        <v>260</v>
      </c>
      <c r="M3229">
        <v>1</v>
      </c>
      <c r="N3229">
        <v>140</v>
      </c>
      <c r="O3229">
        <v>140</v>
      </c>
      <c r="P3229">
        <v>140</v>
      </c>
      <c r="Q3229">
        <v>0</v>
      </c>
      <c r="R3229">
        <v>0</v>
      </c>
      <c r="S3229" t="s">
        <v>10013</v>
      </c>
      <c r="T3229">
        <v>1750</v>
      </c>
      <c r="U3229" t="s">
        <v>6098</v>
      </c>
      <c r="V3229" t="s">
        <v>6098</v>
      </c>
      <c r="W3229" t="s">
        <v>9869</v>
      </c>
      <c r="X3229">
        <v>2665</v>
      </c>
      <c r="Y3229" t="s">
        <v>257</v>
      </c>
      <c r="AA3229">
        <v>187</v>
      </c>
      <c r="AB3229" t="s">
        <v>10014</v>
      </c>
      <c r="AC3229" t="s">
        <v>10013</v>
      </c>
      <c r="AD3229">
        <v>5</v>
      </c>
      <c r="AE3229">
        <v>713164.82</v>
      </c>
      <c r="AF3229">
        <v>6168761.2599999998</v>
      </c>
    </row>
    <row r="3230" spans="1:32" x14ac:dyDescent="0.25">
      <c r="A3230" s="40">
        <v>3228</v>
      </c>
      <c r="B3230" t="s">
        <v>10015</v>
      </c>
      <c r="C3230">
        <v>130</v>
      </c>
      <c r="D3230">
        <v>1967</v>
      </c>
      <c r="E3230">
        <v>1985</v>
      </c>
      <c r="F3230">
        <v>3</v>
      </c>
      <c r="H3230">
        <v>6</v>
      </c>
      <c r="J3230">
        <v>1</v>
      </c>
      <c r="K3230" t="s">
        <v>240</v>
      </c>
      <c r="L3230">
        <v>2</v>
      </c>
      <c r="M3230">
        <v>1</v>
      </c>
      <c r="N3230">
        <v>123</v>
      </c>
      <c r="O3230">
        <v>123</v>
      </c>
      <c r="P3230">
        <v>107</v>
      </c>
      <c r="Q3230">
        <v>0</v>
      </c>
      <c r="R3230">
        <v>0</v>
      </c>
      <c r="S3230" t="s">
        <v>10016</v>
      </c>
      <c r="T3230">
        <v>2449</v>
      </c>
      <c r="U3230" t="s">
        <v>312</v>
      </c>
      <c r="V3230" t="s">
        <v>312</v>
      </c>
      <c r="W3230" t="s">
        <v>2219</v>
      </c>
      <c r="X3230">
        <v>2625</v>
      </c>
      <c r="Y3230" t="s">
        <v>244</v>
      </c>
      <c r="AA3230">
        <v>187</v>
      </c>
      <c r="AB3230" t="s">
        <v>10017</v>
      </c>
      <c r="AC3230" t="s">
        <v>10016</v>
      </c>
      <c r="AD3230">
        <v>5</v>
      </c>
      <c r="AE3230">
        <v>711352.63</v>
      </c>
      <c r="AF3230">
        <v>6171816.1200000001</v>
      </c>
    </row>
    <row r="3231" spans="1:32" x14ac:dyDescent="0.25">
      <c r="A3231" s="40">
        <v>3229</v>
      </c>
      <c r="B3231" t="s">
        <v>10018</v>
      </c>
      <c r="C3231">
        <v>130</v>
      </c>
      <c r="D3231">
        <v>1978</v>
      </c>
      <c r="E3231">
        <v>0</v>
      </c>
      <c r="F3231">
        <v>4</v>
      </c>
      <c r="H3231">
        <v>1</v>
      </c>
      <c r="J3231">
        <v>1</v>
      </c>
      <c r="K3231" t="s">
        <v>240</v>
      </c>
      <c r="M3231">
        <v>1</v>
      </c>
      <c r="N3231">
        <v>63</v>
      </c>
      <c r="O3231">
        <v>63</v>
      </c>
      <c r="P3231">
        <v>112</v>
      </c>
      <c r="Q3231">
        <v>0</v>
      </c>
      <c r="R3231">
        <v>0</v>
      </c>
      <c r="S3231" t="s">
        <v>10019</v>
      </c>
      <c r="T3231">
        <v>9800</v>
      </c>
      <c r="U3231" t="s">
        <v>8171</v>
      </c>
      <c r="V3231" t="s">
        <v>8171</v>
      </c>
      <c r="W3231" t="s">
        <v>732</v>
      </c>
      <c r="X3231">
        <v>2665</v>
      </c>
      <c r="Y3231" t="s">
        <v>257</v>
      </c>
      <c r="AA3231">
        <v>187</v>
      </c>
      <c r="AB3231" t="s">
        <v>10020</v>
      </c>
      <c r="AC3231" t="s">
        <v>10019</v>
      </c>
      <c r="AD3231">
        <v>5</v>
      </c>
      <c r="AE3231">
        <v>713609.55</v>
      </c>
      <c r="AF3231">
        <v>6169810.3300000001</v>
      </c>
    </row>
    <row r="3232" spans="1:32" x14ac:dyDescent="0.25">
      <c r="A3232" s="40">
        <v>3230</v>
      </c>
      <c r="B3232" t="s">
        <v>10021</v>
      </c>
      <c r="C3232">
        <v>120</v>
      </c>
      <c r="D3232">
        <v>1996</v>
      </c>
      <c r="E3232">
        <v>0</v>
      </c>
      <c r="F3232">
        <v>4</v>
      </c>
      <c r="H3232">
        <v>1</v>
      </c>
      <c r="J3232">
        <v>2</v>
      </c>
      <c r="K3232" t="s">
        <v>260</v>
      </c>
      <c r="M3232">
        <v>1</v>
      </c>
      <c r="N3232">
        <v>113</v>
      </c>
      <c r="O3232">
        <v>113</v>
      </c>
      <c r="P3232">
        <v>189</v>
      </c>
      <c r="Q3232">
        <v>0</v>
      </c>
      <c r="R3232">
        <v>0</v>
      </c>
      <c r="S3232" t="s">
        <v>10022</v>
      </c>
      <c r="T3232">
        <v>1780</v>
      </c>
      <c r="U3232" t="s">
        <v>9351</v>
      </c>
      <c r="V3232" t="s">
        <v>9351</v>
      </c>
      <c r="W3232" t="s">
        <v>408</v>
      </c>
      <c r="X3232">
        <v>2625</v>
      </c>
      <c r="Y3232" t="s">
        <v>244</v>
      </c>
      <c r="AA3232">
        <v>187</v>
      </c>
      <c r="AB3232" t="s">
        <v>10023</v>
      </c>
      <c r="AC3232" t="s">
        <v>10022</v>
      </c>
      <c r="AD3232">
        <v>5</v>
      </c>
      <c r="AE3232">
        <v>711827.37</v>
      </c>
      <c r="AF3232">
        <v>6170683.5899999999</v>
      </c>
    </row>
    <row r="3233" spans="1:32" x14ac:dyDescent="0.25">
      <c r="A3233" s="40">
        <v>3231</v>
      </c>
      <c r="B3233" t="s">
        <v>10024</v>
      </c>
      <c r="C3233">
        <v>120</v>
      </c>
      <c r="D3233">
        <v>2001</v>
      </c>
      <c r="E3233">
        <v>0</v>
      </c>
      <c r="F3233">
        <v>4</v>
      </c>
      <c r="H3233">
        <v>1</v>
      </c>
      <c r="J3233">
        <v>1</v>
      </c>
      <c r="K3233" t="s">
        <v>240</v>
      </c>
      <c r="L3233">
        <v>5</v>
      </c>
      <c r="M3233">
        <v>1</v>
      </c>
      <c r="N3233">
        <v>179</v>
      </c>
      <c r="O3233">
        <v>179</v>
      </c>
      <c r="P3233">
        <v>179</v>
      </c>
      <c r="Q3233">
        <v>0</v>
      </c>
      <c r="R3233">
        <v>0</v>
      </c>
      <c r="S3233" t="s">
        <v>10025</v>
      </c>
      <c r="T3233">
        <v>5600</v>
      </c>
      <c r="U3233" t="s">
        <v>6764</v>
      </c>
      <c r="V3233" t="s">
        <v>6764</v>
      </c>
      <c r="W3233" t="s">
        <v>2215</v>
      </c>
      <c r="X3233">
        <v>2625</v>
      </c>
      <c r="Y3233" t="s">
        <v>244</v>
      </c>
      <c r="AA3233">
        <v>187</v>
      </c>
      <c r="AB3233" t="s">
        <v>10026</v>
      </c>
      <c r="AC3233" t="s">
        <v>10025</v>
      </c>
      <c r="AD3233">
        <v>5</v>
      </c>
      <c r="AE3233">
        <v>712102.84</v>
      </c>
      <c r="AF3233">
        <v>6171948.2800000003</v>
      </c>
    </row>
    <row r="3234" spans="1:32" x14ac:dyDescent="0.25">
      <c r="A3234" s="40">
        <v>3232</v>
      </c>
      <c r="B3234" t="s">
        <v>10027</v>
      </c>
      <c r="C3234">
        <v>130</v>
      </c>
      <c r="D3234">
        <v>1975</v>
      </c>
      <c r="E3234">
        <v>0</v>
      </c>
      <c r="F3234">
        <v>1</v>
      </c>
      <c r="H3234">
        <v>5</v>
      </c>
      <c r="J3234">
        <v>1</v>
      </c>
      <c r="K3234" t="s">
        <v>240</v>
      </c>
      <c r="M3234">
        <v>1</v>
      </c>
      <c r="N3234">
        <v>113</v>
      </c>
      <c r="O3234">
        <v>113</v>
      </c>
      <c r="P3234">
        <v>113</v>
      </c>
      <c r="Q3234">
        <v>0</v>
      </c>
      <c r="R3234">
        <v>0</v>
      </c>
      <c r="S3234" t="s">
        <v>10028</v>
      </c>
      <c r="T3234">
        <v>2556</v>
      </c>
      <c r="U3234" t="s">
        <v>317</v>
      </c>
      <c r="V3234" t="s">
        <v>317</v>
      </c>
      <c r="W3234" t="s">
        <v>2885</v>
      </c>
      <c r="X3234">
        <v>2625</v>
      </c>
      <c r="Y3234" t="s">
        <v>244</v>
      </c>
      <c r="AA3234">
        <v>187</v>
      </c>
      <c r="AB3234" t="s">
        <v>10029</v>
      </c>
      <c r="AC3234" t="s">
        <v>10028</v>
      </c>
      <c r="AD3234">
        <v>5</v>
      </c>
      <c r="AE3234">
        <v>711758.87</v>
      </c>
      <c r="AF3234">
        <v>6172347.5700000003</v>
      </c>
    </row>
    <row r="3235" spans="1:32" x14ac:dyDescent="0.25">
      <c r="A3235" s="40">
        <v>3233</v>
      </c>
      <c r="B3235" t="s">
        <v>10030</v>
      </c>
      <c r="C3235">
        <v>130</v>
      </c>
      <c r="D3235">
        <v>1964</v>
      </c>
      <c r="E3235">
        <v>0</v>
      </c>
      <c r="F3235">
        <v>4</v>
      </c>
      <c r="H3235">
        <v>3</v>
      </c>
      <c r="J3235">
        <v>1</v>
      </c>
      <c r="K3235" t="s">
        <v>240</v>
      </c>
      <c r="M3235">
        <v>1</v>
      </c>
      <c r="N3235">
        <v>63</v>
      </c>
      <c r="O3235">
        <v>63</v>
      </c>
      <c r="P3235">
        <v>113</v>
      </c>
      <c r="Q3235">
        <v>0</v>
      </c>
      <c r="R3235">
        <v>0</v>
      </c>
      <c r="S3235" t="s">
        <v>10031</v>
      </c>
      <c r="T3235">
        <v>3195</v>
      </c>
      <c r="U3235" t="s">
        <v>7757</v>
      </c>
      <c r="V3235" t="s">
        <v>7757</v>
      </c>
      <c r="W3235" t="s">
        <v>1270</v>
      </c>
      <c r="X3235">
        <v>2665</v>
      </c>
      <c r="Y3235" t="s">
        <v>257</v>
      </c>
      <c r="AA3235">
        <v>187</v>
      </c>
      <c r="AB3235" t="s">
        <v>10032</v>
      </c>
      <c r="AC3235" t="s">
        <v>10031</v>
      </c>
      <c r="AD3235">
        <v>5</v>
      </c>
      <c r="AE3235">
        <v>713764.19</v>
      </c>
      <c r="AF3235">
        <v>6169159.8099999996</v>
      </c>
    </row>
    <row r="3236" spans="1:32" x14ac:dyDescent="0.25">
      <c r="A3236" s="40">
        <v>3234</v>
      </c>
      <c r="B3236" t="s">
        <v>10033</v>
      </c>
      <c r="C3236">
        <v>130</v>
      </c>
      <c r="D3236">
        <v>1975</v>
      </c>
      <c r="E3236">
        <v>0</v>
      </c>
      <c r="F3236">
        <v>3</v>
      </c>
      <c r="H3236">
        <v>1</v>
      </c>
      <c r="J3236">
        <v>7</v>
      </c>
      <c r="K3236" t="s">
        <v>253</v>
      </c>
      <c r="L3236">
        <v>2</v>
      </c>
      <c r="M3236">
        <v>1</v>
      </c>
      <c r="N3236">
        <v>92</v>
      </c>
      <c r="O3236">
        <v>92</v>
      </c>
      <c r="P3236">
        <v>159</v>
      </c>
      <c r="Q3236">
        <v>0</v>
      </c>
      <c r="R3236">
        <v>0</v>
      </c>
      <c r="S3236" t="s">
        <v>10034</v>
      </c>
      <c r="T3236">
        <v>639</v>
      </c>
      <c r="U3236" t="s">
        <v>6935</v>
      </c>
      <c r="V3236" t="s">
        <v>6935</v>
      </c>
      <c r="W3236" t="s">
        <v>295</v>
      </c>
      <c r="X3236">
        <v>2665</v>
      </c>
      <c r="Y3236" t="s">
        <v>257</v>
      </c>
      <c r="AA3236">
        <v>187</v>
      </c>
      <c r="AB3236" t="s">
        <v>10035</v>
      </c>
      <c r="AC3236" t="s">
        <v>10034</v>
      </c>
      <c r="AD3236">
        <v>5</v>
      </c>
      <c r="AE3236">
        <v>712838.9</v>
      </c>
      <c r="AF3236">
        <v>6169041.2999999998</v>
      </c>
    </row>
    <row r="3237" spans="1:32" x14ac:dyDescent="0.25">
      <c r="A3237" s="40">
        <v>3235</v>
      </c>
      <c r="B3237" t="s">
        <v>10036</v>
      </c>
      <c r="C3237">
        <v>130</v>
      </c>
      <c r="D3237">
        <v>2002</v>
      </c>
      <c r="E3237">
        <v>0</v>
      </c>
      <c r="F3237">
        <v>4</v>
      </c>
      <c r="H3237">
        <v>1</v>
      </c>
      <c r="J3237">
        <v>2</v>
      </c>
      <c r="K3237" t="s">
        <v>260</v>
      </c>
      <c r="L3237">
        <v>90</v>
      </c>
      <c r="M3237">
        <v>1</v>
      </c>
      <c r="N3237">
        <v>46</v>
      </c>
      <c r="O3237">
        <v>46</v>
      </c>
      <c r="P3237">
        <v>92</v>
      </c>
      <c r="Q3237">
        <v>0</v>
      </c>
      <c r="R3237">
        <v>0</v>
      </c>
      <c r="S3237" t="s">
        <v>10037</v>
      </c>
      <c r="T3237">
        <v>1171</v>
      </c>
      <c r="U3237" t="s">
        <v>6203</v>
      </c>
      <c r="V3237" t="s">
        <v>6203</v>
      </c>
      <c r="W3237" t="s">
        <v>935</v>
      </c>
      <c r="X3237">
        <v>2665</v>
      </c>
      <c r="Y3237" t="s">
        <v>257</v>
      </c>
      <c r="AA3237">
        <v>187</v>
      </c>
      <c r="AB3237" t="s">
        <v>10038</v>
      </c>
      <c r="AC3237" t="s">
        <v>10037</v>
      </c>
      <c r="AD3237">
        <v>5</v>
      </c>
      <c r="AE3237">
        <v>712583.83</v>
      </c>
      <c r="AF3237">
        <v>6169759.3899999997</v>
      </c>
    </row>
    <row r="3238" spans="1:32" x14ac:dyDescent="0.25">
      <c r="A3238" s="40">
        <v>3236</v>
      </c>
      <c r="B3238" t="s">
        <v>10039</v>
      </c>
      <c r="C3238">
        <v>130</v>
      </c>
      <c r="D3238">
        <v>1975</v>
      </c>
      <c r="E3238">
        <v>0</v>
      </c>
      <c r="F3238">
        <v>1</v>
      </c>
      <c r="H3238">
        <v>5</v>
      </c>
      <c r="J3238">
        <v>1</v>
      </c>
      <c r="K3238" t="s">
        <v>240</v>
      </c>
      <c r="L3238">
        <v>0</v>
      </c>
      <c r="M3238">
        <v>1</v>
      </c>
      <c r="N3238">
        <v>117</v>
      </c>
      <c r="O3238">
        <v>117</v>
      </c>
      <c r="P3238">
        <v>117</v>
      </c>
      <c r="Q3238">
        <v>0</v>
      </c>
      <c r="R3238">
        <v>0</v>
      </c>
      <c r="S3238" t="s">
        <v>10040</v>
      </c>
      <c r="T3238">
        <v>2556</v>
      </c>
      <c r="U3238" t="s">
        <v>317</v>
      </c>
      <c r="V3238" t="s">
        <v>317</v>
      </c>
      <c r="W3238" t="s">
        <v>2785</v>
      </c>
      <c r="X3238">
        <v>2625</v>
      </c>
      <c r="Y3238" t="s">
        <v>244</v>
      </c>
      <c r="AA3238">
        <v>187</v>
      </c>
      <c r="AB3238" t="s">
        <v>10041</v>
      </c>
      <c r="AC3238" t="s">
        <v>10040</v>
      </c>
      <c r="AD3238">
        <v>5</v>
      </c>
      <c r="AE3238">
        <v>711755.36</v>
      </c>
      <c r="AF3238">
        <v>6172365.1200000001</v>
      </c>
    </row>
    <row r="3239" spans="1:32" x14ac:dyDescent="0.25">
      <c r="A3239" s="40">
        <v>3237</v>
      </c>
      <c r="B3239" t="s">
        <v>10042</v>
      </c>
      <c r="C3239">
        <v>120</v>
      </c>
      <c r="D3239">
        <v>1968</v>
      </c>
      <c r="E3239">
        <v>1988</v>
      </c>
      <c r="F3239">
        <v>3</v>
      </c>
      <c r="H3239">
        <v>1</v>
      </c>
      <c r="J3239">
        <v>2</v>
      </c>
      <c r="K3239" t="s">
        <v>260</v>
      </c>
      <c r="M3239">
        <v>1</v>
      </c>
      <c r="N3239">
        <v>136</v>
      </c>
      <c r="O3239">
        <v>136</v>
      </c>
      <c r="P3239">
        <v>113</v>
      </c>
      <c r="Q3239">
        <v>0</v>
      </c>
      <c r="R3239">
        <v>0</v>
      </c>
      <c r="S3239" t="s">
        <v>10043</v>
      </c>
      <c r="T3239">
        <v>7669</v>
      </c>
      <c r="U3239" t="s">
        <v>9702</v>
      </c>
      <c r="V3239" t="s">
        <v>9702</v>
      </c>
      <c r="W3239" t="s">
        <v>480</v>
      </c>
      <c r="X3239">
        <v>2665</v>
      </c>
      <c r="Y3239" t="s">
        <v>257</v>
      </c>
      <c r="AA3239">
        <v>187</v>
      </c>
      <c r="AB3239" t="s">
        <v>10044</v>
      </c>
      <c r="AC3239" t="s">
        <v>10043</v>
      </c>
      <c r="AD3239">
        <v>5</v>
      </c>
      <c r="AE3239">
        <v>713248.98</v>
      </c>
      <c r="AF3239">
        <v>6168939.1299999999</v>
      </c>
    </row>
    <row r="3240" spans="1:32" x14ac:dyDescent="0.25">
      <c r="A3240" s="40">
        <v>3238</v>
      </c>
      <c r="B3240" t="s">
        <v>10045</v>
      </c>
      <c r="C3240">
        <v>130</v>
      </c>
      <c r="D3240">
        <v>1971</v>
      </c>
      <c r="E3240">
        <v>0</v>
      </c>
      <c r="F3240">
        <v>3</v>
      </c>
      <c r="H3240">
        <v>5</v>
      </c>
      <c r="J3240">
        <v>1</v>
      </c>
      <c r="K3240" t="s">
        <v>240</v>
      </c>
      <c r="M3240">
        <v>1</v>
      </c>
      <c r="N3240">
        <v>126</v>
      </c>
      <c r="O3240">
        <v>126</v>
      </c>
      <c r="P3240">
        <v>170</v>
      </c>
      <c r="Q3240">
        <v>0</v>
      </c>
      <c r="R3240">
        <v>0</v>
      </c>
      <c r="S3240" t="s">
        <v>10046</v>
      </c>
      <c r="T3240">
        <v>7882</v>
      </c>
      <c r="U3240" t="s">
        <v>372</v>
      </c>
      <c r="V3240" t="s">
        <v>372</v>
      </c>
      <c r="W3240" t="s">
        <v>2475</v>
      </c>
      <c r="X3240">
        <v>2625</v>
      </c>
      <c r="Y3240" t="s">
        <v>244</v>
      </c>
      <c r="AA3240">
        <v>187</v>
      </c>
      <c r="AB3240" t="s">
        <v>10047</v>
      </c>
      <c r="AC3240" t="s">
        <v>10046</v>
      </c>
      <c r="AD3240">
        <v>5</v>
      </c>
      <c r="AE3240">
        <v>711798.74</v>
      </c>
      <c r="AF3240">
        <v>6172169.8200000003</v>
      </c>
    </row>
    <row r="3241" spans="1:32" x14ac:dyDescent="0.25">
      <c r="A3241" s="40">
        <v>3239</v>
      </c>
      <c r="B3241" t="s">
        <v>10048</v>
      </c>
      <c r="C3241">
        <v>130</v>
      </c>
      <c r="D3241">
        <v>1967</v>
      </c>
      <c r="E3241">
        <v>1985</v>
      </c>
      <c r="F3241">
        <v>3</v>
      </c>
      <c r="H3241">
        <v>6</v>
      </c>
      <c r="J3241">
        <v>1</v>
      </c>
      <c r="K3241" t="s">
        <v>240</v>
      </c>
      <c r="L3241">
        <v>90</v>
      </c>
      <c r="M3241">
        <v>1</v>
      </c>
      <c r="N3241">
        <v>123</v>
      </c>
      <c r="O3241">
        <v>123</v>
      </c>
      <c r="P3241">
        <v>107</v>
      </c>
      <c r="Q3241">
        <v>0</v>
      </c>
      <c r="R3241">
        <v>0</v>
      </c>
      <c r="S3241" t="s">
        <v>10049</v>
      </c>
      <c r="T3241">
        <v>2449</v>
      </c>
      <c r="U3241" t="s">
        <v>312</v>
      </c>
      <c r="V3241" t="s">
        <v>312</v>
      </c>
      <c r="W3241" t="s">
        <v>1963</v>
      </c>
      <c r="X3241">
        <v>2625</v>
      </c>
      <c r="Y3241" t="s">
        <v>244</v>
      </c>
      <c r="AA3241">
        <v>187</v>
      </c>
      <c r="AB3241" t="s">
        <v>10050</v>
      </c>
      <c r="AC3241" t="s">
        <v>10049</v>
      </c>
      <c r="AD3241">
        <v>5</v>
      </c>
      <c r="AE3241">
        <v>711373.35</v>
      </c>
      <c r="AF3241">
        <v>6171788.6600000001</v>
      </c>
    </row>
    <row r="3242" spans="1:32" x14ac:dyDescent="0.25">
      <c r="A3242" s="40">
        <v>3240</v>
      </c>
      <c r="B3242" t="s">
        <v>10051</v>
      </c>
      <c r="C3242">
        <v>120</v>
      </c>
      <c r="D3242">
        <v>1973</v>
      </c>
      <c r="E3242">
        <v>0</v>
      </c>
      <c r="F3242">
        <v>3</v>
      </c>
      <c r="H3242">
        <v>1</v>
      </c>
      <c r="J3242">
        <v>2</v>
      </c>
      <c r="K3242" t="s">
        <v>260</v>
      </c>
      <c r="M3242">
        <v>1</v>
      </c>
      <c r="N3242">
        <v>109</v>
      </c>
      <c r="O3242">
        <v>109</v>
      </c>
      <c r="P3242">
        <v>109</v>
      </c>
      <c r="Q3242">
        <v>0</v>
      </c>
      <c r="R3242">
        <v>0</v>
      </c>
      <c r="S3242" t="s">
        <v>10052</v>
      </c>
      <c r="T3242">
        <v>6710</v>
      </c>
      <c r="U3242" t="s">
        <v>327</v>
      </c>
      <c r="V3242" t="s">
        <v>327</v>
      </c>
      <c r="W3242" t="s">
        <v>1458</v>
      </c>
      <c r="X3242">
        <v>2625</v>
      </c>
      <c r="Y3242" t="s">
        <v>244</v>
      </c>
      <c r="AA3242">
        <v>187</v>
      </c>
      <c r="AB3242" t="s">
        <v>10053</v>
      </c>
      <c r="AC3242" t="s">
        <v>10052</v>
      </c>
      <c r="AD3242">
        <v>5</v>
      </c>
      <c r="AE3242">
        <v>710983.27</v>
      </c>
      <c r="AF3242">
        <v>6171632.6200000001</v>
      </c>
    </row>
    <row r="3243" spans="1:32" x14ac:dyDescent="0.25">
      <c r="A3243" s="40">
        <v>3241</v>
      </c>
      <c r="B3243" t="s">
        <v>10054</v>
      </c>
      <c r="C3243">
        <v>120</v>
      </c>
      <c r="D3243">
        <v>1986</v>
      </c>
      <c r="E3243">
        <v>0</v>
      </c>
      <c r="F3243">
        <v>4</v>
      </c>
      <c r="H3243">
        <v>1</v>
      </c>
      <c r="J3243">
        <v>7</v>
      </c>
      <c r="K3243" t="s">
        <v>253</v>
      </c>
      <c r="L3243">
        <v>2</v>
      </c>
      <c r="M3243">
        <v>1</v>
      </c>
      <c r="N3243">
        <v>106</v>
      </c>
      <c r="O3243">
        <v>106</v>
      </c>
      <c r="P3243">
        <v>106</v>
      </c>
      <c r="Q3243">
        <v>0</v>
      </c>
      <c r="R3243">
        <v>0</v>
      </c>
      <c r="S3243" t="s">
        <v>10055</v>
      </c>
      <c r="T3243">
        <v>1750</v>
      </c>
      <c r="U3243" t="s">
        <v>6098</v>
      </c>
      <c r="V3243" t="s">
        <v>6098</v>
      </c>
      <c r="W3243" t="s">
        <v>10056</v>
      </c>
      <c r="X3243">
        <v>2665</v>
      </c>
      <c r="Y3243" t="s">
        <v>257</v>
      </c>
      <c r="AA3243">
        <v>187</v>
      </c>
      <c r="AB3243" t="s">
        <v>10057</v>
      </c>
      <c r="AC3243" t="s">
        <v>10055</v>
      </c>
      <c r="AD3243">
        <v>5</v>
      </c>
      <c r="AE3243">
        <v>713002.38</v>
      </c>
      <c r="AF3243">
        <v>6168762.21</v>
      </c>
    </row>
    <row r="3244" spans="1:32" x14ac:dyDescent="0.25">
      <c r="A3244" s="40">
        <v>3242</v>
      </c>
      <c r="B3244" t="s">
        <v>10058</v>
      </c>
      <c r="C3244">
        <v>130</v>
      </c>
      <c r="D3244">
        <v>1964</v>
      </c>
      <c r="E3244">
        <v>0</v>
      </c>
      <c r="F3244">
        <v>2</v>
      </c>
      <c r="H3244">
        <v>1</v>
      </c>
      <c r="J3244">
        <v>2</v>
      </c>
      <c r="K3244" t="s">
        <v>260</v>
      </c>
      <c r="L3244">
        <v>2</v>
      </c>
      <c r="M3244">
        <v>1</v>
      </c>
      <c r="N3244">
        <v>101</v>
      </c>
      <c r="O3244">
        <v>101</v>
      </c>
      <c r="P3244">
        <v>101</v>
      </c>
      <c r="Q3244">
        <v>0</v>
      </c>
      <c r="R3244">
        <v>0</v>
      </c>
      <c r="S3244" t="s">
        <v>10059</v>
      </c>
      <c r="T3244">
        <v>4047</v>
      </c>
      <c r="U3244" t="s">
        <v>7712</v>
      </c>
      <c r="V3244" t="s">
        <v>7712</v>
      </c>
      <c r="W3244" t="s">
        <v>938</v>
      </c>
      <c r="X3244">
        <v>2665</v>
      </c>
      <c r="Y3244" t="s">
        <v>257</v>
      </c>
      <c r="AA3244">
        <v>187</v>
      </c>
      <c r="AB3244" t="s">
        <v>10060</v>
      </c>
      <c r="AC3244" t="s">
        <v>10059</v>
      </c>
      <c r="AD3244">
        <v>5</v>
      </c>
      <c r="AE3244">
        <v>713836.45</v>
      </c>
      <c r="AF3244">
        <v>6169299.1100000003</v>
      </c>
    </row>
    <row r="3245" spans="1:32" x14ac:dyDescent="0.25">
      <c r="A3245" s="40">
        <v>3243</v>
      </c>
      <c r="B3245" t="s">
        <v>10061</v>
      </c>
      <c r="C3245">
        <v>130</v>
      </c>
      <c r="D3245">
        <v>2000</v>
      </c>
      <c r="E3245">
        <v>0</v>
      </c>
      <c r="F3245">
        <v>4</v>
      </c>
      <c r="H3245">
        <v>1</v>
      </c>
      <c r="J3245">
        <v>1</v>
      </c>
      <c r="K3245" t="s">
        <v>240</v>
      </c>
      <c r="M3245">
        <v>1</v>
      </c>
      <c r="N3245">
        <v>133</v>
      </c>
      <c r="O3245">
        <v>133</v>
      </c>
      <c r="P3245">
        <v>133</v>
      </c>
      <c r="Q3245">
        <v>0</v>
      </c>
      <c r="R3245">
        <v>0</v>
      </c>
      <c r="S3245" t="s">
        <v>10062</v>
      </c>
      <c r="T3245">
        <v>5600</v>
      </c>
      <c r="U3245" t="s">
        <v>6764</v>
      </c>
      <c r="V3245" t="s">
        <v>6764</v>
      </c>
      <c r="W3245" t="s">
        <v>481</v>
      </c>
      <c r="X3245">
        <v>2625</v>
      </c>
      <c r="Y3245" t="s">
        <v>244</v>
      </c>
      <c r="AA3245">
        <v>187</v>
      </c>
      <c r="AB3245" t="s">
        <v>10063</v>
      </c>
      <c r="AC3245" t="s">
        <v>10062</v>
      </c>
      <c r="AD3245">
        <v>5</v>
      </c>
      <c r="AE3245">
        <v>711943.38</v>
      </c>
      <c r="AF3245">
        <v>6172487.7599999998</v>
      </c>
    </row>
    <row r="3246" spans="1:32" x14ac:dyDescent="0.25">
      <c r="A3246" s="40">
        <v>3244</v>
      </c>
      <c r="B3246" t="s">
        <v>10064</v>
      </c>
      <c r="C3246">
        <v>130</v>
      </c>
      <c r="D3246">
        <v>1973</v>
      </c>
      <c r="E3246">
        <v>0</v>
      </c>
      <c r="F3246">
        <v>1</v>
      </c>
      <c r="H3246">
        <v>5</v>
      </c>
      <c r="J3246">
        <v>1</v>
      </c>
      <c r="K3246" t="s">
        <v>240</v>
      </c>
      <c r="M3246">
        <v>1</v>
      </c>
      <c r="N3246">
        <v>110</v>
      </c>
      <c r="O3246">
        <v>110</v>
      </c>
      <c r="P3246">
        <v>110</v>
      </c>
      <c r="Q3246">
        <v>0</v>
      </c>
      <c r="R3246">
        <v>0</v>
      </c>
      <c r="S3246" t="s">
        <v>10065</v>
      </c>
      <c r="T3246">
        <v>6178</v>
      </c>
      <c r="U3246" t="s">
        <v>2647</v>
      </c>
      <c r="V3246" t="s">
        <v>2647</v>
      </c>
      <c r="W3246" t="s">
        <v>10066</v>
      </c>
      <c r="X3246">
        <v>2625</v>
      </c>
      <c r="Y3246" t="s">
        <v>244</v>
      </c>
      <c r="AA3246">
        <v>187</v>
      </c>
      <c r="AB3246" t="s">
        <v>10067</v>
      </c>
      <c r="AC3246" t="s">
        <v>10065</v>
      </c>
      <c r="AD3246">
        <v>5</v>
      </c>
      <c r="AE3246">
        <v>711681.44</v>
      </c>
      <c r="AF3246">
        <v>6172032.3399999999</v>
      </c>
    </row>
    <row r="3247" spans="1:32" x14ac:dyDescent="0.25">
      <c r="A3247" s="40">
        <v>3245</v>
      </c>
      <c r="B3247" t="s">
        <v>10068</v>
      </c>
      <c r="C3247">
        <v>130</v>
      </c>
      <c r="D3247">
        <v>1979</v>
      </c>
      <c r="E3247">
        <v>0</v>
      </c>
      <c r="F3247">
        <v>4</v>
      </c>
      <c r="H3247">
        <v>1</v>
      </c>
      <c r="J3247">
        <v>1</v>
      </c>
      <c r="K3247" t="s">
        <v>240</v>
      </c>
      <c r="M3247">
        <v>1</v>
      </c>
      <c r="N3247">
        <v>61</v>
      </c>
      <c r="O3247">
        <v>61</v>
      </c>
      <c r="P3247">
        <v>109</v>
      </c>
      <c r="Q3247">
        <v>0</v>
      </c>
      <c r="R3247">
        <v>0</v>
      </c>
      <c r="S3247" t="s">
        <v>10069</v>
      </c>
      <c r="T3247">
        <v>7575</v>
      </c>
      <c r="U3247" t="s">
        <v>7863</v>
      </c>
      <c r="V3247" t="s">
        <v>7863</v>
      </c>
      <c r="W3247" t="s">
        <v>394</v>
      </c>
      <c r="X3247">
        <v>2665</v>
      </c>
      <c r="Y3247" t="s">
        <v>257</v>
      </c>
      <c r="AA3247">
        <v>187</v>
      </c>
      <c r="AB3247" t="s">
        <v>10070</v>
      </c>
      <c r="AC3247" t="s">
        <v>10069</v>
      </c>
      <c r="AD3247">
        <v>5</v>
      </c>
      <c r="AE3247">
        <v>713631.84</v>
      </c>
      <c r="AF3247">
        <v>6169699.6299999999</v>
      </c>
    </row>
    <row r="3248" spans="1:32" x14ac:dyDescent="0.25">
      <c r="A3248" s="40">
        <v>3246</v>
      </c>
      <c r="B3248" t="s">
        <v>10071</v>
      </c>
      <c r="C3248">
        <v>120</v>
      </c>
      <c r="D3248">
        <v>1970</v>
      </c>
      <c r="E3248">
        <v>0</v>
      </c>
      <c r="F3248">
        <v>3</v>
      </c>
      <c r="H3248">
        <v>1</v>
      </c>
      <c r="J3248">
        <v>2</v>
      </c>
      <c r="K3248" t="s">
        <v>260</v>
      </c>
      <c r="M3248">
        <v>1</v>
      </c>
      <c r="N3248">
        <v>123</v>
      </c>
      <c r="O3248">
        <v>123</v>
      </c>
      <c r="P3248">
        <v>163</v>
      </c>
      <c r="Q3248">
        <v>0</v>
      </c>
      <c r="R3248">
        <v>0</v>
      </c>
      <c r="S3248" t="s">
        <v>10072</v>
      </c>
      <c r="T3248">
        <v>7882</v>
      </c>
      <c r="U3248" t="s">
        <v>372</v>
      </c>
      <c r="V3248" t="s">
        <v>372</v>
      </c>
      <c r="W3248" t="s">
        <v>725</v>
      </c>
      <c r="X3248">
        <v>2625</v>
      </c>
      <c r="Y3248" t="s">
        <v>244</v>
      </c>
      <c r="AA3248">
        <v>187</v>
      </c>
      <c r="AB3248" t="s">
        <v>10073</v>
      </c>
      <c r="AC3248" t="s">
        <v>10072</v>
      </c>
      <c r="AD3248">
        <v>5</v>
      </c>
      <c r="AE3248">
        <v>711802.87</v>
      </c>
      <c r="AF3248">
        <v>6172043.5800000001</v>
      </c>
    </row>
    <row r="3249" spans="1:32" x14ac:dyDescent="0.25">
      <c r="A3249" s="40">
        <v>3247</v>
      </c>
      <c r="B3249" t="s">
        <v>10074</v>
      </c>
      <c r="C3249">
        <v>130</v>
      </c>
      <c r="D3249">
        <v>1978</v>
      </c>
      <c r="E3249">
        <v>0</v>
      </c>
      <c r="F3249">
        <v>4</v>
      </c>
      <c r="H3249">
        <v>1</v>
      </c>
      <c r="J3249">
        <v>1</v>
      </c>
      <c r="K3249" t="s">
        <v>240</v>
      </c>
      <c r="M3249">
        <v>1</v>
      </c>
      <c r="N3249">
        <v>61</v>
      </c>
      <c r="O3249">
        <v>61</v>
      </c>
      <c r="P3249">
        <v>109</v>
      </c>
      <c r="Q3249">
        <v>0</v>
      </c>
      <c r="R3249">
        <v>0</v>
      </c>
      <c r="S3249" t="s">
        <v>10075</v>
      </c>
      <c r="T3249">
        <v>9800</v>
      </c>
      <c r="U3249" t="s">
        <v>8171</v>
      </c>
      <c r="V3249" t="s">
        <v>8171</v>
      </c>
      <c r="W3249" t="s">
        <v>256</v>
      </c>
      <c r="X3249">
        <v>2665</v>
      </c>
      <c r="Y3249" t="s">
        <v>257</v>
      </c>
      <c r="AA3249">
        <v>187</v>
      </c>
      <c r="AB3249" t="s">
        <v>10076</v>
      </c>
      <c r="AC3249" t="s">
        <v>10075</v>
      </c>
      <c r="AD3249">
        <v>5</v>
      </c>
      <c r="AE3249">
        <v>713599.83</v>
      </c>
      <c r="AF3249">
        <v>6169804.6600000001</v>
      </c>
    </row>
    <row r="3250" spans="1:32" x14ac:dyDescent="0.25">
      <c r="A3250" s="40">
        <v>3248</v>
      </c>
      <c r="B3250" t="s">
        <v>10077</v>
      </c>
      <c r="C3250">
        <v>130</v>
      </c>
      <c r="D3250">
        <v>1977</v>
      </c>
      <c r="E3250">
        <v>0</v>
      </c>
      <c r="F3250">
        <v>4</v>
      </c>
      <c r="H3250">
        <v>1</v>
      </c>
      <c r="J3250">
        <v>1</v>
      </c>
      <c r="K3250" t="s">
        <v>240</v>
      </c>
      <c r="M3250">
        <v>1</v>
      </c>
      <c r="N3250">
        <v>58</v>
      </c>
      <c r="O3250">
        <v>58</v>
      </c>
      <c r="P3250">
        <v>102</v>
      </c>
      <c r="Q3250">
        <v>0</v>
      </c>
      <c r="R3250">
        <v>0</v>
      </c>
      <c r="S3250" t="s">
        <v>10078</v>
      </c>
      <c r="T3250">
        <v>6875</v>
      </c>
      <c r="U3250" t="s">
        <v>9172</v>
      </c>
      <c r="V3250" t="s">
        <v>9172</v>
      </c>
      <c r="W3250" t="s">
        <v>337</v>
      </c>
      <c r="X3250">
        <v>2665</v>
      </c>
      <c r="Y3250" t="s">
        <v>257</v>
      </c>
      <c r="AA3250">
        <v>187</v>
      </c>
      <c r="AB3250" t="s">
        <v>10079</v>
      </c>
      <c r="AC3250" t="s">
        <v>10078</v>
      </c>
      <c r="AD3250">
        <v>5</v>
      </c>
      <c r="AE3250">
        <v>713477.05</v>
      </c>
      <c r="AF3250">
        <v>6169479</v>
      </c>
    </row>
    <row r="3251" spans="1:32" x14ac:dyDescent="0.25">
      <c r="A3251" s="40">
        <v>3249</v>
      </c>
      <c r="B3251" t="s">
        <v>10080</v>
      </c>
      <c r="C3251">
        <v>130</v>
      </c>
      <c r="D3251">
        <v>1967</v>
      </c>
      <c r="E3251">
        <v>0</v>
      </c>
      <c r="F3251">
        <v>3</v>
      </c>
      <c r="H3251">
        <v>1</v>
      </c>
      <c r="J3251">
        <v>7</v>
      </c>
      <c r="K3251" t="s">
        <v>253</v>
      </c>
      <c r="M3251">
        <v>1</v>
      </c>
      <c r="N3251">
        <v>52</v>
      </c>
      <c r="O3251">
        <v>52</v>
      </c>
      <c r="P3251">
        <v>91</v>
      </c>
      <c r="Q3251">
        <v>0</v>
      </c>
      <c r="R3251">
        <v>0</v>
      </c>
      <c r="S3251" t="s">
        <v>10081</v>
      </c>
      <c r="T3251">
        <v>4047</v>
      </c>
      <c r="U3251" t="s">
        <v>7712</v>
      </c>
      <c r="V3251" t="s">
        <v>7712</v>
      </c>
      <c r="W3251" t="s">
        <v>498</v>
      </c>
      <c r="X3251">
        <v>2665</v>
      </c>
      <c r="Y3251" t="s">
        <v>257</v>
      </c>
      <c r="AA3251">
        <v>187</v>
      </c>
      <c r="AB3251" t="s">
        <v>10082</v>
      </c>
      <c r="AC3251" t="s">
        <v>10081</v>
      </c>
      <c r="AD3251">
        <v>5</v>
      </c>
      <c r="AE3251">
        <v>713744.55</v>
      </c>
      <c r="AF3251">
        <v>6169291.79</v>
      </c>
    </row>
    <row r="3252" spans="1:32" x14ac:dyDescent="0.25">
      <c r="A3252" s="40">
        <v>3250</v>
      </c>
      <c r="B3252" t="s">
        <v>10083</v>
      </c>
      <c r="C3252">
        <v>120</v>
      </c>
      <c r="D3252">
        <v>2002</v>
      </c>
      <c r="E3252">
        <v>0</v>
      </c>
      <c r="F3252">
        <v>4</v>
      </c>
      <c r="H3252">
        <v>1</v>
      </c>
      <c r="J3252">
        <v>1</v>
      </c>
      <c r="K3252" t="s">
        <v>240</v>
      </c>
      <c r="L3252">
        <v>5</v>
      </c>
      <c r="M3252">
        <v>1</v>
      </c>
      <c r="N3252">
        <v>187</v>
      </c>
      <c r="O3252">
        <v>187</v>
      </c>
      <c r="P3252">
        <v>187</v>
      </c>
      <c r="Q3252">
        <v>0</v>
      </c>
      <c r="R3252">
        <v>0</v>
      </c>
      <c r="S3252" t="s">
        <v>10084</v>
      </c>
      <c r="T3252">
        <v>5600</v>
      </c>
      <c r="U3252" t="s">
        <v>6764</v>
      </c>
      <c r="V3252" t="s">
        <v>6764</v>
      </c>
      <c r="W3252" t="s">
        <v>1665</v>
      </c>
      <c r="X3252">
        <v>2625</v>
      </c>
      <c r="Y3252" t="s">
        <v>244</v>
      </c>
      <c r="AA3252">
        <v>187</v>
      </c>
      <c r="AB3252" t="s">
        <v>10085</v>
      </c>
      <c r="AC3252" t="s">
        <v>10084</v>
      </c>
      <c r="AD3252">
        <v>5</v>
      </c>
      <c r="AE3252">
        <v>712105.87</v>
      </c>
      <c r="AF3252">
        <v>6171842.4199999999</v>
      </c>
    </row>
    <row r="3253" spans="1:32" x14ac:dyDescent="0.25">
      <c r="A3253" s="40">
        <v>3251</v>
      </c>
      <c r="B3253" t="s">
        <v>10086</v>
      </c>
      <c r="C3253">
        <v>130</v>
      </c>
      <c r="D3253">
        <v>1973</v>
      </c>
      <c r="E3253">
        <v>0</v>
      </c>
      <c r="F3253">
        <v>1</v>
      </c>
      <c r="H3253">
        <v>5</v>
      </c>
      <c r="J3253">
        <v>1</v>
      </c>
      <c r="K3253" t="s">
        <v>240</v>
      </c>
      <c r="M3253">
        <v>1</v>
      </c>
      <c r="N3253">
        <v>110</v>
      </c>
      <c r="O3253">
        <v>110</v>
      </c>
      <c r="P3253">
        <v>110</v>
      </c>
      <c r="Q3253">
        <v>0</v>
      </c>
      <c r="R3253">
        <v>0</v>
      </c>
      <c r="S3253" t="s">
        <v>10087</v>
      </c>
      <c r="T3253">
        <v>6178</v>
      </c>
      <c r="U3253" t="s">
        <v>2647</v>
      </c>
      <c r="V3253" t="s">
        <v>2647</v>
      </c>
      <c r="W3253" t="s">
        <v>2066</v>
      </c>
      <c r="X3253">
        <v>2625</v>
      </c>
      <c r="Y3253" t="s">
        <v>244</v>
      </c>
      <c r="AA3253">
        <v>187</v>
      </c>
      <c r="AB3253" t="s">
        <v>10088</v>
      </c>
      <c r="AC3253" t="s">
        <v>10087</v>
      </c>
      <c r="AD3253">
        <v>5</v>
      </c>
      <c r="AE3253">
        <v>711691.21</v>
      </c>
      <c r="AF3253">
        <v>6172071.8600000003</v>
      </c>
    </row>
    <row r="3254" spans="1:32" x14ac:dyDescent="0.25">
      <c r="A3254" s="40">
        <v>3252</v>
      </c>
      <c r="B3254" t="s">
        <v>10089</v>
      </c>
      <c r="C3254">
        <v>130</v>
      </c>
      <c r="D3254">
        <v>1978</v>
      </c>
      <c r="E3254">
        <v>0</v>
      </c>
      <c r="F3254">
        <v>4</v>
      </c>
      <c r="H3254">
        <v>1</v>
      </c>
      <c r="J3254">
        <v>1</v>
      </c>
      <c r="K3254" t="s">
        <v>240</v>
      </c>
      <c r="M3254">
        <v>1</v>
      </c>
      <c r="N3254">
        <v>61</v>
      </c>
      <c r="O3254">
        <v>61</v>
      </c>
      <c r="P3254">
        <v>109</v>
      </c>
      <c r="Q3254">
        <v>0</v>
      </c>
      <c r="R3254">
        <v>0</v>
      </c>
      <c r="S3254" t="s">
        <v>10090</v>
      </c>
      <c r="T3254">
        <v>7575</v>
      </c>
      <c r="U3254" t="s">
        <v>7863</v>
      </c>
      <c r="V3254" t="s">
        <v>7863</v>
      </c>
      <c r="W3254" t="s">
        <v>770</v>
      </c>
      <c r="X3254">
        <v>2665</v>
      </c>
      <c r="Y3254" t="s">
        <v>257</v>
      </c>
      <c r="AA3254">
        <v>187</v>
      </c>
      <c r="AB3254" t="s">
        <v>10091</v>
      </c>
      <c r="AC3254" t="s">
        <v>10090</v>
      </c>
      <c r="AD3254">
        <v>5</v>
      </c>
      <c r="AE3254">
        <v>713569.07</v>
      </c>
      <c r="AF3254">
        <v>6169721.4000000004</v>
      </c>
    </row>
    <row r="3255" spans="1:32" x14ac:dyDescent="0.25">
      <c r="A3255" s="40">
        <v>3253</v>
      </c>
      <c r="B3255" t="s">
        <v>10092</v>
      </c>
      <c r="C3255">
        <v>120</v>
      </c>
      <c r="D3255">
        <v>1979</v>
      </c>
      <c r="E3255">
        <v>0</v>
      </c>
      <c r="F3255">
        <v>4</v>
      </c>
      <c r="H3255">
        <v>1</v>
      </c>
      <c r="J3255">
        <v>7</v>
      </c>
      <c r="K3255" t="s">
        <v>253</v>
      </c>
      <c r="L3255">
        <v>2</v>
      </c>
      <c r="M3255">
        <v>1</v>
      </c>
      <c r="N3255">
        <v>165</v>
      </c>
      <c r="O3255">
        <v>165</v>
      </c>
      <c r="P3255">
        <v>141</v>
      </c>
      <c r="Q3255">
        <v>0</v>
      </c>
      <c r="R3255">
        <v>0</v>
      </c>
      <c r="S3255" t="s">
        <v>10093</v>
      </c>
      <c r="T3255">
        <v>800</v>
      </c>
      <c r="U3255" t="s">
        <v>9695</v>
      </c>
      <c r="V3255" t="s">
        <v>9695</v>
      </c>
      <c r="W3255" t="s">
        <v>308</v>
      </c>
      <c r="X3255">
        <v>2625</v>
      </c>
      <c r="Y3255" t="s">
        <v>244</v>
      </c>
      <c r="AA3255">
        <v>187</v>
      </c>
      <c r="AB3255" t="s">
        <v>10094</v>
      </c>
      <c r="AC3255" t="s">
        <v>10093</v>
      </c>
      <c r="AD3255">
        <v>5</v>
      </c>
      <c r="AE3255">
        <v>711676.48</v>
      </c>
      <c r="AF3255">
        <v>6170793.7599999998</v>
      </c>
    </row>
    <row r="3256" spans="1:32" x14ac:dyDescent="0.25">
      <c r="A3256" s="40">
        <v>3254</v>
      </c>
      <c r="B3256" t="s">
        <v>10095</v>
      </c>
      <c r="C3256">
        <v>120</v>
      </c>
      <c r="D3256">
        <v>1973</v>
      </c>
      <c r="E3256">
        <v>0</v>
      </c>
      <c r="F3256">
        <v>3</v>
      </c>
      <c r="H3256">
        <v>1</v>
      </c>
      <c r="J3256">
        <v>2</v>
      </c>
      <c r="K3256" t="s">
        <v>260</v>
      </c>
      <c r="M3256">
        <v>1</v>
      </c>
      <c r="N3256">
        <v>109</v>
      </c>
      <c r="O3256">
        <v>109</v>
      </c>
      <c r="P3256">
        <v>109</v>
      </c>
      <c r="Q3256">
        <v>0</v>
      </c>
      <c r="R3256">
        <v>0</v>
      </c>
      <c r="S3256" t="s">
        <v>10096</v>
      </c>
      <c r="T3256">
        <v>6710</v>
      </c>
      <c r="U3256" t="s">
        <v>327</v>
      </c>
      <c r="V3256" t="s">
        <v>327</v>
      </c>
      <c r="W3256" t="s">
        <v>1963</v>
      </c>
      <c r="X3256">
        <v>2625</v>
      </c>
      <c r="Y3256" t="s">
        <v>244</v>
      </c>
      <c r="AA3256">
        <v>187</v>
      </c>
      <c r="AB3256" t="s">
        <v>10097</v>
      </c>
      <c r="AC3256" t="s">
        <v>10096</v>
      </c>
      <c r="AD3256">
        <v>5</v>
      </c>
      <c r="AE3256">
        <v>710975.94</v>
      </c>
      <c r="AF3256">
        <v>6171645.75</v>
      </c>
    </row>
    <row r="3257" spans="1:32" x14ac:dyDescent="0.25">
      <c r="A3257" s="40">
        <v>3255</v>
      </c>
      <c r="B3257" t="s">
        <v>10098</v>
      </c>
      <c r="C3257">
        <v>120</v>
      </c>
      <c r="D3257">
        <v>1989</v>
      </c>
      <c r="E3257">
        <v>0</v>
      </c>
      <c r="F3257">
        <v>4</v>
      </c>
      <c r="H3257">
        <v>1</v>
      </c>
      <c r="J3257">
        <v>2</v>
      </c>
      <c r="K3257" t="s">
        <v>260</v>
      </c>
      <c r="M3257">
        <v>1</v>
      </c>
      <c r="N3257">
        <v>94</v>
      </c>
      <c r="O3257">
        <v>94</v>
      </c>
      <c r="P3257">
        <v>164</v>
      </c>
      <c r="Q3257">
        <v>0</v>
      </c>
      <c r="R3257">
        <v>0</v>
      </c>
      <c r="S3257" t="s">
        <v>10099</v>
      </c>
      <c r="T3257">
        <v>1780</v>
      </c>
      <c r="U3257" t="s">
        <v>9351</v>
      </c>
      <c r="V3257" t="s">
        <v>9351</v>
      </c>
      <c r="W3257" t="s">
        <v>253</v>
      </c>
      <c r="X3257">
        <v>2625</v>
      </c>
      <c r="Y3257" t="s">
        <v>244</v>
      </c>
      <c r="AA3257">
        <v>187</v>
      </c>
      <c r="AB3257" t="s">
        <v>10100</v>
      </c>
      <c r="AC3257" t="s">
        <v>10099</v>
      </c>
      <c r="AD3257">
        <v>5</v>
      </c>
      <c r="AE3257">
        <v>711883.17</v>
      </c>
      <c r="AF3257">
        <v>6170582.4199999999</v>
      </c>
    </row>
    <row r="3258" spans="1:32" x14ac:dyDescent="0.25">
      <c r="A3258" s="40">
        <v>3256</v>
      </c>
      <c r="B3258" t="s">
        <v>10101</v>
      </c>
      <c r="C3258">
        <v>120</v>
      </c>
      <c r="D3258">
        <v>2002</v>
      </c>
      <c r="E3258">
        <v>0</v>
      </c>
      <c r="F3258">
        <v>4</v>
      </c>
      <c r="H3258">
        <v>1</v>
      </c>
      <c r="J3258">
        <v>1</v>
      </c>
      <c r="K3258" t="s">
        <v>240</v>
      </c>
      <c r="M3258">
        <v>1</v>
      </c>
      <c r="N3258">
        <v>145</v>
      </c>
      <c r="O3258">
        <v>145</v>
      </c>
      <c r="P3258">
        <v>145</v>
      </c>
      <c r="Q3258">
        <v>0</v>
      </c>
      <c r="R3258">
        <v>0</v>
      </c>
      <c r="S3258" t="s">
        <v>10102</v>
      </c>
      <c r="T3258">
        <v>5600</v>
      </c>
      <c r="U3258" t="s">
        <v>6764</v>
      </c>
      <c r="V3258" t="s">
        <v>6764</v>
      </c>
      <c r="W3258" t="s">
        <v>1458</v>
      </c>
      <c r="X3258">
        <v>2625</v>
      </c>
      <c r="Y3258" t="s">
        <v>244</v>
      </c>
      <c r="AA3258">
        <v>187</v>
      </c>
      <c r="AB3258" t="s">
        <v>10103</v>
      </c>
      <c r="AC3258" t="s">
        <v>10102</v>
      </c>
      <c r="AD3258">
        <v>5</v>
      </c>
      <c r="AE3258">
        <v>712097.76</v>
      </c>
      <c r="AF3258">
        <v>6171877.5800000001</v>
      </c>
    </row>
    <row r="3259" spans="1:32" x14ac:dyDescent="0.25">
      <c r="A3259" s="40">
        <v>3257</v>
      </c>
      <c r="B3259" t="s">
        <v>10104</v>
      </c>
      <c r="C3259">
        <v>230</v>
      </c>
      <c r="D3259">
        <v>1979</v>
      </c>
      <c r="E3259">
        <v>0</v>
      </c>
      <c r="F3259">
        <v>1</v>
      </c>
      <c r="H3259">
        <v>6</v>
      </c>
      <c r="J3259">
        <v>9</v>
      </c>
      <c r="K3259" t="s">
        <v>240</v>
      </c>
      <c r="M3259">
        <v>1</v>
      </c>
      <c r="N3259">
        <v>22</v>
      </c>
      <c r="O3259">
        <v>22</v>
      </c>
      <c r="P3259">
        <v>0</v>
      </c>
      <c r="Q3259">
        <v>22</v>
      </c>
      <c r="R3259">
        <v>0</v>
      </c>
      <c r="S3259" t="s">
        <v>10105</v>
      </c>
      <c r="T3259">
        <v>8947</v>
      </c>
      <c r="U3259" t="s">
        <v>9902</v>
      </c>
      <c r="V3259" t="s">
        <v>9902</v>
      </c>
      <c r="W3259" t="s">
        <v>770</v>
      </c>
      <c r="X3259">
        <v>2625</v>
      </c>
      <c r="Y3259" t="s">
        <v>244</v>
      </c>
      <c r="AA3259">
        <v>187</v>
      </c>
      <c r="AB3259" t="s">
        <v>10106</v>
      </c>
      <c r="AC3259" t="s">
        <v>10105</v>
      </c>
      <c r="AD3259">
        <v>5</v>
      </c>
      <c r="AE3259">
        <v>712626.83</v>
      </c>
      <c r="AF3259">
        <v>6171628.6200000001</v>
      </c>
    </row>
    <row r="3260" spans="1:32" x14ac:dyDescent="0.25">
      <c r="A3260" s="40">
        <v>3258</v>
      </c>
      <c r="B3260" t="s">
        <v>10107</v>
      </c>
      <c r="C3260">
        <v>220</v>
      </c>
      <c r="D3260">
        <v>1981</v>
      </c>
      <c r="E3260">
        <v>0</v>
      </c>
      <c r="F3260">
        <v>1</v>
      </c>
      <c r="H3260">
        <v>5</v>
      </c>
      <c r="J3260">
        <v>9</v>
      </c>
      <c r="K3260" t="s">
        <v>240</v>
      </c>
      <c r="M3260">
        <v>1</v>
      </c>
      <c r="N3260">
        <v>24</v>
      </c>
      <c r="O3260">
        <v>24</v>
      </c>
      <c r="P3260">
        <v>0</v>
      </c>
      <c r="Q3260">
        <v>24</v>
      </c>
      <c r="R3260">
        <v>0</v>
      </c>
      <c r="S3260" t="s">
        <v>10105</v>
      </c>
      <c r="T3260">
        <v>8947</v>
      </c>
      <c r="U3260" t="s">
        <v>9902</v>
      </c>
      <c r="V3260" t="s">
        <v>9902</v>
      </c>
      <c r="W3260" t="s">
        <v>770</v>
      </c>
      <c r="X3260">
        <v>2625</v>
      </c>
      <c r="Y3260" t="s">
        <v>244</v>
      </c>
      <c r="AA3260">
        <v>187</v>
      </c>
      <c r="AB3260" t="s">
        <v>10106</v>
      </c>
      <c r="AC3260" t="s">
        <v>10105</v>
      </c>
      <c r="AD3260">
        <v>5</v>
      </c>
      <c r="AE3260">
        <v>712626.83</v>
      </c>
      <c r="AF3260">
        <v>6171628.6200000001</v>
      </c>
    </row>
    <row r="3261" spans="1:32" x14ac:dyDescent="0.25">
      <c r="A3261" s="40">
        <v>3259</v>
      </c>
      <c r="B3261" t="s">
        <v>10108</v>
      </c>
      <c r="C3261">
        <v>320</v>
      </c>
      <c r="D3261">
        <v>1973</v>
      </c>
      <c r="E3261">
        <v>2002</v>
      </c>
      <c r="F3261">
        <v>1</v>
      </c>
      <c r="H3261">
        <v>2</v>
      </c>
      <c r="J3261">
        <v>2</v>
      </c>
      <c r="K3261" t="s">
        <v>260</v>
      </c>
      <c r="L3261">
        <v>90</v>
      </c>
      <c r="M3261">
        <v>2</v>
      </c>
      <c r="N3261">
        <v>3005</v>
      </c>
      <c r="O3261">
        <v>4261</v>
      </c>
      <c r="P3261">
        <v>0</v>
      </c>
      <c r="Q3261">
        <v>5026</v>
      </c>
      <c r="R3261">
        <v>0</v>
      </c>
      <c r="S3261" t="s">
        <v>10105</v>
      </c>
      <c r="T3261">
        <v>8947</v>
      </c>
      <c r="U3261" t="s">
        <v>9902</v>
      </c>
      <c r="V3261" t="s">
        <v>9902</v>
      </c>
      <c r="W3261" t="s">
        <v>770</v>
      </c>
      <c r="X3261">
        <v>2625</v>
      </c>
      <c r="Y3261" t="s">
        <v>244</v>
      </c>
      <c r="AA3261">
        <v>187</v>
      </c>
      <c r="AB3261" t="s">
        <v>10106</v>
      </c>
      <c r="AC3261" t="s">
        <v>10105</v>
      </c>
      <c r="AD3261">
        <v>5</v>
      </c>
      <c r="AE3261">
        <v>712626.83</v>
      </c>
      <c r="AF3261">
        <v>6171628.6200000001</v>
      </c>
    </row>
    <row r="3262" spans="1:32" x14ac:dyDescent="0.25">
      <c r="A3262" s="40">
        <v>3260</v>
      </c>
      <c r="B3262" t="s">
        <v>10109</v>
      </c>
      <c r="C3262">
        <v>120</v>
      </c>
      <c r="D3262">
        <v>1989</v>
      </c>
      <c r="E3262">
        <v>0</v>
      </c>
      <c r="F3262">
        <v>5</v>
      </c>
      <c r="H3262">
        <v>1</v>
      </c>
      <c r="J3262">
        <v>7</v>
      </c>
      <c r="K3262" t="s">
        <v>253</v>
      </c>
      <c r="L3262">
        <v>1</v>
      </c>
      <c r="M3262">
        <v>1</v>
      </c>
      <c r="N3262">
        <v>104</v>
      </c>
      <c r="O3262">
        <v>104</v>
      </c>
      <c r="P3262">
        <v>174</v>
      </c>
      <c r="Q3262">
        <v>0</v>
      </c>
      <c r="R3262">
        <v>0</v>
      </c>
      <c r="S3262" t="s">
        <v>10110</v>
      </c>
      <c r="T3262">
        <v>1780</v>
      </c>
      <c r="U3262" t="s">
        <v>9351</v>
      </c>
      <c r="V3262" t="s">
        <v>9351</v>
      </c>
      <c r="W3262" t="s">
        <v>413</v>
      </c>
      <c r="X3262">
        <v>2625</v>
      </c>
      <c r="Y3262" t="s">
        <v>244</v>
      </c>
      <c r="AA3262">
        <v>187</v>
      </c>
      <c r="AB3262" t="s">
        <v>10111</v>
      </c>
      <c r="AC3262" t="s">
        <v>10110</v>
      </c>
      <c r="AD3262">
        <v>5</v>
      </c>
      <c r="AE3262">
        <v>711888.77</v>
      </c>
      <c r="AF3262">
        <v>6170623.25</v>
      </c>
    </row>
    <row r="3263" spans="1:32" x14ac:dyDescent="0.25">
      <c r="A3263" s="40">
        <v>3261</v>
      </c>
      <c r="B3263" t="s">
        <v>10112</v>
      </c>
      <c r="C3263">
        <v>320</v>
      </c>
      <c r="D3263">
        <v>1977</v>
      </c>
      <c r="E3263">
        <v>2004</v>
      </c>
      <c r="F3263">
        <v>1</v>
      </c>
      <c r="H3263">
        <v>6</v>
      </c>
      <c r="J3263">
        <v>2</v>
      </c>
      <c r="K3263" t="s">
        <v>260</v>
      </c>
      <c r="L3263">
        <v>4</v>
      </c>
      <c r="M3263">
        <v>2</v>
      </c>
      <c r="N3263">
        <v>2274</v>
      </c>
      <c r="O3263">
        <v>3563</v>
      </c>
      <c r="P3263">
        <v>0</v>
      </c>
      <c r="Q3263">
        <v>4239</v>
      </c>
      <c r="R3263">
        <v>0</v>
      </c>
      <c r="S3263" t="s">
        <v>10113</v>
      </c>
      <c r="T3263">
        <v>8947</v>
      </c>
      <c r="U3263" t="s">
        <v>9902</v>
      </c>
      <c r="V3263" t="s">
        <v>9902</v>
      </c>
      <c r="W3263" t="s">
        <v>1604</v>
      </c>
      <c r="X3263">
        <v>2625</v>
      </c>
      <c r="Y3263" t="s">
        <v>244</v>
      </c>
      <c r="AA3263">
        <v>187</v>
      </c>
      <c r="AB3263" t="s">
        <v>10114</v>
      </c>
      <c r="AC3263" t="s">
        <v>10113</v>
      </c>
      <c r="AD3263">
        <v>5</v>
      </c>
      <c r="AE3263">
        <v>712587.07</v>
      </c>
      <c r="AF3263">
        <v>6171575.5800000001</v>
      </c>
    </row>
    <row r="3264" spans="1:32" x14ac:dyDescent="0.25">
      <c r="A3264" s="40">
        <v>3262</v>
      </c>
      <c r="B3264" t="s">
        <v>10115</v>
      </c>
      <c r="C3264">
        <v>130</v>
      </c>
      <c r="D3264">
        <v>1967</v>
      </c>
      <c r="E3264">
        <v>1983</v>
      </c>
      <c r="F3264">
        <v>3</v>
      </c>
      <c r="H3264">
        <v>6</v>
      </c>
      <c r="J3264">
        <v>1</v>
      </c>
      <c r="K3264" t="s">
        <v>240</v>
      </c>
      <c r="M3264">
        <v>1</v>
      </c>
      <c r="N3264">
        <v>107</v>
      </c>
      <c r="O3264">
        <v>107</v>
      </c>
      <c r="P3264">
        <v>107</v>
      </c>
      <c r="Q3264">
        <v>0</v>
      </c>
      <c r="R3264">
        <v>0</v>
      </c>
      <c r="S3264" t="s">
        <v>10116</v>
      </c>
      <c r="T3264">
        <v>2449</v>
      </c>
      <c r="U3264" t="s">
        <v>312</v>
      </c>
      <c r="V3264" t="s">
        <v>312</v>
      </c>
      <c r="W3264" t="s">
        <v>1757</v>
      </c>
      <c r="X3264">
        <v>2625</v>
      </c>
      <c r="Y3264" t="s">
        <v>244</v>
      </c>
      <c r="AA3264">
        <v>187</v>
      </c>
      <c r="AB3264" t="s">
        <v>10117</v>
      </c>
      <c r="AC3264" t="s">
        <v>10116</v>
      </c>
      <c r="AD3264">
        <v>5</v>
      </c>
      <c r="AE3264">
        <v>711480.53</v>
      </c>
      <c r="AF3264">
        <v>6171880.1900000004</v>
      </c>
    </row>
    <row r="3265" spans="1:32" x14ac:dyDescent="0.25">
      <c r="A3265" s="40">
        <v>3263</v>
      </c>
      <c r="B3265" t="s">
        <v>10118</v>
      </c>
      <c r="C3265">
        <v>120</v>
      </c>
      <c r="D3265">
        <v>1972</v>
      </c>
      <c r="E3265">
        <v>0</v>
      </c>
      <c r="F3265">
        <v>3</v>
      </c>
      <c r="H3265">
        <v>1</v>
      </c>
      <c r="J3265">
        <v>2</v>
      </c>
      <c r="K3265" t="s">
        <v>260</v>
      </c>
      <c r="L3265">
        <v>2</v>
      </c>
      <c r="M3265">
        <v>1</v>
      </c>
      <c r="N3265">
        <v>119</v>
      </c>
      <c r="O3265">
        <v>119</v>
      </c>
      <c r="P3265">
        <v>119</v>
      </c>
      <c r="Q3265">
        <v>0</v>
      </c>
      <c r="R3265">
        <v>0</v>
      </c>
      <c r="S3265" t="s">
        <v>10119</v>
      </c>
      <c r="T3265">
        <v>6710</v>
      </c>
      <c r="U3265" t="s">
        <v>327</v>
      </c>
      <c r="V3265" t="s">
        <v>327</v>
      </c>
      <c r="W3265" t="s">
        <v>1049</v>
      </c>
      <c r="X3265">
        <v>2625</v>
      </c>
      <c r="Y3265" t="s">
        <v>244</v>
      </c>
      <c r="AA3265">
        <v>187</v>
      </c>
      <c r="AB3265" t="s">
        <v>10120</v>
      </c>
      <c r="AC3265" t="s">
        <v>10119</v>
      </c>
      <c r="AD3265">
        <v>5</v>
      </c>
      <c r="AE3265">
        <v>711001.03</v>
      </c>
      <c r="AF3265">
        <v>6171740.0800000001</v>
      </c>
    </row>
    <row r="3266" spans="1:32" x14ac:dyDescent="0.25">
      <c r="A3266" s="40">
        <v>3264</v>
      </c>
      <c r="B3266" t="s">
        <v>10121</v>
      </c>
      <c r="C3266">
        <v>120</v>
      </c>
      <c r="D3266">
        <v>1980</v>
      </c>
      <c r="E3266">
        <v>0</v>
      </c>
      <c r="F3266">
        <v>3</v>
      </c>
      <c r="H3266">
        <v>1</v>
      </c>
      <c r="J3266">
        <v>2</v>
      </c>
      <c r="K3266" t="s">
        <v>260</v>
      </c>
      <c r="L3266">
        <v>2</v>
      </c>
      <c r="M3266">
        <v>1</v>
      </c>
      <c r="N3266">
        <v>102</v>
      </c>
      <c r="O3266">
        <v>102</v>
      </c>
      <c r="P3266">
        <v>182</v>
      </c>
      <c r="Q3266">
        <v>0</v>
      </c>
      <c r="R3266">
        <v>0</v>
      </c>
      <c r="S3266" t="s">
        <v>10122</v>
      </c>
      <c r="T3266">
        <v>7030</v>
      </c>
      <c r="U3266" t="s">
        <v>10123</v>
      </c>
      <c r="V3266" t="s">
        <v>10123</v>
      </c>
      <c r="W3266" t="s">
        <v>413</v>
      </c>
      <c r="X3266">
        <v>2665</v>
      </c>
      <c r="Y3266" t="s">
        <v>257</v>
      </c>
      <c r="AA3266">
        <v>187</v>
      </c>
      <c r="AB3266" t="s">
        <v>10124</v>
      </c>
      <c r="AC3266" t="s">
        <v>10122</v>
      </c>
      <c r="AD3266">
        <v>5</v>
      </c>
      <c r="AE3266">
        <v>713126.62</v>
      </c>
      <c r="AF3266">
        <v>6168386.5999999996</v>
      </c>
    </row>
    <row r="3267" spans="1:32" x14ac:dyDescent="0.25">
      <c r="A3267" s="40">
        <v>3265</v>
      </c>
      <c r="B3267" t="s">
        <v>10125</v>
      </c>
      <c r="C3267">
        <v>120</v>
      </c>
      <c r="D3267">
        <v>1970</v>
      </c>
      <c r="E3267">
        <v>0</v>
      </c>
      <c r="F3267">
        <v>3</v>
      </c>
      <c r="H3267">
        <v>1</v>
      </c>
      <c r="J3267">
        <v>2</v>
      </c>
      <c r="K3267" t="s">
        <v>260</v>
      </c>
      <c r="M3267">
        <v>1</v>
      </c>
      <c r="N3267">
        <v>150</v>
      </c>
      <c r="O3267">
        <v>150</v>
      </c>
      <c r="P3267">
        <v>150</v>
      </c>
      <c r="Q3267">
        <v>0</v>
      </c>
      <c r="R3267">
        <v>0</v>
      </c>
      <c r="S3267" t="s">
        <v>10126</v>
      </c>
      <c r="T3267">
        <v>7882</v>
      </c>
      <c r="U3267" t="s">
        <v>372</v>
      </c>
      <c r="V3267" t="s">
        <v>372</v>
      </c>
      <c r="W3267" t="s">
        <v>313</v>
      </c>
      <c r="X3267">
        <v>2625</v>
      </c>
      <c r="Y3267" t="s">
        <v>244</v>
      </c>
      <c r="AA3267">
        <v>187</v>
      </c>
      <c r="AB3267" t="s">
        <v>10127</v>
      </c>
      <c r="AC3267" t="s">
        <v>10126</v>
      </c>
      <c r="AD3267">
        <v>5</v>
      </c>
      <c r="AE3267">
        <v>711840.79</v>
      </c>
      <c r="AF3267">
        <v>6172090.9699999997</v>
      </c>
    </row>
    <row r="3268" spans="1:32" x14ac:dyDescent="0.25">
      <c r="A3268" s="40">
        <v>3266</v>
      </c>
      <c r="B3268" t="s">
        <v>10128</v>
      </c>
      <c r="C3268">
        <v>130</v>
      </c>
      <c r="D3268">
        <v>1978</v>
      </c>
      <c r="E3268">
        <v>0</v>
      </c>
      <c r="F3268">
        <v>4</v>
      </c>
      <c r="H3268">
        <v>1</v>
      </c>
      <c r="J3268">
        <v>1</v>
      </c>
      <c r="K3268" t="s">
        <v>240</v>
      </c>
      <c r="M3268">
        <v>1</v>
      </c>
      <c r="N3268">
        <v>63</v>
      </c>
      <c r="O3268">
        <v>63</v>
      </c>
      <c r="P3268">
        <v>112</v>
      </c>
      <c r="Q3268">
        <v>0</v>
      </c>
      <c r="R3268">
        <v>0</v>
      </c>
      <c r="S3268" t="s">
        <v>10129</v>
      </c>
      <c r="T3268">
        <v>9800</v>
      </c>
      <c r="U3268" t="s">
        <v>8171</v>
      </c>
      <c r="V3268" t="s">
        <v>8171</v>
      </c>
      <c r="W3268" t="s">
        <v>356</v>
      </c>
      <c r="X3268">
        <v>2665</v>
      </c>
      <c r="Y3268" t="s">
        <v>257</v>
      </c>
      <c r="AA3268">
        <v>187</v>
      </c>
      <c r="AB3268" t="s">
        <v>10130</v>
      </c>
      <c r="AC3268" t="s">
        <v>10129</v>
      </c>
      <c r="AD3268">
        <v>5</v>
      </c>
      <c r="AE3268">
        <v>713576.19</v>
      </c>
      <c r="AF3268">
        <v>6169790.1500000004</v>
      </c>
    </row>
    <row r="3269" spans="1:32" x14ac:dyDescent="0.25">
      <c r="A3269" s="40">
        <v>3267</v>
      </c>
      <c r="B3269" t="s">
        <v>10131</v>
      </c>
      <c r="C3269">
        <v>130</v>
      </c>
      <c r="D3269">
        <v>1967</v>
      </c>
      <c r="E3269">
        <v>1987</v>
      </c>
      <c r="F3269">
        <v>3</v>
      </c>
      <c r="H3269">
        <v>6</v>
      </c>
      <c r="J3269">
        <v>1</v>
      </c>
      <c r="K3269" t="s">
        <v>240</v>
      </c>
      <c r="M3269">
        <v>1</v>
      </c>
      <c r="N3269">
        <v>107</v>
      </c>
      <c r="O3269">
        <v>107</v>
      </c>
      <c r="P3269">
        <v>107</v>
      </c>
      <c r="Q3269">
        <v>0</v>
      </c>
      <c r="R3269">
        <v>0</v>
      </c>
      <c r="S3269" t="s">
        <v>10132</v>
      </c>
      <c r="T3269">
        <v>2449</v>
      </c>
      <c r="U3269" t="s">
        <v>312</v>
      </c>
      <c r="V3269" t="s">
        <v>312</v>
      </c>
      <c r="W3269" t="s">
        <v>4977</v>
      </c>
      <c r="X3269">
        <v>2625</v>
      </c>
      <c r="Y3269" t="s">
        <v>244</v>
      </c>
      <c r="AA3269">
        <v>187</v>
      </c>
      <c r="AB3269" t="s">
        <v>10133</v>
      </c>
      <c r="AC3269" t="s">
        <v>10132</v>
      </c>
      <c r="AD3269">
        <v>5</v>
      </c>
      <c r="AE3269">
        <v>711322.06</v>
      </c>
      <c r="AF3269">
        <v>6171811.5700000003</v>
      </c>
    </row>
    <row r="3270" spans="1:32" x14ac:dyDescent="0.25">
      <c r="A3270" s="40">
        <v>3268</v>
      </c>
      <c r="B3270" t="s">
        <v>10134</v>
      </c>
      <c r="C3270">
        <v>120</v>
      </c>
      <c r="D3270">
        <v>1974</v>
      </c>
      <c r="E3270">
        <v>1987</v>
      </c>
      <c r="F3270">
        <v>3</v>
      </c>
      <c r="H3270">
        <v>1</v>
      </c>
      <c r="J3270">
        <v>2</v>
      </c>
      <c r="K3270" t="s">
        <v>260</v>
      </c>
      <c r="L3270">
        <v>90</v>
      </c>
      <c r="M3270">
        <v>1</v>
      </c>
      <c r="N3270">
        <v>141</v>
      </c>
      <c r="O3270">
        <v>141</v>
      </c>
      <c r="P3270">
        <v>141</v>
      </c>
      <c r="Q3270">
        <v>0</v>
      </c>
      <c r="R3270">
        <v>0</v>
      </c>
      <c r="S3270" t="s">
        <v>10135</v>
      </c>
      <c r="T3270">
        <v>6710</v>
      </c>
      <c r="U3270" t="s">
        <v>327</v>
      </c>
      <c r="V3270" t="s">
        <v>327</v>
      </c>
      <c r="W3270" t="s">
        <v>879</v>
      </c>
      <c r="X3270">
        <v>2625</v>
      </c>
      <c r="Y3270" t="s">
        <v>244</v>
      </c>
      <c r="AA3270">
        <v>187</v>
      </c>
      <c r="AB3270" t="s">
        <v>10136</v>
      </c>
      <c r="AC3270" t="s">
        <v>10135</v>
      </c>
      <c r="AD3270">
        <v>5</v>
      </c>
      <c r="AE3270">
        <v>710891.59</v>
      </c>
      <c r="AF3270">
        <v>6171656</v>
      </c>
    </row>
    <row r="3271" spans="1:32" x14ac:dyDescent="0.25">
      <c r="A3271" s="40">
        <v>3269</v>
      </c>
      <c r="B3271" t="s">
        <v>10137</v>
      </c>
      <c r="C3271">
        <v>130</v>
      </c>
      <c r="D3271">
        <v>1970</v>
      </c>
      <c r="E3271">
        <v>0</v>
      </c>
      <c r="F3271">
        <v>10</v>
      </c>
      <c r="H3271">
        <v>1</v>
      </c>
      <c r="J3271">
        <v>1</v>
      </c>
      <c r="K3271" t="s">
        <v>240</v>
      </c>
      <c r="M3271">
        <v>1</v>
      </c>
      <c r="N3271">
        <v>119</v>
      </c>
      <c r="O3271">
        <v>119</v>
      </c>
      <c r="P3271">
        <v>107</v>
      </c>
      <c r="Q3271">
        <v>0</v>
      </c>
      <c r="R3271">
        <v>0</v>
      </c>
      <c r="S3271" t="s">
        <v>10138</v>
      </c>
      <c r="T3271">
        <v>7882</v>
      </c>
      <c r="U3271" t="s">
        <v>372</v>
      </c>
      <c r="V3271" t="s">
        <v>372</v>
      </c>
      <c r="W3271" t="s">
        <v>401</v>
      </c>
      <c r="X3271">
        <v>2625</v>
      </c>
      <c r="Y3271" t="s">
        <v>244</v>
      </c>
      <c r="AA3271">
        <v>187</v>
      </c>
      <c r="AB3271" t="s">
        <v>10139</v>
      </c>
      <c r="AC3271" t="s">
        <v>10138</v>
      </c>
      <c r="AD3271">
        <v>5</v>
      </c>
      <c r="AE3271">
        <v>711963.86</v>
      </c>
      <c r="AF3271">
        <v>6171982.0700000003</v>
      </c>
    </row>
    <row r="3272" spans="1:32" x14ac:dyDescent="0.25">
      <c r="A3272" s="40">
        <v>3270</v>
      </c>
      <c r="B3272" t="s">
        <v>10140</v>
      </c>
      <c r="C3272">
        <v>120</v>
      </c>
      <c r="D3272">
        <v>1978</v>
      </c>
      <c r="E3272">
        <v>0</v>
      </c>
      <c r="F3272">
        <v>3</v>
      </c>
      <c r="H3272">
        <v>1</v>
      </c>
      <c r="J3272">
        <v>2</v>
      </c>
      <c r="K3272" t="s">
        <v>260</v>
      </c>
      <c r="M3272">
        <v>1</v>
      </c>
      <c r="N3272">
        <v>126</v>
      </c>
      <c r="O3272">
        <v>126</v>
      </c>
      <c r="P3272">
        <v>126</v>
      </c>
      <c r="Q3272">
        <v>0</v>
      </c>
      <c r="R3272">
        <v>0</v>
      </c>
      <c r="S3272" t="s">
        <v>10141</v>
      </c>
      <c r="T3272">
        <v>1750</v>
      </c>
      <c r="U3272" t="s">
        <v>6098</v>
      </c>
      <c r="V3272" t="s">
        <v>6098</v>
      </c>
      <c r="W3272" t="s">
        <v>10142</v>
      </c>
      <c r="X3272">
        <v>2665</v>
      </c>
      <c r="Y3272" t="s">
        <v>257</v>
      </c>
      <c r="AA3272">
        <v>187</v>
      </c>
      <c r="AB3272" t="s">
        <v>10143</v>
      </c>
      <c r="AC3272" t="s">
        <v>10141</v>
      </c>
      <c r="AD3272">
        <v>5</v>
      </c>
      <c r="AE3272">
        <v>712926.35</v>
      </c>
      <c r="AF3272">
        <v>6168738.71</v>
      </c>
    </row>
    <row r="3273" spans="1:32" x14ac:dyDescent="0.25">
      <c r="A3273" s="40">
        <v>3271</v>
      </c>
      <c r="B3273" t="s">
        <v>10144</v>
      </c>
      <c r="C3273">
        <v>130</v>
      </c>
      <c r="D3273">
        <v>2000</v>
      </c>
      <c r="E3273">
        <v>0</v>
      </c>
      <c r="F3273">
        <v>4</v>
      </c>
      <c r="H3273">
        <v>1</v>
      </c>
      <c r="J3273">
        <v>1</v>
      </c>
      <c r="K3273" t="s">
        <v>240</v>
      </c>
      <c r="L3273">
        <v>1</v>
      </c>
      <c r="M3273">
        <v>1</v>
      </c>
      <c r="N3273">
        <v>118</v>
      </c>
      <c r="O3273">
        <v>118</v>
      </c>
      <c r="P3273">
        <v>118</v>
      </c>
      <c r="Q3273">
        <v>0</v>
      </c>
      <c r="R3273">
        <v>0</v>
      </c>
      <c r="S3273" t="s">
        <v>10145</v>
      </c>
      <c r="T3273">
        <v>5600</v>
      </c>
      <c r="U3273" t="s">
        <v>6764</v>
      </c>
      <c r="V3273" t="s">
        <v>6764</v>
      </c>
      <c r="W3273" t="s">
        <v>2020</v>
      </c>
      <c r="X3273">
        <v>2625</v>
      </c>
      <c r="Y3273" t="s">
        <v>244</v>
      </c>
      <c r="AA3273">
        <v>187</v>
      </c>
      <c r="AB3273" t="s">
        <v>10146</v>
      </c>
      <c r="AC3273" t="s">
        <v>10145</v>
      </c>
      <c r="AD3273">
        <v>5</v>
      </c>
      <c r="AE3273">
        <v>711971.38</v>
      </c>
      <c r="AF3273">
        <v>6172406.0199999996</v>
      </c>
    </row>
    <row r="3274" spans="1:32" x14ac:dyDescent="0.25">
      <c r="A3274" s="40">
        <v>3272</v>
      </c>
      <c r="B3274" t="s">
        <v>10147</v>
      </c>
      <c r="C3274">
        <v>130</v>
      </c>
      <c r="D3274">
        <v>1973</v>
      </c>
      <c r="E3274">
        <v>0</v>
      </c>
      <c r="F3274">
        <v>1</v>
      </c>
      <c r="H3274">
        <v>5</v>
      </c>
      <c r="J3274">
        <v>1</v>
      </c>
      <c r="K3274" t="s">
        <v>240</v>
      </c>
      <c r="M3274">
        <v>1</v>
      </c>
      <c r="N3274">
        <v>111</v>
      </c>
      <c r="O3274">
        <v>111</v>
      </c>
      <c r="P3274">
        <v>111</v>
      </c>
      <c r="Q3274">
        <v>0</v>
      </c>
      <c r="R3274">
        <v>0</v>
      </c>
      <c r="S3274" t="s">
        <v>10148</v>
      </c>
      <c r="T3274">
        <v>6178</v>
      </c>
      <c r="U3274" t="s">
        <v>2647</v>
      </c>
      <c r="V3274" t="s">
        <v>2647</v>
      </c>
      <c r="W3274" t="s">
        <v>2059</v>
      </c>
      <c r="X3274">
        <v>2625</v>
      </c>
      <c r="Y3274" t="s">
        <v>244</v>
      </c>
      <c r="AA3274">
        <v>187</v>
      </c>
      <c r="AB3274" t="s">
        <v>10149</v>
      </c>
      <c r="AC3274" t="s">
        <v>10148</v>
      </c>
      <c r="AD3274">
        <v>5</v>
      </c>
      <c r="AE3274">
        <v>711636.99</v>
      </c>
      <c r="AF3274">
        <v>6172069.5999999996</v>
      </c>
    </row>
    <row r="3275" spans="1:32" x14ac:dyDescent="0.25">
      <c r="A3275" s="40">
        <v>3273</v>
      </c>
      <c r="B3275" t="s">
        <v>10150</v>
      </c>
      <c r="C3275">
        <v>130</v>
      </c>
      <c r="D3275">
        <v>1978</v>
      </c>
      <c r="E3275">
        <v>0</v>
      </c>
      <c r="F3275">
        <v>4</v>
      </c>
      <c r="H3275">
        <v>1</v>
      </c>
      <c r="J3275">
        <v>1</v>
      </c>
      <c r="K3275" t="s">
        <v>240</v>
      </c>
      <c r="M3275">
        <v>1</v>
      </c>
      <c r="N3275">
        <v>61</v>
      </c>
      <c r="O3275">
        <v>61</v>
      </c>
      <c r="P3275">
        <v>109</v>
      </c>
      <c r="Q3275">
        <v>0</v>
      </c>
      <c r="R3275">
        <v>0</v>
      </c>
      <c r="S3275" t="s">
        <v>10151</v>
      </c>
      <c r="T3275">
        <v>7575</v>
      </c>
      <c r="U3275" t="s">
        <v>7863</v>
      </c>
      <c r="V3275" t="s">
        <v>7863</v>
      </c>
      <c r="W3275" t="s">
        <v>774</v>
      </c>
      <c r="X3275">
        <v>2665</v>
      </c>
      <c r="Y3275" t="s">
        <v>257</v>
      </c>
      <c r="AA3275">
        <v>187</v>
      </c>
      <c r="AB3275" t="s">
        <v>10152</v>
      </c>
      <c r="AC3275" t="s">
        <v>10151</v>
      </c>
      <c r="AD3275">
        <v>5</v>
      </c>
      <c r="AE3275">
        <v>713604.77</v>
      </c>
      <c r="AF3275">
        <v>6169673.8099999996</v>
      </c>
    </row>
    <row r="3276" spans="1:32" x14ac:dyDescent="0.25">
      <c r="A3276" s="40">
        <v>3274</v>
      </c>
      <c r="B3276" t="s">
        <v>10153</v>
      </c>
      <c r="C3276">
        <v>120</v>
      </c>
      <c r="D3276">
        <v>1969</v>
      </c>
      <c r="E3276">
        <v>0</v>
      </c>
      <c r="F3276">
        <v>5</v>
      </c>
      <c r="H3276">
        <v>1</v>
      </c>
      <c r="J3276">
        <v>2</v>
      </c>
      <c r="K3276" t="s">
        <v>260</v>
      </c>
      <c r="M3276">
        <v>1</v>
      </c>
      <c r="N3276">
        <v>163</v>
      </c>
      <c r="O3276">
        <v>163</v>
      </c>
      <c r="P3276">
        <v>163</v>
      </c>
      <c r="Q3276">
        <v>0</v>
      </c>
      <c r="R3276">
        <v>0</v>
      </c>
      <c r="S3276" t="s">
        <v>10154</v>
      </c>
      <c r="T3276">
        <v>7882</v>
      </c>
      <c r="U3276" t="s">
        <v>372</v>
      </c>
      <c r="V3276" t="s">
        <v>372</v>
      </c>
      <c r="W3276" t="s">
        <v>991</v>
      </c>
      <c r="X3276">
        <v>2625</v>
      </c>
      <c r="Y3276" t="s">
        <v>244</v>
      </c>
      <c r="AA3276">
        <v>187</v>
      </c>
      <c r="AB3276" t="s">
        <v>10155</v>
      </c>
      <c r="AC3276" t="s">
        <v>10154</v>
      </c>
      <c r="AD3276">
        <v>5</v>
      </c>
      <c r="AE3276">
        <v>711861.61</v>
      </c>
      <c r="AF3276">
        <v>6172089.4199999999</v>
      </c>
    </row>
    <row r="3277" spans="1:32" x14ac:dyDescent="0.25">
      <c r="A3277" s="40">
        <v>3275</v>
      </c>
      <c r="B3277" t="s">
        <v>10156</v>
      </c>
      <c r="C3277">
        <v>130</v>
      </c>
      <c r="D3277">
        <v>1978</v>
      </c>
      <c r="E3277">
        <v>0</v>
      </c>
      <c r="F3277">
        <v>4</v>
      </c>
      <c r="H3277">
        <v>1</v>
      </c>
      <c r="J3277">
        <v>1</v>
      </c>
      <c r="K3277" t="s">
        <v>240</v>
      </c>
      <c r="M3277">
        <v>1</v>
      </c>
      <c r="N3277">
        <v>61</v>
      </c>
      <c r="O3277">
        <v>61</v>
      </c>
      <c r="P3277">
        <v>109</v>
      </c>
      <c r="Q3277">
        <v>0</v>
      </c>
      <c r="R3277">
        <v>0</v>
      </c>
      <c r="S3277" t="s">
        <v>10157</v>
      </c>
      <c r="T3277">
        <v>9800</v>
      </c>
      <c r="U3277" t="s">
        <v>8171</v>
      </c>
      <c r="V3277" t="s">
        <v>8171</v>
      </c>
      <c r="W3277" t="s">
        <v>487</v>
      </c>
      <c r="X3277">
        <v>2665</v>
      </c>
      <c r="Y3277" t="s">
        <v>257</v>
      </c>
      <c r="AA3277">
        <v>187</v>
      </c>
      <c r="AB3277" t="s">
        <v>10158</v>
      </c>
      <c r="AC3277" t="s">
        <v>10157</v>
      </c>
      <c r="AD3277">
        <v>5</v>
      </c>
      <c r="AE3277">
        <v>713581.05</v>
      </c>
      <c r="AF3277">
        <v>6169792.6900000004</v>
      </c>
    </row>
    <row r="3278" spans="1:32" x14ac:dyDescent="0.25">
      <c r="A3278" s="40">
        <v>3276</v>
      </c>
      <c r="B3278" t="s">
        <v>10159</v>
      </c>
      <c r="C3278">
        <v>130</v>
      </c>
      <c r="D3278">
        <v>1977</v>
      </c>
      <c r="E3278">
        <v>0</v>
      </c>
      <c r="F3278">
        <v>4</v>
      </c>
      <c r="H3278">
        <v>1</v>
      </c>
      <c r="J3278">
        <v>1</v>
      </c>
      <c r="K3278" t="s">
        <v>240</v>
      </c>
      <c r="M3278">
        <v>1</v>
      </c>
      <c r="N3278">
        <v>58</v>
      </c>
      <c r="O3278">
        <v>58</v>
      </c>
      <c r="P3278">
        <v>102</v>
      </c>
      <c r="Q3278">
        <v>0</v>
      </c>
      <c r="R3278">
        <v>0</v>
      </c>
      <c r="S3278" t="s">
        <v>10160</v>
      </c>
      <c r="T3278">
        <v>6875</v>
      </c>
      <c r="U3278" t="s">
        <v>9172</v>
      </c>
      <c r="V3278" t="s">
        <v>9172</v>
      </c>
      <c r="W3278" t="s">
        <v>487</v>
      </c>
      <c r="X3278">
        <v>2665</v>
      </c>
      <c r="Y3278" t="s">
        <v>257</v>
      </c>
      <c r="AA3278">
        <v>187</v>
      </c>
      <c r="AB3278" t="s">
        <v>10161</v>
      </c>
      <c r="AC3278" t="s">
        <v>10160</v>
      </c>
      <c r="AD3278">
        <v>5</v>
      </c>
      <c r="AE3278">
        <v>713454.96</v>
      </c>
      <c r="AF3278">
        <v>6169514.9699999997</v>
      </c>
    </row>
    <row r="3279" spans="1:32" x14ac:dyDescent="0.25">
      <c r="A3279" s="40">
        <v>3277</v>
      </c>
      <c r="B3279" t="s">
        <v>10162</v>
      </c>
      <c r="C3279">
        <v>130</v>
      </c>
      <c r="D3279">
        <v>1975</v>
      </c>
      <c r="E3279">
        <v>0</v>
      </c>
      <c r="F3279">
        <v>1</v>
      </c>
      <c r="H3279">
        <v>5</v>
      </c>
      <c r="J3279">
        <v>7</v>
      </c>
      <c r="K3279" t="s">
        <v>253</v>
      </c>
      <c r="L3279">
        <v>2</v>
      </c>
      <c r="M3279">
        <v>1</v>
      </c>
      <c r="N3279">
        <v>75</v>
      </c>
      <c r="O3279">
        <v>75</v>
      </c>
      <c r="P3279">
        <v>125</v>
      </c>
      <c r="Q3279">
        <v>0</v>
      </c>
      <c r="R3279">
        <v>0</v>
      </c>
      <c r="S3279" t="s">
        <v>10163</v>
      </c>
      <c r="T3279">
        <v>2556</v>
      </c>
      <c r="U3279" t="s">
        <v>317</v>
      </c>
      <c r="V3279" t="s">
        <v>317</v>
      </c>
      <c r="W3279" t="s">
        <v>5159</v>
      </c>
      <c r="X3279">
        <v>2625</v>
      </c>
      <c r="Y3279" t="s">
        <v>244</v>
      </c>
      <c r="AA3279">
        <v>187</v>
      </c>
      <c r="AB3279" t="s">
        <v>10164</v>
      </c>
      <c r="AC3279" t="s">
        <v>10163</v>
      </c>
      <c r="AD3279">
        <v>5</v>
      </c>
      <c r="AE3279">
        <v>711655.56</v>
      </c>
      <c r="AF3279">
        <v>6172415.0700000003</v>
      </c>
    </row>
    <row r="3280" spans="1:32" x14ac:dyDescent="0.25">
      <c r="A3280" s="40">
        <v>3278</v>
      </c>
      <c r="B3280" t="s">
        <v>10165</v>
      </c>
      <c r="C3280">
        <v>140</v>
      </c>
      <c r="D3280">
        <v>1965</v>
      </c>
      <c r="E3280">
        <v>0</v>
      </c>
      <c r="F3280">
        <v>5</v>
      </c>
      <c r="H3280">
        <v>1</v>
      </c>
      <c r="J3280">
        <v>1</v>
      </c>
      <c r="K3280" t="s">
        <v>240</v>
      </c>
      <c r="M3280">
        <v>2</v>
      </c>
      <c r="N3280">
        <v>345</v>
      </c>
      <c r="O3280">
        <v>690</v>
      </c>
      <c r="P3280">
        <v>690</v>
      </c>
      <c r="Q3280">
        <v>0</v>
      </c>
      <c r="R3280">
        <v>0</v>
      </c>
      <c r="S3280" t="s">
        <v>10166</v>
      </c>
      <c r="T3280">
        <v>3400</v>
      </c>
      <c r="U3280" t="s">
        <v>9688</v>
      </c>
      <c r="V3280" t="s">
        <v>9688</v>
      </c>
      <c r="W3280" t="s">
        <v>295</v>
      </c>
      <c r="X3280">
        <v>2665</v>
      </c>
      <c r="Y3280" t="s">
        <v>257</v>
      </c>
      <c r="AA3280">
        <v>187</v>
      </c>
      <c r="AB3280" t="s">
        <v>10167</v>
      </c>
      <c r="AC3280" t="s">
        <v>10166</v>
      </c>
      <c r="AD3280">
        <v>5</v>
      </c>
      <c r="AE3280">
        <v>713075.64</v>
      </c>
      <c r="AF3280">
        <v>6169172.4400000004</v>
      </c>
    </row>
    <row r="3281" spans="1:32" x14ac:dyDescent="0.25">
      <c r="A3281" s="40">
        <v>3279</v>
      </c>
      <c r="B3281" t="s">
        <v>10168</v>
      </c>
      <c r="C3281">
        <v>130</v>
      </c>
      <c r="D3281">
        <v>1975</v>
      </c>
      <c r="E3281">
        <v>0</v>
      </c>
      <c r="F3281">
        <v>1</v>
      </c>
      <c r="H3281">
        <v>1</v>
      </c>
      <c r="J3281">
        <v>1</v>
      </c>
      <c r="K3281" t="s">
        <v>240</v>
      </c>
      <c r="M3281">
        <v>1</v>
      </c>
      <c r="N3281">
        <v>134</v>
      </c>
      <c r="O3281">
        <v>134</v>
      </c>
      <c r="P3281">
        <v>134</v>
      </c>
      <c r="Q3281">
        <v>0</v>
      </c>
      <c r="R3281">
        <v>0</v>
      </c>
      <c r="S3281" t="s">
        <v>10169</v>
      </c>
      <c r="T3281">
        <v>5219</v>
      </c>
      <c r="U3281" t="s">
        <v>8347</v>
      </c>
      <c r="V3281" t="s">
        <v>8347</v>
      </c>
      <c r="W3281" t="s">
        <v>352</v>
      </c>
      <c r="X3281">
        <v>2625</v>
      </c>
      <c r="Y3281" t="s">
        <v>244</v>
      </c>
      <c r="AA3281">
        <v>187</v>
      </c>
      <c r="AB3281" t="s">
        <v>10170</v>
      </c>
      <c r="AC3281" t="s">
        <v>10169</v>
      </c>
      <c r="AD3281">
        <v>5</v>
      </c>
      <c r="AE3281">
        <v>711360.4</v>
      </c>
      <c r="AF3281">
        <v>6172491.1500000004</v>
      </c>
    </row>
    <row r="3282" spans="1:32" x14ac:dyDescent="0.25">
      <c r="A3282" s="40">
        <v>3280</v>
      </c>
      <c r="B3282" t="s">
        <v>10171</v>
      </c>
      <c r="C3282">
        <v>120</v>
      </c>
      <c r="D3282">
        <v>1850</v>
      </c>
      <c r="E3282">
        <v>1982</v>
      </c>
      <c r="F3282">
        <v>90</v>
      </c>
      <c r="H3282">
        <v>1</v>
      </c>
      <c r="J3282">
        <v>2</v>
      </c>
      <c r="K3282" t="s">
        <v>260</v>
      </c>
      <c r="L3282">
        <v>80</v>
      </c>
      <c r="M3282">
        <v>1</v>
      </c>
      <c r="N3282">
        <v>144</v>
      </c>
      <c r="O3282">
        <v>144</v>
      </c>
      <c r="P3282">
        <v>144</v>
      </c>
      <c r="Q3282">
        <v>0</v>
      </c>
      <c r="R3282">
        <v>0</v>
      </c>
      <c r="S3282" t="s">
        <v>10172</v>
      </c>
      <c r="T3282">
        <v>852</v>
      </c>
      <c r="U3282" t="s">
        <v>249</v>
      </c>
      <c r="V3282" t="s">
        <v>249</v>
      </c>
      <c r="W3282" t="s">
        <v>515</v>
      </c>
      <c r="X3282">
        <v>2625</v>
      </c>
      <c r="Y3282" t="s">
        <v>244</v>
      </c>
      <c r="AA3282">
        <v>187</v>
      </c>
      <c r="AB3282" t="s">
        <v>1604</v>
      </c>
      <c r="AC3282" t="s">
        <v>10172</v>
      </c>
      <c r="AD3282">
        <v>5</v>
      </c>
      <c r="AE3282">
        <v>711890.9</v>
      </c>
      <c r="AF3282">
        <v>6170514.3899999997</v>
      </c>
    </row>
    <row r="3283" spans="1:32" x14ac:dyDescent="0.25">
      <c r="A3283" s="40">
        <v>3281</v>
      </c>
      <c r="B3283" t="s">
        <v>10173</v>
      </c>
      <c r="C3283">
        <v>130</v>
      </c>
      <c r="D3283">
        <v>1967</v>
      </c>
      <c r="E3283">
        <v>1984</v>
      </c>
      <c r="F3283">
        <v>3</v>
      </c>
      <c r="H3283">
        <v>1</v>
      </c>
      <c r="J3283">
        <v>2</v>
      </c>
      <c r="K3283" t="s">
        <v>260</v>
      </c>
      <c r="M3283">
        <v>1</v>
      </c>
      <c r="N3283">
        <v>66</v>
      </c>
      <c r="O3283">
        <v>66</v>
      </c>
      <c r="P3283">
        <v>91</v>
      </c>
      <c r="Q3283">
        <v>0</v>
      </c>
      <c r="R3283">
        <v>0</v>
      </c>
      <c r="S3283" t="s">
        <v>10174</v>
      </c>
      <c r="T3283">
        <v>4047</v>
      </c>
      <c r="U3283" t="s">
        <v>7712</v>
      </c>
      <c r="V3283" t="s">
        <v>7712</v>
      </c>
      <c r="W3283" t="s">
        <v>2363</v>
      </c>
      <c r="X3283">
        <v>2665</v>
      </c>
      <c r="Y3283" t="s">
        <v>257</v>
      </c>
      <c r="AA3283">
        <v>187</v>
      </c>
      <c r="AB3283" t="s">
        <v>10175</v>
      </c>
      <c r="AC3283" t="s">
        <v>10174</v>
      </c>
      <c r="AD3283">
        <v>5</v>
      </c>
      <c r="AE3283">
        <v>713717.61</v>
      </c>
      <c r="AF3283">
        <v>6169337.4800000004</v>
      </c>
    </row>
    <row r="3284" spans="1:32" x14ac:dyDescent="0.25">
      <c r="A3284" s="40">
        <v>3282</v>
      </c>
      <c r="B3284" t="s">
        <v>10176</v>
      </c>
      <c r="C3284">
        <v>120</v>
      </c>
      <c r="D3284">
        <v>2000</v>
      </c>
      <c r="E3284">
        <v>0</v>
      </c>
      <c r="F3284">
        <v>4</v>
      </c>
      <c r="H3284">
        <v>1</v>
      </c>
      <c r="J3284">
        <v>1</v>
      </c>
      <c r="K3284" t="s">
        <v>240</v>
      </c>
      <c r="M3284">
        <v>1</v>
      </c>
      <c r="N3284">
        <v>201</v>
      </c>
      <c r="O3284">
        <v>201</v>
      </c>
      <c r="P3284">
        <v>201</v>
      </c>
      <c r="Q3284">
        <v>0</v>
      </c>
      <c r="R3284">
        <v>0</v>
      </c>
      <c r="S3284" t="s">
        <v>10177</v>
      </c>
      <c r="T3284">
        <v>5600</v>
      </c>
      <c r="U3284" t="s">
        <v>6764</v>
      </c>
      <c r="V3284" t="s">
        <v>6764</v>
      </c>
      <c r="W3284" t="s">
        <v>1061</v>
      </c>
      <c r="X3284">
        <v>2625</v>
      </c>
      <c r="Y3284" t="s">
        <v>244</v>
      </c>
      <c r="AA3284">
        <v>187</v>
      </c>
      <c r="AB3284" t="s">
        <v>10178</v>
      </c>
      <c r="AC3284" t="s">
        <v>10177</v>
      </c>
      <c r="AD3284">
        <v>5</v>
      </c>
      <c r="AE3284">
        <v>712073.63</v>
      </c>
      <c r="AF3284">
        <v>6172042.3600000003</v>
      </c>
    </row>
    <row r="3285" spans="1:32" x14ac:dyDescent="0.25">
      <c r="A3285" s="40">
        <v>3283</v>
      </c>
      <c r="B3285" t="s">
        <v>10179</v>
      </c>
      <c r="C3285">
        <v>130</v>
      </c>
      <c r="D3285">
        <v>1969</v>
      </c>
      <c r="E3285">
        <v>1983</v>
      </c>
      <c r="F3285">
        <v>3</v>
      </c>
      <c r="H3285">
        <v>6</v>
      </c>
      <c r="J3285">
        <v>1</v>
      </c>
      <c r="K3285" t="s">
        <v>240</v>
      </c>
      <c r="M3285">
        <v>1</v>
      </c>
      <c r="N3285">
        <v>107</v>
      </c>
      <c r="O3285">
        <v>107</v>
      </c>
      <c r="P3285">
        <v>107</v>
      </c>
      <c r="Q3285">
        <v>0</v>
      </c>
      <c r="R3285">
        <v>0</v>
      </c>
      <c r="S3285" t="s">
        <v>10180</v>
      </c>
      <c r="T3285">
        <v>6178</v>
      </c>
      <c r="U3285" t="s">
        <v>2647</v>
      </c>
      <c r="V3285" t="s">
        <v>2647</v>
      </c>
      <c r="W3285" t="s">
        <v>1684</v>
      </c>
      <c r="X3285">
        <v>2625</v>
      </c>
      <c r="Y3285" t="s">
        <v>244</v>
      </c>
      <c r="AA3285">
        <v>187</v>
      </c>
      <c r="AB3285" t="s">
        <v>10181</v>
      </c>
      <c r="AC3285" t="s">
        <v>10180</v>
      </c>
      <c r="AD3285">
        <v>5</v>
      </c>
      <c r="AE3285">
        <v>711731.47</v>
      </c>
      <c r="AF3285">
        <v>6172146.7699999996</v>
      </c>
    </row>
    <row r="3286" spans="1:32" x14ac:dyDescent="0.25">
      <c r="A3286" s="40">
        <v>3284</v>
      </c>
      <c r="B3286" t="s">
        <v>10182</v>
      </c>
      <c r="C3286">
        <v>120</v>
      </c>
      <c r="D3286">
        <v>1965</v>
      </c>
      <c r="E3286">
        <v>1980</v>
      </c>
      <c r="F3286">
        <v>1</v>
      </c>
      <c r="H3286">
        <v>1</v>
      </c>
      <c r="J3286">
        <v>2</v>
      </c>
      <c r="K3286" t="s">
        <v>260</v>
      </c>
      <c r="L3286">
        <v>80</v>
      </c>
      <c r="M3286">
        <v>1</v>
      </c>
      <c r="N3286">
        <v>162</v>
      </c>
      <c r="O3286">
        <v>162</v>
      </c>
      <c r="P3286">
        <v>162</v>
      </c>
      <c r="Q3286">
        <v>0</v>
      </c>
      <c r="R3286">
        <v>0</v>
      </c>
      <c r="S3286" t="s">
        <v>10183</v>
      </c>
      <c r="T3286">
        <v>7669</v>
      </c>
      <c r="U3286" t="s">
        <v>9702</v>
      </c>
      <c r="V3286" t="s">
        <v>9702</v>
      </c>
      <c r="W3286" t="s">
        <v>454</v>
      </c>
      <c r="X3286">
        <v>2665</v>
      </c>
      <c r="Y3286" t="s">
        <v>257</v>
      </c>
      <c r="AA3286">
        <v>187</v>
      </c>
      <c r="AB3286" t="s">
        <v>10184</v>
      </c>
      <c r="AC3286" t="s">
        <v>10183</v>
      </c>
      <c r="AD3286">
        <v>5</v>
      </c>
      <c r="AE3286">
        <v>713227.75</v>
      </c>
      <c r="AF3286">
        <v>6168981.0199999996</v>
      </c>
    </row>
    <row r="3287" spans="1:32" x14ac:dyDescent="0.25">
      <c r="A3287" s="40">
        <v>3285</v>
      </c>
      <c r="B3287" t="s">
        <v>10185</v>
      </c>
      <c r="C3287">
        <v>130</v>
      </c>
      <c r="D3287">
        <v>1970</v>
      </c>
      <c r="E3287">
        <v>0</v>
      </c>
      <c r="F3287">
        <v>1</v>
      </c>
      <c r="H3287">
        <v>6</v>
      </c>
      <c r="J3287">
        <v>1</v>
      </c>
      <c r="K3287" t="s">
        <v>240</v>
      </c>
      <c r="L3287">
        <v>2</v>
      </c>
      <c r="M3287">
        <v>1</v>
      </c>
      <c r="N3287">
        <v>107</v>
      </c>
      <c r="O3287">
        <v>107</v>
      </c>
      <c r="P3287">
        <v>107</v>
      </c>
      <c r="Q3287">
        <v>0</v>
      </c>
      <c r="R3287">
        <v>0</v>
      </c>
      <c r="S3287" t="s">
        <v>10186</v>
      </c>
      <c r="T3287">
        <v>7882</v>
      </c>
      <c r="U3287" t="s">
        <v>372</v>
      </c>
      <c r="V3287" t="s">
        <v>372</v>
      </c>
      <c r="W3287" t="s">
        <v>10187</v>
      </c>
      <c r="X3287">
        <v>2625</v>
      </c>
      <c r="Y3287" t="s">
        <v>244</v>
      </c>
      <c r="AA3287">
        <v>187</v>
      </c>
      <c r="AB3287" t="s">
        <v>10188</v>
      </c>
      <c r="AC3287" t="s">
        <v>10186</v>
      </c>
      <c r="AD3287">
        <v>5</v>
      </c>
      <c r="AE3287">
        <v>711955.29</v>
      </c>
      <c r="AF3287">
        <v>6172055.3099999996</v>
      </c>
    </row>
    <row r="3288" spans="1:32" x14ac:dyDescent="0.25">
      <c r="A3288" s="40">
        <v>3286</v>
      </c>
      <c r="B3288" t="s">
        <v>10189</v>
      </c>
      <c r="C3288">
        <v>140</v>
      </c>
      <c r="D3288">
        <v>1966</v>
      </c>
      <c r="E3288">
        <v>1988</v>
      </c>
      <c r="F3288">
        <v>5</v>
      </c>
      <c r="H3288">
        <v>1</v>
      </c>
      <c r="J3288">
        <v>2</v>
      </c>
      <c r="K3288" t="s">
        <v>260</v>
      </c>
      <c r="M3288">
        <v>2</v>
      </c>
      <c r="N3288">
        <v>157</v>
      </c>
      <c r="O3288">
        <v>429</v>
      </c>
      <c r="P3288">
        <v>200</v>
      </c>
      <c r="Q3288">
        <v>229</v>
      </c>
      <c r="R3288">
        <v>0</v>
      </c>
      <c r="S3288" t="s">
        <v>10190</v>
      </c>
      <c r="T3288">
        <v>1750</v>
      </c>
      <c r="U3288" t="s">
        <v>6098</v>
      </c>
      <c r="V3288" t="s">
        <v>6098</v>
      </c>
      <c r="W3288" t="s">
        <v>10191</v>
      </c>
      <c r="X3288">
        <v>2665</v>
      </c>
      <c r="Y3288" t="s">
        <v>257</v>
      </c>
      <c r="AA3288">
        <v>187</v>
      </c>
      <c r="AB3288" t="s">
        <v>10192</v>
      </c>
      <c r="AC3288" t="s">
        <v>10190</v>
      </c>
      <c r="AD3288">
        <v>5</v>
      </c>
      <c r="AE3288">
        <v>713155.75</v>
      </c>
      <c r="AF3288">
        <v>6168807.79</v>
      </c>
    </row>
    <row r="3289" spans="1:32" x14ac:dyDescent="0.25">
      <c r="A3289" s="40">
        <v>3287</v>
      </c>
      <c r="B3289" t="s">
        <v>10193</v>
      </c>
      <c r="C3289">
        <v>120</v>
      </c>
      <c r="D3289">
        <v>2001</v>
      </c>
      <c r="E3289">
        <v>0</v>
      </c>
      <c r="F3289">
        <v>4</v>
      </c>
      <c r="H3289">
        <v>1</v>
      </c>
      <c r="J3289">
        <v>1</v>
      </c>
      <c r="K3289" t="s">
        <v>240</v>
      </c>
      <c r="M3289">
        <v>1</v>
      </c>
      <c r="N3289">
        <v>167</v>
      </c>
      <c r="O3289">
        <v>167</v>
      </c>
      <c r="P3289">
        <v>167</v>
      </c>
      <c r="Q3289">
        <v>0</v>
      </c>
      <c r="R3289">
        <v>0</v>
      </c>
      <c r="S3289" t="s">
        <v>10194</v>
      </c>
      <c r="T3289">
        <v>5600</v>
      </c>
      <c r="U3289" t="s">
        <v>6764</v>
      </c>
      <c r="V3289" t="s">
        <v>6764</v>
      </c>
      <c r="W3289" t="s">
        <v>466</v>
      </c>
      <c r="X3289">
        <v>2625</v>
      </c>
      <c r="Y3289" t="s">
        <v>244</v>
      </c>
      <c r="AA3289">
        <v>187</v>
      </c>
      <c r="AB3289" t="s">
        <v>10195</v>
      </c>
      <c r="AC3289" t="s">
        <v>10194</v>
      </c>
      <c r="AD3289">
        <v>5</v>
      </c>
      <c r="AE3289">
        <v>712140.36</v>
      </c>
      <c r="AF3289">
        <v>6171893.4900000002</v>
      </c>
    </row>
    <row r="3290" spans="1:32" x14ac:dyDescent="0.25">
      <c r="A3290" s="40">
        <v>3288</v>
      </c>
      <c r="B3290" t="s">
        <v>10196</v>
      </c>
      <c r="C3290">
        <v>120</v>
      </c>
      <c r="D3290">
        <v>1969</v>
      </c>
      <c r="E3290">
        <v>0</v>
      </c>
      <c r="F3290">
        <v>4</v>
      </c>
      <c r="H3290">
        <v>1</v>
      </c>
      <c r="J3290">
        <v>2</v>
      </c>
      <c r="K3290" t="s">
        <v>260</v>
      </c>
      <c r="M3290">
        <v>1</v>
      </c>
      <c r="N3290">
        <v>143</v>
      </c>
      <c r="O3290">
        <v>143</v>
      </c>
      <c r="P3290">
        <v>143</v>
      </c>
      <c r="Q3290">
        <v>0</v>
      </c>
      <c r="R3290">
        <v>0</v>
      </c>
      <c r="S3290" t="s">
        <v>10197</v>
      </c>
      <c r="T3290">
        <v>6178</v>
      </c>
      <c r="U3290" t="s">
        <v>2647</v>
      </c>
      <c r="V3290" t="s">
        <v>2647</v>
      </c>
      <c r="W3290" t="s">
        <v>550</v>
      </c>
      <c r="X3290">
        <v>2625</v>
      </c>
      <c r="Y3290" t="s">
        <v>244</v>
      </c>
      <c r="AA3290">
        <v>187</v>
      </c>
      <c r="AB3290" t="s">
        <v>10198</v>
      </c>
      <c r="AC3290" t="s">
        <v>10197</v>
      </c>
      <c r="AD3290">
        <v>5</v>
      </c>
      <c r="AE3290">
        <v>711570.45</v>
      </c>
      <c r="AF3290">
        <v>6172231.1699999999</v>
      </c>
    </row>
    <row r="3291" spans="1:32" x14ac:dyDescent="0.25">
      <c r="A3291" s="40">
        <v>3289</v>
      </c>
      <c r="B3291" t="s">
        <v>10199</v>
      </c>
      <c r="C3291">
        <v>120</v>
      </c>
      <c r="D3291">
        <v>1972</v>
      </c>
      <c r="E3291">
        <v>0</v>
      </c>
      <c r="F3291">
        <v>3</v>
      </c>
      <c r="H3291">
        <v>1</v>
      </c>
      <c r="J3291">
        <v>2</v>
      </c>
      <c r="K3291" t="s">
        <v>260</v>
      </c>
      <c r="M3291">
        <v>1</v>
      </c>
      <c r="N3291">
        <v>119</v>
      </c>
      <c r="O3291">
        <v>119</v>
      </c>
      <c r="P3291">
        <v>119</v>
      </c>
      <c r="Q3291">
        <v>0</v>
      </c>
      <c r="R3291">
        <v>0</v>
      </c>
      <c r="S3291" t="s">
        <v>10200</v>
      </c>
      <c r="T3291">
        <v>6710</v>
      </c>
      <c r="U3291" t="s">
        <v>327</v>
      </c>
      <c r="V3291" t="s">
        <v>327</v>
      </c>
      <c r="W3291" t="s">
        <v>3815</v>
      </c>
      <c r="X3291">
        <v>2625</v>
      </c>
      <c r="Y3291" t="s">
        <v>244</v>
      </c>
      <c r="AA3291">
        <v>187</v>
      </c>
      <c r="AB3291" t="s">
        <v>10201</v>
      </c>
      <c r="AC3291" t="s">
        <v>10200</v>
      </c>
      <c r="AD3291">
        <v>5</v>
      </c>
      <c r="AE3291">
        <v>711012.21</v>
      </c>
      <c r="AF3291">
        <v>6171678.4199999999</v>
      </c>
    </row>
    <row r="3292" spans="1:32" x14ac:dyDescent="0.25">
      <c r="A3292" s="40">
        <v>3290</v>
      </c>
      <c r="B3292" t="s">
        <v>10202</v>
      </c>
      <c r="C3292">
        <v>120</v>
      </c>
      <c r="D3292">
        <v>1981</v>
      </c>
      <c r="E3292">
        <v>0</v>
      </c>
      <c r="F3292">
        <v>5</v>
      </c>
      <c r="H3292">
        <v>1</v>
      </c>
      <c r="J3292">
        <v>7</v>
      </c>
      <c r="K3292" t="s">
        <v>253</v>
      </c>
      <c r="L3292">
        <v>2</v>
      </c>
      <c r="M3292">
        <v>1</v>
      </c>
      <c r="N3292">
        <v>105</v>
      </c>
      <c r="O3292">
        <v>105</v>
      </c>
      <c r="P3292">
        <v>178</v>
      </c>
      <c r="Q3292">
        <v>0</v>
      </c>
      <c r="R3292">
        <v>0</v>
      </c>
      <c r="S3292" t="s">
        <v>10203</v>
      </c>
      <c r="T3292">
        <v>9054</v>
      </c>
      <c r="U3292" t="s">
        <v>10204</v>
      </c>
      <c r="V3292" t="s">
        <v>10204</v>
      </c>
      <c r="W3292" t="s">
        <v>253</v>
      </c>
      <c r="X3292">
        <v>2665</v>
      </c>
      <c r="Y3292" t="s">
        <v>257</v>
      </c>
      <c r="AA3292">
        <v>187</v>
      </c>
      <c r="AB3292" t="s">
        <v>10205</v>
      </c>
      <c r="AC3292" t="s">
        <v>10203</v>
      </c>
      <c r="AD3292">
        <v>5</v>
      </c>
      <c r="AE3292">
        <v>713120.11</v>
      </c>
      <c r="AF3292">
        <v>6168470.46</v>
      </c>
    </row>
    <row r="3293" spans="1:32" x14ac:dyDescent="0.25">
      <c r="A3293" s="40">
        <v>3291</v>
      </c>
      <c r="B3293" t="s">
        <v>10206</v>
      </c>
      <c r="C3293">
        <v>120</v>
      </c>
      <c r="D3293">
        <v>1978</v>
      </c>
      <c r="E3293">
        <v>1986</v>
      </c>
      <c r="F3293">
        <v>3</v>
      </c>
      <c r="H3293">
        <v>1</v>
      </c>
      <c r="J3293">
        <v>2</v>
      </c>
      <c r="K3293" t="s">
        <v>260</v>
      </c>
      <c r="L3293">
        <v>2</v>
      </c>
      <c r="M3293">
        <v>1</v>
      </c>
      <c r="N3293">
        <v>152</v>
      </c>
      <c r="O3293">
        <v>152</v>
      </c>
      <c r="P3293">
        <v>122</v>
      </c>
      <c r="Q3293">
        <v>0</v>
      </c>
      <c r="R3293">
        <v>0</v>
      </c>
      <c r="S3293" t="s">
        <v>10207</v>
      </c>
      <c r="T3293">
        <v>9054</v>
      </c>
      <c r="U3293" t="s">
        <v>10204</v>
      </c>
      <c r="V3293" t="s">
        <v>10204</v>
      </c>
      <c r="W3293" t="s">
        <v>721</v>
      </c>
      <c r="X3293">
        <v>2665</v>
      </c>
      <c r="Y3293" t="s">
        <v>257</v>
      </c>
      <c r="AA3293">
        <v>187</v>
      </c>
      <c r="AB3293" t="s">
        <v>10208</v>
      </c>
      <c r="AC3293" t="s">
        <v>10207</v>
      </c>
      <c r="AD3293">
        <v>5</v>
      </c>
      <c r="AE3293">
        <v>713076.83</v>
      </c>
      <c r="AF3293">
        <v>6168477.3799999999</v>
      </c>
    </row>
    <row r="3294" spans="1:32" x14ac:dyDescent="0.25">
      <c r="A3294" s="40">
        <v>3292</v>
      </c>
      <c r="B3294" t="s">
        <v>10209</v>
      </c>
      <c r="C3294">
        <v>130</v>
      </c>
      <c r="D3294">
        <v>1967</v>
      </c>
      <c r="E3294">
        <v>0</v>
      </c>
      <c r="F3294">
        <v>10</v>
      </c>
      <c r="H3294">
        <v>6</v>
      </c>
      <c r="J3294">
        <v>1</v>
      </c>
      <c r="K3294" t="s">
        <v>240</v>
      </c>
      <c r="M3294">
        <v>1</v>
      </c>
      <c r="N3294">
        <v>107</v>
      </c>
      <c r="O3294">
        <v>107</v>
      </c>
      <c r="P3294">
        <v>107</v>
      </c>
      <c r="Q3294">
        <v>0</v>
      </c>
      <c r="R3294">
        <v>0</v>
      </c>
      <c r="S3294" t="s">
        <v>10210</v>
      </c>
      <c r="T3294">
        <v>2449</v>
      </c>
      <c r="U3294" t="s">
        <v>312</v>
      </c>
      <c r="V3294" t="s">
        <v>312</v>
      </c>
      <c r="W3294" t="s">
        <v>1930</v>
      </c>
      <c r="X3294">
        <v>2625</v>
      </c>
      <c r="Y3294" t="s">
        <v>244</v>
      </c>
      <c r="AA3294">
        <v>187</v>
      </c>
      <c r="AB3294" t="s">
        <v>10211</v>
      </c>
      <c r="AC3294" t="s">
        <v>10210</v>
      </c>
      <c r="AD3294">
        <v>5</v>
      </c>
      <c r="AE3294">
        <v>711328.33</v>
      </c>
      <c r="AF3294">
        <v>6171874.1299999999</v>
      </c>
    </row>
    <row r="3295" spans="1:32" x14ac:dyDescent="0.25">
      <c r="A3295" s="40">
        <v>3293</v>
      </c>
      <c r="B3295" t="s">
        <v>10212</v>
      </c>
      <c r="C3295">
        <v>130</v>
      </c>
      <c r="D3295">
        <v>1975</v>
      </c>
      <c r="E3295">
        <v>0</v>
      </c>
      <c r="F3295">
        <v>1</v>
      </c>
      <c r="H3295">
        <v>5</v>
      </c>
      <c r="J3295">
        <v>7</v>
      </c>
      <c r="K3295" t="s">
        <v>253</v>
      </c>
      <c r="M3295">
        <v>1</v>
      </c>
      <c r="N3295">
        <v>75</v>
      </c>
      <c r="O3295">
        <v>75</v>
      </c>
      <c r="P3295">
        <v>124</v>
      </c>
      <c r="Q3295">
        <v>0</v>
      </c>
      <c r="R3295">
        <v>0</v>
      </c>
      <c r="S3295" t="s">
        <v>10213</v>
      </c>
      <c r="T3295">
        <v>2556</v>
      </c>
      <c r="U3295" t="s">
        <v>317</v>
      </c>
      <c r="V3295" t="s">
        <v>317</v>
      </c>
      <c r="W3295" t="s">
        <v>10214</v>
      </c>
      <c r="X3295">
        <v>2625</v>
      </c>
      <c r="Y3295" t="s">
        <v>244</v>
      </c>
      <c r="AA3295">
        <v>187</v>
      </c>
      <c r="AB3295" t="s">
        <v>10215</v>
      </c>
      <c r="AC3295" t="s">
        <v>10213</v>
      </c>
      <c r="AD3295">
        <v>5</v>
      </c>
      <c r="AE3295">
        <v>711635.73</v>
      </c>
      <c r="AF3295">
        <v>6172314.2199999997</v>
      </c>
    </row>
    <row r="3296" spans="1:32" x14ac:dyDescent="0.25">
      <c r="A3296" s="40">
        <v>3294</v>
      </c>
      <c r="B3296" t="s">
        <v>10216</v>
      </c>
      <c r="C3296">
        <v>120</v>
      </c>
      <c r="D3296">
        <v>1969</v>
      </c>
      <c r="E3296">
        <v>1980</v>
      </c>
      <c r="F3296">
        <v>3</v>
      </c>
      <c r="H3296">
        <v>1</v>
      </c>
      <c r="J3296">
        <v>2</v>
      </c>
      <c r="K3296" t="s">
        <v>260</v>
      </c>
      <c r="L3296">
        <v>2</v>
      </c>
      <c r="M3296">
        <v>1</v>
      </c>
      <c r="N3296">
        <v>171</v>
      </c>
      <c r="O3296">
        <v>171</v>
      </c>
      <c r="P3296">
        <v>171</v>
      </c>
      <c r="Q3296">
        <v>0</v>
      </c>
      <c r="R3296">
        <v>0</v>
      </c>
      <c r="S3296" t="s">
        <v>10217</v>
      </c>
      <c r="T3296">
        <v>5326</v>
      </c>
      <c r="U3296" t="s">
        <v>289</v>
      </c>
      <c r="V3296" t="s">
        <v>289</v>
      </c>
      <c r="W3296" t="s">
        <v>253</v>
      </c>
      <c r="X3296">
        <v>2625</v>
      </c>
      <c r="Y3296" t="s">
        <v>244</v>
      </c>
      <c r="AA3296">
        <v>187</v>
      </c>
      <c r="AB3296" t="s">
        <v>10218</v>
      </c>
      <c r="AC3296" t="s">
        <v>10217</v>
      </c>
      <c r="AD3296">
        <v>5</v>
      </c>
      <c r="AE3296">
        <v>710924.13</v>
      </c>
      <c r="AF3296">
        <v>6171931.7300000004</v>
      </c>
    </row>
    <row r="3297" spans="1:32" x14ac:dyDescent="0.25">
      <c r="A3297" s="40">
        <v>3295</v>
      </c>
      <c r="B3297" t="s">
        <v>10219</v>
      </c>
      <c r="C3297">
        <v>130</v>
      </c>
      <c r="D3297">
        <v>1978</v>
      </c>
      <c r="E3297">
        <v>0</v>
      </c>
      <c r="F3297">
        <v>4</v>
      </c>
      <c r="H3297">
        <v>1</v>
      </c>
      <c r="J3297">
        <v>1</v>
      </c>
      <c r="K3297" t="s">
        <v>240</v>
      </c>
      <c r="M3297">
        <v>1</v>
      </c>
      <c r="N3297">
        <v>61</v>
      </c>
      <c r="O3297">
        <v>61</v>
      </c>
      <c r="P3297">
        <v>109</v>
      </c>
      <c r="Q3297">
        <v>0</v>
      </c>
      <c r="R3297">
        <v>0</v>
      </c>
      <c r="S3297" t="s">
        <v>10220</v>
      </c>
      <c r="T3297">
        <v>9800</v>
      </c>
      <c r="U3297" t="s">
        <v>8171</v>
      </c>
      <c r="V3297" t="s">
        <v>8171</v>
      </c>
      <c r="W3297" t="s">
        <v>268</v>
      </c>
      <c r="X3297">
        <v>2665</v>
      </c>
      <c r="Y3297" t="s">
        <v>257</v>
      </c>
      <c r="AA3297">
        <v>187</v>
      </c>
      <c r="AB3297" t="s">
        <v>10221</v>
      </c>
      <c r="AC3297" t="s">
        <v>10220</v>
      </c>
      <c r="AD3297">
        <v>5</v>
      </c>
      <c r="AE3297">
        <v>713630.89</v>
      </c>
      <c r="AF3297">
        <v>6169782.4699999997</v>
      </c>
    </row>
    <row r="3298" spans="1:32" x14ac:dyDescent="0.25">
      <c r="A3298" s="40">
        <v>3296</v>
      </c>
      <c r="B3298" t="s">
        <v>10222</v>
      </c>
      <c r="C3298">
        <v>130</v>
      </c>
      <c r="D3298">
        <v>1967</v>
      </c>
      <c r="E3298">
        <v>0</v>
      </c>
      <c r="F3298">
        <v>3</v>
      </c>
      <c r="H3298">
        <v>1</v>
      </c>
      <c r="J3298">
        <v>7</v>
      </c>
      <c r="K3298" t="s">
        <v>253</v>
      </c>
      <c r="M3298">
        <v>1</v>
      </c>
      <c r="N3298">
        <v>52</v>
      </c>
      <c r="O3298">
        <v>52</v>
      </c>
      <c r="P3298">
        <v>91</v>
      </c>
      <c r="Q3298">
        <v>0</v>
      </c>
      <c r="R3298">
        <v>0</v>
      </c>
      <c r="S3298" t="s">
        <v>10223</v>
      </c>
      <c r="T3298">
        <v>4047</v>
      </c>
      <c r="U3298" t="s">
        <v>7712</v>
      </c>
      <c r="V3298" t="s">
        <v>7712</v>
      </c>
      <c r="W3298" t="s">
        <v>774</v>
      </c>
      <c r="X3298">
        <v>2665</v>
      </c>
      <c r="Y3298" t="s">
        <v>257</v>
      </c>
      <c r="AA3298">
        <v>187</v>
      </c>
      <c r="AB3298" t="s">
        <v>10224</v>
      </c>
      <c r="AC3298" t="s">
        <v>10223</v>
      </c>
      <c r="AD3298">
        <v>5</v>
      </c>
      <c r="AE3298">
        <v>713761.39</v>
      </c>
      <c r="AF3298">
        <v>6169263.0700000003</v>
      </c>
    </row>
    <row r="3299" spans="1:32" x14ac:dyDescent="0.25">
      <c r="A3299" s="40">
        <v>3297</v>
      </c>
      <c r="B3299" t="s">
        <v>10225</v>
      </c>
      <c r="C3299">
        <v>120</v>
      </c>
      <c r="D3299">
        <v>2001</v>
      </c>
      <c r="E3299">
        <v>2010</v>
      </c>
      <c r="F3299">
        <v>4</v>
      </c>
      <c r="H3299">
        <v>1</v>
      </c>
      <c r="J3299">
        <v>1</v>
      </c>
      <c r="K3299" t="s">
        <v>240</v>
      </c>
      <c r="M3299">
        <v>1</v>
      </c>
      <c r="N3299">
        <v>175</v>
      </c>
      <c r="O3299">
        <v>175</v>
      </c>
      <c r="P3299">
        <v>175</v>
      </c>
      <c r="Q3299">
        <v>0</v>
      </c>
      <c r="R3299">
        <v>0</v>
      </c>
      <c r="S3299" t="s">
        <v>10226</v>
      </c>
      <c r="T3299">
        <v>5600</v>
      </c>
      <c r="U3299" t="s">
        <v>6764</v>
      </c>
      <c r="V3299" t="s">
        <v>6764</v>
      </c>
      <c r="W3299" t="s">
        <v>498</v>
      </c>
      <c r="X3299">
        <v>2625</v>
      </c>
      <c r="Y3299" t="s">
        <v>244</v>
      </c>
      <c r="AA3299">
        <v>187</v>
      </c>
      <c r="AB3299" t="s">
        <v>10227</v>
      </c>
      <c r="AC3299" t="s">
        <v>10226</v>
      </c>
      <c r="AD3299">
        <v>5</v>
      </c>
      <c r="AE3299">
        <v>712165.88</v>
      </c>
      <c r="AF3299">
        <v>6171837.3600000003</v>
      </c>
    </row>
    <row r="3300" spans="1:32" x14ac:dyDescent="0.25">
      <c r="A3300" s="40">
        <v>3298</v>
      </c>
      <c r="B3300" t="s">
        <v>10228</v>
      </c>
      <c r="C3300">
        <v>120</v>
      </c>
      <c r="D3300">
        <v>1969</v>
      </c>
      <c r="E3300">
        <v>1975</v>
      </c>
      <c r="F3300">
        <v>11</v>
      </c>
      <c r="H3300">
        <v>1</v>
      </c>
      <c r="J3300">
        <v>2</v>
      </c>
      <c r="K3300" t="s">
        <v>260</v>
      </c>
      <c r="M3300">
        <v>1</v>
      </c>
      <c r="N3300">
        <v>179</v>
      </c>
      <c r="O3300">
        <v>179</v>
      </c>
      <c r="P3300">
        <v>179</v>
      </c>
      <c r="Q3300">
        <v>0</v>
      </c>
      <c r="R3300">
        <v>0</v>
      </c>
      <c r="S3300" t="s">
        <v>10229</v>
      </c>
      <c r="T3300">
        <v>6178</v>
      </c>
      <c r="U3300" t="s">
        <v>2647</v>
      </c>
      <c r="V3300" t="s">
        <v>2647</v>
      </c>
      <c r="W3300" t="s">
        <v>991</v>
      </c>
      <c r="X3300">
        <v>2625</v>
      </c>
      <c r="Y3300" t="s">
        <v>244</v>
      </c>
      <c r="AA3300">
        <v>187</v>
      </c>
      <c r="AB3300" t="s">
        <v>10230</v>
      </c>
      <c r="AC3300" t="s">
        <v>10229</v>
      </c>
      <c r="AD3300">
        <v>5</v>
      </c>
      <c r="AE3300">
        <v>711597.76</v>
      </c>
      <c r="AF3300">
        <v>6172257.4100000001</v>
      </c>
    </row>
    <row r="3301" spans="1:32" x14ac:dyDescent="0.25">
      <c r="A3301" s="40">
        <v>3299</v>
      </c>
      <c r="B3301" t="s">
        <v>10231</v>
      </c>
      <c r="C3301">
        <v>120</v>
      </c>
      <c r="D3301">
        <v>1981</v>
      </c>
      <c r="E3301">
        <v>1998</v>
      </c>
      <c r="F3301">
        <v>3</v>
      </c>
      <c r="H3301">
        <v>1</v>
      </c>
      <c r="J3301">
        <v>2</v>
      </c>
      <c r="K3301" t="s">
        <v>260</v>
      </c>
      <c r="L3301">
        <v>2</v>
      </c>
      <c r="M3301">
        <v>1</v>
      </c>
      <c r="N3301">
        <v>106</v>
      </c>
      <c r="O3301">
        <v>106</v>
      </c>
      <c r="P3301">
        <v>169</v>
      </c>
      <c r="Q3301">
        <v>0</v>
      </c>
      <c r="R3301">
        <v>0</v>
      </c>
      <c r="S3301" t="s">
        <v>10232</v>
      </c>
      <c r="T3301">
        <v>745</v>
      </c>
      <c r="U3301" t="s">
        <v>8589</v>
      </c>
      <c r="V3301" t="s">
        <v>8589</v>
      </c>
      <c r="W3301" t="s">
        <v>885</v>
      </c>
      <c r="X3301">
        <v>2625</v>
      </c>
      <c r="Y3301" t="s">
        <v>244</v>
      </c>
      <c r="AA3301">
        <v>187</v>
      </c>
      <c r="AB3301" t="s">
        <v>10233</v>
      </c>
      <c r="AC3301" t="s">
        <v>10232</v>
      </c>
      <c r="AD3301">
        <v>5</v>
      </c>
      <c r="AE3301">
        <v>711720.92</v>
      </c>
      <c r="AF3301">
        <v>6170773.9500000002</v>
      </c>
    </row>
    <row r="3302" spans="1:32" x14ac:dyDescent="0.25">
      <c r="A3302" s="40">
        <v>3300</v>
      </c>
      <c r="B3302" t="s">
        <v>10234</v>
      </c>
      <c r="C3302">
        <v>130</v>
      </c>
      <c r="D3302">
        <v>1975</v>
      </c>
      <c r="E3302">
        <v>0</v>
      </c>
      <c r="F3302">
        <v>1</v>
      </c>
      <c r="H3302">
        <v>5</v>
      </c>
      <c r="J3302">
        <v>7</v>
      </c>
      <c r="K3302" t="s">
        <v>253</v>
      </c>
      <c r="M3302">
        <v>1</v>
      </c>
      <c r="N3302">
        <v>75</v>
      </c>
      <c r="O3302">
        <v>75</v>
      </c>
      <c r="P3302">
        <v>125</v>
      </c>
      <c r="Q3302">
        <v>0</v>
      </c>
      <c r="R3302">
        <v>0</v>
      </c>
      <c r="S3302" t="s">
        <v>10235</v>
      </c>
      <c r="T3302">
        <v>2556</v>
      </c>
      <c r="U3302" t="s">
        <v>317</v>
      </c>
      <c r="V3302" t="s">
        <v>317</v>
      </c>
      <c r="W3302" t="s">
        <v>4347</v>
      </c>
      <c r="X3302">
        <v>2625</v>
      </c>
      <c r="Y3302" t="s">
        <v>244</v>
      </c>
      <c r="AA3302">
        <v>187</v>
      </c>
      <c r="AB3302" t="s">
        <v>10236</v>
      </c>
      <c r="AC3302" t="s">
        <v>10235</v>
      </c>
      <c r="AD3302">
        <v>5</v>
      </c>
      <c r="AE3302">
        <v>711665.15</v>
      </c>
      <c r="AF3302">
        <v>6172375.6299999999</v>
      </c>
    </row>
    <row r="3303" spans="1:32" x14ac:dyDescent="0.25">
      <c r="A3303" s="40">
        <v>3301</v>
      </c>
      <c r="B3303" t="s">
        <v>10237</v>
      </c>
      <c r="C3303">
        <v>130</v>
      </c>
      <c r="D3303">
        <v>1975</v>
      </c>
      <c r="E3303">
        <v>0</v>
      </c>
      <c r="F3303">
        <v>1</v>
      </c>
      <c r="H3303">
        <v>1</v>
      </c>
      <c r="J3303">
        <v>1</v>
      </c>
      <c r="K3303" t="s">
        <v>240</v>
      </c>
      <c r="M3303">
        <v>1</v>
      </c>
      <c r="N3303">
        <v>134</v>
      </c>
      <c r="O3303">
        <v>134</v>
      </c>
      <c r="P3303">
        <v>134</v>
      </c>
      <c r="Q3303">
        <v>0</v>
      </c>
      <c r="R3303">
        <v>0</v>
      </c>
      <c r="S3303" t="s">
        <v>10238</v>
      </c>
      <c r="T3303">
        <v>5219</v>
      </c>
      <c r="U3303" t="s">
        <v>8347</v>
      </c>
      <c r="V3303" t="s">
        <v>8347</v>
      </c>
      <c r="W3303" t="s">
        <v>272</v>
      </c>
      <c r="X3303">
        <v>2625</v>
      </c>
      <c r="Y3303" t="s">
        <v>244</v>
      </c>
      <c r="AA3303">
        <v>187</v>
      </c>
      <c r="AB3303" t="s">
        <v>10239</v>
      </c>
      <c r="AC3303" t="s">
        <v>10238</v>
      </c>
      <c r="AD3303">
        <v>5</v>
      </c>
      <c r="AE3303">
        <v>711339.49</v>
      </c>
      <c r="AF3303">
        <v>6172447.7800000003</v>
      </c>
    </row>
    <row r="3304" spans="1:32" x14ac:dyDescent="0.25">
      <c r="A3304" s="40">
        <v>3302</v>
      </c>
      <c r="B3304" t="s">
        <v>10240</v>
      </c>
      <c r="C3304">
        <v>130</v>
      </c>
      <c r="D3304">
        <v>1978</v>
      </c>
      <c r="E3304">
        <v>0</v>
      </c>
      <c r="F3304">
        <v>4</v>
      </c>
      <c r="H3304">
        <v>1</v>
      </c>
      <c r="J3304">
        <v>1</v>
      </c>
      <c r="K3304" t="s">
        <v>240</v>
      </c>
      <c r="M3304">
        <v>1</v>
      </c>
      <c r="N3304">
        <v>61</v>
      </c>
      <c r="O3304">
        <v>61</v>
      </c>
      <c r="P3304">
        <v>109</v>
      </c>
      <c r="Q3304">
        <v>0</v>
      </c>
      <c r="R3304">
        <v>0</v>
      </c>
      <c r="S3304" t="s">
        <v>10241</v>
      </c>
      <c r="T3304">
        <v>7575</v>
      </c>
      <c r="U3304" t="s">
        <v>7863</v>
      </c>
      <c r="V3304" t="s">
        <v>7863</v>
      </c>
      <c r="W3304" t="s">
        <v>714</v>
      </c>
      <c r="X3304">
        <v>2665</v>
      </c>
      <c r="Y3304" t="s">
        <v>257</v>
      </c>
      <c r="AA3304">
        <v>187</v>
      </c>
      <c r="AB3304" t="s">
        <v>10242</v>
      </c>
      <c r="AC3304" t="s">
        <v>10241</v>
      </c>
      <c r="AD3304">
        <v>5</v>
      </c>
      <c r="AE3304">
        <v>713571.97</v>
      </c>
      <c r="AF3304">
        <v>6169716.6500000004</v>
      </c>
    </row>
    <row r="3305" spans="1:32" x14ac:dyDescent="0.25">
      <c r="A3305" s="40">
        <v>3303</v>
      </c>
      <c r="B3305" t="s">
        <v>10243</v>
      </c>
      <c r="C3305">
        <v>130</v>
      </c>
      <c r="D3305">
        <v>1970</v>
      </c>
      <c r="E3305">
        <v>1983</v>
      </c>
      <c r="F3305">
        <v>10</v>
      </c>
      <c r="H3305">
        <v>6</v>
      </c>
      <c r="J3305">
        <v>1</v>
      </c>
      <c r="K3305" t="s">
        <v>240</v>
      </c>
      <c r="M3305">
        <v>1</v>
      </c>
      <c r="N3305">
        <v>107</v>
      </c>
      <c r="O3305">
        <v>107</v>
      </c>
      <c r="P3305">
        <v>107</v>
      </c>
      <c r="Q3305">
        <v>0</v>
      </c>
      <c r="R3305">
        <v>0</v>
      </c>
      <c r="S3305" t="s">
        <v>10244</v>
      </c>
      <c r="T3305">
        <v>7882</v>
      </c>
      <c r="U3305" t="s">
        <v>372</v>
      </c>
      <c r="V3305" t="s">
        <v>372</v>
      </c>
      <c r="W3305" t="s">
        <v>2182</v>
      </c>
      <c r="X3305">
        <v>2625</v>
      </c>
      <c r="Y3305" t="s">
        <v>244</v>
      </c>
      <c r="AA3305">
        <v>187</v>
      </c>
      <c r="AB3305" t="s">
        <v>10245</v>
      </c>
      <c r="AC3305" t="s">
        <v>10244</v>
      </c>
      <c r="AD3305">
        <v>5</v>
      </c>
      <c r="AE3305">
        <v>712027.14</v>
      </c>
      <c r="AF3305">
        <v>6172017.3799999999</v>
      </c>
    </row>
    <row r="3306" spans="1:32" x14ac:dyDescent="0.25">
      <c r="A3306" s="40">
        <v>3304</v>
      </c>
      <c r="B3306" t="s">
        <v>10246</v>
      </c>
      <c r="C3306">
        <v>230</v>
      </c>
      <c r="D3306">
        <v>2006</v>
      </c>
      <c r="E3306">
        <v>0</v>
      </c>
      <c r="F3306">
        <v>6</v>
      </c>
      <c r="H3306">
        <v>8</v>
      </c>
      <c r="J3306">
        <v>9</v>
      </c>
      <c r="K3306" t="s">
        <v>240</v>
      </c>
      <c r="M3306">
        <v>1</v>
      </c>
      <c r="N3306">
        <v>11</v>
      </c>
      <c r="O3306">
        <v>11</v>
      </c>
      <c r="P3306">
        <v>0</v>
      </c>
      <c r="Q3306">
        <v>11</v>
      </c>
      <c r="R3306">
        <v>0</v>
      </c>
      <c r="S3306" t="s">
        <v>10247</v>
      </c>
      <c r="T3306">
        <v>8947</v>
      </c>
      <c r="U3306" t="s">
        <v>9902</v>
      </c>
      <c r="V3306" t="s">
        <v>9902</v>
      </c>
      <c r="W3306" t="s">
        <v>714</v>
      </c>
      <c r="X3306">
        <v>2625</v>
      </c>
      <c r="Y3306" t="s">
        <v>244</v>
      </c>
      <c r="AA3306">
        <v>187</v>
      </c>
      <c r="AB3306" t="s">
        <v>10248</v>
      </c>
      <c r="AC3306" t="s">
        <v>10247</v>
      </c>
      <c r="AD3306">
        <v>5</v>
      </c>
      <c r="AE3306">
        <v>712512.97</v>
      </c>
      <c r="AF3306">
        <v>6171643.3200000003</v>
      </c>
    </row>
    <row r="3307" spans="1:32" x14ac:dyDescent="0.25">
      <c r="A3307" s="40">
        <v>3305</v>
      </c>
      <c r="B3307" t="s">
        <v>10249</v>
      </c>
      <c r="C3307">
        <v>320</v>
      </c>
      <c r="D3307">
        <v>1977</v>
      </c>
      <c r="E3307">
        <v>0</v>
      </c>
      <c r="F3307">
        <v>2</v>
      </c>
      <c r="H3307">
        <v>6</v>
      </c>
      <c r="J3307">
        <v>1</v>
      </c>
      <c r="K3307" t="s">
        <v>240</v>
      </c>
      <c r="M3307">
        <v>2</v>
      </c>
      <c r="N3307">
        <v>1469</v>
      </c>
      <c r="O3307">
        <v>2113</v>
      </c>
      <c r="P3307">
        <v>0</v>
      </c>
      <c r="Q3307">
        <v>2113</v>
      </c>
      <c r="R3307">
        <v>0</v>
      </c>
      <c r="S3307" t="s">
        <v>10247</v>
      </c>
      <c r="T3307">
        <v>8947</v>
      </c>
      <c r="U3307" t="s">
        <v>9902</v>
      </c>
      <c r="V3307" t="s">
        <v>9902</v>
      </c>
      <c r="W3307" t="s">
        <v>714</v>
      </c>
      <c r="X3307">
        <v>2625</v>
      </c>
      <c r="Y3307" t="s">
        <v>244</v>
      </c>
      <c r="AA3307">
        <v>187</v>
      </c>
      <c r="AB3307" t="s">
        <v>10248</v>
      </c>
      <c r="AC3307" t="s">
        <v>10247</v>
      </c>
      <c r="AD3307">
        <v>5</v>
      </c>
      <c r="AE3307">
        <v>712512.97</v>
      </c>
      <c r="AF3307">
        <v>6171643.3200000003</v>
      </c>
    </row>
    <row r="3308" spans="1:32" x14ac:dyDescent="0.25">
      <c r="A3308" s="40">
        <v>3306</v>
      </c>
      <c r="B3308" t="s">
        <v>10250</v>
      </c>
      <c r="C3308">
        <v>320</v>
      </c>
      <c r="D3308">
        <v>1971</v>
      </c>
      <c r="E3308">
        <v>0</v>
      </c>
      <c r="F3308">
        <v>2</v>
      </c>
      <c r="H3308">
        <v>1</v>
      </c>
      <c r="J3308">
        <v>1</v>
      </c>
      <c r="K3308" t="s">
        <v>240</v>
      </c>
      <c r="M3308">
        <v>1</v>
      </c>
      <c r="N3308">
        <v>4370</v>
      </c>
      <c r="O3308">
        <v>4370</v>
      </c>
      <c r="P3308">
        <v>0</v>
      </c>
      <c r="Q3308">
        <v>4516</v>
      </c>
      <c r="R3308">
        <v>0</v>
      </c>
      <c r="S3308" t="s">
        <v>10247</v>
      </c>
      <c r="T3308">
        <v>8947</v>
      </c>
      <c r="U3308" t="s">
        <v>9902</v>
      </c>
      <c r="V3308" t="s">
        <v>9902</v>
      </c>
      <c r="W3308" t="s">
        <v>714</v>
      </c>
      <c r="X3308">
        <v>2625</v>
      </c>
      <c r="Y3308" t="s">
        <v>244</v>
      </c>
      <c r="AA3308">
        <v>187</v>
      </c>
      <c r="AB3308" t="s">
        <v>10248</v>
      </c>
      <c r="AC3308" t="s">
        <v>10247</v>
      </c>
      <c r="AD3308">
        <v>5</v>
      </c>
      <c r="AE3308">
        <v>712512.97</v>
      </c>
      <c r="AF3308">
        <v>6171643.3200000003</v>
      </c>
    </row>
    <row r="3309" spans="1:32" x14ac:dyDescent="0.25">
      <c r="A3309" s="40">
        <v>3307</v>
      </c>
      <c r="B3309" t="s">
        <v>10251</v>
      </c>
      <c r="C3309">
        <v>120</v>
      </c>
      <c r="D3309">
        <v>1979</v>
      </c>
      <c r="E3309">
        <v>0</v>
      </c>
      <c r="F3309">
        <v>4</v>
      </c>
      <c r="H3309">
        <v>1</v>
      </c>
      <c r="J3309">
        <v>2</v>
      </c>
      <c r="K3309" t="s">
        <v>260</v>
      </c>
      <c r="L3309">
        <v>2</v>
      </c>
      <c r="M3309">
        <v>1</v>
      </c>
      <c r="N3309">
        <v>117</v>
      </c>
      <c r="O3309">
        <v>117</v>
      </c>
      <c r="P3309">
        <v>117</v>
      </c>
      <c r="Q3309">
        <v>0</v>
      </c>
      <c r="R3309">
        <v>0</v>
      </c>
      <c r="S3309" t="s">
        <v>10252</v>
      </c>
      <c r="T3309">
        <v>800</v>
      </c>
      <c r="U3309" t="s">
        <v>9695</v>
      </c>
      <c r="V3309" t="s">
        <v>9695</v>
      </c>
      <c r="W3309" t="s">
        <v>441</v>
      </c>
      <c r="X3309">
        <v>2625</v>
      </c>
      <c r="Y3309" t="s">
        <v>244</v>
      </c>
      <c r="AA3309">
        <v>187</v>
      </c>
      <c r="AB3309" t="s">
        <v>10253</v>
      </c>
      <c r="AC3309" t="s">
        <v>10252</v>
      </c>
      <c r="AD3309">
        <v>5</v>
      </c>
      <c r="AE3309">
        <v>711620.44</v>
      </c>
      <c r="AF3309">
        <v>6170804.1600000001</v>
      </c>
    </row>
    <row r="3310" spans="1:32" x14ac:dyDescent="0.25">
      <c r="A3310" s="40">
        <v>3308</v>
      </c>
      <c r="B3310" t="s">
        <v>10254</v>
      </c>
      <c r="C3310">
        <v>130</v>
      </c>
      <c r="D3310">
        <v>1975</v>
      </c>
      <c r="E3310">
        <v>0</v>
      </c>
      <c r="F3310">
        <v>1</v>
      </c>
      <c r="H3310">
        <v>1</v>
      </c>
      <c r="J3310">
        <v>1</v>
      </c>
      <c r="K3310" t="s">
        <v>240</v>
      </c>
      <c r="M3310">
        <v>1</v>
      </c>
      <c r="N3310">
        <v>134</v>
      </c>
      <c r="O3310">
        <v>134</v>
      </c>
      <c r="P3310">
        <v>134</v>
      </c>
      <c r="Q3310">
        <v>0</v>
      </c>
      <c r="R3310">
        <v>0</v>
      </c>
      <c r="S3310" t="s">
        <v>10255</v>
      </c>
      <c r="T3310">
        <v>5219</v>
      </c>
      <c r="U3310" t="s">
        <v>8347</v>
      </c>
      <c r="V3310" t="s">
        <v>8347</v>
      </c>
      <c r="W3310" t="s">
        <v>421</v>
      </c>
      <c r="X3310">
        <v>2625</v>
      </c>
      <c r="Y3310" t="s">
        <v>244</v>
      </c>
      <c r="AA3310">
        <v>187</v>
      </c>
      <c r="AB3310" t="s">
        <v>10256</v>
      </c>
      <c r="AC3310" t="s">
        <v>10255</v>
      </c>
      <c r="AD3310">
        <v>5</v>
      </c>
      <c r="AE3310">
        <v>711339.68</v>
      </c>
      <c r="AF3310">
        <v>6172468.3600000003</v>
      </c>
    </row>
    <row r="3311" spans="1:32" x14ac:dyDescent="0.25">
      <c r="A3311" s="40">
        <v>3309</v>
      </c>
      <c r="B3311" t="s">
        <v>10257</v>
      </c>
      <c r="C3311">
        <v>130</v>
      </c>
      <c r="D3311">
        <v>1966</v>
      </c>
      <c r="E3311">
        <v>0</v>
      </c>
      <c r="F3311">
        <v>2</v>
      </c>
      <c r="H3311">
        <v>1</v>
      </c>
      <c r="J3311">
        <v>2</v>
      </c>
      <c r="K3311" t="s">
        <v>260</v>
      </c>
      <c r="M3311">
        <v>1</v>
      </c>
      <c r="N3311">
        <v>101</v>
      </c>
      <c r="O3311">
        <v>101</v>
      </c>
      <c r="P3311">
        <v>101</v>
      </c>
      <c r="Q3311">
        <v>0</v>
      </c>
      <c r="R3311">
        <v>0</v>
      </c>
      <c r="S3311" t="s">
        <v>10258</v>
      </c>
      <c r="T3311">
        <v>4047</v>
      </c>
      <c r="U3311" t="s">
        <v>7712</v>
      </c>
      <c r="V3311" t="s">
        <v>7712</v>
      </c>
      <c r="W3311" t="s">
        <v>2020</v>
      </c>
      <c r="X3311">
        <v>2665</v>
      </c>
      <c r="Y3311" t="s">
        <v>257</v>
      </c>
      <c r="AA3311">
        <v>187</v>
      </c>
      <c r="AB3311" t="s">
        <v>10259</v>
      </c>
      <c r="AC3311" t="s">
        <v>10258</v>
      </c>
      <c r="AD3311">
        <v>5</v>
      </c>
      <c r="AE3311">
        <v>713819.04</v>
      </c>
      <c r="AF3311">
        <v>6169339.7199999997</v>
      </c>
    </row>
    <row r="3312" spans="1:32" x14ac:dyDescent="0.25">
      <c r="A3312" s="40">
        <v>3310</v>
      </c>
      <c r="B3312" t="s">
        <v>10260</v>
      </c>
      <c r="C3312">
        <v>120</v>
      </c>
      <c r="D3312">
        <v>2000</v>
      </c>
      <c r="E3312">
        <v>0</v>
      </c>
      <c r="F3312">
        <v>4</v>
      </c>
      <c r="H3312">
        <v>1</v>
      </c>
      <c r="J3312">
        <v>1</v>
      </c>
      <c r="K3312" t="s">
        <v>240</v>
      </c>
      <c r="M3312">
        <v>1</v>
      </c>
      <c r="N3312">
        <v>174</v>
      </c>
      <c r="O3312">
        <v>174</v>
      </c>
      <c r="P3312">
        <v>174</v>
      </c>
      <c r="Q3312">
        <v>0</v>
      </c>
      <c r="R3312">
        <v>0</v>
      </c>
      <c r="S3312" t="s">
        <v>10261</v>
      </c>
      <c r="T3312">
        <v>5600</v>
      </c>
      <c r="U3312" t="s">
        <v>6764</v>
      </c>
      <c r="V3312" t="s">
        <v>6764</v>
      </c>
      <c r="W3312" t="s">
        <v>1610</v>
      </c>
      <c r="X3312">
        <v>2625</v>
      </c>
      <c r="Y3312" t="s">
        <v>244</v>
      </c>
      <c r="AA3312">
        <v>187</v>
      </c>
      <c r="AB3312" t="s">
        <v>10262</v>
      </c>
      <c r="AC3312" t="s">
        <v>10261</v>
      </c>
      <c r="AD3312">
        <v>5</v>
      </c>
      <c r="AE3312">
        <v>711997.89</v>
      </c>
      <c r="AF3312">
        <v>6172271.5300000003</v>
      </c>
    </row>
    <row r="3313" spans="1:32" x14ac:dyDescent="0.25">
      <c r="A3313" s="40">
        <v>3311</v>
      </c>
      <c r="B3313" t="s">
        <v>10263</v>
      </c>
      <c r="C3313">
        <v>130</v>
      </c>
      <c r="D3313">
        <v>1973</v>
      </c>
      <c r="E3313">
        <v>0</v>
      </c>
      <c r="F3313">
        <v>1</v>
      </c>
      <c r="H3313">
        <v>5</v>
      </c>
      <c r="J3313">
        <v>1</v>
      </c>
      <c r="K3313" t="s">
        <v>240</v>
      </c>
      <c r="M3313">
        <v>1</v>
      </c>
      <c r="N3313">
        <v>131</v>
      </c>
      <c r="O3313">
        <v>131</v>
      </c>
      <c r="P3313">
        <v>131</v>
      </c>
      <c r="Q3313">
        <v>0</v>
      </c>
      <c r="R3313">
        <v>0</v>
      </c>
      <c r="S3313" t="s">
        <v>10264</v>
      </c>
      <c r="T3313">
        <v>6178</v>
      </c>
      <c r="U3313" t="s">
        <v>2647</v>
      </c>
      <c r="V3313" t="s">
        <v>2647</v>
      </c>
      <c r="W3313" t="s">
        <v>10265</v>
      </c>
      <c r="X3313">
        <v>2625</v>
      </c>
      <c r="Y3313" t="s">
        <v>244</v>
      </c>
      <c r="AA3313">
        <v>187</v>
      </c>
      <c r="AB3313" t="s">
        <v>10266</v>
      </c>
      <c r="AC3313" t="s">
        <v>10264</v>
      </c>
      <c r="AD3313">
        <v>5</v>
      </c>
      <c r="AE3313">
        <v>711651.86</v>
      </c>
      <c r="AF3313">
        <v>6172108.8700000001</v>
      </c>
    </row>
    <row r="3314" spans="1:32" x14ac:dyDescent="0.25">
      <c r="A3314" s="40">
        <v>3312</v>
      </c>
      <c r="B3314" t="s">
        <v>10267</v>
      </c>
      <c r="C3314">
        <v>120</v>
      </c>
      <c r="D3314">
        <v>1960</v>
      </c>
      <c r="E3314">
        <v>1974</v>
      </c>
      <c r="F3314">
        <v>3</v>
      </c>
      <c r="H3314">
        <v>1</v>
      </c>
      <c r="J3314">
        <v>2</v>
      </c>
      <c r="K3314" t="s">
        <v>260</v>
      </c>
      <c r="M3314">
        <v>1</v>
      </c>
      <c r="N3314">
        <v>132</v>
      </c>
      <c r="O3314">
        <v>132</v>
      </c>
      <c r="P3314">
        <v>132</v>
      </c>
      <c r="Q3314">
        <v>0</v>
      </c>
      <c r="R3314">
        <v>0</v>
      </c>
      <c r="S3314" t="s">
        <v>10268</v>
      </c>
      <c r="T3314">
        <v>7669</v>
      </c>
      <c r="U3314" t="s">
        <v>9702</v>
      </c>
      <c r="V3314" t="s">
        <v>9702</v>
      </c>
      <c r="W3314" t="s">
        <v>721</v>
      </c>
      <c r="X3314">
        <v>2665</v>
      </c>
      <c r="Y3314" t="s">
        <v>257</v>
      </c>
      <c r="AA3314">
        <v>187</v>
      </c>
      <c r="AB3314" t="s">
        <v>10269</v>
      </c>
      <c r="AC3314" t="s">
        <v>10268</v>
      </c>
      <c r="AD3314">
        <v>5</v>
      </c>
      <c r="AE3314">
        <v>713298.8</v>
      </c>
      <c r="AF3314">
        <v>6168975.5899999999</v>
      </c>
    </row>
    <row r="3315" spans="1:32" x14ac:dyDescent="0.25">
      <c r="A3315" s="40">
        <v>3313</v>
      </c>
      <c r="B3315" t="s">
        <v>10270</v>
      </c>
      <c r="C3315">
        <v>130</v>
      </c>
      <c r="D3315">
        <v>1970</v>
      </c>
      <c r="E3315">
        <v>1986</v>
      </c>
      <c r="F3315">
        <v>3</v>
      </c>
      <c r="H3315">
        <v>6</v>
      </c>
      <c r="J3315">
        <v>1</v>
      </c>
      <c r="K3315" t="s">
        <v>240</v>
      </c>
      <c r="L3315">
        <v>2</v>
      </c>
      <c r="M3315">
        <v>1</v>
      </c>
      <c r="N3315">
        <v>107</v>
      </c>
      <c r="O3315">
        <v>107</v>
      </c>
      <c r="P3315">
        <v>107</v>
      </c>
      <c r="Q3315">
        <v>0</v>
      </c>
      <c r="R3315">
        <v>0</v>
      </c>
      <c r="S3315" t="s">
        <v>10271</v>
      </c>
      <c r="T3315">
        <v>7882</v>
      </c>
      <c r="U3315" t="s">
        <v>372</v>
      </c>
      <c r="V3315" t="s">
        <v>372</v>
      </c>
      <c r="W3315" t="s">
        <v>2049</v>
      </c>
      <c r="X3315">
        <v>2625</v>
      </c>
      <c r="Y3315" t="s">
        <v>244</v>
      </c>
      <c r="AA3315">
        <v>187</v>
      </c>
      <c r="AB3315" t="s">
        <v>10272</v>
      </c>
      <c r="AC3315" t="s">
        <v>10271</v>
      </c>
      <c r="AD3315">
        <v>5</v>
      </c>
      <c r="AE3315">
        <v>711992</v>
      </c>
      <c r="AF3315">
        <v>6172048.8200000003</v>
      </c>
    </row>
    <row r="3316" spans="1:32" x14ac:dyDescent="0.25">
      <c r="A3316" s="40">
        <v>3314</v>
      </c>
      <c r="B3316" t="s">
        <v>10273</v>
      </c>
      <c r="C3316">
        <v>120</v>
      </c>
      <c r="D3316">
        <v>1949</v>
      </c>
      <c r="E3316">
        <v>0</v>
      </c>
      <c r="F3316">
        <v>5</v>
      </c>
      <c r="H3316">
        <v>1</v>
      </c>
      <c r="J3316">
        <v>2</v>
      </c>
      <c r="K3316" t="s">
        <v>260</v>
      </c>
      <c r="L3316">
        <v>2</v>
      </c>
      <c r="M3316">
        <v>1</v>
      </c>
      <c r="N3316">
        <v>120</v>
      </c>
      <c r="O3316">
        <v>120</v>
      </c>
      <c r="P3316">
        <v>213</v>
      </c>
      <c r="Q3316">
        <v>0</v>
      </c>
      <c r="R3316">
        <v>0</v>
      </c>
      <c r="S3316" t="s">
        <v>10274</v>
      </c>
      <c r="T3316">
        <v>1750</v>
      </c>
      <c r="U3316" t="s">
        <v>6098</v>
      </c>
      <c r="V3316" t="s">
        <v>6098</v>
      </c>
      <c r="W3316" t="s">
        <v>10275</v>
      </c>
      <c r="X3316">
        <v>2665</v>
      </c>
      <c r="Y3316" t="s">
        <v>257</v>
      </c>
      <c r="AA3316">
        <v>187</v>
      </c>
      <c r="AB3316" t="s">
        <v>10276</v>
      </c>
      <c r="AC3316" t="s">
        <v>10274</v>
      </c>
      <c r="AD3316">
        <v>5</v>
      </c>
      <c r="AE3316">
        <v>712979.92</v>
      </c>
      <c r="AF3316">
        <v>6168780.6500000004</v>
      </c>
    </row>
    <row r="3317" spans="1:32" x14ac:dyDescent="0.25">
      <c r="A3317" s="40">
        <v>3315</v>
      </c>
      <c r="B3317" t="s">
        <v>10277</v>
      </c>
      <c r="C3317">
        <v>130</v>
      </c>
      <c r="D3317">
        <v>1966</v>
      </c>
      <c r="E3317">
        <v>0</v>
      </c>
      <c r="F3317">
        <v>2</v>
      </c>
      <c r="H3317">
        <v>1</v>
      </c>
      <c r="J3317">
        <v>7</v>
      </c>
      <c r="K3317" t="s">
        <v>253</v>
      </c>
      <c r="M3317">
        <v>1</v>
      </c>
      <c r="N3317">
        <v>101</v>
      </c>
      <c r="O3317">
        <v>101</v>
      </c>
      <c r="P3317">
        <v>101</v>
      </c>
      <c r="Q3317">
        <v>0</v>
      </c>
      <c r="R3317">
        <v>0</v>
      </c>
      <c r="S3317" t="s">
        <v>10278</v>
      </c>
      <c r="T3317">
        <v>4047</v>
      </c>
      <c r="U3317" t="s">
        <v>7712</v>
      </c>
      <c r="V3317" t="s">
        <v>7712</v>
      </c>
      <c r="W3317" t="s">
        <v>511</v>
      </c>
      <c r="X3317">
        <v>2665</v>
      </c>
      <c r="Y3317" t="s">
        <v>257</v>
      </c>
      <c r="AA3317">
        <v>187</v>
      </c>
      <c r="AB3317" t="s">
        <v>10279</v>
      </c>
      <c r="AC3317" t="s">
        <v>10278</v>
      </c>
      <c r="AD3317">
        <v>5</v>
      </c>
      <c r="AE3317">
        <v>713815.7</v>
      </c>
      <c r="AF3317">
        <v>6169303.8700000001</v>
      </c>
    </row>
    <row r="3318" spans="1:32" x14ac:dyDescent="0.25">
      <c r="A3318" s="40">
        <v>3316</v>
      </c>
      <c r="B3318" t="s">
        <v>10280</v>
      </c>
      <c r="C3318">
        <v>130</v>
      </c>
      <c r="D3318">
        <v>2000</v>
      </c>
      <c r="E3318">
        <v>0</v>
      </c>
      <c r="F3318">
        <v>4</v>
      </c>
      <c r="H3318">
        <v>1</v>
      </c>
      <c r="J3318">
        <v>1</v>
      </c>
      <c r="K3318" t="s">
        <v>240</v>
      </c>
      <c r="L3318">
        <v>2</v>
      </c>
      <c r="M3318">
        <v>1</v>
      </c>
      <c r="N3318">
        <v>118</v>
      </c>
      <c r="O3318">
        <v>118</v>
      </c>
      <c r="P3318">
        <v>118</v>
      </c>
      <c r="Q3318">
        <v>0</v>
      </c>
      <c r="R3318">
        <v>0</v>
      </c>
      <c r="S3318" t="s">
        <v>10281</v>
      </c>
      <c r="T3318">
        <v>5600</v>
      </c>
      <c r="U3318" t="s">
        <v>6764</v>
      </c>
      <c r="V3318" t="s">
        <v>6764</v>
      </c>
      <c r="W3318" t="s">
        <v>636</v>
      </c>
      <c r="X3318">
        <v>2625</v>
      </c>
      <c r="Y3318" t="s">
        <v>244</v>
      </c>
      <c r="AA3318">
        <v>187</v>
      </c>
      <c r="AB3318" t="s">
        <v>10282</v>
      </c>
      <c r="AC3318" t="s">
        <v>10281</v>
      </c>
      <c r="AD3318">
        <v>5</v>
      </c>
      <c r="AE3318">
        <v>711954.41</v>
      </c>
      <c r="AF3318">
        <v>6172455.5800000001</v>
      </c>
    </row>
    <row r="3319" spans="1:32" x14ac:dyDescent="0.25">
      <c r="A3319" s="40">
        <v>3317</v>
      </c>
      <c r="B3319" t="s">
        <v>10283</v>
      </c>
      <c r="C3319">
        <v>120</v>
      </c>
      <c r="D3319">
        <v>1969</v>
      </c>
      <c r="E3319">
        <v>1980</v>
      </c>
      <c r="F3319">
        <v>4</v>
      </c>
      <c r="H3319">
        <v>1</v>
      </c>
      <c r="J3319">
        <v>2</v>
      </c>
      <c r="K3319" t="s">
        <v>260</v>
      </c>
      <c r="L3319">
        <v>2</v>
      </c>
      <c r="M3319">
        <v>1</v>
      </c>
      <c r="N3319">
        <v>172</v>
      </c>
      <c r="O3319">
        <v>172</v>
      </c>
      <c r="P3319">
        <v>143</v>
      </c>
      <c r="Q3319">
        <v>0</v>
      </c>
      <c r="R3319">
        <v>0</v>
      </c>
      <c r="S3319" t="s">
        <v>10284</v>
      </c>
      <c r="T3319">
        <v>6178</v>
      </c>
      <c r="U3319" t="s">
        <v>2647</v>
      </c>
      <c r="V3319" t="s">
        <v>2647</v>
      </c>
      <c r="W3319" t="s">
        <v>313</v>
      </c>
      <c r="X3319">
        <v>2625</v>
      </c>
      <c r="Y3319" t="s">
        <v>244</v>
      </c>
      <c r="AA3319">
        <v>187</v>
      </c>
      <c r="AB3319" t="s">
        <v>10285</v>
      </c>
      <c r="AC3319" t="s">
        <v>10284</v>
      </c>
      <c r="AD3319">
        <v>5</v>
      </c>
      <c r="AE3319">
        <v>711601.15</v>
      </c>
      <c r="AF3319">
        <v>6172229.8700000001</v>
      </c>
    </row>
    <row r="3320" spans="1:32" x14ac:dyDescent="0.25">
      <c r="A3320" s="40">
        <v>3318</v>
      </c>
      <c r="B3320" t="s">
        <v>10286</v>
      </c>
      <c r="C3320">
        <v>120</v>
      </c>
      <c r="D3320">
        <v>1943</v>
      </c>
      <c r="E3320">
        <v>1976</v>
      </c>
      <c r="F3320">
        <v>3</v>
      </c>
      <c r="H3320">
        <v>1</v>
      </c>
      <c r="J3320">
        <v>2</v>
      </c>
      <c r="K3320" t="s">
        <v>260</v>
      </c>
      <c r="L3320">
        <v>2</v>
      </c>
      <c r="M3320">
        <v>1</v>
      </c>
      <c r="N3320">
        <v>88</v>
      </c>
      <c r="O3320">
        <v>88</v>
      </c>
      <c r="P3320">
        <v>155</v>
      </c>
      <c r="Q3320">
        <v>0</v>
      </c>
      <c r="R3320">
        <v>0</v>
      </c>
      <c r="S3320" t="s">
        <v>10287</v>
      </c>
      <c r="T3320">
        <v>1750</v>
      </c>
      <c r="U3320" t="s">
        <v>6098</v>
      </c>
      <c r="V3320" t="s">
        <v>6098</v>
      </c>
      <c r="W3320" t="s">
        <v>10288</v>
      </c>
      <c r="X3320">
        <v>2665</v>
      </c>
      <c r="Y3320" t="s">
        <v>257</v>
      </c>
      <c r="AA3320">
        <v>187</v>
      </c>
      <c r="AB3320" t="s">
        <v>10289</v>
      </c>
      <c r="AC3320" t="s">
        <v>10287</v>
      </c>
      <c r="AD3320">
        <v>5</v>
      </c>
      <c r="AE3320">
        <v>712905.23</v>
      </c>
      <c r="AF3320">
        <v>6168726.1100000003</v>
      </c>
    </row>
    <row r="3321" spans="1:32" x14ac:dyDescent="0.25">
      <c r="A3321" s="40">
        <v>3319</v>
      </c>
      <c r="B3321" t="s">
        <v>10290</v>
      </c>
      <c r="C3321">
        <v>130</v>
      </c>
      <c r="D3321">
        <v>2000</v>
      </c>
      <c r="E3321">
        <v>0</v>
      </c>
      <c r="F3321">
        <v>4</v>
      </c>
      <c r="H3321">
        <v>1</v>
      </c>
      <c r="J3321">
        <v>1</v>
      </c>
      <c r="K3321" t="s">
        <v>240</v>
      </c>
      <c r="M3321">
        <v>1</v>
      </c>
      <c r="N3321">
        <v>118</v>
      </c>
      <c r="O3321">
        <v>118</v>
      </c>
      <c r="P3321">
        <v>118</v>
      </c>
      <c r="Q3321">
        <v>0</v>
      </c>
      <c r="R3321">
        <v>0</v>
      </c>
      <c r="S3321" t="s">
        <v>10291</v>
      </c>
      <c r="T3321">
        <v>5600</v>
      </c>
      <c r="U3321" t="s">
        <v>6764</v>
      </c>
      <c r="V3321" t="s">
        <v>6764</v>
      </c>
      <c r="W3321" t="s">
        <v>949</v>
      </c>
      <c r="X3321">
        <v>2625</v>
      </c>
      <c r="Y3321" t="s">
        <v>244</v>
      </c>
      <c r="AA3321">
        <v>187</v>
      </c>
      <c r="AB3321" t="s">
        <v>10292</v>
      </c>
      <c r="AC3321" t="s">
        <v>10291</v>
      </c>
      <c r="AD3321">
        <v>5</v>
      </c>
      <c r="AE3321">
        <v>711975.72</v>
      </c>
      <c r="AF3321">
        <v>6172393.2599999998</v>
      </c>
    </row>
    <row r="3322" spans="1:32" x14ac:dyDescent="0.25">
      <c r="A3322" s="40">
        <v>3320</v>
      </c>
      <c r="B3322" t="s">
        <v>10293</v>
      </c>
      <c r="C3322">
        <v>130</v>
      </c>
      <c r="D3322">
        <v>1975</v>
      </c>
      <c r="E3322">
        <v>0</v>
      </c>
      <c r="F3322">
        <v>1</v>
      </c>
      <c r="H3322">
        <v>5</v>
      </c>
      <c r="J3322">
        <v>1</v>
      </c>
      <c r="K3322" t="s">
        <v>240</v>
      </c>
      <c r="L3322">
        <v>0</v>
      </c>
      <c r="M3322">
        <v>1</v>
      </c>
      <c r="N3322">
        <v>75</v>
      </c>
      <c r="O3322">
        <v>75</v>
      </c>
      <c r="P3322">
        <v>125</v>
      </c>
      <c r="Q3322">
        <v>0</v>
      </c>
      <c r="R3322">
        <v>0</v>
      </c>
      <c r="S3322" t="s">
        <v>10294</v>
      </c>
      <c r="T3322">
        <v>2556</v>
      </c>
      <c r="U3322" t="s">
        <v>317</v>
      </c>
      <c r="V3322" t="s">
        <v>317</v>
      </c>
      <c r="W3322" t="s">
        <v>3931</v>
      </c>
      <c r="X3322">
        <v>2625</v>
      </c>
      <c r="Y3322" t="s">
        <v>244</v>
      </c>
      <c r="AA3322">
        <v>187</v>
      </c>
      <c r="AB3322" t="s">
        <v>10295</v>
      </c>
      <c r="AC3322" t="s">
        <v>10294</v>
      </c>
      <c r="AD3322">
        <v>5</v>
      </c>
      <c r="AE3322">
        <v>711667.61</v>
      </c>
      <c r="AF3322">
        <v>6172365.21</v>
      </c>
    </row>
    <row r="3323" spans="1:32" x14ac:dyDescent="0.25">
      <c r="A3323" s="40">
        <v>3321</v>
      </c>
      <c r="B3323" t="s">
        <v>10296</v>
      </c>
      <c r="C3323">
        <v>120</v>
      </c>
      <c r="D3323">
        <v>1959</v>
      </c>
      <c r="E3323">
        <v>0</v>
      </c>
      <c r="F3323">
        <v>3</v>
      </c>
      <c r="H3323">
        <v>1</v>
      </c>
      <c r="J3323">
        <v>2</v>
      </c>
      <c r="K3323" t="s">
        <v>260</v>
      </c>
      <c r="M3323">
        <v>1</v>
      </c>
      <c r="N3323">
        <v>125</v>
      </c>
      <c r="O3323">
        <v>125</v>
      </c>
      <c r="P3323">
        <v>125</v>
      </c>
      <c r="Q3323">
        <v>0</v>
      </c>
      <c r="R3323">
        <v>0</v>
      </c>
      <c r="S3323" t="s">
        <v>10297</v>
      </c>
      <c r="T3323">
        <v>745</v>
      </c>
      <c r="U3323" t="s">
        <v>8589</v>
      </c>
      <c r="V3323" t="s">
        <v>8589</v>
      </c>
      <c r="W3323" t="s">
        <v>965</v>
      </c>
      <c r="X3323">
        <v>2625</v>
      </c>
      <c r="Y3323" t="s">
        <v>244</v>
      </c>
      <c r="AA3323">
        <v>187</v>
      </c>
      <c r="AB3323" t="s">
        <v>10298</v>
      </c>
      <c r="AC3323" t="s">
        <v>10297</v>
      </c>
      <c r="AD3323">
        <v>5</v>
      </c>
      <c r="AE3323">
        <v>711789.66</v>
      </c>
      <c r="AF3323">
        <v>6170738.0599999996</v>
      </c>
    </row>
    <row r="3324" spans="1:32" x14ac:dyDescent="0.25">
      <c r="A3324" s="40">
        <v>3322</v>
      </c>
      <c r="B3324" t="s">
        <v>10299</v>
      </c>
      <c r="C3324">
        <v>130</v>
      </c>
      <c r="D3324">
        <v>1975</v>
      </c>
      <c r="E3324">
        <v>0</v>
      </c>
      <c r="F3324">
        <v>1</v>
      </c>
      <c r="H3324">
        <v>5</v>
      </c>
      <c r="J3324">
        <v>1</v>
      </c>
      <c r="K3324" t="s">
        <v>240</v>
      </c>
      <c r="L3324">
        <v>0</v>
      </c>
      <c r="M3324">
        <v>1</v>
      </c>
      <c r="N3324">
        <v>75</v>
      </c>
      <c r="O3324">
        <v>75</v>
      </c>
      <c r="P3324">
        <v>125</v>
      </c>
      <c r="Q3324">
        <v>0</v>
      </c>
      <c r="R3324">
        <v>0</v>
      </c>
      <c r="S3324" t="s">
        <v>10300</v>
      </c>
      <c r="T3324">
        <v>2556</v>
      </c>
      <c r="U3324" t="s">
        <v>317</v>
      </c>
      <c r="V3324" t="s">
        <v>317</v>
      </c>
      <c r="W3324" t="s">
        <v>5482</v>
      </c>
      <c r="X3324">
        <v>2625</v>
      </c>
      <c r="Y3324" t="s">
        <v>244</v>
      </c>
      <c r="AA3324">
        <v>187</v>
      </c>
      <c r="AB3324" t="s">
        <v>10301</v>
      </c>
      <c r="AC3324" t="s">
        <v>10300</v>
      </c>
      <c r="AD3324">
        <v>5</v>
      </c>
      <c r="AE3324">
        <v>711669.23</v>
      </c>
      <c r="AF3324">
        <v>6172359.7699999996</v>
      </c>
    </row>
    <row r="3325" spans="1:32" x14ac:dyDescent="0.25">
      <c r="A3325" s="40">
        <v>3323</v>
      </c>
      <c r="B3325" t="s">
        <v>10302</v>
      </c>
      <c r="C3325">
        <v>120</v>
      </c>
      <c r="D3325">
        <v>1987</v>
      </c>
      <c r="E3325">
        <v>1992</v>
      </c>
      <c r="F3325">
        <v>4</v>
      </c>
      <c r="H3325">
        <v>1</v>
      </c>
      <c r="J3325">
        <v>2</v>
      </c>
      <c r="K3325" t="s">
        <v>260</v>
      </c>
      <c r="M3325">
        <v>1</v>
      </c>
      <c r="N3325">
        <v>112</v>
      </c>
      <c r="O3325">
        <v>112</v>
      </c>
      <c r="P3325">
        <v>189</v>
      </c>
      <c r="Q3325">
        <v>0</v>
      </c>
      <c r="R3325">
        <v>0</v>
      </c>
      <c r="S3325" t="s">
        <v>10303</v>
      </c>
      <c r="T3325">
        <v>3302</v>
      </c>
      <c r="U3325" t="s">
        <v>9775</v>
      </c>
      <c r="V3325" t="s">
        <v>9775</v>
      </c>
      <c r="W3325" t="s">
        <v>869</v>
      </c>
      <c r="X3325">
        <v>2625</v>
      </c>
      <c r="Y3325" t="s">
        <v>244</v>
      </c>
      <c r="AA3325">
        <v>187</v>
      </c>
      <c r="AB3325" t="s">
        <v>3815</v>
      </c>
      <c r="AC3325" t="s">
        <v>10303</v>
      </c>
      <c r="AD3325">
        <v>5</v>
      </c>
      <c r="AE3325">
        <v>711909.25</v>
      </c>
      <c r="AF3325">
        <v>6170558.6100000003</v>
      </c>
    </row>
    <row r="3326" spans="1:32" x14ac:dyDescent="0.25">
      <c r="A3326" s="40">
        <v>3324</v>
      </c>
      <c r="B3326" t="s">
        <v>10304</v>
      </c>
      <c r="C3326">
        <v>130</v>
      </c>
      <c r="D3326">
        <v>1975</v>
      </c>
      <c r="E3326">
        <v>0</v>
      </c>
      <c r="F3326">
        <v>1</v>
      </c>
      <c r="H3326">
        <v>1</v>
      </c>
      <c r="J3326">
        <v>1</v>
      </c>
      <c r="K3326" t="s">
        <v>240</v>
      </c>
      <c r="M3326">
        <v>1</v>
      </c>
      <c r="N3326">
        <v>134</v>
      </c>
      <c r="O3326">
        <v>134</v>
      </c>
      <c r="P3326">
        <v>134</v>
      </c>
      <c r="Q3326">
        <v>0</v>
      </c>
      <c r="R3326">
        <v>0</v>
      </c>
      <c r="S3326" t="s">
        <v>10305</v>
      </c>
      <c r="T3326">
        <v>5219</v>
      </c>
      <c r="U3326" t="s">
        <v>8347</v>
      </c>
      <c r="V3326" t="s">
        <v>8347</v>
      </c>
      <c r="W3326" t="s">
        <v>732</v>
      </c>
      <c r="X3326">
        <v>2625</v>
      </c>
      <c r="Y3326" t="s">
        <v>244</v>
      </c>
      <c r="AA3326">
        <v>187</v>
      </c>
      <c r="AB3326" t="s">
        <v>10306</v>
      </c>
      <c r="AC3326" t="s">
        <v>10305</v>
      </c>
      <c r="AD3326">
        <v>5</v>
      </c>
      <c r="AE3326">
        <v>711302.69</v>
      </c>
      <c r="AF3326">
        <v>6172465.9800000004</v>
      </c>
    </row>
    <row r="3327" spans="1:32" x14ac:dyDescent="0.25">
      <c r="A3327" s="40">
        <v>3325</v>
      </c>
      <c r="B3327" t="s">
        <v>10307</v>
      </c>
      <c r="C3327">
        <v>130</v>
      </c>
      <c r="D3327">
        <v>1977</v>
      </c>
      <c r="E3327">
        <v>0</v>
      </c>
      <c r="F3327">
        <v>4</v>
      </c>
      <c r="H3327">
        <v>1</v>
      </c>
      <c r="J3327">
        <v>1</v>
      </c>
      <c r="K3327" t="s">
        <v>240</v>
      </c>
      <c r="M3327">
        <v>1</v>
      </c>
      <c r="N3327">
        <v>59</v>
      </c>
      <c r="O3327">
        <v>59</v>
      </c>
      <c r="P3327">
        <v>104</v>
      </c>
      <c r="Q3327">
        <v>0</v>
      </c>
      <c r="R3327">
        <v>0</v>
      </c>
      <c r="S3327" t="s">
        <v>10308</v>
      </c>
      <c r="T3327">
        <v>6875</v>
      </c>
      <c r="U3327" t="s">
        <v>9172</v>
      </c>
      <c r="V3327" t="s">
        <v>9172</v>
      </c>
      <c r="W3327" t="s">
        <v>385</v>
      </c>
      <c r="X3327">
        <v>2665</v>
      </c>
      <c r="Y3327" t="s">
        <v>257</v>
      </c>
      <c r="AA3327">
        <v>187</v>
      </c>
      <c r="AB3327" t="s">
        <v>10309</v>
      </c>
      <c r="AC3327" t="s">
        <v>10308</v>
      </c>
      <c r="AD3327">
        <v>5</v>
      </c>
      <c r="AE3327">
        <v>713471.23</v>
      </c>
      <c r="AF3327">
        <v>6169488.54</v>
      </c>
    </row>
    <row r="3328" spans="1:32" x14ac:dyDescent="0.25">
      <c r="A3328" s="40">
        <v>3326</v>
      </c>
      <c r="B3328" t="s">
        <v>10310</v>
      </c>
      <c r="C3328">
        <v>130</v>
      </c>
      <c r="D3328">
        <v>1967</v>
      </c>
      <c r="E3328">
        <v>0</v>
      </c>
      <c r="F3328">
        <v>3</v>
      </c>
      <c r="H3328">
        <v>1</v>
      </c>
      <c r="J3328">
        <v>7</v>
      </c>
      <c r="K3328" t="s">
        <v>253</v>
      </c>
      <c r="M3328">
        <v>1</v>
      </c>
      <c r="N3328">
        <v>52</v>
      </c>
      <c r="O3328">
        <v>52</v>
      </c>
      <c r="P3328">
        <v>91</v>
      </c>
      <c r="Q3328">
        <v>0</v>
      </c>
      <c r="R3328">
        <v>0</v>
      </c>
      <c r="S3328" t="s">
        <v>10311</v>
      </c>
      <c r="T3328">
        <v>4047</v>
      </c>
      <c r="U3328" t="s">
        <v>7712</v>
      </c>
      <c r="V3328" t="s">
        <v>7712</v>
      </c>
      <c r="W3328" t="s">
        <v>565</v>
      </c>
      <c r="X3328">
        <v>2665</v>
      </c>
      <c r="Y3328" t="s">
        <v>257</v>
      </c>
      <c r="AA3328">
        <v>187</v>
      </c>
      <c r="AB3328" t="s">
        <v>10312</v>
      </c>
      <c r="AC3328" t="s">
        <v>10311</v>
      </c>
      <c r="AD3328">
        <v>5</v>
      </c>
      <c r="AE3328">
        <v>713756.5</v>
      </c>
      <c r="AF3328">
        <v>6169271.3799999999</v>
      </c>
    </row>
    <row r="3329" spans="1:32" x14ac:dyDescent="0.25">
      <c r="A3329" s="40">
        <v>3327</v>
      </c>
      <c r="B3329" t="s">
        <v>10313</v>
      </c>
      <c r="C3329">
        <v>120</v>
      </c>
      <c r="D3329">
        <v>2001</v>
      </c>
      <c r="E3329">
        <v>0</v>
      </c>
      <c r="F3329">
        <v>4</v>
      </c>
      <c r="H3329">
        <v>1</v>
      </c>
      <c r="J3329">
        <v>1</v>
      </c>
      <c r="K3329" t="s">
        <v>240</v>
      </c>
      <c r="L3329">
        <v>90</v>
      </c>
      <c r="M3329">
        <v>1</v>
      </c>
      <c r="N3329">
        <v>145</v>
      </c>
      <c r="O3329">
        <v>145</v>
      </c>
      <c r="P3329">
        <v>145</v>
      </c>
      <c r="Q3329">
        <v>0</v>
      </c>
      <c r="R3329">
        <v>0</v>
      </c>
      <c r="S3329" t="s">
        <v>10314</v>
      </c>
      <c r="T3329">
        <v>5600</v>
      </c>
      <c r="U3329" t="s">
        <v>6764</v>
      </c>
      <c r="V3329" t="s">
        <v>6764</v>
      </c>
      <c r="W3329" t="s">
        <v>2764</v>
      </c>
      <c r="X3329">
        <v>2625</v>
      </c>
      <c r="Y3329" t="s">
        <v>244</v>
      </c>
      <c r="AA3329">
        <v>187</v>
      </c>
      <c r="AB3329" t="s">
        <v>10315</v>
      </c>
      <c r="AC3329" t="s">
        <v>10314</v>
      </c>
      <c r="AD3329">
        <v>5</v>
      </c>
      <c r="AE3329">
        <v>712143.4</v>
      </c>
      <c r="AF3329">
        <v>6171783.6699999999</v>
      </c>
    </row>
    <row r="3330" spans="1:32" x14ac:dyDescent="0.25">
      <c r="A3330" s="40">
        <v>3328</v>
      </c>
      <c r="B3330" t="s">
        <v>10316</v>
      </c>
      <c r="C3330">
        <v>130</v>
      </c>
      <c r="D3330">
        <v>1973</v>
      </c>
      <c r="E3330">
        <v>0</v>
      </c>
      <c r="F3330">
        <v>1</v>
      </c>
      <c r="H3330">
        <v>5</v>
      </c>
      <c r="J3330">
        <v>1</v>
      </c>
      <c r="K3330" t="s">
        <v>240</v>
      </c>
      <c r="M3330">
        <v>1</v>
      </c>
      <c r="N3330">
        <v>110</v>
      </c>
      <c r="O3330">
        <v>110</v>
      </c>
      <c r="P3330">
        <v>110</v>
      </c>
      <c r="Q3330">
        <v>0</v>
      </c>
      <c r="R3330">
        <v>0</v>
      </c>
      <c r="S3330" t="s">
        <v>10317</v>
      </c>
      <c r="T3330">
        <v>6178</v>
      </c>
      <c r="U3330" t="s">
        <v>2647</v>
      </c>
      <c r="V3330" t="s">
        <v>2647</v>
      </c>
      <c r="W3330" t="s">
        <v>10318</v>
      </c>
      <c r="X3330">
        <v>2625</v>
      </c>
      <c r="Y3330" t="s">
        <v>244</v>
      </c>
      <c r="AA3330">
        <v>187</v>
      </c>
      <c r="AB3330" t="s">
        <v>10319</v>
      </c>
      <c r="AC3330" t="s">
        <v>10317</v>
      </c>
      <c r="AD3330">
        <v>5</v>
      </c>
      <c r="AE3330">
        <v>711702.21</v>
      </c>
      <c r="AF3330">
        <v>6172033.7800000003</v>
      </c>
    </row>
    <row r="3331" spans="1:32" x14ac:dyDescent="0.25">
      <c r="A3331" s="40">
        <v>3329</v>
      </c>
      <c r="B3331" t="s">
        <v>10320</v>
      </c>
      <c r="C3331">
        <v>120</v>
      </c>
      <c r="D3331">
        <v>1972</v>
      </c>
      <c r="E3331">
        <v>0</v>
      </c>
      <c r="F3331">
        <v>3</v>
      </c>
      <c r="H3331">
        <v>1</v>
      </c>
      <c r="J3331">
        <v>7</v>
      </c>
      <c r="K3331" t="s">
        <v>253</v>
      </c>
      <c r="M3331">
        <v>1</v>
      </c>
      <c r="N3331">
        <v>110</v>
      </c>
      <c r="O3331">
        <v>110</v>
      </c>
      <c r="P3331">
        <v>110</v>
      </c>
      <c r="Q3331">
        <v>0</v>
      </c>
      <c r="R3331">
        <v>0</v>
      </c>
      <c r="S3331" t="s">
        <v>10321</v>
      </c>
      <c r="T3331">
        <v>1750</v>
      </c>
      <c r="U3331" t="s">
        <v>6098</v>
      </c>
      <c r="V3331" t="s">
        <v>6098</v>
      </c>
      <c r="W3331" t="s">
        <v>10214</v>
      </c>
      <c r="X3331">
        <v>2665</v>
      </c>
      <c r="Y3331" t="s">
        <v>257</v>
      </c>
      <c r="AA3331">
        <v>187</v>
      </c>
      <c r="AB3331" t="s">
        <v>10322</v>
      </c>
      <c r="AC3331" t="s">
        <v>10321</v>
      </c>
      <c r="AD3331">
        <v>5</v>
      </c>
      <c r="AE3331">
        <v>713146.71</v>
      </c>
      <c r="AF3331">
        <v>6168749.4199999999</v>
      </c>
    </row>
    <row r="3332" spans="1:32" x14ac:dyDescent="0.25">
      <c r="A3332" s="40">
        <v>3330</v>
      </c>
      <c r="B3332" t="s">
        <v>10323</v>
      </c>
      <c r="C3332">
        <v>120</v>
      </c>
      <c r="D3332">
        <v>2001</v>
      </c>
      <c r="E3332">
        <v>0</v>
      </c>
      <c r="F3332">
        <v>4</v>
      </c>
      <c r="H3332">
        <v>1</v>
      </c>
      <c r="J3332">
        <v>1</v>
      </c>
      <c r="K3332" t="s">
        <v>240</v>
      </c>
      <c r="M3332">
        <v>1</v>
      </c>
      <c r="N3332">
        <v>128</v>
      </c>
      <c r="O3332">
        <v>128</v>
      </c>
      <c r="P3332">
        <v>128</v>
      </c>
      <c r="Q3332">
        <v>0</v>
      </c>
      <c r="R3332">
        <v>0</v>
      </c>
      <c r="S3332" t="s">
        <v>10324</v>
      </c>
      <c r="T3332">
        <v>5600</v>
      </c>
      <c r="U3332" t="s">
        <v>6764</v>
      </c>
      <c r="V3332" t="s">
        <v>6764</v>
      </c>
      <c r="W3332" t="s">
        <v>1819</v>
      </c>
      <c r="X3332">
        <v>2625</v>
      </c>
      <c r="Y3332" t="s">
        <v>244</v>
      </c>
      <c r="AA3332">
        <v>187</v>
      </c>
      <c r="AB3332" t="s">
        <v>10325</v>
      </c>
      <c r="AC3332" t="s">
        <v>10324</v>
      </c>
      <c r="AD3332">
        <v>5</v>
      </c>
      <c r="AE3332">
        <v>712118.83</v>
      </c>
      <c r="AF3332">
        <v>6171778.9800000004</v>
      </c>
    </row>
    <row r="3333" spans="1:32" x14ac:dyDescent="0.25">
      <c r="A3333" s="40">
        <v>3331</v>
      </c>
      <c r="B3333" t="s">
        <v>10326</v>
      </c>
      <c r="C3333">
        <v>130</v>
      </c>
      <c r="D3333">
        <v>1964</v>
      </c>
      <c r="E3333">
        <v>0</v>
      </c>
      <c r="F3333">
        <v>2</v>
      </c>
      <c r="H3333">
        <v>1</v>
      </c>
      <c r="J3333">
        <v>2</v>
      </c>
      <c r="K3333" t="s">
        <v>247</v>
      </c>
      <c r="M3333">
        <v>1</v>
      </c>
      <c r="N3333">
        <v>101</v>
      </c>
      <c r="O3333">
        <v>101</v>
      </c>
      <c r="P3333">
        <v>101</v>
      </c>
      <c r="Q3333">
        <v>0</v>
      </c>
      <c r="R3333">
        <v>0</v>
      </c>
      <c r="S3333" t="s">
        <v>10327</v>
      </c>
      <c r="T3333">
        <v>4047</v>
      </c>
      <c r="U3333" t="s">
        <v>7712</v>
      </c>
      <c r="V3333" t="s">
        <v>7712</v>
      </c>
      <c r="W3333" t="s">
        <v>352</v>
      </c>
      <c r="X3333">
        <v>2665</v>
      </c>
      <c r="Y3333" t="s">
        <v>257</v>
      </c>
      <c r="AA3333">
        <v>187</v>
      </c>
      <c r="AB3333" t="s">
        <v>10328</v>
      </c>
      <c r="AC3333" t="s">
        <v>10327</v>
      </c>
      <c r="AD3333">
        <v>5</v>
      </c>
      <c r="AE3333">
        <v>713842.21</v>
      </c>
      <c r="AF3333">
        <v>6169285.4800000004</v>
      </c>
    </row>
    <row r="3334" spans="1:32" x14ac:dyDescent="0.25">
      <c r="A3334" s="40">
        <v>3332</v>
      </c>
      <c r="B3334" t="s">
        <v>10329</v>
      </c>
      <c r="C3334">
        <v>120</v>
      </c>
      <c r="D3334">
        <v>2003</v>
      </c>
      <c r="E3334">
        <v>0</v>
      </c>
      <c r="F3334">
        <v>4</v>
      </c>
      <c r="H3334">
        <v>1</v>
      </c>
      <c r="J3334">
        <v>1</v>
      </c>
      <c r="K3334" t="s">
        <v>240</v>
      </c>
      <c r="M3334">
        <v>1</v>
      </c>
      <c r="N3334">
        <v>206</v>
      </c>
      <c r="O3334">
        <v>206</v>
      </c>
      <c r="P3334">
        <v>206</v>
      </c>
      <c r="Q3334">
        <v>0</v>
      </c>
      <c r="R3334">
        <v>0</v>
      </c>
      <c r="S3334" t="s">
        <v>10330</v>
      </c>
      <c r="T3334">
        <v>5600</v>
      </c>
      <c r="U3334" t="s">
        <v>6764</v>
      </c>
      <c r="V3334" t="s">
        <v>6764</v>
      </c>
      <c r="W3334" t="s">
        <v>1555</v>
      </c>
      <c r="X3334">
        <v>2625</v>
      </c>
      <c r="Y3334" t="s">
        <v>244</v>
      </c>
      <c r="AA3334">
        <v>187</v>
      </c>
      <c r="AB3334" t="s">
        <v>10331</v>
      </c>
      <c r="AC3334" t="s">
        <v>10330</v>
      </c>
      <c r="AD3334">
        <v>5</v>
      </c>
      <c r="AE3334">
        <v>712176.54</v>
      </c>
      <c r="AF3334">
        <v>6171873.9699999997</v>
      </c>
    </row>
    <row r="3335" spans="1:32" x14ac:dyDescent="0.25">
      <c r="A3335" s="40">
        <v>3333</v>
      </c>
      <c r="B3335" t="s">
        <v>10332</v>
      </c>
      <c r="C3335">
        <v>130</v>
      </c>
      <c r="D3335">
        <v>1967</v>
      </c>
      <c r="E3335">
        <v>1998</v>
      </c>
      <c r="F3335">
        <v>10</v>
      </c>
      <c r="H3335">
        <v>6</v>
      </c>
      <c r="J3335">
        <v>1</v>
      </c>
      <c r="K3335" t="s">
        <v>240</v>
      </c>
      <c r="M3335">
        <v>1</v>
      </c>
      <c r="N3335">
        <v>107</v>
      </c>
      <c r="O3335">
        <v>107</v>
      </c>
      <c r="P3335">
        <v>107</v>
      </c>
      <c r="Q3335">
        <v>0</v>
      </c>
      <c r="R3335">
        <v>0</v>
      </c>
      <c r="S3335" t="s">
        <v>10333</v>
      </c>
      <c r="T3335">
        <v>2449</v>
      </c>
      <c r="U3335" t="s">
        <v>312</v>
      </c>
      <c r="V3335" t="s">
        <v>312</v>
      </c>
      <c r="W3335" t="s">
        <v>1458</v>
      </c>
      <c r="X3335">
        <v>2625</v>
      </c>
      <c r="Y3335" t="s">
        <v>244</v>
      </c>
      <c r="AA3335">
        <v>187</v>
      </c>
      <c r="AB3335" t="s">
        <v>10334</v>
      </c>
      <c r="AC3335" t="s">
        <v>10333</v>
      </c>
      <c r="AD3335">
        <v>5</v>
      </c>
      <c r="AE3335">
        <v>711388.61</v>
      </c>
      <c r="AF3335">
        <v>6171791</v>
      </c>
    </row>
    <row r="3336" spans="1:32" x14ac:dyDescent="0.25">
      <c r="A3336" s="40">
        <v>3334</v>
      </c>
      <c r="B3336" t="s">
        <v>10335</v>
      </c>
      <c r="C3336">
        <v>120</v>
      </c>
      <c r="D3336">
        <v>1972</v>
      </c>
      <c r="E3336">
        <v>0</v>
      </c>
      <c r="F3336">
        <v>3</v>
      </c>
      <c r="H3336">
        <v>1</v>
      </c>
      <c r="J3336">
        <v>2</v>
      </c>
      <c r="K3336" t="s">
        <v>260</v>
      </c>
      <c r="L3336">
        <v>2</v>
      </c>
      <c r="M3336">
        <v>1</v>
      </c>
      <c r="N3336">
        <v>119</v>
      </c>
      <c r="O3336">
        <v>119</v>
      </c>
      <c r="P3336">
        <v>119</v>
      </c>
      <c r="Q3336">
        <v>0</v>
      </c>
      <c r="R3336">
        <v>0</v>
      </c>
      <c r="S3336" t="s">
        <v>10336</v>
      </c>
      <c r="T3336">
        <v>6710</v>
      </c>
      <c r="U3336" t="s">
        <v>327</v>
      </c>
      <c r="V3336" t="s">
        <v>327</v>
      </c>
      <c r="W3336" t="s">
        <v>795</v>
      </c>
      <c r="X3336">
        <v>2625</v>
      </c>
      <c r="Y3336" t="s">
        <v>244</v>
      </c>
      <c r="AA3336">
        <v>187</v>
      </c>
      <c r="AB3336" t="s">
        <v>10337</v>
      </c>
      <c r="AC3336" t="s">
        <v>10336</v>
      </c>
      <c r="AD3336">
        <v>5</v>
      </c>
      <c r="AE3336">
        <v>711044.44</v>
      </c>
      <c r="AF3336">
        <v>6171750.75</v>
      </c>
    </row>
    <row r="3337" spans="1:32" x14ac:dyDescent="0.25">
      <c r="A3337" s="40">
        <v>3335</v>
      </c>
      <c r="B3337" t="s">
        <v>10338</v>
      </c>
      <c r="C3337">
        <v>230</v>
      </c>
      <c r="D3337">
        <v>1967</v>
      </c>
      <c r="E3337">
        <v>0</v>
      </c>
      <c r="F3337">
        <v>1</v>
      </c>
      <c r="H3337">
        <v>1</v>
      </c>
      <c r="J3337">
        <v>7</v>
      </c>
      <c r="K3337" t="s">
        <v>253</v>
      </c>
      <c r="M3337">
        <v>1</v>
      </c>
      <c r="N3337">
        <v>235</v>
      </c>
      <c r="O3337">
        <v>235</v>
      </c>
      <c r="P3337">
        <v>0</v>
      </c>
      <c r="Q3337">
        <v>235</v>
      </c>
      <c r="R3337">
        <v>0</v>
      </c>
      <c r="S3337" t="s">
        <v>10339</v>
      </c>
      <c r="T3337">
        <v>8947</v>
      </c>
      <c r="U3337" t="s">
        <v>9902</v>
      </c>
      <c r="V3337" t="s">
        <v>9902</v>
      </c>
      <c r="W3337" t="s">
        <v>1057</v>
      </c>
      <c r="X3337">
        <v>2625</v>
      </c>
      <c r="Y3337" t="s">
        <v>244</v>
      </c>
      <c r="AA3337">
        <v>187</v>
      </c>
      <c r="AB3337" t="s">
        <v>10340</v>
      </c>
      <c r="AC3337" t="s">
        <v>10339</v>
      </c>
      <c r="AD3337">
        <v>5</v>
      </c>
      <c r="AE3337">
        <v>712392.17</v>
      </c>
      <c r="AF3337">
        <v>6171574.7300000004</v>
      </c>
    </row>
    <row r="3338" spans="1:32" x14ac:dyDescent="0.25">
      <c r="A3338" s="40">
        <v>3336</v>
      </c>
      <c r="B3338" t="s">
        <v>10341</v>
      </c>
      <c r="C3338">
        <v>230</v>
      </c>
      <c r="D3338">
        <v>1970</v>
      </c>
      <c r="E3338">
        <v>0</v>
      </c>
      <c r="F3338">
        <v>6</v>
      </c>
      <c r="H3338">
        <v>1</v>
      </c>
      <c r="J3338">
        <v>9</v>
      </c>
      <c r="K3338" t="s">
        <v>240</v>
      </c>
      <c r="M3338">
        <v>1</v>
      </c>
      <c r="N3338">
        <v>20</v>
      </c>
      <c r="O3338">
        <v>20</v>
      </c>
      <c r="P3338">
        <v>0</v>
      </c>
      <c r="Q3338">
        <v>20</v>
      </c>
      <c r="R3338">
        <v>0</v>
      </c>
      <c r="S3338" t="s">
        <v>10339</v>
      </c>
      <c r="T3338">
        <v>8947</v>
      </c>
      <c r="U3338" t="s">
        <v>9902</v>
      </c>
      <c r="V3338" t="s">
        <v>9902</v>
      </c>
      <c r="W3338" t="s">
        <v>1057</v>
      </c>
      <c r="X3338">
        <v>2625</v>
      </c>
      <c r="Y3338" t="s">
        <v>244</v>
      </c>
      <c r="AA3338">
        <v>187</v>
      </c>
      <c r="AB3338" t="s">
        <v>10340</v>
      </c>
      <c r="AC3338" t="s">
        <v>10339</v>
      </c>
      <c r="AD3338">
        <v>5</v>
      </c>
      <c r="AE3338">
        <v>712392.17</v>
      </c>
      <c r="AF3338">
        <v>6171574.7300000004</v>
      </c>
    </row>
    <row r="3339" spans="1:32" x14ac:dyDescent="0.25">
      <c r="A3339" s="40">
        <v>3337</v>
      </c>
      <c r="B3339" t="s">
        <v>10342</v>
      </c>
      <c r="C3339">
        <v>130</v>
      </c>
      <c r="D3339">
        <v>1967</v>
      </c>
      <c r="E3339">
        <v>0</v>
      </c>
      <c r="F3339">
        <v>3</v>
      </c>
      <c r="H3339">
        <v>1</v>
      </c>
      <c r="J3339">
        <v>7</v>
      </c>
      <c r="K3339" t="s">
        <v>253</v>
      </c>
      <c r="L3339">
        <v>2</v>
      </c>
      <c r="M3339">
        <v>1</v>
      </c>
      <c r="N3339">
        <v>52</v>
      </c>
      <c r="O3339">
        <v>52</v>
      </c>
      <c r="P3339">
        <v>91</v>
      </c>
      <c r="Q3339">
        <v>0</v>
      </c>
      <c r="R3339">
        <v>0</v>
      </c>
      <c r="S3339" t="s">
        <v>10343</v>
      </c>
      <c r="T3339">
        <v>4047</v>
      </c>
      <c r="U3339" t="s">
        <v>7712</v>
      </c>
      <c r="V3339" t="s">
        <v>7712</v>
      </c>
      <c r="W3339" t="s">
        <v>1057</v>
      </c>
      <c r="X3339">
        <v>2665</v>
      </c>
      <c r="Y3339" t="s">
        <v>257</v>
      </c>
      <c r="AA3339">
        <v>187</v>
      </c>
      <c r="AB3339" t="s">
        <v>10344</v>
      </c>
      <c r="AC3339" t="s">
        <v>10343</v>
      </c>
      <c r="AD3339">
        <v>5</v>
      </c>
      <c r="AE3339">
        <v>713727.47</v>
      </c>
      <c r="AF3339">
        <v>6169320.9299999997</v>
      </c>
    </row>
    <row r="3340" spans="1:32" x14ac:dyDescent="0.25">
      <c r="A3340" s="40">
        <v>3338</v>
      </c>
      <c r="B3340" t="s">
        <v>10345</v>
      </c>
      <c r="C3340">
        <v>120</v>
      </c>
      <c r="D3340">
        <v>1823</v>
      </c>
      <c r="E3340">
        <v>1974</v>
      </c>
      <c r="F3340">
        <v>5</v>
      </c>
      <c r="H3340">
        <v>2</v>
      </c>
      <c r="J3340">
        <v>2</v>
      </c>
      <c r="K3340" t="s">
        <v>247</v>
      </c>
      <c r="M3340">
        <v>1</v>
      </c>
      <c r="N3340">
        <v>205</v>
      </c>
      <c r="O3340">
        <v>205</v>
      </c>
      <c r="P3340">
        <v>301</v>
      </c>
      <c r="Q3340">
        <v>0</v>
      </c>
      <c r="R3340">
        <v>0</v>
      </c>
      <c r="S3340" t="s">
        <v>10346</v>
      </c>
      <c r="T3340">
        <v>745</v>
      </c>
      <c r="U3340" t="s">
        <v>8589</v>
      </c>
      <c r="V3340" t="s">
        <v>8589</v>
      </c>
      <c r="W3340" t="s">
        <v>2492</v>
      </c>
      <c r="X3340">
        <v>2625</v>
      </c>
      <c r="Y3340" t="s">
        <v>244</v>
      </c>
      <c r="AA3340">
        <v>187</v>
      </c>
      <c r="AB3340" t="s">
        <v>10347</v>
      </c>
      <c r="AC3340" t="s">
        <v>10346</v>
      </c>
      <c r="AD3340">
        <v>5</v>
      </c>
      <c r="AE3340">
        <v>711779.67</v>
      </c>
      <c r="AF3340">
        <v>6170792.3899999997</v>
      </c>
    </row>
    <row r="3341" spans="1:32" x14ac:dyDescent="0.25">
      <c r="A3341" s="40">
        <v>3339</v>
      </c>
      <c r="B3341" t="s">
        <v>10348</v>
      </c>
      <c r="C3341">
        <v>130</v>
      </c>
      <c r="D3341">
        <v>1975</v>
      </c>
      <c r="E3341">
        <v>0</v>
      </c>
      <c r="F3341">
        <v>1</v>
      </c>
      <c r="H3341">
        <v>5</v>
      </c>
      <c r="J3341">
        <v>1</v>
      </c>
      <c r="K3341" t="s">
        <v>240</v>
      </c>
      <c r="L3341">
        <v>2</v>
      </c>
      <c r="M3341">
        <v>1</v>
      </c>
      <c r="N3341">
        <v>117</v>
      </c>
      <c r="O3341">
        <v>117</v>
      </c>
      <c r="P3341">
        <v>117</v>
      </c>
      <c r="Q3341">
        <v>0</v>
      </c>
      <c r="R3341">
        <v>0</v>
      </c>
      <c r="S3341" t="s">
        <v>10349</v>
      </c>
      <c r="T3341">
        <v>2556</v>
      </c>
      <c r="U3341" t="s">
        <v>317</v>
      </c>
      <c r="V3341" t="s">
        <v>317</v>
      </c>
      <c r="W3341" t="s">
        <v>4251</v>
      </c>
      <c r="X3341">
        <v>2625</v>
      </c>
      <c r="Y3341" t="s">
        <v>244</v>
      </c>
      <c r="AA3341">
        <v>187</v>
      </c>
      <c r="AB3341" t="s">
        <v>10350</v>
      </c>
      <c r="AC3341" t="s">
        <v>10349</v>
      </c>
      <c r="AD3341">
        <v>5</v>
      </c>
      <c r="AE3341">
        <v>711685.82</v>
      </c>
      <c r="AF3341">
        <v>6172312.4699999997</v>
      </c>
    </row>
    <row r="3342" spans="1:32" x14ac:dyDescent="0.25">
      <c r="A3342" s="40">
        <v>3340</v>
      </c>
      <c r="B3342" t="s">
        <v>10351</v>
      </c>
      <c r="C3342">
        <v>440</v>
      </c>
      <c r="D3342">
        <v>1969</v>
      </c>
      <c r="E3342">
        <v>2016</v>
      </c>
      <c r="F3342">
        <v>3</v>
      </c>
      <c r="H3342">
        <v>90</v>
      </c>
      <c r="J3342">
        <v>1</v>
      </c>
      <c r="K3342" t="s">
        <v>240</v>
      </c>
      <c r="M3342">
        <v>1</v>
      </c>
      <c r="N3342">
        <v>456</v>
      </c>
      <c r="O3342">
        <v>456</v>
      </c>
      <c r="P3342">
        <v>0</v>
      </c>
      <c r="Q3342">
        <v>456</v>
      </c>
      <c r="R3342">
        <v>0</v>
      </c>
      <c r="S3342" t="s">
        <v>10352</v>
      </c>
      <c r="T3342">
        <v>5219</v>
      </c>
      <c r="U3342" t="s">
        <v>8347</v>
      </c>
      <c r="V3342" t="s">
        <v>8347</v>
      </c>
      <c r="W3342" t="s">
        <v>10353</v>
      </c>
      <c r="X3342">
        <v>2625</v>
      </c>
      <c r="Y3342" t="s">
        <v>244</v>
      </c>
      <c r="AA3342">
        <v>187</v>
      </c>
      <c r="AB3342" t="s">
        <v>9284</v>
      </c>
      <c r="AC3342" t="s">
        <v>10352</v>
      </c>
      <c r="AD3342">
        <v>5</v>
      </c>
      <c r="AE3342">
        <v>711185.53</v>
      </c>
      <c r="AF3342">
        <v>6172584.96</v>
      </c>
    </row>
    <row r="3343" spans="1:32" x14ac:dyDescent="0.25">
      <c r="A3343" s="40">
        <v>3341</v>
      </c>
      <c r="B3343" t="s">
        <v>10354</v>
      </c>
      <c r="C3343">
        <v>120</v>
      </c>
      <c r="D3343">
        <v>1958</v>
      </c>
      <c r="E3343">
        <v>1984</v>
      </c>
      <c r="F3343">
        <v>5</v>
      </c>
      <c r="H3343">
        <v>1</v>
      </c>
      <c r="J3343">
        <v>2</v>
      </c>
      <c r="K3343" t="s">
        <v>260</v>
      </c>
      <c r="L3343">
        <v>2</v>
      </c>
      <c r="M3343">
        <v>1</v>
      </c>
      <c r="N3343">
        <v>130</v>
      </c>
      <c r="O3343">
        <v>130</v>
      </c>
      <c r="P3343">
        <v>212</v>
      </c>
      <c r="Q3343">
        <v>0</v>
      </c>
      <c r="R3343">
        <v>0</v>
      </c>
      <c r="S3343" t="s">
        <v>10355</v>
      </c>
      <c r="T3343">
        <v>1750</v>
      </c>
      <c r="U3343" t="s">
        <v>6098</v>
      </c>
      <c r="V3343" t="s">
        <v>6098</v>
      </c>
      <c r="W3343" t="s">
        <v>10356</v>
      </c>
      <c r="X3343">
        <v>2665</v>
      </c>
      <c r="Y3343" t="s">
        <v>257</v>
      </c>
      <c r="AA3343">
        <v>187</v>
      </c>
      <c r="AB3343" t="s">
        <v>10357</v>
      </c>
      <c r="AC3343" t="s">
        <v>10355</v>
      </c>
      <c r="AD3343">
        <v>5</v>
      </c>
      <c r="AE3343">
        <v>713021.37</v>
      </c>
      <c r="AF3343">
        <v>6168722.1399999997</v>
      </c>
    </row>
    <row r="3344" spans="1:32" x14ac:dyDescent="0.25">
      <c r="A3344" s="40">
        <v>3342</v>
      </c>
      <c r="B3344" t="s">
        <v>10358</v>
      </c>
      <c r="C3344">
        <v>130</v>
      </c>
      <c r="D3344">
        <v>1967</v>
      </c>
      <c r="E3344">
        <v>0</v>
      </c>
      <c r="F3344">
        <v>3</v>
      </c>
      <c r="H3344">
        <v>1</v>
      </c>
      <c r="J3344">
        <v>7</v>
      </c>
      <c r="K3344" t="s">
        <v>253</v>
      </c>
      <c r="M3344">
        <v>1</v>
      </c>
      <c r="N3344">
        <v>52</v>
      </c>
      <c r="O3344">
        <v>52</v>
      </c>
      <c r="P3344">
        <v>91</v>
      </c>
      <c r="Q3344">
        <v>0</v>
      </c>
      <c r="R3344">
        <v>0</v>
      </c>
      <c r="S3344" t="s">
        <v>10359</v>
      </c>
      <c r="T3344">
        <v>4047</v>
      </c>
      <c r="U3344" t="s">
        <v>7712</v>
      </c>
      <c r="V3344" t="s">
        <v>7712</v>
      </c>
      <c r="W3344" t="s">
        <v>250</v>
      </c>
      <c r="X3344">
        <v>2665</v>
      </c>
      <c r="Y3344" t="s">
        <v>257</v>
      </c>
      <c r="AA3344">
        <v>187</v>
      </c>
      <c r="AB3344" t="s">
        <v>10360</v>
      </c>
      <c r="AC3344" t="s">
        <v>10359</v>
      </c>
      <c r="AD3344">
        <v>5</v>
      </c>
      <c r="AE3344">
        <v>713747</v>
      </c>
      <c r="AF3344">
        <v>6169287.7000000002</v>
      </c>
    </row>
    <row r="3345" spans="1:32" x14ac:dyDescent="0.25">
      <c r="A3345" s="40">
        <v>3343</v>
      </c>
      <c r="B3345" t="s">
        <v>10361</v>
      </c>
      <c r="C3345">
        <v>120</v>
      </c>
      <c r="D3345">
        <v>2001</v>
      </c>
      <c r="E3345">
        <v>0</v>
      </c>
      <c r="F3345">
        <v>4</v>
      </c>
      <c r="H3345">
        <v>1</v>
      </c>
      <c r="J3345">
        <v>1</v>
      </c>
      <c r="K3345" t="s">
        <v>240</v>
      </c>
      <c r="L3345">
        <v>90</v>
      </c>
      <c r="M3345">
        <v>1</v>
      </c>
      <c r="N3345">
        <v>193</v>
      </c>
      <c r="O3345">
        <v>193</v>
      </c>
      <c r="P3345">
        <v>193</v>
      </c>
      <c r="Q3345">
        <v>0</v>
      </c>
      <c r="R3345">
        <v>0</v>
      </c>
      <c r="S3345" t="s">
        <v>10362</v>
      </c>
      <c r="T3345">
        <v>5600</v>
      </c>
      <c r="U3345" t="s">
        <v>6764</v>
      </c>
      <c r="V3345" t="s">
        <v>6764</v>
      </c>
      <c r="W3345" t="s">
        <v>1057</v>
      </c>
      <c r="X3345">
        <v>2625</v>
      </c>
      <c r="Y3345" t="s">
        <v>244</v>
      </c>
      <c r="AA3345">
        <v>187</v>
      </c>
      <c r="AB3345" t="s">
        <v>10363</v>
      </c>
      <c r="AC3345" t="s">
        <v>10362</v>
      </c>
      <c r="AD3345">
        <v>5</v>
      </c>
      <c r="AE3345">
        <v>712129.48</v>
      </c>
      <c r="AF3345">
        <v>6171843.9800000004</v>
      </c>
    </row>
    <row r="3346" spans="1:32" x14ac:dyDescent="0.25">
      <c r="A3346" s="40">
        <v>3344</v>
      </c>
      <c r="B3346" t="s">
        <v>10364</v>
      </c>
      <c r="C3346">
        <v>130</v>
      </c>
      <c r="D3346">
        <v>1973</v>
      </c>
      <c r="E3346">
        <v>0</v>
      </c>
      <c r="F3346">
        <v>1</v>
      </c>
      <c r="H3346">
        <v>5</v>
      </c>
      <c r="J3346">
        <v>1</v>
      </c>
      <c r="K3346" t="s">
        <v>240</v>
      </c>
      <c r="M3346">
        <v>1</v>
      </c>
      <c r="N3346">
        <v>110</v>
      </c>
      <c r="O3346">
        <v>110</v>
      </c>
      <c r="P3346">
        <v>110</v>
      </c>
      <c r="Q3346">
        <v>0</v>
      </c>
      <c r="R3346">
        <v>0</v>
      </c>
      <c r="S3346" t="s">
        <v>10365</v>
      </c>
      <c r="T3346">
        <v>6178</v>
      </c>
      <c r="U3346" t="s">
        <v>2647</v>
      </c>
      <c r="V3346" t="s">
        <v>2647</v>
      </c>
      <c r="W3346" t="s">
        <v>2571</v>
      </c>
      <c r="X3346">
        <v>2625</v>
      </c>
      <c r="Y3346" t="s">
        <v>244</v>
      </c>
      <c r="AA3346">
        <v>187</v>
      </c>
      <c r="AB3346" t="s">
        <v>10366</v>
      </c>
      <c r="AC3346" t="s">
        <v>10365</v>
      </c>
      <c r="AD3346">
        <v>5</v>
      </c>
      <c r="AE3346">
        <v>711670.23</v>
      </c>
      <c r="AF3346">
        <v>6172071.0300000003</v>
      </c>
    </row>
    <row r="3347" spans="1:32" x14ac:dyDescent="0.25">
      <c r="A3347" s="40">
        <v>3345</v>
      </c>
      <c r="B3347" t="s">
        <v>10367</v>
      </c>
      <c r="C3347">
        <v>120</v>
      </c>
      <c r="D3347">
        <v>1981</v>
      </c>
      <c r="E3347">
        <v>0</v>
      </c>
      <c r="F3347">
        <v>3</v>
      </c>
      <c r="H3347">
        <v>1</v>
      </c>
      <c r="J3347">
        <v>7</v>
      </c>
      <c r="K3347" t="s">
        <v>253</v>
      </c>
      <c r="M3347">
        <v>1</v>
      </c>
      <c r="N3347">
        <v>129</v>
      </c>
      <c r="O3347">
        <v>129</v>
      </c>
      <c r="P3347">
        <v>129</v>
      </c>
      <c r="Q3347">
        <v>0</v>
      </c>
      <c r="R3347">
        <v>0</v>
      </c>
      <c r="S3347" t="s">
        <v>10368</v>
      </c>
      <c r="T3347">
        <v>745</v>
      </c>
      <c r="U3347" t="s">
        <v>8589</v>
      </c>
      <c r="V3347" t="s">
        <v>8589</v>
      </c>
      <c r="W3347" t="s">
        <v>504</v>
      </c>
      <c r="X3347">
        <v>2625</v>
      </c>
      <c r="Y3347" t="s">
        <v>244</v>
      </c>
      <c r="AA3347">
        <v>187</v>
      </c>
      <c r="AB3347" t="s">
        <v>10369</v>
      </c>
      <c r="AC3347" t="s">
        <v>10368</v>
      </c>
      <c r="AD3347">
        <v>5</v>
      </c>
      <c r="AE3347">
        <v>711705.25</v>
      </c>
      <c r="AF3347">
        <v>6170800.5899999999</v>
      </c>
    </row>
    <row r="3348" spans="1:32" x14ac:dyDescent="0.25">
      <c r="A3348" s="40">
        <v>3346</v>
      </c>
      <c r="B3348" t="s">
        <v>10370</v>
      </c>
      <c r="C3348">
        <v>130</v>
      </c>
      <c r="D3348">
        <v>1975</v>
      </c>
      <c r="E3348">
        <v>0</v>
      </c>
      <c r="F3348">
        <v>1</v>
      </c>
      <c r="H3348">
        <v>5</v>
      </c>
      <c r="J3348">
        <v>1</v>
      </c>
      <c r="K3348" t="s">
        <v>240</v>
      </c>
      <c r="M3348">
        <v>1</v>
      </c>
      <c r="N3348">
        <v>75</v>
      </c>
      <c r="O3348">
        <v>75</v>
      </c>
      <c r="P3348">
        <v>125</v>
      </c>
      <c r="Q3348">
        <v>0</v>
      </c>
      <c r="R3348">
        <v>0</v>
      </c>
      <c r="S3348" t="s">
        <v>10371</v>
      </c>
      <c r="T3348">
        <v>2556</v>
      </c>
      <c r="U3348" t="s">
        <v>317</v>
      </c>
      <c r="V3348" t="s">
        <v>317</v>
      </c>
      <c r="W3348" t="s">
        <v>4833</v>
      </c>
      <c r="X3348">
        <v>2625</v>
      </c>
      <c r="Y3348" t="s">
        <v>244</v>
      </c>
      <c r="AA3348">
        <v>187</v>
      </c>
      <c r="AB3348" t="s">
        <v>10372</v>
      </c>
      <c r="AC3348" t="s">
        <v>10371</v>
      </c>
      <c r="AD3348">
        <v>5</v>
      </c>
      <c r="AE3348">
        <v>711659.9</v>
      </c>
      <c r="AF3348">
        <v>6172398.4400000004</v>
      </c>
    </row>
    <row r="3349" spans="1:32" x14ac:dyDescent="0.25">
      <c r="A3349" s="40">
        <v>3347</v>
      </c>
      <c r="B3349" t="s">
        <v>10373</v>
      </c>
      <c r="C3349">
        <v>130</v>
      </c>
      <c r="D3349">
        <v>1975</v>
      </c>
      <c r="E3349">
        <v>0</v>
      </c>
      <c r="F3349">
        <v>1</v>
      </c>
      <c r="H3349">
        <v>1</v>
      </c>
      <c r="J3349">
        <v>1</v>
      </c>
      <c r="K3349" t="s">
        <v>240</v>
      </c>
      <c r="M3349">
        <v>1</v>
      </c>
      <c r="N3349">
        <v>134</v>
      </c>
      <c r="O3349">
        <v>134</v>
      </c>
      <c r="P3349">
        <v>134</v>
      </c>
      <c r="Q3349">
        <v>0</v>
      </c>
      <c r="R3349">
        <v>0</v>
      </c>
      <c r="S3349" t="s">
        <v>10374</v>
      </c>
      <c r="T3349">
        <v>5219</v>
      </c>
      <c r="U3349" t="s">
        <v>8347</v>
      </c>
      <c r="V3349" t="s">
        <v>8347</v>
      </c>
      <c r="W3349" t="s">
        <v>487</v>
      </c>
      <c r="X3349">
        <v>2625</v>
      </c>
      <c r="Y3349" t="s">
        <v>244</v>
      </c>
      <c r="AA3349">
        <v>187</v>
      </c>
      <c r="AB3349" t="s">
        <v>10375</v>
      </c>
      <c r="AC3349" t="s">
        <v>10374</v>
      </c>
      <c r="AD3349">
        <v>5</v>
      </c>
      <c r="AE3349">
        <v>711337.29</v>
      </c>
      <c r="AF3349">
        <v>6172479.75</v>
      </c>
    </row>
    <row r="3350" spans="1:32" x14ac:dyDescent="0.25">
      <c r="A3350" s="40">
        <v>3348</v>
      </c>
      <c r="B3350" t="s">
        <v>10376</v>
      </c>
      <c r="C3350">
        <v>130</v>
      </c>
      <c r="D3350">
        <v>1970</v>
      </c>
      <c r="E3350">
        <v>1983</v>
      </c>
      <c r="F3350">
        <v>3</v>
      </c>
      <c r="H3350">
        <v>6</v>
      </c>
      <c r="J3350">
        <v>1</v>
      </c>
      <c r="K3350" t="s">
        <v>240</v>
      </c>
      <c r="L3350">
        <v>2</v>
      </c>
      <c r="M3350">
        <v>1</v>
      </c>
      <c r="N3350">
        <v>107</v>
      </c>
      <c r="O3350">
        <v>107</v>
      </c>
      <c r="P3350">
        <v>107</v>
      </c>
      <c r="Q3350">
        <v>0</v>
      </c>
      <c r="R3350">
        <v>0</v>
      </c>
      <c r="S3350" t="s">
        <v>10377</v>
      </c>
      <c r="T3350">
        <v>7882</v>
      </c>
      <c r="U3350" t="s">
        <v>372</v>
      </c>
      <c r="V3350" t="s">
        <v>372</v>
      </c>
      <c r="W3350" t="s">
        <v>895</v>
      </c>
      <c r="X3350">
        <v>2625</v>
      </c>
      <c r="Y3350" t="s">
        <v>244</v>
      </c>
      <c r="AA3350">
        <v>187</v>
      </c>
      <c r="AB3350" t="s">
        <v>10378</v>
      </c>
      <c r="AC3350" t="s">
        <v>10377</v>
      </c>
      <c r="AD3350">
        <v>5</v>
      </c>
      <c r="AE3350">
        <v>712020.03</v>
      </c>
      <c r="AF3350">
        <v>6172045.7800000003</v>
      </c>
    </row>
    <row r="3351" spans="1:32" x14ac:dyDescent="0.25">
      <c r="A3351" s="40">
        <v>3349</v>
      </c>
      <c r="B3351" t="s">
        <v>10379</v>
      </c>
      <c r="C3351">
        <v>120</v>
      </c>
      <c r="D3351">
        <v>1960</v>
      </c>
      <c r="E3351">
        <v>1981</v>
      </c>
      <c r="F3351">
        <v>3</v>
      </c>
      <c r="H3351">
        <v>2</v>
      </c>
      <c r="J3351">
        <v>2</v>
      </c>
      <c r="K3351" t="s">
        <v>260</v>
      </c>
      <c r="M3351">
        <v>1</v>
      </c>
      <c r="N3351">
        <v>155</v>
      </c>
      <c r="O3351">
        <v>155</v>
      </c>
      <c r="P3351">
        <v>155</v>
      </c>
      <c r="Q3351">
        <v>0</v>
      </c>
      <c r="R3351">
        <v>0</v>
      </c>
      <c r="S3351" t="s">
        <v>10380</v>
      </c>
      <c r="T3351">
        <v>1750</v>
      </c>
      <c r="U3351" t="s">
        <v>6098</v>
      </c>
      <c r="V3351" t="s">
        <v>6098</v>
      </c>
      <c r="W3351" t="s">
        <v>5482</v>
      </c>
      <c r="X3351">
        <v>2665</v>
      </c>
      <c r="Y3351" t="s">
        <v>257</v>
      </c>
      <c r="AA3351">
        <v>187</v>
      </c>
      <c r="AB3351" t="s">
        <v>10381</v>
      </c>
      <c r="AC3351" t="s">
        <v>10380</v>
      </c>
      <c r="AD3351">
        <v>5</v>
      </c>
      <c r="AE3351">
        <v>713316.67</v>
      </c>
      <c r="AF3351">
        <v>6168781.2000000002</v>
      </c>
    </row>
    <row r="3352" spans="1:32" x14ac:dyDescent="0.25">
      <c r="A3352" s="40">
        <v>3350</v>
      </c>
      <c r="B3352" t="s">
        <v>10382</v>
      </c>
      <c r="C3352">
        <v>130</v>
      </c>
      <c r="D3352">
        <v>2000</v>
      </c>
      <c r="E3352">
        <v>0</v>
      </c>
      <c r="F3352">
        <v>4</v>
      </c>
      <c r="H3352">
        <v>1</v>
      </c>
      <c r="J3352">
        <v>1</v>
      </c>
      <c r="K3352" t="s">
        <v>240</v>
      </c>
      <c r="M3352">
        <v>1</v>
      </c>
      <c r="N3352">
        <v>118</v>
      </c>
      <c r="O3352">
        <v>118</v>
      </c>
      <c r="P3352">
        <v>118</v>
      </c>
      <c r="Q3352">
        <v>0</v>
      </c>
      <c r="R3352">
        <v>0</v>
      </c>
      <c r="S3352" t="s">
        <v>10383</v>
      </c>
      <c r="T3352">
        <v>5600</v>
      </c>
      <c r="U3352" t="s">
        <v>6764</v>
      </c>
      <c r="V3352" t="s">
        <v>6764</v>
      </c>
      <c r="W3352" t="s">
        <v>770</v>
      </c>
      <c r="X3352">
        <v>2625</v>
      </c>
      <c r="Y3352" t="s">
        <v>244</v>
      </c>
      <c r="AA3352">
        <v>187</v>
      </c>
      <c r="AB3352" t="s">
        <v>10384</v>
      </c>
      <c r="AC3352" t="s">
        <v>10383</v>
      </c>
      <c r="AD3352">
        <v>5</v>
      </c>
      <c r="AE3352">
        <v>711967.43</v>
      </c>
      <c r="AF3352">
        <v>6172493.7599999998</v>
      </c>
    </row>
    <row r="3353" spans="1:32" x14ac:dyDescent="0.25">
      <c r="A3353" s="40">
        <v>3351</v>
      </c>
      <c r="B3353" t="s">
        <v>10385</v>
      </c>
      <c r="C3353">
        <v>130</v>
      </c>
      <c r="D3353">
        <v>1978</v>
      </c>
      <c r="E3353">
        <v>0</v>
      </c>
      <c r="F3353">
        <v>4</v>
      </c>
      <c r="H3353">
        <v>1</v>
      </c>
      <c r="J3353">
        <v>1</v>
      </c>
      <c r="K3353" t="s">
        <v>240</v>
      </c>
      <c r="M3353">
        <v>1</v>
      </c>
      <c r="N3353">
        <v>61</v>
      </c>
      <c r="O3353">
        <v>61</v>
      </c>
      <c r="P3353">
        <v>109</v>
      </c>
      <c r="Q3353">
        <v>0</v>
      </c>
      <c r="R3353">
        <v>0</v>
      </c>
      <c r="S3353" t="s">
        <v>10386</v>
      </c>
      <c r="T3353">
        <v>9800</v>
      </c>
      <c r="U3353" t="s">
        <v>8171</v>
      </c>
      <c r="V3353" t="s">
        <v>8171</v>
      </c>
      <c r="W3353" t="s">
        <v>454</v>
      </c>
      <c r="X3353">
        <v>2665</v>
      </c>
      <c r="Y3353" t="s">
        <v>257</v>
      </c>
      <c r="AA3353">
        <v>187</v>
      </c>
      <c r="AB3353" t="s">
        <v>10387</v>
      </c>
      <c r="AC3353" t="s">
        <v>10386</v>
      </c>
      <c r="AD3353">
        <v>5</v>
      </c>
      <c r="AE3353">
        <v>713620.76</v>
      </c>
      <c r="AF3353">
        <v>6169817.5099999998</v>
      </c>
    </row>
    <row r="3354" spans="1:32" x14ac:dyDescent="0.25">
      <c r="A3354" s="40">
        <v>3352</v>
      </c>
      <c r="B3354" t="s">
        <v>10388</v>
      </c>
      <c r="C3354">
        <v>130</v>
      </c>
      <c r="D3354">
        <v>1975</v>
      </c>
      <c r="E3354">
        <v>0</v>
      </c>
      <c r="F3354">
        <v>1</v>
      </c>
      <c r="H3354">
        <v>5</v>
      </c>
      <c r="J3354">
        <v>7</v>
      </c>
      <c r="K3354" t="s">
        <v>253</v>
      </c>
      <c r="M3354">
        <v>1</v>
      </c>
      <c r="N3354">
        <v>75</v>
      </c>
      <c r="O3354">
        <v>75</v>
      </c>
      <c r="P3354">
        <v>125</v>
      </c>
      <c r="Q3354">
        <v>0</v>
      </c>
      <c r="R3354">
        <v>0</v>
      </c>
      <c r="S3354" t="s">
        <v>10389</v>
      </c>
      <c r="T3354">
        <v>2556</v>
      </c>
      <c r="U3354" t="s">
        <v>317</v>
      </c>
      <c r="V3354" t="s">
        <v>317</v>
      </c>
      <c r="W3354" t="s">
        <v>1312</v>
      </c>
      <c r="X3354">
        <v>2625</v>
      </c>
      <c r="Y3354" t="s">
        <v>244</v>
      </c>
      <c r="AA3354">
        <v>187</v>
      </c>
      <c r="AB3354" t="s">
        <v>10390</v>
      </c>
      <c r="AC3354" t="s">
        <v>10389</v>
      </c>
      <c r="AD3354">
        <v>5</v>
      </c>
      <c r="AE3354">
        <v>711732.94</v>
      </c>
      <c r="AF3354">
        <v>6172434.8799999999</v>
      </c>
    </row>
    <row r="3355" spans="1:32" x14ac:dyDescent="0.25">
      <c r="A3355" s="40">
        <v>3353</v>
      </c>
      <c r="B3355" t="s">
        <v>10391</v>
      </c>
      <c r="C3355">
        <v>130</v>
      </c>
      <c r="D3355">
        <v>1966</v>
      </c>
      <c r="E3355">
        <v>0</v>
      </c>
      <c r="F3355">
        <v>4</v>
      </c>
      <c r="H3355">
        <v>3</v>
      </c>
      <c r="J3355">
        <v>1</v>
      </c>
      <c r="K3355" t="s">
        <v>240</v>
      </c>
      <c r="M3355">
        <v>1</v>
      </c>
      <c r="N3355">
        <v>61</v>
      </c>
      <c r="O3355">
        <v>61</v>
      </c>
      <c r="P3355">
        <v>110</v>
      </c>
      <c r="Q3355">
        <v>0</v>
      </c>
      <c r="R3355">
        <v>0</v>
      </c>
      <c r="S3355" t="s">
        <v>10392</v>
      </c>
      <c r="T3355">
        <v>3195</v>
      </c>
      <c r="U3355" t="s">
        <v>7757</v>
      </c>
      <c r="V3355" t="s">
        <v>7757</v>
      </c>
      <c r="W3355" t="s">
        <v>498</v>
      </c>
      <c r="X3355">
        <v>2665</v>
      </c>
      <c r="Y3355" t="s">
        <v>257</v>
      </c>
      <c r="AA3355">
        <v>187</v>
      </c>
      <c r="AB3355" t="s">
        <v>10393</v>
      </c>
      <c r="AC3355" t="s">
        <v>10392</v>
      </c>
      <c r="AD3355">
        <v>5</v>
      </c>
      <c r="AE3355">
        <v>713716.7</v>
      </c>
      <c r="AF3355">
        <v>6169241.8399999999</v>
      </c>
    </row>
    <row r="3356" spans="1:32" x14ac:dyDescent="0.25">
      <c r="A3356" s="40">
        <v>3354</v>
      </c>
      <c r="B3356" t="s">
        <v>10394</v>
      </c>
      <c r="C3356">
        <v>130</v>
      </c>
      <c r="D3356">
        <v>1975</v>
      </c>
      <c r="E3356">
        <v>0</v>
      </c>
      <c r="F3356">
        <v>1</v>
      </c>
      <c r="H3356">
        <v>5</v>
      </c>
      <c r="J3356">
        <v>7</v>
      </c>
      <c r="K3356" t="s">
        <v>253</v>
      </c>
      <c r="M3356">
        <v>1</v>
      </c>
      <c r="N3356">
        <v>79</v>
      </c>
      <c r="O3356">
        <v>79</v>
      </c>
      <c r="P3356">
        <v>131</v>
      </c>
      <c r="Q3356">
        <v>0</v>
      </c>
      <c r="R3356">
        <v>0</v>
      </c>
      <c r="S3356" t="s">
        <v>10395</v>
      </c>
      <c r="T3356">
        <v>2556</v>
      </c>
      <c r="U3356" t="s">
        <v>317</v>
      </c>
      <c r="V3356" t="s">
        <v>317</v>
      </c>
      <c r="W3356" t="s">
        <v>5748</v>
      </c>
      <c r="X3356">
        <v>2625</v>
      </c>
      <c r="Y3356" t="s">
        <v>244</v>
      </c>
      <c r="AA3356">
        <v>187</v>
      </c>
      <c r="AB3356" t="s">
        <v>10396</v>
      </c>
      <c r="AC3356" t="s">
        <v>10395</v>
      </c>
      <c r="AD3356">
        <v>5</v>
      </c>
      <c r="AE3356">
        <v>711654.05</v>
      </c>
      <c r="AF3356">
        <v>6172420.6200000001</v>
      </c>
    </row>
    <row r="3357" spans="1:32" x14ac:dyDescent="0.25">
      <c r="A3357" s="40">
        <v>3355</v>
      </c>
      <c r="B3357" t="s">
        <v>10397</v>
      </c>
      <c r="C3357">
        <v>130</v>
      </c>
      <c r="D3357">
        <v>1967</v>
      </c>
      <c r="E3357">
        <v>1983</v>
      </c>
      <c r="F3357">
        <v>3</v>
      </c>
      <c r="H3357">
        <v>6</v>
      </c>
      <c r="J3357">
        <v>1</v>
      </c>
      <c r="K3357" t="s">
        <v>240</v>
      </c>
      <c r="M3357">
        <v>1</v>
      </c>
      <c r="N3357">
        <v>107</v>
      </c>
      <c r="O3357">
        <v>107</v>
      </c>
      <c r="P3357">
        <v>107</v>
      </c>
      <c r="Q3357">
        <v>0</v>
      </c>
      <c r="R3357">
        <v>0</v>
      </c>
      <c r="S3357" t="s">
        <v>10398</v>
      </c>
      <c r="T3357">
        <v>2449</v>
      </c>
      <c r="U3357" t="s">
        <v>312</v>
      </c>
      <c r="V3357" t="s">
        <v>312</v>
      </c>
      <c r="W3357" t="s">
        <v>5770</v>
      </c>
      <c r="X3357">
        <v>2625</v>
      </c>
      <c r="Y3357" t="s">
        <v>244</v>
      </c>
      <c r="AA3357">
        <v>187</v>
      </c>
      <c r="AB3357" t="s">
        <v>10399</v>
      </c>
      <c r="AC3357" t="s">
        <v>10398</v>
      </c>
      <c r="AD3357">
        <v>5</v>
      </c>
      <c r="AE3357">
        <v>711429.19</v>
      </c>
      <c r="AF3357">
        <v>6171903.0700000003</v>
      </c>
    </row>
    <row r="3358" spans="1:32" x14ac:dyDescent="0.25">
      <c r="A3358" s="40">
        <v>3356</v>
      </c>
      <c r="B3358" t="s">
        <v>10400</v>
      </c>
      <c r="C3358">
        <v>120</v>
      </c>
      <c r="D3358">
        <v>1972</v>
      </c>
      <c r="E3358">
        <v>0</v>
      </c>
      <c r="F3358">
        <v>3</v>
      </c>
      <c r="H3358">
        <v>1</v>
      </c>
      <c r="J3358">
        <v>2</v>
      </c>
      <c r="K3358" t="s">
        <v>260</v>
      </c>
      <c r="M3358">
        <v>1</v>
      </c>
      <c r="N3358">
        <v>134</v>
      </c>
      <c r="O3358">
        <v>134</v>
      </c>
      <c r="P3358">
        <v>134</v>
      </c>
      <c r="Q3358">
        <v>0</v>
      </c>
      <c r="R3358">
        <v>0</v>
      </c>
      <c r="S3358" t="s">
        <v>10401</v>
      </c>
      <c r="T3358">
        <v>6710</v>
      </c>
      <c r="U3358" t="s">
        <v>327</v>
      </c>
      <c r="V3358" t="s">
        <v>327</v>
      </c>
      <c r="W3358" t="s">
        <v>1117</v>
      </c>
      <c r="X3358">
        <v>2625</v>
      </c>
      <c r="Y3358" t="s">
        <v>244</v>
      </c>
      <c r="AA3358">
        <v>187</v>
      </c>
      <c r="AB3358" t="s">
        <v>10402</v>
      </c>
      <c r="AC3358" t="s">
        <v>10401</v>
      </c>
      <c r="AD3358">
        <v>5</v>
      </c>
      <c r="AE3358">
        <v>710962.44</v>
      </c>
      <c r="AF3358">
        <v>6171768.7800000003</v>
      </c>
    </row>
    <row r="3359" spans="1:32" x14ac:dyDescent="0.25">
      <c r="A3359" s="40">
        <v>3357</v>
      </c>
      <c r="B3359" t="s">
        <v>10403</v>
      </c>
      <c r="C3359">
        <v>120</v>
      </c>
      <c r="D3359">
        <v>1984</v>
      </c>
      <c r="E3359">
        <v>0</v>
      </c>
      <c r="F3359">
        <v>4</v>
      </c>
      <c r="H3359">
        <v>1</v>
      </c>
      <c r="J3359">
        <v>7</v>
      </c>
      <c r="K3359" t="s">
        <v>253</v>
      </c>
      <c r="L3359">
        <v>80</v>
      </c>
      <c r="M3359">
        <v>1</v>
      </c>
      <c r="N3359">
        <v>163</v>
      </c>
      <c r="O3359">
        <v>163</v>
      </c>
      <c r="P3359">
        <v>163</v>
      </c>
      <c r="Q3359">
        <v>0</v>
      </c>
      <c r="R3359">
        <v>0</v>
      </c>
      <c r="S3359" t="s">
        <v>10404</v>
      </c>
      <c r="T3359">
        <v>9054</v>
      </c>
      <c r="U3359" t="s">
        <v>10204</v>
      </c>
      <c r="V3359" t="s">
        <v>10204</v>
      </c>
      <c r="W3359" t="s">
        <v>441</v>
      </c>
      <c r="X3359">
        <v>2665</v>
      </c>
      <c r="Y3359" t="s">
        <v>257</v>
      </c>
      <c r="AA3359">
        <v>187</v>
      </c>
      <c r="AB3359" t="s">
        <v>10405</v>
      </c>
      <c r="AC3359" t="s">
        <v>10404</v>
      </c>
      <c r="AD3359">
        <v>5</v>
      </c>
      <c r="AE3359">
        <v>713083.2</v>
      </c>
      <c r="AF3359">
        <v>6168443.0999999996</v>
      </c>
    </row>
    <row r="3360" spans="1:32" x14ac:dyDescent="0.25">
      <c r="A3360" s="40">
        <v>3358</v>
      </c>
      <c r="B3360" t="s">
        <v>10406</v>
      </c>
      <c r="C3360">
        <v>130</v>
      </c>
      <c r="D3360">
        <v>1975</v>
      </c>
      <c r="E3360">
        <v>0</v>
      </c>
      <c r="F3360">
        <v>1</v>
      </c>
      <c r="H3360">
        <v>5</v>
      </c>
      <c r="J3360">
        <v>5</v>
      </c>
      <c r="K3360" t="s">
        <v>253</v>
      </c>
      <c r="M3360">
        <v>1</v>
      </c>
      <c r="N3360">
        <v>129</v>
      </c>
      <c r="O3360">
        <v>129</v>
      </c>
      <c r="P3360">
        <v>129</v>
      </c>
      <c r="Q3360">
        <v>0</v>
      </c>
      <c r="R3360">
        <v>0</v>
      </c>
      <c r="S3360" t="s">
        <v>10407</v>
      </c>
      <c r="T3360">
        <v>2556</v>
      </c>
      <c r="U3360" t="s">
        <v>317</v>
      </c>
      <c r="V3360" t="s">
        <v>317</v>
      </c>
      <c r="W3360" t="s">
        <v>1036</v>
      </c>
      <c r="X3360">
        <v>2625</v>
      </c>
      <c r="Y3360" t="s">
        <v>244</v>
      </c>
      <c r="AA3360">
        <v>187</v>
      </c>
      <c r="AB3360" t="s">
        <v>10408</v>
      </c>
      <c r="AC3360" t="s">
        <v>10407</v>
      </c>
      <c r="AD3360">
        <v>5</v>
      </c>
      <c r="AE3360">
        <v>711693.93</v>
      </c>
      <c r="AF3360">
        <v>6172427.8099999996</v>
      </c>
    </row>
    <row r="3361" spans="1:32" x14ac:dyDescent="0.25">
      <c r="A3361" s="40">
        <v>3359</v>
      </c>
      <c r="B3361" t="s">
        <v>10409</v>
      </c>
      <c r="C3361">
        <v>140</v>
      </c>
      <c r="D3361">
        <v>1954</v>
      </c>
      <c r="E3361">
        <v>1961</v>
      </c>
      <c r="F3361">
        <v>5</v>
      </c>
      <c r="H3361">
        <v>1</v>
      </c>
      <c r="J3361">
        <v>2</v>
      </c>
      <c r="K3361" t="s">
        <v>260</v>
      </c>
      <c r="M3361">
        <v>2</v>
      </c>
      <c r="N3361">
        <v>178</v>
      </c>
      <c r="O3361">
        <v>285</v>
      </c>
      <c r="P3361">
        <v>209</v>
      </c>
      <c r="Q3361">
        <v>68</v>
      </c>
      <c r="R3361">
        <v>0</v>
      </c>
      <c r="S3361" t="s">
        <v>10410</v>
      </c>
      <c r="T3361">
        <v>1750</v>
      </c>
      <c r="U3361" t="s">
        <v>6098</v>
      </c>
      <c r="V3361" t="s">
        <v>6098</v>
      </c>
      <c r="W3361" t="s">
        <v>10411</v>
      </c>
      <c r="X3361">
        <v>2665</v>
      </c>
      <c r="Y3361" t="s">
        <v>257</v>
      </c>
      <c r="AA3361">
        <v>187</v>
      </c>
      <c r="AB3361" t="s">
        <v>10412</v>
      </c>
      <c r="AC3361" t="s">
        <v>10410</v>
      </c>
      <c r="AD3361">
        <v>5</v>
      </c>
      <c r="AE3361">
        <v>713102.73</v>
      </c>
      <c r="AF3361">
        <v>6168787.8499999996</v>
      </c>
    </row>
    <row r="3362" spans="1:32" x14ac:dyDescent="0.25">
      <c r="A3362" s="40">
        <v>3360</v>
      </c>
      <c r="B3362" t="s">
        <v>10413</v>
      </c>
      <c r="C3362">
        <v>120</v>
      </c>
      <c r="D3362">
        <v>2004</v>
      </c>
      <c r="E3362">
        <v>2005</v>
      </c>
      <c r="F3362">
        <v>4</v>
      </c>
      <c r="H3362">
        <v>1</v>
      </c>
      <c r="J3362">
        <v>1</v>
      </c>
      <c r="K3362" t="s">
        <v>240</v>
      </c>
      <c r="M3362">
        <v>1</v>
      </c>
      <c r="N3362">
        <v>157</v>
      </c>
      <c r="O3362">
        <v>157</v>
      </c>
      <c r="P3362">
        <v>157</v>
      </c>
      <c r="Q3362">
        <v>0</v>
      </c>
      <c r="R3362">
        <v>0</v>
      </c>
      <c r="S3362" t="s">
        <v>10414</v>
      </c>
      <c r="T3362">
        <v>5600</v>
      </c>
      <c r="U3362" t="s">
        <v>6764</v>
      </c>
      <c r="V3362" t="s">
        <v>6764</v>
      </c>
      <c r="W3362" t="s">
        <v>640</v>
      </c>
      <c r="X3362">
        <v>2625</v>
      </c>
      <c r="Y3362" t="s">
        <v>244</v>
      </c>
      <c r="AA3362">
        <v>187</v>
      </c>
      <c r="AB3362" t="s">
        <v>10415</v>
      </c>
      <c r="AC3362" t="s">
        <v>10414</v>
      </c>
      <c r="AD3362">
        <v>5</v>
      </c>
      <c r="AE3362">
        <v>712008.7</v>
      </c>
      <c r="AF3362">
        <v>6172317.8399999999</v>
      </c>
    </row>
    <row r="3363" spans="1:32" x14ac:dyDescent="0.25">
      <c r="A3363" s="40">
        <v>3361</v>
      </c>
      <c r="B3363" t="s">
        <v>10416</v>
      </c>
      <c r="C3363">
        <v>130</v>
      </c>
      <c r="D3363">
        <v>1978</v>
      </c>
      <c r="E3363">
        <v>0</v>
      </c>
      <c r="F3363">
        <v>4</v>
      </c>
      <c r="H3363">
        <v>1</v>
      </c>
      <c r="J3363">
        <v>1</v>
      </c>
      <c r="K3363" t="s">
        <v>240</v>
      </c>
      <c r="M3363">
        <v>1</v>
      </c>
      <c r="N3363">
        <v>63</v>
      </c>
      <c r="O3363">
        <v>63</v>
      </c>
      <c r="P3363">
        <v>112</v>
      </c>
      <c r="Q3363">
        <v>0</v>
      </c>
      <c r="R3363">
        <v>0</v>
      </c>
      <c r="S3363" t="s">
        <v>10417</v>
      </c>
      <c r="T3363">
        <v>7575</v>
      </c>
      <c r="U3363" t="s">
        <v>7863</v>
      </c>
      <c r="V3363" t="s">
        <v>7863</v>
      </c>
      <c r="W3363" t="s">
        <v>1101</v>
      </c>
      <c r="X3363">
        <v>2665</v>
      </c>
      <c r="Y3363" t="s">
        <v>257</v>
      </c>
      <c r="AA3363">
        <v>187</v>
      </c>
      <c r="AB3363" t="s">
        <v>10418</v>
      </c>
      <c r="AC3363" t="s">
        <v>10417</v>
      </c>
      <c r="AD3363">
        <v>5</v>
      </c>
      <c r="AE3363">
        <v>713586.54</v>
      </c>
      <c r="AF3363">
        <v>6169692.8300000001</v>
      </c>
    </row>
    <row r="3364" spans="1:32" x14ac:dyDescent="0.25">
      <c r="A3364" s="40">
        <v>3362</v>
      </c>
      <c r="B3364" t="s">
        <v>10419</v>
      </c>
      <c r="C3364">
        <v>120</v>
      </c>
      <c r="D3364">
        <v>1850</v>
      </c>
      <c r="E3364">
        <v>1960</v>
      </c>
      <c r="F3364">
        <v>90</v>
      </c>
      <c r="H3364">
        <v>1</v>
      </c>
      <c r="J3364">
        <v>2</v>
      </c>
      <c r="K3364" t="s">
        <v>260</v>
      </c>
      <c r="M3364">
        <v>1</v>
      </c>
      <c r="N3364">
        <v>100</v>
      </c>
      <c r="O3364">
        <v>100</v>
      </c>
      <c r="P3364">
        <v>100</v>
      </c>
      <c r="Q3364">
        <v>0</v>
      </c>
      <c r="R3364">
        <v>0</v>
      </c>
      <c r="S3364" t="s">
        <v>10420</v>
      </c>
      <c r="T3364">
        <v>852</v>
      </c>
      <c r="U3364" t="s">
        <v>249</v>
      </c>
      <c r="V3364" t="s">
        <v>249</v>
      </c>
      <c r="W3364" t="s">
        <v>480</v>
      </c>
      <c r="X3364">
        <v>2625</v>
      </c>
      <c r="Y3364" t="s">
        <v>244</v>
      </c>
      <c r="AA3364">
        <v>187</v>
      </c>
      <c r="AB3364" t="s">
        <v>1604</v>
      </c>
      <c r="AC3364" t="s">
        <v>10420</v>
      </c>
      <c r="AD3364">
        <v>5</v>
      </c>
      <c r="AE3364">
        <v>711887.02</v>
      </c>
      <c r="AF3364">
        <v>6170529.1299999999</v>
      </c>
    </row>
    <row r="3365" spans="1:32" x14ac:dyDescent="0.25">
      <c r="A3365" s="40">
        <v>3363</v>
      </c>
      <c r="B3365" t="s">
        <v>10421</v>
      </c>
      <c r="C3365">
        <v>130</v>
      </c>
      <c r="D3365">
        <v>1975</v>
      </c>
      <c r="E3365">
        <v>0</v>
      </c>
      <c r="F3365">
        <v>1</v>
      </c>
      <c r="H3365">
        <v>5</v>
      </c>
      <c r="J3365">
        <v>7</v>
      </c>
      <c r="K3365" t="s">
        <v>253</v>
      </c>
      <c r="L3365">
        <v>80</v>
      </c>
      <c r="M3365">
        <v>1</v>
      </c>
      <c r="N3365">
        <v>126</v>
      </c>
      <c r="O3365">
        <v>126</v>
      </c>
      <c r="P3365">
        <v>126</v>
      </c>
      <c r="Q3365">
        <v>0</v>
      </c>
      <c r="R3365">
        <v>0</v>
      </c>
      <c r="S3365" t="s">
        <v>10422</v>
      </c>
      <c r="T3365">
        <v>2556</v>
      </c>
      <c r="U3365" t="s">
        <v>317</v>
      </c>
      <c r="V3365" t="s">
        <v>317</v>
      </c>
      <c r="W3365" t="s">
        <v>10423</v>
      </c>
      <c r="X3365">
        <v>2625</v>
      </c>
      <c r="Y3365" t="s">
        <v>244</v>
      </c>
      <c r="AA3365">
        <v>187</v>
      </c>
      <c r="AB3365" t="s">
        <v>10424</v>
      </c>
      <c r="AC3365" t="s">
        <v>10422</v>
      </c>
      <c r="AD3365">
        <v>5</v>
      </c>
      <c r="AE3365">
        <v>711622.6</v>
      </c>
      <c r="AF3365">
        <v>6172382.5300000003</v>
      </c>
    </row>
    <row r="3366" spans="1:32" x14ac:dyDescent="0.25">
      <c r="A3366" s="40">
        <v>3364</v>
      </c>
      <c r="B3366" t="s">
        <v>10425</v>
      </c>
      <c r="C3366">
        <v>130</v>
      </c>
      <c r="D3366">
        <v>1975</v>
      </c>
      <c r="E3366">
        <v>0</v>
      </c>
      <c r="F3366">
        <v>1</v>
      </c>
      <c r="H3366">
        <v>1</v>
      </c>
      <c r="J3366">
        <v>1</v>
      </c>
      <c r="K3366" t="s">
        <v>240</v>
      </c>
      <c r="M3366">
        <v>1</v>
      </c>
      <c r="N3366">
        <v>134</v>
      </c>
      <c r="O3366">
        <v>134</v>
      </c>
      <c r="P3366">
        <v>134</v>
      </c>
      <c r="Q3366">
        <v>0</v>
      </c>
      <c r="R3366">
        <v>0</v>
      </c>
      <c r="S3366" t="s">
        <v>10426</v>
      </c>
      <c r="T3366">
        <v>5219</v>
      </c>
      <c r="U3366" t="s">
        <v>8347</v>
      </c>
      <c r="V3366" t="s">
        <v>8347</v>
      </c>
      <c r="W3366" t="s">
        <v>714</v>
      </c>
      <c r="X3366">
        <v>2625</v>
      </c>
      <c r="Y3366" t="s">
        <v>244</v>
      </c>
      <c r="AA3366">
        <v>187</v>
      </c>
      <c r="AB3366" t="s">
        <v>10427</v>
      </c>
      <c r="AC3366" t="s">
        <v>10426</v>
      </c>
      <c r="AD3366">
        <v>5</v>
      </c>
      <c r="AE3366">
        <v>711411.73</v>
      </c>
      <c r="AF3366">
        <v>6172465.5099999998</v>
      </c>
    </row>
    <row r="3367" spans="1:32" x14ac:dyDescent="0.25">
      <c r="A3367" s="40">
        <v>3365</v>
      </c>
      <c r="B3367" t="s">
        <v>10428</v>
      </c>
      <c r="C3367">
        <v>130</v>
      </c>
      <c r="D3367">
        <v>1973</v>
      </c>
      <c r="E3367">
        <v>0</v>
      </c>
      <c r="F3367">
        <v>1</v>
      </c>
      <c r="H3367">
        <v>5</v>
      </c>
      <c r="J3367">
        <v>1</v>
      </c>
      <c r="K3367" t="s">
        <v>240</v>
      </c>
      <c r="M3367">
        <v>1</v>
      </c>
      <c r="N3367">
        <v>110</v>
      </c>
      <c r="O3367">
        <v>110</v>
      </c>
      <c r="P3367">
        <v>110</v>
      </c>
      <c r="Q3367">
        <v>0</v>
      </c>
      <c r="R3367">
        <v>0</v>
      </c>
      <c r="S3367" t="s">
        <v>10429</v>
      </c>
      <c r="T3367">
        <v>6178</v>
      </c>
      <c r="U3367" t="s">
        <v>2647</v>
      </c>
      <c r="V3367" t="s">
        <v>2647</v>
      </c>
      <c r="W3367" t="s">
        <v>895</v>
      </c>
      <c r="X3367">
        <v>2625</v>
      </c>
      <c r="Y3367" t="s">
        <v>244</v>
      </c>
      <c r="AA3367">
        <v>187</v>
      </c>
      <c r="AB3367" t="s">
        <v>10430</v>
      </c>
      <c r="AC3367" t="s">
        <v>10429</v>
      </c>
      <c r="AD3367">
        <v>5</v>
      </c>
      <c r="AE3367">
        <v>711649.26</v>
      </c>
      <c r="AF3367">
        <v>6172070.1600000001</v>
      </c>
    </row>
    <row r="3368" spans="1:32" x14ac:dyDescent="0.25">
      <c r="A3368" s="40">
        <v>3366</v>
      </c>
      <c r="B3368" t="s">
        <v>10431</v>
      </c>
      <c r="C3368">
        <v>130</v>
      </c>
      <c r="D3368">
        <v>1978</v>
      </c>
      <c r="E3368">
        <v>0</v>
      </c>
      <c r="F3368">
        <v>4</v>
      </c>
      <c r="H3368">
        <v>1</v>
      </c>
      <c r="J3368">
        <v>1</v>
      </c>
      <c r="K3368" t="s">
        <v>240</v>
      </c>
      <c r="M3368">
        <v>1</v>
      </c>
      <c r="N3368">
        <v>61</v>
      </c>
      <c r="O3368">
        <v>61</v>
      </c>
      <c r="P3368">
        <v>109</v>
      </c>
      <c r="Q3368">
        <v>0</v>
      </c>
      <c r="R3368">
        <v>0</v>
      </c>
      <c r="S3368" t="s">
        <v>10432</v>
      </c>
      <c r="T3368">
        <v>9800</v>
      </c>
      <c r="U3368" t="s">
        <v>8171</v>
      </c>
      <c r="V3368" t="s">
        <v>8171</v>
      </c>
      <c r="W3368" t="s">
        <v>394</v>
      </c>
      <c r="X3368">
        <v>2665</v>
      </c>
      <c r="Y3368" t="s">
        <v>257</v>
      </c>
      <c r="AA3368">
        <v>187</v>
      </c>
      <c r="AB3368" t="s">
        <v>10433</v>
      </c>
      <c r="AC3368" t="s">
        <v>10432</v>
      </c>
      <c r="AD3368">
        <v>5</v>
      </c>
      <c r="AE3368">
        <v>713594.69</v>
      </c>
      <c r="AF3368">
        <v>6169760.25</v>
      </c>
    </row>
    <row r="3369" spans="1:32" x14ac:dyDescent="0.25">
      <c r="A3369" s="40">
        <v>3367</v>
      </c>
      <c r="B3369" t="s">
        <v>10434</v>
      </c>
      <c r="C3369">
        <v>130</v>
      </c>
      <c r="D3369">
        <v>1967</v>
      </c>
      <c r="E3369">
        <v>0</v>
      </c>
      <c r="F3369">
        <v>3</v>
      </c>
      <c r="H3369">
        <v>1</v>
      </c>
      <c r="J3369">
        <v>2</v>
      </c>
      <c r="K3369" t="s">
        <v>247</v>
      </c>
      <c r="M3369">
        <v>1</v>
      </c>
      <c r="N3369">
        <v>52</v>
      </c>
      <c r="O3369">
        <v>52</v>
      </c>
      <c r="P3369">
        <v>91</v>
      </c>
      <c r="Q3369">
        <v>0</v>
      </c>
      <c r="R3369">
        <v>0</v>
      </c>
      <c r="S3369" t="s">
        <v>10435</v>
      </c>
      <c r="T3369">
        <v>4047</v>
      </c>
      <c r="U3369" t="s">
        <v>7712</v>
      </c>
      <c r="V3369" t="s">
        <v>7712</v>
      </c>
      <c r="W3369" t="s">
        <v>830</v>
      </c>
      <c r="X3369">
        <v>2665</v>
      </c>
      <c r="Y3369" t="s">
        <v>257</v>
      </c>
      <c r="AA3369">
        <v>187</v>
      </c>
      <c r="AB3369" t="s">
        <v>10436</v>
      </c>
      <c r="AC3369" t="s">
        <v>10435</v>
      </c>
      <c r="AD3369">
        <v>5</v>
      </c>
      <c r="AE3369">
        <v>713742.2</v>
      </c>
      <c r="AF3369">
        <v>6169296.1399999997</v>
      </c>
    </row>
    <row r="3370" spans="1:32" x14ac:dyDescent="0.25">
      <c r="A3370" s="40">
        <v>3368</v>
      </c>
      <c r="B3370" t="s">
        <v>10437</v>
      </c>
      <c r="C3370">
        <v>130</v>
      </c>
      <c r="D3370">
        <v>1973</v>
      </c>
      <c r="E3370">
        <v>0</v>
      </c>
      <c r="F3370">
        <v>1</v>
      </c>
      <c r="H3370">
        <v>5</v>
      </c>
      <c r="J3370">
        <v>1</v>
      </c>
      <c r="K3370" t="s">
        <v>240</v>
      </c>
      <c r="M3370">
        <v>1</v>
      </c>
      <c r="N3370">
        <v>110</v>
      </c>
      <c r="O3370">
        <v>110</v>
      </c>
      <c r="P3370">
        <v>110</v>
      </c>
      <c r="Q3370">
        <v>0</v>
      </c>
      <c r="R3370">
        <v>0</v>
      </c>
      <c r="S3370" t="s">
        <v>10438</v>
      </c>
      <c r="T3370">
        <v>6178</v>
      </c>
      <c r="U3370" t="s">
        <v>2647</v>
      </c>
      <c r="V3370" t="s">
        <v>2647</v>
      </c>
      <c r="W3370" t="s">
        <v>10439</v>
      </c>
      <c r="X3370">
        <v>2625</v>
      </c>
      <c r="Y3370" t="s">
        <v>244</v>
      </c>
      <c r="AA3370">
        <v>187</v>
      </c>
      <c r="AB3370" t="s">
        <v>10440</v>
      </c>
      <c r="AC3370" t="s">
        <v>10438</v>
      </c>
      <c r="AD3370">
        <v>5</v>
      </c>
      <c r="AE3370">
        <v>711710.55</v>
      </c>
      <c r="AF3370">
        <v>6172072.6600000001</v>
      </c>
    </row>
    <row r="3371" spans="1:32" x14ac:dyDescent="0.25">
      <c r="A3371" s="40">
        <v>3369</v>
      </c>
      <c r="B3371" t="s">
        <v>10441</v>
      </c>
      <c r="C3371">
        <v>130</v>
      </c>
      <c r="D3371">
        <v>1966</v>
      </c>
      <c r="E3371">
        <v>1975</v>
      </c>
      <c r="F3371">
        <v>2</v>
      </c>
      <c r="H3371">
        <v>1</v>
      </c>
      <c r="J3371">
        <v>2</v>
      </c>
      <c r="K3371" t="s">
        <v>260</v>
      </c>
      <c r="M3371">
        <v>1</v>
      </c>
      <c r="N3371">
        <v>120</v>
      </c>
      <c r="O3371">
        <v>120</v>
      </c>
      <c r="P3371">
        <v>120</v>
      </c>
      <c r="Q3371">
        <v>0</v>
      </c>
      <c r="R3371">
        <v>0</v>
      </c>
      <c r="S3371" t="s">
        <v>10442</v>
      </c>
      <c r="T3371">
        <v>4047</v>
      </c>
      <c r="U3371" t="s">
        <v>7712</v>
      </c>
      <c r="V3371" t="s">
        <v>7712</v>
      </c>
      <c r="W3371" t="s">
        <v>636</v>
      </c>
      <c r="X3371">
        <v>2665</v>
      </c>
      <c r="Y3371" t="s">
        <v>257</v>
      </c>
      <c r="AA3371">
        <v>187</v>
      </c>
      <c r="AB3371" t="s">
        <v>10443</v>
      </c>
      <c r="AC3371" t="s">
        <v>10442</v>
      </c>
      <c r="AD3371">
        <v>5</v>
      </c>
      <c r="AE3371">
        <v>713776.5</v>
      </c>
      <c r="AF3371">
        <v>6169314.8399999999</v>
      </c>
    </row>
    <row r="3372" spans="1:32" x14ac:dyDescent="0.25">
      <c r="A3372" s="40">
        <v>3370</v>
      </c>
      <c r="B3372" t="s">
        <v>10444</v>
      </c>
      <c r="C3372">
        <v>120</v>
      </c>
      <c r="D3372">
        <v>2004</v>
      </c>
      <c r="E3372">
        <v>0</v>
      </c>
      <c r="F3372">
        <v>4</v>
      </c>
      <c r="H3372">
        <v>1</v>
      </c>
      <c r="J3372">
        <v>1</v>
      </c>
      <c r="K3372" t="s">
        <v>240</v>
      </c>
      <c r="M3372">
        <v>1</v>
      </c>
      <c r="N3372">
        <v>151</v>
      </c>
      <c r="O3372">
        <v>151</v>
      </c>
      <c r="P3372">
        <v>151</v>
      </c>
      <c r="Q3372">
        <v>0</v>
      </c>
      <c r="R3372">
        <v>0</v>
      </c>
      <c r="S3372" t="s">
        <v>10445</v>
      </c>
      <c r="T3372">
        <v>5600</v>
      </c>
      <c r="U3372" t="s">
        <v>6764</v>
      </c>
      <c r="V3372" t="s">
        <v>6764</v>
      </c>
      <c r="W3372" t="s">
        <v>4956</v>
      </c>
      <c r="X3372">
        <v>2625</v>
      </c>
      <c r="Y3372" t="s">
        <v>244</v>
      </c>
      <c r="AA3372">
        <v>187</v>
      </c>
      <c r="AB3372" t="s">
        <v>10446</v>
      </c>
      <c r="AC3372" t="s">
        <v>10445</v>
      </c>
      <c r="AD3372">
        <v>5</v>
      </c>
      <c r="AE3372">
        <v>711986.39</v>
      </c>
      <c r="AF3372">
        <v>6172316.46</v>
      </c>
    </row>
    <row r="3373" spans="1:32" x14ac:dyDescent="0.25">
      <c r="A3373" s="40">
        <v>3371</v>
      </c>
      <c r="B3373" t="s">
        <v>10447</v>
      </c>
      <c r="C3373">
        <v>130</v>
      </c>
      <c r="D3373">
        <v>1973</v>
      </c>
      <c r="E3373">
        <v>0</v>
      </c>
      <c r="F3373">
        <v>1</v>
      </c>
      <c r="H3373">
        <v>5</v>
      </c>
      <c r="J3373">
        <v>1</v>
      </c>
      <c r="K3373" t="s">
        <v>240</v>
      </c>
      <c r="M3373">
        <v>1</v>
      </c>
      <c r="N3373">
        <v>132</v>
      </c>
      <c r="O3373">
        <v>132</v>
      </c>
      <c r="P3373">
        <v>132</v>
      </c>
      <c r="Q3373">
        <v>0</v>
      </c>
      <c r="R3373">
        <v>0</v>
      </c>
      <c r="S3373" t="s">
        <v>10448</v>
      </c>
      <c r="T3373">
        <v>6178</v>
      </c>
      <c r="U3373" t="s">
        <v>2647</v>
      </c>
      <c r="V3373" t="s">
        <v>2647</v>
      </c>
      <c r="W3373" t="s">
        <v>10449</v>
      </c>
      <c r="X3373">
        <v>2625</v>
      </c>
      <c r="Y3373" t="s">
        <v>244</v>
      </c>
      <c r="AA3373">
        <v>187</v>
      </c>
      <c r="AB3373" t="s">
        <v>10450</v>
      </c>
      <c r="AC3373" t="s">
        <v>10448</v>
      </c>
      <c r="AD3373">
        <v>5</v>
      </c>
      <c r="AE3373">
        <v>711725.17</v>
      </c>
      <c r="AF3373">
        <v>6172112.2400000002</v>
      </c>
    </row>
    <row r="3374" spans="1:32" x14ac:dyDescent="0.25">
      <c r="A3374" s="40">
        <v>3372</v>
      </c>
      <c r="B3374" t="s">
        <v>10451</v>
      </c>
      <c r="C3374">
        <v>120</v>
      </c>
      <c r="D3374">
        <v>1979</v>
      </c>
      <c r="E3374">
        <v>0</v>
      </c>
      <c r="F3374">
        <v>4</v>
      </c>
      <c r="H3374">
        <v>1</v>
      </c>
      <c r="J3374">
        <v>7</v>
      </c>
      <c r="K3374" t="s">
        <v>253</v>
      </c>
      <c r="L3374">
        <v>2</v>
      </c>
      <c r="M3374">
        <v>1</v>
      </c>
      <c r="N3374">
        <v>148</v>
      </c>
      <c r="O3374">
        <v>148</v>
      </c>
      <c r="P3374">
        <v>148</v>
      </c>
      <c r="Q3374">
        <v>0</v>
      </c>
      <c r="R3374">
        <v>0</v>
      </c>
      <c r="S3374" t="s">
        <v>10452</v>
      </c>
      <c r="T3374">
        <v>800</v>
      </c>
      <c r="U3374" t="s">
        <v>9695</v>
      </c>
      <c r="V3374" t="s">
        <v>9695</v>
      </c>
      <c r="W3374" t="s">
        <v>569</v>
      </c>
      <c r="X3374">
        <v>2625</v>
      </c>
      <c r="Y3374" t="s">
        <v>244</v>
      </c>
      <c r="AA3374">
        <v>187</v>
      </c>
      <c r="AB3374" t="s">
        <v>10453</v>
      </c>
      <c r="AC3374" t="s">
        <v>10452</v>
      </c>
      <c r="AD3374">
        <v>5</v>
      </c>
      <c r="AE3374">
        <v>711670.5</v>
      </c>
      <c r="AF3374">
        <v>6170820.9800000004</v>
      </c>
    </row>
    <row r="3375" spans="1:32" x14ac:dyDescent="0.25">
      <c r="A3375" s="40">
        <v>3373</v>
      </c>
      <c r="B3375" t="s">
        <v>10454</v>
      </c>
      <c r="C3375">
        <v>130</v>
      </c>
      <c r="D3375">
        <v>1975</v>
      </c>
      <c r="E3375">
        <v>0</v>
      </c>
      <c r="F3375">
        <v>1</v>
      </c>
      <c r="H3375">
        <v>5</v>
      </c>
      <c r="J3375">
        <v>7</v>
      </c>
      <c r="K3375" t="s">
        <v>253</v>
      </c>
      <c r="L3375">
        <v>2</v>
      </c>
      <c r="M3375">
        <v>1</v>
      </c>
      <c r="N3375">
        <v>126</v>
      </c>
      <c r="O3375">
        <v>126</v>
      </c>
      <c r="P3375">
        <v>126</v>
      </c>
      <c r="Q3375">
        <v>0</v>
      </c>
      <c r="R3375">
        <v>0</v>
      </c>
      <c r="S3375" t="s">
        <v>10455</v>
      </c>
      <c r="T3375">
        <v>2556</v>
      </c>
      <c r="U3375" t="s">
        <v>317</v>
      </c>
      <c r="V3375" t="s">
        <v>317</v>
      </c>
      <c r="W3375" t="s">
        <v>5010</v>
      </c>
      <c r="X3375">
        <v>2625</v>
      </c>
      <c r="Y3375" t="s">
        <v>244</v>
      </c>
      <c r="AA3375">
        <v>187</v>
      </c>
      <c r="AB3375" t="s">
        <v>10456</v>
      </c>
      <c r="AC3375" t="s">
        <v>10455</v>
      </c>
      <c r="AD3375">
        <v>5</v>
      </c>
      <c r="AE3375">
        <v>711618.23</v>
      </c>
      <c r="AF3375">
        <v>6172400.6399999997</v>
      </c>
    </row>
    <row r="3376" spans="1:32" x14ac:dyDescent="0.25">
      <c r="A3376" s="40">
        <v>3374</v>
      </c>
      <c r="B3376" t="s">
        <v>10457</v>
      </c>
      <c r="C3376">
        <v>130</v>
      </c>
      <c r="D3376">
        <v>1975</v>
      </c>
      <c r="E3376">
        <v>0</v>
      </c>
      <c r="F3376">
        <v>1</v>
      </c>
      <c r="H3376">
        <v>1</v>
      </c>
      <c r="J3376">
        <v>1</v>
      </c>
      <c r="K3376" t="s">
        <v>240</v>
      </c>
      <c r="M3376">
        <v>1</v>
      </c>
      <c r="N3376">
        <v>134</v>
      </c>
      <c r="O3376">
        <v>134</v>
      </c>
      <c r="P3376">
        <v>134</v>
      </c>
      <c r="Q3376">
        <v>0</v>
      </c>
      <c r="R3376">
        <v>0</v>
      </c>
      <c r="S3376" t="s">
        <v>10458</v>
      </c>
      <c r="T3376">
        <v>5219</v>
      </c>
      <c r="U3376" t="s">
        <v>8347</v>
      </c>
      <c r="V3376" t="s">
        <v>8347</v>
      </c>
      <c r="W3376" t="s">
        <v>511</v>
      </c>
      <c r="X3376">
        <v>2625</v>
      </c>
      <c r="Y3376" t="s">
        <v>244</v>
      </c>
      <c r="AA3376">
        <v>187</v>
      </c>
      <c r="AB3376" t="s">
        <v>10459</v>
      </c>
      <c r="AC3376" t="s">
        <v>10458</v>
      </c>
      <c r="AD3376">
        <v>5</v>
      </c>
      <c r="AE3376">
        <v>711382.61</v>
      </c>
      <c r="AF3376">
        <v>6172458.3700000001</v>
      </c>
    </row>
    <row r="3377" spans="1:32" x14ac:dyDescent="0.25">
      <c r="A3377" s="40">
        <v>3375</v>
      </c>
      <c r="B3377" t="s">
        <v>10460</v>
      </c>
      <c r="C3377">
        <v>130</v>
      </c>
      <c r="D3377">
        <v>1967</v>
      </c>
      <c r="E3377">
        <v>0</v>
      </c>
      <c r="F3377">
        <v>1</v>
      </c>
      <c r="H3377">
        <v>1</v>
      </c>
      <c r="J3377">
        <v>1</v>
      </c>
      <c r="K3377" t="s">
        <v>240</v>
      </c>
      <c r="M3377">
        <v>1</v>
      </c>
      <c r="N3377">
        <v>110</v>
      </c>
      <c r="O3377">
        <v>110</v>
      </c>
      <c r="P3377">
        <v>110</v>
      </c>
      <c r="Q3377">
        <v>0</v>
      </c>
      <c r="R3377">
        <v>0</v>
      </c>
      <c r="S3377" t="s">
        <v>10461</v>
      </c>
      <c r="T3377">
        <v>4154</v>
      </c>
      <c r="U3377" t="s">
        <v>322</v>
      </c>
      <c r="V3377" t="s">
        <v>322</v>
      </c>
      <c r="W3377" t="s">
        <v>413</v>
      </c>
      <c r="X3377">
        <v>2665</v>
      </c>
      <c r="Y3377" t="s">
        <v>257</v>
      </c>
      <c r="AA3377">
        <v>187</v>
      </c>
      <c r="AB3377" t="s">
        <v>10462</v>
      </c>
      <c r="AC3377" t="s">
        <v>10461</v>
      </c>
      <c r="AD3377">
        <v>5</v>
      </c>
      <c r="AE3377">
        <v>713689.79</v>
      </c>
      <c r="AF3377">
        <v>6169134.3799999999</v>
      </c>
    </row>
    <row r="3378" spans="1:32" x14ac:dyDescent="0.25">
      <c r="A3378" s="40">
        <v>3376</v>
      </c>
      <c r="B3378" t="s">
        <v>10463</v>
      </c>
      <c r="C3378">
        <v>120</v>
      </c>
      <c r="D3378">
        <v>1962</v>
      </c>
      <c r="E3378">
        <v>1985</v>
      </c>
      <c r="F3378">
        <v>2</v>
      </c>
      <c r="H3378">
        <v>1</v>
      </c>
      <c r="J3378">
        <v>2</v>
      </c>
      <c r="K3378" t="s">
        <v>260</v>
      </c>
      <c r="M3378">
        <v>1</v>
      </c>
      <c r="N3378">
        <v>125</v>
      </c>
      <c r="O3378">
        <v>125</v>
      </c>
      <c r="P3378">
        <v>104</v>
      </c>
      <c r="Q3378">
        <v>0</v>
      </c>
      <c r="R3378">
        <v>0</v>
      </c>
      <c r="S3378" t="s">
        <v>10464</v>
      </c>
      <c r="T3378">
        <v>5752</v>
      </c>
      <c r="U3378" t="s">
        <v>10465</v>
      </c>
      <c r="V3378" t="s">
        <v>10465</v>
      </c>
      <c r="W3378" t="s">
        <v>2347</v>
      </c>
      <c r="X3378">
        <v>2665</v>
      </c>
      <c r="Y3378" t="s">
        <v>257</v>
      </c>
      <c r="AA3378">
        <v>187</v>
      </c>
      <c r="AB3378" t="s">
        <v>10466</v>
      </c>
      <c r="AC3378" t="s">
        <v>10464</v>
      </c>
      <c r="AD3378">
        <v>5</v>
      </c>
      <c r="AE3378">
        <v>713973.03</v>
      </c>
      <c r="AF3378">
        <v>6169364.3600000003</v>
      </c>
    </row>
    <row r="3379" spans="1:32" x14ac:dyDescent="0.25">
      <c r="A3379" s="40">
        <v>3377</v>
      </c>
      <c r="B3379" t="s">
        <v>10467</v>
      </c>
      <c r="C3379">
        <v>160</v>
      </c>
      <c r="D3379">
        <v>1999</v>
      </c>
      <c r="E3379">
        <v>0</v>
      </c>
      <c r="F3379">
        <v>2</v>
      </c>
      <c r="H3379">
        <v>6</v>
      </c>
      <c r="J3379">
        <v>1</v>
      </c>
      <c r="K3379" t="s">
        <v>240</v>
      </c>
      <c r="L3379">
        <v>5</v>
      </c>
      <c r="M3379">
        <v>2</v>
      </c>
      <c r="N3379">
        <v>722</v>
      </c>
      <c r="O3379">
        <v>1114</v>
      </c>
      <c r="P3379">
        <v>0</v>
      </c>
      <c r="Q3379">
        <v>1114</v>
      </c>
      <c r="R3379">
        <v>0</v>
      </c>
      <c r="S3379" t="s">
        <v>10468</v>
      </c>
      <c r="T3379">
        <v>5219</v>
      </c>
      <c r="U3379" t="s">
        <v>8347</v>
      </c>
      <c r="V3379" t="s">
        <v>8347</v>
      </c>
      <c r="W3379" t="s">
        <v>247</v>
      </c>
      <c r="X3379">
        <v>2625</v>
      </c>
      <c r="Y3379" t="s">
        <v>244</v>
      </c>
      <c r="AA3379">
        <v>187</v>
      </c>
      <c r="AB3379" t="s">
        <v>8733</v>
      </c>
      <c r="AC3379" t="s">
        <v>10468</v>
      </c>
      <c r="AD3379">
        <v>5</v>
      </c>
      <c r="AE3379">
        <v>711177.56</v>
      </c>
      <c r="AF3379">
        <v>6172376.6200000001</v>
      </c>
    </row>
    <row r="3380" spans="1:32" x14ac:dyDescent="0.25">
      <c r="A3380" s="40">
        <v>3378</v>
      </c>
      <c r="B3380" t="s">
        <v>10469</v>
      </c>
      <c r="C3380">
        <v>130</v>
      </c>
      <c r="D3380">
        <v>1967</v>
      </c>
      <c r="E3380">
        <v>1985</v>
      </c>
      <c r="F3380">
        <v>3</v>
      </c>
      <c r="H3380">
        <v>6</v>
      </c>
      <c r="J3380">
        <v>1</v>
      </c>
      <c r="K3380" t="s">
        <v>240</v>
      </c>
      <c r="L3380">
        <v>2</v>
      </c>
      <c r="M3380">
        <v>1</v>
      </c>
      <c r="N3380">
        <v>107</v>
      </c>
      <c r="O3380">
        <v>107</v>
      </c>
      <c r="P3380">
        <v>107</v>
      </c>
      <c r="Q3380">
        <v>0</v>
      </c>
      <c r="R3380">
        <v>0</v>
      </c>
      <c r="S3380" t="s">
        <v>10470</v>
      </c>
      <c r="T3380">
        <v>2449</v>
      </c>
      <c r="U3380" t="s">
        <v>312</v>
      </c>
      <c r="V3380" t="s">
        <v>312</v>
      </c>
      <c r="W3380" t="s">
        <v>1819</v>
      </c>
      <c r="X3380">
        <v>2625</v>
      </c>
      <c r="Y3380" t="s">
        <v>244</v>
      </c>
      <c r="AA3380">
        <v>187</v>
      </c>
      <c r="AB3380" t="s">
        <v>10471</v>
      </c>
      <c r="AC3380" t="s">
        <v>10470</v>
      </c>
      <c r="AD3380">
        <v>5</v>
      </c>
      <c r="AE3380">
        <v>711391.76</v>
      </c>
      <c r="AF3380">
        <v>6171760.21</v>
      </c>
    </row>
    <row r="3381" spans="1:32" x14ac:dyDescent="0.25">
      <c r="A3381" s="40">
        <v>3379</v>
      </c>
      <c r="B3381" t="s">
        <v>10472</v>
      </c>
      <c r="C3381">
        <v>130</v>
      </c>
      <c r="D3381">
        <v>1964</v>
      </c>
      <c r="E3381">
        <v>0</v>
      </c>
      <c r="F3381">
        <v>2</v>
      </c>
      <c r="H3381">
        <v>1</v>
      </c>
      <c r="J3381">
        <v>7</v>
      </c>
      <c r="K3381" t="s">
        <v>253</v>
      </c>
      <c r="M3381">
        <v>1</v>
      </c>
      <c r="N3381">
        <v>101</v>
      </c>
      <c r="O3381">
        <v>101</v>
      </c>
      <c r="P3381">
        <v>101</v>
      </c>
      <c r="Q3381">
        <v>0</v>
      </c>
      <c r="R3381">
        <v>0</v>
      </c>
      <c r="S3381" t="s">
        <v>10473</v>
      </c>
      <c r="T3381">
        <v>4047</v>
      </c>
      <c r="U3381" t="s">
        <v>7712</v>
      </c>
      <c r="V3381" t="s">
        <v>7712</v>
      </c>
      <c r="W3381" t="s">
        <v>707</v>
      </c>
      <c r="X3381">
        <v>2665</v>
      </c>
      <c r="Y3381" t="s">
        <v>257</v>
      </c>
      <c r="AA3381">
        <v>187</v>
      </c>
      <c r="AB3381" t="s">
        <v>10474</v>
      </c>
      <c r="AC3381" t="s">
        <v>10473</v>
      </c>
      <c r="AD3381">
        <v>5</v>
      </c>
      <c r="AE3381">
        <v>713829.17</v>
      </c>
      <c r="AF3381">
        <v>6169277.8799999999</v>
      </c>
    </row>
    <row r="3382" spans="1:32" x14ac:dyDescent="0.25">
      <c r="A3382" s="40">
        <v>3380</v>
      </c>
      <c r="B3382" t="s">
        <v>10475</v>
      </c>
      <c r="C3382">
        <v>130</v>
      </c>
      <c r="D3382">
        <v>2000</v>
      </c>
      <c r="E3382">
        <v>0</v>
      </c>
      <c r="F3382">
        <v>4</v>
      </c>
      <c r="H3382">
        <v>1</v>
      </c>
      <c r="J3382">
        <v>1</v>
      </c>
      <c r="K3382" t="s">
        <v>240</v>
      </c>
      <c r="M3382">
        <v>1</v>
      </c>
      <c r="N3382">
        <v>120</v>
      </c>
      <c r="O3382">
        <v>120</v>
      </c>
      <c r="P3382">
        <v>120</v>
      </c>
      <c r="Q3382">
        <v>0</v>
      </c>
      <c r="R3382">
        <v>0</v>
      </c>
      <c r="S3382" t="s">
        <v>10476</v>
      </c>
      <c r="T3382">
        <v>5600</v>
      </c>
      <c r="U3382" t="s">
        <v>6764</v>
      </c>
      <c r="V3382" t="s">
        <v>6764</v>
      </c>
      <c r="W3382" t="s">
        <v>714</v>
      </c>
      <c r="X3382">
        <v>2625</v>
      </c>
      <c r="Y3382" t="s">
        <v>244</v>
      </c>
      <c r="AA3382">
        <v>187</v>
      </c>
      <c r="AB3382" t="s">
        <v>10477</v>
      </c>
      <c r="AC3382" t="s">
        <v>10476</v>
      </c>
      <c r="AD3382">
        <v>5</v>
      </c>
      <c r="AE3382">
        <v>711961.04</v>
      </c>
      <c r="AF3382">
        <v>6172512.4800000004</v>
      </c>
    </row>
    <row r="3383" spans="1:32" x14ac:dyDescent="0.25">
      <c r="A3383" s="40">
        <v>3381</v>
      </c>
      <c r="B3383" t="s">
        <v>10478</v>
      </c>
      <c r="C3383">
        <v>130</v>
      </c>
      <c r="D3383">
        <v>1973</v>
      </c>
      <c r="E3383">
        <v>1983</v>
      </c>
      <c r="F3383">
        <v>1</v>
      </c>
      <c r="H3383">
        <v>5</v>
      </c>
      <c r="J3383">
        <v>1</v>
      </c>
      <c r="K3383" t="s">
        <v>240</v>
      </c>
      <c r="M3383">
        <v>1</v>
      </c>
      <c r="N3383">
        <v>135</v>
      </c>
      <c r="O3383">
        <v>135</v>
      </c>
      <c r="P3383">
        <v>135</v>
      </c>
      <c r="Q3383">
        <v>0</v>
      </c>
      <c r="R3383">
        <v>0</v>
      </c>
      <c r="S3383" t="s">
        <v>10479</v>
      </c>
      <c r="T3383">
        <v>6178</v>
      </c>
      <c r="U3383" t="s">
        <v>2647</v>
      </c>
      <c r="V3383" t="s">
        <v>2647</v>
      </c>
      <c r="W3383" t="s">
        <v>10480</v>
      </c>
      <c r="X3383">
        <v>2625</v>
      </c>
      <c r="Y3383" t="s">
        <v>244</v>
      </c>
      <c r="AA3383">
        <v>187</v>
      </c>
      <c r="AB3383" t="s">
        <v>10481</v>
      </c>
      <c r="AC3383" t="s">
        <v>10479</v>
      </c>
      <c r="AD3383">
        <v>5</v>
      </c>
      <c r="AE3383">
        <v>711639.53</v>
      </c>
      <c r="AF3383">
        <v>6172029.2599999998</v>
      </c>
    </row>
    <row r="3384" spans="1:32" x14ac:dyDescent="0.25">
      <c r="A3384" s="40">
        <v>3382</v>
      </c>
      <c r="B3384" t="s">
        <v>10482</v>
      </c>
      <c r="C3384">
        <v>130</v>
      </c>
      <c r="D3384">
        <v>1967</v>
      </c>
      <c r="E3384">
        <v>0</v>
      </c>
      <c r="F3384">
        <v>3</v>
      </c>
      <c r="H3384">
        <v>1</v>
      </c>
      <c r="J3384">
        <v>7</v>
      </c>
      <c r="K3384" t="s">
        <v>253</v>
      </c>
      <c r="M3384">
        <v>1</v>
      </c>
      <c r="N3384">
        <v>52</v>
      </c>
      <c r="O3384">
        <v>52</v>
      </c>
      <c r="P3384">
        <v>91</v>
      </c>
      <c r="Q3384">
        <v>0</v>
      </c>
      <c r="R3384">
        <v>0</v>
      </c>
      <c r="S3384" t="s">
        <v>10483</v>
      </c>
      <c r="T3384">
        <v>4047</v>
      </c>
      <c r="U3384" t="s">
        <v>7712</v>
      </c>
      <c r="V3384" t="s">
        <v>7712</v>
      </c>
      <c r="W3384" t="s">
        <v>1604</v>
      </c>
      <c r="X3384">
        <v>2665</v>
      </c>
      <c r="Y3384" t="s">
        <v>257</v>
      </c>
      <c r="AA3384">
        <v>187</v>
      </c>
      <c r="AB3384" t="s">
        <v>10484</v>
      </c>
      <c r="AC3384" t="s">
        <v>10483</v>
      </c>
      <c r="AD3384">
        <v>5</v>
      </c>
      <c r="AE3384">
        <v>713732.39</v>
      </c>
      <c r="AF3384">
        <v>6169312.7300000004</v>
      </c>
    </row>
    <row r="3385" spans="1:32" x14ac:dyDescent="0.25">
      <c r="A3385" s="40">
        <v>3383</v>
      </c>
      <c r="B3385" t="s">
        <v>10485</v>
      </c>
      <c r="C3385">
        <v>120</v>
      </c>
      <c r="D3385">
        <v>2001</v>
      </c>
      <c r="E3385">
        <v>0</v>
      </c>
      <c r="F3385">
        <v>4</v>
      </c>
      <c r="H3385">
        <v>1</v>
      </c>
      <c r="J3385">
        <v>1</v>
      </c>
      <c r="K3385" t="s">
        <v>240</v>
      </c>
      <c r="M3385">
        <v>1</v>
      </c>
      <c r="N3385">
        <v>130</v>
      </c>
      <c r="O3385">
        <v>130</v>
      </c>
      <c r="P3385">
        <v>130</v>
      </c>
      <c r="Q3385">
        <v>0</v>
      </c>
      <c r="R3385">
        <v>0</v>
      </c>
      <c r="S3385" t="s">
        <v>10486</v>
      </c>
      <c r="T3385">
        <v>5600</v>
      </c>
      <c r="U3385" t="s">
        <v>6764</v>
      </c>
      <c r="V3385" t="s">
        <v>6764</v>
      </c>
      <c r="W3385" t="s">
        <v>2367</v>
      </c>
      <c r="X3385">
        <v>2625</v>
      </c>
      <c r="Y3385" t="s">
        <v>244</v>
      </c>
      <c r="AA3385">
        <v>187</v>
      </c>
      <c r="AB3385" t="s">
        <v>10487</v>
      </c>
      <c r="AC3385" t="s">
        <v>10486</v>
      </c>
      <c r="AD3385">
        <v>5</v>
      </c>
      <c r="AE3385">
        <v>712080.2</v>
      </c>
      <c r="AF3385">
        <v>6171937.6600000001</v>
      </c>
    </row>
    <row r="3386" spans="1:32" x14ac:dyDescent="0.25">
      <c r="A3386" s="40">
        <v>3384</v>
      </c>
      <c r="B3386" t="s">
        <v>10488</v>
      </c>
      <c r="C3386">
        <v>130</v>
      </c>
      <c r="D3386">
        <v>1973</v>
      </c>
      <c r="E3386">
        <v>0</v>
      </c>
      <c r="F3386">
        <v>1</v>
      </c>
      <c r="H3386">
        <v>5</v>
      </c>
      <c r="J3386">
        <v>1</v>
      </c>
      <c r="K3386" t="s">
        <v>240</v>
      </c>
      <c r="M3386">
        <v>1</v>
      </c>
      <c r="N3386">
        <v>131</v>
      </c>
      <c r="O3386">
        <v>131</v>
      </c>
      <c r="P3386">
        <v>131</v>
      </c>
      <c r="Q3386">
        <v>0</v>
      </c>
      <c r="R3386">
        <v>0</v>
      </c>
      <c r="S3386" t="s">
        <v>10489</v>
      </c>
      <c r="T3386">
        <v>6178</v>
      </c>
      <c r="U3386" t="s">
        <v>2647</v>
      </c>
      <c r="V3386" t="s">
        <v>2647</v>
      </c>
      <c r="W3386" t="s">
        <v>8847</v>
      </c>
      <c r="X3386">
        <v>2625</v>
      </c>
      <c r="Y3386" t="s">
        <v>244</v>
      </c>
      <c r="AA3386">
        <v>187</v>
      </c>
      <c r="AB3386" t="s">
        <v>10490</v>
      </c>
      <c r="AC3386" t="s">
        <v>10489</v>
      </c>
      <c r="AD3386">
        <v>5</v>
      </c>
      <c r="AE3386">
        <v>711663.79</v>
      </c>
      <c r="AF3386">
        <v>6172109.7699999996</v>
      </c>
    </row>
    <row r="3387" spans="1:32" x14ac:dyDescent="0.25">
      <c r="A3387" s="40">
        <v>3385</v>
      </c>
      <c r="B3387" t="s">
        <v>10491</v>
      </c>
      <c r="C3387">
        <v>120</v>
      </c>
      <c r="D3387">
        <v>1932</v>
      </c>
      <c r="E3387">
        <v>1964</v>
      </c>
      <c r="F3387">
        <v>3</v>
      </c>
      <c r="H3387">
        <v>1</v>
      </c>
      <c r="J3387">
        <v>2</v>
      </c>
      <c r="K3387" t="s">
        <v>247</v>
      </c>
      <c r="M3387">
        <v>1</v>
      </c>
      <c r="N3387">
        <v>149</v>
      </c>
      <c r="O3387">
        <v>149</v>
      </c>
      <c r="P3387">
        <v>177</v>
      </c>
      <c r="Q3387">
        <v>0</v>
      </c>
      <c r="R3387">
        <v>0</v>
      </c>
      <c r="S3387" t="s">
        <v>10492</v>
      </c>
      <c r="T3387">
        <v>852</v>
      </c>
      <c r="U3387" t="s">
        <v>249</v>
      </c>
      <c r="V3387" t="s">
        <v>249</v>
      </c>
      <c r="W3387" t="s">
        <v>408</v>
      </c>
      <c r="X3387">
        <v>2625</v>
      </c>
      <c r="Y3387" t="s">
        <v>244</v>
      </c>
      <c r="AA3387">
        <v>187</v>
      </c>
      <c r="AB3387" t="s">
        <v>558</v>
      </c>
      <c r="AC3387" t="s">
        <v>10492</v>
      </c>
      <c r="AD3387">
        <v>5</v>
      </c>
      <c r="AE3387">
        <v>711846.22</v>
      </c>
      <c r="AF3387">
        <v>6170524.79</v>
      </c>
    </row>
    <row r="3388" spans="1:32" x14ac:dyDescent="0.25">
      <c r="A3388" s="40">
        <v>3386</v>
      </c>
      <c r="B3388" t="s">
        <v>10493</v>
      </c>
      <c r="C3388">
        <v>130</v>
      </c>
      <c r="D3388">
        <v>1975</v>
      </c>
      <c r="E3388">
        <v>0</v>
      </c>
      <c r="F3388">
        <v>1</v>
      </c>
      <c r="H3388">
        <v>5</v>
      </c>
      <c r="J3388">
        <v>7</v>
      </c>
      <c r="K3388" t="s">
        <v>253</v>
      </c>
      <c r="L3388">
        <v>2</v>
      </c>
      <c r="M3388">
        <v>1</v>
      </c>
      <c r="N3388">
        <v>129</v>
      </c>
      <c r="O3388">
        <v>129</v>
      </c>
      <c r="P3388">
        <v>129</v>
      </c>
      <c r="Q3388">
        <v>0</v>
      </c>
      <c r="R3388">
        <v>0</v>
      </c>
      <c r="S3388" t="s">
        <v>10494</v>
      </c>
      <c r="T3388">
        <v>2556</v>
      </c>
      <c r="U3388" t="s">
        <v>317</v>
      </c>
      <c r="V3388" t="s">
        <v>317</v>
      </c>
      <c r="W3388" t="s">
        <v>10495</v>
      </c>
      <c r="X3388">
        <v>2625</v>
      </c>
      <c r="Y3388" t="s">
        <v>244</v>
      </c>
      <c r="AA3388">
        <v>187</v>
      </c>
      <c r="AB3388" t="s">
        <v>10496</v>
      </c>
      <c r="AC3388" t="s">
        <v>10494</v>
      </c>
      <c r="AD3388">
        <v>5</v>
      </c>
      <c r="AE3388">
        <v>711624.88</v>
      </c>
      <c r="AF3388">
        <v>6172374.2400000002</v>
      </c>
    </row>
    <row r="3389" spans="1:32" x14ac:dyDescent="0.25">
      <c r="A3389" s="40">
        <v>3387</v>
      </c>
      <c r="B3389" t="s">
        <v>10497</v>
      </c>
      <c r="C3389">
        <v>130</v>
      </c>
      <c r="D3389">
        <v>1975</v>
      </c>
      <c r="E3389">
        <v>0</v>
      </c>
      <c r="F3389">
        <v>1</v>
      </c>
      <c r="H3389">
        <v>1</v>
      </c>
      <c r="J3389">
        <v>1</v>
      </c>
      <c r="K3389" t="s">
        <v>240</v>
      </c>
      <c r="M3389">
        <v>1</v>
      </c>
      <c r="N3389">
        <v>134</v>
      </c>
      <c r="O3389">
        <v>134</v>
      </c>
      <c r="P3389">
        <v>134</v>
      </c>
      <c r="Q3389">
        <v>0</v>
      </c>
      <c r="R3389">
        <v>0</v>
      </c>
      <c r="S3389" t="s">
        <v>10498</v>
      </c>
      <c r="T3389">
        <v>5219</v>
      </c>
      <c r="U3389" t="s">
        <v>8347</v>
      </c>
      <c r="V3389" t="s">
        <v>8347</v>
      </c>
      <c r="W3389" t="s">
        <v>368</v>
      </c>
      <c r="X3389">
        <v>2625</v>
      </c>
      <c r="Y3389" t="s">
        <v>244</v>
      </c>
      <c r="AA3389">
        <v>187</v>
      </c>
      <c r="AB3389" t="s">
        <v>10499</v>
      </c>
      <c r="AC3389" t="s">
        <v>10498</v>
      </c>
      <c r="AD3389">
        <v>5</v>
      </c>
      <c r="AE3389">
        <v>711391.44</v>
      </c>
      <c r="AF3389">
        <v>6172481.5800000001</v>
      </c>
    </row>
    <row r="3390" spans="1:32" x14ac:dyDescent="0.25">
      <c r="A3390" s="40">
        <v>3388</v>
      </c>
      <c r="B3390" t="s">
        <v>10500</v>
      </c>
      <c r="C3390">
        <v>120</v>
      </c>
      <c r="D3390">
        <v>1980</v>
      </c>
      <c r="E3390">
        <v>0</v>
      </c>
      <c r="F3390">
        <v>4</v>
      </c>
      <c r="H3390">
        <v>1</v>
      </c>
      <c r="J3390">
        <v>7</v>
      </c>
      <c r="K3390" t="s">
        <v>253</v>
      </c>
      <c r="L3390">
        <v>2</v>
      </c>
      <c r="M3390">
        <v>1</v>
      </c>
      <c r="N3390">
        <v>126</v>
      </c>
      <c r="O3390">
        <v>126</v>
      </c>
      <c r="P3390">
        <v>126</v>
      </c>
      <c r="Q3390">
        <v>0</v>
      </c>
      <c r="R3390">
        <v>0</v>
      </c>
      <c r="S3390" t="s">
        <v>10501</v>
      </c>
      <c r="T3390">
        <v>6923</v>
      </c>
      <c r="U3390" t="s">
        <v>1253</v>
      </c>
      <c r="V3390" t="s">
        <v>1253</v>
      </c>
      <c r="W3390" t="s">
        <v>393</v>
      </c>
      <c r="X3390">
        <v>2665</v>
      </c>
      <c r="Y3390" t="s">
        <v>257</v>
      </c>
      <c r="AA3390">
        <v>187</v>
      </c>
      <c r="AB3390" t="s">
        <v>10502</v>
      </c>
      <c r="AC3390" t="s">
        <v>10501</v>
      </c>
      <c r="AD3390">
        <v>5</v>
      </c>
      <c r="AE3390">
        <v>714288.35</v>
      </c>
      <c r="AF3390">
        <v>6168705.8499999996</v>
      </c>
    </row>
    <row r="3391" spans="1:32" x14ac:dyDescent="0.25">
      <c r="A3391" s="40">
        <v>3389</v>
      </c>
      <c r="B3391" t="s">
        <v>10503</v>
      </c>
      <c r="C3391">
        <v>120</v>
      </c>
      <c r="D3391">
        <v>2007</v>
      </c>
      <c r="E3391">
        <v>0</v>
      </c>
      <c r="F3391">
        <v>4</v>
      </c>
      <c r="H3391">
        <v>1</v>
      </c>
      <c r="J3391">
        <v>5</v>
      </c>
      <c r="K3391" t="s">
        <v>253</v>
      </c>
      <c r="L3391">
        <v>90</v>
      </c>
      <c r="M3391">
        <v>1</v>
      </c>
      <c r="N3391">
        <v>167</v>
      </c>
      <c r="O3391">
        <v>167</v>
      </c>
      <c r="P3391">
        <v>168</v>
      </c>
      <c r="Q3391">
        <v>0</v>
      </c>
      <c r="R3391">
        <v>0</v>
      </c>
      <c r="S3391" t="s">
        <v>10504</v>
      </c>
      <c r="T3391">
        <v>745</v>
      </c>
      <c r="U3391" t="s">
        <v>8589</v>
      </c>
      <c r="V3391" t="s">
        <v>8589</v>
      </c>
      <c r="W3391" t="s">
        <v>3154</v>
      </c>
      <c r="X3391">
        <v>2625</v>
      </c>
      <c r="Y3391" t="s">
        <v>244</v>
      </c>
      <c r="AA3391">
        <v>187</v>
      </c>
      <c r="AB3391" t="s">
        <v>927</v>
      </c>
      <c r="AC3391" t="s">
        <v>10504</v>
      </c>
      <c r="AD3391">
        <v>5</v>
      </c>
      <c r="AE3391">
        <v>711891.92</v>
      </c>
      <c r="AF3391">
        <v>6170839.1100000003</v>
      </c>
    </row>
    <row r="3392" spans="1:32" x14ac:dyDescent="0.25">
      <c r="A3392" s="40">
        <v>3390</v>
      </c>
      <c r="B3392" t="s">
        <v>10505</v>
      </c>
      <c r="C3392">
        <v>130</v>
      </c>
      <c r="D3392">
        <v>1975</v>
      </c>
      <c r="E3392">
        <v>0</v>
      </c>
      <c r="F3392">
        <v>1</v>
      </c>
      <c r="H3392">
        <v>1</v>
      </c>
      <c r="J3392">
        <v>1</v>
      </c>
      <c r="K3392" t="s">
        <v>240</v>
      </c>
      <c r="M3392">
        <v>1</v>
      </c>
      <c r="N3392">
        <v>134</v>
      </c>
      <c r="O3392">
        <v>134</v>
      </c>
      <c r="P3392">
        <v>134</v>
      </c>
      <c r="Q3392">
        <v>0</v>
      </c>
      <c r="R3392">
        <v>0</v>
      </c>
      <c r="S3392" t="s">
        <v>10506</v>
      </c>
      <c r="T3392">
        <v>5219</v>
      </c>
      <c r="U3392" t="s">
        <v>8347</v>
      </c>
      <c r="V3392" t="s">
        <v>8347</v>
      </c>
      <c r="W3392" t="s">
        <v>308</v>
      </c>
      <c r="X3392">
        <v>2625</v>
      </c>
      <c r="Y3392" t="s">
        <v>244</v>
      </c>
      <c r="AA3392">
        <v>187</v>
      </c>
      <c r="AB3392" t="s">
        <v>10507</v>
      </c>
      <c r="AC3392" t="s">
        <v>10506</v>
      </c>
      <c r="AD3392">
        <v>5</v>
      </c>
      <c r="AE3392">
        <v>711270.28</v>
      </c>
      <c r="AF3392">
        <v>6172467.0700000003</v>
      </c>
    </row>
    <row r="3393" spans="1:32" x14ac:dyDescent="0.25">
      <c r="A3393" s="40">
        <v>3391</v>
      </c>
      <c r="B3393" t="s">
        <v>10508</v>
      </c>
      <c r="C3393">
        <v>120</v>
      </c>
      <c r="D3393">
        <v>1900</v>
      </c>
      <c r="E3393">
        <v>1985</v>
      </c>
      <c r="F3393">
        <v>4</v>
      </c>
      <c r="H3393">
        <v>1</v>
      </c>
      <c r="J3393">
        <v>7</v>
      </c>
      <c r="K3393" t="s">
        <v>253</v>
      </c>
      <c r="M3393">
        <v>1</v>
      </c>
      <c r="N3393">
        <v>62</v>
      </c>
      <c r="O3393">
        <v>62</v>
      </c>
      <c r="P3393">
        <v>100</v>
      </c>
      <c r="Q3393">
        <v>0</v>
      </c>
      <c r="R3393">
        <v>0</v>
      </c>
      <c r="S3393" t="s">
        <v>10509</v>
      </c>
      <c r="T3393">
        <v>745</v>
      </c>
      <c r="U3393" t="s">
        <v>8589</v>
      </c>
      <c r="V3393" t="s">
        <v>8589</v>
      </c>
      <c r="W3393" t="s">
        <v>10510</v>
      </c>
      <c r="X3393">
        <v>2625</v>
      </c>
      <c r="Y3393" t="s">
        <v>244</v>
      </c>
      <c r="AA3393">
        <v>187</v>
      </c>
      <c r="AB3393" t="s">
        <v>2347</v>
      </c>
      <c r="AC3393" t="s">
        <v>10509</v>
      </c>
      <c r="AD3393">
        <v>5</v>
      </c>
      <c r="AE3393">
        <v>711801.03</v>
      </c>
      <c r="AF3393">
        <v>6170785.6299999999</v>
      </c>
    </row>
    <row r="3394" spans="1:32" x14ac:dyDescent="0.25">
      <c r="A3394" s="40">
        <v>3392</v>
      </c>
      <c r="B3394" t="s">
        <v>10511</v>
      </c>
      <c r="C3394">
        <v>130</v>
      </c>
      <c r="D3394">
        <v>1966</v>
      </c>
      <c r="E3394">
        <v>0</v>
      </c>
      <c r="F3394">
        <v>2</v>
      </c>
      <c r="H3394">
        <v>1</v>
      </c>
      <c r="J3394">
        <v>2</v>
      </c>
      <c r="K3394" t="s">
        <v>247</v>
      </c>
      <c r="L3394">
        <v>2</v>
      </c>
      <c r="M3394">
        <v>1</v>
      </c>
      <c r="N3394">
        <v>101</v>
      </c>
      <c r="O3394">
        <v>101</v>
      </c>
      <c r="P3394">
        <v>101</v>
      </c>
      <c r="Q3394">
        <v>0</v>
      </c>
      <c r="R3394">
        <v>0</v>
      </c>
      <c r="S3394" t="s">
        <v>10512</v>
      </c>
      <c r="T3394">
        <v>4047</v>
      </c>
      <c r="U3394" t="s">
        <v>7712</v>
      </c>
      <c r="V3394" t="s">
        <v>7712</v>
      </c>
      <c r="W3394" t="s">
        <v>368</v>
      </c>
      <c r="X3394">
        <v>2665</v>
      </c>
      <c r="Y3394" t="s">
        <v>257</v>
      </c>
      <c r="AA3394">
        <v>187</v>
      </c>
      <c r="AB3394" t="s">
        <v>10513</v>
      </c>
      <c r="AC3394" t="s">
        <v>10512</v>
      </c>
      <c r="AD3394">
        <v>5</v>
      </c>
      <c r="AE3394">
        <v>713781.34</v>
      </c>
      <c r="AF3394">
        <v>6169300.75</v>
      </c>
    </row>
    <row r="3395" spans="1:32" x14ac:dyDescent="0.25">
      <c r="A3395" s="40">
        <v>3393</v>
      </c>
      <c r="B3395" t="s">
        <v>10514</v>
      </c>
      <c r="C3395">
        <v>120</v>
      </c>
      <c r="D3395">
        <v>1902</v>
      </c>
      <c r="E3395">
        <v>1950</v>
      </c>
      <c r="F3395">
        <v>90</v>
      </c>
      <c r="H3395">
        <v>1</v>
      </c>
      <c r="J3395">
        <v>2</v>
      </c>
      <c r="K3395" t="s">
        <v>260</v>
      </c>
      <c r="L3395">
        <v>2</v>
      </c>
      <c r="M3395">
        <v>1</v>
      </c>
      <c r="N3395">
        <v>135</v>
      </c>
      <c r="O3395">
        <v>135</v>
      </c>
      <c r="P3395">
        <v>233</v>
      </c>
      <c r="Q3395">
        <v>0</v>
      </c>
      <c r="R3395">
        <v>0</v>
      </c>
      <c r="S3395" t="s">
        <v>10515</v>
      </c>
      <c r="T3395">
        <v>745</v>
      </c>
      <c r="U3395" t="s">
        <v>8589</v>
      </c>
      <c r="V3395" t="s">
        <v>8589</v>
      </c>
      <c r="W3395" t="s">
        <v>543</v>
      </c>
      <c r="X3395">
        <v>2625</v>
      </c>
      <c r="Y3395" t="s">
        <v>244</v>
      </c>
      <c r="AA3395">
        <v>187</v>
      </c>
      <c r="AB3395" t="s">
        <v>10516</v>
      </c>
      <c r="AC3395" t="s">
        <v>10515</v>
      </c>
      <c r="AD3395">
        <v>5</v>
      </c>
      <c r="AE3395">
        <v>711759.35999999999</v>
      </c>
      <c r="AF3395">
        <v>6170719.0499999998</v>
      </c>
    </row>
    <row r="3396" spans="1:32" x14ac:dyDescent="0.25">
      <c r="A3396" s="40">
        <v>3394</v>
      </c>
      <c r="B3396" t="s">
        <v>10517</v>
      </c>
      <c r="C3396">
        <v>320</v>
      </c>
      <c r="D3396">
        <v>1902</v>
      </c>
      <c r="E3396">
        <v>1950</v>
      </c>
      <c r="F3396">
        <v>2</v>
      </c>
      <c r="H3396">
        <v>1</v>
      </c>
      <c r="J3396">
        <v>9</v>
      </c>
      <c r="K3396" t="s">
        <v>240</v>
      </c>
      <c r="M3396">
        <v>1</v>
      </c>
      <c r="N3396">
        <v>107</v>
      </c>
      <c r="O3396">
        <v>107</v>
      </c>
      <c r="P3396">
        <v>0</v>
      </c>
      <c r="Q3396">
        <v>107</v>
      </c>
      <c r="R3396">
        <v>0</v>
      </c>
      <c r="S3396" t="s">
        <v>10515</v>
      </c>
      <c r="T3396">
        <v>745</v>
      </c>
      <c r="U3396" t="s">
        <v>8589</v>
      </c>
      <c r="V3396" t="s">
        <v>8589</v>
      </c>
      <c r="W3396" t="s">
        <v>543</v>
      </c>
      <c r="X3396">
        <v>2625</v>
      </c>
      <c r="Y3396" t="s">
        <v>244</v>
      </c>
      <c r="AA3396">
        <v>187</v>
      </c>
      <c r="AB3396" t="s">
        <v>10516</v>
      </c>
      <c r="AC3396" t="s">
        <v>10515</v>
      </c>
      <c r="AD3396">
        <v>5</v>
      </c>
      <c r="AE3396">
        <v>711759.35999999999</v>
      </c>
      <c r="AF3396">
        <v>6170719.0499999998</v>
      </c>
    </row>
    <row r="3397" spans="1:32" x14ac:dyDescent="0.25">
      <c r="A3397" s="40">
        <v>3395</v>
      </c>
      <c r="B3397" t="s">
        <v>10518</v>
      </c>
      <c r="C3397">
        <v>120</v>
      </c>
      <c r="D3397">
        <v>1957</v>
      </c>
      <c r="E3397">
        <v>0</v>
      </c>
      <c r="F3397">
        <v>3</v>
      </c>
      <c r="H3397">
        <v>1</v>
      </c>
      <c r="J3397">
        <v>2</v>
      </c>
      <c r="K3397" t="s">
        <v>260</v>
      </c>
      <c r="M3397">
        <v>1</v>
      </c>
      <c r="N3397">
        <v>94</v>
      </c>
      <c r="O3397">
        <v>94</v>
      </c>
      <c r="P3397">
        <v>94</v>
      </c>
      <c r="Q3397">
        <v>0</v>
      </c>
      <c r="R3397">
        <v>0</v>
      </c>
      <c r="S3397" t="s">
        <v>10519</v>
      </c>
      <c r="T3397">
        <v>745</v>
      </c>
      <c r="U3397" t="s">
        <v>8589</v>
      </c>
      <c r="V3397" t="s">
        <v>8589</v>
      </c>
      <c r="W3397" t="s">
        <v>389</v>
      </c>
      <c r="X3397">
        <v>2625</v>
      </c>
      <c r="Y3397" t="s">
        <v>244</v>
      </c>
      <c r="AA3397">
        <v>187</v>
      </c>
      <c r="AB3397" t="s">
        <v>10516</v>
      </c>
      <c r="AC3397" t="s">
        <v>10519</v>
      </c>
      <c r="AD3397">
        <v>5</v>
      </c>
      <c r="AE3397">
        <v>711773.06</v>
      </c>
      <c r="AF3397">
        <v>6170724.6799999997</v>
      </c>
    </row>
    <row r="3398" spans="1:32" x14ac:dyDescent="0.25">
      <c r="A3398" s="40">
        <v>3396</v>
      </c>
      <c r="B3398" t="s">
        <v>10520</v>
      </c>
      <c r="C3398">
        <v>120</v>
      </c>
      <c r="D3398">
        <v>1978</v>
      </c>
      <c r="E3398">
        <v>0</v>
      </c>
      <c r="F3398">
        <v>4</v>
      </c>
      <c r="H3398">
        <v>1</v>
      </c>
      <c r="J3398">
        <v>2</v>
      </c>
      <c r="K3398" t="s">
        <v>260</v>
      </c>
      <c r="M3398">
        <v>1</v>
      </c>
      <c r="N3398">
        <v>106</v>
      </c>
      <c r="O3398">
        <v>106</v>
      </c>
      <c r="P3398">
        <v>106</v>
      </c>
      <c r="Q3398">
        <v>0</v>
      </c>
      <c r="R3398">
        <v>0</v>
      </c>
      <c r="S3398" t="s">
        <v>10521</v>
      </c>
      <c r="T3398">
        <v>6923</v>
      </c>
      <c r="U3398" t="s">
        <v>1253</v>
      </c>
      <c r="V3398" t="s">
        <v>1253</v>
      </c>
      <c r="W3398" t="s">
        <v>721</v>
      </c>
      <c r="X3398">
        <v>2665</v>
      </c>
      <c r="Y3398" t="s">
        <v>257</v>
      </c>
      <c r="AA3398">
        <v>187</v>
      </c>
      <c r="AB3398" t="s">
        <v>10522</v>
      </c>
      <c r="AC3398" t="s">
        <v>10521</v>
      </c>
      <c r="AD3398">
        <v>5</v>
      </c>
      <c r="AE3398">
        <v>714264.73</v>
      </c>
      <c r="AF3398">
        <v>6168735.2400000002</v>
      </c>
    </row>
    <row r="3399" spans="1:32" x14ac:dyDescent="0.25">
      <c r="A3399" s="40">
        <v>3397</v>
      </c>
      <c r="B3399" t="s">
        <v>10523</v>
      </c>
      <c r="C3399">
        <v>130</v>
      </c>
      <c r="D3399">
        <v>1975</v>
      </c>
      <c r="E3399">
        <v>0</v>
      </c>
      <c r="F3399">
        <v>1</v>
      </c>
      <c r="H3399">
        <v>5</v>
      </c>
      <c r="J3399">
        <v>7</v>
      </c>
      <c r="K3399" t="s">
        <v>253</v>
      </c>
      <c r="L3399">
        <v>2</v>
      </c>
      <c r="M3399">
        <v>1</v>
      </c>
      <c r="N3399">
        <v>126</v>
      </c>
      <c r="O3399">
        <v>126</v>
      </c>
      <c r="P3399">
        <v>126</v>
      </c>
      <c r="Q3399">
        <v>0</v>
      </c>
      <c r="R3399">
        <v>0</v>
      </c>
      <c r="S3399" t="s">
        <v>10524</v>
      </c>
      <c r="T3399">
        <v>2556</v>
      </c>
      <c r="U3399" t="s">
        <v>317</v>
      </c>
      <c r="V3399" t="s">
        <v>317</v>
      </c>
      <c r="W3399" t="s">
        <v>10525</v>
      </c>
      <c r="X3399">
        <v>2625</v>
      </c>
      <c r="Y3399" t="s">
        <v>244</v>
      </c>
      <c r="AA3399">
        <v>187</v>
      </c>
      <c r="AB3399" t="s">
        <v>10526</v>
      </c>
      <c r="AC3399" t="s">
        <v>10524</v>
      </c>
      <c r="AD3399">
        <v>5</v>
      </c>
      <c r="AE3399">
        <v>711620.41</v>
      </c>
      <c r="AF3399">
        <v>6172391.5300000003</v>
      </c>
    </row>
    <row r="3400" spans="1:32" x14ac:dyDescent="0.25">
      <c r="A3400" s="40">
        <v>3398</v>
      </c>
      <c r="B3400" t="s">
        <v>10527</v>
      </c>
      <c r="C3400">
        <v>140</v>
      </c>
      <c r="D3400">
        <v>1965</v>
      </c>
      <c r="E3400">
        <v>0</v>
      </c>
      <c r="F3400">
        <v>5</v>
      </c>
      <c r="H3400">
        <v>1</v>
      </c>
      <c r="J3400">
        <v>1</v>
      </c>
      <c r="K3400" t="s">
        <v>240</v>
      </c>
      <c r="M3400">
        <v>2</v>
      </c>
      <c r="N3400">
        <v>345</v>
      </c>
      <c r="O3400">
        <v>690</v>
      </c>
      <c r="P3400">
        <v>690</v>
      </c>
      <c r="Q3400">
        <v>0</v>
      </c>
      <c r="R3400">
        <v>0</v>
      </c>
      <c r="S3400" t="s">
        <v>10528</v>
      </c>
      <c r="T3400">
        <v>3400</v>
      </c>
      <c r="U3400" t="s">
        <v>9688</v>
      </c>
      <c r="V3400" t="s">
        <v>9688</v>
      </c>
      <c r="W3400" t="s">
        <v>290</v>
      </c>
      <c r="X3400">
        <v>2665</v>
      </c>
      <c r="Y3400" t="s">
        <v>257</v>
      </c>
      <c r="AA3400">
        <v>187</v>
      </c>
      <c r="AB3400" t="s">
        <v>10167</v>
      </c>
      <c r="AC3400" t="s">
        <v>10528</v>
      </c>
      <c r="AD3400">
        <v>5</v>
      </c>
      <c r="AE3400">
        <v>713044.27</v>
      </c>
      <c r="AF3400">
        <v>6169181.9000000004</v>
      </c>
    </row>
    <row r="3401" spans="1:32" x14ac:dyDescent="0.25">
      <c r="A3401" s="40">
        <v>3399</v>
      </c>
      <c r="B3401" t="s">
        <v>10529</v>
      </c>
      <c r="C3401">
        <v>130</v>
      </c>
      <c r="D3401">
        <v>1975</v>
      </c>
      <c r="E3401">
        <v>0</v>
      </c>
      <c r="F3401">
        <v>1</v>
      </c>
      <c r="H3401">
        <v>1</v>
      </c>
      <c r="J3401">
        <v>1</v>
      </c>
      <c r="K3401" t="s">
        <v>240</v>
      </c>
      <c r="M3401">
        <v>1</v>
      </c>
      <c r="N3401">
        <v>134</v>
      </c>
      <c r="O3401">
        <v>134</v>
      </c>
      <c r="P3401">
        <v>134</v>
      </c>
      <c r="Q3401">
        <v>0</v>
      </c>
      <c r="R3401">
        <v>0</v>
      </c>
      <c r="S3401" t="s">
        <v>10530</v>
      </c>
      <c r="T3401">
        <v>5219</v>
      </c>
      <c r="U3401" t="s">
        <v>8347</v>
      </c>
      <c r="V3401" t="s">
        <v>8347</v>
      </c>
      <c r="W3401" t="s">
        <v>770</v>
      </c>
      <c r="X3401">
        <v>2625</v>
      </c>
      <c r="Y3401" t="s">
        <v>244</v>
      </c>
      <c r="AA3401">
        <v>187</v>
      </c>
      <c r="AB3401" t="s">
        <v>10531</v>
      </c>
      <c r="AC3401" t="s">
        <v>10530</v>
      </c>
      <c r="AD3401">
        <v>5</v>
      </c>
      <c r="AE3401">
        <v>711397.18</v>
      </c>
      <c r="AF3401">
        <v>6172461.9400000004</v>
      </c>
    </row>
    <row r="3402" spans="1:32" x14ac:dyDescent="0.25">
      <c r="A3402" s="40">
        <v>3400</v>
      </c>
      <c r="B3402" t="s">
        <v>10532</v>
      </c>
      <c r="C3402">
        <v>120</v>
      </c>
      <c r="D3402">
        <v>1966</v>
      </c>
      <c r="E3402">
        <v>0</v>
      </c>
      <c r="F3402">
        <v>90</v>
      </c>
      <c r="H3402">
        <v>1</v>
      </c>
      <c r="J3402">
        <v>2</v>
      </c>
      <c r="K3402" t="s">
        <v>260</v>
      </c>
      <c r="M3402">
        <v>1</v>
      </c>
      <c r="N3402">
        <v>123</v>
      </c>
      <c r="O3402">
        <v>123</v>
      </c>
      <c r="P3402">
        <v>123</v>
      </c>
      <c r="Q3402">
        <v>0</v>
      </c>
      <c r="R3402">
        <v>0</v>
      </c>
      <c r="S3402" t="s">
        <v>10533</v>
      </c>
      <c r="T3402">
        <v>4154</v>
      </c>
      <c r="U3402" t="s">
        <v>322</v>
      </c>
      <c r="V3402" t="s">
        <v>322</v>
      </c>
      <c r="W3402" t="s">
        <v>515</v>
      </c>
      <c r="X3402">
        <v>2665</v>
      </c>
      <c r="Y3402" t="s">
        <v>257</v>
      </c>
      <c r="AA3402">
        <v>187</v>
      </c>
      <c r="AB3402" t="s">
        <v>10534</v>
      </c>
      <c r="AC3402" t="s">
        <v>10533</v>
      </c>
      <c r="AD3402">
        <v>5</v>
      </c>
      <c r="AE3402">
        <v>713579.45</v>
      </c>
      <c r="AF3402">
        <v>6169139.5599999996</v>
      </c>
    </row>
    <row r="3403" spans="1:32" x14ac:dyDescent="0.25">
      <c r="A3403" s="40">
        <v>3401</v>
      </c>
      <c r="B3403" t="s">
        <v>10535</v>
      </c>
      <c r="C3403">
        <v>130</v>
      </c>
      <c r="D3403">
        <v>1975</v>
      </c>
      <c r="E3403">
        <v>0</v>
      </c>
      <c r="F3403">
        <v>1</v>
      </c>
      <c r="H3403">
        <v>5</v>
      </c>
      <c r="J3403">
        <v>7</v>
      </c>
      <c r="K3403" t="s">
        <v>253</v>
      </c>
      <c r="M3403">
        <v>1</v>
      </c>
      <c r="N3403">
        <v>126</v>
      </c>
      <c r="O3403">
        <v>126</v>
      </c>
      <c r="P3403">
        <v>126</v>
      </c>
      <c r="Q3403">
        <v>0</v>
      </c>
      <c r="R3403">
        <v>0</v>
      </c>
      <c r="S3403" t="s">
        <v>10536</v>
      </c>
      <c r="T3403">
        <v>2556</v>
      </c>
      <c r="U3403" t="s">
        <v>317</v>
      </c>
      <c r="V3403" t="s">
        <v>317</v>
      </c>
      <c r="W3403" t="s">
        <v>373</v>
      </c>
      <c r="X3403">
        <v>2625</v>
      </c>
      <c r="Y3403" t="s">
        <v>244</v>
      </c>
      <c r="AA3403">
        <v>187</v>
      </c>
      <c r="AB3403" t="s">
        <v>10537</v>
      </c>
      <c r="AC3403" t="s">
        <v>10536</v>
      </c>
      <c r="AD3403">
        <v>5</v>
      </c>
      <c r="AE3403">
        <v>711700.88</v>
      </c>
      <c r="AF3403">
        <v>6172401.7400000002</v>
      </c>
    </row>
    <row r="3404" spans="1:32" x14ac:dyDescent="0.25">
      <c r="A3404" s="40">
        <v>3402</v>
      </c>
      <c r="B3404" t="s">
        <v>10538</v>
      </c>
      <c r="C3404">
        <v>130</v>
      </c>
      <c r="D3404">
        <v>1967</v>
      </c>
      <c r="E3404">
        <v>1983</v>
      </c>
      <c r="F3404">
        <v>3</v>
      </c>
      <c r="H3404">
        <v>6</v>
      </c>
      <c r="J3404">
        <v>1</v>
      </c>
      <c r="K3404" t="s">
        <v>240</v>
      </c>
      <c r="M3404">
        <v>1</v>
      </c>
      <c r="N3404">
        <v>123</v>
      </c>
      <c r="O3404">
        <v>123</v>
      </c>
      <c r="P3404">
        <v>107</v>
      </c>
      <c r="Q3404">
        <v>0</v>
      </c>
      <c r="R3404">
        <v>0</v>
      </c>
      <c r="S3404" t="s">
        <v>10539</v>
      </c>
      <c r="T3404">
        <v>2449</v>
      </c>
      <c r="U3404" t="s">
        <v>312</v>
      </c>
      <c r="V3404" t="s">
        <v>312</v>
      </c>
      <c r="W3404" t="s">
        <v>640</v>
      </c>
      <c r="X3404">
        <v>2625</v>
      </c>
      <c r="Y3404" t="s">
        <v>244</v>
      </c>
      <c r="AA3404">
        <v>187</v>
      </c>
      <c r="AB3404" t="s">
        <v>10540</v>
      </c>
      <c r="AC3404" t="s">
        <v>10539</v>
      </c>
      <c r="AD3404">
        <v>5</v>
      </c>
      <c r="AE3404">
        <v>711458.99</v>
      </c>
      <c r="AF3404">
        <v>6171815.1900000004</v>
      </c>
    </row>
    <row r="3405" spans="1:32" x14ac:dyDescent="0.25">
      <c r="A3405" s="40">
        <v>3403</v>
      </c>
      <c r="B3405" t="s">
        <v>10541</v>
      </c>
      <c r="C3405">
        <v>130</v>
      </c>
      <c r="D3405">
        <v>1975</v>
      </c>
      <c r="E3405">
        <v>0</v>
      </c>
      <c r="F3405">
        <v>1</v>
      </c>
      <c r="H3405">
        <v>5</v>
      </c>
      <c r="J3405">
        <v>1</v>
      </c>
      <c r="K3405" t="s">
        <v>240</v>
      </c>
      <c r="L3405">
        <v>0</v>
      </c>
      <c r="M3405">
        <v>1</v>
      </c>
      <c r="N3405">
        <v>75</v>
      </c>
      <c r="O3405">
        <v>75</v>
      </c>
      <c r="P3405">
        <v>124</v>
      </c>
      <c r="Q3405">
        <v>0</v>
      </c>
      <c r="R3405">
        <v>0</v>
      </c>
      <c r="S3405" t="s">
        <v>10542</v>
      </c>
      <c r="T3405">
        <v>2556</v>
      </c>
      <c r="U3405" t="s">
        <v>317</v>
      </c>
      <c r="V3405" t="s">
        <v>317</v>
      </c>
      <c r="W3405" t="s">
        <v>2681</v>
      </c>
      <c r="X3405">
        <v>2625</v>
      </c>
      <c r="Y3405" t="s">
        <v>244</v>
      </c>
      <c r="AA3405">
        <v>187</v>
      </c>
      <c r="AB3405" t="s">
        <v>10543</v>
      </c>
      <c r="AC3405" t="s">
        <v>10542</v>
      </c>
      <c r="AD3405">
        <v>5</v>
      </c>
      <c r="AE3405">
        <v>711714.97</v>
      </c>
      <c r="AF3405">
        <v>6172334.8300000001</v>
      </c>
    </row>
    <row r="3406" spans="1:32" x14ac:dyDescent="0.25">
      <c r="A3406" s="40">
        <v>3404</v>
      </c>
      <c r="B3406" t="s">
        <v>10544</v>
      </c>
      <c r="C3406">
        <v>130</v>
      </c>
      <c r="D3406">
        <v>1966</v>
      </c>
      <c r="E3406">
        <v>0</v>
      </c>
      <c r="F3406">
        <v>4</v>
      </c>
      <c r="H3406">
        <v>3</v>
      </c>
      <c r="J3406">
        <v>1</v>
      </c>
      <c r="K3406" t="s">
        <v>240</v>
      </c>
      <c r="M3406">
        <v>1</v>
      </c>
      <c r="N3406">
        <v>61</v>
      </c>
      <c r="O3406">
        <v>61</v>
      </c>
      <c r="P3406">
        <v>110</v>
      </c>
      <c r="Q3406">
        <v>0</v>
      </c>
      <c r="R3406">
        <v>0</v>
      </c>
      <c r="S3406" t="s">
        <v>10545</v>
      </c>
      <c r="T3406">
        <v>3195</v>
      </c>
      <c r="U3406" t="s">
        <v>7757</v>
      </c>
      <c r="V3406" t="s">
        <v>7757</v>
      </c>
      <c r="W3406" t="s">
        <v>1665</v>
      </c>
      <c r="X3406">
        <v>2665</v>
      </c>
      <c r="Y3406" t="s">
        <v>257</v>
      </c>
      <c r="AA3406">
        <v>187</v>
      </c>
      <c r="AB3406" t="s">
        <v>10546</v>
      </c>
      <c r="AC3406" t="s">
        <v>10545</v>
      </c>
      <c r="AD3406">
        <v>5</v>
      </c>
      <c r="AE3406">
        <v>713691.68</v>
      </c>
      <c r="AF3406">
        <v>6169285</v>
      </c>
    </row>
    <row r="3407" spans="1:32" x14ac:dyDescent="0.25">
      <c r="A3407" s="40">
        <v>3405</v>
      </c>
      <c r="B3407" t="s">
        <v>10547</v>
      </c>
      <c r="C3407">
        <v>490</v>
      </c>
      <c r="D3407">
        <v>2009</v>
      </c>
      <c r="E3407">
        <v>0</v>
      </c>
      <c r="F3407">
        <v>2</v>
      </c>
      <c r="H3407">
        <v>3</v>
      </c>
      <c r="J3407">
        <v>9</v>
      </c>
      <c r="K3407" t="s">
        <v>240</v>
      </c>
      <c r="M3407">
        <v>1</v>
      </c>
      <c r="N3407">
        <v>41</v>
      </c>
      <c r="O3407">
        <v>41</v>
      </c>
      <c r="P3407">
        <v>0</v>
      </c>
      <c r="Q3407">
        <v>41</v>
      </c>
      <c r="R3407">
        <v>0</v>
      </c>
      <c r="S3407" t="s">
        <v>10548</v>
      </c>
      <c r="T3407">
        <v>5219</v>
      </c>
      <c r="U3407" t="s">
        <v>8347</v>
      </c>
      <c r="V3407" t="s">
        <v>8347</v>
      </c>
      <c r="W3407" t="s">
        <v>1688</v>
      </c>
      <c r="X3407">
        <v>2625</v>
      </c>
      <c r="Y3407" t="s">
        <v>244</v>
      </c>
      <c r="AA3407">
        <v>187</v>
      </c>
      <c r="AB3407" t="s">
        <v>9284</v>
      </c>
      <c r="AC3407" t="s">
        <v>10548</v>
      </c>
      <c r="AD3407">
        <v>5</v>
      </c>
      <c r="AE3407">
        <v>711221.72</v>
      </c>
      <c r="AF3407">
        <v>6172475.4500000002</v>
      </c>
    </row>
    <row r="3408" spans="1:32" x14ac:dyDescent="0.25">
      <c r="A3408" s="40">
        <v>3406</v>
      </c>
      <c r="B3408" t="s">
        <v>10549</v>
      </c>
      <c r="C3408">
        <v>130</v>
      </c>
      <c r="D3408">
        <v>1977</v>
      </c>
      <c r="E3408">
        <v>0</v>
      </c>
      <c r="F3408">
        <v>4</v>
      </c>
      <c r="H3408">
        <v>1</v>
      </c>
      <c r="J3408">
        <v>1</v>
      </c>
      <c r="K3408" t="s">
        <v>240</v>
      </c>
      <c r="M3408">
        <v>1</v>
      </c>
      <c r="N3408">
        <v>58</v>
      </c>
      <c r="O3408">
        <v>58</v>
      </c>
      <c r="P3408">
        <v>102</v>
      </c>
      <c r="Q3408">
        <v>0</v>
      </c>
      <c r="R3408">
        <v>0</v>
      </c>
      <c r="S3408" t="s">
        <v>10550</v>
      </c>
      <c r="T3408">
        <v>6875</v>
      </c>
      <c r="U3408" t="s">
        <v>9172</v>
      </c>
      <c r="V3408" t="s">
        <v>9172</v>
      </c>
      <c r="W3408" t="s">
        <v>732</v>
      </c>
      <c r="X3408">
        <v>2665</v>
      </c>
      <c r="Y3408" t="s">
        <v>257</v>
      </c>
      <c r="AA3408">
        <v>187</v>
      </c>
      <c r="AB3408" t="s">
        <v>10551</v>
      </c>
      <c r="AC3408" t="s">
        <v>10550</v>
      </c>
      <c r="AD3408">
        <v>5</v>
      </c>
      <c r="AE3408">
        <v>713474.11</v>
      </c>
      <c r="AF3408">
        <v>6169483.8300000001</v>
      </c>
    </row>
    <row r="3409" spans="1:32" x14ac:dyDescent="0.25">
      <c r="A3409" s="40">
        <v>3407</v>
      </c>
      <c r="B3409" t="s">
        <v>10552</v>
      </c>
      <c r="C3409">
        <v>120</v>
      </c>
      <c r="D3409">
        <v>1990</v>
      </c>
      <c r="E3409">
        <v>0</v>
      </c>
      <c r="F3409">
        <v>4</v>
      </c>
      <c r="H3409">
        <v>1</v>
      </c>
      <c r="J3409">
        <v>7</v>
      </c>
      <c r="K3409" t="s">
        <v>253</v>
      </c>
      <c r="L3409">
        <v>1</v>
      </c>
      <c r="M3409">
        <v>1</v>
      </c>
      <c r="N3409">
        <v>106</v>
      </c>
      <c r="O3409">
        <v>106</v>
      </c>
      <c r="P3409">
        <v>181</v>
      </c>
      <c r="Q3409">
        <v>0</v>
      </c>
      <c r="R3409">
        <v>0</v>
      </c>
      <c r="S3409" t="s">
        <v>10553</v>
      </c>
      <c r="T3409">
        <v>1780</v>
      </c>
      <c r="U3409" t="s">
        <v>9351</v>
      </c>
      <c r="V3409" t="s">
        <v>9351</v>
      </c>
      <c r="W3409" t="s">
        <v>441</v>
      </c>
      <c r="X3409">
        <v>2625</v>
      </c>
      <c r="Y3409" t="s">
        <v>244</v>
      </c>
      <c r="AA3409">
        <v>187</v>
      </c>
      <c r="AB3409" t="s">
        <v>10554</v>
      </c>
      <c r="AC3409" t="s">
        <v>10553</v>
      </c>
      <c r="AD3409">
        <v>5</v>
      </c>
      <c r="AE3409">
        <v>711869.54</v>
      </c>
      <c r="AF3409">
        <v>6170614.4299999997</v>
      </c>
    </row>
    <row r="3410" spans="1:32" x14ac:dyDescent="0.25">
      <c r="A3410" s="40">
        <v>3408</v>
      </c>
      <c r="B3410" t="s">
        <v>10555</v>
      </c>
      <c r="C3410">
        <v>120</v>
      </c>
      <c r="D3410">
        <v>2001</v>
      </c>
      <c r="E3410">
        <v>0</v>
      </c>
      <c r="F3410">
        <v>4</v>
      </c>
      <c r="H3410">
        <v>1</v>
      </c>
      <c r="J3410">
        <v>1</v>
      </c>
      <c r="K3410" t="s">
        <v>240</v>
      </c>
      <c r="M3410">
        <v>1</v>
      </c>
      <c r="N3410">
        <v>167</v>
      </c>
      <c r="O3410">
        <v>167</v>
      </c>
      <c r="P3410">
        <v>167</v>
      </c>
      <c r="Q3410">
        <v>0</v>
      </c>
      <c r="R3410">
        <v>0</v>
      </c>
      <c r="S3410" t="s">
        <v>10556</v>
      </c>
      <c r="T3410">
        <v>5600</v>
      </c>
      <c r="U3410" t="s">
        <v>6764</v>
      </c>
      <c r="V3410" t="s">
        <v>6764</v>
      </c>
      <c r="W3410" t="s">
        <v>2363</v>
      </c>
      <c r="X3410">
        <v>2625</v>
      </c>
      <c r="Y3410" t="s">
        <v>244</v>
      </c>
      <c r="AA3410">
        <v>187</v>
      </c>
      <c r="AB3410" t="s">
        <v>10557</v>
      </c>
      <c r="AC3410" t="s">
        <v>10556</v>
      </c>
      <c r="AD3410">
        <v>5</v>
      </c>
      <c r="AE3410">
        <v>712114.04</v>
      </c>
      <c r="AF3410">
        <v>6171907.0999999996</v>
      </c>
    </row>
    <row r="3411" spans="1:32" x14ac:dyDescent="0.25">
      <c r="A3411" s="40">
        <v>3409</v>
      </c>
      <c r="B3411" t="s">
        <v>10558</v>
      </c>
      <c r="C3411">
        <v>130</v>
      </c>
      <c r="D3411">
        <v>1973</v>
      </c>
      <c r="E3411">
        <v>0</v>
      </c>
      <c r="F3411">
        <v>1</v>
      </c>
      <c r="H3411">
        <v>5</v>
      </c>
      <c r="J3411">
        <v>1</v>
      </c>
      <c r="K3411" t="s">
        <v>240</v>
      </c>
      <c r="M3411">
        <v>1</v>
      </c>
      <c r="N3411">
        <v>132</v>
      </c>
      <c r="O3411">
        <v>132</v>
      </c>
      <c r="P3411">
        <v>132</v>
      </c>
      <c r="Q3411">
        <v>0</v>
      </c>
      <c r="R3411">
        <v>0</v>
      </c>
      <c r="S3411" t="s">
        <v>10559</v>
      </c>
      <c r="T3411">
        <v>6178</v>
      </c>
      <c r="U3411" t="s">
        <v>2647</v>
      </c>
      <c r="V3411" t="s">
        <v>2647</v>
      </c>
      <c r="W3411" t="s">
        <v>10560</v>
      </c>
      <c r="X3411">
        <v>2625</v>
      </c>
      <c r="Y3411" t="s">
        <v>244</v>
      </c>
      <c r="AA3411">
        <v>187</v>
      </c>
      <c r="AB3411" t="s">
        <v>10561</v>
      </c>
      <c r="AC3411" t="s">
        <v>10559</v>
      </c>
      <c r="AD3411">
        <v>5</v>
      </c>
      <c r="AE3411">
        <v>711714.19</v>
      </c>
      <c r="AF3411">
        <v>6172111.9100000001</v>
      </c>
    </row>
    <row r="3412" spans="1:32" x14ac:dyDescent="0.25">
      <c r="A3412" s="40">
        <v>3410</v>
      </c>
      <c r="B3412" t="s">
        <v>10562</v>
      </c>
      <c r="C3412">
        <v>390</v>
      </c>
      <c r="D3412">
        <v>1997</v>
      </c>
      <c r="E3412">
        <v>0</v>
      </c>
      <c r="F3412">
        <v>6</v>
      </c>
      <c r="H3412">
        <v>8</v>
      </c>
      <c r="J3412">
        <v>1</v>
      </c>
      <c r="K3412" t="s">
        <v>240</v>
      </c>
      <c r="L3412">
        <v>7</v>
      </c>
      <c r="M3412">
        <v>1</v>
      </c>
      <c r="N3412">
        <v>582</v>
      </c>
      <c r="O3412">
        <v>582</v>
      </c>
      <c r="P3412">
        <v>0</v>
      </c>
      <c r="Q3412">
        <v>582</v>
      </c>
      <c r="R3412">
        <v>0</v>
      </c>
      <c r="S3412" t="s">
        <v>10563</v>
      </c>
      <c r="T3412">
        <v>8947</v>
      </c>
      <c r="U3412" t="s">
        <v>9902</v>
      </c>
      <c r="V3412" t="s">
        <v>9902</v>
      </c>
      <c r="W3412" t="s">
        <v>2347</v>
      </c>
      <c r="X3412">
        <v>2625</v>
      </c>
      <c r="Y3412" t="s">
        <v>244</v>
      </c>
      <c r="AA3412">
        <v>187</v>
      </c>
      <c r="AB3412" t="s">
        <v>10564</v>
      </c>
      <c r="AC3412" t="s">
        <v>10563</v>
      </c>
      <c r="AD3412">
        <v>5</v>
      </c>
      <c r="AE3412">
        <v>712498.34</v>
      </c>
      <c r="AF3412">
        <v>6171583.1799999997</v>
      </c>
    </row>
    <row r="3413" spans="1:32" x14ac:dyDescent="0.25">
      <c r="A3413" s="40">
        <v>3411</v>
      </c>
      <c r="B3413" t="s">
        <v>10565</v>
      </c>
      <c r="C3413">
        <v>320</v>
      </c>
      <c r="D3413">
        <v>1970</v>
      </c>
      <c r="E3413">
        <v>1997</v>
      </c>
      <c r="F3413">
        <v>1</v>
      </c>
      <c r="H3413">
        <v>1</v>
      </c>
      <c r="J3413">
        <v>1</v>
      </c>
      <c r="K3413" t="s">
        <v>240</v>
      </c>
      <c r="M3413">
        <v>2</v>
      </c>
      <c r="N3413">
        <v>2551</v>
      </c>
      <c r="O3413">
        <v>2656</v>
      </c>
      <c r="P3413">
        <v>0</v>
      </c>
      <c r="Q3413">
        <v>2994</v>
      </c>
      <c r="R3413">
        <v>0</v>
      </c>
      <c r="S3413" t="s">
        <v>10563</v>
      </c>
      <c r="T3413">
        <v>8947</v>
      </c>
      <c r="U3413" t="s">
        <v>9902</v>
      </c>
      <c r="V3413" t="s">
        <v>9902</v>
      </c>
      <c r="W3413" t="s">
        <v>2347</v>
      </c>
      <c r="X3413">
        <v>2625</v>
      </c>
      <c r="Y3413" t="s">
        <v>244</v>
      </c>
      <c r="AA3413">
        <v>187</v>
      </c>
      <c r="AB3413" t="s">
        <v>10564</v>
      </c>
      <c r="AC3413" t="s">
        <v>10563</v>
      </c>
      <c r="AD3413">
        <v>5</v>
      </c>
      <c r="AE3413">
        <v>712498.34</v>
      </c>
      <c r="AF3413">
        <v>6171583.1799999997</v>
      </c>
    </row>
    <row r="3414" spans="1:32" x14ac:dyDescent="0.25">
      <c r="A3414" s="40">
        <v>3412</v>
      </c>
      <c r="B3414" t="s">
        <v>10566</v>
      </c>
      <c r="C3414">
        <v>130</v>
      </c>
      <c r="D3414">
        <v>1975</v>
      </c>
      <c r="E3414">
        <v>0</v>
      </c>
      <c r="F3414">
        <v>1</v>
      </c>
      <c r="H3414">
        <v>5</v>
      </c>
      <c r="J3414">
        <v>7</v>
      </c>
      <c r="K3414" t="s">
        <v>253</v>
      </c>
      <c r="M3414">
        <v>1</v>
      </c>
      <c r="N3414">
        <v>75</v>
      </c>
      <c r="O3414">
        <v>75</v>
      </c>
      <c r="P3414">
        <v>125</v>
      </c>
      <c r="Q3414">
        <v>0</v>
      </c>
      <c r="R3414">
        <v>0</v>
      </c>
      <c r="S3414" t="s">
        <v>10567</v>
      </c>
      <c r="T3414">
        <v>2556</v>
      </c>
      <c r="U3414" t="s">
        <v>317</v>
      </c>
      <c r="V3414" t="s">
        <v>317</v>
      </c>
      <c r="W3414" t="s">
        <v>5049</v>
      </c>
      <c r="X3414">
        <v>2625</v>
      </c>
      <c r="Y3414" t="s">
        <v>244</v>
      </c>
      <c r="AA3414">
        <v>187</v>
      </c>
      <c r="AB3414" t="s">
        <v>10568</v>
      </c>
      <c r="AC3414" t="s">
        <v>10567</v>
      </c>
      <c r="AD3414">
        <v>5</v>
      </c>
      <c r="AE3414">
        <v>711658.25</v>
      </c>
      <c r="AF3414">
        <v>6172403.7599999998</v>
      </c>
    </row>
    <row r="3415" spans="1:32" x14ac:dyDescent="0.25">
      <c r="A3415" s="40">
        <v>3413</v>
      </c>
      <c r="B3415" t="s">
        <v>10569</v>
      </c>
      <c r="C3415">
        <v>120</v>
      </c>
      <c r="D3415">
        <v>1973</v>
      </c>
      <c r="E3415">
        <v>2014</v>
      </c>
      <c r="F3415">
        <v>3</v>
      </c>
      <c r="H3415">
        <v>1</v>
      </c>
      <c r="J3415">
        <v>2</v>
      </c>
      <c r="K3415" t="s">
        <v>260</v>
      </c>
      <c r="M3415">
        <v>1</v>
      </c>
      <c r="N3415">
        <v>141</v>
      </c>
      <c r="O3415">
        <v>141</v>
      </c>
      <c r="P3415">
        <v>141</v>
      </c>
      <c r="Q3415">
        <v>0</v>
      </c>
      <c r="R3415">
        <v>0</v>
      </c>
      <c r="S3415" t="s">
        <v>10570</v>
      </c>
      <c r="T3415">
        <v>6710</v>
      </c>
      <c r="U3415" t="s">
        <v>327</v>
      </c>
      <c r="V3415" t="s">
        <v>327</v>
      </c>
      <c r="W3415" t="s">
        <v>1967</v>
      </c>
      <c r="X3415">
        <v>2625</v>
      </c>
      <c r="Y3415" t="s">
        <v>244</v>
      </c>
      <c r="AA3415">
        <v>187</v>
      </c>
      <c r="AB3415" t="s">
        <v>10571</v>
      </c>
      <c r="AC3415" t="s">
        <v>10570</v>
      </c>
      <c r="AD3415">
        <v>5</v>
      </c>
      <c r="AE3415">
        <v>710922.01</v>
      </c>
      <c r="AF3415">
        <v>6171721.8099999996</v>
      </c>
    </row>
    <row r="3416" spans="1:32" x14ac:dyDescent="0.25">
      <c r="A3416" s="40">
        <v>3414</v>
      </c>
      <c r="B3416" t="s">
        <v>10572</v>
      </c>
      <c r="C3416">
        <v>130</v>
      </c>
      <c r="D3416">
        <v>1975</v>
      </c>
      <c r="E3416">
        <v>0</v>
      </c>
      <c r="F3416">
        <v>1</v>
      </c>
      <c r="H3416">
        <v>5</v>
      </c>
      <c r="J3416">
        <v>7</v>
      </c>
      <c r="K3416" t="s">
        <v>253</v>
      </c>
      <c r="M3416">
        <v>1</v>
      </c>
      <c r="N3416">
        <v>79</v>
      </c>
      <c r="O3416">
        <v>79</v>
      </c>
      <c r="P3416">
        <v>131</v>
      </c>
      <c r="Q3416">
        <v>0</v>
      </c>
      <c r="R3416">
        <v>0</v>
      </c>
      <c r="S3416" t="s">
        <v>10573</v>
      </c>
      <c r="T3416">
        <v>2556</v>
      </c>
      <c r="U3416" t="s">
        <v>317</v>
      </c>
      <c r="V3416" t="s">
        <v>317</v>
      </c>
      <c r="W3416" t="s">
        <v>670</v>
      </c>
      <c r="X3416">
        <v>2625</v>
      </c>
      <c r="Y3416" t="s">
        <v>244</v>
      </c>
      <c r="AA3416">
        <v>187</v>
      </c>
      <c r="AB3416" t="s">
        <v>10574</v>
      </c>
      <c r="AC3416" t="s">
        <v>10573</v>
      </c>
      <c r="AD3416">
        <v>5</v>
      </c>
      <c r="AE3416">
        <v>711731.78</v>
      </c>
      <c r="AF3416">
        <v>6172439.4900000002</v>
      </c>
    </row>
    <row r="3417" spans="1:32" x14ac:dyDescent="0.25">
      <c r="A3417" s="40">
        <v>3415</v>
      </c>
      <c r="B3417" t="s">
        <v>10575</v>
      </c>
      <c r="C3417">
        <v>130</v>
      </c>
      <c r="D3417">
        <v>1975</v>
      </c>
      <c r="E3417">
        <v>0</v>
      </c>
      <c r="F3417">
        <v>1</v>
      </c>
      <c r="H3417">
        <v>1</v>
      </c>
      <c r="J3417">
        <v>1</v>
      </c>
      <c r="K3417" t="s">
        <v>240</v>
      </c>
      <c r="M3417">
        <v>1</v>
      </c>
      <c r="N3417">
        <v>134</v>
      </c>
      <c r="O3417">
        <v>134</v>
      </c>
      <c r="P3417">
        <v>134</v>
      </c>
      <c r="Q3417">
        <v>0</v>
      </c>
      <c r="R3417">
        <v>0</v>
      </c>
      <c r="S3417" t="s">
        <v>10576</v>
      </c>
      <c r="T3417">
        <v>5219</v>
      </c>
      <c r="U3417" t="s">
        <v>8347</v>
      </c>
      <c r="V3417" t="s">
        <v>8347</v>
      </c>
      <c r="W3417" t="s">
        <v>356</v>
      </c>
      <c r="X3417">
        <v>2625</v>
      </c>
      <c r="Y3417" t="s">
        <v>244</v>
      </c>
      <c r="AA3417">
        <v>187</v>
      </c>
      <c r="AB3417" t="s">
        <v>10577</v>
      </c>
      <c r="AC3417" t="s">
        <v>10576</v>
      </c>
      <c r="AD3417">
        <v>5</v>
      </c>
      <c r="AE3417">
        <v>711327.53</v>
      </c>
      <c r="AF3417">
        <v>6172497.0099999998</v>
      </c>
    </row>
    <row r="3418" spans="1:32" x14ac:dyDescent="0.25">
      <c r="A3418" s="40">
        <v>3416</v>
      </c>
      <c r="B3418" t="s">
        <v>10578</v>
      </c>
      <c r="C3418">
        <v>120</v>
      </c>
      <c r="D3418">
        <v>1977</v>
      </c>
      <c r="E3418">
        <v>0</v>
      </c>
      <c r="F3418">
        <v>3</v>
      </c>
      <c r="H3418">
        <v>1</v>
      </c>
      <c r="J3418">
        <v>2</v>
      </c>
      <c r="K3418" t="s">
        <v>260</v>
      </c>
      <c r="M3418">
        <v>1</v>
      </c>
      <c r="N3418">
        <v>116</v>
      </c>
      <c r="O3418">
        <v>116</v>
      </c>
      <c r="P3418">
        <v>116</v>
      </c>
      <c r="Q3418">
        <v>0</v>
      </c>
      <c r="R3418">
        <v>0</v>
      </c>
      <c r="S3418" t="s">
        <v>10579</v>
      </c>
      <c r="T3418">
        <v>6923</v>
      </c>
      <c r="U3418" t="s">
        <v>1253</v>
      </c>
      <c r="V3418" t="s">
        <v>1253</v>
      </c>
      <c r="W3418" t="s">
        <v>413</v>
      </c>
      <c r="X3418">
        <v>2665</v>
      </c>
      <c r="Y3418" t="s">
        <v>257</v>
      </c>
      <c r="AA3418">
        <v>187</v>
      </c>
      <c r="AB3418" t="s">
        <v>10580</v>
      </c>
      <c r="AC3418" t="s">
        <v>10579</v>
      </c>
      <c r="AD3418">
        <v>5</v>
      </c>
      <c r="AE3418">
        <v>714255.4</v>
      </c>
      <c r="AF3418">
        <v>6168780.0700000003</v>
      </c>
    </row>
    <row r="3419" spans="1:32" x14ac:dyDescent="0.25">
      <c r="A3419" s="40">
        <v>3417</v>
      </c>
      <c r="B3419" t="s">
        <v>10581</v>
      </c>
      <c r="C3419">
        <v>130</v>
      </c>
      <c r="D3419">
        <v>1967</v>
      </c>
      <c r="E3419">
        <v>1983</v>
      </c>
      <c r="F3419">
        <v>3</v>
      </c>
      <c r="H3419">
        <v>6</v>
      </c>
      <c r="J3419">
        <v>1</v>
      </c>
      <c r="K3419" t="s">
        <v>240</v>
      </c>
      <c r="L3419">
        <v>2</v>
      </c>
      <c r="M3419">
        <v>1</v>
      </c>
      <c r="N3419">
        <v>107</v>
      </c>
      <c r="O3419">
        <v>107</v>
      </c>
      <c r="P3419">
        <v>107</v>
      </c>
      <c r="Q3419">
        <v>0</v>
      </c>
      <c r="R3419">
        <v>0</v>
      </c>
      <c r="S3419" t="s">
        <v>10582</v>
      </c>
      <c r="T3419">
        <v>2449</v>
      </c>
      <c r="U3419" t="s">
        <v>312</v>
      </c>
      <c r="V3419" t="s">
        <v>312</v>
      </c>
      <c r="W3419" t="s">
        <v>1065</v>
      </c>
      <c r="X3419">
        <v>2625</v>
      </c>
      <c r="Y3419" t="s">
        <v>244</v>
      </c>
      <c r="AA3419">
        <v>187</v>
      </c>
      <c r="AB3419" t="s">
        <v>10583</v>
      </c>
      <c r="AC3419" t="s">
        <v>10582</v>
      </c>
      <c r="AD3419">
        <v>5</v>
      </c>
      <c r="AE3419">
        <v>711358.71</v>
      </c>
      <c r="AF3419">
        <v>6171878.6799999997</v>
      </c>
    </row>
    <row r="3420" spans="1:32" x14ac:dyDescent="0.25">
      <c r="A3420" s="40">
        <v>3418</v>
      </c>
      <c r="B3420" t="s">
        <v>10584</v>
      </c>
      <c r="C3420">
        <v>130</v>
      </c>
      <c r="D3420">
        <v>1967</v>
      </c>
      <c r="E3420">
        <v>1993</v>
      </c>
      <c r="F3420">
        <v>3</v>
      </c>
      <c r="H3420">
        <v>6</v>
      </c>
      <c r="J3420">
        <v>1</v>
      </c>
      <c r="K3420" t="s">
        <v>240</v>
      </c>
      <c r="M3420">
        <v>1</v>
      </c>
      <c r="N3420">
        <v>163</v>
      </c>
      <c r="O3420">
        <v>163</v>
      </c>
      <c r="P3420">
        <v>147</v>
      </c>
      <c r="Q3420">
        <v>0</v>
      </c>
      <c r="R3420">
        <v>0</v>
      </c>
      <c r="S3420" t="s">
        <v>10585</v>
      </c>
      <c r="T3420">
        <v>2449</v>
      </c>
      <c r="U3420" t="s">
        <v>312</v>
      </c>
      <c r="V3420" t="s">
        <v>312</v>
      </c>
      <c r="W3420" t="s">
        <v>1967</v>
      </c>
      <c r="X3420">
        <v>2625</v>
      </c>
      <c r="Y3420" t="s">
        <v>244</v>
      </c>
      <c r="AA3420">
        <v>187</v>
      </c>
      <c r="AB3420" t="s">
        <v>10586</v>
      </c>
      <c r="AC3420" t="s">
        <v>10585</v>
      </c>
      <c r="AD3420">
        <v>5</v>
      </c>
      <c r="AE3420">
        <v>711373.77</v>
      </c>
      <c r="AF3420">
        <v>6171881.2800000003</v>
      </c>
    </row>
    <row r="3421" spans="1:32" x14ac:dyDescent="0.25">
      <c r="A3421" s="40">
        <v>3419</v>
      </c>
      <c r="B3421" t="s">
        <v>10587</v>
      </c>
      <c r="C3421">
        <v>120</v>
      </c>
      <c r="D3421">
        <v>1973</v>
      </c>
      <c r="E3421">
        <v>0</v>
      </c>
      <c r="F3421">
        <v>3</v>
      </c>
      <c r="H3421">
        <v>1</v>
      </c>
      <c r="J3421">
        <v>2</v>
      </c>
      <c r="K3421" t="s">
        <v>260</v>
      </c>
      <c r="M3421">
        <v>1</v>
      </c>
      <c r="N3421">
        <v>109</v>
      </c>
      <c r="O3421">
        <v>109</v>
      </c>
      <c r="P3421">
        <v>109</v>
      </c>
      <c r="Q3421">
        <v>0</v>
      </c>
      <c r="R3421">
        <v>0</v>
      </c>
      <c r="S3421" t="s">
        <v>10588</v>
      </c>
      <c r="T3421">
        <v>6710</v>
      </c>
      <c r="U3421" t="s">
        <v>327</v>
      </c>
      <c r="V3421" t="s">
        <v>327</v>
      </c>
      <c r="W3421" t="s">
        <v>2371</v>
      </c>
      <c r="X3421">
        <v>2625</v>
      </c>
      <c r="Y3421" t="s">
        <v>244</v>
      </c>
      <c r="AA3421">
        <v>187</v>
      </c>
      <c r="AB3421" t="s">
        <v>10589</v>
      </c>
      <c r="AC3421" t="s">
        <v>10588</v>
      </c>
      <c r="AD3421">
        <v>5</v>
      </c>
      <c r="AE3421">
        <v>710935.27</v>
      </c>
      <c r="AF3421">
        <v>6171730.54</v>
      </c>
    </row>
    <row r="3422" spans="1:32" x14ac:dyDescent="0.25">
      <c r="A3422" s="40">
        <v>3420</v>
      </c>
      <c r="B3422" t="s">
        <v>10590</v>
      </c>
      <c r="C3422">
        <v>130</v>
      </c>
      <c r="D3422">
        <v>1975</v>
      </c>
      <c r="E3422">
        <v>0</v>
      </c>
      <c r="F3422">
        <v>1</v>
      </c>
      <c r="H3422">
        <v>5</v>
      </c>
      <c r="J3422">
        <v>1</v>
      </c>
      <c r="K3422" t="s">
        <v>240</v>
      </c>
      <c r="M3422">
        <v>1</v>
      </c>
      <c r="N3422">
        <v>113</v>
      </c>
      <c r="O3422">
        <v>113</v>
      </c>
      <c r="P3422">
        <v>113</v>
      </c>
      <c r="Q3422">
        <v>0</v>
      </c>
      <c r="R3422">
        <v>0</v>
      </c>
      <c r="S3422" t="s">
        <v>10591</v>
      </c>
      <c r="T3422">
        <v>2556</v>
      </c>
      <c r="U3422" t="s">
        <v>317</v>
      </c>
      <c r="V3422" t="s">
        <v>317</v>
      </c>
      <c r="W3422" t="s">
        <v>10592</v>
      </c>
      <c r="X3422">
        <v>2625</v>
      </c>
      <c r="Y3422" t="s">
        <v>244</v>
      </c>
      <c r="AA3422">
        <v>187</v>
      </c>
      <c r="AB3422" t="s">
        <v>10593</v>
      </c>
      <c r="AC3422" t="s">
        <v>10591</v>
      </c>
      <c r="AD3422">
        <v>5</v>
      </c>
      <c r="AE3422">
        <v>711604.25</v>
      </c>
      <c r="AF3422">
        <v>6172309.8700000001</v>
      </c>
    </row>
    <row r="3423" spans="1:32" x14ac:dyDescent="0.25">
      <c r="A3423" s="40">
        <v>3421</v>
      </c>
      <c r="B3423" t="s">
        <v>10594</v>
      </c>
      <c r="C3423">
        <v>230</v>
      </c>
      <c r="D3423">
        <v>1984</v>
      </c>
      <c r="E3423">
        <v>0</v>
      </c>
      <c r="F3423">
        <v>1</v>
      </c>
      <c r="H3423">
        <v>6</v>
      </c>
      <c r="J3423">
        <v>9</v>
      </c>
      <c r="K3423" t="s">
        <v>240</v>
      </c>
      <c r="M3423">
        <v>1</v>
      </c>
      <c r="N3423">
        <v>166</v>
      </c>
      <c r="O3423">
        <v>166</v>
      </c>
      <c r="P3423">
        <v>0</v>
      </c>
      <c r="Q3423">
        <v>166</v>
      </c>
      <c r="R3423">
        <v>0</v>
      </c>
      <c r="S3423" t="s">
        <v>10595</v>
      </c>
      <c r="T3423">
        <v>745</v>
      </c>
      <c r="U3423" t="s">
        <v>8589</v>
      </c>
      <c r="V3423" t="s">
        <v>8589</v>
      </c>
      <c r="W3423" t="s">
        <v>2066</v>
      </c>
      <c r="X3423">
        <v>2625</v>
      </c>
      <c r="Y3423" t="s">
        <v>244</v>
      </c>
      <c r="AA3423">
        <v>187</v>
      </c>
      <c r="AB3423" t="s">
        <v>1673</v>
      </c>
      <c r="AC3423" t="s">
        <v>10595</v>
      </c>
      <c r="AD3423">
        <v>5</v>
      </c>
      <c r="AE3423">
        <v>712295.56</v>
      </c>
      <c r="AF3423">
        <v>6171359.4199999999</v>
      </c>
    </row>
    <row r="3424" spans="1:32" x14ac:dyDescent="0.25">
      <c r="A3424" s="40">
        <v>3422</v>
      </c>
      <c r="B3424" t="s">
        <v>10596</v>
      </c>
      <c r="C3424">
        <v>120</v>
      </c>
      <c r="D3424">
        <v>1969</v>
      </c>
      <c r="E3424">
        <v>0</v>
      </c>
      <c r="F3424">
        <v>3</v>
      </c>
      <c r="H3424">
        <v>1</v>
      </c>
      <c r="J3424">
        <v>2</v>
      </c>
      <c r="K3424" t="s">
        <v>260</v>
      </c>
      <c r="M3424">
        <v>1</v>
      </c>
      <c r="N3424">
        <v>130</v>
      </c>
      <c r="O3424">
        <v>130</v>
      </c>
      <c r="P3424">
        <v>130</v>
      </c>
      <c r="Q3424">
        <v>0</v>
      </c>
      <c r="R3424">
        <v>0</v>
      </c>
      <c r="S3424" t="s">
        <v>10597</v>
      </c>
      <c r="T3424">
        <v>7882</v>
      </c>
      <c r="U3424" t="s">
        <v>372</v>
      </c>
      <c r="V3424" t="s">
        <v>372</v>
      </c>
      <c r="W3424" t="s">
        <v>550</v>
      </c>
      <c r="X3424">
        <v>2625</v>
      </c>
      <c r="Y3424" t="s">
        <v>244</v>
      </c>
      <c r="AA3424">
        <v>187</v>
      </c>
      <c r="AB3424" t="s">
        <v>10598</v>
      </c>
      <c r="AC3424" t="s">
        <v>10597</v>
      </c>
      <c r="AD3424">
        <v>5</v>
      </c>
      <c r="AE3424">
        <v>711851.85</v>
      </c>
      <c r="AF3424">
        <v>6172047.3899999997</v>
      </c>
    </row>
    <row r="3425" spans="1:32" x14ac:dyDescent="0.25">
      <c r="A3425" s="40">
        <v>3423</v>
      </c>
      <c r="B3425" t="s">
        <v>10599</v>
      </c>
      <c r="C3425">
        <v>130</v>
      </c>
      <c r="D3425">
        <v>1978</v>
      </c>
      <c r="E3425">
        <v>0</v>
      </c>
      <c r="F3425">
        <v>4</v>
      </c>
      <c r="H3425">
        <v>1</v>
      </c>
      <c r="J3425">
        <v>1</v>
      </c>
      <c r="K3425" t="s">
        <v>240</v>
      </c>
      <c r="M3425">
        <v>1</v>
      </c>
      <c r="N3425">
        <v>61</v>
      </c>
      <c r="O3425">
        <v>61</v>
      </c>
      <c r="P3425">
        <v>109</v>
      </c>
      <c r="Q3425">
        <v>0</v>
      </c>
      <c r="R3425">
        <v>0</v>
      </c>
      <c r="S3425" t="s">
        <v>10600</v>
      </c>
      <c r="T3425">
        <v>9800</v>
      </c>
      <c r="U3425" t="s">
        <v>8171</v>
      </c>
      <c r="V3425" t="s">
        <v>8171</v>
      </c>
      <c r="W3425" t="s">
        <v>299</v>
      </c>
      <c r="X3425">
        <v>2665</v>
      </c>
      <c r="Y3425" t="s">
        <v>257</v>
      </c>
      <c r="AA3425">
        <v>187</v>
      </c>
      <c r="AB3425" t="s">
        <v>10601</v>
      </c>
      <c r="AC3425" t="s">
        <v>10600</v>
      </c>
      <c r="AD3425">
        <v>5</v>
      </c>
      <c r="AE3425">
        <v>713590.37</v>
      </c>
      <c r="AF3425">
        <v>6169798.79</v>
      </c>
    </row>
    <row r="3426" spans="1:32" x14ac:dyDescent="0.25">
      <c r="A3426" s="40">
        <v>3424</v>
      </c>
      <c r="B3426" t="s">
        <v>10602</v>
      </c>
      <c r="C3426">
        <v>130</v>
      </c>
      <c r="D3426">
        <v>1966</v>
      </c>
      <c r="E3426">
        <v>1976</v>
      </c>
      <c r="F3426">
        <v>2</v>
      </c>
      <c r="H3426">
        <v>1</v>
      </c>
      <c r="J3426">
        <v>2</v>
      </c>
      <c r="K3426" t="s">
        <v>260</v>
      </c>
      <c r="M3426">
        <v>1</v>
      </c>
      <c r="N3426">
        <v>121</v>
      </c>
      <c r="O3426">
        <v>121</v>
      </c>
      <c r="P3426">
        <v>121</v>
      </c>
      <c r="Q3426">
        <v>0</v>
      </c>
      <c r="R3426">
        <v>0</v>
      </c>
      <c r="S3426" t="s">
        <v>10603</v>
      </c>
      <c r="T3426">
        <v>4047</v>
      </c>
      <c r="U3426" t="s">
        <v>7712</v>
      </c>
      <c r="V3426" t="s">
        <v>7712</v>
      </c>
      <c r="W3426" t="s">
        <v>927</v>
      </c>
      <c r="X3426">
        <v>2665</v>
      </c>
      <c r="Y3426" t="s">
        <v>257</v>
      </c>
      <c r="AA3426">
        <v>187</v>
      </c>
      <c r="AB3426" t="s">
        <v>10604</v>
      </c>
      <c r="AC3426" t="s">
        <v>10603</v>
      </c>
      <c r="AD3426">
        <v>5</v>
      </c>
      <c r="AE3426">
        <v>713799</v>
      </c>
      <c r="AF3426">
        <v>6169311.1200000001</v>
      </c>
    </row>
    <row r="3427" spans="1:32" x14ac:dyDescent="0.25">
      <c r="A3427" s="40">
        <v>3425</v>
      </c>
      <c r="B3427" t="s">
        <v>10605</v>
      </c>
      <c r="C3427">
        <v>130</v>
      </c>
      <c r="D3427">
        <v>1973</v>
      </c>
      <c r="E3427">
        <v>2000</v>
      </c>
      <c r="F3427">
        <v>1</v>
      </c>
      <c r="H3427">
        <v>5</v>
      </c>
      <c r="J3427">
        <v>1</v>
      </c>
      <c r="K3427" t="s">
        <v>240</v>
      </c>
      <c r="M3427">
        <v>1</v>
      </c>
      <c r="N3427">
        <v>117</v>
      </c>
      <c r="O3427">
        <v>117</v>
      </c>
      <c r="P3427">
        <v>117</v>
      </c>
      <c r="Q3427">
        <v>0</v>
      </c>
      <c r="R3427">
        <v>0</v>
      </c>
      <c r="S3427" t="s">
        <v>10606</v>
      </c>
      <c r="T3427">
        <v>6178</v>
      </c>
      <c r="U3427" t="s">
        <v>2647</v>
      </c>
      <c r="V3427" t="s">
        <v>2647</v>
      </c>
      <c r="W3427" t="s">
        <v>1330</v>
      </c>
      <c r="X3427">
        <v>2625</v>
      </c>
      <c r="Y3427" t="s">
        <v>244</v>
      </c>
      <c r="AA3427">
        <v>187</v>
      </c>
      <c r="AB3427" t="s">
        <v>10607</v>
      </c>
      <c r="AC3427" t="s">
        <v>10606</v>
      </c>
      <c r="AD3427">
        <v>5</v>
      </c>
      <c r="AE3427">
        <v>711659.7</v>
      </c>
      <c r="AF3427">
        <v>6172070.5700000003</v>
      </c>
    </row>
    <row r="3428" spans="1:32" x14ac:dyDescent="0.25">
      <c r="A3428" s="40">
        <v>3426</v>
      </c>
      <c r="B3428" t="s">
        <v>10608</v>
      </c>
      <c r="C3428">
        <v>120</v>
      </c>
      <c r="D3428">
        <v>1963</v>
      </c>
      <c r="E3428">
        <v>1991</v>
      </c>
      <c r="F3428">
        <v>90</v>
      </c>
      <c r="H3428">
        <v>1</v>
      </c>
      <c r="J3428">
        <v>5</v>
      </c>
      <c r="K3428" t="s">
        <v>253</v>
      </c>
      <c r="M3428">
        <v>1</v>
      </c>
      <c r="N3428">
        <v>128</v>
      </c>
      <c r="O3428">
        <v>128</v>
      </c>
      <c r="P3428">
        <v>108</v>
      </c>
      <c r="Q3428">
        <v>0</v>
      </c>
      <c r="R3428">
        <v>0</v>
      </c>
      <c r="S3428" t="s">
        <v>10609</v>
      </c>
      <c r="T3428">
        <v>1810</v>
      </c>
      <c r="U3428" t="s">
        <v>9603</v>
      </c>
      <c r="V3428" t="s">
        <v>9603</v>
      </c>
      <c r="W3428" t="s">
        <v>480</v>
      </c>
      <c r="X3428">
        <v>2665</v>
      </c>
      <c r="Y3428" t="s">
        <v>257</v>
      </c>
      <c r="AA3428">
        <v>187</v>
      </c>
      <c r="AB3428" t="s">
        <v>10610</v>
      </c>
      <c r="AC3428" t="s">
        <v>10609</v>
      </c>
      <c r="AD3428">
        <v>5</v>
      </c>
      <c r="AE3428">
        <v>712549.17</v>
      </c>
      <c r="AF3428">
        <v>6169055.75</v>
      </c>
    </row>
    <row r="3429" spans="1:32" x14ac:dyDescent="0.25">
      <c r="A3429" s="40">
        <v>3427</v>
      </c>
      <c r="B3429" t="s">
        <v>10611</v>
      </c>
      <c r="C3429">
        <v>120</v>
      </c>
      <c r="D3429">
        <v>1963</v>
      </c>
      <c r="E3429">
        <v>0</v>
      </c>
      <c r="F3429">
        <v>10</v>
      </c>
      <c r="H3429">
        <v>1</v>
      </c>
      <c r="I3429">
        <v>5</v>
      </c>
      <c r="J3429">
        <v>2</v>
      </c>
      <c r="K3429" t="s">
        <v>260</v>
      </c>
      <c r="M3429">
        <v>1</v>
      </c>
      <c r="N3429">
        <v>119</v>
      </c>
      <c r="O3429">
        <v>119</v>
      </c>
      <c r="P3429">
        <v>119</v>
      </c>
      <c r="Q3429">
        <v>0</v>
      </c>
      <c r="R3429">
        <v>0</v>
      </c>
      <c r="S3429" t="s">
        <v>10612</v>
      </c>
      <c r="T3429">
        <v>5752</v>
      </c>
      <c r="U3429" t="s">
        <v>10465</v>
      </c>
      <c r="V3429" t="s">
        <v>10465</v>
      </c>
      <c r="W3429" t="s">
        <v>1057</v>
      </c>
      <c r="X3429">
        <v>2665</v>
      </c>
      <c r="Y3429" t="s">
        <v>257</v>
      </c>
      <c r="AA3429">
        <v>187</v>
      </c>
      <c r="AB3429" t="s">
        <v>10613</v>
      </c>
      <c r="AC3429" t="s">
        <v>10612</v>
      </c>
      <c r="AD3429">
        <v>5</v>
      </c>
      <c r="AE3429">
        <v>713958.83</v>
      </c>
      <c r="AF3429">
        <v>6169357.8099999996</v>
      </c>
    </row>
    <row r="3430" spans="1:32" x14ac:dyDescent="0.25">
      <c r="A3430" s="40">
        <v>3428</v>
      </c>
      <c r="B3430" t="s">
        <v>10614</v>
      </c>
      <c r="C3430">
        <v>130</v>
      </c>
      <c r="D3430">
        <v>1975</v>
      </c>
      <c r="E3430">
        <v>0</v>
      </c>
      <c r="F3430">
        <v>1</v>
      </c>
      <c r="H3430">
        <v>5</v>
      </c>
      <c r="J3430">
        <v>1</v>
      </c>
      <c r="K3430" t="s">
        <v>240</v>
      </c>
      <c r="L3430">
        <v>90</v>
      </c>
      <c r="M3430">
        <v>1</v>
      </c>
      <c r="N3430">
        <v>113</v>
      </c>
      <c r="O3430">
        <v>113</v>
      </c>
      <c r="P3430">
        <v>113</v>
      </c>
      <c r="Q3430">
        <v>0</v>
      </c>
      <c r="R3430">
        <v>0</v>
      </c>
      <c r="S3430" t="s">
        <v>10615</v>
      </c>
      <c r="T3430">
        <v>2556</v>
      </c>
      <c r="U3430" t="s">
        <v>317</v>
      </c>
      <c r="V3430" t="s">
        <v>317</v>
      </c>
      <c r="W3430" t="s">
        <v>5065</v>
      </c>
      <c r="X3430">
        <v>2625</v>
      </c>
      <c r="Y3430" t="s">
        <v>244</v>
      </c>
      <c r="AA3430">
        <v>187</v>
      </c>
      <c r="AB3430" t="s">
        <v>10616</v>
      </c>
      <c r="AC3430" t="s">
        <v>10615</v>
      </c>
      <c r="AD3430">
        <v>5</v>
      </c>
      <c r="AE3430">
        <v>711679.73</v>
      </c>
      <c r="AF3430">
        <v>6172336.5999999996</v>
      </c>
    </row>
    <row r="3431" spans="1:32" x14ac:dyDescent="0.25">
      <c r="A3431" s="40">
        <v>3429</v>
      </c>
      <c r="B3431" t="s">
        <v>10617</v>
      </c>
      <c r="C3431">
        <v>130</v>
      </c>
      <c r="D3431">
        <v>1966</v>
      </c>
      <c r="E3431">
        <v>0</v>
      </c>
      <c r="F3431">
        <v>4</v>
      </c>
      <c r="H3431">
        <v>3</v>
      </c>
      <c r="J3431">
        <v>1</v>
      </c>
      <c r="K3431" t="s">
        <v>240</v>
      </c>
      <c r="M3431">
        <v>1</v>
      </c>
      <c r="N3431">
        <v>61</v>
      </c>
      <c r="O3431">
        <v>61</v>
      </c>
      <c r="P3431">
        <v>110</v>
      </c>
      <c r="Q3431">
        <v>0</v>
      </c>
      <c r="R3431">
        <v>0</v>
      </c>
      <c r="S3431" t="s">
        <v>10618</v>
      </c>
      <c r="T3431">
        <v>3195</v>
      </c>
      <c r="U3431" t="s">
        <v>7757</v>
      </c>
      <c r="V3431" t="s">
        <v>7757</v>
      </c>
      <c r="W3431" t="s">
        <v>1669</v>
      </c>
      <c r="X3431">
        <v>2665</v>
      </c>
      <c r="Y3431" t="s">
        <v>257</v>
      </c>
      <c r="AA3431">
        <v>187</v>
      </c>
      <c r="AB3431" t="s">
        <v>10619</v>
      </c>
      <c r="AC3431" t="s">
        <v>10618</v>
      </c>
      <c r="AD3431">
        <v>5</v>
      </c>
      <c r="AE3431">
        <v>713669.15</v>
      </c>
      <c r="AF3431">
        <v>6169324.0099999998</v>
      </c>
    </row>
    <row r="3432" spans="1:32" x14ac:dyDescent="0.25">
      <c r="A3432" s="40">
        <v>3430</v>
      </c>
      <c r="B3432" t="s">
        <v>10620</v>
      </c>
      <c r="C3432">
        <v>130</v>
      </c>
      <c r="D3432">
        <v>1975</v>
      </c>
      <c r="E3432">
        <v>0</v>
      </c>
      <c r="F3432">
        <v>1</v>
      </c>
      <c r="H3432">
        <v>1</v>
      </c>
      <c r="J3432">
        <v>1</v>
      </c>
      <c r="K3432" t="s">
        <v>240</v>
      </c>
      <c r="M3432">
        <v>1</v>
      </c>
      <c r="N3432">
        <v>134</v>
      </c>
      <c r="O3432">
        <v>134</v>
      </c>
      <c r="P3432">
        <v>134</v>
      </c>
      <c r="Q3432">
        <v>0</v>
      </c>
      <c r="R3432">
        <v>0</v>
      </c>
      <c r="S3432" t="s">
        <v>10621</v>
      </c>
      <c r="T3432">
        <v>5219</v>
      </c>
      <c r="U3432" t="s">
        <v>8347</v>
      </c>
      <c r="V3432" t="s">
        <v>8347</v>
      </c>
      <c r="W3432" t="s">
        <v>569</v>
      </c>
      <c r="X3432">
        <v>2625</v>
      </c>
      <c r="Y3432" t="s">
        <v>244</v>
      </c>
      <c r="AA3432">
        <v>187</v>
      </c>
      <c r="AB3432" t="s">
        <v>10622</v>
      </c>
      <c r="AC3432" t="s">
        <v>10621</v>
      </c>
      <c r="AD3432">
        <v>5</v>
      </c>
      <c r="AE3432">
        <v>711265.76</v>
      </c>
      <c r="AF3432">
        <v>6172445.4000000004</v>
      </c>
    </row>
    <row r="3433" spans="1:32" x14ac:dyDescent="0.25">
      <c r="A3433" s="40">
        <v>3431</v>
      </c>
      <c r="B3433" t="s">
        <v>10623</v>
      </c>
      <c r="C3433">
        <v>120</v>
      </c>
      <c r="D3433">
        <v>1979</v>
      </c>
      <c r="E3433">
        <v>0</v>
      </c>
      <c r="F3433">
        <v>3</v>
      </c>
      <c r="H3433">
        <v>1</v>
      </c>
      <c r="J3433">
        <v>7</v>
      </c>
      <c r="K3433" t="s">
        <v>253</v>
      </c>
      <c r="L3433">
        <v>2</v>
      </c>
      <c r="M3433">
        <v>1</v>
      </c>
      <c r="N3433">
        <v>141</v>
      </c>
      <c r="O3433">
        <v>141</v>
      </c>
      <c r="P3433">
        <v>180</v>
      </c>
      <c r="Q3433">
        <v>0</v>
      </c>
      <c r="R3433">
        <v>0</v>
      </c>
      <c r="S3433" t="s">
        <v>10624</v>
      </c>
      <c r="T3433">
        <v>7030</v>
      </c>
      <c r="U3433" t="s">
        <v>10123</v>
      </c>
      <c r="V3433" t="s">
        <v>10123</v>
      </c>
      <c r="W3433" t="s">
        <v>569</v>
      </c>
      <c r="X3433">
        <v>2665</v>
      </c>
      <c r="Y3433" t="s">
        <v>257</v>
      </c>
      <c r="AA3433">
        <v>187</v>
      </c>
      <c r="AB3433" t="s">
        <v>10625</v>
      </c>
      <c r="AC3433" t="s">
        <v>10624</v>
      </c>
      <c r="AD3433">
        <v>5</v>
      </c>
      <c r="AE3433">
        <v>713067.89</v>
      </c>
      <c r="AF3433">
        <v>6168340.2000000002</v>
      </c>
    </row>
    <row r="3434" spans="1:32" x14ac:dyDescent="0.25">
      <c r="A3434" s="40">
        <v>3432</v>
      </c>
      <c r="B3434" t="s">
        <v>10626</v>
      </c>
      <c r="C3434">
        <v>120</v>
      </c>
      <c r="D3434">
        <v>1824</v>
      </c>
      <c r="E3434">
        <v>1995</v>
      </c>
      <c r="F3434">
        <v>5</v>
      </c>
      <c r="H3434">
        <v>1</v>
      </c>
      <c r="J3434">
        <v>2</v>
      </c>
      <c r="K3434" t="s">
        <v>260</v>
      </c>
      <c r="M3434">
        <v>1</v>
      </c>
      <c r="N3434">
        <v>228</v>
      </c>
      <c r="O3434">
        <v>228</v>
      </c>
      <c r="P3434">
        <v>207</v>
      </c>
      <c r="Q3434">
        <v>36</v>
      </c>
      <c r="R3434">
        <v>0</v>
      </c>
      <c r="S3434" t="s">
        <v>10627</v>
      </c>
      <c r="T3434">
        <v>852</v>
      </c>
      <c r="U3434" t="s">
        <v>249</v>
      </c>
      <c r="V3434" t="s">
        <v>249</v>
      </c>
      <c r="W3434" t="s">
        <v>299</v>
      </c>
      <c r="X3434">
        <v>2625</v>
      </c>
      <c r="Y3434" t="s">
        <v>244</v>
      </c>
      <c r="AA3434">
        <v>187</v>
      </c>
      <c r="AB3434" t="s">
        <v>10628</v>
      </c>
      <c r="AC3434" t="s">
        <v>10627</v>
      </c>
      <c r="AD3434">
        <v>5</v>
      </c>
      <c r="AE3434">
        <v>711792.26</v>
      </c>
      <c r="AF3434">
        <v>6170591.1500000004</v>
      </c>
    </row>
    <row r="3435" spans="1:32" x14ac:dyDescent="0.25">
      <c r="A3435" s="40">
        <v>3433</v>
      </c>
      <c r="B3435" t="s">
        <v>10629</v>
      </c>
      <c r="C3435">
        <v>120</v>
      </c>
      <c r="D3435">
        <v>1961</v>
      </c>
      <c r="E3435">
        <v>1982</v>
      </c>
      <c r="F3435">
        <v>3</v>
      </c>
      <c r="H3435">
        <v>2</v>
      </c>
      <c r="J3435">
        <v>2</v>
      </c>
      <c r="K3435" t="s">
        <v>247</v>
      </c>
      <c r="L3435">
        <v>2</v>
      </c>
      <c r="M3435">
        <v>1</v>
      </c>
      <c r="N3435">
        <v>135</v>
      </c>
      <c r="O3435">
        <v>135</v>
      </c>
      <c r="P3435">
        <v>135</v>
      </c>
      <c r="Q3435">
        <v>0</v>
      </c>
      <c r="R3435">
        <v>0</v>
      </c>
      <c r="S3435" t="s">
        <v>10630</v>
      </c>
      <c r="T3435">
        <v>1278</v>
      </c>
      <c r="U3435" t="s">
        <v>10631</v>
      </c>
      <c r="V3435" t="s">
        <v>10631</v>
      </c>
      <c r="W3435" t="s">
        <v>811</v>
      </c>
      <c r="X3435">
        <v>2665</v>
      </c>
      <c r="Y3435" t="s">
        <v>257</v>
      </c>
      <c r="AA3435">
        <v>187</v>
      </c>
      <c r="AB3435" t="s">
        <v>10632</v>
      </c>
      <c r="AC3435" t="s">
        <v>10630</v>
      </c>
      <c r="AD3435">
        <v>5</v>
      </c>
      <c r="AE3435">
        <v>713408.44</v>
      </c>
      <c r="AF3435">
        <v>6168932.1799999997</v>
      </c>
    </row>
    <row r="3436" spans="1:32" x14ac:dyDescent="0.25">
      <c r="A3436" s="40">
        <v>3434</v>
      </c>
      <c r="B3436" t="s">
        <v>10633</v>
      </c>
      <c r="C3436">
        <v>130</v>
      </c>
      <c r="D3436">
        <v>1975</v>
      </c>
      <c r="E3436">
        <v>0</v>
      </c>
      <c r="F3436">
        <v>1</v>
      </c>
      <c r="H3436">
        <v>5</v>
      </c>
      <c r="J3436">
        <v>1</v>
      </c>
      <c r="K3436" t="s">
        <v>240</v>
      </c>
      <c r="L3436">
        <v>0</v>
      </c>
      <c r="M3436">
        <v>1</v>
      </c>
      <c r="N3436">
        <v>117</v>
      </c>
      <c r="O3436">
        <v>117</v>
      </c>
      <c r="P3436">
        <v>117</v>
      </c>
      <c r="Q3436">
        <v>0</v>
      </c>
      <c r="R3436">
        <v>0</v>
      </c>
      <c r="S3436" t="s">
        <v>10634</v>
      </c>
      <c r="T3436">
        <v>2556</v>
      </c>
      <c r="U3436" t="s">
        <v>317</v>
      </c>
      <c r="V3436" t="s">
        <v>317</v>
      </c>
      <c r="W3436" t="s">
        <v>10635</v>
      </c>
      <c r="X3436">
        <v>2625</v>
      </c>
      <c r="Y3436" t="s">
        <v>244</v>
      </c>
      <c r="AA3436">
        <v>187</v>
      </c>
      <c r="AB3436" t="s">
        <v>10636</v>
      </c>
      <c r="AC3436" t="s">
        <v>10634</v>
      </c>
      <c r="AD3436">
        <v>5</v>
      </c>
      <c r="AE3436">
        <v>711599.95</v>
      </c>
      <c r="AF3436">
        <v>6172325.8399999999</v>
      </c>
    </row>
    <row r="3437" spans="1:32" x14ac:dyDescent="0.25">
      <c r="A3437" s="40">
        <v>3435</v>
      </c>
      <c r="B3437" t="s">
        <v>10637</v>
      </c>
      <c r="C3437">
        <v>130</v>
      </c>
      <c r="D3437">
        <v>1969</v>
      </c>
      <c r="E3437">
        <v>1983</v>
      </c>
      <c r="F3437">
        <v>3</v>
      </c>
      <c r="H3437">
        <v>6</v>
      </c>
      <c r="J3437">
        <v>1</v>
      </c>
      <c r="K3437" t="s">
        <v>240</v>
      </c>
      <c r="M3437">
        <v>1</v>
      </c>
      <c r="N3437">
        <v>107</v>
      </c>
      <c r="O3437">
        <v>107</v>
      </c>
      <c r="P3437">
        <v>107</v>
      </c>
      <c r="Q3437">
        <v>0</v>
      </c>
      <c r="R3437">
        <v>0</v>
      </c>
      <c r="S3437" t="s">
        <v>10638</v>
      </c>
      <c r="T3437">
        <v>6178</v>
      </c>
      <c r="U3437" t="s">
        <v>2647</v>
      </c>
      <c r="V3437" t="s">
        <v>2647</v>
      </c>
      <c r="W3437" t="s">
        <v>1130</v>
      </c>
      <c r="X3437">
        <v>2625</v>
      </c>
      <c r="Y3437" t="s">
        <v>244</v>
      </c>
      <c r="AA3437">
        <v>187</v>
      </c>
      <c r="AB3437" t="s">
        <v>10639</v>
      </c>
      <c r="AC3437" t="s">
        <v>10638</v>
      </c>
      <c r="AD3437">
        <v>5</v>
      </c>
      <c r="AE3437">
        <v>711727.02</v>
      </c>
      <c r="AF3437">
        <v>6172208.46</v>
      </c>
    </row>
    <row r="3438" spans="1:32" x14ac:dyDescent="0.25">
      <c r="A3438" s="40">
        <v>3436</v>
      </c>
      <c r="B3438" t="s">
        <v>10640</v>
      </c>
      <c r="C3438">
        <v>120</v>
      </c>
      <c r="D3438">
        <v>1960</v>
      </c>
      <c r="E3438">
        <v>1980</v>
      </c>
      <c r="F3438">
        <v>90</v>
      </c>
      <c r="H3438">
        <v>1</v>
      </c>
      <c r="J3438">
        <v>2</v>
      </c>
      <c r="K3438" t="s">
        <v>260</v>
      </c>
      <c r="L3438">
        <v>2</v>
      </c>
      <c r="M3438">
        <v>1</v>
      </c>
      <c r="N3438">
        <v>147</v>
      </c>
      <c r="O3438">
        <v>147</v>
      </c>
      <c r="P3438">
        <v>147</v>
      </c>
      <c r="Q3438">
        <v>0</v>
      </c>
      <c r="R3438">
        <v>0</v>
      </c>
      <c r="S3438" t="s">
        <v>10641</v>
      </c>
      <c r="T3438">
        <v>7669</v>
      </c>
      <c r="U3438" t="s">
        <v>9702</v>
      </c>
      <c r="V3438" t="s">
        <v>9702</v>
      </c>
      <c r="W3438" t="s">
        <v>10642</v>
      </c>
      <c r="X3438">
        <v>2665</v>
      </c>
      <c r="Y3438" t="s">
        <v>257</v>
      </c>
      <c r="AA3438">
        <v>187</v>
      </c>
      <c r="AB3438" t="s">
        <v>10643</v>
      </c>
      <c r="AC3438" t="s">
        <v>10641</v>
      </c>
      <c r="AD3438">
        <v>5</v>
      </c>
      <c r="AE3438">
        <v>713195.74</v>
      </c>
      <c r="AF3438">
        <v>6168948.4000000004</v>
      </c>
    </row>
    <row r="3439" spans="1:32" x14ac:dyDescent="0.25">
      <c r="A3439" s="40">
        <v>3437</v>
      </c>
      <c r="B3439" t="s">
        <v>10644</v>
      </c>
      <c r="C3439">
        <v>130</v>
      </c>
      <c r="D3439">
        <v>1970</v>
      </c>
      <c r="E3439">
        <v>0</v>
      </c>
      <c r="F3439">
        <v>10</v>
      </c>
      <c r="H3439">
        <v>6</v>
      </c>
      <c r="J3439">
        <v>1</v>
      </c>
      <c r="K3439" t="s">
        <v>240</v>
      </c>
      <c r="M3439">
        <v>1</v>
      </c>
      <c r="N3439">
        <v>107</v>
      </c>
      <c r="O3439">
        <v>107</v>
      </c>
      <c r="P3439">
        <v>107</v>
      </c>
      <c r="Q3439">
        <v>0</v>
      </c>
      <c r="R3439">
        <v>0</v>
      </c>
      <c r="S3439" t="s">
        <v>10645</v>
      </c>
      <c r="T3439">
        <v>7882</v>
      </c>
      <c r="U3439" t="s">
        <v>372</v>
      </c>
      <c r="V3439" t="s">
        <v>372</v>
      </c>
      <c r="W3439" t="s">
        <v>10449</v>
      </c>
      <c r="X3439">
        <v>2625</v>
      </c>
      <c r="Y3439" t="s">
        <v>244</v>
      </c>
      <c r="AA3439">
        <v>187</v>
      </c>
      <c r="AB3439" t="s">
        <v>10646</v>
      </c>
      <c r="AC3439" t="s">
        <v>10645</v>
      </c>
      <c r="AD3439">
        <v>5</v>
      </c>
      <c r="AE3439">
        <v>711927.86</v>
      </c>
      <c r="AF3439">
        <v>6172033.04</v>
      </c>
    </row>
    <row r="3440" spans="1:32" x14ac:dyDescent="0.25">
      <c r="A3440" s="40">
        <v>3438</v>
      </c>
      <c r="B3440" t="s">
        <v>10647</v>
      </c>
      <c r="C3440">
        <v>130</v>
      </c>
      <c r="D3440">
        <v>1967</v>
      </c>
      <c r="E3440">
        <v>1987</v>
      </c>
      <c r="F3440">
        <v>3</v>
      </c>
      <c r="H3440">
        <v>6</v>
      </c>
      <c r="J3440">
        <v>1</v>
      </c>
      <c r="K3440" t="s">
        <v>240</v>
      </c>
      <c r="M3440">
        <v>1</v>
      </c>
      <c r="N3440">
        <v>107</v>
      </c>
      <c r="O3440">
        <v>107</v>
      </c>
      <c r="P3440">
        <v>107</v>
      </c>
      <c r="Q3440">
        <v>0</v>
      </c>
      <c r="R3440">
        <v>0</v>
      </c>
      <c r="S3440" t="s">
        <v>10648</v>
      </c>
      <c r="T3440">
        <v>2449</v>
      </c>
      <c r="U3440" t="s">
        <v>312</v>
      </c>
      <c r="V3440" t="s">
        <v>312</v>
      </c>
      <c r="W3440" t="s">
        <v>2407</v>
      </c>
      <c r="X3440">
        <v>2625</v>
      </c>
      <c r="Y3440" t="s">
        <v>244</v>
      </c>
      <c r="AA3440">
        <v>187</v>
      </c>
      <c r="AB3440" t="s">
        <v>10649</v>
      </c>
      <c r="AC3440" t="s">
        <v>10648</v>
      </c>
      <c r="AD3440">
        <v>5</v>
      </c>
      <c r="AE3440">
        <v>711342.96</v>
      </c>
      <c r="AF3440">
        <v>6171784.2000000002</v>
      </c>
    </row>
    <row r="3441" spans="1:32" x14ac:dyDescent="0.25">
      <c r="A3441" s="40">
        <v>3439</v>
      </c>
      <c r="B3441" t="s">
        <v>10650</v>
      </c>
      <c r="C3441">
        <v>120</v>
      </c>
      <c r="D3441">
        <v>1973</v>
      </c>
      <c r="E3441">
        <v>0</v>
      </c>
      <c r="F3441">
        <v>3</v>
      </c>
      <c r="H3441">
        <v>1</v>
      </c>
      <c r="J3441">
        <v>2</v>
      </c>
      <c r="K3441" t="s">
        <v>260</v>
      </c>
      <c r="M3441">
        <v>1</v>
      </c>
      <c r="N3441">
        <v>109</v>
      </c>
      <c r="O3441">
        <v>109</v>
      </c>
      <c r="P3441">
        <v>109</v>
      </c>
      <c r="Q3441">
        <v>0</v>
      </c>
      <c r="R3441">
        <v>0</v>
      </c>
      <c r="S3441" t="s">
        <v>10651</v>
      </c>
      <c r="T3441">
        <v>6710</v>
      </c>
      <c r="U3441" t="s">
        <v>327</v>
      </c>
      <c r="V3441" t="s">
        <v>327</v>
      </c>
      <c r="W3441" t="s">
        <v>2363</v>
      </c>
      <c r="X3441">
        <v>2625</v>
      </c>
      <c r="Y3441" t="s">
        <v>244</v>
      </c>
      <c r="AA3441">
        <v>187</v>
      </c>
      <c r="AB3441" t="s">
        <v>10652</v>
      </c>
      <c r="AC3441" t="s">
        <v>10651</v>
      </c>
      <c r="AD3441">
        <v>5</v>
      </c>
      <c r="AE3441">
        <v>710968.7</v>
      </c>
      <c r="AF3441">
        <v>6171658.9000000004</v>
      </c>
    </row>
    <row r="3442" spans="1:32" x14ac:dyDescent="0.25">
      <c r="A3442" s="40">
        <v>3440</v>
      </c>
      <c r="B3442" t="s">
        <v>10653</v>
      </c>
      <c r="C3442">
        <v>130</v>
      </c>
      <c r="D3442">
        <v>1967</v>
      </c>
      <c r="E3442">
        <v>1985</v>
      </c>
      <c r="F3442">
        <v>3</v>
      </c>
      <c r="H3442">
        <v>6</v>
      </c>
      <c r="J3442">
        <v>1</v>
      </c>
      <c r="K3442" t="s">
        <v>240</v>
      </c>
      <c r="M3442">
        <v>1</v>
      </c>
      <c r="N3442">
        <v>125</v>
      </c>
      <c r="O3442">
        <v>125</v>
      </c>
      <c r="P3442">
        <v>107</v>
      </c>
      <c r="Q3442">
        <v>0</v>
      </c>
      <c r="R3442">
        <v>0</v>
      </c>
      <c r="S3442" t="s">
        <v>10654</v>
      </c>
      <c r="T3442">
        <v>2449</v>
      </c>
      <c r="U3442" t="s">
        <v>312</v>
      </c>
      <c r="V3442" t="s">
        <v>312</v>
      </c>
      <c r="W3442" t="s">
        <v>1610</v>
      </c>
      <c r="X3442">
        <v>2625</v>
      </c>
      <c r="Y3442" t="s">
        <v>244</v>
      </c>
      <c r="AA3442">
        <v>187</v>
      </c>
      <c r="AB3442" t="s">
        <v>10655</v>
      </c>
      <c r="AC3442" t="s">
        <v>10654</v>
      </c>
      <c r="AD3442">
        <v>5</v>
      </c>
      <c r="AE3442">
        <v>711489.38</v>
      </c>
      <c r="AF3442">
        <v>6171819.6699999999</v>
      </c>
    </row>
    <row r="3443" spans="1:32" x14ac:dyDescent="0.25">
      <c r="A3443" s="40">
        <v>3441</v>
      </c>
      <c r="B3443" t="s">
        <v>10656</v>
      </c>
      <c r="C3443">
        <v>120</v>
      </c>
      <c r="D3443">
        <v>1972</v>
      </c>
      <c r="E3443">
        <v>1992</v>
      </c>
      <c r="F3443">
        <v>3</v>
      </c>
      <c r="H3443">
        <v>1</v>
      </c>
      <c r="J3443">
        <v>2</v>
      </c>
      <c r="K3443" t="s">
        <v>260</v>
      </c>
      <c r="M3443">
        <v>1</v>
      </c>
      <c r="N3443">
        <v>143</v>
      </c>
      <c r="O3443">
        <v>143</v>
      </c>
      <c r="P3443">
        <v>119</v>
      </c>
      <c r="Q3443">
        <v>0</v>
      </c>
      <c r="R3443">
        <v>0</v>
      </c>
      <c r="S3443" t="s">
        <v>10657</v>
      </c>
      <c r="T3443">
        <v>6710</v>
      </c>
      <c r="U3443" t="s">
        <v>327</v>
      </c>
      <c r="V3443" t="s">
        <v>327</v>
      </c>
      <c r="W3443" t="s">
        <v>1109</v>
      </c>
      <c r="X3443">
        <v>2625</v>
      </c>
      <c r="Y3443" t="s">
        <v>244</v>
      </c>
      <c r="AA3443">
        <v>187</v>
      </c>
      <c r="AB3443" t="s">
        <v>10658</v>
      </c>
      <c r="AC3443" t="s">
        <v>10657</v>
      </c>
      <c r="AD3443">
        <v>5</v>
      </c>
      <c r="AE3443">
        <v>711068.48</v>
      </c>
      <c r="AF3443">
        <v>6171728.0999999996</v>
      </c>
    </row>
    <row r="3444" spans="1:32" x14ac:dyDescent="0.25">
      <c r="A3444" s="40">
        <v>3442</v>
      </c>
      <c r="B3444" t="s">
        <v>10659</v>
      </c>
      <c r="C3444">
        <v>120</v>
      </c>
      <c r="D3444">
        <v>1996</v>
      </c>
      <c r="E3444">
        <v>2003</v>
      </c>
      <c r="F3444">
        <v>4</v>
      </c>
      <c r="H3444">
        <v>1</v>
      </c>
      <c r="J3444">
        <v>2</v>
      </c>
      <c r="K3444" t="s">
        <v>260</v>
      </c>
      <c r="M3444">
        <v>1</v>
      </c>
      <c r="N3444">
        <v>116</v>
      </c>
      <c r="O3444">
        <v>116</v>
      </c>
      <c r="P3444">
        <v>197</v>
      </c>
      <c r="Q3444">
        <v>0</v>
      </c>
      <c r="R3444">
        <v>0</v>
      </c>
      <c r="S3444" t="s">
        <v>10660</v>
      </c>
      <c r="T3444">
        <v>1780</v>
      </c>
      <c r="U3444" t="s">
        <v>9351</v>
      </c>
      <c r="V3444" t="s">
        <v>9351</v>
      </c>
      <c r="W3444" t="s">
        <v>247</v>
      </c>
      <c r="X3444">
        <v>2625</v>
      </c>
      <c r="Y3444" t="s">
        <v>244</v>
      </c>
      <c r="AA3444">
        <v>187</v>
      </c>
      <c r="AB3444" t="s">
        <v>10661</v>
      </c>
      <c r="AC3444" t="s">
        <v>10660</v>
      </c>
      <c r="AD3444">
        <v>5</v>
      </c>
      <c r="AE3444">
        <v>711859.92</v>
      </c>
      <c r="AF3444">
        <v>6170580.0099999998</v>
      </c>
    </row>
    <row r="3445" spans="1:32" x14ac:dyDescent="0.25">
      <c r="A3445" s="40">
        <v>3443</v>
      </c>
      <c r="B3445" t="s">
        <v>10662</v>
      </c>
      <c r="C3445">
        <v>130</v>
      </c>
      <c r="D3445">
        <v>1967</v>
      </c>
      <c r="E3445">
        <v>0</v>
      </c>
      <c r="F3445">
        <v>3</v>
      </c>
      <c r="H3445">
        <v>1</v>
      </c>
      <c r="J3445">
        <v>7</v>
      </c>
      <c r="K3445" t="s">
        <v>253</v>
      </c>
      <c r="M3445">
        <v>1</v>
      </c>
      <c r="N3445">
        <v>52</v>
      </c>
      <c r="O3445">
        <v>52</v>
      </c>
      <c r="P3445">
        <v>91</v>
      </c>
      <c r="Q3445">
        <v>0</v>
      </c>
      <c r="R3445">
        <v>0</v>
      </c>
      <c r="S3445" t="s">
        <v>10663</v>
      </c>
      <c r="T3445">
        <v>4047</v>
      </c>
      <c r="U3445" t="s">
        <v>7712</v>
      </c>
      <c r="V3445" t="s">
        <v>7712</v>
      </c>
      <c r="W3445" t="s">
        <v>935</v>
      </c>
      <c r="X3445">
        <v>2665</v>
      </c>
      <c r="Y3445" t="s">
        <v>257</v>
      </c>
      <c r="AA3445">
        <v>187</v>
      </c>
      <c r="AB3445" t="s">
        <v>10664</v>
      </c>
      <c r="AC3445" t="s">
        <v>10663</v>
      </c>
      <c r="AD3445">
        <v>5</v>
      </c>
      <c r="AE3445">
        <v>713739.62</v>
      </c>
      <c r="AF3445">
        <v>6169300.2599999998</v>
      </c>
    </row>
    <row r="3446" spans="1:32" x14ac:dyDescent="0.25">
      <c r="A3446" s="40">
        <v>3444</v>
      </c>
      <c r="B3446" t="s">
        <v>10665</v>
      </c>
      <c r="C3446">
        <v>120</v>
      </c>
      <c r="D3446">
        <v>2001</v>
      </c>
      <c r="E3446">
        <v>0</v>
      </c>
      <c r="F3446">
        <v>4</v>
      </c>
      <c r="H3446">
        <v>1</v>
      </c>
      <c r="J3446">
        <v>1</v>
      </c>
      <c r="K3446" t="s">
        <v>240</v>
      </c>
      <c r="M3446">
        <v>1</v>
      </c>
      <c r="N3446">
        <v>139</v>
      </c>
      <c r="O3446">
        <v>139</v>
      </c>
      <c r="P3446">
        <v>139</v>
      </c>
      <c r="Q3446">
        <v>0</v>
      </c>
      <c r="R3446">
        <v>0</v>
      </c>
      <c r="S3446" t="s">
        <v>10666</v>
      </c>
      <c r="T3446">
        <v>5600</v>
      </c>
      <c r="U3446" t="s">
        <v>6764</v>
      </c>
      <c r="V3446" t="s">
        <v>6764</v>
      </c>
      <c r="W3446" t="s">
        <v>1963</v>
      </c>
      <c r="X3446">
        <v>2625</v>
      </c>
      <c r="Y3446" t="s">
        <v>244</v>
      </c>
      <c r="AA3446">
        <v>187</v>
      </c>
      <c r="AB3446" t="s">
        <v>10667</v>
      </c>
      <c r="AC3446" t="s">
        <v>10666</v>
      </c>
      <c r="AD3446">
        <v>5</v>
      </c>
      <c r="AE3446">
        <v>712121.93</v>
      </c>
      <c r="AF3446">
        <v>6171870.7000000002</v>
      </c>
    </row>
    <row r="3447" spans="1:32" x14ac:dyDescent="0.25">
      <c r="A3447" s="40">
        <v>3445</v>
      </c>
      <c r="B3447" t="s">
        <v>10668</v>
      </c>
      <c r="C3447">
        <v>130</v>
      </c>
      <c r="D3447">
        <v>1973</v>
      </c>
      <c r="E3447">
        <v>0</v>
      </c>
      <c r="F3447">
        <v>1</v>
      </c>
      <c r="H3447">
        <v>5</v>
      </c>
      <c r="J3447">
        <v>1</v>
      </c>
      <c r="K3447" t="s">
        <v>240</v>
      </c>
      <c r="M3447">
        <v>1</v>
      </c>
      <c r="N3447">
        <v>133</v>
      </c>
      <c r="O3447">
        <v>133</v>
      </c>
      <c r="P3447">
        <v>133</v>
      </c>
      <c r="Q3447">
        <v>0</v>
      </c>
      <c r="R3447">
        <v>0</v>
      </c>
      <c r="S3447" t="s">
        <v>10669</v>
      </c>
      <c r="T3447">
        <v>6178</v>
      </c>
      <c r="U3447" t="s">
        <v>2647</v>
      </c>
      <c r="V3447" t="s">
        <v>2647</v>
      </c>
      <c r="W3447" t="s">
        <v>8134</v>
      </c>
      <c r="X3447">
        <v>2625</v>
      </c>
      <c r="Y3447" t="s">
        <v>244</v>
      </c>
      <c r="AA3447">
        <v>187</v>
      </c>
      <c r="AB3447" t="s">
        <v>10670</v>
      </c>
      <c r="AC3447" t="s">
        <v>10669</v>
      </c>
      <c r="AD3447">
        <v>5</v>
      </c>
      <c r="AE3447">
        <v>711737.09</v>
      </c>
      <c r="AF3447">
        <v>6172112.7800000003</v>
      </c>
    </row>
    <row r="3448" spans="1:32" x14ac:dyDescent="0.25">
      <c r="A3448" s="40">
        <v>3446</v>
      </c>
      <c r="B3448" t="s">
        <v>10671</v>
      </c>
      <c r="C3448">
        <v>590</v>
      </c>
      <c r="D3448">
        <v>1999</v>
      </c>
      <c r="E3448">
        <v>0</v>
      </c>
      <c r="F3448">
        <v>6</v>
      </c>
      <c r="H3448">
        <v>8</v>
      </c>
      <c r="J3448">
        <v>9</v>
      </c>
      <c r="K3448" t="s">
        <v>240</v>
      </c>
      <c r="M3448">
        <v>1</v>
      </c>
      <c r="N3448">
        <v>15</v>
      </c>
      <c r="O3448">
        <v>15</v>
      </c>
      <c r="P3448">
        <v>0</v>
      </c>
      <c r="Q3448">
        <v>0</v>
      </c>
      <c r="R3448">
        <v>0</v>
      </c>
      <c r="S3448" t="s">
        <v>10672</v>
      </c>
      <c r="T3448">
        <v>8947</v>
      </c>
      <c r="U3448" t="s">
        <v>9902</v>
      </c>
      <c r="V3448" t="s">
        <v>9902</v>
      </c>
      <c r="W3448" t="s">
        <v>1963</v>
      </c>
      <c r="X3448">
        <v>2625</v>
      </c>
      <c r="Y3448" t="s">
        <v>244</v>
      </c>
      <c r="AA3448">
        <v>187</v>
      </c>
      <c r="AB3448" t="s">
        <v>10673</v>
      </c>
      <c r="AC3448" t="s">
        <v>10672</v>
      </c>
      <c r="AD3448">
        <v>5</v>
      </c>
      <c r="AE3448">
        <v>712039.02</v>
      </c>
      <c r="AF3448">
        <v>6171574.0999999996</v>
      </c>
    </row>
    <row r="3449" spans="1:32" x14ac:dyDescent="0.25">
      <c r="A3449" s="40">
        <v>3447</v>
      </c>
      <c r="B3449" t="s">
        <v>10674</v>
      </c>
      <c r="C3449">
        <v>130</v>
      </c>
      <c r="D3449">
        <v>1975</v>
      </c>
      <c r="E3449">
        <v>0</v>
      </c>
      <c r="F3449">
        <v>1</v>
      </c>
      <c r="H3449">
        <v>5</v>
      </c>
      <c r="J3449">
        <v>7</v>
      </c>
      <c r="K3449" t="s">
        <v>253</v>
      </c>
      <c r="M3449">
        <v>1</v>
      </c>
      <c r="N3449">
        <v>75</v>
      </c>
      <c r="O3449">
        <v>75</v>
      </c>
      <c r="P3449">
        <v>125</v>
      </c>
      <c r="Q3449">
        <v>0</v>
      </c>
      <c r="R3449">
        <v>0</v>
      </c>
      <c r="S3449" t="s">
        <v>10675</v>
      </c>
      <c r="T3449">
        <v>2556</v>
      </c>
      <c r="U3449" t="s">
        <v>317</v>
      </c>
      <c r="V3449" t="s">
        <v>317</v>
      </c>
      <c r="W3449" t="s">
        <v>10676</v>
      </c>
      <c r="X3449">
        <v>2625</v>
      </c>
      <c r="Y3449" t="s">
        <v>244</v>
      </c>
      <c r="AA3449">
        <v>187</v>
      </c>
      <c r="AB3449" t="s">
        <v>10677</v>
      </c>
      <c r="AC3449" t="s">
        <v>10675</v>
      </c>
      <c r="AD3449">
        <v>5</v>
      </c>
      <c r="AE3449">
        <v>711589.97</v>
      </c>
      <c r="AF3449">
        <v>6172346.3499999996</v>
      </c>
    </row>
    <row r="3450" spans="1:32" x14ac:dyDescent="0.25">
      <c r="A3450" s="40">
        <v>3448</v>
      </c>
      <c r="B3450" t="s">
        <v>10678</v>
      </c>
      <c r="C3450">
        <v>130</v>
      </c>
      <c r="D3450">
        <v>1977</v>
      </c>
      <c r="E3450">
        <v>0</v>
      </c>
      <c r="F3450">
        <v>4</v>
      </c>
      <c r="H3450">
        <v>1</v>
      </c>
      <c r="J3450">
        <v>1</v>
      </c>
      <c r="K3450" t="s">
        <v>240</v>
      </c>
      <c r="M3450">
        <v>1</v>
      </c>
      <c r="N3450">
        <v>59</v>
      </c>
      <c r="O3450">
        <v>59</v>
      </c>
      <c r="P3450">
        <v>104</v>
      </c>
      <c r="Q3450">
        <v>0</v>
      </c>
      <c r="R3450">
        <v>0</v>
      </c>
      <c r="S3450" t="s">
        <v>10679</v>
      </c>
      <c r="T3450">
        <v>6875</v>
      </c>
      <c r="U3450" t="s">
        <v>9172</v>
      </c>
      <c r="V3450" t="s">
        <v>9172</v>
      </c>
      <c r="W3450" t="s">
        <v>811</v>
      </c>
      <c r="X3450">
        <v>2665</v>
      </c>
      <c r="Y3450" t="s">
        <v>257</v>
      </c>
      <c r="AA3450">
        <v>187</v>
      </c>
      <c r="AB3450" t="s">
        <v>10680</v>
      </c>
      <c r="AC3450" t="s">
        <v>10679</v>
      </c>
      <c r="AD3450">
        <v>5</v>
      </c>
      <c r="AE3450">
        <v>713488.64</v>
      </c>
      <c r="AF3450">
        <v>6169460.1399999997</v>
      </c>
    </row>
    <row r="3451" spans="1:32" x14ac:dyDescent="0.25">
      <c r="A3451" s="40">
        <v>3449</v>
      </c>
      <c r="B3451" t="s">
        <v>10681</v>
      </c>
      <c r="C3451">
        <v>130</v>
      </c>
      <c r="D3451">
        <v>1967</v>
      </c>
      <c r="E3451">
        <v>0</v>
      </c>
      <c r="F3451">
        <v>3</v>
      </c>
      <c r="H3451">
        <v>1</v>
      </c>
      <c r="J3451">
        <v>7</v>
      </c>
      <c r="K3451" t="s">
        <v>253</v>
      </c>
      <c r="L3451">
        <v>2</v>
      </c>
      <c r="M3451">
        <v>1</v>
      </c>
      <c r="N3451">
        <v>65</v>
      </c>
      <c r="O3451">
        <v>65</v>
      </c>
      <c r="P3451">
        <v>91</v>
      </c>
      <c r="Q3451">
        <v>0</v>
      </c>
      <c r="R3451">
        <v>0</v>
      </c>
      <c r="S3451" t="s">
        <v>10682</v>
      </c>
      <c r="T3451">
        <v>4047</v>
      </c>
      <c r="U3451" t="s">
        <v>7712</v>
      </c>
      <c r="V3451" t="s">
        <v>7712</v>
      </c>
      <c r="W3451" t="s">
        <v>1728</v>
      </c>
      <c r="X3451">
        <v>2665</v>
      </c>
      <c r="Y3451" t="s">
        <v>257</v>
      </c>
      <c r="AA3451">
        <v>187</v>
      </c>
      <c r="AB3451" t="s">
        <v>10683</v>
      </c>
      <c r="AC3451" t="s">
        <v>10682</v>
      </c>
      <c r="AD3451">
        <v>5</v>
      </c>
      <c r="AE3451">
        <v>713751.69</v>
      </c>
      <c r="AF3451">
        <v>6169279.6200000001</v>
      </c>
    </row>
    <row r="3452" spans="1:32" x14ac:dyDescent="0.25">
      <c r="A3452" s="40">
        <v>3450</v>
      </c>
      <c r="B3452" t="s">
        <v>10684</v>
      </c>
      <c r="C3452">
        <v>120</v>
      </c>
      <c r="D3452">
        <v>1786</v>
      </c>
      <c r="E3452">
        <v>1970</v>
      </c>
      <c r="F3452">
        <v>7</v>
      </c>
      <c r="H3452">
        <v>2</v>
      </c>
      <c r="J3452">
        <v>2</v>
      </c>
      <c r="K3452" t="s">
        <v>260</v>
      </c>
      <c r="L3452">
        <v>2</v>
      </c>
      <c r="M3452">
        <v>1</v>
      </c>
      <c r="N3452">
        <v>303</v>
      </c>
      <c r="O3452">
        <v>303</v>
      </c>
      <c r="P3452">
        <v>364</v>
      </c>
      <c r="Q3452">
        <v>0</v>
      </c>
      <c r="R3452">
        <v>0</v>
      </c>
      <c r="S3452" t="s">
        <v>10685</v>
      </c>
      <c r="T3452">
        <v>745</v>
      </c>
      <c r="U3452" t="s">
        <v>8589</v>
      </c>
      <c r="V3452" t="s">
        <v>8589</v>
      </c>
      <c r="W3452" t="s">
        <v>1684</v>
      </c>
      <c r="X3452">
        <v>2625</v>
      </c>
      <c r="Y3452" t="s">
        <v>244</v>
      </c>
      <c r="AA3452">
        <v>187</v>
      </c>
      <c r="AB3452" t="s">
        <v>10686</v>
      </c>
      <c r="AC3452" t="s">
        <v>10685</v>
      </c>
      <c r="AD3452">
        <v>5</v>
      </c>
      <c r="AE3452">
        <v>711731.17</v>
      </c>
      <c r="AF3452">
        <v>6170798.1600000001</v>
      </c>
    </row>
    <row r="3453" spans="1:32" x14ac:dyDescent="0.25">
      <c r="A3453" s="40">
        <v>3451</v>
      </c>
      <c r="B3453" t="s">
        <v>10687</v>
      </c>
      <c r="C3453">
        <v>130</v>
      </c>
      <c r="D3453">
        <v>1978</v>
      </c>
      <c r="E3453">
        <v>0</v>
      </c>
      <c r="F3453">
        <v>4</v>
      </c>
      <c r="H3453">
        <v>1</v>
      </c>
      <c r="J3453">
        <v>1</v>
      </c>
      <c r="K3453" t="s">
        <v>240</v>
      </c>
      <c r="M3453">
        <v>1</v>
      </c>
      <c r="N3453">
        <v>61</v>
      </c>
      <c r="O3453">
        <v>61</v>
      </c>
      <c r="P3453">
        <v>109</v>
      </c>
      <c r="Q3453">
        <v>0</v>
      </c>
      <c r="R3453">
        <v>0</v>
      </c>
      <c r="S3453" t="s">
        <v>10688</v>
      </c>
      <c r="T3453">
        <v>7575</v>
      </c>
      <c r="U3453" t="s">
        <v>7863</v>
      </c>
      <c r="V3453" t="s">
        <v>7863</v>
      </c>
      <c r="W3453" t="s">
        <v>511</v>
      </c>
      <c r="X3453">
        <v>2665</v>
      </c>
      <c r="Y3453" t="s">
        <v>257</v>
      </c>
      <c r="AA3453">
        <v>187</v>
      </c>
      <c r="AB3453" t="s">
        <v>10689</v>
      </c>
      <c r="AC3453" t="s">
        <v>10688</v>
      </c>
      <c r="AD3453">
        <v>5</v>
      </c>
      <c r="AE3453">
        <v>713566.24</v>
      </c>
      <c r="AF3453">
        <v>6169726.0599999996</v>
      </c>
    </row>
    <row r="3454" spans="1:32" x14ac:dyDescent="0.25">
      <c r="A3454" s="40">
        <v>3452</v>
      </c>
      <c r="B3454" t="s">
        <v>10690</v>
      </c>
      <c r="C3454">
        <v>130</v>
      </c>
      <c r="D3454">
        <v>1970</v>
      </c>
      <c r="E3454">
        <v>0</v>
      </c>
      <c r="F3454">
        <v>10</v>
      </c>
      <c r="H3454">
        <v>90</v>
      </c>
      <c r="J3454">
        <v>1</v>
      </c>
      <c r="K3454" t="s">
        <v>240</v>
      </c>
      <c r="M3454">
        <v>1</v>
      </c>
      <c r="N3454">
        <v>107</v>
      </c>
      <c r="O3454">
        <v>107</v>
      </c>
      <c r="P3454">
        <v>107</v>
      </c>
      <c r="Q3454">
        <v>0</v>
      </c>
      <c r="R3454">
        <v>0</v>
      </c>
      <c r="S3454" t="s">
        <v>10691</v>
      </c>
      <c r="T3454">
        <v>7882</v>
      </c>
      <c r="U3454" t="s">
        <v>372</v>
      </c>
      <c r="V3454" t="s">
        <v>372</v>
      </c>
      <c r="W3454" t="s">
        <v>1277</v>
      </c>
      <c r="X3454">
        <v>2625</v>
      </c>
      <c r="Y3454" t="s">
        <v>244</v>
      </c>
      <c r="AA3454">
        <v>187</v>
      </c>
      <c r="AB3454" t="s">
        <v>10692</v>
      </c>
      <c r="AC3454" t="s">
        <v>10691</v>
      </c>
      <c r="AD3454">
        <v>5</v>
      </c>
      <c r="AE3454">
        <v>712035.36</v>
      </c>
      <c r="AF3454">
        <v>6171988.3399999999</v>
      </c>
    </row>
    <row r="3455" spans="1:32" x14ac:dyDescent="0.25">
      <c r="A3455" s="40">
        <v>3453</v>
      </c>
      <c r="B3455" t="s">
        <v>10693</v>
      </c>
      <c r="C3455">
        <v>130</v>
      </c>
      <c r="D3455">
        <v>1977</v>
      </c>
      <c r="E3455">
        <v>0</v>
      </c>
      <c r="F3455">
        <v>4</v>
      </c>
      <c r="H3455">
        <v>1</v>
      </c>
      <c r="J3455">
        <v>1</v>
      </c>
      <c r="K3455" t="s">
        <v>240</v>
      </c>
      <c r="M3455">
        <v>1</v>
      </c>
      <c r="N3455">
        <v>58</v>
      </c>
      <c r="O3455">
        <v>58</v>
      </c>
      <c r="P3455">
        <v>102</v>
      </c>
      <c r="Q3455">
        <v>0</v>
      </c>
      <c r="R3455">
        <v>0</v>
      </c>
      <c r="S3455" t="s">
        <v>10694</v>
      </c>
      <c r="T3455">
        <v>6875</v>
      </c>
      <c r="U3455" t="s">
        <v>9172</v>
      </c>
      <c r="V3455" t="s">
        <v>9172</v>
      </c>
      <c r="W3455" t="s">
        <v>272</v>
      </c>
      <c r="X3455">
        <v>2665</v>
      </c>
      <c r="Y3455" t="s">
        <v>257</v>
      </c>
      <c r="AA3455">
        <v>187</v>
      </c>
      <c r="AB3455" t="s">
        <v>10695</v>
      </c>
      <c r="AC3455" t="s">
        <v>10694</v>
      </c>
      <c r="AD3455">
        <v>5</v>
      </c>
      <c r="AE3455">
        <v>713463.52</v>
      </c>
      <c r="AF3455">
        <v>6169500.9299999997</v>
      </c>
    </row>
    <row r="3456" spans="1:32" x14ac:dyDescent="0.25">
      <c r="A3456" s="40">
        <v>3454</v>
      </c>
      <c r="B3456" t="s">
        <v>10696</v>
      </c>
      <c r="C3456">
        <v>120</v>
      </c>
      <c r="D3456">
        <v>1979</v>
      </c>
      <c r="E3456">
        <v>0</v>
      </c>
      <c r="F3456">
        <v>4</v>
      </c>
      <c r="H3456">
        <v>1</v>
      </c>
      <c r="J3456">
        <v>2</v>
      </c>
      <c r="K3456" t="s">
        <v>260</v>
      </c>
      <c r="L3456">
        <v>90</v>
      </c>
      <c r="M3456">
        <v>1</v>
      </c>
      <c r="N3456">
        <v>183</v>
      </c>
      <c r="O3456">
        <v>183</v>
      </c>
      <c r="P3456">
        <v>183</v>
      </c>
      <c r="Q3456">
        <v>0</v>
      </c>
      <c r="R3456">
        <v>0</v>
      </c>
      <c r="S3456" t="s">
        <v>10697</v>
      </c>
      <c r="T3456">
        <v>6923</v>
      </c>
      <c r="U3456" t="s">
        <v>1253</v>
      </c>
      <c r="V3456" t="s">
        <v>1253</v>
      </c>
      <c r="W3456" t="s">
        <v>247</v>
      </c>
      <c r="X3456">
        <v>2665</v>
      </c>
      <c r="Y3456" t="s">
        <v>257</v>
      </c>
      <c r="AA3456">
        <v>187</v>
      </c>
      <c r="AB3456" t="s">
        <v>10698</v>
      </c>
      <c r="AC3456" t="s">
        <v>10697</v>
      </c>
      <c r="AD3456">
        <v>5</v>
      </c>
      <c r="AE3456">
        <v>714275.67</v>
      </c>
      <c r="AF3456">
        <v>6168770.1399999997</v>
      </c>
    </row>
    <row r="3457" spans="1:32" x14ac:dyDescent="0.25">
      <c r="A3457" s="40">
        <v>3455</v>
      </c>
      <c r="B3457" t="s">
        <v>10699</v>
      </c>
      <c r="C3457">
        <v>120</v>
      </c>
      <c r="D3457">
        <v>1990</v>
      </c>
      <c r="E3457">
        <v>0</v>
      </c>
      <c r="F3457">
        <v>4</v>
      </c>
      <c r="H3457">
        <v>1</v>
      </c>
      <c r="J3457">
        <v>7</v>
      </c>
      <c r="K3457" t="s">
        <v>253</v>
      </c>
      <c r="L3457">
        <v>2</v>
      </c>
      <c r="M3457">
        <v>1</v>
      </c>
      <c r="N3457">
        <v>105</v>
      </c>
      <c r="O3457">
        <v>105</v>
      </c>
      <c r="P3457">
        <v>174</v>
      </c>
      <c r="Q3457">
        <v>0</v>
      </c>
      <c r="R3457">
        <v>0</v>
      </c>
      <c r="S3457" t="s">
        <v>10700</v>
      </c>
      <c r="T3457">
        <v>1780</v>
      </c>
      <c r="U3457" t="s">
        <v>9351</v>
      </c>
      <c r="V3457" t="s">
        <v>9351</v>
      </c>
      <c r="W3457" t="s">
        <v>721</v>
      </c>
      <c r="X3457">
        <v>2625</v>
      </c>
      <c r="Y3457" t="s">
        <v>244</v>
      </c>
      <c r="AA3457">
        <v>187</v>
      </c>
      <c r="AB3457" t="s">
        <v>10701</v>
      </c>
      <c r="AC3457" t="s">
        <v>10700</v>
      </c>
      <c r="AD3457">
        <v>5</v>
      </c>
      <c r="AE3457">
        <v>711882.99</v>
      </c>
      <c r="AF3457">
        <v>6170645.25</v>
      </c>
    </row>
    <row r="3458" spans="1:32" x14ac:dyDescent="0.25">
      <c r="A3458" s="40">
        <v>3456</v>
      </c>
      <c r="B3458" t="s">
        <v>10702</v>
      </c>
      <c r="C3458">
        <v>120</v>
      </c>
      <c r="D3458">
        <v>1962</v>
      </c>
      <c r="E3458">
        <v>1979</v>
      </c>
      <c r="F3458">
        <v>4</v>
      </c>
      <c r="H3458">
        <v>1</v>
      </c>
      <c r="J3458">
        <v>2</v>
      </c>
      <c r="K3458" t="s">
        <v>260</v>
      </c>
      <c r="M3458">
        <v>1</v>
      </c>
      <c r="N3458">
        <v>117</v>
      </c>
      <c r="O3458">
        <v>117</v>
      </c>
      <c r="P3458">
        <v>215</v>
      </c>
      <c r="Q3458">
        <v>0</v>
      </c>
      <c r="R3458">
        <v>0</v>
      </c>
      <c r="S3458" t="s">
        <v>10703</v>
      </c>
      <c r="T3458">
        <v>7669</v>
      </c>
      <c r="U3458" t="s">
        <v>9702</v>
      </c>
      <c r="V3458" t="s">
        <v>9702</v>
      </c>
      <c r="W3458" t="s">
        <v>515</v>
      </c>
      <c r="X3458">
        <v>2665</v>
      </c>
      <c r="Y3458" t="s">
        <v>257</v>
      </c>
      <c r="AA3458">
        <v>187</v>
      </c>
      <c r="AB3458" t="s">
        <v>10704</v>
      </c>
      <c r="AC3458" t="s">
        <v>10703</v>
      </c>
      <c r="AD3458">
        <v>5</v>
      </c>
      <c r="AE3458">
        <v>713262.43</v>
      </c>
      <c r="AF3458">
        <v>6168938.29</v>
      </c>
    </row>
    <row r="3459" spans="1:32" x14ac:dyDescent="0.25">
      <c r="A3459" s="40">
        <v>3457</v>
      </c>
      <c r="B3459" t="s">
        <v>10705</v>
      </c>
      <c r="C3459">
        <v>130</v>
      </c>
      <c r="D3459">
        <v>1971</v>
      </c>
      <c r="E3459">
        <v>0</v>
      </c>
      <c r="F3459">
        <v>3</v>
      </c>
      <c r="H3459">
        <v>5</v>
      </c>
      <c r="J3459">
        <v>1</v>
      </c>
      <c r="K3459" t="s">
        <v>240</v>
      </c>
      <c r="M3459">
        <v>1</v>
      </c>
      <c r="N3459">
        <v>126</v>
      </c>
      <c r="O3459">
        <v>126</v>
      </c>
      <c r="P3459">
        <v>145</v>
      </c>
      <c r="Q3459">
        <v>25</v>
      </c>
      <c r="R3459">
        <v>0</v>
      </c>
      <c r="S3459" t="s">
        <v>10706</v>
      </c>
      <c r="T3459">
        <v>7882</v>
      </c>
      <c r="U3459" t="s">
        <v>372</v>
      </c>
      <c r="V3459" t="s">
        <v>372</v>
      </c>
      <c r="W3459" t="s">
        <v>2531</v>
      </c>
      <c r="X3459">
        <v>2625</v>
      </c>
      <c r="Y3459" t="s">
        <v>244</v>
      </c>
      <c r="AA3459">
        <v>187</v>
      </c>
      <c r="AB3459" t="s">
        <v>10707</v>
      </c>
      <c r="AC3459" t="s">
        <v>10706</v>
      </c>
      <c r="AD3459">
        <v>5</v>
      </c>
      <c r="AE3459">
        <v>711811.43</v>
      </c>
      <c r="AF3459">
        <v>6172171.1299999999</v>
      </c>
    </row>
    <row r="3460" spans="1:32" x14ac:dyDescent="0.25">
      <c r="A3460" s="40">
        <v>3458</v>
      </c>
      <c r="B3460" t="s">
        <v>10708</v>
      </c>
      <c r="C3460">
        <v>330</v>
      </c>
      <c r="D3460">
        <v>1938</v>
      </c>
      <c r="E3460">
        <v>2013</v>
      </c>
      <c r="F3460">
        <v>5</v>
      </c>
      <c r="H3460">
        <v>1</v>
      </c>
      <c r="J3460">
        <v>7</v>
      </c>
      <c r="K3460" t="s">
        <v>240</v>
      </c>
      <c r="M3460">
        <v>1</v>
      </c>
      <c r="N3460">
        <v>58</v>
      </c>
      <c r="O3460">
        <v>58</v>
      </c>
      <c r="P3460">
        <v>0</v>
      </c>
      <c r="Q3460">
        <v>20</v>
      </c>
      <c r="R3460">
        <v>0</v>
      </c>
      <c r="S3460" t="s">
        <v>10709</v>
      </c>
      <c r="T3460">
        <v>852</v>
      </c>
      <c r="U3460" t="s">
        <v>249</v>
      </c>
      <c r="V3460" t="s">
        <v>249</v>
      </c>
      <c r="W3460" t="s">
        <v>393</v>
      </c>
      <c r="X3460">
        <v>2625</v>
      </c>
      <c r="Y3460" t="s">
        <v>244</v>
      </c>
      <c r="AA3460">
        <v>187</v>
      </c>
      <c r="AB3460" t="s">
        <v>10710</v>
      </c>
      <c r="AC3460" t="s">
        <v>10709</v>
      </c>
      <c r="AD3460">
        <v>5</v>
      </c>
      <c r="AE3460">
        <v>711823.38</v>
      </c>
      <c r="AF3460">
        <v>6170523.7199999997</v>
      </c>
    </row>
    <row r="3461" spans="1:32" x14ac:dyDescent="0.25">
      <c r="A3461" s="40">
        <v>3459</v>
      </c>
      <c r="B3461" t="s">
        <v>10711</v>
      </c>
      <c r="C3461">
        <v>590</v>
      </c>
      <c r="D3461">
        <v>2009</v>
      </c>
      <c r="E3461">
        <v>0</v>
      </c>
      <c r="F3461">
        <v>2</v>
      </c>
      <c r="H3461">
        <v>5</v>
      </c>
      <c r="J3461">
        <v>9</v>
      </c>
      <c r="K3461" t="s">
        <v>240</v>
      </c>
      <c r="M3461">
        <v>1</v>
      </c>
      <c r="N3461">
        <v>9</v>
      </c>
      <c r="O3461">
        <v>9</v>
      </c>
      <c r="P3461">
        <v>0</v>
      </c>
      <c r="Q3461">
        <v>0</v>
      </c>
      <c r="R3461">
        <v>0</v>
      </c>
      <c r="S3461" t="s">
        <v>10709</v>
      </c>
      <c r="T3461">
        <v>852</v>
      </c>
      <c r="U3461" t="s">
        <v>249</v>
      </c>
      <c r="V3461" t="s">
        <v>249</v>
      </c>
      <c r="W3461" t="s">
        <v>393</v>
      </c>
      <c r="X3461">
        <v>2625</v>
      </c>
      <c r="Y3461" t="s">
        <v>244</v>
      </c>
      <c r="AA3461">
        <v>187</v>
      </c>
      <c r="AB3461" t="s">
        <v>10710</v>
      </c>
      <c r="AC3461" t="s">
        <v>10709</v>
      </c>
      <c r="AD3461">
        <v>5</v>
      </c>
      <c r="AE3461">
        <v>711823.38</v>
      </c>
      <c r="AF3461">
        <v>6170523.7199999997</v>
      </c>
    </row>
    <row r="3462" spans="1:32" x14ac:dyDescent="0.25">
      <c r="A3462" s="40">
        <v>3460</v>
      </c>
      <c r="B3462" t="s">
        <v>10712</v>
      </c>
      <c r="C3462">
        <v>120</v>
      </c>
      <c r="D3462">
        <v>1900</v>
      </c>
      <c r="E3462">
        <v>1995</v>
      </c>
      <c r="F3462">
        <v>7</v>
      </c>
      <c r="H3462">
        <v>4</v>
      </c>
      <c r="J3462">
        <v>2</v>
      </c>
      <c r="K3462" t="s">
        <v>260</v>
      </c>
      <c r="M3462">
        <v>1</v>
      </c>
      <c r="N3462">
        <v>93</v>
      </c>
      <c r="O3462">
        <v>93</v>
      </c>
      <c r="P3462">
        <v>146</v>
      </c>
      <c r="Q3462">
        <v>0</v>
      </c>
      <c r="R3462">
        <v>0</v>
      </c>
      <c r="S3462" t="s">
        <v>10709</v>
      </c>
      <c r="T3462">
        <v>852</v>
      </c>
      <c r="U3462" t="s">
        <v>249</v>
      </c>
      <c r="V3462" t="s">
        <v>249</v>
      </c>
      <c r="W3462" t="s">
        <v>393</v>
      </c>
      <c r="X3462">
        <v>2625</v>
      </c>
      <c r="Y3462" t="s">
        <v>244</v>
      </c>
      <c r="AA3462">
        <v>187</v>
      </c>
      <c r="AB3462" t="s">
        <v>10710</v>
      </c>
      <c r="AC3462" t="s">
        <v>10709</v>
      </c>
      <c r="AD3462">
        <v>5</v>
      </c>
      <c r="AE3462">
        <v>711823.38</v>
      </c>
      <c r="AF3462">
        <v>6170523.7199999997</v>
      </c>
    </row>
    <row r="3463" spans="1:32" x14ac:dyDescent="0.25">
      <c r="A3463" s="40">
        <v>3461</v>
      </c>
      <c r="B3463" t="s">
        <v>10713</v>
      </c>
      <c r="C3463">
        <v>120</v>
      </c>
      <c r="D3463">
        <v>1961</v>
      </c>
      <c r="E3463">
        <v>2011</v>
      </c>
      <c r="F3463">
        <v>3</v>
      </c>
      <c r="H3463">
        <v>2</v>
      </c>
      <c r="J3463">
        <v>2</v>
      </c>
      <c r="K3463" t="s">
        <v>260</v>
      </c>
      <c r="M3463">
        <v>1</v>
      </c>
      <c r="N3463">
        <v>159</v>
      </c>
      <c r="O3463">
        <v>159</v>
      </c>
      <c r="P3463">
        <v>142</v>
      </c>
      <c r="Q3463">
        <v>0</v>
      </c>
      <c r="R3463">
        <v>0</v>
      </c>
      <c r="S3463" t="s">
        <v>10714</v>
      </c>
      <c r="T3463">
        <v>5752</v>
      </c>
      <c r="U3463" t="s">
        <v>10465</v>
      </c>
      <c r="V3463" t="s">
        <v>10465</v>
      </c>
      <c r="W3463" t="s">
        <v>1665</v>
      </c>
      <c r="X3463">
        <v>2665</v>
      </c>
      <c r="Y3463" t="s">
        <v>257</v>
      </c>
      <c r="AA3463">
        <v>187</v>
      </c>
      <c r="AB3463" t="s">
        <v>10715</v>
      </c>
      <c r="AC3463" t="s">
        <v>10714</v>
      </c>
      <c r="AD3463">
        <v>5</v>
      </c>
      <c r="AE3463">
        <v>713937.82</v>
      </c>
      <c r="AF3463">
        <v>6169365.8399999999</v>
      </c>
    </row>
    <row r="3464" spans="1:32" x14ac:dyDescent="0.25">
      <c r="A3464" s="40">
        <v>3462</v>
      </c>
      <c r="B3464" t="s">
        <v>10716</v>
      </c>
      <c r="C3464">
        <v>130</v>
      </c>
      <c r="D3464">
        <v>1967</v>
      </c>
      <c r="E3464">
        <v>1985</v>
      </c>
      <c r="F3464">
        <v>3</v>
      </c>
      <c r="H3464">
        <v>6</v>
      </c>
      <c r="J3464">
        <v>1</v>
      </c>
      <c r="K3464" t="s">
        <v>240</v>
      </c>
      <c r="M3464">
        <v>1</v>
      </c>
      <c r="N3464">
        <v>121</v>
      </c>
      <c r="O3464">
        <v>121</v>
      </c>
      <c r="P3464">
        <v>107</v>
      </c>
      <c r="Q3464">
        <v>0</v>
      </c>
      <c r="R3464">
        <v>0</v>
      </c>
      <c r="S3464" t="s">
        <v>10717</v>
      </c>
      <c r="T3464">
        <v>2449</v>
      </c>
      <c r="U3464" t="s">
        <v>312</v>
      </c>
      <c r="V3464" t="s">
        <v>312</v>
      </c>
      <c r="W3464" t="s">
        <v>644</v>
      </c>
      <c r="X3464">
        <v>2625</v>
      </c>
      <c r="Y3464" t="s">
        <v>244</v>
      </c>
      <c r="AA3464">
        <v>187</v>
      </c>
      <c r="AB3464" t="s">
        <v>10718</v>
      </c>
      <c r="AC3464" t="s">
        <v>10717</v>
      </c>
      <c r="AD3464">
        <v>5</v>
      </c>
      <c r="AE3464">
        <v>711452.72</v>
      </c>
      <c r="AF3464">
        <v>6171845.0999999996</v>
      </c>
    </row>
    <row r="3465" spans="1:32" x14ac:dyDescent="0.25">
      <c r="A3465" s="40">
        <v>3463</v>
      </c>
      <c r="B3465" t="s">
        <v>10719</v>
      </c>
      <c r="C3465">
        <v>120</v>
      </c>
      <c r="D3465">
        <v>1972</v>
      </c>
      <c r="E3465">
        <v>0</v>
      </c>
      <c r="F3465">
        <v>3</v>
      </c>
      <c r="H3465">
        <v>1</v>
      </c>
      <c r="J3465">
        <v>2</v>
      </c>
      <c r="K3465" t="s">
        <v>260</v>
      </c>
      <c r="M3465">
        <v>1</v>
      </c>
      <c r="N3465">
        <v>119</v>
      </c>
      <c r="O3465">
        <v>119</v>
      </c>
      <c r="P3465">
        <v>119</v>
      </c>
      <c r="Q3465">
        <v>0</v>
      </c>
      <c r="R3465">
        <v>0</v>
      </c>
      <c r="S3465" t="s">
        <v>10720</v>
      </c>
      <c r="T3465">
        <v>6710</v>
      </c>
      <c r="U3465" t="s">
        <v>327</v>
      </c>
      <c r="V3465" t="s">
        <v>327</v>
      </c>
      <c r="W3465" t="s">
        <v>1113</v>
      </c>
      <c r="X3465">
        <v>2625</v>
      </c>
      <c r="Y3465" t="s">
        <v>244</v>
      </c>
      <c r="AA3465">
        <v>187</v>
      </c>
      <c r="AB3465" t="s">
        <v>10721</v>
      </c>
      <c r="AC3465" t="s">
        <v>10720</v>
      </c>
      <c r="AD3465">
        <v>5</v>
      </c>
      <c r="AE3465">
        <v>711121.12</v>
      </c>
      <c r="AF3465">
        <v>6171733.4800000004</v>
      </c>
    </row>
    <row r="3466" spans="1:32" x14ac:dyDescent="0.25">
      <c r="A3466" s="40">
        <v>3464</v>
      </c>
      <c r="B3466" t="s">
        <v>10722</v>
      </c>
      <c r="C3466">
        <v>130</v>
      </c>
      <c r="D3466">
        <v>1975</v>
      </c>
      <c r="E3466">
        <v>0</v>
      </c>
      <c r="F3466">
        <v>1</v>
      </c>
      <c r="H3466">
        <v>5</v>
      </c>
      <c r="J3466">
        <v>1</v>
      </c>
      <c r="K3466" t="s">
        <v>240</v>
      </c>
      <c r="L3466">
        <v>0</v>
      </c>
      <c r="M3466">
        <v>1</v>
      </c>
      <c r="N3466">
        <v>75</v>
      </c>
      <c r="O3466">
        <v>75</v>
      </c>
      <c r="P3466">
        <v>124</v>
      </c>
      <c r="Q3466">
        <v>0</v>
      </c>
      <c r="R3466">
        <v>0</v>
      </c>
      <c r="S3466" t="s">
        <v>10723</v>
      </c>
      <c r="T3466">
        <v>2556</v>
      </c>
      <c r="U3466" t="s">
        <v>317</v>
      </c>
      <c r="V3466" t="s">
        <v>317</v>
      </c>
      <c r="W3466" t="s">
        <v>1652</v>
      </c>
      <c r="X3466">
        <v>2625</v>
      </c>
      <c r="Y3466" t="s">
        <v>244</v>
      </c>
      <c r="AA3466">
        <v>187</v>
      </c>
      <c r="AB3466" t="s">
        <v>10724</v>
      </c>
      <c r="AC3466" t="s">
        <v>10723</v>
      </c>
      <c r="AD3466">
        <v>5</v>
      </c>
      <c r="AE3466">
        <v>711709.76</v>
      </c>
      <c r="AF3466">
        <v>6172333.3899999997</v>
      </c>
    </row>
    <row r="3467" spans="1:32" x14ac:dyDescent="0.25">
      <c r="A3467" s="40">
        <v>3465</v>
      </c>
      <c r="B3467" t="s">
        <v>10725</v>
      </c>
      <c r="C3467">
        <v>130</v>
      </c>
      <c r="D3467">
        <v>1966</v>
      </c>
      <c r="E3467">
        <v>0</v>
      </c>
      <c r="F3467">
        <v>3</v>
      </c>
      <c r="H3467">
        <v>3</v>
      </c>
      <c r="J3467">
        <v>1</v>
      </c>
      <c r="K3467" t="s">
        <v>240</v>
      </c>
      <c r="M3467">
        <v>1</v>
      </c>
      <c r="N3467">
        <v>61</v>
      </c>
      <c r="O3467">
        <v>61</v>
      </c>
      <c r="P3467">
        <v>110</v>
      </c>
      <c r="Q3467">
        <v>0</v>
      </c>
      <c r="R3467">
        <v>0</v>
      </c>
      <c r="S3467" t="s">
        <v>10726</v>
      </c>
      <c r="T3467">
        <v>3195</v>
      </c>
      <c r="U3467" t="s">
        <v>7757</v>
      </c>
      <c r="V3467" t="s">
        <v>7757</v>
      </c>
      <c r="W3467" t="s">
        <v>1458</v>
      </c>
      <c r="X3467">
        <v>2665</v>
      </c>
      <c r="Y3467" t="s">
        <v>257</v>
      </c>
      <c r="AA3467">
        <v>187</v>
      </c>
      <c r="AB3467" t="s">
        <v>10727</v>
      </c>
      <c r="AC3467" t="s">
        <v>10726</v>
      </c>
      <c r="AD3467">
        <v>5</v>
      </c>
      <c r="AE3467">
        <v>713688.59</v>
      </c>
      <c r="AF3467">
        <v>6169290.3300000001</v>
      </c>
    </row>
    <row r="3468" spans="1:32" x14ac:dyDescent="0.25">
      <c r="A3468" s="40">
        <v>3466</v>
      </c>
      <c r="B3468" t="s">
        <v>10728</v>
      </c>
      <c r="C3468">
        <v>120</v>
      </c>
      <c r="D3468">
        <v>1963</v>
      </c>
      <c r="E3468">
        <v>1998</v>
      </c>
      <c r="F3468">
        <v>1</v>
      </c>
      <c r="H3468">
        <v>1</v>
      </c>
      <c r="J3468">
        <v>2</v>
      </c>
      <c r="K3468" t="s">
        <v>247</v>
      </c>
      <c r="L3468">
        <v>5</v>
      </c>
      <c r="M3468">
        <v>2</v>
      </c>
      <c r="N3468">
        <v>222</v>
      </c>
      <c r="O3468">
        <v>222</v>
      </c>
      <c r="P3468">
        <v>222</v>
      </c>
      <c r="Q3468">
        <v>0</v>
      </c>
      <c r="R3468">
        <v>0</v>
      </c>
      <c r="S3468" t="s">
        <v>10729</v>
      </c>
      <c r="T3468">
        <v>745</v>
      </c>
      <c r="U3468" t="s">
        <v>8589</v>
      </c>
      <c r="V3468" t="s">
        <v>8589</v>
      </c>
      <c r="W3468" t="s">
        <v>3738</v>
      </c>
      <c r="X3468">
        <v>2625</v>
      </c>
      <c r="Y3468" t="s">
        <v>244</v>
      </c>
      <c r="AA3468">
        <v>187</v>
      </c>
      <c r="AB3468" t="s">
        <v>10730</v>
      </c>
      <c r="AC3468" t="s">
        <v>10729</v>
      </c>
      <c r="AD3468">
        <v>5</v>
      </c>
      <c r="AE3468">
        <v>711820.85</v>
      </c>
      <c r="AF3468">
        <v>6170742.6100000003</v>
      </c>
    </row>
    <row r="3469" spans="1:32" x14ac:dyDescent="0.25">
      <c r="A3469" s="40">
        <v>3467</v>
      </c>
      <c r="B3469" t="s">
        <v>10731</v>
      </c>
      <c r="C3469">
        <v>130</v>
      </c>
      <c r="D3469">
        <v>1975</v>
      </c>
      <c r="E3469">
        <v>0</v>
      </c>
      <c r="F3469">
        <v>1</v>
      </c>
      <c r="H3469">
        <v>5</v>
      </c>
      <c r="J3469">
        <v>1</v>
      </c>
      <c r="K3469" t="s">
        <v>240</v>
      </c>
      <c r="L3469">
        <v>0</v>
      </c>
      <c r="M3469">
        <v>1</v>
      </c>
      <c r="N3469">
        <v>79</v>
      </c>
      <c r="O3469">
        <v>79</v>
      </c>
      <c r="P3469">
        <v>130</v>
      </c>
      <c r="Q3469">
        <v>0</v>
      </c>
      <c r="R3469">
        <v>0</v>
      </c>
      <c r="S3469" t="s">
        <v>10732</v>
      </c>
      <c r="T3469">
        <v>2556</v>
      </c>
      <c r="U3469" t="s">
        <v>317</v>
      </c>
      <c r="V3469" t="s">
        <v>317</v>
      </c>
      <c r="W3469" t="s">
        <v>5529</v>
      </c>
      <c r="X3469">
        <v>2625</v>
      </c>
      <c r="Y3469" t="s">
        <v>244</v>
      </c>
      <c r="AA3469">
        <v>187</v>
      </c>
      <c r="AB3469" t="s">
        <v>10733</v>
      </c>
      <c r="AC3469" t="s">
        <v>10732</v>
      </c>
      <c r="AD3469">
        <v>5</v>
      </c>
      <c r="AE3469">
        <v>711698.32</v>
      </c>
      <c r="AF3469">
        <v>6172330.9000000004</v>
      </c>
    </row>
    <row r="3470" spans="1:32" x14ac:dyDescent="0.25">
      <c r="A3470" s="40">
        <v>3468</v>
      </c>
      <c r="B3470" t="s">
        <v>10734</v>
      </c>
      <c r="C3470">
        <v>440</v>
      </c>
      <c r="D3470">
        <v>1983</v>
      </c>
      <c r="E3470">
        <v>0</v>
      </c>
      <c r="F3470">
        <v>11</v>
      </c>
      <c r="H3470">
        <v>5</v>
      </c>
      <c r="J3470">
        <v>9</v>
      </c>
      <c r="K3470" t="s">
        <v>240</v>
      </c>
      <c r="M3470">
        <v>1</v>
      </c>
      <c r="N3470">
        <v>45</v>
      </c>
      <c r="O3470">
        <v>45</v>
      </c>
      <c r="P3470">
        <v>0</v>
      </c>
      <c r="Q3470">
        <v>45</v>
      </c>
      <c r="R3470">
        <v>0</v>
      </c>
      <c r="S3470" t="s">
        <v>10735</v>
      </c>
      <c r="T3470">
        <v>5219</v>
      </c>
      <c r="U3470" t="s">
        <v>8347</v>
      </c>
      <c r="V3470" t="s">
        <v>8347</v>
      </c>
      <c r="W3470" t="s">
        <v>10736</v>
      </c>
      <c r="X3470">
        <v>2625</v>
      </c>
      <c r="Y3470" t="s">
        <v>244</v>
      </c>
      <c r="AA3470">
        <v>187</v>
      </c>
      <c r="AB3470" t="s">
        <v>9284</v>
      </c>
      <c r="AC3470" t="s">
        <v>10735</v>
      </c>
      <c r="AD3470">
        <v>5</v>
      </c>
      <c r="AE3470">
        <v>711207.94</v>
      </c>
      <c r="AF3470">
        <v>6172568.9199999999</v>
      </c>
    </row>
    <row r="3471" spans="1:32" x14ac:dyDescent="0.25">
      <c r="A3471" s="40">
        <v>3469</v>
      </c>
      <c r="B3471" t="s">
        <v>10737</v>
      </c>
      <c r="C3471">
        <v>440</v>
      </c>
      <c r="D3471">
        <v>1969</v>
      </c>
      <c r="E3471">
        <v>2016</v>
      </c>
      <c r="F3471">
        <v>3</v>
      </c>
      <c r="H3471">
        <v>90</v>
      </c>
      <c r="J3471">
        <v>1</v>
      </c>
      <c r="K3471" t="s">
        <v>240</v>
      </c>
      <c r="M3471">
        <v>1</v>
      </c>
      <c r="N3471">
        <v>404</v>
      </c>
      <c r="O3471">
        <v>404</v>
      </c>
      <c r="P3471">
        <v>0</v>
      </c>
      <c r="Q3471">
        <v>404</v>
      </c>
      <c r="R3471">
        <v>0</v>
      </c>
      <c r="S3471" t="s">
        <v>10735</v>
      </c>
      <c r="T3471">
        <v>5219</v>
      </c>
      <c r="U3471" t="s">
        <v>8347</v>
      </c>
      <c r="V3471" t="s">
        <v>8347</v>
      </c>
      <c r="W3471" t="s">
        <v>10736</v>
      </c>
      <c r="X3471">
        <v>2625</v>
      </c>
      <c r="Y3471" t="s">
        <v>244</v>
      </c>
      <c r="AA3471">
        <v>187</v>
      </c>
      <c r="AB3471" t="s">
        <v>9284</v>
      </c>
      <c r="AC3471" t="s">
        <v>10735</v>
      </c>
      <c r="AD3471">
        <v>5</v>
      </c>
      <c r="AE3471">
        <v>711207.94</v>
      </c>
      <c r="AF3471">
        <v>6172568.9199999999</v>
      </c>
    </row>
    <row r="3472" spans="1:32" x14ac:dyDescent="0.25">
      <c r="A3472" s="40">
        <v>3470</v>
      </c>
      <c r="B3472" t="s">
        <v>10738</v>
      </c>
      <c r="C3472">
        <v>120</v>
      </c>
      <c r="D3472">
        <v>1956</v>
      </c>
      <c r="E3472">
        <v>0</v>
      </c>
      <c r="F3472">
        <v>3</v>
      </c>
      <c r="H3472">
        <v>1</v>
      </c>
      <c r="J3472">
        <v>2</v>
      </c>
      <c r="K3472" t="s">
        <v>260</v>
      </c>
      <c r="L3472">
        <v>2</v>
      </c>
      <c r="M3472">
        <v>1</v>
      </c>
      <c r="N3472">
        <v>109</v>
      </c>
      <c r="O3472">
        <v>109</v>
      </c>
      <c r="P3472">
        <v>109</v>
      </c>
      <c r="Q3472">
        <v>0</v>
      </c>
      <c r="R3472">
        <v>0</v>
      </c>
      <c r="S3472" t="s">
        <v>10739</v>
      </c>
      <c r="T3472">
        <v>852</v>
      </c>
      <c r="U3472" t="s">
        <v>249</v>
      </c>
      <c r="V3472" t="s">
        <v>249</v>
      </c>
      <c r="W3472" t="s">
        <v>519</v>
      </c>
      <c r="X3472">
        <v>2625</v>
      </c>
      <c r="Y3472" t="s">
        <v>244</v>
      </c>
      <c r="AA3472">
        <v>187</v>
      </c>
      <c r="AB3472" t="s">
        <v>10740</v>
      </c>
      <c r="AC3472" t="s">
        <v>10739</v>
      </c>
      <c r="AD3472">
        <v>5</v>
      </c>
      <c r="AE3472">
        <v>711765.54</v>
      </c>
      <c r="AF3472">
        <v>6170615.1399999997</v>
      </c>
    </row>
    <row r="3473" spans="1:32" x14ac:dyDescent="0.25">
      <c r="A3473" s="40">
        <v>3471</v>
      </c>
      <c r="B3473" t="s">
        <v>10741</v>
      </c>
      <c r="C3473">
        <v>120</v>
      </c>
      <c r="D3473">
        <v>1954</v>
      </c>
      <c r="E3473">
        <v>0</v>
      </c>
      <c r="F3473">
        <v>5</v>
      </c>
      <c r="H3473">
        <v>1</v>
      </c>
      <c r="J3473">
        <v>2</v>
      </c>
      <c r="K3473" t="s">
        <v>260</v>
      </c>
      <c r="L3473">
        <v>2</v>
      </c>
      <c r="M3473">
        <v>1</v>
      </c>
      <c r="N3473">
        <v>112</v>
      </c>
      <c r="O3473">
        <v>112</v>
      </c>
      <c r="P3473">
        <v>112</v>
      </c>
      <c r="Q3473">
        <v>0</v>
      </c>
      <c r="R3473">
        <v>0</v>
      </c>
      <c r="S3473" t="s">
        <v>10742</v>
      </c>
      <c r="T3473">
        <v>1278</v>
      </c>
      <c r="U3473" t="s">
        <v>10631</v>
      </c>
      <c r="V3473" t="s">
        <v>10631</v>
      </c>
      <c r="W3473" t="s">
        <v>247</v>
      </c>
      <c r="X3473">
        <v>2665</v>
      </c>
      <c r="Y3473" t="s">
        <v>257</v>
      </c>
      <c r="AA3473">
        <v>187</v>
      </c>
      <c r="AB3473" t="s">
        <v>10743</v>
      </c>
      <c r="AC3473" t="s">
        <v>10742</v>
      </c>
      <c r="AD3473">
        <v>5</v>
      </c>
      <c r="AE3473">
        <v>713356.87</v>
      </c>
      <c r="AF3473">
        <v>6168904.2199999997</v>
      </c>
    </row>
    <row r="3474" spans="1:32" x14ac:dyDescent="0.25">
      <c r="A3474" s="40">
        <v>3472</v>
      </c>
      <c r="B3474" t="s">
        <v>10744</v>
      </c>
      <c r="C3474">
        <v>130</v>
      </c>
      <c r="D3474">
        <v>1967</v>
      </c>
      <c r="E3474">
        <v>0</v>
      </c>
      <c r="F3474">
        <v>1</v>
      </c>
      <c r="H3474">
        <v>1</v>
      </c>
      <c r="J3474">
        <v>1</v>
      </c>
      <c r="K3474" t="s">
        <v>240</v>
      </c>
      <c r="M3474">
        <v>1</v>
      </c>
      <c r="N3474">
        <v>146</v>
      </c>
      <c r="O3474">
        <v>146</v>
      </c>
      <c r="P3474">
        <v>110</v>
      </c>
      <c r="Q3474">
        <v>0</v>
      </c>
      <c r="R3474">
        <v>0</v>
      </c>
      <c r="S3474" t="s">
        <v>10745</v>
      </c>
      <c r="T3474">
        <v>4154</v>
      </c>
      <c r="U3474" t="s">
        <v>322</v>
      </c>
      <c r="V3474" t="s">
        <v>322</v>
      </c>
      <c r="W3474" t="s">
        <v>721</v>
      </c>
      <c r="X3474">
        <v>2665</v>
      </c>
      <c r="Y3474" t="s">
        <v>257</v>
      </c>
      <c r="AA3474">
        <v>187</v>
      </c>
      <c r="AB3474" t="s">
        <v>10746</v>
      </c>
      <c r="AC3474" t="s">
        <v>10745</v>
      </c>
      <c r="AD3474">
        <v>5</v>
      </c>
      <c r="AE3474">
        <v>713707.54</v>
      </c>
      <c r="AF3474">
        <v>6169140.4000000004</v>
      </c>
    </row>
    <row r="3475" spans="1:32" x14ac:dyDescent="0.25">
      <c r="A3475" s="40">
        <v>3473</v>
      </c>
      <c r="B3475" t="s">
        <v>10747</v>
      </c>
      <c r="C3475">
        <v>120</v>
      </c>
      <c r="D3475">
        <v>1984</v>
      </c>
      <c r="E3475">
        <v>0</v>
      </c>
      <c r="F3475">
        <v>4</v>
      </c>
      <c r="H3475">
        <v>1</v>
      </c>
      <c r="J3475">
        <v>7</v>
      </c>
      <c r="K3475" t="s">
        <v>253</v>
      </c>
      <c r="L3475">
        <v>2</v>
      </c>
      <c r="M3475">
        <v>1</v>
      </c>
      <c r="N3475">
        <v>128</v>
      </c>
      <c r="O3475">
        <v>128</v>
      </c>
      <c r="P3475">
        <v>128</v>
      </c>
      <c r="Q3475">
        <v>0</v>
      </c>
      <c r="R3475">
        <v>0</v>
      </c>
      <c r="S3475" t="s">
        <v>10748</v>
      </c>
      <c r="T3475">
        <v>1810</v>
      </c>
      <c r="U3475" t="s">
        <v>9603</v>
      </c>
      <c r="V3475" t="s">
        <v>9603</v>
      </c>
      <c r="W3475" t="s">
        <v>454</v>
      </c>
      <c r="X3475">
        <v>2665</v>
      </c>
      <c r="Y3475" t="s">
        <v>257</v>
      </c>
      <c r="AA3475">
        <v>187</v>
      </c>
      <c r="AB3475" t="s">
        <v>10749</v>
      </c>
      <c r="AC3475" t="s">
        <v>10748</v>
      </c>
      <c r="AD3475">
        <v>5</v>
      </c>
      <c r="AE3475">
        <v>712532.01</v>
      </c>
      <c r="AF3475">
        <v>6169081.7300000004</v>
      </c>
    </row>
    <row r="3476" spans="1:32" x14ac:dyDescent="0.25">
      <c r="A3476" s="40">
        <v>3474</v>
      </c>
      <c r="B3476" t="s">
        <v>10750</v>
      </c>
      <c r="C3476">
        <v>120</v>
      </c>
      <c r="D3476">
        <v>1981</v>
      </c>
      <c r="E3476">
        <v>1992</v>
      </c>
      <c r="F3476">
        <v>4</v>
      </c>
      <c r="H3476">
        <v>1</v>
      </c>
      <c r="J3476">
        <v>2</v>
      </c>
      <c r="K3476" t="s">
        <v>247</v>
      </c>
      <c r="L3476">
        <v>2</v>
      </c>
      <c r="M3476">
        <v>1</v>
      </c>
      <c r="N3476">
        <v>176</v>
      </c>
      <c r="O3476">
        <v>176</v>
      </c>
      <c r="P3476">
        <v>146</v>
      </c>
      <c r="Q3476">
        <v>0</v>
      </c>
      <c r="R3476">
        <v>0</v>
      </c>
      <c r="S3476" t="s">
        <v>10751</v>
      </c>
      <c r="T3476">
        <v>6923</v>
      </c>
      <c r="U3476" t="s">
        <v>1253</v>
      </c>
      <c r="V3476" t="s">
        <v>1253</v>
      </c>
      <c r="W3476" t="s">
        <v>515</v>
      </c>
      <c r="X3476">
        <v>2665</v>
      </c>
      <c r="Y3476" t="s">
        <v>257</v>
      </c>
      <c r="AA3476">
        <v>187</v>
      </c>
      <c r="AB3476" t="s">
        <v>10752</v>
      </c>
      <c r="AC3476" t="s">
        <v>10751</v>
      </c>
      <c r="AD3476">
        <v>5</v>
      </c>
      <c r="AE3476">
        <v>714319.5</v>
      </c>
      <c r="AF3476">
        <v>6168736.2000000002</v>
      </c>
    </row>
    <row r="3477" spans="1:32" x14ac:dyDescent="0.25">
      <c r="A3477" s="40">
        <v>3475</v>
      </c>
      <c r="B3477" t="s">
        <v>10753</v>
      </c>
      <c r="C3477">
        <v>120</v>
      </c>
      <c r="D3477">
        <v>1958</v>
      </c>
      <c r="E3477">
        <v>1977</v>
      </c>
      <c r="F3477">
        <v>3</v>
      </c>
      <c r="H3477">
        <v>1</v>
      </c>
      <c r="J3477">
        <v>2</v>
      </c>
      <c r="K3477" t="s">
        <v>247</v>
      </c>
      <c r="M3477">
        <v>1</v>
      </c>
      <c r="N3477">
        <v>141</v>
      </c>
      <c r="O3477">
        <v>141</v>
      </c>
      <c r="P3477">
        <v>141</v>
      </c>
      <c r="Q3477">
        <v>0</v>
      </c>
      <c r="R3477">
        <v>0</v>
      </c>
      <c r="S3477" t="s">
        <v>10754</v>
      </c>
      <c r="T3477">
        <v>852</v>
      </c>
      <c r="U3477" t="s">
        <v>249</v>
      </c>
      <c r="V3477" t="s">
        <v>249</v>
      </c>
      <c r="W3477" t="s">
        <v>732</v>
      </c>
      <c r="X3477">
        <v>2625</v>
      </c>
      <c r="Y3477" t="s">
        <v>244</v>
      </c>
      <c r="AA3477">
        <v>187</v>
      </c>
      <c r="AB3477" t="s">
        <v>10755</v>
      </c>
      <c r="AC3477" t="s">
        <v>10754</v>
      </c>
      <c r="AD3477">
        <v>5</v>
      </c>
      <c r="AE3477">
        <v>711941.36</v>
      </c>
      <c r="AF3477">
        <v>6170446.7699999996</v>
      </c>
    </row>
    <row r="3478" spans="1:32" x14ac:dyDescent="0.25">
      <c r="A3478" s="40">
        <v>3476</v>
      </c>
      <c r="B3478" t="s">
        <v>10756</v>
      </c>
      <c r="C3478">
        <v>120</v>
      </c>
      <c r="D3478">
        <v>1961</v>
      </c>
      <c r="E3478">
        <v>2014</v>
      </c>
      <c r="F3478">
        <v>3</v>
      </c>
      <c r="H3478">
        <v>2</v>
      </c>
      <c r="J3478">
        <v>2</v>
      </c>
      <c r="K3478" t="s">
        <v>260</v>
      </c>
      <c r="L3478">
        <v>2</v>
      </c>
      <c r="M3478">
        <v>1</v>
      </c>
      <c r="N3478">
        <v>138</v>
      </c>
      <c r="O3478">
        <v>138</v>
      </c>
      <c r="P3478">
        <v>198</v>
      </c>
      <c r="Q3478">
        <v>0</v>
      </c>
      <c r="R3478">
        <v>0</v>
      </c>
      <c r="S3478" t="s">
        <v>10757</v>
      </c>
      <c r="T3478">
        <v>7669</v>
      </c>
      <c r="U3478" t="s">
        <v>9702</v>
      </c>
      <c r="V3478" t="s">
        <v>9702</v>
      </c>
      <c r="W3478" t="s">
        <v>408</v>
      </c>
      <c r="X3478">
        <v>2665</v>
      </c>
      <c r="Y3478" t="s">
        <v>257</v>
      </c>
      <c r="AA3478">
        <v>187</v>
      </c>
      <c r="AB3478" t="s">
        <v>10758</v>
      </c>
      <c r="AC3478" t="s">
        <v>10757</v>
      </c>
      <c r="AD3478">
        <v>5</v>
      </c>
      <c r="AE3478">
        <v>713229.38</v>
      </c>
      <c r="AF3478">
        <v>6168944.0199999996</v>
      </c>
    </row>
    <row r="3479" spans="1:32" x14ac:dyDescent="0.25">
      <c r="A3479" s="40">
        <v>3477</v>
      </c>
      <c r="B3479" t="s">
        <v>10759</v>
      </c>
      <c r="C3479">
        <v>130</v>
      </c>
      <c r="D3479">
        <v>1971</v>
      </c>
      <c r="E3479">
        <v>0</v>
      </c>
      <c r="F3479">
        <v>3</v>
      </c>
      <c r="H3479">
        <v>5</v>
      </c>
      <c r="J3479">
        <v>1</v>
      </c>
      <c r="K3479" t="s">
        <v>240</v>
      </c>
      <c r="M3479">
        <v>1</v>
      </c>
      <c r="N3479">
        <v>126</v>
      </c>
      <c r="O3479">
        <v>126</v>
      </c>
      <c r="P3479">
        <v>170</v>
      </c>
      <c r="Q3479">
        <v>0</v>
      </c>
      <c r="R3479">
        <v>0</v>
      </c>
      <c r="S3479" t="s">
        <v>10760</v>
      </c>
      <c r="T3479">
        <v>7882</v>
      </c>
      <c r="U3479" t="s">
        <v>372</v>
      </c>
      <c r="V3479" t="s">
        <v>372</v>
      </c>
      <c r="W3479" t="s">
        <v>1134</v>
      </c>
      <c r="X3479">
        <v>2625</v>
      </c>
      <c r="Y3479" t="s">
        <v>244</v>
      </c>
      <c r="AA3479">
        <v>187</v>
      </c>
      <c r="AB3479" t="s">
        <v>10761</v>
      </c>
      <c r="AC3479" t="s">
        <v>10760</v>
      </c>
      <c r="AD3479">
        <v>5</v>
      </c>
      <c r="AE3479">
        <v>711787.63</v>
      </c>
      <c r="AF3479">
        <v>6172167.1399999997</v>
      </c>
    </row>
    <row r="3480" spans="1:32" x14ac:dyDescent="0.25">
      <c r="A3480" s="40">
        <v>3478</v>
      </c>
      <c r="B3480" t="s">
        <v>10762</v>
      </c>
      <c r="C3480">
        <v>130</v>
      </c>
      <c r="D3480">
        <v>1966</v>
      </c>
      <c r="E3480">
        <v>0</v>
      </c>
      <c r="F3480">
        <v>4</v>
      </c>
      <c r="H3480">
        <v>3</v>
      </c>
      <c r="J3480">
        <v>1</v>
      </c>
      <c r="K3480" t="s">
        <v>240</v>
      </c>
      <c r="M3480">
        <v>1</v>
      </c>
      <c r="N3480">
        <v>61</v>
      </c>
      <c r="O3480">
        <v>61</v>
      </c>
      <c r="P3480">
        <v>110</v>
      </c>
      <c r="Q3480">
        <v>0</v>
      </c>
      <c r="R3480">
        <v>0</v>
      </c>
      <c r="S3480" t="s">
        <v>10763</v>
      </c>
      <c r="T3480">
        <v>3195</v>
      </c>
      <c r="U3480" t="s">
        <v>7757</v>
      </c>
      <c r="V3480" t="s">
        <v>7757</v>
      </c>
      <c r="W3480" t="s">
        <v>935</v>
      </c>
      <c r="X3480">
        <v>2665</v>
      </c>
      <c r="Y3480" t="s">
        <v>257</v>
      </c>
      <c r="AA3480">
        <v>187</v>
      </c>
      <c r="AB3480" t="s">
        <v>10764</v>
      </c>
      <c r="AC3480" t="s">
        <v>10763</v>
      </c>
      <c r="AD3480">
        <v>5</v>
      </c>
      <c r="AE3480">
        <v>713711.07</v>
      </c>
      <c r="AF3480">
        <v>6169251.54</v>
      </c>
    </row>
    <row r="3481" spans="1:32" x14ac:dyDescent="0.25">
      <c r="A3481" s="40">
        <v>3479</v>
      </c>
      <c r="B3481" t="s">
        <v>10765</v>
      </c>
      <c r="C3481">
        <v>130</v>
      </c>
      <c r="D3481">
        <v>1967</v>
      </c>
      <c r="E3481">
        <v>0</v>
      </c>
      <c r="F3481">
        <v>3</v>
      </c>
      <c r="H3481">
        <v>1</v>
      </c>
      <c r="J3481">
        <v>7</v>
      </c>
      <c r="K3481" t="s">
        <v>253</v>
      </c>
      <c r="L3481">
        <v>2</v>
      </c>
      <c r="M3481">
        <v>1</v>
      </c>
      <c r="N3481">
        <v>52</v>
      </c>
      <c r="O3481">
        <v>52</v>
      </c>
      <c r="P3481">
        <v>91</v>
      </c>
      <c r="Q3481">
        <v>0</v>
      </c>
      <c r="R3481">
        <v>0</v>
      </c>
      <c r="S3481" t="s">
        <v>10766</v>
      </c>
      <c r="T3481">
        <v>4047</v>
      </c>
      <c r="U3481" t="s">
        <v>7712</v>
      </c>
      <c r="V3481" t="s">
        <v>7712</v>
      </c>
      <c r="W3481" t="s">
        <v>558</v>
      </c>
      <c r="X3481">
        <v>2665</v>
      </c>
      <c r="Y3481" t="s">
        <v>257</v>
      </c>
      <c r="AA3481">
        <v>187</v>
      </c>
      <c r="AB3481" t="s">
        <v>10767</v>
      </c>
      <c r="AC3481" t="s">
        <v>10766</v>
      </c>
      <c r="AD3481">
        <v>5</v>
      </c>
      <c r="AE3481">
        <v>713766.12</v>
      </c>
      <c r="AF3481">
        <v>6169254.7699999996</v>
      </c>
    </row>
    <row r="3482" spans="1:32" x14ac:dyDescent="0.25">
      <c r="A3482" s="40">
        <v>3480</v>
      </c>
      <c r="B3482" t="s">
        <v>10768</v>
      </c>
      <c r="C3482">
        <v>130</v>
      </c>
      <c r="D3482">
        <v>2015</v>
      </c>
      <c r="E3482">
        <v>0</v>
      </c>
      <c r="F3482">
        <v>2</v>
      </c>
      <c r="H3482">
        <v>1</v>
      </c>
      <c r="J3482">
        <v>2</v>
      </c>
      <c r="K3482" t="s">
        <v>260</v>
      </c>
      <c r="M3482">
        <v>1</v>
      </c>
      <c r="N3482">
        <v>108</v>
      </c>
      <c r="O3482">
        <v>108</v>
      </c>
      <c r="P3482">
        <v>108</v>
      </c>
      <c r="Q3482">
        <v>0</v>
      </c>
      <c r="R3482">
        <v>0</v>
      </c>
      <c r="S3482" t="s">
        <v>10769</v>
      </c>
      <c r="T3482">
        <v>4047</v>
      </c>
      <c r="U3482" t="s">
        <v>7712</v>
      </c>
      <c r="V3482" t="s">
        <v>7712</v>
      </c>
      <c r="W3482" t="s">
        <v>2760</v>
      </c>
      <c r="X3482">
        <v>2665</v>
      </c>
      <c r="Y3482" t="s">
        <v>257</v>
      </c>
      <c r="AA3482">
        <v>187</v>
      </c>
      <c r="AB3482" t="s">
        <v>10770</v>
      </c>
      <c r="AC3482" t="s">
        <v>10769</v>
      </c>
      <c r="AD3482">
        <v>5</v>
      </c>
      <c r="AE3482">
        <v>713789.38</v>
      </c>
      <c r="AF3482">
        <v>6169325.8600000003</v>
      </c>
    </row>
    <row r="3483" spans="1:32" x14ac:dyDescent="0.25">
      <c r="A3483" s="40">
        <v>3481</v>
      </c>
      <c r="B3483" t="s">
        <v>10771</v>
      </c>
      <c r="C3483">
        <v>130</v>
      </c>
      <c r="D3483">
        <v>1973</v>
      </c>
      <c r="E3483">
        <v>0</v>
      </c>
      <c r="F3483">
        <v>1</v>
      </c>
      <c r="H3483">
        <v>5</v>
      </c>
      <c r="J3483">
        <v>1</v>
      </c>
      <c r="K3483" t="s">
        <v>240</v>
      </c>
      <c r="M3483">
        <v>1</v>
      </c>
      <c r="N3483">
        <v>131</v>
      </c>
      <c r="O3483">
        <v>131</v>
      </c>
      <c r="P3483">
        <v>131</v>
      </c>
      <c r="Q3483">
        <v>0</v>
      </c>
      <c r="R3483">
        <v>0</v>
      </c>
      <c r="S3483" t="s">
        <v>10772</v>
      </c>
      <c r="T3483">
        <v>6178</v>
      </c>
      <c r="U3483" t="s">
        <v>2647</v>
      </c>
      <c r="V3483" t="s">
        <v>2647</v>
      </c>
      <c r="W3483" t="s">
        <v>8908</v>
      </c>
      <c r="X3483">
        <v>2625</v>
      </c>
      <c r="Y3483" t="s">
        <v>244</v>
      </c>
      <c r="AA3483">
        <v>187</v>
      </c>
      <c r="AB3483" t="s">
        <v>10773</v>
      </c>
      <c r="AC3483" t="s">
        <v>10772</v>
      </c>
      <c r="AD3483">
        <v>5</v>
      </c>
      <c r="AE3483">
        <v>711700.64</v>
      </c>
      <c r="AF3483">
        <v>6172111.2699999996</v>
      </c>
    </row>
    <row r="3484" spans="1:32" x14ac:dyDescent="0.25">
      <c r="A3484" s="40">
        <v>3482</v>
      </c>
      <c r="B3484" t="s">
        <v>10774</v>
      </c>
      <c r="C3484">
        <v>130</v>
      </c>
      <c r="D3484">
        <v>1970</v>
      </c>
      <c r="E3484">
        <v>1983</v>
      </c>
      <c r="F3484">
        <v>3</v>
      </c>
      <c r="H3484">
        <v>6</v>
      </c>
      <c r="J3484">
        <v>1</v>
      </c>
      <c r="K3484" t="s">
        <v>240</v>
      </c>
      <c r="L3484">
        <v>2</v>
      </c>
      <c r="M3484">
        <v>1</v>
      </c>
      <c r="N3484">
        <v>107</v>
      </c>
      <c r="O3484">
        <v>107</v>
      </c>
      <c r="P3484">
        <v>107</v>
      </c>
      <c r="Q3484">
        <v>0</v>
      </c>
      <c r="R3484">
        <v>0</v>
      </c>
      <c r="S3484" t="s">
        <v>10775</v>
      </c>
      <c r="T3484">
        <v>7882</v>
      </c>
      <c r="U3484" t="s">
        <v>372</v>
      </c>
      <c r="V3484" t="s">
        <v>372</v>
      </c>
      <c r="W3484" t="s">
        <v>1330</v>
      </c>
      <c r="X3484">
        <v>2625</v>
      </c>
      <c r="Y3484" t="s">
        <v>244</v>
      </c>
      <c r="AA3484">
        <v>187</v>
      </c>
      <c r="AB3484" t="s">
        <v>10776</v>
      </c>
      <c r="AC3484" t="s">
        <v>10775</v>
      </c>
      <c r="AD3484">
        <v>5</v>
      </c>
      <c r="AE3484">
        <v>712016.14</v>
      </c>
      <c r="AF3484">
        <v>6172061.0499999998</v>
      </c>
    </row>
    <row r="3485" spans="1:32" x14ac:dyDescent="0.25">
      <c r="A3485" s="40">
        <v>3483</v>
      </c>
      <c r="B3485" t="s">
        <v>10777</v>
      </c>
      <c r="C3485">
        <v>130</v>
      </c>
      <c r="D3485">
        <v>1978</v>
      </c>
      <c r="E3485">
        <v>0</v>
      </c>
      <c r="F3485">
        <v>4</v>
      </c>
      <c r="H3485">
        <v>1</v>
      </c>
      <c r="J3485">
        <v>1</v>
      </c>
      <c r="K3485" t="s">
        <v>240</v>
      </c>
      <c r="M3485">
        <v>1</v>
      </c>
      <c r="N3485">
        <v>61</v>
      </c>
      <c r="O3485">
        <v>61</v>
      </c>
      <c r="P3485">
        <v>109</v>
      </c>
      <c r="Q3485">
        <v>0</v>
      </c>
      <c r="R3485">
        <v>0</v>
      </c>
      <c r="S3485" t="s">
        <v>10778</v>
      </c>
      <c r="T3485">
        <v>7575</v>
      </c>
      <c r="U3485" t="s">
        <v>7863</v>
      </c>
      <c r="V3485" t="s">
        <v>7863</v>
      </c>
      <c r="W3485" t="s">
        <v>945</v>
      </c>
      <c r="X3485">
        <v>2665</v>
      </c>
      <c r="Y3485" t="s">
        <v>257</v>
      </c>
      <c r="AA3485">
        <v>187</v>
      </c>
      <c r="AB3485" t="s">
        <v>10779</v>
      </c>
      <c r="AC3485" t="s">
        <v>10778</v>
      </c>
      <c r="AD3485">
        <v>5</v>
      </c>
      <c r="AE3485">
        <v>713580.72</v>
      </c>
      <c r="AF3485">
        <v>6169702.3099999996</v>
      </c>
    </row>
    <row r="3486" spans="1:32" x14ac:dyDescent="0.25">
      <c r="A3486" s="40">
        <v>3484</v>
      </c>
      <c r="B3486" t="s">
        <v>10780</v>
      </c>
      <c r="C3486">
        <v>440</v>
      </c>
      <c r="D3486">
        <v>2009</v>
      </c>
      <c r="E3486">
        <v>0</v>
      </c>
      <c r="F3486">
        <v>2</v>
      </c>
      <c r="H3486">
        <v>90</v>
      </c>
      <c r="J3486">
        <v>9</v>
      </c>
      <c r="K3486" t="s">
        <v>240</v>
      </c>
      <c r="M3486">
        <v>1</v>
      </c>
      <c r="N3486">
        <v>37</v>
      </c>
      <c r="O3486">
        <v>37</v>
      </c>
      <c r="P3486">
        <v>0</v>
      </c>
      <c r="Q3486">
        <v>37</v>
      </c>
      <c r="R3486">
        <v>0</v>
      </c>
      <c r="S3486" t="s">
        <v>10781</v>
      </c>
      <c r="T3486">
        <v>7882</v>
      </c>
      <c r="U3486" t="s">
        <v>372</v>
      </c>
      <c r="V3486" t="s">
        <v>372</v>
      </c>
      <c r="W3486" t="s">
        <v>2535</v>
      </c>
      <c r="X3486">
        <v>2625</v>
      </c>
      <c r="Y3486" t="s">
        <v>244</v>
      </c>
      <c r="AA3486">
        <v>187</v>
      </c>
      <c r="AB3486" t="s">
        <v>10782</v>
      </c>
      <c r="AC3486" t="s">
        <v>10781</v>
      </c>
      <c r="AD3486">
        <v>5</v>
      </c>
      <c r="AE3486">
        <v>711799.83</v>
      </c>
      <c r="AF3486">
        <v>6172121.5700000003</v>
      </c>
    </row>
    <row r="3487" spans="1:32" x14ac:dyDescent="0.25">
      <c r="A3487" s="40">
        <v>3485</v>
      </c>
      <c r="B3487" t="s">
        <v>10783</v>
      </c>
      <c r="C3487">
        <v>440</v>
      </c>
      <c r="D3487">
        <v>1977</v>
      </c>
      <c r="E3487">
        <v>0</v>
      </c>
      <c r="F3487">
        <v>3</v>
      </c>
      <c r="H3487">
        <v>1</v>
      </c>
      <c r="J3487">
        <v>1</v>
      </c>
      <c r="K3487" t="s">
        <v>240</v>
      </c>
      <c r="M3487">
        <v>1</v>
      </c>
      <c r="N3487">
        <v>775</v>
      </c>
      <c r="O3487">
        <v>775</v>
      </c>
      <c r="P3487">
        <v>0</v>
      </c>
      <c r="Q3487">
        <v>951</v>
      </c>
      <c r="R3487">
        <v>0</v>
      </c>
      <c r="S3487" t="s">
        <v>10781</v>
      </c>
      <c r="T3487">
        <v>7882</v>
      </c>
      <c r="U3487" t="s">
        <v>372</v>
      </c>
      <c r="V3487" t="s">
        <v>372</v>
      </c>
      <c r="W3487" t="s">
        <v>2535</v>
      </c>
      <c r="X3487">
        <v>2625</v>
      </c>
      <c r="Y3487" t="s">
        <v>244</v>
      </c>
      <c r="AA3487">
        <v>187</v>
      </c>
      <c r="AB3487" t="s">
        <v>10782</v>
      </c>
      <c r="AC3487" t="s">
        <v>10781</v>
      </c>
      <c r="AD3487">
        <v>5</v>
      </c>
      <c r="AE3487">
        <v>711799.83</v>
      </c>
      <c r="AF3487">
        <v>6172121.5700000003</v>
      </c>
    </row>
    <row r="3488" spans="1:32" x14ac:dyDescent="0.25">
      <c r="A3488" s="40">
        <v>3486</v>
      </c>
      <c r="B3488" t="s">
        <v>10784</v>
      </c>
      <c r="C3488">
        <v>120</v>
      </c>
      <c r="D3488">
        <v>1991</v>
      </c>
      <c r="E3488">
        <v>0</v>
      </c>
      <c r="F3488">
        <v>4</v>
      </c>
      <c r="H3488">
        <v>1</v>
      </c>
      <c r="J3488">
        <v>2</v>
      </c>
      <c r="K3488" t="s">
        <v>260</v>
      </c>
      <c r="M3488">
        <v>1</v>
      </c>
      <c r="N3488">
        <v>115</v>
      </c>
      <c r="O3488">
        <v>115</v>
      </c>
      <c r="P3488">
        <v>190</v>
      </c>
      <c r="Q3488">
        <v>0</v>
      </c>
      <c r="R3488">
        <v>0</v>
      </c>
      <c r="S3488" t="s">
        <v>10785</v>
      </c>
      <c r="T3488">
        <v>1780</v>
      </c>
      <c r="U3488" t="s">
        <v>9351</v>
      </c>
      <c r="V3488" t="s">
        <v>9351</v>
      </c>
      <c r="W3488" t="s">
        <v>480</v>
      </c>
      <c r="X3488">
        <v>2625</v>
      </c>
      <c r="Y3488" t="s">
        <v>244</v>
      </c>
      <c r="AA3488">
        <v>187</v>
      </c>
      <c r="AB3488" t="s">
        <v>10786</v>
      </c>
      <c r="AC3488" t="s">
        <v>10785</v>
      </c>
      <c r="AD3488">
        <v>5</v>
      </c>
      <c r="AE3488">
        <v>711834.34</v>
      </c>
      <c r="AF3488">
        <v>6170659.3499999996</v>
      </c>
    </row>
    <row r="3489" spans="1:32" x14ac:dyDescent="0.25">
      <c r="A3489" s="40">
        <v>3487</v>
      </c>
      <c r="B3489" t="s">
        <v>10787</v>
      </c>
      <c r="C3489">
        <v>130</v>
      </c>
      <c r="D3489">
        <v>1967</v>
      </c>
      <c r="E3489">
        <v>1983</v>
      </c>
      <c r="F3489">
        <v>3</v>
      </c>
      <c r="H3489">
        <v>6</v>
      </c>
      <c r="J3489">
        <v>1</v>
      </c>
      <c r="K3489" t="s">
        <v>240</v>
      </c>
      <c r="L3489">
        <v>2</v>
      </c>
      <c r="M3489">
        <v>1</v>
      </c>
      <c r="N3489">
        <v>107</v>
      </c>
      <c r="O3489">
        <v>107</v>
      </c>
      <c r="P3489">
        <v>107</v>
      </c>
      <c r="Q3489">
        <v>0</v>
      </c>
      <c r="R3489">
        <v>0</v>
      </c>
      <c r="S3489" t="s">
        <v>10788</v>
      </c>
      <c r="T3489">
        <v>2449</v>
      </c>
      <c r="U3489" t="s">
        <v>312</v>
      </c>
      <c r="V3489" t="s">
        <v>312</v>
      </c>
      <c r="W3489" t="s">
        <v>5922</v>
      </c>
      <c r="X3489">
        <v>2625</v>
      </c>
      <c r="Y3489" t="s">
        <v>244</v>
      </c>
      <c r="AA3489">
        <v>187</v>
      </c>
      <c r="AB3489" t="s">
        <v>10789</v>
      </c>
      <c r="AC3489" t="s">
        <v>10788</v>
      </c>
      <c r="AD3489">
        <v>5</v>
      </c>
      <c r="AE3489">
        <v>711445.08</v>
      </c>
      <c r="AF3489">
        <v>6171905.25</v>
      </c>
    </row>
    <row r="3490" spans="1:32" x14ac:dyDescent="0.25">
      <c r="A3490" s="40">
        <v>3488</v>
      </c>
      <c r="B3490" t="s">
        <v>10790</v>
      </c>
      <c r="C3490">
        <v>120</v>
      </c>
      <c r="D3490">
        <v>1972</v>
      </c>
      <c r="E3490">
        <v>0</v>
      </c>
      <c r="F3490">
        <v>3</v>
      </c>
      <c r="H3490">
        <v>1</v>
      </c>
      <c r="J3490">
        <v>2</v>
      </c>
      <c r="K3490" t="s">
        <v>260</v>
      </c>
      <c r="M3490">
        <v>1</v>
      </c>
      <c r="N3490">
        <v>134</v>
      </c>
      <c r="O3490">
        <v>134</v>
      </c>
      <c r="P3490">
        <v>134</v>
      </c>
      <c r="Q3490">
        <v>0</v>
      </c>
      <c r="R3490">
        <v>0</v>
      </c>
      <c r="S3490" t="s">
        <v>10791</v>
      </c>
      <c r="T3490">
        <v>6710</v>
      </c>
      <c r="U3490" t="s">
        <v>327</v>
      </c>
      <c r="V3490" t="s">
        <v>327</v>
      </c>
      <c r="W3490" t="s">
        <v>5770</v>
      </c>
      <c r="X3490">
        <v>2625</v>
      </c>
      <c r="Y3490" t="s">
        <v>244</v>
      </c>
      <c r="AA3490">
        <v>187</v>
      </c>
      <c r="AB3490" t="s">
        <v>10792</v>
      </c>
      <c r="AC3490" t="s">
        <v>10791</v>
      </c>
      <c r="AD3490">
        <v>5</v>
      </c>
      <c r="AE3490">
        <v>710986.05</v>
      </c>
      <c r="AF3490">
        <v>6171774.5899999999</v>
      </c>
    </row>
    <row r="3491" spans="1:32" x14ac:dyDescent="0.25">
      <c r="A3491" s="40">
        <v>3489</v>
      </c>
      <c r="B3491" t="s">
        <v>10793</v>
      </c>
      <c r="C3491">
        <v>130</v>
      </c>
      <c r="D3491">
        <v>1967</v>
      </c>
      <c r="E3491">
        <v>1983</v>
      </c>
      <c r="F3491">
        <v>3</v>
      </c>
      <c r="H3491">
        <v>6</v>
      </c>
      <c r="J3491">
        <v>1</v>
      </c>
      <c r="K3491" t="s">
        <v>240</v>
      </c>
      <c r="M3491">
        <v>1</v>
      </c>
      <c r="N3491">
        <v>124</v>
      </c>
      <c r="O3491">
        <v>124</v>
      </c>
      <c r="P3491">
        <v>107</v>
      </c>
      <c r="Q3491">
        <v>0</v>
      </c>
      <c r="R3491">
        <v>0</v>
      </c>
      <c r="S3491" t="s">
        <v>10794</v>
      </c>
      <c r="T3491">
        <v>2449</v>
      </c>
      <c r="U3491" t="s">
        <v>312</v>
      </c>
      <c r="V3491" t="s">
        <v>312</v>
      </c>
      <c r="W3491" t="s">
        <v>791</v>
      </c>
      <c r="X3491">
        <v>2625</v>
      </c>
      <c r="Y3491" t="s">
        <v>244</v>
      </c>
      <c r="AA3491">
        <v>187</v>
      </c>
      <c r="AB3491" t="s">
        <v>10795</v>
      </c>
      <c r="AC3491" t="s">
        <v>10794</v>
      </c>
      <c r="AD3491">
        <v>5</v>
      </c>
      <c r="AE3491">
        <v>711467.98</v>
      </c>
      <c r="AF3491">
        <v>6171847.3700000001</v>
      </c>
    </row>
    <row r="3492" spans="1:32" x14ac:dyDescent="0.25">
      <c r="A3492" s="40">
        <v>3490</v>
      </c>
      <c r="B3492" t="s">
        <v>10796</v>
      </c>
      <c r="C3492">
        <v>120</v>
      </c>
      <c r="D3492">
        <v>1972</v>
      </c>
      <c r="E3492">
        <v>0</v>
      </c>
      <c r="F3492">
        <v>3</v>
      </c>
      <c r="H3492">
        <v>1</v>
      </c>
      <c r="J3492">
        <v>2</v>
      </c>
      <c r="K3492" t="s">
        <v>260</v>
      </c>
      <c r="M3492">
        <v>1</v>
      </c>
      <c r="N3492">
        <v>119</v>
      </c>
      <c r="O3492">
        <v>119</v>
      </c>
      <c r="P3492">
        <v>119</v>
      </c>
      <c r="Q3492">
        <v>0</v>
      </c>
      <c r="R3492">
        <v>0</v>
      </c>
      <c r="S3492" t="s">
        <v>10797</v>
      </c>
      <c r="T3492">
        <v>6710</v>
      </c>
      <c r="U3492" t="s">
        <v>327</v>
      </c>
      <c r="V3492" t="s">
        <v>327</v>
      </c>
      <c r="W3492" t="s">
        <v>644</v>
      </c>
      <c r="X3492">
        <v>2625</v>
      </c>
      <c r="Y3492" t="s">
        <v>244</v>
      </c>
      <c r="AA3492">
        <v>187</v>
      </c>
      <c r="AB3492" t="s">
        <v>10798</v>
      </c>
      <c r="AC3492" t="s">
        <v>10797</v>
      </c>
      <c r="AD3492">
        <v>5</v>
      </c>
      <c r="AE3492">
        <v>711116.3</v>
      </c>
      <c r="AF3492">
        <v>6171753.4299999997</v>
      </c>
    </row>
    <row r="3493" spans="1:32" x14ac:dyDescent="0.25">
      <c r="A3493" s="40">
        <v>3491</v>
      </c>
      <c r="B3493" t="s">
        <v>10799</v>
      </c>
      <c r="C3493">
        <v>130</v>
      </c>
      <c r="D3493">
        <v>1978</v>
      </c>
      <c r="E3493">
        <v>0</v>
      </c>
      <c r="F3493">
        <v>4</v>
      </c>
      <c r="H3493">
        <v>1</v>
      </c>
      <c r="J3493">
        <v>1</v>
      </c>
      <c r="K3493" t="s">
        <v>240</v>
      </c>
      <c r="M3493">
        <v>1</v>
      </c>
      <c r="N3493">
        <v>61</v>
      </c>
      <c r="O3493">
        <v>61</v>
      </c>
      <c r="P3493">
        <v>109</v>
      </c>
      <c r="Q3493">
        <v>0</v>
      </c>
      <c r="R3493">
        <v>0</v>
      </c>
      <c r="S3493" t="s">
        <v>10800</v>
      </c>
      <c r="T3493">
        <v>7575</v>
      </c>
      <c r="U3493" t="s">
        <v>7863</v>
      </c>
      <c r="V3493" t="s">
        <v>7863</v>
      </c>
      <c r="W3493" t="s">
        <v>927</v>
      </c>
      <c r="X3493">
        <v>2665</v>
      </c>
      <c r="Y3493" t="s">
        <v>257</v>
      </c>
      <c r="AA3493">
        <v>187</v>
      </c>
      <c r="AB3493" t="s">
        <v>10801</v>
      </c>
      <c r="AC3493" t="s">
        <v>10800</v>
      </c>
      <c r="AD3493">
        <v>5</v>
      </c>
      <c r="AE3493">
        <v>713577.83</v>
      </c>
      <c r="AF3493">
        <v>6169707.0099999998</v>
      </c>
    </row>
    <row r="3494" spans="1:32" x14ac:dyDescent="0.25">
      <c r="A3494" s="40">
        <v>3492</v>
      </c>
      <c r="B3494" t="s">
        <v>10802</v>
      </c>
      <c r="C3494">
        <v>130</v>
      </c>
      <c r="D3494">
        <v>1970</v>
      </c>
      <c r="E3494">
        <v>1985</v>
      </c>
      <c r="F3494">
        <v>3</v>
      </c>
      <c r="H3494">
        <v>6</v>
      </c>
      <c r="J3494">
        <v>1</v>
      </c>
      <c r="K3494" t="s">
        <v>240</v>
      </c>
      <c r="M3494">
        <v>1</v>
      </c>
      <c r="N3494">
        <v>125</v>
      </c>
      <c r="O3494">
        <v>125</v>
      </c>
      <c r="P3494">
        <v>107</v>
      </c>
      <c r="Q3494">
        <v>0</v>
      </c>
      <c r="R3494">
        <v>0</v>
      </c>
      <c r="S3494" t="s">
        <v>10803</v>
      </c>
      <c r="T3494">
        <v>7882</v>
      </c>
      <c r="U3494" t="s">
        <v>372</v>
      </c>
      <c r="V3494" t="s">
        <v>372</v>
      </c>
      <c r="W3494" t="s">
        <v>2059</v>
      </c>
      <c r="X3494">
        <v>2625</v>
      </c>
      <c r="Y3494" t="s">
        <v>244</v>
      </c>
      <c r="AA3494">
        <v>187</v>
      </c>
      <c r="AB3494" t="s">
        <v>10804</v>
      </c>
      <c r="AC3494" t="s">
        <v>10803</v>
      </c>
      <c r="AD3494">
        <v>5</v>
      </c>
      <c r="AE3494">
        <v>712023.82</v>
      </c>
      <c r="AF3494">
        <v>6172031.7599999998</v>
      </c>
    </row>
    <row r="3495" spans="1:32" x14ac:dyDescent="0.25">
      <c r="A3495" s="40">
        <v>3493</v>
      </c>
      <c r="B3495" t="s">
        <v>10805</v>
      </c>
      <c r="C3495">
        <v>130</v>
      </c>
      <c r="D3495">
        <v>1967</v>
      </c>
      <c r="E3495">
        <v>1982</v>
      </c>
      <c r="F3495">
        <v>3</v>
      </c>
      <c r="H3495">
        <v>6</v>
      </c>
      <c r="J3495">
        <v>1</v>
      </c>
      <c r="K3495" t="s">
        <v>240</v>
      </c>
      <c r="M3495">
        <v>1</v>
      </c>
      <c r="N3495">
        <v>107</v>
      </c>
      <c r="O3495">
        <v>107</v>
      </c>
      <c r="P3495">
        <v>107</v>
      </c>
      <c r="Q3495">
        <v>0</v>
      </c>
      <c r="R3495">
        <v>0</v>
      </c>
      <c r="S3495" t="s">
        <v>10806</v>
      </c>
      <c r="T3495">
        <v>2449</v>
      </c>
      <c r="U3495" t="s">
        <v>312</v>
      </c>
      <c r="V3495" t="s">
        <v>312</v>
      </c>
      <c r="W3495" t="s">
        <v>1753</v>
      </c>
      <c r="X3495">
        <v>2625</v>
      </c>
      <c r="Y3495" t="s">
        <v>244</v>
      </c>
      <c r="AA3495">
        <v>187</v>
      </c>
      <c r="AB3495" t="s">
        <v>10807</v>
      </c>
      <c r="AC3495" t="s">
        <v>10806</v>
      </c>
      <c r="AD3495">
        <v>5</v>
      </c>
      <c r="AE3495">
        <v>711450.09</v>
      </c>
      <c r="AF3495">
        <v>6171875.7400000002</v>
      </c>
    </row>
    <row r="3496" spans="1:32" x14ac:dyDescent="0.25">
      <c r="A3496" s="40">
        <v>3494</v>
      </c>
      <c r="B3496" t="s">
        <v>10808</v>
      </c>
      <c r="C3496">
        <v>120</v>
      </c>
      <c r="D3496">
        <v>1980</v>
      </c>
      <c r="E3496">
        <v>0</v>
      </c>
      <c r="F3496">
        <v>4</v>
      </c>
      <c r="H3496">
        <v>1</v>
      </c>
      <c r="J3496">
        <v>5</v>
      </c>
      <c r="K3496" t="s">
        <v>253</v>
      </c>
      <c r="L3496">
        <v>90</v>
      </c>
      <c r="M3496">
        <v>1</v>
      </c>
      <c r="N3496">
        <v>195</v>
      </c>
      <c r="O3496">
        <v>195</v>
      </c>
      <c r="P3496">
        <v>195</v>
      </c>
      <c r="Q3496">
        <v>0</v>
      </c>
      <c r="R3496">
        <v>0</v>
      </c>
      <c r="S3496" t="s">
        <v>10809</v>
      </c>
      <c r="T3496">
        <v>800</v>
      </c>
      <c r="U3496" t="s">
        <v>9695</v>
      </c>
      <c r="V3496" t="s">
        <v>9695</v>
      </c>
      <c r="W3496" t="s">
        <v>811</v>
      </c>
      <c r="X3496">
        <v>2625</v>
      </c>
      <c r="Y3496" t="s">
        <v>244</v>
      </c>
      <c r="AA3496">
        <v>187</v>
      </c>
      <c r="AB3496" t="s">
        <v>10810</v>
      </c>
      <c r="AC3496" t="s">
        <v>10809</v>
      </c>
      <c r="AD3496">
        <v>5</v>
      </c>
      <c r="AE3496">
        <v>711676.19</v>
      </c>
      <c r="AF3496">
        <v>6170772.1399999997</v>
      </c>
    </row>
    <row r="3497" spans="1:32" x14ac:dyDescent="0.25">
      <c r="A3497" s="40">
        <v>3495</v>
      </c>
      <c r="B3497" t="s">
        <v>10811</v>
      </c>
      <c r="C3497">
        <v>130</v>
      </c>
      <c r="D3497">
        <v>1969</v>
      </c>
      <c r="E3497">
        <v>1985</v>
      </c>
      <c r="F3497">
        <v>10</v>
      </c>
      <c r="H3497">
        <v>6</v>
      </c>
      <c r="J3497">
        <v>1</v>
      </c>
      <c r="K3497" t="s">
        <v>240</v>
      </c>
      <c r="M3497">
        <v>1</v>
      </c>
      <c r="N3497">
        <v>107</v>
      </c>
      <c r="O3497">
        <v>107</v>
      </c>
      <c r="P3497">
        <v>107</v>
      </c>
      <c r="Q3497">
        <v>0</v>
      </c>
      <c r="R3497">
        <v>0</v>
      </c>
      <c r="S3497" t="s">
        <v>10812</v>
      </c>
      <c r="T3497">
        <v>6178</v>
      </c>
      <c r="U3497" t="s">
        <v>2647</v>
      </c>
      <c r="V3497" t="s">
        <v>2647</v>
      </c>
      <c r="W3497" t="s">
        <v>10813</v>
      </c>
      <c r="X3497">
        <v>2625</v>
      </c>
      <c r="Y3497" t="s">
        <v>244</v>
      </c>
      <c r="AA3497">
        <v>187</v>
      </c>
      <c r="AB3497" t="s">
        <v>10814</v>
      </c>
      <c r="AC3497" t="s">
        <v>10812</v>
      </c>
      <c r="AD3497">
        <v>5</v>
      </c>
      <c r="AE3497">
        <v>711647.22</v>
      </c>
      <c r="AF3497">
        <v>6172147.1100000003</v>
      </c>
    </row>
    <row r="3498" spans="1:32" x14ac:dyDescent="0.25">
      <c r="A3498" s="40">
        <v>3496</v>
      </c>
      <c r="B3498" t="s">
        <v>10815</v>
      </c>
      <c r="C3498">
        <v>120</v>
      </c>
      <c r="D3498">
        <v>1969</v>
      </c>
      <c r="E3498">
        <v>0</v>
      </c>
      <c r="F3498">
        <v>3</v>
      </c>
      <c r="H3498">
        <v>1</v>
      </c>
      <c r="J3498">
        <v>2</v>
      </c>
      <c r="K3498" t="s">
        <v>260</v>
      </c>
      <c r="M3498">
        <v>1</v>
      </c>
      <c r="N3498">
        <v>133</v>
      </c>
      <c r="O3498">
        <v>133</v>
      </c>
      <c r="P3498">
        <v>133</v>
      </c>
      <c r="Q3498">
        <v>0</v>
      </c>
      <c r="R3498">
        <v>0</v>
      </c>
      <c r="S3498" t="s">
        <v>10816</v>
      </c>
      <c r="T3498">
        <v>1810</v>
      </c>
      <c r="U3498" t="s">
        <v>9603</v>
      </c>
      <c r="V3498" t="s">
        <v>9603</v>
      </c>
      <c r="W3498" t="s">
        <v>247</v>
      </c>
      <c r="X3498">
        <v>2665</v>
      </c>
      <c r="Y3498" t="s">
        <v>257</v>
      </c>
      <c r="AA3498">
        <v>187</v>
      </c>
      <c r="AB3498" t="s">
        <v>10817</v>
      </c>
      <c r="AC3498" t="s">
        <v>10816</v>
      </c>
      <c r="AD3498">
        <v>5</v>
      </c>
      <c r="AE3498">
        <v>712626.16</v>
      </c>
      <c r="AF3498">
        <v>6169079.3899999997</v>
      </c>
    </row>
    <row r="3499" spans="1:32" x14ac:dyDescent="0.25">
      <c r="A3499" s="40">
        <v>3497</v>
      </c>
      <c r="B3499" t="s">
        <v>10818</v>
      </c>
      <c r="C3499">
        <v>120</v>
      </c>
      <c r="D3499">
        <v>2002</v>
      </c>
      <c r="E3499">
        <v>0</v>
      </c>
      <c r="F3499">
        <v>4</v>
      </c>
      <c r="H3499">
        <v>1</v>
      </c>
      <c r="J3499">
        <v>1</v>
      </c>
      <c r="K3499" t="s">
        <v>240</v>
      </c>
      <c r="L3499">
        <v>90</v>
      </c>
      <c r="M3499">
        <v>1</v>
      </c>
      <c r="N3499">
        <v>148</v>
      </c>
      <c r="O3499">
        <v>148</v>
      </c>
      <c r="P3499">
        <v>148</v>
      </c>
      <c r="Q3499">
        <v>0</v>
      </c>
      <c r="R3499">
        <v>0</v>
      </c>
      <c r="S3499" t="s">
        <v>10819</v>
      </c>
      <c r="T3499">
        <v>5600</v>
      </c>
      <c r="U3499" t="s">
        <v>6764</v>
      </c>
      <c r="V3499" t="s">
        <v>6764</v>
      </c>
      <c r="W3499" t="s">
        <v>2219</v>
      </c>
      <c r="X3499">
        <v>2625</v>
      </c>
      <c r="Y3499" t="s">
        <v>244</v>
      </c>
      <c r="AA3499">
        <v>187</v>
      </c>
      <c r="AB3499" t="s">
        <v>10820</v>
      </c>
      <c r="AC3499" t="s">
        <v>10819</v>
      </c>
      <c r="AD3499">
        <v>5</v>
      </c>
      <c r="AE3499">
        <v>712070.17</v>
      </c>
      <c r="AF3499">
        <v>6171976.9400000004</v>
      </c>
    </row>
    <row r="3500" spans="1:32" x14ac:dyDescent="0.25">
      <c r="A3500" s="40">
        <v>3498</v>
      </c>
      <c r="B3500" t="s">
        <v>10821</v>
      </c>
      <c r="C3500">
        <v>130</v>
      </c>
      <c r="D3500">
        <v>1969</v>
      </c>
      <c r="E3500">
        <v>1988</v>
      </c>
      <c r="F3500">
        <v>3</v>
      </c>
      <c r="H3500">
        <v>6</v>
      </c>
      <c r="J3500">
        <v>1</v>
      </c>
      <c r="K3500" t="s">
        <v>240</v>
      </c>
      <c r="M3500">
        <v>1</v>
      </c>
      <c r="N3500">
        <v>124</v>
      </c>
      <c r="O3500">
        <v>124</v>
      </c>
      <c r="P3500">
        <v>107</v>
      </c>
      <c r="Q3500">
        <v>0</v>
      </c>
      <c r="R3500">
        <v>0</v>
      </c>
      <c r="S3500" t="s">
        <v>10822</v>
      </c>
      <c r="T3500">
        <v>6178</v>
      </c>
      <c r="U3500" t="s">
        <v>2647</v>
      </c>
      <c r="V3500" t="s">
        <v>2647</v>
      </c>
      <c r="W3500" t="s">
        <v>2492</v>
      </c>
      <c r="X3500">
        <v>2625</v>
      </c>
      <c r="Y3500" t="s">
        <v>244</v>
      </c>
      <c r="AA3500">
        <v>187</v>
      </c>
      <c r="AB3500" t="s">
        <v>10823</v>
      </c>
      <c r="AC3500" t="s">
        <v>10822</v>
      </c>
      <c r="AD3500">
        <v>5</v>
      </c>
      <c r="AE3500">
        <v>711674.05</v>
      </c>
      <c r="AF3500">
        <v>6172162.9199999999</v>
      </c>
    </row>
    <row r="3501" spans="1:32" x14ac:dyDescent="0.25">
      <c r="A3501" s="40">
        <v>3499</v>
      </c>
      <c r="B3501" t="s">
        <v>10824</v>
      </c>
      <c r="C3501">
        <v>120</v>
      </c>
      <c r="D3501">
        <v>1981</v>
      </c>
      <c r="E3501">
        <v>0</v>
      </c>
      <c r="F3501">
        <v>4</v>
      </c>
      <c r="H3501">
        <v>1</v>
      </c>
      <c r="J3501">
        <v>7</v>
      </c>
      <c r="K3501" t="s">
        <v>253</v>
      </c>
      <c r="L3501">
        <v>2</v>
      </c>
      <c r="M3501">
        <v>1</v>
      </c>
      <c r="N3501">
        <v>104</v>
      </c>
      <c r="O3501">
        <v>104</v>
      </c>
      <c r="P3501">
        <v>172</v>
      </c>
      <c r="Q3501">
        <v>0</v>
      </c>
      <c r="R3501">
        <v>0</v>
      </c>
      <c r="S3501" t="s">
        <v>10825</v>
      </c>
      <c r="T3501">
        <v>9054</v>
      </c>
      <c r="U3501" t="s">
        <v>10204</v>
      </c>
      <c r="V3501" t="s">
        <v>10204</v>
      </c>
      <c r="W3501" t="s">
        <v>480</v>
      </c>
      <c r="X3501">
        <v>2665</v>
      </c>
      <c r="Y3501" t="s">
        <v>257</v>
      </c>
      <c r="AA3501">
        <v>187</v>
      </c>
      <c r="AB3501" t="s">
        <v>10826</v>
      </c>
      <c r="AC3501" t="s">
        <v>10825</v>
      </c>
      <c r="AD3501">
        <v>5</v>
      </c>
      <c r="AE3501">
        <v>713044.09</v>
      </c>
      <c r="AF3501">
        <v>6168402.9299999997</v>
      </c>
    </row>
    <row r="3502" spans="1:32" x14ac:dyDescent="0.25">
      <c r="A3502" s="40">
        <v>3500</v>
      </c>
      <c r="B3502" t="s">
        <v>10827</v>
      </c>
      <c r="C3502">
        <v>590</v>
      </c>
      <c r="D3502">
        <v>2003</v>
      </c>
      <c r="E3502">
        <v>0</v>
      </c>
      <c r="F3502">
        <v>2</v>
      </c>
      <c r="H3502">
        <v>5</v>
      </c>
      <c r="J3502">
        <v>9</v>
      </c>
      <c r="K3502" t="s">
        <v>240</v>
      </c>
      <c r="M3502">
        <v>1</v>
      </c>
      <c r="N3502">
        <v>11</v>
      </c>
      <c r="O3502">
        <v>11</v>
      </c>
      <c r="P3502">
        <v>0</v>
      </c>
      <c r="Q3502">
        <v>0</v>
      </c>
      <c r="R3502">
        <v>0</v>
      </c>
      <c r="S3502" t="s">
        <v>10825</v>
      </c>
      <c r="T3502">
        <v>9054</v>
      </c>
      <c r="U3502" t="s">
        <v>10204</v>
      </c>
      <c r="V3502" t="s">
        <v>10204</v>
      </c>
      <c r="W3502" t="s">
        <v>480</v>
      </c>
      <c r="X3502">
        <v>2665</v>
      </c>
      <c r="Y3502" t="s">
        <v>257</v>
      </c>
      <c r="AA3502">
        <v>187</v>
      </c>
      <c r="AB3502" t="s">
        <v>10826</v>
      </c>
      <c r="AC3502" t="s">
        <v>10825</v>
      </c>
      <c r="AD3502">
        <v>5</v>
      </c>
      <c r="AE3502">
        <v>713044.09</v>
      </c>
      <c r="AF3502">
        <v>6168402.9299999997</v>
      </c>
    </row>
    <row r="3503" spans="1:32" x14ac:dyDescent="0.25">
      <c r="A3503" s="40">
        <v>3501</v>
      </c>
      <c r="B3503" t="s">
        <v>10828</v>
      </c>
      <c r="C3503">
        <v>120</v>
      </c>
      <c r="D3503">
        <v>1972</v>
      </c>
      <c r="E3503">
        <v>0</v>
      </c>
      <c r="F3503">
        <v>3</v>
      </c>
      <c r="H3503">
        <v>1</v>
      </c>
      <c r="J3503">
        <v>2</v>
      </c>
      <c r="K3503" t="s">
        <v>260</v>
      </c>
      <c r="M3503">
        <v>1</v>
      </c>
      <c r="N3503">
        <v>134</v>
      </c>
      <c r="O3503">
        <v>134</v>
      </c>
      <c r="P3503">
        <v>134</v>
      </c>
      <c r="Q3503">
        <v>0</v>
      </c>
      <c r="R3503">
        <v>0</v>
      </c>
      <c r="S3503" t="s">
        <v>10829</v>
      </c>
      <c r="T3503">
        <v>6710</v>
      </c>
      <c r="U3503" t="s">
        <v>327</v>
      </c>
      <c r="V3503" t="s">
        <v>327</v>
      </c>
      <c r="W3503" t="s">
        <v>1622</v>
      </c>
      <c r="X3503">
        <v>2625</v>
      </c>
      <c r="Y3503" t="s">
        <v>244</v>
      </c>
      <c r="AA3503">
        <v>187</v>
      </c>
      <c r="AB3503" t="s">
        <v>10830</v>
      </c>
      <c r="AC3503" t="s">
        <v>10829</v>
      </c>
      <c r="AD3503">
        <v>5</v>
      </c>
      <c r="AE3503">
        <v>711080.71</v>
      </c>
      <c r="AF3503">
        <v>6171797.8899999997</v>
      </c>
    </row>
    <row r="3504" spans="1:32" x14ac:dyDescent="0.25">
      <c r="A3504" s="40">
        <v>3502</v>
      </c>
      <c r="B3504" t="s">
        <v>10831</v>
      </c>
      <c r="C3504">
        <v>130</v>
      </c>
      <c r="D3504">
        <v>1967</v>
      </c>
      <c r="E3504">
        <v>0</v>
      </c>
      <c r="F3504">
        <v>3</v>
      </c>
      <c r="H3504">
        <v>1</v>
      </c>
      <c r="J3504">
        <v>2</v>
      </c>
      <c r="K3504" t="s">
        <v>260</v>
      </c>
      <c r="L3504">
        <v>2</v>
      </c>
      <c r="M3504">
        <v>1</v>
      </c>
      <c r="N3504">
        <v>52</v>
      </c>
      <c r="O3504">
        <v>52</v>
      </c>
      <c r="P3504">
        <v>91</v>
      </c>
      <c r="Q3504">
        <v>0</v>
      </c>
      <c r="R3504">
        <v>0</v>
      </c>
      <c r="S3504" t="s">
        <v>10832</v>
      </c>
      <c r="T3504">
        <v>4047</v>
      </c>
      <c r="U3504" t="s">
        <v>7712</v>
      </c>
      <c r="V3504" t="s">
        <v>7712</v>
      </c>
      <c r="W3504" t="s">
        <v>2347</v>
      </c>
      <c r="X3504">
        <v>2665</v>
      </c>
      <c r="Y3504" t="s">
        <v>257</v>
      </c>
      <c r="AA3504">
        <v>187</v>
      </c>
      <c r="AB3504" t="s">
        <v>10833</v>
      </c>
      <c r="AC3504" t="s">
        <v>10832</v>
      </c>
      <c r="AD3504">
        <v>5</v>
      </c>
      <c r="AE3504">
        <v>713730.22</v>
      </c>
      <c r="AF3504">
        <v>6169316.5099999998</v>
      </c>
    </row>
    <row r="3505" spans="1:32" x14ac:dyDescent="0.25">
      <c r="A3505" s="40">
        <v>3503</v>
      </c>
      <c r="B3505" t="s">
        <v>10834</v>
      </c>
      <c r="C3505">
        <v>130</v>
      </c>
      <c r="D3505">
        <v>1973</v>
      </c>
      <c r="E3505">
        <v>0</v>
      </c>
      <c r="F3505">
        <v>1</v>
      </c>
      <c r="H3505">
        <v>5</v>
      </c>
      <c r="J3505">
        <v>1</v>
      </c>
      <c r="K3505" t="s">
        <v>240</v>
      </c>
      <c r="M3505">
        <v>1</v>
      </c>
      <c r="N3505">
        <v>133</v>
      </c>
      <c r="O3505">
        <v>133</v>
      </c>
      <c r="P3505">
        <v>133</v>
      </c>
      <c r="Q3505">
        <v>0</v>
      </c>
      <c r="R3505">
        <v>0</v>
      </c>
      <c r="S3505" t="s">
        <v>10835</v>
      </c>
      <c r="T3505">
        <v>6178</v>
      </c>
      <c r="U3505" t="s">
        <v>2647</v>
      </c>
      <c r="V3505" t="s">
        <v>2647</v>
      </c>
      <c r="W3505" t="s">
        <v>10836</v>
      </c>
      <c r="X3505">
        <v>2625</v>
      </c>
      <c r="Y3505" t="s">
        <v>244</v>
      </c>
      <c r="AA3505">
        <v>187</v>
      </c>
      <c r="AB3505" t="s">
        <v>10837</v>
      </c>
      <c r="AC3505" t="s">
        <v>10835</v>
      </c>
      <c r="AD3505">
        <v>5</v>
      </c>
      <c r="AE3505">
        <v>711638.11</v>
      </c>
      <c r="AF3505">
        <v>6172108.8200000003</v>
      </c>
    </row>
    <row r="3506" spans="1:32" x14ac:dyDescent="0.25">
      <c r="A3506" s="40">
        <v>3504</v>
      </c>
      <c r="B3506" t="s">
        <v>10838</v>
      </c>
      <c r="C3506">
        <v>120</v>
      </c>
      <c r="D3506">
        <v>1971</v>
      </c>
      <c r="E3506">
        <v>0</v>
      </c>
      <c r="F3506">
        <v>5</v>
      </c>
      <c r="H3506">
        <v>1</v>
      </c>
      <c r="J3506">
        <v>5</v>
      </c>
      <c r="K3506" t="s">
        <v>253</v>
      </c>
      <c r="M3506">
        <v>1</v>
      </c>
      <c r="N3506">
        <v>146</v>
      </c>
      <c r="O3506">
        <v>146</v>
      </c>
      <c r="P3506">
        <v>189</v>
      </c>
      <c r="Q3506">
        <v>0</v>
      </c>
      <c r="R3506">
        <v>0</v>
      </c>
      <c r="S3506" t="s">
        <v>10839</v>
      </c>
      <c r="T3506">
        <v>7669</v>
      </c>
      <c r="U3506" t="s">
        <v>9702</v>
      </c>
      <c r="V3506" t="s">
        <v>9702</v>
      </c>
      <c r="W3506" t="s">
        <v>260</v>
      </c>
      <c r="X3506">
        <v>2665</v>
      </c>
      <c r="Y3506" t="s">
        <v>257</v>
      </c>
      <c r="AA3506">
        <v>187</v>
      </c>
      <c r="AB3506" t="s">
        <v>10840</v>
      </c>
      <c r="AC3506" t="s">
        <v>10839</v>
      </c>
      <c r="AD3506">
        <v>5</v>
      </c>
      <c r="AE3506">
        <v>713284.54</v>
      </c>
      <c r="AF3506">
        <v>6168932.3899999997</v>
      </c>
    </row>
    <row r="3507" spans="1:32" x14ac:dyDescent="0.25">
      <c r="A3507" s="40">
        <v>3505</v>
      </c>
      <c r="B3507" t="s">
        <v>10841</v>
      </c>
      <c r="C3507">
        <v>130</v>
      </c>
      <c r="D3507">
        <v>1971</v>
      </c>
      <c r="E3507">
        <v>0</v>
      </c>
      <c r="F3507">
        <v>3</v>
      </c>
      <c r="H3507">
        <v>5</v>
      </c>
      <c r="J3507">
        <v>1</v>
      </c>
      <c r="K3507" t="s">
        <v>240</v>
      </c>
      <c r="M3507">
        <v>1</v>
      </c>
      <c r="N3507">
        <v>126</v>
      </c>
      <c r="O3507">
        <v>126</v>
      </c>
      <c r="P3507">
        <v>170</v>
      </c>
      <c r="Q3507">
        <v>0</v>
      </c>
      <c r="R3507">
        <v>0</v>
      </c>
      <c r="S3507" t="s">
        <v>10842</v>
      </c>
      <c r="T3507">
        <v>7882</v>
      </c>
      <c r="U3507" t="s">
        <v>372</v>
      </c>
      <c r="V3507" t="s">
        <v>372</v>
      </c>
      <c r="W3507" t="s">
        <v>1914</v>
      </c>
      <c r="X3507">
        <v>2625</v>
      </c>
      <c r="Y3507" t="s">
        <v>244</v>
      </c>
      <c r="AA3507">
        <v>187</v>
      </c>
      <c r="AB3507" t="s">
        <v>10843</v>
      </c>
      <c r="AC3507" t="s">
        <v>10842</v>
      </c>
      <c r="AD3507">
        <v>5</v>
      </c>
      <c r="AE3507">
        <v>711823.23</v>
      </c>
      <c r="AF3507">
        <v>6172173.2999999998</v>
      </c>
    </row>
    <row r="3508" spans="1:32" x14ac:dyDescent="0.25">
      <c r="A3508" s="40">
        <v>3506</v>
      </c>
      <c r="B3508" t="s">
        <v>10844</v>
      </c>
      <c r="C3508">
        <v>120</v>
      </c>
      <c r="D3508">
        <v>1972</v>
      </c>
      <c r="E3508">
        <v>0</v>
      </c>
      <c r="F3508">
        <v>3</v>
      </c>
      <c r="H3508">
        <v>1</v>
      </c>
      <c r="J3508">
        <v>7</v>
      </c>
      <c r="K3508" t="s">
        <v>253</v>
      </c>
      <c r="M3508">
        <v>1</v>
      </c>
      <c r="N3508">
        <v>141</v>
      </c>
      <c r="O3508">
        <v>141</v>
      </c>
      <c r="P3508">
        <v>141</v>
      </c>
      <c r="Q3508">
        <v>0</v>
      </c>
      <c r="R3508">
        <v>0</v>
      </c>
      <c r="S3508" t="s">
        <v>10845</v>
      </c>
      <c r="T3508">
        <v>1810</v>
      </c>
      <c r="U3508" t="s">
        <v>9603</v>
      </c>
      <c r="V3508" t="s">
        <v>9603</v>
      </c>
      <c r="W3508" t="s">
        <v>441</v>
      </c>
      <c r="X3508">
        <v>2665</v>
      </c>
      <c r="Y3508" t="s">
        <v>257</v>
      </c>
      <c r="AA3508">
        <v>187</v>
      </c>
      <c r="AB3508" t="s">
        <v>10846</v>
      </c>
      <c r="AC3508" t="s">
        <v>10845</v>
      </c>
      <c r="AD3508">
        <v>5</v>
      </c>
      <c r="AE3508">
        <v>712601.68</v>
      </c>
      <c r="AF3508">
        <v>6169076.2800000003</v>
      </c>
    </row>
    <row r="3509" spans="1:32" x14ac:dyDescent="0.25">
      <c r="A3509" s="40">
        <v>3507</v>
      </c>
      <c r="B3509" t="s">
        <v>10847</v>
      </c>
      <c r="C3509">
        <v>120</v>
      </c>
      <c r="D3509">
        <v>1978</v>
      </c>
      <c r="E3509">
        <v>0</v>
      </c>
      <c r="F3509">
        <v>3</v>
      </c>
      <c r="H3509">
        <v>1</v>
      </c>
      <c r="J3509">
        <v>7</v>
      </c>
      <c r="K3509" t="s">
        <v>253</v>
      </c>
      <c r="M3509">
        <v>1</v>
      </c>
      <c r="N3509">
        <v>146</v>
      </c>
      <c r="O3509">
        <v>146</v>
      </c>
      <c r="P3509">
        <v>146</v>
      </c>
      <c r="Q3509">
        <v>0</v>
      </c>
      <c r="R3509">
        <v>0</v>
      </c>
      <c r="S3509" t="s">
        <v>10848</v>
      </c>
      <c r="T3509">
        <v>9054</v>
      </c>
      <c r="U3509" t="s">
        <v>10204</v>
      </c>
      <c r="V3509" t="s">
        <v>10204</v>
      </c>
      <c r="W3509" t="s">
        <v>811</v>
      </c>
      <c r="X3509">
        <v>2665</v>
      </c>
      <c r="Y3509" t="s">
        <v>257</v>
      </c>
      <c r="AA3509">
        <v>187</v>
      </c>
      <c r="AB3509" t="s">
        <v>10849</v>
      </c>
      <c r="AC3509" t="s">
        <v>10848</v>
      </c>
      <c r="AD3509">
        <v>5</v>
      </c>
      <c r="AE3509">
        <v>713066.99</v>
      </c>
      <c r="AF3509">
        <v>6168461.7699999996</v>
      </c>
    </row>
    <row r="3510" spans="1:32" x14ac:dyDescent="0.25">
      <c r="A3510" s="40">
        <v>3508</v>
      </c>
      <c r="B3510" t="s">
        <v>10850</v>
      </c>
      <c r="C3510">
        <v>130</v>
      </c>
      <c r="D3510">
        <v>1975</v>
      </c>
      <c r="E3510">
        <v>0</v>
      </c>
      <c r="F3510">
        <v>1</v>
      </c>
      <c r="H3510">
        <v>5</v>
      </c>
      <c r="J3510">
        <v>7</v>
      </c>
      <c r="K3510" t="s">
        <v>253</v>
      </c>
      <c r="M3510">
        <v>1</v>
      </c>
      <c r="N3510">
        <v>75</v>
      </c>
      <c r="O3510">
        <v>75</v>
      </c>
      <c r="P3510">
        <v>124</v>
      </c>
      <c r="Q3510">
        <v>0</v>
      </c>
      <c r="R3510">
        <v>0</v>
      </c>
      <c r="S3510" t="s">
        <v>10851</v>
      </c>
      <c r="T3510">
        <v>2556</v>
      </c>
      <c r="U3510" t="s">
        <v>317</v>
      </c>
      <c r="V3510" t="s">
        <v>317</v>
      </c>
      <c r="W3510" t="s">
        <v>10852</v>
      </c>
      <c r="X3510">
        <v>2625</v>
      </c>
      <c r="Y3510" t="s">
        <v>244</v>
      </c>
      <c r="AA3510">
        <v>187</v>
      </c>
      <c r="AB3510" t="s">
        <v>10853</v>
      </c>
      <c r="AC3510" t="s">
        <v>10851</v>
      </c>
      <c r="AD3510">
        <v>5</v>
      </c>
      <c r="AE3510">
        <v>711641.51</v>
      </c>
      <c r="AF3510">
        <v>6172315.79</v>
      </c>
    </row>
    <row r="3511" spans="1:32" x14ac:dyDescent="0.25">
      <c r="A3511" s="40">
        <v>3509</v>
      </c>
      <c r="B3511" t="s">
        <v>10854</v>
      </c>
      <c r="C3511">
        <v>140</v>
      </c>
      <c r="D3511">
        <v>1965</v>
      </c>
      <c r="E3511">
        <v>0</v>
      </c>
      <c r="F3511">
        <v>5</v>
      </c>
      <c r="H3511">
        <v>1</v>
      </c>
      <c r="J3511">
        <v>1</v>
      </c>
      <c r="K3511" t="s">
        <v>240</v>
      </c>
      <c r="M3511">
        <v>2</v>
      </c>
      <c r="N3511">
        <v>754</v>
      </c>
      <c r="O3511">
        <v>1508</v>
      </c>
      <c r="P3511">
        <v>1508</v>
      </c>
      <c r="Q3511">
        <v>0</v>
      </c>
      <c r="R3511">
        <v>0</v>
      </c>
      <c r="S3511" t="s">
        <v>10855</v>
      </c>
      <c r="T3511">
        <v>3400</v>
      </c>
      <c r="U3511" t="s">
        <v>9688</v>
      </c>
      <c r="V3511" t="s">
        <v>9688</v>
      </c>
      <c r="W3511" t="s">
        <v>323</v>
      </c>
      <c r="X3511">
        <v>2665</v>
      </c>
      <c r="Y3511" t="s">
        <v>257</v>
      </c>
      <c r="AA3511">
        <v>187</v>
      </c>
      <c r="AB3511" t="s">
        <v>10167</v>
      </c>
      <c r="AC3511" t="s">
        <v>10855</v>
      </c>
      <c r="AD3511">
        <v>5</v>
      </c>
      <c r="AE3511">
        <v>713013.17</v>
      </c>
      <c r="AF3511">
        <v>6169191.5999999996</v>
      </c>
    </row>
    <row r="3512" spans="1:32" x14ac:dyDescent="0.25">
      <c r="A3512" s="40">
        <v>3510</v>
      </c>
      <c r="B3512" t="s">
        <v>10856</v>
      </c>
      <c r="C3512">
        <v>130</v>
      </c>
      <c r="D3512">
        <v>1975</v>
      </c>
      <c r="E3512">
        <v>0</v>
      </c>
      <c r="F3512">
        <v>1</v>
      </c>
      <c r="H3512">
        <v>1</v>
      </c>
      <c r="J3512">
        <v>1</v>
      </c>
      <c r="K3512" t="s">
        <v>240</v>
      </c>
      <c r="M3512">
        <v>1</v>
      </c>
      <c r="N3512">
        <v>134</v>
      </c>
      <c r="O3512">
        <v>134</v>
      </c>
      <c r="P3512">
        <v>134</v>
      </c>
      <c r="Q3512">
        <v>0</v>
      </c>
      <c r="R3512">
        <v>0</v>
      </c>
      <c r="S3512" t="s">
        <v>10857</v>
      </c>
      <c r="T3512">
        <v>5219</v>
      </c>
      <c r="U3512" t="s">
        <v>8347</v>
      </c>
      <c r="V3512" t="s">
        <v>8347</v>
      </c>
      <c r="W3512" t="s">
        <v>945</v>
      </c>
      <c r="X3512">
        <v>2625</v>
      </c>
      <c r="Y3512" t="s">
        <v>244</v>
      </c>
      <c r="AA3512">
        <v>187</v>
      </c>
      <c r="AB3512" t="s">
        <v>10858</v>
      </c>
      <c r="AC3512" t="s">
        <v>10857</v>
      </c>
      <c r="AD3512">
        <v>5</v>
      </c>
      <c r="AE3512">
        <v>711379.48</v>
      </c>
      <c r="AF3512">
        <v>6172509.6799999997</v>
      </c>
    </row>
    <row r="3513" spans="1:32" x14ac:dyDescent="0.25">
      <c r="A3513" s="40">
        <v>3511</v>
      </c>
      <c r="B3513" t="s">
        <v>10859</v>
      </c>
      <c r="C3513">
        <v>120</v>
      </c>
      <c r="D3513">
        <v>1890</v>
      </c>
      <c r="E3513">
        <v>1978</v>
      </c>
      <c r="F3513">
        <v>5</v>
      </c>
      <c r="H3513">
        <v>1</v>
      </c>
      <c r="J3513">
        <v>2</v>
      </c>
      <c r="K3513" t="s">
        <v>260</v>
      </c>
      <c r="M3513">
        <v>1</v>
      </c>
      <c r="N3513">
        <v>178</v>
      </c>
      <c r="O3513">
        <v>178</v>
      </c>
      <c r="P3513">
        <v>250</v>
      </c>
      <c r="Q3513">
        <v>0</v>
      </c>
      <c r="R3513">
        <v>0</v>
      </c>
      <c r="S3513" t="s">
        <v>10860</v>
      </c>
      <c r="T3513">
        <v>852</v>
      </c>
      <c r="U3513" t="s">
        <v>249</v>
      </c>
      <c r="V3513" t="s">
        <v>249</v>
      </c>
      <c r="W3513" t="s">
        <v>1270</v>
      </c>
      <c r="X3513">
        <v>2625</v>
      </c>
      <c r="Y3513" t="s">
        <v>244</v>
      </c>
      <c r="AA3513">
        <v>187</v>
      </c>
      <c r="AB3513" t="s">
        <v>10861</v>
      </c>
      <c r="AC3513" t="s">
        <v>10860</v>
      </c>
      <c r="AD3513">
        <v>5</v>
      </c>
      <c r="AE3513">
        <v>711709</v>
      </c>
      <c r="AF3513">
        <v>6170619.3799999999</v>
      </c>
    </row>
    <row r="3514" spans="1:32" x14ac:dyDescent="0.25">
      <c r="A3514" s="40">
        <v>3512</v>
      </c>
      <c r="B3514" t="s">
        <v>10862</v>
      </c>
      <c r="C3514">
        <v>120</v>
      </c>
      <c r="D3514">
        <v>1965</v>
      </c>
      <c r="E3514">
        <v>0</v>
      </c>
      <c r="F3514">
        <v>2</v>
      </c>
      <c r="H3514">
        <v>6</v>
      </c>
      <c r="J3514">
        <v>2</v>
      </c>
      <c r="K3514" t="s">
        <v>260</v>
      </c>
      <c r="M3514">
        <v>1</v>
      </c>
      <c r="N3514">
        <v>102</v>
      </c>
      <c r="O3514">
        <v>102</v>
      </c>
      <c r="P3514">
        <v>102</v>
      </c>
      <c r="Q3514">
        <v>0</v>
      </c>
      <c r="R3514">
        <v>0</v>
      </c>
      <c r="S3514" t="s">
        <v>10863</v>
      </c>
      <c r="T3514">
        <v>1278</v>
      </c>
      <c r="U3514" t="s">
        <v>10631</v>
      </c>
      <c r="V3514" t="s">
        <v>10631</v>
      </c>
      <c r="W3514" t="s">
        <v>260</v>
      </c>
      <c r="X3514">
        <v>2665</v>
      </c>
      <c r="Y3514" t="s">
        <v>257</v>
      </c>
      <c r="AA3514">
        <v>187</v>
      </c>
      <c r="AB3514" t="s">
        <v>10864</v>
      </c>
      <c r="AC3514" t="s">
        <v>10863</v>
      </c>
      <c r="AD3514">
        <v>5</v>
      </c>
      <c r="AE3514">
        <v>713354.27</v>
      </c>
      <c r="AF3514">
        <v>6168953.1500000004</v>
      </c>
    </row>
    <row r="3515" spans="1:32" x14ac:dyDescent="0.25">
      <c r="A3515" s="40">
        <v>3513</v>
      </c>
      <c r="B3515" t="s">
        <v>10865</v>
      </c>
      <c r="C3515">
        <v>130</v>
      </c>
      <c r="D3515">
        <v>1975</v>
      </c>
      <c r="E3515">
        <v>0</v>
      </c>
      <c r="F3515">
        <v>1</v>
      </c>
      <c r="H3515">
        <v>5</v>
      </c>
      <c r="J3515">
        <v>1</v>
      </c>
      <c r="K3515" t="s">
        <v>240</v>
      </c>
      <c r="L3515">
        <v>90</v>
      </c>
      <c r="M3515">
        <v>1</v>
      </c>
      <c r="N3515">
        <v>113</v>
      </c>
      <c r="O3515">
        <v>113</v>
      </c>
      <c r="P3515">
        <v>113</v>
      </c>
      <c r="Q3515">
        <v>0</v>
      </c>
      <c r="R3515">
        <v>0</v>
      </c>
      <c r="S3515" t="s">
        <v>10866</v>
      </c>
      <c r="T3515">
        <v>2556</v>
      </c>
      <c r="U3515" t="s">
        <v>317</v>
      </c>
      <c r="V3515" t="s">
        <v>317</v>
      </c>
      <c r="W3515" t="s">
        <v>10867</v>
      </c>
      <c r="X3515">
        <v>2625</v>
      </c>
      <c r="Y3515" t="s">
        <v>244</v>
      </c>
      <c r="AA3515">
        <v>187</v>
      </c>
      <c r="AB3515" t="s">
        <v>10868</v>
      </c>
      <c r="AC3515" t="s">
        <v>10866</v>
      </c>
      <c r="AD3515">
        <v>5</v>
      </c>
      <c r="AE3515">
        <v>711601.77</v>
      </c>
      <c r="AF3515">
        <v>6172317.9900000002</v>
      </c>
    </row>
    <row r="3516" spans="1:32" x14ac:dyDescent="0.25">
      <c r="A3516" s="40">
        <v>3514</v>
      </c>
      <c r="B3516" t="s">
        <v>10869</v>
      </c>
      <c r="C3516">
        <v>140</v>
      </c>
      <c r="D3516">
        <v>1965</v>
      </c>
      <c r="E3516">
        <v>0</v>
      </c>
      <c r="F3516">
        <v>5</v>
      </c>
      <c r="H3516">
        <v>1</v>
      </c>
      <c r="J3516">
        <v>1</v>
      </c>
      <c r="K3516" t="s">
        <v>240</v>
      </c>
      <c r="M3516">
        <v>2</v>
      </c>
      <c r="N3516">
        <v>612</v>
      </c>
      <c r="O3516">
        <v>1224</v>
      </c>
      <c r="P3516">
        <v>1224</v>
      </c>
      <c r="Q3516">
        <v>0</v>
      </c>
      <c r="R3516">
        <v>0</v>
      </c>
      <c r="S3516" t="s">
        <v>10870</v>
      </c>
      <c r="T3516">
        <v>3400</v>
      </c>
      <c r="U3516" t="s">
        <v>9688</v>
      </c>
      <c r="V3516" t="s">
        <v>9688</v>
      </c>
      <c r="W3516" t="s">
        <v>368</v>
      </c>
      <c r="X3516">
        <v>2665</v>
      </c>
      <c r="Y3516" t="s">
        <v>257</v>
      </c>
      <c r="AA3516">
        <v>187</v>
      </c>
      <c r="AB3516" t="s">
        <v>9689</v>
      </c>
      <c r="AC3516" t="s">
        <v>10870</v>
      </c>
      <c r="AD3516">
        <v>5</v>
      </c>
      <c r="AE3516">
        <v>713230.33</v>
      </c>
      <c r="AF3516">
        <v>6169196.1699999999</v>
      </c>
    </row>
    <row r="3517" spans="1:32" x14ac:dyDescent="0.25">
      <c r="A3517" s="40">
        <v>3515</v>
      </c>
      <c r="B3517" t="s">
        <v>10871</v>
      </c>
      <c r="C3517">
        <v>120</v>
      </c>
      <c r="D3517">
        <v>1969</v>
      </c>
      <c r="E3517">
        <v>0</v>
      </c>
      <c r="F3517">
        <v>3</v>
      </c>
      <c r="H3517">
        <v>1</v>
      </c>
      <c r="J3517">
        <v>2</v>
      </c>
      <c r="K3517" t="s">
        <v>260</v>
      </c>
      <c r="M3517">
        <v>1</v>
      </c>
      <c r="N3517">
        <v>134</v>
      </c>
      <c r="O3517">
        <v>134</v>
      </c>
      <c r="P3517">
        <v>134</v>
      </c>
      <c r="Q3517">
        <v>0</v>
      </c>
      <c r="R3517">
        <v>0</v>
      </c>
      <c r="S3517" t="s">
        <v>10872</v>
      </c>
      <c r="T3517">
        <v>5326</v>
      </c>
      <c r="U3517" t="s">
        <v>289</v>
      </c>
      <c r="V3517" t="s">
        <v>289</v>
      </c>
      <c r="W3517" t="s">
        <v>260</v>
      </c>
      <c r="X3517">
        <v>2625</v>
      </c>
      <c r="Y3517" t="s">
        <v>244</v>
      </c>
      <c r="AA3517">
        <v>187</v>
      </c>
      <c r="AB3517" t="s">
        <v>10873</v>
      </c>
      <c r="AC3517" t="s">
        <v>10872</v>
      </c>
      <c r="AD3517">
        <v>5</v>
      </c>
      <c r="AE3517">
        <v>710868.11</v>
      </c>
      <c r="AF3517">
        <v>6171918.0099999998</v>
      </c>
    </row>
    <row r="3518" spans="1:32" x14ac:dyDescent="0.25">
      <c r="A3518" s="40">
        <v>3516</v>
      </c>
      <c r="B3518" t="s">
        <v>10874</v>
      </c>
      <c r="C3518">
        <v>130</v>
      </c>
      <c r="D3518">
        <v>1967</v>
      </c>
      <c r="E3518">
        <v>1976</v>
      </c>
      <c r="F3518">
        <v>1</v>
      </c>
      <c r="H3518">
        <v>6</v>
      </c>
      <c r="J3518">
        <v>1</v>
      </c>
      <c r="K3518" t="s">
        <v>240</v>
      </c>
      <c r="M3518">
        <v>1</v>
      </c>
      <c r="N3518">
        <v>147</v>
      </c>
      <c r="O3518">
        <v>147</v>
      </c>
      <c r="P3518">
        <v>147</v>
      </c>
      <c r="Q3518">
        <v>0</v>
      </c>
      <c r="R3518">
        <v>0</v>
      </c>
      <c r="S3518" t="s">
        <v>10875</v>
      </c>
      <c r="T3518">
        <v>2449</v>
      </c>
      <c r="U3518" t="s">
        <v>312</v>
      </c>
      <c r="V3518" t="s">
        <v>312</v>
      </c>
      <c r="W3518" t="s">
        <v>2235</v>
      </c>
      <c r="X3518">
        <v>2625</v>
      </c>
      <c r="Y3518" t="s">
        <v>244</v>
      </c>
      <c r="AA3518">
        <v>187</v>
      </c>
      <c r="AB3518" t="s">
        <v>10876</v>
      </c>
      <c r="AC3518" t="s">
        <v>10875</v>
      </c>
      <c r="AD3518">
        <v>5</v>
      </c>
      <c r="AE3518">
        <v>711364.37</v>
      </c>
      <c r="AF3518">
        <v>6171848.3799999999</v>
      </c>
    </row>
    <row r="3519" spans="1:32" x14ac:dyDescent="0.25">
      <c r="A3519" s="40">
        <v>3517</v>
      </c>
      <c r="B3519" t="s">
        <v>10877</v>
      </c>
      <c r="C3519">
        <v>120</v>
      </c>
      <c r="D3519">
        <v>1973</v>
      </c>
      <c r="E3519">
        <v>0</v>
      </c>
      <c r="F3519">
        <v>3</v>
      </c>
      <c r="H3519">
        <v>1</v>
      </c>
      <c r="J3519">
        <v>2</v>
      </c>
      <c r="K3519" t="s">
        <v>260</v>
      </c>
      <c r="L3519">
        <v>2</v>
      </c>
      <c r="M3519">
        <v>1</v>
      </c>
      <c r="N3519">
        <v>144</v>
      </c>
      <c r="O3519">
        <v>144</v>
      </c>
      <c r="P3519">
        <v>144</v>
      </c>
      <c r="Q3519">
        <v>0</v>
      </c>
      <c r="R3519">
        <v>0</v>
      </c>
      <c r="S3519" t="s">
        <v>10878</v>
      </c>
      <c r="T3519">
        <v>6710</v>
      </c>
      <c r="U3519" t="s">
        <v>327</v>
      </c>
      <c r="V3519" t="s">
        <v>327</v>
      </c>
      <c r="W3519" t="s">
        <v>1061</v>
      </c>
      <c r="X3519">
        <v>2625</v>
      </c>
      <c r="Y3519" t="s">
        <v>244</v>
      </c>
      <c r="AA3519">
        <v>187</v>
      </c>
      <c r="AB3519" t="s">
        <v>10879</v>
      </c>
      <c r="AC3519" t="s">
        <v>10878</v>
      </c>
      <c r="AD3519">
        <v>5</v>
      </c>
      <c r="AE3519">
        <v>710915.68</v>
      </c>
      <c r="AF3519">
        <v>6171674.3799999999</v>
      </c>
    </row>
    <row r="3520" spans="1:32" x14ac:dyDescent="0.25">
      <c r="A3520" s="40">
        <v>3518</v>
      </c>
      <c r="B3520" t="s">
        <v>10880</v>
      </c>
      <c r="C3520">
        <v>320</v>
      </c>
      <c r="D3520">
        <v>1990</v>
      </c>
      <c r="E3520">
        <v>1999</v>
      </c>
      <c r="F3520">
        <v>2</v>
      </c>
      <c r="H3520">
        <v>6</v>
      </c>
      <c r="J3520">
        <v>1</v>
      </c>
      <c r="K3520" t="s">
        <v>240</v>
      </c>
      <c r="M3520">
        <v>1</v>
      </c>
      <c r="N3520">
        <v>2512</v>
      </c>
      <c r="O3520">
        <v>2571</v>
      </c>
      <c r="P3520">
        <v>0</v>
      </c>
      <c r="Q3520">
        <v>2571</v>
      </c>
      <c r="R3520">
        <v>0</v>
      </c>
      <c r="S3520" t="s">
        <v>10881</v>
      </c>
      <c r="T3520">
        <v>8947</v>
      </c>
      <c r="U3520" t="s">
        <v>9902</v>
      </c>
      <c r="V3520" t="s">
        <v>9902</v>
      </c>
      <c r="W3520" t="s">
        <v>1819</v>
      </c>
      <c r="X3520">
        <v>2625</v>
      </c>
      <c r="Y3520" t="s">
        <v>244</v>
      </c>
      <c r="AA3520">
        <v>187</v>
      </c>
      <c r="AB3520" t="s">
        <v>10882</v>
      </c>
      <c r="AC3520" t="s">
        <v>10881</v>
      </c>
      <c r="AD3520">
        <v>5</v>
      </c>
      <c r="AE3520">
        <v>712664.81</v>
      </c>
      <c r="AF3520">
        <v>6171570.7300000004</v>
      </c>
    </row>
    <row r="3521" spans="1:32" x14ac:dyDescent="0.25">
      <c r="A3521" s="40">
        <v>3519</v>
      </c>
      <c r="B3521" t="s">
        <v>10883</v>
      </c>
      <c r="C3521">
        <v>320</v>
      </c>
      <c r="D3521">
        <v>1978</v>
      </c>
      <c r="E3521">
        <v>0</v>
      </c>
      <c r="F3521">
        <v>1</v>
      </c>
      <c r="H3521">
        <v>6</v>
      </c>
      <c r="J3521">
        <v>1</v>
      </c>
      <c r="K3521" t="s">
        <v>240</v>
      </c>
      <c r="M3521">
        <v>1</v>
      </c>
      <c r="N3521">
        <v>895</v>
      </c>
      <c r="O3521">
        <v>895</v>
      </c>
      <c r="P3521">
        <v>0</v>
      </c>
      <c r="Q3521">
        <v>1150</v>
      </c>
      <c r="R3521">
        <v>0</v>
      </c>
      <c r="S3521" t="s">
        <v>10881</v>
      </c>
      <c r="T3521">
        <v>8947</v>
      </c>
      <c r="U3521" t="s">
        <v>9902</v>
      </c>
      <c r="V3521" t="s">
        <v>9902</v>
      </c>
      <c r="W3521" t="s">
        <v>1819</v>
      </c>
      <c r="X3521">
        <v>2625</v>
      </c>
      <c r="Y3521" t="s">
        <v>244</v>
      </c>
      <c r="AA3521">
        <v>187</v>
      </c>
      <c r="AB3521" t="s">
        <v>10882</v>
      </c>
      <c r="AC3521" t="s">
        <v>10881</v>
      </c>
      <c r="AD3521">
        <v>5</v>
      </c>
      <c r="AE3521">
        <v>712664.81</v>
      </c>
      <c r="AF3521">
        <v>6171570.7300000004</v>
      </c>
    </row>
    <row r="3522" spans="1:32" x14ac:dyDescent="0.25">
      <c r="A3522" s="40">
        <v>3520</v>
      </c>
      <c r="B3522" t="s">
        <v>10884</v>
      </c>
      <c r="C3522">
        <v>140</v>
      </c>
      <c r="D3522">
        <v>1964</v>
      </c>
      <c r="E3522">
        <v>0</v>
      </c>
      <c r="F3522">
        <v>1</v>
      </c>
      <c r="H3522">
        <v>1</v>
      </c>
      <c r="J3522">
        <v>1</v>
      </c>
      <c r="K3522" t="s">
        <v>240</v>
      </c>
      <c r="M3522">
        <v>3</v>
      </c>
      <c r="N3522">
        <v>675</v>
      </c>
      <c r="O3522">
        <v>2025</v>
      </c>
      <c r="P3522">
        <v>2025</v>
      </c>
      <c r="Q3522">
        <v>0</v>
      </c>
      <c r="R3522">
        <v>0</v>
      </c>
      <c r="S3522" t="s">
        <v>10885</v>
      </c>
      <c r="T3522">
        <v>106</v>
      </c>
      <c r="U3522" t="s">
        <v>242</v>
      </c>
      <c r="V3522" t="s">
        <v>242</v>
      </c>
      <c r="W3522" t="s">
        <v>250</v>
      </c>
      <c r="X3522">
        <v>2625</v>
      </c>
      <c r="Y3522" t="s">
        <v>244</v>
      </c>
      <c r="AA3522">
        <v>187</v>
      </c>
      <c r="AB3522" t="s">
        <v>10886</v>
      </c>
      <c r="AC3522" t="s">
        <v>10885</v>
      </c>
      <c r="AD3522">
        <v>5</v>
      </c>
      <c r="AE3522">
        <v>710940.34</v>
      </c>
      <c r="AF3522">
        <v>6172746.5700000003</v>
      </c>
    </row>
    <row r="3523" spans="1:32" x14ac:dyDescent="0.25">
      <c r="A3523" s="40">
        <v>3521</v>
      </c>
      <c r="B3523" t="s">
        <v>10887</v>
      </c>
      <c r="C3523">
        <v>120</v>
      </c>
      <c r="D3523">
        <v>1972</v>
      </c>
      <c r="E3523">
        <v>1993</v>
      </c>
      <c r="F3523">
        <v>3</v>
      </c>
      <c r="H3523">
        <v>1</v>
      </c>
      <c r="J3523">
        <v>2</v>
      </c>
      <c r="K3523" t="s">
        <v>260</v>
      </c>
      <c r="M3523">
        <v>1</v>
      </c>
      <c r="N3523">
        <v>145</v>
      </c>
      <c r="O3523">
        <v>145</v>
      </c>
      <c r="P3523">
        <v>119</v>
      </c>
      <c r="Q3523">
        <v>0</v>
      </c>
      <c r="R3523">
        <v>0</v>
      </c>
      <c r="S3523" t="s">
        <v>10888</v>
      </c>
      <c r="T3523">
        <v>6710</v>
      </c>
      <c r="U3523" t="s">
        <v>327</v>
      </c>
      <c r="V3523" t="s">
        <v>327</v>
      </c>
      <c r="W3523" t="s">
        <v>1753</v>
      </c>
      <c r="X3523">
        <v>2625</v>
      </c>
      <c r="Y3523" t="s">
        <v>244</v>
      </c>
      <c r="AA3523">
        <v>187</v>
      </c>
      <c r="AB3523" t="s">
        <v>10889</v>
      </c>
      <c r="AC3523" t="s">
        <v>10888</v>
      </c>
      <c r="AD3523">
        <v>5</v>
      </c>
      <c r="AE3523">
        <v>711022.74</v>
      </c>
      <c r="AF3523">
        <v>6171745.3899999997</v>
      </c>
    </row>
    <row r="3524" spans="1:32" x14ac:dyDescent="0.25">
      <c r="A3524" s="40">
        <v>3522</v>
      </c>
      <c r="B3524" t="s">
        <v>10890</v>
      </c>
      <c r="C3524">
        <v>440</v>
      </c>
      <c r="D3524">
        <v>2009</v>
      </c>
      <c r="E3524">
        <v>0</v>
      </c>
      <c r="F3524">
        <v>90</v>
      </c>
      <c r="H3524">
        <v>5</v>
      </c>
      <c r="J3524">
        <v>9</v>
      </c>
      <c r="K3524" t="s">
        <v>240</v>
      </c>
      <c r="M3524">
        <v>1</v>
      </c>
      <c r="N3524">
        <v>28</v>
      </c>
      <c r="O3524">
        <v>28</v>
      </c>
      <c r="P3524">
        <v>0</v>
      </c>
      <c r="Q3524">
        <v>28</v>
      </c>
      <c r="R3524">
        <v>0</v>
      </c>
      <c r="S3524" t="s">
        <v>10548</v>
      </c>
      <c r="T3524">
        <v>5219</v>
      </c>
      <c r="U3524" t="s">
        <v>8347</v>
      </c>
      <c r="V3524" t="s">
        <v>8347</v>
      </c>
      <c r="W3524" t="s">
        <v>1688</v>
      </c>
      <c r="X3524">
        <v>2625</v>
      </c>
      <c r="Y3524" t="s">
        <v>244</v>
      </c>
      <c r="AA3524">
        <v>187</v>
      </c>
      <c r="AB3524" t="s">
        <v>9284</v>
      </c>
      <c r="AC3524" t="s">
        <v>10548</v>
      </c>
      <c r="AD3524">
        <v>5</v>
      </c>
      <c r="AE3524">
        <v>711221.72</v>
      </c>
      <c r="AF3524">
        <v>6172475.4500000002</v>
      </c>
    </row>
    <row r="3525" spans="1:32" x14ac:dyDescent="0.25">
      <c r="A3525" s="40">
        <v>3523</v>
      </c>
      <c r="B3525" t="s">
        <v>10891</v>
      </c>
      <c r="C3525">
        <v>440</v>
      </c>
      <c r="D3525">
        <v>1973</v>
      </c>
      <c r="E3525">
        <v>2010</v>
      </c>
      <c r="F3525">
        <v>3</v>
      </c>
      <c r="H3525">
        <v>12</v>
      </c>
      <c r="I3525">
        <v>5</v>
      </c>
      <c r="J3525">
        <v>1</v>
      </c>
      <c r="K3525" t="s">
        <v>240</v>
      </c>
      <c r="M3525">
        <v>1</v>
      </c>
      <c r="N3525">
        <v>557</v>
      </c>
      <c r="O3525">
        <v>557</v>
      </c>
      <c r="P3525">
        <v>0</v>
      </c>
      <c r="Q3525">
        <v>622</v>
      </c>
      <c r="R3525">
        <v>0</v>
      </c>
      <c r="S3525" t="s">
        <v>10548</v>
      </c>
      <c r="T3525">
        <v>5219</v>
      </c>
      <c r="U3525" t="s">
        <v>8347</v>
      </c>
      <c r="V3525" t="s">
        <v>8347</v>
      </c>
      <c r="W3525" t="s">
        <v>1688</v>
      </c>
      <c r="X3525">
        <v>2625</v>
      </c>
      <c r="Y3525" t="s">
        <v>244</v>
      </c>
      <c r="AA3525">
        <v>187</v>
      </c>
      <c r="AB3525" t="s">
        <v>9284</v>
      </c>
      <c r="AC3525" t="s">
        <v>10548</v>
      </c>
      <c r="AD3525">
        <v>5</v>
      </c>
      <c r="AE3525">
        <v>711221.72</v>
      </c>
      <c r="AF3525">
        <v>6172475.4500000002</v>
      </c>
    </row>
    <row r="3526" spans="1:32" x14ac:dyDescent="0.25">
      <c r="A3526" s="40">
        <v>3524</v>
      </c>
      <c r="B3526" t="s">
        <v>10892</v>
      </c>
      <c r="C3526">
        <v>440</v>
      </c>
      <c r="D3526">
        <v>2014</v>
      </c>
      <c r="E3526">
        <v>0</v>
      </c>
      <c r="F3526">
        <v>2</v>
      </c>
      <c r="H3526">
        <v>5</v>
      </c>
      <c r="J3526">
        <v>9</v>
      </c>
      <c r="K3526" t="s">
        <v>240</v>
      </c>
      <c r="M3526">
        <v>1</v>
      </c>
      <c r="N3526">
        <v>25</v>
      </c>
      <c r="O3526">
        <v>25</v>
      </c>
      <c r="P3526">
        <v>0</v>
      </c>
      <c r="Q3526">
        <v>25</v>
      </c>
      <c r="R3526">
        <v>0</v>
      </c>
      <c r="S3526" t="s">
        <v>10548</v>
      </c>
      <c r="T3526">
        <v>5219</v>
      </c>
      <c r="U3526" t="s">
        <v>8347</v>
      </c>
      <c r="V3526" t="s">
        <v>8347</v>
      </c>
      <c r="W3526" t="s">
        <v>1688</v>
      </c>
      <c r="X3526">
        <v>2625</v>
      </c>
      <c r="Y3526" t="s">
        <v>244</v>
      </c>
      <c r="AA3526">
        <v>187</v>
      </c>
      <c r="AB3526" t="s">
        <v>9284</v>
      </c>
      <c r="AC3526" t="s">
        <v>10548</v>
      </c>
      <c r="AD3526">
        <v>5</v>
      </c>
      <c r="AE3526">
        <v>711221.72</v>
      </c>
      <c r="AF3526">
        <v>6172475.4500000002</v>
      </c>
    </row>
    <row r="3527" spans="1:32" x14ac:dyDescent="0.25">
      <c r="A3527" s="40">
        <v>3525</v>
      </c>
      <c r="B3527" t="s">
        <v>10893</v>
      </c>
      <c r="C3527">
        <v>130</v>
      </c>
      <c r="D3527">
        <v>1975</v>
      </c>
      <c r="E3527">
        <v>0</v>
      </c>
      <c r="F3527">
        <v>1</v>
      </c>
      <c r="H3527">
        <v>5</v>
      </c>
      <c r="J3527">
        <v>1</v>
      </c>
      <c r="K3527" t="s">
        <v>240</v>
      </c>
      <c r="L3527">
        <v>0</v>
      </c>
      <c r="M3527">
        <v>1</v>
      </c>
      <c r="N3527">
        <v>117</v>
      </c>
      <c r="O3527">
        <v>117</v>
      </c>
      <c r="P3527">
        <v>117</v>
      </c>
      <c r="Q3527">
        <v>0</v>
      </c>
      <c r="R3527">
        <v>0</v>
      </c>
      <c r="S3527" t="s">
        <v>10894</v>
      </c>
      <c r="T3527">
        <v>2556</v>
      </c>
      <c r="U3527" t="s">
        <v>317</v>
      </c>
      <c r="V3527" t="s">
        <v>317</v>
      </c>
      <c r="W3527" t="s">
        <v>5510</v>
      </c>
      <c r="X3527">
        <v>2625</v>
      </c>
      <c r="Y3527" t="s">
        <v>244</v>
      </c>
      <c r="AA3527">
        <v>187</v>
      </c>
      <c r="AB3527" t="s">
        <v>10895</v>
      </c>
      <c r="AC3527" t="s">
        <v>10894</v>
      </c>
      <c r="AD3527">
        <v>5</v>
      </c>
      <c r="AE3527">
        <v>711678.16</v>
      </c>
      <c r="AF3527">
        <v>6172344.7199999997</v>
      </c>
    </row>
    <row r="3528" spans="1:32" x14ac:dyDescent="0.25">
      <c r="A3528" s="40">
        <v>3526</v>
      </c>
      <c r="B3528" t="s">
        <v>10896</v>
      </c>
      <c r="C3528">
        <v>130</v>
      </c>
      <c r="D3528">
        <v>1966</v>
      </c>
      <c r="E3528">
        <v>0</v>
      </c>
      <c r="F3528">
        <v>4</v>
      </c>
      <c r="H3528">
        <v>3</v>
      </c>
      <c r="J3528">
        <v>1</v>
      </c>
      <c r="K3528" t="s">
        <v>240</v>
      </c>
      <c r="M3528">
        <v>1</v>
      </c>
      <c r="N3528">
        <v>63</v>
      </c>
      <c r="O3528">
        <v>63</v>
      </c>
      <c r="P3528">
        <v>113</v>
      </c>
      <c r="Q3528">
        <v>0</v>
      </c>
      <c r="R3528">
        <v>0</v>
      </c>
      <c r="S3528" t="s">
        <v>10897</v>
      </c>
      <c r="T3528">
        <v>3195</v>
      </c>
      <c r="U3528" t="s">
        <v>7757</v>
      </c>
      <c r="V3528" t="s">
        <v>7757</v>
      </c>
      <c r="W3528" t="s">
        <v>2219</v>
      </c>
      <c r="X3528">
        <v>2665</v>
      </c>
      <c r="Y3528" t="s">
        <v>257</v>
      </c>
      <c r="AA3528">
        <v>187</v>
      </c>
      <c r="AB3528" t="s">
        <v>10898</v>
      </c>
      <c r="AC3528" t="s">
        <v>10897</v>
      </c>
      <c r="AD3528">
        <v>5</v>
      </c>
      <c r="AE3528">
        <v>713666.37</v>
      </c>
      <c r="AF3528">
        <v>6169328.8399999999</v>
      </c>
    </row>
    <row r="3529" spans="1:32" x14ac:dyDescent="0.25">
      <c r="A3529" s="40">
        <v>3527</v>
      </c>
      <c r="B3529" t="s">
        <v>10899</v>
      </c>
      <c r="C3529">
        <v>130</v>
      </c>
      <c r="D3529">
        <v>1975</v>
      </c>
      <c r="E3529">
        <v>0</v>
      </c>
      <c r="F3529">
        <v>1</v>
      </c>
      <c r="H3529">
        <v>1</v>
      </c>
      <c r="J3529">
        <v>1</v>
      </c>
      <c r="K3529" t="s">
        <v>240</v>
      </c>
      <c r="M3529">
        <v>1</v>
      </c>
      <c r="N3529">
        <v>134</v>
      </c>
      <c r="O3529">
        <v>134</v>
      </c>
      <c r="P3529">
        <v>134</v>
      </c>
      <c r="Q3529">
        <v>0</v>
      </c>
      <c r="R3529">
        <v>0</v>
      </c>
      <c r="S3529" t="s">
        <v>10900</v>
      </c>
      <c r="T3529">
        <v>5219</v>
      </c>
      <c r="U3529" t="s">
        <v>8347</v>
      </c>
      <c r="V3529" t="s">
        <v>8347</v>
      </c>
      <c r="W3529" t="s">
        <v>454</v>
      </c>
      <c r="X3529">
        <v>2625</v>
      </c>
      <c r="Y3529" t="s">
        <v>244</v>
      </c>
      <c r="AA3529">
        <v>187</v>
      </c>
      <c r="AB3529" t="s">
        <v>10901</v>
      </c>
      <c r="AC3529" t="s">
        <v>10900</v>
      </c>
      <c r="AD3529">
        <v>5</v>
      </c>
      <c r="AE3529">
        <v>711300.16</v>
      </c>
      <c r="AF3529">
        <v>6172496.3399999999</v>
      </c>
    </row>
    <row r="3530" spans="1:32" x14ac:dyDescent="0.25">
      <c r="A3530" s="40">
        <v>3528</v>
      </c>
      <c r="B3530" t="s">
        <v>10902</v>
      </c>
      <c r="C3530">
        <v>130</v>
      </c>
      <c r="D3530">
        <v>1970</v>
      </c>
      <c r="E3530">
        <v>1983</v>
      </c>
      <c r="F3530">
        <v>3</v>
      </c>
      <c r="H3530">
        <v>6</v>
      </c>
      <c r="J3530">
        <v>1</v>
      </c>
      <c r="K3530" t="s">
        <v>240</v>
      </c>
      <c r="M3530">
        <v>1</v>
      </c>
      <c r="N3530">
        <v>107</v>
      </c>
      <c r="O3530">
        <v>107</v>
      </c>
      <c r="P3530">
        <v>107</v>
      </c>
      <c r="Q3530">
        <v>0</v>
      </c>
      <c r="R3530">
        <v>0</v>
      </c>
      <c r="S3530" t="s">
        <v>10903</v>
      </c>
      <c r="T3530">
        <v>7882</v>
      </c>
      <c r="U3530" t="s">
        <v>372</v>
      </c>
      <c r="V3530" t="s">
        <v>372</v>
      </c>
      <c r="W3530" t="s">
        <v>10439</v>
      </c>
      <c r="X3530">
        <v>2625</v>
      </c>
      <c r="Y3530" t="s">
        <v>244</v>
      </c>
      <c r="AA3530">
        <v>187</v>
      </c>
      <c r="AB3530" t="s">
        <v>10904</v>
      </c>
      <c r="AC3530" t="s">
        <v>10903</v>
      </c>
      <c r="AD3530">
        <v>5</v>
      </c>
      <c r="AE3530">
        <v>711959.62</v>
      </c>
      <c r="AF3530">
        <v>6172040.8300000001</v>
      </c>
    </row>
    <row r="3531" spans="1:32" x14ac:dyDescent="0.25">
      <c r="A3531" s="40">
        <v>3529</v>
      </c>
      <c r="B3531" t="s">
        <v>10905</v>
      </c>
      <c r="C3531">
        <v>130</v>
      </c>
      <c r="D3531">
        <v>1966</v>
      </c>
      <c r="E3531">
        <v>0</v>
      </c>
      <c r="F3531">
        <v>2</v>
      </c>
      <c r="H3531">
        <v>1</v>
      </c>
      <c r="J3531">
        <v>7</v>
      </c>
      <c r="K3531" t="s">
        <v>253</v>
      </c>
      <c r="M3531">
        <v>1</v>
      </c>
      <c r="N3531">
        <v>127</v>
      </c>
      <c r="O3531">
        <v>127</v>
      </c>
      <c r="P3531">
        <v>127</v>
      </c>
      <c r="Q3531">
        <v>0</v>
      </c>
      <c r="R3531">
        <v>0</v>
      </c>
      <c r="S3531" t="s">
        <v>10906</v>
      </c>
      <c r="T3531">
        <v>4047</v>
      </c>
      <c r="U3531" t="s">
        <v>7712</v>
      </c>
      <c r="V3531" t="s">
        <v>7712</v>
      </c>
      <c r="W3531" t="s">
        <v>1101</v>
      </c>
      <c r="X3531">
        <v>2665</v>
      </c>
      <c r="Y3531" t="s">
        <v>257</v>
      </c>
      <c r="AA3531">
        <v>187</v>
      </c>
      <c r="AB3531" t="s">
        <v>10907</v>
      </c>
      <c r="AC3531" t="s">
        <v>10906</v>
      </c>
      <c r="AD3531">
        <v>5</v>
      </c>
      <c r="AE3531">
        <v>713762.93</v>
      </c>
      <c r="AF3531">
        <v>6169306.9100000001</v>
      </c>
    </row>
    <row r="3532" spans="1:32" x14ac:dyDescent="0.25">
      <c r="A3532" s="40">
        <v>3530</v>
      </c>
      <c r="B3532" t="s">
        <v>10908</v>
      </c>
      <c r="C3532">
        <v>130</v>
      </c>
      <c r="D3532">
        <v>1973</v>
      </c>
      <c r="E3532">
        <v>0</v>
      </c>
      <c r="F3532">
        <v>2</v>
      </c>
      <c r="H3532">
        <v>5</v>
      </c>
      <c r="J3532">
        <v>1</v>
      </c>
      <c r="K3532" t="s">
        <v>240</v>
      </c>
      <c r="L3532">
        <v>2</v>
      </c>
      <c r="M3532">
        <v>1</v>
      </c>
      <c r="N3532">
        <v>111</v>
      </c>
      <c r="O3532">
        <v>111</v>
      </c>
      <c r="P3532">
        <v>111</v>
      </c>
      <c r="Q3532">
        <v>0</v>
      </c>
      <c r="R3532">
        <v>0</v>
      </c>
      <c r="S3532" t="s">
        <v>10909</v>
      </c>
      <c r="T3532">
        <v>6178</v>
      </c>
      <c r="U3532" t="s">
        <v>2647</v>
      </c>
      <c r="V3532" t="s">
        <v>2647</v>
      </c>
      <c r="W3532" t="s">
        <v>10187</v>
      </c>
      <c r="X3532">
        <v>2625</v>
      </c>
      <c r="Y3532" t="s">
        <v>244</v>
      </c>
      <c r="AA3532">
        <v>187</v>
      </c>
      <c r="AB3532" t="s">
        <v>10910</v>
      </c>
      <c r="AC3532" t="s">
        <v>10909</v>
      </c>
      <c r="AD3532">
        <v>5</v>
      </c>
      <c r="AE3532">
        <v>711722.8</v>
      </c>
      <c r="AF3532">
        <v>6172073.0800000001</v>
      </c>
    </row>
    <row r="3533" spans="1:32" x14ac:dyDescent="0.25">
      <c r="A3533" s="40">
        <v>3531</v>
      </c>
      <c r="B3533" t="s">
        <v>10911</v>
      </c>
      <c r="C3533">
        <v>130</v>
      </c>
      <c r="D3533">
        <v>1978</v>
      </c>
      <c r="E3533">
        <v>0</v>
      </c>
      <c r="F3533">
        <v>4</v>
      </c>
      <c r="H3533">
        <v>1</v>
      </c>
      <c r="J3533">
        <v>1</v>
      </c>
      <c r="K3533" t="s">
        <v>240</v>
      </c>
      <c r="M3533">
        <v>1</v>
      </c>
      <c r="N3533">
        <v>61</v>
      </c>
      <c r="O3533">
        <v>61</v>
      </c>
      <c r="P3533">
        <v>109</v>
      </c>
      <c r="Q3533">
        <v>0</v>
      </c>
      <c r="R3533">
        <v>0</v>
      </c>
      <c r="S3533" t="s">
        <v>10912</v>
      </c>
      <c r="T3533">
        <v>7575</v>
      </c>
      <c r="U3533" t="s">
        <v>7863</v>
      </c>
      <c r="V3533" t="s">
        <v>7863</v>
      </c>
      <c r="W3533" t="s">
        <v>368</v>
      </c>
      <c r="X3533">
        <v>2665</v>
      </c>
      <c r="Y3533" t="s">
        <v>257</v>
      </c>
      <c r="AA3533">
        <v>187</v>
      </c>
      <c r="AB3533" t="s">
        <v>10913</v>
      </c>
      <c r="AC3533" t="s">
        <v>10912</v>
      </c>
      <c r="AD3533">
        <v>5</v>
      </c>
      <c r="AE3533">
        <v>713574.96</v>
      </c>
      <c r="AF3533">
        <v>6169711.8200000003</v>
      </c>
    </row>
    <row r="3534" spans="1:32" x14ac:dyDescent="0.25">
      <c r="A3534" s="40">
        <v>3532</v>
      </c>
      <c r="B3534" t="s">
        <v>10914</v>
      </c>
      <c r="C3534">
        <v>120</v>
      </c>
      <c r="D3534">
        <v>1969</v>
      </c>
      <c r="E3534">
        <v>1988</v>
      </c>
      <c r="F3534">
        <v>5</v>
      </c>
      <c r="H3534">
        <v>1</v>
      </c>
      <c r="J3534">
        <v>2</v>
      </c>
      <c r="K3534" t="s">
        <v>260</v>
      </c>
      <c r="L3534">
        <v>2</v>
      </c>
      <c r="M3534">
        <v>1</v>
      </c>
      <c r="N3534">
        <v>192</v>
      </c>
      <c r="O3534">
        <v>192</v>
      </c>
      <c r="P3534">
        <v>172</v>
      </c>
      <c r="Q3534">
        <v>0</v>
      </c>
      <c r="R3534">
        <v>0</v>
      </c>
      <c r="S3534" t="s">
        <v>10915</v>
      </c>
      <c r="T3534">
        <v>7882</v>
      </c>
      <c r="U3534" t="s">
        <v>372</v>
      </c>
      <c r="V3534" t="s">
        <v>372</v>
      </c>
      <c r="W3534" t="s">
        <v>360</v>
      </c>
      <c r="X3534">
        <v>2625</v>
      </c>
      <c r="Y3534" t="s">
        <v>244</v>
      </c>
      <c r="AA3534">
        <v>187</v>
      </c>
      <c r="AB3534" t="s">
        <v>10916</v>
      </c>
      <c r="AC3534" t="s">
        <v>10915</v>
      </c>
      <c r="AD3534">
        <v>5</v>
      </c>
      <c r="AE3534">
        <v>711769.24</v>
      </c>
      <c r="AF3534">
        <v>6172081.5899999999</v>
      </c>
    </row>
    <row r="3535" spans="1:32" x14ac:dyDescent="0.25">
      <c r="A3535" s="40">
        <v>3533</v>
      </c>
      <c r="B3535" t="s">
        <v>10917</v>
      </c>
      <c r="C3535">
        <v>120</v>
      </c>
      <c r="D3535">
        <v>1988</v>
      </c>
      <c r="E3535">
        <v>0</v>
      </c>
      <c r="F3535">
        <v>5</v>
      </c>
      <c r="H3535">
        <v>1</v>
      </c>
      <c r="J3535">
        <v>2</v>
      </c>
      <c r="K3535" t="s">
        <v>260</v>
      </c>
      <c r="L3535">
        <v>2</v>
      </c>
      <c r="M3535">
        <v>1</v>
      </c>
      <c r="N3535">
        <v>117</v>
      </c>
      <c r="O3535">
        <v>117</v>
      </c>
      <c r="P3535">
        <v>192</v>
      </c>
      <c r="Q3535">
        <v>0</v>
      </c>
      <c r="R3535">
        <v>0</v>
      </c>
      <c r="S3535" t="s">
        <v>10918</v>
      </c>
      <c r="T3535">
        <v>1780</v>
      </c>
      <c r="U3535" t="s">
        <v>9351</v>
      </c>
      <c r="V3535" t="s">
        <v>9351</v>
      </c>
      <c r="W3535" t="s">
        <v>268</v>
      </c>
      <c r="X3535">
        <v>2625</v>
      </c>
      <c r="Y3535" t="s">
        <v>244</v>
      </c>
      <c r="AA3535">
        <v>187</v>
      </c>
      <c r="AB3535" t="s">
        <v>10919</v>
      </c>
      <c r="AC3535" t="s">
        <v>10918</v>
      </c>
      <c r="AD3535">
        <v>5</v>
      </c>
      <c r="AE3535">
        <v>711843.89</v>
      </c>
      <c r="AF3535">
        <v>6170701.71</v>
      </c>
    </row>
    <row r="3536" spans="1:32" x14ac:dyDescent="0.25">
      <c r="A3536" s="40">
        <v>3534</v>
      </c>
      <c r="B3536" t="s">
        <v>10920</v>
      </c>
      <c r="C3536">
        <v>120</v>
      </c>
      <c r="D3536">
        <v>2001</v>
      </c>
      <c r="E3536">
        <v>0</v>
      </c>
      <c r="F3536">
        <v>4</v>
      </c>
      <c r="H3536">
        <v>1</v>
      </c>
      <c r="J3536">
        <v>1</v>
      </c>
      <c r="K3536" t="s">
        <v>240</v>
      </c>
      <c r="M3536">
        <v>1</v>
      </c>
      <c r="N3536">
        <v>145</v>
      </c>
      <c r="O3536">
        <v>145</v>
      </c>
      <c r="P3536">
        <v>145</v>
      </c>
      <c r="Q3536">
        <v>0</v>
      </c>
      <c r="R3536">
        <v>0</v>
      </c>
      <c r="S3536" t="s">
        <v>10921</v>
      </c>
      <c r="T3536">
        <v>5600</v>
      </c>
      <c r="U3536" t="s">
        <v>6764</v>
      </c>
      <c r="V3536" t="s">
        <v>6764</v>
      </c>
      <c r="W3536" t="s">
        <v>1669</v>
      </c>
      <c r="X3536">
        <v>2625</v>
      </c>
      <c r="Y3536" t="s">
        <v>244</v>
      </c>
      <c r="AA3536">
        <v>187</v>
      </c>
      <c r="AB3536" t="s">
        <v>10922</v>
      </c>
      <c r="AC3536" t="s">
        <v>10921</v>
      </c>
      <c r="AD3536">
        <v>5</v>
      </c>
      <c r="AE3536">
        <v>712094.73</v>
      </c>
      <c r="AF3536">
        <v>6171978.4699999997</v>
      </c>
    </row>
    <row r="3537" spans="1:32" x14ac:dyDescent="0.25">
      <c r="A3537" s="40">
        <v>3535</v>
      </c>
      <c r="B3537" t="s">
        <v>10923</v>
      </c>
      <c r="C3537">
        <v>130</v>
      </c>
      <c r="D3537">
        <v>1966</v>
      </c>
      <c r="E3537">
        <v>0</v>
      </c>
      <c r="F3537">
        <v>4</v>
      </c>
      <c r="H3537">
        <v>3</v>
      </c>
      <c r="J3537">
        <v>1</v>
      </c>
      <c r="K3537" t="s">
        <v>240</v>
      </c>
      <c r="M3537">
        <v>1</v>
      </c>
      <c r="N3537">
        <v>61</v>
      </c>
      <c r="O3537">
        <v>61</v>
      </c>
      <c r="P3537">
        <v>110</v>
      </c>
      <c r="Q3537">
        <v>0</v>
      </c>
      <c r="R3537">
        <v>0</v>
      </c>
      <c r="S3537" t="s">
        <v>10924</v>
      </c>
      <c r="T3537">
        <v>3195</v>
      </c>
      <c r="U3537" t="s">
        <v>7757</v>
      </c>
      <c r="V3537" t="s">
        <v>7757</v>
      </c>
      <c r="W3537" t="s">
        <v>1604</v>
      </c>
      <c r="X3537">
        <v>2665</v>
      </c>
      <c r="Y3537" t="s">
        <v>257</v>
      </c>
      <c r="AA3537">
        <v>187</v>
      </c>
      <c r="AB3537" t="s">
        <v>10925</v>
      </c>
      <c r="AC3537" t="s">
        <v>10924</v>
      </c>
      <c r="AD3537">
        <v>5</v>
      </c>
      <c r="AE3537">
        <v>713701.16</v>
      </c>
      <c r="AF3537">
        <v>6169268.6500000004</v>
      </c>
    </row>
    <row r="3538" spans="1:32" x14ac:dyDescent="0.25">
      <c r="A3538" s="40">
        <v>3536</v>
      </c>
      <c r="B3538" t="s">
        <v>10926</v>
      </c>
      <c r="C3538">
        <v>120</v>
      </c>
      <c r="D3538">
        <v>1973</v>
      </c>
      <c r="E3538">
        <v>0</v>
      </c>
      <c r="F3538">
        <v>3</v>
      </c>
      <c r="H3538">
        <v>1</v>
      </c>
      <c r="J3538">
        <v>2</v>
      </c>
      <c r="K3538" t="s">
        <v>247</v>
      </c>
      <c r="L3538">
        <v>2</v>
      </c>
      <c r="M3538">
        <v>1</v>
      </c>
      <c r="N3538">
        <v>109</v>
      </c>
      <c r="O3538">
        <v>109</v>
      </c>
      <c r="P3538">
        <v>109</v>
      </c>
      <c r="Q3538">
        <v>0</v>
      </c>
      <c r="R3538">
        <v>0</v>
      </c>
      <c r="S3538" t="s">
        <v>10927</v>
      </c>
      <c r="T3538">
        <v>6710</v>
      </c>
      <c r="U3538" t="s">
        <v>327</v>
      </c>
      <c r="V3538" t="s">
        <v>327</v>
      </c>
      <c r="W3538" t="s">
        <v>1669</v>
      </c>
      <c r="X3538">
        <v>2625</v>
      </c>
      <c r="Y3538" t="s">
        <v>244</v>
      </c>
      <c r="AA3538">
        <v>187</v>
      </c>
      <c r="AB3538" t="s">
        <v>10928</v>
      </c>
      <c r="AC3538" t="s">
        <v>10927</v>
      </c>
      <c r="AD3538">
        <v>5</v>
      </c>
      <c r="AE3538">
        <v>710915.18</v>
      </c>
      <c r="AF3538">
        <v>6171646.1500000004</v>
      </c>
    </row>
    <row r="3539" spans="1:32" x14ac:dyDescent="0.25">
      <c r="A3539" s="40">
        <v>3537</v>
      </c>
      <c r="B3539" t="s">
        <v>10929</v>
      </c>
      <c r="C3539">
        <v>130</v>
      </c>
      <c r="D3539">
        <v>1967</v>
      </c>
      <c r="E3539">
        <v>1984</v>
      </c>
      <c r="F3539">
        <v>3</v>
      </c>
      <c r="H3539">
        <v>6</v>
      </c>
      <c r="J3539">
        <v>1</v>
      </c>
      <c r="K3539" t="s">
        <v>240</v>
      </c>
      <c r="M3539">
        <v>1</v>
      </c>
      <c r="N3539">
        <v>124</v>
      </c>
      <c r="O3539">
        <v>107</v>
      </c>
      <c r="P3539">
        <v>107</v>
      </c>
      <c r="Q3539">
        <v>0</v>
      </c>
      <c r="R3539">
        <v>0</v>
      </c>
      <c r="S3539" t="s">
        <v>10930</v>
      </c>
      <c r="T3539">
        <v>2449</v>
      </c>
      <c r="U3539" t="s">
        <v>312</v>
      </c>
      <c r="V3539" t="s">
        <v>312</v>
      </c>
      <c r="W3539" t="s">
        <v>1061</v>
      </c>
      <c r="X3539">
        <v>2625</v>
      </c>
      <c r="Y3539" t="s">
        <v>244</v>
      </c>
      <c r="AA3539">
        <v>187</v>
      </c>
      <c r="AB3539" t="s">
        <v>10931</v>
      </c>
      <c r="AC3539" t="s">
        <v>10930</v>
      </c>
      <c r="AD3539">
        <v>5</v>
      </c>
      <c r="AE3539">
        <v>711379.62</v>
      </c>
      <c r="AF3539">
        <v>6171851.2199999997</v>
      </c>
    </row>
    <row r="3540" spans="1:32" x14ac:dyDescent="0.25">
      <c r="A3540" s="40">
        <v>3538</v>
      </c>
      <c r="B3540" t="s">
        <v>10932</v>
      </c>
      <c r="C3540">
        <v>120</v>
      </c>
      <c r="D3540">
        <v>1974</v>
      </c>
      <c r="E3540">
        <v>1984</v>
      </c>
      <c r="F3540">
        <v>3</v>
      </c>
      <c r="H3540">
        <v>1</v>
      </c>
      <c r="J3540">
        <v>2</v>
      </c>
      <c r="K3540" t="s">
        <v>247</v>
      </c>
      <c r="L3540">
        <v>2</v>
      </c>
      <c r="M3540">
        <v>1</v>
      </c>
      <c r="N3540">
        <v>128</v>
      </c>
      <c r="O3540">
        <v>128</v>
      </c>
      <c r="P3540">
        <v>109</v>
      </c>
      <c r="Q3540">
        <v>0</v>
      </c>
      <c r="R3540">
        <v>0</v>
      </c>
      <c r="S3540" t="s">
        <v>10933</v>
      </c>
      <c r="T3540">
        <v>6710</v>
      </c>
      <c r="U3540" t="s">
        <v>327</v>
      </c>
      <c r="V3540" t="s">
        <v>327</v>
      </c>
      <c r="W3540" t="s">
        <v>4977</v>
      </c>
      <c r="X3540">
        <v>2625</v>
      </c>
      <c r="Y3540" t="s">
        <v>244</v>
      </c>
      <c r="AA3540">
        <v>187</v>
      </c>
      <c r="AB3540" t="s">
        <v>10934</v>
      </c>
      <c r="AC3540" t="s">
        <v>10933</v>
      </c>
      <c r="AD3540">
        <v>5</v>
      </c>
      <c r="AE3540">
        <v>710901.2</v>
      </c>
      <c r="AF3540">
        <v>6171666.5099999998</v>
      </c>
    </row>
    <row r="3541" spans="1:32" x14ac:dyDescent="0.25">
      <c r="A3541" s="40">
        <v>3539</v>
      </c>
      <c r="B3541" t="s">
        <v>10935</v>
      </c>
      <c r="C3541">
        <v>130</v>
      </c>
      <c r="D3541">
        <v>1967</v>
      </c>
      <c r="E3541">
        <v>1990</v>
      </c>
      <c r="F3541">
        <v>3</v>
      </c>
      <c r="H3541">
        <v>6</v>
      </c>
      <c r="J3541">
        <v>1</v>
      </c>
      <c r="K3541" t="s">
        <v>240</v>
      </c>
      <c r="M3541">
        <v>1</v>
      </c>
      <c r="N3541">
        <v>123</v>
      </c>
      <c r="O3541">
        <v>123</v>
      </c>
      <c r="P3541">
        <v>107</v>
      </c>
      <c r="Q3541">
        <v>0</v>
      </c>
      <c r="R3541">
        <v>0</v>
      </c>
      <c r="S3541" t="s">
        <v>10936</v>
      </c>
      <c r="T3541">
        <v>2449</v>
      </c>
      <c r="U3541" t="s">
        <v>312</v>
      </c>
      <c r="V3541" t="s">
        <v>312</v>
      </c>
      <c r="W3541" t="s">
        <v>795</v>
      </c>
      <c r="X3541">
        <v>2625</v>
      </c>
      <c r="Y3541" t="s">
        <v>244</v>
      </c>
      <c r="AA3541">
        <v>187</v>
      </c>
      <c r="AB3541" t="s">
        <v>10937</v>
      </c>
      <c r="AC3541" t="s">
        <v>10936</v>
      </c>
      <c r="AD3541">
        <v>5</v>
      </c>
      <c r="AE3541">
        <v>711434.88</v>
      </c>
      <c r="AF3541">
        <v>6171873.4299999997</v>
      </c>
    </row>
    <row r="3542" spans="1:32" x14ac:dyDescent="0.25">
      <c r="A3542" s="40">
        <v>3540</v>
      </c>
      <c r="B3542" t="s">
        <v>10938</v>
      </c>
      <c r="C3542">
        <v>120</v>
      </c>
      <c r="D3542">
        <v>1972</v>
      </c>
      <c r="E3542">
        <v>0</v>
      </c>
      <c r="F3542">
        <v>3</v>
      </c>
      <c r="H3542">
        <v>1</v>
      </c>
      <c r="J3542">
        <v>2</v>
      </c>
      <c r="K3542" t="s">
        <v>260</v>
      </c>
      <c r="M3542">
        <v>1</v>
      </c>
      <c r="N3542">
        <v>119</v>
      </c>
      <c r="O3542">
        <v>119</v>
      </c>
      <c r="P3542">
        <v>119</v>
      </c>
      <c r="Q3542">
        <v>0</v>
      </c>
      <c r="R3542">
        <v>0</v>
      </c>
      <c r="S3542" t="s">
        <v>10939</v>
      </c>
      <c r="T3542">
        <v>6710</v>
      </c>
      <c r="U3542" t="s">
        <v>327</v>
      </c>
      <c r="V3542" t="s">
        <v>327</v>
      </c>
      <c r="W3542" t="s">
        <v>4594</v>
      </c>
      <c r="X3542">
        <v>2625</v>
      </c>
      <c r="Y3542" t="s">
        <v>244</v>
      </c>
      <c r="AA3542">
        <v>187</v>
      </c>
      <c r="AB3542" t="s">
        <v>10940</v>
      </c>
      <c r="AC3542" t="s">
        <v>10939</v>
      </c>
      <c r="AD3542">
        <v>5</v>
      </c>
      <c r="AE3542">
        <v>711066.08</v>
      </c>
      <c r="AF3542">
        <v>6171756.0899999999</v>
      </c>
    </row>
    <row r="3543" spans="1:32" x14ac:dyDescent="0.25">
      <c r="A3543" s="40">
        <v>3541</v>
      </c>
      <c r="B3543" t="s">
        <v>10941</v>
      </c>
      <c r="C3543">
        <v>130</v>
      </c>
      <c r="D3543">
        <v>1975</v>
      </c>
      <c r="E3543">
        <v>0</v>
      </c>
      <c r="F3543">
        <v>1</v>
      </c>
      <c r="H3543">
        <v>5</v>
      </c>
      <c r="J3543">
        <v>7</v>
      </c>
      <c r="K3543" t="s">
        <v>253</v>
      </c>
      <c r="L3543">
        <v>1</v>
      </c>
      <c r="M3543">
        <v>1</v>
      </c>
      <c r="N3543">
        <v>130</v>
      </c>
      <c r="O3543">
        <v>130</v>
      </c>
      <c r="P3543">
        <v>130</v>
      </c>
      <c r="Q3543">
        <v>0</v>
      </c>
      <c r="R3543">
        <v>0</v>
      </c>
      <c r="S3543" t="s">
        <v>10942</v>
      </c>
      <c r="T3543">
        <v>2556</v>
      </c>
      <c r="U3543" t="s">
        <v>317</v>
      </c>
      <c r="V3543" t="s">
        <v>317</v>
      </c>
      <c r="W3543" t="s">
        <v>4889</v>
      </c>
      <c r="X3543">
        <v>2625</v>
      </c>
      <c r="Y3543" t="s">
        <v>244</v>
      </c>
      <c r="AA3543">
        <v>187</v>
      </c>
      <c r="AB3543" t="s">
        <v>10943</v>
      </c>
      <c r="AC3543" t="s">
        <v>10942</v>
      </c>
      <c r="AD3543">
        <v>5</v>
      </c>
      <c r="AE3543">
        <v>711616.02</v>
      </c>
      <c r="AF3543">
        <v>6172410.7400000002</v>
      </c>
    </row>
    <row r="3544" spans="1:32" x14ac:dyDescent="0.25">
      <c r="A3544" s="40">
        <v>3542</v>
      </c>
      <c r="B3544" t="s">
        <v>10944</v>
      </c>
      <c r="C3544">
        <v>120</v>
      </c>
      <c r="D3544">
        <v>1973</v>
      </c>
      <c r="E3544">
        <v>0</v>
      </c>
      <c r="F3544">
        <v>3</v>
      </c>
      <c r="H3544">
        <v>1</v>
      </c>
      <c r="J3544">
        <v>2</v>
      </c>
      <c r="K3544" t="s">
        <v>260</v>
      </c>
      <c r="L3544">
        <v>2</v>
      </c>
      <c r="M3544">
        <v>1</v>
      </c>
      <c r="N3544">
        <v>196</v>
      </c>
      <c r="O3544">
        <v>196</v>
      </c>
      <c r="P3544">
        <v>170</v>
      </c>
      <c r="Q3544">
        <v>0</v>
      </c>
      <c r="R3544">
        <v>0</v>
      </c>
      <c r="S3544" t="s">
        <v>10945</v>
      </c>
      <c r="T3544">
        <v>852</v>
      </c>
      <c r="U3544" t="s">
        <v>249</v>
      </c>
      <c r="V3544" t="s">
        <v>249</v>
      </c>
      <c r="W3544" t="s">
        <v>268</v>
      </c>
      <c r="X3544">
        <v>2625</v>
      </c>
      <c r="Y3544" t="s">
        <v>244</v>
      </c>
      <c r="AA3544">
        <v>187</v>
      </c>
      <c r="AB3544" t="s">
        <v>10946</v>
      </c>
      <c r="AC3544" t="s">
        <v>10945</v>
      </c>
      <c r="AD3544">
        <v>5</v>
      </c>
      <c r="AE3544">
        <v>711775.81</v>
      </c>
      <c r="AF3544">
        <v>6170553.4800000004</v>
      </c>
    </row>
    <row r="3545" spans="1:32" x14ac:dyDescent="0.25">
      <c r="A3545" s="40">
        <v>3543</v>
      </c>
      <c r="B3545" t="s">
        <v>10947</v>
      </c>
      <c r="C3545">
        <v>120</v>
      </c>
      <c r="D3545">
        <v>1993</v>
      </c>
      <c r="E3545">
        <v>0</v>
      </c>
      <c r="F3545">
        <v>4</v>
      </c>
      <c r="H3545">
        <v>1</v>
      </c>
      <c r="J3545">
        <v>2</v>
      </c>
      <c r="K3545" t="s">
        <v>260</v>
      </c>
      <c r="M3545">
        <v>1</v>
      </c>
      <c r="N3545">
        <v>149</v>
      </c>
      <c r="O3545">
        <v>149</v>
      </c>
      <c r="P3545">
        <v>149</v>
      </c>
      <c r="Q3545">
        <v>0</v>
      </c>
      <c r="R3545">
        <v>0</v>
      </c>
      <c r="S3545" t="s">
        <v>10948</v>
      </c>
      <c r="T3545">
        <v>7669</v>
      </c>
      <c r="U3545" t="s">
        <v>9702</v>
      </c>
      <c r="V3545" t="s">
        <v>9702</v>
      </c>
      <c r="W3545" t="s">
        <v>569</v>
      </c>
      <c r="X3545">
        <v>2665</v>
      </c>
      <c r="Y3545" t="s">
        <v>257</v>
      </c>
      <c r="AA3545">
        <v>187</v>
      </c>
      <c r="AB3545" t="s">
        <v>10949</v>
      </c>
      <c r="AC3545" t="s">
        <v>10948</v>
      </c>
      <c r="AD3545">
        <v>5</v>
      </c>
      <c r="AE3545">
        <v>713246.91</v>
      </c>
      <c r="AF3545">
        <v>6168978.04</v>
      </c>
    </row>
    <row r="3546" spans="1:32" x14ac:dyDescent="0.25">
      <c r="A3546" s="40">
        <v>3544</v>
      </c>
      <c r="B3546" t="s">
        <v>10950</v>
      </c>
      <c r="C3546">
        <v>130</v>
      </c>
      <c r="D3546">
        <v>1978</v>
      </c>
      <c r="E3546">
        <v>0</v>
      </c>
      <c r="F3546">
        <v>4</v>
      </c>
      <c r="H3546">
        <v>1</v>
      </c>
      <c r="J3546">
        <v>1</v>
      </c>
      <c r="K3546" t="s">
        <v>240</v>
      </c>
      <c r="M3546">
        <v>1</v>
      </c>
      <c r="N3546">
        <v>63</v>
      </c>
      <c r="O3546">
        <v>63</v>
      </c>
      <c r="P3546">
        <v>112</v>
      </c>
      <c r="Q3546">
        <v>0</v>
      </c>
      <c r="R3546">
        <v>0</v>
      </c>
      <c r="S3546" t="s">
        <v>10951</v>
      </c>
      <c r="T3546">
        <v>7575</v>
      </c>
      <c r="U3546" t="s">
        <v>7863</v>
      </c>
      <c r="V3546" t="s">
        <v>7863</v>
      </c>
      <c r="W3546" t="s">
        <v>466</v>
      </c>
      <c r="X3546">
        <v>2665</v>
      </c>
      <c r="Y3546" t="s">
        <v>257</v>
      </c>
      <c r="AA3546">
        <v>187</v>
      </c>
      <c r="AB3546" t="s">
        <v>10952</v>
      </c>
      <c r="AC3546" t="s">
        <v>10951</v>
      </c>
      <c r="AD3546">
        <v>5</v>
      </c>
      <c r="AE3546">
        <v>713595.98</v>
      </c>
      <c r="AF3546">
        <v>6169688.0800000001</v>
      </c>
    </row>
    <row r="3547" spans="1:32" x14ac:dyDescent="0.25">
      <c r="A3547" s="40">
        <v>3545</v>
      </c>
      <c r="B3547" t="s">
        <v>10953</v>
      </c>
      <c r="C3547">
        <v>120</v>
      </c>
      <c r="D3547">
        <v>1969</v>
      </c>
      <c r="E3547">
        <v>1975</v>
      </c>
      <c r="F3547">
        <v>4</v>
      </c>
      <c r="H3547">
        <v>1</v>
      </c>
      <c r="J3547">
        <v>5</v>
      </c>
      <c r="K3547" t="s">
        <v>253</v>
      </c>
      <c r="M3547">
        <v>1</v>
      </c>
      <c r="N3547">
        <v>164</v>
      </c>
      <c r="O3547">
        <v>164</v>
      </c>
      <c r="P3547">
        <v>164</v>
      </c>
      <c r="Q3547">
        <v>0</v>
      </c>
      <c r="R3547">
        <v>0</v>
      </c>
      <c r="S3547" t="s">
        <v>10954</v>
      </c>
      <c r="T3547">
        <v>7882</v>
      </c>
      <c r="U3547" t="s">
        <v>372</v>
      </c>
      <c r="V3547" t="s">
        <v>372</v>
      </c>
      <c r="W3547" t="s">
        <v>458</v>
      </c>
      <c r="X3547">
        <v>2625</v>
      </c>
      <c r="Y3547" t="s">
        <v>244</v>
      </c>
      <c r="AA3547">
        <v>187</v>
      </c>
      <c r="AB3547" t="s">
        <v>10955</v>
      </c>
      <c r="AC3547" t="s">
        <v>10954</v>
      </c>
      <c r="AD3547">
        <v>5</v>
      </c>
      <c r="AE3547">
        <v>711790.16</v>
      </c>
      <c r="AF3547">
        <v>6172085.1100000003</v>
      </c>
    </row>
    <row r="3548" spans="1:32" x14ac:dyDescent="0.25">
      <c r="A3548" s="40">
        <v>3546</v>
      </c>
      <c r="B3548" t="s">
        <v>10956</v>
      </c>
      <c r="C3548">
        <v>120</v>
      </c>
      <c r="D3548">
        <v>1979</v>
      </c>
      <c r="E3548">
        <v>0</v>
      </c>
      <c r="F3548">
        <v>4</v>
      </c>
      <c r="H3548">
        <v>1</v>
      </c>
      <c r="J3548">
        <v>7</v>
      </c>
      <c r="K3548" t="s">
        <v>253</v>
      </c>
      <c r="M3548">
        <v>1</v>
      </c>
      <c r="N3548">
        <v>133</v>
      </c>
      <c r="O3548">
        <v>133</v>
      </c>
      <c r="P3548">
        <v>133</v>
      </c>
      <c r="Q3548">
        <v>0</v>
      </c>
      <c r="R3548">
        <v>0</v>
      </c>
      <c r="S3548" t="s">
        <v>10957</v>
      </c>
      <c r="T3548">
        <v>800</v>
      </c>
      <c r="U3548" t="s">
        <v>9695</v>
      </c>
      <c r="V3548" t="s">
        <v>9695</v>
      </c>
      <c r="W3548" t="s">
        <v>721</v>
      </c>
      <c r="X3548">
        <v>2625</v>
      </c>
      <c r="Y3548" t="s">
        <v>244</v>
      </c>
      <c r="AA3548">
        <v>187</v>
      </c>
      <c r="AB3548" t="s">
        <v>10958</v>
      </c>
      <c r="AC3548" t="s">
        <v>10957</v>
      </c>
      <c r="AD3548">
        <v>5</v>
      </c>
      <c r="AE3548">
        <v>711648.35</v>
      </c>
      <c r="AF3548">
        <v>6170782.46</v>
      </c>
    </row>
    <row r="3549" spans="1:32" x14ac:dyDescent="0.25">
      <c r="A3549" s="40">
        <v>3547</v>
      </c>
      <c r="B3549" t="s">
        <v>10959</v>
      </c>
      <c r="C3549">
        <v>130</v>
      </c>
      <c r="D3549">
        <v>1978</v>
      </c>
      <c r="E3549">
        <v>0</v>
      </c>
      <c r="F3549">
        <v>4</v>
      </c>
      <c r="H3549">
        <v>1</v>
      </c>
      <c r="J3549">
        <v>1</v>
      </c>
      <c r="K3549" t="s">
        <v>240</v>
      </c>
      <c r="M3549">
        <v>1</v>
      </c>
      <c r="N3549">
        <v>61</v>
      </c>
      <c r="O3549">
        <v>61</v>
      </c>
      <c r="P3549">
        <v>109</v>
      </c>
      <c r="Q3549">
        <v>0</v>
      </c>
      <c r="R3549">
        <v>0</v>
      </c>
      <c r="S3549" t="s">
        <v>10960</v>
      </c>
      <c r="T3549">
        <v>7575</v>
      </c>
      <c r="U3549" t="s">
        <v>7863</v>
      </c>
      <c r="V3549" t="s">
        <v>7863</v>
      </c>
      <c r="W3549" t="s">
        <v>481</v>
      </c>
      <c r="X3549">
        <v>2665</v>
      </c>
      <c r="Y3549" t="s">
        <v>257</v>
      </c>
      <c r="AA3549">
        <v>187</v>
      </c>
      <c r="AB3549" t="s">
        <v>10961</v>
      </c>
      <c r="AC3549" t="s">
        <v>10960</v>
      </c>
      <c r="AD3549">
        <v>5</v>
      </c>
      <c r="AE3549">
        <v>713583.66</v>
      </c>
      <c r="AF3549">
        <v>6169697.5099999998</v>
      </c>
    </row>
    <row r="3550" spans="1:32" x14ac:dyDescent="0.25">
      <c r="A3550" s="40">
        <v>3548</v>
      </c>
      <c r="B3550" t="s">
        <v>10962</v>
      </c>
      <c r="C3550">
        <v>120</v>
      </c>
      <c r="D3550">
        <v>1971</v>
      </c>
      <c r="E3550">
        <v>1975</v>
      </c>
      <c r="F3550">
        <v>3</v>
      </c>
      <c r="H3550">
        <v>1</v>
      </c>
      <c r="J3550">
        <v>2</v>
      </c>
      <c r="K3550" t="s">
        <v>260</v>
      </c>
      <c r="M3550">
        <v>1</v>
      </c>
      <c r="N3550">
        <v>99</v>
      </c>
      <c r="O3550">
        <v>99</v>
      </c>
      <c r="P3550">
        <v>166</v>
      </c>
      <c r="Q3550">
        <v>0</v>
      </c>
      <c r="R3550">
        <v>0</v>
      </c>
      <c r="S3550" t="s">
        <v>10963</v>
      </c>
      <c r="T3550">
        <v>7669</v>
      </c>
      <c r="U3550" t="s">
        <v>9702</v>
      </c>
      <c r="V3550" t="s">
        <v>9702</v>
      </c>
      <c r="W3550" t="s">
        <v>247</v>
      </c>
      <c r="X3550">
        <v>2665</v>
      </c>
      <c r="Y3550" t="s">
        <v>257</v>
      </c>
      <c r="AA3550">
        <v>187</v>
      </c>
      <c r="AB3550" t="s">
        <v>10964</v>
      </c>
      <c r="AC3550" t="s">
        <v>10963</v>
      </c>
      <c r="AD3550">
        <v>5</v>
      </c>
      <c r="AE3550">
        <v>713319.25</v>
      </c>
      <c r="AF3550">
        <v>6168919.9699999997</v>
      </c>
    </row>
    <row r="3551" spans="1:32" x14ac:dyDescent="0.25">
      <c r="A3551" s="40">
        <v>3549</v>
      </c>
      <c r="B3551" t="s">
        <v>10965</v>
      </c>
      <c r="C3551">
        <v>130</v>
      </c>
      <c r="D3551">
        <v>1971</v>
      </c>
      <c r="E3551">
        <v>0</v>
      </c>
      <c r="F3551">
        <v>3</v>
      </c>
      <c r="H3551">
        <v>5</v>
      </c>
      <c r="J3551">
        <v>1</v>
      </c>
      <c r="K3551" t="s">
        <v>240</v>
      </c>
      <c r="M3551">
        <v>1</v>
      </c>
      <c r="N3551">
        <v>126</v>
      </c>
      <c r="O3551">
        <v>126</v>
      </c>
      <c r="P3551">
        <v>170</v>
      </c>
      <c r="Q3551">
        <v>0</v>
      </c>
      <c r="R3551">
        <v>0</v>
      </c>
      <c r="S3551" t="s">
        <v>10966</v>
      </c>
      <c r="T3551">
        <v>7882</v>
      </c>
      <c r="U3551" t="s">
        <v>372</v>
      </c>
      <c r="V3551" t="s">
        <v>372</v>
      </c>
      <c r="W3551" t="s">
        <v>745</v>
      </c>
      <c r="X3551">
        <v>2625</v>
      </c>
      <c r="Y3551" t="s">
        <v>244</v>
      </c>
      <c r="AA3551">
        <v>187</v>
      </c>
      <c r="AB3551" t="s">
        <v>10967</v>
      </c>
      <c r="AC3551" t="s">
        <v>10966</v>
      </c>
      <c r="AD3551">
        <v>5</v>
      </c>
      <c r="AE3551">
        <v>711844.95</v>
      </c>
      <c r="AF3551">
        <v>6172177.3099999996</v>
      </c>
    </row>
    <row r="3552" spans="1:32" x14ac:dyDescent="0.25">
      <c r="A3552" s="40">
        <v>3550</v>
      </c>
      <c r="B3552" t="s">
        <v>10968</v>
      </c>
      <c r="C3552">
        <v>120</v>
      </c>
      <c r="D3552">
        <v>1978</v>
      </c>
      <c r="E3552">
        <v>2003</v>
      </c>
      <c r="F3552">
        <v>3</v>
      </c>
      <c r="H3552">
        <v>1</v>
      </c>
      <c r="J3552">
        <v>2</v>
      </c>
      <c r="K3552" t="s">
        <v>260</v>
      </c>
      <c r="L3552">
        <v>2</v>
      </c>
      <c r="M3552">
        <v>1</v>
      </c>
      <c r="N3552">
        <v>140</v>
      </c>
      <c r="O3552">
        <v>140</v>
      </c>
      <c r="P3552">
        <v>115</v>
      </c>
      <c r="Q3552">
        <v>0</v>
      </c>
      <c r="R3552">
        <v>0</v>
      </c>
      <c r="S3552" t="s">
        <v>10969</v>
      </c>
      <c r="T3552">
        <v>9054</v>
      </c>
      <c r="U3552" t="s">
        <v>10204</v>
      </c>
      <c r="V3552" t="s">
        <v>10204</v>
      </c>
      <c r="W3552" t="s">
        <v>413</v>
      </c>
      <c r="X3552">
        <v>2665</v>
      </c>
      <c r="Y3552" t="s">
        <v>257</v>
      </c>
      <c r="AA3552">
        <v>187</v>
      </c>
      <c r="AB3552" t="s">
        <v>10970</v>
      </c>
      <c r="AC3552" t="s">
        <v>10969</v>
      </c>
      <c r="AD3552">
        <v>5</v>
      </c>
      <c r="AE3552">
        <v>713096.47</v>
      </c>
      <c r="AF3552">
        <v>6168487.3899999997</v>
      </c>
    </row>
    <row r="3553" spans="1:32" x14ac:dyDescent="0.25">
      <c r="A3553" s="40">
        <v>3551</v>
      </c>
      <c r="B3553" t="s">
        <v>10971</v>
      </c>
      <c r="C3553">
        <v>320</v>
      </c>
      <c r="D3553">
        <v>1880</v>
      </c>
      <c r="E3553">
        <v>1953</v>
      </c>
      <c r="F3553">
        <v>3</v>
      </c>
      <c r="H3553">
        <v>1</v>
      </c>
      <c r="J3553">
        <v>2</v>
      </c>
      <c r="K3553" t="s">
        <v>247</v>
      </c>
      <c r="M3553">
        <v>1</v>
      </c>
      <c r="N3553">
        <v>228</v>
      </c>
      <c r="O3553">
        <v>228</v>
      </c>
      <c r="P3553">
        <v>0</v>
      </c>
      <c r="Q3553">
        <v>228</v>
      </c>
      <c r="R3553">
        <v>0</v>
      </c>
      <c r="S3553" t="s">
        <v>10972</v>
      </c>
      <c r="T3553">
        <v>3302</v>
      </c>
      <c r="U3553" t="s">
        <v>9775</v>
      </c>
      <c r="V3553" t="s">
        <v>9775</v>
      </c>
      <c r="W3553" t="s">
        <v>247</v>
      </c>
      <c r="X3553">
        <v>2625</v>
      </c>
      <c r="Y3553" t="s">
        <v>244</v>
      </c>
      <c r="AA3553">
        <v>187</v>
      </c>
      <c r="AB3553" t="s">
        <v>9845</v>
      </c>
      <c r="AC3553" t="s">
        <v>10972</v>
      </c>
      <c r="AD3553">
        <v>5</v>
      </c>
      <c r="AE3553">
        <v>711917.34</v>
      </c>
      <c r="AF3553">
        <v>6170623.8499999996</v>
      </c>
    </row>
    <row r="3554" spans="1:32" x14ac:dyDescent="0.25">
      <c r="A3554" s="40">
        <v>3552</v>
      </c>
      <c r="B3554" t="s">
        <v>10973</v>
      </c>
      <c r="C3554">
        <v>130</v>
      </c>
      <c r="D3554">
        <v>1977</v>
      </c>
      <c r="E3554">
        <v>0</v>
      </c>
      <c r="F3554">
        <v>4</v>
      </c>
      <c r="H3554">
        <v>1</v>
      </c>
      <c r="J3554">
        <v>1</v>
      </c>
      <c r="K3554" t="s">
        <v>240</v>
      </c>
      <c r="M3554">
        <v>1</v>
      </c>
      <c r="N3554">
        <v>59</v>
      </c>
      <c r="O3554">
        <v>59</v>
      </c>
      <c r="P3554">
        <v>104</v>
      </c>
      <c r="Q3554">
        <v>0</v>
      </c>
      <c r="R3554">
        <v>0</v>
      </c>
      <c r="S3554" t="s">
        <v>10974</v>
      </c>
      <c r="T3554">
        <v>6875</v>
      </c>
      <c r="U3554" t="s">
        <v>9172</v>
      </c>
      <c r="V3554" t="s">
        <v>9172</v>
      </c>
      <c r="W3554" t="s">
        <v>256</v>
      </c>
      <c r="X3554">
        <v>2665</v>
      </c>
      <c r="Y3554" t="s">
        <v>257</v>
      </c>
      <c r="AA3554">
        <v>187</v>
      </c>
      <c r="AB3554" t="s">
        <v>10975</v>
      </c>
      <c r="AC3554" t="s">
        <v>10974</v>
      </c>
      <c r="AD3554">
        <v>5</v>
      </c>
      <c r="AE3554">
        <v>713466.51</v>
      </c>
      <c r="AF3554">
        <v>6169496.1100000003</v>
      </c>
    </row>
    <row r="3555" spans="1:32" x14ac:dyDescent="0.25">
      <c r="A3555" s="40">
        <v>3553</v>
      </c>
      <c r="B3555" t="s">
        <v>10976</v>
      </c>
      <c r="C3555">
        <v>120</v>
      </c>
      <c r="D3555">
        <v>1989</v>
      </c>
      <c r="E3555">
        <v>2000</v>
      </c>
      <c r="F3555">
        <v>4</v>
      </c>
      <c r="H3555">
        <v>1</v>
      </c>
      <c r="J3555">
        <v>2</v>
      </c>
      <c r="K3555" t="s">
        <v>260</v>
      </c>
      <c r="M3555">
        <v>1</v>
      </c>
      <c r="N3555">
        <v>144</v>
      </c>
      <c r="O3555">
        <v>144</v>
      </c>
      <c r="P3555">
        <v>144</v>
      </c>
      <c r="Q3555">
        <v>0</v>
      </c>
      <c r="R3555">
        <v>0</v>
      </c>
      <c r="S3555" t="s">
        <v>10977</v>
      </c>
      <c r="T3555">
        <v>9054</v>
      </c>
      <c r="U3555" t="s">
        <v>10204</v>
      </c>
      <c r="V3555" t="s">
        <v>10204</v>
      </c>
      <c r="W3555" t="s">
        <v>454</v>
      </c>
      <c r="X3555">
        <v>2665</v>
      </c>
      <c r="Y3555" t="s">
        <v>257</v>
      </c>
      <c r="AA3555">
        <v>187</v>
      </c>
      <c r="AB3555" t="s">
        <v>10978</v>
      </c>
      <c r="AC3555" t="s">
        <v>10977</v>
      </c>
      <c r="AD3555">
        <v>5</v>
      </c>
      <c r="AE3555">
        <v>713011.68</v>
      </c>
      <c r="AF3555">
        <v>6168420.2999999998</v>
      </c>
    </row>
    <row r="3556" spans="1:32" x14ac:dyDescent="0.25">
      <c r="A3556" s="40">
        <v>3554</v>
      </c>
      <c r="B3556" t="s">
        <v>10979</v>
      </c>
      <c r="C3556">
        <v>120</v>
      </c>
      <c r="D3556">
        <v>1977</v>
      </c>
      <c r="E3556">
        <v>0</v>
      </c>
      <c r="F3556">
        <v>3</v>
      </c>
      <c r="H3556">
        <v>1</v>
      </c>
      <c r="J3556">
        <v>2</v>
      </c>
      <c r="K3556" t="s">
        <v>247</v>
      </c>
      <c r="L3556">
        <v>2</v>
      </c>
      <c r="M3556">
        <v>1</v>
      </c>
      <c r="N3556">
        <v>225</v>
      </c>
      <c r="O3556">
        <v>225</v>
      </c>
      <c r="P3556">
        <v>225</v>
      </c>
      <c r="Q3556">
        <v>0</v>
      </c>
      <c r="R3556">
        <v>0</v>
      </c>
      <c r="S3556" t="s">
        <v>10980</v>
      </c>
      <c r="T3556">
        <v>1750</v>
      </c>
      <c r="U3556" t="s">
        <v>6098</v>
      </c>
      <c r="V3556" t="s">
        <v>6098</v>
      </c>
      <c r="W3556" t="s">
        <v>10525</v>
      </c>
      <c r="X3556">
        <v>2665</v>
      </c>
      <c r="Y3556" t="s">
        <v>257</v>
      </c>
      <c r="AA3556">
        <v>187</v>
      </c>
      <c r="AB3556" t="s">
        <v>10981</v>
      </c>
      <c r="AC3556" t="s">
        <v>10980</v>
      </c>
      <c r="AD3556">
        <v>5</v>
      </c>
      <c r="AE3556">
        <v>713183.7</v>
      </c>
      <c r="AF3556">
        <v>6168760.75</v>
      </c>
    </row>
    <row r="3557" spans="1:32" x14ac:dyDescent="0.25">
      <c r="A3557" s="40">
        <v>3555</v>
      </c>
      <c r="B3557" t="s">
        <v>10982</v>
      </c>
      <c r="C3557">
        <v>120</v>
      </c>
      <c r="D3557">
        <v>1932</v>
      </c>
      <c r="E3557">
        <v>1985</v>
      </c>
      <c r="F3557">
        <v>5</v>
      </c>
      <c r="H3557">
        <v>1</v>
      </c>
      <c r="J3557">
        <v>2</v>
      </c>
      <c r="K3557" t="s">
        <v>247</v>
      </c>
      <c r="M3557">
        <v>1</v>
      </c>
      <c r="N3557">
        <v>129</v>
      </c>
      <c r="O3557">
        <v>129</v>
      </c>
      <c r="P3557">
        <v>135</v>
      </c>
      <c r="Q3557">
        <v>0</v>
      </c>
      <c r="R3557">
        <v>0</v>
      </c>
      <c r="S3557" t="s">
        <v>10983</v>
      </c>
      <c r="T3557">
        <v>1750</v>
      </c>
      <c r="U3557" t="s">
        <v>6098</v>
      </c>
      <c r="V3557" t="s">
        <v>6098</v>
      </c>
      <c r="W3557" t="s">
        <v>10984</v>
      </c>
      <c r="X3557">
        <v>2665</v>
      </c>
      <c r="Y3557" t="s">
        <v>257</v>
      </c>
      <c r="AA3557">
        <v>187</v>
      </c>
      <c r="AB3557" t="s">
        <v>10985</v>
      </c>
      <c r="AC3557" t="s">
        <v>10983</v>
      </c>
      <c r="AD3557">
        <v>5</v>
      </c>
      <c r="AE3557">
        <v>712968.76</v>
      </c>
      <c r="AF3557">
        <v>6168753.3499999996</v>
      </c>
    </row>
    <row r="3558" spans="1:32" x14ac:dyDescent="0.25">
      <c r="A3558" s="40">
        <v>3556</v>
      </c>
      <c r="B3558" t="s">
        <v>10986</v>
      </c>
      <c r="C3558">
        <v>130</v>
      </c>
      <c r="D3558">
        <v>1967</v>
      </c>
      <c r="E3558">
        <v>2007</v>
      </c>
      <c r="F3558">
        <v>3</v>
      </c>
      <c r="H3558">
        <v>6</v>
      </c>
      <c r="J3558">
        <v>1</v>
      </c>
      <c r="K3558" t="s">
        <v>240</v>
      </c>
      <c r="M3558">
        <v>1</v>
      </c>
      <c r="N3558">
        <v>127</v>
      </c>
      <c r="O3558">
        <v>127</v>
      </c>
      <c r="P3558">
        <v>127</v>
      </c>
      <c r="Q3558">
        <v>0</v>
      </c>
      <c r="R3558">
        <v>0</v>
      </c>
      <c r="S3558" t="s">
        <v>10987</v>
      </c>
      <c r="T3558">
        <v>2449</v>
      </c>
      <c r="U3558" t="s">
        <v>312</v>
      </c>
      <c r="V3558" t="s">
        <v>312</v>
      </c>
      <c r="W3558" t="s">
        <v>1113</v>
      </c>
      <c r="X3558">
        <v>2625</v>
      </c>
      <c r="Y3558" t="s">
        <v>244</v>
      </c>
      <c r="AA3558">
        <v>187</v>
      </c>
      <c r="AB3558" t="s">
        <v>10988</v>
      </c>
      <c r="AC3558" t="s">
        <v>10987</v>
      </c>
      <c r="AD3558">
        <v>5</v>
      </c>
      <c r="AE3558">
        <v>711437.27</v>
      </c>
      <c r="AF3558">
        <v>6171842.8700000001</v>
      </c>
    </row>
    <row r="3559" spans="1:32" x14ac:dyDescent="0.25">
      <c r="A3559" s="40">
        <v>3557</v>
      </c>
      <c r="B3559" t="s">
        <v>10989</v>
      </c>
      <c r="C3559">
        <v>120</v>
      </c>
      <c r="D3559">
        <v>1972</v>
      </c>
      <c r="E3559">
        <v>1983</v>
      </c>
      <c r="F3559">
        <v>3</v>
      </c>
      <c r="H3559">
        <v>1</v>
      </c>
      <c r="J3559">
        <v>2</v>
      </c>
      <c r="K3559" t="s">
        <v>260</v>
      </c>
      <c r="L3559">
        <v>2</v>
      </c>
      <c r="M3559">
        <v>1</v>
      </c>
      <c r="N3559">
        <v>148</v>
      </c>
      <c r="O3559">
        <v>148</v>
      </c>
      <c r="P3559">
        <v>119</v>
      </c>
      <c r="Q3559">
        <v>0</v>
      </c>
      <c r="R3559">
        <v>0</v>
      </c>
      <c r="S3559" t="s">
        <v>10990</v>
      </c>
      <c r="T3559">
        <v>6710</v>
      </c>
      <c r="U3559" t="s">
        <v>327</v>
      </c>
      <c r="V3559" t="s">
        <v>327</v>
      </c>
      <c r="W3559" t="s">
        <v>787</v>
      </c>
      <c r="X3559">
        <v>2625</v>
      </c>
      <c r="Y3559" t="s">
        <v>244</v>
      </c>
      <c r="AA3559">
        <v>187</v>
      </c>
      <c r="AB3559" t="s">
        <v>10991</v>
      </c>
      <c r="AC3559" t="s">
        <v>10990</v>
      </c>
      <c r="AD3559">
        <v>5</v>
      </c>
      <c r="AE3559">
        <v>711123.84</v>
      </c>
      <c r="AF3559">
        <v>6171713.0099999998</v>
      </c>
    </row>
    <row r="3560" spans="1:32" x14ac:dyDescent="0.25">
      <c r="A3560" s="40">
        <v>3558</v>
      </c>
      <c r="B3560" t="s">
        <v>10992</v>
      </c>
      <c r="C3560">
        <v>120</v>
      </c>
      <c r="D3560">
        <v>1979</v>
      </c>
      <c r="E3560">
        <v>0</v>
      </c>
      <c r="F3560">
        <v>4</v>
      </c>
      <c r="H3560">
        <v>1</v>
      </c>
      <c r="J3560">
        <v>2</v>
      </c>
      <c r="K3560" t="s">
        <v>260</v>
      </c>
      <c r="L3560">
        <v>90</v>
      </c>
      <c r="M3560">
        <v>1</v>
      </c>
      <c r="N3560">
        <v>151</v>
      </c>
      <c r="O3560">
        <v>151</v>
      </c>
      <c r="P3560">
        <v>151</v>
      </c>
      <c r="Q3560">
        <v>0</v>
      </c>
      <c r="R3560">
        <v>0</v>
      </c>
      <c r="S3560" t="s">
        <v>10993</v>
      </c>
      <c r="T3560">
        <v>800</v>
      </c>
      <c r="U3560" t="s">
        <v>9695</v>
      </c>
      <c r="V3560" t="s">
        <v>9695</v>
      </c>
      <c r="W3560" t="s">
        <v>413</v>
      </c>
      <c r="X3560">
        <v>2625</v>
      </c>
      <c r="Y3560" t="s">
        <v>244</v>
      </c>
      <c r="AA3560">
        <v>187</v>
      </c>
      <c r="AB3560" t="s">
        <v>10994</v>
      </c>
      <c r="AC3560" t="s">
        <v>10993</v>
      </c>
      <c r="AD3560">
        <v>5</v>
      </c>
      <c r="AE3560">
        <v>711656.17</v>
      </c>
      <c r="AF3560">
        <v>6170757.1299999999</v>
      </c>
    </row>
    <row r="3561" spans="1:32" x14ac:dyDescent="0.25">
      <c r="A3561" s="40">
        <v>3559</v>
      </c>
      <c r="B3561" t="s">
        <v>10995</v>
      </c>
      <c r="C3561">
        <v>120</v>
      </c>
      <c r="D3561">
        <v>1995</v>
      </c>
      <c r="E3561">
        <v>0</v>
      </c>
      <c r="F3561">
        <v>4</v>
      </c>
      <c r="H3561">
        <v>1</v>
      </c>
      <c r="J3561">
        <v>2</v>
      </c>
      <c r="K3561" t="s">
        <v>260</v>
      </c>
      <c r="M3561">
        <v>1</v>
      </c>
      <c r="N3561">
        <v>151</v>
      </c>
      <c r="O3561">
        <v>151</v>
      </c>
      <c r="P3561">
        <v>151</v>
      </c>
      <c r="Q3561">
        <v>0</v>
      </c>
      <c r="R3561">
        <v>0</v>
      </c>
      <c r="S3561" t="s">
        <v>10996</v>
      </c>
      <c r="T3561">
        <v>7669</v>
      </c>
      <c r="U3561" t="s">
        <v>9702</v>
      </c>
      <c r="V3561" t="s">
        <v>9702</v>
      </c>
      <c r="W3561" t="s">
        <v>413</v>
      </c>
      <c r="X3561">
        <v>2665</v>
      </c>
      <c r="Y3561" t="s">
        <v>257</v>
      </c>
      <c r="AA3561">
        <v>187</v>
      </c>
      <c r="AB3561" t="s">
        <v>10997</v>
      </c>
      <c r="AC3561" t="s">
        <v>10996</v>
      </c>
      <c r="AD3561">
        <v>5</v>
      </c>
      <c r="AE3561">
        <v>713318.73</v>
      </c>
      <c r="AF3561">
        <v>6168963.8200000003</v>
      </c>
    </row>
    <row r="3562" spans="1:32" x14ac:dyDescent="0.25">
      <c r="A3562" s="40">
        <v>3560</v>
      </c>
      <c r="B3562" t="s">
        <v>10998</v>
      </c>
      <c r="C3562">
        <v>130</v>
      </c>
      <c r="D3562">
        <v>1966</v>
      </c>
      <c r="E3562">
        <v>0</v>
      </c>
      <c r="F3562">
        <v>2</v>
      </c>
      <c r="H3562">
        <v>1</v>
      </c>
      <c r="J3562">
        <v>2</v>
      </c>
      <c r="K3562" t="s">
        <v>260</v>
      </c>
      <c r="L3562">
        <v>2</v>
      </c>
      <c r="M3562">
        <v>1</v>
      </c>
      <c r="N3562">
        <v>101</v>
      </c>
      <c r="O3562">
        <v>101</v>
      </c>
      <c r="P3562">
        <v>101</v>
      </c>
      <c r="Q3562">
        <v>0</v>
      </c>
      <c r="R3562">
        <v>0</v>
      </c>
      <c r="S3562" t="s">
        <v>10999</v>
      </c>
      <c r="T3562">
        <v>4047</v>
      </c>
      <c r="U3562" t="s">
        <v>7712</v>
      </c>
      <c r="V3562" t="s">
        <v>7712</v>
      </c>
      <c r="W3562" t="s">
        <v>949</v>
      </c>
      <c r="X3562">
        <v>2665</v>
      </c>
      <c r="Y3562" t="s">
        <v>257</v>
      </c>
      <c r="AA3562">
        <v>187</v>
      </c>
      <c r="AB3562" t="s">
        <v>11000</v>
      </c>
      <c r="AC3562" t="s">
        <v>10999</v>
      </c>
      <c r="AD3562">
        <v>5</v>
      </c>
      <c r="AE3562">
        <v>713755.51</v>
      </c>
      <c r="AF3562">
        <v>6169319.5</v>
      </c>
    </row>
    <row r="3563" spans="1:32" x14ac:dyDescent="0.25">
      <c r="A3563" s="40">
        <v>3561</v>
      </c>
      <c r="B3563" t="s">
        <v>11001</v>
      </c>
      <c r="C3563">
        <v>120</v>
      </c>
      <c r="D3563">
        <v>2000</v>
      </c>
      <c r="E3563">
        <v>0</v>
      </c>
      <c r="F3563">
        <v>4</v>
      </c>
      <c r="H3563">
        <v>1</v>
      </c>
      <c r="J3563">
        <v>1</v>
      </c>
      <c r="K3563" t="s">
        <v>240</v>
      </c>
      <c r="M3563">
        <v>1</v>
      </c>
      <c r="N3563">
        <v>137</v>
      </c>
      <c r="O3563">
        <v>137</v>
      </c>
      <c r="P3563">
        <v>137</v>
      </c>
      <c r="Q3563">
        <v>0</v>
      </c>
      <c r="R3563">
        <v>0</v>
      </c>
      <c r="S3563" t="s">
        <v>11002</v>
      </c>
      <c r="T3563">
        <v>5600</v>
      </c>
      <c r="U3563" t="s">
        <v>6764</v>
      </c>
      <c r="V3563" t="s">
        <v>6764</v>
      </c>
      <c r="W3563" t="s">
        <v>787</v>
      </c>
      <c r="X3563">
        <v>2625</v>
      </c>
      <c r="Y3563" t="s">
        <v>244</v>
      </c>
      <c r="AA3563">
        <v>187</v>
      </c>
      <c r="AB3563" t="s">
        <v>11003</v>
      </c>
      <c r="AC3563" t="s">
        <v>11002</v>
      </c>
      <c r="AD3563">
        <v>5</v>
      </c>
      <c r="AE3563">
        <v>712003.54</v>
      </c>
      <c r="AF3563">
        <v>6172245.5800000001</v>
      </c>
    </row>
    <row r="3564" spans="1:32" x14ac:dyDescent="0.25">
      <c r="A3564" s="40">
        <v>3562</v>
      </c>
      <c r="B3564" t="s">
        <v>11004</v>
      </c>
      <c r="C3564">
        <v>130</v>
      </c>
      <c r="D3564">
        <v>1969</v>
      </c>
      <c r="E3564">
        <v>0</v>
      </c>
      <c r="F3564">
        <v>10</v>
      </c>
      <c r="H3564">
        <v>6</v>
      </c>
      <c r="J3564">
        <v>1</v>
      </c>
      <c r="K3564" t="s">
        <v>240</v>
      </c>
      <c r="M3564">
        <v>1</v>
      </c>
      <c r="N3564">
        <v>107</v>
      </c>
      <c r="O3564">
        <v>107</v>
      </c>
      <c r="P3564">
        <v>107</v>
      </c>
      <c r="Q3564">
        <v>0</v>
      </c>
      <c r="R3564">
        <v>0</v>
      </c>
      <c r="S3564" t="s">
        <v>11005</v>
      </c>
      <c r="T3564">
        <v>6178</v>
      </c>
      <c r="U3564" t="s">
        <v>2647</v>
      </c>
      <c r="V3564" t="s">
        <v>2647</v>
      </c>
      <c r="W3564" t="s">
        <v>8106</v>
      </c>
      <c r="X3564">
        <v>2625</v>
      </c>
      <c r="Y3564" t="s">
        <v>244</v>
      </c>
      <c r="AA3564">
        <v>187</v>
      </c>
      <c r="AB3564" t="s">
        <v>11006</v>
      </c>
      <c r="AC3564" t="s">
        <v>11005</v>
      </c>
      <c r="AD3564">
        <v>5</v>
      </c>
      <c r="AE3564">
        <v>711647.59</v>
      </c>
      <c r="AF3564">
        <v>6172162.1399999997</v>
      </c>
    </row>
    <row r="3565" spans="1:32" x14ac:dyDescent="0.25">
      <c r="A3565" s="40">
        <v>3563</v>
      </c>
      <c r="B3565" t="s">
        <v>11007</v>
      </c>
      <c r="C3565">
        <v>130</v>
      </c>
      <c r="D3565">
        <v>1967</v>
      </c>
      <c r="E3565">
        <v>1984</v>
      </c>
      <c r="F3565">
        <v>3</v>
      </c>
      <c r="H3565">
        <v>6</v>
      </c>
      <c r="J3565">
        <v>1</v>
      </c>
      <c r="K3565" t="s">
        <v>240</v>
      </c>
      <c r="M3565">
        <v>1</v>
      </c>
      <c r="N3565">
        <v>107</v>
      </c>
      <c r="O3565">
        <v>107</v>
      </c>
      <c r="P3565">
        <v>107</v>
      </c>
      <c r="Q3565">
        <v>0</v>
      </c>
      <c r="R3565">
        <v>0</v>
      </c>
      <c r="S3565" t="s">
        <v>11008</v>
      </c>
      <c r="T3565">
        <v>2449</v>
      </c>
      <c r="U3565" t="s">
        <v>312</v>
      </c>
      <c r="V3565" t="s">
        <v>312</v>
      </c>
      <c r="W3565" t="s">
        <v>1618</v>
      </c>
      <c r="X3565">
        <v>2625</v>
      </c>
      <c r="Y3565" t="s">
        <v>244</v>
      </c>
      <c r="AA3565">
        <v>187</v>
      </c>
      <c r="AB3565" t="s">
        <v>11009</v>
      </c>
      <c r="AC3565" t="s">
        <v>11008</v>
      </c>
      <c r="AD3565">
        <v>5</v>
      </c>
      <c r="AE3565">
        <v>711459.67</v>
      </c>
      <c r="AF3565">
        <v>6171907.5</v>
      </c>
    </row>
    <row r="3566" spans="1:32" x14ac:dyDescent="0.25">
      <c r="A3566" s="40">
        <v>3564</v>
      </c>
      <c r="B3566" t="s">
        <v>11010</v>
      </c>
      <c r="C3566">
        <v>120</v>
      </c>
      <c r="D3566">
        <v>1973</v>
      </c>
      <c r="E3566">
        <v>1987</v>
      </c>
      <c r="F3566">
        <v>90</v>
      </c>
      <c r="H3566">
        <v>1</v>
      </c>
      <c r="J3566">
        <v>2</v>
      </c>
      <c r="K3566" t="s">
        <v>260</v>
      </c>
      <c r="M3566">
        <v>1</v>
      </c>
      <c r="N3566">
        <v>123</v>
      </c>
      <c r="O3566">
        <v>123</v>
      </c>
      <c r="P3566">
        <v>109</v>
      </c>
      <c r="Q3566">
        <v>0</v>
      </c>
      <c r="R3566">
        <v>0</v>
      </c>
      <c r="S3566" t="s">
        <v>11011</v>
      </c>
      <c r="T3566">
        <v>6710</v>
      </c>
      <c r="U3566" t="s">
        <v>327</v>
      </c>
      <c r="V3566" t="s">
        <v>327</v>
      </c>
      <c r="W3566" t="s">
        <v>2223</v>
      </c>
      <c r="X3566">
        <v>2625</v>
      </c>
      <c r="Y3566" t="s">
        <v>244</v>
      </c>
      <c r="AA3566">
        <v>187</v>
      </c>
      <c r="AB3566" t="s">
        <v>11012</v>
      </c>
      <c r="AC3566" t="s">
        <v>11011</v>
      </c>
      <c r="AD3566">
        <v>5</v>
      </c>
      <c r="AE3566">
        <v>710839.71</v>
      </c>
      <c r="AF3566">
        <v>6171709.0099999998</v>
      </c>
    </row>
    <row r="3567" spans="1:32" x14ac:dyDescent="0.25">
      <c r="A3567" s="40">
        <v>3565</v>
      </c>
      <c r="B3567" t="s">
        <v>11013</v>
      </c>
      <c r="C3567">
        <v>130</v>
      </c>
      <c r="D3567">
        <v>1975</v>
      </c>
      <c r="E3567">
        <v>0</v>
      </c>
      <c r="F3567">
        <v>1</v>
      </c>
      <c r="H3567">
        <v>5</v>
      </c>
      <c r="J3567">
        <v>1</v>
      </c>
      <c r="K3567" t="s">
        <v>240</v>
      </c>
      <c r="L3567">
        <v>0</v>
      </c>
      <c r="M3567">
        <v>1</v>
      </c>
      <c r="N3567">
        <v>113</v>
      </c>
      <c r="O3567">
        <v>113</v>
      </c>
      <c r="P3567">
        <v>113</v>
      </c>
      <c r="Q3567">
        <v>0</v>
      </c>
      <c r="R3567">
        <v>0</v>
      </c>
      <c r="S3567" t="s">
        <v>11014</v>
      </c>
      <c r="T3567">
        <v>2556</v>
      </c>
      <c r="U3567" t="s">
        <v>317</v>
      </c>
      <c r="V3567" t="s">
        <v>317</v>
      </c>
      <c r="W3567" t="s">
        <v>4927</v>
      </c>
      <c r="X3567">
        <v>2625</v>
      </c>
      <c r="Y3567" t="s">
        <v>244</v>
      </c>
      <c r="AA3567">
        <v>187</v>
      </c>
      <c r="AB3567" t="s">
        <v>11015</v>
      </c>
      <c r="AC3567" t="s">
        <v>11014</v>
      </c>
      <c r="AD3567">
        <v>5</v>
      </c>
      <c r="AE3567">
        <v>711684.26</v>
      </c>
      <c r="AF3567">
        <v>6172320.3499999996</v>
      </c>
    </row>
    <row r="3568" spans="1:32" x14ac:dyDescent="0.25">
      <c r="A3568" s="40">
        <v>3566</v>
      </c>
      <c r="B3568" t="s">
        <v>11016</v>
      </c>
      <c r="C3568">
        <v>130</v>
      </c>
      <c r="D3568">
        <v>1966</v>
      </c>
      <c r="E3568">
        <v>0</v>
      </c>
      <c r="F3568">
        <v>4</v>
      </c>
      <c r="H3568">
        <v>3</v>
      </c>
      <c r="J3568">
        <v>1</v>
      </c>
      <c r="K3568" t="s">
        <v>240</v>
      </c>
      <c r="M3568">
        <v>1</v>
      </c>
      <c r="N3568">
        <v>61</v>
      </c>
      <c r="O3568">
        <v>61</v>
      </c>
      <c r="P3568">
        <v>110</v>
      </c>
      <c r="Q3568">
        <v>0</v>
      </c>
      <c r="R3568">
        <v>0</v>
      </c>
      <c r="S3568" t="s">
        <v>11017</v>
      </c>
      <c r="T3568">
        <v>3195</v>
      </c>
      <c r="U3568" t="s">
        <v>7757</v>
      </c>
      <c r="V3568" t="s">
        <v>7757</v>
      </c>
      <c r="W3568" t="s">
        <v>2367</v>
      </c>
      <c r="X3568">
        <v>2665</v>
      </c>
      <c r="Y3568" t="s">
        <v>257</v>
      </c>
      <c r="AA3568">
        <v>187</v>
      </c>
      <c r="AB3568" t="s">
        <v>11018</v>
      </c>
      <c r="AC3568" t="s">
        <v>11017</v>
      </c>
      <c r="AD3568">
        <v>5</v>
      </c>
      <c r="AE3568">
        <v>713675.48</v>
      </c>
      <c r="AF3568">
        <v>6169313.0499999998</v>
      </c>
    </row>
    <row r="3569" spans="1:32" x14ac:dyDescent="0.25">
      <c r="A3569" s="40">
        <v>3567</v>
      </c>
      <c r="B3569" t="s">
        <v>11019</v>
      </c>
      <c r="C3569">
        <v>440</v>
      </c>
      <c r="D3569">
        <v>1969</v>
      </c>
      <c r="E3569">
        <v>0</v>
      </c>
      <c r="F3569">
        <v>3</v>
      </c>
      <c r="H3569">
        <v>1</v>
      </c>
      <c r="J3569">
        <v>1</v>
      </c>
      <c r="K3569" t="s">
        <v>240</v>
      </c>
      <c r="M3569">
        <v>2</v>
      </c>
      <c r="N3569">
        <v>329</v>
      </c>
      <c r="O3569">
        <v>329</v>
      </c>
      <c r="P3569">
        <v>0</v>
      </c>
      <c r="Q3569">
        <v>329</v>
      </c>
      <c r="R3569">
        <v>0</v>
      </c>
      <c r="S3569" t="s">
        <v>11020</v>
      </c>
      <c r="T3569">
        <v>5219</v>
      </c>
      <c r="U3569" t="s">
        <v>8347</v>
      </c>
      <c r="V3569" t="s">
        <v>8347</v>
      </c>
      <c r="W3569" t="s">
        <v>11021</v>
      </c>
      <c r="X3569">
        <v>2625</v>
      </c>
      <c r="Y3569" t="s">
        <v>244</v>
      </c>
      <c r="AA3569">
        <v>187</v>
      </c>
      <c r="AB3569" t="s">
        <v>11022</v>
      </c>
      <c r="AC3569" t="s">
        <v>11020</v>
      </c>
      <c r="AD3569">
        <v>5</v>
      </c>
      <c r="AE3569">
        <v>711151.86</v>
      </c>
      <c r="AF3569">
        <v>6172531.96</v>
      </c>
    </row>
    <row r="3570" spans="1:32" x14ac:dyDescent="0.25">
      <c r="A3570" s="40">
        <v>3568</v>
      </c>
      <c r="B3570" t="s">
        <v>11023</v>
      </c>
      <c r="C3570">
        <v>130</v>
      </c>
      <c r="D3570">
        <v>1967</v>
      </c>
      <c r="E3570">
        <v>1983</v>
      </c>
      <c r="F3570">
        <v>3</v>
      </c>
      <c r="H3570">
        <v>6</v>
      </c>
      <c r="J3570">
        <v>1</v>
      </c>
      <c r="K3570" t="s">
        <v>240</v>
      </c>
      <c r="M3570">
        <v>1</v>
      </c>
      <c r="N3570">
        <v>107</v>
      </c>
      <c r="O3570">
        <v>107</v>
      </c>
      <c r="P3570">
        <v>107</v>
      </c>
      <c r="Q3570">
        <v>0</v>
      </c>
      <c r="R3570">
        <v>0</v>
      </c>
      <c r="S3570" t="s">
        <v>11024</v>
      </c>
      <c r="T3570">
        <v>2449</v>
      </c>
      <c r="U3570" t="s">
        <v>312</v>
      </c>
      <c r="V3570" t="s">
        <v>312</v>
      </c>
      <c r="W3570" t="s">
        <v>4594</v>
      </c>
      <c r="X3570">
        <v>2625</v>
      </c>
      <c r="Y3570" t="s">
        <v>244</v>
      </c>
      <c r="AA3570">
        <v>187</v>
      </c>
      <c r="AB3570" t="s">
        <v>11025</v>
      </c>
      <c r="AC3570" t="s">
        <v>11024</v>
      </c>
      <c r="AD3570">
        <v>5</v>
      </c>
      <c r="AE3570">
        <v>711419.71</v>
      </c>
      <c r="AF3570">
        <v>6171871.1500000004</v>
      </c>
    </row>
    <row r="3571" spans="1:32" x14ac:dyDescent="0.25">
      <c r="A3571" s="40">
        <v>3569</v>
      </c>
      <c r="B3571" t="s">
        <v>11026</v>
      </c>
      <c r="C3571">
        <v>120</v>
      </c>
      <c r="D3571">
        <v>1979</v>
      </c>
      <c r="E3571">
        <v>0</v>
      </c>
      <c r="F3571">
        <v>4</v>
      </c>
      <c r="H3571">
        <v>1</v>
      </c>
      <c r="J3571">
        <v>2</v>
      </c>
      <c r="K3571" t="s">
        <v>247</v>
      </c>
      <c r="M3571">
        <v>1</v>
      </c>
      <c r="N3571">
        <v>141</v>
      </c>
      <c r="O3571">
        <v>141</v>
      </c>
      <c r="P3571">
        <v>141</v>
      </c>
      <c r="Q3571">
        <v>0</v>
      </c>
      <c r="R3571">
        <v>0</v>
      </c>
      <c r="S3571" t="s">
        <v>11027</v>
      </c>
      <c r="T3571">
        <v>800</v>
      </c>
      <c r="U3571" t="s">
        <v>9695</v>
      </c>
      <c r="V3571" t="s">
        <v>9695</v>
      </c>
      <c r="W3571" t="s">
        <v>260</v>
      </c>
      <c r="X3571">
        <v>2625</v>
      </c>
      <c r="Y3571" t="s">
        <v>244</v>
      </c>
      <c r="AA3571">
        <v>187</v>
      </c>
      <c r="AB3571" t="s">
        <v>11028</v>
      </c>
      <c r="AC3571" t="s">
        <v>11027</v>
      </c>
      <c r="AD3571">
        <v>5</v>
      </c>
      <c r="AE3571">
        <v>711611.31</v>
      </c>
      <c r="AF3571">
        <v>6170829.7599999998</v>
      </c>
    </row>
    <row r="3572" spans="1:32" x14ac:dyDescent="0.25">
      <c r="A3572" s="40">
        <v>3570</v>
      </c>
      <c r="B3572" t="s">
        <v>11029</v>
      </c>
      <c r="C3572">
        <v>130</v>
      </c>
      <c r="D3572">
        <v>1967</v>
      </c>
      <c r="E3572">
        <v>1983</v>
      </c>
      <c r="F3572">
        <v>3</v>
      </c>
      <c r="H3572">
        <v>6</v>
      </c>
      <c r="J3572">
        <v>1</v>
      </c>
      <c r="K3572" t="s">
        <v>240</v>
      </c>
      <c r="L3572">
        <v>90</v>
      </c>
      <c r="M3572">
        <v>1</v>
      </c>
      <c r="N3572">
        <v>124</v>
      </c>
      <c r="O3572">
        <v>124</v>
      </c>
      <c r="P3572">
        <v>124</v>
      </c>
      <c r="Q3572">
        <v>0</v>
      </c>
      <c r="R3572">
        <v>0</v>
      </c>
      <c r="S3572" t="s">
        <v>11030</v>
      </c>
      <c r="T3572">
        <v>2449</v>
      </c>
      <c r="U3572" t="s">
        <v>312</v>
      </c>
      <c r="V3572" t="s">
        <v>312</v>
      </c>
      <c r="W3572" t="s">
        <v>1673</v>
      </c>
      <c r="X3572">
        <v>2625</v>
      </c>
      <c r="Y3572" t="s">
        <v>244</v>
      </c>
      <c r="AA3572">
        <v>187</v>
      </c>
      <c r="AB3572" t="s">
        <v>11031</v>
      </c>
      <c r="AC3572" t="s">
        <v>11030</v>
      </c>
      <c r="AD3572">
        <v>5</v>
      </c>
      <c r="AE3572">
        <v>711333.97</v>
      </c>
      <c r="AF3572">
        <v>6171844.5300000003</v>
      </c>
    </row>
    <row r="3573" spans="1:32" x14ac:dyDescent="0.25">
      <c r="A3573" s="40">
        <v>3571</v>
      </c>
      <c r="B3573" t="s">
        <v>11032</v>
      </c>
      <c r="C3573">
        <v>220</v>
      </c>
      <c r="D3573">
        <v>1985</v>
      </c>
      <c r="E3573">
        <v>2008</v>
      </c>
      <c r="F3573">
        <v>1</v>
      </c>
      <c r="H3573">
        <v>6</v>
      </c>
      <c r="J3573">
        <v>1</v>
      </c>
      <c r="K3573" t="s">
        <v>240</v>
      </c>
      <c r="M3573">
        <v>2</v>
      </c>
      <c r="N3573">
        <v>3521</v>
      </c>
      <c r="O3573">
        <v>3751</v>
      </c>
      <c r="P3573">
        <v>0</v>
      </c>
      <c r="Q3573">
        <v>3851</v>
      </c>
      <c r="R3573">
        <v>0</v>
      </c>
      <c r="S3573" t="s">
        <v>11033</v>
      </c>
      <c r="T3573">
        <v>8947</v>
      </c>
      <c r="U3573" t="s">
        <v>9902</v>
      </c>
      <c r="V3573" t="s">
        <v>9902</v>
      </c>
      <c r="W3573" t="s">
        <v>1458</v>
      </c>
      <c r="X3573">
        <v>2625</v>
      </c>
      <c r="Y3573" t="s">
        <v>244</v>
      </c>
      <c r="AA3573">
        <v>187</v>
      </c>
      <c r="AB3573" t="s">
        <v>11034</v>
      </c>
      <c r="AC3573" t="s">
        <v>11033</v>
      </c>
      <c r="AD3573">
        <v>5</v>
      </c>
      <c r="AE3573">
        <v>712274.28</v>
      </c>
      <c r="AF3573">
        <v>6171583.5999999996</v>
      </c>
    </row>
    <row r="3574" spans="1:32" x14ac:dyDescent="0.25">
      <c r="A3574" s="40">
        <v>3572</v>
      </c>
      <c r="B3574" t="s">
        <v>11035</v>
      </c>
      <c r="C3574">
        <v>120</v>
      </c>
      <c r="D3574">
        <v>1963</v>
      </c>
      <c r="E3574">
        <v>1976</v>
      </c>
      <c r="F3574">
        <v>90</v>
      </c>
      <c r="H3574">
        <v>1</v>
      </c>
      <c r="J3574">
        <v>2</v>
      </c>
      <c r="K3574" t="s">
        <v>260</v>
      </c>
      <c r="L3574">
        <v>90</v>
      </c>
      <c r="M3574">
        <v>1</v>
      </c>
      <c r="N3574">
        <v>141</v>
      </c>
      <c r="O3574">
        <v>141</v>
      </c>
      <c r="P3574">
        <v>141</v>
      </c>
      <c r="Q3574">
        <v>0</v>
      </c>
      <c r="R3574">
        <v>0</v>
      </c>
      <c r="S3574" t="s">
        <v>11036</v>
      </c>
      <c r="T3574">
        <v>7669</v>
      </c>
      <c r="U3574" t="s">
        <v>9702</v>
      </c>
      <c r="V3574" t="s">
        <v>9702</v>
      </c>
      <c r="W3574" t="s">
        <v>732</v>
      </c>
      <c r="X3574">
        <v>2665</v>
      </c>
      <c r="Y3574" t="s">
        <v>257</v>
      </c>
      <c r="AA3574">
        <v>187</v>
      </c>
      <c r="AB3574" t="s">
        <v>11037</v>
      </c>
      <c r="AC3574" t="s">
        <v>11036</v>
      </c>
      <c r="AD3574">
        <v>5</v>
      </c>
      <c r="AE3574">
        <v>713192.92</v>
      </c>
      <c r="AF3574">
        <v>6168998.8300000001</v>
      </c>
    </row>
    <row r="3575" spans="1:32" x14ac:dyDescent="0.25">
      <c r="A3575" s="40">
        <v>3573</v>
      </c>
      <c r="B3575" t="s">
        <v>11038</v>
      </c>
      <c r="C3575">
        <v>130</v>
      </c>
      <c r="D3575">
        <v>1970</v>
      </c>
      <c r="E3575">
        <v>1988</v>
      </c>
      <c r="F3575">
        <v>10</v>
      </c>
      <c r="H3575">
        <v>6</v>
      </c>
      <c r="J3575">
        <v>1</v>
      </c>
      <c r="K3575" t="s">
        <v>240</v>
      </c>
      <c r="L3575">
        <v>2</v>
      </c>
      <c r="M3575">
        <v>1</v>
      </c>
      <c r="N3575">
        <v>125</v>
      </c>
      <c r="O3575">
        <v>125</v>
      </c>
      <c r="P3575">
        <v>107</v>
      </c>
      <c r="Q3575">
        <v>0</v>
      </c>
      <c r="R3575">
        <v>0</v>
      </c>
      <c r="S3575" t="s">
        <v>11039</v>
      </c>
      <c r="T3575">
        <v>7882</v>
      </c>
      <c r="U3575" t="s">
        <v>372</v>
      </c>
      <c r="V3575" t="s">
        <v>372</v>
      </c>
      <c r="W3575" t="s">
        <v>10560</v>
      </c>
      <c r="X3575">
        <v>2625</v>
      </c>
      <c r="Y3575" t="s">
        <v>244</v>
      </c>
      <c r="AA3575">
        <v>187</v>
      </c>
      <c r="AB3575" t="s">
        <v>11040</v>
      </c>
      <c r="AC3575" t="s">
        <v>11039</v>
      </c>
      <c r="AD3575">
        <v>5</v>
      </c>
      <c r="AE3575">
        <v>711932.14</v>
      </c>
      <c r="AF3575">
        <v>6172018.5199999996</v>
      </c>
    </row>
    <row r="3576" spans="1:32" x14ac:dyDescent="0.25">
      <c r="A3576" s="40">
        <v>3574</v>
      </c>
      <c r="B3576" t="s">
        <v>11041</v>
      </c>
      <c r="C3576">
        <v>120</v>
      </c>
      <c r="D3576">
        <v>1984</v>
      </c>
      <c r="E3576">
        <v>0</v>
      </c>
      <c r="F3576">
        <v>4</v>
      </c>
      <c r="H3576">
        <v>1</v>
      </c>
      <c r="J3576">
        <v>2</v>
      </c>
      <c r="K3576" t="s">
        <v>260</v>
      </c>
      <c r="M3576">
        <v>1</v>
      </c>
      <c r="N3576">
        <v>163</v>
      </c>
      <c r="O3576">
        <v>163</v>
      </c>
      <c r="P3576">
        <v>132</v>
      </c>
      <c r="Q3576">
        <v>0</v>
      </c>
      <c r="R3576">
        <v>0</v>
      </c>
      <c r="S3576" t="s">
        <v>11042</v>
      </c>
      <c r="T3576">
        <v>9054</v>
      </c>
      <c r="U3576" t="s">
        <v>10204</v>
      </c>
      <c r="V3576" t="s">
        <v>10204</v>
      </c>
      <c r="W3576" t="s">
        <v>260</v>
      </c>
      <c r="X3576">
        <v>2665</v>
      </c>
      <c r="Y3576" t="s">
        <v>257</v>
      </c>
      <c r="AA3576">
        <v>187</v>
      </c>
      <c r="AB3576" t="s">
        <v>11043</v>
      </c>
      <c r="AC3576" t="s">
        <v>11042</v>
      </c>
      <c r="AD3576">
        <v>5</v>
      </c>
      <c r="AE3576">
        <v>713068.92</v>
      </c>
      <c r="AF3576">
        <v>6168432.1200000001</v>
      </c>
    </row>
    <row r="3577" spans="1:32" x14ac:dyDescent="0.25">
      <c r="A3577" s="40">
        <v>3575</v>
      </c>
      <c r="B3577" t="s">
        <v>11044</v>
      </c>
      <c r="C3577">
        <v>130</v>
      </c>
      <c r="D3577">
        <v>1967</v>
      </c>
      <c r="E3577">
        <v>1986</v>
      </c>
      <c r="F3577">
        <v>3</v>
      </c>
      <c r="H3577">
        <v>6</v>
      </c>
      <c r="J3577">
        <v>1</v>
      </c>
      <c r="K3577" t="s">
        <v>240</v>
      </c>
      <c r="M3577">
        <v>1</v>
      </c>
      <c r="N3577">
        <v>107</v>
      </c>
      <c r="O3577">
        <v>107</v>
      </c>
      <c r="P3577">
        <v>107</v>
      </c>
      <c r="Q3577">
        <v>0</v>
      </c>
      <c r="R3577">
        <v>0</v>
      </c>
      <c r="S3577" t="s">
        <v>11045</v>
      </c>
      <c r="T3577">
        <v>2449</v>
      </c>
      <c r="U3577" t="s">
        <v>312</v>
      </c>
      <c r="V3577" t="s">
        <v>312</v>
      </c>
      <c r="W3577" t="s">
        <v>2414</v>
      </c>
      <c r="X3577">
        <v>2625</v>
      </c>
      <c r="Y3577" t="s">
        <v>244</v>
      </c>
      <c r="AA3577">
        <v>187</v>
      </c>
      <c r="AB3577" t="s">
        <v>11046</v>
      </c>
      <c r="AC3577" t="s">
        <v>11045</v>
      </c>
      <c r="AD3577">
        <v>5</v>
      </c>
      <c r="AE3577">
        <v>711355.37</v>
      </c>
      <c r="AF3577">
        <v>6171909.3300000001</v>
      </c>
    </row>
    <row r="3578" spans="1:32" x14ac:dyDescent="0.25">
      <c r="A3578" s="40">
        <v>3576</v>
      </c>
      <c r="B3578" t="s">
        <v>11047</v>
      </c>
      <c r="C3578">
        <v>130</v>
      </c>
      <c r="D3578">
        <v>1959</v>
      </c>
      <c r="E3578">
        <v>0</v>
      </c>
      <c r="F3578">
        <v>3</v>
      </c>
      <c r="H3578">
        <v>1</v>
      </c>
      <c r="J3578">
        <v>2</v>
      </c>
      <c r="K3578" t="s">
        <v>260</v>
      </c>
      <c r="L3578">
        <v>90</v>
      </c>
      <c r="M3578">
        <v>1</v>
      </c>
      <c r="N3578">
        <v>94</v>
      </c>
      <c r="O3578">
        <v>94</v>
      </c>
      <c r="P3578">
        <v>94</v>
      </c>
      <c r="Q3578">
        <v>0</v>
      </c>
      <c r="R3578">
        <v>0</v>
      </c>
      <c r="S3578" t="s">
        <v>11048</v>
      </c>
      <c r="T3578">
        <v>7775</v>
      </c>
      <c r="U3578" t="s">
        <v>262</v>
      </c>
      <c r="V3578" t="s">
        <v>262</v>
      </c>
      <c r="W3578" t="s">
        <v>11049</v>
      </c>
      <c r="X3578">
        <v>2665</v>
      </c>
      <c r="Y3578" t="s">
        <v>257</v>
      </c>
      <c r="AA3578">
        <v>187</v>
      </c>
      <c r="AB3578" t="s">
        <v>11050</v>
      </c>
      <c r="AC3578" t="s">
        <v>11048</v>
      </c>
      <c r="AD3578">
        <v>5</v>
      </c>
      <c r="AE3578">
        <v>712959.88</v>
      </c>
      <c r="AF3578">
        <v>6169257.4100000001</v>
      </c>
    </row>
    <row r="3579" spans="1:32" x14ac:dyDescent="0.25">
      <c r="A3579" s="40">
        <v>3577</v>
      </c>
      <c r="B3579" t="s">
        <v>11051</v>
      </c>
      <c r="C3579">
        <v>130</v>
      </c>
      <c r="D3579">
        <v>1970</v>
      </c>
      <c r="E3579">
        <v>1985</v>
      </c>
      <c r="F3579">
        <v>3</v>
      </c>
      <c r="H3579">
        <v>6</v>
      </c>
      <c r="J3579">
        <v>1</v>
      </c>
      <c r="K3579" t="s">
        <v>240</v>
      </c>
      <c r="M3579">
        <v>1</v>
      </c>
      <c r="N3579">
        <v>122</v>
      </c>
      <c r="O3579">
        <v>122</v>
      </c>
      <c r="P3579">
        <v>107</v>
      </c>
      <c r="Q3579">
        <v>0</v>
      </c>
      <c r="R3579">
        <v>0</v>
      </c>
      <c r="S3579" t="s">
        <v>11052</v>
      </c>
      <c r="T3579">
        <v>7882</v>
      </c>
      <c r="U3579" t="s">
        <v>372</v>
      </c>
      <c r="V3579" t="s">
        <v>372</v>
      </c>
      <c r="W3579" t="s">
        <v>8847</v>
      </c>
      <c r="X3579">
        <v>2625</v>
      </c>
      <c r="Y3579" t="s">
        <v>244</v>
      </c>
      <c r="AA3579">
        <v>187</v>
      </c>
      <c r="AB3579" t="s">
        <v>11053</v>
      </c>
      <c r="AC3579" t="s">
        <v>11052</v>
      </c>
      <c r="AD3579">
        <v>5</v>
      </c>
      <c r="AE3579">
        <v>711949.95</v>
      </c>
      <c r="AF3579">
        <v>6172072.4000000004</v>
      </c>
    </row>
    <row r="3580" spans="1:32" x14ac:dyDescent="0.25">
      <c r="A3580" s="40">
        <v>3578</v>
      </c>
      <c r="B3580" t="s">
        <v>11054</v>
      </c>
      <c r="C3580">
        <v>130</v>
      </c>
      <c r="D3580">
        <v>1975</v>
      </c>
      <c r="E3580">
        <v>0</v>
      </c>
      <c r="F3580">
        <v>1</v>
      </c>
      <c r="H3580">
        <v>5</v>
      </c>
      <c r="J3580">
        <v>1</v>
      </c>
      <c r="K3580" t="s">
        <v>240</v>
      </c>
      <c r="M3580">
        <v>1</v>
      </c>
      <c r="N3580">
        <v>75</v>
      </c>
      <c r="O3580">
        <v>75</v>
      </c>
      <c r="P3580">
        <v>125</v>
      </c>
      <c r="Q3580">
        <v>0</v>
      </c>
      <c r="R3580">
        <v>0</v>
      </c>
      <c r="S3580" t="s">
        <v>11055</v>
      </c>
      <c r="T3580">
        <v>2556</v>
      </c>
      <c r="U3580" t="s">
        <v>317</v>
      </c>
      <c r="V3580" t="s">
        <v>317</v>
      </c>
      <c r="W3580" t="s">
        <v>11056</v>
      </c>
      <c r="X3580">
        <v>2625</v>
      </c>
      <c r="Y3580" t="s">
        <v>244</v>
      </c>
      <c r="AA3580">
        <v>187</v>
      </c>
      <c r="AB3580" t="s">
        <v>11057</v>
      </c>
      <c r="AC3580" t="s">
        <v>11055</v>
      </c>
      <c r="AD3580">
        <v>5</v>
      </c>
      <c r="AE3580">
        <v>711569.37</v>
      </c>
      <c r="AF3580">
        <v>6172298.0899999999</v>
      </c>
    </row>
    <row r="3581" spans="1:32" x14ac:dyDescent="0.25">
      <c r="A3581" s="40">
        <v>3579</v>
      </c>
      <c r="B3581" t="s">
        <v>11058</v>
      </c>
      <c r="C3581">
        <v>130</v>
      </c>
      <c r="D3581">
        <v>1975</v>
      </c>
      <c r="E3581">
        <v>0</v>
      </c>
      <c r="F3581">
        <v>1</v>
      </c>
      <c r="H3581">
        <v>5</v>
      </c>
      <c r="J3581">
        <v>1</v>
      </c>
      <c r="K3581" t="s">
        <v>240</v>
      </c>
      <c r="L3581">
        <v>0</v>
      </c>
      <c r="M3581">
        <v>1</v>
      </c>
      <c r="N3581">
        <v>113</v>
      </c>
      <c r="O3581">
        <v>113</v>
      </c>
      <c r="P3581">
        <v>113</v>
      </c>
      <c r="Q3581">
        <v>0</v>
      </c>
      <c r="R3581">
        <v>0</v>
      </c>
      <c r="S3581" t="s">
        <v>11059</v>
      </c>
      <c r="T3581">
        <v>2556</v>
      </c>
      <c r="U3581" t="s">
        <v>317</v>
      </c>
      <c r="V3581" t="s">
        <v>317</v>
      </c>
      <c r="W3581" t="s">
        <v>5423</v>
      </c>
      <c r="X3581">
        <v>2625</v>
      </c>
      <c r="Y3581" t="s">
        <v>244</v>
      </c>
      <c r="AA3581">
        <v>187</v>
      </c>
      <c r="AB3581" t="s">
        <v>11060</v>
      </c>
      <c r="AC3581" t="s">
        <v>11059</v>
      </c>
      <c r="AD3581">
        <v>5</v>
      </c>
      <c r="AE3581">
        <v>711682.17</v>
      </c>
      <c r="AF3581">
        <v>6172328.7400000002</v>
      </c>
    </row>
    <row r="3582" spans="1:32" x14ac:dyDescent="0.25">
      <c r="A3582" s="40">
        <v>3580</v>
      </c>
      <c r="B3582" t="s">
        <v>11061</v>
      </c>
      <c r="C3582">
        <v>130</v>
      </c>
      <c r="D3582">
        <v>1966</v>
      </c>
      <c r="E3582">
        <v>0</v>
      </c>
      <c r="F3582">
        <v>4</v>
      </c>
      <c r="H3582">
        <v>3</v>
      </c>
      <c r="J3582">
        <v>1</v>
      </c>
      <c r="K3582" t="s">
        <v>240</v>
      </c>
      <c r="M3582">
        <v>1</v>
      </c>
      <c r="N3582">
        <v>61</v>
      </c>
      <c r="O3582">
        <v>61</v>
      </c>
      <c r="P3582">
        <v>110</v>
      </c>
      <c r="Q3582">
        <v>0</v>
      </c>
      <c r="R3582">
        <v>0</v>
      </c>
      <c r="S3582" t="s">
        <v>11062</v>
      </c>
      <c r="T3582">
        <v>3195</v>
      </c>
      <c r="U3582" t="s">
        <v>7757</v>
      </c>
      <c r="V3582" t="s">
        <v>7757</v>
      </c>
      <c r="W3582" t="s">
        <v>2215</v>
      </c>
      <c r="X3582">
        <v>2665</v>
      </c>
      <c r="Y3582" t="s">
        <v>257</v>
      </c>
      <c r="AA3582">
        <v>187</v>
      </c>
      <c r="AB3582" t="s">
        <v>11063</v>
      </c>
      <c r="AC3582" t="s">
        <v>11062</v>
      </c>
      <c r="AD3582">
        <v>5</v>
      </c>
      <c r="AE3582">
        <v>713672.75</v>
      </c>
      <c r="AF3582">
        <v>6169317.8099999996</v>
      </c>
    </row>
    <row r="3583" spans="1:32" x14ac:dyDescent="0.25">
      <c r="A3583" s="40">
        <v>3581</v>
      </c>
      <c r="B3583" t="s">
        <v>11064</v>
      </c>
      <c r="C3583">
        <v>440</v>
      </c>
      <c r="D3583">
        <v>1980</v>
      </c>
      <c r="E3583">
        <v>0</v>
      </c>
      <c r="F3583">
        <v>3</v>
      </c>
      <c r="H3583">
        <v>1</v>
      </c>
      <c r="J3583">
        <v>1</v>
      </c>
      <c r="K3583" t="s">
        <v>240</v>
      </c>
      <c r="M3583">
        <v>1</v>
      </c>
      <c r="N3583">
        <v>359</v>
      </c>
      <c r="O3583">
        <v>359</v>
      </c>
      <c r="P3583">
        <v>0</v>
      </c>
      <c r="Q3583">
        <v>718</v>
      </c>
      <c r="R3583">
        <v>0</v>
      </c>
      <c r="S3583" t="s">
        <v>11065</v>
      </c>
      <c r="T3583">
        <v>5219</v>
      </c>
      <c r="U3583" t="s">
        <v>8347</v>
      </c>
      <c r="V3583" t="s">
        <v>8347</v>
      </c>
      <c r="W3583" t="s">
        <v>11066</v>
      </c>
      <c r="X3583">
        <v>2625</v>
      </c>
      <c r="Y3583" t="s">
        <v>244</v>
      </c>
      <c r="AA3583">
        <v>187</v>
      </c>
      <c r="AB3583" t="s">
        <v>11067</v>
      </c>
      <c r="AC3583" t="s">
        <v>11065</v>
      </c>
      <c r="AD3583">
        <v>5</v>
      </c>
      <c r="AE3583">
        <v>711128.15</v>
      </c>
      <c r="AF3583">
        <v>6172594.5700000003</v>
      </c>
    </row>
    <row r="3584" spans="1:32" x14ac:dyDescent="0.25">
      <c r="A3584" s="40">
        <v>3582</v>
      </c>
      <c r="B3584" t="s">
        <v>11068</v>
      </c>
      <c r="C3584">
        <v>130</v>
      </c>
      <c r="D3584">
        <v>1977</v>
      </c>
      <c r="E3584">
        <v>0</v>
      </c>
      <c r="F3584">
        <v>4</v>
      </c>
      <c r="H3584">
        <v>1</v>
      </c>
      <c r="J3584">
        <v>1</v>
      </c>
      <c r="K3584" t="s">
        <v>240</v>
      </c>
      <c r="M3584">
        <v>1</v>
      </c>
      <c r="N3584">
        <v>58</v>
      </c>
      <c r="O3584">
        <v>58</v>
      </c>
      <c r="P3584">
        <v>102</v>
      </c>
      <c r="Q3584">
        <v>0</v>
      </c>
      <c r="R3584">
        <v>0</v>
      </c>
      <c r="S3584" t="s">
        <v>11069</v>
      </c>
      <c r="T3584">
        <v>6875</v>
      </c>
      <c r="U3584" t="s">
        <v>9172</v>
      </c>
      <c r="V3584" t="s">
        <v>9172</v>
      </c>
      <c r="W3584" t="s">
        <v>569</v>
      </c>
      <c r="X3584">
        <v>2665</v>
      </c>
      <c r="Y3584" t="s">
        <v>257</v>
      </c>
      <c r="AA3584">
        <v>187</v>
      </c>
      <c r="AB3584" t="s">
        <v>11070</v>
      </c>
      <c r="AC3584" t="s">
        <v>11069</v>
      </c>
      <c r="AD3584">
        <v>5</v>
      </c>
      <c r="AE3584">
        <v>713482.88</v>
      </c>
      <c r="AF3584">
        <v>6169469.5300000003</v>
      </c>
    </row>
    <row r="3585" spans="1:32" x14ac:dyDescent="0.25">
      <c r="A3585" s="40">
        <v>3583</v>
      </c>
      <c r="B3585" t="s">
        <v>11071</v>
      </c>
      <c r="C3585">
        <v>130</v>
      </c>
      <c r="D3585">
        <v>1967</v>
      </c>
      <c r="E3585">
        <v>1982</v>
      </c>
      <c r="F3585">
        <v>3</v>
      </c>
      <c r="H3585">
        <v>6</v>
      </c>
      <c r="J3585">
        <v>1</v>
      </c>
      <c r="K3585" t="s">
        <v>240</v>
      </c>
      <c r="M3585">
        <v>1</v>
      </c>
      <c r="N3585">
        <v>107</v>
      </c>
      <c r="O3585">
        <v>107</v>
      </c>
      <c r="P3585">
        <v>107</v>
      </c>
      <c r="Q3585">
        <v>0</v>
      </c>
      <c r="R3585">
        <v>0</v>
      </c>
      <c r="S3585" t="s">
        <v>11072</v>
      </c>
      <c r="T3585">
        <v>2449</v>
      </c>
      <c r="U3585" t="s">
        <v>312</v>
      </c>
      <c r="V3585" t="s">
        <v>312</v>
      </c>
      <c r="W3585" t="s">
        <v>1049</v>
      </c>
      <c r="X3585">
        <v>2625</v>
      </c>
      <c r="Y3585" t="s">
        <v>244</v>
      </c>
      <c r="AA3585">
        <v>187</v>
      </c>
      <c r="AB3585" t="s">
        <v>11073</v>
      </c>
      <c r="AC3585" t="s">
        <v>11072</v>
      </c>
      <c r="AD3585">
        <v>5</v>
      </c>
      <c r="AE3585">
        <v>711465.27</v>
      </c>
      <c r="AF3585">
        <v>6171877.9199999999</v>
      </c>
    </row>
    <row r="3586" spans="1:32" x14ac:dyDescent="0.25">
      <c r="A3586" s="40">
        <v>3584</v>
      </c>
      <c r="B3586" t="s">
        <v>11074</v>
      </c>
      <c r="C3586">
        <v>130</v>
      </c>
      <c r="D3586">
        <v>1967</v>
      </c>
      <c r="E3586">
        <v>1983</v>
      </c>
      <c r="F3586">
        <v>10</v>
      </c>
      <c r="H3586">
        <v>6</v>
      </c>
      <c r="J3586">
        <v>1</v>
      </c>
      <c r="K3586" t="s">
        <v>240</v>
      </c>
      <c r="M3586">
        <v>1</v>
      </c>
      <c r="N3586">
        <v>122</v>
      </c>
      <c r="O3586">
        <v>122</v>
      </c>
      <c r="P3586">
        <v>107</v>
      </c>
      <c r="Q3586">
        <v>0</v>
      </c>
      <c r="R3586">
        <v>0</v>
      </c>
      <c r="S3586" t="s">
        <v>11075</v>
      </c>
      <c r="T3586">
        <v>2449</v>
      </c>
      <c r="U3586" t="s">
        <v>312</v>
      </c>
      <c r="V3586" t="s">
        <v>312</v>
      </c>
      <c r="W3586" t="s">
        <v>1117</v>
      </c>
      <c r="X3586">
        <v>2625</v>
      </c>
      <c r="Y3586" t="s">
        <v>244</v>
      </c>
      <c r="AA3586">
        <v>187</v>
      </c>
      <c r="AB3586" t="s">
        <v>11076</v>
      </c>
      <c r="AC3586" t="s">
        <v>11075</v>
      </c>
      <c r="AD3586">
        <v>5</v>
      </c>
      <c r="AE3586">
        <v>711414.8</v>
      </c>
      <c r="AF3586">
        <v>6171900.6900000004</v>
      </c>
    </row>
    <row r="3587" spans="1:32" x14ac:dyDescent="0.25">
      <c r="A3587" s="40">
        <v>3585</v>
      </c>
      <c r="B3587" t="s">
        <v>11077</v>
      </c>
      <c r="C3587">
        <v>120</v>
      </c>
      <c r="D3587">
        <v>1972</v>
      </c>
      <c r="E3587">
        <v>2004</v>
      </c>
      <c r="F3587">
        <v>3</v>
      </c>
      <c r="H3587">
        <v>1</v>
      </c>
      <c r="J3587">
        <v>2</v>
      </c>
      <c r="K3587" t="s">
        <v>260</v>
      </c>
      <c r="L3587">
        <v>2</v>
      </c>
      <c r="M3587">
        <v>1</v>
      </c>
      <c r="N3587">
        <v>154</v>
      </c>
      <c r="O3587">
        <v>154</v>
      </c>
      <c r="P3587">
        <v>154</v>
      </c>
      <c r="Q3587">
        <v>0</v>
      </c>
      <c r="R3587">
        <v>0</v>
      </c>
      <c r="S3587" t="s">
        <v>11078</v>
      </c>
      <c r="T3587">
        <v>6710</v>
      </c>
      <c r="U3587" t="s">
        <v>327</v>
      </c>
      <c r="V3587" t="s">
        <v>327</v>
      </c>
      <c r="W3587" t="s">
        <v>1757</v>
      </c>
      <c r="X3587">
        <v>2625</v>
      </c>
      <c r="Y3587" t="s">
        <v>244</v>
      </c>
      <c r="AA3587">
        <v>187</v>
      </c>
      <c r="AB3587" t="s">
        <v>11079</v>
      </c>
      <c r="AC3587" t="s">
        <v>11078</v>
      </c>
      <c r="AD3587">
        <v>5</v>
      </c>
      <c r="AE3587">
        <v>710979.19</v>
      </c>
      <c r="AF3587">
        <v>6171734.6900000004</v>
      </c>
    </row>
    <row r="3588" spans="1:32" x14ac:dyDescent="0.25">
      <c r="A3588" s="40">
        <v>3586</v>
      </c>
      <c r="B3588" t="s">
        <v>11080</v>
      </c>
      <c r="C3588">
        <v>130</v>
      </c>
      <c r="D3588">
        <v>1975</v>
      </c>
      <c r="E3588">
        <v>0</v>
      </c>
      <c r="F3588">
        <v>1</v>
      </c>
      <c r="H3588">
        <v>5</v>
      </c>
      <c r="J3588">
        <v>7</v>
      </c>
      <c r="K3588" t="s">
        <v>253</v>
      </c>
      <c r="M3588">
        <v>1</v>
      </c>
      <c r="N3588">
        <v>75</v>
      </c>
      <c r="O3588">
        <v>75</v>
      </c>
      <c r="P3588">
        <v>124</v>
      </c>
      <c r="Q3588">
        <v>0</v>
      </c>
      <c r="R3588">
        <v>0</v>
      </c>
      <c r="S3588" t="s">
        <v>11081</v>
      </c>
      <c r="T3588">
        <v>2556</v>
      </c>
      <c r="U3588" t="s">
        <v>317</v>
      </c>
      <c r="V3588" t="s">
        <v>317</v>
      </c>
      <c r="W3588" t="s">
        <v>11082</v>
      </c>
      <c r="X3588">
        <v>2625</v>
      </c>
      <c r="Y3588" t="s">
        <v>244</v>
      </c>
      <c r="AA3588">
        <v>187</v>
      </c>
      <c r="AB3588" t="s">
        <v>11083</v>
      </c>
      <c r="AC3588" t="s">
        <v>11081</v>
      </c>
      <c r="AD3588">
        <v>5</v>
      </c>
      <c r="AE3588">
        <v>711630.63</v>
      </c>
      <c r="AF3588">
        <v>6172313.21</v>
      </c>
    </row>
    <row r="3589" spans="1:32" x14ac:dyDescent="0.25">
      <c r="A3589" s="40">
        <v>3587</v>
      </c>
      <c r="B3589" t="s">
        <v>11084</v>
      </c>
      <c r="C3589">
        <v>120</v>
      </c>
      <c r="D3589">
        <v>1969</v>
      </c>
      <c r="E3589">
        <v>0</v>
      </c>
      <c r="F3589">
        <v>90</v>
      </c>
      <c r="H3589">
        <v>1</v>
      </c>
      <c r="J3589">
        <v>2</v>
      </c>
      <c r="K3589" t="s">
        <v>260</v>
      </c>
      <c r="M3589">
        <v>1</v>
      </c>
      <c r="N3589">
        <v>134</v>
      </c>
      <c r="O3589">
        <v>134</v>
      </c>
      <c r="P3589">
        <v>134</v>
      </c>
      <c r="Q3589">
        <v>0</v>
      </c>
      <c r="R3589">
        <v>0</v>
      </c>
      <c r="S3589" t="s">
        <v>11085</v>
      </c>
      <c r="T3589">
        <v>5326</v>
      </c>
      <c r="U3589" t="s">
        <v>289</v>
      </c>
      <c r="V3589" t="s">
        <v>289</v>
      </c>
      <c r="W3589" t="s">
        <v>869</v>
      </c>
      <c r="X3589">
        <v>2625</v>
      </c>
      <c r="Y3589" t="s">
        <v>244</v>
      </c>
      <c r="AA3589">
        <v>187</v>
      </c>
      <c r="AB3589" t="s">
        <v>11086</v>
      </c>
      <c r="AC3589" t="s">
        <v>11085</v>
      </c>
      <c r="AD3589">
        <v>5</v>
      </c>
      <c r="AE3589">
        <v>710958.33</v>
      </c>
      <c r="AF3589">
        <v>6171940.0700000003</v>
      </c>
    </row>
    <row r="3590" spans="1:32" x14ac:dyDescent="0.25">
      <c r="A3590" s="40">
        <v>3588</v>
      </c>
      <c r="B3590" t="s">
        <v>11087</v>
      </c>
      <c r="C3590">
        <v>120</v>
      </c>
      <c r="D3590">
        <v>1979</v>
      </c>
      <c r="E3590">
        <v>0</v>
      </c>
      <c r="F3590">
        <v>5</v>
      </c>
      <c r="H3590">
        <v>1</v>
      </c>
      <c r="J3590">
        <v>2</v>
      </c>
      <c r="K3590" t="s">
        <v>260</v>
      </c>
      <c r="L3590">
        <v>1</v>
      </c>
      <c r="M3590">
        <v>1</v>
      </c>
      <c r="N3590">
        <v>116</v>
      </c>
      <c r="O3590">
        <v>116</v>
      </c>
      <c r="P3590">
        <v>200</v>
      </c>
      <c r="Q3590">
        <v>0</v>
      </c>
      <c r="R3590">
        <v>0</v>
      </c>
      <c r="S3590" t="s">
        <v>11088</v>
      </c>
      <c r="T3590">
        <v>7030</v>
      </c>
      <c r="U3590" t="s">
        <v>10123</v>
      </c>
      <c r="V3590" t="s">
        <v>10123</v>
      </c>
      <c r="W3590" t="s">
        <v>811</v>
      </c>
      <c r="X3590">
        <v>2665</v>
      </c>
      <c r="Y3590" t="s">
        <v>257</v>
      </c>
      <c r="AA3590">
        <v>187</v>
      </c>
      <c r="AB3590" t="s">
        <v>11089</v>
      </c>
      <c r="AC3590" t="s">
        <v>11088</v>
      </c>
      <c r="AD3590">
        <v>5</v>
      </c>
      <c r="AE3590">
        <v>713095.47</v>
      </c>
      <c r="AF3590">
        <v>6168364.9500000002</v>
      </c>
    </row>
    <row r="3591" spans="1:32" x14ac:dyDescent="0.25">
      <c r="A3591" s="40">
        <v>3589</v>
      </c>
      <c r="B3591" t="s">
        <v>11090</v>
      </c>
      <c r="C3591">
        <v>130</v>
      </c>
      <c r="D3591">
        <v>1975</v>
      </c>
      <c r="E3591">
        <v>0</v>
      </c>
      <c r="F3591">
        <v>1</v>
      </c>
      <c r="H3591">
        <v>5</v>
      </c>
      <c r="J3591">
        <v>7</v>
      </c>
      <c r="K3591" t="s">
        <v>253</v>
      </c>
      <c r="M3591">
        <v>1</v>
      </c>
      <c r="N3591">
        <v>75</v>
      </c>
      <c r="O3591">
        <v>75</v>
      </c>
      <c r="P3591">
        <v>125</v>
      </c>
      <c r="Q3591">
        <v>0</v>
      </c>
      <c r="R3591">
        <v>0</v>
      </c>
      <c r="S3591" t="s">
        <v>11091</v>
      </c>
      <c r="T3591">
        <v>2556</v>
      </c>
      <c r="U3591" t="s">
        <v>317</v>
      </c>
      <c r="V3591" t="s">
        <v>317</v>
      </c>
      <c r="W3591" t="s">
        <v>703</v>
      </c>
      <c r="X3591">
        <v>2625</v>
      </c>
      <c r="Y3591" t="s">
        <v>244</v>
      </c>
      <c r="AA3591">
        <v>187</v>
      </c>
      <c r="AB3591" t="s">
        <v>11092</v>
      </c>
      <c r="AC3591" t="s">
        <v>11091</v>
      </c>
      <c r="AD3591">
        <v>5</v>
      </c>
      <c r="AE3591">
        <v>711733.98</v>
      </c>
      <c r="AF3591">
        <v>6172428.8200000003</v>
      </c>
    </row>
    <row r="3592" spans="1:32" x14ac:dyDescent="0.25">
      <c r="A3592" s="40">
        <v>3590</v>
      </c>
      <c r="B3592" t="s">
        <v>11093</v>
      </c>
      <c r="C3592">
        <v>130</v>
      </c>
      <c r="D3592">
        <v>1966</v>
      </c>
      <c r="E3592">
        <v>0</v>
      </c>
      <c r="F3592">
        <v>4</v>
      </c>
      <c r="H3592">
        <v>3</v>
      </c>
      <c r="J3592">
        <v>2</v>
      </c>
      <c r="K3592" t="s">
        <v>260</v>
      </c>
      <c r="M3592">
        <v>1</v>
      </c>
      <c r="N3592">
        <v>63</v>
      </c>
      <c r="O3592">
        <v>63</v>
      </c>
      <c r="P3592">
        <v>113</v>
      </c>
      <c r="Q3592">
        <v>0</v>
      </c>
      <c r="R3592">
        <v>0</v>
      </c>
      <c r="S3592" t="s">
        <v>11094</v>
      </c>
      <c r="T3592">
        <v>3195</v>
      </c>
      <c r="U3592" t="s">
        <v>7757</v>
      </c>
      <c r="V3592" t="s">
        <v>7757</v>
      </c>
      <c r="W3592" t="s">
        <v>250</v>
      </c>
      <c r="X3592">
        <v>2665</v>
      </c>
      <c r="Y3592" t="s">
        <v>257</v>
      </c>
      <c r="AA3592">
        <v>187</v>
      </c>
      <c r="AB3592" t="s">
        <v>11095</v>
      </c>
      <c r="AC3592" t="s">
        <v>11094</v>
      </c>
      <c r="AD3592">
        <v>5</v>
      </c>
      <c r="AE3592">
        <v>713720.19</v>
      </c>
      <c r="AF3592">
        <v>6169235.8600000003</v>
      </c>
    </row>
    <row r="3593" spans="1:32" x14ac:dyDescent="0.25">
      <c r="A3593" s="40">
        <v>3591</v>
      </c>
      <c r="B3593" t="s">
        <v>11096</v>
      </c>
      <c r="C3593">
        <v>130</v>
      </c>
      <c r="D3593">
        <v>1978</v>
      </c>
      <c r="E3593">
        <v>0</v>
      </c>
      <c r="F3593">
        <v>4</v>
      </c>
      <c r="H3593">
        <v>1</v>
      </c>
      <c r="J3593">
        <v>1</v>
      </c>
      <c r="K3593" t="s">
        <v>240</v>
      </c>
      <c r="M3593">
        <v>1</v>
      </c>
      <c r="N3593">
        <v>61</v>
      </c>
      <c r="O3593">
        <v>61</v>
      </c>
      <c r="P3593">
        <v>109</v>
      </c>
      <c r="Q3593">
        <v>0</v>
      </c>
      <c r="R3593">
        <v>0</v>
      </c>
      <c r="S3593" t="s">
        <v>11097</v>
      </c>
      <c r="T3593">
        <v>9800</v>
      </c>
      <c r="U3593" t="s">
        <v>8171</v>
      </c>
      <c r="V3593" t="s">
        <v>8171</v>
      </c>
      <c r="W3593" t="s">
        <v>473</v>
      </c>
      <c r="X3593">
        <v>2665</v>
      </c>
      <c r="Y3593" t="s">
        <v>257</v>
      </c>
      <c r="AA3593">
        <v>187</v>
      </c>
      <c r="AB3593" t="s">
        <v>11098</v>
      </c>
      <c r="AC3593" t="s">
        <v>11097</v>
      </c>
      <c r="AD3593">
        <v>5</v>
      </c>
      <c r="AE3593">
        <v>713604.16</v>
      </c>
      <c r="AF3593">
        <v>6169766.1299999999</v>
      </c>
    </row>
    <row r="3594" spans="1:32" x14ac:dyDescent="0.25">
      <c r="A3594" s="40">
        <v>3592</v>
      </c>
      <c r="B3594" t="s">
        <v>11099</v>
      </c>
      <c r="C3594">
        <v>130</v>
      </c>
      <c r="D3594">
        <v>1967</v>
      </c>
      <c r="E3594">
        <v>0</v>
      </c>
      <c r="F3594">
        <v>3</v>
      </c>
      <c r="H3594">
        <v>1</v>
      </c>
      <c r="J3594">
        <v>2</v>
      </c>
      <c r="K3594" t="s">
        <v>260</v>
      </c>
      <c r="L3594">
        <v>2</v>
      </c>
      <c r="M3594">
        <v>1</v>
      </c>
      <c r="N3594">
        <v>65</v>
      </c>
      <c r="O3594">
        <v>65</v>
      </c>
      <c r="P3594">
        <v>91</v>
      </c>
      <c r="Q3594">
        <v>0</v>
      </c>
      <c r="R3594">
        <v>0</v>
      </c>
      <c r="S3594" t="s">
        <v>11100</v>
      </c>
      <c r="T3594">
        <v>4047</v>
      </c>
      <c r="U3594" t="s">
        <v>7712</v>
      </c>
      <c r="V3594" t="s">
        <v>7712</v>
      </c>
      <c r="W3594" t="s">
        <v>1963</v>
      </c>
      <c r="X3594">
        <v>2665</v>
      </c>
      <c r="Y3594" t="s">
        <v>257</v>
      </c>
      <c r="AA3594">
        <v>187</v>
      </c>
      <c r="AB3594" t="s">
        <v>11101</v>
      </c>
      <c r="AC3594" t="s">
        <v>11100</v>
      </c>
      <c r="AD3594">
        <v>5</v>
      </c>
      <c r="AE3594">
        <v>713720</v>
      </c>
      <c r="AF3594">
        <v>6169333.5</v>
      </c>
    </row>
    <row r="3595" spans="1:32" x14ac:dyDescent="0.25">
      <c r="A3595" s="40">
        <v>3593</v>
      </c>
      <c r="B3595" t="s">
        <v>11102</v>
      </c>
      <c r="C3595">
        <v>120</v>
      </c>
      <c r="D3595">
        <v>2000</v>
      </c>
      <c r="E3595">
        <v>0</v>
      </c>
      <c r="F3595">
        <v>4</v>
      </c>
      <c r="H3595">
        <v>1</v>
      </c>
      <c r="J3595">
        <v>1</v>
      </c>
      <c r="K3595" t="s">
        <v>240</v>
      </c>
      <c r="L3595">
        <v>90</v>
      </c>
      <c r="M3595">
        <v>1</v>
      </c>
      <c r="N3595">
        <v>140</v>
      </c>
      <c r="O3595">
        <v>140</v>
      </c>
      <c r="P3595">
        <v>140</v>
      </c>
      <c r="Q3595">
        <v>0</v>
      </c>
      <c r="R3595">
        <v>0</v>
      </c>
      <c r="S3595" t="s">
        <v>11103</v>
      </c>
      <c r="T3595">
        <v>5600</v>
      </c>
      <c r="U3595" t="s">
        <v>6764</v>
      </c>
      <c r="V3595" t="s">
        <v>6764</v>
      </c>
      <c r="W3595" t="s">
        <v>4977</v>
      </c>
      <c r="X3595">
        <v>2625</v>
      </c>
      <c r="Y3595" t="s">
        <v>244</v>
      </c>
      <c r="AA3595">
        <v>187</v>
      </c>
      <c r="AB3595" t="s">
        <v>11104</v>
      </c>
      <c r="AC3595" t="s">
        <v>11103</v>
      </c>
      <c r="AD3595">
        <v>5</v>
      </c>
      <c r="AE3595">
        <v>712087.79</v>
      </c>
      <c r="AF3595">
        <v>6172005.4699999997</v>
      </c>
    </row>
    <row r="3596" spans="1:32" x14ac:dyDescent="0.25">
      <c r="A3596" s="40">
        <v>3594</v>
      </c>
      <c r="B3596" t="s">
        <v>11105</v>
      </c>
      <c r="C3596">
        <v>130</v>
      </c>
      <c r="D3596">
        <v>1969</v>
      </c>
      <c r="E3596">
        <v>0</v>
      </c>
      <c r="F3596">
        <v>10</v>
      </c>
      <c r="H3596">
        <v>6</v>
      </c>
      <c r="J3596">
        <v>1</v>
      </c>
      <c r="K3596" t="s">
        <v>240</v>
      </c>
      <c r="M3596">
        <v>1</v>
      </c>
      <c r="N3596">
        <v>107</v>
      </c>
      <c r="O3596">
        <v>107</v>
      </c>
      <c r="P3596">
        <v>107</v>
      </c>
      <c r="Q3596">
        <v>0</v>
      </c>
      <c r="R3596">
        <v>0</v>
      </c>
      <c r="S3596" t="s">
        <v>11106</v>
      </c>
      <c r="T3596">
        <v>6178</v>
      </c>
      <c r="U3596" t="s">
        <v>2647</v>
      </c>
      <c r="V3596" t="s">
        <v>2647</v>
      </c>
      <c r="W3596" t="s">
        <v>2446</v>
      </c>
      <c r="X3596">
        <v>2625</v>
      </c>
      <c r="Y3596" t="s">
        <v>244</v>
      </c>
      <c r="AA3596">
        <v>187</v>
      </c>
      <c r="AB3596" t="s">
        <v>11107</v>
      </c>
      <c r="AC3596" t="s">
        <v>11106</v>
      </c>
      <c r="AD3596">
        <v>5</v>
      </c>
      <c r="AE3596">
        <v>711703.62</v>
      </c>
      <c r="AF3596">
        <v>6172148.0999999996</v>
      </c>
    </row>
    <row r="3597" spans="1:32" x14ac:dyDescent="0.25">
      <c r="A3597" s="40">
        <v>3595</v>
      </c>
      <c r="B3597" t="s">
        <v>11108</v>
      </c>
      <c r="C3597">
        <v>120</v>
      </c>
      <c r="D3597">
        <v>1975</v>
      </c>
      <c r="E3597">
        <v>0</v>
      </c>
      <c r="F3597">
        <v>3</v>
      </c>
      <c r="H3597">
        <v>1</v>
      </c>
      <c r="J3597">
        <v>2</v>
      </c>
      <c r="K3597" t="s">
        <v>260</v>
      </c>
      <c r="M3597">
        <v>1</v>
      </c>
      <c r="N3597">
        <v>151</v>
      </c>
      <c r="O3597">
        <v>151</v>
      </c>
      <c r="P3597">
        <v>151</v>
      </c>
      <c r="Q3597">
        <v>0</v>
      </c>
      <c r="R3597">
        <v>0</v>
      </c>
      <c r="S3597" t="s">
        <v>11109</v>
      </c>
      <c r="T3597">
        <v>1810</v>
      </c>
      <c r="U3597" t="s">
        <v>9603</v>
      </c>
      <c r="V3597" t="s">
        <v>9603</v>
      </c>
      <c r="W3597" t="s">
        <v>308</v>
      </c>
      <c r="X3597">
        <v>2665</v>
      </c>
      <c r="Y3597" t="s">
        <v>257</v>
      </c>
      <c r="AA3597">
        <v>187</v>
      </c>
      <c r="AB3597" t="s">
        <v>11110</v>
      </c>
      <c r="AC3597" t="s">
        <v>11109</v>
      </c>
      <c r="AD3597">
        <v>5</v>
      </c>
      <c r="AE3597">
        <v>712566.72</v>
      </c>
      <c r="AF3597">
        <v>6169091.2999999998</v>
      </c>
    </row>
    <row r="3598" spans="1:32" x14ac:dyDescent="0.25">
      <c r="A3598" s="40">
        <v>3596</v>
      </c>
      <c r="B3598" t="s">
        <v>11111</v>
      </c>
      <c r="C3598">
        <v>130</v>
      </c>
      <c r="D3598">
        <v>1967</v>
      </c>
      <c r="E3598">
        <v>0</v>
      </c>
      <c r="F3598">
        <v>3</v>
      </c>
      <c r="H3598">
        <v>1</v>
      </c>
      <c r="J3598">
        <v>7</v>
      </c>
      <c r="K3598" t="s">
        <v>253</v>
      </c>
      <c r="L3598">
        <v>2</v>
      </c>
      <c r="M3598">
        <v>1</v>
      </c>
      <c r="N3598">
        <v>52</v>
      </c>
      <c r="O3598">
        <v>52</v>
      </c>
      <c r="P3598">
        <v>91</v>
      </c>
      <c r="Q3598">
        <v>0</v>
      </c>
      <c r="R3598">
        <v>0</v>
      </c>
      <c r="S3598" t="s">
        <v>11112</v>
      </c>
      <c r="T3598">
        <v>4047</v>
      </c>
      <c r="U3598" t="s">
        <v>7712</v>
      </c>
      <c r="V3598" t="s">
        <v>7712</v>
      </c>
      <c r="W3598" t="s">
        <v>466</v>
      </c>
      <c r="X3598">
        <v>2665</v>
      </c>
      <c r="Y3598" t="s">
        <v>257</v>
      </c>
      <c r="AA3598">
        <v>187</v>
      </c>
      <c r="AB3598" t="s">
        <v>11113</v>
      </c>
      <c r="AC3598" t="s">
        <v>11112</v>
      </c>
      <c r="AD3598">
        <v>5</v>
      </c>
      <c r="AE3598">
        <v>713754.17</v>
      </c>
      <c r="AF3598">
        <v>6169275.4400000004</v>
      </c>
    </row>
    <row r="3599" spans="1:32" x14ac:dyDescent="0.25">
      <c r="A3599" s="40">
        <v>3597</v>
      </c>
      <c r="B3599" t="s">
        <v>11114</v>
      </c>
      <c r="C3599">
        <v>130</v>
      </c>
      <c r="D3599">
        <v>1973</v>
      </c>
      <c r="E3599">
        <v>0</v>
      </c>
      <c r="F3599">
        <v>1</v>
      </c>
      <c r="H3599">
        <v>5</v>
      </c>
      <c r="J3599">
        <v>1</v>
      </c>
      <c r="K3599" t="s">
        <v>240</v>
      </c>
      <c r="M3599">
        <v>1</v>
      </c>
      <c r="N3599">
        <v>110</v>
      </c>
      <c r="O3599">
        <v>110</v>
      </c>
      <c r="P3599">
        <v>110</v>
      </c>
      <c r="Q3599">
        <v>0</v>
      </c>
      <c r="R3599">
        <v>0</v>
      </c>
      <c r="S3599" t="s">
        <v>11115</v>
      </c>
      <c r="T3599">
        <v>6178</v>
      </c>
      <c r="U3599" t="s">
        <v>2647</v>
      </c>
      <c r="V3599" t="s">
        <v>2647</v>
      </c>
      <c r="W3599" t="s">
        <v>11116</v>
      </c>
      <c r="X3599">
        <v>2625</v>
      </c>
      <c r="Y3599" t="s">
        <v>244</v>
      </c>
      <c r="AA3599">
        <v>187</v>
      </c>
      <c r="AB3599" t="s">
        <v>11117</v>
      </c>
      <c r="AC3599" t="s">
        <v>11115</v>
      </c>
      <c r="AD3599">
        <v>5</v>
      </c>
      <c r="AE3599">
        <v>711723.41</v>
      </c>
      <c r="AF3599">
        <v>6172035.29</v>
      </c>
    </row>
    <row r="3600" spans="1:32" x14ac:dyDescent="0.25">
      <c r="A3600" s="40">
        <v>3598</v>
      </c>
      <c r="B3600" t="s">
        <v>11118</v>
      </c>
      <c r="C3600">
        <v>130</v>
      </c>
      <c r="D3600">
        <v>1979</v>
      </c>
      <c r="E3600">
        <v>0</v>
      </c>
      <c r="F3600">
        <v>4</v>
      </c>
      <c r="H3600">
        <v>1</v>
      </c>
      <c r="J3600">
        <v>1</v>
      </c>
      <c r="K3600" t="s">
        <v>240</v>
      </c>
      <c r="M3600">
        <v>1</v>
      </c>
      <c r="N3600">
        <v>63</v>
      </c>
      <c r="O3600">
        <v>63</v>
      </c>
      <c r="P3600">
        <v>112</v>
      </c>
      <c r="Q3600">
        <v>0</v>
      </c>
      <c r="R3600">
        <v>0</v>
      </c>
      <c r="S3600" t="s">
        <v>11119</v>
      </c>
      <c r="T3600">
        <v>7575</v>
      </c>
      <c r="U3600" t="s">
        <v>7863</v>
      </c>
      <c r="V3600" t="s">
        <v>7863</v>
      </c>
      <c r="W3600" t="s">
        <v>352</v>
      </c>
      <c r="X3600">
        <v>2665</v>
      </c>
      <c r="Y3600" t="s">
        <v>257</v>
      </c>
      <c r="AA3600">
        <v>187</v>
      </c>
      <c r="AB3600" t="s">
        <v>11120</v>
      </c>
      <c r="AC3600" t="s">
        <v>11119</v>
      </c>
      <c r="AD3600">
        <v>5</v>
      </c>
      <c r="AE3600">
        <v>713603.36</v>
      </c>
      <c r="AF3600">
        <v>6169721.8799999999</v>
      </c>
    </row>
    <row r="3601" spans="1:32" x14ac:dyDescent="0.25">
      <c r="A3601" s="40">
        <v>3599</v>
      </c>
      <c r="B3601" t="s">
        <v>11121</v>
      </c>
      <c r="C3601">
        <v>130</v>
      </c>
      <c r="D3601">
        <v>1970</v>
      </c>
      <c r="E3601">
        <v>0</v>
      </c>
      <c r="F3601">
        <v>10</v>
      </c>
      <c r="H3601">
        <v>6</v>
      </c>
      <c r="J3601">
        <v>1</v>
      </c>
      <c r="K3601" t="s">
        <v>240</v>
      </c>
      <c r="M3601">
        <v>1</v>
      </c>
      <c r="N3601">
        <v>107</v>
      </c>
      <c r="O3601">
        <v>107</v>
      </c>
      <c r="P3601">
        <v>107</v>
      </c>
      <c r="Q3601">
        <v>0</v>
      </c>
      <c r="R3601">
        <v>0</v>
      </c>
      <c r="S3601" t="s">
        <v>11122</v>
      </c>
      <c r="T3601">
        <v>7882</v>
      </c>
      <c r="U3601" t="s">
        <v>372</v>
      </c>
      <c r="V3601" t="s">
        <v>372</v>
      </c>
      <c r="W3601" t="s">
        <v>655</v>
      </c>
      <c r="X3601">
        <v>2625</v>
      </c>
      <c r="Y3601" t="s">
        <v>244</v>
      </c>
      <c r="AA3601">
        <v>187</v>
      </c>
      <c r="AB3601" t="s">
        <v>11123</v>
      </c>
      <c r="AC3601" t="s">
        <v>11122</v>
      </c>
      <c r="AD3601">
        <v>5</v>
      </c>
      <c r="AE3601">
        <v>712001.73</v>
      </c>
      <c r="AF3601">
        <v>6172006.96</v>
      </c>
    </row>
    <row r="3602" spans="1:32" x14ac:dyDescent="0.25">
      <c r="A3602" s="40">
        <v>3600</v>
      </c>
      <c r="B3602" t="s">
        <v>11124</v>
      </c>
      <c r="C3602">
        <v>120</v>
      </c>
      <c r="D3602">
        <v>1950</v>
      </c>
      <c r="E3602">
        <v>0</v>
      </c>
      <c r="F3602">
        <v>3</v>
      </c>
      <c r="H3602">
        <v>1</v>
      </c>
      <c r="J3602">
        <v>2</v>
      </c>
      <c r="K3602" t="s">
        <v>260</v>
      </c>
      <c r="M3602">
        <v>1</v>
      </c>
      <c r="N3602">
        <v>87</v>
      </c>
      <c r="O3602">
        <v>87</v>
      </c>
      <c r="P3602">
        <v>87</v>
      </c>
      <c r="Q3602">
        <v>0</v>
      </c>
      <c r="R3602">
        <v>0</v>
      </c>
      <c r="S3602" t="s">
        <v>11125</v>
      </c>
      <c r="T3602">
        <v>1750</v>
      </c>
      <c r="U3602" t="s">
        <v>6098</v>
      </c>
      <c r="V3602" t="s">
        <v>6098</v>
      </c>
      <c r="W3602" t="s">
        <v>11126</v>
      </c>
      <c r="X3602">
        <v>2665</v>
      </c>
      <c r="Y3602" t="s">
        <v>257</v>
      </c>
      <c r="AA3602">
        <v>187</v>
      </c>
      <c r="AB3602" t="s">
        <v>11127</v>
      </c>
      <c r="AC3602" t="s">
        <v>11125</v>
      </c>
      <c r="AD3602">
        <v>5</v>
      </c>
      <c r="AE3602">
        <v>713109.89</v>
      </c>
      <c r="AF3602">
        <v>6168742.1500000004</v>
      </c>
    </row>
    <row r="3603" spans="1:32" x14ac:dyDescent="0.25">
      <c r="A3603" s="40">
        <v>3601</v>
      </c>
      <c r="B3603" t="s">
        <v>11128</v>
      </c>
      <c r="C3603">
        <v>120</v>
      </c>
      <c r="D3603">
        <v>1990</v>
      </c>
      <c r="E3603">
        <v>0</v>
      </c>
      <c r="F3603">
        <v>4</v>
      </c>
      <c r="H3603">
        <v>1</v>
      </c>
      <c r="J3603">
        <v>7</v>
      </c>
      <c r="K3603" t="s">
        <v>253</v>
      </c>
      <c r="L3603">
        <v>90</v>
      </c>
      <c r="M3603">
        <v>1</v>
      </c>
      <c r="N3603">
        <v>150</v>
      </c>
      <c r="O3603">
        <v>150</v>
      </c>
      <c r="P3603">
        <v>150</v>
      </c>
      <c r="Q3603">
        <v>0</v>
      </c>
      <c r="R3603">
        <v>0</v>
      </c>
      <c r="S3603" t="s">
        <v>11129</v>
      </c>
      <c r="T3603">
        <v>1810</v>
      </c>
      <c r="U3603" t="s">
        <v>9603</v>
      </c>
      <c r="V3603" t="s">
        <v>9603</v>
      </c>
      <c r="W3603" t="s">
        <v>811</v>
      </c>
      <c r="X3603">
        <v>2665</v>
      </c>
      <c r="Y3603" t="s">
        <v>257</v>
      </c>
      <c r="AA3603">
        <v>187</v>
      </c>
      <c r="AB3603" t="s">
        <v>11130</v>
      </c>
      <c r="AC3603" t="s">
        <v>11129</v>
      </c>
      <c r="AD3603">
        <v>5</v>
      </c>
      <c r="AE3603">
        <v>712582.86</v>
      </c>
      <c r="AF3603">
        <v>6169099.9199999999</v>
      </c>
    </row>
    <row r="3604" spans="1:32" x14ac:dyDescent="0.25">
      <c r="A3604" s="40">
        <v>3602</v>
      </c>
      <c r="B3604" t="s">
        <v>11131</v>
      </c>
      <c r="C3604">
        <v>130</v>
      </c>
      <c r="D3604">
        <v>1966</v>
      </c>
      <c r="E3604">
        <v>1984</v>
      </c>
      <c r="F3604">
        <v>1</v>
      </c>
      <c r="H3604">
        <v>1</v>
      </c>
      <c r="J3604">
        <v>1</v>
      </c>
      <c r="K3604" t="s">
        <v>240</v>
      </c>
      <c r="M3604">
        <v>1</v>
      </c>
      <c r="N3604">
        <v>137</v>
      </c>
      <c r="O3604">
        <v>137</v>
      </c>
      <c r="P3604">
        <v>110</v>
      </c>
      <c r="Q3604">
        <v>0</v>
      </c>
      <c r="R3604">
        <v>0</v>
      </c>
      <c r="S3604" t="s">
        <v>11132</v>
      </c>
      <c r="T3604">
        <v>4154</v>
      </c>
      <c r="U3604" t="s">
        <v>322</v>
      </c>
      <c r="V3604" t="s">
        <v>322</v>
      </c>
      <c r="W3604" t="s">
        <v>869</v>
      </c>
      <c r="X3604">
        <v>2665</v>
      </c>
      <c r="Y3604" t="s">
        <v>257</v>
      </c>
      <c r="AA3604">
        <v>187</v>
      </c>
      <c r="AB3604" t="s">
        <v>11133</v>
      </c>
      <c r="AC3604" t="s">
        <v>11132</v>
      </c>
      <c r="AD3604">
        <v>5</v>
      </c>
      <c r="AE3604">
        <v>713669.88</v>
      </c>
      <c r="AF3604">
        <v>6169133.5099999998</v>
      </c>
    </row>
    <row r="3605" spans="1:32" x14ac:dyDescent="0.25">
      <c r="A3605" s="40">
        <v>3603</v>
      </c>
      <c r="B3605" t="s">
        <v>11134</v>
      </c>
      <c r="C3605">
        <v>120</v>
      </c>
      <c r="D3605">
        <v>2000</v>
      </c>
      <c r="E3605">
        <v>0</v>
      </c>
      <c r="F3605">
        <v>4</v>
      </c>
      <c r="H3605">
        <v>1</v>
      </c>
      <c r="J3605">
        <v>1</v>
      </c>
      <c r="K3605" t="s">
        <v>240</v>
      </c>
      <c r="M3605">
        <v>1</v>
      </c>
      <c r="N3605">
        <v>207</v>
      </c>
      <c r="O3605">
        <v>207</v>
      </c>
      <c r="P3605">
        <v>159</v>
      </c>
      <c r="Q3605">
        <v>0</v>
      </c>
      <c r="R3605">
        <v>0</v>
      </c>
      <c r="S3605" t="s">
        <v>11135</v>
      </c>
      <c r="T3605">
        <v>5600</v>
      </c>
      <c r="U3605" t="s">
        <v>6764</v>
      </c>
      <c r="V3605" t="s">
        <v>6764</v>
      </c>
      <c r="W3605" t="s">
        <v>1462</v>
      </c>
      <c r="X3605">
        <v>2625</v>
      </c>
      <c r="Y3605" t="s">
        <v>244</v>
      </c>
      <c r="AA3605">
        <v>187</v>
      </c>
      <c r="AB3605" t="s">
        <v>11136</v>
      </c>
      <c r="AC3605" t="s">
        <v>11135</v>
      </c>
      <c r="AD3605">
        <v>5</v>
      </c>
      <c r="AE3605">
        <v>712078.79</v>
      </c>
      <c r="AF3605">
        <v>6172095.7300000004</v>
      </c>
    </row>
    <row r="3606" spans="1:32" x14ac:dyDescent="0.25">
      <c r="A3606" s="40">
        <v>3604</v>
      </c>
      <c r="B3606" t="s">
        <v>11137</v>
      </c>
      <c r="C3606">
        <v>130</v>
      </c>
      <c r="D3606">
        <v>1969</v>
      </c>
      <c r="E3606">
        <v>1976</v>
      </c>
      <c r="F3606">
        <v>10</v>
      </c>
      <c r="H3606">
        <v>6</v>
      </c>
      <c r="J3606">
        <v>1</v>
      </c>
      <c r="K3606" t="s">
        <v>240</v>
      </c>
      <c r="M3606">
        <v>1</v>
      </c>
      <c r="N3606">
        <v>141</v>
      </c>
      <c r="O3606">
        <v>141</v>
      </c>
      <c r="P3606">
        <v>141</v>
      </c>
      <c r="Q3606">
        <v>0</v>
      </c>
      <c r="R3606">
        <v>0</v>
      </c>
      <c r="S3606" t="s">
        <v>11138</v>
      </c>
      <c r="T3606">
        <v>6178</v>
      </c>
      <c r="U3606" t="s">
        <v>2647</v>
      </c>
      <c r="V3606" t="s">
        <v>2647</v>
      </c>
      <c r="W3606" t="s">
        <v>504</v>
      </c>
      <c r="X3606">
        <v>2625</v>
      </c>
      <c r="Y3606" t="s">
        <v>244</v>
      </c>
      <c r="AA3606">
        <v>187</v>
      </c>
      <c r="AB3606" t="s">
        <v>11139</v>
      </c>
      <c r="AC3606" t="s">
        <v>11138</v>
      </c>
      <c r="AD3606">
        <v>5</v>
      </c>
      <c r="AE3606">
        <v>711731.47</v>
      </c>
      <c r="AF3606">
        <v>6172178.25</v>
      </c>
    </row>
    <row r="3607" spans="1:32" x14ac:dyDescent="0.25">
      <c r="A3607" s="40">
        <v>3605</v>
      </c>
      <c r="B3607" t="s">
        <v>11140</v>
      </c>
      <c r="C3607">
        <v>130</v>
      </c>
      <c r="D3607">
        <v>1967</v>
      </c>
      <c r="E3607">
        <v>2006</v>
      </c>
      <c r="F3607">
        <v>3</v>
      </c>
      <c r="H3607">
        <v>6</v>
      </c>
      <c r="J3607">
        <v>1</v>
      </c>
      <c r="K3607" t="s">
        <v>240</v>
      </c>
      <c r="L3607">
        <v>2</v>
      </c>
      <c r="M3607">
        <v>1</v>
      </c>
      <c r="N3607">
        <v>151</v>
      </c>
      <c r="O3607">
        <v>151</v>
      </c>
      <c r="P3607">
        <v>151</v>
      </c>
      <c r="Q3607">
        <v>0</v>
      </c>
      <c r="R3607">
        <v>0</v>
      </c>
      <c r="S3607" t="s">
        <v>11141</v>
      </c>
      <c r="T3607">
        <v>2449</v>
      </c>
      <c r="U3607" t="s">
        <v>312</v>
      </c>
      <c r="V3607" t="s">
        <v>312</v>
      </c>
      <c r="W3607" t="s">
        <v>1761</v>
      </c>
      <c r="X3607">
        <v>2625</v>
      </c>
      <c r="Y3607" t="s">
        <v>244</v>
      </c>
      <c r="AA3607">
        <v>187</v>
      </c>
      <c r="AB3607" t="s">
        <v>11142</v>
      </c>
      <c r="AC3607" t="s">
        <v>11141</v>
      </c>
      <c r="AD3607">
        <v>5</v>
      </c>
      <c r="AE3607">
        <v>711442.71</v>
      </c>
      <c r="AF3607">
        <v>6171935.2800000003</v>
      </c>
    </row>
    <row r="3608" spans="1:32" x14ac:dyDescent="0.25">
      <c r="A3608" s="40">
        <v>3606</v>
      </c>
      <c r="B3608" t="s">
        <v>11143</v>
      </c>
      <c r="C3608">
        <v>120</v>
      </c>
      <c r="D3608">
        <v>1972</v>
      </c>
      <c r="E3608">
        <v>0</v>
      </c>
      <c r="F3608">
        <v>3</v>
      </c>
      <c r="H3608">
        <v>1</v>
      </c>
      <c r="J3608">
        <v>2</v>
      </c>
      <c r="K3608" t="s">
        <v>260</v>
      </c>
      <c r="M3608">
        <v>1</v>
      </c>
      <c r="N3608">
        <v>134</v>
      </c>
      <c r="O3608">
        <v>134</v>
      </c>
      <c r="P3608">
        <v>134</v>
      </c>
      <c r="Q3608">
        <v>0</v>
      </c>
      <c r="R3608">
        <v>0</v>
      </c>
      <c r="S3608" t="s">
        <v>11144</v>
      </c>
      <c r="T3608">
        <v>6710</v>
      </c>
      <c r="U3608" t="s">
        <v>327</v>
      </c>
      <c r="V3608" t="s">
        <v>327</v>
      </c>
      <c r="W3608" t="s">
        <v>1053</v>
      </c>
      <c r="X3608">
        <v>2625</v>
      </c>
      <c r="Y3608" t="s">
        <v>244</v>
      </c>
      <c r="AA3608">
        <v>187</v>
      </c>
      <c r="AB3608" t="s">
        <v>11145</v>
      </c>
      <c r="AC3608" t="s">
        <v>11144</v>
      </c>
      <c r="AD3608">
        <v>5</v>
      </c>
      <c r="AE3608">
        <v>711100.05</v>
      </c>
      <c r="AF3608">
        <v>6171793.75</v>
      </c>
    </row>
    <row r="3609" spans="1:32" x14ac:dyDescent="0.25">
      <c r="A3609" s="40">
        <v>3607</v>
      </c>
      <c r="B3609" t="s">
        <v>11146</v>
      </c>
      <c r="C3609">
        <v>120</v>
      </c>
      <c r="D3609">
        <v>1777</v>
      </c>
      <c r="E3609">
        <v>1968</v>
      </c>
      <c r="F3609">
        <v>3</v>
      </c>
      <c r="H3609">
        <v>1</v>
      </c>
      <c r="J3609">
        <v>2</v>
      </c>
      <c r="K3609" t="s">
        <v>260</v>
      </c>
      <c r="M3609">
        <v>1</v>
      </c>
      <c r="N3609">
        <v>95</v>
      </c>
      <c r="O3609">
        <v>95</v>
      </c>
      <c r="P3609">
        <v>95</v>
      </c>
      <c r="Q3609">
        <v>0</v>
      </c>
      <c r="R3609">
        <v>0</v>
      </c>
      <c r="S3609" t="s">
        <v>11147</v>
      </c>
      <c r="T3609">
        <v>852</v>
      </c>
      <c r="U3609" t="s">
        <v>249</v>
      </c>
      <c r="V3609" t="s">
        <v>249</v>
      </c>
      <c r="W3609" t="s">
        <v>421</v>
      </c>
      <c r="X3609">
        <v>2625</v>
      </c>
      <c r="Y3609" t="s">
        <v>244</v>
      </c>
      <c r="AA3609">
        <v>187</v>
      </c>
      <c r="AB3609" t="s">
        <v>11148</v>
      </c>
      <c r="AC3609" t="s">
        <v>11147</v>
      </c>
      <c r="AD3609">
        <v>5</v>
      </c>
      <c r="AE3609">
        <v>711776.21</v>
      </c>
      <c r="AF3609">
        <v>6170665.0800000001</v>
      </c>
    </row>
    <row r="3610" spans="1:32" x14ac:dyDescent="0.25">
      <c r="A3610" s="40">
        <v>3608</v>
      </c>
      <c r="B3610" t="s">
        <v>11149</v>
      </c>
      <c r="C3610">
        <v>120</v>
      </c>
      <c r="D3610">
        <v>1960</v>
      </c>
      <c r="E3610">
        <v>0</v>
      </c>
      <c r="F3610">
        <v>3</v>
      </c>
      <c r="H3610">
        <v>2</v>
      </c>
      <c r="J3610">
        <v>2</v>
      </c>
      <c r="K3610" t="s">
        <v>260</v>
      </c>
      <c r="L3610">
        <v>2</v>
      </c>
      <c r="M3610">
        <v>1</v>
      </c>
      <c r="N3610">
        <v>133</v>
      </c>
      <c r="O3610">
        <v>133</v>
      </c>
      <c r="P3610">
        <v>133</v>
      </c>
      <c r="Q3610">
        <v>0</v>
      </c>
      <c r="R3610">
        <v>0</v>
      </c>
      <c r="S3610" t="s">
        <v>11150</v>
      </c>
      <c r="T3610">
        <v>1278</v>
      </c>
      <c r="U3610" t="s">
        <v>10631</v>
      </c>
      <c r="V3610" t="s">
        <v>10631</v>
      </c>
      <c r="W3610" t="s">
        <v>308</v>
      </c>
      <c r="X3610">
        <v>2665</v>
      </c>
      <c r="Y3610" t="s">
        <v>257</v>
      </c>
      <c r="AA3610">
        <v>187</v>
      </c>
      <c r="AB3610" t="s">
        <v>11151</v>
      </c>
      <c r="AC3610" t="s">
        <v>11150</v>
      </c>
      <c r="AD3610">
        <v>5</v>
      </c>
      <c r="AE3610">
        <v>713408.46</v>
      </c>
      <c r="AF3610">
        <v>6168949.4400000004</v>
      </c>
    </row>
    <row r="3611" spans="1:32" x14ac:dyDescent="0.25">
      <c r="A3611" s="40">
        <v>3609</v>
      </c>
      <c r="B3611" t="s">
        <v>11152</v>
      </c>
      <c r="C3611">
        <v>120</v>
      </c>
      <c r="D3611">
        <v>1966</v>
      </c>
      <c r="E3611">
        <v>0</v>
      </c>
      <c r="F3611">
        <v>5</v>
      </c>
      <c r="H3611">
        <v>1</v>
      </c>
      <c r="J3611">
        <v>2</v>
      </c>
      <c r="K3611" t="s">
        <v>260</v>
      </c>
      <c r="M3611">
        <v>1</v>
      </c>
      <c r="N3611">
        <v>109</v>
      </c>
      <c r="O3611">
        <v>109</v>
      </c>
      <c r="P3611">
        <v>109</v>
      </c>
      <c r="Q3611">
        <v>0</v>
      </c>
      <c r="R3611">
        <v>0</v>
      </c>
      <c r="S3611" t="s">
        <v>11153</v>
      </c>
      <c r="T3611">
        <v>1810</v>
      </c>
      <c r="U3611" t="s">
        <v>9603</v>
      </c>
      <c r="V3611" t="s">
        <v>9603</v>
      </c>
      <c r="W3611" t="s">
        <v>268</v>
      </c>
      <c r="X3611">
        <v>2665</v>
      </c>
      <c r="Y3611" t="s">
        <v>257</v>
      </c>
      <c r="AA3611">
        <v>187</v>
      </c>
      <c r="AB3611" t="s">
        <v>11154</v>
      </c>
      <c r="AC3611" t="s">
        <v>11153</v>
      </c>
      <c r="AD3611">
        <v>5</v>
      </c>
      <c r="AE3611">
        <v>712489.53</v>
      </c>
      <c r="AF3611">
        <v>6169036.1100000003</v>
      </c>
    </row>
    <row r="3612" spans="1:32" x14ac:dyDescent="0.25">
      <c r="A3612" s="40">
        <v>3610</v>
      </c>
      <c r="B3612" t="s">
        <v>11155</v>
      </c>
      <c r="C3612">
        <v>120</v>
      </c>
      <c r="D3612">
        <v>1982</v>
      </c>
      <c r="E3612">
        <v>0</v>
      </c>
      <c r="F3612">
        <v>4</v>
      </c>
      <c r="H3612">
        <v>1</v>
      </c>
      <c r="J3612">
        <v>2</v>
      </c>
      <c r="K3612" t="s">
        <v>260</v>
      </c>
      <c r="L3612">
        <v>2</v>
      </c>
      <c r="M3612">
        <v>1</v>
      </c>
      <c r="N3612">
        <v>138</v>
      </c>
      <c r="O3612">
        <v>138</v>
      </c>
      <c r="P3612">
        <v>138</v>
      </c>
      <c r="Q3612">
        <v>0</v>
      </c>
      <c r="R3612">
        <v>0</v>
      </c>
      <c r="S3612" t="s">
        <v>11156</v>
      </c>
      <c r="T3612">
        <v>4154</v>
      </c>
      <c r="U3612" t="s">
        <v>322</v>
      </c>
      <c r="V3612" t="s">
        <v>322</v>
      </c>
      <c r="W3612" t="s">
        <v>480</v>
      </c>
      <c r="X3612">
        <v>2665</v>
      </c>
      <c r="Y3612" t="s">
        <v>257</v>
      </c>
      <c r="AA3612">
        <v>187</v>
      </c>
      <c r="AB3612" t="s">
        <v>11157</v>
      </c>
      <c r="AC3612" t="s">
        <v>11156</v>
      </c>
      <c r="AD3612">
        <v>5</v>
      </c>
      <c r="AE3612">
        <v>713599.76</v>
      </c>
      <c r="AF3612">
        <v>6169145.0899999999</v>
      </c>
    </row>
    <row r="3613" spans="1:32" x14ac:dyDescent="0.25">
      <c r="A3613" s="40">
        <v>3611</v>
      </c>
      <c r="B3613" t="s">
        <v>11158</v>
      </c>
      <c r="C3613">
        <v>130</v>
      </c>
      <c r="D3613">
        <v>1966</v>
      </c>
      <c r="E3613">
        <v>0</v>
      </c>
      <c r="F3613">
        <v>2</v>
      </c>
      <c r="H3613">
        <v>1</v>
      </c>
      <c r="J3613">
        <v>2</v>
      </c>
      <c r="K3613" t="s">
        <v>260</v>
      </c>
      <c r="L3613">
        <v>2</v>
      </c>
      <c r="M3613">
        <v>1</v>
      </c>
      <c r="N3613">
        <v>127</v>
      </c>
      <c r="O3613">
        <v>127</v>
      </c>
      <c r="P3613">
        <v>127</v>
      </c>
      <c r="Q3613">
        <v>0</v>
      </c>
      <c r="R3613">
        <v>0</v>
      </c>
      <c r="S3613" t="s">
        <v>11159</v>
      </c>
      <c r="T3613">
        <v>5752</v>
      </c>
      <c r="U3613" t="s">
        <v>10465</v>
      </c>
      <c r="V3613" t="s">
        <v>10465</v>
      </c>
      <c r="W3613" t="s">
        <v>2367</v>
      </c>
      <c r="X3613">
        <v>2665</v>
      </c>
      <c r="Y3613" t="s">
        <v>257</v>
      </c>
      <c r="AA3613">
        <v>187</v>
      </c>
      <c r="AB3613" t="s">
        <v>11160</v>
      </c>
      <c r="AC3613" t="s">
        <v>11159</v>
      </c>
      <c r="AD3613">
        <v>5</v>
      </c>
      <c r="AE3613">
        <v>713796.57</v>
      </c>
      <c r="AF3613">
        <v>6169351.5</v>
      </c>
    </row>
    <row r="3614" spans="1:32" x14ac:dyDescent="0.25">
      <c r="A3614" s="40">
        <v>3612</v>
      </c>
      <c r="B3614" t="s">
        <v>11161</v>
      </c>
      <c r="C3614">
        <v>130</v>
      </c>
      <c r="D3614">
        <v>1975</v>
      </c>
      <c r="E3614">
        <v>0</v>
      </c>
      <c r="F3614">
        <v>1</v>
      </c>
      <c r="H3614">
        <v>5</v>
      </c>
      <c r="J3614">
        <v>1</v>
      </c>
      <c r="K3614" t="s">
        <v>240</v>
      </c>
      <c r="L3614">
        <v>0</v>
      </c>
      <c r="M3614">
        <v>1</v>
      </c>
      <c r="N3614">
        <v>75</v>
      </c>
      <c r="O3614">
        <v>75</v>
      </c>
      <c r="P3614">
        <v>125</v>
      </c>
      <c r="Q3614">
        <v>0</v>
      </c>
      <c r="R3614">
        <v>0</v>
      </c>
      <c r="S3614" t="s">
        <v>11162</v>
      </c>
      <c r="T3614">
        <v>2556</v>
      </c>
      <c r="U3614" t="s">
        <v>317</v>
      </c>
      <c r="V3614" t="s">
        <v>317</v>
      </c>
      <c r="W3614" t="s">
        <v>4931</v>
      </c>
      <c r="X3614">
        <v>2625</v>
      </c>
      <c r="Y3614" t="s">
        <v>244</v>
      </c>
      <c r="AA3614">
        <v>187</v>
      </c>
      <c r="AB3614" t="s">
        <v>11163</v>
      </c>
      <c r="AC3614" t="s">
        <v>11162</v>
      </c>
      <c r="AD3614">
        <v>5</v>
      </c>
      <c r="AE3614">
        <v>711661.19</v>
      </c>
      <c r="AF3614">
        <v>6172392.7400000002</v>
      </c>
    </row>
    <row r="3615" spans="1:32" x14ac:dyDescent="0.25">
      <c r="A3615" s="40">
        <v>3613</v>
      </c>
      <c r="B3615" t="s">
        <v>11164</v>
      </c>
      <c r="C3615">
        <v>140</v>
      </c>
      <c r="D3615">
        <v>1965</v>
      </c>
      <c r="E3615">
        <v>0</v>
      </c>
      <c r="F3615">
        <v>5</v>
      </c>
      <c r="H3615">
        <v>1</v>
      </c>
      <c r="J3615">
        <v>1</v>
      </c>
      <c r="K3615" t="s">
        <v>240</v>
      </c>
      <c r="M3615">
        <v>2</v>
      </c>
      <c r="N3615">
        <v>345</v>
      </c>
      <c r="O3615">
        <v>690</v>
      </c>
      <c r="P3615">
        <v>690</v>
      </c>
      <c r="Q3615">
        <v>0</v>
      </c>
      <c r="R3615">
        <v>0</v>
      </c>
      <c r="S3615" t="s">
        <v>11165</v>
      </c>
      <c r="T3615">
        <v>3400</v>
      </c>
      <c r="U3615" t="s">
        <v>9688</v>
      </c>
      <c r="V3615" t="s">
        <v>9688</v>
      </c>
      <c r="W3615" t="s">
        <v>341</v>
      </c>
      <c r="X3615">
        <v>2665</v>
      </c>
      <c r="Y3615" t="s">
        <v>257</v>
      </c>
      <c r="AA3615">
        <v>187</v>
      </c>
      <c r="AB3615" t="s">
        <v>10167</v>
      </c>
      <c r="AC3615" t="s">
        <v>11165</v>
      </c>
      <c r="AD3615">
        <v>5</v>
      </c>
      <c r="AE3615">
        <v>713106.59</v>
      </c>
      <c r="AF3615">
        <v>6169162.8300000001</v>
      </c>
    </row>
    <row r="3616" spans="1:32" x14ac:dyDescent="0.25">
      <c r="A3616" s="40">
        <v>3614</v>
      </c>
      <c r="B3616" t="s">
        <v>11166</v>
      </c>
      <c r="C3616">
        <v>120</v>
      </c>
      <c r="D3616">
        <v>1961</v>
      </c>
      <c r="E3616">
        <v>1990</v>
      </c>
      <c r="F3616">
        <v>2</v>
      </c>
      <c r="H3616">
        <v>6</v>
      </c>
      <c r="J3616">
        <v>2</v>
      </c>
      <c r="K3616" t="s">
        <v>260</v>
      </c>
      <c r="L3616">
        <v>1</v>
      </c>
      <c r="M3616">
        <v>1</v>
      </c>
      <c r="N3616">
        <v>163</v>
      </c>
      <c r="O3616">
        <v>163</v>
      </c>
      <c r="P3616">
        <v>163</v>
      </c>
      <c r="Q3616">
        <v>0</v>
      </c>
      <c r="R3616">
        <v>0</v>
      </c>
      <c r="S3616" t="s">
        <v>11167</v>
      </c>
      <c r="T3616">
        <v>1810</v>
      </c>
      <c r="U3616" t="s">
        <v>9603</v>
      </c>
      <c r="V3616" t="s">
        <v>9603</v>
      </c>
      <c r="W3616" t="s">
        <v>413</v>
      </c>
      <c r="X3616">
        <v>2665</v>
      </c>
      <c r="Y3616" t="s">
        <v>257</v>
      </c>
      <c r="AA3616">
        <v>187</v>
      </c>
      <c r="AB3616" t="s">
        <v>11168</v>
      </c>
      <c r="AC3616" t="s">
        <v>11167</v>
      </c>
      <c r="AD3616">
        <v>5</v>
      </c>
      <c r="AE3616">
        <v>712618.41</v>
      </c>
      <c r="AF3616">
        <v>6169106.9699999997</v>
      </c>
    </row>
    <row r="3617" spans="1:32" x14ac:dyDescent="0.25">
      <c r="A3617" s="40">
        <v>3615</v>
      </c>
      <c r="B3617" t="s">
        <v>11169</v>
      </c>
      <c r="C3617">
        <v>120</v>
      </c>
      <c r="D3617">
        <v>2001</v>
      </c>
      <c r="E3617">
        <v>0</v>
      </c>
      <c r="F3617">
        <v>4</v>
      </c>
      <c r="H3617">
        <v>1</v>
      </c>
      <c r="J3617">
        <v>1</v>
      </c>
      <c r="K3617" t="s">
        <v>240</v>
      </c>
      <c r="M3617">
        <v>1</v>
      </c>
      <c r="N3617">
        <v>136</v>
      </c>
      <c r="O3617">
        <v>136</v>
      </c>
      <c r="P3617">
        <v>136</v>
      </c>
      <c r="Q3617">
        <v>0</v>
      </c>
      <c r="R3617">
        <v>0</v>
      </c>
      <c r="S3617" t="s">
        <v>11170</v>
      </c>
      <c r="T3617">
        <v>5600</v>
      </c>
      <c r="U3617" t="s">
        <v>6764</v>
      </c>
      <c r="V3617" t="s">
        <v>6764</v>
      </c>
      <c r="W3617" t="s">
        <v>879</v>
      </c>
      <c r="X3617">
        <v>2625</v>
      </c>
      <c r="Y3617" t="s">
        <v>244</v>
      </c>
      <c r="AA3617">
        <v>187</v>
      </c>
      <c r="AB3617" t="s">
        <v>11171</v>
      </c>
      <c r="AC3617" t="s">
        <v>11170</v>
      </c>
      <c r="AD3617">
        <v>5</v>
      </c>
      <c r="AE3617">
        <v>712063.07</v>
      </c>
      <c r="AF3617">
        <v>6172004.6600000001</v>
      </c>
    </row>
    <row r="3618" spans="1:32" x14ac:dyDescent="0.25">
      <c r="A3618" s="40">
        <v>3616</v>
      </c>
      <c r="B3618" t="s">
        <v>11172</v>
      </c>
      <c r="C3618">
        <v>130</v>
      </c>
      <c r="D3618">
        <v>1969</v>
      </c>
      <c r="E3618">
        <v>1976</v>
      </c>
      <c r="F3618">
        <v>10</v>
      </c>
      <c r="H3618">
        <v>2</v>
      </c>
      <c r="J3618">
        <v>1</v>
      </c>
      <c r="K3618" t="s">
        <v>240</v>
      </c>
      <c r="M3618">
        <v>1</v>
      </c>
      <c r="N3618">
        <v>147</v>
      </c>
      <c r="O3618">
        <v>147</v>
      </c>
      <c r="P3618">
        <v>147</v>
      </c>
      <c r="Q3618">
        <v>0</v>
      </c>
      <c r="R3618">
        <v>0</v>
      </c>
      <c r="S3618" t="s">
        <v>11173</v>
      </c>
      <c r="T3618">
        <v>6178</v>
      </c>
      <c r="U3618" t="s">
        <v>2647</v>
      </c>
      <c r="V3618" t="s">
        <v>2647</v>
      </c>
      <c r="W3618" t="s">
        <v>2496</v>
      </c>
      <c r="X3618">
        <v>2625</v>
      </c>
      <c r="Y3618" t="s">
        <v>244</v>
      </c>
      <c r="AA3618">
        <v>187</v>
      </c>
      <c r="AB3618" t="s">
        <v>11174</v>
      </c>
      <c r="AC3618" t="s">
        <v>11173</v>
      </c>
      <c r="AD3618">
        <v>5</v>
      </c>
      <c r="AE3618">
        <v>711703.46</v>
      </c>
      <c r="AF3618">
        <v>6172163.0499999998</v>
      </c>
    </row>
    <row r="3619" spans="1:32" x14ac:dyDescent="0.25">
      <c r="A3619" s="40">
        <v>3617</v>
      </c>
      <c r="B3619" t="s">
        <v>11175</v>
      </c>
      <c r="C3619">
        <v>130</v>
      </c>
      <c r="D3619">
        <v>1975</v>
      </c>
      <c r="E3619">
        <v>0</v>
      </c>
      <c r="F3619">
        <v>1</v>
      </c>
      <c r="H3619">
        <v>5</v>
      </c>
      <c r="J3619">
        <v>7</v>
      </c>
      <c r="K3619" t="s">
        <v>253</v>
      </c>
      <c r="M3619">
        <v>1</v>
      </c>
      <c r="N3619">
        <v>79</v>
      </c>
      <c r="O3619">
        <v>79</v>
      </c>
      <c r="P3619">
        <v>131</v>
      </c>
      <c r="Q3619">
        <v>0</v>
      </c>
      <c r="R3619">
        <v>0</v>
      </c>
      <c r="S3619" t="s">
        <v>11176</v>
      </c>
      <c r="T3619">
        <v>2556</v>
      </c>
      <c r="U3619" t="s">
        <v>317</v>
      </c>
      <c r="V3619" t="s">
        <v>317</v>
      </c>
      <c r="W3619" t="s">
        <v>11177</v>
      </c>
      <c r="X3619">
        <v>2625</v>
      </c>
      <c r="Y3619" t="s">
        <v>244</v>
      </c>
      <c r="AA3619">
        <v>187</v>
      </c>
      <c r="AB3619" t="s">
        <v>11178</v>
      </c>
      <c r="AC3619" t="s">
        <v>11176</v>
      </c>
      <c r="AD3619">
        <v>5</v>
      </c>
      <c r="AE3619">
        <v>711576.17</v>
      </c>
      <c r="AF3619">
        <v>6172401.6500000004</v>
      </c>
    </row>
    <row r="3620" spans="1:32" x14ac:dyDescent="0.25">
      <c r="A3620" s="40">
        <v>3618</v>
      </c>
      <c r="B3620" t="s">
        <v>11179</v>
      </c>
      <c r="C3620">
        <v>120</v>
      </c>
      <c r="D3620">
        <v>1953</v>
      </c>
      <c r="E3620">
        <v>0</v>
      </c>
      <c r="F3620">
        <v>5</v>
      </c>
      <c r="H3620">
        <v>1</v>
      </c>
      <c r="J3620">
        <v>2</v>
      </c>
      <c r="K3620" t="s">
        <v>260</v>
      </c>
      <c r="L3620">
        <v>2</v>
      </c>
      <c r="M3620">
        <v>1</v>
      </c>
      <c r="N3620">
        <v>70</v>
      </c>
      <c r="O3620">
        <v>70</v>
      </c>
      <c r="P3620">
        <v>127</v>
      </c>
      <c r="Q3620">
        <v>0</v>
      </c>
      <c r="R3620">
        <v>0</v>
      </c>
      <c r="S3620" t="s">
        <v>11180</v>
      </c>
      <c r="T3620">
        <v>3408</v>
      </c>
      <c r="U3620" t="s">
        <v>285</v>
      </c>
      <c r="V3620" t="s">
        <v>285</v>
      </c>
      <c r="W3620" t="s">
        <v>253</v>
      </c>
      <c r="X3620">
        <v>2665</v>
      </c>
      <c r="Y3620" t="s">
        <v>257</v>
      </c>
      <c r="AA3620">
        <v>187</v>
      </c>
      <c r="AB3620" t="s">
        <v>11181</v>
      </c>
      <c r="AC3620" t="s">
        <v>11180</v>
      </c>
      <c r="AD3620">
        <v>5</v>
      </c>
      <c r="AE3620">
        <v>713053.46</v>
      </c>
      <c r="AF3620">
        <v>6168879.2599999998</v>
      </c>
    </row>
    <row r="3621" spans="1:32" x14ac:dyDescent="0.25">
      <c r="A3621" s="40">
        <v>3619</v>
      </c>
      <c r="B3621" t="s">
        <v>11182</v>
      </c>
      <c r="C3621">
        <v>120</v>
      </c>
      <c r="D3621">
        <v>1973</v>
      </c>
      <c r="E3621">
        <v>0</v>
      </c>
      <c r="F3621">
        <v>3</v>
      </c>
      <c r="H3621">
        <v>1</v>
      </c>
      <c r="J3621">
        <v>2</v>
      </c>
      <c r="K3621" t="s">
        <v>260</v>
      </c>
      <c r="M3621">
        <v>1</v>
      </c>
      <c r="N3621">
        <v>109</v>
      </c>
      <c r="O3621">
        <v>109</v>
      </c>
      <c r="P3621">
        <v>109</v>
      </c>
      <c r="Q3621">
        <v>0</v>
      </c>
      <c r="R3621">
        <v>0</v>
      </c>
      <c r="S3621" t="s">
        <v>11183</v>
      </c>
      <c r="T3621">
        <v>6710</v>
      </c>
      <c r="U3621" t="s">
        <v>327</v>
      </c>
      <c r="V3621" t="s">
        <v>327</v>
      </c>
      <c r="W3621" t="s">
        <v>1975</v>
      </c>
      <c r="X3621">
        <v>2625</v>
      </c>
      <c r="Y3621" t="s">
        <v>244</v>
      </c>
      <c r="AA3621">
        <v>187</v>
      </c>
      <c r="AB3621" t="s">
        <v>11184</v>
      </c>
      <c r="AC3621" t="s">
        <v>11183</v>
      </c>
      <c r="AD3621">
        <v>5</v>
      </c>
      <c r="AE3621">
        <v>710917.24</v>
      </c>
      <c r="AF3621">
        <v>6171746.0499999998</v>
      </c>
    </row>
    <row r="3622" spans="1:32" x14ac:dyDescent="0.25">
      <c r="A3622" s="40">
        <v>3620</v>
      </c>
      <c r="B3622" t="s">
        <v>11185</v>
      </c>
      <c r="C3622">
        <v>130</v>
      </c>
      <c r="D3622">
        <v>1993</v>
      </c>
      <c r="E3622">
        <v>0</v>
      </c>
      <c r="F3622">
        <v>4</v>
      </c>
      <c r="H3622">
        <v>2</v>
      </c>
      <c r="J3622">
        <v>1</v>
      </c>
      <c r="K3622" t="s">
        <v>240</v>
      </c>
      <c r="M3622">
        <v>1</v>
      </c>
      <c r="N3622">
        <v>60</v>
      </c>
      <c r="O3622">
        <v>60</v>
      </c>
      <c r="P3622">
        <v>119</v>
      </c>
      <c r="Q3622">
        <v>0</v>
      </c>
      <c r="R3622">
        <v>0</v>
      </c>
      <c r="S3622" t="s">
        <v>11186</v>
      </c>
      <c r="T3622">
        <v>9100</v>
      </c>
      <c r="U3622" t="s">
        <v>267</v>
      </c>
      <c r="V3622" t="s">
        <v>267</v>
      </c>
      <c r="W3622" t="s">
        <v>260</v>
      </c>
      <c r="X3622">
        <v>2625</v>
      </c>
      <c r="Y3622" t="s">
        <v>244</v>
      </c>
      <c r="AA3622">
        <v>187</v>
      </c>
      <c r="AB3622" t="s">
        <v>11187</v>
      </c>
      <c r="AC3622" t="s">
        <v>11186</v>
      </c>
      <c r="AD3622">
        <v>5</v>
      </c>
      <c r="AE3622">
        <v>711640.01</v>
      </c>
      <c r="AF3622">
        <v>6172559.7599999998</v>
      </c>
    </row>
    <row r="3623" spans="1:32" x14ac:dyDescent="0.25">
      <c r="A3623" s="40">
        <v>3621</v>
      </c>
      <c r="B3623" t="s">
        <v>11188</v>
      </c>
      <c r="C3623">
        <v>130</v>
      </c>
      <c r="D3623">
        <v>1993</v>
      </c>
      <c r="E3623">
        <v>0</v>
      </c>
      <c r="F3623">
        <v>4</v>
      </c>
      <c r="H3623">
        <v>2</v>
      </c>
      <c r="J3623">
        <v>1</v>
      </c>
      <c r="K3623" t="s">
        <v>240</v>
      </c>
      <c r="M3623">
        <v>1</v>
      </c>
      <c r="N3623">
        <v>60</v>
      </c>
      <c r="O3623">
        <v>60</v>
      </c>
      <c r="P3623">
        <v>119</v>
      </c>
      <c r="Q3623">
        <v>0</v>
      </c>
      <c r="R3623">
        <v>0</v>
      </c>
      <c r="S3623" t="s">
        <v>11189</v>
      </c>
      <c r="T3623">
        <v>9100</v>
      </c>
      <c r="U3623" t="s">
        <v>267</v>
      </c>
      <c r="V3623" t="s">
        <v>267</v>
      </c>
      <c r="W3623" t="s">
        <v>811</v>
      </c>
      <c r="X3623">
        <v>2625</v>
      </c>
      <c r="Y3623" t="s">
        <v>244</v>
      </c>
      <c r="AA3623">
        <v>187</v>
      </c>
      <c r="AB3623" t="s">
        <v>11190</v>
      </c>
      <c r="AC3623" t="s">
        <v>11189</v>
      </c>
      <c r="AD3623">
        <v>5</v>
      </c>
      <c r="AE3623">
        <v>711633.59</v>
      </c>
      <c r="AF3623">
        <v>6172558.1399999997</v>
      </c>
    </row>
    <row r="3624" spans="1:32" x14ac:dyDescent="0.25">
      <c r="A3624" s="40">
        <v>3622</v>
      </c>
      <c r="B3624" t="s">
        <v>11191</v>
      </c>
      <c r="C3624">
        <v>130</v>
      </c>
      <c r="D3624">
        <v>1966</v>
      </c>
      <c r="E3624">
        <v>1978</v>
      </c>
      <c r="F3624">
        <v>2</v>
      </c>
      <c r="H3624">
        <v>1</v>
      </c>
      <c r="J3624">
        <v>2</v>
      </c>
      <c r="K3624" t="s">
        <v>260</v>
      </c>
      <c r="M3624">
        <v>1</v>
      </c>
      <c r="N3624">
        <v>120</v>
      </c>
      <c r="O3624">
        <v>120</v>
      </c>
      <c r="P3624">
        <v>120</v>
      </c>
      <c r="Q3624">
        <v>0</v>
      </c>
      <c r="R3624">
        <v>0</v>
      </c>
      <c r="S3624" t="s">
        <v>11192</v>
      </c>
      <c r="T3624">
        <v>4047</v>
      </c>
      <c r="U3624" t="s">
        <v>7712</v>
      </c>
      <c r="V3624" t="s">
        <v>7712</v>
      </c>
      <c r="W3624" t="s">
        <v>1326</v>
      </c>
      <c r="X3624">
        <v>2665</v>
      </c>
      <c r="Y3624" t="s">
        <v>257</v>
      </c>
      <c r="AA3624">
        <v>187</v>
      </c>
      <c r="AB3624" t="s">
        <v>11193</v>
      </c>
      <c r="AC3624" t="s">
        <v>11192</v>
      </c>
      <c r="AD3624">
        <v>5</v>
      </c>
      <c r="AE3624">
        <v>713768.6</v>
      </c>
      <c r="AF3624">
        <v>6169327.1100000003</v>
      </c>
    </row>
    <row r="3625" spans="1:32" x14ac:dyDescent="0.25">
      <c r="A3625" s="40">
        <v>3623</v>
      </c>
      <c r="B3625" t="s">
        <v>11194</v>
      </c>
      <c r="C3625">
        <v>130</v>
      </c>
      <c r="D3625">
        <v>1969</v>
      </c>
      <c r="E3625">
        <v>1985</v>
      </c>
      <c r="F3625">
        <v>10</v>
      </c>
      <c r="H3625">
        <v>6</v>
      </c>
      <c r="J3625">
        <v>1</v>
      </c>
      <c r="K3625" t="s">
        <v>240</v>
      </c>
      <c r="M3625">
        <v>1</v>
      </c>
      <c r="N3625">
        <v>125</v>
      </c>
      <c r="O3625">
        <v>125</v>
      </c>
      <c r="P3625">
        <v>107</v>
      </c>
      <c r="Q3625">
        <v>0</v>
      </c>
      <c r="R3625">
        <v>0</v>
      </c>
      <c r="S3625" t="s">
        <v>11195</v>
      </c>
      <c r="T3625">
        <v>6178</v>
      </c>
      <c r="U3625" t="s">
        <v>2647</v>
      </c>
      <c r="V3625" t="s">
        <v>2647</v>
      </c>
      <c r="W3625" t="s">
        <v>10510</v>
      </c>
      <c r="X3625">
        <v>2625</v>
      </c>
      <c r="Y3625" t="s">
        <v>244</v>
      </c>
      <c r="AA3625">
        <v>187</v>
      </c>
      <c r="AB3625" t="s">
        <v>11196</v>
      </c>
      <c r="AC3625" t="s">
        <v>11195</v>
      </c>
      <c r="AD3625">
        <v>5</v>
      </c>
      <c r="AE3625">
        <v>711674.35</v>
      </c>
      <c r="AF3625">
        <v>6172147.6500000004</v>
      </c>
    </row>
    <row r="3626" spans="1:32" x14ac:dyDescent="0.25">
      <c r="A3626" s="40">
        <v>3624</v>
      </c>
      <c r="B3626" t="s">
        <v>11197</v>
      </c>
      <c r="C3626">
        <v>120</v>
      </c>
      <c r="D3626">
        <v>1966</v>
      </c>
      <c r="E3626">
        <v>1976</v>
      </c>
      <c r="F3626">
        <v>1</v>
      </c>
      <c r="H3626">
        <v>1</v>
      </c>
      <c r="J3626">
        <v>2</v>
      </c>
      <c r="K3626" t="s">
        <v>260</v>
      </c>
      <c r="M3626">
        <v>1</v>
      </c>
      <c r="N3626">
        <v>142</v>
      </c>
      <c r="O3626">
        <v>142</v>
      </c>
      <c r="P3626">
        <v>142</v>
      </c>
      <c r="Q3626">
        <v>0</v>
      </c>
      <c r="R3626">
        <v>0</v>
      </c>
      <c r="S3626" t="s">
        <v>11198</v>
      </c>
      <c r="T3626">
        <v>7669</v>
      </c>
      <c r="U3626" t="s">
        <v>9702</v>
      </c>
      <c r="V3626" t="s">
        <v>9702</v>
      </c>
      <c r="W3626" t="s">
        <v>308</v>
      </c>
      <c r="X3626">
        <v>2665</v>
      </c>
      <c r="Y3626" t="s">
        <v>257</v>
      </c>
      <c r="AA3626">
        <v>187</v>
      </c>
      <c r="AB3626" t="s">
        <v>11199</v>
      </c>
      <c r="AC3626" t="s">
        <v>11198</v>
      </c>
      <c r="AD3626">
        <v>5</v>
      </c>
      <c r="AE3626">
        <v>713265.49</v>
      </c>
      <c r="AF3626">
        <v>6168985.5700000003</v>
      </c>
    </row>
    <row r="3627" spans="1:32" x14ac:dyDescent="0.25">
      <c r="A3627" s="40">
        <v>3625</v>
      </c>
      <c r="B3627" t="s">
        <v>11200</v>
      </c>
      <c r="C3627">
        <v>130</v>
      </c>
      <c r="D3627">
        <v>1970</v>
      </c>
      <c r="E3627">
        <v>0</v>
      </c>
      <c r="F3627">
        <v>10</v>
      </c>
      <c r="H3627">
        <v>6</v>
      </c>
      <c r="J3627">
        <v>1</v>
      </c>
      <c r="K3627" t="s">
        <v>240</v>
      </c>
      <c r="L3627">
        <v>2</v>
      </c>
      <c r="M3627">
        <v>1</v>
      </c>
      <c r="N3627">
        <v>107</v>
      </c>
      <c r="O3627">
        <v>107</v>
      </c>
      <c r="P3627">
        <v>107</v>
      </c>
      <c r="Q3627">
        <v>0</v>
      </c>
      <c r="R3627">
        <v>0</v>
      </c>
      <c r="S3627" t="s">
        <v>11201</v>
      </c>
      <c r="T3627">
        <v>7882</v>
      </c>
      <c r="U3627" t="s">
        <v>372</v>
      </c>
      <c r="V3627" t="s">
        <v>372</v>
      </c>
      <c r="W3627" t="s">
        <v>7993</v>
      </c>
      <c r="X3627">
        <v>2625</v>
      </c>
      <c r="Y3627" t="s">
        <v>244</v>
      </c>
      <c r="AA3627">
        <v>187</v>
      </c>
      <c r="AB3627" t="s">
        <v>11202</v>
      </c>
      <c r="AC3627" t="s">
        <v>11201</v>
      </c>
      <c r="AD3627">
        <v>5</v>
      </c>
      <c r="AE3627">
        <v>711962.6</v>
      </c>
      <c r="AF3627">
        <v>6172026.2000000002</v>
      </c>
    </row>
    <row r="3628" spans="1:32" x14ac:dyDescent="0.25">
      <c r="A3628" s="40">
        <v>3626</v>
      </c>
      <c r="B3628" t="s">
        <v>11203</v>
      </c>
      <c r="C3628">
        <v>140</v>
      </c>
      <c r="D3628">
        <v>1965</v>
      </c>
      <c r="E3628">
        <v>0</v>
      </c>
      <c r="F3628">
        <v>5</v>
      </c>
      <c r="H3628">
        <v>1</v>
      </c>
      <c r="J3628">
        <v>1</v>
      </c>
      <c r="K3628" t="s">
        <v>240</v>
      </c>
      <c r="M3628">
        <v>2</v>
      </c>
      <c r="N3628">
        <v>345</v>
      </c>
      <c r="O3628">
        <v>690</v>
      </c>
      <c r="P3628">
        <v>690</v>
      </c>
      <c r="Q3628">
        <v>0</v>
      </c>
      <c r="R3628">
        <v>0</v>
      </c>
      <c r="S3628" t="s">
        <v>11204</v>
      </c>
      <c r="T3628">
        <v>3400</v>
      </c>
      <c r="U3628" t="s">
        <v>9688</v>
      </c>
      <c r="V3628" t="s">
        <v>9688</v>
      </c>
      <c r="W3628" t="s">
        <v>770</v>
      </c>
      <c r="X3628">
        <v>2665</v>
      </c>
      <c r="Y3628" t="s">
        <v>257</v>
      </c>
      <c r="AA3628">
        <v>187</v>
      </c>
      <c r="AB3628" t="s">
        <v>9689</v>
      </c>
      <c r="AC3628" t="s">
        <v>11204</v>
      </c>
      <c r="AD3628">
        <v>5</v>
      </c>
      <c r="AE3628">
        <v>713212.57</v>
      </c>
      <c r="AF3628">
        <v>6169144.5</v>
      </c>
    </row>
    <row r="3629" spans="1:32" x14ac:dyDescent="0.25">
      <c r="A3629" s="40">
        <v>3627</v>
      </c>
      <c r="B3629" t="s">
        <v>11205</v>
      </c>
      <c r="C3629">
        <v>120</v>
      </c>
      <c r="D3629">
        <v>1980</v>
      </c>
      <c r="E3629">
        <v>1990</v>
      </c>
      <c r="F3629">
        <v>5</v>
      </c>
      <c r="H3629">
        <v>1</v>
      </c>
      <c r="J3629">
        <v>2</v>
      </c>
      <c r="K3629" t="s">
        <v>260</v>
      </c>
      <c r="M3629">
        <v>1</v>
      </c>
      <c r="N3629">
        <v>98</v>
      </c>
      <c r="O3629">
        <v>98</v>
      </c>
      <c r="P3629">
        <v>178</v>
      </c>
      <c r="Q3629">
        <v>0</v>
      </c>
      <c r="R3629">
        <v>0</v>
      </c>
      <c r="S3629" t="s">
        <v>11206</v>
      </c>
      <c r="T3629">
        <v>7030</v>
      </c>
      <c r="U3629" t="s">
        <v>10123</v>
      </c>
      <c r="V3629" t="s">
        <v>10123</v>
      </c>
      <c r="W3629" t="s">
        <v>308</v>
      </c>
      <c r="X3629">
        <v>2665</v>
      </c>
      <c r="Y3629" t="s">
        <v>257</v>
      </c>
      <c r="AA3629">
        <v>187</v>
      </c>
      <c r="AB3629" t="s">
        <v>11207</v>
      </c>
      <c r="AC3629" t="s">
        <v>11206</v>
      </c>
      <c r="AD3629">
        <v>5</v>
      </c>
      <c r="AE3629">
        <v>713083.56</v>
      </c>
      <c r="AF3629">
        <v>6168351.2599999998</v>
      </c>
    </row>
    <row r="3630" spans="1:32" x14ac:dyDescent="0.25">
      <c r="A3630" s="40">
        <v>3628</v>
      </c>
      <c r="B3630" t="s">
        <v>11208</v>
      </c>
      <c r="C3630">
        <v>120</v>
      </c>
      <c r="D3630">
        <v>1969</v>
      </c>
      <c r="E3630">
        <v>0</v>
      </c>
      <c r="F3630">
        <v>3</v>
      </c>
      <c r="H3630">
        <v>1</v>
      </c>
      <c r="J3630">
        <v>2</v>
      </c>
      <c r="K3630" t="s">
        <v>260</v>
      </c>
      <c r="M3630">
        <v>1</v>
      </c>
      <c r="N3630">
        <v>142</v>
      </c>
      <c r="O3630">
        <v>142</v>
      </c>
      <c r="P3630">
        <v>142</v>
      </c>
      <c r="Q3630">
        <v>0</v>
      </c>
      <c r="R3630">
        <v>0</v>
      </c>
      <c r="S3630" t="s">
        <v>11209</v>
      </c>
      <c r="T3630">
        <v>4154</v>
      </c>
      <c r="U3630" t="s">
        <v>322</v>
      </c>
      <c r="V3630" t="s">
        <v>322</v>
      </c>
      <c r="W3630" t="s">
        <v>247</v>
      </c>
      <c r="X3630">
        <v>2665</v>
      </c>
      <c r="Y3630" t="s">
        <v>257</v>
      </c>
      <c r="AA3630">
        <v>187</v>
      </c>
      <c r="AB3630" t="s">
        <v>11210</v>
      </c>
      <c r="AC3630" t="s">
        <v>11209</v>
      </c>
      <c r="AD3630">
        <v>5</v>
      </c>
      <c r="AE3630">
        <v>713610.02</v>
      </c>
      <c r="AF3630">
        <v>6169119.9100000001</v>
      </c>
    </row>
    <row r="3631" spans="1:32" x14ac:dyDescent="0.25">
      <c r="A3631" s="40">
        <v>3629</v>
      </c>
      <c r="B3631" t="s">
        <v>11211</v>
      </c>
      <c r="C3631">
        <v>120</v>
      </c>
      <c r="D3631">
        <v>2000</v>
      </c>
      <c r="E3631">
        <v>0</v>
      </c>
      <c r="F3631">
        <v>5</v>
      </c>
      <c r="H3631">
        <v>1</v>
      </c>
      <c r="J3631">
        <v>1</v>
      </c>
      <c r="K3631" t="s">
        <v>240</v>
      </c>
      <c r="M3631">
        <v>1</v>
      </c>
      <c r="N3631">
        <v>124</v>
      </c>
      <c r="O3631">
        <v>124</v>
      </c>
      <c r="P3631">
        <v>124</v>
      </c>
      <c r="Q3631">
        <v>0</v>
      </c>
      <c r="R3631">
        <v>0</v>
      </c>
      <c r="S3631" t="s">
        <v>11212</v>
      </c>
      <c r="T3631">
        <v>5600</v>
      </c>
      <c r="U3631" t="s">
        <v>6764</v>
      </c>
      <c r="V3631" t="s">
        <v>6764</v>
      </c>
      <c r="W3631" t="s">
        <v>1673</v>
      </c>
      <c r="X3631">
        <v>2625</v>
      </c>
      <c r="Y3631" t="s">
        <v>244</v>
      </c>
      <c r="AA3631">
        <v>187</v>
      </c>
      <c r="AB3631" t="s">
        <v>11213</v>
      </c>
      <c r="AC3631" t="s">
        <v>11212</v>
      </c>
      <c r="AD3631">
        <v>5</v>
      </c>
      <c r="AE3631">
        <v>712067.82</v>
      </c>
      <c r="AF3631">
        <v>6172129.9299999997</v>
      </c>
    </row>
    <row r="3632" spans="1:32" x14ac:dyDescent="0.25">
      <c r="A3632" s="40">
        <v>3630</v>
      </c>
      <c r="B3632" t="s">
        <v>11214</v>
      </c>
      <c r="C3632">
        <v>130</v>
      </c>
      <c r="D3632">
        <v>1969</v>
      </c>
      <c r="E3632">
        <v>0</v>
      </c>
      <c r="F3632">
        <v>1</v>
      </c>
      <c r="H3632">
        <v>6</v>
      </c>
      <c r="J3632">
        <v>1</v>
      </c>
      <c r="K3632" t="s">
        <v>240</v>
      </c>
      <c r="M3632">
        <v>1</v>
      </c>
      <c r="N3632">
        <v>107</v>
      </c>
      <c r="O3632">
        <v>107</v>
      </c>
      <c r="P3632">
        <v>107</v>
      </c>
      <c r="Q3632">
        <v>0</v>
      </c>
      <c r="R3632">
        <v>0</v>
      </c>
      <c r="S3632" t="s">
        <v>11215</v>
      </c>
      <c r="T3632">
        <v>6178</v>
      </c>
      <c r="U3632" t="s">
        <v>2647</v>
      </c>
      <c r="V3632" t="s">
        <v>2647</v>
      </c>
      <c r="W3632" t="s">
        <v>885</v>
      </c>
      <c r="X3632">
        <v>2625</v>
      </c>
      <c r="Y3632" t="s">
        <v>244</v>
      </c>
      <c r="AA3632">
        <v>187</v>
      </c>
      <c r="AB3632" t="s">
        <v>11216</v>
      </c>
      <c r="AC3632" t="s">
        <v>11215</v>
      </c>
      <c r="AD3632">
        <v>5</v>
      </c>
      <c r="AE3632">
        <v>711728.04</v>
      </c>
      <c r="AF3632">
        <v>6172193.6299999999</v>
      </c>
    </row>
    <row r="3633" spans="1:32" x14ac:dyDescent="0.25">
      <c r="A3633" s="40">
        <v>3631</v>
      </c>
      <c r="B3633" t="s">
        <v>11217</v>
      </c>
      <c r="C3633">
        <v>120</v>
      </c>
      <c r="D3633">
        <v>1972</v>
      </c>
      <c r="E3633">
        <v>1988</v>
      </c>
      <c r="F3633">
        <v>90</v>
      </c>
      <c r="H3633">
        <v>1</v>
      </c>
      <c r="J3633">
        <v>2</v>
      </c>
      <c r="K3633" t="s">
        <v>260</v>
      </c>
      <c r="M3633">
        <v>1</v>
      </c>
      <c r="N3633">
        <v>159</v>
      </c>
      <c r="O3633">
        <v>159</v>
      </c>
      <c r="P3633">
        <v>134</v>
      </c>
      <c r="Q3633">
        <v>0</v>
      </c>
      <c r="R3633">
        <v>0</v>
      </c>
      <c r="S3633" t="s">
        <v>11218</v>
      </c>
      <c r="T3633">
        <v>6710</v>
      </c>
      <c r="U3633" t="s">
        <v>327</v>
      </c>
      <c r="V3633" t="s">
        <v>327</v>
      </c>
      <c r="W3633" t="s">
        <v>1518</v>
      </c>
      <c r="X3633">
        <v>2625</v>
      </c>
      <c r="Y3633" t="s">
        <v>244</v>
      </c>
      <c r="AA3633">
        <v>187</v>
      </c>
      <c r="AB3633" t="s">
        <v>11219</v>
      </c>
      <c r="AC3633" t="s">
        <v>11218</v>
      </c>
      <c r="AD3633">
        <v>5</v>
      </c>
      <c r="AE3633">
        <v>710965.71</v>
      </c>
      <c r="AF3633">
        <v>6171791.2199999997</v>
      </c>
    </row>
    <row r="3634" spans="1:32" x14ac:dyDescent="0.25">
      <c r="A3634" s="40">
        <v>3632</v>
      </c>
      <c r="B3634" t="s">
        <v>11220</v>
      </c>
      <c r="C3634">
        <v>120</v>
      </c>
      <c r="D3634">
        <v>1990</v>
      </c>
      <c r="E3634">
        <v>0</v>
      </c>
      <c r="F3634">
        <v>5</v>
      </c>
      <c r="H3634">
        <v>1</v>
      </c>
      <c r="J3634">
        <v>2</v>
      </c>
      <c r="K3634" t="s">
        <v>260</v>
      </c>
      <c r="M3634">
        <v>1</v>
      </c>
      <c r="N3634">
        <v>127</v>
      </c>
      <c r="O3634">
        <v>127</v>
      </c>
      <c r="P3634">
        <v>224</v>
      </c>
      <c r="Q3634">
        <v>0</v>
      </c>
      <c r="R3634">
        <v>0</v>
      </c>
      <c r="S3634" t="s">
        <v>11221</v>
      </c>
      <c r="T3634">
        <v>852</v>
      </c>
      <c r="U3634" t="s">
        <v>249</v>
      </c>
      <c r="V3634" t="s">
        <v>249</v>
      </c>
      <c r="W3634" t="s">
        <v>511</v>
      </c>
      <c r="X3634">
        <v>2625</v>
      </c>
      <c r="Y3634" t="s">
        <v>244</v>
      </c>
      <c r="AA3634">
        <v>187</v>
      </c>
      <c r="AB3634" t="s">
        <v>11222</v>
      </c>
      <c r="AC3634" t="s">
        <v>11221</v>
      </c>
      <c r="AD3634">
        <v>5</v>
      </c>
      <c r="AE3634">
        <v>711604.53</v>
      </c>
      <c r="AF3634">
        <v>6170719.7199999997</v>
      </c>
    </row>
    <row r="3635" spans="1:32" x14ac:dyDescent="0.25">
      <c r="A3635" s="40">
        <v>3633</v>
      </c>
      <c r="B3635" t="s">
        <v>11223</v>
      </c>
      <c r="C3635">
        <v>120</v>
      </c>
      <c r="D3635">
        <v>1786</v>
      </c>
      <c r="E3635">
        <v>2007</v>
      </c>
      <c r="F3635">
        <v>5</v>
      </c>
      <c r="H3635">
        <v>1</v>
      </c>
      <c r="J3635">
        <v>2</v>
      </c>
      <c r="K3635" t="s">
        <v>260</v>
      </c>
      <c r="L3635">
        <v>2</v>
      </c>
      <c r="M3635">
        <v>1</v>
      </c>
      <c r="N3635">
        <v>248</v>
      </c>
      <c r="O3635">
        <v>248</v>
      </c>
      <c r="P3635">
        <v>251</v>
      </c>
      <c r="Q3635">
        <v>0</v>
      </c>
      <c r="R3635">
        <v>0</v>
      </c>
      <c r="S3635" t="s">
        <v>11224</v>
      </c>
      <c r="T3635">
        <v>1491</v>
      </c>
      <c r="U3635" t="s">
        <v>280</v>
      </c>
      <c r="V3635" t="s">
        <v>280</v>
      </c>
      <c r="W3635" t="s">
        <v>811</v>
      </c>
      <c r="X3635">
        <v>2625</v>
      </c>
      <c r="Y3635" t="s">
        <v>244</v>
      </c>
      <c r="AA3635">
        <v>187</v>
      </c>
      <c r="AB3635" t="s">
        <v>1101</v>
      </c>
      <c r="AC3635" t="s">
        <v>11224</v>
      </c>
      <c r="AD3635">
        <v>5</v>
      </c>
      <c r="AE3635">
        <v>711723.43</v>
      </c>
      <c r="AF3635">
        <v>6170522.4900000002</v>
      </c>
    </row>
    <row r="3636" spans="1:32" x14ac:dyDescent="0.25">
      <c r="A3636" s="40">
        <v>3634</v>
      </c>
      <c r="B3636" t="s">
        <v>11225</v>
      </c>
      <c r="C3636">
        <v>120</v>
      </c>
      <c r="D3636">
        <v>1973</v>
      </c>
      <c r="E3636">
        <v>1975</v>
      </c>
      <c r="F3636">
        <v>3</v>
      </c>
      <c r="H3636">
        <v>1</v>
      </c>
      <c r="J3636">
        <v>2</v>
      </c>
      <c r="K3636" t="s">
        <v>260</v>
      </c>
      <c r="M3636">
        <v>1</v>
      </c>
      <c r="N3636">
        <v>129</v>
      </c>
      <c r="O3636">
        <v>129</v>
      </c>
      <c r="P3636">
        <v>129</v>
      </c>
      <c r="Q3636">
        <v>0</v>
      </c>
      <c r="R3636">
        <v>0</v>
      </c>
      <c r="S3636" t="s">
        <v>11226</v>
      </c>
      <c r="T3636">
        <v>4154</v>
      </c>
      <c r="U3636" t="s">
        <v>322</v>
      </c>
      <c r="V3636" t="s">
        <v>322</v>
      </c>
      <c r="W3636" t="s">
        <v>1270</v>
      </c>
      <c r="X3636">
        <v>2665</v>
      </c>
      <c r="Y3636" t="s">
        <v>257</v>
      </c>
      <c r="AA3636">
        <v>187</v>
      </c>
      <c r="AB3636" t="s">
        <v>11227</v>
      </c>
      <c r="AC3636" t="s">
        <v>11226</v>
      </c>
      <c r="AD3636">
        <v>5</v>
      </c>
      <c r="AE3636">
        <v>713530.16</v>
      </c>
      <c r="AF3636">
        <v>6169197.9100000001</v>
      </c>
    </row>
    <row r="3637" spans="1:32" x14ac:dyDescent="0.25">
      <c r="A3637" s="40">
        <v>3635</v>
      </c>
      <c r="B3637" t="s">
        <v>11228</v>
      </c>
      <c r="C3637">
        <v>120</v>
      </c>
      <c r="D3637">
        <v>1973</v>
      </c>
      <c r="E3637">
        <v>0</v>
      </c>
      <c r="F3637">
        <v>3</v>
      </c>
      <c r="H3637">
        <v>1</v>
      </c>
      <c r="J3637">
        <v>2</v>
      </c>
      <c r="K3637" t="s">
        <v>247</v>
      </c>
      <c r="M3637">
        <v>1</v>
      </c>
      <c r="N3637">
        <v>109</v>
      </c>
      <c r="O3637">
        <v>109</v>
      </c>
      <c r="P3637">
        <v>109</v>
      </c>
      <c r="Q3637">
        <v>0</v>
      </c>
      <c r="R3637">
        <v>0</v>
      </c>
      <c r="S3637" t="s">
        <v>11229</v>
      </c>
      <c r="T3637">
        <v>6710</v>
      </c>
      <c r="U3637" t="s">
        <v>327</v>
      </c>
      <c r="V3637" t="s">
        <v>327</v>
      </c>
      <c r="W3637" t="s">
        <v>1971</v>
      </c>
      <c r="X3637">
        <v>2625</v>
      </c>
      <c r="Y3637" t="s">
        <v>244</v>
      </c>
      <c r="AA3637">
        <v>187</v>
      </c>
      <c r="AB3637" t="s">
        <v>11230</v>
      </c>
      <c r="AC3637" t="s">
        <v>11229</v>
      </c>
      <c r="AD3637">
        <v>5</v>
      </c>
      <c r="AE3637">
        <v>710890.87</v>
      </c>
      <c r="AF3637">
        <v>6171714.4699999997</v>
      </c>
    </row>
    <row r="3638" spans="1:32" x14ac:dyDescent="0.25">
      <c r="A3638" s="40">
        <v>3636</v>
      </c>
      <c r="B3638" t="s">
        <v>11231</v>
      </c>
      <c r="C3638">
        <v>120</v>
      </c>
      <c r="D3638">
        <v>1977</v>
      </c>
      <c r="E3638">
        <v>0</v>
      </c>
      <c r="F3638">
        <v>5</v>
      </c>
      <c r="H3638">
        <v>1</v>
      </c>
      <c r="J3638">
        <v>2</v>
      </c>
      <c r="K3638" t="s">
        <v>247</v>
      </c>
      <c r="M3638">
        <v>1</v>
      </c>
      <c r="N3638">
        <v>96</v>
      </c>
      <c r="O3638">
        <v>96</v>
      </c>
      <c r="P3638">
        <v>157</v>
      </c>
      <c r="Q3638">
        <v>0</v>
      </c>
      <c r="R3638">
        <v>0</v>
      </c>
      <c r="S3638" t="s">
        <v>11232</v>
      </c>
      <c r="T3638">
        <v>7030</v>
      </c>
      <c r="U3638" t="s">
        <v>10123</v>
      </c>
      <c r="V3638" t="s">
        <v>10123</v>
      </c>
      <c r="W3638" t="s">
        <v>721</v>
      </c>
      <c r="X3638">
        <v>2665</v>
      </c>
      <c r="Y3638" t="s">
        <v>257</v>
      </c>
      <c r="AA3638">
        <v>187</v>
      </c>
      <c r="AB3638" t="s">
        <v>11233</v>
      </c>
      <c r="AC3638" t="s">
        <v>11232</v>
      </c>
      <c r="AD3638">
        <v>5</v>
      </c>
      <c r="AE3638">
        <v>713112.66</v>
      </c>
      <c r="AF3638">
        <v>6168376.6799999997</v>
      </c>
    </row>
    <row r="3639" spans="1:32" x14ac:dyDescent="0.25">
      <c r="A3639" s="40">
        <v>3637</v>
      </c>
      <c r="B3639" t="s">
        <v>11234</v>
      </c>
      <c r="C3639">
        <v>140</v>
      </c>
      <c r="D3639">
        <v>1964</v>
      </c>
      <c r="E3639">
        <v>0</v>
      </c>
      <c r="F3639">
        <v>1</v>
      </c>
      <c r="H3639">
        <v>1</v>
      </c>
      <c r="J3639">
        <v>1</v>
      </c>
      <c r="K3639" t="s">
        <v>240</v>
      </c>
      <c r="M3639">
        <v>3</v>
      </c>
      <c r="N3639">
        <v>834</v>
      </c>
      <c r="O3639">
        <v>2502</v>
      </c>
      <c r="P3639">
        <v>2502</v>
      </c>
      <c r="Q3639">
        <v>0</v>
      </c>
      <c r="R3639">
        <v>0</v>
      </c>
      <c r="S3639" t="s">
        <v>11235</v>
      </c>
      <c r="T3639">
        <v>106</v>
      </c>
      <c r="U3639" t="s">
        <v>242</v>
      </c>
      <c r="V3639" t="s">
        <v>242</v>
      </c>
      <c r="W3639" t="s">
        <v>2363</v>
      </c>
      <c r="X3639">
        <v>2625</v>
      </c>
      <c r="Y3639" t="s">
        <v>244</v>
      </c>
      <c r="AA3639">
        <v>187</v>
      </c>
      <c r="AB3639" t="s">
        <v>11236</v>
      </c>
      <c r="AC3639" t="s">
        <v>11235</v>
      </c>
      <c r="AD3639">
        <v>5</v>
      </c>
      <c r="AE3639">
        <v>711020.71</v>
      </c>
      <c r="AF3639">
        <v>6172691.29</v>
      </c>
    </row>
    <row r="3640" spans="1:32" x14ac:dyDescent="0.25">
      <c r="A3640" s="40">
        <v>3638</v>
      </c>
      <c r="B3640" t="s">
        <v>11237</v>
      </c>
      <c r="C3640">
        <v>120</v>
      </c>
      <c r="D3640">
        <v>1972</v>
      </c>
      <c r="E3640">
        <v>0</v>
      </c>
      <c r="F3640">
        <v>3</v>
      </c>
      <c r="H3640">
        <v>1</v>
      </c>
      <c r="J3640">
        <v>2</v>
      </c>
      <c r="K3640" t="s">
        <v>260</v>
      </c>
      <c r="M3640">
        <v>1</v>
      </c>
      <c r="N3640">
        <v>134</v>
      </c>
      <c r="O3640">
        <v>134</v>
      </c>
      <c r="P3640">
        <v>134</v>
      </c>
      <c r="Q3640">
        <v>0</v>
      </c>
      <c r="R3640">
        <v>0</v>
      </c>
      <c r="S3640" t="s">
        <v>11238</v>
      </c>
      <c r="T3640">
        <v>6710</v>
      </c>
      <c r="U3640" t="s">
        <v>327</v>
      </c>
      <c r="V3640" t="s">
        <v>327</v>
      </c>
      <c r="W3640" t="s">
        <v>1618</v>
      </c>
      <c r="X3640">
        <v>2625</v>
      </c>
      <c r="Y3640" t="s">
        <v>244</v>
      </c>
      <c r="AA3640">
        <v>187</v>
      </c>
      <c r="AB3640" t="s">
        <v>11239</v>
      </c>
      <c r="AC3640" t="s">
        <v>11238</v>
      </c>
      <c r="AD3640">
        <v>5</v>
      </c>
      <c r="AE3640">
        <v>711033.38</v>
      </c>
      <c r="AF3640">
        <v>6171786.25</v>
      </c>
    </row>
    <row r="3641" spans="1:32" x14ac:dyDescent="0.25">
      <c r="A3641" s="40">
        <v>3639</v>
      </c>
      <c r="B3641" t="s">
        <v>11240</v>
      </c>
      <c r="C3641">
        <v>140</v>
      </c>
      <c r="D3641">
        <v>1965</v>
      </c>
      <c r="E3641">
        <v>0</v>
      </c>
      <c r="F3641">
        <v>5</v>
      </c>
      <c r="H3641">
        <v>1</v>
      </c>
      <c r="J3641">
        <v>1</v>
      </c>
      <c r="K3641" t="s">
        <v>240</v>
      </c>
      <c r="M3641">
        <v>2</v>
      </c>
      <c r="N3641">
        <v>408</v>
      </c>
      <c r="O3641">
        <v>816</v>
      </c>
      <c r="P3641">
        <v>816</v>
      </c>
      <c r="Q3641">
        <v>0</v>
      </c>
      <c r="R3641">
        <v>0</v>
      </c>
      <c r="S3641" t="s">
        <v>11241</v>
      </c>
      <c r="T3641">
        <v>3400</v>
      </c>
      <c r="U3641" t="s">
        <v>9688</v>
      </c>
      <c r="V3641" t="s">
        <v>9688</v>
      </c>
      <c r="W3641" t="s">
        <v>1555</v>
      </c>
      <c r="X3641">
        <v>2665</v>
      </c>
      <c r="Y3641" t="s">
        <v>257</v>
      </c>
      <c r="AA3641">
        <v>187</v>
      </c>
      <c r="AB3641" t="s">
        <v>10167</v>
      </c>
      <c r="AC3641" t="s">
        <v>11241</v>
      </c>
      <c r="AD3641">
        <v>5</v>
      </c>
      <c r="AE3641">
        <v>713051.33</v>
      </c>
      <c r="AF3641">
        <v>6169243.2400000002</v>
      </c>
    </row>
    <row r="3642" spans="1:32" x14ac:dyDescent="0.25">
      <c r="A3642" s="40">
        <v>3640</v>
      </c>
      <c r="B3642" t="s">
        <v>11242</v>
      </c>
      <c r="C3642">
        <v>130</v>
      </c>
      <c r="D3642">
        <v>1975</v>
      </c>
      <c r="E3642">
        <v>0</v>
      </c>
      <c r="F3642">
        <v>1</v>
      </c>
      <c r="H3642">
        <v>5</v>
      </c>
      <c r="J3642">
        <v>1</v>
      </c>
      <c r="K3642" t="s">
        <v>240</v>
      </c>
      <c r="L3642">
        <v>0</v>
      </c>
      <c r="M3642">
        <v>1</v>
      </c>
      <c r="N3642">
        <v>75</v>
      </c>
      <c r="O3642">
        <v>75</v>
      </c>
      <c r="P3642">
        <v>125</v>
      </c>
      <c r="Q3642">
        <v>0</v>
      </c>
      <c r="R3642">
        <v>0</v>
      </c>
      <c r="S3642" t="s">
        <v>11243</v>
      </c>
      <c r="T3642">
        <v>2556</v>
      </c>
      <c r="U3642" t="s">
        <v>317</v>
      </c>
      <c r="V3642" t="s">
        <v>317</v>
      </c>
      <c r="W3642" t="s">
        <v>11244</v>
      </c>
      <c r="X3642">
        <v>2625</v>
      </c>
      <c r="Y3642" t="s">
        <v>244</v>
      </c>
      <c r="AA3642">
        <v>187</v>
      </c>
      <c r="AB3642" t="s">
        <v>11245</v>
      </c>
      <c r="AC3642" t="s">
        <v>11243</v>
      </c>
      <c r="AD3642">
        <v>5</v>
      </c>
      <c r="AE3642">
        <v>711591.39</v>
      </c>
      <c r="AF3642">
        <v>6172340.4800000004</v>
      </c>
    </row>
    <row r="3643" spans="1:32" x14ac:dyDescent="0.25">
      <c r="A3643" s="40">
        <v>3641</v>
      </c>
      <c r="B3643" t="s">
        <v>11246</v>
      </c>
      <c r="C3643">
        <v>120</v>
      </c>
      <c r="D3643">
        <v>1969</v>
      </c>
      <c r="E3643">
        <v>1977</v>
      </c>
      <c r="F3643">
        <v>3</v>
      </c>
      <c r="H3643">
        <v>1</v>
      </c>
      <c r="J3643">
        <v>2</v>
      </c>
      <c r="K3643" t="s">
        <v>260</v>
      </c>
      <c r="L3643">
        <v>2</v>
      </c>
      <c r="M3643">
        <v>1</v>
      </c>
      <c r="N3643">
        <v>170</v>
      </c>
      <c r="O3643">
        <v>170</v>
      </c>
      <c r="P3643">
        <v>170</v>
      </c>
      <c r="Q3643">
        <v>0</v>
      </c>
      <c r="R3643">
        <v>0</v>
      </c>
      <c r="S3643" t="s">
        <v>11247</v>
      </c>
      <c r="T3643">
        <v>5326</v>
      </c>
      <c r="U3643" t="s">
        <v>289</v>
      </c>
      <c r="V3643" t="s">
        <v>289</v>
      </c>
      <c r="W3643" t="s">
        <v>308</v>
      </c>
      <c r="X3643">
        <v>2625</v>
      </c>
      <c r="Y3643" t="s">
        <v>244</v>
      </c>
      <c r="AA3643">
        <v>187</v>
      </c>
      <c r="AB3643" t="s">
        <v>11248</v>
      </c>
      <c r="AC3643" t="s">
        <v>11247</v>
      </c>
      <c r="AD3643">
        <v>5</v>
      </c>
      <c r="AE3643">
        <v>711036.94</v>
      </c>
      <c r="AF3643">
        <v>6171959.3499999996</v>
      </c>
    </row>
    <row r="3644" spans="1:32" x14ac:dyDescent="0.25">
      <c r="A3644" s="40">
        <v>3642</v>
      </c>
      <c r="B3644" t="s">
        <v>11249</v>
      </c>
      <c r="C3644">
        <v>130</v>
      </c>
      <c r="D3644">
        <v>1975</v>
      </c>
      <c r="E3644">
        <v>0</v>
      </c>
      <c r="F3644">
        <v>3</v>
      </c>
      <c r="H3644">
        <v>1</v>
      </c>
      <c r="J3644">
        <v>2</v>
      </c>
      <c r="K3644" t="s">
        <v>260</v>
      </c>
      <c r="M3644">
        <v>1</v>
      </c>
      <c r="N3644">
        <v>74</v>
      </c>
      <c r="O3644">
        <v>74</v>
      </c>
      <c r="P3644">
        <v>129</v>
      </c>
      <c r="Q3644">
        <v>0</v>
      </c>
      <c r="R3644">
        <v>0</v>
      </c>
      <c r="S3644" t="s">
        <v>11250</v>
      </c>
      <c r="T3644">
        <v>7136</v>
      </c>
      <c r="U3644" t="s">
        <v>255</v>
      </c>
      <c r="V3644" t="s">
        <v>255</v>
      </c>
      <c r="W3644" t="s">
        <v>584</v>
      </c>
      <c r="X3644">
        <v>2665</v>
      </c>
      <c r="Y3644" t="s">
        <v>257</v>
      </c>
      <c r="AA3644">
        <v>187</v>
      </c>
      <c r="AB3644" t="s">
        <v>11251</v>
      </c>
      <c r="AC3644" t="s">
        <v>11250</v>
      </c>
      <c r="AD3644">
        <v>5</v>
      </c>
      <c r="AE3644">
        <v>713031.88</v>
      </c>
      <c r="AF3644">
        <v>6168816.2800000003</v>
      </c>
    </row>
    <row r="3645" spans="1:32" x14ac:dyDescent="0.25">
      <c r="A3645" s="40">
        <v>3643</v>
      </c>
      <c r="B3645" t="s">
        <v>11252</v>
      </c>
      <c r="C3645">
        <v>130</v>
      </c>
      <c r="D3645">
        <v>1975</v>
      </c>
      <c r="E3645">
        <v>0</v>
      </c>
      <c r="F3645">
        <v>1</v>
      </c>
      <c r="H3645">
        <v>5</v>
      </c>
      <c r="J3645">
        <v>1</v>
      </c>
      <c r="K3645" t="s">
        <v>240</v>
      </c>
      <c r="L3645">
        <v>0</v>
      </c>
      <c r="M3645">
        <v>1</v>
      </c>
      <c r="N3645">
        <v>126</v>
      </c>
      <c r="O3645">
        <v>126</v>
      </c>
      <c r="P3645">
        <v>126</v>
      </c>
      <c r="Q3645">
        <v>0</v>
      </c>
      <c r="R3645">
        <v>0</v>
      </c>
      <c r="S3645" t="s">
        <v>11253</v>
      </c>
      <c r="T3645">
        <v>2556</v>
      </c>
      <c r="U3645" t="s">
        <v>317</v>
      </c>
      <c r="V3645" t="s">
        <v>317</v>
      </c>
      <c r="W3645" t="s">
        <v>11254</v>
      </c>
      <c r="X3645">
        <v>2625</v>
      </c>
      <c r="Y3645" t="s">
        <v>244</v>
      </c>
      <c r="AA3645">
        <v>187</v>
      </c>
      <c r="AB3645" t="s">
        <v>11255</v>
      </c>
      <c r="AC3645" t="s">
        <v>11253</v>
      </c>
      <c r="AD3645">
        <v>5</v>
      </c>
      <c r="AE3645">
        <v>711540.23</v>
      </c>
      <c r="AF3645">
        <v>6172380.7000000002</v>
      </c>
    </row>
    <row r="3646" spans="1:32" x14ac:dyDescent="0.25">
      <c r="A3646" s="40">
        <v>3644</v>
      </c>
      <c r="B3646" t="s">
        <v>11256</v>
      </c>
      <c r="C3646">
        <v>120</v>
      </c>
      <c r="D3646">
        <v>1958</v>
      </c>
      <c r="E3646">
        <v>1985</v>
      </c>
      <c r="F3646">
        <v>3</v>
      </c>
      <c r="H3646">
        <v>1</v>
      </c>
      <c r="J3646">
        <v>2</v>
      </c>
      <c r="K3646" t="s">
        <v>260</v>
      </c>
      <c r="L3646">
        <v>2</v>
      </c>
      <c r="M3646">
        <v>1</v>
      </c>
      <c r="N3646">
        <v>104</v>
      </c>
      <c r="O3646">
        <v>104</v>
      </c>
      <c r="P3646">
        <v>104</v>
      </c>
      <c r="Q3646">
        <v>0</v>
      </c>
      <c r="R3646">
        <v>0</v>
      </c>
      <c r="S3646" t="s">
        <v>11257</v>
      </c>
      <c r="T3646">
        <v>3408</v>
      </c>
      <c r="U3646" t="s">
        <v>285</v>
      </c>
      <c r="V3646" t="s">
        <v>285</v>
      </c>
      <c r="W3646" t="s">
        <v>247</v>
      </c>
      <c r="X3646">
        <v>2665</v>
      </c>
      <c r="Y3646" t="s">
        <v>257</v>
      </c>
      <c r="AA3646">
        <v>187</v>
      </c>
      <c r="AB3646" t="s">
        <v>11258</v>
      </c>
      <c r="AC3646" t="s">
        <v>11257</v>
      </c>
      <c r="AD3646">
        <v>5</v>
      </c>
      <c r="AE3646">
        <v>713060.97</v>
      </c>
      <c r="AF3646">
        <v>6168905.7300000004</v>
      </c>
    </row>
    <row r="3647" spans="1:32" x14ac:dyDescent="0.25">
      <c r="A3647" s="40">
        <v>3645</v>
      </c>
      <c r="B3647" t="s">
        <v>11259</v>
      </c>
      <c r="C3647">
        <v>120</v>
      </c>
      <c r="D3647">
        <v>1970</v>
      </c>
      <c r="E3647">
        <v>0</v>
      </c>
      <c r="F3647">
        <v>3</v>
      </c>
      <c r="H3647">
        <v>1</v>
      </c>
      <c r="J3647">
        <v>2</v>
      </c>
      <c r="K3647" t="s">
        <v>260</v>
      </c>
      <c r="M3647">
        <v>1</v>
      </c>
      <c r="N3647">
        <v>134</v>
      </c>
      <c r="O3647">
        <v>134</v>
      </c>
      <c r="P3647">
        <v>134</v>
      </c>
      <c r="Q3647">
        <v>0</v>
      </c>
      <c r="R3647">
        <v>0</v>
      </c>
      <c r="S3647" t="s">
        <v>11260</v>
      </c>
      <c r="T3647">
        <v>5326</v>
      </c>
      <c r="U3647" t="s">
        <v>289</v>
      </c>
      <c r="V3647" t="s">
        <v>289</v>
      </c>
      <c r="W3647" t="s">
        <v>272</v>
      </c>
      <c r="X3647">
        <v>2625</v>
      </c>
      <c r="Y3647" t="s">
        <v>244</v>
      </c>
      <c r="AA3647">
        <v>187</v>
      </c>
      <c r="AB3647" t="s">
        <v>11261</v>
      </c>
      <c r="AC3647" t="s">
        <v>11260</v>
      </c>
      <c r="AD3647">
        <v>5</v>
      </c>
      <c r="AE3647">
        <v>711024.96</v>
      </c>
      <c r="AF3647">
        <v>6171979.21</v>
      </c>
    </row>
    <row r="3648" spans="1:32" x14ac:dyDescent="0.25">
      <c r="A3648" s="40">
        <v>3646</v>
      </c>
      <c r="B3648" t="s">
        <v>11262</v>
      </c>
      <c r="C3648">
        <v>120</v>
      </c>
      <c r="D3648">
        <v>1977</v>
      </c>
      <c r="E3648">
        <v>0</v>
      </c>
      <c r="F3648">
        <v>3</v>
      </c>
      <c r="H3648">
        <v>1</v>
      </c>
      <c r="J3648">
        <v>7</v>
      </c>
      <c r="K3648" t="s">
        <v>253</v>
      </c>
      <c r="L3648">
        <v>2</v>
      </c>
      <c r="M3648">
        <v>1</v>
      </c>
      <c r="N3648">
        <v>111</v>
      </c>
      <c r="O3648">
        <v>111</v>
      </c>
      <c r="P3648">
        <v>111</v>
      </c>
      <c r="Q3648">
        <v>0</v>
      </c>
      <c r="R3648">
        <v>0</v>
      </c>
      <c r="S3648" t="s">
        <v>11263</v>
      </c>
      <c r="T3648">
        <v>7136</v>
      </c>
      <c r="U3648" t="s">
        <v>255</v>
      </c>
      <c r="V3648" t="s">
        <v>255</v>
      </c>
      <c r="W3648" t="s">
        <v>11264</v>
      </c>
      <c r="X3648">
        <v>2665</v>
      </c>
      <c r="Y3648" t="s">
        <v>257</v>
      </c>
      <c r="AA3648">
        <v>187</v>
      </c>
      <c r="AB3648" t="s">
        <v>11265</v>
      </c>
      <c r="AC3648" t="s">
        <v>11263</v>
      </c>
      <c r="AD3648">
        <v>5</v>
      </c>
      <c r="AE3648">
        <v>713081.86</v>
      </c>
      <c r="AF3648">
        <v>6168615.6600000001</v>
      </c>
    </row>
    <row r="3649" spans="1:32" x14ac:dyDescent="0.25">
      <c r="A3649" s="40">
        <v>3647</v>
      </c>
      <c r="B3649" t="s">
        <v>11266</v>
      </c>
      <c r="C3649">
        <v>120</v>
      </c>
      <c r="D3649">
        <v>1961</v>
      </c>
      <c r="E3649">
        <v>0</v>
      </c>
      <c r="F3649">
        <v>3</v>
      </c>
      <c r="H3649">
        <v>1</v>
      </c>
      <c r="J3649">
        <v>2</v>
      </c>
      <c r="K3649" t="s">
        <v>260</v>
      </c>
      <c r="M3649">
        <v>1</v>
      </c>
      <c r="N3649">
        <v>174</v>
      </c>
      <c r="O3649">
        <v>174</v>
      </c>
      <c r="P3649">
        <v>149</v>
      </c>
      <c r="Q3649">
        <v>0</v>
      </c>
      <c r="R3649">
        <v>0</v>
      </c>
      <c r="S3649" t="s">
        <v>11267</v>
      </c>
      <c r="T3649">
        <v>852</v>
      </c>
      <c r="U3649" t="s">
        <v>249</v>
      </c>
      <c r="V3649" t="s">
        <v>249</v>
      </c>
      <c r="W3649" t="s">
        <v>368</v>
      </c>
      <c r="X3649">
        <v>2625</v>
      </c>
      <c r="Y3649" t="s">
        <v>244</v>
      </c>
      <c r="AA3649">
        <v>187</v>
      </c>
      <c r="AB3649" t="s">
        <v>11268</v>
      </c>
      <c r="AC3649" t="s">
        <v>11267</v>
      </c>
      <c r="AD3649">
        <v>5</v>
      </c>
      <c r="AE3649">
        <v>711516.01</v>
      </c>
      <c r="AF3649">
        <v>6170775.4000000004</v>
      </c>
    </row>
    <row r="3650" spans="1:32" x14ac:dyDescent="0.25">
      <c r="A3650" s="40">
        <v>3648</v>
      </c>
      <c r="B3650" t="s">
        <v>11269</v>
      </c>
      <c r="C3650">
        <v>130</v>
      </c>
      <c r="D3650">
        <v>2015</v>
      </c>
      <c r="E3650">
        <v>0</v>
      </c>
      <c r="F3650">
        <v>2</v>
      </c>
      <c r="H3650">
        <v>1</v>
      </c>
      <c r="J3650">
        <v>1</v>
      </c>
      <c r="K3650" t="s">
        <v>240</v>
      </c>
      <c r="M3650">
        <v>2</v>
      </c>
      <c r="N3650">
        <v>68</v>
      </c>
      <c r="O3650">
        <v>135</v>
      </c>
      <c r="P3650">
        <v>135</v>
      </c>
      <c r="Q3650">
        <v>0</v>
      </c>
      <c r="R3650">
        <v>0</v>
      </c>
      <c r="S3650" t="s">
        <v>11270</v>
      </c>
      <c r="T3650">
        <v>3901</v>
      </c>
      <c r="U3650" t="s">
        <v>11271</v>
      </c>
      <c r="V3650" t="s">
        <v>11271</v>
      </c>
      <c r="W3650" t="s">
        <v>519</v>
      </c>
      <c r="X3650">
        <v>2625</v>
      </c>
      <c r="Y3650" t="s">
        <v>244</v>
      </c>
      <c r="AA3650">
        <v>187</v>
      </c>
      <c r="AB3650" t="s">
        <v>11272</v>
      </c>
      <c r="AC3650" t="s">
        <v>11273</v>
      </c>
      <c r="AD3650">
        <v>5</v>
      </c>
      <c r="AE3650">
        <v>711526.19</v>
      </c>
      <c r="AF3650">
        <v>6172772.4699999997</v>
      </c>
    </row>
    <row r="3651" spans="1:32" x14ac:dyDescent="0.25">
      <c r="A3651" s="40">
        <v>3649</v>
      </c>
      <c r="B3651" t="s">
        <v>11274</v>
      </c>
      <c r="C3651">
        <v>130</v>
      </c>
      <c r="D3651">
        <v>2015</v>
      </c>
      <c r="E3651">
        <v>0</v>
      </c>
      <c r="F3651">
        <v>2</v>
      </c>
      <c r="H3651">
        <v>1</v>
      </c>
      <c r="J3651">
        <v>1</v>
      </c>
      <c r="K3651" t="s">
        <v>240</v>
      </c>
      <c r="M3651">
        <v>2</v>
      </c>
      <c r="N3651">
        <v>58</v>
      </c>
      <c r="O3651">
        <v>115</v>
      </c>
      <c r="P3651">
        <v>115</v>
      </c>
      <c r="Q3651">
        <v>0</v>
      </c>
      <c r="R3651">
        <v>0</v>
      </c>
      <c r="S3651" t="s">
        <v>11275</v>
      </c>
      <c r="T3651">
        <v>3901</v>
      </c>
      <c r="U3651" t="s">
        <v>11271</v>
      </c>
      <c r="V3651" t="s">
        <v>11271</v>
      </c>
      <c r="W3651" t="s">
        <v>268</v>
      </c>
      <c r="X3651">
        <v>2625</v>
      </c>
      <c r="Y3651" t="s">
        <v>244</v>
      </c>
      <c r="AA3651">
        <v>187</v>
      </c>
      <c r="AB3651" t="s">
        <v>11276</v>
      </c>
      <c r="AC3651" t="s">
        <v>11277</v>
      </c>
      <c r="AD3651">
        <v>5</v>
      </c>
      <c r="AE3651">
        <v>711523.09</v>
      </c>
      <c r="AF3651">
        <v>6172784.9100000001</v>
      </c>
    </row>
    <row r="3652" spans="1:32" x14ac:dyDescent="0.25">
      <c r="A3652" s="40">
        <v>3650</v>
      </c>
      <c r="B3652" t="s">
        <v>11278</v>
      </c>
      <c r="C3652">
        <v>290</v>
      </c>
      <c r="D3652">
        <v>2001</v>
      </c>
      <c r="E3652">
        <v>0</v>
      </c>
      <c r="F3652">
        <v>10</v>
      </c>
      <c r="H3652">
        <v>8</v>
      </c>
      <c r="J3652">
        <v>9</v>
      </c>
      <c r="K3652" t="s">
        <v>240</v>
      </c>
      <c r="M3652">
        <v>1</v>
      </c>
      <c r="N3652">
        <v>300</v>
      </c>
      <c r="O3652">
        <v>300</v>
      </c>
      <c r="P3652">
        <v>0</v>
      </c>
      <c r="Q3652">
        <v>300</v>
      </c>
      <c r="R3652">
        <v>0</v>
      </c>
      <c r="S3652" t="s">
        <v>11279</v>
      </c>
      <c r="T3652">
        <v>9586</v>
      </c>
      <c r="U3652" t="s">
        <v>6960</v>
      </c>
      <c r="V3652" t="s">
        <v>6960</v>
      </c>
      <c r="W3652" t="s">
        <v>11280</v>
      </c>
      <c r="X3652">
        <v>2665</v>
      </c>
      <c r="Y3652" t="s">
        <v>257</v>
      </c>
      <c r="AA3652">
        <v>187</v>
      </c>
      <c r="AB3652" t="s">
        <v>6961</v>
      </c>
      <c r="AC3652" t="s">
        <v>11281</v>
      </c>
      <c r="AD3652">
        <v>5</v>
      </c>
      <c r="AE3652">
        <v>712666.51</v>
      </c>
      <c r="AF3652">
        <v>6169326.7300000004</v>
      </c>
    </row>
    <row r="3653" spans="1:32" x14ac:dyDescent="0.25">
      <c r="A3653" s="40">
        <v>3651</v>
      </c>
      <c r="B3653" t="s">
        <v>11282</v>
      </c>
      <c r="C3653">
        <v>130</v>
      </c>
      <c r="D3653">
        <v>2016</v>
      </c>
      <c r="E3653">
        <v>0</v>
      </c>
      <c r="F3653">
        <v>2</v>
      </c>
      <c r="H3653">
        <v>1</v>
      </c>
      <c r="J3653">
        <v>1</v>
      </c>
      <c r="K3653" t="s">
        <v>240</v>
      </c>
      <c r="M3653">
        <v>2</v>
      </c>
      <c r="N3653">
        <v>65</v>
      </c>
      <c r="O3653">
        <v>130</v>
      </c>
      <c r="P3653">
        <v>130</v>
      </c>
      <c r="Q3653">
        <v>0</v>
      </c>
      <c r="R3653">
        <v>0</v>
      </c>
      <c r="S3653" t="s">
        <v>11283</v>
      </c>
      <c r="T3653">
        <v>3902</v>
      </c>
      <c r="U3653" t="s">
        <v>11284</v>
      </c>
      <c r="V3653" t="s">
        <v>11284</v>
      </c>
      <c r="W3653" t="s">
        <v>569</v>
      </c>
      <c r="X3653">
        <v>2625</v>
      </c>
      <c r="Y3653" t="s">
        <v>244</v>
      </c>
      <c r="AA3653">
        <v>187</v>
      </c>
      <c r="AB3653" t="s">
        <v>11285</v>
      </c>
      <c r="AC3653" t="s">
        <v>11286</v>
      </c>
      <c r="AD3653">
        <v>5</v>
      </c>
      <c r="AE3653">
        <v>711580.62</v>
      </c>
      <c r="AF3653">
        <v>6172809.6600000001</v>
      </c>
    </row>
    <row r="3654" spans="1:32" x14ac:dyDescent="0.25">
      <c r="A3654" s="40">
        <v>3652</v>
      </c>
      <c r="B3654" t="s">
        <v>11287</v>
      </c>
      <c r="C3654">
        <v>130</v>
      </c>
      <c r="D3654">
        <v>1967</v>
      </c>
      <c r="E3654">
        <v>1984</v>
      </c>
      <c r="F3654">
        <v>3</v>
      </c>
      <c r="H3654">
        <v>6</v>
      </c>
      <c r="J3654">
        <v>1</v>
      </c>
      <c r="K3654" t="s">
        <v>240</v>
      </c>
      <c r="L3654">
        <v>2</v>
      </c>
      <c r="M3654">
        <v>1</v>
      </c>
      <c r="N3654">
        <v>149</v>
      </c>
      <c r="O3654">
        <v>149</v>
      </c>
      <c r="P3654">
        <v>149</v>
      </c>
      <c r="Q3654">
        <v>0</v>
      </c>
      <c r="R3654">
        <v>0</v>
      </c>
      <c r="S3654" t="s">
        <v>11288</v>
      </c>
      <c r="T3654">
        <v>2449</v>
      </c>
      <c r="U3654" t="s">
        <v>312</v>
      </c>
      <c r="V3654" t="s">
        <v>312</v>
      </c>
      <c r="W3654" t="s">
        <v>1971</v>
      </c>
      <c r="X3654">
        <v>2625</v>
      </c>
      <c r="Y3654" t="s">
        <v>244</v>
      </c>
      <c r="AA3654">
        <v>187</v>
      </c>
      <c r="AB3654" t="s">
        <v>11289</v>
      </c>
      <c r="AC3654" t="s">
        <v>11288</v>
      </c>
      <c r="AD3654">
        <v>5</v>
      </c>
      <c r="AE3654">
        <v>711343.54</v>
      </c>
      <c r="AF3654">
        <v>6171876.4500000002</v>
      </c>
    </row>
    <row r="3655" spans="1:32" x14ac:dyDescent="0.25">
      <c r="A3655" s="40">
        <v>3653</v>
      </c>
      <c r="B3655" t="s">
        <v>11290</v>
      </c>
      <c r="C3655">
        <v>120</v>
      </c>
      <c r="D3655">
        <v>1973</v>
      </c>
      <c r="E3655">
        <v>1988</v>
      </c>
      <c r="F3655">
        <v>3</v>
      </c>
      <c r="H3655">
        <v>1</v>
      </c>
      <c r="J3655">
        <v>2</v>
      </c>
      <c r="K3655" t="s">
        <v>260</v>
      </c>
      <c r="M3655">
        <v>1</v>
      </c>
      <c r="N3655">
        <v>131</v>
      </c>
      <c r="O3655">
        <v>131</v>
      </c>
      <c r="P3655">
        <v>109</v>
      </c>
      <c r="Q3655">
        <v>0</v>
      </c>
      <c r="R3655">
        <v>0</v>
      </c>
      <c r="S3655" t="s">
        <v>11291</v>
      </c>
      <c r="T3655">
        <v>6710</v>
      </c>
      <c r="U3655" t="s">
        <v>327</v>
      </c>
      <c r="V3655" t="s">
        <v>327</v>
      </c>
      <c r="W3655" t="s">
        <v>1065</v>
      </c>
      <c r="X3655">
        <v>2625</v>
      </c>
      <c r="Y3655" t="s">
        <v>244</v>
      </c>
      <c r="AA3655">
        <v>187</v>
      </c>
      <c r="AB3655" t="s">
        <v>11292</v>
      </c>
      <c r="AC3655" t="s">
        <v>11291</v>
      </c>
      <c r="AD3655">
        <v>5</v>
      </c>
      <c r="AE3655">
        <v>710907.23</v>
      </c>
      <c r="AF3655">
        <v>6171716.8899999997</v>
      </c>
    </row>
    <row r="3656" spans="1:32" x14ac:dyDescent="0.25">
      <c r="A3656" s="40">
        <v>3654</v>
      </c>
      <c r="B3656" t="s">
        <v>11293</v>
      </c>
      <c r="C3656">
        <v>130</v>
      </c>
      <c r="D3656">
        <v>2016</v>
      </c>
      <c r="E3656">
        <v>0</v>
      </c>
      <c r="F3656">
        <v>2</v>
      </c>
      <c r="H3656">
        <v>1</v>
      </c>
      <c r="J3656">
        <v>1</v>
      </c>
      <c r="K3656" t="s">
        <v>240</v>
      </c>
      <c r="M3656">
        <v>2</v>
      </c>
      <c r="N3656">
        <v>60</v>
      </c>
      <c r="O3656">
        <v>120</v>
      </c>
      <c r="P3656">
        <v>120</v>
      </c>
      <c r="Q3656">
        <v>0</v>
      </c>
      <c r="R3656">
        <v>0</v>
      </c>
      <c r="S3656" t="s">
        <v>11294</v>
      </c>
      <c r="T3656">
        <v>3903</v>
      </c>
      <c r="U3656" t="s">
        <v>11295</v>
      </c>
      <c r="V3656" t="s">
        <v>11295</v>
      </c>
      <c r="W3656" t="s">
        <v>721</v>
      </c>
      <c r="X3656">
        <v>2625</v>
      </c>
      <c r="Y3656" t="s">
        <v>244</v>
      </c>
      <c r="AA3656">
        <v>187</v>
      </c>
      <c r="AB3656" t="s">
        <v>11296</v>
      </c>
      <c r="AC3656" t="s">
        <v>11297</v>
      </c>
      <c r="AD3656">
        <v>5</v>
      </c>
      <c r="AE3656">
        <v>711612.85</v>
      </c>
      <c r="AF3656">
        <v>6172835.5300000003</v>
      </c>
    </row>
    <row r="3657" spans="1:32" x14ac:dyDescent="0.25">
      <c r="A3657" s="40">
        <v>3655</v>
      </c>
      <c r="B3657" t="s">
        <v>11298</v>
      </c>
      <c r="C3657">
        <v>140</v>
      </c>
      <c r="D3657">
        <v>1964</v>
      </c>
      <c r="E3657">
        <v>0</v>
      </c>
      <c r="F3657">
        <v>1</v>
      </c>
      <c r="H3657">
        <v>1</v>
      </c>
      <c r="J3657">
        <v>1</v>
      </c>
      <c r="K3657" t="s">
        <v>240</v>
      </c>
      <c r="M3657">
        <v>3</v>
      </c>
      <c r="N3657">
        <v>834</v>
      </c>
      <c r="O3657">
        <v>2502</v>
      </c>
      <c r="P3657">
        <v>2502</v>
      </c>
      <c r="Q3657">
        <v>0</v>
      </c>
      <c r="R3657">
        <v>0</v>
      </c>
      <c r="S3657" t="s">
        <v>11299</v>
      </c>
      <c r="T3657">
        <v>106</v>
      </c>
      <c r="U3657" t="s">
        <v>242</v>
      </c>
      <c r="V3657" t="s">
        <v>242</v>
      </c>
      <c r="W3657" t="s">
        <v>1665</v>
      </c>
      <c r="X3657">
        <v>2625</v>
      </c>
      <c r="Y3657" t="s">
        <v>244</v>
      </c>
      <c r="AA3657">
        <v>187</v>
      </c>
      <c r="AB3657" t="s">
        <v>11300</v>
      </c>
      <c r="AC3657" t="s">
        <v>11299</v>
      </c>
      <c r="AD3657">
        <v>5</v>
      </c>
      <c r="AE3657">
        <v>710957.81</v>
      </c>
      <c r="AF3657">
        <v>6172676.1399999997</v>
      </c>
    </row>
    <row r="3658" spans="1:32" x14ac:dyDescent="0.25">
      <c r="A3658" s="40">
        <v>3656</v>
      </c>
      <c r="B3658" t="s">
        <v>11301</v>
      </c>
      <c r="C3658">
        <v>130</v>
      </c>
      <c r="D3658">
        <v>1967</v>
      </c>
      <c r="E3658">
        <v>0</v>
      </c>
      <c r="F3658">
        <v>3</v>
      </c>
      <c r="H3658">
        <v>1</v>
      </c>
      <c r="J3658">
        <v>7</v>
      </c>
      <c r="K3658" t="s">
        <v>253</v>
      </c>
      <c r="M3658">
        <v>1</v>
      </c>
      <c r="N3658">
        <v>65</v>
      </c>
      <c r="O3658">
        <v>65</v>
      </c>
      <c r="P3658">
        <v>91</v>
      </c>
      <c r="Q3658">
        <v>0</v>
      </c>
      <c r="R3658">
        <v>0</v>
      </c>
      <c r="S3658" t="s">
        <v>11302</v>
      </c>
      <c r="T3658">
        <v>4047</v>
      </c>
      <c r="U3658" t="s">
        <v>7712</v>
      </c>
      <c r="V3658" t="s">
        <v>7712</v>
      </c>
      <c r="W3658" t="s">
        <v>1458</v>
      </c>
      <c r="X3658">
        <v>2665</v>
      </c>
      <c r="Y3658" t="s">
        <v>257</v>
      </c>
      <c r="AA3658">
        <v>187</v>
      </c>
      <c r="AB3658" t="s">
        <v>11303</v>
      </c>
      <c r="AC3658" t="s">
        <v>11302</v>
      </c>
      <c r="AD3658">
        <v>5</v>
      </c>
      <c r="AE3658">
        <v>713722.54</v>
      </c>
      <c r="AF3658">
        <v>6169329.2300000004</v>
      </c>
    </row>
    <row r="3659" spans="1:32" x14ac:dyDescent="0.25">
      <c r="A3659" s="40">
        <v>3657</v>
      </c>
      <c r="B3659" t="s">
        <v>11304</v>
      </c>
      <c r="C3659">
        <v>120</v>
      </c>
      <c r="D3659">
        <v>1964</v>
      </c>
      <c r="E3659">
        <v>0</v>
      </c>
      <c r="F3659">
        <v>3</v>
      </c>
      <c r="H3659">
        <v>1</v>
      </c>
      <c r="J3659">
        <v>2</v>
      </c>
      <c r="K3659" t="s">
        <v>247</v>
      </c>
      <c r="M3659">
        <v>1</v>
      </c>
      <c r="N3659">
        <v>123</v>
      </c>
      <c r="O3659">
        <v>123</v>
      </c>
      <c r="P3659">
        <v>123</v>
      </c>
      <c r="Q3659">
        <v>0</v>
      </c>
      <c r="R3659">
        <v>0</v>
      </c>
      <c r="S3659" t="s">
        <v>11305</v>
      </c>
      <c r="T3659">
        <v>7669</v>
      </c>
      <c r="U3659" t="s">
        <v>9702</v>
      </c>
      <c r="V3659" t="s">
        <v>9702</v>
      </c>
      <c r="W3659" t="s">
        <v>1270</v>
      </c>
      <c r="X3659">
        <v>2665</v>
      </c>
      <c r="Y3659" t="s">
        <v>257</v>
      </c>
      <c r="AA3659">
        <v>187</v>
      </c>
      <c r="AB3659" t="s">
        <v>11306</v>
      </c>
      <c r="AC3659" t="s">
        <v>11305</v>
      </c>
      <c r="AD3659">
        <v>5</v>
      </c>
      <c r="AE3659">
        <v>713111.6</v>
      </c>
      <c r="AF3659">
        <v>6168963.0599999996</v>
      </c>
    </row>
    <row r="3660" spans="1:32" x14ac:dyDescent="0.25">
      <c r="A3660" s="40">
        <v>3658</v>
      </c>
      <c r="B3660" t="s">
        <v>11307</v>
      </c>
      <c r="C3660">
        <v>130</v>
      </c>
      <c r="D3660">
        <v>2015</v>
      </c>
      <c r="E3660">
        <v>0</v>
      </c>
      <c r="F3660">
        <v>2</v>
      </c>
      <c r="H3660">
        <v>1</v>
      </c>
      <c r="J3660">
        <v>1</v>
      </c>
      <c r="K3660" t="s">
        <v>240</v>
      </c>
      <c r="M3660">
        <v>2</v>
      </c>
      <c r="N3660">
        <v>58</v>
      </c>
      <c r="O3660">
        <v>115</v>
      </c>
      <c r="P3660">
        <v>115</v>
      </c>
      <c r="Q3660">
        <v>0</v>
      </c>
      <c r="R3660">
        <v>0</v>
      </c>
      <c r="S3660" t="s">
        <v>11308</v>
      </c>
      <c r="T3660">
        <v>3901</v>
      </c>
      <c r="U3660" t="s">
        <v>11271</v>
      </c>
      <c r="V3660" t="s">
        <v>11271</v>
      </c>
      <c r="W3660" t="s">
        <v>573</v>
      </c>
      <c r="X3660">
        <v>2625</v>
      </c>
      <c r="Y3660" t="s">
        <v>244</v>
      </c>
      <c r="AA3660">
        <v>187</v>
      </c>
      <c r="AB3660" t="s">
        <v>11309</v>
      </c>
      <c r="AC3660" t="s">
        <v>11310</v>
      </c>
      <c r="AD3660">
        <v>5</v>
      </c>
      <c r="AE3660">
        <v>711528.02</v>
      </c>
      <c r="AF3660">
        <v>6172765.5499999998</v>
      </c>
    </row>
    <row r="3661" spans="1:32" x14ac:dyDescent="0.25">
      <c r="A3661" s="40">
        <v>3659</v>
      </c>
      <c r="B3661" t="s">
        <v>11311</v>
      </c>
      <c r="C3661">
        <v>320</v>
      </c>
      <c r="D3661">
        <v>2009</v>
      </c>
      <c r="E3661">
        <v>0</v>
      </c>
      <c r="F3661">
        <v>3</v>
      </c>
      <c r="H3661">
        <v>1</v>
      </c>
      <c r="J3661">
        <v>5</v>
      </c>
      <c r="K3661" t="s">
        <v>253</v>
      </c>
      <c r="L3661">
        <v>90</v>
      </c>
      <c r="M3661">
        <v>1</v>
      </c>
      <c r="N3661">
        <v>215</v>
      </c>
      <c r="O3661">
        <v>215</v>
      </c>
      <c r="P3661">
        <v>0</v>
      </c>
      <c r="Q3661">
        <v>215</v>
      </c>
      <c r="R3661">
        <v>0</v>
      </c>
      <c r="S3661" t="s">
        <v>11312</v>
      </c>
      <c r="T3661">
        <v>8308</v>
      </c>
      <c r="U3661" t="s">
        <v>4401</v>
      </c>
      <c r="V3661" t="s">
        <v>4401</v>
      </c>
      <c r="W3661" t="s">
        <v>260</v>
      </c>
      <c r="X3661">
        <v>2625</v>
      </c>
      <c r="Y3661" t="s">
        <v>244</v>
      </c>
      <c r="AA3661">
        <v>187</v>
      </c>
      <c r="AB3661" t="s">
        <v>4402</v>
      </c>
      <c r="AC3661" t="s">
        <v>11313</v>
      </c>
      <c r="AD3661">
        <v>5</v>
      </c>
      <c r="AE3661">
        <v>712377.95</v>
      </c>
      <c r="AF3661">
        <v>6170535.8300000001</v>
      </c>
    </row>
    <row r="3662" spans="1:32" x14ac:dyDescent="0.25">
      <c r="A3662" s="40">
        <v>3660</v>
      </c>
      <c r="B3662" t="s">
        <v>11314</v>
      </c>
      <c r="C3662">
        <v>130</v>
      </c>
      <c r="D3662">
        <v>2016</v>
      </c>
      <c r="E3662">
        <v>0</v>
      </c>
      <c r="F3662">
        <v>2</v>
      </c>
      <c r="H3662">
        <v>1</v>
      </c>
      <c r="J3662">
        <v>1</v>
      </c>
      <c r="K3662" t="s">
        <v>240</v>
      </c>
      <c r="M3662">
        <v>2</v>
      </c>
      <c r="N3662">
        <v>65</v>
      </c>
      <c r="O3662">
        <v>130</v>
      </c>
      <c r="P3662">
        <v>130</v>
      </c>
      <c r="Q3662">
        <v>0</v>
      </c>
      <c r="R3662">
        <v>0</v>
      </c>
      <c r="S3662" t="s">
        <v>11315</v>
      </c>
      <c r="T3662">
        <v>3902</v>
      </c>
      <c r="U3662" t="s">
        <v>11284</v>
      </c>
      <c r="V3662" t="s">
        <v>11284</v>
      </c>
      <c r="W3662" t="s">
        <v>272</v>
      </c>
      <c r="X3662">
        <v>2625</v>
      </c>
      <c r="Y3662" t="s">
        <v>244</v>
      </c>
      <c r="AA3662">
        <v>187</v>
      </c>
      <c r="AB3662" t="s">
        <v>11316</v>
      </c>
      <c r="AC3662" t="s">
        <v>11317</v>
      </c>
      <c r="AD3662">
        <v>5</v>
      </c>
      <c r="AE3662">
        <v>711588.68</v>
      </c>
      <c r="AF3662">
        <v>6172777.9900000002</v>
      </c>
    </row>
    <row r="3663" spans="1:32" x14ac:dyDescent="0.25">
      <c r="A3663" s="40">
        <v>3661</v>
      </c>
      <c r="B3663" t="s">
        <v>11318</v>
      </c>
      <c r="C3663">
        <v>120</v>
      </c>
      <c r="D3663">
        <v>1968</v>
      </c>
      <c r="E3663">
        <v>0</v>
      </c>
      <c r="F3663">
        <v>3</v>
      </c>
      <c r="H3663">
        <v>1</v>
      </c>
      <c r="J3663">
        <v>2</v>
      </c>
      <c r="K3663" t="s">
        <v>260</v>
      </c>
      <c r="M3663">
        <v>1</v>
      </c>
      <c r="N3663">
        <v>202</v>
      </c>
      <c r="O3663">
        <v>202</v>
      </c>
      <c r="P3663">
        <v>176</v>
      </c>
      <c r="Q3663">
        <v>0</v>
      </c>
      <c r="R3663">
        <v>0</v>
      </c>
      <c r="S3663" t="s">
        <v>11319</v>
      </c>
      <c r="T3663">
        <v>4154</v>
      </c>
      <c r="U3663" t="s">
        <v>322</v>
      </c>
      <c r="V3663" t="s">
        <v>322</v>
      </c>
      <c r="W3663" t="s">
        <v>441</v>
      </c>
      <c r="X3663">
        <v>2665</v>
      </c>
      <c r="Y3663" t="s">
        <v>257</v>
      </c>
      <c r="AA3663">
        <v>187</v>
      </c>
      <c r="AB3663" t="s">
        <v>11320</v>
      </c>
      <c r="AC3663" t="s">
        <v>11319</v>
      </c>
      <c r="AD3663">
        <v>5</v>
      </c>
      <c r="AE3663">
        <v>713585.51</v>
      </c>
      <c r="AF3663">
        <v>6169110.71</v>
      </c>
    </row>
    <row r="3664" spans="1:32" x14ac:dyDescent="0.25">
      <c r="A3664" s="40">
        <v>3662</v>
      </c>
      <c r="B3664" t="s">
        <v>11321</v>
      </c>
      <c r="C3664">
        <v>130</v>
      </c>
      <c r="D3664">
        <v>1969</v>
      </c>
      <c r="E3664">
        <v>1983</v>
      </c>
      <c r="F3664">
        <v>3</v>
      </c>
      <c r="H3664">
        <v>6</v>
      </c>
      <c r="J3664">
        <v>1</v>
      </c>
      <c r="K3664" t="s">
        <v>240</v>
      </c>
      <c r="M3664">
        <v>1</v>
      </c>
      <c r="N3664">
        <v>123</v>
      </c>
      <c r="O3664">
        <v>123</v>
      </c>
      <c r="P3664">
        <v>107</v>
      </c>
      <c r="Q3664">
        <v>0</v>
      </c>
      <c r="R3664">
        <v>0</v>
      </c>
      <c r="S3664" t="s">
        <v>11322</v>
      </c>
      <c r="T3664">
        <v>6178</v>
      </c>
      <c r="U3664" t="s">
        <v>2647</v>
      </c>
      <c r="V3664" t="s">
        <v>2647</v>
      </c>
      <c r="W3664" t="s">
        <v>1787</v>
      </c>
      <c r="X3664">
        <v>2625</v>
      </c>
      <c r="Y3664" t="s">
        <v>244</v>
      </c>
      <c r="AA3664">
        <v>187</v>
      </c>
      <c r="AB3664" t="s">
        <v>11323</v>
      </c>
      <c r="AC3664" t="s">
        <v>11322</v>
      </c>
      <c r="AD3664">
        <v>5</v>
      </c>
      <c r="AE3664">
        <v>711726.81</v>
      </c>
      <c r="AF3664">
        <v>6172223.7000000002</v>
      </c>
    </row>
    <row r="3665" spans="1:32" x14ac:dyDescent="0.25">
      <c r="A3665" s="40">
        <v>3663</v>
      </c>
      <c r="B3665" t="s">
        <v>11324</v>
      </c>
      <c r="C3665">
        <v>120</v>
      </c>
      <c r="D3665">
        <v>1995</v>
      </c>
      <c r="E3665">
        <v>0</v>
      </c>
      <c r="F3665">
        <v>4</v>
      </c>
      <c r="H3665">
        <v>1</v>
      </c>
      <c r="J3665">
        <v>2</v>
      </c>
      <c r="K3665" t="s">
        <v>260</v>
      </c>
      <c r="M3665">
        <v>1</v>
      </c>
      <c r="N3665">
        <v>112</v>
      </c>
      <c r="O3665">
        <v>112</v>
      </c>
      <c r="P3665">
        <v>188</v>
      </c>
      <c r="Q3665">
        <v>0</v>
      </c>
      <c r="R3665">
        <v>0</v>
      </c>
      <c r="S3665" t="s">
        <v>11325</v>
      </c>
      <c r="T3665">
        <v>1780</v>
      </c>
      <c r="U3665" t="s">
        <v>9351</v>
      </c>
      <c r="V3665" t="s">
        <v>9351</v>
      </c>
      <c r="W3665" t="s">
        <v>811</v>
      </c>
      <c r="X3665">
        <v>2625</v>
      </c>
      <c r="Y3665" t="s">
        <v>244</v>
      </c>
      <c r="AA3665">
        <v>187</v>
      </c>
      <c r="AB3665" t="s">
        <v>11326</v>
      </c>
      <c r="AC3665" t="s">
        <v>11325</v>
      </c>
      <c r="AD3665">
        <v>5</v>
      </c>
      <c r="AE3665">
        <v>711878.26</v>
      </c>
      <c r="AF3665">
        <v>6170665.4400000004</v>
      </c>
    </row>
    <row r="3666" spans="1:32" x14ac:dyDescent="0.25">
      <c r="A3666" s="40">
        <v>3664</v>
      </c>
      <c r="B3666" t="s">
        <v>11327</v>
      </c>
      <c r="C3666">
        <v>130</v>
      </c>
      <c r="D3666">
        <v>1966</v>
      </c>
      <c r="E3666">
        <v>0</v>
      </c>
      <c r="F3666">
        <v>1</v>
      </c>
      <c r="H3666">
        <v>1</v>
      </c>
      <c r="J3666">
        <v>2</v>
      </c>
      <c r="K3666" t="s">
        <v>260</v>
      </c>
      <c r="M3666">
        <v>1</v>
      </c>
      <c r="N3666">
        <v>101</v>
      </c>
      <c r="O3666">
        <v>101</v>
      </c>
      <c r="P3666">
        <v>101</v>
      </c>
      <c r="Q3666">
        <v>0</v>
      </c>
      <c r="R3666">
        <v>0</v>
      </c>
      <c r="S3666" t="s">
        <v>11328</v>
      </c>
      <c r="T3666">
        <v>4047</v>
      </c>
      <c r="U3666" t="s">
        <v>7712</v>
      </c>
      <c r="V3666" t="s">
        <v>7712</v>
      </c>
      <c r="W3666" t="s">
        <v>783</v>
      </c>
      <c r="X3666">
        <v>2665</v>
      </c>
      <c r="Y3666" t="s">
        <v>257</v>
      </c>
      <c r="AA3666">
        <v>187</v>
      </c>
      <c r="AB3666" t="s">
        <v>11329</v>
      </c>
      <c r="AC3666" t="s">
        <v>11328</v>
      </c>
      <c r="AD3666">
        <v>5</v>
      </c>
      <c r="AE3666">
        <v>713806.1</v>
      </c>
      <c r="AF3666">
        <v>6169332.1200000001</v>
      </c>
    </row>
    <row r="3667" spans="1:32" x14ac:dyDescent="0.25">
      <c r="A3667" s="40">
        <v>3665</v>
      </c>
      <c r="B3667" t="s">
        <v>11330</v>
      </c>
      <c r="C3667">
        <v>120</v>
      </c>
      <c r="D3667">
        <v>2000</v>
      </c>
      <c r="E3667">
        <v>0</v>
      </c>
      <c r="F3667">
        <v>4</v>
      </c>
      <c r="H3667">
        <v>1</v>
      </c>
      <c r="J3667">
        <v>1</v>
      </c>
      <c r="K3667" t="s">
        <v>240</v>
      </c>
      <c r="L3667">
        <v>5</v>
      </c>
      <c r="M3667">
        <v>1</v>
      </c>
      <c r="N3667">
        <v>137</v>
      </c>
      <c r="O3667">
        <v>137</v>
      </c>
      <c r="P3667">
        <v>137</v>
      </c>
      <c r="Q3667">
        <v>0</v>
      </c>
      <c r="R3667">
        <v>0</v>
      </c>
      <c r="S3667" t="s">
        <v>11331</v>
      </c>
      <c r="T3667">
        <v>5600</v>
      </c>
      <c r="U3667" t="s">
        <v>6764</v>
      </c>
      <c r="V3667" t="s">
        <v>6764</v>
      </c>
      <c r="W3667" t="s">
        <v>1109</v>
      </c>
      <c r="X3667">
        <v>2625</v>
      </c>
      <c r="Y3667" t="s">
        <v>244</v>
      </c>
      <c r="AA3667">
        <v>187</v>
      </c>
      <c r="AB3667" t="s">
        <v>11332</v>
      </c>
      <c r="AC3667" t="s">
        <v>11331</v>
      </c>
      <c r="AD3667">
        <v>5</v>
      </c>
      <c r="AE3667">
        <v>712020.02</v>
      </c>
      <c r="AF3667">
        <v>6172274.8300000001</v>
      </c>
    </row>
    <row r="3668" spans="1:32" x14ac:dyDescent="0.25">
      <c r="A3668" s="40">
        <v>3666</v>
      </c>
      <c r="B3668" t="s">
        <v>11333</v>
      </c>
      <c r="C3668">
        <v>130</v>
      </c>
      <c r="D3668">
        <v>1973</v>
      </c>
      <c r="E3668">
        <v>0</v>
      </c>
      <c r="F3668">
        <v>1</v>
      </c>
      <c r="H3668">
        <v>5</v>
      </c>
      <c r="J3668">
        <v>1</v>
      </c>
      <c r="K3668" t="s">
        <v>240</v>
      </c>
      <c r="M3668">
        <v>1</v>
      </c>
      <c r="N3668">
        <v>131</v>
      </c>
      <c r="O3668">
        <v>131</v>
      </c>
      <c r="P3668">
        <v>131</v>
      </c>
      <c r="Q3668">
        <v>0</v>
      </c>
      <c r="R3668">
        <v>0</v>
      </c>
      <c r="S3668" t="s">
        <v>11334</v>
      </c>
      <c r="T3668">
        <v>6178</v>
      </c>
      <c r="U3668" t="s">
        <v>2647</v>
      </c>
      <c r="V3668" t="s">
        <v>2647</v>
      </c>
      <c r="W3668" t="s">
        <v>9924</v>
      </c>
      <c r="X3668">
        <v>2625</v>
      </c>
      <c r="Y3668" t="s">
        <v>244</v>
      </c>
      <c r="AA3668">
        <v>187</v>
      </c>
      <c r="AB3668" t="s">
        <v>11335</v>
      </c>
      <c r="AC3668" t="s">
        <v>11334</v>
      </c>
      <c r="AD3668">
        <v>5</v>
      </c>
      <c r="AE3668">
        <v>711677.26</v>
      </c>
      <c r="AF3668">
        <v>6172110.29</v>
      </c>
    </row>
    <row r="3669" spans="1:32" x14ac:dyDescent="0.25">
      <c r="A3669" s="40">
        <v>3667</v>
      </c>
      <c r="B3669" t="s">
        <v>11336</v>
      </c>
      <c r="C3669">
        <v>120</v>
      </c>
      <c r="D3669">
        <v>1990</v>
      </c>
      <c r="E3669">
        <v>0</v>
      </c>
      <c r="F3669">
        <v>5</v>
      </c>
      <c r="H3669">
        <v>1</v>
      </c>
      <c r="J3669">
        <v>7</v>
      </c>
      <c r="K3669" t="s">
        <v>253</v>
      </c>
      <c r="L3669">
        <v>2</v>
      </c>
      <c r="M3669">
        <v>1</v>
      </c>
      <c r="N3669">
        <v>114</v>
      </c>
      <c r="O3669">
        <v>114</v>
      </c>
      <c r="P3669">
        <v>193</v>
      </c>
      <c r="Q3669">
        <v>0</v>
      </c>
      <c r="R3669">
        <v>0</v>
      </c>
      <c r="S3669" t="s">
        <v>11337</v>
      </c>
      <c r="T3669">
        <v>1780</v>
      </c>
      <c r="U3669" t="s">
        <v>9351</v>
      </c>
      <c r="V3669" t="s">
        <v>9351</v>
      </c>
      <c r="W3669" t="s">
        <v>393</v>
      </c>
      <c r="X3669">
        <v>2625</v>
      </c>
      <c r="Y3669" t="s">
        <v>244</v>
      </c>
      <c r="AA3669">
        <v>187</v>
      </c>
      <c r="AB3669" t="s">
        <v>11338</v>
      </c>
      <c r="AC3669" t="s">
        <v>11337</v>
      </c>
      <c r="AD3669">
        <v>5</v>
      </c>
      <c r="AE3669">
        <v>711820.69</v>
      </c>
      <c r="AF3669">
        <v>6170699.5899999999</v>
      </c>
    </row>
    <row r="3670" spans="1:32" x14ac:dyDescent="0.25">
      <c r="A3670" s="40">
        <v>3668</v>
      </c>
      <c r="B3670" t="s">
        <v>11339</v>
      </c>
      <c r="C3670">
        <v>120</v>
      </c>
      <c r="D3670">
        <v>1984</v>
      </c>
      <c r="E3670">
        <v>0</v>
      </c>
      <c r="F3670">
        <v>5</v>
      </c>
      <c r="H3670">
        <v>1</v>
      </c>
      <c r="J3670">
        <v>2</v>
      </c>
      <c r="K3670" t="s">
        <v>260</v>
      </c>
      <c r="L3670">
        <v>2</v>
      </c>
      <c r="M3670">
        <v>1</v>
      </c>
      <c r="N3670">
        <v>124</v>
      </c>
      <c r="O3670">
        <v>124</v>
      </c>
      <c r="P3670">
        <v>203</v>
      </c>
      <c r="Q3670">
        <v>0</v>
      </c>
      <c r="R3670">
        <v>0</v>
      </c>
      <c r="S3670" t="s">
        <v>11340</v>
      </c>
      <c r="T3670">
        <v>9054</v>
      </c>
      <c r="U3670" t="s">
        <v>10204</v>
      </c>
      <c r="V3670" t="s">
        <v>10204</v>
      </c>
      <c r="W3670" t="s">
        <v>247</v>
      </c>
      <c r="X3670">
        <v>2665</v>
      </c>
      <c r="Y3670" t="s">
        <v>257</v>
      </c>
      <c r="AA3670">
        <v>187</v>
      </c>
      <c r="AB3670" t="s">
        <v>11341</v>
      </c>
      <c r="AC3670" t="s">
        <v>11340</v>
      </c>
      <c r="AD3670">
        <v>5</v>
      </c>
      <c r="AE3670">
        <v>713102.34</v>
      </c>
      <c r="AF3670">
        <v>6168455.7999999998</v>
      </c>
    </row>
    <row r="3671" spans="1:32" x14ac:dyDescent="0.25">
      <c r="A3671" s="40">
        <v>3669</v>
      </c>
      <c r="B3671" t="s">
        <v>11342</v>
      </c>
      <c r="C3671">
        <v>120</v>
      </c>
      <c r="D3671">
        <v>1972</v>
      </c>
      <c r="E3671">
        <v>0</v>
      </c>
      <c r="F3671">
        <v>3</v>
      </c>
      <c r="H3671">
        <v>1</v>
      </c>
      <c r="J3671">
        <v>2</v>
      </c>
      <c r="K3671" t="s">
        <v>260</v>
      </c>
      <c r="M3671">
        <v>1</v>
      </c>
      <c r="N3671">
        <v>155</v>
      </c>
      <c r="O3671">
        <v>155</v>
      </c>
      <c r="P3671">
        <v>134</v>
      </c>
      <c r="Q3671">
        <v>0</v>
      </c>
      <c r="R3671">
        <v>0</v>
      </c>
      <c r="S3671" t="s">
        <v>11343</v>
      </c>
      <c r="T3671">
        <v>6710</v>
      </c>
      <c r="U3671" t="s">
        <v>327</v>
      </c>
      <c r="V3671" t="s">
        <v>327</v>
      </c>
      <c r="W3671" t="s">
        <v>5922</v>
      </c>
      <c r="X3671">
        <v>2625</v>
      </c>
      <c r="Y3671" t="s">
        <v>244</v>
      </c>
      <c r="AA3671">
        <v>187</v>
      </c>
      <c r="AB3671" t="s">
        <v>11344</v>
      </c>
      <c r="AC3671" t="s">
        <v>11343</v>
      </c>
      <c r="AD3671">
        <v>5</v>
      </c>
      <c r="AE3671">
        <v>711009.48</v>
      </c>
      <c r="AF3671">
        <v>6171781.4299999997</v>
      </c>
    </row>
    <row r="3672" spans="1:32" x14ac:dyDescent="0.25">
      <c r="A3672" s="40">
        <v>3670</v>
      </c>
      <c r="B3672" t="s">
        <v>11345</v>
      </c>
      <c r="C3672">
        <v>120</v>
      </c>
      <c r="D3672">
        <v>1988</v>
      </c>
      <c r="E3672">
        <v>0</v>
      </c>
      <c r="F3672">
        <v>90</v>
      </c>
      <c r="H3672">
        <v>1</v>
      </c>
      <c r="J3672">
        <v>2</v>
      </c>
      <c r="K3672" t="s">
        <v>260</v>
      </c>
      <c r="M3672">
        <v>1</v>
      </c>
      <c r="N3672">
        <v>160</v>
      </c>
      <c r="O3672">
        <v>160</v>
      </c>
      <c r="P3672">
        <v>160</v>
      </c>
      <c r="Q3672">
        <v>0</v>
      </c>
      <c r="R3672">
        <v>0</v>
      </c>
      <c r="S3672" t="s">
        <v>11346</v>
      </c>
      <c r="T3672">
        <v>9054</v>
      </c>
      <c r="U3672" t="s">
        <v>10204</v>
      </c>
      <c r="V3672" t="s">
        <v>10204</v>
      </c>
      <c r="W3672" t="s">
        <v>515</v>
      </c>
      <c r="X3672">
        <v>2665</v>
      </c>
      <c r="Y3672" t="s">
        <v>257</v>
      </c>
      <c r="AA3672">
        <v>187</v>
      </c>
      <c r="AB3672" t="s">
        <v>11347</v>
      </c>
      <c r="AC3672" t="s">
        <v>11346</v>
      </c>
      <c r="AD3672">
        <v>5</v>
      </c>
      <c r="AE3672">
        <v>713053.09</v>
      </c>
      <c r="AF3672">
        <v>6168419.5899999999</v>
      </c>
    </row>
    <row r="3673" spans="1:32" x14ac:dyDescent="0.25">
      <c r="A3673" s="40">
        <v>3671</v>
      </c>
      <c r="B3673" t="s">
        <v>11348</v>
      </c>
      <c r="C3673">
        <v>130</v>
      </c>
      <c r="D3673">
        <v>1975</v>
      </c>
      <c r="E3673">
        <v>0</v>
      </c>
      <c r="F3673">
        <v>3</v>
      </c>
      <c r="H3673">
        <v>1</v>
      </c>
      <c r="J3673">
        <v>2</v>
      </c>
      <c r="K3673" t="s">
        <v>260</v>
      </c>
      <c r="M3673">
        <v>1</v>
      </c>
      <c r="N3673">
        <v>76</v>
      </c>
      <c r="O3673">
        <v>76</v>
      </c>
      <c r="P3673">
        <v>132</v>
      </c>
      <c r="Q3673">
        <v>0</v>
      </c>
      <c r="R3673">
        <v>0</v>
      </c>
      <c r="S3673" t="s">
        <v>11349</v>
      </c>
      <c r="T3673">
        <v>7136</v>
      </c>
      <c r="U3673" t="s">
        <v>255</v>
      </c>
      <c r="V3673" t="s">
        <v>255</v>
      </c>
      <c r="W3673" t="s">
        <v>397</v>
      </c>
      <c r="X3673">
        <v>2665</v>
      </c>
      <c r="Y3673" t="s">
        <v>257</v>
      </c>
      <c r="AA3673">
        <v>187</v>
      </c>
      <c r="AB3673" t="s">
        <v>11350</v>
      </c>
      <c r="AC3673" t="s">
        <v>11349</v>
      </c>
      <c r="AD3673">
        <v>5</v>
      </c>
      <c r="AE3673">
        <v>713031.82</v>
      </c>
      <c r="AF3673">
        <v>6168824.1600000001</v>
      </c>
    </row>
    <row r="3674" spans="1:32" x14ac:dyDescent="0.25">
      <c r="A3674" s="40">
        <v>3672</v>
      </c>
      <c r="B3674" t="s">
        <v>11351</v>
      </c>
      <c r="C3674">
        <v>120</v>
      </c>
      <c r="D3674">
        <v>1957</v>
      </c>
      <c r="E3674">
        <v>0</v>
      </c>
      <c r="F3674">
        <v>3</v>
      </c>
      <c r="H3674">
        <v>1</v>
      </c>
      <c r="J3674">
        <v>2</v>
      </c>
      <c r="K3674" t="s">
        <v>260</v>
      </c>
      <c r="L3674">
        <v>2</v>
      </c>
      <c r="M3674">
        <v>2</v>
      </c>
      <c r="N3674">
        <v>159</v>
      </c>
      <c r="O3674">
        <v>159</v>
      </c>
      <c r="P3674">
        <v>159</v>
      </c>
      <c r="Q3674">
        <v>0</v>
      </c>
      <c r="R3674">
        <v>0</v>
      </c>
      <c r="S3674" t="s">
        <v>11352</v>
      </c>
      <c r="T3674">
        <v>1810</v>
      </c>
      <c r="U3674" t="s">
        <v>9603</v>
      </c>
      <c r="V3674" t="s">
        <v>9603</v>
      </c>
      <c r="W3674" t="s">
        <v>256</v>
      </c>
      <c r="X3674">
        <v>2665</v>
      </c>
      <c r="Y3674" t="s">
        <v>257</v>
      </c>
      <c r="AA3674">
        <v>187</v>
      </c>
      <c r="AB3674" t="s">
        <v>11353</v>
      </c>
      <c r="AC3674" t="s">
        <v>11352</v>
      </c>
      <c r="AD3674">
        <v>5</v>
      </c>
      <c r="AE3674">
        <v>712463.53</v>
      </c>
      <c r="AF3674">
        <v>6169073.1699999999</v>
      </c>
    </row>
    <row r="3675" spans="1:32" x14ac:dyDescent="0.25">
      <c r="A3675" s="40">
        <v>3673</v>
      </c>
      <c r="B3675" t="s">
        <v>11354</v>
      </c>
      <c r="C3675">
        <v>130</v>
      </c>
      <c r="D3675">
        <v>1966</v>
      </c>
      <c r="E3675">
        <v>0</v>
      </c>
      <c r="F3675">
        <v>2</v>
      </c>
      <c r="H3675">
        <v>1</v>
      </c>
      <c r="J3675">
        <v>2</v>
      </c>
      <c r="K3675" t="s">
        <v>260</v>
      </c>
      <c r="M3675">
        <v>1</v>
      </c>
      <c r="N3675">
        <v>123</v>
      </c>
      <c r="O3675">
        <v>123</v>
      </c>
      <c r="P3675">
        <v>123</v>
      </c>
      <c r="Q3675">
        <v>0</v>
      </c>
      <c r="R3675">
        <v>0</v>
      </c>
      <c r="S3675" t="s">
        <v>11355</v>
      </c>
      <c r="T3675">
        <v>5752</v>
      </c>
      <c r="U3675" t="s">
        <v>10465</v>
      </c>
      <c r="V3675" t="s">
        <v>10465</v>
      </c>
      <c r="W3675" t="s">
        <v>2219</v>
      </c>
      <c r="X3675">
        <v>2665</v>
      </c>
      <c r="Y3675" t="s">
        <v>257</v>
      </c>
      <c r="AA3675">
        <v>187</v>
      </c>
      <c r="AB3675" t="s">
        <v>11356</v>
      </c>
      <c r="AC3675" t="s">
        <v>11355</v>
      </c>
      <c r="AD3675">
        <v>5</v>
      </c>
      <c r="AE3675">
        <v>713741.16</v>
      </c>
      <c r="AF3675">
        <v>6169344.4100000001</v>
      </c>
    </row>
    <row r="3676" spans="1:32" x14ac:dyDescent="0.25">
      <c r="A3676" s="40">
        <v>3674</v>
      </c>
      <c r="B3676" t="s">
        <v>11357</v>
      </c>
      <c r="C3676">
        <v>130</v>
      </c>
      <c r="D3676">
        <v>1959</v>
      </c>
      <c r="E3676">
        <v>0</v>
      </c>
      <c r="F3676">
        <v>3</v>
      </c>
      <c r="H3676">
        <v>1</v>
      </c>
      <c r="J3676">
        <v>2</v>
      </c>
      <c r="K3676" t="s">
        <v>260</v>
      </c>
      <c r="M3676">
        <v>1</v>
      </c>
      <c r="N3676">
        <v>94</v>
      </c>
      <c r="O3676">
        <v>94</v>
      </c>
      <c r="P3676">
        <v>94</v>
      </c>
      <c r="Q3676">
        <v>0</v>
      </c>
      <c r="R3676">
        <v>0</v>
      </c>
      <c r="S3676" t="s">
        <v>11358</v>
      </c>
      <c r="T3676">
        <v>7775</v>
      </c>
      <c r="U3676" t="s">
        <v>262</v>
      </c>
      <c r="V3676" t="s">
        <v>262</v>
      </c>
      <c r="W3676" t="s">
        <v>7660</v>
      </c>
      <c r="X3676">
        <v>2665</v>
      </c>
      <c r="Y3676" t="s">
        <v>257</v>
      </c>
      <c r="AA3676">
        <v>187</v>
      </c>
      <c r="AB3676" t="s">
        <v>11359</v>
      </c>
      <c r="AC3676" t="s">
        <v>11358</v>
      </c>
      <c r="AD3676">
        <v>5</v>
      </c>
      <c r="AE3676">
        <v>712938</v>
      </c>
      <c r="AF3676">
        <v>6169253.5700000003</v>
      </c>
    </row>
    <row r="3677" spans="1:32" x14ac:dyDescent="0.25">
      <c r="A3677" s="40">
        <v>3675</v>
      </c>
      <c r="B3677" t="s">
        <v>11360</v>
      </c>
      <c r="C3677">
        <v>130</v>
      </c>
      <c r="D3677">
        <v>1967</v>
      </c>
      <c r="E3677">
        <v>1986</v>
      </c>
      <c r="F3677">
        <v>1</v>
      </c>
      <c r="H3677">
        <v>1</v>
      </c>
      <c r="J3677">
        <v>1</v>
      </c>
      <c r="K3677" t="s">
        <v>240</v>
      </c>
      <c r="M3677">
        <v>1</v>
      </c>
      <c r="N3677">
        <v>137</v>
      </c>
      <c r="O3677">
        <v>137</v>
      </c>
      <c r="P3677">
        <v>137</v>
      </c>
      <c r="Q3677">
        <v>0</v>
      </c>
      <c r="R3677">
        <v>0</v>
      </c>
      <c r="S3677" t="s">
        <v>11361</v>
      </c>
      <c r="T3677">
        <v>4154</v>
      </c>
      <c r="U3677" t="s">
        <v>322</v>
      </c>
      <c r="V3677" t="s">
        <v>322</v>
      </c>
      <c r="W3677" t="s">
        <v>811</v>
      </c>
      <c r="X3677">
        <v>2665</v>
      </c>
      <c r="Y3677" t="s">
        <v>257</v>
      </c>
      <c r="AA3677">
        <v>187</v>
      </c>
      <c r="AB3677" t="s">
        <v>11362</v>
      </c>
      <c r="AC3677" t="s">
        <v>11361</v>
      </c>
      <c r="AD3677">
        <v>5</v>
      </c>
      <c r="AE3677">
        <v>713724.13</v>
      </c>
      <c r="AF3677">
        <v>6169153.5499999998</v>
      </c>
    </row>
    <row r="3678" spans="1:32" x14ac:dyDescent="0.25">
      <c r="A3678" s="40">
        <v>3676</v>
      </c>
      <c r="B3678" t="s">
        <v>11363</v>
      </c>
      <c r="C3678">
        <v>120</v>
      </c>
      <c r="D3678">
        <v>1962</v>
      </c>
      <c r="E3678">
        <v>1975</v>
      </c>
      <c r="F3678">
        <v>3</v>
      </c>
      <c r="H3678">
        <v>2</v>
      </c>
      <c r="J3678">
        <v>2</v>
      </c>
      <c r="K3678" t="s">
        <v>260</v>
      </c>
      <c r="M3678">
        <v>1</v>
      </c>
      <c r="N3678">
        <v>112</v>
      </c>
      <c r="O3678">
        <v>112</v>
      </c>
      <c r="P3678">
        <v>112</v>
      </c>
      <c r="Q3678">
        <v>0</v>
      </c>
      <c r="R3678">
        <v>0</v>
      </c>
      <c r="S3678" t="s">
        <v>11364</v>
      </c>
      <c r="T3678">
        <v>5752</v>
      </c>
      <c r="U3678" t="s">
        <v>10465</v>
      </c>
      <c r="V3678" t="s">
        <v>10465</v>
      </c>
      <c r="W3678" t="s">
        <v>1963</v>
      </c>
      <c r="X3678">
        <v>2665</v>
      </c>
      <c r="Y3678" t="s">
        <v>257</v>
      </c>
      <c r="AA3678">
        <v>187</v>
      </c>
      <c r="AB3678" t="s">
        <v>11365</v>
      </c>
      <c r="AC3678" t="s">
        <v>11364</v>
      </c>
      <c r="AD3678">
        <v>5</v>
      </c>
      <c r="AE3678">
        <v>713904.04</v>
      </c>
      <c r="AF3678">
        <v>6169362.2300000004</v>
      </c>
    </row>
    <row r="3679" spans="1:32" x14ac:dyDescent="0.25">
      <c r="A3679" s="40">
        <v>3677</v>
      </c>
      <c r="B3679" t="s">
        <v>11366</v>
      </c>
      <c r="C3679">
        <v>130</v>
      </c>
      <c r="D3679">
        <v>1969</v>
      </c>
      <c r="E3679">
        <v>0</v>
      </c>
      <c r="F3679">
        <v>1</v>
      </c>
      <c r="H3679">
        <v>6</v>
      </c>
      <c r="J3679">
        <v>1</v>
      </c>
      <c r="K3679" t="s">
        <v>240</v>
      </c>
      <c r="M3679">
        <v>1</v>
      </c>
      <c r="N3679">
        <v>107</v>
      </c>
      <c r="O3679">
        <v>107</v>
      </c>
      <c r="P3679">
        <v>107</v>
      </c>
      <c r="Q3679">
        <v>0</v>
      </c>
      <c r="R3679">
        <v>0</v>
      </c>
      <c r="S3679" t="s">
        <v>11367</v>
      </c>
      <c r="T3679">
        <v>6178</v>
      </c>
      <c r="U3679" t="s">
        <v>2647</v>
      </c>
      <c r="V3679" t="s">
        <v>2647</v>
      </c>
      <c r="W3679" t="s">
        <v>2391</v>
      </c>
      <c r="X3679">
        <v>2625</v>
      </c>
      <c r="Y3679" t="s">
        <v>244</v>
      </c>
      <c r="AA3679">
        <v>187</v>
      </c>
      <c r="AB3679" t="s">
        <v>11368</v>
      </c>
      <c r="AC3679" t="s">
        <v>11367</v>
      </c>
      <c r="AD3679">
        <v>5</v>
      </c>
      <c r="AE3679">
        <v>711702.54</v>
      </c>
      <c r="AF3679">
        <v>6172188.04</v>
      </c>
    </row>
    <row r="3680" spans="1:32" x14ac:dyDescent="0.25">
      <c r="A3680" s="40">
        <v>3678</v>
      </c>
      <c r="B3680" t="s">
        <v>11369</v>
      </c>
      <c r="C3680">
        <v>120</v>
      </c>
      <c r="D3680">
        <v>1965</v>
      </c>
      <c r="E3680">
        <v>0</v>
      </c>
      <c r="F3680">
        <v>5</v>
      </c>
      <c r="H3680">
        <v>1</v>
      </c>
      <c r="J3680">
        <v>2</v>
      </c>
      <c r="K3680" t="s">
        <v>247</v>
      </c>
      <c r="M3680">
        <v>1</v>
      </c>
      <c r="N3680">
        <v>145</v>
      </c>
      <c r="O3680">
        <v>145</v>
      </c>
      <c r="P3680">
        <v>145</v>
      </c>
      <c r="Q3680">
        <v>0</v>
      </c>
      <c r="R3680">
        <v>0</v>
      </c>
      <c r="S3680" t="s">
        <v>11370</v>
      </c>
      <c r="T3680">
        <v>7669</v>
      </c>
      <c r="U3680" t="s">
        <v>9702</v>
      </c>
      <c r="V3680" t="s">
        <v>9702</v>
      </c>
      <c r="W3680" t="s">
        <v>385</v>
      </c>
      <c r="X3680">
        <v>2665</v>
      </c>
      <c r="Y3680" t="s">
        <v>257</v>
      </c>
      <c r="AA3680">
        <v>187</v>
      </c>
      <c r="AB3680" t="s">
        <v>11371</v>
      </c>
      <c r="AC3680" t="s">
        <v>11370</v>
      </c>
      <c r="AD3680">
        <v>5</v>
      </c>
      <c r="AE3680">
        <v>713169.11</v>
      </c>
      <c r="AF3680">
        <v>6168985.9500000002</v>
      </c>
    </row>
    <row r="3681" spans="1:32" x14ac:dyDescent="0.25">
      <c r="A3681" s="40">
        <v>3679</v>
      </c>
      <c r="B3681" t="s">
        <v>11372</v>
      </c>
      <c r="C3681">
        <v>130</v>
      </c>
      <c r="D3681">
        <v>1970</v>
      </c>
      <c r="E3681">
        <v>1983</v>
      </c>
      <c r="F3681">
        <v>3</v>
      </c>
      <c r="H3681">
        <v>6</v>
      </c>
      <c r="J3681">
        <v>1</v>
      </c>
      <c r="K3681" t="s">
        <v>240</v>
      </c>
      <c r="L3681">
        <v>2</v>
      </c>
      <c r="M3681">
        <v>1</v>
      </c>
      <c r="N3681">
        <v>107</v>
      </c>
      <c r="O3681">
        <v>107</v>
      </c>
      <c r="P3681">
        <v>107</v>
      </c>
      <c r="Q3681">
        <v>0</v>
      </c>
      <c r="R3681">
        <v>0</v>
      </c>
      <c r="S3681" t="s">
        <v>11373</v>
      </c>
      <c r="T3681">
        <v>7882</v>
      </c>
      <c r="U3681" t="s">
        <v>372</v>
      </c>
      <c r="V3681" t="s">
        <v>372</v>
      </c>
      <c r="W3681" t="s">
        <v>8908</v>
      </c>
      <c r="X3681">
        <v>2625</v>
      </c>
      <c r="Y3681" t="s">
        <v>244</v>
      </c>
      <c r="AA3681">
        <v>187</v>
      </c>
      <c r="AB3681" t="s">
        <v>11374</v>
      </c>
      <c r="AC3681" t="s">
        <v>11373</v>
      </c>
      <c r="AD3681">
        <v>5</v>
      </c>
      <c r="AE3681">
        <v>711917.46</v>
      </c>
      <c r="AF3681">
        <v>6172096.3600000003</v>
      </c>
    </row>
    <row r="3682" spans="1:32" x14ac:dyDescent="0.25">
      <c r="A3682" s="40">
        <v>3680</v>
      </c>
      <c r="B3682" t="s">
        <v>11375</v>
      </c>
      <c r="C3682">
        <v>130</v>
      </c>
      <c r="D3682">
        <v>1967</v>
      </c>
      <c r="E3682">
        <v>1986</v>
      </c>
      <c r="F3682">
        <v>3</v>
      </c>
      <c r="H3682">
        <v>6</v>
      </c>
      <c r="J3682">
        <v>1</v>
      </c>
      <c r="K3682" t="s">
        <v>240</v>
      </c>
      <c r="M3682">
        <v>1</v>
      </c>
      <c r="N3682">
        <v>107</v>
      </c>
      <c r="O3682">
        <v>107</v>
      </c>
      <c r="P3682">
        <v>107</v>
      </c>
      <c r="Q3682">
        <v>0</v>
      </c>
      <c r="R3682">
        <v>0</v>
      </c>
      <c r="S3682" t="s">
        <v>11376</v>
      </c>
      <c r="T3682">
        <v>2449</v>
      </c>
      <c r="U3682" t="s">
        <v>312</v>
      </c>
      <c r="V3682" t="s">
        <v>312</v>
      </c>
      <c r="W3682" t="s">
        <v>1677</v>
      </c>
      <c r="X3682">
        <v>2625</v>
      </c>
      <c r="Y3682" t="s">
        <v>244</v>
      </c>
      <c r="AA3682">
        <v>187</v>
      </c>
      <c r="AB3682" t="s">
        <v>11377</v>
      </c>
      <c r="AC3682" t="s">
        <v>11376</v>
      </c>
      <c r="AD3682">
        <v>5</v>
      </c>
      <c r="AE3682">
        <v>711324.89</v>
      </c>
      <c r="AF3682">
        <v>6171904.7599999998</v>
      </c>
    </row>
    <row r="3683" spans="1:32" x14ac:dyDescent="0.25">
      <c r="A3683" s="40">
        <v>3681</v>
      </c>
      <c r="B3683" t="s">
        <v>11378</v>
      </c>
      <c r="C3683">
        <v>120</v>
      </c>
      <c r="D3683">
        <v>1920</v>
      </c>
      <c r="E3683">
        <v>1960</v>
      </c>
      <c r="F3683">
        <v>90</v>
      </c>
      <c r="H3683">
        <v>1</v>
      </c>
      <c r="J3683">
        <v>2</v>
      </c>
      <c r="K3683" t="s">
        <v>260</v>
      </c>
      <c r="L3683">
        <v>90</v>
      </c>
      <c r="M3683">
        <v>1</v>
      </c>
      <c r="N3683">
        <v>131</v>
      </c>
      <c r="O3683">
        <v>131</v>
      </c>
      <c r="P3683">
        <v>93</v>
      </c>
      <c r="Q3683">
        <v>0</v>
      </c>
      <c r="R3683">
        <v>0</v>
      </c>
      <c r="S3683" t="s">
        <v>11379</v>
      </c>
      <c r="T3683">
        <v>852</v>
      </c>
      <c r="U3683" t="s">
        <v>249</v>
      </c>
      <c r="V3683" t="s">
        <v>249</v>
      </c>
      <c r="W3683" t="s">
        <v>394</v>
      </c>
      <c r="X3683">
        <v>2625</v>
      </c>
      <c r="Y3683" t="s">
        <v>244</v>
      </c>
      <c r="AA3683">
        <v>187</v>
      </c>
      <c r="AB3683" t="s">
        <v>1458</v>
      </c>
      <c r="AC3683" t="s">
        <v>11379</v>
      </c>
      <c r="AD3683">
        <v>5</v>
      </c>
      <c r="AE3683">
        <v>711747.03</v>
      </c>
      <c r="AF3683">
        <v>6170664.4000000004</v>
      </c>
    </row>
    <row r="3684" spans="1:32" x14ac:dyDescent="0.25">
      <c r="A3684" s="40">
        <v>3682</v>
      </c>
      <c r="B3684" t="s">
        <v>11380</v>
      </c>
      <c r="C3684">
        <v>120</v>
      </c>
      <c r="D3684">
        <v>2015</v>
      </c>
      <c r="E3684">
        <v>0</v>
      </c>
      <c r="F3684">
        <v>5</v>
      </c>
      <c r="H3684">
        <v>1</v>
      </c>
      <c r="J3684">
        <v>2</v>
      </c>
      <c r="K3684" t="s">
        <v>260</v>
      </c>
      <c r="M3684">
        <v>1</v>
      </c>
      <c r="N3684">
        <v>277</v>
      </c>
      <c r="O3684">
        <v>277</v>
      </c>
      <c r="P3684">
        <v>230</v>
      </c>
      <c r="Q3684">
        <v>0</v>
      </c>
      <c r="R3684">
        <v>0</v>
      </c>
      <c r="S3684" t="s">
        <v>11381</v>
      </c>
      <c r="T3684">
        <v>1810</v>
      </c>
      <c r="U3684" t="s">
        <v>9603</v>
      </c>
      <c r="V3684" t="s">
        <v>9603</v>
      </c>
      <c r="W3684" t="s">
        <v>487</v>
      </c>
      <c r="X3684">
        <v>2665</v>
      </c>
      <c r="Y3684" t="s">
        <v>257</v>
      </c>
      <c r="AA3684">
        <v>187</v>
      </c>
      <c r="AB3684" t="s">
        <v>11382</v>
      </c>
      <c r="AC3684" t="s">
        <v>11381</v>
      </c>
      <c r="AD3684">
        <v>5</v>
      </c>
      <c r="AE3684">
        <v>712393.71</v>
      </c>
      <c r="AF3684">
        <v>6169064.21</v>
      </c>
    </row>
    <row r="3685" spans="1:32" x14ac:dyDescent="0.25">
      <c r="A3685" s="40">
        <v>3683</v>
      </c>
      <c r="B3685" t="s">
        <v>11383</v>
      </c>
      <c r="C3685">
        <v>120</v>
      </c>
      <c r="D3685">
        <v>1970</v>
      </c>
      <c r="E3685">
        <v>0</v>
      </c>
      <c r="F3685">
        <v>3</v>
      </c>
      <c r="H3685">
        <v>1</v>
      </c>
      <c r="J3685">
        <v>2</v>
      </c>
      <c r="K3685" t="s">
        <v>260</v>
      </c>
      <c r="M3685">
        <v>1</v>
      </c>
      <c r="N3685">
        <v>162</v>
      </c>
      <c r="O3685">
        <v>162</v>
      </c>
      <c r="P3685">
        <v>162</v>
      </c>
      <c r="Q3685">
        <v>0</v>
      </c>
      <c r="R3685">
        <v>0</v>
      </c>
      <c r="S3685" t="s">
        <v>11384</v>
      </c>
      <c r="T3685">
        <v>4154</v>
      </c>
      <c r="U3685" t="s">
        <v>322</v>
      </c>
      <c r="V3685" t="s">
        <v>322</v>
      </c>
      <c r="W3685" t="s">
        <v>519</v>
      </c>
      <c r="X3685">
        <v>2665</v>
      </c>
      <c r="Y3685" t="s">
        <v>257</v>
      </c>
      <c r="AA3685">
        <v>187</v>
      </c>
      <c r="AB3685" t="s">
        <v>11385</v>
      </c>
      <c r="AC3685" t="s">
        <v>11384</v>
      </c>
      <c r="AD3685">
        <v>5</v>
      </c>
      <c r="AE3685">
        <v>713530.8</v>
      </c>
      <c r="AF3685">
        <v>6169168.7400000002</v>
      </c>
    </row>
    <row r="3686" spans="1:32" x14ac:dyDescent="0.25">
      <c r="A3686" s="40">
        <v>3684</v>
      </c>
      <c r="B3686" t="s">
        <v>11386</v>
      </c>
      <c r="C3686">
        <v>120</v>
      </c>
      <c r="D3686">
        <v>1961</v>
      </c>
      <c r="E3686">
        <v>0</v>
      </c>
      <c r="F3686">
        <v>1</v>
      </c>
      <c r="H3686">
        <v>1</v>
      </c>
      <c r="J3686">
        <v>2</v>
      </c>
      <c r="K3686" t="s">
        <v>260</v>
      </c>
      <c r="L3686">
        <v>2</v>
      </c>
      <c r="M3686">
        <v>1</v>
      </c>
      <c r="N3686">
        <v>114</v>
      </c>
      <c r="O3686">
        <v>114</v>
      </c>
      <c r="P3686">
        <v>114</v>
      </c>
      <c r="Q3686">
        <v>0</v>
      </c>
      <c r="R3686">
        <v>0</v>
      </c>
      <c r="S3686" t="s">
        <v>11387</v>
      </c>
      <c r="T3686">
        <v>5752</v>
      </c>
      <c r="U3686" t="s">
        <v>10465</v>
      </c>
      <c r="V3686" t="s">
        <v>10465</v>
      </c>
      <c r="W3686" t="s">
        <v>795</v>
      </c>
      <c r="X3686">
        <v>2665</v>
      </c>
      <c r="Y3686" t="s">
        <v>257</v>
      </c>
      <c r="AA3686">
        <v>187</v>
      </c>
      <c r="AB3686" t="s">
        <v>11388</v>
      </c>
      <c r="AC3686" t="s">
        <v>11387</v>
      </c>
      <c r="AD3686">
        <v>5</v>
      </c>
      <c r="AE3686">
        <v>713845.42</v>
      </c>
      <c r="AF3686">
        <v>6169393.46</v>
      </c>
    </row>
    <row r="3687" spans="1:32" x14ac:dyDescent="0.25">
      <c r="A3687" s="40">
        <v>3685</v>
      </c>
      <c r="B3687" t="s">
        <v>11389</v>
      </c>
      <c r="C3687">
        <v>130</v>
      </c>
      <c r="D3687">
        <v>1969</v>
      </c>
      <c r="E3687">
        <v>0</v>
      </c>
      <c r="F3687">
        <v>1</v>
      </c>
      <c r="H3687">
        <v>6</v>
      </c>
      <c r="J3687">
        <v>1</v>
      </c>
      <c r="K3687" t="s">
        <v>240</v>
      </c>
      <c r="L3687">
        <v>2</v>
      </c>
      <c r="M3687">
        <v>1</v>
      </c>
      <c r="N3687">
        <v>107</v>
      </c>
      <c r="O3687">
        <v>107</v>
      </c>
      <c r="P3687">
        <v>107</v>
      </c>
      <c r="Q3687">
        <v>0</v>
      </c>
      <c r="R3687">
        <v>0</v>
      </c>
      <c r="S3687" t="s">
        <v>11390</v>
      </c>
      <c r="T3687">
        <v>6178</v>
      </c>
      <c r="U3687" t="s">
        <v>2647</v>
      </c>
      <c r="V3687" t="s">
        <v>2647</v>
      </c>
      <c r="W3687" t="s">
        <v>3705</v>
      </c>
      <c r="X3687">
        <v>2625</v>
      </c>
      <c r="Y3687" t="s">
        <v>244</v>
      </c>
      <c r="AA3687">
        <v>187</v>
      </c>
      <c r="AB3687" t="s">
        <v>11391</v>
      </c>
      <c r="AC3687" t="s">
        <v>11390</v>
      </c>
      <c r="AD3687">
        <v>5</v>
      </c>
      <c r="AE3687">
        <v>711721.46</v>
      </c>
      <c r="AF3687">
        <v>6172295.0199999996</v>
      </c>
    </row>
    <row r="3688" spans="1:32" x14ac:dyDescent="0.25">
      <c r="A3688" s="40">
        <v>3686</v>
      </c>
      <c r="B3688" t="s">
        <v>11392</v>
      </c>
      <c r="C3688">
        <v>120</v>
      </c>
      <c r="D3688">
        <v>2012</v>
      </c>
      <c r="E3688">
        <v>0</v>
      </c>
      <c r="F3688">
        <v>5</v>
      </c>
      <c r="H3688">
        <v>1</v>
      </c>
      <c r="J3688">
        <v>2</v>
      </c>
      <c r="K3688" t="s">
        <v>260</v>
      </c>
      <c r="M3688">
        <v>1</v>
      </c>
      <c r="N3688">
        <v>241</v>
      </c>
      <c r="O3688">
        <v>241</v>
      </c>
      <c r="P3688">
        <v>190</v>
      </c>
      <c r="Q3688">
        <v>0</v>
      </c>
      <c r="R3688">
        <v>0</v>
      </c>
      <c r="S3688" t="s">
        <v>11393</v>
      </c>
      <c r="T3688">
        <v>5539</v>
      </c>
      <c r="U3688" t="s">
        <v>6009</v>
      </c>
      <c r="V3688" t="s">
        <v>6009</v>
      </c>
      <c r="W3688" t="s">
        <v>413</v>
      </c>
      <c r="X3688">
        <v>2665</v>
      </c>
      <c r="Y3688" t="s">
        <v>257</v>
      </c>
      <c r="AA3688">
        <v>187</v>
      </c>
      <c r="AB3688" t="s">
        <v>11394</v>
      </c>
      <c r="AC3688" t="s">
        <v>11395</v>
      </c>
      <c r="AD3688">
        <v>5</v>
      </c>
      <c r="AE3688">
        <v>712352.12</v>
      </c>
      <c r="AF3688">
        <v>6169325.1699999999</v>
      </c>
    </row>
    <row r="3689" spans="1:32" x14ac:dyDescent="0.25">
      <c r="A3689" s="40">
        <v>3687</v>
      </c>
      <c r="B3689" t="s">
        <v>11396</v>
      </c>
      <c r="C3689">
        <v>130</v>
      </c>
      <c r="D3689">
        <v>1970</v>
      </c>
      <c r="E3689">
        <v>1983</v>
      </c>
      <c r="F3689">
        <v>3</v>
      </c>
      <c r="H3689">
        <v>6</v>
      </c>
      <c r="J3689">
        <v>1</v>
      </c>
      <c r="K3689" t="s">
        <v>240</v>
      </c>
      <c r="L3689">
        <v>2</v>
      </c>
      <c r="M3689">
        <v>1</v>
      </c>
      <c r="N3689">
        <v>107</v>
      </c>
      <c r="O3689">
        <v>107</v>
      </c>
      <c r="P3689">
        <v>107</v>
      </c>
      <c r="Q3689">
        <v>0</v>
      </c>
      <c r="R3689">
        <v>0</v>
      </c>
      <c r="S3689" t="s">
        <v>11397</v>
      </c>
      <c r="T3689">
        <v>7882</v>
      </c>
      <c r="U3689" t="s">
        <v>372</v>
      </c>
      <c r="V3689" t="s">
        <v>372</v>
      </c>
      <c r="W3689" t="s">
        <v>8134</v>
      </c>
      <c r="X3689">
        <v>2625</v>
      </c>
      <c r="Y3689" t="s">
        <v>244</v>
      </c>
      <c r="AA3689">
        <v>187</v>
      </c>
      <c r="AB3689" t="s">
        <v>11398</v>
      </c>
      <c r="AC3689" t="s">
        <v>11397</v>
      </c>
      <c r="AD3689">
        <v>5</v>
      </c>
      <c r="AE3689">
        <v>711924.87</v>
      </c>
      <c r="AF3689">
        <v>6172047.71</v>
      </c>
    </row>
    <row r="3690" spans="1:32" x14ac:dyDescent="0.25">
      <c r="A3690" s="40">
        <v>3688</v>
      </c>
      <c r="B3690" t="s">
        <v>11399</v>
      </c>
      <c r="C3690">
        <v>130</v>
      </c>
      <c r="D3690">
        <v>1969</v>
      </c>
      <c r="E3690">
        <v>0</v>
      </c>
      <c r="F3690">
        <v>10</v>
      </c>
      <c r="H3690">
        <v>6</v>
      </c>
      <c r="J3690">
        <v>1</v>
      </c>
      <c r="K3690" t="s">
        <v>240</v>
      </c>
      <c r="M3690">
        <v>1</v>
      </c>
      <c r="N3690">
        <v>107</v>
      </c>
      <c r="O3690">
        <v>107</v>
      </c>
      <c r="P3690">
        <v>107</v>
      </c>
      <c r="Q3690">
        <v>0</v>
      </c>
      <c r="R3690">
        <v>0</v>
      </c>
      <c r="S3690" t="s">
        <v>11400</v>
      </c>
      <c r="T3690">
        <v>6178</v>
      </c>
      <c r="U3690" t="s">
        <v>2647</v>
      </c>
      <c r="V3690" t="s">
        <v>2647</v>
      </c>
      <c r="W3690" t="s">
        <v>1442</v>
      </c>
      <c r="X3690">
        <v>2625</v>
      </c>
      <c r="Y3690" t="s">
        <v>244</v>
      </c>
      <c r="AA3690">
        <v>187</v>
      </c>
      <c r="AB3690" t="s">
        <v>11401</v>
      </c>
      <c r="AC3690" t="s">
        <v>11400</v>
      </c>
      <c r="AD3690">
        <v>5</v>
      </c>
      <c r="AE3690">
        <v>711702.1</v>
      </c>
      <c r="AF3690">
        <v>6172217.96</v>
      </c>
    </row>
    <row r="3691" spans="1:32" x14ac:dyDescent="0.25">
      <c r="A3691" s="40">
        <v>3689</v>
      </c>
      <c r="B3691" t="s">
        <v>11402</v>
      </c>
      <c r="C3691">
        <v>120</v>
      </c>
      <c r="D3691">
        <v>1977</v>
      </c>
      <c r="E3691">
        <v>0</v>
      </c>
      <c r="F3691">
        <v>3</v>
      </c>
      <c r="H3691">
        <v>1</v>
      </c>
      <c r="J3691">
        <v>2</v>
      </c>
      <c r="K3691" t="s">
        <v>260</v>
      </c>
      <c r="L3691">
        <v>90</v>
      </c>
      <c r="M3691">
        <v>1</v>
      </c>
      <c r="N3691">
        <v>85</v>
      </c>
      <c r="O3691">
        <v>85</v>
      </c>
      <c r="P3691">
        <v>85</v>
      </c>
      <c r="Q3691">
        <v>0</v>
      </c>
      <c r="R3691">
        <v>0</v>
      </c>
      <c r="S3691" t="s">
        <v>11403</v>
      </c>
      <c r="T3691">
        <v>7136</v>
      </c>
      <c r="U3691" t="s">
        <v>255</v>
      </c>
      <c r="V3691" t="s">
        <v>255</v>
      </c>
      <c r="W3691" t="s">
        <v>408</v>
      </c>
      <c r="X3691">
        <v>2665</v>
      </c>
      <c r="Y3691" t="s">
        <v>257</v>
      </c>
      <c r="AA3691">
        <v>187</v>
      </c>
      <c r="AB3691" t="s">
        <v>11404</v>
      </c>
      <c r="AC3691" t="s">
        <v>11403</v>
      </c>
      <c r="AD3691">
        <v>5</v>
      </c>
      <c r="AE3691">
        <v>713117.85</v>
      </c>
      <c r="AF3691">
        <v>6168624.5599999996</v>
      </c>
    </row>
    <row r="3692" spans="1:32" x14ac:dyDescent="0.25">
      <c r="A3692" s="40">
        <v>3690</v>
      </c>
      <c r="B3692" t="s">
        <v>11405</v>
      </c>
      <c r="C3692">
        <v>120</v>
      </c>
      <c r="D3692">
        <v>1944</v>
      </c>
      <c r="E3692">
        <v>1975</v>
      </c>
      <c r="F3692">
        <v>3</v>
      </c>
      <c r="H3692">
        <v>1</v>
      </c>
      <c r="J3692">
        <v>2</v>
      </c>
      <c r="K3692" t="s">
        <v>260</v>
      </c>
      <c r="L3692">
        <v>5</v>
      </c>
      <c r="M3692">
        <v>1</v>
      </c>
      <c r="N3692">
        <v>214</v>
      </c>
      <c r="O3692">
        <v>214</v>
      </c>
      <c r="P3692">
        <v>186</v>
      </c>
      <c r="Q3692">
        <v>0</v>
      </c>
      <c r="R3692">
        <v>0</v>
      </c>
      <c r="S3692" t="s">
        <v>11406</v>
      </c>
      <c r="T3692">
        <v>7136</v>
      </c>
      <c r="U3692" t="s">
        <v>255</v>
      </c>
      <c r="V3692" t="s">
        <v>255</v>
      </c>
      <c r="W3692" t="s">
        <v>454</v>
      </c>
      <c r="X3692">
        <v>2665</v>
      </c>
      <c r="Y3692" t="s">
        <v>257</v>
      </c>
      <c r="AA3692">
        <v>187</v>
      </c>
      <c r="AB3692" t="s">
        <v>11407</v>
      </c>
      <c r="AC3692" t="s">
        <v>11406</v>
      </c>
      <c r="AD3692">
        <v>5</v>
      </c>
      <c r="AE3692">
        <v>713063.35</v>
      </c>
      <c r="AF3692">
        <v>6168639.1699999999</v>
      </c>
    </row>
    <row r="3693" spans="1:32" x14ac:dyDescent="0.25">
      <c r="A3693" s="40">
        <v>3691</v>
      </c>
      <c r="B3693" t="s">
        <v>11408</v>
      </c>
      <c r="C3693">
        <v>120</v>
      </c>
      <c r="D3693">
        <v>1981</v>
      </c>
      <c r="E3693">
        <v>0</v>
      </c>
      <c r="F3693">
        <v>4</v>
      </c>
      <c r="H3693">
        <v>1</v>
      </c>
      <c r="J3693">
        <v>7</v>
      </c>
      <c r="K3693" t="s">
        <v>253</v>
      </c>
      <c r="L3693">
        <v>2</v>
      </c>
      <c r="M3693">
        <v>1</v>
      </c>
      <c r="N3693">
        <v>151</v>
      </c>
      <c r="O3693">
        <v>151</v>
      </c>
      <c r="P3693">
        <v>151</v>
      </c>
      <c r="Q3693">
        <v>0</v>
      </c>
      <c r="R3693">
        <v>0</v>
      </c>
      <c r="S3693" t="s">
        <v>11409</v>
      </c>
      <c r="T3693">
        <v>6923</v>
      </c>
      <c r="U3693" t="s">
        <v>1253</v>
      </c>
      <c r="V3693" t="s">
        <v>1253</v>
      </c>
      <c r="W3693" t="s">
        <v>480</v>
      </c>
      <c r="X3693">
        <v>2665</v>
      </c>
      <c r="Y3693" t="s">
        <v>257</v>
      </c>
      <c r="AA3693">
        <v>187</v>
      </c>
      <c r="AB3693" t="s">
        <v>11410</v>
      </c>
      <c r="AC3693" t="s">
        <v>11409</v>
      </c>
      <c r="AD3693">
        <v>5</v>
      </c>
      <c r="AE3693">
        <v>714302.71</v>
      </c>
      <c r="AF3693">
        <v>6168726.79</v>
      </c>
    </row>
    <row r="3694" spans="1:32" x14ac:dyDescent="0.25">
      <c r="A3694" s="40">
        <v>3692</v>
      </c>
      <c r="B3694" t="s">
        <v>11411</v>
      </c>
      <c r="C3694">
        <v>120</v>
      </c>
      <c r="D3694">
        <v>1973</v>
      </c>
      <c r="E3694">
        <v>0</v>
      </c>
      <c r="F3694">
        <v>7</v>
      </c>
      <c r="H3694">
        <v>2</v>
      </c>
      <c r="J3694">
        <v>2</v>
      </c>
      <c r="K3694" t="s">
        <v>260</v>
      </c>
      <c r="L3694">
        <v>2</v>
      </c>
      <c r="M3694">
        <v>1</v>
      </c>
      <c r="N3694">
        <v>156</v>
      </c>
      <c r="O3694">
        <v>156</v>
      </c>
      <c r="P3694">
        <v>291</v>
      </c>
      <c r="Q3694">
        <v>0</v>
      </c>
      <c r="R3694">
        <v>0</v>
      </c>
      <c r="S3694" t="s">
        <v>11412</v>
      </c>
      <c r="T3694">
        <v>852</v>
      </c>
      <c r="U3694" t="s">
        <v>249</v>
      </c>
      <c r="V3694" t="s">
        <v>249</v>
      </c>
      <c r="W3694" t="s">
        <v>281</v>
      </c>
      <c r="X3694">
        <v>2625</v>
      </c>
      <c r="Y3694" t="s">
        <v>244</v>
      </c>
      <c r="AA3694">
        <v>187</v>
      </c>
      <c r="AB3694" t="s">
        <v>11413</v>
      </c>
      <c r="AC3694" t="s">
        <v>11412</v>
      </c>
      <c r="AD3694">
        <v>5</v>
      </c>
      <c r="AE3694">
        <v>711765.23</v>
      </c>
      <c r="AF3694">
        <v>6170592.1900000004</v>
      </c>
    </row>
    <row r="3695" spans="1:32" x14ac:dyDescent="0.25">
      <c r="A3695" s="40">
        <v>3693</v>
      </c>
      <c r="B3695" t="s">
        <v>11414</v>
      </c>
      <c r="C3695">
        <v>120</v>
      </c>
      <c r="D3695">
        <v>1971</v>
      </c>
      <c r="E3695">
        <v>2000</v>
      </c>
      <c r="F3695">
        <v>4</v>
      </c>
      <c r="H3695">
        <v>1</v>
      </c>
      <c r="J3695">
        <v>2</v>
      </c>
      <c r="K3695" t="s">
        <v>260</v>
      </c>
      <c r="L3695">
        <v>5</v>
      </c>
      <c r="M3695">
        <v>1</v>
      </c>
      <c r="N3695">
        <v>302</v>
      </c>
      <c r="O3695">
        <v>302</v>
      </c>
      <c r="P3695">
        <v>258</v>
      </c>
      <c r="Q3695">
        <v>0</v>
      </c>
      <c r="R3695">
        <v>0</v>
      </c>
      <c r="S3695" t="s">
        <v>11415</v>
      </c>
      <c r="T3695">
        <v>1278</v>
      </c>
      <c r="U3695" t="s">
        <v>10631</v>
      </c>
      <c r="V3695" t="s">
        <v>10631</v>
      </c>
      <c r="W3695" t="s">
        <v>253</v>
      </c>
      <c r="X3695">
        <v>2665</v>
      </c>
      <c r="Y3695" t="s">
        <v>257</v>
      </c>
      <c r="AA3695">
        <v>187</v>
      </c>
      <c r="AB3695" t="s">
        <v>11416</v>
      </c>
      <c r="AC3695" t="s">
        <v>11415</v>
      </c>
      <c r="AD3695">
        <v>5</v>
      </c>
      <c r="AE3695">
        <v>713355.56</v>
      </c>
      <c r="AF3695">
        <v>6168868.4800000004</v>
      </c>
    </row>
    <row r="3696" spans="1:32" x14ac:dyDescent="0.25">
      <c r="A3696" s="40">
        <v>3694</v>
      </c>
      <c r="B3696" t="s">
        <v>11417</v>
      </c>
      <c r="C3696">
        <v>120</v>
      </c>
      <c r="D3696">
        <v>1956</v>
      </c>
      <c r="E3696">
        <v>0</v>
      </c>
      <c r="F3696">
        <v>3</v>
      </c>
      <c r="H3696">
        <v>2</v>
      </c>
      <c r="J3696">
        <v>2</v>
      </c>
      <c r="K3696" t="s">
        <v>260</v>
      </c>
      <c r="M3696">
        <v>1</v>
      </c>
      <c r="N3696">
        <v>115</v>
      </c>
      <c r="O3696">
        <v>115</v>
      </c>
      <c r="P3696">
        <v>100</v>
      </c>
      <c r="Q3696">
        <v>0</v>
      </c>
      <c r="R3696">
        <v>0</v>
      </c>
      <c r="S3696" t="s">
        <v>11418</v>
      </c>
      <c r="T3696">
        <v>7669</v>
      </c>
      <c r="U3696" t="s">
        <v>9702</v>
      </c>
      <c r="V3696" t="s">
        <v>9702</v>
      </c>
      <c r="W3696" t="s">
        <v>281</v>
      </c>
      <c r="X3696">
        <v>2665</v>
      </c>
      <c r="Y3696" t="s">
        <v>257</v>
      </c>
      <c r="AA3696">
        <v>187</v>
      </c>
      <c r="AB3696" t="s">
        <v>11419</v>
      </c>
      <c r="AC3696" t="s">
        <v>11418</v>
      </c>
      <c r="AD3696">
        <v>5</v>
      </c>
      <c r="AE3696">
        <v>713169.63</v>
      </c>
      <c r="AF3696">
        <v>6168951.6100000003</v>
      </c>
    </row>
    <row r="3697" spans="1:32" x14ac:dyDescent="0.25">
      <c r="A3697" s="40">
        <v>3695</v>
      </c>
      <c r="B3697" t="s">
        <v>11420</v>
      </c>
      <c r="C3697">
        <v>130</v>
      </c>
      <c r="D3697">
        <v>1971</v>
      </c>
      <c r="E3697">
        <v>0</v>
      </c>
      <c r="F3697">
        <v>3</v>
      </c>
      <c r="H3697">
        <v>5</v>
      </c>
      <c r="J3697">
        <v>1</v>
      </c>
      <c r="K3697" t="s">
        <v>240</v>
      </c>
      <c r="M3697">
        <v>1</v>
      </c>
      <c r="N3697">
        <v>126</v>
      </c>
      <c r="O3697">
        <v>126</v>
      </c>
      <c r="P3697">
        <v>170</v>
      </c>
      <c r="Q3697">
        <v>0</v>
      </c>
      <c r="R3697">
        <v>0</v>
      </c>
      <c r="S3697" t="s">
        <v>11421</v>
      </c>
      <c r="T3697">
        <v>7882</v>
      </c>
      <c r="U3697" t="s">
        <v>372</v>
      </c>
      <c r="V3697" t="s">
        <v>372</v>
      </c>
      <c r="W3697" t="s">
        <v>3180</v>
      </c>
      <c r="X3697">
        <v>2625</v>
      </c>
      <c r="Y3697" t="s">
        <v>244</v>
      </c>
      <c r="AA3697">
        <v>187</v>
      </c>
      <c r="AB3697" t="s">
        <v>11422</v>
      </c>
      <c r="AC3697" t="s">
        <v>11421</v>
      </c>
      <c r="AD3697">
        <v>5</v>
      </c>
      <c r="AE3697">
        <v>711827.87</v>
      </c>
      <c r="AF3697">
        <v>6172211.0599999996</v>
      </c>
    </row>
    <row r="3698" spans="1:32" x14ac:dyDescent="0.25">
      <c r="A3698" s="40">
        <v>3696</v>
      </c>
      <c r="B3698" t="s">
        <v>11423</v>
      </c>
      <c r="C3698">
        <v>130</v>
      </c>
      <c r="D3698">
        <v>1971</v>
      </c>
      <c r="E3698">
        <v>0</v>
      </c>
      <c r="F3698">
        <v>3</v>
      </c>
      <c r="H3698">
        <v>5</v>
      </c>
      <c r="J3698">
        <v>1</v>
      </c>
      <c r="K3698" t="s">
        <v>240</v>
      </c>
      <c r="M3698">
        <v>1</v>
      </c>
      <c r="N3698">
        <v>126</v>
      </c>
      <c r="O3698">
        <v>126</v>
      </c>
      <c r="P3698">
        <v>170</v>
      </c>
      <c r="Q3698">
        <v>0</v>
      </c>
      <c r="R3698">
        <v>0</v>
      </c>
      <c r="S3698" t="s">
        <v>11424</v>
      </c>
      <c r="T3698">
        <v>7882</v>
      </c>
      <c r="U3698" t="s">
        <v>372</v>
      </c>
      <c r="V3698" t="s">
        <v>372</v>
      </c>
      <c r="W3698" t="s">
        <v>2726</v>
      </c>
      <c r="X3698">
        <v>2625</v>
      </c>
      <c r="Y3698" t="s">
        <v>244</v>
      </c>
      <c r="AA3698">
        <v>187</v>
      </c>
      <c r="AB3698" t="s">
        <v>11425</v>
      </c>
      <c r="AC3698" t="s">
        <v>11424</v>
      </c>
      <c r="AD3698">
        <v>5</v>
      </c>
      <c r="AE3698">
        <v>711816.75</v>
      </c>
      <c r="AF3698">
        <v>6172208.5300000003</v>
      </c>
    </row>
    <row r="3699" spans="1:32" x14ac:dyDescent="0.25">
      <c r="A3699" s="40">
        <v>3697</v>
      </c>
      <c r="B3699" t="s">
        <v>11426</v>
      </c>
      <c r="C3699">
        <v>130</v>
      </c>
      <c r="D3699">
        <v>1967</v>
      </c>
      <c r="E3699">
        <v>1983</v>
      </c>
      <c r="F3699">
        <v>3</v>
      </c>
      <c r="H3699">
        <v>6</v>
      </c>
      <c r="J3699">
        <v>1</v>
      </c>
      <c r="K3699" t="s">
        <v>240</v>
      </c>
      <c r="M3699">
        <v>1</v>
      </c>
      <c r="N3699">
        <v>107</v>
      </c>
      <c r="O3699">
        <v>107</v>
      </c>
      <c r="P3699">
        <v>107</v>
      </c>
      <c r="Q3699">
        <v>0</v>
      </c>
      <c r="R3699">
        <v>0</v>
      </c>
      <c r="S3699" t="s">
        <v>11427</v>
      </c>
      <c r="T3699">
        <v>2449</v>
      </c>
      <c r="U3699" t="s">
        <v>312</v>
      </c>
      <c r="V3699" t="s">
        <v>312</v>
      </c>
      <c r="W3699" t="s">
        <v>1053</v>
      </c>
      <c r="X3699">
        <v>2625</v>
      </c>
      <c r="Y3699" t="s">
        <v>244</v>
      </c>
      <c r="AA3699">
        <v>187</v>
      </c>
      <c r="AB3699" t="s">
        <v>11428</v>
      </c>
      <c r="AC3699" t="s">
        <v>11427</v>
      </c>
      <c r="AD3699">
        <v>5</v>
      </c>
      <c r="AE3699">
        <v>711427.41</v>
      </c>
      <c r="AF3699">
        <v>6171932.29</v>
      </c>
    </row>
    <row r="3700" spans="1:32" x14ac:dyDescent="0.25">
      <c r="A3700" s="40">
        <v>3698</v>
      </c>
      <c r="B3700" t="s">
        <v>11429</v>
      </c>
      <c r="C3700">
        <v>140</v>
      </c>
      <c r="D3700">
        <v>1964</v>
      </c>
      <c r="E3700">
        <v>0</v>
      </c>
      <c r="F3700">
        <v>1</v>
      </c>
      <c r="H3700">
        <v>1</v>
      </c>
      <c r="J3700">
        <v>1</v>
      </c>
      <c r="K3700" t="s">
        <v>240</v>
      </c>
      <c r="M3700">
        <v>3</v>
      </c>
      <c r="N3700">
        <v>834</v>
      </c>
      <c r="O3700">
        <v>2502</v>
      </c>
      <c r="P3700">
        <v>2502</v>
      </c>
      <c r="Q3700">
        <v>0</v>
      </c>
      <c r="R3700">
        <v>0</v>
      </c>
      <c r="S3700" t="s">
        <v>11430</v>
      </c>
      <c r="T3700">
        <v>106</v>
      </c>
      <c r="U3700" t="s">
        <v>242</v>
      </c>
      <c r="V3700" t="s">
        <v>242</v>
      </c>
      <c r="W3700" t="s">
        <v>879</v>
      </c>
      <c r="X3700">
        <v>2625</v>
      </c>
      <c r="Y3700" t="s">
        <v>244</v>
      </c>
      <c r="AA3700">
        <v>187</v>
      </c>
      <c r="AB3700" t="s">
        <v>11431</v>
      </c>
      <c r="AC3700" t="s">
        <v>11430</v>
      </c>
      <c r="AD3700">
        <v>5</v>
      </c>
      <c r="AE3700">
        <v>711050.75</v>
      </c>
      <c r="AF3700">
        <v>6172630.7599999998</v>
      </c>
    </row>
    <row r="3701" spans="1:32" x14ac:dyDescent="0.25">
      <c r="A3701" s="40">
        <v>3699</v>
      </c>
      <c r="B3701" t="s">
        <v>11432</v>
      </c>
      <c r="C3701">
        <v>130</v>
      </c>
      <c r="D3701">
        <v>1975</v>
      </c>
      <c r="E3701">
        <v>0</v>
      </c>
      <c r="F3701">
        <v>1</v>
      </c>
      <c r="H3701">
        <v>5</v>
      </c>
      <c r="J3701">
        <v>7</v>
      </c>
      <c r="K3701" t="s">
        <v>253</v>
      </c>
      <c r="M3701">
        <v>1</v>
      </c>
      <c r="N3701">
        <v>75</v>
      </c>
      <c r="O3701">
        <v>75</v>
      </c>
      <c r="P3701">
        <v>125</v>
      </c>
      <c r="Q3701">
        <v>0</v>
      </c>
      <c r="R3701">
        <v>0</v>
      </c>
      <c r="S3701" t="s">
        <v>11433</v>
      </c>
      <c r="T3701">
        <v>2556</v>
      </c>
      <c r="U3701" t="s">
        <v>317</v>
      </c>
      <c r="V3701" t="s">
        <v>317</v>
      </c>
      <c r="W3701" t="s">
        <v>11434</v>
      </c>
      <c r="X3701">
        <v>2625</v>
      </c>
      <c r="Y3701" t="s">
        <v>244</v>
      </c>
      <c r="AA3701">
        <v>187</v>
      </c>
      <c r="AB3701" t="s">
        <v>11435</v>
      </c>
      <c r="AC3701" t="s">
        <v>11433</v>
      </c>
      <c r="AD3701">
        <v>5</v>
      </c>
      <c r="AE3701">
        <v>711587.25</v>
      </c>
      <c r="AF3701">
        <v>6172356.9199999999</v>
      </c>
    </row>
    <row r="3702" spans="1:32" x14ac:dyDescent="0.25">
      <c r="A3702" s="40">
        <v>3700</v>
      </c>
      <c r="B3702" t="s">
        <v>11436</v>
      </c>
      <c r="C3702">
        <v>140</v>
      </c>
      <c r="D3702">
        <v>1965</v>
      </c>
      <c r="E3702">
        <v>0</v>
      </c>
      <c r="F3702">
        <v>5</v>
      </c>
      <c r="H3702">
        <v>1</v>
      </c>
      <c r="J3702">
        <v>1</v>
      </c>
      <c r="K3702" t="s">
        <v>240</v>
      </c>
      <c r="M3702">
        <v>2</v>
      </c>
      <c r="N3702">
        <v>345</v>
      </c>
      <c r="O3702">
        <v>690</v>
      </c>
      <c r="P3702">
        <v>690</v>
      </c>
      <c r="Q3702">
        <v>0</v>
      </c>
      <c r="R3702">
        <v>0</v>
      </c>
      <c r="S3702" t="s">
        <v>11437</v>
      </c>
      <c r="T3702">
        <v>3400</v>
      </c>
      <c r="U3702" t="s">
        <v>9688</v>
      </c>
      <c r="V3702" t="s">
        <v>9688</v>
      </c>
      <c r="W3702" t="s">
        <v>481</v>
      </c>
      <c r="X3702">
        <v>2665</v>
      </c>
      <c r="Y3702" t="s">
        <v>257</v>
      </c>
      <c r="AA3702">
        <v>187</v>
      </c>
      <c r="AB3702" t="s">
        <v>9689</v>
      </c>
      <c r="AC3702" t="s">
        <v>11437</v>
      </c>
      <c r="AD3702">
        <v>5</v>
      </c>
      <c r="AE3702">
        <v>713224.32</v>
      </c>
      <c r="AF3702">
        <v>6169254.9400000004</v>
      </c>
    </row>
    <row r="3703" spans="1:32" x14ac:dyDescent="0.25">
      <c r="A3703" s="40">
        <v>3701</v>
      </c>
      <c r="B3703" t="s">
        <v>11438</v>
      </c>
      <c r="C3703">
        <v>120</v>
      </c>
      <c r="D3703">
        <v>1969</v>
      </c>
      <c r="E3703">
        <v>1980</v>
      </c>
      <c r="F3703">
        <v>3</v>
      </c>
      <c r="H3703">
        <v>1</v>
      </c>
      <c r="J3703">
        <v>2</v>
      </c>
      <c r="K3703" t="s">
        <v>260</v>
      </c>
      <c r="L3703">
        <v>2</v>
      </c>
      <c r="M3703">
        <v>1</v>
      </c>
      <c r="N3703">
        <v>170</v>
      </c>
      <c r="O3703">
        <v>170</v>
      </c>
      <c r="P3703">
        <v>170</v>
      </c>
      <c r="Q3703">
        <v>0</v>
      </c>
      <c r="R3703">
        <v>0</v>
      </c>
      <c r="S3703" t="s">
        <v>11439</v>
      </c>
      <c r="T3703">
        <v>5326</v>
      </c>
      <c r="U3703" t="s">
        <v>289</v>
      </c>
      <c r="V3703" t="s">
        <v>289</v>
      </c>
      <c r="W3703" t="s">
        <v>408</v>
      </c>
      <c r="X3703">
        <v>2625</v>
      </c>
      <c r="Y3703" t="s">
        <v>244</v>
      </c>
      <c r="AA3703">
        <v>187</v>
      </c>
      <c r="AB3703" t="s">
        <v>11440</v>
      </c>
      <c r="AC3703" t="s">
        <v>11439</v>
      </c>
      <c r="AD3703">
        <v>5</v>
      </c>
      <c r="AE3703">
        <v>710828.85</v>
      </c>
      <c r="AF3703">
        <v>6171968.8200000003</v>
      </c>
    </row>
    <row r="3704" spans="1:32" x14ac:dyDescent="0.25">
      <c r="A3704" s="40">
        <v>3702</v>
      </c>
      <c r="B3704" t="s">
        <v>11441</v>
      </c>
      <c r="C3704">
        <v>120</v>
      </c>
      <c r="D3704">
        <v>1973</v>
      </c>
      <c r="E3704">
        <v>0</v>
      </c>
      <c r="F3704">
        <v>3</v>
      </c>
      <c r="H3704">
        <v>1</v>
      </c>
      <c r="J3704">
        <v>2</v>
      </c>
      <c r="K3704" t="s">
        <v>260</v>
      </c>
      <c r="L3704">
        <v>90</v>
      </c>
      <c r="M3704">
        <v>1</v>
      </c>
      <c r="N3704">
        <v>109</v>
      </c>
      <c r="O3704">
        <v>109</v>
      </c>
      <c r="P3704">
        <v>109</v>
      </c>
      <c r="Q3704">
        <v>0</v>
      </c>
      <c r="R3704">
        <v>0</v>
      </c>
      <c r="S3704" t="s">
        <v>11442</v>
      </c>
      <c r="T3704">
        <v>6710</v>
      </c>
      <c r="U3704" t="s">
        <v>327</v>
      </c>
      <c r="V3704" t="s">
        <v>327</v>
      </c>
      <c r="W3704" t="s">
        <v>7272</v>
      </c>
      <c r="X3704">
        <v>2625</v>
      </c>
      <c r="Y3704" t="s">
        <v>244</v>
      </c>
      <c r="AA3704">
        <v>187</v>
      </c>
      <c r="AB3704" t="s">
        <v>11443</v>
      </c>
      <c r="AC3704" t="s">
        <v>11442</v>
      </c>
      <c r="AD3704">
        <v>5</v>
      </c>
      <c r="AE3704">
        <v>710900.37</v>
      </c>
      <c r="AF3704">
        <v>6171771.5800000001</v>
      </c>
    </row>
    <row r="3705" spans="1:32" x14ac:dyDescent="0.25">
      <c r="A3705" s="40">
        <v>3703</v>
      </c>
      <c r="B3705" t="s">
        <v>11444</v>
      </c>
      <c r="C3705">
        <v>120</v>
      </c>
      <c r="D3705">
        <v>1979</v>
      </c>
      <c r="E3705">
        <v>1999</v>
      </c>
      <c r="F3705">
        <v>4</v>
      </c>
      <c r="H3705">
        <v>1</v>
      </c>
      <c r="J3705">
        <v>6</v>
      </c>
      <c r="K3705" t="s">
        <v>247</v>
      </c>
      <c r="L3705">
        <v>90</v>
      </c>
      <c r="M3705">
        <v>1</v>
      </c>
      <c r="N3705">
        <v>175</v>
      </c>
      <c r="O3705">
        <v>175</v>
      </c>
      <c r="P3705">
        <v>175</v>
      </c>
      <c r="Q3705">
        <v>0</v>
      </c>
      <c r="R3705">
        <v>0</v>
      </c>
      <c r="S3705" t="s">
        <v>11445</v>
      </c>
      <c r="T3705">
        <v>7136</v>
      </c>
      <c r="U3705" t="s">
        <v>255</v>
      </c>
      <c r="V3705" t="s">
        <v>255</v>
      </c>
      <c r="W3705" t="s">
        <v>385</v>
      </c>
      <c r="X3705">
        <v>2665</v>
      </c>
      <c r="Y3705" t="s">
        <v>257</v>
      </c>
      <c r="AA3705">
        <v>187</v>
      </c>
      <c r="AB3705" t="s">
        <v>11446</v>
      </c>
      <c r="AC3705" t="s">
        <v>11445</v>
      </c>
      <c r="AD3705">
        <v>5</v>
      </c>
      <c r="AE3705">
        <v>713104.5</v>
      </c>
      <c r="AF3705">
        <v>6168551.2199999997</v>
      </c>
    </row>
    <row r="3706" spans="1:32" x14ac:dyDescent="0.25">
      <c r="A3706" s="40">
        <v>3704</v>
      </c>
      <c r="B3706" t="s">
        <v>11447</v>
      </c>
      <c r="C3706">
        <v>310</v>
      </c>
      <c r="D3706">
        <v>2008</v>
      </c>
      <c r="E3706">
        <v>0</v>
      </c>
      <c r="F3706">
        <v>10</v>
      </c>
      <c r="H3706">
        <v>5</v>
      </c>
      <c r="J3706">
        <v>1</v>
      </c>
      <c r="K3706" t="s">
        <v>240</v>
      </c>
      <c r="L3706">
        <v>90</v>
      </c>
      <c r="M3706">
        <v>1</v>
      </c>
      <c r="N3706">
        <v>349</v>
      </c>
      <c r="O3706">
        <v>349</v>
      </c>
      <c r="P3706">
        <v>0</v>
      </c>
      <c r="Q3706">
        <v>349</v>
      </c>
      <c r="R3706">
        <v>0</v>
      </c>
      <c r="S3706" t="s">
        <v>11448</v>
      </c>
      <c r="T3706">
        <v>1704</v>
      </c>
      <c r="U3706" t="s">
        <v>2521</v>
      </c>
      <c r="V3706" t="s">
        <v>2521</v>
      </c>
      <c r="W3706" t="s">
        <v>11449</v>
      </c>
      <c r="X3706">
        <v>2665</v>
      </c>
      <c r="Y3706" t="s">
        <v>257</v>
      </c>
      <c r="AA3706">
        <v>187</v>
      </c>
      <c r="AB3706" t="s">
        <v>2522</v>
      </c>
      <c r="AC3706" t="s">
        <v>11448</v>
      </c>
      <c r="AD3706">
        <v>5</v>
      </c>
      <c r="AE3706">
        <v>712993.93</v>
      </c>
      <c r="AF3706">
        <v>6169809.2199999997</v>
      </c>
    </row>
    <row r="3707" spans="1:32" x14ac:dyDescent="0.25">
      <c r="A3707" s="40">
        <v>3705</v>
      </c>
      <c r="B3707" t="s">
        <v>11450</v>
      </c>
      <c r="C3707">
        <v>320</v>
      </c>
      <c r="D3707">
        <v>1920</v>
      </c>
      <c r="E3707">
        <v>1983</v>
      </c>
      <c r="F3707">
        <v>5</v>
      </c>
      <c r="H3707">
        <v>1</v>
      </c>
      <c r="J3707">
        <v>2</v>
      </c>
      <c r="K3707" t="s">
        <v>260</v>
      </c>
      <c r="M3707">
        <v>1</v>
      </c>
      <c r="N3707">
        <v>109</v>
      </c>
      <c r="O3707">
        <v>109</v>
      </c>
      <c r="P3707">
        <v>60</v>
      </c>
      <c r="Q3707">
        <v>109</v>
      </c>
      <c r="R3707">
        <v>0</v>
      </c>
      <c r="S3707" t="s">
        <v>11451</v>
      </c>
      <c r="T3707">
        <v>8095</v>
      </c>
      <c r="U3707" t="s">
        <v>2698</v>
      </c>
      <c r="V3707" t="s">
        <v>2698</v>
      </c>
      <c r="W3707" t="s">
        <v>869</v>
      </c>
      <c r="X3707">
        <v>2665</v>
      </c>
      <c r="Y3707" t="s">
        <v>257</v>
      </c>
      <c r="AA3707">
        <v>187</v>
      </c>
      <c r="AB3707" t="s">
        <v>11452</v>
      </c>
      <c r="AC3707" t="s">
        <v>11453</v>
      </c>
      <c r="AD3707">
        <v>5</v>
      </c>
      <c r="AE3707">
        <v>713541.04</v>
      </c>
      <c r="AF3707">
        <v>6168788.5300000003</v>
      </c>
    </row>
    <row r="3708" spans="1:32" x14ac:dyDescent="0.25">
      <c r="A3708" s="40">
        <v>3706</v>
      </c>
      <c r="B3708" t="s">
        <v>11454</v>
      </c>
      <c r="C3708">
        <v>330</v>
      </c>
      <c r="D3708">
        <v>1920</v>
      </c>
      <c r="E3708">
        <v>0</v>
      </c>
      <c r="F3708">
        <v>3</v>
      </c>
      <c r="H3708">
        <v>1</v>
      </c>
      <c r="J3708">
        <v>2</v>
      </c>
      <c r="K3708" t="s">
        <v>260</v>
      </c>
      <c r="M3708">
        <v>1</v>
      </c>
      <c r="N3708">
        <v>29</v>
      </c>
      <c r="O3708">
        <v>29</v>
      </c>
      <c r="P3708">
        <v>0</v>
      </c>
      <c r="Q3708">
        <v>29</v>
      </c>
      <c r="R3708">
        <v>0</v>
      </c>
      <c r="S3708" t="s">
        <v>11451</v>
      </c>
      <c r="T3708">
        <v>8095</v>
      </c>
      <c r="U3708" t="s">
        <v>2698</v>
      </c>
      <c r="V3708" t="s">
        <v>2698</v>
      </c>
      <c r="W3708" t="s">
        <v>869</v>
      </c>
      <c r="X3708">
        <v>2665</v>
      </c>
      <c r="Y3708" t="s">
        <v>257</v>
      </c>
      <c r="AA3708">
        <v>187</v>
      </c>
      <c r="AB3708" t="s">
        <v>11452</v>
      </c>
      <c r="AC3708" t="s">
        <v>11453</v>
      </c>
      <c r="AD3708">
        <v>5</v>
      </c>
      <c r="AE3708">
        <v>713541.04</v>
      </c>
      <c r="AF3708">
        <v>6168788.5300000003</v>
      </c>
    </row>
    <row r="3709" spans="1:32" x14ac:dyDescent="0.25">
      <c r="A3709" s="40">
        <v>3707</v>
      </c>
      <c r="B3709" t="s">
        <v>11455</v>
      </c>
      <c r="C3709">
        <v>130</v>
      </c>
      <c r="D3709">
        <v>1967</v>
      </c>
      <c r="E3709">
        <v>1983</v>
      </c>
      <c r="F3709">
        <v>3</v>
      </c>
      <c r="H3709">
        <v>6</v>
      </c>
      <c r="J3709">
        <v>1</v>
      </c>
      <c r="K3709" t="s">
        <v>240</v>
      </c>
      <c r="M3709">
        <v>1</v>
      </c>
      <c r="N3709">
        <v>107</v>
      </c>
      <c r="O3709">
        <v>107</v>
      </c>
      <c r="P3709">
        <v>107</v>
      </c>
      <c r="Q3709">
        <v>0</v>
      </c>
      <c r="R3709">
        <v>0</v>
      </c>
      <c r="S3709" t="s">
        <v>11456</v>
      </c>
      <c r="T3709">
        <v>2449</v>
      </c>
      <c r="U3709" t="s">
        <v>312</v>
      </c>
      <c r="V3709" t="s">
        <v>312</v>
      </c>
      <c r="W3709" t="s">
        <v>6162</v>
      </c>
      <c r="X3709">
        <v>2625</v>
      </c>
      <c r="Y3709" t="s">
        <v>244</v>
      </c>
      <c r="AA3709">
        <v>187</v>
      </c>
      <c r="AB3709" t="s">
        <v>11457</v>
      </c>
      <c r="AC3709" t="s">
        <v>11456</v>
      </c>
      <c r="AD3709">
        <v>5</v>
      </c>
      <c r="AE3709">
        <v>711473.19</v>
      </c>
      <c r="AF3709">
        <v>6171939.8099999996</v>
      </c>
    </row>
    <row r="3710" spans="1:32" x14ac:dyDescent="0.25">
      <c r="A3710" s="40">
        <v>3708</v>
      </c>
      <c r="B3710" t="s">
        <v>11458</v>
      </c>
      <c r="C3710">
        <v>120</v>
      </c>
      <c r="D3710">
        <v>1969</v>
      </c>
      <c r="E3710">
        <v>0</v>
      </c>
      <c r="F3710">
        <v>5</v>
      </c>
      <c r="H3710">
        <v>1</v>
      </c>
      <c r="J3710">
        <v>1</v>
      </c>
      <c r="K3710" t="s">
        <v>240</v>
      </c>
      <c r="M3710">
        <v>1</v>
      </c>
      <c r="N3710">
        <v>150</v>
      </c>
      <c r="O3710">
        <v>150</v>
      </c>
      <c r="P3710">
        <v>125</v>
      </c>
      <c r="Q3710">
        <v>25</v>
      </c>
      <c r="R3710">
        <v>0</v>
      </c>
      <c r="S3710" t="s">
        <v>11459</v>
      </c>
      <c r="T3710">
        <v>2449</v>
      </c>
      <c r="U3710" t="s">
        <v>312</v>
      </c>
      <c r="V3710" t="s">
        <v>312</v>
      </c>
      <c r="W3710" t="s">
        <v>1765</v>
      </c>
      <c r="X3710">
        <v>2625</v>
      </c>
      <c r="Y3710" t="s">
        <v>244</v>
      </c>
      <c r="AA3710">
        <v>187</v>
      </c>
      <c r="AB3710" t="s">
        <v>11460</v>
      </c>
      <c r="AC3710" t="s">
        <v>11459</v>
      </c>
      <c r="AD3710">
        <v>5</v>
      </c>
      <c r="AE3710">
        <v>711418.31</v>
      </c>
      <c r="AF3710">
        <v>6172005.4199999999</v>
      </c>
    </row>
    <row r="3711" spans="1:32" x14ac:dyDescent="0.25">
      <c r="A3711" s="40">
        <v>3709</v>
      </c>
      <c r="B3711" t="s">
        <v>11461</v>
      </c>
      <c r="C3711">
        <v>130</v>
      </c>
      <c r="D3711">
        <v>1959</v>
      </c>
      <c r="E3711">
        <v>1966</v>
      </c>
      <c r="F3711">
        <v>90</v>
      </c>
      <c r="H3711">
        <v>1</v>
      </c>
      <c r="J3711">
        <v>2</v>
      </c>
      <c r="K3711" t="s">
        <v>260</v>
      </c>
      <c r="M3711">
        <v>1</v>
      </c>
      <c r="N3711">
        <v>116</v>
      </c>
      <c r="O3711">
        <v>116</v>
      </c>
      <c r="P3711">
        <v>116</v>
      </c>
      <c r="Q3711">
        <v>0</v>
      </c>
      <c r="R3711">
        <v>0</v>
      </c>
      <c r="S3711" t="s">
        <v>11462</v>
      </c>
      <c r="T3711">
        <v>7775</v>
      </c>
      <c r="U3711" t="s">
        <v>262</v>
      </c>
      <c r="V3711" t="s">
        <v>262</v>
      </c>
      <c r="W3711" t="s">
        <v>397</v>
      </c>
      <c r="X3711">
        <v>2665</v>
      </c>
      <c r="Y3711" t="s">
        <v>257</v>
      </c>
      <c r="AA3711">
        <v>187</v>
      </c>
      <c r="AB3711" t="s">
        <v>11463</v>
      </c>
      <c r="AC3711" t="s">
        <v>11462</v>
      </c>
      <c r="AD3711">
        <v>5</v>
      </c>
      <c r="AE3711">
        <v>712989.33</v>
      </c>
      <c r="AF3711">
        <v>6169299.6500000004</v>
      </c>
    </row>
    <row r="3712" spans="1:32" x14ac:dyDescent="0.25">
      <c r="A3712" s="40">
        <v>3710</v>
      </c>
      <c r="B3712" t="s">
        <v>11464</v>
      </c>
      <c r="C3712">
        <v>130</v>
      </c>
      <c r="D3712">
        <v>1971</v>
      </c>
      <c r="E3712">
        <v>0</v>
      </c>
      <c r="F3712">
        <v>3</v>
      </c>
      <c r="H3712">
        <v>5</v>
      </c>
      <c r="J3712">
        <v>1</v>
      </c>
      <c r="K3712" t="s">
        <v>240</v>
      </c>
      <c r="M3712">
        <v>1</v>
      </c>
      <c r="N3712">
        <v>126</v>
      </c>
      <c r="O3712">
        <v>126</v>
      </c>
      <c r="P3712">
        <v>170</v>
      </c>
      <c r="Q3712">
        <v>0</v>
      </c>
      <c r="R3712">
        <v>0</v>
      </c>
      <c r="S3712" t="s">
        <v>11465</v>
      </c>
      <c r="T3712">
        <v>7882</v>
      </c>
      <c r="U3712" t="s">
        <v>372</v>
      </c>
      <c r="V3712" t="s">
        <v>372</v>
      </c>
      <c r="W3712" t="s">
        <v>3154</v>
      </c>
      <c r="X3712">
        <v>2625</v>
      </c>
      <c r="Y3712" t="s">
        <v>244</v>
      </c>
      <c r="AA3712">
        <v>187</v>
      </c>
      <c r="AB3712" t="s">
        <v>11466</v>
      </c>
      <c r="AC3712" t="s">
        <v>11465</v>
      </c>
      <c r="AD3712">
        <v>5</v>
      </c>
      <c r="AE3712">
        <v>711770.08</v>
      </c>
      <c r="AF3712">
        <v>6172200.0899999999</v>
      </c>
    </row>
    <row r="3713" spans="1:32" x14ac:dyDescent="0.25">
      <c r="A3713" s="40">
        <v>3711</v>
      </c>
      <c r="B3713" t="s">
        <v>11467</v>
      </c>
      <c r="C3713">
        <v>130</v>
      </c>
      <c r="D3713">
        <v>1959</v>
      </c>
      <c r="E3713">
        <v>1983</v>
      </c>
      <c r="F3713">
        <v>3</v>
      </c>
      <c r="H3713">
        <v>1</v>
      </c>
      <c r="J3713">
        <v>2</v>
      </c>
      <c r="K3713" t="s">
        <v>260</v>
      </c>
      <c r="M3713">
        <v>1</v>
      </c>
      <c r="N3713">
        <v>94</v>
      </c>
      <c r="O3713">
        <v>94</v>
      </c>
      <c r="P3713">
        <v>94</v>
      </c>
      <c r="Q3713">
        <v>0</v>
      </c>
      <c r="R3713">
        <v>0</v>
      </c>
      <c r="S3713" t="s">
        <v>11468</v>
      </c>
      <c r="T3713">
        <v>7775</v>
      </c>
      <c r="U3713" t="s">
        <v>262</v>
      </c>
      <c r="V3713" t="s">
        <v>262</v>
      </c>
      <c r="W3713" t="s">
        <v>584</v>
      </c>
      <c r="X3713">
        <v>2665</v>
      </c>
      <c r="Y3713" t="s">
        <v>257</v>
      </c>
      <c r="AA3713">
        <v>187</v>
      </c>
      <c r="AB3713" t="s">
        <v>11469</v>
      </c>
      <c r="AC3713" t="s">
        <v>11468</v>
      </c>
      <c r="AD3713">
        <v>5</v>
      </c>
      <c r="AE3713">
        <v>712977.99</v>
      </c>
      <c r="AF3713">
        <v>6169297.75</v>
      </c>
    </row>
    <row r="3714" spans="1:32" x14ac:dyDescent="0.25">
      <c r="A3714" s="40">
        <v>3712</v>
      </c>
      <c r="B3714" t="s">
        <v>11470</v>
      </c>
      <c r="C3714">
        <v>130</v>
      </c>
      <c r="D3714">
        <v>1970</v>
      </c>
      <c r="E3714">
        <v>1983</v>
      </c>
      <c r="F3714">
        <v>3</v>
      </c>
      <c r="H3714">
        <v>6</v>
      </c>
      <c r="J3714">
        <v>1</v>
      </c>
      <c r="K3714" t="s">
        <v>240</v>
      </c>
      <c r="L3714">
        <v>2</v>
      </c>
      <c r="M3714">
        <v>1</v>
      </c>
      <c r="N3714">
        <v>107</v>
      </c>
      <c r="O3714">
        <v>107</v>
      </c>
      <c r="P3714">
        <v>107</v>
      </c>
      <c r="Q3714">
        <v>0</v>
      </c>
      <c r="R3714">
        <v>0</v>
      </c>
      <c r="S3714" t="s">
        <v>11471</v>
      </c>
      <c r="T3714">
        <v>7882</v>
      </c>
      <c r="U3714" t="s">
        <v>372</v>
      </c>
      <c r="V3714" t="s">
        <v>372</v>
      </c>
      <c r="W3714" t="s">
        <v>10836</v>
      </c>
      <c r="X3714">
        <v>2625</v>
      </c>
      <c r="Y3714" t="s">
        <v>244</v>
      </c>
      <c r="AA3714">
        <v>187</v>
      </c>
      <c r="AB3714" t="s">
        <v>11472</v>
      </c>
      <c r="AC3714" t="s">
        <v>11471</v>
      </c>
      <c r="AD3714">
        <v>5</v>
      </c>
      <c r="AE3714">
        <v>711943.06</v>
      </c>
      <c r="AF3714">
        <v>6172101.6100000003</v>
      </c>
    </row>
    <row r="3715" spans="1:32" x14ac:dyDescent="0.25">
      <c r="A3715" s="40">
        <v>3713</v>
      </c>
      <c r="B3715" t="s">
        <v>11473</v>
      </c>
      <c r="C3715">
        <v>140</v>
      </c>
      <c r="D3715">
        <v>1964</v>
      </c>
      <c r="E3715">
        <v>0</v>
      </c>
      <c r="F3715">
        <v>1</v>
      </c>
      <c r="H3715">
        <v>1</v>
      </c>
      <c r="J3715">
        <v>1</v>
      </c>
      <c r="K3715" t="s">
        <v>240</v>
      </c>
      <c r="M3715">
        <v>3</v>
      </c>
      <c r="N3715">
        <v>834</v>
      </c>
      <c r="O3715">
        <v>2502</v>
      </c>
      <c r="P3715">
        <v>2502</v>
      </c>
      <c r="Q3715">
        <v>0</v>
      </c>
      <c r="R3715">
        <v>0</v>
      </c>
      <c r="S3715" t="s">
        <v>11474</v>
      </c>
      <c r="T3715">
        <v>106</v>
      </c>
      <c r="U3715" t="s">
        <v>242</v>
      </c>
      <c r="V3715" t="s">
        <v>242</v>
      </c>
      <c r="W3715" t="s">
        <v>2371</v>
      </c>
      <c r="X3715">
        <v>2625</v>
      </c>
      <c r="Y3715" t="s">
        <v>244</v>
      </c>
      <c r="AA3715">
        <v>187</v>
      </c>
      <c r="AB3715" t="s">
        <v>11475</v>
      </c>
      <c r="AC3715" t="s">
        <v>11474</v>
      </c>
      <c r="AD3715">
        <v>5</v>
      </c>
      <c r="AE3715">
        <v>711049.81</v>
      </c>
      <c r="AF3715">
        <v>6172546.4500000002</v>
      </c>
    </row>
    <row r="3716" spans="1:32" x14ac:dyDescent="0.25">
      <c r="A3716" s="40">
        <v>3714</v>
      </c>
      <c r="B3716" t="s">
        <v>11476</v>
      </c>
      <c r="C3716">
        <v>130</v>
      </c>
      <c r="D3716">
        <v>1967</v>
      </c>
      <c r="E3716">
        <v>1983</v>
      </c>
      <c r="F3716">
        <v>3</v>
      </c>
      <c r="H3716">
        <v>6</v>
      </c>
      <c r="J3716">
        <v>1</v>
      </c>
      <c r="K3716" t="s">
        <v>240</v>
      </c>
      <c r="M3716">
        <v>1</v>
      </c>
      <c r="N3716">
        <v>107</v>
      </c>
      <c r="O3716">
        <v>107</v>
      </c>
      <c r="P3716">
        <v>107</v>
      </c>
      <c r="Q3716">
        <v>0</v>
      </c>
      <c r="R3716">
        <v>0</v>
      </c>
      <c r="S3716" t="s">
        <v>11477</v>
      </c>
      <c r="T3716">
        <v>2449</v>
      </c>
      <c r="U3716" t="s">
        <v>312</v>
      </c>
      <c r="V3716" t="s">
        <v>312</v>
      </c>
      <c r="W3716" t="s">
        <v>7139</v>
      </c>
      <c r="X3716">
        <v>2625</v>
      </c>
      <c r="Y3716" t="s">
        <v>244</v>
      </c>
      <c r="AA3716">
        <v>187</v>
      </c>
      <c r="AB3716" t="s">
        <v>11478</v>
      </c>
      <c r="AC3716" t="s">
        <v>11477</v>
      </c>
      <c r="AD3716">
        <v>5</v>
      </c>
      <c r="AE3716">
        <v>711488.36</v>
      </c>
      <c r="AF3716">
        <v>6171942.1600000001</v>
      </c>
    </row>
    <row r="3717" spans="1:32" x14ac:dyDescent="0.25">
      <c r="A3717" s="40">
        <v>3715</v>
      </c>
      <c r="B3717" t="s">
        <v>11479</v>
      </c>
      <c r="C3717">
        <v>120</v>
      </c>
      <c r="D3717">
        <v>1973</v>
      </c>
      <c r="E3717">
        <v>0</v>
      </c>
      <c r="F3717">
        <v>3</v>
      </c>
      <c r="H3717">
        <v>1</v>
      </c>
      <c r="J3717">
        <v>2</v>
      </c>
      <c r="K3717" t="s">
        <v>260</v>
      </c>
      <c r="M3717">
        <v>1</v>
      </c>
      <c r="N3717">
        <v>109</v>
      </c>
      <c r="O3717">
        <v>109</v>
      </c>
      <c r="P3717">
        <v>109</v>
      </c>
      <c r="Q3717">
        <v>0</v>
      </c>
      <c r="R3717">
        <v>0</v>
      </c>
      <c r="S3717" t="s">
        <v>11480</v>
      </c>
      <c r="T3717">
        <v>6710</v>
      </c>
      <c r="U3717" t="s">
        <v>327</v>
      </c>
      <c r="V3717" t="s">
        <v>327</v>
      </c>
      <c r="W3717" t="s">
        <v>243</v>
      </c>
      <c r="X3717">
        <v>2625</v>
      </c>
      <c r="Y3717" t="s">
        <v>244</v>
      </c>
      <c r="AA3717">
        <v>187</v>
      </c>
      <c r="AB3717" t="s">
        <v>11481</v>
      </c>
      <c r="AC3717" t="s">
        <v>11480</v>
      </c>
      <c r="AD3717">
        <v>5</v>
      </c>
      <c r="AE3717">
        <v>710909</v>
      </c>
      <c r="AF3717">
        <v>6171758.6600000001</v>
      </c>
    </row>
    <row r="3718" spans="1:32" x14ac:dyDescent="0.25">
      <c r="A3718" s="40">
        <v>3716</v>
      </c>
      <c r="B3718" t="s">
        <v>11482</v>
      </c>
      <c r="C3718">
        <v>120</v>
      </c>
      <c r="D3718">
        <v>1947</v>
      </c>
      <c r="E3718">
        <v>1982</v>
      </c>
      <c r="F3718">
        <v>5</v>
      </c>
      <c r="H3718">
        <v>1</v>
      </c>
      <c r="J3718">
        <v>2</v>
      </c>
      <c r="K3718" t="s">
        <v>260</v>
      </c>
      <c r="L3718">
        <v>2</v>
      </c>
      <c r="M3718">
        <v>1</v>
      </c>
      <c r="N3718">
        <v>134</v>
      </c>
      <c r="O3718">
        <v>134</v>
      </c>
      <c r="P3718">
        <v>204</v>
      </c>
      <c r="Q3718">
        <v>0</v>
      </c>
      <c r="R3718">
        <v>0</v>
      </c>
      <c r="S3718" t="s">
        <v>11483</v>
      </c>
      <c r="T3718">
        <v>852</v>
      </c>
      <c r="U3718" t="s">
        <v>249</v>
      </c>
      <c r="V3718" t="s">
        <v>249</v>
      </c>
      <c r="W3718" t="s">
        <v>473</v>
      </c>
      <c r="X3718">
        <v>2625</v>
      </c>
      <c r="Y3718" t="s">
        <v>244</v>
      </c>
      <c r="AA3718">
        <v>187</v>
      </c>
      <c r="AB3718" t="s">
        <v>11484</v>
      </c>
      <c r="AC3718" t="s">
        <v>11483</v>
      </c>
      <c r="AD3718">
        <v>5</v>
      </c>
      <c r="AE3718">
        <v>711720.95</v>
      </c>
      <c r="AF3718">
        <v>6170625.6200000001</v>
      </c>
    </row>
    <row r="3719" spans="1:32" x14ac:dyDescent="0.25">
      <c r="A3719" s="40">
        <v>3717</v>
      </c>
      <c r="B3719" t="s">
        <v>11485</v>
      </c>
      <c r="C3719">
        <v>120</v>
      </c>
      <c r="D3719">
        <v>1971</v>
      </c>
      <c r="E3719">
        <v>0</v>
      </c>
      <c r="F3719">
        <v>3</v>
      </c>
      <c r="H3719">
        <v>1</v>
      </c>
      <c r="J3719">
        <v>7</v>
      </c>
      <c r="K3719" t="s">
        <v>253</v>
      </c>
      <c r="L3719">
        <v>5</v>
      </c>
      <c r="M3719">
        <v>1</v>
      </c>
      <c r="N3719">
        <v>150</v>
      </c>
      <c r="O3719">
        <v>150</v>
      </c>
      <c r="P3719">
        <v>125</v>
      </c>
      <c r="Q3719">
        <v>0</v>
      </c>
      <c r="R3719">
        <v>0</v>
      </c>
      <c r="S3719" t="s">
        <v>11486</v>
      </c>
      <c r="T3719">
        <v>1278</v>
      </c>
      <c r="U3719" t="s">
        <v>10631</v>
      </c>
      <c r="V3719" t="s">
        <v>10631</v>
      </c>
      <c r="W3719" t="s">
        <v>515</v>
      </c>
      <c r="X3719">
        <v>2665</v>
      </c>
      <c r="Y3719" t="s">
        <v>257</v>
      </c>
      <c r="AA3719">
        <v>187</v>
      </c>
      <c r="AB3719" t="s">
        <v>11487</v>
      </c>
      <c r="AC3719" t="s">
        <v>11486</v>
      </c>
      <c r="AD3719">
        <v>5</v>
      </c>
      <c r="AE3719">
        <v>713361.2</v>
      </c>
      <c r="AF3719">
        <v>6168970.1799999997</v>
      </c>
    </row>
    <row r="3720" spans="1:32" x14ac:dyDescent="0.25">
      <c r="A3720" s="40">
        <v>3718</v>
      </c>
      <c r="B3720" t="s">
        <v>11488</v>
      </c>
      <c r="C3720">
        <v>130</v>
      </c>
      <c r="D3720">
        <v>1993</v>
      </c>
      <c r="E3720">
        <v>0</v>
      </c>
      <c r="F3720">
        <v>4</v>
      </c>
      <c r="H3720">
        <v>2</v>
      </c>
      <c r="J3720">
        <v>1</v>
      </c>
      <c r="K3720" t="s">
        <v>240</v>
      </c>
      <c r="M3720">
        <v>1</v>
      </c>
      <c r="N3720">
        <v>74</v>
      </c>
      <c r="O3720">
        <v>74</v>
      </c>
      <c r="P3720">
        <v>74</v>
      </c>
      <c r="Q3720">
        <v>0</v>
      </c>
      <c r="R3720">
        <v>0</v>
      </c>
      <c r="S3720" t="s">
        <v>11489</v>
      </c>
      <c r="T3720">
        <v>9100</v>
      </c>
      <c r="U3720" t="s">
        <v>267</v>
      </c>
      <c r="V3720" t="s">
        <v>267</v>
      </c>
      <c r="W3720" t="s">
        <v>869</v>
      </c>
      <c r="X3720">
        <v>2625</v>
      </c>
      <c r="Y3720" t="s">
        <v>244</v>
      </c>
      <c r="AA3720">
        <v>187</v>
      </c>
      <c r="AB3720" t="s">
        <v>11490</v>
      </c>
      <c r="AC3720" t="s">
        <v>11489</v>
      </c>
      <c r="AD3720">
        <v>5</v>
      </c>
      <c r="AE3720">
        <v>711704.48</v>
      </c>
      <c r="AF3720">
        <v>6172574.5099999998</v>
      </c>
    </row>
    <row r="3721" spans="1:32" x14ac:dyDescent="0.25">
      <c r="A3721" s="40">
        <v>3719</v>
      </c>
      <c r="B3721" t="s">
        <v>11491</v>
      </c>
      <c r="C3721">
        <v>120</v>
      </c>
      <c r="D3721">
        <v>1972</v>
      </c>
      <c r="E3721">
        <v>0</v>
      </c>
      <c r="F3721">
        <v>3</v>
      </c>
      <c r="H3721">
        <v>1</v>
      </c>
      <c r="J3721">
        <v>2</v>
      </c>
      <c r="K3721" t="s">
        <v>247</v>
      </c>
      <c r="M3721">
        <v>1</v>
      </c>
      <c r="N3721">
        <v>134</v>
      </c>
      <c r="O3721">
        <v>134</v>
      </c>
      <c r="P3721">
        <v>134</v>
      </c>
      <c r="Q3721">
        <v>0</v>
      </c>
      <c r="R3721">
        <v>0</v>
      </c>
      <c r="S3721" t="s">
        <v>11492</v>
      </c>
      <c r="T3721">
        <v>6710</v>
      </c>
      <c r="U3721" t="s">
        <v>327</v>
      </c>
      <c r="V3721" t="s">
        <v>327</v>
      </c>
      <c r="W3721" t="s">
        <v>6162</v>
      </c>
      <c r="X3721">
        <v>2625</v>
      </c>
      <c r="Y3721" t="s">
        <v>244</v>
      </c>
      <c r="AA3721">
        <v>187</v>
      </c>
      <c r="AB3721" t="s">
        <v>11493</v>
      </c>
      <c r="AC3721" t="s">
        <v>11492</v>
      </c>
      <c r="AD3721">
        <v>5</v>
      </c>
      <c r="AE3721">
        <v>711066.83</v>
      </c>
      <c r="AF3721">
        <v>6171816.1600000001</v>
      </c>
    </row>
    <row r="3722" spans="1:32" x14ac:dyDescent="0.25">
      <c r="A3722" s="40">
        <v>3720</v>
      </c>
      <c r="B3722" t="s">
        <v>11494</v>
      </c>
      <c r="C3722">
        <v>120</v>
      </c>
      <c r="D3722">
        <v>1952</v>
      </c>
      <c r="E3722">
        <v>1961</v>
      </c>
      <c r="F3722">
        <v>2</v>
      </c>
      <c r="H3722">
        <v>1</v>
      </c>
      <c r="J3722">
        <v>2</v>
      </c>
      <c r="K3722" t="s">
        <v>260</v>
      </c>
      <c r="M3722">
        <v>1</v>
      </c>
      <c r="N3722">
        <v>129</v>
      </c>
      <c r="O3722">
        <v>129</v>
      </c>
      <c r="P3722">
        <v>122</v>
      </c>
      <c r="Q3722">
        <v>0</v>
      </c>
      <c r="R3722">
        <v>0</v>
      </c>
      <c r="S3722" t="s">
        <v>11495</v>
      </c>
      <c r="T3722">
        <v>7775</v>
      </c>
      <c r="U3722" t="s">
        <v>262</v>
      </c>
      <c r="V3722" t="s">
        <v>262</v>
      </c>
      <c r="W3722" t="s">
        <v>260</v>
      </c>
      <c r="X3722">
        <v>2665</v>
      </c>
      <c r="Y3722" t="s">
        <v>257</v>
      </c>
      <c r="AA3722">
        <v>187</v>
      </c>
      <c r="AB3722" t="s">
        <v>11496</v>
      </c>
      <c r="AC3722" t="s">
        <v>11495</v>
      </c>
      <c r="AD3722">
        <v>5</v>
      </c>
      <c r="AE3722">
        <v>712822.13</v>
      </c>
      <c r="AF3722">
        <v>6169231</v>
      </c>
    </row>
    <row r="3723" spans="1:32" x14ac:dyDescent="0.25">
      <c r="A3723" s="40">
        <v>3721</v>
      </c>
      <c r="B3723" t="s">
        <v>11497</v>
      </c>
      <c r="C3723">
        <v>130</v>
      </c>
      <c r="D3723">
        <v>1971</v>
      </c>
      <c r="E3723">
        <v>0</v>
      </c>
      <c r="F3723">
        <v>3</v>
      </c>
      <c r="H3723">
        <v>5</v>
      </c>
      <c r="J3723">
        <v>1</v>
      </c>
      <c r="K3723" t="s">
        <v>240</v>
      </c>
      <c r="L3723">
        <v>2</v>
      </c>
      <c r="M3723">
        <v>1</v>
      </c>
      <c r="N3723">
        <v>252</v>
      </c>
      <c r="O3723">
        <v>252</v>
      </c>
      <c r="P3723">
        <v>340</v>
      </c>
      <c r="Q3723">
        <v>0</v>
      </c>
      <c r="R3723">
        <v>0</v>
      </c>
      <c r="S3723" t="s">
        <v>11498</v>
      </c>
      <c r="T3723">
        <v>7882</v>
      </c>
      <c r="U3723" t="s">
        <v>372</v>
      </c>
      <c r="V3723" t="s">
        <v>372</v>
      </c>
      <c r="W3723" t="s">
        <v>3738</v>
      </c>
      <c r="X3723">
        <v>2625</v>
      </c>
      <c r="Y3723" t="s">
        <v>244</v>
      </c>
      <c r="AA3723">
        <v>187</v>
      </c>
      <c r="AB3723" t="s">
        <v>11499</v>
      </c>
      <c r="AC3723" t="s">
        <v>11498</v>
      </c>
      <c r="AD3723">
        <v>5</v>
      </c>
      <c r="AE3723">
        <v>711809.75</v>
      </c>
      <c r="AF3723">
        <v>6172243.9800000004</v>
      </c>
    </row>
    <row r="3724" spans="1:32" x14ac:dyDescent="0.25">
      <c r="A3724" s="40">
        <v>3722</v>
      </c>
      <c r="B3724" t="s">
        <v>11500</v>
      </c>
      <c r="C3724">
        <v>120</v>
      </c>
      <c r="D3724">
        <v>1969</v>
      </c>
      <c r="E3724">
        <v>0</v>
      </c>
      <c r="F3724">
        <v>3</v>
      </c>
      <c r="H3724">
        <v>1</v>
      </c>
      <c r="J3724">
        <v>2</v>
      </c>
      <c r="K3724" t="s">
        <v>260</v>
      </c>
      <c r="M3724">
        <v>1</v>
      </c>
      <c r="N3724">
        <v>134</v>
      </c>
      <c r="O3724">
        <v>134</v>
      </c>
      <c r="P3724">
        <v>134</v>
      </c>
      <c r="Q3724">
        <v>0</v>
      </c>
      <c r="R3724">
        <v>0</v>
      </c>
      <c r="S3724" t="s">
        <v>11501</v>
      </c>
      <c r="T3724">
        <v>5326</v>
      </c>
      <c r="U3724" t="s">
        <v>289</v>
      </c>
      <c r="V3724" t="s">
        <v>289</v>
      </c>
      <c r="W3724" t="s">
        <v>811</v>
      </c>
      <c r="X3724">
        <v>2625</v>
      </c>
      <c r="Y3724" t="s">
        <v>244</v>
      </c>
      <c r="AA3724">
        <v>187</v>
      </c>
      <c r="AB3724" t="s">
        <v>11502</v>
      </c>
      <c r="AC3724" t="s">
        <v>11501</v>
      </c>
      <c r="AD3724">
        <v>5</v>
      </c>
      <c r="AE3724">
        <v>711018.88</v>
      </c>
      <c r="AF3724">
        <v>6171955</v>
      </c>
    </row>
    <row r="3725" spans="1:32" x14ac:dyDescent="0.25">
      <c r="A3725" s="40">
        <v>3723</v>
      </c>
      <c r="B3725" t="s">
        <v>11503</v>
      </c>
      <c r="C3725">
        <v>130</v>
      </c>
      <c r="D3725">
        <v>1975</v>
      </c>
      <c r="E3725">
        <v>0</v>
      </c>
      <c r="F3725">
        <v>1</v>
      </c>
      <c r="H3725">
        <v>5</v>
      </c>
      <c r="J3725">
        <v>7</v>
      </c>
      <c r="K3725" t="s">
        <v>253</v>
      </c>
      <c r="M3725">
        <v>1</v>
      </c>
      <c r="N3725">
        <v>75</v>
      </c>
      <c r="O3725">
        <v>75</v>
      </c>
      <c r="P3725">
        <v>125</v>
      </c>
      <c r="Q3725">
        <v>0</v>
      </c>
      <c r="R3725">
        <v>0</v>
      </c>
      <c r="S3725" t="s">
        <v>11504</v>
      </c>
      <c r="T3725">
        <v>2556</v>
      </c>
      <c r="U3725" t="s">
        <v>317</v>
      </c>
      <c r="V3725" t="s">
        <v>317</v>
      </c>
      <c r="W3725" t="s">
        <v>11505</v>
      </c>
      <c r="X3725">
        <v>2625</v>
      </c>
      <c r="Y3725" t="s">
        <v>244</v>
      </c>
      <c r="AA3725">
        <v>187</v>
      </c>
      <c r="AB3725" t="s">
        <v>11506</v>
      </c>
      <c r="AC3725" t="s">
        <v>11504</v>
      </c>
      <c r="AD3725">
        <v>5</v>
      </c>
      <c r="AE3725">
        <v>711585.84</v>
      </c>
      <c r="AF3725">
        <v>6172362.9000000004</v>
      </c>
    </row>
    <row r="3726" spans="1:32" x14ac:dyDescent="0.25">
      <c r="A3726" s="40">
        <v>3724</v>
      </c>
      <c r="B3726" t="s">
        <v>11507</v>
      </c>
      <c r="C3726">
        <v>120</v>
      </c>
      <c r="D3726">
        <v>1969</v>
      </c>
      <c r="E3726">
        <v>0</v>
      </c>
      <c r="F3726">
        <v>3</v>
      </c>
      <c r="H3726">
        <v>1</v>
      </c>
      <c r="J3726">
        <v>2</v>
      </c>
      <c r="K3726" t="s">
        <v>260</v>
      </c>
      <c r="M3726">
        <v>1</v>
      </c>
      <c r="N3726">
        <v>134</v>
      </c>
      <c r="O3726">
        <v>134</v>
      </c>
      <c r="P3726">
        <v>134</v>
      </c>
      <c r="Q3726">
        <v>0</v>
      </c>
      <c r="R3726">
        <v>0</v>
      </c>
      <c r="S3726" t="s">
        <v>11508</v>
      </c>
      <c r="T3726">
        <v>5326</v>
      </c>
      <c r="U3726" t="s">
        <v>289</v>
      </c>
      <c r="V3726" t="s">
        <v>289</v>
      </c>
      <c r="W3726" t="s">
        <v>454</v>
      </c>
      <c r="X3726">
        <v>2625</v>
      </c>
      <c r="Y3726" t="s">
        <v>244</v>
      </c>
      <c r="AA3726">
        <v>187</v>
      </c>
      <c r="AB3726" t="s">
        <v>11509</v>
      </c>
      <c r="AC3726" t="s">
        <v>11508</v>
      </c>
      <c r="AD3726">
        <v>5</v>
      </c>
      <c r="AE3726">
        <v>711052.26</v>
      </c>
      <c r="AF3726">
        <v>6171978.4900000002</v>
      </c>
    </row>
    <row r="3727" spans="1:32" x14ac:dyDescent="0.25">
      <c r="A3727" s="40">
        <v>3725</v>
      </c>
      <c r="B3727" t="s">
        <v>11510</v>
      </c>
      <c r="C3727">
        <v>120</v>
      </c>
      <c r="D3727">
        <v>1958</v>
      </c>
      <c r="E3727">
        <v>1976</v>
      </c>
      <c r="F3727">
        <v>3</v>
      </c>
      <c r="H3727">
        <v>1</v>
      </c>
      <c r="J3727">
        <v>2</v>
      </c>
      <c r="K3727" t="s">
        <v>260</v>
      </c>
      <c r="M3727">
        <v>1</v>
      </c>
      <c r="N3727">
        <v>192</v>
      </c>
      <c r="O3727">
        <v>192</v>
      </c>
      <c r="P3727">
        <v>192</v>
      </c>
      <c r="Q3727">
        <v>0</v>
      </c>
      <c r="R3727">
        <v>0</v>
      </c>
      <c r="S3727" t="s">
        <v>11511</v>
      </c>
      <c r="T3727">
        <v>7136</v>
      </c>
      <c r="U3727" t="s">
        <v>255</v>
      </c>
      <c r="V3727" t="s">
        <v>255</v>
      </c>
      <c r="W3727" t="s">
        <v>721</v>
      </c>
      <c r="X3727">
        <v>2665</v>
      </c>
      <c r="Y3727" t="s">
        <v>257</v>
      </c>
      <c r="AA3727">
        <v>187</v>
      </c>
      <c r="AB3727" t="s">
        <v>11512</v>
      </c>
      <c r="AC3727" t="s">
        <v>11511</v>
      </c>
      <c r="AD3727">
        <v>5</v>
      </c>
      <c r="AE3727">
        <v>713052.71</v>
      </c>
      <c r="AF3727">
        <v>6168729.1399999997</v>
      </c>
    </row>
    <row r="3728" spans="1:32" x14ac:dyDescent="0.25">
      <c r="A3728" s="40">
        <v>3726</v>
      </c>
      <c r="B3728" t="s">
        <v>11513</v>
      </c>
      <c r="C3728">
        <v>120</v>
      </c>
      <c r="D3728">
        <v>1974</v>
      </c>
      <c r="E3728">
        <v>0</v>
      </c>
      <c r="F3728">
        <v>3</v>
      </c>
      <c r="H3728">
        <v>1</v>
      </c>
      <c r="J3728">
        <v>1</v>
      </c>
      <c r="K3728" t="s">
        <v>240</v>
      </c>
      <c r="M3728">
        <v>1</v>
      </c>
      <c r="N3728">
        <v>148</v>
      </c>
      <c r="O3728">
        <v>148</v>
      </c>
      <c r="P3728">
        <v>148</v>
      </c>
      <c r="Q3728">
        <v>0</v>
      </c>
      <c r="R3728">
        <v>0</v>
      </c>
      <c r="S3728" t="s">
        <v>11514</v>
      </c>
      <c r="T3728">
        <v>2449</v>
      </c>
      <c r="U3728" t="s">
        <v>312</v>
      </c>
      <c r="V3728" t="s">
        <v>312</v>
      </c>
      <c r="W3728" t="s">
        <v>1626</v>
      </c>
      <c r="X3728">
        <v>2625</v>
      </c>
      <c r="Y3728" t="s">
        <v>244</v>
      </c>
      <c r="AA3728">
        <v>187</v>
      </c>
      <c r="AB3728" t="s">
        <v>11515</v>
      </c>
      <c r="AC3728" t="s">
        <v>11514</v>
      </c>
      <c r="AD3728">
        <v>5</v>
      </c>
      <c r="AE3728">
        <v>711415.69</v>
      </c>
      <c r="AF3728">
        <v>6172046.6600000001</v>
      </c>
    </row>
    <row r="3729" spans="1:32" x14ac:dyDescent="0.25">
      <c r="A3729" s="40">
        <v>3727</v>
      </c>
      <c r="B3729" t="s">
        <v>11516</v>
      </c>
      <c r="C3729">
        <v>130</v>
      </c>
      <c r="D3729">
        <v>2015</v>
      </c>
      <c r="E3729">
        <v>0</v>
      </c>
      <c r="F3729">
        <v>2</v>
      </c>
      <c r="H3729">
        <v>1</v>
      </c>
      <c r="J3729">
        <v>1</v>
      </c>
      <c r="K3729" t="s">
        <v>240</v>
      </c>
      <c r="M3729">
        <v>2</v>
      </c>
      <c r="N3729">
        <v>58</v>
      </c>
      <c r="O3729">
        <v>115</v>
      </c>
      <c r="P3729">
        <v>115</v>
      </c>
      <c r="Q3729">
        <v>0</v>
      </c>
      <c r="R3729">
        <v>0</v>
      </c>
      <c r="S3729" t="s">
        <v>11517</v>
      </c>
      <c r="T3729">
        <v>3901</v>
      </c>
      <c r="U3729" t="s">
        <v>11271</v>
      </c>
      <c r="V3729" t="s">
        <v>11271</v>
      </c>
      <c r="W3729" t="s">
        <v>308</v>
      </c>
      <c r="X3729">
        <v>2625</v>
      </c>
      <c r="Y3729" t="s">
        <v>244</v>
      </c>
      <c r="AA3729">
        <v>187</v>
      </c>
      <c r="AB3729" t="s">
        <v>11276</v>
      </c>
      <c r="AC3729" t="s">
        <v>11518</v>
      </c>
      <c r="AD3729">
        <v>5</v>
      </c>
      <c r="AE3729">
        <v>711498.61</v>
      </c>
      <c r="AF3729">
        <v>6172797.9299999997</v>
      </c>
    </row>
    <row r="3730" spans="1:32" x14ac:dyDescent="0.25">
      <c r="A3730" s="40">
        <v>3728</v>
      </c>
      <c r="B3730" t="s">
        <v>11519</v>
      </c>
      <c r="C3730">
        <v>130</v>
      </c>
      <c r="D3730">
        <v>2016</v>
      </c>
      <c r="E3730">
        <v>0</v>
      </c>
      <c r="F3730">
        <v>2</v>
      </c>
      <c r="H3730">
        <v>1</v>
      </c>
      <c r="J3730">
        <v>1</v>
      </c>
      <c r="K3730" t="s">
        <v>240</v>
      </c>
      <c r="M3730">
        <v>2</v>
      </c>
      <c r="N3730">
        <v>60</v>
      </c>
      <c r="O3730">
        <v>120</v>
      </c>
      <c r="P3730">
        <v>120</v>
      </c>
      <c r="Q3730">
        <v>0</v>
      </c>
      <c r="R3730">
        <v>0</v>
      </c>
      <c r="S3730" t="s">
        <v>11520</v>
      </c>
      <c r="T3730">
        <v>3902</v>
      </c>
      <c r="U3730" t="s">
        <v>11284</v>
      </c>
      <c r="V3730" t="s">
        <v>11284</v>
      </c>
      <c r="W3730" t="s">
        <v>256</v>
      </c>
      <c r="X3730">
        <v>2625</v>
      </c>
      <c r="Y3730" t="s">
        <v>244</v>
      </c>
      <c r="AA3730">
        <v>187</v>
      </c>
      <c r="AB3730" t="s">
        <v>11521</v>
      </c>
      <c r="AC3730" t="s">
        <v>11522</v>
      </c>
      <c r="AD3730">
        <v>5</v>
      </c>
      <c r="AE3730">
        <v>711586.7</v>
      </c>
      <c r="AF3730">
        <v>6172783.5</v>
      </c>
    </row>
    <row r="3731" spans="1:32" x14ac:dyDescent="0.25">
      <c r="A3731" s="40">
        <v>3729</v>
      </c>
      <c r="B3731" t="s">
        <v>11523</v>
      </c>
      <c r="C3731">
        <v>120</v>
      </c>
      <c r="D3731">
        <v>2012</v>
      </c>
      <c r="E3731">
        <v>0</v>
      </c>
      <c r="F3731">
        <v>4</v>
      </c>
      <c r="H3731">
        <v>1</v>
      </c>
      <c r="J3731">
        <v>2</v>
      </c>
      <c r="K3731" t="s">
        <v>260</v>
      </c>
      <c r="L3731">
        <v>90</v>
      </c>
      <c r="M3731">
        <v>1</v>
      </c>
      <c r="N3731">
        <v>193</v>
      </c>
      <c r="O3731">
        <v>193</v>
      </c>
      <c r="P3731">
        <v>149</v>
      </c>
      <c r="Q3731">
        <v>0</v>
      </c>
      <c r="R3731">
        <v>0</v>
      </c>
      <c r="S3731" t="s">
        <v>11524</v>
      </c>
      <c r="T3731">
        <v>4793</v>
      </c>
      <c r="U3731" t="s">
        <v>6284</v>
      </c>
      <c r="V3731" t="s">
        <v>6284</v>
      </c>
      <c r="W3731" t="s">
        <v>811</v>
      </c>
      <c r="X3731">
        <v>2665</v>
      </c>
      <c r="Y3731" t="s">
        <v>257</v>
      </c>
      <c r="AA3731">
        <v>187</v>
      </c>
      <c r="AB3731" t="s">
        <v>11525</v>
      </c>
      <c r="AC3731" t="s">
        <v>11526</v>
      </c>
      <c r="AD3731">
        <v>5</v>
      </c>
      <c r="AE3731">
        <v>712390.74</v>
      </c>
      <c r="AF3731">
        <v>6169324.4299999997</v>
      </c>
    </row>
    <row r="3732" spans="1:32" x14ac:dyDescent="0.25">
      <c r="A3732" s="40">
        <v>3730</v>
      </c>
      <c r="B3732" t="s">
        <v>11527</v>
      </c>
      <c r="C3732">
        <v>130</v>
      </c>
      <c r="D3732">
        <v>1975</v>
      </c>
      <c r="E3732">
        <v>0</v>
      </c>
      <c r="F3732">
        <v>3</v>
      </c>
      <c r="H3732">
        <v>1</v>
      </c>
      <c r="J3732">
        <v>7</v>
      </c>
      <c r="K3732" t="s">
        <v>253</v>
      </c>
      <c r="L3732">
        <v>2</v>
      </c>
      <c r="M3732">
        <v>1</v>
      </c>
      <c r="N3732">
        <v>76</v>
      </c>
      <c r="O3732">
        <v>76</v>
      </c>
      <c r="P3732">
        <v>132</v>
      </c>
      <c r="Q3732">
        <v>0</v>
      </c>
      <c r="R3732">
        <v>0</v>
      </c>
      <c r="S3732" t="s">
        <v>11528</v>
      </c>
      <c r="T3732">
        <v>7136</v>
      </c>
      <c r="U3732" t="s">
        <v>255</v>
      </c>
      <c r="V3732" t="s">
        <v>255</v>
      </c>
      <c r="W3732" t="s">
        <v>11529</v>
      </c>
      <c r="X3732">
        <v>2665</v>
      </c>
      <c r="Y3732" t="s">
        <v>257</v>
      </c>
      <c r="AA3732">
        <v>187</v>
      </c>
      <c r="AB3732" t="s">
        <v>11530</v>
      </c>
      <c r="AC3732" t="s">
        <v>11528</v>
      </c>
      <c r="AD3732">
        <v>5</v>
      </c>
      <c r="AE3732">
        <v>713031.69</v>
      </c>
      <c r="AF3732">
        <v>6168801.9500000002</v>
      </c>
    </row>
    <row r="3733" spans="1:32" x14ac:dyDescent="0.25">
      <c r="A3733" s="40">
        <v>3731</v>
      </c>
      <c r="B3733" t="s">
        <v>11531</v>
      </c>
      <c r="C3733">
        <v>130</v>
      </c>
      <c r="D3733">
        <v>1969</v>
      </c>
      <c r="E3733">
        <v>0</v>
      </c>
      <c r="F3733">
        <v>10</v>
      </c>
      <c r="H3733">
        <v>6</v>
      </c>
      <c r="J3733">
        <v>1</v>
      </c>
      <c r="K3733" t="s">
        <v>240</v>
      </c>
      <c r="M3733">
        <v>1</v>
      </c>
      <c r="N3733">
        <v>123</v>
      </c>
      <c r="O3733">
        <v>123</v>
      </c>
      <c r="P3733">
        <v>107</v>
      </c>
      <c r="Q3733">
        <v>0</v>
      </c>
      <c r="R3733">
        <v>0</v>
      </c>
      <c r="S3733" t="s">
        <v>11532</v>
      </c>
      <c r="T3733">
        <v>6178</v>
      </c>
      <c r="U3733" t="s">
        <v>2647</v>
      </c>
      <c r="V3733" t="s">
        <v>2647</v>
      </c>
      <c r="W3733" t="s">
        <v>3032</v>
      </c>
      <c r="X3733">
        <v>2625</v>
      </c>
      <c r="Y3733" t="s">
        <v>244</v>
      </c>
      <c r="AA3733">
        <v>187</v>
      </c>
      <c r="AB3733" t="s">
        <v>11533</v>
      </c>
      <c r="AC3733" t="s">
        <v>11532</v>
      </c>
      <c r="AD3733">
        <v>5</v>
      </c>
      <c r="AE3733">
        <v>711673.21</v>
      </c>
      <c r="AF3733">
        <v>6172215.1699999999</v>
      </c>
    </row>
    <row r="3734" spans="1:32" x14ac:dyDescent="0.25">
      <c r="A3734" s="40">
        <v>3732</v>
      </c>
      <c r="B3734" t="s">
        <v>11534</v>
      </c>
      <c r="C3734">
        <v>130</v>
      </c>
      <c r="D3734">
        <v>1993</v>
      </c>
      <c r="E3734">
        <v>0</v>
      </c>
      <c r="F3734">
        <v>4</v>
      </c>
      <c r="H3734">
        <v>2</v>
      </c>
      <c r="J3734">
        <v>1</v>
      </c>
      <c r="K3734" t="s">
        <v>240</v>
      </c>
      <c r="M3734">
        <v>1</v>
      </c>
      <c r="N3734">
        <v>90</v>
      </c>
      <c r="O3734">
        <v>90</v>
      </c>
      <c r="P3734">
        <v>90</v>
      </c>
      <c r="Q3734">
        <v>0</v>
      </c>
      <c r="R3734">
        <v>0</v>
      </c>
      <c r="S3734" t="s">
        <v>11535</v>
      </c>
      <c r="T3734">
        <v>9100</v>
      </c>
      <c r="U3734" t="s">
        <v>267</v>
      </c>
      <c r="V3734" t="s">
        <v>267</v>
      </c>
      <c r="W3734" t="s">
        <v>253</v>
      </c>
      <c r="X3734">
        <v>2625</v>
      </c>
      <c r="Y3734" t="s">
        <v>244</v>
      </c>
      <c r="AA3734">
        <v>187</v>
      </c>
      <c r="AB3734" t="s">
        <v>11536</v>
      </c>
      <c r="AC3734" t="s">
        <v>11535</v>
      </c>
      <c r="AD3734">
        <v>5</v>
      </c>
      <c r="AE3734">
        <v>711714.04</v>
      </c>
      <c r="AF3734">
        <v>6172576.4199999999</v>
      </c>
    </row>
    <row r="3735" spans="1:32" x14ac:dyDescent="0.25">
      <c r="A3735" s="40">
        <v>3733</v>
      </c>
      <c r="B3735" t="s">
        <v>11537</v>
      </c>
      <c r="C3735">
        <v>120</v>
      </c>
      <c r="D3735">
        <v>1913</v>
      </c>
      <c r="E3735">
        <v>2000</v>
      </c>
      <c r="F3735">
        <v>3</v>
      </c>
      <c r="H3735">
        <v>1</v>
      </c>
      <c r="J3735">
        <v>2</v>
      </c>
      <c r="K3735" t="s">
        <v>260</v>
      </c>
      <c r="M3735">
        <v>1</v>
      </c>
      <c r="N3735">
        <v>123</v>
      </c>
      <c r="O3735">
        <v>123</v>
      </c>
      <c r="P3735">
        <v>231</v>
      </c>
      <c r="Q3735">
        <v>0</v>
      </c>
      <c r="R3735">
        <v>0</v>
      </c>
      <c r="S3735" t="s">
        <v>11538</v>
      </c>
      <c r="T3735">
        <v>852</v>
      </c>
      <c r="U3735" t="s">
        <v>249</v>
      </c>
      <c r="V3735" t="s">
        <v>249</v>
      </c>
      <c r="W3735" t="s">
        <v>558</v>
      </c>
      <c r="X3735">
        <v>2625</v>
      </c>
      <c r="Y3735" t="s">
        <v>244</v>
      </c>
      <c r="AA3735">
        <v>187</v>
      </c>
      <c r="AB3735" t="s">
        <v>466</v>
      </c>
      <c r="AC3735" t="s">
        <v>11538</v>
      </c>
      <c r="AD3735">
        <v>5</v>
      </c>
      <c r="AE3735">
        <v>711732.37</v>
      </c>
      <c r="AF3735">
        <v>6170710.3899999997</v>
      </c>
    </row>
    <row r="3736" spans="1:32" x14ac:dyDescent="0.25">
      <c r="A3736" s="40">
        <v>3734</v>
      </c>
      <c r="B3736" t="s">
        <v>11539</v>
      </c>
      <c r="C3736">
        <v>420</v>
      </c>
      <c r="D3736">
        <v>1965</v>
      </c>
      <c r="E3736">
        <v>2013</v>
      </c>
      <c r="F3736">
        <v>6</v>
      </c>
      <c r="H3736">
        <v>1</v>
      </c>
      <c r="J3736">
        <v>1</v>
      </c>
      <c r="K3736" t="s">
        <v>240</v>
      </c>
      <c r="M3736">
        <v>1</v>
      </c>
      <c r="N3736">
        <v>8910</v>
      </c>
      <c r="O3736">
        <v>9156</v>
      </c>
      <c r="P3736">
        <v>0</v>
      </c>
      <c r="Q3736">
        <v>10944</v>
      </c>
      <c r="R3736">
        <v>0</v>
      </c>
      <c r="S3736" t="s">
        <v>11540</v>
      </c>
      <c r="T3736">
        <v>1278</v>
      </c>
      <c r="U3736" t="s">
        <v>10631</v>
      </c>
      <c r="V3736" t="s">
        <v>10631</v>
      </c>
      <c r="W3736" t="s">
        <v>281</v>
      </c>
      <c r="X3736">
        <v>2665</v>
      </c>
      <c r="Y3736" t="s">
        <v>257</v>
      </c>
      <c r="AA3736">
        <v>187</v>
      </c>
      <c r="AB3736" t="s">
        <v>11541</v>
      </c>
      <c r="AC3736" t="s">
        <v>11540</v>
      </c>
      <c r="AD3736">
        <v>5</v>
      </c>
      <c r="AE3736">
        <v>713430.77</v>
      </c>
      <c r="AF3736">
        <v>6169104.0199999996</v>
      </c>
    </row>
    <row r="3737" spans="1:32" x14ac:dyDescent="0.25">
      <c r="A3737" s="40">
        <v>3735</v>
      </c>
      <c r="B3737" t="s">
        <v>11542</v>
      </c>
      <c r="C3737">
        <v>120</v>
      </c>
      <c r="D3737">
        <v>1969</v>
      </c>
      <c r="E3737">
        <v>0</v>
      </c>
      <c r="F3737">
        <v>90</v>
      </c>
      <c r="H3737">
        <v>1</v>
      </c>
      <c r="J3737">
        <v>2</v>
      </c>
      <c r="K3737" t="s">
        <v>260</v>
      </c>
      <c r="L3737">
        <v>80</v>
      </c>
      <c r="M3737">
        <v>1</v>
      </c>
      <c r="N3737">
        <v>166</v>
      </c>
      <c r="O3737">
        <v>166</v>
      </c>
      <c r="P3737">
        <v>134</v>
      </c>
      <c r="Q3737">
        <v>0</v>
      </c>
      <c r="R3737">
        <v>0</v>
      </c>
      <c r="S3737" t="s">
        <v>11543</v>
      </c>
      <c r="T3737">
        <v>5326</v>
      </c>
      <c r="U3737" t="s">
        <v>289</v>
      </c>
      <c r="V3737" t="s">
        <v>289</v>
      </c>
      <c r="W3737" t="s">
        <v>256</v>
      </c>
      <c r="X3737">
        <v>2625</v>
      </c>
      <c r="Y3737" t="s">
        <v>244</v>
      </c>
      <c r="AA3737">
        <v>187</v>
      </c>
      <c r="AB3737" t="s">
        <v>11544</v>
      </c>
      <c r="AC3737" t="s">
        <v>11543</v>
      </c>
      <c r="AD3737">
        <v>5</v>
      </c>
      <c r="AE3737">
        <v>711024.81</v>
      </c>
      <c r="AF3737">
        <v>6172015.2999999998</v>
      </c>
    </row>
    <row r="3738" spans="1:32" x14ac:dyDescent="0.25">
      <c r="A3738" s="40">
        <v>3736</v>
      </c>
      <c r="B3738" t="s">
        <v>11545</v>
      </c>
      <c r="C3738">
        <v>130</v>
      </c>
      <c r="D3738">
        <v>1971</v>
      </c>
      <c r="E3738">
        <v>0</v>
      </c>
      <c r="F3738">
        <v>3</v>
      </c>
      <c r="H3738">
        <v>5</v>
      </c>
      <c r="J3738">
        <v>1</v>
      </c>
      <c r="K3738" t="s">
        <v>240</v>
      </c>
      <c r="M3738">
        <v>1</v>
      </c>
      <c r="N3738">
        <v>126</v>
      </c>
      <c r="O3738">
        <v>126</v>
      </c>
      <c r="P3738">
        <v>170</v>
      </c>
      <c r="Q3738">
        <v>0</v>
      </c>
      <c r="R3738">
        <v>0</v>
      </c>
      <c r="S3738" t="s">
        <v>11546</v>
      </c>
      <c r="T3738">
        <v>7882</v>
      </c>
      <c r="U3738" t="s">
        <v>372</v>
      </c>
      <c r="V3738" t="s">
        <v>372</v>
      </c>
      <c r="W3738" t="s">
        <v>2785</v>
      </c>
      <c r="X3738">
        <v>2625</v>
      </c>
      <c r="Y3738" t="s">
        <v>244</v>
      </c>
      <c r="AA3738">
        <v>187</v>
      </c>
      <c r="AB3738" t="s">
        <v>11547</v>
      </c>
      <c r="AC3738" t="s">
        <v>11546</v>
      </c>
      <c r="AD3738">
        <v>5</v>
      </c>
      <c r="AE3738">
        <v>711758.42</v>
      </c>
      <c r="AF3738">
        <v>6172197.8499999996</v>
      </c>
    </row>
    <row r="3739" spans="1:32" x14ac:dyDescent="0.25">
      <c r="A3739" s="40">
        <v>3737</v>
      </c>
      <c r="B3739" t="s">
        <v>11548</v>
      </c>
      <c r="C3739">
        <v>320</v>
      </c>
      <c r="D3739">
        <v>2010</v>
      </c>
      <c r="E3739">
        <v>0</v>
      </c>
      <c r="F3739">
        <v>2</v>
      </c>
      <c r="H3739">
        <v>6</v>
      </c>
      <c r="J3739">
        <v>1</v>
      </c>
      <c r="K3739" t="s">
        <v>240</v>
      </c>
      <c r="L3739">
        <v>90</v>
      </c>
      <c r="M3739">
        <v>4</v>
      </c>
      <c r="N3739">
        <v>804</v>
      </c>
      <c r="O3739">
        <v>2890</v>
      </c>
      <c r="P3739">
        <v>0</v>
      </c>
      <c r="Q3739">
        <v>3552</v>
      </c>
      <c r="R3739">
        <v>0</v>
      </c>
      <c r="S3739" t="s">
        <v>11549</v>
      </c>
      <c r="T3739">
        <v>1055</v>
      </c>
      <c r="U3739" t="s">
        <v>1257</v>
      </c>
      <c r="V3739" t="s">
        <v>1257</v>
      </c>
      <c r="W3739" t="s">
        <v>714</v>
      </c>
      <c r="X3739">
        <v>2665</v>
      </c>
      <c r="Y3739" t="s">
        <v>257</v>
      </c>
      <c r="AA3739">
        <v>187</v>
      </c>
      <c r="AB3739" t="s">
        <v>11550</v>
      </c>
      <c r="AC3739" t="s">
        <v>11551</v>
      </c>
      <c r="AD3739">
        <v>5</v>
      </c>
      <c r="AE3739">
        <v>713352.95</v>
      </c>
      <c r="AF3739">
        <v>6169898.0099999998</v>
      </c>
    </row>
    <row r="3740" spans="1:32" x14ac:dyDescent="0.25">
      <c r="A3740" s="40">
        <v>3738</v>
      </c>
      <c r="B3740" t="s">
        <v>11552</v>
      </c>
      <c r="C3740">
        <v>160</v>
      </c>
      <c r="D3740">
        <v>2006</v>
      </c>
      <c r="E3740">
        <v>0</v>
      </c>
      <c r="F3740">
        <v>5</v>
      </c>
      <c r="H3740">
        <v>1</v>
      </c>
      <c r="J3740">
        <v>1</v>
      </c>
      <c r="K3740" t="s">
        <v>240</v>
      </c>
      <c r="L3740">
        <v>90</v>
      </c>
      <c r="M3740">
        <v>1</v>
      </c>
      <c r="N3740">
        <v>1617</v>
      </c>
      <c r="O3740">
        <v>1617</v>
      </c>
      <c r="P3740">
        <v>1200</v>
      </c>
      <c r="Q3740">
        <v>417</v>
      </c>
      <c r="R3740">
        <v>0</v>
      </c>
      <c r="S3740" t="s">
        <v>11553</v>
      </c>
      <c r="T3740">
        <v>3900</v>
      </c>
      <c r="U3740" t="s">
        <v>861</v>
      </c>
      <c r="V3740" t="s">
        <v>861</v>
      </c>
      <c r="W3740" t="s">
        <v>3815</v>
      </c>
      <c r="X3740">
        <v>2625</v>
      </c>
      <c r="Y3740" t="s">
        <v>244</v>
      </c>
      <c r="AA3740">
        <v>187</v>
      </c>
      <c r="AB3740" t="s">
        <v>11554</v>
      </c>
      <c r="AC3740" t="s">
        <v>11555</v>
      </c>
      <c r="AD3740">
        <v>5</v>
      </c>
      <c r="AE3740">
        <v>711457.23</v>
      </c>
      <c r="AF3740">
        <v>6172882.2300000004</v>
      </c>
    </row>
    <row r="3741" spans="1:32" x14ac:dyDescent="0.25">
      <c r="A3741" s="40">
        <v>3739</v>
      </c>
      <c r="B3741" t="s">
        <v>11556</v>
      </c>
      <c r="C3741">
        <v>130</v>
      </c>
      <c r="D3741">
        <v>2016</v>
      </c>
      <c r="E3741">
        <v>0</v>
      </c>
      <c r="F3741">
        <v>2</v>
      </c>
      <c r="H3741">
        <v>1</v>
      </c>
      <c r="J3741">
        <v>1</v>
      </c>
      <c r="K3741" t="s">
        <v>240</v>
      </c>
      <c r="M3741">
        <v>2</v>
      </c>
      <c r="N3741">
        <v>60</v>
      </c>
      <c r="O3741">
        <v>120</v>
      </c>
      <c r="P3741">
        <v>120</v>
      </c>
      <c r="Q3741">
        <v>0</v>
      </c>
      <c r="R3741">
        <v>0</v>
      </c>
      <c r="S3741" t="s">
        <v>11557</v>
      </c>
      <c r="T3741">
        <v>3902</v>
      </c>
      <c r="U3741" t="s">
        <v>11284</v>
      </c>
      <c r="V3741" t="s">
        <v>11284</v>
      </c>
      <c r="W3741" t="s">
        <v>299</v>
      </c>
      <c r="X3741">
        <v>2625</v>
      </c>
      <c r="Y3741" t="s">
        <v>244</v>
      </c>
      <c r="AA3741">
        <v>187</v>
      </c>
      <c r="AB3741" t="s">
        <v>11558</v>
      </c>
      <c r="AC3741" t="s">
        <v>11559</v>
      </c>
      <c r="AD3741">
        <v>5</v>
      </c>
      <c r="AE3741">
        <v>711589.81</v>
      </c>
      <c r="AF3741">
        <v>6172772.0499999998</v>
      </c>
    </row>
    <row r="3742" spans="1:32" x14ac:dyDescent="0.25">
      <c r="A3742" s="40">
        <v>3740</v>
      </c>
      <c r="B3742" t="s">
        <v>11560</v>
      </c>
      <c r="C3742">
        <v>120</v>
      </c>
      <c r="D3742">
        <v>1969</v>
      </c>
      <c r="E3742">
        <v>0</v>
      </c>
      <c r="F3742">
        <v>3</v>
      </c>
      <c r="H3742">
        <v>1</v>
      </c>
      <c r="J3742">
        <v>2</v>
      </c>
      <c r="K3742" t="s">
        <v>247</v>
      </c>
      <c r="M3742">
        <v>1</v>
      </c>
      <c r="N3742">
        <v>134</v>
      </c>
      <c r="O3742">
        <v>134</v>
      </c>
      <c r="P3742">
        <v>134</v>
      </c>
      <c r="Q3742">
        <v>0</v>
      </c>
      <c r="R3742">
        <v>0</v>
      </c>
      <c r="S3742" t="s">
        <v>11561</v>
      </c>
      <c r="T3742">
        <v>5326</v>
      </c>
      <c r="U3742" t="s">
        <v>289</v>
      </c>
      <c r="V3742" t="s">
        <v>289</v>
      </c>
      <c r="W3742" t="s">
        <v>337</v>
      </c>
      <c r="X3742">
        <v>2625</v>
      </c>
      <c r="Y3742" t="s">
        <v>244</v>
      </c>
      <c r="AA3742">
        <v>187</v>
      </c>
      <c r="AB3742" t="s">
        <v>11562</v>
      </c>
      <c r="AC3742" t="s">
        <v>11561</v>
      </c>
      <c r="AD3742">
        <v>5</v>
      </c>
      <c r="AE3742">
        <v>711047.43</v>
      </c>
      <c r="AF3742">
        <v>6171999.0599999996</v>
      </c>
    </row>
    <row r="3743" spans="1:32" x14ac:dyDescent="0.25">
      <c r="A3743" s="40">
        <v>3741</v>
      </c>
      <c r="B3743" t="s">
        <v>11563</v>
      </c>
      <c r="C3743">
        <v>120</v>
      </c>
      <c r="D3743">
        <v>1970</v>
      </c>
      <c r="E3743">
        <v>0</v>
      </c>
      <c r="F3743">
        <v>3</v>
      </c>
      <c r="H3743">
        <v>1</v>
      </c>
      <c r="J3743">
        <v>1</v>
      </c>
      <c r="K3743" t="s">
        <v>240</v>
      </c>
      <c r="M3743">
        <v>1</v>
      </c>
      <c r="N3743">
        <v>123</v>
      </c>
      <c r="O3743">
        <v>123</v>
      </c>
      <c r="P3743">
        <v>166</v>
      </c>
      <c r="Q3743">
        <v>0</v>
      </c>
      <c r="R3743">
        <v>0</v>
      </c>
      <c r="S3743" t="s">
        <v>11564</v>
      </c>
      <c r="T3743">
        <v>2449</v>
      </c>
      <c r="U3743" t="s">
        <v>312</v>
      </c>
      <c r="V3743" t="s">
        <v>312</v>
      </c>
      <c r="W3743" t="s">
        <v>1522</v>
      </c>
      <c r="X3743">
        <v>2625</v>
      </c>
      <c r="Y3743" t="s">
        <v>244</v>
      </c>
      <c r="AA3743">
        <v>187</v>
      </c>
      <c r="AB3743" t="s">
        <v>11565</v>
      </c>
      <c r="AC3743" t="s">
        <v>11564</v>
      </c>
      <c r="AD3743">
        <v>5</v>
      </c>
      <c r="AE3743">
        <v>711417.34</v>
      </c>
      <c r="AF3743">
        <v>6171986.4699999997</v>
      </c>
    </row>
    <row r="3744" spans="1:32" x14ac:dyDescent="0.25">
      <c r="A3744" s="40">
        <v>3742</v>
      </c>
      <c r="B3744" t="s">
        <v>11566</v>
      </c>
      <c r="C3744">
        <v>120</v>
      </c>
      <c r="D3744">
        <v>1972</v>
      </c>
      <c r="E3744">
        <v>0</v>
      </c>
      <c r="F3744">
        <v>3</v>
      </c>
      <c r="H3744">
        <v>1</v>
      </c>
      <c r="J3744">
        <v>2</v>
      </c>
      <c r="K3744" t="s">
        <v>260</v>
      </c>
      <c r="M3744">
        <v>1</v>
      </c>
      <c r="N3744">
        <v>134</v>
      </c>
      <c r="O3744">
        <v>134</v>
      </c>
      <c r="P3744">
        <v>134</v>
      </c>
      <c r="Q3744">
        <v>0</v>
      </c>
      <c r="R3744">
        <v>0</v>
      </c>
      <c r="S3744" t="s">
        <v>11567</v>
      </c>
      <c r="T3744">
        <v>6710</v>
      </c>
      <c r="U3744" t="s">
        <v>327</v>
      </c>
      <c r="V3744" t="s">
        <v>327</v>
      </c>
      <c r="W3744" t="s">
        <v>1626</v>
      </c>
      <c r="X3744">
        <v>2625</v>
      </c>
      <c r="Y3744" t="s">
        <v>244</v>
      </c>
      <c r="AA3744">
        <v>187</v>
      </c>
      <c r="AB3744" t="s">
        <v>11568</v>
      </c>
      <c r="AC3744" t="s">
        <v>11567</v>
      </c>
      <c r="AD3744">
        <v>5</v>
      </c>
      <c r="AE3744">
        <v>710988.11</v>
      </c>
      <c r="AF3744">
        <v>6171796.7599999998</v>
      </c>
    </row>
    <row r="3745" spans="1:32" x14ac:dyDescent="0.25">
      <c r="A3745" s="40">
        <v>3743</v>
      </c>
      <c r="B3745" t="s">
        <v>11569</v>
      </c>
      <c r="C3745">
        <v>130</v>
      </c>
      <c r="D3745">
        <v>1993</v>
      </c>
      <c r="E3745">
        <v>0</v>
      </c>
      <c r="F3745">
        <v>4</v>
      </c>
      <c r="H3745">
        <v>2</v>
      </c>
      <c r="J3745">
        <v>1</v>
      </c>
      <c r="K3745" t="s">
        <v>240</v>
      </c>
      <c r="M3745">
        <v>1</v>
      </c>
      <c r="N3745">
        <v>60</v>
      </c>
      <c r="O3745">
        <v>60</v>
      </c>
      <c r="P3745">
        <v>119</v>
      </c>
      <c r="Q3745">
        <v>0</v>
      </c>
      <c r="R3745">
        <v>0</v>
      </c>
      <c r="S3745" t="s">
        <v>11570</v>
      </c>
      <c r="T3745">
        <v>9100</v>
      </c>
      <c r="U3745" t="s">
        <v>267</v>
      </c>
      <c r="V3745" t="s">
        <v>267</v>
      </c>
      <c r="W3745" t="s">
        <v>308</v>
      </c>
      <c r="X3745">
        <v>2625</v>
      </c>
      <c r="Y3745" t="s">
        <v>244</v>
      </c>
      <c r="AA3745">
        <v>187</v>
      </c>
      <c r="AB3745" t="s">
        <v>11571</v>
      </c>
      <c r="AC3745" t="s">
        <v>11570</v>
      </c>
      <c r="AD3745">
        <v>5</v>
      </c>
      <c r="AE3745">
        <v>711620.93</v>
      </c>
      <c r="AF3745">
        <v>6172555.4100000001</v>
      </c>
    </row>
    <row r="3746" spans="1:32" x14ac:dyDescent="0.25">
      <c r="A3746" s="40">
        <v>3744</v>
      </c>
      <c r="B3746" t="s">
        <v>11572</v>
      </c>
      <c r="C3746">
        <v>130</v>
      </c>
      <c r="D3746">
        <v>2008</v>
      </c>
      <c r="E3746">
        <v>0</v>
      </c>
      <c r="F3746">
        <v>2</v>
      </c>
      <c r="H3746">
        <v>1</v>
      </c>
      <c r="J3746">
        <v>2</v>
      </c>
      <c r="K3746" t="s">
        <v>260</v>
      </c>
      <c r="L3746">
        <v>90</v>
      </c>
      <c r="M3746">
        <v>1</v>
      </c>
      <c r="N3746">
        <v>56</v>
      </c>
      <c r="O3746">
        <v>56</v>
      </c>
      <c r="P3746">
        <v>108</v>
      </c>
      <c r="Q3746">
        <v>0</v>
      </c>
      <c r="R3746">
        <v>0</v>
      </c>
      <c r="S3746" t="s">
        <v>11573</v>
      </c>
      <c r="T3746">
        <v>7450</v>
      </c>
      <c r="U3746" t="s">
        <v>332</v>
      </c>
      <c r="V3746" t="s">
        <v>332</v>
      </c>
      <c r="W3746" t="s">
        <v>2020</v>
      </c>
      <c r="X3746">
        <v>2665</v>
      </c>
      <c r="Y3746" t="s">
        <v>257</v>
      </c>
      <c r="AA3746">
        <v>187</v>
      </c>
      <c r="AB3746" t="s">
        <v>11574</v>
      </c>
      <c r="AC3746" t="s">
        <v>11573</v>
      </c>
      <c r="AD3746">
        <v>5</v>
      </c>
      <c r="AE3746">
        <v>712647.77</v>
      </c>
      <c r="AF3746">
        <v>6168837.0800000001</v>
      </c>
    </row>
    <row r="3747" spans="1:32" x14ac:dyDescent="0.25">
      <c r="A3747" s="40">
        <v>3745</v>
      </c>
      <c r="B3747" t="s">
        <v>11575</v>
      </c>
      <c r="C3747">
        <v>130</v>
      </c>
      <c r="D3747">
        <v>2008</v>
      </c>
      <c r="E3747">
        <v>0</v>
      </c>
      <c r="F3747">
        <v>2</v>
      </c>
      <c r="H3747">
        <v>1</v>
      </c>
      <c r="J3747">
        <v>2</v>
      </c>
      <c r="K3747" t="s">
        <v>260</v>
      </c>
      <c r="L3747">
        <v>90</v>
      </c>
      <c r="M3747">
        <v>1</v>
      </c>
      <c r="N3747">
        <v>56</v>
      </c>
      <c r="O3747">
        <v>56</v>
      </c>
      <c r="P3747">
        <v>108</v>
      </c>
      <c r="Q3747">
        <v>0</v>
      </c>
      <c r="R3747">
        <v>0</v>
      </c>
      <c r="S3747" t="s">
        <v>11576</v>
      </c>
      <c r="T3747">
        <v>7450</v>
      </c>
      <c r="U3747" t="s">
        <v>332</v>
      </c>
      <c r="V3747" t="s">
        <v>332</v>
      </c>
      <c r="W3747" t="s">
        <v>1753</v>
      </c>
      <c r="X3747">
        <v>2665</v>
      </c>
      <c r="Y3747" t="s">
        <v>257</v>
      </c>
      <c r="AA3747">
        <v>187</v>
      </c>
      <c r="AB3747" t="s">
        <v>11577</v>
      </c>
      <c r="AC3747" t="s">
        <v>11576</v>
      </c>
      <c r="AD3747">
        <v>5</v>
      </c>
      <c r="AE3747">
        <v>712611.66</v>
      </c>
      <c r="AF3747">
        <v>6168833.9699999997</v>
      </c>
    </row>
    <row r="3748" spans="1:32" x14ac:dyDescent="0.25">
      <c r="A3748" s="40">
        <v>3746</v>
      </c>
      <c r="B3748" t="s">
        <v>11578</v>
      </c>
      <c r="C3748">
        <v>130</v>
      </c>
      <c r="D3748">
        <v>2008</v>
      </c>
      <c r="E3748">
        <v>0</v>
      </c>
      <c r="F3748">
        <v>2</v>
      </c>
      <c r="H3748">
        <v>1</v>
      </c>
      <c r="J3748">
        <v>2</v>
      </c>
      <c r="K3748" t="s">
        <v>260</v>
      </c>
      <c r="L3748">
        <v>90</v>
      </c>
      <c r="M3748">
        <v>1</v>
      </c>
      <c r="N3748">
        <v>45</v>
      </c>
      <c r="O3748">
        <v>45</v>
      </c>
      <c r="P3748">
        <v>127</v>
      </c>
      <c r="Q3748">
        <v>0</v>
      </c>
      <c r="R3748">
        <v>0</v>
      </c>
      <c r="S3748" t="s">
        <v>11579</v>
      </c>
      <c r="T3748">
        <v>7450</v>
      </c>
      <c r="U3748" t="s">
        <v>332</v>
      </c>
      <c r="V3748" t="s">
        <v>332</v>
      </c>
      <c r="W3748" t="s">
        <v>1518</v>
      </c>
      <c r="X3748">
        <v>2665</v>
      </c>
      <c r="Y3748" t="s">
        <v>257</v>
      </c>
      <c r="AA3748">
        <v>187</v>
      </c>
      <c r="AB3748" t="s">
        <v>11580</v>
      </c>
      <c r="AC3748" t="s">
        <v>11579</v>
      </c>
      <c r="AD3748">
        <v>5</v>
      </c>
      <c r="AE3748">
        <v>712600.76</v>
      </c>
      <c r="AF3748">
        <v>6168800.96</v>
      </c>
    </row>
    <row r="3749" spans="1:32" x14ac:dyDescent="0.25">
      <c r="A3749" s="40">
        <v>3747</v>
      </c>
      <c r="B3749" t="s">
        <v>11581</v>
      </c>
      <c r="C3749">
        <v>130</v>
      </c>
      <c r="D3749">
        <v>2008</v>
      </c>
      <c r="E3749">
        <v>0</v>
      </c>
      <c r="F3749">
        <v>2</v>
      </c>
      <c r="H3749">
        <v>1</v>
      </c>
      <c r="J3749">
        <v>2</v>
      </c>
      <c r="K3749" t="s">
        <v>260</v>
      </c>
      <c r="L3749">
        <v>90</v>
      </c>
      <c r="M3749">
        <v>1</v>
      </c>
      <c r="N3749">
        <v>56</v>
      </c>
      <c r="O3749">
        <v>56</v>
      </c>
      <c r="P3749">
        <v>108</v>
      </c>
      <c r="Q3749">
        <v>0</v>
      </c>
      <c r="R3749">
        <v>0</v>
      </c>
      <c r="S3749" t="s">
        <v>11582</v>
      </c>
      <c r="T3749">
        <v>7450</v>
      </c>
      <c r="U3749" t="s">
        <v>332</v>
      </c>
      <c r="V3749" t="s">
        <v>332</v>
      </c>
      <c r="W3749" t="s">
        <v>666</v>
      </c>
      <c r="X3749">
        <v>2665</v>
      </c>
      <c r="Y3749" t="s">
        <v>257</v>
      </c>
      <c r="AA3749">
        <v>187</v>
      </c>
      <c r="AB3749" t="s">
        <v>11583</v>
      </c>
      <c r="AC3749" t="s">
        <v>11582</v>
      </c>
      <c r="AD3749">
        <v>5</v>
      </c>
      <c r="AE3749">
        <v>712578.84</v>
      </c>
      <c r="AF3749">
        <v>6168827.6399999997</v>
      </c>
    </row>
    <row r="3750" spans="1:32" x14ac:dyDescent="0.25">
      <c r="A3750" s="40">
        <v>3748</v>
      </c>
      <c r="B3750" t="s">
        <v>11584</v>
      </c>
      <c r="C3750">
        <v>130</v>
      </c>
      <c r="D3750">
        <v>1970</v>
      </c>
      <c r="E3750">
        <v>1983</v>
      </c>
      <c r="F3750">
        <v>3</v>
      </c>
      <c r="H3750">
        <v>6</v>
      </c>
      <c r="J3750">
        <v>1</v>
      </c>
      <c r="K3750" t="s">
        <v>240</v>
      </c>
      <c r="L3750">
        <v>90</v>
      </c>
      <c r="M3750">
        <v>1</v>
      </c>
      <c r="N3750">
        <v>107</v>
      </c>
      <c r="O3750">
        <v>107</v>
      </c>
      <c r="P3750">
        <v>107</v>
      </c>
      <c r="Q3750">
        <v>0</v>
      </c>
      <c r="R3750">
        <v>0</v>
      </c>
      <c r="S3750" t="s">
        <v>11585</v>
      </c>
      <c r="T3750">
        <v>7882</v>
      </c>
      <c r="U3750" t="s">
        <v>372</v>
      </c>
      <c r="V3750" t="s">
        <v>372</v>
      </c>
      <c r="W3750" t="s">
        <v>1894</v>
      </c>
      <c r="X3750">
        <v>2625</v>
      </c>
      <c r="Y3750" t="s">
        <v>244</v>
      </c>
      <c r="AA3750">
        <v>187</v>
      </c>
      <c r="AB3750" t="s">
        <v>11586</v>
      </c>
      <c r="AC3750" t="s">
        <v>11585</v>
      </c>
      <c r="AD3750">
        <v>5</v>
      </c>
      <c r="AE3750">
        <v>712030.27</v>
      </c>
      <c r="AF3750">
        <v>6172004.0599999996</v>
      </c>
    </row>
    <row r="3751" spans="1:32" x14ac:dyDescent="0.25">
      <c r="A3751" s="40">
        <v>3749</v>
      </c>
      <c r="B3751" t="s">
        <v>11587</v>
      </c>
      <c r="C3751">
        <v>140</v>
      </c>
      <c r="D3751">
        <v>1964</v>
      </c>
      <c r="E3751">
        <v>0</v>
      </c>
      <c r="F3751">
        <v>1</v>
      </c>
      <c r="H3751">
        <v>1</v>
      </c>
      <c r="J3751">
        <v>1</v>
      </c>
      <c r="K3751" t="s">
        <v>240</v>
      </c>
      <c r="M3751">
        <v>3</v>
      </c>
      <c r="N3751">
        <v>834</v>
      </c>
      <c r="O3751">
        <v>2502</v>
      </c>
      <c r="P3751">
        <v>2502</v>
      </c>
      <c r="Q3751">
        <v>0</v>
      </c>
      <c r="R3751">
        <v>0</v>
      </c>
      <c r="S3751" t="s">
        <v>11588</v>
      </c>
      <c r="T3751">
        <v>106</v>
      </c>
      <c r="U3751" t="s">
        <v>242</v>
      </c>
      <c r="V3751" t="s">
        <v>242</v>
      </c>
      <c r="W3751" t="s">
        <v>2215</v>
      </c>
      <c r="X3751">
        <v>2625</v>
      </c>
      <c r="Y3751" t="s">
        <v>244</v>
      </c>
      <c r="AA3751">
        <v>187</v>
      </c>
      <c r="AB3751" t="s">
        <v>11589</v>
      </c>
      <c r="AC3751" t="s">
        <v>11588</v>
      </c>
      <c r="AD3751">
        <v>5</v>
      </c>
      <c r="AE3751">
        <v>710988.05</v>
      </c>
      <c r="AF3751">
        <v>6172614.9900000002</v>
      </c>
    </row>
    <row r="3752" spans="1:32" x14ac:dyDescent="0.25">
      <c r="A3752" s="40">
        <v>3750</v>
      </c>
      <c r="B3752" t="s">
        <v>11590</v>
      </c>
      <c r="C3752">
        <v>130</v>
      </c>
      <c r="D3752">
        <v>1969</v>
      </c>
      <c r="E3752">
        <v>0</v>
      </c>
      <c r="F3752">
        <v>1</v>
      </c>
      <c r="H3752">
        <v>6</v>
      </c>
      <c r="J3752">
        <v>1</v>
      </c>
      <c r="K3752" t="s">
        <v>240</v>
      </c>
      <c r="M3752">
        <v>1</v>
      </c>
      <c r="N3752">
        <v>107</v>
      </c>
      <c r="O3752">
        <v>107</v>
      </c>
      <c r="P3752">
        <v>107</v>
      </c>
      <c r="Q3752">
        <v>0</v>
      </c>
      <c r="R3752">
        <v>0</v>
      </c>
      <c r="S3752" t="s">
        <v>11591</v>
      </c>
      <c r="T3752">
        <v>6178</v>
      </c>
      <c r="U3752" t="s">
        <v>2647</v>
      </c>
      <c r="V3752" t="s">
        <v>2647</v>
      </c>
      <c r="W3752" t="s">
        <v>1249</v>
      </c>
      <c r="X3752">
        <v>2625</v>
      </c>
      <c r="Y3752" t="s">
        <v>244</v>
      </c>
      <c r="AA3752">
        <v>187</v>
      </c>
      <c r="AB3752" t="s">
        <v>11592</v>
      </c>
      <c r="AC3752" t="s">
        <v>11591</v>
      </c>
      <c r="AD3752">
        <v>5</v>
      </c>
      <c r="AE3752">
        <v>711674</v>
      </c>
      <c r="AF3752">
        <v>6172202.0499999998</v>
      </c>
    </row>
    <row r="3753" spans="1:32" x14ac:dyDescent="0.25">
      <c r="A3753" s="40">
        <v>3751</v>
      </c>
      <c r="B3753" t="s">
        <v>11593</v>
      </c>
      <c r="C3753">
        <v>120</v>
      </c>
      <c r="D3753">
        <v>1973</v>
      </c>
      <c r="E3753">
        <v>0</v>
      </c>
      <c r="F3753">
        <v>10</v>
      </c>
      <c r="H3753">
        <v>1</v>
      </c>
      <c r="J3753">
        <v>2</v>
      </c>
      <c r="K3753" t="s">
        <v>260</v>
      </c>
      <c r="M3753">
        <v>1</v>
      </c>
      <c r="N3753">
        <v>109</v>
      </c>
      <c r="O3753">
        <v>109</v>
      </c>
      <c r="P3753">
        <v>109</v>
      </c>
      <c r="Q3753">
        <v>0</v>
      </c>
      <c r="R3753">
        <v>0</v>
      </c>
      <c r="S3753" t="s">
        <v>11594</v>
      </c>
      <c r="T3753">
        <v>6710</v>
      </c>
      <c r="U3753" t="s">
        <v>327</v>
      </c>
      <c r="V3753" t="s">
        <v>327</v>
      </c>
      <c r="W3753" t="s">
        <v>1069</v>
      </c>
      <c r="X3753">
        <v>2625</v>
      </c>
      <c r="Y3753" t="s">
        <v>244</v>
      </c>
      <c r="AA3753">
        <v>187</v>
      </c>
      <c r="AB3753" t="s">
        <v>11595</v>
      </c>
      <c r="AC3753" t="s">
        <v>11594</v>
      </c>
      <c r="AD3753">
        <v>5</v>
      </c>
      <c r="AE3753">
        <v>710864.87</v>
      </c>
      <c r="AF3753">
        <v>6171726.7300000004</v>
      </c>
    </row>
    <row r="3754" spans="1:32" x14ac:dyDescent="0.25">
      <c r="A3754" s="40">
        <v>3752</v>
      </c>
      <c r="B3754" t="s">
        <v>11596</v>
      </c>
      <c r="C3754">
        <v>120</v>
      </c>
      <c r="D3754">
        <v>1990</v>
      </c>
      <c r="E3754">
        <v>0</v>
      </c>
      <c r="F3754">
        <v>5</v>
      </c>
      <c r="H3754">
        <v>1</v>
      </c>
      <c r="J3754">
        <v>7</v>
      </c>
      <c r="K3754" t="s">
        <v>253</v>
      </c>
      <c r="L3754">
        <v>1</v>
      </c>
      <c r="M3754">
        <v>1</v>
      </c>
      <c r="N3754">
        <v>87</v>
      </c>
      <c r="O3754">
        <v>87</v>
      </c>
      <c r="P3754">
        <v>157</v>
      </c>
      <c r="Q3754">
        <v>0</v>
      </c>
      <c r="R3754">
        <v>0</v>
      </c>
      <c r="S3754" t="s">
        <v>11597</v>
      </c>
      <c r="T3754">
        <v>7136</v>
      </c>
      <c r="U3754" t="s">
        <v>255</v>
      </c>
      <c r="V3754" t="s">
        <v>255</v>
      </c>
      <c r="W3754" t="s">
        <v>441</v>
      </c>
      <c r="X3754">
        <v>2665</v>
      </c>
      <c r="Y3754" t="s">
        <v>257</v>
      </c>
      <c r="AA3754">
        <v>187</v>
      </c>
      <c r="AB3754" t="s">
        <v>11598</v>
      </c>
      <c r="AC3754" t="s">
        <v>11597</v>
      </c>
      <c r="AD3754">
        <v>5</v>
      </c>
      <c r="AE3754">
        <v>713088.09</v>
      </c>
      <c r="AF3754">
        <v>6168734.0700000003</v>
      </c>
    </row>
    <row r="3755" spans="1:32" x14ac:dyDescent="0.25">
      <c r="A3755" s="40">
        <v>3753</v>
      </c>
      <c r="B3755" t="s">
        <v>11599</v>
      </c>
      <c r="C3755">
        <v>120</v>
      </c>
      <c r="D3755">
        <v>1968</v>
      </c>
      <c r="E3755">
        <v>0</v>
      </c>
      <c r="F3755">
        <v>4</v>
      </c>
      <c r="H3755">
        <v>1</v>
      </c>
      <c r="J3755">
        <v>2</v>
      </c>
      <c r="K3755" t="s">
        <v>260</v>
      </c>
      <c r="M3755">
        <v>1</v>
      </c>
      <c r="N3755">
        <v>129</v>
      </c>
      <c r="O3755">
        <v>129</v>
      </c>
      <c r="P3755">
        <v>129</v>
      </c>
      <c r="Q3755">
        <v>0</v>
      </c>
      <c r="R3755">
        <v>0</v>
      </c>
      <c r="S3755" t="s">
        <v>11600</v>
      </c>
      <c r="T3755">
        <v>1810</v>
      </c>
      <c r="U3755" t="s">
        <v>9603</v>
      </c>
      <c r="V3755" t="s">
        <v>9603</v>
      </c>
      <c r="W3755" t="s">
        <v>385</v>
      </c>
      <c r="X3755">
        <v>2665</v>
      </c>
      <c r="Y3755" t="s">
        <v>257</v>
      </c>
      <c r="AA3755">
        <v>187</v>
      </c>
      <c r="AB3755" t="s">
        <v>11601</v>
      </c>
      <c r="AC3755" t="s">
        <v>11600</v>
      </c>
      <c r="AD3755">
        <v>5</v>
      </c>
      <c r="AE3755">
        <v>712480.52</v>
      </c>
      <c r="AF3755">
        <v>6169070.7300000004</v>
      </c>
    </row>
    <row r="3756" spans="1:32" x14ac:dyDescent="0.25">
      <c r="A3756" s="40">
        <v>3754</v>
      </c>
      <c r="B3756" t="s">
        <v>11602</v>
      </c>
      <c r="C3756">
        <v>120</v>
      </c>
      <c r="D3756">
        <v>1962</v>
      </c>
      <c r="E3756">
        <v>1985</v>
      </c>
      <c r="F3756">
        <v>4</v>
      </c>
      <c r="H3756">
        <v>1</v>
      </c>
      <c r="J3756">
        <v>2</v>
      </c>
      <c r="K3756" t="s">
        <v>260</v>
      </c>
      <c r="L3756">
        <v>2</v>
      </c>
      <c r="M3756">
        <v>1</v>
      </c>
      <c r="N3756">
        <v>93</v>
      </c>
      <c r="O3756">
        <v>93</v>
      </c>
      <c r="P3756">
        <v>168</v>
      </c>
      <c r="Q3756">
        <v>0</v>
      </c>
      <c r="R3756">
        <v>0</v>
      </c>
      <c r="S3756" t="s">
        <v>11603</v>
      </c>
      <c r="T3756">
        <v>7669</v>
      </c>
      <c r="U3756" t="s">
        <v>9702</v>
      </c>
      <c r="V3756" t="s">
        <v>9702</v>
      </c>
      <c r="W3756" t="s">
        <v>337</v>
      </c>
      <c r="X3756">
        <v>2665</v>
      </c>
      <c r="Y3756" t="s">
        <v>257</v>
      </c>
      <c r="AA3756">
        <v>187</v>
      </c>
      <c r="AB3756" t="s">
        <v>11604</v>
      </c>
      <c r="AC3756" t="s">
        <v>11603</v>
      </c>
      <c r="AD3756">
        <v>5</v>
      </c>
      <c r="AE3756">
        <v>713208.37</v>
      </c>
      <c r="AF3756">
        <v>6168993.1600000001</v>
      </c>
    </row>
    <row r="3757" spans="1:32" x14ac:dyDescent="0.25">
      <c r="A3757" s="40">
        <v>3755</v>
      </c>
      <c r="B3757" t="s">
        <v>11605</v>
      </c>
      <c r="C3757">
        <v>120</v>
      </c>
      <c r="D3757">
        <v>1964</v>
      </c>
      <c r="E3757">
        <v>0</v>
      </c>
      <c r="F3757">
        <v>3</v>
      </c>
      <c r="H3757">
        <v>1</v>
      </c>
      <c r="J3757">
        <v>2</v>
      </c>
      <c r="K3757" t="s">
        <v>260</v>
      </c>
      <c r="M3757">
        <v>1</v>
      </c>
      <c r="N3757">
        <v>124</v>
      </c>
      <c r="O3757">
        <v>124</v>
      </c>
      <c r="P3757">
        <v>124</v>
      </c>
      <c r="Q3757">
        <v>0</v>
      </c>
      <c r="R3757">
        <v>0</v>
      </c>
      <c r="S3757" t="s">
        <v>11606</v>
      </c>
      <c r="T3757">
        <v>1810</v>
      </c>
      <c r="U3757" t="s">
        <v>9603</v>
      </c>
      <c r="V3757" t="s">
        <v>9603</v>
      </c>
      <c r="W3757" t="s">
        <v>569</v>
      </c>
      <c r="X3757">
        <v>2665</v>
      </c>
      <c r="Y3757" t="s">
        <v>257</v>
      </c>
      <c r="AA3757">
        <v>187</v>
      </c>
      <c r="AB3757" t="s">
        <v>11607</v>
      </c>
      <c r="AC3757" t="s">
        <v>11606</v>
      </c>
      <c r="AD3757">
        <v>5</v>
      </c>
      <c r="AE3757">
        <v>712549.62</v>
      </c>
      <c r="AF3757">
        <v>6169086.6699999999</v>
      </c>
    </row>
    <row r="3758" spans="1:32" x14ac:dyDescent="0.25">
      <c r="A3758" s="40">
        <v>3756</v>
      </c>
      <c r="B3758" t="s">
        <v>11608</v>
      </c>
      <c r="C3758">
        <v>140</v>
      </c>
      <c r="D3758">
        <v>1964</v>
      </c>
      <c r="E3758">
        <v>0</v>
      </c>
      <c r="F3758">
        <v>1</v>
      </c>
      <c r="H3758">
        <v>1</v>
      </c>
      <c r="J3758">
        <v>1</v>
      </c>
      <c r="K3758" t="s">
        <v>240</v>
      </c>
      <c r="M3758">
        <v>3</v>
      </c>
      <c r="N3758">
        <v>834</v>
      </c>
      <c r="O3758">
        <v>2502</v>
      </c>
      <c r="P3758">
        <v>2502</v>
      </c>
      <c r="Q3758">
        <v>0</v>
      </c>
      <c r="R3758">
        <v>0</v>
      </c>
      <c r="S3758" t="s">
        <v>11609</v>
      </c>
      <c r="T3758">
        <v>106</v>
      </c>
      <c r="U3758" t="s">
        <v>242</v>
      </c>
      <c r="V3758" t="s">
        <v>242</v>
      </c>
      <c r="W3758" t="s">
        <v>2235</v>
      </c>
      <c r="X3758">
        <v>2625</v>
      </c>
      <c r="Y3758" t="s">
        <v>244</v>
      </c>
      <c r="AA3758">
        <v>187</v>
      </c>
      <c r="AB3758" t="s">
        <v>11610</v>
      </c>
      <c r="AC3758" t="s">
        <v>11609</v>
      </c>
      <c r="AD3758">
        <v>5</v>
      </c>
      <c r="AE3758">
        <v>710993.13</v>
      </c>
      <c r="AF3758">
        <v>6172533.0199999996</v>
      </c>
    </row>
    <row r="3759" spans="1:32" x14ac:dyDescent="0.25">
      <c r="A3759" s="40">
        <v>3757</v>
      </c>
      <c r="B3759" t="s">
        <v>11611</v>
      </c>
      <c r="C3759">
        <v>130</v>
      </c>
      <c r="D3759">
        <v>1966</v>
      </c>
      <c r="E3759">
        <v>0</v>
      </c>
      <c r="F3759">
        <v>1</v>
      </c>
      <c r="H3759">
        <v>1</v>
      </c>
      <c r="J3759">
        <v>1</v>
      </c>
      <c r="K3759" t="s">
        <v>240</v>
      </c>
      <c r="M3759">
        <v>1</v>
      </c>
      <c r="N3759">
        <v>110</v>
      </c>
      <c r="O3759">
        <v>110</v>
      </c>
      <c r="P3759">
        <v>110</v>
      </c>
      <c r="Q3759">
        <v>0</v>
      </c>
      <c r="R3759">
        <v>0</v>
      </c>
      <c r="S3759" t="s">
        <v>11612</v>
      </c>
      <c r="T3759">
        <v>4154</v>
      </c>
      <c r="U3759" t="s">
        <v>322</v>
      </c>
      <c r="V3759" t="s">
        <v>322</v>
      </c>
      <c r="W3759" t="s">
        <v>308</v>
      </c>
      <c r="X3759">
        <v>2665</v>
      </c>
      <c r="Y3759" t="s">
        <v>257</v>
      </c>
      <c r="AA3759">
        <v>187</v>
      </c>
      <c r="AB3759" t="s">
        <v>11613</v>
      </c>
      <c r="AC3759" t="s">
        <v>11612</v>
      </c>
      <c r="AD3759">
        <v>5</v>
      </c>
      <c r="AE3759">
        <v>713716.51</v>
      </c>
      <c r="AF3759">
        <v>6169166.6200000001</v>
      </c>
    </row>
    <row r="3760" spans="1:32" x14ac:dyDescent="0.25">
      <c r="A3760" s="40">
        <v>3758</v>
      </c>
      <c r="B3760" t="s">
        <v>11614</v>
      </c>
      <c r="C3760">
        <v>120</v>
      </c>
      <c r="D3760">
        <v>1970</v>
      </c>
      <c r="E3760">
        <v>1978</v>
      </c>
      <c r="F3760">
        <v>3</v>
      </c>
      <c r="H3760">
        <v>1</v>
      </c>
      <c r="J3760">
        <v>1</v>
      </c>
      <c r="K3760" t="s">
        <v>240</v>
      </c>
      <c r="L3760">
        <v>80</v>
      </c>
      <c r="M3760">
        <v>1</v>
      </c>
      <c r="N3760">
        <v>174</v>
      </c>
      <c r="O3760">
        <v>174</v>
      </c>
      <c r="P3760">
        <v>174</v>
      </c>
      <c r="Q3760">
        <v>0</v>
      </c>
      <c r="R3760">
        <v>0</v>
      </c>
      <c r="S3760" t="s">
        <v>11615</v>
      </c>
      <c r="T3760">
        <v>2449</v>
      </c>
      <c r="U3760" t="s">
        <v>312</v>
      </c>
      <c r="V3760" t="s">
        <v>312</v>
      </c>
      <c r="W3760" t="s">
        <v>529</v>
      </c>
      <c r="X3760">
        <v>2625</v>
      </c>
      <c r="Y3760" t="s">
        <v>244</v>
      </c>
      <c r="AA3760">
        <v>187</v>
      </c>
      <c r="AB3760" t="s">
        <v>11616</v>
      </c>
      <c r="AC3760" t="s">
        <v>11615</v>
      </c>
      <c r="AD3760">
        <v>5</v>
      </c>
      <c r="AE3760">
        <v>711323</v>
      </c>
      <c r="AF3760">
        <v>6172088.3200000003</v>
      </c>
    </row>
    <row r="3761" spans="1:32" x14ac:dyDescent="0.25">
      <c r="A3761" s="40">
        <v>3759</v>
      </c>
      <c r="B3761" t="s">
        <v>11617</v>
      </c>
      <c r="C3761">
        <v>120</v>
      </c>
      <c r="D3761">
        <v>1973</v>
      </c>
      <c r="E3761">
        <v>0</v>
      </c>
      <c r="F3761">
        <v>3</v>
      </c>
      <c r="H3761">
        <v>1</v>
      </c>
      <c r="J3761">
        <v>2</v>
      </c>
      <c r="K3761" t="s">
        <v>260</v>
      </c>
      <c r="M3761">
        <v>1</v>
      </c>
      <c r="N3761">
        <v>109</v>
      </c>
      <c r="O3761">
        <v>109</v>
      </c>
      <c r="P3761">
        <v>109</v>
      </c>
      <c r="Q3761">
        <v>0</v>
      </c>
      <c r="R3761">
        <v>0</v>
      </c>
      <c r="S3761" t="s">
        <v>11618</v>
      </c>
      <c r="T3761">
        <v>6710</v>
      </c>
      <c r="U3761" t="s">
        <v>327</v>
      </c>
      <c r="V3761" t="s">
        <v>327</v>
      </c>
      <c r="W3761" t="s">
        <v>2375</v>
      </c>
      <c r="X3761">
        <v>2625</v>
      </c>
      <c r="Y3761" t="s">
        <v>244</v>
      </c>
      <c r="AA3761">
        <v>187</v>
      </c>
      <c r="AB3761" t="s">
        <v>11619</v>
      </c>
      <c r="AC3761" t="s">
        <v>11618</v>
      </c>
      <c r="AD3761">
        <v>5</v>
      </c>
      <c r="AE3761">
        <v>710883.75</v>
      </c>
      <c r="AF3761">
        <v>6171796.9500000002</v>
      </c>
    </row>
    <row r="3762" spans="1:32" x14ac:dyDescent="0.25">
      <c r="A3762" s="40">
        <v>3760</v>
      </c>
      <c r="B3762" t="s">
        <v>11620</v>
      </c>
      <c r="C3762">
        <v>130</v>
      </c>
      <c r="D3762">
        <v>1993</v>
      </c>
      <c r="E3762">
        <v>0</v>
      </c>
      <c r="F3762">
        <v>4</v>
      </c>
      <c r="H3762">
        <v>2</v>
      </c>
      <c r="J3762">
        <v>1</v>
      </c>
      <c r="K3762" t="s">
        <v>240</v>
      </c>
      <c r="M3762">
        <v>1</v>
      </c>
      <c r="N3762">
        <v>62</v>
      </c>
      <c r="O3762">
        <v>62</v>
      </c>
      <c r="P3762">
        <v>62</v>
      </c>
      <c r="Q3762">
        <v>0</v>
      </c>
      <c r="R3762">
        <v>0</v>
      </c>
      <c r="S3762" t="s">
        <v>11621</v>
      </c>
      <c r="T3762">
        <v>9100</v>
      </c>
      <c r="U3762" t="s">
        <v>267</v>
      </c>
      <c r="V3762" t="s">
        <v>267</v>
      </c>
      <c r="W3762" t="s">
        <v>393</v>
      </c>
      <c r="X3762">
        <v>2625</v>
      </c>
      <c r="Y3762" t="s">
        <v>244</v>
      </c>
      <c r="AA3762">
        <v>187</v>
      </c>
      <c r="AB3762" t="s">
        <v>11622</v>
      </c>
      <c r="AC3762" t="s">
        <v>11621</v>
      </c>
      <c r="AD3762">
        <v>5</v>
      </c>
      <c r="AE3762">
        <v>711654.81</v>
      </c>
      <c r="AF3762">
        <v>6172535.9400000004</v>
      </c>
    </row>
    <row r="3763" spans="1:32" x14ac:dyDescent="0.25">
      <c r="A3763" s="40">
        <v>3761</v>
      </c>
      <c r="B3763" t="s">
        <v>11623</v>
      </c>
      <c r="C3763">
        <v>130</v>
      </c>
      <c r="D3763">
        <v>2016</v>
      </c>
      <c r="E3763">
        <v>0</v>
      </c>
      <c r="F3763">
        <v>2</v>
      </c>
      <c r="H3763">
        <v>1</v>
      </c>
      <c r="J3763">
        <v>1</v>
      </c>
      <c r="K3763" t="s">
        <v>240</v>
      </c>
      <c r="M3763">
        <v>2</v>
      </c>
      <c r="N3763">
        <v>60</v>
      </c>
      <c r="O3763">
        <v>120</v>
      </c>
      <c r="P3763">
        <v>120</v>
      </c>
      <c r="Q3763">
        <v>0</v>
      </c>
      <c r="R3763">
        <v>0</v>
      </c>
      <c r="S3763" t="s">
        <v>11624</v>
      </c>
      <c r="T3763">
        <v>3903</v>
      </c>
      <c r="U3763" t="s">
        <v>11295</v>
      </c>
      <c r="V3763" t="s">
        <v>11295</v>
      </c>
      <c r="W3763" t="s">
        <v>308</v>
      </c>
      <c r="X3763">
        <v>2625</v>
      </c>
      <c r="Y3763" t="s">
        <v>244</v>
      </c>
      <c r="AA3763">
        <v>187</v>
      </c>
      <c r="AB3763" t="s">
        <v>11625</v>
      </c>
      <c r="AC3763" t="s">
        <v>11626</v>
      </c>
      <c r="AD3763">
        <v>5</v>
      </c>
      <c r="AE3763">
        <v>711614.97</v>
      </c>
      <c r="AF3763">
        <v>6172824.5</v>
      </c>
    </row>
    <row r="3764" spans="1:32" x14ac:dyDescent="0.25">
      <c r="A3764" s="40">
        <v>3762</v>
      </c>
      <c r="B3764" t="s">
        <v>11627</v>
      </c>
      <c r="C3764">
        <v>120</v>
      </c>
      <c r="D3764">
        <v>1986</v>
      </c>
      <c r="E3764">
        <v>0</v>
      </c>
      <c r="F3764">
        <v>4</v>
      </c>
      <c r="H3764">
        <v>1</v>
      </c>
      <c r="J3764">
        <v>2</v>
      </c>
      <c r="K3764" t="s">
        <v>260</v>
      </c>
      <c r="L3764">
        <v>2</v>
      </c>
      <c r="M3764">
        <v>1</v>
      </c>
      <c r="N3764">
        <v>225</v>
      </c>
      <c r="O3764">
        <v>225</v>
      </c>
      <c r="P3764">
        <v>225</v>
      </c>
      <c r="Q3764">
        <v>0</v>
      </c>
      <c r="R3764">
        <v>0</v>
      </c>
      <c r="S3764" t="s">
        <v>11628</v>
      </c>
      <c r="T3764">
        <v>1810</v>
      </c>
      <c r="U3764" t="s">
        <v>9603</v>
      </c>
      <c r="V3764" t="s">
        <v>9603</v>
      </c>
      <c r="W3764" t="s">
        <v>732</v>
      </c>
      <c r="X3764">
        <v>2665</v>
      </c>
      <c r="Y3764" t="s">
        <v>257</v>
      </c>
      <c r="AA3764">
        <v>187</v>
      </c>
      <c r="AB3764" t="s">
        <v>11629</v>
      </c>
      <c r="AC3764" t="s">
        <v>11628</v>
      </c>
      <c r="AD3764">
        <v>5</v>
      </c>
      <c r="AE3764">
        <v>712497.49</v>
      </c>
      <c r="AF3764">
        <v>6169079.5099999998</v>
      </c>
    </row>
    <row r="3765" spans="1:32" x14ac:dyDescent="0.25">
      <c r="A3765" s="40">
        <v>3763</v>
      </c>
      <c r="B3765" t="s">
        <v>11630</v>
      </c>
      <c r="C3765">
        <v>130</v>
      </c>
      <c r="D3765">
        <v>1967</v>
      </c>
      <c r="E3765">
        <v>0</v>
      </c>
      <c r="F3765">
        <v>1</v>
      </c>
      <c r="H3765">
        <v>1</v>
      </c>
      <c r="J3765">
        <v>1</v>
      </c>
      <c r="K3765" t="s">
        <v>240</v>
      </c>
      <c r="L3765">
        <v>2</v>
      </c>
      <c r="M3765">
        <v>1</v>
      </c>
      <c r="N3765">
        <v>125</v>
      </c>
      <c r="O3765">
        <v>125</v>
      </c>
      <c r="P3765">
        <v>121</v>
      </c>
      <c r="Q3765">
        <v>0</v>
      </c>
      <c r="R3765">
        <v>0</v>
      </c>
      <c r="S3765" t="s">
        <v>11631</v>
      </c>
      <c r="T3765">
        <v>4154</v>
      </c>
      <c r="U3765" t="s">
        <v>322</v>
      </c>
      <c r="V3765" t="s">
        <v>322</v>
      </c>
      <c r="W3765" t="s">
        <v>569</v>
      </c>
      <c r="X3765">
        <v>2665</v>
      </c>
      <c r="Y3765" t="s">
        <v>257</v>
      </c>
      <c r="AA3765">
        <v>187</v>
      </c>
      <c r="AB3765" t="s">
        <v>11632</v>
      </c>
      <c r="AC3765" t="s">
        <v>11631</v>
      </c>
      <c r="AD3765">
        <v>5</v>
      </c>
      <c r="AE3765">
        <v>713696.55</v>
      </c>
      <c r="AF3765">
        <v>6169170.0800000001</v>
      </c>
    </row>
    <row r="3766" spans="1:32" x14ac:dyDescent="0.25">
      <c r="A3766" s="40">
        <v>3764</v>
      </c>
      <c r="B3766" t="s">
        <v>11633</v>
      </c>
      <c r="C3766">
        <v>130</v>
      </c>
      <c r="D3766">
        <v>1966</v>
      </c>
      <c r="E3766">
        <v>1972</v>
      </c>
      <c r="F3766">
        <v>2</v>
      </c>
      <c r="H3766">
        <v>1</v>
      </c>
      <c r="J3766">
        <v>2</v>
      </c>
      <c r="K3766" t="s">
        <v>260</v>
      </c>
      <c r="L3766">
        <v>2</v>
      </c>
      <c r="M3766">
        <v>1</v>
      </c>
      <c r="N3766">
        <v>118</v>
      </c>
      <c r="O3766">
        <v>118</v>
      </c>
      <c r="P3766">
        <v>118</v>
      </c>
      <c r="Q3766">
        <v>0</v>
      </c>
      <c r="R3766">
        <v>0</v>
      </c>
      <c r="S3766" t="s">
        <v>11634</v>
      </c>
      <c r="T3766">
        <v>5752</v>
      </c>
      <c r="U3766" t="s">
        <v>10465</v>
      </c>
      <c r="V3766" t="s">
        <v>10465</v>
      </c>
      <c r="W3766" t="s">
        <v>2215</v>
      </c>
      <c r="X3766">
        <v>2665</v>
      </c>
      <c r="Y3766" t="s">
        <v>257</v>
      </c>
      <c r="AA3766">
        <v>187</v>
      </c>
      <c r="AB3766" t="s">
        <v>11635</v>
      </c>
      <c r="AC3766" t="s">
        <v>11634</v>
      </c>
      <c r="AD3766">
        <v>5</v>
      </c>
      <c r="AE3766">
        <v>713780.03</v>
      </c>
      <c r="AF3766">
        <v>6169349.79</v>
      </c>
    </row>
    <row r="3767" spans="1:32" x14ac:dyDescent="0.25">
      <c r="A3767" s="40">
        <v>3765</v>
      </c>
      <c r="B3767" t="s">
        <v>11636</v>
      </c>
      <c r="C3767">
        <v>130</v>
      </c>
      <c r="D3767">
        <v>1969</v>
      </c>
      <c r="E3767">
        <v>0</v>
      </c>
      <c r="F3767">
        <v>10</v>
      </c>
      <c r="H3767">
        <v>6</v>
      </c>
      <c r="J3767">
        <v>1</v>
      </c>
      <c r="K3767" t="s">
        <v>240</v>
      </c>
      <c r="M3767">
        <v>1</v>
      </c>
      <c r="N3767">
        <v>107</v>
      </c>
      <c r="O3767">
        <v>107</v>
      </c>
      <c r="P3767">
        <v>107</v>
      </c>
      <c r="Q3767">
        <v>0</v>
      </c>
      <c r="R3767">
        <v>0</v>
      </c>
      <c r="S3767" t="s">
        <v>11637</v>
      </c>
      <c r="T3767">
        <v>6178</v>
      </c>
      <c r="U3767" t="s">
        <v>2647</v>
      </c>
      <c r="V3767" t="s">
        <v>2647</v>
      </c>
      <c r="W3767" t="s">
        <v>1581</v>
      </c>
      <c r="X3767">
        <v>2625</v>
      </c>
      <c r="Y3767" t="s">
        <v>244</v>
      </c>
      <c r="AA3767">
        <v>187</v>
      </c>
      <c r="AB3767" t="s">
        <v>11638</v>
      </c>
      <c r="AC3767" t="s">
        <v>11637</v>
      </c>
      <c r="AD3767">
        <v>5</v>
      </c>
      <c r="AE3767">
        <v>711646.65</v>
      </c>
      <c r="AF3767">
        <v>6172222.0300000003</v>
      </c>
    </row>
    <row r="3768" spans="1:32" x14ac:dyDescent="0.25">
      <c r="A3768" s="40">
        <v>3766</v>
      </c>
      <c r="B3768" t="s">
        <v>11639</v>
      </c>
      <c r="C3768">
        <v>120</v>
      </c>
      <c r="D3768">
        <v>1963</v>
      </c>
      <c r="E3768">
        <v>0</v>
      </c>
      <c r="F3768">
        <v>3</v>
      </c>
      <c r="H3768">
        <v>1</v>
      </c>
      <c r="J3768">
        <v>2</v>
      </c>
      <c r="K3768" t="s">
        <v>260</v>
      </c>
      <c r="L3768">
        <v>2</v>
      </c>
      <c r="M3768">
        <v>1</v>
      </c>
      <c r="N3768">
        <v>152</v>
      </c>
      <c r="O3768">
        <v>152</v>
      </c>
      <c r="P3768">
        <v>116</v>
      </c>
      <c r="Q3768">
        <v>0</v>
      </c>
      <c r="R3768">
        <v>0</v>
      </c>
      <c r="S3768" t="s">
        <v>11640</v>
      </c>
      <c r="T3768">
        <v>7669</v>
      </c>
      <c r="U3768" t="s">
        <v>9702</v>
      </c>
      <c r="V3768" t="s">
        <v>9702</v>
      </c>
      <c r="W3768" t="s">
        <v>272</v>
      </c>
      <c r="X3768">
        <v>2665</v>
      </c>
      <c r="Y3768" t="s">
        <v>257</v>
      </c>
      <c r="AA3768">
        <v>187</v>
      </c>
      <c r="AB3768" t="s">
        <v>11641</v>
      </c>
      <c r="AC3768" t="s">
        <v>11640</v>
      </c>
      <c r="AD3768">
        <v>5</v>
      </c>
      <c r="AE3768">
        <v>713108.81</v>
      </c>
      <c r="AF3768">
        <v>6168994.04</v>
      </c>
    </row>
    <row r="3769" spans="1:32" x14ac:dyDescent="0.25">
      <c r="A3769" s="40">
        <v>3767</v>
      </c>
      <c r="B3769" t="s">
        <v>11642</v>
      </c>
      <c r="C3769">
        <v>130</v>
      </c>
      <c r="D3769">
        <v>1970</v>
      </c>
      <c r="E3769">
        <v>0</v>
      </c>
      <c r="F3769">
        <v>10</v>
      </c>
      <c r="H3769">
        <v>6</v>
      </c>
      <c r="J3769">
        <v>1</v>
      </c>
      <c r="K3769" t="s">
        <v>240</v>
      </c>
      <c r="M3769">
        <v>1</v>
      </c>
      <c r="N3769">
        <v>107</v>
      </c>
      <c r="O3769">
        <v>107</v>
      </c>
      <c r="P3769">
        <v>107</v>
      </c>
      <c r="Q3769">
        <v>0</v>
      </c>
      <c r="R3769">
        <v>0</v>
      </c>
      <c r="S3769" t="s">
        <v>11643</v>
      </c>
      <c r="T3769">
        <v>7882</v>
      </c>
      <c r="U3769" t="s">
        <v>372</v>
      </c>
      <c r="V3769" t="s">
        <v>372</v>
      </c>
      <c r="W3769" t="s">
        <v>9924</v>
      </c>
      <c r="X3769">
        <v>2625</v>
      </c>
      <c r="Y3769" t="s">
        <v>244</v>
      </c>
      <c r="AA3769">
        <v>187</v>
      </c>
      <c r="AB3769" t="s">
        <v>11644</v>
      </c>
      <c r="AC3769" t="s">
        <v>11643</v>
      </c>
      <c r="AD3769">
        <v>5</v>
      </c>
      <c r="AE3769">
        <v>711924.68</v>
      </c>
      <c r="AF3769">
        <v>6172067.2000000002</v>
      </c>
    </row>
    <row r="3770" spans="1:32" x14ac:dyDescent="0.25">
      <c r="A3770" s="40">
        <v>3768</v>
      </c>
      <c r="B3770" t="s">
        <v>11645</v>
      </c>
      <c r="C3770">
        <v>120</v>
      </c>
      <c r="D3770">
        <v>1970</v>
      </c>
      <c r="E3770">
        <v>0</v>
      </c>
      <c r="F3770">
        <v>3</v>
      </c>
      <c r="H3770">
        <v>1</v>
      </c>
      <c r="J3770">
        <v>2</v>
      </c>
      <c r="K3770" t="s">
        <v>260</v>
      </c>
      <c r="L3770">
        <v>2</v>
      </c>
      <c r="M3770">
        <v>1</v>
      </c>
      <c r="N3770">
        <v>137</v>
      </c>
      <c r="O3770">
        <v>137</v>
      </c>
      <c r="P3770">
        <v>137</v>
      </c>
      <c r="Q3770">
        <v>0</v>
      </c>
      <c r="R3770">
        <v>0</v>
      </c>
      <c r="S3770" t="s">
        <v>11646</v>
      </c>
      <c r="T3770">
        <v>1810</v>
      </c>
      <c r="U3770" t="s">
        <v>9603</v>
      </c>
      <c r="V3770" t="s">
        <v>9603</v>
      </c>
      <c r="W3770" t="s">
        <v>299</v>
      </c>
      <c r="X3770">
        <v>2665</v>
      </c>
      <c r="Y3770" t="s">
        <v>257</v>
      </c>
      <c r="AA3770">
        <v>187</v>
      </c>
      <c r="AB3770" t="s">
        <v>11647</v>
      </c>
      <c r="AC3770" t="s">
        <v>11646</v>
      </c>
      <c r="AD3770">
        <v>5</v>
      </c>
      <c r="AE3770">
        <v>712429.36</v>
      </c>
      <c r="AF3770">
        <v>6169067.7000000002</v>
      </c>
    </row>
    <row r="3771" spans="1:32" x14ac:dyDescent="0.25">
      <c r="A3771" s="40">
        <v>3769</v>
      </c>
      <c r="B3771" t="s">
        <v>11648</v>
      </c>
      <c r="C3771">
        <v>130</v>
      </c>
      <c r="D3771">
        <v>1975</v>
      </c>
      <c r="E3771">
        <v>0</v>
      </c>
      <c r="F3771">
        <v>1</v>
      </c>
      <c r="H3771">
        <v>5</v>
      </c>
      <c r="J3771">
        <v>7</v>
      </c>
      <c r="K3771" t="s">
        <v>253</v>
      </c>
      <c r="M3771">
        <v>1</v>
      </c>
      <c r="N3771">
        <v>75</v>
      </c>
      <c r="O3771">
        <v>75</v>
      </c>
      <c r="P3771">
        <v>125</v>
      </c>
      <c r="Q3771">
        <v>0</v>
      </c>
      <c r="R3771">
        <v>0</v>
      </c>
      <c r="S3771" t="s">
        <v>11649</v>
      </c>
      <c r="T3771">
        <v>2556</v>
      </c>
      <c r="U3771" t="s">
        <v>317</v>
      </c>
      <c r="V3771" t="s">
        <v>317</v>
      </c>
      <c r="W3771" t="s">
        <v>11650</v>
      </c>
      <c r="X3771">
        <v>2625</v>
      </c>
      <c r="Y3771" t="s">
        <v>244</v>
      </c>
      <c r="AA3771">
        <v>187</v>
      </c>
      <c r="AB3771" t="s">
        <v>11651</v>
      </c>
      <c r="AC3771" t="s">
        <v>11649</v>
      </c>
      <c r="AD3771">
        <v>5</v>
      </c>
      <c r="AE3771">
        <v>711579.49</v>
      </c>
      <c r="AF3771">
        <v>6172390.2000000002</v>
      </c>
    </row>
    <row r="3772" spans="1:32" x14ac:dyDescent="0.25">
      <c r="A3772" s="40">
        <v>3770</v>
      </c>
      <c r="B3772" t="s">
        <v>11652</v>
      </c>
      <c r="C3772">
        <v>120</v>
      </c>
      <c r="D3772">
        <v>1969</v>
      </c>
      <c r="E3772">
        <v>1972</v>
      </c>
      <c r="F3772">
        <v>3</v>
      </c>
      <c r="H3772">
        <v>1</v>
      </c>
      <c r="J3772">
        <v>2</v>
      </c>
      <c r="K3772" t="s">
        <v>260</v>
      </c>
      <c r="M3772">
        <v>1</v>
      </c>
      <c r="N3772">
        <v>172</v>
      </c>
      <c r="O3772">
        <v>172</v>
      </c>
      <c r="P3772">
        <v>172</v>
      </c>
      <c r="Q3772">
        <v>0</v>
      </c>
      <c r="R3772">
        <v>0</v>
      </c>
      <c r="S3772" t="s">
        <v>11653</v>
      </c>
      <c r="T3772">
        <v>5326</v>
      </c>
      <c r="U3772" t="s">
        <v>289</v>
      </c>
      <c r="V3772" t="s">
        <v>289</v>
      </c>
      <c r="W3772" t="s">
        <v>281</v>
      </c>
      <c r="X3772">
        <v>2625</v>
      </c>
      <c r="Y3772" t="s">
        <v>244</v>
      </c>
      <c r="AA3772">
        <v>187</v>
      </c>
      <c r="AB3772" t="s">
        <v>11654</v>
      </c>
      <c r="AC3772" t="s">
        <v>11653</v>
      </c>
      <c r="AD3772">
        <v>5</v>
      </c>
      <c r="AE3772">
        <v>710921.65</v>
      </c>
      <c r="AF3772">
        <v>6171956.9400000004</v>
      </c>
    </row>
    <row r="3773" spans="1:32" x14ac:dyDescent="0.25">
      <c r="A3773" s="40">
        <v>3771</v>
      </c>
      <c r="B3773" t="s">
        <v>11655</v>
      </c>
      <c r="C3773">
        <v>320</v>
      </c>
      <c r="D3773">
        <v>2011</v>
      </c>
      <c r="E3773">
        <v>0</v>
      </c>
      <c r="F3773">
        <v>2</v>
      </c>
      <c r="H3773">
        <v>6</v>
      </c>
      <c r="J3773">
        <v>2</v>
      </c>
      <c r="K3773" t="s">
        <v>260</v>
      </c>
      <c r="M3773">
        <v>1</v>
      </c>
      <c r="N3773">
        <v>1257</v>
      </c>
      <c r="O3773">
        <v>1257</v>
      </c>
      <c r="P3773">
        <v>0</v>
      </c>
      <c r="Q3773">
        <v>1257</v>
      </c>
      <c r="R3773">
        <v>0</v>
      </c>
      <c r="S3773" t="s">
        <v>11656</v>
      </c>
      <c r="T3773">
        <v>300</v>
      </c>
      <c r="U3773" t="s">
        <v>11657</v>
      </c>
      <c r="V3773" t="s">
        <v>11657</v>
      </c>
      <c r="W3773" t="s">
        <v>308</v>
      </c>
      <c r="X3773">
        <v>2625</v>
      </c>
      <c r="Y3773" t="s">
        <v>244</v>
      </c>
      <c r="AA3773">
        <v>187</v>
      </c>
      <c r="AB3773" t="s">
        <v>11658</v>
      </c>
      <c r="AC3773" t="s">
        <v>11656</v>
      </c>
      <c r="AD3773">
        <v>5</v>
      </c>
      <c r="AE3773">
        <v>711898.74</v>
      </c>
      <c r="AF3773">
        <v>6172609.5300000003</v>
      </c>
    </row>
    <row r="3774" spans="1:32" x14ac:dyDescent="0.25">
      <c r="A3774" s="40">
        <v>3772</v>
      </c>
      <c r="B3774" t="s">
        <v>11659</v>
      </c>
      <c r="C3774">
        <v>120</v>
      </c>
      <c r="D3774">
        <v>2015</v>
      </c>
      <c r="E3774">
        <v>0</v>
      </c>
      <c r="F3774">
        <v>4</v>
      </c>
      <c r="H3774">
        <v>1</v>
      </c>
      <c r="J3774">
        <v>2</v>
      </c>
      <c r="K3774" t="s">
        <v>260</v>
      </c>
      <c r="M3774">
        <v>1</v>
      </c>
      <c r="N3774">
        <v>190</v>
      </c>
      <c r="O3774">
        <v>190</v>
      </c>
      <c r="P3774">
        <v>148</v>
      </c>
      <c r="Q3774">
        <v>0</v>
      </c>
      <c r="R3774">
        <v>0</v>
      </c>
      <c r="S3774" t="s">
        <v>11660</v>
      </c>
      <c r="T3774">
        <v>5752</v>
      </c>
      <c r="U3774" t="s">
        <v>10465</v>
      </c>
      <c r="V3774" t="s">
        <v>10465</v>
      </c>
      <c r="W3774" t="s">
        <v>1614</v>
      </c>
      <c r="X3774">
        <v>2665</v>
      </c>
      <c r="Y3774" t="s">
        <v>257</v>
      </c>
      <c r="AA3774">
        <v>187</v>
      </c>
      <c r="AB3774" t="s">
        <v>11661</v>
      </c>
      <c r="AC3774" t="s">
        <v>11660</v>
      </c>
      <c r="AD3774">
        <v>5</v>
      </c>
      <c r="AE3774">
        <v>713878.01</v>
      </c>
      <c r="AF3774">
        <v>6169398.0700000003</v>
      </c>
    </row>
    <row r="3775" spans="1:32" x14ac:dyDescent="0.25">
      <c r="A3775" s="40">
        <v>3773</v>
      </c>
      <c r="B3775" t="s">
        <v>11662</v>
      </c>
      <c r="C3775">
        <v>130</v>
      </c>
      <c r="D3775">
        <v>1969</v>
      </c>
      <c r="E3775">
        <v>0</v>
      </c>
      <c r="F3775">
        <v>10</v>
      </c>
      <c r="H3775">
        <v>6</v>
      </c>
      <c r="J3775">
        <v>1</v>
      </c>
      <c r="K3775" t="s">
        <v>240</v>
      </c>
      <c r="M3775">
        <v>1</v>
      </c>
      <c r="N3775">
        <v>107</v>
      </c>
      <c r="O3775">
        <v>107</v>
      </c>
      <c r="P3775">
        <v>107</v>
      </c>
      <c r="Q3775">
        <v>0</v>
      </c>
      <c r="R3775">
        <v>0</v>
      </c>
      <c r="S3775" t="s">
        <v>11663</v>
      </c>
      <c r="T3775">
        <v>6178</v>
      </c>
      <c r="U3775" t="s">
        <v>2647</v>
      </c>
      <c r="V3775" t="s">
        <v>2647</v>
      </c>
      <c r="W3775" t="s">
        <v>2459</v>
      </c>
      <c r="X3775">
        <v>2625</v>
      </c>
      <c r="Y3775" t="s">
        <v>244</v>
      </c>
      <c r="AA3775">
        <v>187</v>
      </c>
      <c r="AB3775" t="s">
        <v>11664</v>
      </c>
      <c r="AC3775" t="s">
        <v>11663</v>
      </c>
      <c r="AD3775">
        <v>5</v>
      </c>
      <c r="AE3775">
        <v>711702.02</v>
      </c>
      <c r="AF3775">
        <v>6172253.0099999998</v>
      </c>
    </row>
    <row r="3776" spans="1:32" x14ac:dyDescent="0.25">
      <c r="A3776" s="40">
        <v>3774</v>
      </c>
      <c r="B3776" t="s">
        <v>11665</v>
      </c>
      <c r="C3776">
        <v>130</v>
      </c>
      <c r="D3776">
        <v>1993</v>
      </c>
      <c r="E3776">
        <v>0</v>
      </c>
      <c r="F3776">
        <v>4</v>
      </c>
      <c r="H3776">
        <v>2</v>
      </c>
      <c r="J3776">
        <v>1</v>
      </c>
      <c r="K3776" t="s">
        <v>240</v>
      </c>
      <c r="M3776">
        <v>1</v>
      </c>
      <c r="N3776">
        <v>60</v>
      </c>
      <c r="O3776">
        <v>60</v>
      </c>
      <c r="P3776">
        <v>119</v>
      </c>
      <c r="Q3776">
        <v>0</v>
      </c>
      <c r="R3776">
        <v>0</v>
      </c>
      <c r="S3776" t="s">
        <v>11666</v>
      </c>
      <c r="T3776">
        <v>9100</v>
      </c>
      <c r="U3776" t="s">
        <v>267</v>
      </c>
      <c r="V3776" t="s">
        <v>267</v>
      </c>
      <c r="W3776" t="s">
        <v>515</v>
      </c>
      <c r="X3776">
        <v>2625</v>
      </c>
      <c r="Y3776" t="s">
        <v>244</v>
      </c>
      <c r="AA3776">
        <v>187</v>
      </c>
      <c r="AB3776" t="s">
        <v>11667</v>
      </c>
      <c r="AC3776" t="s">
        <v>11666</v>
      </c>
      <c r="AD3776">
        <v>5</v>
      </c>
      <c r="AE3776">
        <v>711627.47</v>
      </c>
      <c r="AF3776">
        <v>6172556.7199999997</v>
      </c>
    </row>
    <row r="3777" spans="1:32" x14ac:dyDescent="0.25">
      <c r="A3777" s="40">
        <v>3775</v>
      </c>
      <c r="B3777" t="s">
        <v>11668</v>
      </c>
      <c r="C3777">
        <v>130</v>
      </c>
      <c r="D3777">
        <v>1993</v>
      </c>
      <c r="E3777">
        <v>0</v>
      </c>
      <c r="F3777">
        <v>4</v>
      </c>
      <c r="H3777">
        <v>2</v>
      </c>
      <c r="J3777">
        <v>1</v>
      </c>
      <c r="K3777" t="s">
        <v>240</v>
      </c>
      <c r="M3777">
        <v>1</v>
      </c>
      <c r="N3777">
        <v>74</v>
      </c>
      <c r="O3777">
        <v>74</v>
      </c>
      <c r="P3777">
        <v>74</v>
      </c>
      <c r="Q3777">
        <v>0</v>
      </c>
      <c r="R3777">
        <v>0</v>
      </c>
      <c r="S3777" t="s">
        <v>11669</v>
      </c>
      <c r="T3777">
        <v>9100</v>
      </c>
      <c r="U3777" t="s">
        <v>267</v>
      </c>
      <c r="V3777" t="s">
        <v>267</v>
      </c>
      <c r="W3777" t="s">
        <v>413</v>
      </c>
      <c r="X3777">
        <v>2625</v>
      </c>
      <c r="Y3777" t="s">
        <v>244</v>
      </c>
      <c r="AA3777">
        <v>187</v>
      </c>
      <c r="AB3777" t="s">
        <v>11670</v>
      </c>
      <c r="AC3777" t="s">
        <v>11669</v>
      </c>
      <c r="AD3777">
        <v>5</v>
      </c>
      <c r="AE3777">
        <v>711685.55</v>
      </c>
      <c r="AF3777">
        <v>6172569.3200000003</v>
      </c>
    </row>
    <row r="3778" spans="1:32" x14ac:dyDescent="0.25">
      <c r="A3778" s="40">
        <v>3776</v>
      </c>
      <c r="B3778" t="s">
        <v>11671</v>
      </c>
      <c r="C3778">
        <v>120</v>
      </c>
      <c r="D3778">
        <v>1972</v>
      </c>
      <c r="E3778">
        <v>0</v>
      </c>
      <c r="F3778">
        <v>3</v>
      </c>
      <c r="H3778">
        <v>1</v>
      </c>
      <c r="J3778">
        <v>2</v>
      </c>
      <c r="K3778" t="s">
        <v>260</v>
      </c>
      <c r="M3778">
        <v>1</v>
      </c>
      <c r="N3778">
        <v>134</v>
      </c>
      <c r="O3778">
        <v>134</v>
      </c>
      <c r="P3778">
        <v>134</v>
      </c>
      <c r="Q3778">
        <v>0</v>
      </c>
      <c r="R3778">
        <v>0</v>
      </c>
      <c r="S3778" t="s">
        <v>11672</v>
      </c>
      <c r="T3778">
        <v>6710</v>
      </c>
      <c r="U3778" t="s">
        <v>327</v>
      </c>
      <c r="V3778" t="s">
        <v>327</v>
      </c>
      <c r="W3778" t="s">
        <v>1514</v>
      </c>
      <c r="X3778">
        <v>2625</v>
      </c>
      <c r="Y3778" t="s">
        <v>244</v>
      </c>
      <c r="AA3778">
        <v>187</v>
      </c>
      <c r="AB3778" t="s">
        <v>11673</v>
      </c>
      <c r="AC3778" t="s">
        <v>11672</v>
      </c>
      <c r="AD3778">
        <v>5</v>
      </c>
      <c r="AE3778">
        <v>711090.31</v>
      </c>
      <c r="AF3778">
        <v>6171833.6200000001</v>
      </c>
    </row>
    <row r="3779" spans="1:32" x14ac:dyDescent="0.25">
      <c r="A3779" s="40">
        <v>3777</v>
      </c>
      <c r="B3779" t="s">
        <v>11674</v>
      </c>
      <c r="C3779">
        <v>120</v>
      </c>
      <c r="D3779">
        <v>1997</v>
      </c>
      <c r="E3779">
        <v>0</v>
      </c>
      <c r="F3779">
        <v>4</v>
      </c>
      <c r="H3779">
        <v>1</v>
      </c>
      <c r="J3779">
        <v>2</v>
      </c>
      <c r="K3779" t="s">
        <v>260</v>
      </c>
      <c r="L3779">
        <v>2</v>
      </c>
      <c r="M3779">
        <v>1</v>
      </c>
      <c r="N3779">
        <v>167</v>
      </c>
      <c r="O3779">
        <v>167</v>
      </c>
      <c r="P3779">
        <v>167</v>
      </c>
      <c r="Q3779">
        <v>0</v>
      </c>
      <c r="R3779">
        <v>0</v>
      </c>
      <c r="S3779" t="s">
        <v>11675</v>
      </c>
      <c r="T3779">
        <v>1810</v>
      </c>
      <c r="U3779" t="s">
        <v>9603</v>
      </c>
      <c r="V3779" t="s">
        <v>9603</v>
      </c>
      <c r="W3779" t="s">
        <v>573</v>
      </c>
      <c r="X3779">
        <v>2665</v>
      </c>
      <c r="Y3779" t="s">
        <v>257</v>
      </c>
      <c r="AA3779">
        <v>187</v>
      </c>
      <c r="AB3779" t="s">
        <v>11676</v>
      </c>
      <c r="AC3779" t="s">
        <v>11675</v>
      </c>
      <c r="AD3779">
        <v>5</v>
      </c>
      <c r="AE3779">
        <v>712415.52</v>
      </c>
      <c r="AF3779">
        <v>6169015.7599999998</v>
      </c>
    </row>
    <row r="3780" spans="1:32" x14ac:dyDescent="0.25">
      <c r="A3780" s="40">
        <v>3778</v>
      </c>
      <c r="B3780" t="s">
        <v>11677</v>
      </c>
      <c r="C3780">
        <v>130</v>
      </c>
      <c r="D3780">
        <v>1967</v>
      </c>
      <c r="E3780">
        <v>1977</v>
      </c>
      <c r="F3780">
        <v>3</v>
      </c>
      <c r="H3780">
        <v>6</v>
      </c>
      <c r="J3780">
        <v>1</v>
      </c>
      <c r="K3780" t="s">
        <v>240</v>
      </c>
      <c r="L3780">
        <v>90</v>
      </c>
      <c r="M3780">
        <v>1</v>
      </c>
      <c r="N3780">
        <v>141</v>
      </c>
      <c r="O3780">
        <v>141</v>
      </c>
      <c r="P3780">
        <v>141</v>
      </c>
      <c r="Q3780">
        <v>0</v>
      </c>
      <c r="R3780">
        <v>0</v>
      </c>
      <c r="S3780" t="s">
        <v>11678</v>
      </c>
      <c r="T3780">
        <v>2449</v>
      </c>
      <c r="U3780" t="s">
        <v>312</v>
      </c>
      <c r="V3780" t="s">
        <v>312</v>
      </c>
      <c r="W3780" t="s">
        <v>799</v>
      </c>
      <c r="X3780">
        <v>2625</v>
      </c>
      <c r="Y3780" t="s">
        <v>244</v>
      </c>
      <c r="AA3780">
        <v>187</v>
      </c>
      <c r="AB3780" t="s">
        <v>11679</v>
      </c>
      <c r="AC3780" t="s">
        <v>11678</v>
      </c>
      <c r="AD3780">
        <v>5</v>
      </c>
      <c r="AE3780">
        <v>711475.27</v>
      </c>
      <c r="AF3780">
        <v>6171909.7400000002</v>
      </c>
    </row>
    <row r="3781" spans="1:32" x14ac:dyDescent="0.25">
      <c r="A3781" s="40">
        <v>3779</v>
      </c>
      <c r="B3781" t="s">
        <v>11680</v>
      </c>
      <c r="C3781">
        <v>120</v>
      </c>
      <c r="D3781">
        <v>1877</v>
      </c>
      <c r="E3781">
        <v>1973</v>
      </c>
      <c r="F3781">
        <v>7</v>
      </c>
      <c r="H3781">
        <v>90</v>
      </c>
      <c r="J3781">
        <v>7</v>
      </c>
      <c r="K3781" t="s">
        <v>253</v>
      </c>
      <c r="L3781">
        <v>2</v>
      </c>
      <c r="M3781">
        <v>1</v>
      </c>
      <c r="N3781">
        <v>68</v>
      </c>
      <c r="O3781">
        <v>68</v>
      </c>
      <c r="P3781">
        <v>68</v>
      </c>
      <c r="Q3781">
        <v>0</v>
      </c>
      <c r="R3781">
        <v>0</v>
      </c>
      <c r="S3781" t="s">
        <v>11681</v>
      </c>
      <c r="T3781">
        <v>852</v>
      </c>
      <c r="U3781" t="s">
        <v>249</v>
      </c>
      <c r="V3781" t="s">
        <v>249</v>
      </c>
      <c r="W3781" t="s">
        <v>356</v>
      </c>
      <c r="X3781">
        <v>2625</v>
      </c>
      <c r="Y3781" t="s">
        <v>244</v>
      </c>
      <c r="AA3781">
        <v>187</v>
      </c>
      <c r="AB3781" t="s">
        <v>11682</v>
      </c>
      <c r="AC3781" t="s">
        <v>11681</v>
      </c>
      <c r="AD3781">
        <v>5</v>
      </c>
      <c r="AE3781">
        <v>711733.13</v>
      </c>
      <c r="AF3781">
        <v>6170743.2000000002</v>
      </c>
    </row>
    <row r="3782" spans="1:32" x14ac:dyDescent="0.25">
      <c r="A3782" s="40">
        <v>3780</v>
      </c>
      <c r="B3782" t="s">
        <v>11683</v>
      </c>
      <c r="C3782">
        <v>120</v>
      </c>
      <c r="D3782">
        <v>1967</v>
      </c>
      <c r="E3782">
        <v>2009</v>
      </c>
      <c r="F3782">
        <v>5</v>
      </c>
      <c r="H3782">
        <v>1</v>
      </c>
      <c r="J3782">
        <v>2</v>
      </c>
      <c r="K3782" t="s">
        <v>260</v>
      </c>
      <c r="M3782">
        <v>1</v>
      </c>
      <c r="N3782">
        <v>131</v>
      </c>
      <c r="O3782">
        <v>131</v>
      </c>
      <c r="P3782">
        <v>194</v>
      </c>
      <c r="Q3782">
        <v>0</v>
      </c>
      <c r="R3782">
        <v>0</v>
      </c>
      <c r="S3782" t="s">
        <v>11684</v>
      </c>
      <c r="T3782">
        <v>1278</v>
      </c>
      <c r="U3782" t="s">
        <v>10631</v>
      </c>
      <c r="V3782" t="s">
        <v>10631</v>
      </c>
      <c r="W3782" t="s">
        <v>393</v>
      </c>
      <c r="X3782">
        <v>2665</v>
      </c>
      <c r="Y3782" t="s">
        <v>257</v>
      </c>
      <c r="AA3782">
        <v>187</v>
      </c>
      <c r="AB3782" t="s">
        <v>11685</v>
      </c>
      <c r="AC3782" t="s">
        <v>11684</v>
      </c>
      <c r="AD3782">
        <v>5</v>
      </c>
      <c r="AE3782">
        <v>713366.7</v>
      </c>
      <c r="AF3782">
        <v>6169050.3399999999</v>
      </c>
    </row>
    <row r="3783" spans="1:32" x14ac:dyDescent="0.25">
      <c r="A3783" s="40">
        <v>3781</v>
      </c>
      <c r="B3783" t="s">
        <v>11686</v>
      </c>
      <c r="C3783">
        <v>130</v>
      </c>
      <c r="D3783">
        <v>1967</v>
      </c>
      <c r="E3783">
        <v>1983</v>
      </c>
      <c r="F3783">
        <v>3</v>
      </c>
      <c r="H3783">
        <v>6</v>
      </c>
      <c r="J3783">
        <v>1</v>
      </c>
      <c r="K3783" t="s">
        <v>240</v>
      </c>
      <c r="M3783">
        <v>1</v>
      </c>
      <c r="N3783">
        <v>107</v>
      </c>
      <c r="O3783">
        <v>107</v>
      </c>
      <c r="P3783">
        <v>107</v>
      </c>
      <c r="Q3783">
        <v>0</v>
      </c>
      <c r="R3783">
        <v>0</v>
      </c>
      <c r="S3783" t="s">
        <v>11687</v>
      </c>
      <c r="T3783">
        <v>2449</v>
      </c>
      <c r="U3783" t="s">
        <v>312</v>
      </c>
      <c r="V3783" t="s">
        <v>312</v>
      </c>
      <c r="W3783" t="s">
        <v>1514</v>
      </c>
      <c r="X3783">
        <v>2625</v>
      </c>
      <c r="Y3783" t="s">
        <v>244</v>
      </c>
      <c r="AA3783">
        <v>187</v>
      </c>
      <c r="AB3783" t="s">
        <v>11688</v>
      </c>
      <c r="AC3783" t="s">
        <v>11687</v>
      </c>
      <c r="AD3783">
        <v>5</v>
      </c>
      <c r="AE3783">
        <v>711457.93</v>
      </c>
      <c r="AF3783">
        <v>6171937.6200000001</v>
      </c>
    </row>
    <row r="3784" spans="1:32" x14ac:dyDescent="0.25">
      <c r="A3784" s="40">
        <v>3782</v>
      </c>
      <c r="B3784" t="s">
        <v>11689</v>
      </c>
      <c r="C3784">
        <v>120</v>
      </c>
      <c r="D3784">
        <v>1985</v>
      </c>
      <c r="E3784">
        <v>0</v>
      </c>
      <c r="F3784">
        <v>4</v>
      </c>
      <c r="H3784">
        <v>1</v>
      </c>
      <c r="J3784">
        <v>2</v>
      </c>
      <c r="K3784" t="s">
        <v>260</v>
      </c>
      <c r="M3784">
        <v>1</v>
      </c>
      <c r="N3784">
        <v>84</v>
      </c>
      <c r="O3784">
        <v>84</v>
      </c>
      <c r="P3784">
        <v>143</v>
      </c>
      <c r="Q3784">
        <v>0</v>
      </c>
      <c r="R3784">
        <v>0</v>
      </c>
      <c r="S3784" t="s">
        <v>11690</v>
      </c>
      <c r="T3784">
        <v>1491</v>
      </c>
      <c r="U3784" t="s">
        <v>280</v>
      </c>
      <c r="V3784" t="s">
        <v>280</v>
      </c>
      <c r="W3784" t="s">
        <v>11691</v>
      </c>
      <c r="X3784">
        <v>2625</v>
      </c>
      <c r="Y3784" t="s">
        <v>244</v>
      </c>
      <c r="AA3784">
        <v>187</v>
      </c>
      <c r="AB3784" t="s">
        <v>11692</v>
      </c>
      <c r="AC3784" t="s">
        <v>11690</v>
      </c>
      <c r="AD3784">
        <v>5</v>
      </c>
      <c r="AE3784">
        <v>711662.75</v>
      </c>
      <c r="AF3784">
        <v>6170450.5700000003</v>
      </c>
    </row>
    <row r="3785" spans="1:32" x14ac:dyDescent="0.25">
      <c r="A3785" s="40">
        <v>3783</v>
      </c>
      <c r="B3785" t="s">
        <v>11693</v>
      </c>
      <c r="C3785">
        <v>130</v>
      </c>
      <c r="D3785">
        <v>1975</v>
      </c>
      <c r="E3785">
        <v>0</v>
      </c>
      <c r="F3785">
        <v>1</v>
      </c>
      <c r="H3785">
        <v>5</v>
      </c>
      <c r="J3785">
        <v>7</v>
      </c>
      <c r="K3785" t="s">
        <v>253</v>
      </c>
      <c r="M3785">
        <v>1</v>
      </c>
      <c r="N3785">
        <v>75</v>
      </c>
      <c r="O3785">
        <v>75</v>
      </c>
      <c r="P3785">
        <v>124</v>
      </c>
      <c r="Q3785">
        <v>0</v>
      </c>
      <c r="R3785">
        <v>0</v>
      </c>
      <c r="S3785" t="s">
        <v>11694</v>
      </c>
      <c r="T3785">
        <v>2556</v>
      </c>
      <c r="U3785" t="s">
        <v>317</v>
      </c>
      <c r="V3785" t="s">
        <v>317</v>
      </c>
      <c r="W3785" t="s">
        <v>11695</v>
      </c>
      <c r="X3785">
        <v>2625</v>
      </c>
      <c r="Y3785" t="s">
        <v>244</v>
      </c>
      <c r="AA3785">
        <v>187</v>
      </c>
      <c r="AB3785" t="s">
        <v>11696</v>
      </c>
      <c r="AC3785" t="s">
        <v>11694</v>
      </c>
      <c r="AD3785">
        <v>5</v>
      </c>
      <c r="AE3785">
        <v>711563.87</v>
      </c>
      <c r="AF3785">
        <v>6172296.7300000004</v>
      </c>
    </row>
    <row r="3786" spans="1:32" x14ac:dyDescent="0.25">
      <c r="A3786" s="40">
        <v>3784</v>
      </c>
      <c r="B3786" t="s">
        <v>11697</v>
      </c>
      <c r="C3786">
        <v>120</v>
      </c>
      <c r="D3786">
        <v>1975</v>
      </c>
      <c r="E3786">
        <v>0</v>
      </c>
      <c r="F3786">
        <v>3</v>
      </c>
      <c r="H3786">
        <v>1</v>
      </c>
      <c r="J3786">
        <v>2</v>
      </c>
      <c r="K3786" t="s">
        <v>260</v>
      </c>
      <c r="M3786">
        <v>1</v>
      </c>
      <c r="N3786">
        <v>118</v>
      </c>
      <c r="O3786">
        <v>118</v>
      </c>
      <c r="P3786">
        <v>204</v>
      </c>
      <c r="Q3786">
        <v>0</v>
      </c>
      <c r="R3786">
        <v>0</v>
      </c>
      <c r="S3786" t="s">
        <v>11698</v>
      </c>
      <c r="T3786">
        <v>3408</v>
      </c>
      <c r="U3786" t="s">
        <v>285</v>
      </c>
      <c r="V3786" t="s">
        <v>285</v>
      </c>
      <c r="W3786" t="s">
        <v>811</v>
      </c>
      <c r="X3786">
        <v>2665</v>
      </c>
      <c r="Y3786" t="s">
        <v>257</v>
      </c>
      <c r="AA3786">
        <v>187</v>
      </c>
      <c r="AB3786" t="s">
        <v>11699</v>
      </c>
      <c r="AC3786" t="s">
        <v>11698</v>
      </c>
      <c r="AD3786">
        <v>5</v>
      </c>
      <c r="AE3786">
        <v>713100.17</v>
      </c>
      <c r="AF3786">
        <v>6168918.2199999997</v>
      </c>
    </row>
    <row r="3787" spans="1:32" x14ac:dyDescent="0.25">
      <c r="A3787" s="40">
        <v>3785</v>
      </c>
      <c r="B3787" t="s">
        <v>11700</v>
      </c>
      <c r="C3787">
        <v>120</v>
      </c>
      <c r="D3787">
        <v>1969</v>
      </c>
      <c r="E3787">
        <v>0</v>
      </c>
      <c r="F3787">
        <v>3</v>
      </c>
      <c r="H3787">
        <v>1</v>
      </c>
      <c r="J3787">
        <v>2</v>
      </c>
      <c r="K3787" t="s">
        <v>260</v>
      </c>
      <c r="M3787">
        <v>1</v>
      </c>
      <c r="N3787">
        <v>134</v>
      </c>
      <c r="O3787">
        <v>134</v>
      </c>
      <c r="P3787">
        <v>134</v>
      </c>
      <c r="Q3787">
        <v>0</v>
      </c>
      <c r="R3787">
        <v>0</v>
      </c>
      <c r="S3787" t="s">
        <v>11701</v>
      </c>
      <c r="T3787">
        <v>5326</v>
      </c>
      <c r="U3787" t="s">
        <v>289</v>
      </c>
      <c r="V3787" t="s">
        <v>289</v>
      </c>
      <c r="W3787" t="s">
        <v>421</v>
      </c>
      <c r="X3787">
        <v>2625</v>
      </c>
      <c r="Y3787" t="s">
        <v>244</v>
      </c>
      <c r="AA3787">
        <v>187</v>
      </c>
      <c r="AB3787" t="s">
        <v>11702</v>
      </c>
      <c r="AC3787" t="s">
        <v>11701</v>
      </c>
      <c r="AD3787">
        <v>5</v>
      </c>
      <c r="AE3787">
        <v>710984.23</v>
      </c>
      <c r="AF3787">
        <v>6171969.2400000002</v>
      </c>
    </row>
    <row r="3788" spans="1:32" x14ac:dyDescent="0.25">
      <c r="A3788" s="40">
        <v>3786</v>
      </c>
      <c r="B3788" t="s">
        <v>11703</v>
      </c>
      <c r="C3788">
        <v>210</v>
      </c>
      <c r="D3788">
        <v>1902</v>
      </c>
      <c r="E3788">
        <v>0</v>
      </c>
      <c r="F3788">
        <v>3</v>
      </c>
      <c r="H3788">
        <v>5</v>
      </c>
      <c r="J3788">
        <v>9</v>
      </c>
      <c r="K3788" t="s">
        <v>240</v>
      </c>
      <c r="M3788">
        <v>1</v>
      </c>
      <c r="N3788">
        <v>77</v>
      </c>
      <c r="O3788">
        <v>77</v>
      </c>
      <c r="P3788">
        <v>0</v>
      </c>
      <c r="Q3788">
        <v>77</v>
      </c>
      <c r="R3788">
        <v>0</v>
      </c>
      <c r="S3788" t="s">
        <v>11704</v>
      </c>
      <c r="T3788">
        <v>1491</v>
      </c>
      <c r="U3788" t="s">
        <v>280</v>
      </c>
      <c r="V3788" t="s">
        <v>280</v>
      </c>
      <c r="W3788" t="s">
        <v>732</v>
      </c>
      <c r="X3788">
        <v>2625</v>
      </c>
      <c r="Y3788" t="s">
        <v>244</v>
      </c>
      <c r="AA3788">
        <v>187</v>
      </c>
      <c r="AB3788" t="s">
        <v>11705</v>
      </c>
      <c r="AC3788" t="s">
        <v>11706</v>
      </c>
      <c r="AD3788">
        <v>5</v>
      </c>
      <c r="AE3788">
        <v>711660.62</v>
      </c>
      <c r="AF3788">
        <v>6170549.6100000003</v>
      </c>
    </row>
    <row r="3789" spans="1:32" x14ac:dyDescent="0.25">
      <c r="A3789" s="40">
        <v>3787</v>
      </c>
      <c r="B3789" t="s">
        <v>11707</v>
      </c>
      <c r="C3789">
        <v>120</v>
      </c>
      <c r="D3789">
        <v>1827</v>
      </c>
      <c r="E3789">
        <v>0</v>
      </c>
      <c r="F3789">
        <v>5</v>
      </c>
      <c r="H3789">
        <v>1</v>
      </c>
      <c r="J3789">
        <v>2</v>
      </c>
      <c r="K3789" t="s">
        <v>260</v>
      </c>
      <c r="L3789">
        <v>2</v>
      </c>
      <c r="M3789">
        <v>1</v>
      </c>
      <c r="N3789">
        <v>105</v>
      </c>
      <c r="O3789">
        <v>105</v>
      </c>
      <c r="P3789">
        <v>140</v>
      </c>
      <c r="Q3789">
        <v>0</v>
      </c>
      <c r="R3789">
        <v>0</v>
      </c>
      <c r="S3789" t="s">
        <v>11704</v>
      </c>
      <c r="T3789">
        <v>1491</v>
      </c>
      <c r="U3789" t="s">
        <v>280</v>
      </c>
      <c r="V3789" t="s">
        <v>280</v>
      </c>
      <c r="W3789" t="s">
        <v>732</v>
      </c>
      <c r="X3789">
        <v>2625</v>
      </c>
      <c r="Y3789" t="s">
        <v>244</v>
      </c>
      <c r="AA3789">
        <v>187</v>
      </c>
      <c r="AB3789" t="s">
        <v>11705</v>
      </c>
      <c r="AC3789" t="s">
        <v>11706</v>
      </c>
      <c r="AD3789">
        <v>5</v>
      </c>
      <c r="AE3789">
        <v>711660.62</v>
      </c>
      <c r="AF3789">
        <v>6170549.6100000003</v>
      </c>
    </row>
    <row r="3790" spans="1:32" x14ac:dyDescent="0.25">
      <c r="A3790" s="40">
        <v>3788</v>
      </c>
      <c r="B3790" t="s">
        <v>11708</v>
      </c>
      <c r="C3790">
        <v>130</v>
      </c>
      <c r="D3790">
        <v>2016</v>
      </c>
      <c r="E3790">
        <v>0</v>
      </c>
      <c r="F3790">
        <v>2</v>
      </c>
      <c r="H3790">
        <v>1</v>
      </c>
      <c r="J3790">
        <v>1</v>
      </c>
      <c r="K3790" t="s">
        <v>240</v>
      </c>
      <c r="M3790">
        <v>2</v>
      </c>
      <c r="N3790">
        <v>60</v>
      </c>
      <c r="O3790">
        <v>120</v>
      </c>
      <c r="P3790">
        <v>120</v>
      </c>
      <c r="Q3790">
        <v>0</v>
      </c>
      <c r="R3790">
        <v>0</v>
      </c>
      <c r="S3790" t="s">
        <v>11709</v>
      </c>
      <c r="T3790">
        <v>3903</v>
      </c>
      <c r="U3790" t="s">
        <v>11295</v>
      </c>
      <c r="V3790" t="s">
        <v>11295</v>
      </c>
      <c r="W3790" t="s">
        <v>732</v>
      </c>
      <c r="X3790">
        <v>2625</v>
      </c>
      <c r="Y3790" t="s">
        <v>244</v>
      </c>
      <c r="AA3790">
        <v>187</v>
      </c>
      <c r="AB3790" t="s">
        <v>11710</v>
      </c>
      <c r="AC3790" t="s">
        <v>11711</v>
      </c>
      <c r="AD3790">
        <v>5</v>
      </c>
      <c r="AE3790">
        <v>711620.63</v>
      </c>
      <c r="AF3790">
        <v>6172804.71</v>
      </c>
    </row>
    <row r="3791" spans="1:32" x14ac:dyDescent="0.25">
      <c r="A3791" s="40">
        <v>3789</v>
      </c>
      <c r="B3791" t="s">
        <v>11712</v>
      </c>
      <c r="C3791">
        <v>130</v>
      </c>
      <c r="D3791">
        <v>1971</v>
      </c>
      <c r="E3791">
        <v>0</v>
      </c>
      <c r="F3791">
        <v>3</v>
      </c>
      <c r="H3791">
        <v>5</v>
      </c>
      <c r="J3791">
        <v>1</v>
      </c>
      <c r="K3791" t="s">
        <v>240</v>
      </c>
      <c r="M3791">
        <v>1</v>
      </c>
      <c r="N3791">
        <v>126</v>
      </c>
      <c r="O3791">
        <v>126</v>
      </c>
      <c r="P3791">
        <v>170</v>
      </c>
      <c r="Q3791">
        <v>0</v>
      </c>
      <c r="R3791">
        <v>0</v>
      </c>
      <c r="S3791" t="s">
        <v>11713</v>
      </c>
      <c r="T3791">
        <v>7882</v>
      </c>
      <c r="U3791" t="s">
        <v>372</v>
      </c>
      <c r="V3791" t="s">
        <v>372</v>
      </c>
      <c r="W3791" t="s">
        <v>3825</v>
      </c>
      <c r="X3791">
        <v>2625</v>
      </c>
      <c r="Y3791" t="s">
        <v>244</v>
      </c>
      <c r="AA3791">
        <v>187</v>
      </c>
      <c r="AB3791" t="s">
        <v>11714</v>
      </c>
      <c r="AC3791" t="s">
        <v>11713</v>
      </c>
      <c r="AD3791">
        <v>5</v>
      </c>
      <c r="AE3791">
        <v>711793.18</v>
      </c>
      <c r="AF3791">
        <v>6172204.6500000004</v>
      </c>
    </row>
    <row r="3792" spans="1:32" x14ac:dyDescent="0.25">
      <c r="A3792" s="40">
        <v>3790</v>
      </c>
      <c r="B3792" t="s">
        <v>11715</v>
      </c>
      <c r="C3792">
        <v>120</v>
      </c>
      <c r="D3792">
        <v>1969</v>
      </c>
      <c r="E3792">
        <v>0</v>
      </c>
      <c r="F3792">
        <v>3</v>
      </c>
      <c r="H3792">
        <v>1</v>
      </c>
      <c r="J3792">
        <v>2</v>
      </c>
      <c r="K3792" t="s">
        <v>260</v>
      </c>
      <c r="L3792">
        <v>2</v>
      </c>
      <c r="M3792">
        <v>1</v>
      </c>
      <c r="N3792">
        <v>140</v>
      </c>
      <c r="O3792">
        <v>140</v>
      </c>
      <c r="P3792">
        <v>140</v>
      </c>
      <c r="Q3792">
        <v>0</v>
      </c>
      <c r="R3792">
        <v>0</v>
      </c>
      <c r="S3792" t="s">
        <v>11716</v>
      </c>
      <c r="T3792">
        <v>4154</v>
      </c>
      <c r="U3792" t="s">
        <v>322</v>
      </c>
      <c r="V3792" t="s">
        <v>322</v>
      </c>
      <c r="W3792" t="s">
        <v>268</v>
      </c>
      <c r="X3792">
        <v>2665</v>
      </c>
      <c r="Y3792" t="s">
        <v>257</v>
      </c>
      <c r="AA3792">
        <v>187</v>
      </c>
      <c r="AB3792" t="s">
        <v>11717</v>
      </c>
      <c r="AC3792" t="s">
        <v>11716</v>
      </c>
      <c r="AD3792">
        <v>5</v>
      </c>
      <c r="AE3792">
        <v>713573.55</v>
      </c>
      <c r="AF3792">
        <v>6169184.8600000003</v>
      </c>
    </row>
    <row r="3793" spans="1:32" x14ac:dyDescent="0.25">
      <c r="A3793" s="40">
        <v>3791</v>
      </c>
      <c r="B3793" t="s">
        <v>11718</v>
      </c>
      <c r="C3793">
        <v>120</v>
      </c>
      <c r="D3793">
        <v>1961</v>
      </c>
      <c r="E3793">
        <v>1977</v>
      </c>
      <c r="F3793">
        <v>4</v>
      </c>
      <c r="H3793">
        <v>2</v>
      </c>
      <c r="J3793">
        <v>2</v>
      </c>
      <c r="K3793" t="s">
        <v>260</v>
      </c>
      <c r="L3793">
        <v>2</v>
      </c>
      <c r="M3793">
        <v>1</v>
      </c>
      <c r="N3793">
        <v>136</v>
      </c>
      <c r="O3793">
        <v>136</v>
      </c>
      <c r="P3793">
        <v>136</v>
      </c>
      <c r="Q3793">
        <v>0</v>
      </c>
      <c r="R3793">
        <v>0</v>
      </c>
      <c r="S3793" t="s">
        <v>11719</v>
      </c>
      <c r="T3793">
        <v>5752</v>
      </c>
      <c r="U3793" t="s">
        <v>10465</v>
      </c>
      <c r="V3793" t="s">
        <v>10465</v>
      </c>
      <c r="W3793" t="s">
        <v>644</v>
      </c>
      <c r="X3793">
        <v>2665</v>
      </c>
      <c r="Y3793" t="s">
        <v>257</v>
      </c>
      <c r="AA3793">
        <v>187</v>
      </c>
      <c r="AB3793" t="s">
        <v>11720</v>
      </c>
      <c r="AC3793" t="s">
        <v>11719</v>
      </c>
      <c r="AD3793">
        <v>5</v>
      </c>
      <c r="AE3793">
        <v>713915.7</v>
      </c>
      <c r="AF3793">
        <v>6169398.5999999996</v>
      </c>
    </row>
    <row r="3794" spans="1:32" x14ac:dyDescent="0.25">
      <c r="A3794" s="40">
        <v>3792</v>
      </c>
      <c r="B3794" t="s">
        <v>11721</v>
      </c>
      <c r="C3794">
        <v>130</v>
      </c>
      <c r="D3794">
        <v>1969</v>
      </c>
      <c r="E3794">
        <v>0</v>
      </c>
      <c r="F3794">
        <v>10</v>
      </c>
      <c r="H3794">
        <v>6</v>
      </c>
      <c r="J3794">
        <v>1</v>
      </c>
      <c r="K3794" t="s">
        <v>240</v>
      </c>
      <c r="M3794">
        <v>1</v>
      </c>
      <c r="N3794">
        <v>125</v>
      </c>
      <c r="O3794">
        <v>125</v>
      </c>
      <c r="P3794">
        <v>107</v>
      </c>
      <c r="Q3794">
        <v>0</v>
      </c>
      <c r="R3794">
        <v>0</v>
      </c>
      <c r="S3794" t="s">
        <v>11722</v>
      </c>
      <c r="T3794">
        <v>6178</v>
      </c>
      <c r="U3794" t="s">
        <v>2647</v>
      </c>
      <c r="V3794" t="s">
        <v>2647</v>
      </c>
      <c r="W3794" t="s">
        <v>1838</v>
      </c>
      <c r="X3794">
        <v>2625</v>
      </c>
      <c r="Y3794" t="s">
        <v>244</v>
      </c>
      <c r="AA3794">
        <v>187</v>
      </c>
      <c r="AB3794" t="s">
        <v>11723</v>
      </c>
      <c r="AC3794" t="s">
        <v>11722</v>
      </c>
      <c r="AD3794">
        <v>5</v>
      </c>
      <c r="AE3794">
        <v>711673.46</v>
      </c>
      <c r="AF3794">
        <v>6172236.8700000001</v>
      </c>
    </row>
    <row r="3795" spans="1:32" x14ac:dyDescent="0.25">
      <c r="A3795" s="40">
        <v>3793</v>
      </c>
      <c r="B3795" t="s">
        <v>11724</v>
      </c>
      <c r="C3795">
        <v>130</v>
      </c>
      <c r="D3795">
        <v>1967</v>
      </c>
      <c r="E3795">
        <v>1986</v>
      </c>
      <c r="F3795">
        <v>1</v>
      </c>
      <c r="H3795">
        <v>1</v>
      </c>
      <c r="J3795">
        <v>1</v>
      </c>
      <c r="K3795" t="s">
        <v>240</v>
      </c>
      <c r="M3795">
        <v>1</v>
      </c>
      <c r="N3795">
        <v>134</v>
      </c>
      <c r="O3795">
        <v>134</v>
      </c>
      <c r="P3795">
        <v>110</v>
      </c>
      <c r="Q3795">
        <v>0</v>
      </c>
      <c r="R3795">
        <v>0</v>
      </c>
      <c r="S3795" t="s">
        <v>11725</v>
      </c>
      <c r="T3795">
        <v>4154</v>
      </c>
      <c r="U3795" t="s">
        <v>322</v>
      </c>
      <c r="V3795" t="s">
        <v>322</v>
      </c>
      <c r="W3795" t="s">
        <v>732</v>
      </c>
      <c r="X3795">
        <v>2665</v>
      </c>
      <c r="Y3795" t="s">
        <v>257</v>
      </c>
      <c r="AA3795">
        <v>187</v>
      </c>
      <c r="AB3795" t="s">
        <v>11726</v>
      </c>
      <c r="AC3795" t="s">
        <v>11725</v>
      </c>
      <c r="AD3795">
        <v>5</v>
      </c>
      <c r="AE3795">
        <v>713630.3</v>
      </c>
      <c r="AF3795">
        <v>6169190.1799999997</v>
      </c>
    </row>
    <row r="3796" spans="1:32" x14ac:dyDescent="0.25">
      <c r="A3796" s="40">
        <v>3794</v>
      </c>
      <c r="B3796" t="s">
        <v>11727</v>
      </c>
      <c r="C3796">
        <v>120</v>
      </c>
      <c r="D3796">
        <v>1960</v>
      </c>
      <c r="E3796">
        <v>0</v>
      </c>
      <c r="F3796">
        <v>3</v>
      </c>
      <c r="H3796">
        <v>1</v>
      </c>
      <c r="J3796">
        <v>2</v>
      </c>
      <c r="K3796" t="s">
        <v>260</v>
      </c>
      <c r="M3796">
        <v>1</v>
      </c>
      <c r="N3796">
        <v>149</v>
      </c>
      <c r="O3796">
        <v>149</v>
      </c>
      <c r="P3796">
        <v>149</v>
      </c>
      <c r="Q3796">
        <v>0</v>
      </c>
      <c r="R3796">
        <v>0</v>
      </c>
      <c r="S3796" t="s">
        <v>11728</v>
      </c>
      <c r="T3796">
        <v>5752</v>
      </c>
      <c r="U3796" t="s">
        <v>10465</v>
      </c>
      <c r="V3796" t="s">
        <v>10465</v>
      </c>
      <c r="W3796" t="s">
        <v>791</v>
      </c>
      <c r="X3796">
        <v>2665</v>
      </c>
      <c r="Y3796" t="s">
        <v>257</v>
      </c>
      <c r="AA3796">
        <v>187</v>
      </c>
      <c r="AB3796" t="s">
        <v>11729</v>
      </c>
      <c r="AC3796" t="s">
        <v>11728</v>
      </c>
      <c r="AD3796">
        <v>5</v>
      </c>
      <c r="AE3796">
        <v>713894.46</v>
      </c>
      <c r="AF3796">
        <v>6169406.21</v>
      </c>
    </row>
    <row r="3797" spans="1:32" x14ac:dyDescent="0.25">
      <c r="A3797" s="40">
        <v>3795</v>
      </c>
      <c r="B3797" t="s">
        <v>11730</v>
      </c>
      <c r="C3797">
        <v>130</v>
      </c>
      <c r="D3797">
        <v>1969</v>
      </c>
      <c r="E3797">
        <v>1988</v>
      </c>
      <c r="F3797">
        <v>10</v>
      </c>
      <c r="H3797">
        <v>6</v>
      </c>
      <c r="J3797">
        <v>1</v>
      </c>
      <c r="K3797" t="s">
        <v>240</v>
      </c>
      <c r="M3797">
        <v>1</v>
      </c>
      <c r="N3797">
        <v>123</v>
      </c>
      <c r="O3797">
        <v>123</v>
      </c>
      <c r="P3797">
        <v>107</v>
      </c>
      <c r="Q3797">
        <v>0</v>
      </c>
      <c r="R3797">
        <v>0</v>
      </c>
      <c r="S3797" t="s">
        <v>11731</v>
      </c>
      <c r="T3797">
        <v>6178</v>
      </c>
      <c r="U3797" t="s">
        <v>2647</v>
      </c>
      <c r="V3797" t="s">
        <v>2647</v>
      </c>
      <c r="W3797" t="s">
        <v>2722</v>
      </c>
      <c r="X3797">
        <v>2625</v>
      </c>
      <c r="Y3797" t="s">
        <v>244</v>
      </c>
      <c r="AA3797">
        <v>187</v>
      </c>
      <c r="AB3797" t="s">
        <v>11732</v>
      </c>
      <c r="AC3797" t="s">
        <v>11731</v>
      </c>
      <c r="AD3797">
        <v>5</v>
      </c>
      <c r="AE3797">
        <v>711672.64</v>
      </c>
      <c r="AF3797">
        <v>6172251.1900000004</v>
      </c>
    </row>
    <row r="3798" spans="1:32" x14ac:dyDescent="0.25">
      <c r="A3798" s="40">
        <v>3796</v>
      </c>
      <c r="B3798" t="s">
        <v>11733</v>
      </c>
      <c r="C3798">
        <v>120</v>
      </c>
      <c r="D3798">
        <v>1972</v>
      </c>
      <c r="E3798">
        <v>0</v>
      </c>
      <c r="F3798">
        <v>3</v>
      </c>
      <c r="H3798">
        <v>1</v>
      </c>
      <c r="J3798">
        <v>2</v>
      </c>
      <c r="K3798" t="s">
        <v>260</v>
      </c>
      <c r="M3798">
        <v>1</v>
      </c>
      <c r="N3798">
        <v>134</v>
      </c>
      <c r="O3798">
        <v>134</v>
      </c>
      <c r="P3798">
        <v>134</v>
      </c>
      <c r="Q3798">
        <v>0</v>
      </c>
      <c r="R3798">
        <v>0</v>
      </c>
      <c r="S3798" t="s">
        <v>11734</v>
      </c>
      <c r="T3798">
        <v>6710</v>
      </c>
      <c r="U3798" t="s">
        <v>327</v>
      </c>
      <c r="V3798" t="s">
        <v>327</v>
      </c>
      <c r="W3798" t="s">
        <v>1761</v>
      </c>
      <c r="X3798">
        <v>2625</v>
      </c>
      <c r="Y3798" t="s">
        <v>244</v>
      </c>
      <c r="AA3798">
        <v>187</v>
      </c>
      <c r="AB3798" t="s">
        <v>11735</v>
      </c>
      <c r="AC3798" t="s">
        <v>11734</v>
      </c>
      <c r="AD3798">
        <v>5</v>
      </c>
      <c r="AE3798">
        <v>711095.18</v>
      </c>
      <c r="AF3798">
        <v>6171813.6900000004</v>
      </c>
    </row>
    <row r="3799" spans="1:32" x14ac:dyDescent="0.25">
      <c r="A3799" s="40">
        <v>3797</v>
      </c>
      <c r="B3799" t="s">
        <v>11736</v>
      </c>
      <c r="C3799">
        <v>120</v>
      </c>
      <c r="D3799">
        <v>1941</v>
      </c>
      <c r="E3799">
        <v>2003</v>
      </c>
      <c r="F3799">
        <v>90</v>
      </c>
      <c r="H3799">
        <v>1</v>
      </c>
      <c r="J3799">
        <v>2</v>
      </c>
      <c r="K3799" t="s">
        <v>260</v>
      </c>
      <c r="L3799">
        <v>2</v>
      </c>
      <c r="M3799">
        <v>1</v>
      </c>
      <c r="N3799">
        <v>160</v>
      </c>
      <c r="O3799">
        <v>160</v>
      </c>
      <c r="P3799">
        <v>160</v>
      </c>
      <c r="Q3799">
        <v>0</v>
      </c>
      <c r="R3799">
        <v>0</v>
      </c>
      <c r="S3799" t="s">
        <v>11737</v>
      </c>
      <c r="T3799">
        <v>7669</v>
      </c>
      <c r="U3799" t="s">
        <v>9702</v>
      </c>
      <c r="V3799" t="s">
        <v>9702</v>
      </c>
      <c r="W3799" t="s">
        <v>573</v>
      </c>
      <c r="X3799">
        <v>2665</v>
      </c>
      <c r="Y3799" t="s">
        <v>257</v>
      </c>
      <c r="AA3799">
        <v>187</v>
      </c>
      <c r="AB3799" t="s">
        <v>11738</v>
      </c>
      <c r="AC3799" t="s">
        <v>11737</v>
      </c>
      <c r="AD3799">
        <v>5</v>
      </c>
      <c r="AE3799">
        <v>713131.59</v>
      </c>
      <c r="AF3799">
        <v>6168952.1699999999</v>
      </c>
    </row>
    <row r="3800" spans="1:32" x14ac:dyDescent="0.25">
      <c r="A3800" s="40">
        <v>3798</v>
      </c>
      <c r="B3800" t="s">
        <v>11739</v>
      </c>
      <c r="C3800">
        <v>130</v>
      </c>
      <c r="D3800">
        <v>1971</v>
      </c>
      <c r="E3800">
        <v>0</v>
      </c>
      <c r="F3800">
        <v>3</v>
      </c>
      <c r="H3800">
        <v>5</v>
      </c>
      <c r="J3800">
        <v>1</v>
      </c>
      <c r="K3800" t="s">
        <v>240</v>
      </c>
      <c r="M3800">
        <v>1</v>
      </c>
      <c r="N3800">
        <v>126</v>
      </c>
      <c r="O3800">
        <v>126</v>
      </c>
      <c r="P3800">
        <v>170</v>
      </c>
      <c r="Q3800">
        <v>0</v>
      </c>
      <c r="R3800">
        <v>0</v>
      </c>
      <c r="S3800" t="s">
        <v>11740</v>
      </c>
      <c r="T3800">
        <v>7882</v>
      </c>
      <c r="U3800" t="s">
        <v>372</v>
      </c>
      <c r="V3800" t="s">
        <v>372</v>
      </c>
      <c r="W3800" t="s">
        <v>2556</v>
      </c>
      <c r="X3800">
        <v>2625</v>
      </c>
      <c r="Y3800" t="s">
        <v>244</v>
      </c>
      <c r="AA3800">
        <v>187</v>
      </c>
      <c r="AB3800" t="s">
        <v>11741</v>
      </c>
      <c r="AC3800" t="s">
        <v>11740</v>
      </c>
      <c r="AD3800">
        <v>5</v>
      </c>
      <c r="AE3800">
        <v>711805.24</v>
      </c>
      <c r="AF3800">
        <v>6172206.3200000003</v>
      </c>
    </row>
    <row r="3801" spans="1:32" x14ac:dyDescent="0.25">
      <c r="A3801" s="40">
        <v>3799</v>
      </c>
      <c r="B3801" t="s">
        <v>11742</v>
      </c>
      <c r="C3801">
        <v>120</v>
      </c>
      <c r="D3801">
        <v>1979</v>
      </c>
      <c r="E3801">
        <v>1992</v>
      </c>
      <c r="F3801">
        <v>4</v>
      </c>
      <c r="H3801">
        <v>1</v>
      </c>
      <c r="J3801">
        <v>7</v>
      </c>
      <c r="K3801" t="s">
        <v>253</v>
      </c>
      <c r="M3801">
        <v>1</v>
      </c>
      <c r="N3801">
        <v>131</v>
      </c>
      <c r="O3801">
        <v>131</v>
      </c>
      <c r="P3801">
        <v>122</v>
      </c>
      <c r="Q3801">
        <v>0</v>
      </c>
      <c r="R3801">
        <v>0</v>
      </c>
      <c r="S3801" t="s">
        <v>11743</v>
      </c>
      <c r="T3801">
        <v>7136</v>
      </c>
      <c r="U3801" t="s">
        <v>255</v>
      </c>
      <c r="V3801" t="s">
        <v>255</v>
      </c>
      <c r="W3801" t="s">
        <v>393</v>
      </c>
      <c r="X3801">
        <v>2665</v>
      </c>
      <c r="Y3801" t="s">
        <v>257</v>
      </c>
      <c r="AA3801">
        <v>187</v>
      </c>
      <c r="AB3801" t="s">
        <v>11744</v>
      </c>
      <c r="AC3801" t="s">
        <v>11743</v>
      </c>
      <c r="AD3801">
        <v>5</v>
      </c>
      <c r="AE3801">
        <v>713117.5</v>
      </c>
      <c r="AF3801">
        <v>6168605.1399999997</v>
      </c>
    </row>
    <row r="3802" spans="1:32" x14ac:dyDescent="0.25">
      <c r="A3802" s="40">
        <v>3800</v>
      </c>
      <c r="B3802" t="s">
        <v>11745</v>
      </c>
      <c r="C3802">
        <v>130</v>
      </c>
      <c r="D3802">
        <v>2015</v>
      </c>
      <c r="E3802">
        <v>0</v>
      </c>
      <c r="F3802">
        <v>2</v>
      </c>
      <c r="H3802">
        <v>1</v>
      </c>
      <c r="J3802">
        <v>1</v>
      </c>
      <c r="K3802" t="s">
        <v>240</v>
      </c>
      <c r="M3802">
        <v>2</v>
      </c>
      <c r="N3802">
        <v>68</v>
      </c>
      <c r="O3802">
        <v>135</v>
      </c>
      <c r="P3802">
        <v>135</v>
      </c>
      <c r="Q3802">
        <v>0</v>
      </c>
      <c r="R3802">
        <v>0</v>
      </c>
      <c r="S3802" t="s">
        <v>11746</v>
      </c>
      <c r="T3802">
        <v>3901</v>
      </c>
      <c r="U3802" t="s">
        <v>11271</v>
      </c>
      <c r="V3802" t="s">
        <v>11271</v>
      </c>
      <c r="W3802" t="s">
        <v>441</v>
      </c>
      <c r="X3802">
        <v>2625</v>
      </c>
      <c r="Y3802" t="s">
        <v>244</v>
      </c>
      <c r="AA3802">
        <v>187</v>
      </c>
      <c r="AB3802" t="s">
        <v>11747</v>
      </c>
      <c r="AC3802" t="s">
        <v>11748</v>
      </c>
      <c r="AD3802">
        <v>5</v>
      </c>
      <c r="AE3802">
        <v>711515.16</v>
      </c>
      <c r="AF3802">
        <v>6172813.9000000004</v>
      </c>
    </row>
    <row r="3803" spans="1:32" x14ac:dyDescent="0.25">
      <c r="A3803" s="40">
        <v>3801</v>
      </c>
      <c r="B3803" t="s">
        <v>11749</v>
      </c>
      <c r="C3803">
        <v>120</v>
      </c>
      <c r="D3803">
        <v>1978</v>
      </c>
      <c r="E3803">
        <v>0</v>
      </c>
      <c r="F3803">
        <v>4</v>
      </c>
      <c r="H3803">
        <v>1</v>
      </c>
      <c r="J3803">
        <v>2</v>
      </c>
      <c r="K3803" t="s">
        <v>260</v>
      </c>
      <c r="L3803">
        <v>5</v>
      </c>
      <c r="M3803">
        <v>1</v>
      </c>
      <c r="N3803">
        <v>156</v>
      </c>
      <c r="O3803">
        <v>156</v>
      </c>
      <c r="P3803">
        <v>156</v>
      </c>
      <c r="Q3803">
        <v>0</v>
      </c>
      <c r="R3803">
        <v>0</v>
      </c>
      <c r="S3803" t="s">
        <v>11750</v>
      </c>
      <c r="T3803">
        <v>7136</v>
      </c>
      <c r="U3803" t="s">
        <v>255</v>
      </c>
      <c r="V3803" t="s">
        <v>255</v>
      </c>
      <c r="W3803" t="s">
        <v>811</v>
      </c>
      <c r="X3803">
        <v>2665</v>
      </c>
      <c r="Y3803" t="s">
        <v>257</v>
      </c>
      <c r="AA3803">
        <v>187</v>
      </c>
      <c r="AB3803" t="s">
        <v>11751</v>
      </c>
      <c r="AC3803" t="s">
        <v>11750</v>
      </c>
      <c r="AD3803">
        <v>5</v>
      </c>
      <c r="AE3803">
        <v>713067.5</v>
      </c>
      <c r="AF3803">
        <v>6168689.21</v>
      </c>
    </row>
    <row r="3804" spans="1:32" x14ac:dyDescent="0.25">
      <c r="A3804" s="40">
        <v>3802</v>
      </c>
      <c r="B3804" t="s">
        <v>11752</v>
      </c>
      <c r="C3804">
        <v>590</v>
      </c>
      <c r="D3804">
        <v>1985</v>
      </c>
      <c r="E3804">
        <v>0</v>
      </c>
      <c r="F3804">
        <v>90</v>
      </c>
      <c r="H3804">
        <v>90</v>
      </c>
      <c r="J3804">
        <v>9</v>
      </c>
      <c r="K3804" t="s">
        <v>240</v>
      </c>
      <c r="M3804">
        <v>1</v>
      </c>
      <c r="N3804">
        <v>20</v>
      </c>
      <c r="O3804">
        <v>20</v>
      </c>
      <c r="P3804">
        <v>0</v>
      </c>
      <c r="Q3804">
        <v>20</v>
      </c>
      <c r="R3804">
        <v>0</v>
      </c>
      <c r="S3804" t="s">
        <v>11753</v>
      </c>
      <c r="T3804">
        <v>1810</v>
      </c>
      <c r="U3804" t="s">
        <v>9603</v>
      </c>
      <c r="V3804" t="s">
        <v>9603</v>
      </c>
      <c r="W3804" t="s">
        <v>421</v>
      </c>
      <c r="X3804">
        <v>2665</v>
      </c>
      <c r="Y3804" t="s">
        <v>257</v>
      </c>
      <c r="AA3804">
        <v>187</v>
      </c>
      <c r="AB3804" t="s">
        <v>11754</v>
      </c>
      <c r="AC3804" t="s">
        <v>11753</v>
      </c>
      <c r="AD3804">
        <v>5</v>
      </c>
      <c r="AE3804">
        <v>712414.27</v>
      </c>
      <c r="AF3804">
        <v>6169051.5899999999</v>
      </c>
    </row>
    <row r="3805" spans="1:32" x14ac:dyDescent="0.25">
      <c r="A3805" s="40">
        <v>3803</v>
      </c>
      <c r="B3805" t="s">
        <v>11755</v>
      </c>
      <c r="C3805">
        <v>120</v>
      </c>
      <c r="D3805">
        <v>1976</v>
      </c>
      <c r="E3805">
        <v>0</v>
      </c>
      <c r="F3805">
        <v>2</v>
      </c>
      <c r="H3805">
        <v>5</v>
      </c>
      <c r="J3805">
        <v>7</v>
      </c>
      <c r="K3805" t="s">
        <v>253</v>
      </c>
      <c r="M3805">
        <v>1</v>
      </c>
      <c r="N3805">
        <v>102</v>
      </c>
      <c r="O3805">
        <v>102</v>
      </c>
      <c r="P3805">
        <v>90</v>
      </c>
      <c r="Q3805">
        <v>0</v>
      </c>
      <c r="R3805">
        <v>0</v>
      </c>
      <c r="S3805" t="s">
        <v>11753</v>
      </c>
      <c r="T3805">
        <v>1810</v>
      </c>
      <c r="U3805" t="s">
        <v>9603</v>
      </c>
      <c r="V3805" t="s">
        <v>9603</v>
      </c>
      <c r="W3805" t="s">
        <v>421</v>
      </c>
      <c r="X3805">
        <v>2665</v>
      </c>
      <c r="Y3805" t="s">
        <v>257</v>
      </c>
      <c r="AA3805">
        <v>187</v>
      </c>
      <c r="AB3805" t="s">
        <v>11754</v>
      </c>
      <c r="AC3805" t="s">
        <v>11753</v>
      </c>
      <c r="AD3805">
        <v>5</v>
      </c>
      <c r="AE3805">
        <v>712414.27</v>
      </c>
      <c r="AF3805">
        <v>6169051.5899999999</v>
      </c>
    </row>
    <row r="3806" spans="1:32" x14ac:dyDescent="0.25">
      <c r="A3806" s="40">
        <v>3804</v>
      </c>
      <c r="B3806" t="s">
        <v>11756</v>
      </c>
      <c r="C3806">
        <v>120</v>
      </c>
      <c r="D3806">
        <v>1996</v>
      </c>
      <c r="E3806">
        <v>0</v>
      </c>
      <c r="F3806">
        <v>4</v>
      </c>
      <c r="H3806">
        <v>1</v>
      </c>
      <c r="J3806">
        <v>2</v>
      </c>
      <c r="K3806" t="s">
        <v>260</v>
      </c>
      <c r="M3806">
        <v>1</v>
      </c>
      <c r="N3806">
        <v>184</v>
      </c>
      <c r="O3806">
        <v>184</v>
      </c>
      <c r="P3806">
        <v>184</v>
      </c>
      <c r="Q3806">
        <v>0</v>
      </c>
      <c r="R3806">
        <v>0</v>
      </c>
      <c r="S3806" t="s">
        <v>11757</v>
      </c>
      <c r="T3806">
        <v>9054</v>
      </c>
      <c r="U3806" t="s">
        <v>10204</v>
      </c>
      <c r="V3806" t="s">
        <v>10204</v>
      </c>
      <c r="W3806" t="s">
        <v>268</v>
      </c>
      <c r="X3806">
        <v>2665</v>
      </c>
      <c r="Y3806" t="s">
        <v>257</v>
      </c>
      <c r="AA3806">
        <v>187</v>
      </c>
      <c r="AB3806" t="s">
        <v>11758</v>
      </c>
      <c r="AC3806" t="s">
        <v>11757</v>
      </c>
      <c r="AD3806">
        <v>5</v>
      </c>
      <c r="AE3806">
        <v>712993.94</v>
      </c>
      <c r="AF3806">
        <v>6168367.6399999997</v>
      </c>
    </row>
    <row r="3807" spans="1:32" x14ac:dyDescent="0.25">
      <c r="A3807" s="40">
        <v>3805</v>
      </c>
      <c r="B3807" t="s">
        <v>11759</v>
      </c>
      <c r="C3807">
        <v>120</v>
      </c>
      <c r="D3807">
        <v>1961</v>
      </c>
      <c r="E3807">
        <v>2003</v>
      </c>
      <c r="F3807">
        <v>5</v>
      </c>
      <c r="H3807">
        <v>1</v>
      </c>
      <c r="J3807">
        <v>2</v>
      </c>
      <c r="K3807" t="s">
        <v>260</v>
      </c>
      <c r="M3807">
        <v>1</v>
      </c>
      <c r="N3807">
        <v>123</v>
      </c>
      <c r="O3807">
        <v>123</v>
      </c>
      <c r="P3807">
        <v>123</v>
      </c>
      <c r="Q3807">
        <v>0</v>
      </c>
      <c r="R3807">
        <v>0</v>
      </c>
      <c r="S3807" t="s">
        <v>11760</v>
      </c>
      <c r="T3807">
        <v>1810</v>
      </c>
      <c r="U3807" t="s">
        <v>9603</v>
      </c>
      <c r="V3807" t="s">
        <v>9603</v>
      </c>
      <c r="W3807" t="s">
        <v>337</v>
      </c>
      <c r="X3807">
        <v>2665</v>
      </c>
      <c r="Y3807" t="s">
        <v>257</v>
      </c>
      <c r="AA3807">
        <v>187</v>
      </c>
      <c r="AB3807" t="s">
        <v>11761</v>
      </c>
      <c r="AC3807" t="s">
        <v>11760</v>
      </c>
      <c r="AD3807">
        <v>5</v>
      </c>
      <c r="AE3807">
        <v>712513.5</v>
      </c>
      <c r="AF3807">
        <v>6169085.2999999998</v>
      </c>
    </row>
    <row r="3808" spans="1:32" x14ac:dyDescent="0.25">
      <c r="A3808" s="40">
        <v>3806</v>
      </c>
      <c r="B3808" t="s">
        <v>11762</v>
      </c>
      <c r="C3808">
        <v>120</v>
      </c>
      <c r="D3808">
        <v>1969</v>
      </c>
      <c r="E3808">
        <v>0</v>
      </c>
      <c r="F3808">
        <v>5</v>
      </c>
      <c r="H3808">
        <v>1</v>
      </c>
      <c r="J3808">
        <v>1</v>
      </c>
      <c r="K3808" t="s">
        <v>240</v>
      </c>
      <c r="M3808">
        <v>1</v>
      </c>
      <c r="N3808">
        <v>145</v>
      </c>
      <c r="O3808">
        <v>145</v>
      </c>
      <c r="P3808">
        <v>145</v>
      </c>
      <c r="Q3808">
        <v>0</v>
      </c>
      <c r="R3808">
        <v>0</v>
      </c>
      <c r="S3808" t="s">
        <v>11763</v>
      </c>
      <c r="T3808">
        <v>2449</v>
      </c>
      <c r="U3808" t="s">
        <v>312</v>
      </c>
      <c r="V3808" t="s">
        <v>312</v>
      </c>
      <c r="W3808" t="s">
        <v>957</v>
      </c>
      <c r="X3808">
        <v>2625</v>
      </c>
      <c r="Y3808" t="s">
        <v>244</v>
      </c>
      <c r="AA3808">
        <v>187</v>
      </c>
      <c r="AB3808" t="s">
        <v>11764</v>
      </c>
      <c r="AC3808" t="s">
        <v>11763</v>
      </c>
      <c r="AD3808">
        <v>5</v>
      </c>
      <c r="AE3808">
        <v>711458.05</v>
      </c>
      <c r="AF3808">
        <v>6171996.9800000004</v>
      </c>
    </row>
    <row r="3809" spans="1:32" x14ac:dyDescent="0.25">
      <c r="A3809" s="40">
        <v>3807</v>
      </c>
      <c r="B3809" t="s">
        <v>11765</v>
      </c>
      <c r="C3809">
        <v>130</v>
      </c>
      <c r="D3809">
        <v>1993</v>
      </c>
      <c r="E3809">
        <v>0</v>
      </c>
      <c r="F3809">
        <v>4</v>
      </c>
      <c r="H3809">
        <v>2</v>
      </c>
      <c r="J3809">
        <v>1</v>
      </c>
      <c r="K3809" t="s">
        <v>240</v>
      </c>
      <c r="M3809">
        <v>1</v>
      </c>
      <c r="N3809">
        <v>60</v>
      </c>
      <c r="O3809">
        <v>60</v>
      </c>
      <c r="P3809">
        <v>119</v>
      </c>
      <c r="Q3809">
        <v>0</v>
      </c>
      <c r="R3809">
        <v>0</v>
      </c>
      <c r="S3809" t="s">
        <v>11766</v>
      </c>
      <c r="T3809">
        <v>9100</v>
      </c>
      <c r="U3809" t="s">
        <v>267</v>
      </c>
      <c r="V3809" t="s">
        <v>267</v>
      </c>
      <c r="W3809" t="s">
        <v>480</v>
      </c>
      <c r="X3809">
        <v>2625</v>
      </c>
      <c r="Y3809" t="s">
        <v>244</v>
      </c>
      <c r="AA3809">
        <v>187</v>
      </c>
      <c r="AB3809" t="s">
        <v>11767</v>
      </c>
      <c r="AC3809" t="s">
        <v>11766</v>
      </c>
      <c r="AD3809">
        <v>5</v>
      </c>
      <c r="AE3809">
        <v>711614.28</v>
      </c>
      <c r="AF3809">
        <v>6172553.6600000001</v>
      </c>
    </row>
    <row r="3810" spans="1:32" x14ac:dyDescent="0.25">
      <c r="A3810" s="40">
        <v>3808</v>
      </c>
      <c r="B3810" t="s">
        <v>11768</v>
      </c>
      <c r="C3810">
        <v>140</v>
      </c>
      <c r="D3810">
        <v>1964</v>
      </c>
      <c r="E3810">
        <v>0</v>
      </c>
      <c r="F3810">
        <v>1</v>
      </c>
      <c r="H3810">
        <v>1</v>
      </c>
      <c r="J3810">
        <v>1</v>
      </c>
      <c r="K3810" t="s">
        <v>240</v>
      </c>
      <c r="M3810">
        <v>3</v>
      </c>
      <c r="N3810">
        <v>558</v>
      </c>
      <c r="O3810">
        <v>1674</v>
      </c>
      <c r="P3810">
        <v>1674</v>
      </c>
      <c r="Q3810">
        <v>0</v>
      </c>
      <c r="R3810">
        <v>0</v>
      </c>
      <c r="S3810" t="s">
        <v>11769</v>
      </c>
      <c r="T3810">
        <v>106</v>
      </c>
      <c r="U3810" t="s">
        <v>242</v>
      </c>
      <c r="V3810" t="s">
        <v>242</v>
      </c>
      <c r="W3810" t="s">
        <v>1073</v>
      </c>
      <c r="X3810">
        <v>2625</v>
      </c>
      <c r="Y3810" t="s">
        <v>244</v>
      </c>
      <c r="AA3810">
        <v>187</v>
      </c>
      <c r="AB3810" t="s">
        <v>11770</v>
      </c>
      <c r="AC3810" t="s">
        <v>11769</v>
      </c>
      <c r="AD3810">
        <v>5</v>
      </c>
      <c r="AE3810">
        <v>711064.82</v>
      </c>
      <c r="AF3810">
        <v>6172393.7999999998</v>
      </c>
    </row>
    <row r="3811" spans="1:32" x14ac:dyDescent="0.25">
      <c r="A3811" s="40">
        <v>3809</v>
      </c>
      <c r="B3811" t="s">
        <v>11771</v>
      </c>
      <c r="C3811">
        <v>130</v>
      </c>
      <c r="D3811">
        <v>2016</v>
      </c>
      <c r="E3811">
        <v>0</v>
      </c>
      <c r="F3811">
        <v>2</v>
      </c>
      <c r="H3811">
        <v>1</v>
      </c>
      <c r="J3811">
        <v>1</v>
      </c>
      <c r="K3811" t="s">
        <v>240</v>
      </c>
      <c r="M3811">
        <v>2</v>
      </c>
      <c r="N3811">
        <v>65</v>
      </c>
      <c r="O3811">
        <v>130</v>
      </c>
      <c r="P3811">
        <v>130</v>
      </c>
      <c r="Q3811">
        <v>0</v>
      </c>
      <c r="R3811">
        <v>0</v>
      </c>
      <c r="S3811" t="s">
        <v>11772</v>
      </c>
      <c r="T3811">
        <v>3902</v>
      </c>
      <c r="U3811" t="s">
        <v>11284</v>
      </c>
      <c r="V3811" t="s">
        <v>11284</v>
      </c>
      <c r="W3811" t="s">
        <v>454</v>
      </c>
      <c r="X3811">
        <v>2625</v>
      </c>
      <c r="Y3811" t="s">
        <v>244</v>
      </c>
      <c r="AA3811">
        <v>187</v>
      </c>
      <c r="AB3811" t="s">
        <v>11773</v>
      </c>
      <c r="AC3811" t="s">
        <v>11774</v>
      </c>
      <c r="AD3811">
        <v>5</v>
      </c>
      <c r="AE3811">
        <v>711582.46</v>
      </c>
      <c r="AF3811">
        <v>6172803.4400000004</v>
      </c>
    </row>
    <row r="3812" spans="1:32" x14ac:dyDescent="0.25">
      <c r="A3812" s="40">
        <v>3810</v>
      </c>
      <c r="B3812" t="s">
        <v>11775</v>
      </c>
      <c r="C3812">
        <v>130</v>
      </c>
      <c r="D3812">
        <v>2015</v>
      </c>
      <c r="E3812">
        <v>0</v>
      </c>
      <c r="F3812">
        <v>2</v>
      </c>
      <c r="H3812">
        <v>1</v>
      </c>
      <c r="J3812">
        <v>1</v>
      </c>
      <c r="K3812" t="s">
        <v>240</v>
      </c>
      <c r="M3812">
        <v>2</v>
      </c>
      <c r="N3812">
        <v>68</v>
      </c>
      <c r="O3812">
        <v>135</v>
      </c>
      <c r="P3812">
        <v>135</v>
      </c>
      <c r="Q3812">
        <v>0</v>
      </c>
      <c r="R3812">
        <v>0</v>
      </c>
      <c r="S3812" t="s">
        <v>11776</v>
      </c>
      <c r="T3812">
        <v>3901</v>
      </c>
      <c r="U3812" t="s">
        <v>11271</v>
      </c>
      <c r="V3812" t="s">
        <v>11271</v>
      </c>
      <c r="W3812" t="s">
        <v>732</v>
      </c>
      <c r="X3812">
        <v>2625</v>
      </c>
      <c r="Y3812" t="s">
        <v>244</v>
      </c>
      <c r="AA3812">
        <v>187</v>
      </c>
      <c r="AB3812" t="s">
        <v>11276</v>
      </c>
      <c r="AC3812" t="s">
        <v>11777</v>
      </c>
      <c r="AD3812">
        <v>5</v>
      </c>
      <c r="AE3812">
        <v>711504.27</v>
      </c>
      <c r="AF3812">
        <v>6172774.3099999996</v>
      </c>
    </row>
    <row r="3813" spans="1:32" x14ac:dyDescent="0.25">
      <c r="A3813" s="40">
        <v>3811</v>
      </c>
      <c r="B3813" t="s">
        <v>11778</v>
      </c>
      <c r="C3813">
        <v>120</v>
      </c>
      <c r="D3813">
        <v>1989</v>
      </c>
      <c r="E3813">
        <v>2005</v>
      </c>
      <c r="F3813">
        <v>4</v>
      </c>
      <c r="H3813">
        <v>1</v>
      </c>
      <c r="J3813">
        <v>2</v>
      </c>
      <c r="K3813" t="s">
        <v>260</v>
      </c>
      <c r="L3813">
        <v>2</v>
      </c>
      <c r="M3813">
        <v>1</v>
      </c>
      <c r="N3813">
        <v>206</v>
      </c>
      <c r="O3813">
        <v>206</v>
      </c>
      <c r="P3813">
        <v>206</v>
      </c>
      <c r="Q3813">
        <v>0</v>
      </c>
      <c r="R3813">
        <v>0</v>
      </c>
      <c r="S3813" t="s">
        <v>11779</v>
      </c>
      <c r="T3813">
        <v>9054</v>
      </c>
      <c r="U3813" t="s">
        <v>10204</v>
      </c>
      <c r="V3813" t="s">
        <v>10204</v>
      </c>
      <c r="W3813" t="s">
        <v>393</v>
      </c>
      <c r="X3813">
        <v>2665</v>
      </c>
      <c r="Y3813" t="s">
        <v>257</v>
      </c>
      <c r="AA3813">
        <v>187</v>
      </c>
      <c r="AB3813" t="s">
        <v>11780</v>
      </c>
      <c r="AC3813" t="s">
        <v>11779</v>
      </c>
      <c r="AD3813">
        <v>5</v>
      </c>
      <c r="AE3813">
        <v>713015.26</v>
      </c>
      <c r="AF3813">
        <v>6168375.5899999999</v>
      </c>
    </row>
    <row r="3814" spans="1:32" x14ac:dyDescent="0.25">
      <c r="A3814" s="40">
        <v>3812</v>
      </c>
      <c r="B3814" t="s">
        <v>11781</v>
      </c>
      <c r="C3814">
        <v>120</v>
      </c>
      <c r="D3814">
        <v>1727</v>
      </c>
      <c r="E3814">
        <v>1976</v>
      </c>
      <c r="F3814">
        <v>7</v>
      </c>
      <c r="H3814">
        <v>4</v>
      </c>
      <c r="J3814">
        <v>2</v>
      </c>
      <c r="K3814" t="s">
        <v>260</v>
      </c>
      <c r="L3814">
        <v>5</v>
      </c>
      <c r="M3814">
        <v>1</v>
      </c>
      <c r="N3814">
        <v>170</v>
      </c>
      <c r="O3814">
        <v>170</v>
      </c>
      <c r="P3814">
        <v>281</v>
      </c>
      <c r="Q3814">
        <v>0</v>
      </c>
      <c r="R3814">
        <v>0</v>
      </c>
      <c r="S3814" t="s">
        <v>11782</v>
      </c>
      <c r="T3814">
        <v>852</v>
      </c>
      <c r="U3814" t="s">
        <v>249</v>
      </c>
      <c r="V3814" t="s">
        <v>249</v>
      </c>
      <c r="W3814" t="s">
        <v>763</v>
      </c>
      <c r="X3814">
        <v>2625</v>
      </c>
      <c r="Y3814" t="s">
        <v>244</v>
      </c>
      <c r="AA3814">
        <v>187</v>
      </c>
      <c r="AB3814" t="s">
        <v>11783</v>
      </c>
      <c r="AC3814" t="s">
        <v>11782</v>
      </c>
      <c r="AD3814">
        <v>5</v>
      </c>
      <c r="AE3814">
        <v>711682.73</v>
      </c>
      <c r="AF3814">
        <v>6170728.5099999998</v>
      </c>
    </row>
    <row r="3815" spans="1:32" x14ac:dyDescent="0.25">
      <c r="A3815" s="40">
        <v>3813</v>
      </c>
      <c r="B3815" t="s">
        <v>11784</v>
      </c>
      <c r="C3815">
        <v>120</v>
      </c>
      <c r="D3815">
        <v>1894</v>
      </c>
      <c r="E3815">
        <v>1983</v>
      </c>
      <c r="F3815">
        <v>5</v>
      </c>
      <c r="H3815">
        <v>1</v>
      </c>
      <c r="J3815">
        <v>2</v>
      </c>
      <c r="K3815" t="s">
        <v>260</v>
      </c>
      <c r="L3815">
        <v>2</v>
      </c>
      <c r="M3815">
        <v>1</v>
      </c>
      <c r="N3815">
        <v>122</v>
      </c>
      <c r="O3815">
        <v>122</v>
      </c>
      <c r="P3815">
        <v>215</v>
      </c>
      <c r="Q3815">
        <v>0</v>
      </c>
      <c r="R3815">
        <v>0</v>
      </c>
      <c r="S3815" t="s">
        <v>11785</v>
      </c>
      <c r="T3815">
        <v>1491</v>
      </c>
      <c r="U3815" t="s">
        <v>280</v>
      </c>
      <c r="V3815" t="s">
        <v>280</v>
      </c>
      <c r="W3815" t="s">
        <v>247</v>
      </c>
      <c r="X3815">
        <v>2625</v>
      </c>
      <c r="Y3815" t="s">
        <v>244</v>
      </c>
      <c r="AA3815">
        <v>187</v>
      </c>
      <c r="AB3815" t="s">
        <v>1819</v>
      </c>
      <c r="AC3815" t="s">
        <v>11785</v>
      </c>
      <c r="AD3815">
        <v>5</v>
      </c>
      <c r="AE3815">
        <v>711815.91</v>
      </c>
      <c r="AF3815">
        <v>6170495.8700000001</v>
      </c>
    </row>
    <row r="3816" spans="1:32" x14ac:dyDescent="0.25">
      <c r="A3816" s="40">
        <v>3814</v>
      </c>
      <c r="B3816" t="s">
        <v>11786</v>
      </c>
      <c r="C3816">
        <v>120</v>
      </c>
      <c r="D3816">
        <v>1963</v>
      </c>
      <c r="E3816">
        <v>0</v>
      </c>
      <c r="F3816">
        <v>5</v>
      </c>
      <c r="H3816">
        <v>1</v>
      </c>
      <c r="J3816">
        <v>2</v>
      </c>
      <c r="K3816" t="s">
        <v>260</v>
      </c>
      <c r="M3816">
        <v>1</v>
      </c>
      <c r="N3816">
        <v>110</v>
      </c>
      <c r="O3816">
        <v>110</v>
      </c>
      <c r="P3816">
        <v>110</v>
      </c>
      <c r="Q3816">
        <v>0</v>
      </c>
      <c r="R3816">
        <v>0</v>
      </c>
      <c r="S3816" t="s">
        <v>11787</v>
      </c>
      <c r="T3816">
        <v>852</v>
      </c>
      <c r="U3816" t="s">
        <v>249</v>
      </c>
      <c r="V3816" t="s">
        <v>249</v>
      </c>
      <c r="W3816" t="s">
        <v>323</v>
      </c>
      <c r="X3816">
        <v>2625</v>
      </c>
      <c r="Y3816" t="s">
        <v>244</v>
      </c>
      <c r="AA3816">
        <v>187</v>
      </c>
      <c r="AB3816" t="s">
        <v>11788</v>
      </c>
      <c r="AC3816" t="s">
        <v>11787</v>
      </c>
      <c r="AD3816">
        <v>5</v>
      </c>
      <c r="AE3816">
        <v>711640.5</v>
      </c>
      <c r="AF3816">
        <v>6170687.2999999998</v>
      </c>
    </row>
    <row r="3817" spans="1:32" x14ac:dyDescent="0.25">
      <c r="A3817" s="40">
        <v>3815</v>
      </c>
      <c r="B3817" t="s">
        <v>11789</v>
      </c>
      <c r="C3817">
        <v>130</v>
      </c>
      <c r="D3817">
        <v>1975</v>
      </c>
      <c r="E3817">
        <v>0</v>
      </c>
      <c r="F3817">
        <v>1</v>
      </c>
      <c r="H3817">
        <v>5</v>
      </c>
      <c r="J3817">
        <v>7</v>
      </c>
      <c r="K3817" t="s">
        <v>253</v>
      </c>
      <c r="L3817">
        <v>1</v>
      </c>
      <c r="M3817">
        <v>1</v>
      </c>
      <c r="N3817">
        <v>75</v>
      </c>
      <c r="O3817">
        <v>75</v>
      </c>
      <c r="P3817">
        <v>125</v>
      </c>
      <c r="Q3817">
        <v>0</v>
      </c>
      <c r="R3817">
        <v>0</v>
      </c>
      <c r="S3817" t="s">
        <v>11790</v>
      </c>
      <c r="T3817">
        <v>2556</v>
      </c>
      <c r="U3817" t="s">
        <v>317</v>
      </c>
      <c r="V3817" t="s">
        <v>317</v>
      </c>
      <c r="W3817" t="s">
        <v>9663</v>
      </c>
      <c r="X3817">
        <v>2625</v>
      </c>
      <c r="Y3817" t="s">
        <v>244</v>
      </c>
      <c r="AA3817">
        <v>187</v>
      </c>
      <c r="AB3817" t="s">
        <v>11791</v>
      </c>
      <c r="AC3817" t="s">
        <v>11790</v>
      </c>
      <c r="AD3817">
        <v>5</v>
      </c>
      <c r="AE3817">
        <v>711578.19</v>
      </c>
      <c r="AF3817">
        <v>6172395.29</v>
      </c>
    </row>
    <row r="3818" spans="1:32" x14ac:dyDescent="0.25">
      <c r="A3818" s="40">
        <v>3816</v>
      </c>
      <c r="B3818" t="s">
        <v>11792</v>
      </c>
      <c r="C3818">
        <v>120</v>
      </c>
      <c r="D3818">
        <v>1969</v>
      </c>
      <c r="E3818">
        <v>0</v>
      </c>
      <c r="F3818">
        <v>3</v>
      </c>
      <c r="H3818">
        <v>1</v>
      </c>
      <c r="J3818">
        <v>2</v>
      </c>
      <c r="K3818" t="s">
        <v>260</v>
      </c>
      <c r="M3818">
        <v>1</v>
      </c>
      <c r="N3818">
        <v>134</v>
      </c>
      <c r="O3818">
        <v>134</v>
      </c>
      <c r="P3818">
        <v>134</v>
      </c>
      <c r="Q3818">
        <v>0</v>
      </c>
      <c r="R3818">
        <v>0</v>
      </c>
      <c r="S3818" t="s">
        <v>11793</v>
      </c>
      <c r="T3818">
        <v>5326</v>
      </c>
      <c r="U3818" t="s">
        <v>289</v>
      </c>
      <c r="V3818" t="s">
        <v>289</v>
      </c>
      <c r="W3818" t="s">
        <v>519</v>
      </c>
      <c r="X3818">
        <v>2625</v>
      </c>
      <c r="Y3818" t="s">
        <v>244</v>
      </c>
      <c r="AA3818">
        <v>187</v>
      </c>
      <c r="AB3818" t="s">
        <v>11794</v>
      </c>
      <c r="AC3818" t="s">
        <v>11793</v>
      </c>
      <c r="AD3818">
        <v>5</v>
      </c>
      <c r="AE3818">
        <v>710916.36</v>
      </c>
      <c r="AF3818">
        <v>6171978.5599999996</v>
      </c>
    </row>
    <row r="3819" spans="1:32" x14ac:dyDescent="0.25">
      <c r="A3819" s="40">
        <v>3817</v>
      </c>
      <c r="B3819" t="s">
        <v>11795</v>
      </c>
      <c r="C3819">
        <v>120</v>
      </c>
      <c r="D3819">
        <v>1978</v>
      </c>
      <c r="E3819">
        <v>0</v>
      </c>
      <c r="F3819">
        <v>3</v>
      </c>
      <c r="H3819">
        <v>1</v>
      </c>
      <c r="J3819">
        <v>2</v>
      </c>
      <c r="K3819" t="s">
        <v>247</v>
      </c>
      <c r="M3819">
        <v>1</v>
      </c>
      <c r="N3819">
        <v>129</v>
      </c>
      <c r="O3819">
        <v>129</v>
      </c>
      <c r="P3819">
        <v>189</v>
      </c>
      <c r="Q3819">
        <v>0</v>
      </c>
      <c r="R3819">
        <v>0</v>
      </c>
      <c r="S3819" t="s">
        <v>11796</v>
      </c>
      <c r="T3819">
        <v>7030</v>
      </c>
      <c r="U3819" t="s">
        <v>10123</v>
      </c>
      <c r="V3819" t="s">
        <v>10123</v>
      </c>
      <c r="W3819" t="s">
        <v>337</v>
      </c>
      <c r="X3819">
        <v>2665</v>
      </c>
      <c r="Y3819" t="s">
        <v>257</v>
      </c>
      <c r="AA3819">
        <v>187</v>
      </c>
      <c r="AB3819" t="s">
        <v>11797</v>
      </c>
      <c r="AC3819" t="s">
        <v>11796</v>
      </c>
      <c r="AD3819">
        <v>5</v>
      </c>
      <c r="AE3819">
        <v>713038.95</v>
      </c>
      <c r="AF3819">
        <v>6168311.7599999998</v>
      </c>
    </row>
    <row r="3820" spans="1:32" x14ac:dyDescent="0.25">
      <c r="A3820" s="40">
        <v>3818</v>
      </c>
      <c r="B3820" t="s">
        <v>11798</v>
      </c>
      <c r="C3820">
        <v>130</v>
      </c>
      <c r="D3820">
        <v>1966</v>
      </c>
      <c r="E3820">
        <v>0</v>
      </c>
      <c r="F3820">
        <v>2</v>
      </c>
      <c r="H3820">
        <v>1</v>
      </c>
      <c r="J3820">
        <v>2</v>
      </c>
      <c r="K3820" t="s">
        <v>247</v>
      </c>
      <c r="M3820">
        <v>1</v>
      </c>
      <c r="N3820">
        <v>101</v>
      </c>
      <c r="O3820">
        <v>101</v>
      </c>
      <c r="P3820">
        <v>101</v>
      </c>
      <c r="Q3820">
        <v>0</v>
      </c>
      <c r="R3820">
        <v>0</v>
      </c>
      <c r="S3820" t="s">
        <v>11799</v>
      </c>
      <c r="T3820">
        <v>5752</v>
      </c>
      <c r="U3820" t="s">
        <v>10465</v>
      </c>
      <c r="V3820" t="s">
        <v>10465</v>
      </c>
      <c r="W3820" t="s">
        <v>2407</v>
      </c>
      <c r="X3820">
        <v>2665</v>
      </c>
      <c r="Y3820" t="s">
        <v>257</v>
      </c>
      <c r="AA3820">
        <v>187</v>
      </c>
      <c r="AB3820" t="s">
        <v>11800</v>
      </c>
      <c r="AC3820" t="s">
        <v>11799</v>
      </c>
      <c r="AD3820">
        <v>5</v>
      </c>
      <c r="AE3820">
        <v>713813.01</v>
      </c>
      <c r="AF3820">
        <v>6169353.1900000004</v>
      </c>
    </row>
    <row r="3821" spans="1:32" x14ac:dyDescent="0.25">
      <c r="A3821" s="40">
        <v>3819</v>
      </c>
      <c r="B3821" t="s">
        <v>11801</v>
      </c>
      <c r="C3821">
        <v>390</v>
      </c>
      <c r="D3821">
        <v>2002</v>
      </c>
      <c r="E3821">
        <v>0</v>
      </c>
      <c r="F3821">
        <v>6</v>
      </c>
      <c r="H3821">
        <v>8</v>
      </c>
      <c r="J3821">
        <v>9</v>
      </c>
      <c r="K3821" t="s">
        <v>240</v>
      </c>
      <c r="M3821">
        <v>1</v>
      </c>
      <c r="N3821">
        <v>68</v>
      </c>
      <c r="O3821">
        <v>68</v>
      </c>
      <c r="P3821">
        <v>0</v>
      </c>
      <c r="Q3821">
        <v>68</v>
      </c>
      <c r="R3821">
        <v>0</v>
      </c>
      <c r="S3821" t="s">
        <v>11802</v>
      </c>
      <c r="T3821">
        <v>8920</v>
      </c>
      <c r="U3821" t="s">
        <v>8645</v>
      </c>
      <c r="V3821" t="s">
        <v>8646</v>
      </c>
      <c r="W3821" t="s">
        <v>787</v>
      </c>
      <c r="X3821">
        <v>2665</v>
      </c>
      <c r="Y3821" t="s">
        <v>257</v>
      </c>
      <c r="AA3821">
        <v>187</v>
      </c>
      <c r="AB3821" t="s">
        <v>11803</v>
      </c>
      <c r="AC3821" t="s">
        <v>11802</v>
      </c>
      <c r="AD3821">
        <v>5</v>
      </c>
      <c r="AE3821">
        <v>713315.03</v>
      </c>
      <c r="AF3821">
        <v>6169307.0499999998</v>
      </c>
    </row>
    <row r="3822" spans="1:32" x14ac:dyDescent="0.25">
      <c r="A3822" s="40">
        <v>3820</v>
      </c>
      <c r="B3822" t="s">
        <v>11804</v>
      </c>
      <c r="C3822">
        <v>120</v>
      </c>
      <c r="D3822">
        <v>2012</v>
      </c>
      <c r="E3822">
        <v>0</v>
      </c>
      <c r="F3822">
        <v>4</v>
      </c>
      <c r="H3822">
        <v>1</v>
      </c>
      <c r="J3822">
        <v>2</v>
      </c>
      <c r="K3822" t="s">
        <v>260</v>
      </c>
      <c r="L3822">
        <v>90</v>
      </c>
      <c r="M3822">
        <v>1</v>
      </c>
      <c r="N3822">
        <v>193</v>
      </c>
      <c r="O3822">
        <v>193</v>
      </c>
      <c r="P3822">
        <v>149</v>
      </c>
      <c r="Q3822">
        <v>0</v>
      </c>
      <c r="R3822">
        <v>0</v>
      </c>
      <c r="S3822" t="s">
        <v>11805</v>
      </c>
      <c r="T3822">
        <v>4793</v>
      </c>
      <c r="U3822" t="s">
        <v>6284</v>
      </c>
      <c r="V3822" t="s">
        <v>6284</v>
      </c>
      <c r="W3822" t="s">
        <v>308</v>
      </c>
      <c r="X3822">
        <v>2665</v>
      </c>
      <c r="Y3822" t="s">
        <v>257</v>
      </c>
      <c r="AA3822">
        <v>187</v>
      </c>
      <c r="AB3822" t="s">
        <v>11806</v>
      </c>
      <c r="AC3822" t="s">
        <v>11807</v>
      </c>
      <c r="AD3822">
        <v>5</v>
      </c>
      <c r="AE3822">
        <v>712373.03</v>
      </c>
      <c r="AF3822">
        <v>6169320.4400000004</v>
      </c>
    </row>
    <row r="3823" spans="1:32" x14ac:dyDescent="0.25">
      <c r="A3823" s="40">
        <v>3821</v>
      </c>
      <c r="B3823" t="s">
        <v>11808</v>
      </c>
      <c r="C3823">
        <v>130</v>
      </c>
      <c r="D3823">
        <v>2015</v>
      </c>
      <c r="E3823">
        <v>0</v>
      </c>
      <c r="F3823">
        <v>2</v>
      </c>
      <c r="H3823">
        <v>1</v>
      </c>
      <c r="J3823">
        <v>1</v>
      </c>
      <c r="K3823" t="s">
        <v>240</v>
      </c>
      <c r="M3823">
        <v>2</v>
      </c>
      <c r="N3823">
        <v>58</v>
      </c>
      <c r="O3823">
        <v>115</v>
      </c>
      <c r="P3823">
        <v>115</v>
      </c>
      <c r="Q3823">
        <v>0</v>
      </c>
      <c r="R3823">
        <v>0</v>
      </c>
      <c r="S3823" t="s">
        <v>11809</v>
      </c>
      <c r="T3823">
        <v>3901</v>
      </c>
      <c r="U3823" t="s">
        <v>11271</v>
      </c>
      <c r="V3823" t="s">
        <v>11271</v>
      </c>
      <c r="W3823" t="s">
        <v>337</v>
      </c>
      <c r="X3823">
        <v>2625</v>
      </c>
      <c r="Y3823" t="s">
        <v>244</v>
      </c>
      <c r="AA3823">
        <v>187</v>
      </c>
      <c r="AB3823" t="s">
        <v>11276</v>
      </c>
      <c r="AC3823" t="s">
        <v>11810</v>
      </c>
      <c r="AD3823">
        <v>5</v>
      </c>
      <c r="AE3823">
        <v>711502.86</v>
      </c>
      <c r="AF3823">
        <v>6172780.3899999997</v>
      </c>
    </row>
    <row r="3824" spans="1:32" x14ac:dyDescent="0.25">
      <c r="A3824" s="40">
        <v>3822</v>
      </c>
      <c r="B3824" t="s">
        <v>11811</v>
      </c>
      <c r="C3824">
        <v>130</v>
      </c>
      <c r="D3824">
        <v>1975</v>
      </c>
      <c r="E3824">
        <v>0</v>
      </c>
      <c r="F3824">
        <v>1</v>
      </c>
      <c r="H3824">
        <v>5</v>
      </c>
      <c r="J3824">
        <v>1</v>
      </c>
      <c r="K3824" t="s">
        <v>240</v>
      </c>
      <c r="L3824">
        <v>2</v>
      </c>
      <c r="M3824">
        <v>1</v>
      </c>
      <c r="N3824">
        <v>79</v>
      </c>
      <c r="O3824">
        <v>79</v>
      </c>
      <c r="P3824">
        <v>131</v>
      </c>
      <c r="Q3824">
        <v>0</v>
      </c>
      <c r="R3824">
        <v>0</v>
      </c>
      <c r="S3824" t="s">
        <v>11812</v>
      </c>
      <c r="T3824">
        <v>2556</v>
      </c>
      <c r="U3824" t="s">
        <v>317</v>
      </c>
      <c r="V3824" t="s">
        <v>317</v>
      </c>
      <c r="W3824" t="s">
        <v>11813</v>
      </c>
      <c r="X3824">
        <v>2625</v>
      </c>
      <c r="Y3824" t="s">
        <v>244</v>
      </c>
      <c r="AA3824">
        <v>187</v>
      </c>
      <c r="AB3824" t="s">
        <v>11814</v>
      </c>
      <c r="AC3824" t="s">
        <v>11812</v>
      </c>
      <c r="AD3824">
        <v>5</v>
      </c>
      <c r="AE3824">
        <v>711592.99</v>
      </c>
      <c r="AF3824">
        <v>6172334.96</v>
      </c>
    </row>
    <row r="3825" spans="1:32" x14ac:dyDescent="0.25">
      <c r="A3825" s="40">
        <v>3823</v>
      </c>
      <c r="B3825" t="s">
        <v>11815</v>
      </c>
      <c r="C3825">
        <v>120</v>
      </c>
      <c r="D3825">
        <v>1969</v>
      </c>
      <c r="E3825">
        <v>1993</v>
      </c>
      <c r="F3825">
        <v>3</v>
      </c>
      <c r="H3825">
        <v>1</v>
      </c>
      <c r="J3825">
        <v>2</v>
      </c>
      <c r="K3825" t="s">
        <v>260</v>
      </c>
      <c r="M3825">
        <v>1</v>
      </c>
      <c r="N3825">
        <v>170</v>
      </c>
      <c r="O3825">
        <v>170</v>
      </c>
      <c r="P3825">
        <v>170</v>
      </c>
      <c r="Q3825">
        <v>0</v>
      </c>
      <c r="R3825">
        <v>0</v>
      </c>
      <c r="S3825" t="s">
        <v>11816</v>
      </c>
      <c r="T3825">
        <v>5326</v>
      </c>
      <c r="U3825" t="s">
        <v>289</v>
      </c>
      <c r="V3825" t="s">
        <v>289</v>
      </c>
      <c r="W3825" t="s">
        <v>515</v>
      </c>
      <c r="X3825">
        <v>2625</v>
      </c>
      <c r="Y3825" t="s">
        <v>244</v>
      </c>
      <c r="AA3825">
        <v>187</v>
      </c>
      <c r="AB3825" t="s">
        <v>11817</v>
      </c>
      <c r="AC3825" t="s">
        <v>11816</v>
      </c>
      <c r="AD3825">
        <v>5</v>
      </c>
      <c r="AE3825">
        <v>710859.76</v>
      </c>
      <c r="AF3825">
        <v>6171934.3600000003</v>
      </c>
    </row>
    <row r="3826" spans="1:32" x14ac:dyDescent="0.25">
      <c r="A3826" s="40">
        <v>3824</v>
      </c>
      <c r="B3826" t="s">
        <v>11818</v>
      </c>
      <c r="C3826">
        <v>130</v>
      </c>
      <c r="D3826">
        <v>1967</v>
      </c>
      <c r="E3826">
        <v>0</v>
      </c>
      <c r="F3826">
        <v>1</v>
      </c>
      <c r="H3826">
        <v>1</v>
      </c>
      <c r="J3826">
        <v>1</v>
      </c>
      <c r="K3826" t="s">
        <v>240</v>
      </c>
      <c r="M3826">
        <v>1</v>
      </c>
      <c r="N3826">
        <v>110</v>
      </c>
      <c r="O3826">
        <v>110</v>
      </c>
      <c r="P3826">
        <v>110</v>
      </c>
      <c r="Q3826">
        <v>0</v>
      </c>
      <c r="R3826">
        <v>0</v>
      </c>
      <c r="S3826" t="s">
        <v>11819</v>
      </c>
      <c r="T3826">
        <v>4154</v>
      </c>
      <c r="U3826" t="s">
        <v>322</v>
      </c>
      <c r="V3826" t="s">
        <v>322</v>
      </c>
      <c r="W3826" t="s">
        <v>272</v>
      </c>
      <c r="X3826">
        <v>2665</v>
      </c>
      <c r="Y3826" t="s">
        <v>257</v>
      </c>
      <c r="AA3826">
        <v>187</v>
      </c>
      <c r="AB3826" t="s">
        <v>11820</v>
      </c>
      <c r="AC3826" t="s">
        <v>11819</v>
      </c>
      <c r="AD3826">
        <v>5</v>
      </c>
      <c r="AE3826">
        <v>713684.02</v>
      </c>
      <c r="AF3826">
        <v>6169212.21</v>
      </c>
    </row>
    <row r="3827" spans="1:32" x14ac:dyDescent="0.25">
      <c r="A3827" s="40">
        <v>3825</v>
      </c>
      <c r="B3827" t="s">
        <v>11821</v>
      </c>
      <c r="C3827">
        <v>120</v>
      </c>
      <c r="D3827">
        <v>1963</v>
      </c>
      <c r="E3827">
        <v>1985</v>
      </c>
      <c r="F3827">
        <v>3</v>
      </c>
      <c r="H3827">
        <v>1</v>
      </c>
      <c r="J3827">
        <v>2</v>
      </c>
      <c r="K3827" t="s">
        <v>247</v>
      </c>
      <c r="M3827">
        <v>1</v>
      </c>
      <c r="N3827">
        <v>101</v>
      </c>
      <c r="O3827">
        <v>101</v>
      </c>
      <c r="P3827">
        <v>83</v>
      </c>
      <c r="Q3827">
        <v>0</v>
      </c>
      <c r="R3827">
        <v>0</v>
      </c>
      <c r="S3827" t="s">
        <v>11822</v>
      </c>
      <c r="T3827">
        <v>5752</v>
      </c>
      <c r="U3827" t="s">
        <v>10465</v>
      </c>
      <c r="V3827" t="s">
        <v>10465</v>
      </c>
      <c r="W3827" t="s">
        <v>1757</v>
      </c>
      <c r="X3827">
        <v>2665</v>
      </c>
      <c r="Y3827" t="s">
        <v>257</v>
      </c>
      <c r="AA3827">
        <v>187</v>
      </c>
      <c r="AB3827" t="s">
        <v>11823</v>
      </c>
      <c r="AC3827" t="s">
        <v>11822</v>
      </c>
      <c r="AD3827">
        <v>5</v>
      </c>
      <c r="AE3827">
        <v>713790.59</v>
      </c>
      <c r="AF3827">
        <v>6169388.4100000001</v>
      </c>
    </row>
    <row r="3828" spans="1:32" x14ac:dyDescent="0.25">
      <c r="A3828" s="40">
        <v>3826</v>
      </c>
      <c r="B3828" t="s">
        <v>11824</v>
      </c>
      <c r="C3828">
        <v>130</v>
      </c>
      <c r="D3828">
        <v>1969</v>
      </c>
      <c r="E3828">
        <v>0</v>
      </c>
      <c r="F3828">
        <v>10</v>
      </c>
      <c r="H3828">
        <v>6</v>
      </c>
      <c r="J3828">
        <v>1</v>
      </c>
      <c r="K3828" t="s">
        <v>240</v>
      </c>
      <c r="M3828">
        <v>1</v>
      </c>
      <c r="N3828">
        <v>107</v>
      </c>
      <c r="O3828">
        <v>107</v>
      </c>
      <c r="P3828">
        <v>107</v>
      </c>
      <c r="Q3828">
        <v>0</v>
      </c>
      <c r="R3828">
        <v>0</v>
      </c>
      <c r="S3828" t="s">
        <v>11825</v>
      </c>
      <c r="T3828">
        <v>6178</v>
      </c>
      <c r="U3828" t="s">
        <v>2647</v>
      </c>
      <c r="V3828" t="s">
        <v>2647</v>
      </c>
      <c r="W3828" t="s">
        <v>3935</v>
      </c>
      <c r="X3828">
        <v>2625</v>
      </c>
      <c r="Y3828" t="s">
        <v>244</v>
      </c>
      <c r="AA3828">
        <v>187</v>
      </c>
      <c r="AB3828" t="s">
        <v>11826</v>
      </c>
      <c r="AC3828" t="s">
        <v>11825</v>
      </c>
      <c r="AD3828">
        <v>5</v>
      </c>
      <c r="AE3828">
        <v>711673.03</v>
      </c>
      <c r="AF3828">
        <v>6172282.8799999999</v>
      </c>
    </row>
    <row r="3829" spans="1:32" x14ac:dyDescent="0.25">
      <c r="A3829" s="40">
        <v>3827</v>
      </c>
      <c r="B3829" t="s">
        <v>11827</v>
      </c>
      <c r="C3829">
        <v>130</v>
      </c>
      <c r="D3829">
        <v>1959</v>
      </c>
      <c r="E3829">
        <v>1994</v>
      </c>
      <c r="F3829">
        <v>3</v>
      </c>
      <c r="H3829">
        <v>1</v>
      </c>
      <c r="J3829">
        <v>2</v>
      </c>
      <c r="K3829" t="s">
        <v>260</v>
      </c>
      <c r="L3829">
        <v>2</v>
      </c>
      <c r="M3829">
        <v>1</v>
      </c>
      <c r="N3829">
        <v>119</v>
      </c>
      <c r="O3829">
        <v>119</v>
      </c>
      <c r="P3829">
        <v>94</v>
      </c>
      <c r="Q3829">
        <v>0</v>
      </c>
      <c r="R3829">
        <v>0</v>
      </c>
      <c r="S3829" t="s">
        <v>11828</v>
      </c>
      <c r="T3829">
        <v>7775</v>
      </c>
      <c r="U3829" t="s">
        <v>262</v>
      </c>
      <c r="V3829" t="s">
        <v>262</v>
      </c>
      <c r="W3829" t="s">
        <v>1594</v>
      </c>
      <c r="X3829">
        <v>2665</v>
      </c>
      <c r="Y3829" t="s">
        <v>257</v>
      </c>
      <c r="AA3829">
        <v>187</v>
      </c>
      <c r="AB3829" t="s">
        <v>11829</v>
      </c>
      <c r="AC3829" t="s">
        <v>11828</v>
      </c>
      <c r="AD3829">
        <v>5</v>
      </c>
      <c r="AE3829">
        <v>712934.58</v>
      </c>
      <c r="AF3829">
        <v>6169290.2400000002</v>
      </c>
    </row>
    <row r="3830" spans="1:32" x14ac:dyDescent="0.25">
      <c r="A3830" s="40">
        <v>3828</v>
      </c>
      <c r="B3830" t="s">
        <v>11830</v>
      </c>
      <c r="C3830">
        <v>130</v>
      </c>
      <c r="D3830">
        <v>1970</v>
      </c>
      <c r="E3830">
        <v>1988</v>
      </c>
      <c r="F3830">
        <v>10</v>
      </c>
      <c r="H3830">
        <v>6</v>
      </c>
      <c r="J3830">
        <v>1</v>
      </c>
      <c r="K3830" t="s">
        <v>240</v>
      </c>
      <c r="L3830">
        <v>2</v>
      </c>
      <c r="M3830">
        <v>1</v>
      </c>
      <c r="N3830">
        <v>107</v>
      </c>
      <c r="O3830">
        <v>107</v>
      </c>
      <c r="P3830">
        <v>107</v>
      </c>
      <c r="Q3830">
        <v>0</v>
      </c>
      <c r="R3830">
        <v>0</v>
      </c>
      <c r="S3830" t="s">
        <v>11831</v>
      </c>
      <c r="T3830">
        <v>7882</v>
      </c>
      <c r="U3830" t="s">
        <v>372</v>
      </c>
      <c r="V3830" t="s">
        <v>372</v>
      </c>
      <c r="W3830" t="s">
        <v>10510</v>
      </c>
      <c r="X3830">
        <v>2625</v>
      </c>
      <c r="Y3830" t="s">
        <v>244</v>
      </c>
      <c r="AA3830">
        <v>187</v>
      </c>
      <c r="AB3830" t="s">
        <v>11832</v>
      </c>
      <c r="AC3830" t="s">
        <v>11831</v>
      </c>
      <c r="AD3830">
        <v>5</v>
      </c>
      <c r="AE3830">
        <v>711983.94</v>
      </c>
      <c r="AF3830">
        <v>6172081.8600000003</v>
      </c>
    </row>
    <row r="3831" spans="1:32" x14ac:dyDescent="0.25">
      <c r="A3831" s="40">
        <v>3829</v>
      </c>
      <c r="B3831" t="s">
        <v>11833</v>
      </c>
      <c r="C3831">
        <v>130</v>
      </c>
      <c r="D3831">
        <v>2008</v>
      </c>
      <c r="E3831">
        <v>0</v>
      </c>
      <c r="F3831">
        <v>2</v>
      </c>
      <c r="H3831">
        <v>1</v>
      </c>
      <c r="J3831">
        <v>2</v>
      </c>
      <c r="K3831" t="s">
        <v>260</v>
      </c>
      <c r="L3831">
        <v>90</v>
      </c>
      <c r="M3831">
        <v>1</v>
      </c>
      <c r="N3831">
        <v>62</v>
      </c>
      <c r="O3831">
        <v>62</v>
      </c>
      <c r="P3831">
        <v>119</v>
      </c>
      <c r="Q3831">
        <v>0</v>
      </c>
      <c r="R3831">
        <v>0</v>
      </c>
      <c r="S3831" t="s">
        <v>11834</v>
      </c>
      <c r="T3831">
        <v>7450</v>
      </c>
      <c r="U3831" t="s">
        <v>332</v>
      </c>
      <c r="V3831" t="s">
        <v>332</v>
      </c>
      <c r="W3831" t="s">
        <v>783</v>
      </c>
      <c r="X3831">
        <v>2665</v>
      </c>
      <c r="Y3831" t="s">
        <v>257</v>
      </c>
      <c r="AA3831">
        <v>187</v>
      </c>
      <c r="AB3831" t="s">
        <v>11835</v>
      </c>
      <c r="AC3831" t="s">
        <v>11834</v>
      </c>
      <c r="AD3831">
        <v>5</v>
      </c>
      <c r="AE3831">
        <v>712651.51</v>
      </c>
      <c r="AF3831">
        <v>6168832.54</v>
      </c>
    </row>
    <row r="3832" spans="1:32" x14ac:dyDescent="0.25">
      <c r="A3832" s="40">
        <v>3830</v>
      </c>
      <c r="B3832" t="s">
        <v>11836</v>
      </c>
      <c r="C3832">
        <v>130</v>
      </c>
      <c r="D3832">
        <v>2008</v>
      </c>
      <c r="E3832">
        <v>0</v>
      </c>
      <c r="F3832">
        <v>2</v>
      </c>
      <c r="H3832">
        <v>1</v>
      </c>
      <c r="J3832">
        <v>2</v>
      </c>
      <c r="K3832" t="s">
        <v>260</v>
      </c>
      <c r="L3832">
        <v>90</v>
      </c>
      <c r="M3832">
        <v>1</v>
      </c>
      <c r="N3832">
        <v>56</v>
      </c>
      <c r="O3832">
        <v>56</v>
      </c>
      <c r="P3832">
        <v>108</v>
      </c>
      <c r="Q3832">
        <v>0</v>
      </c>
      <c r="R3832">
        <v>0</v>
      </c>
      <c r="S3832" t="s">
        <v>11837</v>
      </c>
      <c r="T3832">
        <v>7450</v>
      </c>
      <c r="U3832" t="s">
        <v>332</v>
      </c>
      <c r="V3832" t="s">
        <v>332</v>
      </c>
      <c r="W3832" t="s">
        <v>4956</v>
      </c>
      <c r="X3832">
        <v>2665</v>
      </c>
      <c r="Y3832" t="s">
        <v>257</v>
      </c>
      <c r="AA3832">
        <v>187</v>
      </c>
      <c r="AB3832" t="s">
        <v>11838</v>
      </c>
      <c r="AC3832" t="s">
        <v>11837</v>
      </c>
      <c r="AD3832">
        <v>5</v>
      </c>
      <c r="AE3832">
        <v>712630.49</v>
      </c>
      <c r="AF3832">
        <v>6168858.1399999997</v>
      </c>
    </row>
    <row r="3833" spans="1:32" x14ac:dyDescent="0.25">
      <c r="A3833" s="40">
        <v>3831</v>
      </c>
      <c r="B3833" t="s">
        <v>11839</v>
      </c>
      <c r="C3833">
        <v>130</v>
      </c>
      <c r="D3833">
        <v>2008</v>
      </c>
      <c r="E3833">
        <v>0</v>
      </c>
      <c r="F3833">
        <v>2</v>
      </c>
      <c r="H3833">
        <v>1</v>
      </c>
      <c r="J3833">
        <v>2</v>
      </c>
      <c r="K3833" t="s">
        <v>260</v>
      </c>
      <c r="L3833">
        <v>90</v>
      </c>
      <c r="M3833">
        <v>1</v>
      </c>
      <c r="N3833">
        <v>56</v>
      </c>
      <c r="O3833">
        <v>56</v>
      </c>
      <c r="P3833">
        <v>108</v>
      </c>
      <c r="Q3833">
        <v>0</v>
      </c>
      <c r="R3833">
        <v>0</v>
      </c>
      <c r="S3833" t="s">
        <v>11840</v>
      </c>
      <c r="T3833">
        <v>7450</v>
      </c>
      <c r="U3833" t="s">
        <v>332</v>
      </c>
      <c r="V3833" t="s">
        <v>332</v>
      </c>
      <c r="W3833" t="s">
        <v>1049</v>
      </c>
      <c r="X3833">
        <v>2665</v>
      </c>
      <c r="Y3833" t="s">
        <v>257</v>
      </c>
      <c r="AA3833">
        <v>187</v>
      </c>
      <c r="AB3833" t="s">
        <v>11841</v>
      </c>
      <c r="AC3833" t="s">
        <v>11840</v>
      </c>
      <c r="AD3833">
        <v>5</v>
      </c>
      <c r="AE3833">
        <v>712608.58</v>
      </c>
      <c r="AF3833">
        <v>6168837.9699999997</v>
      </c>
    </row>
    <row r="3834" spans="1:32" x14ac:dyDescent="0.25">
      <c r="A3834" s="40">
        <v>3832</v>
      </c>
      <c r="B3834" t="s">
        <v>11842</v>
      </c>
      <c r="C3834">
        <v>130</v>
      </c>
      <c r="D3834">
        <v>1967</v>
      </c>
      <c r="E3834">
        <v>1988</v>
      </c>
      <c r="F3834">
        <v>3</v>
      </c>
      <c r="H3834">
        <v>6</v>
      </c>
      <c r="J3834">
        <v>1</v>
      </c>
      <c r="K3834" t="s">
        <v>240</v>
      </c>
      <c r="M3834">
        <v>1</v>
      </c>
      <c r="N3834">
        <v>125</v>
      </c>
      <c r="O3834">
        <v>125</v>
      </c>
      <c r="P3834">
        <v>107</v>
      </c>
      <c r="Q3834">
        <v>0</v>
      </c>
      <c r="R3834">
        <v>0</v>
      </c>
      <c r="S3834" t="s">
        <v>11843</v>
      </c>
      <c r="T3834">
        <v>2449</v>
      </c>
      <c r="U3834" t="s">
        <v>312</v>
      </c>
      <c r="V3834" t="s">
        <v>312</v>
      </c>
      <c r="W3834" t="s">
        <v>2223</v>
      </c>
      <c r="X3834">
        <v>2625</v>
      </c>
      <c r="Y3834" t="s">
        <v>244</v>
      </c>
      <c r="AA3834">
        <v>187</v>
      </c>
      <c r="AB3834" t="s">
        <v>11844</v>
      </c>
      <c r="AC3834" t="s">
        <v>11843</v>
      </c>
      <c r="AD3834">
        <v>5</v>
      </c>
      <c r="AE3834">
        <v>711370.59</v>
      </c>
      <c r="AF3834">
        <v>6171911.5099999998</v>
      </c>
    </row>
    <row r="3835" spans="1:32" x14ac:dyDescent="0.25">
      <c r="A3835" s="40">
        <v>3833</v>
      </c>
      <c r="B3835" t="s">
        <v>11845</v>
      </c>
      <c r="C3835">
        <v>120</v>
      </c>
      <c r="D3835">
        <v>1974</v>
      </c>
      <c r="E3835">
        <v>0</v>
      </c>
      <c r="F3835">
        <v>3</v>
      </c>
      <c r="H3835">
        <v>1</v>
      </c>
      <c r="J3835">
        <v>2</v>
      </c>
      <c r="K3835" t="s">
        <v>260</v>
      </c>
      <c r="M3835">
        <v>1</v>
      </c>
      <c r="N3835">
        <v>109</v>
      </c>
      <c r="O3835">
        <v>109</v>
      </c>
      <c r="P3835">
        <v>109</v>
      </c>
      <c r="Q3835">
        <v>0</v>
      </c>
      <c r="R3835">
        <v>0</v>
      </c>
      <c r="S3835" t="s">
        <v>11846</v>
      </c>
      <c r="T3835">
        <v>6710</v>
      </c>
      <c r="U3835" t="s">
        <v>327</v>
      </c>
      <c r="V3835" t="s">
        <v>327</v>
      </c>
      <c r="W3835" t="s">
        <v>1934</v>
      </c>
      <c r="X3835">
        <v>2625</v>
      </c>
      <c r="Y3835" t="s">
        <v>244</v>
      </c>
      <c r="AA3835">
        <v>187</v>
      </c>
      <c r="AB3835" t="s">
        <v>11847</v>
      </c>
      <c r="AC3835" t="s">
        <v>11846</v>
      </c>
      <c r="AD3835">
        <v>5</v>
      </c>
      <c r="AE3835">
        <v>710851.64</v>
      </c>
      <c r="AF3835">
        <v>6171692.25</v>
      </c>
    </row>
    <row r="3836" spans="1:32" x14ac:dyDescent="0.25">
      <c r="A3836" s="40">
        <v>3834</v>
      </c>
      <c r="B3836" t="s">
        <v>11848</v>
      </c>
      <c r="C3836">
        <v>120</v>
      </c>
      <c r="D3836">
        <v>1974</v>
      </c>
      <c r="E3836">
        <v>0</v>
      </c>
      <c r="F3836">
        <v>3</v>
      </c>
      <c r="H3836">
        <v>1</v>
      </c>
      <c r="J3836">
        <v>2</v>
      </c>
      <c r="K3836" t="s">
        <v>247</v>
      </c>
      <c r="M3836">
        <v>1</v>
      </c>
      <c r="N3836">
        <v>162</v>
      </c>
      <c r="O3836">
        <v>191</v>
      </c>
      <c r="P3836">
        <v>257</v>
      </c>
      <c r="Q3836">
        <v>19</v>
      </c>
      <c r="R3836">
        <v>0</v>
      </c>
      <c r="S3836" t="s">
        <v>11849</v>
      </c>
      <c r="T3836">
        <v>7669</v>
      </c>
      <c r="U3836" t="s">
        <v>9702</v>
      </c>
      <c r="V3836" t="s">
        <v>9702</v>
      </c>
      <c r="W3836" t="s">
        <v>256</v>
      </c>
      <c r="X3836">
        <v>2665</v>
      </c>
      <c r="Y3836" t="s">
        <v>257</v>
      </c>
      <c r="AA3836">
        <v>187</v>
      </c>
      <c r="AB3836" t="s">
        <v>11850</v>
      </c>
      <c r="AC3836" t="s">
        <v>11849</v>
      </c>
      <c r="AD3836">
        <v>5</v>
      </c>
      <c r="AE3836">
        <v>713149.09</v>
      </c>
      <c r="AF3836">
        <v>6168988.0599999996</v>
      </c>
    </row>
    <row r="3837" spans="1:32" x14ac:dyDescent="0.25">
      <c r="A3837" s="40">
        <v>3835</v>
      </c>
      <c r="B3837" t="s">
        <v>11851</v>
      </c>
      <c r="C3837">
        <v>130</v>
      </c>
      <c r="D3837">
        <v>1970</v>
      </c>
      <c r="E3837">
        <v>1983</v>
      </c>
      <c r="F3837">
        <v>3</v>
      </c>
      <c r="H3837">
        <v>6</v>
      </c>
      <c r="J3837">
        <v>1</v>
      </c>
      <c r="K3837" t="s">
        <v>240</v>
      </c>
      <c r="M3837">
        <v>1</v>
      </c>
      <c r="N3837">
        <v>107</v>
      </c>
      <c r="O3837">
        <v>107</v>
      </c>
      <c r="P3837">
        <v>107</v>
      </c>
      <c r="Q3837">
        <v>0</v>
      </c>
      <c r="R3837">
        <v>0</v>
      </c>
      <c r="S3837" t="s">
        <v>11852</v>
      </c>
      <c r="T3837">
        <v>7882</v>
      </c>
      <c r="U3837" t="s">
        <v>372</v>
      </c>
      <c r="V3837" t="s">
        <v>372</v>
      </c>
      <c r="W3837" t="s">
        <v>9367</v>
      </c>
      <c r="X3837">
        <v>2625</v>
      </c>
      <c r="Y3837" t="s">
        <v>244</v>
      </c>
      <c r="AA3837">
        <v>187</v>
      </c>
      <c r="AB3837" t="s">
        <v>11853</v>
      </c>
      <c r="AC3837" t="s">
        <v>11852</v>
      </c>
      <c r="AD3837">
        <v>5</v>
      </c>
      <c r="AE3837">
        <v>711920.72</v>
      </c>
      <c r="AF3837">
        <v>6172081.2800000003</v>
      </c>
    </row>
    <row r="3838" spans="1:32" x14ac:dyDescent="0.25">
      <c r="A3838" s="40">
        <v>3836</v>
      </c>
      <c r="B3838" t="s">
        <v>11854</v>
      </c>
      <c r="C3838">
        <v>130</v>
      </c>
      <c r="D3838">
        <v>1967</v>
      </c>
      <c r="E3838">
        <v>0</v>
      </c>
      <c r="F3838">
        <v>1</v>
      </c>
      <c r="H3838">
        <v>1</v>
      </c>
      <c r="J3838">
        <v>1</v>
      </c>
      <c r="K3838" t="s">
        <v>240</v>
      </c>
      <c r="L3838">
        <v>2</v>
      </c>
      <c r="M3838">
        <v>1</v>
      </c>
      <c r="N3838">
        <v>140</v>
      </c>
      <c r="O3838">
        <v>140</v>
      </c>
      <c r="P3838">
        <v>110</v>
      </c>
      <c r="Q3838">
        <v>0</v>
      </c>
      <c r="R3838">
        <v>0</v>
      </c>
      <c r="S3838" t="s">
        <v>11855</v>
      </c>
      <c r="T3838">
        <v>4154</v>
      </c>
      <c r="U3838" t="s">
        <v>322</v>
      </c>
      <c r="V3838" t="s">
        <v>322</v>
      </c>
      <c r="W3838" t="s">
        <v>454</v>
      </c>
      <c r="X3838">
        <v>2665</v>
      </c>
      <c r="Y3838" t="s">
        <v>257</v>
      </c>
      <c r="AA3838">
        <v>187</v>
      </c>
      <c r="AB3838" t="s">
        <v>11856</v>
      </c>
      <c r="AC3838" t="s">
        <v>11855</v>
      </c>
      <c r="AD3838">
        <v>5</v>
      </c>
      <c r="AE3838">
        <v>713678.05</v>
      </c>
      <c r="AF3838">
        <v>6169164.5499999998</v>
      </c>
    </row>
    <row r="3839" spans="1:32" x14ac:dyDescent="0.25">
      <c r="A3839" s="40">
        <v>3837</v>
      </c>
      <c r="B3839" t="s">
        <v>11857</v>
      </c>
      <c r="C3839">
        <v>120</v>
      </c>
      <c r="D3839">
        <v>1968</v>
      </c>
      <c r="E3839">
        <v>1985</v>
      </c>
      <c r="F3839">
        <v>3</v>
      </c>
      <c r="H3839">
        <v>1</v>
      </c>
      <c r="J3839">
        <v>2</v>
      </c>
      <c r="K3839" t="s">
        <v>260</v>
      </c>
      <c r="M3839">
        <v>1</v>
      </c>
      <c r="N3839">
        <v>182</v>
      </c>
      <c r="O3839">
        <v>182</v>
      </c>
      <c r="P3839">
        <v>153</v>
      </c>
      <c r="Q3839">
        <v>0</v>
      </c>
      <c r="R3839">
        <v>0</v>
      </c>
      <c r="S3839" t="s">
        <v>11858</v>
      </c>
      <c r="T3839">
        <v>4154</v>
      </c>
      <c r="U3839" t="s">
        <v>322</v>
      </c>
      <c r="V3839" t="s">
        <v>322</v>
      </c>
      <c r="W3839" t="s">
        <v>281</v>
      </c>
      <c r="X3839">
        <v>2665</v>
      </c>
      <c r="Y3839" t="s">
        <v>257</v>
      </c>
      <c r="AA3839">
        <v>187</v>
      </c>
      <c r="AB3839" t="s">
        <v>11859</v>
      </c>
      <c r="AC3839" t="s">
        <v>11858</v>
      </c>
      <c r="AD3839">
        <v>5</v>
      </c>
      <c r="AE3839">
        <v>713546.65</v>
      </c>
      <c r="AF3839">
        <v>6169174.7000000002</v>
      </c>
    </row>
    <row r="3840" spans="1:32" x14ac:dyDescent="0.25">
      <c r="A3840" s="40">
        <v>3838</v>
      </c>
      <c r="B3840" t="s">
        <v>11860</v>
      </c>
      <c r="C3840">
        <v>530</v>
      </c>
      <c r="D3840">
        <v>2007</v>
      </c>
      <c r="E3840">
        <v>0</v>
      </c>
      <c r="F3840">
        <v>2</v>
      </c>
      <c r="H3840">
        <v>5</v>
      </c>
      <c r="J3840">
        <v>2</v>
      </c>
      <c r="K3840" t="s">
        <v>260</v>
      </c>
      <c r="L3840">
        <v>5</v>
      </c>
      <c r="M3840">
        <v>1</v>
      </c>
      <c r="N3840">
        <v>154</v>
      </c>
      <c r="O3840">
        <v>154</v>
      </c>
      <c r="P3840">
        <v>0</v>
      </c>
      <c r="Q3840">
        <v>154</v>
      </c>
      <c r="R3840">
        <v>0</v>
      </c>
      <c r="S3840" t="s">
        <v>11861</v>
      </c>
      <c r="T3840">
        <v>3470</v>
      </c>
      <c r="U3840" t="s">
        <v>868</v>
      </c>
      <c r="V3840" t="s">
        <v>868</v>
      </c>
      <c r="W3840" t="s">
        <v>356</v>
      </c>
      <c r="X3840">
        <v>2625</v>
      </c>
      <c r="Y3840" t="s">
        <v>244</v>
      </c>
      <c r="AA3840">
        <v>187</v>
      </c>
      <c r="AB3840" t="s">
        <v>1040</v>
      </c>
      <c r="AC3840" t="s">
        <v>11861</v>
      </c>
      <c r="AD3840">
        <v>5</v>
      </c>
      <c r="AE3840">
        <v>712563.72</v>
      </c>
      <c r="AF3840">
        <v>6170250.4500000002</v>
      </c>
    </row>
    <row r="3841" spans="1:32" x14ac:dyDescent="0.25">
      <c r="A3841" s="40">
        <v>3839</v>
      </c>
      <c r="B3841" t="s">
        <v>11862</v>
      </c>
      <c r="C3841">
        <v>130</v>
      </c>
      <c r="D3841">
        <v>1966</v>
      </c>
      <c r="E3841">
        <v>0</v>
      </c>
      <c r="F3841">
        <v>2</v>
      </c>
      <c r="H3841">
        <v>1</v>
      </c>
      <c r="J3841">
        <v>2</v>
      </c>
      <c r="K3841" t="s">
        <v>247</v>
      </c>
      <c r="M3841">
        <v>1</v>
      </c>
      <c r="N3841">
        <v>101</v>
      </c>
      <c r="O3841">
        <v>101</v>
      </c>
      <c r="P3841">
        <v>101</v>
      </c>
      <c r="Q3841">
        <v>0</v>
      </c>
      <c r="R3841">
        <v>0</v>
      </c>
      <c r="S3841" t="s">
        <v>11863</v>
      </c>
      <c r="T3841">
        <v>5752</v>
      </c>
      <c r="U3841" t="s">
        <v>10465</v>
      </c>
      <c r="V3841" t="s">
        <v>10465</v>
      </c>
      <c r="W3841" t="s">
        <v>1669</v>
      </c>
      <c r="X3841">
        <v>2665</v>
      </c>
      <c r="Y3841" t="s">
        <v>257</v>
      </c>
      <c r="AA3841">
        <v>187</v>
      </c>
      <c r="AB3841" t="s">
        <v>11864</v>
      </c>
      <c r="AC3841" t="s">
        <v>11863</v>
      </c>
      <c r="AD3841">
        <v>5</v>
      </c>
      <c r="AE3841">
        <v>713756.79</v>
      </c>
      <c r="AF3841">
        <v>6169347.1900000004</v>
      </c>
    </row>
    <row r="3842" spans="1:32" x14ac:dyDescent="0.25">
      <c r="A3842" s="40">
        <v>3840</v>
      </c>
      <c r="B3842" t="s">
        <v>11865</v>
      </c>
      <c r="C3842">
        <v>130</v>
      </c>
      <c r="D3842">
        <v>1969</v>
      </c>
      <c r="E3842">
        <v>1983</v>
      </c>
      <c r="F3842">
        <v>3</v>
      </c>
      <c r="H3842">
        <v>6</v>
      </c>
      <c r="J3842">
        <v>1</v>
      </c>
      <c r="K3842" t="s">
        <v>240</v>
      </c>
      <c r="L3842">
        <v>2</v>
      </c>
      <c r="M3842">
        <v>1</v>
      </c>
      <c r="N3842">
        <v>107</v>
      </c>
      <c r="O3842">
        <v>107</v>
      </c>
      <c r="P3842">
        <v>107</v>
      </c>
      <c r="Q3842">
        <v>0</v>
      </c>
      <c r="R3842">
        <v>0</v>
      </c>
      <c r="S3842" t="s">
        <v>11866</v>
      </c>
      <c r="T3842">
        <v>6178</v>
      </c>
      <c r="U3842" t="s">
        <v>2647</v>
      </c>
      <c r="V3842" t="s">
        <v>2647</v>
      </c>
      <c r="W3842" t="s">
        <v>3328</v>
      </c>
      <c r="X3842">
        <v>2625</v>
      </c>
      <c r="Y3842" t="s">
        <v>244</v>
      </c>
      <c r="AA3842">
        <v>187</v>
      </c>
      <c r="AB3842" t="s">
        <v>11867</v>
      </c>
      <c r="AC3842" t="s">
        <v>11866</v>
      </c>
      <c r="AD3842">
        <v>5</v>
      </c>
      <c r="AE3842">
        <v>711647.24</v>
      </c>
      <c r="AF3842">
        <v>6172192.0599999996</v>
      </c>
    </row>
    <row r="3843" spans="1:32" x14ac:dyDescent="0.25">
      <c r="A3843" s="40">
        <v>3841</v>
      </c>
      <c r="B3843" t="s">
        <v>11868</v>
      </c>
      <c r="C3843">
        <v>120</v>
      </c>
      <c r="D3843">
        <v>1976</v>
      </c>
      <c r="E3843">
        <v>0</v>
      </c>
      <c r="F3843">
        <v>4</v>
      </c>
      <c r="H3843">
        <v>1</v>
      </c>
      <c r="J3843">
        <v>2</v>
      </c>
      <c r="K3843" t="s">
        <v>260</v>
      </c>
      <c r="M3843">
        <v>1</v>
      </c>
      <c r="N3843">
        <v>119</v>
      </c>
      <c r="O3843">
        <v>119</v>
      </c>
      <c r="P3843">
        <v>209</v>
      </c>
      <c r="Q3843">
        <v>0</v>
      </c>
      <c r="R3843">
        <v>0</v>
      </c>
      <c r="S3843" t="s">
        <v>11869</v>
      </c>
      <c r="T3843">
        <v>852</v>
      </c>
      <c r="U3843" t="s">
        <v>249</v>
      </c>
      <c r="V3843" t="s">
        <v>249</v>
      </c>
      <c r="W3843" t="s">
        <v>1728</v>
      </c>
      <c r="X3843">
        <v>2625</v>
      </c>
      <c r="Y3843" t="s">
        <v>244</v>
      </c>
      <c r="AA3843">
        <v>187</v>
      </c>
      <c r="AB3843" t="s">
        <v>11870</v>
      </c>
      <c r="AC3843" t="s">
        <v>11869</v>
      </c>
      <c r="AD3843">
        <v>5</v>
      </c>
      <c r="AE3843">
        <v>711602.01</v>
      </c>
      <c r="AF3843">
        <v>6170664.1699999999</v>
      </c>
    </row>
    <row r="3844" spans="1:32" x14ac:dyDescent="0.25">
      <c r="A3844" s="40">
        <v>3842</v>
      </c>
      <c r="B3844" t="s">
        <v>11871</v>
      </c>
      <c r="C3844">
        <v>120</v>
      </c>
      <c r="D3844">
        <v>1985</v>
      </c>
      <c r="E3844">
        <v>0</v>
      </c>
      <c r="F3844">
        <v>4</v>
      </c>
      <c r="H3844">
        <v>1</v>
      </c>
      <c r="J3844">
        <v>2</v>
      </c>
      <c r="K3844" t="s">
        <v>260</v>
      </c>
      <c r="M3844">
        <v>1</v>
      </c>
      <c r="N3844">
        <v>95</v>
      </c>
      <c r="O3844">
        <v>95</v>
      </c>
      <c r="P3844">
        <v>127</v>
      </c>
      <c r="Q3844">
        <v>0</v>
      </c>
      <c r="R3844">
        <v>0</v>
      </c>
      <c r="S3844" t="s">
        <v>11872</v>
      </c>
      <c r="T3844">
        <v>1491</v>
      </c>
      <c r="U3844" t="s">
        <v>280</v>
      </c>
      <c r="V3844" t="s">
        <v>280</v>
      </c>
      <c r="W3844" t="s">
        <v>11873</v>
      </c>
      <c r="X3844">
        <v>2625</v>
      </c>
      <c r="Y3844" t="s">
        <v>244</v>
      </c>
      <c r="AA3844">
        <v>187</v>
      </c>
      <c r="AB3844" t="s">
        <v>11874</v>
      </c>
      <c r="AC3844" t="s">
        <v>11872</v>
      </c>
      <c r="AD3844">
        <v>5</v>
      </c>
      <c r="AE3844">
        <v>711670.07</v>
      </c>
      <c r="AF3844">
        <v>6170426.7999999998</v>
      </c>
    </row>
    <row r="3845" spans="1:32" x14ac:dyDescent="0.25">
      <c r="A3845" s="40">
        <v>3843</v>
      </c>
      <c r="B3845" t="s">
        <v>11875</v>
      </c>
      <c r="C3845">
        <v>120</v>
      </c>
      <c r="D3845">
        <v>1969</v>
      </c>
      <c r="E3845">
        <v>1983</v>
      </c>
      <c r="F3845">
        <v>90</v>
      </c>
      <c r="H3845">
        <v>1</v>
      </c>
      <c r="J3845">
        <v>2</v>
      </c>
      <c r="K3845" t="s">
        <v>260</v>
      </c>
      <c r="L3845">
        <v>2</v>
      </c>
      <c r="M3845">
        <v>1</v>
      </c>
      <c r="N3845">
        <v>134</v>
      </c>
      <c r="O3845">
        <v>134</v>
      </c>
      <c r="P3845">
        <v>134</v>
      </c>
      <c r="Q3845">
        <v>0</v>
      </c>
      <c r="R3845">
        <v>0</v>
      </c>
      <c r="S3845" t="s">
        <v>11876</v>
      </c>
      <c r="T3845">
        <v>5326</v>
      </c>
      <c r="U3845" t="s">
        <v>289</v>
      </c>
      <c r="V3845" t="s">
        <v>289</v>
      </c>
      <c r="W3845" t="s">
        <v>473</v>
      </c>
      <c r="X3845">
        <v>2625</v>
      </c>
      <c r="Y3845" t="s">
        <v>244</v>
      </c>
      <c r="AA3845">
        <v>187</v>
      </c>
      <c r="AB3845" t="s">
        <v>11877</v>
      </c>
      <c r="AC3845" t="s">
        <v>11876</v>
      </c>
      <c r="AD3845">
        <v>5</v>
      </c>
      <c r="AE3845">
        <v>710901.21</v>
      </c>
      <c r="AF3845">
        <v>6172037.46</v>
      </c>
    </row>
    <row r="3846" spans="1:32" x14ac:dyDescent="0.25">
      <c r="A3846" s="40">
        <v>3844</v>
      </c>
      <c r="B3846" t="s">
        <v>11878</v>
      </c>
      <c r="C3846">
        <v>120</v>
      </c>
      <c r="D3846">
        <v>1989</v>
      </c>
      <c r="E3846">
        <v>0</v>
      </c>
      <c r="F3846">
        <v>4</v>
      </c>
      <c r="H3846">
        <v>1</v>
      </c>
      <c r="J3846">
        <v>7</v>
      </c>
      <c r="K3846" t="s">
        <v>253</v>
      </c>
      <c r="L3846">
        <v>1</v>
      </c>
      <c r="M3846">
        <v>1</v>
      </c>
      <c r="N3846">
        <v>169</v>
      </c>
      <c r="O3846">
        <v>169</v>
      </c>
      <c r="P3846">
        <v>169</v>
      </c>
      <c r="Q3846">
        <v>0</v>
      </c>
      <c r="R3846">
        <v>0</v>
      </c>
      <c r="S3846" t="s">
        <v>11879</v>
      </c>
      <c r="T3846">
        <v>7136</v>
      </c>
      <c r="U3846" t="s">
        <v>255</v>
      </c>
      <c r="V3846" t="s">
        <v>255</v>
      </c>
      <c r="W3846" t="s">
        <v>281</v>
      </c>
      <c r="X3846">
        <v>2665</v>
      </c>
      <c r="Y3846" t="s">
        <v>257</v>
      </c>
      <c r="AA3846">
        <v>187</v>
      </c>
      <c r="AB3846" t="s">
        <v>11880</v>
      </c>
      <c r="AC3846" t="s">
        <v>11879</v>
      </c>
      <c r="AD3846">
        <v>5</v>
      </c>
      <c r="AE3846">
        <v>713127.25</v>
      </c>
      <c r="AF3846">
        <v>6168567.2199999997</v>
      </c>
    </row>
    <row r="3847" spans="1:32" x14ac:dyDescent="0.25">
      <c r="A3847" s="40">
        <v>3845</v>
      </c>
      <c r="B3847" t="s">
        <v>11881</v>
      </c>
      <c r="C3847">
        <v>130</v>
      </c>
      <c r="D3847">
        <v>2008</v>
      </c>
      <c r="E3847">
        <v>0</v>
      </c>
      <c r="F3847">
        <v>2</v>
      </c>
      <c r="H3847">
        <v>1</v>
      </c>
      <c r="J3847">
        <v>2</v>
      </c>
      <c r="K3847" t="s">
        <v>260</v>
      </c>
      <c r="L3847">
        <v>90</v>
      </c>
      <c r="M3847">
        <v>2</v>
      </c>
      <c r="N3847">
        <v>45</v>
      </c>
      <c r="O3847">
        <v>45</v>
      </c>
      <c r="P3847">
        <v>127</v>
      </c>
      <c r="Q3847">
        <v>0</v>
      </c>
      <c r="R3847">
        <v>0</v>
      </c>
      <c r="S3847" t="s">
        <v>11882</v>
      </c>
      <c r="T3847">
        <v>7450</v>
      </c>
      <c r="U3847" t="s">
        <v>332</v>
      </c>
      <c r="V3847" t="s">
        <v>332</v>
      </c>
      <c r="W3847" t="s">
        <v>644</v>
      </c>
      <c r="X3847">
        <v>2665</v>
      </c>
      <c r="Y3847" t="s">
        <v>257</v>
      </c>
      <c r="AA3847">
        <v>187</v>
      </c>
      <c r="AB3847" t="s">
        <v>11883</v>
      </c>
      <c r="AC3847" t="s">
        <v>11882</v>
      </c>
      <c r="AD3847">
        <v>5</v>
      </c>
      <c r="AE3847">
        <v>712626.31</v>
      </c>
      <c r="AF3847">
        <v>6168816.5</v>
      </c>
    </row>
    <row r="3848" spans="1:32" x14ac:dyDescent="0.25">
      <c r="A3848" s="40">
        <v>3846</v>
      </c>
      <c r="B3848" t="s">
        <v>11884</v>
      </c>
      <c r="C3848">
        <v>130</v>
      </c>
      <c r="D3848">
        <v>2008</v>
      </c>
      <c r="E3848">
        <v>0</v>
      </c>
      <c r="F3848">
        <v>2</v>
      </c>
      <c r="H3848">
        <v>1</v>
      </c>
      <c r="J3848">
        <v>2</v>
      </c>
      <c r="K3848" t="s">
        <v>260</v>
      </c>
      <c r="L3848">
        <v>90</v>
      </c>
      <c r="M3848">
        <v>2</v>
      </c>
      <c r="N3848">
        <v>45</v>
      </c>
      <c r="O3848">
        <v>45</v>
      </c>
      <c r="P3848">
        <v>127</v>
      </c>
      <c r="Q3848">
        <v>0</v>
      </c>
      <c r="R3848">
        <v>0</v>
      </c>
      <c r="S3848" t="s">
        <v>11885</v>
      </c>
      <c r="T3848">
        <v>7450</v>
      </c>
      <c r="U3848" t="s">
        <v>332</v>
      </c>
      <c r="V3848" t="s">
        <v>332</v>
      </c>
      <c r="W3848" t="s">
        <v>795</v>
      </c>
      <c r="X3848">
        <v>2665</v>
      </c>
      <c r="Y3848" t="s">
        <v>257</v>
      </c>
      <c r="AA3848">
        <v>187</v>
      </c>
      <c r="AB3848" t="s">
        <v>11886</v>
      </c>
      <c r="AC3848" t="s">
        <v>11885</v>
      </c>
      <c r="AD3848">
        <v>5</v>
      </c>
      <c r="AE3848">
        <v>712615.06</v>
      </c>
      <c r="AF3848">
        <v>6168830.0899999999</v>
      </c>
    </row>
    <row r="3849" spans="1:32" x14ac:dyDescent="0.25">
      <c r="A3849" s="40">
        <v>3847</v>
      </c>
      <c r="B3849" t="s">
        <v>11887</v>
      </c>
      <c r="C3849">
        <v>130</v>
      </c>
      <c r="D3849">
        <v>2008</v>
      </c>
      <c r="E3849">
        <v>0</v>
      </c>
      <c r="F3849">
        <v>2</v>
      </c>
      <c r="H3849">
        <v>1</v>
      </c>
      <c r="J3849">
        <v>2</v>
      </c>
      <c r="K3849" t="s">
        <v>260</v>
      </c>
      <c r="L3849">
        <v>90</v>
      </c>
      <c r="M3849">
        <v>1</v>
      </c>
      <c r="N3849">
        <v>56</v>
      </c>
      <c r="O3849">
        <v>56</v>
      </c>
      <c r="P3849">
        <v>108</v>
      </c>
      <c r="Q3849">
        <v>0</v>
      </c>
      <c r="R3849">
        <v>0</v>
      </c>
      <c r="S3849" t="s">
        <v>11888</v>
      </c>
      <c r="T3849">
        <v>7450</v>
      </c>
      <c r="U3849" t="s">
        <v>332</v>
      </c>
      <c r="V3849" t="s">
        <v>332</v>
      </c>
      <c r="W3849" t="s">
        <v>1514</v>
      </c>
      <c r="X3849">
        <v>2665</v>
      </c>
      <c r="Y3849" t="s">
        <v>257</v>
      </c>
      <c r="AA3849">
        <v>187</v>
      </c>
      <c r="AB3849" t="s">
        <v>11889</v>
      </c>
      <c r="AC3849" t="s">
        <v>11888</v>
      </c>
      <c r="AD3849">
        <v>5</v>
      </c>
      <c r="AE3849">
        <v>712574.07</v>
      </c>
      <c r="AF3849">
        <v>6168879.4900000002</v>
      </c>
    </row>
    <row r="3850" spans="1:32" x14ac:dyDescent="0.25">
      <c r="A3850" s="40">
        <v>3848</v>
      </c>
      <c r="B3850" t="s">
        <v>11890</v>
      </c>
      <c r="C3850">
        <v>130</v>
      </c>
      <c r="D3850">
        <v>2008</v>
      </c>
      <c r="E3850">
        <v>0</v>
      </c>
      <c r="F3850">
        <v>2</v>
      </c>
      <c r="H3850">
        <v>1</v>
      </c>
      <c r="J3850">
        <v>2</v>
      </c>
      <c r="K3850" t="s">
        <v>260</v>
      </c>
      <c r="L3850">
        <v>90</v>
      </c>
      <c r="M3850">
        <v>2</v>
      </c>
      <c r="N3850">
        <v>45</v>
      </c>
      <c r="O3850">
        <v>45</v>
      </c>
      <c r="P3850">
        <v>127</v>
      </c>
      <c r="Q3850">
        <v>0</v>
      </c>
      <c r="R3850">
        <v>0</v>
      </c>
      <c r="S3850" t="s">
        <v>11891</v>
      </c>
      <c r="T3850">
        <v>7450</v>
      </c>
      <c r="U3850" t="s">
        <v>332</v>
      </c>
      <c r="V3850" t="s">
        <v>332</v>
      </c>
      <c r="W3850" t="s">
        <v>1522</v>
      </c>
      <c r="X3850">
        <v>2665</v>
      </c>
      <c r="Y3850" t="s">
        <v>257</v>
      </c>
      <c r="AA3850">
        <v>187</v>
      </c>
      <c r="AB3850" t="s">
        <v>11892</v>
      </c>
      <c r="AC3850" t="s">
        <v>11891</v>
      </c>
      <c r="AD3850">
        <v>5</v>
      </c>
      <c r="AE3850">
        <v>712595</v>
      </c>
      <c r="AF3850">
        <v>6168807.9500000002</v>
      </c>
    </row>
    <row r="3851" spans="1:32" x14ac:dyDescent="0.25">
      <c r="A3851" s="40">
        <v>3849</v>
      </c>
      <c r="B3851" t="s">
        <v>11893</v>
      </c>
      <c r="C3851">
        <v>130</v>
      </c>
      <c r="D3851">
        <v>2008</v>
      </c>
      <c r="E3851">
        <v>0</v>
      </c>
      <c r="F3851">
        <v>2</v>
      </c>
      <c r="H3851">
        <v>1</v>
      </c>
      <c r="J3851">
        <v>2</v>
      </c>
      <c r="K3851" t="s">
        <v>260</v>
      </c>
      <c r="L3851">
        <v>90</v>
      </c>
      <c r="M3851">
        <v>1</v>
      </c>
      <c r="N3851">
        <v>56</v>
      </c>
      <c r="O3851">
        <v>56</v>
      </c>
      <c r="P3851">
        <v>108</v>
      </c>
      <c r="Q3851">
        <v>0</v>
      </c>
      <c r="R3851">
        <v>0</v>
      </c>
      <c r="S3851" t="s">
        <v>11894</v>
      </c>
      <c r="T3851">
        <v>7450</v>
      </c>
      <c r="U3851" t="s">
        <v>332</v>
      </c>
      <c r="V3851" t="s">
        <v>332</v>
      </c>
      <c r="W3851" t="s">
        <v>2027</v>
      </c>
      <c r="X3851">
        <v>2665</v>
      </c>
      <c r="Y3851" t="s">
        <v>257</v>
      </c>
      <c r="AA3851">
        <v>187</v>
      </c>
      <c r="AB3851" t="s">
        <v>11895</v>
      </c>
      <c r="AC3851" t="s">
        <v>11894</v>
      </c>
      <c r="AD3851">
        <v>5</v>
      </c>
      <c r="AE3851">
        <v>712589.12</v>
      </c>
      <c r="AF3851">
        <v>6168814.5800000001</v>
      </c>
    </row>
    <row r="3852" spans="1:32" x14ac:dyDescent="0.25">
      <c r="A3852" s="40">
        <v>3850</v>
      </c>
      <c r="B3852" t="s">
        <v>11896</v>
      </c>
      <c r="C3852">
        <v>130</v>
      </c>
      <c r="D3852">
        <v>2008</v>
      </c>
      <c r="E3852">
        <v>0</v>
      </c>
      <c r="F3852">
        <v>2</v>
      </c>
      <c r="H3852">
        <v>1</v>
      </c>
      <c r="J3852">
        <v>2</v>
      </c>
      <c r="K3852" t="s">
        <v>260</v>
      </c>
      <c r="L3852">
        <v>90</v>
      </c>
      <c r="M3852">
        <v>1</v>
      </c>
      <c r="N3852">
        <v>56</v>
      </c>
      <c r="O3852">
        <v>56</v>
      </c>
      <c r="P3852">
        <v>108</v>
      </c>
      <c r="Q3852">
        <v>0</v>
      </c>
      <c r="R3852">
        <v>0</v>
      </c>
      <c r="S3852" t="s">
        <v>11897</v>
      </c>
      <c r="T3852">
        <v>7450</v>
      </c>
      <c r="U3852" t="s">
        <v>332</v>
      </c>
      <c r="V3852" t="s">
        <v>332</v>
      </c>
      <c r="W3852" t="s">
        <v>755</v>
      </c>
      <c r="X3852">
        <v>2665</v>
      </c>
      <c r="Y3852" t="s">
        <v>257</v>
      </c>
      <c r="AA3852">
        <v>187</v>
      </c>
      <c r="AB3852" t="s">
        <v>11898</v>
      </c>
      <c r="AC3852" t="s">
        <v>11897</v>
      </c>
      <c r="AD3852">
        <v>5</v>
      </c>
      <c r="AE3852">
        <v>712561.57</v>
      </c>
      <c r="AF3852">
        <v>6168848.5800000001</v>
      </c>
    </row>
    <row r="3853" spans="1:32" x14ac:dyDescent="0.25">
      <c r="A3853" s="40">
        <v>3851</v>
      </c>
      <c r="B3853" t="s">
        <v>11899</v>
      </c>
      <c r="C3853">
        <v>130</v>
      </c>
      <c r="D3853">
        <v>2008</v>
      </c>
      <c r="E3853">
        <v>0</v>
      </c>
      <c r="F3853">
        <v>2</v>
      </c>
      <c r="H3853">
        <v>1</v>
      </c>
      <c r="J3853">
        <v>2</v>
      </c>
      <c r="K3853" t="s">
        <v>260</v>
      </c>
      <c r="L3853">
        <v>90</v>
      </c>
      <c r="M3853">
        <v>1</v>
      </c>
      <c r="N3853">
        <v>56</v>
      </c>
      <c r="O3853">
        <v>56</v>
      </c>
      <c r="P3853">
        <v>108</v>
      </c>
      <c r="Q3853">
        <v>0</v>
      </c>
      <c r="R3853">
        <v>0</v>
      </c>
      <c r="S3853" t="s">
        <v>11900</v>
      </c>
      <c r="T3853">
        <v>7450</v>
      </c>
      <c r="U3853" t="s">
        <v>332</v>
      </c>
      <c r="V3853" t="s">
        <v>332</v>
      </c>
      <c r="W3853" t="s">
        <v>1894</v>
      </c>
      <c r="X3853">
        <v>2665</v>
      </c>
      <c r="Y3853" t="s">
        <v>257</v>
      </c>
      <c r="AA3853">
        <v>187</v>
      </c>
      <c r="AB3853" t="s">
        <v>11901</v>
      </c>
      <c r="AC3853" t="s">
        <v>11900</v>
      </c>
      <c r="AD3853">
        <v>5</v>
      </c>
      <c r="AE3853">
        <v>712551.35</v>
      </c>
      <c r="AF3853">
        <v>6168860.9299999997</v>
      </c>
    </row>
    <row r="3854" spans="1:32" x14ac:dyDescent="0.25">
      <c r="A3854" s="40">
        <v>3852</v>
      </c>
      <c r="B3854" t="s">
        <v>11902</v>
      </c>
      <c r="C3854">
        <v>130</v>
      </c>
      <c r="D3854">
        <v>2008</v>
      </c>
      <c r="E3854">
        <v>0</v>
      </c>
      <c r="F3854">
        <v>2</v>
      </c>
      <c r="H3854">
        <v>1</v>
      </c>
      <c r="J3854">
        <v>2</v>
      </c>
      <c r="K3854" t="s">
        <v>260</v>
      </c>
      <c r="L3854">
        <v>90</v>
      </c>
      <c r="M3854">
        <v>2</v>
      </c>
      <c r="N3854">
        <v>45</v>
      </c>
      <c r="O3854">
        <v>45</v>
      </c>
      <c r="P3854">
        <v>127</v>
      </c>
      <c r="Q3854">
        <v>0</v>
      </c>
      <c r="R3854">
        <v>0</v>
      </c>
      <c r="S3854" t="s">
        <v>11903</v>
      </c>
      <c r="T3854">
        <v>7450</v>
      </c>
      <c r="U3854" t="s">
        <v>332</v>
      </c>
      <c r="V3854" t="s">
        <v>332</v>
      </c>
      <c r="W3854" t="s">
        <v>2066</v>
      </c>
      <c r="X3854">
        <v>2665</v>
      </c>
      <c r="Y3854" t="s">
        <v>257</v>
      </c>
      <c r="AA3854">
        <v>187</v>
      </c>
      <c r="AB3854" t="s">
        <v>11904</v>
      </c>
      <c r="AC3854" t="s">
        <v>11903</v>
      </c>
      <c r="AD3854">
        <v>5</v>
      </c>
      <c r="AE3854">
        <v>712571.75</v>
      </c>
      <c r="AF3854">
        <v>6168788.79</v>
      </c>
    </row>
    <row r="3855" spans="1:32" x14ac:dyDescent="0.25">
      <c r="A3855" s="40">
        <v>3853</v>
      </c>
      <c r="B3855" t="s">
        <v>11905</v>
      </c>
      <c r="C3855">
        <v>130</v>
      </c>
      <c r="D3855">
        <v>2008</v>
      </c>
      <c r="E3855">
        <v>0</v>
      </c>
      <c r="F3855">
        <v>2</v>
      </c>
      <c r="H3855">
        <v>1</v>
      </c>
      <c r="J3855">
        <v>2</v>
      </c>
      <c r="K3855" t="s">
        <v>260</v>
      </c>
      <c r="L3855">
        <v>90</v>
      </c>
      <c r="M3855">
        <v>1</v>
      </c>
      <c r="N3855">
        <v>62</v>
      </c>
      <c r="O3855">
        <v>62</v>
      </c>
      <c r="P3855">
        <v>120</v>
      </c>
      <c r="Q3855">
        <v>0</v>
      </c>
      <c r="R3855">
        <v>0</v>
      </c>
      <c r="S3855" t="s">
        <v>11906</v>
      </c>
      <c r="T3855">
        <v>7450</v>
      </c>
      <c r="U3855" t="s">
        <v>332</v>
      </c>
      <c r="V3855" t="s">
        <v>332</v>
      </c>
      <c r="W3855" t="s">
        <v>8908</v>
      </c>
      <c r="X3855">
        <v>2665</v>
      </c>
      <c r="Y3855" t="s">
        <v>257</v>
      </c>
      <c r="AA3855">
        <v>187</v>
      </c>
      <c r="AB3855" t="s">
        <v>11907</v>
      </c>
      <c r="AC3855" t="s">
        <v>11906</v>
      </c>
      <c r="AD3855">
        <v>5</v>
      </c>
      <c r="AE3855">
        <v>712548.83</v>
      </c>
      <c r="AF3855">
        <v>6168817.4199999999</v>
      </c>
    </row>
    <row r="3856" spans="1:32" x14ac:dyDescent="0.25">
      <c r="A3856" s="40">
        <v>3854</v>
      </c>
      <c r="B3856" t="s">
        <v>11908</v>
      </c>
      <c r="C3856">
        <v>130</v>
      </c>
      <c r="D3856">
        <v>2008</v>
      </c>
      <c r="E3856">
        <v>0</v>
      </c>
      <c r="F3856">
        <v>2</v>
      </c>
      <c r="H3856">
        <v>1</v>
      </c>
      <c r="J3856">
        <v>2</v>
      </c>
      <c r="K3856" t="s">
        <v>260</v>
      </c>
      <c r="L3856">
        <v>90</v>
      </c>
      <c r="M3856">
        <v>1</v>
      </c>
      <c r="N3856">
        <v>56</v>
      </c>
      <c r="O3856">
        <v>56</v>
      </c>
      <c r="P3856">
        <v>108</v>
      </c>
      <c r="Q3856">
        <v>0</v>
      </c>
      <c r="R3856">
        <v>0</v>
      </c>
      <c r="S3856" t="s">
        <v>11909</v>
      </c>
      <c r="T3856">
        <v>7450</v>
      </c>
      <c r="U3856" t="s">
        <v>332</v>
      </c>
      <c r="V3856" t="s">
        <v>332</v>
      </c>
      <c r="W3856" t="s">
        <v>8847</v>
      </c>
      <c r="X3856">
        <v>2665</v>
      </c>
      <c r="Y3856" t="s">
        <v>257</v>
      </c>
      <c r="AA3856">
        <v>187</v>
      </c>
      <c r="AB3856" t="s">
        <v>11910</v>
      </c>
      <c r="AC3856" t="s">
        <v>11909</v>
      </c>
      <c r="AD3856">
        <v>5</v>
      </c>
      <c r="AE3856">
        <v>712538.75</v>
      </c>
      <c r="AF3856">
        <v>6168829.5599999996</v>
      </c>
    </row>
    <row r="3857" spans="1:32" x14ac:dyDescent="0.25">
      <c r="A3857" s="40">
        <v>3855</v>
      </c>
      <c r="B3857" t="s">
        <v>11911</v>
      </c>
      <c r="C3857">
        <v>130</v>
      </c>
      <c r="D3857">
        <v>2008</v>
      </c>
      <c r="E3857">
        <v>0</v>
      </c>
      <c r="F3857">
        <v>2</v>
      </c>
      <c r="H3857">
        <v>1</v>
      </c>
      <c r="J3857">
        <v>2</v>
      </c>
      <c r="K3857" t="s">
        <v>260</v>
      </c>
      <c r="L3857">
        <v>90</v>
      </c>
      <c r="M3857">
        <v>1</v>
      </c>
      <c r="N3857">
        <v>56</v>
      </c>
      <c r="O3857">
        <v>56</v>
      </c>
      <c r="P3857">
        <v>108</v>
      </c>
      <c r="Q3857">
        <v>0</v>
      </c>
      <c r="R3857">
        <v>0</v>
      </c>
      <c r="S3857" t="s">
        <v>11912</v>
      </c>
      <c r="T3857">
        <v>7450</v>
      </c>
      <c r="U3857" t="s">
        <v>332</v>
      </c>
      <c r="V3857" t="s">
        <v>332</v>
      </c>
      <c r="W3857" t="s">
        <v>2496</v>
      </c>
      <c r="X3857">
        <v>2665</v>
      </c>
      <c r="Y3857" t="s">
        <v>257</v>
      </c>
      <c r="AA3857">
        <v>187</v>
      </c>
      <c r="AB3857" t="s">
        <v>11913</v>
      </c>
      <c r="AC3857" t="s">
        <v>11912</v>
      </c>
      <c r="AD3857">
        <v>5</v>
      </c>
      <c r="AE3857">
        <v>712562.47</v>
      </c>
      <c r="AF3857">
        <v>6168755.04</v>
      </c>
    </row>
    <row r="3858" spans="1:32" x14ac:dyDescent="0.25">
      <c r="A3858" s="40">
        <v>3856</v>
      </c>
      <c r="B3858" t="s">
        <v>11914</v>
      </c>
      <c r="C3858">
        <v>130</v>
      </c>
      <c r="D3858">
        <v>2015</v>
      </c>
      <c r="E3858">
        <v>0</v>
      </c>
      <c r="F3858">
        <v>2</v>
      </c>
      <c r="H3858">
        <v>1</v>
      </c>
      <c r="J3858">
        <v>1</v>
      </c>
      <c r="K3858" t="s">
        <v>240</v>
      </c>
      <c r="M3858">
        <v>2</v>
      </c>
      <c r="N3858">
        <v>58</v>
      </c>
      <c r="O3858">
        <v>115</v>
      </c>
      <c r="P3858">
        <v>115</v>
      </c>
      <c r="Q3858">
        <v>0</v>
      </c>
      <c r="R3858">
        <v>0</v>
      </c>
      <c r="S3858" t="s">
        <v>11915</v>
      </c>
      <c r="T3858">
        <v>3901</v>
      </c>
      <c r="U3858" t="s">
        <v>11271</v>
      </c>
      <c r="V3858" t="s">
        <v>11271</v>
      </c>
      <c r="W3858" t="s">
        <v>272</v>
      </c>
      <c r="X3858">
        <v>2625</v>
      </c>
      <c r="Y3858" t="s">
        <v>244</v>
      </c>
      <c r="AA3858">
        <v>187</v>
      </c>
      <c r="AB3858" t="s">
        <v>11276</v>
      </c>
      <c r="AC3858" t="s">
        <v>11916</v>
      </c>
      <c r="AD3858">
        <v>5</v>
      </c>
      <c r="AE3858">
        <v>711508.79</v>
      </c>
      <c r="AF3858">
        <v>6172754.0899999999</v>
      </c>
    </row>
    <row r="3859" spans="1:32" x14ac:dyDescent="0.25">
      <c r="A3859" s="40">
        <v>3857</v>
      </c>
      <c r="B3859" t="s">
        <v>11917</v>
      </c>
      <c r="C3859">
        <v>130</v>
      </c>
      <c r="D3859">
        <v>2016</v>
      </c>
      <c r="E3859">
        <v>0</v>
      </c>
      <c r="F3859">
        <v>2</v>
      </c>
      <c r="H3859">
        <v>1</v>
      </c>
      <c r="J3859">
        <v>1</v>
      </c>
      <c r="K3859" t="s">
        <v>240</v>
      </c>
      <c r="M3859">
        <v>2</v>
      </c>
      <c r="N3859">
        <v>65</v>
      </c>
      <c r="O3859">
        <v>130</v>
      </c>
      <c r="P3859">
        <v>130</v>
      </c>
      <c r="Q3859">
        <v>0</v>
      </c>
      <c r="R3859">
        <v>0</v>
      </c>
      <c r="S3859" t="s">
        <v>11918</v>
      </c>
      <c r="T3859">
        <v>3902</v>
      </c>
      <c r="U3859" t="s">
        <v>11284</v>
      </c>
      <c r="V3859" t="s">
        <v>11284</v>
      </c>
      <c r="W3859" t="s">
        <v>811</v>
      </c>
      <c r="X3859">
        <v>2625</v>
      </c>
      <c r="Y3859" t="s">
        <v>244</v>
      </c>
      <c r="AA3859">
        <v>187</v>
      </c>
      <c r="AB3859" t="s">
        <v>11919</v>
      </c>
      <c r="AC3859" t="s">
        <v>11920</v>
      </c>
      <c r="AD3859">
        <v>5</v>
      </c>
      <c r="AE3859">
        <v>711577.65</v>
      </c>
      <c r="AF3859">
        <v>6172822.0999999996</v>
      </c>
    </row>
    <row r="3860" spans="1:32" x14ac:dyDescent="0.25">
      <c r="A3860" s="40">
        <v>3858</v>
      </c>
      <c r="B3860" t="s">
        <v>11921</v>
      </c>
      <c r="C3860">
        <v>130</v>
      </c>
      <c r="D3860">
        <v>2016</v>
      </c>
      <c r="E3860">
        <v>0</v>
      </c>
      <c r="F3860">
        <v>2</v>
      </c>
      <c r="H3860">
        <v>1</v>
      </c>
      <c r="J3860">
        <v>1</v>
      </c>
      <c r="K3860" t="s">
        <v>240</v>
      </c>
      <c r="M3860">
        <v>2</v>
      </c>
      <c r="N3860">
        <v>60</v>
      </c>
      <c r="O3860">
        <v>120</v>
      </c>
      <c r="P3860">
        <v>120</v>
      </c>
      <c r="Q3860">
        <v>0</v>
      </c>
      <c r="R3860">
        <v>0</v>
      </c>
      <c r="S3860" t="s">
        <v>11922</v>
      </c>
      <c r="T3860">
        <v>3903</v>
      </c>
      <c r="U3860" t="s">
        <v>11295</v>
      </c>
      <c r="V3860" t="s">
        <v>11295</v>
      </c>
      <c r="W3860" t="s">
        <v>299</v>
      </c>
      <c r="X3860">
        <v>2625</v>
      </c>
      <c r="Y3860" t="s">
        <v>244</v>
      </c>
      <c r="AA3860">
        <v>187</v>
      </c>
      <c r="AB3860" t="s">
        <v>11923</v>
      </c>
      <c r="AC3860" t="s">
        <v>11924</v>
      </c>
      <c r="AD3860">
        <v>5</v>
      </c>
      <c r="AE3860">
        <v>711626.14</v>
      </c>
      <c r="AF3860">
        <v>6172780.6699999999</v>
      </c>
    </row>
    <row r="3861" spans="1:32" x14ac:dyDescent="0.25">
      <c r="A3861" s="40">
        <v>3859</v>
      </c>
      <c r="B3861" t="s">
        <v>11925</v>
      </c>
      <c r="C3861">
        <v>130</v>
      </c>
      <c r="D3861">
        <v>1967</v>
      </c>
      <c r="E3861">
        <v>1983</v>
      </c>
      <c r="F3861">
        <v>3</v>
      </c>
      <c r="H3861">
        <v>6</v>
      </c>
      <c r="J3861">
        <v>1</v>
      </c>
      <c r="K3861" t="s">
        <v>240</v>
      </c>
      <c r="L3861">
        <v>2</v>
      </c>
      <c r="M3861">
        <v>1</v>
      </c>
      <c r="N3861">
        <v>107</v>
      </c>
      <c r="O3861">
        <v>107</v>
      </c>
      <c r="P3861">
        <v>107</v>
      </c>
      <c r="Q3861">
        <v>0</v>
      </c>
      <c r="R3861">
        <v>0</v>
      </c>
      <c r="S3861" t="s">
        <v>11926</v>
      </c>
      <c r="T3861">
        <v>2449</v>
      </c>
      <c r="U3861" t="s">
        <v>312</v>
      </c>
      <c r="V3861" t="s">
        <v>312</v>
      </c>
      <c r="W3861" t="s">
        <v>1073</v>
      </c>
      <c r="X3861">
        <v>2625</v>
      </c>
      <c r="Y3861" t="s">
        <v>244</v>
      </c>
      <c r="AA3861">
        <v>187</v>
      </c>
      <c r="AB3861" t="s">
        <v>11927</v>
      </c>
      <c r="AC3861" t="s">
        <v>11926</v>
      </c>
      <c r="AD3861">
        <v>5</v>
      </c>
      <c r="AE3861">
        <v>711309.72</v>
      </c>
      <c r="AF3861">
        <v>6171902.5800000001</v>
      </c>
    </row>
    <row r="3862" spans="1:32" x14ac:dyDescent="0.25">
      <c r="A3862" s="40">
        <v>3860</v>
      </c>
      <c r="B3862" t="s">
        <v>11928</v>
      </c>
      <c r="C3862">
        <v>120</v>
      </c>
      <c r="D3862">
        <v>1964</v>
      </c>
      <c r="E3862">
        <v>1975</v>
      </c>
      <c r="F3862">
        <v>3</v>
      </c>
      <c r="H3862">
        <v>1</v>
      </c>
      <c r="J3862">
        <v>2</v>
      </c>
      <c r="K3862" t="s">
        <v>247</v>
      </c>
      <c r="M3862">
        <v>1</v>
      </c>
      <c r="N3862">
        <v>133</v>
      </c>
      <c r="O3862">
        <v>133</v>
      </c>
      <c r="P3862">
        <v>133</v>
      </c>
      <c r="Q3862">
        <v>0</v>
      </c>
      <c r="R3862">
        <v>0</v>
      </c>
      <c r="S3862" t="s">
        <v>11929</v>
      </c>
      <c r="T3862">
        <v>5752</v>
      </c>
      <c r="U3862" t="s">
        <v>10465</v>
      </c>
      <c r="V3862" t="s">
        <v>10465</v>
      </c>
      <c r="W3862" t="s">
        <v>4594</v>
      </c>
      <c r="X3862">
        <v>2665</v>
      </c>
      <c r="Y3862" t="s">
        <v>257</v>
      </c>
      <c r="AA3862">
        <v>187</v>
      </c>
      <c r="AB3862" t="s">
        <v>11930</v>
      </c>
      <c r="AC3862" t="s">
        <v>11929</v>
      </c>
      <c r="AD3862">
        <v>5</v>
      </c>
      <c r="AE3862">
        <v>713855.74</v>
      </c>
      <c r="AF3862">
        <v>6169402.1699999999</v>
      </c>
    </row>
    <row r="3863" spans="1:32" x14ac:dyDescent="0.25">
      <c r="A3863" s="40">
        <v>3861</v>
      </c>
      <c r="B3863" t="s">
        <v>11931</v>
      </c>
      <c r="C3863">
        <v>130</v>
      </c>
      <c r="D3863">
        <v>1969</v>
      </c>
      <c r="E3863">
        <v>0</v>
      </c>
      <c r="F3863">
        <v>10</v>
      </c>
      <c r="H3863">
        <v>6</v>
      </c>
      <c r="J3863">
        <v>1</v>
      </c>
      <c r="K3863" t="s">
        <v>240</v>
      </c>
      <c r="M3863">
        <v>1</v>
      </c>
      <c r="N3863">
        <v>125</v>
      </c>
      <c r="O3863">
        <v>125</v>
      </c>
      <c r="P3863">
        <v>107</v>
      </c>
      <c r="Q3863">
        <v>0</v>
      </c>
      <c r="R3863">
        <v>0</v>
      </c>
      <c r="S3863" t="s">
        <v>11932</v>
      </c>
      <c r="T3863">
        <v>6178</v>
      </c>
      <c r="U3863" t="s">
        <v>2647</v>
      </c>
      <c r="V3863" t="s">
        <v>2647</v>
      </c>
      <c r="W3863" t="s">
        <v>3594</v>
      </c>
      <c r="X3863">
        <v>2625</v>
      </c>
      <c r="Y3863" t="s">
        <v>244</v>
      </c>
      <c r="AA3863">
        <v>187</v>
      </c>
      <c r="AB3863" t="s">
        <v>11933</v>
      </c>
      <c r="AC3863" t="s">
        <v>11932</v>
      </c>
      <c r="AD3863">
        <v>5</v>
      </c>
      <c r="AE3863">
        <v>711702.32</v>
      </c>
      <c r="AF3863">
        <v>6172238.1299999999</v>
      </c>
    </row>
    <row r="3864" spans="1:32" x14ac:dyDescent="0.25">
      <c r="A3864" s="40">
        <v>3862</v>
      </c>
      <c r="B3864" t="s">
        <v>11934</v>
      </c>
      <c r="C3864">
        <v>130</v>
      </c>
      <c r="D3864">
        <v>1959</v>
      </c>
      <c r="E3864">
        <v>0</v>
      </c>
      <c r="F3864">
        <v>2</v>
      </c>
      <c r="H3864">
        <v>1</v>
      </c>
      <c r="J3864">
        <v>2</v>
      </c>
      <c r="K3864" t="s">
        <v>260</v>
      </c>
      <c r="L3864">
        <v>2</v>
      </c>
      <c r="M3864">
        <v>1</v>
      </c>
      <c r="N3864">
        <v>94</v>
      </c>
      <c r="O3864">
        <v>94</v>
      </c>
      <c r="P3864">
        <v>94</v>
      </c>
      <c r="Q3864">
        <v>0</v>
      </c>
      <c r="R3864">
        <v>0</v>
      </c>
      <c r="S3864" t="s">
        <v>11935</v>
      </c>
      <c r="T3864">
        <v>7775</v>
      </c>
      <c r="U3864" t="s">
        <v>262</v>
      </c>
      <c r="V3864" t="s">
        <v>262</v>
      </c>
      <c r="W3864" t="s">
        <v>8217</v>
      </c>
      <c r="X3864">
        <v>2665</v>
      </c>
      <c r="Y3864" t="s">
        <v>257</v>
      </c>
      <c r="AA3864">
        <v>187</v>
      </c>
      <c r="AB3864" t="s">
        <v>11936</v>
      </c>
      <c r="AC3864" t="s">
        <v>11935</v>
      </c>
      <c r="AD3864">
        <v>5</v>
      </c>
      <c r="AE3864">
        <v>712967.01</v>
      </c>
      <c r="AF3864">
        <v>6169295.8099999996</v>
      </c>
    </row>
    <row r="3865" spans="1:32" x14ac:dyDescent="0.25">
      <c r="A3865" s="40">
        <v>3863</v>
      </c>
      <c r="B3865" t="s">
        <v>11937</v>
      </c>
      <c r="C3865">
        <v>130</v>
      </c>
      <c r="D3865">
        <v>1970</v>
      </c>
      <c r="E3865">
        <v>0</v>
      </c>
      <c r="F3865">
        <v>10</v>
      </c>
      <c r="H3865">
        <v>6</v>
      </c>
      <c r="J3865">
        <v>1</v>
      </c>
      <c r="K3865" t="s">
        <v>240</v>
      </c>
      <c r="L3865">
        <v>2</v>
      </c>
      <c r="M3865">
        <v>1</v>
      </c>
      <c r="N3865">
        <v>107</v>
      </c>
      <c r="O3865">
        <v>107</v>
      </c>
      <c r="P3865">
        <v>107</v>
      </c>
      <c r="Q3865">
        <v>0</v>
      </c>
      <c r="R3865">
        <v>0</v>
      </c>
      <c r="S3865" t="s">
        <v>11938</v>
      </c>
      <c r="T3865">
        <v>7882</v>
      </c>
      <c r="U3865" t="s">
        <v>372</v>
      </c>
      <c r="V3865" t="s">
        <v>372</v>
      </c>
      <c r="W3865" t="s">
        <v>8106</v>
      </c>
      <c r="X3865">
        <v>2625</v>
      </c>
      <c r="Y3865" t="s">
        <v>244</v>
      </c>
      <c r="AA3865">
        <v>187</v>
      </c>
      <c r="AB3865" t="s">
        <v>11939</v>
      </c>
      <c r="AC3865" t="s">
        <v>11938</v>
      </c>
      <c r="AD3865">
        <v>5</v>
      </c>
      <c r="AE3865">
        <v>711976.19</v>
      </c>
      <c r="AF3865">
        <v>6172110.8300000001</v>
      </c>
    </row>
    <row r="3866" spans="1:32" x14ac:dyDescent="0.25">
      <c r="A3866" s="40">
        <v>3864</v>
      </c>
      <c r="B3866" t="s">
        <v>11940</v>
      </c>
      <c r="C3866">
        <v>130</v>
      </c>
      <c r="D3866">
        <v>2008</v>
      </c>
      <c r="E3866">
        <v>0</v>
      </c>
      <c r="F3866">
        <v>2</v>
      </c>
      <c r="H3866">
        <v>1</v>
      </c>
      <c r="J3866">
        <v>2</v>
      </c>
      <c r="K3866" t="s">
        <v>260</v>
      </c>
      <c r="L3866">
        <v>90</v>
      </c>
      <c r="M3866">
        <v>1</v>
      </c>
      <c r="N3866">
        <v>56</v>
      </c>
      <c r="O3866">
        <v>56</v>
      </c>
      <c r="P3866">
        <v>108</v>
      </c>
      <c r="Q3866">
        <v>0</v>
      </c>
      <c r="R3866">
        <v>0</v>
      </c>
      <c r="S3866" t="s">
        <v>11941</v>
      </c>
      <c r="T3866">
        <v>7450</v>
      </c>
      <c r="U3866" t="s">
        <v>332</v>
      </c>
      <c r="V3866" t="s">
        <v>332</v>
      </c>
      <c r="W3866" t="s">
        <v>1109</v>
      </c>
      <c r="X3866">
        <v>2665</v>
      </c>
      <c r="Y3866" t="s">
        <v>257</v>
      </c>
      <c r="AA3866">
        <v>187</v>
      </c>
      <c r="AB3866" t="s">
        <v>11942</v>
      </c>
      <c r="AC3866" t="s">
        <v>11941</v>
      </c>
      <c r="AD3866">
        <v>5</v>
      </c>
      <c r="AE3866">
        <v>712623.75</v>
      </c>
      <c r="AF3866">
        <v>6168866.4800000004</v>
      </c>
    </row>
    <row r="3867" spans="1:32" x14ac:dyDescent="0.25">
      <c r="A3867" s="40">
        <v>3865</v>
      </c>
      <c r="B3867" t="s">
        <v>11943</v>
      </c>
      <c r="C3867">
        <v>130</v>
      </c>
      <c r="D3867">
        <v>2008</v>
      </c>
      <c r="E3867">
        <v>0</v>
      </c>
      <c r="F3867">
        <v>2</v>
      </c>
      <c r="H3867">
        <v>1</v>
      </c>
      <c r="J3867">
        <v>2</v>
      </c>
      <c r="K3867" t="s">
        <v>260</v>
      </c>
      <c r="L3867">
        <v>90</v>
      </c>
      <c r="M3867">
        <v>2</v>
      </c>
      <c r="N3867">
        <v>48</v>
      </c>
      <c r="O3867">
        <v>48</v>
      </c>
      <c r="P3867">
        <v>138</v>
      </c>
      <c r="Q3867">
        <v>0</v>
      </c>
      <c r="R3867">
        <v>0</v>
      </c>
      <c r="S3867" t="s">
        <v>11944</v>
      </c>
      <c r="T3867">
        <v>7450</v>
      </c>
      <c r="U3867" t="s">
        <v>332</v>
      </c>
      <c r="V3867" t="s">
        <v>332</v>
      </c>
      <c r="W3867" t="s">
        <v>1113</v>
      </c>
      <c r="X3867">
        <v>2665</v>
      </c>
      <c r="Y3867" t="s">
        <v>257</v>
      </c>
      <c r="AA3867">
        <v>187</v>
      </c>
      <c r="AB3867" t="s">
        <v>11945</v>
      </c>
      <c r="AC3867" t="s">
        <v>11944</v>
      </c>
      <c r="AD3867">
        <v>5</v>
      </c>
      <c r="AE3867">
        <v>712629.38</v>
      </c>
      <c r="AF3867">
        <v>6168813.2400000002</v>
      </c>
    </row>
    <row r="3868" spans="1:32" x14ac:dyDescent="0.25">
      <c r="A3868" s="40">
        <v>3866</v>
      </c>
      <c r="B3868" t="s">
        <v>11946</v>
      </c>
      <c r="C3868">
        <v>130</v>
      </c>
      <c r="D3868">
        <v>2008</v>
      </c>
      <c r="E3868">
        <v>0</v>
      </c>
      <c r="F3868">
        <v>2</v>
      </c>
      <c r="H3868">
        <v>1</v>
      </c>
      <c r="J3868">
        <v>2</v>
      </c>
      <c r="K3868" t="s">
        <v>260</v>
      </c>
      <c r="L3868">
        <v>90</v>
      </c>
      <c r="M3868">
        <v>2</v>
      </c>
      <c r="N3868">
        <v>45</v>
      </c>
      <c r="O3868">
        <v>45</v>
      </c>
      <c r="P3868">
        <v>127</v>
      </c>
      <c r="Q3868">
        <v>0</v>
      </c>
      <c r="R3868">
        <v>0</v>
      </c>
      <c r="S3868" t="s">
        <v>11947</v>
      </c>
      <c r="T3868">
        <v>7450</v>
      </c>
      <c r="U3868" t="s">
        <v>332</v>
      </c>
      <c r="V3868" t="s">
        <v>332</v>
      </c>
      <c r="W3868" t="s">
        <v>4594</v>
      </c>
      <c r="X3868">
        <v>2665</v>
      </c>
      <c r="Y3868" t="s">
        <v>257</v>
      </c>
      <c r="AA3868">
        <v>187</v>
      </c>
      <c r="AB3868" t="s">
        <v>11948</v>
      </c>
      <c r="AC3868" t="s">
        <v>11947</v>
      </c>
      <c r="AD3868">
        <v>5</v>
      </c>
      <c r="AE3868">
        <v>712617.99</v>
      </c>
      <c r="AF3868">
        <v>6168826.5499999998</v>
      </c>
    </row>
    <row r="3869" spans="1:32" x14ac:dyDescent="0.25">
      <c r="A3869" s="40">
        <v>3867</v>
      </c>
      <c r="B3869" t="s">
        <v>11949</v>
      </c>
      <c r="C3869">
        <v>130</v>
      </c>
      <c r="D3869">
        <v>2008</v>
      </c>
      <c r="E3869">
        <v>0</v>
      </c>
      <c r="F3869">
        <v>2</v>
      </c>
      <c r="H3869">
        <v>1</v>
      </c>
      <c r="J3869">
        <v>2</v>
      </c>
      <c r="K3869" t="s">
        <v>260</v>
      </c>
      <c r="L3869">
        <v>90</v>
      </c>
      <c r="M3869">
        <v>1</v>
      </c>
      <c r="N3869">
        <v>62</v>
      </c>
      <c r="O3869">
        <v>62</v>
      </c>
      <c r="P3869">
        <v>119</v>
      </c>
      <c r="Q3869">
        <v>0</v>
      </c>
      <c r="R3869">
        <v>0</v>
      </c>
      <c r="S3869" t="s">
        <v>11950</v>
      </c>
      <c r="T3869">
        <v>7450</v>
      </c>
      <c r="U3869" t="s">
        <v>332</v>
      </c>
      <c r="V3869" t="s">
        <v>332</v>
      </c>
      <c r="W3869" t="s">
        <v>5922</v>
      </c>
      <c r="X3869">
        <v>2665</v>
      </c>
      <c r="Y3869" t="s">
        <v>257</v>
      </c>
      <c r="AA3869">
        <v>187</v>
      </c>
      <c r="AB3869" t="s">
        <v>11951</v>
      </c>
      <c r="AC3869" t="s">
        <v>11950</v>
      </c>
      <c r="AD3869">
        <v>5</v>
      </c>
      <c r="AE3869">
        <v>712594.47</v>
      </c>
      <c r="AF3869">
        <v>6168854.6500000004</v>
      </c>
    </row>
    <row r="3870" spans="1:32" x14ac:dyDescent="0.25">
      <c r="A3870" s="40">
        <v>3868</v>
      </c>
      <c r="B3870" t="s">
        <v>11952</v>
      </c>
      <c r="C3870">
        <v>130</v>
      </c>
      <c r="D3870">
        <v>2008</v>
      </c>
      <c r="E3870">
        <v>0</v>
      </c>
      <c r="F3870">
        <v>2</v>
      </c>
      <c r="H3870">
        <v>1</v>
      </c>
      <c r="J3870">
        <v>2</v>
      </c>
      <c r="K3870" t="s">
        <v>260</v>
      </c>
      <c r="L3870">
        <v>90</v>
      </c>
      <c r="M3870">
        <v>1</v>
      </c>
      <c r="N3870">
        <v>62</v>
      </c>
      <c r="O3870">
        <v>62</v>
      </c>
      <c r="P3870">
        <v>119</v>
      </c>
      <c r="Q3870">
        <v>0</v>
      </c>
      <c r="R3870">
        <v>0</v>
      </c>
      <c r="S3870" t="s">
        <v>11953</v>
      </c>
      <c r="T3870">
        <v>7450</v>
      </c>
      <c r="U3870" t="s">
        <v>332</v>
      </c>
      <c r="V3870" t="s">
        <v>332</v>
      </c>
      <c r="W3870" t="s">
        <v>6162</v>
      </c>
      <c r="X3870">
        <v>2665</v>
      </c>
      <c r="Y3870" t="s">
        <v>257</v>
      </c>
      <c r="AA3870">
        <v>187</v>
      </c>
      <c r="AB3870" t="s">
        <v>11954</v>
      </c>
      <c r="AC3870" t="s">
        <v>11953</v>
      </c>
      <c r="AD3870">
        <v>5</v>
      </c>
      <c r="AE3870">
        <v>712570.39</v>
      </c>
      <c r="AF3870">
        <v>6168884.25</v>
      </c>
    </row>
    <row r="3871" spans="1:32" x14ac:dyDescent="0.25">
      <c r="A3871" s="40">
        <v>3869</v>
      </c>
      <c r="B3871" t="s">
        <v>11955</v>
      </c>
      <c r="C3871">
        <v>130</v>
      </c>
      <c r="D3871">
        <v>2008</v>
      </c>
      <c r="E3871">
        <v>0</v>
      </c>
      <c r="F3871">
        <v>2</v>
      </c>
      <c r="H3871">
        <v>1</v>
      </c>
      <c r="J3871">
        <v>2</v>
      </c>
      <c r="K3871" t="s">
        <v>260</v>
      </c>
      <c r="L3871">
        <v>90</v>
      </c>
      <c r="M3871">
        <v>1</v>
      </c>
      <c r="N3871">
        <v>56</v>
      </c>
      <c r="O3871">
        <v>56</v>
      </c>
      <c r="P3871">
        <v>108</v>
      </c>
      <c r="Q3871">
        <v>0</v>
      </c>
      <c r="R3871">
        <v>0</v>
      </c>
      <c r="S3871" t="s">
        <v>11956</v>
      </c>
      <c r="T3871">
        <v>7450</v>
      </c>
      <c r="U3871" t="s">
        <v>332</v>
      </c>
      <c r="V3871" t="s">
        <v>332</v>
      </c>
      <c r="W3871" t="s">
        <v>961</v>
      </c>
      <c r="X3871">
        <v>2665</v>
      </c>
      <c r="Y3871" t="s">
        <v>257</v>
      </c>
      <c r="AA3871">
        <v>187</v>
      </c>
      <c r="AB3871" t="s">
        <v>11957</v>
      </c>
      <c r="AC3871" t="s">
        <v>11956</v>
      </c>
      <c r="AD3871">
        <v>5</v>
      </c>
      <c r="AE3871">
        <v>712585.46</v>
      </c>
      <c r="AF3871">
        <v>6168819.1900000004</v>
      </c>
    </row>
    <row r="3872" spans="1:32" x14ac:dyDescent="0.25">
      <c r="A3872" s="40">
        <v>3870</v>
      </c>
      <c r="B3872" t="s">
        <v>11958</v>
      </c>
      <c r="C3872">
        <v>130</v>
      </c>
      <c r="D3872">
        <v>2008</v>
      </c>
      <c r="E3872">
        <v>0</v>
      </c>
      <c r="F3872">
        <v>2</v>
      </c>
      <c r="H3872">
        <v>1</v>
      </c>
      <c r="J3872">
        <v>2</v>
      </c>
      <c r="K3872" t="s">
        <v>260</v>
      </c>
      <c r="L3872">
        <v>90</v>
      </c>
      <c r="M3872">
        <v>1</v>
      </c>
      <c r="N3872">
        <v>62</v>
      </c>
      <c r="O3872">
        <v>62</v>
      </c>
      <c r="P3872">
        <v>119</v>
      </c>
      <c r="Q3872">
        <v>0</v>
      </c>
      <c r="R3872">
        <v>0</v>
      </c>
      <c r="S3872" t="s">
        <v>11959</v>
      </c>
      <c r="T3872">
        <v>7450</v>
      </c>
      <c r="U3872" t="s">
        <v>332</v>
      </c>
      <c r="V3872" t="s">
        <v>332</v>
      </c>
      <c r="W3872" t="s">
        <v>2182</v>
      </c>
      <c r="X3872">
        <v>2665</v>
      </c>
      <c r="Y3872" t="s">
        <v>257</v>
      </c>
      <c r="AA3872">
        <v>187</v>
      </c>
      <c r="AB3872" t="s">
        <v>11960</v>
      </c>
      <c r="AC3872" t="s">
        <v>11959</v>
      </c>
      <c r="AD3872">
        <v>5</v>
      </c>
      <c r="AE3872">
        <v>712547.63</v>
      </c>
      <c r="AF3872">
        <v>6168865.3399999999</v>
      </c>
    </row>
    <row r="3873" spans="1:32" x14ac:dyDescent="0.25">
      <c r="A3873" s="40">
        <v>3871</v>
      </c>
      <c r="B3873" t="s">
        <v>11961</v>
      </c>
      <c r="C3873">
        <v>130</v>
      </c>
      <c r="D3873">
        <v>2008</v>
      </c>
      <c r="E3873">
        <v>0</v>
      </c>
      <c r="F3873">
        <v>2</v>
      </c>
      <c r="H3873">
        <v>1</v>
      </c>
      <c r="J3873">
        <v>2</v>
      </c>
      <c r="K3873" t="s">
        <v>260</v>
      </c>
      <c r="L3873">
        <v>90</v>
      </c>
      <c r="M3873">
        <v>1</v>
      </c>
      <c r="N3873">
        <v>56</v>
      </c>
      <c r="O3873">
        <v>56</v>
      </c>
      <c r="P3873">
        <v>108</v>
      </c>
      <c r="Q3873">
        <v>0</v>
      </c>
      <c r="R3873">
        <v>0</v>
      </c>
      <c r="S3873" t="s">
        <v>11962</v>
      </c>
      <c r="T3873">
        <v>7450</v>
      </c>
      <c r="U3873" t="s">
        <v>332</v>
      </c>
      <c r="V3873" t="s">
        <v>332</v>
      </c>
      <c r="W3873" t="s">
        <v>10560</v>
      </c>
      <c r="X3873">
        <v>2665</v>
      </c>
      <c r="Y3873" t="s">
        <v>257</v>
      </c>
      <c r="AA3873">
        <v>187</v>
      </c>
      <c r="AB3873" t="s">
        <v>11963</v>
      </c>
      <c r="AC3873" t="s">
        <v>11962</v>
      </c>
      <c r="AD3873">
        <v>5</v>
      </c>
      <c r="AE3873">
        <v>712552.51</v>
      </c>
      <c r="AF3873">
        <v>6168812.7999999998</v>
      </c>
    </row>
    <row r="3874" spans="1:32" x14ac:dyDescent="0.25">
      <c r="A3874" s="40">
        <v>3872</v>
      </c>
      <c r="B3874" t="s">
        <v>11964</v>
      </c>
      <c r="C3874">
        <v>130</v>
      </c>
      <c r="D3874">
        <v>2008</v>
      </c>
      <c r="E3874">
        <v>0</v>
      </c>
      <c r="F3874">
        <v>2</v>
      </c>
      <c r="H3874">
        <v>1</v>
      </c>
      <c r="J3874">
        <v>2</v>
      </c>
      <c r="K3874" t="s">
        <v>260</v>
      </c>
      <c r="L3874">
        <v>90</v>
      </c>
      <c r="M3874">
        <v>1</v>
      </c>
      <c r="N3874">
        <v>63</v>
      </c>
      <c r="O3874">
        <v>63</v>
      </c>
      <c r="P3874">
        <v>121</v>
      </c>
      <c r="Q3874">
        <v>0</v>
      </c>
      <c r="R3874">
        <v>0</v>
      </c>
      <c r="S3874" t="s">
        <v>11965</v>
      </c>
      <c r="T3874">
        <v>7450</v>
      </c>
      <c r="U3874" t="s">
        <v>332</v>
      </c>
      <c r="V3874" t="s">
        <v>332</v>
      </c>
      <c r="W3874" t="s">
        <v>2492</v>
      </c>
      <c r="X3874">
        <v>2665</v>
      </c>
      <c r="Y3874" t="s">
        <v>257</v>
      </c>
      <c r="AA3874">
        <v>187</v>
      </c>
      <c r="AB3874" t="s">
        <v>11966</v>
      </c>
      <c r="AC3874" t="s">
        <v>11965</v>
      </c>
      <c r="AD3874">
        <v>5</v>
      </c>
      <c r="AE3874">
        <v>712566.05</v>
      </c>
      <c r="AF3874">
        <v>6168750.4900000002</v>
      </c>
    </row>
    <row r="3875" spans="1:32" x14ac:dyDescent="0.25">
      <c r="A3875" s="40">
        <v>3873</v>
      </c>
      <c r="B3875" t="s">
        <v>11967</v>
      </c>
      <c r="C3875">
        <v>130</v>
      </c>
      <c r="D3875">
        <v>2008</v>
      </c>
      <c r="E3875">
        <v>0</v>
      </c>
      <c r="F3875">
        <v>2</v>
      </c>
      <c r="H3875">
        <v>1</v>
      </c>
      <c r="J3875">
        <v>2</v>
      </c>
      <c r="K3875" t="s">
        <v>260</v>
      </c>
      <c r="L3875">
        <v>90</v>
      </c>
      <c r="M3875">
        <v>1</v>
      </c>
      <c r="N3875">
        <v>56</v>
      </c>
      <c r="O3875">
        <v>56</v>
      </c>
      <c r="P3875">
        <v>108</v>
      </c>
      <c r="Q3875">
        <v>0</v>
      </c>
      <c r="R3875">
        <v>0</v>
      </c>
      <c r="S3875" t="s">
        <v>11968</v>
      </c>
      <c r="T3875">
        <v>7450</v>
      </c>
      <c r="U3875" t="s">
        <v>332</v>
      </c>
      <c r="V3875" t="s">
        <v>332</v>
      </c>
      <c r="W3875" t="s">
        <v>885</v>
      </c>
      <c r="X3875">
        <v>2665</v>
      </c>
      <c r="Y3875" t="s">
        <v>257</v>
      </c>
      <c r="AA3875">
        <v>187</v>
      </c>
      <c r="AB3875" t="s">
        <v>11969</v>
      </c>
      <c r="AC3875" t="s">
        <v>11968</v>
      </c>
      <c r="AD3875">
        <v>5</v>
      </c>
      <c r="AE3875">
        <v>712545.33</v>
      </c>
      <c r="AF3875">
        <v>6168775.1600000001</v>
      </c>
    </row>
    <row r="3876" spans="1:32" x14ac:dyDescent="0.25">
      <c r="A3876" s="40">
        <v>3874</v>
      </c>
      <c r="B3876" t="s">
        <v>11970</v>
      </c>
      <c r="C3876">
        <v>130</v>
      </c>
      <c r="D3876">
        <v>2016</v>
      </c>
      <c r="E3876">
        <v>0</v>
      </c>
      <c r="F3876">
        <v>2</v>
      </c>
      <c r="H3876">
        <v>1</v>
      </c>
      <c r="J3876">
        <v>1</v>
      </c>
      <c r="K3876" t="s">
        <v>240</v>
      </c>
      <c r="M3876">
        <v>2</v>
      </c>
      <c r="N3876">
        <v>65</v>
      </c>
      <c r="O3876">
        <v>130</v>
      </c>
      <c r="P3876">
        <v>130</v>
      </c>
      <c r="Q3876">
        <v>0</v>
      </c>
      <c r="R3876">
        <v>0</v>
      </c>
      <c r="S3876" t="s">
        <v>11971</v>
      </c>
      <c r="T3876">
        <v>3903</v>
      </c>
      <c r="U3876" t="s">
        <v>11295</v>
      </c>
      <c r="V3876" t="s">
        <v>11295</v>
      </c>
      <c r="W3876" t="s">
        <v>454</v>
      </c>
      <c r="X3876">
        <v>2625</v>
      </c>
      <c r="Y3876" t="s">
        <v>244</v>
      </c>
      <c r="AA3876">
        <v>187</v>
      </c>
      <c r="AB3876" t="s">
        <v>11972</v>
      </c>
      <c r="AC3876" t="s">
        <v>11973</v>
      </c>
      <c r="AD3876">
        <v>5</v>
      </c>
      <c r="AE3876">
        <v>711617.94</v>
      </c>
      <c r="AF3876">
        <v>6172812.9100000001</v>
      </c>
    </row>
    <row r="3877" spans="1:32" x14ac:dyDescent="0.25">
      <c r="A3877" s="40">
        <v>3875</v>
      </c>
      <c r="B3877" t="s">
        <v>11974</v>
      </c>
      <c r="C3877">
        <v>130</v>
      </c>
      <c r="D3877">
        <v>1967</v>
      </c>
      <c r="E3877">
        <v>0</v>
      </c>
      <c r="F3877">
        <v>1</v>
      </c>
      <c r="H3877">
        <v>6</v>
      </c>
      <c r="J3877">
        <v>1</v>
      </c>
      <c r="K3877" t="s">
        <v>240</v>
      </c>
      <c r="L3877">
        <v>2</v>
      </c>
      <c r="M3877">
        <v>1</v>
      </c>
      <c r="N3877">
        <v>107</v>
      </c>
      <c r="O3877">
        <v>107</v>
      </c>
      <c r="P3877">
        <v>107</v>
      </c>
      <c r="Q3877">
        <v>0</v>
      </c>
      <c r="R3877">
        <v>0</v>
      </c>
      <c r="S3877" t="s">
        <v>11975</v>
      </c>
      <c r="T3877">
        <v>2449</v>
      </c>
      <c r="U3877" t="s">
        <v>312</v>
      </c>
      <c r="V3877" t="s">
        <v>312</v>
      </c>
      <c r="W3877" t="s">
        <v>1622</v>
      </c>
      <c r="X3877">
        <v>2625</v>
      </c>
      <c r="Y3877" t="s">
        <v>244</v>
      </c>
      <c r="AA3877">
        <v>187</v>
      </c>
      <c r="AB3877" t="s">
        <v>11976</v>
      </c>
      <c r="AC3877" t="s">
        <v>11975</v>
      </c>
      <c r="AD3877">
        <v>5</v>
      </c>
      <c r="AE3877">
        <v>711490.68</v>
      </c>
      <c r="AF3877">
        <v>6171911.9800000004</v>
      </c>
    </row>
    <row r="3878" spans="1:32" x14ac:dyDescent="0.25">
      <c r="A3878" s="40">
        <v>3876</v>
      </c>
      <c r="B3878" t="s">
        <v>11977</v>
      </c>
      <c r="C3878">
        <v>120</v>
      </c>
      <c r="D3878">
        <v>1972</v>
      </c>
      <c r="E3878">
        <v>1976</v>
      </c>
      <c r="F3878">
        <v>4</v>
      </c>
      <c r="H3878">
        <v>1</v>
      </c>
      <c r="J3878">
        <v>2</v>
      </c>
      <c r="K3878" t="s">
        <v>247</v>
      </c>
      <c r="M3878">
        <v>1</v>
      </c>
      <c r="N3878">
        <v>170</v>
      </c>
      <c r="O3878">
        <v>170</v>
      </c>
      <c r="P3878">
        <v>170</v>
      </c>
      <c r="Q3878">
        <v>0</v>
      </c>
      <c r="R3878">
        <v>0</v>
      </c>
      <c r="S3878" t="s">
        <v>11978</v>
      </c>
      <c r="T3878">
        <v>6710</v>
      </c>
      <c r="U3878" t="s">
        <v>327</v>
      </c>
      <c r="V3878" t="s">
        <v>327</v>
      </c>
      <c r="W3878" t="s">
        <v>799</v>
      </c>
      <c r="X3878">
        <v>2625</v>
      </c>
      <c r="Y3878" t="s">
        <v>244</v>
      </c>
      <c r="AA3878">
        <v>187</v>
      </c>
      <c r="AB3878" t="s">
        <v>11979</v>
      </c>
      <c r="AC3878" t="s">
        <v>11978</v>
      </c>
      <c r="AD3878">
        <v>5</v>
      </c>
      <c r="AE3878">
        <v>711054.8</v>
      </c>
      <c r="AF3878">
        <v>6171791.5300000003</v>
      </c>
    </row>
    <row r="3879" spans="1:32" x14ac:dyDescent="0.25">
      <c r="A3879" s="40">
        <v>3877</v>
      </c>
      <c r="B3879" t="s">
        <v>11980</v>
      </c>
      <c r="C3879">
        <v>120</v>
      </c>
      <c r="D3879">
        <v>1978</v>
      </c>
      <c r="E3879">
        <v>0</v>
      </c>
      <c r="F3879">
        <v>3</v>
      </c>
      <c r="H3879">
        <v>1</v>
      </c>
      <c r="J3879">
        <v>2</v>
      </c>
      <c r="K3879" t="s">
        <v>260</v>
      </c>
      <c r="L3879">
        <v>2</v>
      </c>
      <c r="M3879">
        <v>1</v>
      </c>
      <c r="N3879">
        <v>197</v>
      </c>
      <c r="O3879">
        <v>197</v>
      </c>
      <c r="P3879">
        <v>153</v>
      </c>
      <c r="Q3879">
        <v>0</v>
      </c>
      <c r="R3879">
        <v>0</v>
      </c>
      <c r="S3879" t="s">
        <v>11981</v>
      </c>
      <c r="T3879">
        <v>9054</v>
      </c>
      <c r="U3879" t="s">
        <v>10204</v>
      </c>
      <c r="V3879" t="s">
        <v>10204</v>
      </c>
      <c r="W3879" t="s">
        <v>408</v>
      </c>
      <c r="X3879">
        <v>2665</v>
      </c>
      <c r="Y3879" t="s">
        <v>257</v>
      </c>
      <c r="AA3879">
        <v>187</v>
      </c>
      <c r="AB3879" t="s">
        <v>11982</v>
      </c>
      <c r="AC3879" t="s">
        <v>11981</v>
      </c>
      <c r="AD3879">
        <v>5</v>
      </c>
      <c r="AE3879">
        <v>713022.56</v>
      </c>
      <c r="AF3879">
        <v>6168398.4699999997</v>
      </c>
    </row>
    <row r="3880" spans="1:32" x14ac:dyDescent="0.25">
      <c r="A3880" s="40">
        <v>3878</v>
      </c>
      <c r="B3880" t="s">
        <v>11983</v>
      </c>
      <c r="C3880">
        <v>130</v>
      </c>
      <c r="D3880">
        <v>1975</v>
      </c>
      <c r="E3880">
        <v>0</v>
      </c>
      <c r="F3880">
        <v>1</v>
      </c>
      <c r="H3880">
        <v>5</v>
      </c>
      <c r="J3880">
        <v>1</v>
      </c>
      <c r="K3880" t="s">
        <v>240</v>
      </c>
      <c r="M3880">
        <v>1</v>
      </c>
      <c r="N3880">
        <v>129</v>
      </c>
      <c r="O3880">
        <v>129</v>
      </c>
      <c r="P3880">
        <v>129</v>
      </c>
      <c r="Q3880">
        <v>0</v>
      </c>
      <c r="R3880">
        <v>0</v>
      </c>
      <c r="S3880" t="s">
        <v>11984</v>
      </c>
      <c r="T3880">
        <v>2556</v>
      </c>
      <c r="U3880" t="s">
        <v>317</v>
      </c>
      <c r="V3880" t="s">
        <v>317</v>
      </c>
      <c r="W3880" t="s">
        <v>11985</v>
      </c>
      <c r="X3880">
        <v>2625</v>
      </c>
      <c r="Y3880" t="s">
        <v>244</v>
      </c>
      <c r="AA3880">
        <v>187</v>
      </c>
      <c r="AB3880" t="s">
        <v>11986</v>
      </c>
      <c r="AC3880" t="s">
        <v>11984</v>
      </c>
      <c r="AD3880">
        <v>5</v>
      </c>
      <c r="AE3880">
        <v>711544.99</v>
      </c>
      <c r="AF3880">
        <v>6172362.6900000004</v>
      </c>
    </row>
    <row r="3881" spans="1:32" x14ac:dyDescent="0.25">
      <c r="A3881" s="40">
        <v>3879</v>
      </c>
      <c r="B3881" t="s">
        <v>11987</v>
      </c>
      <c r="C3881">
        <v>120</v>
      </c>
      <c r="D3881">
        <v>1977</v>
      </c>
      <c r="E3881">
        <v>0</v>
      </c>
      <c r="F3881">
        <v>4</v>
      </c>
      <c r="H3881">
        <v>1</v>
      </c>
      <c r="J3881">
        <v>6</v>
      </c>
      <c r="K3881" t="s">
        <v>247</v>
      </c>
      <c r="M3881">
        <v>1</v>
      </c>
      <c r="N3881">
        <v>155</v>
      </c>
      <c r="O3881">
        <v>155</v>
      </c>
      <c r="P3881">
        <v>155</v>
      </c>
      <c r="Q3881">
        <v>0</v>
      </c>
      <c r="R3881">
        <v>0</v>
      </c>
      <c r="S3881" t="s">
        <v>11988</v>
      </c>
      <c r="T3881">
        <v>3408</v>
      </c>
      <c r="U3881" t="s">
        <v>285</v>
      </c>
      <c r="V3881" t="s">
        <v>285</v>
      </c>
      <c r="W3881" t="s">
        <v>721</v>
      </c>
      <c r="X3881">
        <v>2665</v>
      </c>
      <c r="Y3881" t="s">
        <v>257</v>
      </c>
      <c r="AA3881">
        <v>187</v>
      </c>
      <c r="AB3881" t="s">
        <v>11989</v>
      </c>
      <c r="AC3881" t="s">
        <v>11988</v>
      </c>
      <c r="AD3881">
        <v>5</v>
      </c>
      <c r="AE3881">
        <v>713097.63</v>
      </c>
      <c r="AF3881">
        <v>6168899.8200000003</v>
      </c>
    </row>
    <row r="3882" spans="1:32" x14ac:dyDescent="0.25">
      <c r="A3882" s="40">
        <v>3880</v>
      </c>
      <c r="B3882" t="s">
        <v>11990</v>
      </c>
      <c r="C3882">
        <v>230</v>
      </c>
      <c r="D3882">
        <v>1976</v>
      </c>
      <c r="E3882">
        <v>0</v>
      </c>
      <c r="F3882">
        <v>6</v>
      </c>
      <c r="H3882">
        <v>90</v>
      </c>
      <c r="J3882">
        <v>9</v>
      </c>
      <c r="K3882" t="s">
        <v>240</v>
      </c>
      <c r="M3882">
        <v>1</v>
      </c>
      <c r="N3882">
        <v>4</v>
      </c>
      <c r="O3882">
        <v>4</v>
      </c>
      <c r="P3882">
        <v>0</v>
      </c>
      <c r="Q3882">
        <v>4</v>
      </c>
      <c r="R3882">
        <v>0</v>
      </c>
      <c r="S3882" t="s">
        <v>11991</v>
      </c>
      <c r="T3882">
        <v>2556</v>
      </c>
      <c r="U3882" t="s">
        <v>317</v>
      </c>
      <c r="V3882" t="s">
        <v>317</v>
      </c>
      <c r="W3882" t="s">
        <v>11992</v>
      </c>
      <c r="X3882">
        <v>2625</v>
      </c>
      <c r="Y3882" t="s">
        <v>244</v>
      </c>
      <c r="AA3882">
        <v>187</v>
      </c>
      <c r="AB3882" t="s">
        <v>11993</v>
      </c>
      <c r="AC3882" t="s">
        <v>11991</v>
      </c>
      <c r="AD3882">
        <v>5</v>
      </c>
      <c r="AE3882">
        <v>711904.47</v>
      </c>
      <c r="AF3882">
        <v>6172506.79</v>
      </c>
    </row>
    <row r="3883" spans="1:32" x14ac:dyDescent="0.25">
      <c r="A3883" s="40">
        <v>3881</v>
      </c>
      <c r="B3883" t="s">
        <v>11994</v>
      </c>
      <c r="C3883">
        <v>590</v>
      </c>
      <c r="D3883">
        <v>2000</v>
      </c>
      <c r="E3883">
        <v>0</v>
      </c>
      <c r="F3883">
        <v>2</v>
      </c>
      <c r="H3883">
        <v>5</v>
      </c>
      <c r="J3883">
        <v>9</v>
      </c>
      <c r="K3883" t="s">
        <v>240</v>
      </c>
      <c r="M3883">
        <v>1</v>
      </c>
      <c r="N3883">
        <v>81</v>
      </c>
      <c r="O3883">
        <v>81</v>
      </c>
      <c r="P3883">
        <v>0</v>
      </c>
      <c r="Q3883">
        <v>0</v>
      </c>
      <c r="R3883">
        <v>0</v>
      </c>
      <c r="S3883" t="s">
        <v>11995</v>
      </c>
      <c r="T3883">
        <v>8899</v>
      </c>
      <c r="U3883" t="s">
        <v>11996</v>
      </c>
      <c r="V3883" t="s">
        <v>11996</v>
      </c>
      <c r="W3883" t="s">
        <v>337</v>
      </c>
      <c r="X3883">
        <v>2665</v>
      </c>
      <c r="Y3883" t="s">
        <v>257</v>
      </c>
      <c r="AA3883">
        <v>187</v>
      </c>
      <c r="AB3883" t="s">
        <v>1753</v>
      </c>
      <c r="AC3883" t="s">
        <v>11995</v>
      </c>
      <c r="AD3883">
        <v>5</v>
      </c>
      <c r="AE3883">
        <v>713871</v>
      </c>
      <c r="AF3883">
        <v>6168229</v>
      </c>
    </row>
    <row r="3884" spans="1:32" x14ac:dyDescent="0.25">
      <c r="A3884" s="40">
        <v>3882</v>
      </c>
      <c r="B3884" t="s">
        <v>11997</v>
      </c>
      <c r="C3884">
        <v>530</v>
      </c>
      <c r="D3884">
        <v>1985</v>
      </c>
      <c r="E3884">
        <v>0</v>
      </c>
      <c r="F3884">
        <v>2</v>
      </c>
      <c r="H3884">
        <v>5</v>
      </c>
      <c r="J3884">
        <v>9</v>
      </c>
      <c r="K3884" t="s">
        <v>240</v>
      </c>
      <c r="M3884">
        <v>1</v>
      </c>
      <c r="N3884">
        <v>13</v>
      </c>
      <c r="O3884">
        <v>13</v>
      </c>
      <c r="P3884">
        <v>0</v>
      </c>
      <c r="Q3884">
        <v>13</v>
      </c>
      <c r="R3884">
        <v>0</v>
      </c>
      <c r="S3884" t="s">
        <v>11995</v>
      </c>
      <c r="T3884">
        <v>8899</v>
      </c>
      <c r="U3884" t="s">
        <v>11996</v>
      </c>
      <c r="V3884" t="s">
        <v>11996</v>
      </c>
      <c r="W3884" t="s">
        <v>337</v>
      </c>
      <c r="X3884">
        <v>2665</v>
      </c>
      <c r="Y3884" t="s">
        <v>257</v>
      </c>
      <c r="AA3884">
        <v>187</v>
      </c>
      <c r="AB3884" t="s">
        <v>1753</v>
      </c>
      <c r="AC3884" t="s">
        <v>11995</v>
      </c>
      <c r="AD3884">
        <v>5</v>
      </c>
      <c r="AE3884">
        <v>713871</v>
      </c>
      <c r="AF3884">
        <v>6168229</v>
      </c>
    </row>
    <row r="3885" spans="1:32" x14ac:dyDescent="0.25">
      <c r="A3885" s="40">
        <v>3883</v>
      </c>
      <c r="B3885" t="s">
        <v>11998</v>
      </c>
      <c r="C3885">
        <v>530</v>
      </c>
      <c r="D3885">
        <v>1985</v>
      </c>
      <c r="E3885">
        <v>0</v>
      </c>
      <c r="F3885">
        <v>2</v>
      </c>
      <c r="H3885">
        <v>5</v>
      </c>
      <c r="J3885">
        <v>9</v>
      </c>
      <c r="K3885" t="s">
        <v>240</v>
      </c>
      <c r="M3885">
        <v>1</v>
      </c>
      <c r="N3885">
        <v>28</v>
      </c>
      <c r="O3885">
        <v>28</v>
      </c>
      <c r="P3885">
        <v>0</v>
      </c>
      <c r="Q3885">
        <v>28</v>
      </c>
      <c r="R3885">
        <v>0</v>
      </c>
      <c r="S3885" t="s">
        <v>11995</v>
      </c>
      <c r="T3885">
        <v>8899</v>
      </c>
      <c r="U3885" t="s">
        <v>11996</v>
      </c>
      <c r="V3885" t="s">
        <v>11996</v>
      </c>
      <c r="W3885" t="s">
        <v>337</v>
      </c>
      <c r="X3885">
        <v>2665</v>
      </c>
      <c r="Y3885" t="s">
        <v>257</v>
      </c>
      <c r="AA3885">
        <v>187</v>
      </c>
      <c r="AB3885" t="s">
        <v>1753</v>
      </c>
      <c r="AC3885" t="s">
        <v>11995</v>
      </c>
      <c r="AD3885">
        <v>5</v>
      </c>
      <c r="AE3885">
        <v>713871</v>
      </c>
      <c r="AF3885">
        <v>6168229</v>
      </c>
    </row>
    <row r="3886" spans="1:32" x14ac:dyDescent="0.25">
      <c r="A3886" s="40">
        <v>3884</v>
      </c>
      <c r="B3886" t="s">
        <v>11999</v>
      </c>
      <c r="C3886">
        <v>530</v>
      </c>
      <c r="D3886">
        <v>1995</v>
      </c>
      <c r="E3886">
        <v>0</v>
      </c>
      <c r="F3886">
        <v>2</v>
      </c>
      <c r="H3886">
        <v>5</v>
      </c>
      <c r="J3886">
        <v>9</v>
      </c>
      <c r="K3886" t="s">
        <v>240</v>
      </c>
      <c r="M3886">
        <v>1</v>
      </c>
      <c r="N3886">
        <v>29</v>
      </c>
      <c r="O3886">
        <v>29</v>
      </c>
      <c r="P3886">
        <v>0</v>
      </c>
      <c r="Q3886">
        <v>29</v>
      </c>
      <c r="R3886">
        <v>0</v>
      </c>
      <c r="S3886" t="s">
        <v>11995</v>
      </c>
      <c r="T3886">
        <v>8899</v>
      </c>
      <c r="U3886" t="s">
        <v>11996</v>
      </c>
      <c r="V3886" t="s">
        <v>11996</v>
      </c>
      <c r="W3886" t="s">
        <v>337</v>
      </c>
      <c r="X3886">
        <v>2665</v>
      </c>
      <c r="Y3886" t="s">
        <v>257</v>
      </c>
      <c r="AA3886">
        <v>187</v>
      </c>
      <c r="AB3886" t="s">
        <v>1753</v>
      </c>
      <c r="AC3886" t="s">
        <v>11995</v>
      </c>
      <c r="AD3886">
        <v>5</v>
      </c>
      <c r="AE3886">
        <v>713871</v>
      </c>
      <c r="AF3886">
        <v>6168229</v>
      </c>
    </row>
    <row r="3887" spans="1:32" x14ac:dyDescent="0.25">
      <c r="A3887" s="40">
        <v>3885</v>
      </c>
      <c r="B3887" t="s">
        <v>12000</v>
      </c>
      <c r="C3887">
        <v>530</v>
      </c>
      <c r="D3887">
        <v>1985</v>
      </c>
      <c r="E3887">
        <v>0</v>
      </c>
      <c r="F3887">
        <v>2</v>
      </c>
      <c r="H3887">
        <v>5</v>
      </c>
      <c r="J3887">
        <v>9</v>
      </c>
      <c r="K3887" t="s">
        <v>240</v>
      </c>
      <c r="M3887">
        <v>1</v>
      </c>
      <c r="N3887">
        <v>28</v>
      </c>
      <c r="O3887">
        <v>28</v>
      </c>
      <c r="P3887">
        <v>0</v>
      </c>
      <c r="Q3887">
        <v>28</v>
      </c>
      <c r="R3887">
        <v>0</v>
      </c>
      <c r="S3887" t="s">
        <v>11995</v>
      </c>
      <c r="T3887">
        <v>8899</v>
      </c>
      <c r="U3887" t="s">
        <v>11996</v>
      </c>
      <c r="V3887" t="s">
        <v>11996</v>
      </c>
      <c r="W3887" t="s">
        <v>337</v>
      </c>
      <c r="X3887">
        <v>2665</v>
      </c>
      <c r="Y3887" t="s">
        <v>257</v>
      </c>
      <c r="AA3887">
        <v>187</v>
      </c>
      <c r="AB3887" t="s">
        <v>1753</v>
      </c>
      <c r="AC3887" t="s">
        <v>11995</v>
      </c>
      <c r="AD3887">
        <v>5</v>
      </c>
      <c r="AE3887">
        <v>713871</v>
      </c>
      <c r="AF3887">
        <v>6168229</v>
      </c>
    </row>
    <row r="3888" spans="1:32" x14ac:dyDescent="0.25">
      <c r="A3888" s="40">
        <v>3886</v>
      </c>
      <c r="B3888" t="s">
        <v>12001</v>
      </c>
      <c r="C3888">
        <v>590</v>
      </c>
      <c r="D3888">
        <v>2000</v>
      </c>
      <c r="E3888">
        <v>0</v>
      </c>
      <c r="F3888">
        <v>2</v>
      </c>
      <c r="H3888">
        <v>5</v>
      </c>
      <c r="J3888">
        <v>9</v>
      </c>
      <c r="K3888" t="s">
        <v>240</v>
      </c>
      <c r="M3888">
        <v>1</v>
      </c>
      <c r="N3888">
        <v>100</v>
      </c>
      <c r="O3888">
        <v>100</v>
      </c>
      <c r="P3888">
        <v>0</v>
      </c>
      <c r="Q3888">
        <v>0</v>
      </c>
      <c r="R3888">
        <v>0</v>
      </c>
      <c r="S3888" t="s">
        <v>11995</v>
      </c>
      <c r="T3888">
        <v>8899</v>
      </c>
      <c r="U3888" t="s">
        <v>11996</v>
      </c>
      <c r="V3888" t="s">
        <v>11996</v>
      </c>
      <c r="W3888" t="s">
        <v>337</v>
      </c>
      <c r="X3888">
        <v>2665</v>
      </c>
      <c r="Y3888" t="s">
        <v>257</v>
      </c>
      <c r="AA3888">
        <v>187</v>
      </c>
      <c r="AB3888" t="s">
        <v>1753</v>
      </c>
      <c r="AC3888" t="s">
        <v>11995</v>
      </c>
      <c r="AD3888">
        <v>5</v>
      </c>
      <c r="AE3888">
        <v>713871</v>
      </c>
      <c r="AF3888">
        <v>6168229</v>
      </c>
    </row>
    <row r="3889" spans="1:32" x14ac:dyDescent="0.25">
      <c r="A3889" s="40">
        <v>3887</v>
      </c>
      <c r="B3889" t="s">
        <v>12002</v>
      </c>
      <c r="C3889">
        <v>590</v>
      </c>
      <c r="D3889">
        <v>1991</v>
      </c>
      <c r="E3889">
        <v>0</v>
      </c>
      <c r="F3889">
        <v>2</v>
      </c>
      <c r="H3889">
        <v>5</v>
      </c>
      <c r="J3889">
        <v>9</v>
      </c>
      <c r="K3889" t="s">
        <v>240</v>
      </c>
      <c r="M3889">
        <v>1</v>
      </c>
      <c r="N3889">
        <v>261</v>
      </c>
      <c r="O3889">
        <v>261</v>
      </c>
      <c r="P3889">
        <v>0</v>
      </c>
      <c r="Q3889">
        <v>261</v>
      </c>
      <c r="R3889">
        <v>0</v>
      </c>
      <c r="S3889" t="s">
        <v>11995</v>
      </c>
      <c r="T3889">
        <v>8899</v>
      </c>
      <c r="U3889" t="s">
        <v>11996</v>
      </c>
      <c r="V3889" t="s">
        <v>11996</v>
      </c>
      <c r="W3889" t="s">
        <v>337</v>
      </c>
      <c r="X3889">
        <v>2665</v>
      </c>
      <c r="Y3889" t="s">
        <v>257</v>
      </c>
      <c r="AA3889">
        <v>187</v>
      </c>
      <c r="AB3889" t="s">
        <v>1753</v>
      </c>
      <c r="AC3889" t="s">
        <v>11995</v>
      </c>
      <c r="AD3889">
        <v>5</v>
      </c>
      <c r="AE3889">
        <v>713871</v>
      </c>
      <c r="AF3889">
        <v>6168229</v>
      </c>
    </row>
    <row r="3890" spans="1:32" x14ac:dyDescent="0.25">
      <c r="A3890" s="40">
        <v>3888</v>
      </c>
      <c r="B3890" t="s">
        <v>12003</v>
      </c>
      <c r="C3890">
        <v>130</v>
      </c>
      <c r="D3890">
        <v>1967</v>
      </c>
      <c r="E3890">
        <v>0</v>
      </c>
      <c r="F3890">
        <v>1</v>
      </c>
      <c r="H3890">
        <v>1</v>
      </c>
      <c r="J3890">
        <v>1</v>
      </c>
      <c r="K3890" t="s">
        <v>240</v>
      </c>
      <c r="L3890">
        <v>2</v>
      </c>
      <c r="M3890">
        <v>1</v>
      </c>
      <c r="N3890">
        <v>110</v>
      </c>
      <c r="O3890">
        <v>110</v>
      </c>
      <c r="P3890">
        <v>110</v>
      </c>
      <c r="Q3890">
        <v>0</v>
      </c>
      <c r="R3890">
        <v>0</v>
      </c>
      <c r="S3890" t="s">
        <v>12004</v>
      </c>
      <c r="T3890">
        <v>4154</v>
      </c>
      <c r="U3890" t="s">
        <v>322</v>
      </c>
      <c r="V3890" t="s">
        <v>322</v>
      </c>
      <c r="W3890" t="s">
        <v>385</v>
      </c>
      <c r="X3890">
        <v>2665</v>
      </c>
      <c r="Y3890" t="s">
        <v>257</v>
      </c>
      <c r="AA3890">
        <v>187</v>
      </c>
      <c r="AB3890" t="s">
        <v>12005</v>
      </c>
      <c r="AC3890" t="s">
        <v>12004</v>
      </c>
      <c r="AD3890">
        <v>5</v>
      </c>
      <c r="AE3890">
        <v>713650.45</v>
      </c>
      <c r="AF3890">
        <v>6169191.1100000003</v>
      </c>
    </row>
    <row r="3891" spans="1:32" x14ac:dyDescent="0.25">
      <c r="A3891" s="40">
        <v>3889</v>
      </c>
      <c r="B3891" t="s">
        <v>12006</v>
      </c>
      <c r="C3891">
        <v>120</v>
      </c>
      <c r="D3891">
        <v>1978</v>
      </c>
      <c r="E3891">
        <v>0</v>
      </c>
      <c r="F3891">
        <v>4</v>
      </c>
      <c r="H3891">
        <v>1</v>
      </c>
      <c r="J3891">
        <v>7</v>
      </c>
      <c r="K3891" t="s">
        <v>253</v>
      </c>
      <c r="M3891">
        <v>1</v>
      </c>
      <c r="N3891">
        <v>134</v>
      </c>
      <c r="O3891">
        <v>134</v>
      </c>
      <c r="P3891">
        <v>134</v>
      </c>
      <c r="Q3891">
        <v>0</v>
      </c>
      <c r="R3891">
        <v>0</v>
      </c>
      <c r="S3891" t="s">
        <v>12007</v>
      </c>
      <c r="T3891">
        <v>1917</v>
      </c>
      <c r="U3891" t="s">
        <v>683</v>
      </c>
      <c r="V3891" t="s">
        <v>683</v>
      </c>
      <c r="W3891" t="s">
        <v>413</v>
      </c>
      <c r="X3891">
        <v>2665</v>
      </c>
      <c r="Y3891" t="s">
        <v>257</v>
      </c>
      <c r="AA3891">
        <v>187</v>
      </c>
      <c r="AB3891" t="s">
        <v>12008</v>
      </c>
      <c r="AC3891" t="s">
        <v>12007</v>
      </c>
      <c r="AD3891">
        <v>5</v>
      </c>
      <c r="AE3891">
        <v>713497.59</v>
      </c>
      <c r="AF3891">
        <v>6168735.7000000002</v>
      </c>
    </row>
    <row r="3892" spans="1:32" x14ac:dyDescent="0.25">
      <c r="A3892" s="40">
        <v>3890</v>
      </c>
      <c r="B3892" t="s">
        <v>12009</v>
      </c>
      <c r="C3892">
        <v>130</v>
      </c>
      <c r="D3892">
        <v>2008</v>
      </c>
      <c r="E3892">
        <v>0</v>
      </c>
      <c r="F3892">
        <v>2</v>
      </c>
      <c r="H3892">
        <v>1</v>
      </c>
      <c r="J3892">
        <v>2</v>
      </c>
      <c r="K3892" t="s">
        <v>260</v>
      </c>
      <c r="L3892">
        <v>90</v>
      </c>
      <c r="M3892">
        <v>1</v>
      </c>
      <c r="N3892">
        <v>56</v>
      </c>
      <c r="O3892">
        <v>56</v>
      </c>
      <c r="P3892">
        <v>108</v>
      </c>
      <c r="Q3892">
        <v>0</v>
      </c>
      <c r="R3892">
        <v>0</v>
      </c>
      <c r="S3892" t="s">
        <v>12010</v>
      </c>
      <c r="T3892">
        <v>7450</v>
      </c>
      <c r="U3892" t="s">
        <v>332</v>
      </c>
      <c r="V3892" t="s">
        <v>332</v>
      </c>
      <c r="W3892" t="s">
        <v>1105</v>
      </c>
      <c r="X3892">
        <v>2665</v>
      </c>
      <c r="Y3892" t="s">
        <v>257</v>
      </c>
      <c r="AA3892">
        <v>187</v>
      </c>
      <c r="AB3892" t="s">
        <v>12011</v>
      </c>
      <c r="AC3892" t="s">
        <v>12010</v>
      </c>
      <c r="AD3892">
        <v>5</v>
      </c>
      <c r="AE3892">
        <v>712637.49</v>
      </c>
      <c r="AF3892">
        <v>6168849.6799999997</v>
      </c>
    </row>
    <row r="3893" spans="1:32" x14ac:dyDescent="0.25">
      <c r="A3893" s="40">
        <v>3891</v>
      </c>
      <c r="B3893" t="s">
        <v>12012</v>
      </c>
      <c r="C3893">
        <v>130</v>
      </c>
      <c r="D3893">
        <v>2008</v>
      </c>
      <c r="E3893">
        <v>0</v>
      </c>
      <c r="F3893">
        <v>2</v>
      </c>
      <c r="H3893">
        <v>1</v>
      </c>
      <c r="J3893">
        <v>2</v>
      </c>
      <c r="K3893" t="s">
        <v>260</v>
      </c>
      <c r="L3893">
        <v>90</v>
      </c>
      <c r="M3893">
        <v>1</v>
      </c>
      <c r="N3893">
        <v>56</v>
      </c>
      <c r="O3893">
        <v>56</v>
      </c>
      <c r="P3893">
        <v>108</v>
      </c>
      <c r="Q3893">
        <v>0</v>
      </c>
      <c r="R3893">
        <v>0</v>
      </c>
      <c r="S3893" t="s">
        <v>12013</v>
      </c>
      <c r="T3893">
        <v>7450</v>
      </c>
      <c r="U3893" t="s">
        <v>332</v>
      </c>
      <c r="V3893" t="s">
        <v>332</v>
      </c>
      <c r="W3893" t="s">
        <v>1622</v>
      </c>
      <c r="X3893">
        <v>2665</v>
      </c>
      <c r="Y3893" t="s">
        <v>257</v>
      </c>
      <c r="AA3893">
        <v>187</v>
      </c>
      <c r="AB3893" t="s">
        <v>12014</v>
      </c>
      <c r="AC3893" t="s">
        <v>12013</v>
      </c>
      <c r="AD3893">
        <v>5</v>
      </c>
      <c r="AE3893">
        <v>712584.5</v>
      </c>
      <c r="AF3893">
        <v>6168867.1299999999</v>
      </c>
    </row>
    <row r="3894" spans="1:32" x14ac:dyDescent="0.25">
      <c r="A3894" s="40">
        <v>3892</v>
      </c>
      <c r="B3894" t="s">
        <v>12015</v>
      </c>
      <c r="C3894">
        <v>130</v>
      </c>
      <c r="D3894">
        <v>2008</v>
      </c>
      <c r="E3894">
        <v>0</v>
      </c>
      <c r="F3894">
        <v>2</v>
      </c>
      <c r="H3894">
        <v>1</v>
      </c>
      <c r="J3894">
        <v>2</v>
      </c>
      <c r="K3894" t="s">
        <v>260</v>
      </c>
      <c r="L3894">
        <v>90</v>
      </c>
      <c r="M3894">
        <v>2</v>
      </c>
      <c r="N3894">
        <v>45</v>
      </c>
      <c r="O3894">
        <v>45</v>
      </c>
      <c r="P3894">
        <v>127</v>
      </c>
      <c r="Q3894">
        <v>0</v>
      </c>
      <c r="R3894">
        <v>0</v>
      </c>
      <c r="S3894" t="s">
        <v>12016</v>
      </c>
      <c r="T3894">
        <v>7450</v>
      </c>
      <c r="U3894" t="s">
        <v>332</v>
      </c>
      <c r="V3894" t="s">
        <v>332</v>
      </c>
      <c r="W3894" t="s">
        <v>1626</v>
      </c>
      <c r="X3894">
        <v>2665</v>
      </c>
      <c r="Y3894" t="s">
        <v>257</v>
      </c>
      <c r="AA3894">
        <v>187</v>
      </c>
      <c r="AB3894" t="s">
        <v>12017</v>
      </c>
      <c r="AC3894" t="s">
        <v>12016</v>
      </c>
      <c r="AD3894">
        <v>5</v>
      </c>
      <c r="AE3894">
        <v>712603.34</v>
      </c>
      <c r="AF3894">
        <v>6168797.6299999999</v>
      </c>
    </row>
    <row r="3895" spans="1:32" x14ac:dyDescent="0.25">
      <c r="A3895" s="40">
        <v>3893</v>
      </c>
      <c r="B3895" t="s">
        <v>12018</v>
      </c>
      <c r="C3895">
        <v>130</v>
      </c>
      <c r="D3895">
        <v>2008</v>
      </c>
      <c r="E3895">
        <v>0</v>
      </c>
      <c r="F3895">
        <v>2</v>
      </c>
      <c r="H3895">
        <v>1</v>
      </c>
      <c r="J3895">
        <v>2</v>
      </c>
      <c r="K3895" t="s">
        <v>260</v>
      </c>
      <c r="L3895">
        <v>90</v>
      </c>
      <c r="M3895">
        <v>2</v>
      </c>
      <c r="N3895">
        <v>45</v>
      </c>
      <c r="O3895">
        <v>45</v>
      </c>
      <c r="P3895">
        <v>127</v>
      </c>
      <c r="Q3895">
        <v>0</v>
      </c>
      <c r="R3895">
        <v>0</v>
      </c>
      <c r="S3895" t="s">
        <v>12019</v>
      </c>
      <c r="T3895">
        <v>7450</v>
      </c>
      <c r="U3895" t="s">
        <v>332</v>
      </c>
      <c r="V3895" t="s">
        <v>332</v>
      </c>
      <c r="W3895" t="s">
        <v>1765</v>
      </c>
      <c r="X3895">
        <v>2665</v>
      </c>
      <c r="Y3895" t="s">
        <v>257</v>
      </c>
      <c r="AA3895">
        <v>187</v>
      </c>
      <c r="AB3895" t="s">
        <v>12020</v>
      </c>
      <c r="AC3895" t="s">
        <v>12019</v>
      </c>
      <c r="AD3895">
        <v>5</v>
      </c>
      <c r="AE3895">
        <v>712597.76</v>
      </c>
      <c r="AF3895">
        <v>6168804.4199999999</v>
      </c>
    </row>
    <row r="3896" spans="1:32" x14ac:dyDescent="0.25">
      <c r="A3896" s="40">
        <v>3894</v>
      </c>
      <c r="B3896" t="s">
        <v>12021</v>
      </c>
      <c r="C3896">
        <v>130</v>
      </c>
      <c r="D3896">
        <v>2008</v>
      </c>
      <c r="E3896">
        <v>0</v>
      </c>
      <c r="F3896">
        <v>2</v>
      </c>
      <c r="H3896">
        <v>1</v>
      </c>
      <c r="J3896">
        <v>2</v>
      </c>
      <c r="K3896" t="s">
        <v>260</v>
      </c>
      <c r="L3896">
        <v>90</v>
      </c>
      <c r="M3896">
        <v>1</v>
      </c>
      <c r="N3896">
        <v>62</v>
      </c>
      <c r="O3896">
        <v>62</v>
      </c>
      <c r="P3896">
        <v>119</v>
      </c>
      <c r="Q3896">
        <v>0</v>
      </c>
      <c r="R3896">
        <v>0</v>
      </c>
      <c r="S3896" t="s">
        <v>12022</v>
      </c>
      <c r="T3896">
        <v>7450</v>
      </c>
      <c r="U3896" t="s">
        <v>332</v>
      </c>
      <c r="V3896" t="s">
        <v>332</v>
      </c>
      <c r="W3896" t="s">
        <v>655</v>
      </c>
      <c r="X3896">
        <v>2665</v>
      </c>
      <c r="Y3896" t="s">
        <v>257</v>
      </c>
      <c r="AA3896">
        <v>187</v>
      </c>
      <c r="AB3896" t="s">
        <v>12023</v>
      </c>
      <c r="AC3896" t="s">
        <v>12022</v>
      </c>
      <c r="AD3896">
        <v>5</v>
      </c>
      <c r="AE3896">
        <v>712565.39</v>
      </c>
      <c r="AF3896">
        <v>6168843.75</v>
      </c>
    </row>
    <row r="3897" spans="1:32" x14ac:dyDescent="0.25">
      <c r="A3897" s="40">
        <v>3895</v>
      </c>
      <c r="B3897" t="s">
        <v>12024</v>
      </c>
      <c r="C3897">
        <v>130</v>
      </c>
      <c r="D3897">
        <v>2008</v>
      </c>
      <c r="E3897">
        <v>0</v>
      </c>
      <c r="F3897">
        <v>2</v>
      </c>
      <c r="H3897">
        <v>1</v>
      </c>
      <c r="J3897">
        <v>2</v>
      </c>
      <c r="K3897" t="s">
        <v>260</v>
      </c>
      <c r="L3897">
        <v>90</v>
      </c>
      <c r="M3897">
        <v>1</v>
      </c>
      <c r="N3897">
        <v>56</v>
      </c>
      <c r="O3897">
        <v>56</v>
      </c>
      <c r="P3897">
        <v>108</v>
      </c>
      <c r="Q3897">
        <v>0</v>
      </c>
      <c r="R3897">
        <v>0</v>
      </c>
      <c r="S3897" t="s">
        <v>12025</v>
      </c>
      <c r="T3897">
        <v>7450</v>
      </c>
      <c r="U3897" t="s">
        <v>332</v>
      </c>
      <c r="V3897" t="s">
        <v>332</v>
      </c>
      <c r="W3897" t="s">
        <v>1538</v>
      </c>
      <c r="X3897">
        <v>2665</v>
      </c>
      <c r="Y3897" t="s">
        <v>257</v>
      </c>
      <c r="AA3897">
        <v>187</v>
      </c>
      <c r="AB3897" t="s">
        <v>12026</v>
      </c>
      <c r="AC3897" t="s">
        <v>12025</v>
      </c>
      <c r="AD3897">
        <v>5</v>
      </c>
      <c r="AE3897">
        <v>712558.17</v>
      </c>
      <c r="AF3897">
        <v>6168852.2300000004</v>
      </c>
    </row>
    <row r="3898" spans="1:32" x14ac:dyDescent="0.25">
      <c r="A3898" s="40">
        <v>3896</v>
      </c>
      <c r="B3898" t="s">
        <v>12027</v>
      </c>
      <c r="C3898">
        <v>130</v>
      </c>
      <c r="D3898">
        <v>2008</v>
      </c>
      <c r="E3898">
        <v>0</v>
      </c>
      <c r="F3898">
        <v>2</v>
      </c>
      <c r="H3898">
        <v>1</v>
      </c>
      <c r="J3898">
        <v>2</v>
      </c>
      <c r="K3898" t="s">
        <v>260</v>
      </c>
      <c r="L3898">
        <v>90</v>
      </c>
      <c r="M3898">
        <v>2</v>
      </c>
      <c r="N3898">
        <v>45</v>
      </c>
      <c r="O3898">
        <v>45</v>
      </c>
      <c r="P3898">
        <v>127</v>
      </c>
      <c r="Q3898">
        <v>0</v>
      </c>
      <c r="R3898">
        <v>0</v>
      </c>
      <c r="S3898" t="s">
        <v>12028</v>
      </c>
      <c r="T3898">
        <v>7450</v>
      </c>
      <c r="U3898" t="s">
        <v>332</v>
      </c>
      <c r="V3898" t="s">
        <v>332</v>
      </c>
      <c r="W3898" t="s">
        <v>1330</v>
      </c>
      <c r="X3898">
        <v>2665</v>
      </c>
      <c r="Y3898" t="s">
        <v>257</v>
      </c>
      <c r="AA3898">
        <v>187</v>
      </c>
      <c r="AB3898" t="s">
        <v>12029</v>
      </c>
      <c r="AC3898" t="s">
        <v>12028</v>
      </c>
      <c r="AD3898">
        <v>5</v>
      </c>
      <c r="AE3898">
        <v>712580.46</v>
      </c>
      <c r="AF3898">
        <v>6168779.0599999996</v>
      </c>
    </row>
    <row r="3899" spans="1:32" x14ac:dyDescent="0.25">
      <c r="A3899" s="40">
        <v>3897</v>
      </c>
      <c r="B3899" t="s">
        <v>12030</v>
      </c>
      <c r="C3899">
        <v>130</v>
      </c>
      <c r="D3899">
        <v>2008</v>
      </c>
      <c r="E3899">
        <v>0</v>
      </c>
      <c r="F3899">
        <v>2</v>
      </c>
      <c r="H3899">
        <v>1</v>
      </c>
      <c r="J3899">
        <v>2</v>
      </c>
      <c r="K3899" t="s">
        <v>260</v>
      </c>
      <c r="L3899">
        <v>90</v>
      </c>
      <c r="M3899">
        <v>1</v>
      </c>
      <c r="N3899">
        <v>62</v>
      </c>
      <c r="O3899">
        <v>62</v>
      </c>
      <c r="P3899">
        <v>119</v>
      </c>
      <c r="Q3899">
        <v>0</v>
      </c>
      <c r="R3899">
        <v>0</v>
      </c>
      <c r="S3899" t="s">
        <v>12031</v>
      </c>
      <c r="T3899">
        <v>7450</v>
      </c>
      <c r="U3899" t="s">
        <v>332</v>
      </c>
      <c r="V3899" t="s">
        <v>332</v>
      </c>
      <c r="W3899" t="s">
        <v>9924</v>
      </c>
      <c r="X3899">
        <v>2665</v>
      </c>
      <c r="Y3899" t="s">
        <v>257</v>
      </c>
      <c r="AA3899">
        <v>187</v>
      </c>
      <c r="AB3899" t="s">
        <v>12032</v>
      </c>
      <c r="AC3899" t="s">
        <v>12031</v>
      </c>
      <c r="AD3899">
        <v>5</v>
      </c>
      <c r="AE3899">
        <v>712542.57</v>
      </c>
      <c r="AF3899">
        <v>6168825.1100000003</v>
      </c>
    </row>
    <row r="3900" spans="1:32" x14ac:dyDescent="0.25">
      <c r="A3900" s="40">
        <v>3898</v>
      </c>
      <c r="B3900" t="s">
        <v>12033</v>
      </c>
      <c r="C3900">
        <v>130</v>
      </c>
      <c r="D3900">
        <v>2008</v>
      </c>
      <c r="E3900">
        <v>0</v>
      </c>
      <c r="F3900">
        <v>2</v>
      </c>
      <c r="H3900">
        <v>1</v>
      </c>
      <c r="J3900">
        <v>2</v>
      </c>
      <c r="K3900" t="s">
        <v>260</v>
      </c>
      <c r="L3900">
        <v>90</v>
      </c>
      <c r="M3900">
        <v>1</v>
      </c>
      <c r="N3900">
        <v>56</v>
      </c>
      <c r="O3900">
        <v>56</v>
      </c>
      <c r="P3900">
        <v>108</v>
      </c>
      <c r="Q3900">
        <v>0</v>
      </c>
      <c r="R3900">
        <v>0</v>
      </c>
      <c r="S3900" t="s">
        <v>12034</v>
      </c>
      <c r="T3900">
        <v>7450</v>
      </c>
      <c r="U3900" t="s">
        <v>332</v>
      </c>
      <c r="V3900" t="s">
        <v>332</v>
      </c>
      <c r="W3900" t="s">
        <v>2446</v>
      </c>
      <c r="X3900">
        <v>2665</v>
      </c>
      <c r="Y3900" t="s">
        <v>257</v>
      </c>
      <c r="AA3900">
        <v>187</v>
      </c>
      <c r="AB3900" t="s">
        <v>12035</v>
      </c>
      <c r="AC3900" t="s">
        <v>12034</v>
      </c>
      <c r="AD3900">
        <v>5</v>
      </c>
      <c r="AE3900">
        <v>712559.16</v>
      </c>
      <c r="AF3900">
        <v>6168759.0499999998</v>
      </c>
    </row>
    <row r="3901" spans="1:32" x14ac:dyDescent="0.25">
      <c r="A3901" s="40">
        <v>3899</v>
      </c>
      <c r="B3901" t="s">
        <v>12036</v>
      </c>
      <c r="C3901">
        <v>130</v>
      </c>
      <c r="D3901">
        <v>2008</v>
      </c>
      <c r="E3901">
        <v>0</v>
      </c>
      <c r="F3901">
        <v>2</v>
      </c>
      <c r="H3901">
        <v>1</v>
      </c>
      <c r="J3901">
        <v>2</v>
      </c>
      <c r="K3901" t="s">
        <v>260</v>
      </c>
      <c r="L3901">
        <v>90</v>
      </c>
      <c r="M3901">
        <v>1</v>
      </c>
      <c r="N3901">
        <v>56</v>
      </c>
      <c r="O3901">
        <v>56</v>
      </c>
      <c r="P3901">
        <v>108</v>
      </c>
      <c r="Q3901">
        <v>0</v>
      </c>
      <c r="R3901">
        <v>0</v>
      </c>
      <c r="S3901" t="s">
        <v>12037</v>
      </c>
      <c r="T3901">
        <v>7450</v>
      </c>
      <c r="U3901" t="s">
        <v>332</v>
      </c>
      <c r="V3901" t="s">
        <v>332</v>
      </c>
      <c r="W3901" t="s">
        <v>1442</v>
      </c>
      <c r="X3901">
        <v>2665</v>
      </c>
      <c r="Y3901" t="s">
        <v>257</v>
      </c>
      <c r="AA3901">
        <v>187</v>
      </c>
      <c r="AB3901" t="s">
        <v>12038</v>
      </c>
      <c r="AC3901" t="s">
        <v>12037</v>
      </c>
      <c r="AD3901">
        <v>5</v>
      </c>
      <c r="AE3901">
        <v>712535.05</v>
      </c>
      <c r="AF3901">
        <v>6168787.6200000001</v>
      </c>
    </row>
    <row r="3902" spans="1:32" x14ac:dyDescent="0.25">
      <c r="A3902" s="40">
        <v>3900</v>
      </c>
      <c r="B3902" t="s">
        <v>12039</v>
      </c>
      <c r="C3902">
        <v>130</v>
      </c>
      <c r="D3902">
        <v>2016</v>
      </c>
      <c r="E3902">
        <v>0</v>
      </c>
      <c r="F3902">
        <v>2</v>
      </c>
      <c r="H3902">
        <v>1</v>
      </c>
      <c r="J3902">
        <v>1</v>
      </c>
      <c r="K3902" t="s">
        <v>240</v>
      </c>
      <c r="M3902">
        <v>2</v>
      </c>
      <c r="N3902">
        <v>65</v>
      </c>
      <c r="O3902">
        <v>130</v>
      </c>
      <c r="P3902">
        <v>130</v>
      </c>
      <c r="Q3902">
        <v>0</v>
      </c>
      <c r="R3902">
        <v>0</v>
      </c>
      <c r="S3902" t="s">
        <v>12040</v>
      </c>
      <c r="T3902">
        <v>3903</v>
      </c>
      <c r="U3902" t="s">
        <v>11295</v>
      </c>
      <c r="V3902" t="s">
        <v>11295</v>
      </c>
      <c r="W3902" t="s">
        <v>569</v>
      </c>
      <c r="X3902">
        <v>2625</v>
      </c>
      <c r="Y3902" t="s">
        <v>244</v>
      </c>
      <c r="AA3902">
        <v>187</v>
      </c>
      <c r="AB3902" t="s">
        <v>12041</v>
      </c>
      <c r="AC3902" t="s">
        <v>12042</v>
      </c>
      <c r="AD3902">
        <v>5</v>
      </c>
      <c r="AE3902">
        <v>711617.09</v>
      </c>
      <c r="AF3902">
        <v>6172818.8499999996</v>
      </c>
    </row>
    <row r="3903" spans="1:32" x14ac:dyDescent="0.25">
      <c r="A3903" s="40">
        <v>3901</v>
      </c>
      <c r="B3903" t="s">
        <v>12043</v>
      </c>
      <c r="C3903">
        <v>530</v>
      </c>
      <c r="D3903">
        <v>2007</v>
      </c>
      <c r="E3903">
        <v>0</v>
      </c>
      <c r="F3903">
        <v>2</v>
      </c>
      <c r="H3903">
        <v>5</v>
      </c>
      <c r="J3903">
        <v>2</v>
      </c>
      <c r="K3903" t="s">
        <v>260</v>
      </c>
      <c r="L3903">
        <v>2</v>
      </c>
      <c r="M3903">
        <v>1</v>
      </c>
      <c r="N3903">
        <v>154</v>
      </c>
      <c r="O3903">
        <v>154</v>
      </c>
      <c r="P3903">
        <v>0</v>
      </c>
      <c r="Q3903">
        <v>194</v>
      </c>
      <c r="R3903">
        <v>0</v>
      </c>
      <c r="S3903" t="s">
        <v>12044</v>
      </c>
      <c r="T3903">
        <v>6710</v>
      </c>
      <c r="U3903" t="s">
        <v>327</v>
      </c>
      <c r="V3903" t="s">
        <v>327</v>
      </c>
      <c r="W3903" t="s">
        <v>247</v>
      </c>
      <c r="X3903">
        <v>2625</v>
      </c>
      <c r="Y3903" t="s">
        <v>244</v>
      </c>
      <c r="AA3903">
        <v>187</v>
      </c>
      <c r="AB3903" t="s">
        <v>12045</v>
      </c>
      <c r="AC3903" t="s">
        <v>12046</v>
      </c>
      <c r="AD3903">
        <v>5</v>
      </c>
      <c r="AE3903">
        <v>711177.17</v>
      </c>
      <c r="AF3903">
        <v>6171414.4699999997</v>
      </c>
    </row>
    <row r="3904" spans="1:32" x14ac:dyDescent="0.25">
      <c r="A3904" s="40">
        <v>3902</v>
      </c>
      <c r="B3904" t="s">
        <v>12047</v>
      </c>
      <c r="C3904">
        <v>160</v>
      </c>
      <c r="D3904">
        <v>1999</v>
      </c>
      <c r="E3904">
        <v>0</v>
      </c>
      <c r="F3904">
        <v>5</v>
      </c>
      <c r="H3904">
        <v>1</v>
      </c>
      <c r="J3904">
        <v>1</v>
      </c>
      <c r="K3904" t="s">
        <v>240</v>
      </c>
      <c r="L3904">
        <v>2</v>
      </c>
      <c r="M3904">
        <v>1</v>
      </c>
      <c r="N3904">
        <v>1100</v>
      </c>
      <c r="O3904">
        <v>1100</v>
      </c>
      <c r="P3904">
        <v>864</v>
      </c>
      <c r="Q3904">
        <v>236</v>
      </c>
      <c r="R3904">
        <v>0</v>
      </c>
      <c r="S3904" t="s">
        <v>12048</v>
      </c>
      <c r="T3904">
        <v>3900</v>
      </c>
      <c r="U3904" t="s">
        <v>861</v>
      </c>
      <c r="V3904" t="s">
        <v>861</v>
      </c>
      <c r="W3904" t="s">
        <v>927</v>
      </c>
      <c r="X3904">
        <v>2625</v>
      </c>
      <c r="Y3904" t="s">
        <v>244</v>
      </c>
      <c r="AA3904">
        <v>187</v>
      </c>
      <c r="AB3904" t="s">
        <v>11554</v>
      </c>
      <c r="AC3904" t="s">
        <v>12049</v>
      </c>
      <c r="AD3904">
        <v>5</v>
      </c>
      <c r="AE3904">
        <v>711493.72</v>
      </c>
      <c r="AF3904">
        <v>6172834.4400000004</v>
      </c>
    </row>
    <row r="3905" spans="1:32" x14ac:dyDescent="0.25">
      <c r="A3905" s="40">
        <v>3903</v>
      </c>
      <c r="B3905" t="s">
        <v>12050</v>
      </c>
      <c r="C3905">
        <v>230</v>
      </c>
      <c r="D3905">
        <v>1948</v>
      </c>
      <c r="E3905">
        <v>1991</v>
      </c>
      <c r="F3905">
        <v>2</v>
      </c>
      <c r="H3905">
        <v>1</v>
      </c>
      <c r="J3905">
        <v>9</v>
      </c>
      <c r="K3905" t="s">
        <v>240</v>
      </c>
      <c r="M3905">
        <v>1</v>
      </c>
      <c r="N3905">
        <v>34</v>
      </c>
      <c r="O3905">
        <v>34</v>
      </c>
      <c r="P3905">
        <v>0</v>
      </c>
      <c r="Q3905">
        <v>34</v>
      </c>
      <c r="R3905">
        <v>0</v>
      </c>
      <c r="S3905" t="s">
        <v>12051</v>
      </c>
      <c r="T3905">
        <v>2556</v>
      </c>
      <c r="U3905" t="s">
        <v>317</v>
      </c>
      <c r="V3905" t="s">
        <v>317</v>
      </c>
      <c r="W3905" t="s">
        <v>12052</v>
      </c>
      <c r="X3905">
        <v>2625</v>
      </c>
      <c r="Y3905" t="s">
        <v>244</v>
      </c>
      <c r="AA3905">
        <v>187</v>
      </c>
      <c r="AB3905" t="s">
        <v>12053</v>
      </c>
      <c r="AC3905" t="s">
        <v>12054</v>
      </c>
      <c r="AD3905">
        <v>5</v>
      </c>
      <c r="AE3905">
        <v>711459.66</v>
      </c>
      <c r="AF3905">
        <v>6172386.3799999999</v>
      </c>
    </row>
    <row r="3906" spans="1:32" x14ac:dyDescent="0.25">
      <c r="A3906" s="40">
        <v>3904</v>
      </c>
      <c r="B3906" t="s">
        <v>12055</v>
      </c>
      <c r="C3906">
        <v>130</v>
      </c>
      <c r="D3906">
        <v>2015</v>
      </c>
      <c r="E3906">
        <v>0</v>
      </c>
      <c r="F3906">
        <v>2</v>
      </c>
      <c r="H3906">
        <v>1</v>
      </c>
      <c r="J3906">
        <v>1</v>
      </c>
      <c r="K3906" t="s">
        <v>240</v>
      </c>
      <c r="M3906">
        <v>2</v>
      </c>
      <c r="N3906">
        <v>68</v>
      </c>
      <c r="O3906">
        <v>135</v>
      </c>
      <c r="P3906">
        <v>135</v>
      </c>
      <c r="Q3906">
        <v>0</v>
      </c>
      <c r="R3906">
        <v>0</v>
      </c>
      <c r="S3906" t="s">
        <v>12056</v>
      </c>
      <c r="T3906">
        <v>3901</v>
      </c>
      <c r="U3906" t="s">
        <v>11271</v>
      </c>
      <c r="V3906" t="s">
        <v>11271</v>
      </c>
      <c r="W3906" t="s">
        <v>515</v>
      </c>
      <c r="X3906">
        <v>2625</v>
      </c>
      <c r="Y3906" t="s">
        <v>244</v>
      </c>
      <c r="AA3906">
        <v>187</v>
      </c>
      <c r="AB3906" t="s">
        <v>12057</v>
      </c>
      <c r="AC3906" t="s">
        <v>12058</v>
      </c>
      <c r="AD3906">
        <v>5</v>
      </c>
      <c r="AE3906">
        <v>711518.13</v>
      </c>
      <c r="AF3906">
        <v>6172802.5899999999</v>
      </c>
    </row>
    <row r="3907" spans="1:32" x14ac:dyDescent="0.25">
      <c r="A3907" s="40">
        <v>3905</v>
      </c>
      <c r="B3907" t="s">
        <v>12059</v>
      </c>
      <c r="C3907">
        <v>120</v>
      </c>
      <c r="D3907">
        <v>1956</v>
      </c>
      <c r="E3907">
        <v>0</v>
      </c>
      <c r="F3907">
        <v>5</v>
      </c>
      <c r="H3907">
        <v>1</v>
      </c>
      <c r="J3907">
        <v>2</v>
      </c>
      <c r="K3907" t="s">
        <v>260</v>
      </c>
      <c r="M3907">
        <v>1</v>
      </c>
      <c r="N3907">
        <v>62</v>
      </c>
      <c r="O3907">
        <v>62</v>
      </c>
      <c r="P3907">
        <v>101</v>
      </c>
      <c r="Q3907">
        <v>0</v>
      </c>
      <c r="R3907">
        <v>0</v>
      </c>
      <c r="S3907" t="s">
        <v>12060</v>
      </c>
      <c r="T3907">
        <v>852</v>
      </c>
      <c r="U3907" t="s">
        <v>249</v>
      </c>
      <c r="V3907" t="s">
        <v>249</v>
      </c>
      <c r="W3907" t="s">
        <v>707</v>
      </c>
      <c r="X3907">
        <v>2625</v>
      </c>
      <c r="Y3907" t="s">
        <v>244</v>
      </c>
      <c r="AA3907">
        <v>187</v>
      </c>
      <c r="AB3907" t="s">
        <v>12061</v>
      </c>
      <c r="AC3907" t="s">
        <v>12060</v>
      </c>
      <c r="AD3907">
        <v>5</v>
      </c>
      <c r="AE3907">
        <v>711711.64</v>
      </c>
      <c r="AF3907">
        <v>6170737.1299999999</v>
      </c>
    </row>
    <row r="3908" spans="1:32" x14ac:dyDescent="0.25">
      <c r="A3908" s="40">
        <v>3906</v>
      </c>
      <c r="B3908" t="s">
        <v>12062</v>
      </c>
      <c r="C3908">
        <v>420</v>
      </c>
      <c r="D3908">
        <v>1985</v>
      </c>
      <c r="E3908">
        <v>2008</v>
      </c>
      <c r="F3908">
        <v>2</v>
      </c>
      <c r="H3908">
        <v>2</v>
      </c>
      <c r="J3908">
        <v>1</v>
      </c>
      <c r="K3908" t="s">
        <v>240</v>
      </c>
      <c r="M3908">
        <v>2</v>
      </c>
      <c r="N3908">
        <v>1448</v>
      </c>
      <c r="O3908">
        <v>1448</v>
      </c>
      <c r="P3908">
        <v>0</v>
      </c>
      <c r="Q3908">
        <v>1448</v>
      </c>
      <c r="R3908">
        <v>0</v>
      </c>
      <c r="S3908" t="s">
        <v>12063</v>
      </c>
      <c r="T3908">
        <v>1278</v>
      </c>
      <c r="U3908" t="s">
        <v>10631</v>
      </c>
      <c r="V3908" t="s">
        <v>10631</v>
      </c>
      <c r="W3908" t="s">
        <v>268</v>
      </c>
      <c r="X3908">
        <v>2665</v>
      </c>
      <c r="Y3908" t="s">
        <v>257</v>
      </c>
      <c r="AA3908">
        <v>187</v>
      </c>
      <c r="AB3908" t="s">
        <v>11541</v>
      </c>
      <c r="AC3908" t="s">
        <v>12063</v>
      </c>
      <c r="AD3908">
        <v>5</v>
      </c>
      <c r="AE3908">
        <v>713359.68</v>
      </c>
      <c r="AF3908">
        <v>6169098.5</v>
      </c>
    </row>
    <row r="3909" spans="1:32" x14ac:dyDescent="0.25">
      <c r="A3909" s="40">
        <v>3907</v>
      </c>
      <c r="B3909" t="s">
        <v>12064</v>
      </c>
      <c r="C3909">
        <v>420</v>
      </c>
      <c r="D3909">
        <v>1965</v>
      </c>
      <c r="E3909">
        <v>1971</v>
      </c>
      <c r="F3909">
        <v>1</v>
      </c>
      <c r="H3909">
        <v>1</v>
      </c>
      <c r="J3909">
        <v>1</v>
      </c>
      <c r="K3909" t="s">
        <v>240</v>
      </c>
      <c r="M3909">
        <v>1</v>
      </c>
      <c r="N3909">
        <v>122</v>
      </c>
      <c r="O3909">
        <v>122</v>
      </c>
      <c r="P3909">
        <v>0</v>
      </c>
      <c r="Q3909">
        <v>178</v>
      </c>
      <c r="R3909">
        <v>0</v>
      </c>
      <c r="S3909" t="s">
        <v>12063</v>
      </c>
      <c r="T3909">
        <v>1278</v>
      </c>
      <c r="U3909" t="s">
        <v>10631</v>
      </c>
      <c r="V3909" t="s">
        <v>10631</v>
      </c>
      <c r="W3909" t="s">
        <v>268</v>
      </c>
      <c r="X3909">
        <v>2665</v>
      </c>
      <c r="Y3909" t="s">
        <v>257</v>
      </c>
      <c r="AA3909">
        <v>187</v>
      </c>
      <c r="AB3909" t="s">
        <v>11541</v>
      </c>
      <c r="AC3909" t="s">
        <v>12063</v>
      </c>
      <c r="AD3909">
        <v>5</v>
      </c>
      <c r="AE3909">
        <v>713359.68</v>
      </c>
      <c r="AF3909">
        <v>6169098.5</v>
      </c>
    </row>
    <row r="3910" spans="1:32" x14ac:dyDescent="0.25">
      <c r="A3910" s="40">
        <v>3908</v>
      </c>
      <c r="B3910" t="s">
        <v>12065</v>
      </c>
      <c r="C3910">
        <v>120</v>
      </c>
      <c r="D3910">
        <v>1969</v>
      </c>
      <c r="E3910">
        <v>0</v>
      </c>
      <c r="F3910">
        <v>90</v>
      </c>
      <c r="H3910">
        <v>1</v>
      </c>
      <c r="J3910">
        <v>2</v>
      </c>
      <c r="K3910" t="s">
        <v>260</v>
      </c>
      <c r="M3910">
        <v>1</v>
      </c>
      <c r="N3910">
        <v>134</v>
      </c>
      <c r="O3910">
        <v>134</v>
      </c>
      <c r="P3910">
        <v>134</v>
      </c>
      <c r="Q3910">
        <v>0</v>
      </c>
      <c r="R3910">
        <v>0</v>
      </c>
      <c r="S3910" t="s">
        <v>12066</v>
      </c>
      <c r="T3910">
        <v>5326</v>
      </c>
      <c r="U3910" t="s">
        <v>289</v>
      </c>
      <c r="V3910" t="s">
        <v>289</v>
      </c>
      <c r="W3910" t="s">
        <v>393</v>
      </c>
      <c r="X3910">
        <v>2625</v>
      </c>
      <c r="Y3910" t="s">
        <v>244</v>
      </c>
      <c r="AA3910">
        <v>187</v>
      </c>
      <c r="AB3910" t="s">
        <v>12067</v>
      </c>
      <c r="AC3910" t="s">
        <v>12066</v>
      </c>
      <c r="AD3910">
        <v>5</v>
      </c>
      <c r="AE3910">
        <v>710857.1</v>
      </c>
      <c r="AF3910">
        <v>6171973.5800000001</v>
      </c>
    </row>
    <row r="3911" spans="1:32" x14ac:dyDescent="0.25">
      <c r="A3911" s="40">
        <v>3909</v>
      </c>
      <c r="B3911" t="s">
        <v>12068</v>
      </c>
      <c r="C3911">
        <v>140</v>
      </c>
      <c r="D3911">
        <v>1964</v>
      </c>
      <c r="E3911">
        <v>0</v>
      </c>
      <c r="F3911">
        <v>1</v>
      </c>
      <c r="H3911">
        <v>1</v>
      </c>
      <c r="J3911">
        <v>1</v>
      </c>
      <c r="K3911" t="s">
        <v>240</v>
      </c>
      <c r="M3911">
        <v>3</v>
      </c>
      <c r="N3911">
        <v>558</v>
      </c>
      <c r="O3911">
        <v>1674</v>
      </c>
      <c r="P3911">
        <v>1674</v>
      </c>
      <c r="Q3911">
        <v>0</v>
      </c>
      <c r="R3911">
        <v>0</v>
      </c>
      <c r="S3911" t="s">
        <v>12069</v>
      </c>
      <c r="T3911">
        <v>106</v>
      </c>
      <c r="U3911" t="s">
        <v>242</v>
      </c>
      <c r="V3911" t="s">
        <v>242</v>
      </c>
      <c r="W3911" t="s">
        <v>1069</v>
      </c>
      <c r="X3911">
        <v>2625</v>
      </c>
      <c r="Y3911" t="s">
        <v>244</v>
      </c>
      <c r="AA3911">
        <v>187</v>
      </c>
      <c r="AB3911" t="s">
        <v>12070</v>
      </c>
      <c r="AC3911" t="s">
        <v>12069</v>
      </c>
      <c r="AD3911">
        <v>5</v>
      </c>
      <c r="AE3911">
        <v>711030.53</v>
      </c>
      <c r="AF3911">
        <v>6172382.0899999999</v>
      </c>
    </row>
    <row r="3912" spans="1:32" x14ac:dyDescent="0.25">
      <c r="A3912" s="40">
        <v>3910</v>
      </c>
      <c r="B3912" t="s">
        <v>12071</v>
      </c>
      <c r="C3912">
        <v>120</v>
      </c>
      <c r="D3912">
        <v>1984</v>
      </c>
      <c r="E3912">
        <v>1987</v>
      </c>
      <c r="F3912">
        <v>4</v>
      </c>
      <c r="H3912">
        <v>1</v>
      </c>
      <c r="J3912">
        <v>7</v>
      </c>
      <c r="K3912" t="s">
        <v>253</v>
      </c>
      <c r="L3912">
        <v>2</v>
      </c>
      <c r="M3912">
        <v>1</v>
      </c>
      <c r="N3912">
        <v>135</v>
      </c>
      <c r="O3912">
        <v>135</v>
      </c>
      <c r="P3912">
        <v>116</v>
      </c>
      <c r="Q3912">
        <v>0</v>
      </c>
      <c r="R3912">
        <v>0</v>
      </c>
      <c r="S3912" t="s">
        <v>12072</v>
      </c>
      <c r="T3912">
        <v>7136</v>
      </c>
      <c r="U3912" t="s">
        <v>255</v>
      </c>
      <c r="V3912" t="s">
        <v>255</v>
      </c>
      <c r="W3912" t="s">
        <v>732</v>
      </c>
      <c r="X3912">
        <v>2665</v>
      </c>
      <c r="Y3912" t="s">
        <v>257</v>
      </c>
      <c r="AA3912">
        <v>187</v>
      </c>
      <c r="AB3912" t="s">
        <v>12073</v>
      </c>
      <c r="AC3912" t="s">
        <v>12072</v>
      </c>
      <c r="AD3912">
        <v>5</v>
      </c>
      <c r="AE3912">
        <v>713093.46</v>
      </c>
      <c r="AF3912">
        <v>6168596.0899999999</v>
      </c>
    </row>
    <row r="3913" spans="1:32" x14ac:dyDescent="0.25">
      <c r="A3913" s="40">
        <v>3911</v>
      </c>
      <c r="B3913" t="s">
        <v>12074</v>
      </c>
      <c r="C3913">
        <v>530</v>
      </c>
      <c r="D3913">
        <v>2009</v>
      </c>
      <c r="E3913">
        <v>0</v>
      </c>
      <c r="F3913">
        <v>2</v>
      </c>
      <c r="H3913">
        <v>5</v>
      </c>
      <c r="J3913">
        <v>9</v>
      </c>
      <c r="K3913" t="s">
        <v>240</v>
      </c>
      <c r="M3913">
        <v>1</v>
      </c>
      <c r="N3913">
        <v>3</v>
      </c>
      <c r="O3913">
        <v>3</v>
      </c>
      <c r="P3913">
        <v>0</v>
      </c>
      <c r="Q3913">
        <v>3</v>
      </c>
      <c r="R3913">
        <v>0</v>
      </c>
      <c r="S3913" t="s">
        <v>12075</v>
      </c>
      <c r="T3913">
        <v>1171</v>
      </c>
      <c r="U3913" t="s">
        <v>6203</v>
      </c>
      <c r="V3913" t="s">
        <v>6203</v>
      </c>
      <c r="W3913" t="s">
        <v>1604</v>
      </c>
      <c r="X3913">
        <v>2665</v>
      </c>
      <c r="Y3913" t="s">
        <v>257</v>
      </c>
      <c r="AA3913">
        <v>187</v>
      </c>
      <c r="AB3913" t="s">
        <v>12076</v>
      </c>
      <c r="AC3913" t="s">
        <v>12075</v>
      </c>
      <c r="AD3913">
        <v>5</v>
      </c>
      <c r="AE3913">
        <v>712574.71</v>
      </c>
      <c r="AF3913">
        <v>6169784.5700000003</v>
      </c>
    </row>
    <row r="3914" spans="1:32" x14ac:dyDescent="0.25">
      <c r="A3914" s="40">
        <v>3912</v>
      </c>
      <c r="B3914" t="s">
        <v>12077</v>
      </c>
      <c r="C3914">
        <v>230</v>
      </c>
      <c r="D3914">
        <v>1976</v>
      </c>
      <c r="E3914">
        <v>0</v>
      </c>
      <c r="F3914">
        <v>6</v>
      </c>
      <c r="H3914">
        <v>90</v>
      </c>
      <c r="J3914">
        <v>9</v>
      </c>
      <c r="K3914" t="s">
        <v>240</v>
      </c>
      <c r="M3914">
        <v>1</v>
      </c>
      <c r="N3914">
        <v>4</v>
      </c>
      <c r="O3914">
        <v>4</v>
      </c>
      <c r="P3914">
        <v>0</v>
      </c>
      <c r="Q3914">
        <v>4</v>
      </c>
      <c r="R3914">
        <v>0</v>
      </c>
      <c r="S3914" t="s">
        <v>12078</v>
      </c>
      <c r="T3914">
        <v>2556</v>
      </c>
      <c r="U3914" t="s">
        <v>317</v>
      </c>
      <c r="V3914" t="s">
        <v>317</v>
      </c>
      <c r="W3914" t="s">
        <v>12079</v>
      </c>
      <c r="X3914">
        <v>2625</v>
      </c>
      <c r="Y3914" t="s">
        <v>244</v>
      </c>
      <c r="AA3914">
        <v>187</v>
      </c>
      <c r="AB3914" t="s">
        <v>12080</v>
      </c>
      <c r="AC3914" t="s">
        <v>12078</v>
      </c>
      <c r="AD3914">
        <v>5</v>
      </c>
      <c r="AE3914">
        <v>711705.41</v>
      </c>
      <c r="AF3914">
        <v>6172366.3499999996</v>
      </c>
    </row>
    <row r="3915" spans="1:32" x14ac:dyDescent="0.25">
      <c r="A3915" s="40">
        <v>3913</v>
      </c>
      <c r="B3915" t="s">
        <v>12081</v>
      </c>
      <c r="C3915">
        <v>230</v>
      </c>
      <c r="D3915">
        <v>1972</v>
      </c>
      <c r="E3915">
        <v>0</v>
      </c>
      <c r="F3915">
        <v>2</v>
      </c>
      <c r="H3915">
        <v>1</v>
      </c>
      <c r="J3915">
        <v>9</v>
      </c>
      <c r="K3915" t="s">
        <v>240</v>
      </c>
      <c r="M3915">
        <v>1</v>
      </c>
      <c r="N3915">
        <v>20</v>
      </c>
      <c r="O3915">
        <v>20</v>
      </c>
      <c r="P3915">
        <v>0</v>
      </c>
      <c r="Q3915">
        <v>20</v>
      </c>
      <c r="R3915">
        <v>0</v>
      </c>
      <c r="S3915" t="s">
        <v>12082</v>
      </c>
      <c r="T3915">
        <v>6710</v>
      </c>
      <c r="U3915" t="s">
        <v>327</v>
      </c>
      <c r="V3915" t="s">
        <v>327</v>
      </c>
      <c r="W3915" t="s">
        <v>12083</v>
      </c>
      <c r="X3915">
        <v>2625</v>
      </c>
      <c r="Y3915" t="s">
        <v>244</v>
      </c>
      <c r="AA3915">
        <v>187</v>
      </c>
      <c r="AB3915" t="s">
        <v>12084</v>
      </c>
      <c r="AC3915" t="s">
        <v>12082</v>
      </c>
      <c r="AD3915">
        <v>5</v>
      </c>
      <c r="AE3915">
        <v>711056.56</v>
      </c>
      <c r="AF3915">
        <v>6171684.2699999996</v>
      </c>
    </row>
    <row r="3916" spans="1:32" x14ac:dyDescent="0.25">
      <c r="A3916" s="40">
        <v>3914</v>
      </c>
      <c r="B3916" t="s">
        <v>12085</v>
      </c>
      <c r="C3916">
        <v>590</v>
      </c>
      <c r="D3916">
        <v>1982</v>
      </c>
      <c r="E3916">
        <v>0</v>
      </c>
      <c r="F3916">
        <v>2</v>
      </c>
      <c r="H3916">
        <v>5</v>
      </c>
      <c r="J3916">
        <v>9</v>
      </c>
      <c r="K3916" t="s">
        <v>240</v>
      </c>
      <c r="M3916">
        <v>1</v>
      </c>
      <c r="N3916">
        <v>33</v>
      </c>
      <c r="O3916">
        <v>33</v>
      </c>
      <c r="P3916">
        <v>0</v>
      </c>
      <c r="Q3916">
        <v>33</v>
      </c>
      <c r="R3916">
        <v>0</v>
      </c>
      <c r="S3916" t="s">
        <v>12086</v>
      </c>
      <c r="T3916">
        <v>8899</v>
      </c>
      <c r="U3916" t="s">
        <v>11996</v>
      </c>
      <c r="V3916" t="s">
        <v>11996</v>
      </c>
      <c r="W3916" t="s">
        <v>341</v>
      </c>
      <c r="X3916">
        <v>2665</v>
      </c>
      <c r="Y3916" t="s">
        <v>257</v>
      </c>
      <c r="AA3916">
        <v>187</v>
      </c>
      <c r="AB3916" t="s">
        <v>1462</v>
      </c>
      <c r="AC3916" t="s">
        <v>12086</v>
      </c>
      <c r="AD3916">
        <v>5</v>
      </c>
      <c r="AE3916">
        <v>714164.68</v>
      </c>
      <c r="AF3916">
        <v>6168317.9699999997</v>
      </c>
    </row>
    <row r="3917" spans="1:32" x14ac:dyDescent="0.25">
      <c r="A3917" s="40">
        <v>3915</v>
      </c>
      <c r="B3917" t="s">
        <v>12087</v>
      </c>
      <c r="C3917">
        <v>290</v>
      </c>
      <c r="D3917">
        <v>2003</v>
      </c>
      <c r="E3917">
        <v>0</v>
      </c>
      <c r="F3917">
        <v>2</v>
      </c>
      <c r="H3917">
        <v>5</v>
      </c>
      <c r="J3917">
        <v>7</v>
      </c>
      <c r="K3917" t="s">
        <v>253</v>
      </c>
      <c r="M3917">
        <v>1</v>
      </c>
      <c r="N3917">
        <v>46</v>
      </c>
      <c r="O3917">
        <v>46</v>
      </c>
      <c r="P3917">
        <v>0</v>
      </c>
      <c r="Q3917">
        <v>46</v>
      </c>
      <c r="R3917">
        <v>0</v>
      </c>
      <c r="S3917" t="s">
        <v>12088</v>
      </c>
      <c r="T3917">
        <v>3515</v>
      </c>
      <c r="U3917" t="s">
        <v>778</v>
      </c>
      <c r="V3917" t="s">
        <v>778</v>
      </c>
      <c r="W3917" t="s">
        <v>6585</v>
      </c>
      <c r="X3917">
        <v>2625</v>
      </c>
      <c r="Y3917" t="s">
        <v>244</v>
      </c>
      <c r="AA3917">
        <v>187</v>
      </c>
      <c r="AB3917" t="s">
        <v>2107</v>
      </c>
      <c r="AC3917" t="s">
        <v>12088</v>
      </c>
      <c r="AD3917">
        <v>5</v>
      </c>
      <c r="AE3917">
        <v>712286.28</v>
      </c>
      <c r="AF3917">
        <v>6171653.0899999999</v>
      </c>
    </row>
    <row r="3918" spans="1:32" x14ac:dyDescent="0.25">
      <c r="A3918" s="40">
        <v>3916</v>
      </c>
      <c r="B3918" t="s">
        <v>12089</v>
      </c>
      <c r="C3918">
        <v>130</v>
      </c>
      <c r="D3918">
        <v>2008</v>
      </c>
      <c r="E3918">
        <v>0</v>
      </c>
      <c r="F3918">
        <v>2</v>
      </c>
      <c r="H3918">
        <v>1</v>
      </c>
      <c r="J3918">
        <v>2</v>
      </c>
      <c r="K3918" t="s">
        <v>260</v>
      </c>
      <c r="L3918">
        <v>90</v>
      </c>
      <c r="M3918">
        <v>1</v>
      </c>
      <c r="N3918">
        <v>56</v>
      </c>
      <c r="O3918">
        <v>56</v>
      </c>
      <c r="P3918">
        <v>108</v>
      </c>
      <c r="Q3918">
        <v>0</v>
      </c>
      <c r="R3918">
        <v>0</v>
      </c>
      <c r="S3918" t="s">
        <v>12090</v>
      </c>
      <c r="T3918">
        <v>7450</v>
      </c>
      <c r="U3918" t="s">
        <v>332</v>
      </c>
      <c r="V3918" t="s">
        <v>332</v>
      </c>
      <c r="W3918" t="s">
        <v>1117</v>
      </c>
      <c r="X3918">
        <v>2665</v>
      </c>
      <c r="Y3918" t="s">
        <v>257</v>
      </c>
      <c r="AA3918">
        <v>187</v>
      </c>
      <c r="AB3918" t="s">
        <v>12091</v>
      </c>
      <c r="AC3918" t="s">
        <v>12090</v>
      </c>
      <c r="AD3918">
        <v>5</v>
      </c>
      <c r="AE3918">
        <v>712601.64</v>
      </c>
      <c r="AF3918">
        <v>6168846.3600000003</v>
      </c>
    </row>
    <row r="3919" spans="1:32" x14ac:dyDescent="0.25">
      <c r="A3919" s="40">
        <v>3917</v>
      </c>
      <c r="B3919" t="s">
        <v>12092</v>
      </c>
      <c r="C3919">
        <v>130</v>
      </c>
      <c r="D3919">
        <v>2008</v>
      </c>
      <c r="E3919">
        <v>0</v>
      </c>
      <c r="F3919">
        <v>2</v>
      </c>
      <c r="H3919">
        <v>1</v>
      </c>
      <c r="J3919">
        <v>2</v>
      </c>
      <c r="K3919" t="s">
        <v>260</v>
      </c>
      <c r="L3919">
        <v>90</v>
      </c>
      <c r="M3919">
        <v>1</v>
      </c>
      <c r="N3919">
        <v>56</v>
      </c>
      <c r="O3919">
        <v>56</v>
      </c>
      <c r="P3919">
        <v>108</v>
      </c>
      <c r="Q3919">
        <v>0</v>
      </c>
      <c r="R3919">
        <v>0</v>
      </c>
      <c r="S3919" t="s">
        <v>12093</v>
      </c>
      <c r="T3919">
        <v>7450</v>
      </c>
      <c r="U3919" t="s">
        <v>332</v>
      </c>
      <c r="V3919" t="s">
        <v>332</v>
      </c>
      <c r="W3919" t="s">
        <v>699</v>
      </c>
      <c r="X3919">
        <v>2665</v>
      </c>
      <c r="Y3919" t="s">
        <v>257</v>
      </c>
      <c r="AA3919">
        <v>187</v>
      </c>
      <c r="AB3919" t="s">
        <v>12094</v>
      </c>
      <c r="AC3919" t="s">
        <v>12093</v>
      </c>
      <c r="AD3919">
        <v>5</v>
      </c>
      <c r="AE3919">
        <v>712582.23</v>
      </c>
      <c r="AF3919">
        <v>6168822.9699999997</v>
      </c>
    </row>
    <row r="3920" spans="1:32" x14ac:dyDescent="0.25">
      <c r="A3920" s="40">
        <v>3918</v>
      </c>
      <c r="B3920" t="s">
        <v>12095</v>
      </c>
      <c r="C3920">
        <v>130</v>
      </c>
      <c r="D3920">
        <v>2008</v>
      </c>
      <c r="E3920">
        <v>0</v>
      </c>
      <c r="F3920">
        <v>2</v>
      </c>
      <c r="H3920">
        <v>1</v>
      </c>
      <c r="J3920">
        <v>2</v>
      </c>
      <c r="K3920" t="s">
        <v>260</v>
      </c>
      <c r="L3920">
        <v>90</v>
      </c>
      <c r="M3920">
        <v>1</v>
      </c>
      <c r="N3920">
        <v>56</v>
      </c>
      <c r="O3920">
        <v>56</v>
      </c>
      <c r="P3920">
        <v>108</v>
      </c>
      <c r="Q3920">
        <v>0</v>
      </c>
      <c r="R3920">
        <v>0</v>
      </c>
      <c r="S3920" t="s">
        <v>12096</v>
      </c>
      <c r="T3920">
        <v>7450</v>
      </c>
      <c r="U3920" t="s">
        <v>332</v>
      </c>
      <c r="V3920" t="s">
        <v>332</v>
      </c>
      <c r="W3920" t="s">
        <v>10439</v>
      </c>
      <c r="X3920">
        <v>2665</v>
      </c>
      <c r="Y3920" t="s">
        <v>257</v>
      </c>
      <c r="AA3920">
        <v>187</v>
      </c>
      <c r="AB3920" t="s">
        <v>12097</v>
      </c>
      <c r="AC3920" t="s">
        <v>12096</v>
      </c>
      <c r="AD3920">
        <v>5</v>
      </c>
      <c r="AE3920">
        <v>712566.33</v>
      </c>
      <c r="AF3920">
        <v>6168796.1200000001</v>
      </c>
    </row>
    <row r="3921" spans="1:32" x14ac:dyDescent="0.25">
      <c r="A3921" s="40">
        <v>3919</v>
      </c>
      <c r="B3921" t="s">
        <v>12098</v>
      </c>
      <c r="C3921">
        <v>130</v>
      </c>
      <c r="D3921">
        <v>2008</v>
      </c>
      <c r="E3921">
        <v>0</v>
      </c>
      <c r="F3921">
        <v>2</v>
      </c>
      <c r="H3921">
        <v>1</v>
      </c>
      <c r="J3921">
        <v>2</v>
      </c>
      <c r="K3921" t="s">
        <v>260</v>
      </c>
      <c r="L3921">
        <v>90</v>
      </c>
      <c r="M3921">
        <v>1</v>
      </c>
      <c r="N3921">
        <v>56</v>
      </c>
      <c r="O3921">
        <v>56</v>
      </c>
      <c r="P3921">
        <v>108</v>
      </c>
      <c r="Q3921">
        <v>0</v>
      </c>
      <c r="R3921">
        <v>0</v>
      </c>
      <c r="S3921" t="s">
        <v>12099</v>
      </c>
      <c r="T3921">
        <v>7450</v>
      </c>
      <c r="U3921" t="s">
        <v>332</v>
      </c>
      <c r="V3921" t="s">
        <v>332</v>
      </c>
      <c r="W3921" t="s">
        <v>8134</v>
      </c>
      <c r="X3921">
        <v>2665</v>
      </c>
      <c r="Y3921" t="s">
        <v>257</v>
      </c>
      <c r="AA3921">
        <v>187</v>
      </c>
      <c r="AB3921" t="s">
        <v>12100</v>
      </c>
      <c r="AC3921" t="s">
        <v>12099</v>
      </c>
      <c r="AD3921">
        <v>5</v>
      </c>
      <c r="AE3921">
        <v>712559.46</v>
      </c>
      <c r="AF3921">
        <v>6168804.5199999996</v>
      </c>
    </row>
    <row r="3922" spans="1:32" x14ac:dyDescent="0.25">
      <c r="A3922" s="40">
        <v>3920</v>
      </c>
      <c r="B3922" t="s">
        <v>12101</v>
      </c>
      <c r="C3922">
        <v>130</v>
      </c>
      <c r="D3922">
        <v>2008</v>
      </c>
      <c r="E3922">
        <v>0</v>
      </c>
      <c r="F3922">
        <v>2</v>
      </c>
      <c r="H3922">
        <v>1</v>
      </c>
      <c r="J3922">
        <v>2</v>
      </c>
      <c r="K3922" t="s">
        <v>260</v>
      </c>
      <c r="L3922">
        <v>90</v>
      </c>
      <c r="M3922">
        <v>1</v>
      </c>
      <c r="N3922">
        <v>56</v>
      </c>
      <c r="O3922">
        <v>56</v>
      </c>
      <c r="P3922">
        <v>108</v>
      </c>
      <c r="Q3922">
        <v>0</v>
      </c>
      <c r="R3922">
        <v>0</v>
      </c>
      <c r="S3922" t="s">
        <v>12102</v>
      </c>
      <c r="T3922">
        <v>7450</v>
      </c>
      <c r="U3922" t="s">
        <v>332</v>
      </c>
      <c r="V3922" t="s">
        <v>332</v>
      </c>
      <c r="W3922" t="s">
        <v>10265</v>
      </c>
      <c r="X3922">
        <v>2665</v>
      </c>
      <c r="Y3922" t="s">
        <v>257</v>
      </c>
      <c r="AA3922">
        <v>187</v>
      </c>
      <c r="AB3922" t="s">
        <v>12103</v>
      </c>
      <c r="AC3922" t="s">
        <v>12102</v>
      </c>
      <c r="AD3922">
        <v>5</v>
      </c>
      <c r="AE3922">
        <v>712535.3</v>
      </c>
      <c r="AF3922">
        <v>6168833.3700000001</v>
      </c>
    </row>
    <row r="3923" spans="1:32" x14ac:dyDescent="0.25">
      <c r="A3923" s="40">
        <v>3921</v>
      </c>
      <c r="B3923" t="s">
        <v>12104</v>
      </c>
      <c r="C3923">
        <v>130</v>
      </c>
      <c r="D3923">
        <v>1975</v>
      </c>
      <c r="E3923">
        <v>0</v>
      </c>
      <c r="F3923">
        <v>1</v>
      </c>
      <c r="H3923">
        <v>5</v>
      </c>
      <c r="J3923">
        <v>7</v>
      </c>
      <c r="K3923" t="s">
        <v>253</v>
      </c>
      <c r="M3923">
        <v>1</v>
      </c>
      <c r="N3923">
        <v>75</v>
      </c>
      <c r="O3923">
        <v>75</v>
      </c>
      <c r="P3923">
        <v>125</v>
      </c>
      <c r="Q3923">
        <v>0</v>
      </c>
      <c r="R3923">
        <v>0</v>
      </c>
      <c r="S3923" t="s">
        <v>12105</v>
      </c>
      <c r="T3923">
        <v>2556</v>
      </c>
      <c r="U3923" t="s">
        <v>317</v>
      </c>
      <c r="V3923" t="s">
        <v>317</v>
      </c>
      <c r="W3923" t="s">
        <v>12106</v>
      </c>
      <c r="X3923">
        <v>2625</v>
      </c>
      <c r="Y3923" t="s">
        <v>244</v>
      </c>
      <c r="AA3923">
        <v>187</v>
      </c>
      <c r="AB3923" t="s">
        <v>12107</v>
      </c>
      <c r="AC3923" t="s">
        <v>12105</v>
      </c>
      <c r="AD3923">
        <v>5</v>
      </c>
      <c r="AE3923">
        <v>711584.64</v>
      </c>
      <c r="AF3923">
        <v>6172368.3799999999</v>
      </c>
    </row>
    <row r="3924" spans="1:32" x14ac:dyDescent="0.25">
      <c r="A3924" s="40">
        <v>3922</v>
      </c>
      <c r="B3924" t="s">
        <v>12108</v>
      </c>
      <c r="C3924">
        <v>120</v>
      </c>
      <c r="D3924">
        <v>1995</v>
      </c>
      <c r="E3924">
        <v>0</v>
      </c>
      <c r="F3924">
        <v>4</v>
      </c>
      <c r="H3924">
        <v>1</v>
      </c>
      <c r="J3924">
        <v>2</v>
      </c>
      <c r="K3924" t="s">
        <v>260</v>
      </c>
      <c r="M3924">
        <v>1</v>
      </c>
      <c r="N3924">
        <v>147</v>
      </c>
      <c r="O3924">
        <v>147</v>
      </c>
      <c r="P3924">
        <v>147</v>
      </c>
      <c r="Q3924">
        <v>0</v>
      </c>
      <c r="R3924">
        <v>0</v>
      </c>
      <c r="S3924" t="s">
        <v>12109</v>
      </c>
      <c r="T3924">
        <v>7136</v>
      </c>
      <c r="U3924" t="s">
        <v>255</v>
      </c>
      <c r="V3924" t="s">
        <v>255</v>
      </c>
      <c r="W3924" t="s">
        <v>260</v>
      </c>
      <c r="X3924">
        <v>2665</v>
      </c>
      <c r="Y3924" t="s">
        <v>257</v>
      </c>
      <c r="AA3924">
        <v>187</v>
      </c>
      <c r="AB3924" t="s">
        <v>12110</v>
      </c>
      <c r="AC3924" t="s">
        <v>12109</v>
      </c>
      <c r="AD3924">
        <v>5</v>
      </c>
      <c r="AE3924">
        <v>713096.16</v>
      </c>
      <c r="AF3924">
        <v>6168698.8600000003</v>
      </c>
    </row>
    <row r="3925" spans="1:32" x14ac:dyDescent="0.25">
      <c r="A3925" s="40">
        <v>3923</v>
      </c>
      <c r="B3925" t="s">
        <v>12111</v>
      </c>
      <c r="C3925">
        <v>120</v>
      </c>
      <c r="D3925">
        <v>1971</v>
      </c>
      <c r="E3925">
        <v>1988</v>
      </c>
      <c r="F3925">
        <v>3</v>
      </c>
      <c r="H3925">
        <v>1</v>
      </c>
      <c r="J3925">
        <v>1</v>
      </c>
      <c r="K3925" t="s">
        <v>240</v>
      </c>
      <c r="M3925">
        <v>1</v>
      </c>
      <c r="N3925">
        <v>163</v>
      </c>
      <c r="O3925">
        <v>163</v>
      </c>
      <c r="P3925">
        <v>144</v>
      </c>
      <c r="Q3925">
        <v>0</v>
      </c>
      <c r="R3925">
        <v>0</v>
      </c>
      <c r="S3925" t="s">
        <v>12112</v>
      </c>
      <c r="T3925">
        <v>2449</v>
      </c>
      <c r="U3925" t="s">
        <v>312</v>
      </c>
      <c r="V3925" t="s">
        <v>312</v>
      </c>
      <c r="W3925" t="s">
        <v>736</v>
      </c>
      <c r="X3925">
        <v>2625</v>
      </c>
      <c r="Y3925" t="s">
        <v>244</v>
      </c>
      <c r="AA3925">
        <v>187</v>
      </c>
      <c r="AB3925" t="s">
        <v>12113</v>
      </c>
      <c r="AC3925" t="s">
        <v>12112</v>
      </c>
      <c r="AD3925">
        <v>5</v>
      </c>
      <c r="AE3925">
        <v>711348.07</v>
      </c>
      <c r="AF3925">
        <v>6172096.21</v>
      </c>
    </row>
    <row r="3926" spans="1:32" x14ac:dyDescent="0.25">
      <c r="A3926" s="40">
        <v>3924</v>
      </c>
      <c r="B3926" t="s">
        <v>12114</v>
      </c>
      <c r="C3926">
        <v>120</v>
      </c>
      <c r="D3926">
        <v>1973</v>
      </c>
      <c r="E3926">
        <v>0</v>
      </c>
      <c r="F3926">
        <v>3</v>
      </c>
      <c r="H3926">
        <v>1</v>
      </c>
      <c r="J3926">
        <v>2</v>
      </c>
      <c r="K3926" t="s">
        <v>260</v>
      </c>
      <c r="M3926">
        <v>1</v>
      </c>
      <c r="N3926">
        <v>109</v>
      </c>
      <c r="O3926">
        <v>109</v>
      </c>
      <c r="P3926">
        <v>109</v>
      </c>
      <c r="Q3926">
        <v>0</v>
      </c>
      <c r="R3926">
        <v>0</v>
      </c>
      <c r="S3926" t="s">
        <v>12115</v>
      </c>
      <c r="T3926">
        <v>6710</v>
      </c>
      <c r="U3926" t="s">
        <v>327</v>
      </c>
      <c r="V3926" t="s">
        <v>327</v>
      </c>
      <c r="W3926" t="s">
        <v>1979</v>
      </c>
      <c r="X3926">
        <v>2625</v>
      </c>
      <c r="Y3926" t="s">
        <v>244</v>
      </c>
      <c r="AA3926">
        <v>187</v>
      </c>
      <c r="AB3926" t="s">
        <v>12116</v>
      </c>
      <c r="AC3926" t="s">
        <v>12115</v>
      </c>
      <c r="AD3926">
        <v>5</v>
      </c>
      <c r="AE3926">
        <v>710892.48</v>
      </c>
      <c r="AF3926">
        <v>6171783.6699999999</v>
      </c>
    </row>
    <row r="3927" spans="1:32" x14ac:dyDescent="0.25">
      <c r="A3927" s="40">
        <v>3925</v>
      </c>
      <c r="B3927" t="s">
        <v>12117</v>
      </c>
      <c r="C3927">
        <v>330</v>
      </c>
      <c r="D3927">
        <v>1970</v>
      </c>
      <c r="E3927">
        <v>0</v>
      </c>
      <c r="F3927">
        <v>1</v>
      </c>
      <c r="H3927">
        <v>1</v>
      </c>
      <c r="J3927">
        <v>2</v>
      </c>
      <c r="K3927" t="s">
        <v>247</v>
      </c>
      <c r="M3927">
        <v>1</v>
      </c>
      <c r="N3927">
        <v>211</v>
      </c>
      <c r="O3927">
        <v>211</v>
      </c>
      <c r="P3927">
        <v>0</v>
      </c>
      <c r="Q3927">
        <v>211</v>
      </c>
      <c r="R3927">
        <v>0</v>
      </c>
      <c r="S3927" t="s">
        <v>12118</v>
      </c>
      <c r="T3927">
        <v>1750</v>
      </c>
      <c r="U3927" t="s">
        <v>6098</v>
      </c>
      <c r="V3927" t="s">
        <v>6098</v>
      </c>
      <c r="W3927" t="s">
        <v>2020</v>
      </c>
      <c r="X3927">
        <v>2665</v>
      </c>
      <c r="Y3927" t="s">
        <v>257</v>
      </c>
      <c r="AA3927">
        <v>187</v>
      </c>
      <c r="AB3927" t="s">
        <v>12119</v>
      </c>
      <c r="AC3927" t="s">
        <v>12118</v>
      </c>
      <c r="AD3927">
        <v>5</v>
      </c>
      <c r="AE3927">
        <v>714047.47</v>
      </c>
      <c r="AF3927">
        <v>6168903.1699999999</v>
      </c>
    </row>
    <row r="3928" spans="1:32" x14ac:dyDescent="0.25">
      <c r="A3928" s="40">
        <v>3926</v>
      </c>
      <c r="B3928" t="s">
        <v>12120</v>
      </c>
      <c r="C3928">
        <v>230</v>
      </c>
      <c r="D3928">
        <v>1976</v>
      </c>
      <c r="E3928">
        <v>0</v>
      </c>
      <c r="F3928">
        <v>6</v>
      </c>
      <c r="H3928">
        <v>90</v>
      </c>
      <c r="J3928">
        <v>9</v>
      </c>
      <c r="K3928" t="s">
        <v>240</v>
      </c>
      <c r="M3928">
        <v>1</v>
      </c>
      <c r="N3928">
        <v>4</v>
      </c>
      <c r="O3928">
        <v>4</v>
      </c>
      <c r="P3928">
        <v>0</v>
      </c>
      <c r="Q3928">
        <v>4</v>
      </c>
      <c r="R3928">
        <v>0</v>
      </c>
      <c r="S3928" t="s">
        <v>12118</v>
      </c>
      <c r="T3928">
        <v>1750</v>
      </c>
      <c r="U3928" t="s">
        <v>6098</v>
      </c>
      <c r="V3928" t="s">
        <v>6098</v>
      </c>
      <c r="W3928" t="s">
        <v>2020</v>
      </c>
      <c r="X3928">
        <v>2665</v>
      </c>
      <c r="Y3928" t="s">
        <v>257</v>
      </c>
      <c r="AA3928">
        <v>187</v>
      </c>
      <c r="AB3928" t="s">
        <v>12119</v>
      </c>
      <c r="AC3928" t="s">
        <v>12118</v>
      </c>
      <c r="AD3928">
        <v>5</v>
      </c>
      <c r="AE3928">
        <v>714047.47</v>
      </c>
      <c r="AF3928">
        <v>6168903.1699999999</v>
      </c>
    </row>
    <row r="3929" spans="1:32" x14ac:dyDescent="0.25">
      <c r="A3929" s="40">
        <v>3927</v>
      </c>
      <c r="B3929" t="s">
        <v>12121</v>
      </c>
      <c r="C3929">
        <v>230</v>
      </c>
      <c r="D3929">
        <v>1934</v>
      </c>
      <c r="E3929">
        <v>0</v>
      </c>
      <c r="F3929">
        <v>6</v>
      </c>
      <c r="H3929">
        <v>1</v>
      </c>
      <c r="J3929">
        <v>9</v>
      </c>
      <c r="K3929" t="s">
        <v>240</v>
      </c>
      <c r="M3929">
        <v>1</v>
      </c>
      <c r="N3929">
        <v>8</v>
      </c>
      <c r="O3929">
        <v>8</v>
      </c>
      <c r="P3929">
        <v>0</v>
      </c>
      <c r="Q3929">
        <v>8</v>
      </c>
      <c r="R3929">
        <v>0</v>
      </c>
      <c r="S3929" t="s">
        <v>12122</v>
      </c>
      <c r="T3929">
        <v>4899</v>
      </c>
      <c r="U3929" t="s">
        <v>7524</v>
      </c>
      <c r="V3929" t="s">
        <v>7524</v>
      </c>
      <c r="W3929" t="s">
        <v>519</v>
      </c>
      <c r="X3929">
        <v>2625</v>
      </c>
      <c r="Y3929" t="s">
        <v>244</v>
      </c>
      <c r="AA3929">
        <v>187</v>
      </c>
      <c r="AB3929" t="s">
        <v>2363</v>
      </c>
      <c r="AC3929" t="s">
        <v>12122</v>
      </c>
      <c r="AD3929">
        <v>5</v>
      </c>
      <c r="AE3929">
        <v>711665.13</v>
      </c>
      <c r="AF3929">
        <v>6169629.0899999999</v>
      </c>
    </row>
    <row r="3930" spans="1:32" x14ac:dyDescent="0.25">
      <c r="A3930" s="40">
        <v>3928</v>
      </c>
      <c r="B3930" t="s">
        <v>12123</v>
      </c>
      <c r="C3930">
        <v>220</v>
      </c>
      <c r="D3930">
        <v>1930</v>
      </c>
      <c r="E3930">
        <v>0</v>
      </c>
      <c r="F3930">
        <v>5</v>
      </c>
      <c r="H3930">
        <v>1</v>
      </c>
      <c r="J3930">
        <v>2</v>
      </c>
      <c r="K3930" t="s">
        <v>260</v>
      </c>
      <c r="M3930">
        <v>1</v>
      </c>
      <c r="N3930">
        <v>112</v>
      </c>
      <c r="O3930">
        <v>112</v>
      </c>
      <c r="P3930">
        <v>0</v>
      </c>
      <c r="Q3930">
        <v>112</v>
      </c>
      <c r="R3930">
        <v>0</v>
      </c>
      <c r="S3930" t="s">
        <v>12124</v>
      </c>
      <c r="T3930">
        <v>7450</v>
      </c>
      <c r="U3930" t="s">
        <v>332</v>
      </c>
      <c r="V3930" t="s">
        <v>332</v>
      </c>
      <c r="W3930" t="s">
        <v>811</v>
      </c>
      <c r="X3930">
        <v>2665</v>
      </c>
      <c r="Y3930" t="s">
        <v>257</v>
      </c>
      <c r="AA3930">
        <v>187</v>
      </c>
      <c r="AB3930" t="s">
        <v>12125</v>
      </c>
      <c r="AC3930" t="s">
        <v>12124</v>
      </c>
      <c r="AD3930">
        <v>5</v>
      </c>
      <c r="AE3930">
        <v>712681.97</v>
      </c>
      <c r="AF3930">
        <v>6168893.0899999999</v>
      </c>
    </row>
    <row r="3931" spans="1:32" x14ac:dyDescent="0.25">
      <c r="A3931" s="40">
        <v>3929</v>
      </c>
      <c r="B3931" t="s">
        <v>12126</v>
      </c>
      <c r="C3931">
        <v>330</v>
      </c>
      <c r="D3931">
        <v>1995</v>
      </c>
      <c r="E3931">
        <v>1997</v>
      </c>
      <c r="F3931">
        <v>90</v>
      </c>
      <c r="H3931">
        <v>5</v>
      </c>
      <c r="J3931">
        <v>9</v>
      </c>
      <c r="K3931" t="s">
        <v>240</v>
      </c>
      <c r="M3931">
        <v>1</v>
      </c>
      <c r="N3931">
        <v>89</v>
      </c>
      <c r="O3931">
        <v>89</v>
      </c>
      <c r="P3931">
        <v>0</v>
      </c>
      <c r="Q3931">
        <v>89</v>
      </c>
      <c r="R3931">
        <v>0</v>
      </c>
      <c r="S3931" t="s">
        <v>12127</v>
      </c>
      <c r="T3931">
        <v>8899</v>
      </c>
      <c r="U3931" t="s">
        <v>11996</v>
      </c>
      <c r="V3931" t="s">
        <v>11996</v>
      </c>
      <c r="W3931" t="s">
        <v>256</v>
      </c>
      <c r="X3931">
        <v>2665</v>
      </c>
      <c r="Y3931" t="s">
        <v>257</v>
      </c>
      <c r="AA3931">
        <v>187</v>
      </c>
      <c r="AB3931" t="s">
        <v>1753</v>
      </c>
      <c r="AC3931" t="s">
        <v>12127</v>
      </c>
      <c r="AD3931">
        <v>5</v>
      </c>
      <c r="AE3931">
        <v>714063.89</v>
      </c>
      <c r="AF3931">
        <v>6168148.8200000003</v>
      </c>
    </row>
    <row r="3932" spans="1:32" x14ac:dyDescent="0.25">
      <c r="A3932" s="40">
        <v>3930</v>
      </c>
      <c r="B3932" t="s">
        <v>12128</v>
      </c>
      <c r="C3932">
        <v>230</v>
      </c>
      <c r="D3932">
        <v>1971</v>
      </c>
      <c r="E3932">
        <v>0</v>
      </c>
      <c r="F3932">
        <v>2</v>
      </c>
      <c r="H3932">
        <v>1</v>
      </c>
      <c r="J3932">
        <v>9</v>
      </c>
      <c r="K3932" t="s">
        <v>240</v>
      </c>
      <c r="M3932">
        <v>1</v>
      </c>
      <c r="N3932">
        <v>20</v>
      </c>
      <c r="O3932">
        <v>20</v>
      </c>
      <c r="P3932">
        <v>0</v>
      </c>
      <c r="Q3932">
        <v>20</v>
      </c>
      <c r="R3932">
        <v>0</v>
      </c>
      <c r="S3932" t="s">
        <v>12129</v>
      </c>
      <c r="T3932">
        <v>8947</v>
      </c>
      <c r="U3932" t="s">
        <v>9902</v>
      </c>
      <c r="V3932" t="s">
        <v>9902</v>
      </c>
      <c r="W3932" t="s">
        <v>12130</v>
      </c>
      <c r="X3932">
        <v>2625</v>
      </c>
      <c r="Y3932" t="s">
        <v>244</v>
      </c>
      <c r="AA3932">
        <v>187</v>
      </c>
      <c r="AB3932" t="s">
        <v>10248</v>
      </c>
      <c r="AC3932" t="s">
        <v>12129</v>
      </c>
      <c r="AD3932">
        <v>5</v>
      </c>
      <c r="AE3932">
        <v>712415.83</v>
      </c>
      <c r="AF3932">
        <v>6171643.3499999996</v>
      </c>
    </row>
    <row r="3933" spans="1:32" x14ac:dyDescent="0.25">
      <c r="A3933" s="40">
        <v>3931</v>
      </c>
      <c r="B3933" t="s">
        <v>12131</v>
      </c>
      <c r="C3933">
        <v>130</v>
      </c>
      <c r="D3933">
        <v>2009</v>
      </c>
      <c r="E3933">
        <v>0</v>
      </c>
      <c r="F3933">
        <v>10</v>
      </c>
      <c r="H3933">
        <v>1</v>
      </c>
      <c r="J3933">
        <v>2</v>
      </c>
      <c r="K3933" t="s">
        <v>260</v>
      </c>
      <c r="L3933">
        <v>90</v>
      </c>
      <c r="M3933">
        <v>1</v>
      </c>
      <c r="N3933">
        <v>61</v>
      </c>
      <c r="O3933">
        <v>61</v>
      </c>
      <c r="P3933">
        <v>121</v>
      </c>
      <c r="Q3933">
        <v>0</v>
      </c>
      <c r="R3933">
        <v>0</v>
      </c>
      <c r="S3933" t="s">
        <v>12132</v>
      </c>
      <c r="T3933">
        <v>3580</v>
      </c>
      <c r="U3933" t="s">
        <v>12133</v>
      </c>
      <c r="V3933" t="s">
        <v>12133</v>
      </c>
      <c r="W3933" t="s">
        <v>721</v>
      </c>
      <c r="X3933">
        <v>2665</v>
      </c>
      <c r="Y3933" t="s">
        <v>257</v>
      </c>
      <c r="AA3933">
        <v>187</v>
      </c>
      <c r="AB3933" t="s">
        <v>12134</v>
      </c>
      <c r="AC3933" t="s">
        <v>12132</v>
      </c>
      <c r="AD3933">
        <v>5</v>
      </c>
      <c r="AE3933">
        <v>712800.11</v>
      </c>
      <c r="AF3933">
        <v>6168943.29</v>
      </c>
    </row>
    <row r="3934" spans="1:32" x14ac:dyDescent="0.25">
      <c r="A3934" s="40">
        <v>3932</v>
      </c>
      <c r="B3934" t="s">
        <v>12135</v>
      </c>
      <c r="C3934">
        <v>130</v>
      </c>
      <c r="D3934">
        <v>2009</v>
      </c>
      <c r="E3934">
        <v>0</v>
      </c>
      <c r="F3934">
        <v>10</v>
      </c>
      <c r="H3934">
        <v>1</v>
      </c>
      <c r="J3934">
        <v>2</v>
      </c>
      <c r="K3934" t="s">
        <v>260</v>
      </c>
      <c r="L3934">
        <v>90</v>
      </c>
      <c r="M3934">
        <v>1</v>
      </c>
      <c r="N3934">
        <v>63</v>
      </c>
      <c r="O3934">
        <v>63</v>
      </c>
      <c r="P3934">
        <v>125</v>
      </c>
      <c r="Q3934">
        <v>0</v>
      </c>
      <c r="R3934">
        <v>0</v>
      </c>
      <c r="S3934" t="s">
        <v>12136</v>
      </c>
      <c r="T3934">
        <v>3580</v>
      </c>
      <c r="U3934" t="s">
        <v>12133</v>
      </c>
      <c r="V3934" t="s">
        <v>12133</v>
      </c>
      <c r="W3934" t="s">
        <v>308</v>
      </c>
      <c r="X3934">
        <v>2665</v>
      </c>
      <c r="Y3934" t="s">
        <v>257</v>
      </c>
      <c r="AA3934">
        <v>187</v>
      </c>
      <c r="AB3934" t="s">
        <v>12137</v>
      </c>
      <c r="AC3934" t="s">
        <v>12136</v>
      </c>
      <c r="AD3934">
        <v>5</v>
      </c>
      <c r="AE3934">
        <v>712810.39</v>
      </c>
      <c r="AF3934">
        <v>6168938.21</v>
      </c>
    </row>
    <row r="3935" spans="1:32" x14ac:dyDescent="0.25">
      <c r="A3935" s="40">
        <v>3933</v>
      </c>
      <c r="B3935" t="s">
        <v>12138</v>
      </c>
      <c r="C3935">
        <v>130</v>
      </c>
      <c r="D3935">
        <v>2009</v>
      </c>
      <c r="E3935">
        <v>0</v>
      </c>
      <c r="F3935">
        <v>10</v>
      </c>
      <c r="H3935">
        <v>1</v>
      </c>
      <c r="J3935">
        <v>2</v>
      </c>
      <c r="K3935" t="s">
        <v>260</v>
      </c>
      <c r="L3935">
        <v>90</v>
      </c>
      <c r="M3935">
        <v>1</v>
      </c>
      <c r="N3935">
        <v>61</v>
      </c>
      <c r="O3935">
        <v>61</v>
      </c>
      <c r="P3935">
        <v>121</v>
      </c>
      <c r="Q3935">
        <v>0</v>
      </c>
      <c r="R3935">
        <v>0</v>
      </c>
      <c r="S3935" t="s">
        <v>12139</v>
      </c>
      <c r="T3935">
        <v>3580</v>
      </c>
      <c r="U3935" t="s">
        <v>12133</v>
      </c>
      <c r="V3935" t="s">
        <v>12133</v>
      </c>
      <c r="W3935" t="s">
        <v>732</v>
      </c>
      <c r="X3935">
        <v>2665</v>
      </c>
      <c r="Y3935" t="s">
        <v>257</v>
      </c>
      <c r="AA3935">
        <v>187</v>
      </c>
      <c r="AB3935" t="s">
        <v>12140</v>
      </c>
      <c r="AC3935" t="s">
        <v>12139</v>
      </c>
      <c r="AD3935">
        <v>5</v>
      </c>
      <c r="AE3935">
        <v>712816.03</v>
      </c>
      <c r="AF3935">
        <v>6168961.6799999997</v>
      </c>
    </row>
    <row r="3936" spans="1:32" x14ac:dyDescent="0.25">
      <c r="A3936" s="40">
        <v>3934</v>
      </c>
      <c r="B3936" t="s">
        <v>12141</v>
      </c>
      <c r="C3936">
        <v>320</v>
      </c>
      <c r="D3936">
        <v>1934</v>
      </c>
      <c r="E3936">
        <v>0</v>
      </c>
      <c r="F3936">
        <v>5</v>
      </c>
      <c r="H3936">
        <v>1</v>
      </c>
      <c r="J3936">
        <v>9</v>
      </c>
      <c r="K3936" t="s">
        <v>240</v>
      </c>
      <c r="M3936">
        <v>1</v>
      </c>
      <c r="N3936">
        <v>17</v>
      </c>
      <c r="O3936">
        <v>17</v>
      </c>
      <c r="P3936">
        <v>0</v>
      </c>
      <c r="Q3936">
        <v>17</v>
      </c>
      <c r="R3936">
        <v>0</v>
      </c>
      <c r="S3936" t="s">
        <v>12142</v>
      </c>
      <c r="T3936">
        <v>852</v>
      </c>
      <c r="U3936" t="s">
        <v>249</v>
      </c>
      <c r="V3936" t="s">
        <v>249</v>
      </c>
      <c r="W3936" t="s">
        <v>341</v>
      </c>
      <c r="X3936">
        <v>2625</v>
      </c>
      <c r="Y3936" t="s">
        <v>244</v>
      </c>
      <c r="AA3936">
        <v>187</v>
      </c>
      <c r="AB3936" t="s">
        <v>12143</v>
      </c>
      <c r="AC3936" t="s">
        <v>12142</v>
      </c>
      <c r="AD3936">
        <v>5</v>
      </c>
      <c r="AE3936">
        <v>711755.32</v>
      </c>
      <c r="AF3936">
        <v>6170655.25</v>
      </c>
    </row>
    <row r="3937" spans="1:32" x14ac:dyDescent="0.25">
      <c r="A3937" s="40">
        <v>3935</v>
      </c>
      <c r="B3937" t="s">
        <v>12144</v>
      </c>
      <c r="C3937">
        <v>120</v>
      </c>
      <c r="D3937">
        <v>2013</v>
      </c>
      <c r="E3937">
        <v>0</v>
      </c>
      <c r="F3937">
        <v>4</v>
      </c>
      <c r="H3937">
        <v>1</v>
      </c>
      <c r="J3937">
        <v>2</v>
      </c>
      <c r="K3937" t="s">
        <v>260</v>
      </c>
      <c r="M3937">
        <v>1</v>
      </c>
      <c r="N3937">
        <v>201</v>
      </c>
      <c r="O3937">
        <v>201</v>
      </c>
      <c r="P3937">
        <v>201</v>
      </c>
      <c r="Q3937">
        <v>0</v>
      </c>
      <c r="R3937">
        <v>0</v>
      </c>
      <c r="S3937" t="s">
        <v>12145</v>
      </c>
      <c r="T3937">
        <v>1278</v>
      </c>
      <c r="U3937" t="s">
        <v>10631</v>
      </c>
      <c r="V3937" t="s">
        <v>10631</v>
      </c>
      <c r="W3937" t="s">
        <v>480</v>
      </c>
      <c r="X3937">
        <v>2665</v>
      </c>
      <c r="Y3937" t="s">
        <v>257</v>
      </c>
      <c r="AA3937">
        <v>187</v>
      </c>
      <c r="AB3937" t="s">
        <v>12146</v>
      </c>
      <c r="AC3937" t="s">
        <v>12145</v>
      </c>
      <c r="AD3937">
        <v>5</v>
      </c>
      <c r="AE3937">
        <v>713360.75</v>
      </c>
      <c r="AF3937">
        <v>6168988.9299999997</v>
      </c>
    </row>
    <row r="3938" spans="1:32" x14ac:dyDescent="0.25">
      <c r="A3938" s="40">
        <v>3936</v>
      </c>
      <c r="B3938" t="s">
        <v>12147</v>
      </c>
      <c r="C3938">
        <v>120</v>
      </c>
      <c r="D3938">
        <v>1969</v>
      </c>
      <c r="E3938">
        <v>0</v>
      </c>
      <c r="F3938">
        <v>3</v>
      </c>
      <c r="H3938">
        <v>1</v>
      </c>
      <c r="J3938">
        <v>2</v>
      </c>
      <c r="K3938" t="s">
        <v>247</v>
      </c>
      <c r="M3938">
        <v>1</v>
      </c>
      <c r="N3938">
        <v>170</v>
      </c>
      <c r="O3938">
        <v>170</v>
      </c>
      <c r="P3938">
        <v>170</v>
      </c>
      <c r="Q3938">
        <v>0</v>
      </c>
      <c r="R3938">
        <v>0</v>
      </c>
      <c r="S3938" t="s">
        <v>12148</v>
      </c>
      <c r="T3938">
        <v>5326</v>
      </c>
      <c r="U3938" t="s">
        <v>289</v>
      </c>
      <c r="V3938" t="s">
        <v>289</v>
      </c>
      <c r="W3938" t="s">
        <v>480</v>
      </c>
      <c r="X3938">
        <v>2625</v>
      </c>
      <c r="Y3938" t="s">
        <v>244</v>
      </c>
      <c r="AA3938">
        <v>187</v>
      </c>
      <c r="AB3938" t="s">
        <v>12149</v>
      </c>
      <c r="AC3938" t="s">
        <v>12148</v>
      </c>
      <c r="AD3938">
        <v>5</v>
      </c>
      <c r="AE3938">
        <v>710854.52</v>
      </c>
      <c r="AF3938">
        <v>6171956.0499999998</v>
      </c>
    </row>
    <row r="3939" spans="1:32" x14ac:dyDescent="0.25">
      <c r="A3939" s="40">
        <v>3937</v>
      </c>
      <c r="B3939" t="s">
        <v>12150</v>
      </c>
      <c r="C3939">
        <v>120</v>
      </c>
      <c r="D3939">
        <v>1969</v>
      </c>
      <c r="E3939">
        <v>0</v>
      </c>
      <c r="F3939">
        <v>3</v>
      </c>
      <c r="H3939">
        <v>1</v>
      </c>
      <c r="J3939">
        <v>1</v>
      </c>
      <c r="K3939" t="s">
        <v>240</v>
      </c>
      <c r="M3939">
        <v>1</v>
      </c>
      <c r="N3939">
        <v>162</v>
      </c>
      <c r="O3939">
        <v>162</v>
      </c>
      <c r="P3939">
        <v>162</v>
      </c>
      <c r="Q3939">
        <v>0</v>
      </c>
      <c r="R3939">
        <v>0</v>
      </c>
      <c r="S3939" t="s">
        <v>12151</v>
      </c>
      <c r="T3939">
        <v>2449</v>
      </c>
      <c r="U3939" t="s">
        <v>312</v>
      </c>
      <c r="V3939" t="s">
        <v>312</v>
      </c>
      <c r="W3939" t="s">
        <v>953</v>
      </c>
      <c r="X3939">
        <v>2625</v>
      </c>
      <c r="Y3939" t="s">
        <v>244</v>
      </c>
      <c r="AA3939">
        <v>187</v>
      </c>
      <c r="AB3939" t="s">
        <v>12152</v>
      </c>
      <c r="AC3939" t="s">
        <v>12151</v>
      </c>
      <c r="AD3939">
        <v>5</v>
      </c>
      <c r="AE3939">
        <v>711403.74</v>
      </c>
      <c r="AF3939">
        <v>6172068.0999999996</v>
      </c>
    </row>
    <row r="3940" spans="1:32" x14ac:dyDescent="0.25">
      <c r="A3940" s="40">
        <v>3938</v>
      </c>
      <c r="B3940" t="s">
        <v>12153</v>
      </c>
      <c r="C3940">
        <v>120</v>
      </c>
      <c r="D3940">
        <v>1972</v>
      </c>
      <c r="E3940">
        <v>0</v>
      </c>
      <c r="F3940">
        <v>4</v>
      </c>
      <c r="H3940">
        <v>1</v>
      </c>
      <c r="J3940">
        <v>2</v>
      </c>
      <c r="K3940" t="s">
        <v>260</v>
      </c>
      <c r="M3940">
        <v>1</v>
      </c>
      <c r="N3940">
        <v>134</v>
      </c>
      <c r="O3940">
        <v>134</v>
      </c>
      <c r="P3940">
        <v>134</v>
      </c>
      <c r="Q3940">
        <v>0</v>
      </c>
      <c r="R3940">
        <v>0</v>
      </c>
      <c r="S3940" t="s">
        <v>12154</v>
      </c>
      <c r="T3940">
        <v>6710</v>
      </c>
      <c r="U3940" t="s">
        <v>327</v>
      </c>
      <c r="V3940" t="s">
        <v>327</v>
      </c>
      <c r="W3940" t="s">
        <v>7139</v>
      </c>
      <c r="X3940">
        <v>2625</v>
      </c>
      <c r="Y3940" t="s">
        <v>244</v>
      </c>
      <c r="AA3940">
        <v>187</v>
      </c>
      <c r="AB3940" t="s">
        <v>12155</v>
      </c>
      <c r="AC3940" t="s">
        <v>12154</v>
      </c>
      <c r="AD3940">
        <v>5</v>
      </c>
      <c r="AE3940">
        <v>711041.72</v>
      </c>
      <c r="AF3940">
        <v>6171809.9800000004</v>
      </c>
    </row>
    <row r="3941" spans="1:32" x14ac:dyDescent="0.25">
      <c r="A3941" s="40">
        <v>3939</v>
      </c>
      <c r="B3941" t="s">
        <v>12156</v>
      </c>
      <c r="C3941">
        <v>130</v>
      </c>
      <c r="D3941">
        <v>1993</v>
      </c>
      <c r="E3941">
        <v>0</v>
      </c>
      <c r="F3941">
        <v>4</v>
      </c>
      <c r="H3941">
        <v>2</v>
      </c>
      <c r="J3941">
        <v>1</v>
      </c>
      <c r="K3941" t="s">
        <v>240</v>
      </c>
      <c r="M3941">
        <v>1</v>
      </c>
      <c r="N3941">
        <v>62</v>
      </c>
      <c r="O3941">
        <v>62</v>
      </c>
      <c r="P3941">
        <v>123</v>
      </c>
      <c r="Q3941">
        <v>0</v>
      </c>
      <c r="R3941">
        <v>0</v>
      </c>
      <c r="S3941" t="s">
        <v>12157</v>
      </c>
      <c r="T3941">
        <v>9100</v>
      </c>
      <c r="U3941" t="s">
        <v>267</v>
      </c>
      <c r="V3941" t="s">
        <v>267</v>
      </c>
      <c r="W3941" t="s">
        <v>721</v>
      </c>
      <c r="X3941">
        <v>2625</v>
      </c>
      <c r="Y3941" t="s">
        <v>244</v>
      </c>
      <c r="AA3941">
        <v>187</v>
      </c>
      <c r="AB3941" t="s">
        <v>12158</v>
      </c>
      <c r="AC3941" t="s">
        <v>12157</v>
      </c>
      <c r="AD3941">
        <v>5</v>
      </c>
      <c r="AE3941">
        <v>711646.34</v>
      </c>
      <c r="AF3941">
        <v>6172561.29</v>
      </c>
    </row>
    <row r="3942" spans="1:32" x14ac:dyDescent="0.25">
      <c r="A3942" s="40">
        <v>3940</v>
      </c>
      <c r="B3942" t="s">
        <v>12159</v>
      </c>
      <c r="C3942">
        <v>320</v>
      </c>
      <c r="D3942">
        <v>2002</v>
      </c>
      <c r="E3942">
        <v>0</v>
      </c>
      <c r="F3942">
        <v>5</v>
      </c>
      <c r="H3942">
        <v>1</v>
      </c>
      <c r="J3942">
        <v>1</v>
      </c>
      <c r="K3942" t="s">
        <v>240</v>
      </c>
      <c r="L3942">
        <v>90</v>
      </c>
      <c r="M3942">
        <v>2</v>
      </c>
      <c r="N3942">
        <v>177</v>
      </c>
      <c r="O3942">
        <v>531</v>
      </c>
      <c r="P3942">
        <v>0</v>
      </c>
      <c r="Q3942">
        <v>531</v>
      </c>
      <c r="R3942">
        <v>0</v>
      </c>
      <c r="S3942" t="s">
        <v>12160</v>
      </c>
      <c r="T3942">
        <v>8920</v>
      </c>
      <c r="U3942" t="s">
        <v>8645</v>
      </c>
      <c r="V3942" t="s">
        <v>8646</v>
      </c>
      <c r="W3942" t="s">
        <v>1101</v>
      </c>
      <c r="X3942">
        <v>2665</v>
      </c>
      <c r="Y3942" t="s">
        <v>257</v>
      </c>
      <c r="AA3942">
        <v>187</v>
      </c>
      <c r="AB3942" t="s">
        <v>11803</v>
      </c>
      <c r="AC3942" t="s">
        <v>12160</v>
      </c>
      <c r="AD3942">
        <v>5</v>
      </c>
      <c r="AE3942">
        <v>713373.45</v>
      </c>
      <c r="AF3942">
        <v>6169349.5199999996</v>
      </c>
    </row>
    <row r="3943" spans="1:32" x14ac:dyDescent="0.25">
      <c r="A3943" s="40">
        <v>3941</v>
      </c>
      <c r="B3943" t="s">
        <v>12161</v>
      </c>
      <c r="C3943">
        <v>140</v>
      </c>
      <c r="D3943">
        <v>2009</v>
      </c>
      <c r="E3943">
        <v>0</v>
      </c>
      <c r="F3943">
        <v>2</v>
      </c>
      <c r="H3943">
        <v>6</v>
      </c>
      <c r="J3943">
        <v>1</v>
      </c>
      <c r="K3943" t="s">
        <v>240</v>
      </c>
      <c r="L3943">
        <v>90</v>
      </c>
      <c r="M3943">
        <v>6</v>
      </c>
      <c r="N3943">
        <v>878</v>
      </c>
      <c r="O3943">
        <v>5265</v>
      </c>
      <c r="P3943">
        <v>5265</v>
      </c>
      <c r="Q3943">
        <v>0</v>
      </c>
      <c r="R3943">
        <v>0</v>
      </c>
      <c r="S3943" t="s">
        <v>12162</v>
      </c>
      <c r="T3943">
        <v>6822</v>
      </c>
      <c r="U3943" t="s">
        <v>12163</v>
      </c>
      <c r="V3943" t="s">
        <v>12163</v>
      </c>
      <c r="W3943" t="s">
        <v>732</v>
      </c>
      <c r="X3943">
        <v>2665</v>
      </c>
      <c r="Y3943" t="s">
        <v>257</v>
      </c>
      <c r="AA3943">
        <v>187</v>
      </c>
      <c r="AB3943" t="s">
        <v>12164</v>
      </c>
      <c r="AC3943" t="s">
        <v>12162</v>
      </c>
      <c r="AD3943">
        <v>5</v>
      </c>
      <c r="AE3943">
        <v>712474.7</v>
      </c>
      <c r="AF3943">
        <v>6169596.5499999998</v>
      </c>
    </row>
    <row r="3944" spans="1:32" x14ac:dyDescent="0.25">
      <c r="A3944" s="40">
        <v>3942</v>
      </c>
      <c r="B3944" t="s">
        <v>12165</v>
      </c>
      <c r="C3944">
        <v>130</v>
      </c>
      <c r="D3944">
        <v>2016</v>
      </c>
      <c r="E3944">
        <v>0</v>
      </c>
      <c r="F3944">
        <v>2</v>
      </c>
      <c r="H3944">
        <v>1</v>
      </c>
      <c r="J3944">
        <v>1</v>
      </c>
      <c r="K3944" t="s">
        <v>240</v>
      </c>
      <c r="M3944">
        <v>2</v>
      </c>
      <c r="N3944">
        <v>60</v>
      </c>
      <c r="O3944">
        <v>120</v>
      </c>
      <c r="P3944">
        <v>120</v>
      </c>
      <c r="Q3944">
        <v>0</v>
      </c>
      <c r="R3944">
        <v>0</v>
      </c>
      <c r="S3944" t="s">
        <v>12166</v>
      </c>
      <c r="T3944">
        <v>3903</v>
      </c>
      <c r="U3944" t="s">
        <v>11295</v>
      </c>
      <c r="V3944" t="s">
        <v>11295</v>
      </c>
      <c r="W3944" t="s">
        <v>256</v>
      </c>
      <c r="X3944">
        <v>2625</v>
      </c>
      <c r="Y3944" t="s">
        <v>244</v>
      </c>
      <c r="AA3944">
        <v>187</v>
      </c>
      <c r="AB3944" t="s">
        <v>12167</v>
      </c>
      <c r="AC3944" t="s">
        <v>12168</v>
      </c>
      <c r="AD3944">
        <v>5</v>
      </c>
      <c r="AE3944">
        <v>711623.45</v>
      </c>
      <c r="AF3944">
        <v>6172792.4100000001</v>
      </c>
    </row>
    <row r="3945" spans="1:32" x14ac:dyDescent="0.25">
      <c r="A3945" s="40">
        <v>3943</v>
      </c>
      <c r="B3945" t="s">
        <v>12169</v>
      </c>
      <c r="C3945">
        <v>120</v>
      </c>
      <c r="D3945">
        <v>1961</v>
      </c>
      <c r="E3945">
        <v>0</v>
      </c>
      <c r="F3945">
        <v>3</v>
      </c>
      <c r="H3945">
        <v>1</v>
      </c>
      <c r="J3945">
        <v>2</v>
      </c>
      <c r="K3945" t="s">
        <v>260</v>
      </c>
      <c r="M3945">
        <v>1</v>
      </c>
      <c r="N3945">
        <v>118</v>
      </c>
      <c r="O3945">
        <v>118</v>
      </c>
      <c r="P3945">
        <v>118</v>
      </c>
      <c r="Q3945">
        <v>0</v>
      </c>
      <c r="R3945">
        <v>0</v>
      </c>
      <c r="S3945" t="s">
        <v>12170</v>
      </c>
      <c r="T3945">
        <v>1810</v>
      </c>
      <c r="U3945" t="s">
        <v>9603</v>
      </c>
      <c r="V3945" t="s">
        <v>9603</v>
      </c>
      <c r="W3945" t="s">
        <v>260</v>
      </c>
      <c r="X3945">
        <v>2665</v>
      </c>
      <c r="Y3945" t="s">
        <v>257</v>
      </c>
      <c r="AA3945">
        <v>187</v>
      </c>
      <c r="AB3945" t="s">
        <v>12171</v>
      </c>
      <c r="AC3945" t="s">
        <v>12170</v>
      </c>
      <c r="AD3945">
        <v>5</v>
      </c>
      <c r="AE3945">
        <v>712585.68</v>
      </c>
      <c r="AF3945">
        <v>6169064.9199999999</v>
      </c>
    </row>
    <row r="3946" spans="1:32" x14ac:dyDescent="0.25">
      <c r="A3946" s="40">
        <v>3944</v>
      </c>
      <c r="B3946" t="s">
        <v>12172</v>
      </c>
      <c r="C3946">
        <v>120</v>
      </c>
      <c r="D3946">
        <v>1827</v>
      </c>
      <c r="E3946">
        <v>1977</v>
      </c>
      <c r="F3946">
        <v>7</v>
      </c>
      <c r="H3946">
        <v>1</v>
      </c>
      <c r="J3946">
        <v>2</v>
      </c>
      <c r="K3946" t="s">
        <v>247</v>
      </c>
      <c r="M3946">
        <v>1</v>
      </c>
      <c r="N3946">
        <v>111</v>
      </c>
      <c r="O3946">
        <v>111</v>
      </c>
      <c r="P3946">
        <v>191</v>
      </c>
      <c r="Q3946">
        <v>0</v>
      </c>
      <c r="R3946">
        <v>0</v>
      </c>
      <c r="S3946" t="s">
        <v>12173</v>
      </c>
      <c r="T3946">
        <v>1491</v>
      </c>
      <c r="U3946" t="s">
        <v>280</v>
      </c>
      <c r="V3946" t="s">
        <v>280</v>
      </c>
      <c r="W3946" t="s">
        <v>260</v>
      </c>
      <c r="X3946">
        <v>2625</v>
      </c>
      <c r="Y3946" t="s">
        <v>244</v>
      </c>
      <c r="AA3946">
        <v>187</v>
      </c>
      <c r="AB3946" t="s">
        <v>2764</v>
      </c>
      <c r="AC3946" t="s">
        <v>12173</v>
      </c>
      <c r="AD3946">
        <v>5</v>
      </c>
      <c r="AE3946">
        <v>711747.66</v>
      </c>
      <c r="AF3946">
        <v>6170482.7999999998</v>
      </c>
    </row>
    <row r="3947" spans="1:32" x14ac:dyDescent="0.25">
      <c r="A3947" s="40">
        <v>3945</v>
      </c>
      <c r="B3947" t="s">
        <v>12174</v>
      </c>
      <c r="C3947">
        <v>130</v>
      </c>
      <c r="D3947">
        <v>1975</v>
      </c>
      <c r="E3947">
        <v>0</v>
      </c>
      <c r="F3947">
        <v>1</v>
      </c>
      <c r="H3947">
        <v>5</v>
      </c>
      <c r="J3947">
        <v>1</v>
      </c>
      <c r="K3947" t="s">
        <v>240</v>
      </c>
      <c r="L3947">
        <v>2</v>
      </c>
      <c r="M3947">
        <v>1</v>
      </c>
      <c r="N3947">
        <v>129</v>
      </c>
      <c r="O3947">
        <v>129</v>
      </c>
      <c r="P3947">
        <v>129</v>
      </c>
      <c r="Q3947">
        <v>0</v>
      </c>
      <c r="R3947">
        <v>0</v>
      </c>
      <c r="S3947" t="s">
        <v>12175</v>
      </c>
      <c r="T3947">
        <v>2556</v>
      </c>
      <c r="U3947" t="s">
        <v>317</v>
      </c>
      <c r="V3947" t="s">
        <v>317</v>
      </c>
      <c r="W3947" t="s">
        <v>12176</v>
      </c>
      <c r="X3947">
        <v>2625</v>
      </c>
      <c r="Y3947" t="s">
        <v>244</v>
      </c>
      <c r="AA3947">
        <v>187</v>
      </c>
      <c r="AB3947" t="s">
        <v>12177</v>
      </c>
      <c r="AC3947" t="s">
        <v>12175</v>
      </c>
      <c r="AD3947">
        <v>5</v>
      </c>
      <c r="AE3947">
        <v>711537.73</v>
      </c>
      <c r="AF3947">
        <v>6172390.5800000001</v>
      </c>
    </row>
    <row r="3948" spans="1:32" x14ac:dyDescent="0.25">
      <c r="A3948" s="40">
        <v>3946</v>
      </c>
      <c r="B3948" t="s">
        <v>12178</v>
      </c>
      <c r="C3948">
        <v>120</v>
      </c>
      <c r="D3948">
        <v>1961</v>
      </c>
      <c r="E3948">
        <v>0</v>
      </c>
      <c r="F3948">
        <v>5</v>
      </c>
      <c r="H3948">
        <v>1</v>
      </c>
      <c r="J3948">
        <v>2</v>
      </c>
      <c r="K3948" t="s">
        <v>260</v>
      </c>
      <c r="L3948">
        <v>2</v>
      </c>
      <c r="M3948">
        <v>1</v>
      </c>
      <c r="N3948">
        <v>150</v>
      </c>
      <c r="O3948">
        <v>150</v>
      </c>
      <c r="P3948">
        <v>267</v>
      </c>
      <c r="Q3948">
        <v>158</v>
      </c>
      <c r="R3948">
        <v>0</v>
      </c>
      <c r="S3948" t="s">
        <v>12179</v>
      </c>
      <c r="T3948">
        <v>3408</v>
      </c>
      <c r="U3948" t="s">
        <v>285</v>
      </c>
      <c r="V3948" t="s">
        <v>285</v>
      </c>
      <c r="W3948" t="s">
        <v>869</v>
      </c>
      <c r="X3948">
        <v>2665</v>
      </c>
      <c r="Y3948" t="s">
        <v>257</v>
      </c>
      <c r="AA3948">
        <v>187</v>
      </c>
      <c r="AB3948" t="s">
        <v>12180</v>
      </c>
      <c r="AC3948" t="s">
        <v>12179</v>
      </c>
      <c r="AD3948">
        <v>5</v>
      </c>
      <c r="AE3948">
        <v>713078.15</v>
      </c>
      <c r="AF3948">
        <v>6168855.3899999997</v>
      </c>
    </row>
    <row r="3949" spans="1:32" x14ac:dyDescent="0.25">
      <c r="A3949" s="40">
        <v>3947</v>
      </c>
      <c r="B3949" t="s">
        <v>12181</v>
      </c>
      <c r="C3949">
        <v>120</v>
      </c>
      <c r="D3949">
        <v>1969</v>
      </c>
      <c r="E3949">
        <v>1979</v>
      </c>
      <c r="F3949">
        <v>3</v>
      </c>
      <c r="H3949">
        <v>1</v>
      </c>
      <c r="J3949">
        <v>2</v>
      </c>
      <c r="K3949" t="s">
        <v>260</v>
      </c>
      <c r="M3949">
        <v>1</v>
      </c>
      <c r="N3949">
        <v>170</v>
      </c>
      <c r="O3949">
        <v>170</v>
      </c>
      <c r="P3949">
        <v>170</v>
      </c>
      <c r="Q3949">
        <v>0</v>
      </c>
      <c r="R3949">
        <v>0</v>
      </c>
      <c r="S3949" t="s">
        <v>12182</v>
      </c>
      <c r="T3949">
        <v>5326</v>
      </c>
      <c r="U3949" t="s">
        <v>289</v>
      </c>
      <c r="V3949" t="s">
        <v>289</v>
      </c>
      <c r="W3949" t="s">
        <v>573</v>
      </c>
      <c r="X3949">
        <v>2625</v>
      </c>
      <c r="Y3949" t="s">
        <v>244</v>
      </c>
      <c r="AA3949">
        <v>187</v>
      </c>
      <c r="AB3949" t="s">
        <v>12183</v>
      </c>
      <c r="AC3949" t="s">
        <v>12182</v>
      </c>
      <c r="AD3949">
        <v>5</v>
      </c>
      <c r="AE3949">
        <v>710911.65</v>
      </c>
      <c r="AF3949">
        <v>6171998.0099999998</v>
      </c>
    </row>
    <row r="3950" spans="1:32" x14ac:dyDescent="0.25">
      <c r="A3950" s="40">
        <v>3948</v>
      </c>
      <c r="B3950" t="s">
        <v>12184</v>
      </c>
      <c r="C3950">
        <v>120</v>
      </c>
      <c r="D3950">
        <v>1994</v>
      </c>
      <c r="E3950">
        <v>0</v>
      </c>
      <c r="F3950">
        <v>4</v>
      </c>
      <c r="H3950">
        <v>1</v>
      </c>
      <c r="J3950">
        <v>2</v>
      </c>
      <c r="K3950" t="s">
        <v>260</v>
      </c>
      <c r="L3950">
        <v>2</v>
      </c>
      <c r="M3950">
        <v>1</v>
      </c>
      <c r="N3950">
        <v>153</v>
      </c>
      <c r="O3950">
        <v>153</v>
      </c>
      <c r="P3950">
        <v>232</v>
      </c>
      <c r="Q3950">
        <v>0</v>
      </c>
      <c r="R3950">
        <v>0</v>
      </c>
      <c r="S3950" t="s">
        <v>12185</v>
      </c>
      <c r="T3950">
        <v>7136</v>
      </c>
      <c r="U3950" t="s">
        <v>255</v>
      </c>
      <c r="V3950" t="s">
        <v>255</v>
      </c>
      <c r="W3950" t="s">
        <v>12186</v>
      </c>
      <c r="X3950">
        <v>2665</v>
      </c>
      <c r="Y3950" t="s">
        <v>257</v>
      </c>
      <c r="AA3950">
        <v>187</v>
      </c>
      <c r="AB3950" t="s">
        <v>12187</v>
      </c>
      <c r="AC3950" t="s">
        <v>12185</v>
      </c>
      <c r="AD3950">
        <v>5</v>
      </c>
      <c r="AE3950">
        <v>713050.69</v>
      </c>
      <c r="AF3950">
        <v>6168595.3499999996</v>
      </c>
    </row>
    <row r="3951" spans="1:32" x14ac:dyDescent="0.25">
      <c r="A3951" s="40">
        <v>3949</v>
      </c>
      <c r="B3951" t="s">
        <v>12188</v>
      </c>
      <c r="C3951">
        <v>130</v>
      </c>
      <c r="D3951">
        <v>2008</v>
      </c>
      <c r="E3951">
        <v>0</v>
      </c>
      <c r="F3951">
        <v>2</v>
      </c>
      <c r="H3951">
        <v>1</v>
      </c>
      <c r="J3951">
        <v>2</v>
      </c>
      <c r="K3951" t="s">
        <v>260</v>
      </c>
      <c r="L3951">
        <v>90</v>
      </c>
      <c r="M3951">
        <v>1</v>
      </c>
      <c r="N3951">
        <v>56</v>
      </c>
      <c r="O3951">
        <v>56</v>
      </c>
      <c r="P3951">
        <v>108</v>
      </c>
      <c r="Q3951">
        <v>0</v>
      </c>
      <c r="R3951">
        <v>0</v>
      </c>
      <c r="S3951" t="s">
        <v>12189</v>
      </c>
      <c r="T3951">
        <v>7450</v>
      </c>
      <c r="U3951" t="s">
        <v>332</v>
      </c>
      <c r="V3951" t="s">
        <v>332</v>
      </c>
      <c r="W3951" t="s">
        <v>949</v>
      </c>
      <c r="X3951">
        <v>2665</v>
      </c>
      <c r="Y3951" t="s">
        <v>257</v>
      </c>
      <c r="AA3951">
        <v>187</v>
      </c>
      <c r="AB3951" t="s">
        <v>12190</v>
      </c>
      <c r="AC3951" t="s">
        <v>12189</v>
      </c>
      <c r="AD3951">
        <v>5</v>
      </c>
      <c r="AE3951">
        <v>712644.34</v>
      </c>
      <c r="AF3951">
        <v>6168841.3799999999</v>
      </c>
    </row>
    <row r="3952" spans="1:32" x14ac:dyDescent="0.25">
      <c r="A3952" s="40">
        <v>3950</v>
      </c>
      <c r="B3952" t="s">
        <v>12191</v>
      </c>
      <c r="C3952">
        <v>130</v>
      </c>
      <c r="D3952">
        <v>2008</v>
      </c>
      <c r="E3952">
        <v>0</v>
      </c>
      <c r="F3952">
        <v>2</v>
      </c>
      <c r="H3952">
        <v>1</v>
      </c>
      <c r="J3952">
        <v>2</v>
      </c>
      <c r="K3952" t="s">
        <v>260</v>
      </c>
      <c r="L3952">
        <v>90</v>
      </c>
      <c r="M3952">
        <v>1</v>
      </c>
      <c r="N3952">
        <v>62</v>
      </c>
      <c r="O3952">
        <v>62</v>
      </c>
      <c r="P3952">
        <v>119</v>
      </c>
      <c r="Q3952">
        <v>0</v>
      </c>
      <c r="R3952">
        <v>0</v>
      </c>
      <c r="S3952" t="s">
        <v>12192</v>
      </c>
      <c r="T3952">
        <v>7450</v>
      </c>
      <c r="U3952" t="s">
        <v>332</v>
      </c>
      <c r="V3952" t="s">
        <v>332</v>
      </c>
      <c r="W3952" t="s">
        <v>1610</v>
      </c>
      <c r="X3952">
        <v>2665</v>
      </c>
      <c r="Y3952" t="s">
        <v>257</v>
      </c>
      <c r="AA3952">
        <v>187</v>
      </c>
      <c r="AB3952" t="s">
        <v>12193</v>
      </c>
      <c r="AC3952" t="s">
        <v>12192</v>
      </c>
      <c r="AD3952">
        <v>5</v>
      </c>
      <c r="AE3952">
        <v>712620.11</v>
      </c>
      <c r="AF3952">
        <v>6168870.1900000004</v>
      </c>
    </row>
    <row r="3953" spans="1:32" x14ac:dyDescent="0.25">
      <c r="A3953" s="40">
        <v>3951</v>
      </c>
      <c r="B3953" t="s">
        <v>12194</v>
      </c>
      <c r="C3953">
        <v>130</v>
      </c>
      <c r="D3953">
        <v>2008</v>
      </c>
      <c r="E3953">
        <v>0</v>
      </c>
      <c r="F3953">
        <v>2</v>
      </c>
      <c r="H3953">
        <v>1</v>
      </c>
      <c r="J3953">
        <v>2</v>
      </c>
      <c r="K3953" t="s">
        <v>260</v>
      </c>
      <c r="L3953">
        <v>90</v>
      </c>
      <c r="M3953">
        <v>2</v>
      </c>
      <c r="N3953">
        <v>45</v>
      </c>
      <c r="O3953">
        <v>45</v>
      </c>
      <c r="P3953">
        <v>127</v>
      </c>
      <c r="Q3953">
        <v>0</v>
      </c>
      <c r="R3953">
        <v>0</v>
      </c>
      <c r="S3953" t="s">
        <v>12195</v>
      </c>
      <c r="T3953">
        <v>7450</v>
      </c>
      <c r="U3953" t="s">
        <v>332</v>
      </c>
      <c r="V3953" t="s">
        <v>332</v>
      </c>
      <c r="W3953" t="s">
        <v>1614</v>
      </c>
      <c r="X3953">
        <v>2665</v>
      </c>
      <c r="Y3953" t="s">
        <v>257</v>
      </c>
      <c r="AA3953">
        <v>187</v>
      </c>
      <c r="AB3953" t="s">
        <v>12196</v>
      </c>
      <c r="AC3953" t="s">
        <v>12195</v>
      </c>
      <c r="AD3953">
        <v>5</v>
      </c>
      <c r="AE3953">
        <v>712620.76</v>
      </c>
      <c r="AF3953">
        <v>6168823.3700000001</v>
      </c>
    </row>
    <row r="3954" spans="1:32" x14ac:dyDescent="0.25">
      <c r="A3954" s="40">
        <v>3952</v>
      </c>
      <c r="B3954" t="s">
        <v>12197</v>
      </c>
      <c r="C3954">
        <v>130</v>
      </c>
      <c r="D3954">
        <v>2008</v>
      </c>
      <c r="E3954">
        <v>0</v>
      </c>
      <c r="F3954">
        <v>2</v>
      </c>
      <c r="H3954">
        <v>1</v>
      </c>
      <c r="J3954">
        <v>2</v>
      </c>
      <c r="K3954" t="s">
        <v>260</v>
      </c>
      <c r="L3954">
        <v>90</v>
      </c>
      <c r="M3954">
        <v>1</v>
      </c>
      <c r="N3954">
        <v>56</v>
      </c>
      <c r="O3954">
        <v>56</v>
      </c>
      <c r="P3954">
        <v>108</v>
      </c>
      <c r="Q3954">
        <v>0</v>
      </c>
      <c r="R3954">
        <v>0</v>
      </c>
      <c r="S3954" t="s">
        <v>12198</v>
      </c>
      <c r="T3954">
        <v>7450</v>
      </c>
      <c r="U3954" t="s">
        <v>332</v>
      </c>
      <c r="V3954" t="s">
        <v>332</v>
      </c>
      <c r="W3954" t="s">
        <v>1053</v>
      </c>
      <c r="X3954">
        <v>2665</v>
      </c>
      <c r="Y3954" t="s">
        <v>257</v>
      </c>
      <c r="AA3954">
        <v>187</v>
      </c>
      <c r="AB3954" t="s">
        <v>12199</v>
      </c>
      <c r="AC3954" t="s">
        <v>12198</v>
      </c>
      <c r="AD3954">
        <v>5</v>
      </c>
      <c r="AE3954">
        <v>712581.05</v>
      </c>
      <c r="AF3954">
        <v>6168871.3600000003</v>
      </c>
    </row>
    <row r="3955" spans="1:32" x14ac:dyDescent="0.25">
      <c r="A3955" s="40">
        <v>3953</v>
      </c>
      <c r="B3955" t="s">
        <v>12200</v>
      </c>
      <c r="C3955">
        <v>130</v>
      </c>
      <c r="D3955">
        <v>2008</v>
      </c>
      <c r="E3955">
        <v>0</v>
      </c>
      <c r="F3955">
        <v>2</v>
      </c>
      <c r="H3955">
        <v>1</v>
      </c>
      <c r="J3955">
        <v>2</v>
      </c>
      <c r="K3955" t="s">
        <v>260</v>
      </c>
      <c r="L3955">
        <v>90</v>
      </c>
      <c r="M3955">
        <v>1</v>
      </c>
      <c r="N3955">
        <v>56</v>
      </c>
      <c r="O3955">
        <v>56</v>
      </c>
      <c r="P3955">
        <v>108</v>
      </c>
      <c r="Q3955">
        <v>0</v>
      </c>
      <c r="R3955">
        <v>0</v>
      </c>
      <c r="S3955" t="s">
        <v>12201</v>
      </c>
      <c r="T3955">
        <v>7450</v>
      </c>
      <c r="U3955" t="s">
        <v>332</v>
      </c>
      <c r="V3955" t="s">
        <v>332</v>
      </c>
      <c r="W3955" t="s">
        <v>648</v>
      </c>
      <c r="X3955">
        <v>2665</v>
      </c>
      <c r="Y3955" t="s">
        <v>257</v>
      </c>
      <c r="AA3955">
        <v>187</v>
      </c>
      <c r="AB3955" t="s">
        <v>12202</v>
      </c>
      <c r="AC3955" t="s">
        <v>12201</v>
      </c>
      <c r="AD3955">
        <v>5</v>
      </c>
      <c r="AE3955">
        <v>712575.38</v>
      </c>
      <c r="AF3955">
        <v>6168831.7300000004</v>
      </c>
    </row>
    <row r="3956" spans="1:32" x14ac:dyDescent="0.25">
      <c r="A3956" s="40">
        <v>3954</v>
      </c>
      <c r="B3956" t="s">
        <v>12203</v>
      </c>
      <c r="C3956">
        <v>130</v>
      </c>
      <c r="D3956">
        <v>2008</v>
      </c>
      <c r="E3956">
        <v>0</v>
      </c>
      <c r="F3956">
        <v>2</v>
      </c>
      <c r="H3956">
        <v>1</v>
      </c>
      <c r="J3956">
        <v>2</v>
      </c>
      <c r="K3956" t="s">
        <v>260</v>
      </c>
      <c r="L3956">
        <v>90</v>
      </c>
      <c r="M3956">
        <v>2</v>
      </c>
      <c r="N3956">
        <v>45</v>
      </c>
      <c r="O3956">
        <v>45</v>
      </c>
      <c r="P3956">
        <v>127</v>
      </c>
      <c r="Q3956">
        <v>0</v>
      </c>
      <c r="R3956">
        <v>0</v>
      </c>
      <c r="S3956" t="s">
        <v>12204</v>
      </c>
      <c r="T3956">
        <v>7450</v>
      </c>
      <c r="U3956" t="s">
        <v>332</v>
      </c>
      <c r="V3956" t="s">
        <v>332</v>
      </c>
      <c r="W3956" t="s">
        <v>2571</v>
      </c>
      <c r="X3956">
        <v>2665</v>
      </c>
      <c r="Y3956" t="s">
        <v>257</v>
      </c>
      <c r="AA3956">
        <v>187</v>
      </c>
      <c r="AB3956" t="s">
        <v>12205</v>
      </c>
      <c r="AC3956" t="s">
        <v>12204</v>
      </c>
      <c r="AD3956">
        <v>5</v>
      </c>
      <c r="AE3956">
        <v>712577.69</v>
      </c>
      <c r="AF3956">
        <v>6168782.1399999997</v>
      </c>
    </row>
    <row r="3957" spans="1:32" x14ac:dyDescent="0.25">
      <c r="A3957" s="40">
        <v>3955</v>
      </c>
      <c r="B3957" t="s">
        <v>12206</v>
      </c>
      <c r="C3957">
        <v>130</v>
      </c>
      <c r="D3957">
        <v>2008</v>
      </c>
      <c r="E3957">
        <v>0</v>
      </c>
      <c r="F3957">
        <v>2</v>
      </c>
      <c r="H3957">
        <v>1</v>
      </c>
      <c r="J3957">
        <v>2</v>
      </c>
      <c r="K3957" t="s">
        <v>260</v>
      </c>
      <c r="L3957">
        <v>90</v>
      </c>
      <c r="M3957">
        <v>1</v>
      </c>
      <c r="N3957">
        <v>56</v>
      </c>
      <c r="O3957">
        <v>56</v>
      </c>
      <c r="P3957">
        <v>108</v>
      </c>
      <c r="Q3957">
        <v>0</v>
      </c>
      <c r="R3957">
        <v>0</v>
      </c>
      <c r="S3957" t="s">
        <v>12207</v>
      </c>
      <c r="T3957">
        <v>7450</v>
      </c>
      <c r="U3957" t="s">
        <v>332</v>
      </c>
      <c r="V3957" t="s">
        <v>332</v>
      </c>
      <c r="W3957" t="s">
        <v>8106</v>
      </c>
      <c r="X3957">
        <v>2665</v>
      </c>
      <c r="Y3957" t="s">
        <v>257</v>
      </c>
      <c r="AA3957">
        <v>187</v>
      </c>
      <c r="AB3957" t="s">
        <v>12208</v>
      </c>
      <c r="AC3957" t="s">
        <v>12207</v>
      </c>
      <c r="AD3957">
        <v>5</v>
      </c>
      <c r="AE3957">
        <v>712528.63</v>
      </c>
      <c r="AF3957">
        <v>6168841.75</v>
      </c>
    </row>
    <row r="3958" spans="1:32" x14ac:dyDescent="0.25">
      <c r="A3958" s="40">
        <v>3956</v>
      </c>
      <c r="B3958" t="s">
        <v>12209</v>
      </c>
      <c r="C3958">
        <v>130</v>
      </c>
      <c r="D3958">
        <v>2008</v>
      </c>
      <c r="E3958">
        <v>0</v>
      </c>
      <c r="F3958">
        <v>2</v>
      </c>
      <c r="H3958">
        <v>1</v>
      </c>
      <c r="J3958">
        <v>2</v>
      </c>
      <c r="K3958" t="s">
        <v>260</v>
      </c>
      <c r="L3958">
        <v>90</v>
      </c>
      <c r="M3958">
        <v>1</v>
      </c>
      <c r="N3958">
        <v>56</v>
      </c>
      <c r="O3958">
        <v>56</v>
      </c>
      <c r="P3958">
        <v>108</v>
      </c>
      <c r="Q3958">
        <v>0</v>
      </c>
      <c r="R3958">
        <v>0</v>
      </c>
      <c r="S3958" t="s">
        <v>12210</v>
      </c>
      <c r="T3958">
        <v>7450</v>
      </c>
      <c r="U3958" t="s">
        <v>332</v>
      </c>
      <c r="V3958" t="s">
        <v>332</v>
      </c>
      <c r="W3958" t="s">
        <v>504</v>
      </c>
      <c r="X3958">
        <v>2665</v>
      </c>
      <c r="Y3958" t="s">
        <v>257</v>
      </c>
      <c r="AA3958">
        <v>187</v>
      </c>
      <c r="AB3958" t="s">
        <v>12211</v>
      </c>
      <c r="AC3958" t="s">
        <v>12210</v>
      </c>
      <c r="AD3958">
        <v>5</v>
      </c>
      <c r="AE3958">
        <v>712548.64</v>
      </c>
      <c r="AF3958">
        <v>6168771.3600000003</v>
      </c>
    </row>
    <row r="3959" spans="1:32" x14ac:dyDescent="0.25">
      <c r="A3959" s="40">
        <v>3957</v>
      </c>
      <c r="B3959" t="s">
        <v>12212</v>
      </c>
      <c r="C3959">
        <v>130</v>
      </c>
      <c r="D3959">
        <v>2008</v>
      </c>
      <c r="E3959">
        <v>0</v>
      </c>
      <c r="F3959">
        <v>2</v>
      </c>
      <c r="H3959">
        <v>1</v>
      </c>
      <c r="J3959">
        <v>2</v>
      </c>
      <c r="K3959" t="s">
        <v>260</v>
      </c>
      <c r="L3959">
        <v>90</v>
      </c>
      <c r="M3959">
        <v>1</v>
      </c>
      <c r="N3959">
        <v>56</v>
      </c>
      <c r="O3959">
        <v>56</v>
      </c>
      <c r="P3959">
        <v>108</v>
      </c>
      <c r="Q3959">
        <v>0</v>
      </c>
      <c r="R3959">
        <v>0</v>
      </c>
      <c r="S3959" t="s">
        <v>12213</v>
      </c>
      <c r="T3959">
        <v>7450</v>
      </c>
      <c r="U3959" t="s">
        <v>332</v>
      </c>
      <c r="V3959" t="s">
        <v>332</v>
      </c>
      <c r="W3959" t="s">
        <v>1130</v>
      </c>
      <c r="X3959">
        <v>2665</v>
      </c>
      <c r="Y3959" t="s">
        <v>257</v>
      </c>
      <c r="AA3959">
        <v>187</v>
      </c>
      <c r="AB3959" t="s">
        <v>12214</v>
      </c>
      <c r="AC3959" t="s">
        <v>12213</v>
      </c>
      <c r="AD3959">
        <v>5</v>
      </c>
      <c r="AE3959">
        <v>712541.68</v>
      </c>
      <c r="AF3959">
        <v>6168779.4199999999</v>
      </c>
    </row>
    <row r="3960" spans="1:32" x14ac:dyDescent="0.25">
      <c r="A3960" s="40">
        <v>3958</v>
      </c>
      <c r="B3960" t="s">
        <v>12215</v>
      </c>
      <c r="C3960">
        <v>130</v>
      </c>
      <c r="D3960">
        <v>2016</v>
      </c>
      <c r="E3960">
        <v>0</v>
      </c>
      <c r="F3960">
        <v>2</v>
      </c>
      <c r="H3960">
        <v>1</v>
      </c>
      <c r="J3960">
        <v>1</v>
      </c>
      <c r="K3960" t="s">
        <v>240</v>
      </c>
      <c r="M3960">
        <v>2</v>
      </c>
      <c r="N3960">
        <v>65</v>
      </c>
      <c r="O3960">
        <v>130</v>
      </c>
      <c r="P3960">
        <v>130</v>
      </c>
      <c r="Q3960">
        <v>0</v>
      </c>
      <c r="R3960">
        <v>0</v>
      </c>
      <c r="S3960" t="s">
        <v>12216</v>
      </c>
      <c r="T3960">
        <v>3903</v>
      </c>
      <c r="U3960" t="s">
        <v>11295</v>
      </c>
      <c r="V3960" t="s">
        <v>11295</v>
      </c>
      <c r="W3960" t="s">
        <v>385</v>
      </c>
      <c r="X3960">
        <v>2625</v>
      </c>
      <c r="Y3960" t="s">
        <v>244</v>
      </c>
      <c r="AA3960">
        <v>187</v>
      </c>
      <c r="AB3960" t="s">
        <v>12217</v>
      </c>
      <c r="AC3960" t="s">
        <v>12218</v>
      </c>
      <c r="AD3960">
        <v>5</v>
      </c>
      <c r="AE3960">
        <v>711622.05</v>
      </c>
      <c r="AF3960">
        <v>6172798.7800000003</v>
      </c>
    </row>
    <row r="3961" spans="1:32" x14ac:dyDescent="0.25">
      <c r="A3961" s="40">
        <v>3959</v>
      </c>
      <c r="B3961" t="s">
        <v>12219</v>
      </c>
      <c r="C3961">
        <v>230</v>
      </c>
      <c r="D3961">
        <v>1974</v>
      </c>
      <c r="E3961">
        <v>0</v>
      </c>
      <c r="F3961">
        <v>6</v>
      </c>
      <c r="H3961">
        <v>90</v>
      </c>
      <c r="J3961">
        <v>9</v>
      </c>
      <c r="K3961" t="s">
        <v>240</v>
      </c>
      <c r="M3961">
        <v>1</v>
      </c>
      <c r="N3961">
        <v>4</v>
      </c>
      <c r="O3961">
        <v>4</v>
      </c>
      <c r="P3961">
        <v>0</v>
      </c>
      <c r="Q3961">
        <v>4</v>
      </c>
      <c r="R3961">
        <v>0</v>
      </c>
      <c r="S3961" t="s">
        <v>12220</v>
      </c>
      <c r="T3961">
        <v>2556</v>
      </c>
      <c r="U3961" t="s">
        <v>317</v>
      </c>
      <c r="V3961" t="s">
        <v>317</v>
      </c>
      <c r="W3961" t="s">
        <v>12221</v>
      </c>
      <c r="X3961">
        <v>2625</v>
      </c>
      <c r="Y3961" t="s">
        <v>244</v>
      </c>
      <c r="AA3961">
        <v>187</v>
      </c>
      <c r="AB3961" t="s">
        <v>12080</v>
      </c>
      <c r="AC3961" t="s">
        <v>12220</v>
      </c>
      <c r="AD3961">
        <v>5</v>
      </c>
      <c r="AE3961">
        <v>711628.34</v>
      </c>
      <c r="AF3961">
        <v>6172348.2300000004</v>
      </c>
    </row>
    <row r="3962" spans="1:32" x14ac:dyDescent="0.25">
      <c r="A3962" s="40">
        <v>3960</v>
      </c>
      <c r="B3962" t="s">
        <v>12222</v>
      </c>
      <c r="C3962">
        <v>230</v>
      </c>
      <c r="D3962">
        <v>1969</v>
      </c>
      <c r="E3962">
        <v>0</v>
      </c>
      <c r="F3962">
        <v>1</v>
      </c>
      <c r="H3962">
        <v>1</v>
      </c>
      <c r="J3962">
        <v>9</v>
      </c>
      <c r="K3962" t="s">
        <v>240</v>
      </c>
      <c r="M3962">
        <v>1</v>
      </c>
      <c r="N3962">
        <v>20</v>
      </c>
      <c r="O3962">
        <v>20</v>
      </c>
      <c r="P3962">
        <v>0</v>
      </c>
      <c r="Q3962">
        <v>20</v>
      </c>
      <c r="R3962">
        <v>0</v>
      </c>
      <c r="S3962" t="s">
        <v>12223</v>
      </c>
      <c r="T3962">
        <v>7882</v>
      </c>
      <c r="U3962" t="s">
        <v>372</v>
      </c>
      <c r="V3962" t="s">
        <v>372</v>
      </c>
      <c r="W3962" t="s">
        <v>12224</v>
      </c>
      <c r="X3962">
        <v>2625</v>
      </c>
      <c r="Y3962" t="s">
        <v>244</v>
      </c>
      <c r="AA3962">
        <v>187</v>
      </c>
      <c r="AB3962" t="s">
        <v>6225</v>
      </c>
      <c r="AC3962" t="s">
        <v>12223</v>
      </c>
      <c r="AD3962">
        <v>5</v>
      </c>
      <c r="AE3962">
        <v>711955.53</v>
      </c>
      <c r="AF3962">
        <v>6171732.5599999996</v>
      </c>
    </row>
    <row r="3963" spans="1:32" x14ac:dyDescent="0.25">
      <c r="A3963" s="40">
        <v>3961</v>
      </c>
      <c r="B3963" t="s">
        <v>12225</v>
      </c>
      <c r="C3963">
        <v>130</v>
      </c>
      <c r="D3963">
        <v>2009</v>
      </c>
      <c r="E3963">
        <v>0</v>
      </c>
      <c r="F3963">
        <v>10</v>
      </c>
      <c r="H3963">
        <v>1</v>
      </c>
      <c r="J3963">
        <v>2</v>
      </c>
      <c r="K3963" t="s">
        <v>260</v>
      </c>
      <c r="L3963">
        <v>90</v>
      </c>
      <c r="M3963">
        <v>1</v>
      </c>
      <c r="N3963">
        <v>61</v>
      </c>
      <c r="O3963">
        <v>61</v>
      </c>
      <c r="P3963">
        <v>121</v>
      </c>
      <c r="Q3963">
        <v>0</v>
      </c>
      <c r="R3963">
        <v>0</v>
      </c>
      <c r="S3963" t="s">
        <v>12226</v>
      </c>
      <c r="T3963">
        <v>3580</v>
      </c>
      <c r="U3963" t="s">
        <v>12133</v>
      </c>
      <c r="V3963" t="s">
        <v>12133</v>
      </c>
      <c r="W3963" t="s">
        <v>337</v>
      </c>
      <c r="X3963">
        <v>2665</v>
      </c>
      <c r="Y3963" t="s">
        <v>257</v>
      </c>
      <c r="AA3963">
        <v>187</v>
      </c>
      <c r="AB3963" t="s">
        <v>12227</v>
      </c>
      <c r="AC3963" t="s">
        <v>12226</v>
      </c>
      <c r="AD3963">
        <v>5</v>
      </c>
      <c r="AE3963">
        <v>712810.92</v>
      </c>
      <c r="AF3963">
        <v>6168964.0999999996</v>
      </c>
    </row>
    <row r="3964" spans="1:32" x14ac:dyDescent="0.25">
      <c r="A3964" s="40">
        <v>3962</v>
      </c>
      <c r="B3964" t="s">
        <v>12228</v>
      </c>
      <c r="C3964">
        <v>130</v>
      </c>
      <c r="D3964">
        <v>2015</v>
      </c>
      <c r="E3964">
        <v>0</v>
      </c>
      <c r="F3964">
        <v>2</v>
      </c>
      <c r="H3964">
        <v>1</v>
      </c>
      <c r="J3964">
        <v>1</v>
      </c>
      <c r="K3964" t="s">
        <v>240</v>
      </c>
      <c r="M3964">
        <v>2</v>
      </c>
      <c r="N3964">
        <v>58</v>
      </c>
      <c r="O3964">
        <v>115</v>
      </c>
      <c r="P3964">
        <v>115</v>
      </c>
      <c r="Q3964">
        <v>0</v>
      </c>
      <c r="R3964">
        <v>0</v>
      </c>
      <c r="S3964" t="s">
        <v>12229</v>
      </c>
      <c r="T3964">
        <v>3901</v>
      </c>
      <c r="U3964" t="s">
        <v>11271</v>
      </c>
      <c r="V3964" t="s">
        <v>11271</v>
      </c>
      <c r="W3964" t="s">
        <v>256</v>
      </c>
      <c r="X3964">
        <v>2625</v>
      </c>
      <c r="Y3964" t="s">
        <v>244</v>
      </c>
      <c r="AA3964">
        <v>187</v>
      </c>
      <c r="AB3964" t="s">
        <v>11276</v>
      </c>
      <c r="AC3964" t="s">
        <v>12230</v>
      </c>
      <c r="AD3964">
        <v>5</v>
      </c>
      <c r="AE3964">
        <v>711507.38</v>
      </c>
      <c r="AF3964">
        <v>6172760.1699999999</v>
      </c>
    </row>
    <row r="3965" spans="1:32" x14ac:dyDescent="0.25">
      <c r="A3965" s="40">
        <v>3963</v>
      </c>
      <c r="B3965" t="s">
        <v>12231</v>
      </c>
      <c r="C3965">
        <v>130</v>
      </c>
      <c r="D3965">
        <v>2016</v>
      </c>
      <c r="E3965">
        <v>0</v>
      </c>
      <c r="F3965">
        <v>2</v>
      </c>
      <c r="H3965">
        <v>1</v>
      </c>
      <c r="J3965">
        <v>1</v>
      </c>
      <c r="K3965" t="s">
        <v>240</v>
      </c>
      <c r="M3965">
        <v>2</v>
      </c>
      <c r="N3965">
        <v>65</v>
      </c>
      <c r="O3965">
        <v>130</v>
      </c>
      <c r="P3965">
        <v>130</v>
      </c>
      <c r="Q3965">
        <v>0</v>
      </c>
      <c r="R3965">
        <v>0</v>
      </c>
      <c r="S3965" t="s">
        <v>12232</v>
      </c>
      <c r="T3965">
        <v>3903</v>
      </c>
      <c r="U3965" t="s">
        <v>11295</v>
      </c>
      <c r="V3965" t="s">
        <v>11295</v>
      </c>
      <c r="W3965" t="s">
        <v>413</v>
      </c>
      <c r="X3965">
        <v>2625</v>
      </c>
      <c r="Y3965" t="s">
        <v>244</v>
      </c>
      <c r="AA3965">
        <v>187</v>
      </c>
      <c r="AB3965" t="s">
        <v>12233</v>
      </c>
      <c r="AC3965" t="s">
        <v>12234</v>
      </c>
      <c r="AD3965">
        <v>5</v>
      </c>
      <c r="AE3965">
        <v>711611.15</v>
      </c>
      <c r="AF3965">
        <v>6172841.6100000003</v>
      </c>
    </row>
    <row r="3966" spans="1:32" x14ac:dyDescent="0.25">
      <c r="A3966" s="40">
        <v>3964</v>
      </c>
      <c r="B3966" t="s">
        <v>12235</v>
      </c>
      <c r="C3966">
        <v>130</v>
      </c>
      <c r="D3966">
        <v>2016</v>
      </c>
      <c r="E3966">
        <v>0</v>
      </c>
      <c r="F3966">
        <v>2</v>
      </c>
      <c r="H3966">
        <v>1</v>
      </c>
      <c r="J3966">
        <v>1</v>
      </c>
      <c r="K3966" t="s">
        <v>240</v>
      </c>
      <c r="M3966">
        <v>2</v>
      </c>
      <c r="N3966">
        <v>65</v>
      </c>
      <c r="O3966">
        <v>130</v>
      </c>
      <c r="P3966">
        <v>130</v>
      </c>
      <c r="Q3966">
        <v>0</v>
      </c>
      <c r="R3966">
        <v>0</v>
      </c>
      <c r="S3966" t="s">
        <v>12236</v>
      </c>
      <c r="T3966">
        <v>3902</v>
      </c>
      <c r="U3966" t="s">
        <v>11284</v>
      </c>
      <c r="V3966" t="s">
        <v>11284</v>
      </c>
      <c r="W3966" t="s">
        <v>413</v>
      </c>
      <c r="X3966">
        <v>2625</v>
      </c>
      <c r="Y3966" t="s">
        <v>244</v>
      </c>
      <c r="AA3966">
        <v>187</v>
      </c>
      <c r="AB3966" t="s">
        <v>12237</v>
      </c>
      <c r="AC3966" t="s">
        <v>12238</v>
      </c>
      <c r="AD3966">
        <v>5</v>
      </c>
      <c r="AE3966">
        <v>711575.1</v>
      </c>
      <c r="AF3966">
        <v>6172832.9900000002</v>
      </c>
    </row>
    <row r="3967" spans="1:32" x14ac:dyDescent="0.25">
      <c r="A3967" s="40">
        <v>3965</v>
      </c>
      <c r="B3967" t="s">
        <v>12239</v>
      </c>
      <c r="C3967">
        <v>130</v>
      </c>
      <c r="D3967">
        <v>1975</v>
      </c>
      <c r="E3967">
        <v>0</v>
      </c>
      <c r="F3967">
        <v>3</v>
      </c>
      <c r="H3967">
        <v>1</v>
      </c>
      <c r="J3967">
        <v>7</v>
      </c>
      <c r="K3967" t="s">
        <v>253</v>
      </c>
      <c r="L3967">
        <v>2</v>
      </c>
      <c r="M3967">
        <v>1</v>
      </c>
      <c r="N3967">
        <v>74</v>
      </c>
      <c r="O3967">
        <v>74</v>
      </c>
      <c r="P3967">
        <v>129</v>
      </c>
      <c r="Q3967">
        <v>0</v>
      </c>
      <c r="R3967">
        <v>0</v>
      </c>
      <c r="S3967" t="s">
        <v>12240</v>
      </c>
      <c r="T3967">
        <v>7136</v>
      </c>
      <c r="U3967" t="s">
        <v>255</v>
      </c>
      <c r="V3967" t="s">
        <v>255</v>
      </c>
      <c r="W3967" t="s">
        <v>7594</v>
      </c>
      <c r="X3967">
        <v>2665</v>
      </c>
      <c r="Y3967" t="s">
        <v>257</v>
      </c>
      <c r="AA3967">
        <v>187</v>
      </c>
      <c r="AB3967" t="s">
        <v>12241</v>
      </c>
      <c r="AC3967" t="s">
        <v>12240</v>
      </c>
      <c r="AD3967">
        <v>5</v>
      </c>
      <c r="AE3967">
        <v>713031.8</v>
      </c>
      <c r="AF3967">
        <v>6168810.3099999996</v>
      </c>
    </row>
    <row r="3968" spans="1:32" x14ac:dyDescent="0.25">
      <c r="A3968" s="40">
        <v>3966</v>
      </c>
      <c r="B3968" t="s">
        <v>12242</v>
      </c>
      <c r="C3968">
        <v>160</v>
      </c>
      <c r="D3968">
        <v>2009</v>
      </c>
      <c r="E3968">
        <v>0</v>
      </c>
      <c r="F3968">
        <v>2</v>
      </c>
      <c r="H3968">
        <v>6</v>
      </c>
      <c r="J3968">
        <v>1</v>
      </c>
      <c r="K3968" t="s">
        <v>240</v>
      </c>
      <c r="L3968">
        <v>90</v>
      </c>
      <c r="M3968">
        <v>3</v>
      </c>
      <c r="N3968">
        <v>1395</v>
      </c>
      <c r="O3968">
        <v>3007</v>
      </c>
      <c r="P3968">
        <v>2391</v>
      </c>
      <c r="Q3968">
        <v>356</v>
      </c>
      <c r="R3968">
        <v>0</v>
      </c>
      <c r="S3968" t="s">
        <v>12243</v>
      </c>
      <c r="T3968">
        <v>3400</v>
      </c>
      <c r="U3968" t="s">
        <v>9688</v>
      </c>
      <c r="V3968" t="s">
        <v>9688</v>
      </c>
      <c r="W3968" t="s">
        <v>2215</v>
      </c>
      <c r="X3968">
        <v>2665</v>
      </c>
      <c r="Y3968" t="s">
        <v>257</v>
      </c>
      <c r="AA3968">
        <v>187</v>
      </c>
      <c r="AB3968" t="s">
        <v>12244</v>
      </c>
      <c r="AC3968" t="s">
        <v>12243</v>
      </c>
      <c r="AD3968">
        <v>5</v>
      </c>
      <c r="AE3968">
        <v>713171.56</v>
      </c>
      <c r="AF3968">
        <v>6169331.25</v>
      </c>
    </row>
    <row r="3969" spans="1:32" x14ac:dyDescent="0.25">
      <c r="A3969" s="40">
        <v>3967</v>
      </c>
      <c r="B3969" t="s">
        <v>12245</v>
      </c>
      <c r="C3969">
        <v>230</v>
      </c>
      <c r="D3969">
        <v>1969</v>
      </c>
      <c r="E3969">
        <v>0</v>
      </c>
      <c r="F3969">
        <v>2</v>
      </c>
      <c r="H3969">
        <v>1</v>
      </c>
      <c r="J3969">
        <v>9</v>
      </c>
      <c r="K3969" t="s">
        <v>240</v>
      </c>
      <c r="M3969">
        <v>1</v>
      </c>
      <c r="N3969">
        <v>20</v>
      </c>
      <c r="O3969">
        <v>20</v>
      </c>
      <c r="P3969">
        <v>0</v>
      </c>
      <c r="Q3969">
        <v>20</v>
      </c>
      <c r="R3969">
        <v>0</v>
      </c>
      <c r="S3969" t="s">
        <v>12246</v>
      </c>
      <c r="T3969">
        <v>9480</v>
      </c>
      <c r="U3969" t="s">
        <v>5343</v>
      </c>
      <c r="V3969" t="s">
        <v>5343</v>
      </c>
      <c r="W3969" t="s">
        <v>12247</v>
      </c>
      <c r="X3969">
        <v>2665</v>
      </c>
      <c r="Y3969" t="s">
        <v>257</v>
      </c>
      <c r="AA3969">
        <v>187</v>
      </c>
      <c r="AB3969" t="s">
        <v>5954</v>
      </c>
      <c r="AC3969" t="s">
        <v>12246</v>
      </c>
      <c r="AD3969">
        <v>5</v>
      </c>
      <c r="AE3969">
        <v>712331.5</v>
      </c>
      <c r="AF3969">
        <v>6169587.21</v>
      </c>
    </row>
    <row r="3970" spans="1:32" x14ac:dyDescent="0.25">
      <c r="A3970" s="40">
        <v>3968</v>
      </c>
      <c r="B3970" t="s">
        <v>12248</v>
      </c>
      <c r="C3970">
        <v>230</v>
      </c>
      <c r="D3970">
        <v>1962</v>
      </c>
      <c r="E3970">
        <v>0</v>
      </c>
      <c r="F3970">
        <v>2</v>
      </c>
      <c r="H3970">
        <v>1</v>
      </c>
      <c r="J3970">
        <v>9</v>
      </c>
      <c r="K3970" t="s">
        <v>240</v>
      </c>
      <c r="M3970">
        <v>1</v>
      </c>
      <c r="N3970">
        <v>20</v>
      </c>
      <c r="O3970">
        <v>20</v>
      </c>
      <c r="P3970">
        <v>0</v>
      </c>
      <c r="Q3970">
        <v>20</v>
      </c>
      <c r="R3970">
        <v>0</v>
      </c>
      <c r="S3970" t="s">
        <v>12246</v>
      </c>
      <c r="T3970">
        <v>9480</v>
      </c>
      <c r="U3970" t="s">
        <v>5343</v>
      </c>
      <c r="V3970" t="s">
        <v>5343</v>
      </c>
      <c r="W3970" t="s">
        <v>12247</v>
      </c>
      <c r="X3970">
        <v>2665</v>
      </c>
      <c r="Y3970" t="s">
        <v>257</v>
      </c>
      <c r="AA3970">
        <v>187</v>
      </c>
      <c r="AB3970" t="s">
        <v>5954</v>
      </c>
      <c r="AC3970" t="s">
        <v>12246</v>
      </c>
      <c r="AD3970">
        <v>5</v>
      </c>
      <c r="AE3970">
        <v>712331.5</v>
      </c>
      <c r="AF3970">
        <v>6169587.21</v>
      </c>
    </row>
    <row r="3971" spans="1:32" x14ac:dyDescent="0.25">
      <c r="A3971" s="40">
        <v>3969</v>
      </c>
      <c r="B3971" t="s">
        <v>12249</v>
      </c>
      <c r="C3971">
        <v>320</v>
      </c>
      <c r="D3971">
        <v>1972</v>
      </c>
      <c r="E3971">
        <v>2002</v>
      </c>
      <c r="F3971">
        <v>6</v>
      </c>
      <c r="H3971">
        <v>1</v>
      </c>
      <c r="J3971">
        <v>1</v>
      </c>
      <c r="K3971" t="s">
        <v>240</v>
      </c>
      <c r="L3971">
        <v>90</v>
      </c>
      <c r="M3971">
        <v>1</v>
      </c>
      <c r="N3971">
        <v>408</v>
      </c>
      <c r="O3971">
        <v>408</v>
      </c>
      <c r="P3971">
        <v>0</v>
      </c>
      <c r="Q3971">
        <v>408</v>
      </c>
      <c r="R3971">
        <v>0</v>
      </c>
      <c r="S3971" t="s">
        <v>12250</v>
      </c>
      <c r="T3971">
        <v>8920</v>
      </c>
      <c r="U3971" t="s">
        <v>8645</v>
      </c>
      <c r="V3971" t="s">
        <v>8646</v>
      </c>
      <c r="W3971" t="s">
        <v>783</v>
      </c>
      <c r="X3971">
        <v>2665</v>
      </c>
      <c r="Y3971" t="s">
        <v>257</v>
      </c>
      <c r="AA3971">
        <v>187</v>
      </c>
      <c r="AB3971" t="s">
        <v>11803</v>
      </c>
      <c r="AC3971" t="s">
        <v>12250</v>
      </c>
      <c r="AD3971">
        <v>5</v>
      </c>
      <c r="AE3971">
        <v>713348.64</v>
      </c>
      <c r="AF3971">
        <v>6169356.4299999997</v>
      </c>
    </row>
    <row r="3972" spans="1:32" x14ac:dyDescent="0.25">
      <c r="A3972" s="40">
        <v>3970</v>
      </c>
      <c r="B3972" t="s">
        <v>12251</v>
      </c>
      <c r="C3972">
        <v>130</v>
      </c>
      <c r="D3972">
        <v>2015</v>
      </c>
      <c r="E3972">
        <v>0</v>
      </c>
      <c r="F3972">
        <v>2</v>
      </c>
      <c r="H3972">
        <v>1</v>
      </c>
      <c r="J3972">
        <v>1</v>
      </c>
      <c r="K3972" t="s">
        <v>240</v>
      </c>
      <c r="M3972">
        <v>2</v>
      </c>
      <c r="N3972">
        <v>58</v>
      </c>
      <c r="O3972">
        <v>115</v>
      </c>
      <c r="P3972">
        <v>115</v>
      </c>
      <c r="Q3972">
        <v>0</v>
      </c>
      <c r="R3972">
        <v>0</v>
      </c>
      <c r="S3972" t="s">
        <v>12252</v>
      </c>
      <c r="T3972">
        <v>3901</v>
      </c>
      <c r="U3972" t="s">
        <v>11271</v>
      </c>
      <c r="V3972" t="s">
        <v>11271</v>
      </c>
      <c r="W3972" t="s">
        <v>247</v>
      </c>
      <c r="X3972">
        <v>2625</v>
      </c>
      <c r="Y3972" t="s">
        <v>244</v>
      </c>
      <c r="AA3972">
        <v>187</v>
      </c>
      <c r="AB3972" t="s">
        <v>11276</v>
      </c>
      <c r="AC3972" t="s">
        <v>12253</v>
      </c>
      <c r="AD3972">
        <v>5</v>
      </c>
      <c r="AE3972">
        <v>711513.46</v>
      </c>
      <c r="AF3972">
        <v>6172819.8399999999</v>
      </c>
    </row>
    <row r="3973" spans="1:32" x14ac:dyDescent="0.25">
      <c r="A3973" s="40">
        <v>3971</v>
      </c>
      <c r="B3973" t="s">
        <v>12254</v>
      </c>
      <c r="C3973">
        <v>120</v>
      </c>
      <c r="D3973">
        <v>1967</v>
      </c>
      <c r="E3973">
        <v>0</v>
      </c>
      <c r="F3973">
        <v>1</v>
      </c>
      <c r="H3973">
        <v>1</v>
      </c>
      <c r="J3973">
        <v>2</v>
      </c>
      <c r="K3973" t="s">
        <v>260</v>
      </c>
      <c r="M3973">
        <v>1</v>
      </c>
      <c r="N3973">
        <v>154</v>
      </c>
      <c r="O3973">
        <v>154</v>
      </c>
      <c r="P3973">
        <v>154</v>
      </c>
      <c r="Q3973">
        <v>0</v>
      </c>
      <c r="R3973">
        <v>0</v>
      </c>
      <c r="S3973" t="s">
        <v>12255</v>
      </c>
      <c r="T3973">
        <v>4154</v>
      </c>
      <c r="U3973" t="s">
        <v>322</v>
      </c>
      <c r="V3973" t="s">
        <v>322</v>
      </c>
      <c r="W3973" t="s">
        <v>253</v>
      </c>
      <c r="X3973">
        <v>2665</v>
      </c>
      <c r="Y3973" t="s">
        <v>257</v>
      </c>
      <c r="AA3973">
        <v>187</v>
      </c>
      <c r="AB3973" t="s">
        <v>12256</v>
      </c>
      <c r="AC3973" t="s">
        <v>12255</v>
      </c>
      <c r="AD3973">
        <v>5</v>
      </c>
      <c r="AE3973">
        <v>713629.66</v>
      </c>
      <c r="AF3973">
        <v>6169124.9699999997</v>
      </c>
    </row>
    <row r="3974" spans="1:32" x14ac:dyDescent="0.25">
      <c r="A3974" s="40">
        <v>3972</v>
      </c>
      <c r="B3974" t="s">
        <v>12257</v>
      </c>
      <c r="C3974">
        <v>130</v>
      </c>
      <c r="D3974">
        <v>2008</v>
      </c>
      <c r="E3974">
        <v>0</v>
      </c>
      <c r="F3974">
        <v>2</v>
      </c>
      <c r="H3974">
        <v>1</v>
      </c>
      <c r="J3974">
        <v>2</v>
      </c>
      <c r="K3974" t="s">
        <v>260</v>
      </c>
      <c r="L3974">
        <v>90</v>
      </c>
      <c r="M3974">
        <v>1</v>
      </c>
      <c r="N3974">
        <v>62</v>
      </c>
      <c r="O3974">
        <v>62</v>
      </c>
      <c r="P3974">
        <v>120</v>
      </c>
      <c r="Q3974">
        <v>0</v>
      </c>
      <c r="R3974">
        <v>0</v>
      </c>
      <c r="S3974" t="s">
        <v>12258</v>
      </c>
      <c r="T3974">
        <v>7450</v>
      </c>
      <c r="U3974" t="s">
        <v>332</v>
      </c>
      <c r="V3974" t="s">
        <v>332</v>
      </c>
      <c r="W3974" t="s">
        <v>401</v>
      </c>
      <c r="X3974">
        <v>2665</v>
      </c>
      <c r="Y3974" t="s">
        <v>257</v>
      </c>
      <c r="AA3974">
        <v>187</v>
      </c>
      <c r="AB3974" t="s">
        <v>12259</v>
      </c>
      <c r="AC3974" t="s">
        <v>12258</v>
      </c>
      <c r="AD3974">
        <v>5</v>
      </c>
      <c r="AE3974">
        <v>712571.89</v>
      </c>
      <c r="AF3974">
        <v>6168835.7999999998</v>
      </c>
    </row>
    <row r="3975" spans="1:32" x14ac:dyDescent="0.25">
      <c r="A3975" s="40">
        <v>3973</v>
      </c>
      <c r="B3975" t="s">
        <v>12260</v>
      </c>
      <c r="C3975">
        <v>130</v>
      </c>
      <c r="D3975">
        <v>2008</v>
      </c>
      <c r="E3975">
        <v>0</v>
      </c>
      <c r="F3975">
        <v>2</v>
      </c>
      <c r="H3975">
        <v>1</v>
      </c>
      <c r="J3975">
        <v>2</v>
      </c>
      <c r="K3975" t="s">
        <v>260</v>
      </c>
      <c r="L3975">
        <v>90</v>
      </c>
      <c r="M3975">
        <v>1</v>
      </c>
      <c r="N3975">
        <v>56</v>
      </c>
      <c r="O3975">
        <v>56</v>
      </c>
      <c r="P3975">
        <v>108</v>
      </c>
      <c r="Q3975">
        <v>0</v>
      </c>
      <c r="R3975">
        <v>0</v>
      </c>
      <c r="S3975" t="s">
        <v>12261</v>
      </c>
      <c r="T3975">
        <v>7450</v>
      </c>
      <c r="U3975" t="s">
        <v>332</v>
      </c>
      <c r="V3975" t="s">
        <v>332</v>
      </c>
      <c r="W3975" t="s">
        <v>10449</v>
      </c>
      <c r="X3975">
        <v>2665</v>
      </c>
      <c r="Y3975" t="s">
        <v>257</v>
      </c>
      <c r="AA3975">
        <v>187</v>
      </c>
      <c r="AB3975" t="s">
        <v>12262</v>
      </c>
      <c r="AC3975" t="s">
        <v>12261</v>
      </c>
      <c r="AD3975">
        <v>5</v>
      </c>
      <c r="AE3975">
        <v>712556.12</v>
      </c>
      <c r="AF3975">
        <v>6168808.4500000002</v>
      </c>
    </row>
    <row r="3976" spans="1:32" x14ac:dyDescent="0.25">
      <c r="A3976" s="40">
        <v>3974</v>
      </c>
      <c r="B3976" t="s">
        <v>12263</v>
      </c>
      <c r="C3976">
        <v>130</v>
      </c>
      <c r="D3976">
        <v>2008</v>
      </c>
      <c r="E3976">
        <v>0</v>
      </c>
      <c r="F3976">
        <v>2</v>
      </c>
      <c r="H3976">
        <v>1</v>
      </c>
      <c r="J3976">
        <v>2</v>
      </c>
      <c r="K3976" t="s">
        <v>260</v>
      </c>
      <c r="L3976">
        <v>90</v>
      </c>
      <c r="M3976">
        <v>1</v>
      </c>
      <c r="N3976">
        <v>62</v>
      </c>
      <c r="O3976">
        <v>62</v>
      </c>
      <c r="P3976">
        <v>119</v>
      </c>
      <c r="Q3976">
        <v>0</v>
      </c>
      <c r="R3976">
        <v>0</v>
      </c>
      <c r="S3976" t="s">
        <v>12264</v>
      </c>
      <c r="T3976">
        <v>7450</v>
      </c>
      <c r="U3976" t="s">
        <v>332</v>
      </c>
      <c r="V3976" t="s">
        <v>332</v>
      </c>
      <c r="W3976" t="s">
        <v>10813</v>
      </c>
      <c r="X3976">
        <v>2665</v>
      </c>
      <c r="Y3976" t="s">
        <v>257</v>
      </c>
      <c r="AA3976">
        <v>187</v>
      </c>
      <c r="AB3976" t="s">
        <v>12265</v>
      </c>
      <c r="AC3976" t="s">
        <v>12264</v>
      </c>
      <c r="AD3976">
        <v>5</v>
      </c>
      <c r="AE3976">
        <v>712524.92</v>
      </c>
      <c r="AF3976">
        <v>6168846.6299999999</v>
      </c>
    </row>
    <row r="3977" spans="1:32" x14ac:dyDescent="0.25">
      <c r="A3977" s="40">
        <v>3975</v>
      </c>
      <c r="B3977" t="s">
        <v>12266</v>
      </c>
      <c r="C3977">
        <v>130</v>
      </c>
      <c r="D3977">
        <v>2008</v>
      </c>
      <c r="E3977">
        <v>0</v>
      </c>
      <c r="F3977">
        <v>2</v>
      </c>
      <c r="H3977">
        <v>1</v>
      </c>
      <c r="J3977">
        <v>2</v>
      </c>
      <c r="K3977" t="s">
        <v>260</v>
      </c>
      <c r="L3977">
        <v>90</v>
      </c>
      <c r="M3977">
        <v>1</v>
      </c>
      <c r="N3977">
        <v>56</v>
      </c>
      <c r="O3977">
        <v>56</v>
      </c>
      <c r="P3977">
        <v>108</v>
      </c>
      <c r="Q3977">
        <v>0</v>
      </c>
      <c r="R3977">
        <v>0</v>
      </c>
      <c r="S3977" t="s">
        <v>12267</v>
      </c>
      <c r="T3977">
        <v>7450</v>
      </c>
      <c r="U3977" t="s">
        <v>332</v>
      </c>
      <c r="V3977" t="s">
        <v>332</v>
      </c>
      <c r="W3977" t="s">
        <v>1787</v>
      </c>
      <c r="X3977">
        <v>2665</v>
      </c>
      <c r="Y3977" t="s">
        <v>257</v>
      </c>
      <c r="AA3977">
        <v>187</v>
      </c>
      <c r="AB3977" t="s">
        <v>12268</v>
      </c>
      <c r="AC3977" t="s">
        <v>12267</v>
      </c>
      <c r="AD3977">
        <v>5</v>
      </c>
      <c r="AE3977">
        <v>712538.6</v>
      </c>
      <c r="AF3977">
        <v>6168783.6399999997</v>
      </c>
    </row>
    <row r="3978" spans="1:32" x14ac:dyDescent="0.25">
      <c r="A3978" s="40">
        <v>3976</v>
      </c>
      <c r="B3978" t="s">
        <v>12269</v>
      </c>
      <c r="C3978">
        <v>130</v>
      </c>
      <c r="D3978">
        <v>2008</v>
      </c>
      <c r="E3978">
        <v>0</v>
      </c>
      <c r="F3978">
        <v>2</v>
      </c>
      <c r="H3978">
        <v>1</v>
      </c>
      <c r="J3978">
        <v>2</v>
      </c>
      <c r="K3978" t="s">
        <v>260</v>
      </c>
      <c r="L3978">
        <v>90</v>
      </c>
      <c r="M3978">
        <v>1</v>
      </c>
      <c r="N3978">
        <v>62</v>
      </c>
      <c r="O3978">
        <v>62</v>
      </c>
      <c r="P3978">
        <v>120</v>
      </c>
      <c r="Q3978">
        <v>0</v>
      </c>
      <c r="R3978">
        <v>0</v>
      </c>
      <c r="S3978" t="s">
        <v>12270</v>
      </c>
      <c r="T3978">
        <v>7450</v>
      </c>
      <c r="U3978" t="s">
        <v>332</v>
      </c>
      <c r="V3978" t="s">
        <v>332</v>
      </c>
      <c r="W3978" t="s">
        <v>2337</v>
      </c>
      <c r="X3978">
        <v>2665</v>
      </c>
      <c r="Y3978" t="s">
        <v>257</v>
      </c>
      <c r="AA3978">
        <v>187</v>
      </c>
      <c r="AB3978" t="s">
        <v>12271</v>
      </c>
      <c r="AC3978" t="s">
        <v>12270</v>
      </c>
      <c r="AD3978">
        <v>5</v>
      </c>
      <c r="AE3978">
        <v>712531.37</v>
      </c>
      <c r="AF3978">
        <v>6168792.4299999997</v>
      </c>
    </row>
    <row r="3979" spans="1:32" x14ac:dyDescent="0.25">
      <c r="A3979" s="40">
        <v>3977</v>
      </c>
      <c r="B3979" t="s">
        <v>12272</v>
      </c>
      <c r="C3979">
        <v>440</v>
      </c>
      <c r="D3979">
        <v>2012</v>
      </c>
      <c r="E3979">
        <v>0</v>
      </c>
      <c r="F3979">
        <v>2</v>
      </c>
      <c r="H3979">
        <v>1</v>
      </c>
      <c r="J3979">
        <v>1</v>
      </c>
      <c r="K3979" t="s">
        <v>240</v>
      </c>
      <c r="L3979">
        <v>90</v>
      </c>
      <c r="M3979">
        <v>2</v>
      </c>
      <c r="N3979">
        <v>620</v>
      </c>
      <c r="O3979">
        <v>1240</v>
      </c>
      <c r="P3979">
        <v>0</v>
      </c>
      <c r="Q3979">
        <v>1240</v>
      </c>
      <c r="R3979">
        <v>0</v>
      </c>
      <c r="S3979" t="s">
        <v>12273</v>
      </c>
      <c r="T3979">
        <v>9267</v>
      </c>
      <c r="U3979" t="s">
        <v>2485</v>
      </c>
      <c r="V3979" t="s">
        <v>2485</v>
      </c>
      <c r="W3979" t="s">
        <v>935</v>
      </c>
      <c r="X3979">
        <v>2665</v>
      </c>
      <c r="Y3979" t="s">
        <v>257</v>
      </c>
      <c r="AA3979">
        <v>187</v>
      </c>
      <c r="AB3979" t="s">
        <v>12274</v>
      </c>
      <c r="AC3979" t="s">
        <v>12275</v>
      </c>
      <c r="AD3979">
        <v>5</v>
      </c>
      <c r="AE3979">
        <v>712746.32</v>
      </c>
      <c r="AF3979">
        <v>6169474.0199999996</v>
      </c>
    </row>
    <row r="3980" spans="1:32" x14ac:dyDescent="0.25">
      <c r="A3980" s="40">
        <v>3978</v>
      </c>
      <c r="B3980" t="s">
        <v>12276</v>
      </c>
      <c r="C3980">
        <v>120</v>
      </c>
      <c r="D3980">
        <v>1970</v>
      </c>
      <c r="E3980">
        <v>1977</v>
      </c>
      <c r="F3980">
        <v>3</v>
      </c>
      <c r="H3980">
        <v>1</v>
      </c>
      <c r="J3980">
        <v>2</v>
      </c>
      <c r="K3980" t="s">
        <v>260</v>
      </c>
      <c r="L3980">
        <v>2</v>
      </c>
      <c r="M3980">
        <v>1</v>
      </c>
      <c r="N3980">
        <v>115</v>
      </c>
      <c r="O3980">
        <v>115</v>
      </c>
      <c r="P3980">
        <v>172</v>
      </c>
      <c r="Q3980">
        <v>0</v>
      </c>
      <c r="R3980">
        <v>0</v>
      </c>
      <c r="S3980" t="s">
        <v>12277</v>
      </c>
      <c r="T3980">
        <v>1810</v>
      </c>
      <c r="U3980" t="s">
        <v>9603</v>
      </c>
      <c r="V3980" t="s">
        <v>9603</v>
      </c>
      <c r="W3980" t="s">
        <v>281</v>
      </c>
      <c r="X3980">
        <v>2665</v>
      </c>
      <c r="Y3980" t="s">
        <v>257</v>
      </c>
      <c r="AA3980">
        <v>187</v>
      </c>
      <c r="AB3980" t="s">
        <v>12278</v>
      </c>
      <c r="AC3980" t="s">
        <v>12277</v>
      </c>
      <c r="AD3980">
        <v>5</v>
      </c>
      <c r="AE3980">
        <v>712469.25</v>
      </c>
      <c r="AF3980">
        <v>6169029.79</v>
      </c>
    </row>
    <row r="3981" spans="1:32" x14ac:dyDescent="0.25">
      <c r="A3981" s="40">
        <v>3979</v>
      </c>
      <c r="B3981" t="s">
        <v>12279</v>
      </c>
      <c r="C3981">
        <v>230</v>
      </c>
      <c r="D3981">
        <v>1968</v>
      </c>
      <c r="E3981">
        <v>0</v>
      </c>
      <c r="F3981">
        <v>2</v>
      </c>
      <c r="H3981">
        <v>1</v>
      </c>
      <c r="J3981">
        <v>9</v>
      </c>
      <c r="K3981" t="s">
        <v>240</v>
      </c>
      <c r="M3981">
        <v>1</v>
      </c>
      <c r="N3981">
        <v>20</v>
      </c>
      <c r="O3981">
        <v>20</v>
      </c>
      <c r="P3981">
        <v>0</v>
      </c>
      <c r="Q3981">
        <v>20</v>
      </c>
      <c r="R3981">
        <v>0</v>
      </c>
      <c r="S3981" t="s">
        <v>12280</v>
      </c>
      <c r="T3981">
        <v>5219</v>
      </c>
      <c r="U3981" t="s">
        <v>8347</v>
      </c>
      <c r="V3981" t="s">
        <v>8347</v>
      </c>
      <c r="W3981" t="s">
        <v>295</v>
      </c>
      <c r="X3981">
        <v>2625</v>
      </c>
      <c r="Y3981" t="s">
        <v>244</v>
      </c>
      <c r="AA3981">
        <v>187</v>
      </c>
      <c r="AB3981" t="s">
        <v>11067</v>
      </c>
      <c r="AC3981" t="s">
        <v>12280</v>
      </c>
      <c r="AD3981">
        <v>5</v>
      </c>
      <c r="AE3981">
        <v>711128.2</v>
      </c>
      <c r="AF3981">
        <v>6172594.6799999997</v>
      </c>
    </row>
    <row r="3982" spans="1:32" x14ac:dyDescent="0.25">
      <c r="A3982" s="40">
        <v>3980</v>
      </c>
      <c r="B3982" t="s">
        <v>12281</v>
      </c>
      <c r="C3982">
        <v>220</v>
      </c>
      <c r="D3982">
        <v>1958</v>
      </c>
      <c r="E3982">
        <v>0</v>
      </c>
      <c r="F3982">
        <v>3</v>
      </c>
      <c r="H3982">
        <v>1</v>
      </c>
      <c r="J3982">
        <v>2</v>
      </c>
      <c r="K3982" t="s">
        <v>260</v>
      </c>
      <c r="M3982">
        <v>1</v>
      </c>
      <c r="N3982">
        <v>204</v>
      </c>
      <c r="O3982">
        <v>204</v>
      </c>
      <c r="P3982">
        <v>0</v>
      </c>
      <c r="Q3982">
        <v>204</v>
      </c>
      <c r="R3982">
        <v>0</v>
      </c>
      <c r="S3982" t="s">
        <v>12282</v>
      </c>
      <c r="T3982">
        <v>7450</v>
      </c>
      <c r="U3982" t="s">
        <v>332</v>
      </c>
      <c r="V3982" t="s">
        <v>332</v>
      </c>
      <c r="W3982" t="s">
        <v>721</v>
      </c>
      <c r="X3982">
        <v>2665</v>
      </c>
      <c r="Y3982" t="s">
        <v>257</v>
      </c>
      <c r="AA3982">
        <v>187</v>
      </c>
      <c r="AB3982" t="s">
        <v>12125</v>
      </c>
      <c r="AC3982" t="s">
        <v>12282</v>
      </c>
      <c r="AD3982">
        <v>5</v>
      </c>
      <c r="AE3982">
        <v>712681.97</v>
      </c>
      <c r="AF3982">
        <v>6168893.0899999999</v>
      </c>
    </row>
    <row r="3983" spans="1:32" x14ac:dyDescent="0.25">
      <c r="A3983" s="40">
        <v>3981</v>
      </c>
      <c r="B3983" t="s">
        <v>12283</v>
      </c>
      <c r="C3983">
        <v>230</v>
      </c>
      <c r="D3983">
        <v>1977</v>
      </c>
      <c r="E3983">
        <v>0</v>
      </c>
      <c r="F3983">
        <v>2</v>
      </c>
      <c r="H3983">
        <v>2</v>
      </c>
      <c r="J3983">
        <v>9</v>
      </c>
      <c r="K3983" t="s">
        <v>240</v>
      </c>
      <c r="M3983">
        <v>1</v>
      </c>
      <c r="N3983">
        <v>20</v>
      </c>
      <c r="O3983">
        <v>20</v>
      </c>
      <c r="P3983">
        <v>0</v>
      </c>
      <c r="Q3983">
        <v>20</v>
      </c>
      <c r="R3983">
        <v>0</v>
      </c>
      <c r="S3983" t="s">
        <v>12284</v>
      </c>
      <c r="T3983">
        <v>8925</v>
      </c>
      <c r="U3983" t="s">
        <v>12285</v>
      </c>
      <c r="V3983" t="s">
        <v>12285</v>
      </c>
      <c r="W3983" t="s">
        <v>323</v>
      </c>
      <c r="X3983">
        <v>2625</v>
      </c>
      <c r="Y3983" t="s">
        <v>244</v>
      </c>
      <c r="AA3983">
        <v>187</v>
      </c>
      <c r="AB3983" t="s">
        <v>689</v>
      </c>
      <c r="AC3983" t="s">
        <v>12284</v>
      </c>
      <c r="AD3983">
        <v>5</v>
      </c>
      <c r="AE3983">
        <v>712255.24</v>
      </c>
      <c r="AF3983">
        <v>6172069.7999999998</v>
      </c>
    </row>
    <row r="3984" spans="1:32" x14ac:dyDescent="0.25">
      <c r="A3984" s="40">
        <v>3982</v>
      </c>
      <c r="B3984" t="s">
        <v>12286</v>
      </c>
      <c r="C3984">
        <v>130</v>
      </c>
      <c r="D3984">
        <v>2009</v>
      </c>
      <c r="E3984">
        <v>0</v>
      </c>
      <c r="F3984">
        <v>10</v>
      </c>
      <c r="H3984">
        <v>1</v>
      </c>
      <c r="J3984">
        <v>2</v>
      </c>
      <c r="K3984" t="s">
        <v>260</v>
      </c>
      <c r="L3984">
        <v>90</v>
      </c>
      <c r="M3984">
        <v>1</v>
      </c>
      <c r="N3984">
        <v>61</v>
      </c>
      <c r="O3984">
        <v>61</v>
      </c>
      <c r="P3984">
        <v>121</v>
      </c>
      <c r="Q3984">
        <v>0</v>
      </c>
      <c r="R3984">
        <v>0</v>
      </c>
      <c r="S3984" t="s">
        <v>12287</v>
      </c>
      <c r="T3984">
        <v>3580</v>
      </c>
      <c r="U3984" t="s">
        <v>12133</v>
      </c>
      <c r="V3984" t="s">
        <v>12133</v>
      </c>
      <c r="W3984" t="s">
        <v>811</v>
      </c>
      <c r="X3984">
        <v>2665</v>
      </c>
      <c r="Y3984" t="s">
        <v>257</v>
      </c>
      <c r="AA3984">
        <v>187</v>
      </c>
      <c r="AB3984" t="s">
        <v>12288</v>
      </c>
      <c r="AC3984" t="s">
        <v>12287</v>
      </c>
      <c r="AD3984">
        <v>5</v>
      </c>
      <c r="AE3984">
        <v>712805.12</v>
      </c>
      <c r="AF3984">
        <v>6168940.9199999999</v>
      </c>
    </row>
    <row r="3985" spans="1:32" x14ac:dyDescent="0.25">
      <c r="A3985" s="40">
        <v>3983</v>
      </c>
      <c r="B3985" t="s">
        <v>12289</v>
      </c>
      <c r="C3985">
        <v>230</v>
      </c>
      <c r="D3985">
        <v>1991</v>
      </c>
      <c r="E3985">
        <v>0</v>
      </c>
      <c r="F3985">
        <v>3</v>
      </c>
      <c r="H3985">
        <v>1</v>
      </c>
      <c r="J3985">
        <v>1</v>
      </c>
      <c r="K3985" t="s">
        <v>240</v>
      </c>
      <c r="M3985">
        <v>1</v>
      </c>
      <c r="N3985">
        <v>21</v>
      </c>
      <c r="O3985">
        <v>21</v>
      </c>
      <c r="P3985">
        <v>0</v>
      </c>
      <c r="Q3985">
        <v>21</v>
      </c>
      <c r="R3985">
        <v>0</v>
      </c>
      <c r="S3985" t="s">
        <v>12290</v>
      </c>
      <c r="T3985">
        <v>6830</v>
      </c>
      <c r="U3985" t="s">
        <v>6424</v>
      </c>
      <c r="V3985" t="s">
        <v>6424</v>
      </c>
      <c r="W3985" t="s">
        <v>12291</v>
      </c>
      <c r="X3985">
        <v>2625</v>
      </c>
      <c r="Y3985" t="s">
        <v>244</v>
      </c>
      <c r="AA3985">
        <v>187</v>
      </c>
      <c r="AB3985" t="s">
        <v>6425</v>
      </c>
      <c r="AC3985" t="s">
        <v>12290</v>
      </c>
      <c r="AD3985">
        <v>5</v>
      </c>
      <c r="AE3985">
        <v>711466.52</v>
      </c>
      <c r="AF3985">
        <v>6172613.6600000001</v>
      </c>
    </row>
    <row r="3986" spans="1:32" x14ac:dyDescent="0.25">
      <c r="A3986" s="40">
        <v>3984</v>
      </c>
      <c r="B3986" t="s">
        <v>12292</v>
      </c>
      <c r="C3986">
        <v>120</v>
      </c>
      <c r="D3986">
        <v>1989</v>
      </c>
      <c r="E3986">
        <v>0</v>
      </c>
      <c r="F3986">
        <v>5</v>
      </c>
      <c r="H3986">
        <v>1</v>
      </c>
      <c r="J3986">
        <v>2</v>
      </c>
      <c r="K3986" t="s">
        <v>260</v>
      </c>
      <c r="M3986">
        <v>1</v>
      </c>
      <c r="N3986">
        <v>149</v>
      </c>
      <c r="O3986">
        <v>149</v>
      </c>
      <c r="P3986">
        <v>214</v>
      </c>
      <c r="Q3986">
        <v>0</v>
      </c>
      <c r="R3986">
        <v>0</v>
      </c>
      <c r="S3986" t="s">
        <v>12293</v>
      </c>
      <c r="T3986">
        <v>9054</v>
      </c>
      <c r="U3986" t="s">
        <v>10204</v>
      </c>
      <c r="V3986" t="s">
        <v>10204</v>
      </c>
      <c r="W3986" t="s">
        <v>732</v>
      </c>
      <c r="X3986">
        <v>2665</v>
      </c>
      <c r="Y3986" t="s">
        <v>257</v>
      </c>
      <c r="AA3986">
        <v>187</v>
      </c>
      <c r="AB3986" t="s">
        <v>12294</v>
      </c>
      <c r="AC3986" t="s">
        <v>12293</v>
      </c>
      <c r="AD3986">
        <v>5</v>
      </c>
      <c r="AE3986">
        <v>712966.72</v>
      </c>
      <c r="AF3986">
        <v>6168403.0999999996</v>
      </c>
    </row>
    <row r="3987" spans="1:32" x14ac:dyDescent="0.25">
      <c r="A3987" s="40">
        <v>3985</v>
      </c>
      <c r="B3987" t="s">
        <v>12295</v>
      </c>
      <c r="C3987">
        <v>140</v>
      </c>
      <c r="D3987">
        <v>2010</v>
      </c>
      <c r="E3987">
        <v>0</v>
      </c>
      <c r="F3987">
        <v>2</v>
      </c>
      <c r="H3987">
        <v>6</v>
      </c>
      <c r="J3987">
        <v>1</v>
      </c>
      <c r="K3987" t="s">
        <v>240</v>
      </c>
      <c r="L3987">
        <v>90</v>
      </c>
      <c r="M3987">
        <v>6</v>
      </c>
      <c r="N3987">
        <v>633</v>
      </c>
      <c r="O3987">
        <v>3800</v>
      </c>
      <c r="P3987">
        <v>3800</v>
      </c>
      <c r="Q3987">
        <v>0</v>
      </c>
      <c r="R3987">
        <v>0</v>
      </c>
      <c r="S3987" t="s">
        <v>12296</v>
      </c>
      <c r="T3987">
        <v>6822</v>
      </c>
      <c r="U3987" t="s">
        <v>12163</v>
      </c>
      <c r="V3987" t="s">
        <v>12163</v>
      </c>
      <c r="W3987" t="s">
        <v>487</v>
      </c>
      <c r="X3987">
        <v>2665</v>
      </c>
      <c r="Y3987" t="s">
        <v>257</v>
      </c>
      <c r="AA3987">
        <v>187</v>
      </c>
      <c r="AB3987" t="s">
        <v>12297</v>
      </c>
      <c r="AC3987" t="s">
        <v>12296</v>
      </c>
      <c r="AD3987">
        <v>5</v>
      </c>
      <c r="AE3987">
        <v>712559.46</v>
      </c>
      <c r="AF3987">
        <v>6169624.6299999999</v>
      </c>
    </row>
    <row r="3988" spans="1:32" x14ac:dyDescent="0.25">
      <c r="A3988" s="40">
        <v>3986</v>
      </c>
      <c r="B3988" t="s">
        <v>12298</v>
      </c>
      <c r="C3988">
        <v>230</v>
      </c>
      <c r="D3988">
        <v>1976</v>
      </c>
      <c r="E3988">
        <v>0</v>
      </c>
      <c r="F3988">
        <v>6</v>
      </c>
      <c r="H3988">
        <v>90</v>
      </c>
      <c r="J3988">
        <v>9</v>
      </c>
      <c r="K3988" t="s">
        <v>240</v>
      </c>
      <c r="M3988">
        <v>1</v>
      </c>
      <c r="N3988">
        <v>4</v>
      </c>
      <c r="O3988">
        <v>4</v>
      </c>
      <c r="P3988">
        <v>0</v>
      </c>
      <c r="Q3988">
        <v>4</v>
      </c>
      <c r="R3988">
        <v>0</v>
      </c>
      <c r="S3988" t="s">
        <v>12299</v>
      </c>
      <c r="T3988">
        <v>6875</v>
      </c>
      <c r="U3988" t="s">
        <v>9172</v>
      </c>
      <c r="V3988" t="s">
        <v>9172</v>
      </c>
      <c r="W3988" t="s">
        <v>12300</v>
      </c>
      <c r="X3988">
        <v>2665</v>
      </c>
      <c r="Y3988" t="s">
        <v>257</v>
      </c>
      <c r="AA3988">
        <v>187</v>
      </c>
      <c r="AC3988" t="s">
        <v>12301</v>
      </c>
      <c r="AD3988">
        <v>5</v>
      </c>
      <c r="AE3988">
        <v>713454.77</v>
      </c>
      <c r="AF3988">
        <v>6169533.4199999999</v>
      </c>
    </row>
    <row r="3989" spans="1:32" x14ac:dyDescent="0.25">
      <c r="A3989" s="40">
        <v>3987</v>
      </c>
      <c r="B3989" t="s">
        <v>12302</v>
      </c>
      <c r="C3989">
        <v>130</v>
      </c>
      <c r="D3989">
        <v>2015</v>
      </c>
      <c r="E3989">
        <v>0</v>
      </c>
      <c r="F3989">
        <v>2</v>
      </c>
      <c r="H3989">
        <v>1</v>
      </c>
      <c r="J3989">
        <v>1</v>
      </c>
      <c r="K3989" t="s">
        <v>240</v>
      </c>
      <c r="M3989">
        <v>2</v>
      </c>
      <c r="N3989">
        <v>58</v>
      </c>
      <c r="O3989">
        <v>115</v>
      </c>
      <c r="P3989">
        <v>115</v>
      </c>
      <c r="Q3989">
        <v>0</v>
      </c>
      <c r="R3989">
        <v>0</v>
      </c>
      <c r="S3989" t="s">
        <v>12303</v>
      </c>
      <c r="T3989">
        <v>3901</v>
      </c>
      <c r="U3989" t="s">
        <v>11271</v>
      </c>
      <c r="V3989" t="s">
        <v>11271</v>
      </c>
      <c r="W3989" t="s">
        <v>1270</v>
      </c>
      <c r="X3989">
        <v>2625</v>
      </c>
      <c r="Y3989" t="s">
        <v>244</v>
      </c>
      <c r="AA3989">
        <v>187</v>
      </c>
      <c r="AB3989" t="s">
        <v>12304</v>
      </c>
      <c r="AC3989" t="s">
        <v>12305</v>
      </c>
      <c r="AD3989">
        <v>5</v>
      </c>
      <c r="AE3989">
        <v>711530.14</v>
      </c>
      <c r="AF3989">
        <v>6172759.4699999997</v>
      </c>
    </row>
    <row r="3990" spans="1:32" x14ac:dyDescent="0.25">
      <c r="A3990" s="40">
        <v>3988</v>
      </c>
      <c r="B3990" t="s">
        <v>12306</v>
      </c>
      <c r="C3990">
        <v>320</v>
      </c>
      <c r="D3990">
        <v>2011</v>
      </c>
      <c r="E3990">
        <v>0</v>
      </c>
      <c r="F3990">
        <v>5</v>
      </c>
      <c r="H3990">
        <v>1</v>
      </c>
      <c r="J3990">
        <v>2</v>
      </c>
      <c r="K3990" t="s">
        <v>260</v>
      </c>
      <c r="M3990">
        <v>2</v>
      </c>
      <c r="N3990">
        <v>211</v>
      </c>
      <c r="O3990">
        <v>422</v>
      </c>
      <c r="P3990">
        <v>0</v>
      </c>
      <c r="Q3990">
        <v>422</v>
      </c>
      <c r="R3990">
        <v>0</v>
      </c>
      <c r="S3990" t="s">
        <v>12307</v>
      </c>
      <c r="T3990">
        <v>958</v>
      </c>
      <c r="U3990" t="s">
        <v>412</v>
      </c>
      <c r="V3990" t="s">
        <v>412</v>
      </c>
      <c r="W3990" t="s">
        <v>441</v>
      </c>
      <c r="X3990">
        <v>2665</v>
      </c>
      <c r="Y3990" t="s">
        <v>257</v>
      </c>
      <c r="AA3990">
        <v>187</v>
      </c>
      <c r="AB3990" t="s">
        <v>9894</v>
      </c>
      <c r="AC3990" t="s">
        <v>12308</v>
      </c>
      <c r="AD3990">
        <v>5</v>
      </c>
      <c r="AE3990">
        <v>713115.22</v>
      </c>
      <c r="AF3990">
        <v>6168808.04</v>
      </c>
    </row>
    <row r="3991" spans="1:32" x14ac:dyDescent="0.25">
      <c r="A3991" s="40">
        <v>3989</v>
      </c>
      <c r="B3991" t="s">
        <v>12309</v>
      </c>
      <c r="C3991">
        <v>130</v>
      </c>
      <c r="D3991">
        <v>2015</v>
      </c>
      <c r="E3991">
        <v>0</v>
      </c>
      <c r="F3991">
        <v>2</v>
      </c>
      <c r="H3991">
        <v>1</v>
      </c>
      <c r="J3991">
        <v>1</v>
      </c>
      <c r="K3991" t="s">
        <v>240</v>
      </c>
      <c r="M3991">
        <v>2</v>
      </c>
      <c r="N3991">
        <v>68</v>
      </c>
      <c r="O3991">
        <v>135</v>
      </c>
      <c r="P3991">
        <v>135</v>
      </c>
      <c r="Q3991">
        <v>0</v>
      </c>
      <c r="R3991">
        <v>0</v>
      </c>
      <c r="S3991" t="s">
        <v>12310</v>
      </c>
      <c r="T3991">
        <v>3901</v>
      </c>
      <c r="U3991" t="s">
        <v>11271</v>
      </c>
      <c r="V3991" t="s">
        <v>11271</v>
      </c>
      <c r="W3991" t="s">
        <v>281</v>
      </c>
      <c r="X3991">
        <v>2625</v>
      </c>
      <c r="Y3991" t="s">
        <v>244</v>
      </c>
      <c r="AA3991">
        <v>187</v>
      </c>
      <c r="AB3991" t="s">
        <v>12311</v>
      </c>
      <c r="AC3991" t="s">
        <v>12312</v>
      </c>
      <c r="AD3991">
        <v>5</v>
      </c>
      <c r="AE3991">
        <v>711524.63</v>
      </c>
      <c r="AF3991">
        <v>6172779.1200000001</v>
      </c>
    </row>
    <row r="3992" spans="1:32" x14ac:dyDescent="0.25">
      <c r="A3992" s="40">
        <v>3990</v>
      </c>
      <c r="B3992" t="s">
        <v>12313</v>
      </c>
      <c r="C3992">
        <v>120</v>
      </c>
      <c r="D3992">
        <v>2004</v>
      </c>
      <c r="E3992">
        <v>0</v>
      </c>
      <c r="F3992">
        <v>4</v>
      </c>
      <c r="H3992">
        <v>5</v>
      </c>
      <c r="J3992">
        <v>5</v>
      </c>
      <c r="K3992" t="s">
        <v>253</v>
      </c>
      <c r="L3992">
        <v>5</v>
      </c>
      <c r="M3992">
        <v>1</v>
      </c>
      <c r="N3992">
        <v>100</v>
      </c>
      <c r="O3992">
        <v>100</v>
      </c>
      <c r="P3992">
        <v>175</v>
      </c>
      <c r="Q3992">
        <v>0</v>
      </c>
      <c r="R3992">
        <v>0</v>
      </c>
      <c r="S3992" t="s">
        <v>12314</v>
      </c>
      <c r="T3992">
        <v>7669</v>
      </c>
      <c r="U3992" t="s">
        <v>9702</v>
      </c>
      <c r="V3992" t="s">
        <v>9702</v>
      </c>
      <c r="W3992" t="s">
        <v>12315</v>
      </c>
      <c r="X3992">
        <v>2665</v>
      </c>
      <c r="Y3992" t="s">
        <v>257</v>
      </c>
      <c r="AA3992">
        <v>187</v>
      </c>
      <c r="AB3992" t="s">
        <v>12316</v>
      </c>
      <c r="AC3992" t="s">
        <v>12314</v>
      </c>
      <c r="AD3992">
        <v>5</v>
      </c>
      <c r="AE3992">
        <v>713190.75</v>
      </c>
      <c r="AF3992">
        <v>6168921.7699999996</v>
      </c>
    </row>
    <row r="3993" spans="1:32" x14ac:dyDescent="0.25">
      <c r="A3993" s="40">
        <v>3991</v>
      </c>
      <c r="B3993" t="s">
        <v>12317</v>
      </c>
      <c r="C3993">
        <v>130</v>
      </c>
      <c r="D3993">
        <v>1971</v>
      </c>
      <c r="E3993">
        <v>0</v>
      </c>
      <c r="F3993">
        <v>3</v>
      </c>
      <c r="H3993">
        <v>5</v>
      </c>
      <c r="J3993">
        <v>1</v>
      </c>
      <c r="K3993" t="s">
        <v>240</v>
      </c>
      <c r="M3993">
        <v>1</v>
      </c>
      <c r="N3993">
        <v>126</v>
      </c>
      <c r="O3993">
        <v>126</v>
      </c>
      <c r="P3993">
        <v>170</v>
      </c>
      <c r="Q3993">
        <v>0</v>
      </c>
      <c r="R3993">
        <v>0</v>
      </c>
      <c r="S3993" t="s">
        <v>12318</v>
      </c>
      <c r="T3993">
        <v>7882</v>
      </c>
      <c r="U3993" t="s">
        <v>372</v>
      </c>
      <c r="V3993" t="s">
        <v>372</v>
      </c>
      <c r="W3993" t="s">
        <v>2909</v>
      </c>
      <c r="X3993">
        <v>2625</v>
      </c>
      <c r="Y3993" t="s">
        <v>244</v>
      </c>
      <c r="AA3993">
        <v>187</v>
      </c>
      <c r="AB3993" t="s">
        <v>12319</v>
      </c>
      <c r="AC3993" t="s">
        <v>12318</v>
      </c>
      <c r="AD3993">
        <v>5</v>
      </c>
      <c r="AE3993">
        <v>711837.46</v>
      </c>
      <c r="AF3993">
        <v>6172212.9100000001</v>
      </c>
    </row>
    <row r="3994" spans="1:32" x14ac:dyDescent="0.25">
      <c r="A3994" s="40">
        <v>3992</v>
      </c>
      <c r="B3994" t="s">
        <v>12320</v>
      </c>
      <c r="C3994">
        <v>130</v>
      </c>
      <c r="D3994">
        <v>1975</v>
      </c>
      <c r="E3994">
        <v>0</v>
      </c>
      <c r="F3994">
        <v>1</v>
      </c>
      <c r="H3994">
        <v>5</v>
      </c>
      <c r="J3994">
        <v>7</v>
      </c>
      <c r="K3994" t="s">
        <v>253</v>
      </c>
      <c r="M3994">
        <v>1</v>
      </c>
      <c r="N3994">
        <v>75</v>
      </c>
      <c r="O3994">
        <v>75</v>
      </c>
      <c r="P3994">
        <v>125</v>
      </c>
      <c r="Q3994">
        <v>0</v>
      </c>
      <c r="R3994">
        <v>0</v>
      </c>
      <c r="S3994" t="s">
        <v>12321</v>
      </c>
      <c r="T3994">
        <v>2556</v>
      </c>
      <c r="U3994" t="s">
        <v>317</v>
      </c>
      <c r="V3994" t="s">
        <v>317</v>
      </c>
      <c r="W3994" t="s">
        <v>12322</v>
      </c>
      <c r="X3994">
        <v>2625</v>
      </c>
      <c r="Y3994" t="s">
        <v>244</v>
      </c>
      <c r="AA3994">
        <v>187</v>
      </c>
      <c r="AB3994" t="s">
        <v>12323</v>
      </c>
      <c r="AC3994" t="s">
        <v>12321</v>
      </c>
      <c r="AD3994">
        <v>5</v>
      </c>
      <c r="AE3994">
        <v>711583.01</v>
      </c>
      <c r="AF3994">
        <v>6172374.3499999996</v>
      </c>
    </row>
    <row r="3995" spans="1:32" x14ac:dyDescent="0.25">
      <c r="A3995" s="40">
        <v>3993</v>
      </c>
      <c r="B3995" t="s">
        <v>12324</v>
      </c>
      <c r="C3995">
        <v>130</v>
      </c>
      <c r="D3995">
        <v>2015</v>
      </c>
      <c r="E3995">
        <v>0</v>
      </c>
      <c r="F3995">
        <v>2</v>
      </c>
      <c r="H3995">
        <v>1</v>
      </c>
      <c r="J3995">
        <v>1</v>
      </c>
      <c r="K3995" t="s">
        <v>240</v>
      </c>
      <c r="M3995">
        <v>2</v>
      </c>
      <c r="N3995">
        <v>58</v>
      </c>
      <c r="O3995">
        <v>115</v>
      </c>
      <c r="P3995">
        <v>115</v>
      </c>
      <c r="Q3995">
        <v>0</v>
      </c>
      <c r="R3995">
        <v>0</v>
      </c>
      <c r="S3995" t="s">
        <v>12325</v>
      </c>
      <c r="T3995">
        <v>3901</v>
      </c>
      <c r="U3995" t="s">
        <v>11271</v>
      </c>
      <c r="V3995" t="s">
        <v>11271</v>
      </c>
      <c r="W3995" t="s">
        <v>260</v>
      </c>
      <c r="X3995">
        <v>2625</v>
      </c>
      <c r="Y3995" t="s">
        <v>244</v>
      </c>
      <c r="AA3995">
        <v>187</v>
      </c>
      <c r="AB3995" t="s">
        <v>12326</v>
      </c>
      <c r="AC3995" t="s">
        <v>12327</v>
      </c>
      <c r="AD3995">
        <v>5</v>
      </c>
      <c r="AE3995">
        <v>711516.71</v>
      </c>
      <c r="AF3995">
        <v>6172808.25</v>
      </c>
    </row>
    <row r="3996" spans="1:32" x14ac:dyDescent="0.25">
      <c r="A3996" s="40">
        <v>3994</v>
      </c>
      <c r="B3996" t="s">
        <v>12328</v>
      </c>
      <c r="C3996">
        <v>130</v>
      </c>
      <c r="D3996">
        <v>2016</v>
      </c>
      <c r="E3996">
        <v>0</v>
      </c>
      <c r="F3996">
        <v>2</v>
      </c>
      <c r="H3996">
        <v>1</v>
      </c>
      <c r="J3996">
        <v>1</v>
      </c>
      <c r="K3996" t="s">
        <v>240</v>
      </c>
      <c r="M3996">
        <v>2</v>
      </c>
      <c r="N3996">
        <v>65</v>
      </c>
      <c r="O3996">
        <v>130</v>
      </c>
      <c r="P3996">
        <v>130</v>
      </c>
      <c r="Q3996">
        <v>0</v>
      </c>
      <c r="R3996">
        <v>0</v>
      </c>
      <c r="S3996" t="s">
        <v>12329</v>
      </c>
      <c r="T3996">
        <v>3903</v>
      </c>
      <c r="U3996" t="s">
        <v>11295</v>
      </c>
      <c r="V3996" t="s">
        <v>11295</v>
      </c>
      <c r="W3996" t="s">
        <v>811</v>
      </c>
      <c r="X3996">
        <v>2625</v>
      </c>
      <c r="Y3996" t="s">
        <v>244</v>
      </c>
      <c r="AA3996">
        <v>187</v>
      </c>
      <c r="AB3996" t="s">
        <v>12330</v>
      </c>
      <c r="AC3996" t="s">
        <v>12331</v>
      </c>
      <c r="AD3996">
        <v>5</v>
      </c>
      <c r="AE3996">
        <v>711613.84</v>
      </c>
      <c r="AF3996">
        <v>6172829.7300000004</v>
      </c>
    </row>
    <row r="3997" spans="1:32" x14ac:dyDescent="0.25">
      <c r="A3997" s="40">
        <v>3995</v>
      </c>
      <c r="B3997" t="s">
        <v>12332</v>
      </c>
      <c r="C3997">
        <v>120</v>
      </c>
      <c r="D3997">
        <v>1977</v>
      </c>
      <c r="E3997">
        <v>0</v>
      </c>
      <c r="F3997">
        <v>4</v>
      </c>
      <c r="H3997">
        <v>1</v>
      </c>
      <c r="J3997">
        <v>2</v>
      </c>
      <c r="K3997" t="s">
        <v>260</v>
      </c>
      <c r="M3997">
        <v>1</v>
      </c>
      <c r="N3997">
        <v>154</v>
      </c>
      <c r="O3997">
        <v>154</v>
      </c>
      <c r="P3997">
        <v>263</v>
      </c>
      <c r="Q3997">
        <v>0</v>
      </c>
      <c r="R3997">
        <v>0</v>
      </c>
      <c r="S3997" t="s">
        <v>12333</v>
      </c>
      <c r="T3997">
        <v>1810</v>
      </c>
      <c r="U3997" t="s">
        <v>9603</v>
      </c>
      <c r="V3997" t="s">
        <v>9603</v>
      </c>
      <c r="W3997" t="s">
        <v>408</v>
      </c>
      <c r="X3997">
        <v>2665</v>
      </c>
      <c r="Y3997" t="s">
        <v>257</v>
      </c>
      <c r="AA3997">
        <v>187</v>
      </c>
      <c r="AB3997" t="s">
        <v>12334</v>
      </c>
      <c r="AC3997" t="s">
        <v>12333</v>
      </c>
      <c r="AD3997">
        <v>5</v>
      </c>
      <c r="AE3997">
        <v>712527.17</v>
      </c>
      <c r="AF3997">
        <v>6169051.2199999997</v>
      </c>
    </row>
    <row r="3998" spans="1:32" x14ac:dyDescent="0.25">
      <c r="A3998" s="40">
        <v>3996</v>
      </c>
      <c r="B3998" t="s">
        <v>12335</v>
      </c>
      <c r="C3998">
        <v>120</v>
      </c>
      <c r="D3998">
        <v>1966</v>
      </c>
      <c r="E3998">
        <v>1982</v>
      </c>
      <c r="F3998">
        <v>5</v>
      </c>
      <c r="H3998">
        <v>2</v>
      </c>
      <c r="J3998">
        <v>2</v>
      </c>
      <c r="K3998" t="s">
        <v>247</v>
      </c>
      <c r="M3998">
        <v>1</v>
      </c>
      <c r="N3998">
        <v>116</v>
      </c>
      <c r="O3998">
        <v>116</v>
      </c>
      <c r="P3998">
        <v>116</v>
      </c>
      <c r="Q3998">
        <v>0</v>
      </c>
      <c r="R3998">
        <v>0</v>
      </c>
      <c r="S3998" t="s">
        <v>12336</v>
      </c>
      <c r="T3998">
        <v>4154</v>
      </c>
      <c r="U3998" t="s">
        <v>322</v>
      </c>
      <c r="V3998" t="s">
        <v>322</v>
      </c>
      <c r="W3998" t="s">
        <v>260</v>
      </c>
      <c r="X3998">
        <v>2665</v>
      </c>
      <c r="Y3998" t="s">
        <v>257</v>
      </c>
      <c r="AA3998">
        <v>187</v>
      </c>
      <c r="AB3998" t="s">
        <v>12337</v>
      </c>
      <c r="AC3998" t="s">
        <v>12336</v>
      </c>
      <c r="AD3998">
        <v>5</v>
      </c>
      <c r="AE3998">
        <v>713555.51</v>
      </c>
      <c r="AF3998">
        <v>6169135.4800000004</v>
      </c>
    </row>
    <row r="3999" spans="1:32" x14ac:dyDescent="0.25">
      <c r="A3999" s="40">
        <v>3997</v>
      </c>
      <c r="B3999" t="s">
        <v>12338</v>
      </c>
      <c r="C3999">
        <v>120</v>
      </c>
      <c r="D3999">
        <v>1961</v>
      </c>
      <c r="E3999">
        <v>2009</v>
      </c>
      <c r="F3999">
        <v>10</v>
      </c>
      <c r="H3999">
        <v>6</v>
      </c>
      <c r="J3999">
        <v>2</v>
      </c>
      <c r="K3999" t="s">
        <v>260</v>
      </c>
      <c r="L3999">
        <v>2</v>
      </c>
      <c r="M3999">
        <v>1</v>
      </c>
      <c r="N3999">
        <v>146</v>
      </c>
      <c r="O3999">
        <v>146</v>
      </c>
      <c r="P3999">
        <v>146</v>
      </c>
      <c r="Q3999">
        <v>0</v>
      </c>
      <c r="R3999">
        <v>0</v>
      </c>
      <c r="S3999" t="s">
        <v>12339</v>
      </c>
      <c r="T3999">
        <v>5752</v>
      </c>
      <c r="U3999" t="s">
        <v>10465</v>
      </c>
      <c r="V3999" t="s">
        <v>10465</v>
      </c>
      <c r="W3999" t="s">
        <v>1458</v>
      </c>
      <c r="X3999">
        <v>2665</v>
      </c>
      <c r="Y3999" t="s">
        <v>257</v>
      </c>
      <c r="AA3999">
        <v>187</v>
      </c>
      <c r="AB3999" t="s">
        <v>12340</v>
      </c>
      <c r="AC3999" t="s">
        <v>12339</v>
      </c>
      <c r="AD3999">
        <v>5</v>
      </c>
      <c r="AE3999">
        <v>713918.63</v>
      </c>
      <c r="AF3999">
        <v>6169364.6699999999</v>
      </c>
    </row>
    <row r="4000" spans="1:32" x14ac:dyDescent="0.25">
      <c r="A4000" s="40">
        <v>3998</v>
      </c>
      <c r="B4000" t="s">
        <v>12341</v>
      </c>
      <c r="C4000">
        <v>130</v>
      </c>
      <c r="D4000">
        <v>1969</v>
      </c>
      <c r="E4000">
        <v>1983</v>
      </c>
      <c r="F4000">
        <v>3</v>
      </c>
      <c r="H4000">
        <v>6</v>
      </c>
      <c r="J4000">
        <v>1</v>
      </c>
      <c r="K4000" t="s">
        <v>240</v>
      </c>
      <c r="M4000">
        <v>1</v>
      </c>
      <c r="N4000">
        <v>107</v>
      </c>
      <c r="O4000">
        <v>107</v>
      </c>
      <c r="P4000">
        <v>107</v>
      </c>
      <c r="Q4000">
        <v>0</v>
      </c>
      <c r="R4000">
        <v>0</v>
      </c>
      <c r="S4000" t="s">
        <v>12342</v>
      </c>
      <c r="T4000">
        <v>6178</v>
      </c>
      <c r="U4000" t="s">
        <v>2647</v>
      </c>
      <c r="V4000" t="s">
        <v>2647</v>
      </c>
      <c r="W4000" t="s">
        <v>2337</v>
      </c>
      <c r="X4000">
        <v>2625</v>
      </c>
      <c r="Y4000" t="s">
        <v>244</v>
      </c>
      <c r="AA4000">
        <v>187</v>
      </c>
      <c r="AB4000" t="s">
        <v>12343</v>
      </c>
      <c r="AC4000" t="s">
        <v>12342</v>
      </c>
      <c r="AD4000">
        <v>5</v>
      </c>
      <c r="AE4000">
        <v>711702.82</v>
      </c>
      <c r="AF4000">
        <v>6172203.1299999999</v>
      </c>
    </row>
    <row r="4001" spans="1:32" x14ac:dyDescent="0.25">
      <c r="A4001" s="40">
        <v>3999</v>
      </c>
      <c r="B4001" t="s">
        <v>12344</v>
      </c>
      <c r="C4001">
        <v>120</v>
      </c>
      <c r="D4001">
        <v>1971</v>
      </c>
      <c r="E4001">
        <v>0</v>
      </c>
      <c r="F4001">
        <v>3</v>
      </c>
      <c r="H4001">
        <v>1</v>
      </c>
      <c r="J4001">
        <v>1</v>
      </c>
      <c r="K4001" t="s">
        <v>240</v>
      </c>
      <c r="M4001">
        <v>1</v>
      </c>
      <c r="N4001">
        <v>150</v>
      </c>
      <c r="O4001">
        <v>150</v>
      </c>
      <c r="P4001">
        <v>150</v>
      </c>
      <c r="Q4001">
        <v>0</v>
      </c>
      <c r="R4001">
        <v>0</v>
      </c>
      <c r="S4001" t="s">
        <v>12345</v>
      </c>
      <c r="T4001">
        <v>2449</v>
      </c>
      <c r="U4001" t="s">
        <v>312</v>
      </c>
      <c r="V4001" t="s">
        <v>312</v>
      </c>
      <c r="W4001" t="s">
        <v>961</v>
      </c>
      <c r="X4001">
        <v>2625</v>
      </c>
      <c r="Y4001" t="s">
        <v>244</v>
      </c>
      <c r="AA4001">
        <v>187</v>
      </c>
      <c r="AB4001" t="s">
        <v>12346</v>
      </c>
      <c r="AC4001" t="s">
        <v>12345</v>
      </c>
      <c r="AD4001">
        <v>5</v>
      </c>
      <c r="AE4001">
        <v>711455.02</v>
      </c>
      <c r="AF4001">
        <v>6172036.3099999996</v>
      </c>
    </row>
    <row r="4002" spans="1:32" x14ac:dyDescent="0.25">
      <c r="A4002" s="40">
        <v>4000</v>
      </c>
      <c r="B4002" t="s">
        <v>12347</v>
      </c>
      <c r="C4002">
        <v>120</v>
      </c>
      <c r="D4002">
        <v>1972</v>
      </c>
      <c r="E4002">
        <v>0</v>
      </c>
      <c r="F4002">
        <v>3</v>
      </c>
      <c r="H4002">
        <v>1</v>
      </c>
      <c r="J4002">
        <v>2</v>
      </c>
      <c r="K4002" t="s">
        <v>260</v>
      </c>
      <c r="L4002">
        <v>2</v>
      </c>
      <c r="M4002">
        <v>1</v>
      </c>
      <c r="N4002">
        <v>134</v>
      </c>
      <c r="O4002">
        <v>134</v>
      </c>
      <c r="P4002">
        <v>134</v>
      </c>
      <c r="Q4002">
        <v>0</v>
      </c>
      <c r="R4002">
        <v>0</v>
      </c>
      <c r="S4002" t="s">
        <v>12348</v>
      </c>
      <c r="T4002">
        <v>6710</v>
      </c>
      <c r="U4002" t="s">
        <v>327</v>
      </c>
      <c r="V4002" t="s">
        <v>327</v>
      </c>
      <c r="W4002" t="s">
        <v>1765</v>
      </c>
      <c r="X4002">
        <v>2625</v>
      </c>
      <c r="Y4002" t="s">
        <v>244</v>
      </c>
      <c r="AA4002">
        <v>187</v>
      </c>
      <c r="AB4002" t="s">
        <v>12349</v>
      </c>
      <c r="AC4002" t="s">
        <v>12348</v>
      </c>
      <c r="AD4002">
        <v>5</v>
      </c>
      <c r="AE4002">
        <v>710943.19</v>
      </c>
      <c r="AF4002">
        <v>6171785.8099999996</v>
      </c>
    </row>
    <row r="4003" spans="1:32" x14ac:dyDescent="0.25">
      <c r="A4003" s="40">
        <v>4001</v>
      </c>
      <c r="B4003" t="s">
        <v>12350</v>
      </c>
      <c r="C4003">
        <v>130</v>
      </c>
      <c r="D4003">
        <v>1993</v>
      </c>
      <c r="E4003">
        <v>0</v>
      </c>
      <c r="F4003">
        <v>4</v>
      </c>
      <c r="H4003">
        <v>2</v>
      </c>
      <c r="J4003">
        <v>1</v>
      </c>
      <c r="K4003" t="s">
        <v>240</v>
      </c>
      <c r="M4003">
        <v>1</v>
      </c>
      <c r="N4003">
        <v>76</v>
      </c>
      <c r="O4003">
        <v>76</v>
      </c>
      <c r="P4003">
        <v>76</v>
      </c>
      <c r="Q4003">
        <v>0</v>
      </c>
      <c r="R4003">
        <v>0</v>
      </c>
      <c r="S4003" t="s">
        <v>12351</v>
      </c>
      <c r="T4003">
        <v>9100</v>
      </c>
      <c r="U4003" t="s">
        <v>267</v>
      </c>
      <c r="V4003" t="s">
        <v>267</v>
      </c>
      <c r="W4003" t="s">
        <v>454</v>
      </c>
      <c r="X4003">
        <v>2625</v>
      </c>
      <c r="Y4003" t="s">
        <v>244</v>
      </c>
      <c r="AA4003">
        <v>187</v>
      </c>
      <c r="AB4003" t="s">
        <v>12352</v>
      </c>
      <c r="AC4003" t="s">
        <v>12351</v>
      </c>
      <c r="AD4003">
        <v>5</v>
      </c>
      <c r="AE4003">
        <v>711680.95</v>
      </c>
      <c r="AF4003">
        <v>6172543.4500000002</v>
      </c>
    </row>
    <row r="4004" spans="1:32" x14ac:dyDescent="0.25">
      <c r="A4004" s="40">
        <v>4002</v>
      </c>
      <c r="B4004" t="s">
        <v>12353</v>
      </c>
      <c r="C4004">
        <v>130</v>
      </c>
      <c r="D4004">
        <v>2008</v>
      </c>
      <c r="E4004">
        <v>0</v>
      </c>
      <c r="F4004">
        <v>2</v>
      </c>
      <c r="H4004">
        <v>1</v>
      </c>
      <c r="J4004">
        <v>2</v>
      </c>
      <c r="K4004" t="s">
        <v>260</v>
      </c>
      <c r="L4004">
        <v>90</v>
      </c>
      <c r="M4004">
        <v>1</v>
      </c>
      <c r="N4004">
        <v>56</v>
      </c>
      <c r="O4004">
        <v>56</v>
      </c>
      <c r="P4004">
        <v>108</v>
      </c>
      <c r="Q4004">
        <v>0</v>
      </c>
      <c r="R4004">
        <v>0</v>
      </c>
      <c r="S4004" t="s">
        <v>12354</v>
      </c>
      <c r="T4004">
        <v>7450</v>
      </c>
      <c r="U4004" t="s">
        <v>332</v>
      </c>
      <c r="V4004" t="s">
        <v>332</v>
      </c>
      <c r="W4004" t="s">
        <v>1326</v>
      </c>
      <c r="X4004">
        <v>2665</v>
      </c>
      <c r="Y4004" t="s">
        <v>257</v>
      </c>
      <c r="AA4004">
        <v>187</v>
      </c>
      <c r="AB4004" t="s">
        <v>12355</v>
      </c>
      <c r="AC4004" t="s">
        <v>12354</v>
      </c>
      <c r="AD4004">
        <v>5</v>
      </c>
      <c r="AE4004">
        <v>712640.62</v>
      </c>
      <c r="AF4004">
        <v>6168845.6399999997</v>
      </c>
    </row>
    <row r="4005" spans="1:32" x14ac:dyDescent="0.25">
      <c r="A4005" s="40">
        <v>4003</v>
      </c>
      <c r="B4005" t="s">
        <v>12356</v>
      </c>
      <c r="C4005">
        <v>130</v>
      </c>
      <c r="D4005">
        <v>2008</v>
      </c>
      <c r="E4005">
        <v>0</v>
      </c>
      <c r="F4005">
        <v>2</v>
      </c>
      <c r="H4005">
        <v>1</v>
      </c>
      <c r="J4005">
        <v>2</v>
      </c>
      <c r="K4005" t="s">
        <v>260</v>
      </c>
      <c r="L4005">
        <v>90</v>
      </c>
      <c r="M4005">
        <v>2</v>
      </c>
      <c r="N4005">
        <v>45</v>
      </c>
      <c r="O4005">
        <v>45</v>
      </c>
      <c r="P4005">
        <v>127</v>
      </c>
      <c r="Q4005">
        <v>0</v>
      </c>
      <c r="R4005">
        <v>0</v>
      </c>
      <c r="S4005" t="s">
        <v>12357</v>
      </c>
      <c r="T4005">
        <v>7450</v>
      </c>
      <c r="U4005" t="s">
        <v>332</v>
      </c>
      <c r="V4005" t="s">
        <v>332</v>
      </c>
      <c r="W4005" t="s">
        <v>791</v>
      </c>
      <c r="X4005">
        <v>2665</v>
      </c>
      <c r="Y4005" t="s">
        <v>257</v>
      </c>
      <c r="AA4005">
        <v>187</v>
      </c>
      <c r="AB4005" t="s">
        <v>12358</v>
      </c>
      <c r="AC4005" t="s">
        <v>12357</v>
      </c>
      <c r="AD4005">
        <v>5</v>
      </c>
      <c r="AE4005">
        <v>712623.42</v>
      </c>
      <c r="AF4005">
        <v>6168819.8700000001</v>
      </c>
    </row>
    <row r="4006" spans="1:32" x14ac:dyDescent="0.25">
      <c r="A4006" s="40">
        <v>4004</v>
      </c>
      <c r="B4006" t="s">
        <v>12359</v>
      </c>
      <c r="C4006">
        <v>130</v>
      </c>
      <c r="D4006">
        <v>2008</v>
      </c>
      <c r="E4006">
        <v>0</v>
      </c>
      <c r="F4006">
        <v>2</v>
      </c>
      <c r="H4006">
        <v>1</v>
      </c>
      <c r="J4006">
        <v>2</v>
      </c>
      <c r="K4006" t="s">
        <v>260</v>
      </c>
      <c r="L4006">
        <v>90</v>
      </c>
      <c r="M4006">
        <v>1</v>
      </c>
      <c r="N4006">
        <v>56</v>
      </c>
      <c r="O4006">
        <v>56</v>
      </c>
      <c r="P4006">
        <v>108</v>
      </c>
      <c r="Q4006">
        <v>0</v>
      </c>
      <c r="R4006">
        <v>0</v>
      </c>
      <c r="S4006" t="s">
        <v>12360</v>
      </c>
      <c r="T4006">
        <v>7450</v>
      </c>
      <c r="U4006" t="s">
        <v>332</v>
      </c>
      <c r="V4006" t="s">
        <v>332</v>
      </c>
      <c r="W4006" t="s">
        <v>1757</v>
      </c>
      <c r="X4006">
        <v>2665</v>
      </c>
      <c r="Y4006" t="s">
        <v>257</v>
      </c>
      <c r="AA4006">
        <v>187</v>
      </c>
      <c r="AB4006" t="s">
        <v>12361</v>
      </c>
      <c r="AC4006" t="s">
        <v>12360</v>
      </c>
      <c r="AD4006">
        <v>5</v>
      </c>
      <c r="AE4006">
        <v>712605.08</v>
      </c>
      <c r="AF4006">
        <v>6168842.0599999996</v>
      </c>
    </row>
    <row r="4007" spans="1:32" x14ac:dyDescent="0.25">
      <c r="A4007" s="40">
        <v>4005</v>
      </c>
      <c r="B4007" t="s">
        <v>12362</v>
      </c>
      <c r="C4007">
        <v>130</v>
      </c>
      <c r="D4007">
        <v>2008</v>
      </c>
      <c r="E4007">
        <v>0</v>
      </c>
      <c r="F4007">
        <v>2</v>
      </c>
      <c r="H4007">
        <v>1</v>
      </c>
      <c r="J4007">
        <v>2</v>
      </c>
      <c r="K4007" t="s">
        <v>260</v>
      </c>
      <c r="L4007">
        <v>90</v>
      </c>
      <c r="M4007">
        <v>1</v>
      </c>
      <c r="N4007">
        <v>56</v>
      </c>
      <c r="O4007">
        <v>56</v>
      </c>
      <c r="P4007">
        <v>108</v>
      </c>
      <c r="Q4007">
        <v>0</v>
      </c>
      <c r="R4007">
        <v>0</v>
      </c>
      <c r="S4007" t="s">
        <v>12363</v>
      </c>
      <c r="T4007">
        <v>7450</v>
      </c>
      <c r="U4007" t="s">
        <v>332</v>
      </c>
      <c r="V4007" t="s">
        <v>332</v>
      </c>
      <c r="W4007" t="s">
        <v>1761</v>
      </c>
      <c r="X4007">
        <v>2665</v>
      </c>
      <c r="Y4007" t="s">
        <v>257</v>
      </c>
      <c r="AA4007">
        <v>187</v>
      </c>
      <c r="AB4007" t="s">
        <v>12364</v>
      </c>
      <c r="AC4007" t="s">
        <v>12363</v>
      </c>
      <c r="AD4007">
        <v>5</v>
      </c>
      <c r="AE4007">
        <v>712577.49</v>
      </c>
      <c r="AF4007">
        <v>6168875.6200000001</v>
      </c>
    </row>
    <row r="4008" spans="1:32" x14ac:dyDescent="0.25">
      <c r="A4008" s="40">
        <v>4006</v>
      </c>
      <c r="B4008" t="s">
        <v>12365</v>
      </c>
      <c r="C4008">
        <v>130</v>
      </c>
      <c r="D4008">
        <v>2008</v>
      </c>
      <c r="E4008">
        <v>0</v>
      </c>
      <c r="F4008">
        <v>2</v>
      </c>
      <c r="H4008">
        <v>1</v>
      </c>
      <c r="J4008">
        <v>2</v>
      </c>
      <c r="K4008" t="s">
        <v>260</v>
      </c>
      <c r="L4008">
        <v>90</v>
      </c>
      <c r="M4008">
        <v>2</v>
      </c>
      <c r="N4008">
        <v>45</v>
      </c>
      <c r="O4008">
        <v>45</v>
      </c>
      <c r="P4008">
        <v>127</v>
      </c>
      <c r="Q4008">
        <v>0</v>
      </c>
      <c r="R4008">
        <v>0</v>
      </c>
      <c r="S4008" t="s">
        <v>12366</v>
      </c>
      <c r="T4008">
        <v>7450</v>
      </c>
      <c r="U4008" t="s">
        <v>332</v>
      </c>
      <c r="V4008" t="s">
        <v>332</v>
      </c>
      <c r="W4008" t="s">
        <v>957</v>
      </c>
      <c r="X4008">
        <v>2665</v>
      </c>
      <c r="Y4008" t="s">
        <v>257</v>
      </c>
      <c r="AA4008">
        <v>187</v>
      </c>
      <c r="AB4008" t="s">
        <v>12367</v>
      </c>
      <c r="AC4008" t="s">
        <v>12366</v>
      </c>
      <c r="AD4008">
        <v>5</v>
      </c>
      <c r="AE4008">
        <v>712591.97</v>
      </c>
      <c r="AF4008">
        <v>6168811.0499999998</v>
      </c>
    </row>
    <row r="4009" spans="1:32" x14ac:dyDescent="0.25">
      <c r="A4009" s="40">
        <v>4007</v>
      </c>
      <c r="B4009" t="s">
        <v>12368</v>
      </c>
      <c r="C4009">
        <v>130</v>
      </c>
      <c r="D4009">
        <v>2008</v>
      </c>
      <c r="E4009">
        <v>0</v>
      </c>
      <c r="F4009">
        <v>2</v>
      </c>
      <c r="H4009">
        <v>1</v>
      </c>
      <c r="J4009">
        <v>2</v>
      </c>
      <c r="K4009" t="s">
        <v>260</v>
      </c>
      <c r="L4009">
        <v>90</v>
      </c>
      <c r="M4009">
        <v>2</v>
      </c>
      <c r="N4009">
        <v>45</v>
      </c>
      <c r="O4009">
        <v>45</v>
      </c>
      <c r="P4009">
        <v>127</v>
      </c>
      <c r="Q4009">
        <v>0</v>
      </c>
      <c r="R4009">
        <v>0</v>
      </c>
      <c r="S4009" t="s">
        <v>12369</v>
      </c>
      <c r="T4009">
        <v>7450</v>
      </c>
      <c r="U4009" t="s">
        <v>332</v>
      </c>
      <c r="V4009" t="s">
        <v>332</v>
      </c>
      <c r="W4009" t="s">
        <v>2049</v>
      </c>
      <c r="X4009">
        <v>2665</v>
      </c>
      <c r="Y4009" t="s">
        <v>257</v>
      </c>
      <c r="AA4009">
        <v>187</v>
      </c>
      <c r="AB4009" t="s">
        <v>12370</v>
      </c>
      <c r="AC4009" t="s">
        <v>12369</v>
      </c>
      <c r="AD4009">
        <v>5</v>
      </c>
      <c r="AE4009">
        <v>712575.07</v>
      </c>
      <c r="AF4009">
        <v>6168785.5099999998</v>
      </c>
    </row>
    <row r="4010" spans="1:32" x14ac:dyDescent="0.25">
      <c r="A4010" s="40">
        <v>4008</v>
      </c>
      <c r="B4010" t="s">
        <v>12371</v>
      </c>
      <c r="C4010">
        <v>130</v>
      </c>
      <c r="D4010">
        <v>2008</v>
      </c>
      <c r="E4010">
        <v>0</v>
      </c>
      <c r="F4010">
        <v>2</v>
      </c>
      <c r="H4010">
        <v>1</v>
      </c>
      <c r="J4010">
        <v>2</v>
      </c>
      <c r="K4010" t="s">
        <v>260</v>
      </c>
      <c r="L4010">
        <v>90</v>
      </c>
      <c r="M4010">
        <v>2</v>
      </c>
      <c r="N4010">
        <v>45</v>
      </c>
      <c r="O4010">
        <v>45</v>
      </c>
      <c r="P4010">
        <v>127</v>
      </c>
      <c r="Q4010">
        <v>0</v>
      </c>
      <c r="R4010">
        <v>0</v>
      </c>
      <c r="S4010" t="s">
        <v>12372</v>
      </c>
      <c r="T4010">
        <v>7450</v>
      </c>
      <c r="U4010" t="s">
        <v>332</v>
      </c>
      <c r="V4010" t="s">
        <v>332</v>
      </c>
      <c r="W4010" t="s">
        <v>7993</v>
      </c>
      <c r="X4010">
        <v>2665</v>
      </c>
      <c r="Y4010" t="s">
        <v>257</v>
      </c>
      <c r="AA4010">
        <v>187</v>
      </c>
      <c r="AB4010" t="s">
        <v>12373</v>
      </c>
      <c r="AC4010" t="s">
        <v>12372</v>
      </c>
      <c r="AD4010">
        <v>5</v>
      </c>
      <c r="AE4010">
        <v>712569.58</v>
      </c>
      <c r="AF4010">
        <v>6168792.1200000001</v>
      </c>
    </row>
    <row r="4011" spans="1:32" x14ac:dyDescent="0.25">
      <c r="A4011" s="40">
        <v>4009</v>
      </c>
      <c r="B4011" t="s">
        <v>12374</v>
      </c>
      <c r="C4011">
        <v>130</v>
      </c>
      <c r="D4011">
        <v>2008</v>
      </c>
      <c r="E4011">
        <v>0</v>
      </c>
      <c r="F4011">
        <v>2</v>
      </c>
      <c r="H4011">
        <v>1</v>
      </c>
      <c r="J4011">
        <v>2</v>
      </c>
      <c r="K4011" t="s">
        <v>260</v>
      </c>
      <c r="L4011">
        <v>90</v>
      </c>
      <c r="M4011">
        <v>1</v>
      </c>
      <c r="N4011">
        <v>56</v>
      </c>
      <c r="O4011">
        <v>56</v>
      </c>
      <c r="P4011">
        <v>108</v>
      </c>
      <c r="Q4011">
        <v>0</v>
      </c>
      <c r="R4011">
        <v>0</v>
      </c>
      <c r="S4011" t="s">
        <v>12375</v>
      </c>
      <c r="T4011">
        <v>7450</v>
      </c>
      <c r="U4011" t="s">
        <v>332</v>
      </c>
      <c r="V4011" t="s">
        <v>332</v>
      </c>
      <c r="W4011" t="s">
        <v>1084</v>
      </c>
      <c r="X4011">
        <v>2665</v>
      </c>
      <c r="Y4011" t="s">
        <v>257</v>
      </c>
      <c r="AA4011">
        <v>187</v>
      </c>
      <c r="AB4011" t="s">
        <v>12376</v>
      </c>
      <c r="AC4011" t="s">
        <v>12375</v>
      </c>
      <c r="AD4011">
        <v>5</v>
      </c>
      <c r="AE4011">
        <v>712552.14</v>
      </c>
      <c r="AF4011">
        <v>6168767.4299999997</v>
      </c>
    </row>
    <row r="4012" spans="1:32" x14ac:dyDescent="0.25">
      <c r="A4012" s="40">
        <v>4010</v>
      </c>
      <c r="B4012" t="s">
        <v>12377</v>
      </c>
      <c r="C4012">
        <v>120</v>
      </c>
      <c r="D4012">
        <v>1967</v>
      </c>
      <c r="E4012">
        <v>1988</v>
      </c>
      <c r="F4012">
        <v>3</v>
      </c>
      <c r="H4012">
        <v>1</v>
      </c>
      <c r="J4012">
        <v>2</v>
      </c>
      <c r="K4012" t="s">
        <v>260</v>
      </c>
      <c r="M4012">
        <v>1</v>
      </c>
      <c r="N4012">
        <v>191</v>
      </c>
      <c r="O4012">
        <v>191</v>
      </c>
      <c r="P4012">
        <v>170</v>
      </c>
      <c r="Q4012">
        <v>0</v>
      </c>
      <c r="R4012">
        <v>0</v>
      </c>
      <c r="S4012" t="s">
        <v>12378</v>
      </c>
      <c r="T4012">
        <v>4154</v>
      </c>
      <c r="U4012" t="s">
        <v>322</v>
      </c>
      <c r="V4012" t="s">
        <v>322</v>
      </c>
      <c r="W4012" t="s">
        <v>408</v>
      </c>
      <c r="X4012">
        <v>2665</v>
      </c>
      <c r="Y4012" t="s">
        <v>257</v>
      </c>
      <c r="AA4012">
        <v>187</v>
      </c>
      <c r="AB4012" t="s">
        <v>12379</v>
      </c>
      <c r="AC4012" t="s">
        <v>12378</v>
      </c>
      <c r="AD4012">
        <v>5</v>
      </c>
      <c r="AE4012">
        <v>713618.06</v>
      </c>
      <c r="AF4012">
        <v>6169149.8499999996</v>
      </c>
    </row>
    <row r="4013" spans="1:32" x14ac:dyDescent="0.25">
      <c r="A4013" s="40">
        <v>4011</v>
      </c>
      <c r="B4013" t="s">
        <v>12380</v>
      </c>
      <c r="C4013">
        <v>120</v>
      </c>
      <c r="D4013">
        <v>1961</v>
      </c>
      <c r="E4013">
        <v>1976</v>
      </c>
      <c r="F4013">
        <v>90</v>
      </c>
      <c r="H4013">
        <v>1</v>
      </c>
      <c r="J4013">
        <v>2</v>
      </c>
      <c r="K4013" t="s">
        <v>260</v>
      </c>
      <c r="L4013">
        <v>2</v>
      </c>
      <c r="M4013">
        <v>1</v>
      </c>
      <c r="N4013">
        <v>222</v>
      </c>
      <c r="O4013">
        <v>222</v>
      </c>
      <c r="P4013">
        <v>209</v>
      </c>
      <c r="Q4013">
        <v>0</v>
      </c>
      <c r="R4013">
        <v>0</v>
      </c>
      <c r="S4013" t="s">
        <v>12381</v>
      </c>
      <c r="T4013">
        <v>5752</v>
      </c>
      <c r="U4013" t="s">
        <v>10465</v>
      </c>
      <c r="V4013" t="s">
        <v>10465</v>
      </c>
      <c r="W4013" t="s">
        <v>787</v>
      </c>
      <c r="X4013">
        <v>2665</v>
      </c>
      <c r="Y4013" t="s">
        <v>257</v>
      </c>
      <c r="AA4013">
        <v>187</v>
      </c>
      <c r="AB4013" t="s">
        <v>12382</v>
      </c>
      <c r="AC4013" t="s">
        <v>12381</v>
      </c>
      <c r="AD4013">
        <v>5</v>
      </c>
      <c r="AE4013">
        <v>713951.11</v>
      </c>
      <c r="AF4013">
        <v>6169399.4400000004</v>
      </c>
    </row>
    <row r="4014" spans="1:32" x14ac:dyDescent="0.25">
      <c r="A4014" s="40">
        <v>4012</v>
      </c>
      <c r="B4014" t="s">
        <v>12383</v>
      </c>
      <c r="C4014">
        <v>130</v>
      </c>
      <c r="D4014">
        <v>1969</v>
      </c>
      <c r="E4014">
        <v>1985</v>
      </c>
      <c r="F4014">
        <v>1</v>
      </c>
      <c r="H4014">
        <v>6</v>
      </c>
      <c r="J4014">
        <v>1</v>
      </c>
      <c r="K4014" t="s">
        <v>240</v>
      </c>
      <c r="M4014">
        <v>1</v>
      </c>
      <c r="N4014">
        <v>123</v>
      </c>
      <c r="O4014">
        <v>123</v>
      </c>
      <c r="P4014">
        <v>107</v>
      </c>
      <c r="Q4014">
        <v>0</v>
      </c>
      <c r="R4014">
        <v>0</v>
      </c>
      <c r="S4014" t="s">
        <v>12384</v>
      </c>
      <c r="T4014">
        <v>6178</v>
      </c>
      <c r="U4014" t="s">
        <v>2647</v>
      </c>
      <c r="V4014" t="s">
        <v>2647</v>
      </c>
      <c r="W4014" t="s">
        <v>1507</v>
      </c>
      <c r="X4014">
        <v>2625</v>
      </c>
      <c r="Y4014" t="s">
        <v>244</v>
      </c>
      <c r="AA4014">
        <v>187</v>
      </c>
      <c r="AB4014" t="s">
        <v>12385</v>
      </c>
      <c r="AC4014" t="s">
        <v>12384</v>
      </c>
      <c r="AD4014">
        <v>5</v>
      </c>
      <c r="AE4014">
        <v>711646.32</v>
      </c>
      <c r="AF4014">
        <v>6172207.1600000001</v>
      </c>
    </row>
    <row r="4015" spans="1:32" x14ac:dyDescent="0.25">
      <c r="A4015" s="40">
        <v>4013</v>
      </c>
      <c r="B4015" t="s">
        <v>12386</v>
      </c>
      <c r="C4015">
        <v>120</v>
      </c>
      <c r="D4015">
        <v>1890</v>
      </c>
      <c r="E4015">
        <v>1984</v>
      </c>
      <c r="F4015">
        <v>3</v>
      </c>
      <c r="H4015">
        <v>1</v>
      </c>
      <c r="J4015">
        <v>2</v>
      </c>
      <c r="K4015" t="s">
        <v>260</v>
      </c>
      <c r="L4015">
        <v>2</v>
      </c>
      <c r="M4015">
        <v>1</v>
      </c>
      <c r="N4015">
        <v>78</v>
      </c>
      <c r="O4015">
        <v>78</v>
      </c>
      <c r="P4015">
        <v>113</v>
      </c>
      <c r="Q4015">
        <v>0</v>
      </c>
      <c r="R4015">
        <v>0</v>
      </c>
      <c r="S4015" t="s">
        <v>12387</v>
      </c>
      <c r="T4015">
        <v>852</v>
      </c>
      <c r="U4015" t="s">
        <v>249</v>
      </c>
      <c r="V4015" t="s">
        <v>249</v>
      </c>
      <c r="W4015" t="s">
        <v>466</v>
      </c>
      <c r="X4015">
        <v>2625</v>
      </c>
      <c r="Y4015" t="s">
        <v>244</v>
      </c>
      <c r="AA4015">
        <v>187</v>
      </c>
      <c r="AB4015" t="s">
        <v>565</v>
      </c>
      <c r="AC4015" t="s">
        <v>12387</v>
      </c>
      <c r="AD4015">
        <v>5</v>
      </c>
      <c r="AE4015">
        <v>711599.64</v>
      </c>
      <c r="AF4015">
        <v>6170686.9500000002</v>
      </c>
    </row>
    <row r="4016" spans="1:32" x14ac:dyDescent="0.25">
      <c r="A4016" s="40">
        <v>4014</v>
      </c>
      <c r="B4016" t="s">
        <v>12388</v>
      </c>
      <c r="C4016">
        <v>120</v>
      </c>
      <c r="D4016">
        <v>1989</v>
      </c>
      <c r="E4016">
        <v>0</v>
      </c>
      <c r="F4016">
        <v>4</v>
      </c>
      <c r="H4016">
        <v>1</v>
      </c>
      <c r="J4016">
        <v>7</v>
      </c>
      <c r="K4016" t="s">
        <v>253</v>
      </c>
      <c r="L4016">
        <v>1</v>
      </c>
      <c r="M4016">
        <v>1</v>
      </c>
      <c r="N4016">
        <v>90</v>
      </c>
      <c r="O4016">
        <v>90</v>
      </c>
      <c r="P4016">
        <v>150</v>
      </c>
      <c r="Q4016">
        <v>0</v>
      </c>
      <c r="R4016">
        <v>0</v>
      </c>
      <c r="S4016" t="s">
        <v>12389</v>
      </c>
      <c r="T4016">
        <v>1491</v>
      </c>
      <c r="U4016" t="s">
        <v>280</v>
      </c>
      <c r="V4016" t="s">
        <v>280</v>
      </c>
      <c r="W4016" t="s">
        <v>12390</v>
      </c>
      <c r="X4016">
        <v>2625</v>
      </c>
      <c r="Y4016" t="s">
        <v>244</v>
      </c>
      <c r="AA4016">
        <v>187</v>
      </c>
      <c r="AB4016" t="s">
        <v>12391</v>
      </c>
      <c r="AC4016" t="s">
        <v>12389</v>
      </c>
      <c r="AD4016">
        <v>5</v>
      </c>
      <c r="AE4016">
        <v>711690.99</v>
      </c>
      <c r="AF4016">
        <v>6170436.5099999998</v>
      </c>
    </row>
    <row r="4017" spans="1:32" x14ac:dyDescent="0.25">
      <c r="A4017" s="40">
        <v>4015</v>
      </c>
      <c r="B4017" t="s">
        <v>12392</v>
      </c>
      <c r="C4017">
        <v>120</v>
      </c>
      <c r="D4017">
        <v>1969</v>
      </c>
      <c r="E4017">
        <v>1985</v>
      </c>
      <c r="F4017">
        <v>3</v>
      </c>
      <c r="H4017">
        <v>1</v>
      </c>
      <c r="J4017">
        <v>2</v>
      </c>
      <c r="K4017" t="s">
        <v>260</v>
      </c>
      <c r="M4017">
        <v>1</v>
      </c>
      <c r="N4017">
        <v>164</v>
      </c>
      <c r="O4017">
        <v>164</v>
      </c>
      <c r="P4017">
        <v>134</v>
      </c>
      <c r="Q4017">
        <v>0</v>
      </c>
      <c r="R4017">
        <v>0</v>
      </c>
      <c r="S4017" t="s">
        <v>12393</v>
      </c>
      <c r="T4017">
        <v>5326</v>
      </c>
      <c r="U4017" t="s">
        <v>289</v>
      </c>
      <c r="V4017" t="s">
        <v>289</v>
      </c>
      <c r="W4017" t="s">
        <v>299</v>
      </c>
      <c r="X4017">
        <v>2625</v>
      </c>
      <c r="Y4017" t="s">
        <v>244</v>
      </c>
      <c r="AA4017">
        <v>187</v>
      </c>
      <c r="AB4017" t="s">
        <v>12394</v>
      </c>
      <c r="AC4017" t="s">
        <v>12393</v>
      </c>
      <c r="AD4017">
        <v>5</v>
      </c>
      <c r="AE4017">
        <v>711004.64</v>
      </c>
      <c r="AF4017">
        <v>6171974.2199999997</v>
      </c>
    </row>
    <row r="4018" spans="1:32" x14ac:dyDescent="0.25">
      <c r="A4018" s="40">
        <v>4016</v>
      </c>
      <c r="B4018" t="s">
        <v>12395</v>
      </c>
      <c r="C4018">
        <v>130</v>
      </c>
      <c r="D4018">
        <v>1959</v>
      </c>
      <c r="E4018">
        <v>1994</v>
      </c>
      <c r="F4018">
        <v>3</v>
      </c>
      <c r="H4018">
        <v>1</v>
      </c>
      <c r="J4018">
        <v>2</v>
      </c>
      <c r="K4018" t="s">
        <v>260</v>
      </c>
      <c r="M4018">
        <v>1</v>
      </c>
      <c r="N4018">
        <v>114</v>
      </c>
      <c r="O4018">
        <v>114</v>
      </c>
      <c r="P4018">
        <v>94</v>
      </c>
      <c r="Q4018">
        <v>0</v>
      </c>
      <c r="R4018">
        <v>0</v>
      </c>
      <c r="S4018" t="s">
        <v>12396</v>
      </c>
      <c r="T4018">
        <v>7775</v>
      </c>
      <c r="U4018" t="s">
        <v>262</v>
      </c>
      <c r="V4018" t="s">
        <v>262</v>
      </c>
      <c r="W4018" t="s">
        <v>2714</v>
      </c>
      <c r="X4018">
        <v>2665</v>
      </c>
      <c r="Y4018" t="s">
        <v>257</v>
      </c>
      <c r="AA4018">
        <v>187</v>
      </c>
      <c r="AB4018" t="s">
        <v>12397</v>
      </c>
      <c r="AC4018" t="s">
        <v>12396</v>
      </c>
      <c r="AD4018">
        <v>5</v>
      </c>
      <c r="AE4018">
        <v>712945.08</v>
      </c>
      <c r="AF4018">
        <v>6169292.0899999999</v>
      </c>
    </row>
    <row r="4019" spans="1:32" x14ac:dyDescent="0.25">
      <c r="A4019" s="40">
        <v>4017</v>
      </c>
      <c r="B4019" t="s">
        <v>12398</v>
      </c>
      <c r="C4019">
        <v>230</v>
      </c>
      <c r="D4019">
        <v>1970</v>
      </c>
      <c r="E4019">
        <v>0</v>
      </c>
      <c r="F4019">
        <v>5</v>
      </c>
      <c r="H4019">
        <v>90</v>
      </c>
      <c r="J4019">
        <v>9</v>
      </c>
      <c r="K4019" t="s">
        <v>240</v>
      </c>
      <c r="M4019">
        <v>1</v>
      </c>
      <c r="N4019">
        <v>3</v>
      </c>
      <c r="O4019">
        <v>3</v>
      </c>
      <c r="P4019">
        <v>0</v>
      </c>
      <c r="Q4019">
        <v>3</v>
      </c>
      <c r="R4019">
        <v>0</v>
      </c>
      <c r="S4019" t="s">
        <v>12399</v>
      </c>
      <c r="T4019">
        <v>2160</v>
      </c>
      <c r="U4019" t="s">
        <v>2688</v>
      </c>
      <c r="V4019" t="s">
        <v>2688</v>
      </c>
      <c r="W4019" t="s">
        <v>12400</v>
      </c>
      <c r="X4019">
        <v>2625</v>
      </c>
      <c r="Y4019" t="s">
        <v>244</v>
      </c>
      <c r="AA4019">
        <v>187</v>
      </c>
      <c r="AB4019" t="s">
        <v>3693</v>
      </c>
      <c r="AC4019" t="s">
        <v>12399</v>
      </c>
      <c r="AD4019">
        <v>5</v>
      </c>
      <c r="AE4019">
        <v>712734.53</v>
      </c>
      <c r="AF4019">
        <v>6170319.3300000001</v>
      </c>
    </row>
    <row r="4020" spans="1:32" x14ac:dyDescent="0.25">
      <c r="A4020" s="40">
        <v>4018</v>
      </c>
      <c r="B4020" t="s">
        <v>12401</v>
      </c>
      <c r="C4020">
        <v>590</v>
      </c>
      <c r="D4020">
        <v>1991</v>
      </c>
      <c r="E4020">
        <v>0</v>
      </c>
      <c r="F4020">
        <v>2</v>
      </c>
      <c r="H4020">
        <v>5</v>
      </c>
      <c r="J4020">
        <v>7</v>
      </c>
      <c r="K4020" t="s">
        <v>253</v>
      </c>
      <c r="M4020">
        <v>1</v>
      </c>
      <c r="N4020">
        <v>83</v>
      </c>
      <c r="O4020">
        <v>83</v>
      </c>
      <c r="P4020">
        <v>0</v>
      </c>
      <c r="Q4020">
        <v>83</v>
      </c>
      <c r="R4020">
        <v>0</v>
      </c>
      <c r="S4020" t="s">
        <v>11995</v>
      </c>
      <c r="T4020">
        <v>8899</v>
      </c>
      <c r="U4020" t="s">
        <v>11996</v>
      </c>
      <c r="V4020" t="s">
        <v>11996</v>
      </c>
      <c r="W4020" t="s">
        <v>337</v>
      </c>
      <c r="X4020">
        <v>2665</v>
      </c>
      <c r="Y4020" t="s">
        <v>257</v>
      </c>
      <c r="AA4020">
        <v>187</v>
      </c>
      <c r="AB4020" t="s">
        <v>1753</v>
      </c>
      <c r="AC4020" t="s">
        <v>11995</v>
      </c>
      <c r="AD4020">
        <v>5</v>
      </c>
      <c r="AE4020">
        <v>713871</v>
      </c>
      <c r="AF4020">
        <v>6168229</v>
      </c>
    </row>
    <row r="4021" spans="1:32" x14ac:dyDescent="0.25">
      <c r="A4021" s="40">
        <v>4019</v>
      </c>
      <c r="B4021" t="s">
        <v>12402</v>
      </c>
      <c r="C4021">
        <v>530</v>
      </c>
      <c r="D4021">
        <v>1992</v>
      </c>
      <c r="E4021">
        <v>0</v>
      </c>
      <c r="F4021">
        <v>2</v>
      </c>
      <c r="H4021">
        <v>5</v>
      </c>
      <c r="J4021">
        <v>7</v>
      </c>
      <c r="K4021" t="s">
        <v>253</v>
      </c>
      <c r="M4021">
        <v>1</v>
      </c>
      <c r="N4021">
        <v>36</v>
      </c>
      <c r="O4021">
        <v>36</v>
      </c>
      <c r="P4021">
        <v>0</v>
      </c>
      <c r="Q4021">
        <v>36</v>
      </c>
      <c r="R4021">
        <v>0</v>
      </c>
      <c r="S4021" t="s">
        <v>12403</v>
      </c>
      <c r="T4021">
        <v>8899</v>
      </c>
      <c r="U4021" t="s">
        <v>11996</v>
      </c>
      <c r="V4021" t="s">
        <v>11996</v>
      </c>
      <c r="W4021" t="s">
        <v>272</v>
      </c>
      <c r="X4021">
        <v>2665</v>
      </c>
      <c r="Y4021" t="s">
        <v>257</v>
      </c>
      <c r="AA4021">
        <v>187</v>
      </c>
      <c r="AB4021" t="s">
        <v>1753</v>
      </c>
      <c r="AC4021" t="s">
        <v>12403</v>
      </c>
      <c r="AD4021">
        <v>5</v>
      </c>
      <c r="AE4021">
        <v>714066.33</v>
      </c>
      <c r="AF4021">
        <v>6168103.4500000002</v>
      </c>
    </row>
    <row r="4022" spans="1:32" x14ac:dyDescent="0.25">
      <c r="A4022" s="40">
        <v>4020</v>
      </c>
      <c r="B4022" t="s">
        <v>12404</v>
      </c>
      <c r="C4022">
        <v>230</v>
      </c>
      <c r="D4022">
        <v>1969</v>
      </c>
      <c r="E4022">
        <v>0</v>
      </c>
      <c r="F4022">
        <v>2</v>
      </c>
      <c r="H4022">
        <v>1</v>
      </c>
      <c r="J4022">
        <v>9</v>
      </c>
      <c r="K4022" t="s">
        <v>240</v>
      </c>
      <c r="M4022">
        <v>1</v>
      </c>
      <c r="N4022">
        <v>20</v>
      </c>
      <c r="O4022">
        <v>20</v>
      </c>
      <c r="P4022">
        <v>0</v>
      </c>
      <c r="Q4022">
        <v>20</v>
      </c>
      <c r="R4022">
        <v>0</v>
      </c>
      <c r="S4022" t="s">
        <v>12405</v>
      </c>
      <c r="T4022">
        <v>9267</v>
      </c>
      <c r="U4022" t="s">
        <v>2485</v>
      </c>
      <c r="V4022" t="s">
        <v>2485</v>
      </c>
      <c r="W4022" t="s">
        <v>12406</v>
      </c>
      <c r="X4022">
        <v>2665</v>
      </c>
      <c r="Y4022" t="s">
        <v>257</v>
      </c>
      <c r="AA4022">
        <v>187</v>
      </c>
      <c r="AB4022" t="s">
        <v>2486</v>
      </c>
      <c r="AC4022" t="s">
        <v>12405</v>
      </c>
      <c r="AD4022">
        <v>5</v>
      </c>
      <c r="AE4022">
        <v>712981.5</v>
      </c>
      <c r="AF4022">
        <v>6169495.1200000001</v>
      </c>
    </row>
    <row r="4023" spans="1:32" x14ac:dyDescent="0.25">
      <c r="A4023" s="40">
        <v>4021</v>
      </c>
      <c r="B4023" t="s">
        <v>12407</v>
      </c>
      <c r="C4023">
        <v>530</v>
      </c>
      <c r="D4023">
        <v>1991</v>
      </c>
      <c r="E4023">
        <v>0</v>
      </c>
      <c r="F4023">
        <v>3</v>
      </c>
      <c r="H4023">
        <v>1</v>
      </c>
      <c r="J4023">
        <v>1</v>
      </c>
      <c r="K4023" t="s">
        <v>240</v>
      </c>
      <c r="L4023">
        <v>90</v>
      </c>
      <c r="M4023">
        <v>2</v>
      </c>
      <c r="N4023">
        <v>2020</v>
      </c>
      <c r="O4023">
        <v>2296</v>
      </c>
      <c r="P4023">
        <v>0</v>
      </c>
      <c r="Q4023">
        <v>2296</v>
      </c>
      <c r="R4023">
        <v>0</v>
      </c>
      <c r="S4023" t="s">
        <v>12408</v>
      </c>
      <c r="T4023">
        <v>9480</v>
      </c>
      <c r="U4023" t="s">
        <v>5343</v>
      </c>
      <c r="V4023" t="s">
        <v>5343</v>
      </c>
      <c r="W4023" t="s">
        <v>243</v>
      </c>
      <c r="X4023">
        <v>2625</v>
      </c>
      <c r="Y4023" t="s">
        <v>244</v>
      </c>
      <c r="AA4023">
        <v>187</v>
      </c>
      <c r="AB4023" t="s">
        <v>7285</v>
      </c>
      <c r="AC4023" t="s">
        <v>12408</v>
      </c>
      <c r="AD4023">
        <v>5</v>
      </c>
      <c r="AE4023">
        <v>711277.22</v>
      </c>
      <c r="AF4023">
        <v>6170970.4199999999</v>
      </c>
    </row>
    <row r="4024" spans="1:32" x14ac:dyDescent="0.25">
      <c r="A4024" s="40">
        <v>4022</v>
      </c>
      <c r="B4024" t="s">
        <v>12409</v>
      </c>
      <c r="C4024">
        <v>320</v>
      </c>
      <c r="D4024">
        <v>2009</v>
      </c>
      <c r="E4024">
        <v>0</v>
      </c>
      <c r="F4024">
        <v>2</v>
      </c>
      <c r="H4024">
        <v>6</v>
      </c>
      <c r="J4024">
        <v>1</v>
      </c>
      <c r="K4024" t="s">
        <v>240</v>
      </c>
      <c r="L4024">
        <v>90</v>
      </c>
      <c r="M4024">
        <v>4</v>
      </c>
      <c r="N4024">
        <v>1548</v>
      </c>
      <c r="O4024">
        <v>6051</v>
      </c>
      <c r="P4024">
        <v>0</v>
      </c>
      <c r="Q4024">
        <v>7026</v>
      </c>
      <c r="R4024">
        <v>0</v>
      </c>
      <c r="S4024" t="s">
        <v>12410</v>
      </c>
      <c r="T4024">
        <v>1055</v>
      </c>
      <c r="U4024" t="s">
        <v>1257</v>
      </c>
      <c r="V4024" t="s">
        <v>1257</v>
      </c>
      <c r="W4024" t="s">
        <v>938</v>
      </c>
      <c r="X4024">
        <v>2665</v>
      </c>
      <c r="Y4024" t="s">
        <v>257</v>
      </c>
      <c r="AA4024">
        <v>187</v>
      </c>
      <c r="AB4024" t="s">
        <v>11550</v>
      </c>
      <c r="AC4024" t="s">
        <v>12410</v>
      </c>
      <c r="AD4024">
        <v>5</v>
      </c>
      <c r="AE4024">
        <v>713320.31</v>
      </c>
      <c r="AF4024">
        <v>6169894.3300000001</v>
      </c>
    </row>
    <row r="4025" spans="1:32" x14ac:dyDescent="0.25">
      <c r="A4025" s="40">
        <v>4023</v>
      </c>
      <c r="B4025" t="s">
        <v>12411</v>
      </c>
      <c r="C4025">
        <v>120</v>
      </c>
      <c r="D4025">
        <v>1964</v>
      </c>
      <c r="E4025">
        <v>0</v>
      </c>
      <c r="F4025">
        <v>3</v>
      </c>
      <c r="H4025">
        <v>1</v>
      </c>
      <c r="J4025">
        <v>2</v>
      </c>
      <c r="K4025" t="s">
        <v>260</v>
      </c>
      <c r="L4025">
        <v>90</v>
      </c>
      <c r="M4025">
        <v>1</v>
      </c>
      <c r="N4025">
        <v>119</v>
      </c>
      <c r="O4025">
        <v>119</v>
      </c>
      <c r="P4025">
        <v>119</v>
      </c>
      <c r="Q4025">
        <v>0</v>
      </c>
      <c r="R4025">
        <v>0</v>
      </c>
      <c r="S4025" t="s">
        <v>12412</v>
      </c>
      <c r="T4025">
        <v>5752</v>
      </c>
      <c r="U4025" t="s">
        <v>10465</v>
      </c>
      <c r="V4025" t="s">
        <v>10465</v>
      </c>
      <c r="W4025" t="s">
        <v>2363</v>
      </c>
      <c r="X4025">
        <v>2665</v>
      </c>
      <c r="Y4025" t="s">
        <v>257</v>
      </c>
      <c r="AA4025">
        <v>187</v>
      </c>
      <c r="AB4025" t="s">
        <v>12413</v>
      </c>
      <c r="AC4025" t="s">
        <v>12412</v>
      </c>
      <c r="AD4025">
        <v>5</v>
      </c>
      <c r="AE4025">
        <v>713867.36</v>
      </c>
      <c r="AF4025">
        <v>6169365.4400000004</v>
      </c>
    </row>
    <row r="4026" spans="1:32" x14ac:dyDescent="0.25">
      <c r="A4026" s="40">
        <v>4024</v>
      </c>
      <c r="B4026" t="s">
        <v>12414</v>
      </c>
      <c r="C4026">
        <v>130</v>
      </c>
      <c r="D4026">
        <v>1969</v>
      </c>
      <c r="E4026">
        <v>1983</v>
      </c>
      <c r="F4026">
        <v>3</v>
      </c>
      <c r="H4026">
        <v>6</v>
      </c>
      <c r="J4026">
        <v>1</v>
      </c>
      <c r="K4026" t="s">
        <v>240</v>
      </c>
      <c r="M4026">
        <v>1</v>
      </c>
      <c r="N4026">
        <v>107</v>
      </c>
      <c r="O4026">
        <v>107</v>
      </c>
      <c r="P4026">
        <v>107</v>
      </c>
      <c r="Q4026">
        <v>0</v>
      </c>
      <c r="R4026">
        <v>0</v>
      </c>
      <c r="S4026" t="s">
        <v>12415</v>
      </c>
      <c r="T4026">
        <v>6178</v>
      </c>
      <c r="U4026" t="s">
        <v>2647</v>
      </c>
      <c r="V4026" t="s">
        <v>2647</v>
      </c>
      <c r="W4026" t="s">
        <v>2931</v>
      </c>
      <c r="X4026">
        <v>2625</v>
      </c>
      <c r="Y4026" t="s">
        <v>244</v>
      </c>
      <c r="AA4026">
        <v>187</v>
      </c>
      <c r="AB4026" t="s">
        <v>12416</v>
      </c>
      <c r="AC4026" t="s">
        <v>12415</v>
      </c>
      <c r="AD4026">
        <v>5</v>
      </c>
      <c r="AE4026">
        <v>711673.76</v>
      </c>
      <c r="AF4026">
        <v>6172187.5499999998</v>
      </c>
    </row>
    <row r="4027" spans="1:32" x14ac:dyDescent="0.25">
      <c r="A4027" s="40">
        <v>4025</v>
      </c>
      <c r="B4027" t="s">
        <v>12417</v>
      </c>
      <c r="C4027">
        <v>120</v>
      </c>
      <c r="D4027">
        <v>1956</v>
      </c>
      <c r="E4027">
        <v>1999</v>
      </c>
      <c r="F4027">
        <v>5</v>
      </c>
      <c r="H4027">
        <v>2</v>
      </c>
      <c r="J4027">
        <v>2</v>
      </c>
      <c r="K4027" t="s">
        <v>260</v>
      </c>
      <c r="L4027">
        <v>2</v>
      </c>
      <c r="M4027">
        <v>1</v>
      </c>
      <c r="N4027">
        <v>119</v>
      </c>
      <c r="O4027">
        <v>119</v>
      </c>
      <c r="P4027">
        <v>119</v>
      </c>
      <c r="Q4027">
        <v>0</v>
      </c>
      <c r="R4027">
        <v>0</v>
      </c>
      <c r="S4027" t="s">
        <v>12418</v>
      </c>
      <c r="T4027">
        <v>7669</v>
      </c>
      <c r="U4027" t="s">
        <v>9702</v>
      </c>
      <c r="V4027" t="s">
        <v>9702</v>
      </c>
      <c r="W4027" t="s">
        <v>519</v>
      </c>
      <c r="X4027">
        <v>2665</v>
      </c>
      <c r="Y4027" t="s">
        <v>257</v>
      </c>
      <c r="AA4027">
        <v>187</v>
      </c>
      <c r="AB4027" t="s">
        <v>12419</v>
      </c>
      <c r="AC4027" t="s">
        <v>12418</v>
      </c>
      <c r="AD4027">
        <v>5</v>
      </c>
      <c r="AE4027">
        <v>713151.1</v>
      </c>
      <c r="AF4027">
        <v>6168956.3300000001</v>
      </c>
    </row>
    <row r="4028" spans="1:32" x14ac:dyDescent="0.25">
      <c r="A4028" s="40">
        <v>4026</v>
      </c>
      <c r="B4028" t="s">
        <v>12420</v>
      </c>
      <c r="C4028">
        <v>530</v>
      </c>
      <c r="D4028">
        <v>2009</v>
      </c>
      <c r="E4028">
        <v>0</v>
      </c>
      <c r="F4028">
        <v>2</v>
      </c>
      <c r="H4028">
        <v>5</v>
      </c>
      <c r="J4028">
        <v>5</v>
      </c>
      <c r="K4028" t="s">
        <v>253</v>
      </c>
      <c r="L4028">
        <v>90</v>
      </c>
      <c r="M4028">
        <v>1</v>
      </c>
      <c r="N4028">
        <v>55</v>
      </c>
      <c r="O4028">
        <v>55</v>
      </c>
      <c r="P4028">
        <v>0</v>
      </c>
      <c r="Q4028">
        <v>55</v>
      </c>
      <c r="R4028">
        <v>0</v>
      </c>
      <c r="S4028" t="s">
        <v>12421</v>
      </c>
      <c r="T4028">
        <v>3470</v>
      </c>
      <c r="U4028" t="s">
        <v>868</v>
      </c>
      <c r="V4028" t="s">
        <v>868</v>
      </c>
      <c r="W4028" t="s">
        <v>337</v>
      </c>
      <c r="X4028">
        <v>2625</v>
      </c>
      <c r="Y4028" t="s">
        <v>244</v>
      </c>
      <c r="AA4028">
        <v>187</v>
      </c>
      <c r="AB4028" t="s">
        <v>1040</v>
      </c>
      <c r="AC4028" t="s">
        <v>12421</v>
      </c>
      <c r="AD4028">
        <v>5</v>
      </c>
      <c r="AE4028">
        <v>712556.05</v>
      </c>
      <c r="AF4028">
        <v>6170093.96</v>
      </c>
    </row>
    <row r="4029" spans="1:32" x14ac:dyDescent="0.25">
      <c r="A4029" s="40">
        <v>4027</v>
      </c>
      <c r="B4029" t="s">
        <v>12422</v>
      </c>
      <c r="C4029">
        <v>130</v>
      </c>
      <c r="D4029">
        <v>1967</v>
      </c>
      <c r="E4029">
        <v>1978</v>
      </c>
      <c r="F4029">
        <v>10</v>
      </c>
      <c r="H4029">
        <v>6</v>
      </c>
      <c r="J4029">
        <v>1</v>
      </c>
      <c r="K4029" t="s">
        <v>240</v>
      </c>
      <c r="L4029">
        <v>2</v>
      </c>
      <c r="M4029">
        <v>1</v>
      </c>
      <c r="N4029">
        <v>149</v>
      </c>
      <c r="O4029">
        <v>149</v>
      </c>
      <c r="P4029">
        <v>149</v>
      </c>
      <c r="Q4029">
        <v>0</v>
      </c>
      <c r="R4029">
        <v>0</v>
      </c>
      <c r="S4029" t="s">
        <v>12423</v>
      </c>
      <c r="T4029">
        <v>2449</v>
      </c>
      <c r="U4029" t="s">
        <v>312</v>
      </c>
      <c r="V4029" t="s">
        <v>312</v>
      </c>
      <c r="W4029" t="s">
        <v>1466</v>
      </c>
      <c r="X4029">
        <v>2625</v>
      </c>
      <c r="Y4029" t="s">
        <v>244</v>
      </c>
      <c r="AA4029">
        <v>187</v>
      </c>
      <c r="AB4029" t="s">
        <v>12424</v>
      </c>
      <c r="AC4029" t="s">
        <v>12423</v>
      </c>
      <c r="AD4029">
        <v>5</v>
      </c>
      <c r="AE4029">
        <v>711312.62</v>
      </c>
      <c r="AF4029">
        <v>6171872.3399999999</v>
      </c>
    </row>
    <row r="4030" spans="1:32" x14ac:dyDescent="0.25">
      <c r="A4030" s="40">
        <v>4028</v>
      </c>
      <c r="B4030" t="s">
        <v>12425</v>
      </c>
      <c r="C4030">
        <v>120</v>
      </c>
      <c r="D4030">
        <v>1973</v>
      </c>
      <c r="E4030">
        <v>0</v>
      </c>
      <c r="F4030">
        <v>3</v>
      </c>
      <c r="H4030">
        <v>1</v>
      </c>
      <c r="J4030">
        <v>2</v>
      </c>
      <c r="K4030" t="s">
        <v>260</v>
      </c>
      <c r="M4030">
        <v>1</v>
      </c>
      <c r="N4030">
        <v>109</v>
      </c>
      <c r="O4030">
        <v>109</v>
      </c>
      <c r="P4030">
        <v>109</v>
      </c>
      <c r="Q4030">
        <v>0</v>
      </c>
      <c r="R4030">
        <v>0</v>
      </c>
      <c r="S4030" t="s">
        <v>12426</v>
      </c>
      <c r="T4030">
        <v>6710</v>
      </c>
      <c r="U4030" t="s">
        <v>327</v>
      </c>
      <c r="V4030" t="s">
        <v>327</v>
      </c>
      <c r="W4030" t="s">
        <v>1930</v>
      </c>
      <c r="X4030">
        <v>2625</v>
      </c>
      <c r="Y4030" t="s">
        <v>244</v>
      </c>
      <c r="AA4030">
        <v>187</v>
      </c>
      <c r="AB4030" t="s">
        <v>12427</v>
      </c>
      <c r="AC4030" t="s">
        <v>12426</v>
      </c>
      <c r="AD4030">
        <v>5</v>
      </c>
      <c r="AE4030">
        <v>710878.36</v>
      </c>
      <c r="AF4030">
        <v>6171706.2199999997</v>
      </c>
    </row>
    <row r="4031" spans="1:32" x14ac:dyDescent="0.25">
      <c r="A4031" s="40">
        <v>4029</v>
      </c>
      <c r="B4031" t="s">
        <v>12428</v>
      </c>
      <c r="C4031">
        <v>120</v>
      </c>
      <c r="D4031">
        <v>1927</v>
      </c>
      <c r="E4031">
        <v>0</v>
      </c>
      <c r="F4031">
        <v>5</v>
      </c>
      <c r="H4031">
        <v>1</v>
      </c>
      <c r="J4031">
        <v>2</v>
      </c>
      <c r="K4031" t="s">
        <v>260</v>
      </c>
      <c r="L4031">
        <v>2</v>
      </c>
      <c r="M4031">
        <v>1</v>
      </c>
      <c r="N4031">
        <v>77</v>
      </c>
      <c r="O4031">
        <v>77</v>
      </c>
      <c r="P4031">
        <v>114</v>
      </c>
      <c r="Q4031">
        <v>0</v>
      </c>
      <c r="R4031">
        <v>0</v>
      </c>
      <c r="S4031" t="s">
        <v>12429</v>
      </c>
      <c r="T4031">
        <v>852</v>
      </c>
      <c r="U4031" t="s">
        <v>249</v>
      </c>
      <c r="V4031" t="s">
        <v>249</v>
      </c>
      <c r="W4031" t="s">
        <v>256</v>
      </c>
      <c r="X4031">
        <v>2625</v>
      </c>
      <c r="Y4031" t="s">
        <v>244</v>
      </c>
      <c r="AA4031">
        <v>187</v>
      </c>
      <c r="AB4031" t="s">
        <v>12430</v>
      </c>
      <c r="AC4031" t="s">
        <v>12429</v>
      </c>
      <c r="AD4031">
        <v>5</v>
      </c>
      <c r="AE4031">
        <v>711916.51</v>
      </c>
      <c r="AF4031">
        <v>6170511.2199999997</v>
      </c>
    </row>
    <row r="4032" spans="1:32" x14ac:dyDescent="0.25">
      <c r="A4032" s="40">
        <v>4030</v>
      </c>
      <c r="B4032" t="s">
        <v>12431</v>
      </c>
      <c r="C4032">
        <v>230</v>
      </c>
      <c r="D4032">
        <v>1975</v>
      </c>
      <c r="E4032">
        <v>0</v>
      </c>
      <c r="F4032">
        <v>90</v>
      </c>
      <c r="H4032">
        <v>90</v>
      </c>
      <c r="J4032">
        <v>9</v>
      </c>
      <c r="K4032" t="s">
        <v>240</v>
      </c>
      <c r="M4032">
        <v>1</v>
      </c>
      <c r="N4032">
        <v>150</v>
      </c>
      <c r="O4032">
        <v>150</v>
      </c>
      <c r="P4032">
        <v>0</v>
      </c>
      <c r="Q4032">
        <v>150</v>
      </c>
      <c r="R4032">
        <v>0</v>
      </c>
      <c r="S4032" t="s">
        <v>12432</v>
      </c>
      <c r="T4032">
        <v>1278</v>
      </c>
      <c r="U4032" t="s">
        <v>10631</v>
      </c>
      <c r="V4032" t="s">
        <v>10631</v>
      </c>
      <c r="W4032" t="s">
        <v>413</v>
      </c>
      <c r="X4032">
        <v>2665</v>
      </c>
      <c r="Y4032" t="s">
        <v>257</v>
      </c>
      <c r="AA4032">
        <v>187</v>
      </c>
      <c r="AB4032" t="s">
        <v>12433</v>
      </c>
      <c r="AC4032" t="s">
        <v>12432</v>
      </c>
      <c r="AD4032">
        <v>5</v>
      </c>
      <c r="AE4032">
        <v>713386.39</v>
      </c>
      <c r="AF4032">
        <v>6168896.1299999999</v>
      </c>
    </row>
    <row r="4033" spans="1:32" x14ac:dyDescent="0.25">
      <c r="A4033" s="40">
        <v>4031</v>
      </c>
      <c r="B4033" t="s">
        <v>12434</v>
      </c>
      <c r="C4033">
        <v>230</v>
      </c>
      <c r="D4033">
        <v>1947</v>
      </c>
      <c r="E4033">
        <v>0</v>
      </c>
      <c r="F4033">
        <v>3</v>
      </c>
      <c r="H4033">
        <v>1</v>
      </c>
      <c r="J4033">
        <v>9</v>
      </c>
      <c r="K4033" t="s">
        <v>240</v>
      </c>
      <c r="M4033">
        <v>1</v>
      </c>
      <c r="N4033">
        <v>65</v>
      </c>
      <c r="O4033">
        <v>65</v>
      </c>
      <c r="P4033">
        <v>0</v>
      </c>
      <c r="Q4033">
        <v>65</v>
      </c>
      <c r="R4033">
        <v>0</v>
      </c>
      <c r="S4033" t="s">
        <v>12432</v>
      </c>
      <c r="T4033">
        <v>1278</v>
      </c>
      <c r="U4033" t="s">
        <v>10631</v>
      </c>
      <c r="V4033" t="s">
        <v>10631</v>
      </c>
      <c r="W4033" t="s">
        <v>413</v>
      </c>
      <c r="X4033">
        <v>2665</v>
      </c>
      <c r="Y4033" t="s">
        <v>257</v>
      </c>
      <c r="AA4033">
        <v>187</v>
      </c>
      <c r="AB4033" t="s">
        <v>12433</v>
      </c>
      <c r="AC4033" t="s">
        <v>12432</v>
      </c>
      <c r="AD4033">
        <v>5</v>
      </c>
      <c r="AE4033">
        <v>713386.39</v>
      </c>
      <c r="AF4033">
        <v>6168896.1299999999</v>
      </c>
    </row>
    <row r="4034" spans="1:32" x14ac:dyDescent="0.25">
      <c r="A4034" s="40">
        <v>4032</v>
      </c>
      <c r="B4034" t="s">
        <v>12435</v>
      </c>
      <c r="C4034">
        <v>230</v>
      </c>
      <c r="D4034">
        <v>1975</v>
      </c>
      <c r="E4034">
        <v>0</v>
      </c>
      <c r="F4034">
        <v>90</v>
      </c>
      <c r="H4034">
        <v>90</v>
      </c>
      <c r="J4034">
        <v>9</v>
      </c>
      <c r="K4034" t="s">
        <v>240</v>
      </c>
      <c r="M4034">
        <v>1</v>
      </c>
      <c r="N4034">
        <v>260</v>
      </c>
      <c r="O4034">
        <v>260</v>
      </c>
      <c r="P4034">
        <v>0</v>
      </c>
      <c r="Q4034">
        <v>260</v>
      </c>
      <c r="R4034">
        <v>0</v>
      </c>
      <c r="S4034" t="s">
        <v>12432</v>
      </c>
      <c r="T4034">
        <v>1278</v>
      </c>
      <c r="U4034" t="s">
        <v>10631</v>
      </c>
      <c r="V4034" t="s">
        <v>10631</v>
      </c>
      <c r="W4034" t="s">
        <v>413</v>
      </c>
      <c r="X4034">
        <v>2665</v>
      </c>
      <c r="Y4034" t="s">
        <v>257</v>
      </c>
      <c r="AA4034">
        <v>187</v>
      </c>
      <c r="AB4034" t="s">
        <v>12433</v>
      </c>
      <c r="AC4034" t="s">
        <v>12432</v>
      </c>
      <c r="AD4034">
        <v>5</v>
      </c>
      <c r="AE4034">
        <v>713386.39</v>
      </c>
      <c r="AF4034">
        <v>6168896.1299999999</v>
      </c>
    </row>
    <row r="4035" spans="1:32" x14ac:dyDescent="0.25">
      <c r="A4035" s="40">
        <v>4033</v>
      </c>
      <c r="B4035" t="s">
        <v>12436</v>
      </c>
      <c r="C4035">
        <v>120</v>
      </c>
      <c r="D4035">
        <v>1969</v>
      </c>
      <c r="E4035">
        <v>0</v>
      </c>
      <c r="F4035">
        <v>3</v>
      </c>
      <c r="H4035">
        <v>1</v>
      </c>
      <c r="J4035">
        <v>2</v>
      </c>
      <c r="K4035" t="s">
        <v>260</v>
      </c>
      <c r="M4035">
        <v>1</v>
      </c>
      <c r="N4035">
        <v>134</v>
      </c>
      <c r="O4035">
        <v>134</v>
      </c>
      <c r="P4035">
        <v>134</v>
      </c>
      <c r="Q4035">
        <v>0</v>
      </c>
      <c r="R4035">
        <v>0</v>
      </c>
      <c r="S4035" t="s">
        <v>12437</v>
      </c>
      <c r="T4035">
        <v>5326</v>
      </c>
      <c r="U4035" t="s">
        <v>289</v>
      </c>
      <c r="V4035" t="s">
        <v>289</v>
      </c>
      <c r="W4035" t="s">
        <v>441</v>
      </c>
      <c r="X4035">
        <v>2625</v>
      </c>
      <c r="Y4035" t="s">
        <v>244</v>
      </c>
      <c r="AA4035">
        <v>187</v>
      </c>
      <c r="AB4035" t="s">
        <v>12438</v>
      </c>
      <c r="AC4035" t="s">
        <v>12437</v>
      </c>
      <c r="AD4035">
        <v>5</v>
      </c>
      <c r="AE4035">
        <v>710887.67</v>
      </c>
      <c r="AF4035">
        <v>6171922.7300000004</v>
      </c>
    </row>
    <row r="4036" spans="1:32" x14ac:dyDescent="0.25">
      <c r="A4036" s="40">
        <v>4034</v>
      </c>
      <c r="B4036" t="s">
        <v>12439</v>
      </c>
      <c r="C4036">
        <v>130</v>
      </c>
      <c r="D4036">
        <v>1971</v>
      </c>
      <c r="E4036">
        <v>0</v>
      </c>
      <c r="F4036">
        <v>3</v>
      </c>
      <c r="H4036">
        <v>5</v>
      </c>
      <c r="J4036">
        <v>1</v>
      </c>
      <c r="K4036" t="s">
        <v>240</v>
      </c>
      <c r="L4036">
        <v>2</v>
      </c>
      <c r="M4036">
        <v>1</v>
      </c>
      <c r="N4036">
        <v>126</v>
      </c>
      <c r="O4036">
        <v>126</v>
      </c>
      <c r="P4036">
        <v>170</v>
      </c>
      <c r="Q4036">
        <v>0</v>
      </c>
      <c r="R4036">
        <v>0</v>
      </c>
      <c r="S4036" t="s">
        <v>12440</v>
      </c>
      <c r="T4036">
        <v>7882</v>
      </c>
      <c r="U4036" t="s">
        <v>372</v>
      </c>
      <c r="V4036" t="s">
        <v>372</v>
      </c>
      <c r="W4036" t="s">
        <v>3347</v>
      </c>
      <c r="X4036">
        <v>2625</v>
      </c>
      <c r="Y4036" t="s">
        <v>244</v>
      </c>
      <c r="AA4036">
        <v>187</v>
      </c>
      <c r="AB4036" t="s">
        <v>12441</v>
      </c>
      <c r="AC4036" t="s">
        <v>12440</v>
      </c>
      <c r="AD4036">
        <v>5</v>
      </c>
      <c r="AE4036">
        <v>711762.64</v>
      </c>
      <c r="AF4036">
        <v>6172162.71</v>
      </c>
    </row>
    <row r="4037" spans="1:32" x14ac:dyDescent="0.25">
      <c r="A4037" s="40">
        <v>4035</v>
      </c>
      <c r="B4037" t="s">
        <v>12442</v>
      </c>
      <c r="C4037">
        <v>120</v>
      </c>
      <c r="D4037">
        <v>1967</v>
      </c>
      <c r="E4037">
        <v>0</v>
      </c>
      <c r="F4037">
        <v>3</v>
      </c>
      <c r="H4037">
        <v>1</v>
      </c>
      <c r="J4037">
        <v>2</v>
      </c>
      <c r="K4037" t="s">
        <v>247</v>
      </c>
      <c r="L4037">
        <v>2</v>
      </c>
      <c r="M4037">
        <v>1</v>
      </c>
      <c r="N4037">
        <v>123</v>
      </c>
      <c r="O4037">
        <v>123</v>
      </c>
      <c r="P4037">
        <v>123</v>
      </c>
      <c r="Q4037">
        <v>0</v>
      </c>
      <c r="R4037">
        <v>0</v>
      </c>
      <c r="S4037" t="s">
        <v>12443</v>
      </c>
      <c r="T4037">
        <v>4154</v>
      </c>
      <c r="U4037" t="s">
        <v>322</v>
      </c>
      <c r="V4037" t="s">
        <v>322</v>
      </c>
      <c r="W4037" t="s">
        <v>393</v>
      </c>
      <c r="X4037">
        <v>2665</v>
      </c>
      <c r="Y4037" t="s">
        <v>257</v>
      </c>
      <c r="AA4037">
        <v>187</v>
      </c>
      <c r="AB4037" t="s">
        <v>12444</v>
      </c>
      <c r="AC4037" t="s">
        <v>12443</v>
      </c>
      <c r="AD4037">
        <v>5</v>
      </c>
      <c r="AE4037">
        <v>713590.37</v>
      </c>
      <c r="AF4037">
        <v>6169191.4299999997</v>
      </c>
    </row>
    <row r="4038" spans="1:32" x14ac:dyDescent="0.25">
      <c r="A4038" s="40">
        <v>4036</v>
      </c>
      <c r="B4038" t="s">
        <v>12445</v>
      </c>
      <c r="C4038">
        <v>130</v>
      </c>
      <c r="D4038">
        <v>1969</v>
      </c>
      <c r="E4038">
        <v>1985</v>
      </c>
      <c r="F4038">
        <v>3</v>
      </c>
      <c r="H4038">
        <v>6</v>
      </c>
      <c r="J4038">
        <v>1</v>
      </c>
      <c r="K4038" t="s">
        <v>240</v>
      </c>
      <c r="M4038">
        <v>1</v>
      </c>
      <c r="N4038">
        <v>107</v>
      </c>
      <c r="O4038">
        <v>107</v>
      </c>
      <c r="P4038">
        <v>107</v>
      </c>
      <c r="Q4038">
        <v>0</v>
      </c>
      <c r="R4038">
        <v>0</v>
      </c>
      <c r="S4038" t="s">
        <v>12446</v>
      </c>
      <c r="T4038">
        <v>6178</v>
      </c>
      <c r="U4038" t="s">
        <v>2647</v>
      </c>
      <c r="V4038" t="s">
        <v>2647</v>
      </c>
      <c r="W4038" t="s">
        <v>2905</v>
      </c>
      <c r="X4038">
        <v>2625</v>
      </c>
      <c r="Y4038" t="s">
        <v>244</v>
      </c>
      <c r="AA4038">
        <v>187</v>
      </c>
      <c r="AB4038" t="s">
        <v>12447</v>
      </c>
      <c r="AC4038" t="s">
        <v>12446</v>
      </c>
      <c r="AD4038">
        <v>5</v>
      </c>
      <c r="AE4038">
        <v>711646.2</v>
      </c>
      <c r="AF4038">
        <v>6172252.0899999999</v>
      </c>
    </row>
    <row r="4039" spans="1:32" x14ac:dyDescent="0.25">
      <c r="A4039" s="40">
        <v>4037</v>
      </c>
      <c r="B4039" t="s">
        <v>12448</v>
      </c>
      <c r="C4039">
        <v>130</v>
      </c>
      <c r="D4039">
        <v>1993</v>
      </c>
      <c r="E4039">
        <v>0</v>
      </c>
      <c r="F4039">
        <v>4</v>
      </c>
      <c r="H4039">
        <v>2</v>
      </c>
      <c r="J4039">
        <v>1</v>
      </c>
      <c r="K4039" t="s">
        <v>240</v>
      </c>
      <c r="M4039">
        <v>1</v>
      </c>
      <c r="N4039">
        <v>104</v>
      </c>
      <c r="O4039">
        <v>104</v>
      </c>
      <c r="P4039">
        <v>104</v>
      </c>
      <c r="Q4039">
        <v>0</v>
      </c>
      <c r="R4039">
        <v>0</v>
      </c>
      <c r="S4039" t="s">
        <v>12449</v>
      </c>
      <c r="T4039">
        <v>9100</v>
      </c>
      <c r="U4039" t="s">
        <v>267</v>
      </c>
      <c r="V4039" t="s">
        <v>267</v>
      </c>
      <c r="W4039" t="s">
        <v>569</v>
      </c>
      <c r="X4039">
        <v>2625</v>
      </c>
      <c r="Y4039" t="s">
        <v>244</v>
      </c>
      <c r="AA4039">
        <v>187</v>
      </c>
      <c r="AB4039" t="s">
        <v>12450</v>
      </c>
      <c r="AC4039" t="s">
        <v>12449</v>
      </c>
      <c r="AD4039">
        <v>5</v>
      </c>
      <c r="AE4039">
        <v>711701.26</v>
      </c>
      <c r="AF4039">
        <v>6172547.6799999997</v>
      </c>
    </row>
    <row r="4040" spans="1:32" x14ac:dyDescent="0.25">
      <c r="A4040" s="40">
        <v>4038</v>
      </c>
      <c r="B4040" t="s">
        <v>12451</v>
      </c>
      <c r="C4040">
        <v>130</v>
      </c>
      <c r="D4040">
        <v>2016</v>
      </c>
      <c r="E4040">
        <v>0</v>
      </c>
      <c r="F4040">
        <v>2</v>
      </c>
      <c r="H4040">
        <v>1</v>
      </c>
      <c r="J4040">
        <v>1</v>
      </c>
      <c r="K4040" t="s">
        <v>240</v>
      </c>
      <c r="M4040">
        <v>2</v>
      </c>
      <c r="N4040">
        <v>65</v>
      </c>
      <c r="O4040">
        <v>130</v>
      </c>
      <c r="P4040">
        <v>130</v>
      </c>
      <c r="Q4040">
        <v>0</v>
      </c>
      <c r="R4040">
        <v>0</v>
      </c>
      <c r="S4040" t="s">
        <v>12452</v>
      </c>
      <c r="T4040">
        <v>3902</v>
      </c>
      <c r="U4040" t="s">
        <v>11284</v>
      </c>
      <c r="V4040" t="s">
        <v>11284</v>
      </c>
      <c r="W4040" t="s">
        <v>385</v>
      </c>
      <c r="X4040">
        <v>2625</v>
      </c>
      <c r="Y4040" t="s">
        <v>244</v>
      </c>
      <c r="AA4040">
        <v>187</v>
      </c>
      <c r="AB4040" t="s">
        <v>12453</v>
      </c>
      <c r="AC4040" t="s">
        <v>12454</v>
      </c>
      <c r="AD4040">
        <v>5</v>
      </c>
      <c r="AE4040">
        <v>711585.71</v>
      </c>
      <c r="AF4040">
        <v>6172789.7199999997</v>
      </c>
    </row>
    <row r="4041" spans="1:32" x14ac:dyDescent="0.25">
      <c r="A4041" s="40">
        <v>4039</v>
      </c>
      <c r="B4041" t="s">
        <v>12455</v>
      </c>
      <c r="C4041">
        <v>390</v>
      </c>
      <c r="D4041">
        <v>2002</v>
      </c>
      <c r="E4041">
        <v>0</v>
      </c>
      <c r="F4041">
        <v>6</v>
      </c>
      <c r="H4041">
        <v>8</v>
      </c>
      <c r="J4041">
        <v>9</v>
      </c>
      <c r="K4041" t="s">
        <v>240</v>
      </c>
      <c r="M4041">
        <v>1</v>
      </c>
      <c r="N4041">
        <v>144</v>
      </c>
      <c r="O4041">
        <v>144</v>
      </c>
      <c r="P4041">
        <v>0</v>
      </c>
      <c r="Q4041">
        <v>144</v>
      </c>
      <c r="R4041">
        <v>0</v>
      </c>
      <c r="S4041" t="s">
        <v>12456</v>
      </c>
      <c r="T4041">
        <v>8920</v>
      </c>
      <c r="U4041" t="s">
        <v>8645</v>
      </c>
      <c r="V4041" t="s">
        <v>8646</v>
      </c>
      <c r="W4041" t="s">
        <v>1610</v>
      </c>
      <c r="X4041">
        <v>2665</v>
      </c>
      <c r="Y4041" t="s">
        <v>257</v>
      </c>
      <c r="AA4041">
        <v>187</v>
      </c>
      <c r="AB4041" t="s">
        <v>11803</v>
      </c>
      <c r="AC4041" t="s">
        <v>12456</v>
      </c>
      <c r="AD4041">
        <v>5</v>
      </c>
      <c r="AE4041">
        <v>713312.52</v>
      </c>
      <c r="AF4041">
        <v>6169322.8200000003</v>
      </c>
    </row>
    <row r="4042" spans="1:32" x14ac:dyDescent="0.25">
      <c r="A4042" s="40">
        <v>4040</v>
      </c>
      <c r="B4042" t="s">
        <v>12457</v>
      </c>
      <c r="C4042">
        <v>220</v>
      </c>
      <c r="D4042">
        <v>1986</v>
      </c>
      <c r="E4042">
        <v>0</v>
      </c>
      <c r="F4042">
        <v>1</v>
      </c>
      <c r="H4042">
        <v>6</v>
      </c>
      <c r="J4042">
        <v>1</v>
      </c>
      <c r="K4042" t="s">
        <v>240</v>
      </c>
      <c r="M4042">
        <v>2</v>
      </c>
      <c r="N4042">
        <v>2358</v>
      </c>
      <c r="O4042">
        <v>3385</v>
      </c>
      <c r="P4042">
        <v>0</v>
      </c>
      <c r="Q4042">
        <v>3505</v>
      </c>
      <c r="R4042">
        <v>0</v>
      </c>
      <c r="S4042" t="s">
        <v>12458</v>
      </c>
      <c r="T4042">
        <v>6284</v>
      </c>
      <c r="U4042" t="s">
        <v>687</v>
      </c>
      <c r="V4042" t="s">
        <v>687</v>
      </c>
      <c r="W4042" t="s">
        <v>12459</v>
      </c>
      <c r="X4042">
        <v>2625</v>
      </c>
      <c r="Y4042" t="s">
        <v>244</v>
      </c>
      <c r="AA4042">
        <v>187</v>
      </c>
      <c r="AB4042" t="s">
        <v>1709</v>
      </c>
      <c r="AC4042" t="s">
        <v>12460</v>
      </c>
      <c r="AD4042">
        <v>5</v>
      </c>
      <c r="AE4042">
        <v>712194.92</v>
      </c>
      <c r="AF4042">
        <v>6172262.6699999999</v>
      </c>
    </row>
    <row r="4043" spans="1:32" x14ac:dyDescent="0.25">
      <c r="A4043" s="40">
        <v>4041</v>
      </c>
      <c r="B4043" t="s">
        <v>12461</v>
      </c>
      <c r="C4043">
        <v>130</v>
      </c>
      <c r="D4043">
        <v>2015</v>
      </c>
      <c r="E4043">
        <v>0</v>
      </c>
      <c r="F4043">
        <v>2</v>
      </c>
      <c r="H4043">
        <v>1</v>
      </c>
      <c r="J4043">
        <v>1</v>
      </c>
      <c r="K4043" t="s">
        <v>240</v>
      </c>
      <c r="M4043">
        <v>2</v>
      </c>
      <c r="N4043">
        <v>58</v>
      </c>
      <c r="O4043">
        <v>115</v>
      </c>
      <c r="P4043">
        <v>115</v>
      </c>
      <c r="Q4043">
        <v>0</v>
      </c>
      <c r="R4043">
        <v>0</v>
      </c>
      <c r="S4043" t="s">
        <v>12462</v>
      </c>
      <c r="T4043">
        <v>3901</v>
      </c>
      <c r="U4043" t="s">
        <v>11271</v>
      </c>
      <c r="V4043" t="s">
        <v>11271</v>
      </c>
      <c r="W4043" t="s">
        <v>454</v>
      </c>
      <c r="X4043">
        <v>2625</v>
      </c>
      <c r="Y4043" t="s">
        <v>244</v>
      </c>
      <c r="AA4043">
        <v>187</v>
      </c>
      <c r="AB4043" t="s">
        <v>11276</v>
      </c>
      <c r="AC4043" t="s">
        <v>12463</v>
      </c>
      <c r="AD4043">
        <v>5</v>
      </c>
      <c r="AE4043">
        <v>711501.45</v>
      </c>
      <c r="AF4043">
        <v>6172786.0499999998</v>
      </c>
    </row>
    <row r="4044" spans="1:32" x14ac:dyDescent="0.25">
      <c r="A4044" s="40">
        <v>4042</v>
      </c>
      <c r="B4044" t="s">
        <v>12464</v>
      </c>
      <c r="C4044">
        <v>120</v>
      </c>
      <c r="D4044">
        <v>1978</v>
      </c>
      <c r="E4044">
        <v>0</v>
      </c>
      <c r="F4044">
        <v>4</v>
      </c>
      <c r="H4044">
        <v>1</v>
      </c>
      <c r="J4044">
        <v>7</v>
      </c>
      <c r="K4044" t="s">
        <v>253</v>
      </c>
      <c r="M4044">
        <v>1</v>
      </c>
      <c r="N4044">
        <v>114</v>
      </c>
      <c r="O4044">
        <v>114</v>
      </c>
      <c r="P4044">
        <v>114</v>
      </c>
      <c r="Q4044">
        <v>0</v>
      </c>
      <c r="R4044">
        <v>0</v>
      </c>
      <c r="S4044" t="s">
        <v>12465</v>
      </c>
      <c r="T4044">
        <v>9054</v>
      </c>
      <c r="U4044" t="s">
        <v>10204</v>
      </c>
      <c r="V4044" t="s">
        <v>10204</v>
      </c>
      <c r="W4044" t="s">
        <v>308</v>
      </c>
      <c r="X4044">
        <v>2665</v>
      </c>
      <c r="Y4044" t="s">
        <v>257</v>
      </c>
      <c r="AA4044">
        <v>187</v>
      </c>
      <c r="AB4044" t="s">
        <v>12466</v>
      </c>
      <c r="AC4044" t="s">
        <v>12465</v>
      </c>
      <c r="AD4044">
        <v>5</v>
      </c>
      <c r="AE4044">
        <v>713046.12</v>
      </c>
      <c r="AF4044">
        <v>6168450.3600000003</v>
      </c>
    </row>
    <row r="4045" spans="1:32" x14ac:dyDescent="0.25">
      <c r="A4045" s="40">
        <v>4043</v>
      </c>
      <c r="B4045" t="s">
        <v>12467</v>
      </c>
      <c r="C4045">
        <v>130</v>
      </c>
      <c r="D4045">
        <v>1975</v>
      </c>
      <c r="E4045">
        <v>0</v>
      </c>
      <c r="F4045">
        <v>1</v>
      </c>
      <c r="H4045">
        <v>5</v>
      </c>
      <c r="J4045">
        <v>1</v>
      </c>
      <c r="K4045" t="s">
        <v>240</v>
      </c>
      <c r="L4045">
        <v>0</v>
      </c>
      <c r="M4045">
        <v>1</v>
      </c>
      <c r="N4045">
        <v>113</v>
      </c>
      <c r="O4045">
        <v>113</v>
      </c>
      <c r="P4045">
        <v>113</v>
      </c>
      <c r="Q4045">
        <v>0</v>
      </c>
      <c r="R4045">
        <v>0</v>
      </c>
      <c r="S4045" t="s">
        <v>12468</v>
      </c>
      <c r="T4045">
        <v>2556</v>
      </c>
      <c r="U4045" t="s">
        <v>317</v>
      </c>
      <c r="V4045" t="s">
        <v>317</v>
      </c>
      <c r="W4045" t="s">
        <v>11126</v>
      </c>
      <c r="X4045">
        <v>2625</v>
      </c>
      <c r="Y4045" t="s">
        <v>244</v>
      </c>
      <c r="AA4045">
        <v>187</v>
      </c>
      <c r="AB4045" t="s">
        <v>12469</v>
      </c>
      <c r="AC4045" t="s">
        <v>12468</v>
      </c>
      <c r="AD4045">
        <v>5</v>
      </c>
      <c r="AE4045">
        <v>711606.51</v>
      </c>
      <c r="AF4045">
        <v>6172301.2300000004</v>
      </c>
    </row>
    <row r="4046" spans="1:32" x14ac:dyDescent="0.25">
      <c r="A4046" s="40">
        <v>4044</v>
      </c>
      <c r="B4046" t="s">
        <v>12470</v>
      </c>
      <c r="C4046">
        <v>130</v>
      </c>
      <c r="D4046">
        <v>1959</v>
      </c>
      <c r="E4046">
        <v>1973</v>
      </c>
      <c r="F4046">
        <v>90</v>
      </c>
      <c r="H4046">
        <v>1</v>
      </c>
      <c r="J4046">
        <v>2</v>
      </c>
      <c r="K4046" t="s">
        <v>260</v>
      </c>
      <c r="M4046">
        <v>1</v>
      </c>
      <c r="N4046">
        <v>112</v>
      </c>
      <c r="O4046">
        <v>112</v>
      </c>
      <c r="P4046">
        <v>112</v>
      </c>
      <c r="Q4046">
        <v>0</v>
      </c>
      <c r="R4046">
        <v>0</v>
      </c>
      <c r="S4046" t="s">
        <v>12471</v>
      </c>
      <c r="T4046">
        <v>7775</v>
      </c>
      <c r="U4046" t="s">
        <v>262</v>
      </c>
      <c r="V4046" t="s">
        <v>262</v>
      </c>
      <c r="W4046" t="s">
        <v>7801</v>
      </c>
      <c r="X4046">
        <v>2665</v>
      </c>
      <c r="Y4046" t="s">
        <v>257</v>
      </c>
      <c r="AA4046">
        <v>187</v>
      </c>
      <c r="AB4046" t="s">
        <v>12472</v>
      </c>
      <c r="AC4046" t="s">
        <v>12471</v>
      </c>
      <c r="AD4046">
        <v>5</v>
      </c>
      <c r="AE4046">
        <v>712949.13</v>
      </c>
      <c r="AF4046">
        <v>6169255.5099999998</v>
      </c>
    </row>
    <row r="4047" spans="1:32" x14ac:dyDescent="0.25">
      <c r="A4047" s="40">
        <v>4045</v>
      </c>
      <c r="B4047" t="s">
        <v>12473</v>
      </c>
      <c r="C4047">
        <v>120</v>
      </c>
      <c r="D4047">
        <v>1953</v>
      </c>
      <c r="E4047">
        <v>1995</v>
      </c>
      <c r="F4047">
        <v>10</v>
      </c>
      <c r="H4047">
        <v>2</v>
      </c>
      <c r="J4047">
        <v>2</v>
      </c>
      <c r="K4047" t="s">
        <v>260</v>
      </c>
      <c r="L4047">
        <v>2</v>
      </c>
      <c r="M4047">
        <v>1</v>
      </c>
      <c r="N4047">
        <v>195</v>
      </c>
      <c r="O4047">
        <v>195</v>
      </c>
      <c r="P4047">
        <v>177</v>
      </c>
      <c r="Q4047">
        <v>0</v>
      </c>
      <c r="R4047">
        <v>0</v>
      </c>
      <c r="S4047" t="s">
        <v>12474</v>
      </c>
      <c r="T4047">
        <v>1810</v>
      </c>
      <c r="U4047" t="s">
        <v>9603</v>
      </c>
      <c r="V4047" t="s">
        <v>9603</v>
      </c>
      <c r="W4047" t="s">
        <v>356</v>
      </c>
      <c r="X4047">
        <v>2665</v>
      </c>
      <c r="Y4047" t="s">
        <v>257</v>
      </c>
      <c r="AA4047">
        <v>187</v>
      </c>
      <c r="AB4047" t="s">
        <v>12475</v>
      </c>
      <c r="AC4047" t="s">
        <v>12474</v>
      </c>
      <c r="AD4047">
        <v>5</v>
      </c>
      <c r="AE4047">
        <v>712383.72</v>
      </c>
      <c r="AF4047">
        <v>6169038.9100000001</v>
      </c>
    </row>
    <row r="4048" spans="1:32" x14ac:dyDescent="0.25">
      <c r="A4048" s="40">
        <v>4046</v>
      </c>
      <c r="B4048" t="s">
        <v>12476</v>
      </c>
      <c r="C4048">
        <v>130</v>
      </c>
      <c r="D4048">
        <v>1967</v>
      </c>
      <c r="E4048">
        <v>0</v>
      </c>
      <c r="F4048">
        <v>1</v>
      </c>
      <c r="H4048">
        <v>1</v>
      </c>
      <c r="J4048">
        <v>1</v>
      </c>
      <c r="K4048" t="s">
        <v>240</v>
      </c>
      <c r="M4048">
        <v>1</v>
      </c>
      <c r="N4048">
        <v>110</v>
      </c>
      <c r="O4048">
        <v>110</v>
      </c>
      <c r="P4048">
        <v>110</v>
      </c>
      <c r="Q4048">
        <v>0</v>
      </c>
      <c r="R4048">
        <v>0</v>
      </c>
      <c r="S4048" t="s">
        <v>12477</v>
      </c>
      <c r="T4048">
        <v>4154</v>
      </c>
      <c r="U4048" t="s">
        <v>322</v>
      </c>
      <c r="V4048" t="s">
        <v>322</v>
      </c>
      <c r="W4048" t="s">
        <v>256</v>
      </c>
      <c r="X4048">
        <v>2665</v>
      </c>
      <c r="Y4048" t="s">
        <v>257</v>
      </c>
      <c r="AA4048">
        <v>187</v>
      </c>
      <c r="AB4048" t="s">
        <v>12478</v>
      </c>
      <c r="AC4048" t="s">
        <v>12477</v>
      </c>
      <c r="AD4048">
        <v>5</v>
      </c>
      <c r="AE4048">
        <v>713669.01</v>
      </c>
      <c r="AF4048">
        <v>6169197.5099999998</v>
      </c>
    </row>
    <row r="4049" spans="1:32" x14ac:dyDescent="0.25">
      <c r="A4049" s="40">
        <v>4047</v>
      </c>
      <c r="B4049" t="s">
        <v>12479</v>
      </c>
      <c r="C4049">
        <v>120</v>
      </c>
      <c r="D4049">
        <v>1961</v>
      </c>
      <c r="E4049">
        <v>0</v>
      </c>
      <c r="F4049">
        <v>1</v>
      </c>
      <c r="H4049">
        <v>1</v>
      </c>
      <c r="J4049">
        <v>2</v>
      </c>
      <c r="K4049" t="s">
        <v>247</v>
      </c>
      <c r="M4049">
        <v>1</v>
      </c>
      <c r="N4049">
        <v>130</v>
      </c>
      <c r="O4049">
        <v>130</v>
      </c>
      <c r="P4049">
        <v>130</v>
      </c>
      <c r="Q4049">
        <v>0</v>
      </c>
      <c r="R4049">
        <v>0</v>
      </c>
      <c r="S4049" t="s">
        <v>12480</v>
      </c>
      <c r="T4049">
        <v>5752</v>
      </c>
      <c r="U4049" t="s">
        <v>10465</v>
      </c>
      <c r="V4049" t="s">
        <v>10465</v>
      </c>
      <c r="W4049" t="s">
        <v>1753</v>
      </c>
      <c r="X4049">
        <v>2665</v>
      </c>
      <c r="Y4049" t="s">
        <v>257</v>
      </c>
      <c r="AA4049">
        <v>187</v>
      </c>
      <c r="AB4049" t="s">
        <v>12481</v>
      </c>
      <c r="AC4049" t="s">
        <v>12480</v>
      </c>
      <c r="AD4049">
        <v>5</v>
      </c>
      <c r="AE4049">
        <v>713827.63</v>
      </c>
      <c r="AF4049">
        <v>6169391.0800000001</v>
      </c>
    </row>
    <row r="4050" spans="1:32" x14ac:dyDescent="0.25">
      <c r="A4050" s="40">
        <v>4048</v>
      </c>
      <c r="B4050" t="s">
        <v>12482</v>
      </c>
      <c r="C4050">
        <v>130</v>
      </c>
      <c r="D4050">
        <v>1969</v>
      </c>
      <c r="E4050">
        <v>0</v>
      </c>
      <c r="F4050">
        <v>10</v>
      </c>
      <c r="H4050">
        <v>6</v>
      </c>
      <c r="J4050">
        <v>1</v>
      </c>
      <c r="K4050" t="s">
        <v>240</v>
      </c>
      <c r="M4050">
        <v>1</v>
      </c>
      <c r="N4050">
        <v>107</v>
      </c>
      <c r="O4050">
        <v>107</v>
      </c>
      <c r="P4050">
        <v>107</v>
      </c>
      <c r="Q4050">
        <v>0</v>
      </c>
      <c r="R4050">
        <v>0</v>
      </c>
      <c r="S4050" t="s">
        <v>12483</v>
      </c>
      <c r="T4050">
        <v>6178</v>
      </c>
      <c r="U4050" t="s">
        <v>2647</v>
      </c>
      <c r="V4050" t="s">
        <v>2647</v>
      </c>
      <c r="W4050" t="s">
        <v>3506</v>
      </c>
      <c r="X4050">
        <v>2625</v>
      </c>
      <c r="Y4050" t="s">
        <v>244</v>
      </c>
      <c r="AA4050">
        <v>187</v>
      </c>
      <c r="AB4050" t="s">
        <v>12484</v>
      </c>
      <c r="AC4050" t="s">
        <v>12483</v>
      </c>
      <c r="AD4050">
        <v>5</v>
      </c>
      <c r="AE4050">
        <v>711700.84</v>
      </c>
      <c r="AF4050">
        <v>6172290.7999999998</v>
      </c>
    </row>
    <row r="4051" spans="1:32" x14ac:dyDescent="0.25">
      <c r="A4051" s="40">
        <v>4049</v>
      </c>
      <c r="B4051" t="s">
        <v>12485</v>
      </c>
      <c r="C4051">
        <v>410</v>
      </c>
      <c r="D4051">
        <v>2012</v>
      </c>
      <c r="E4051">
        <v>0</v>
      </c>
      <c r="F4051">
        <v>2</v>
      </c>
      <c r="H4051">
        <v>1</v>
      </c>
      <c r="I4051">
        <v>12</v>
      </c>
      <c r="J4051">
        <v>2</v>
      </c>
      <c r="K4051" t="s">
        <v>515</v>
      </c>
      <c r="M4051">
        <v>1</v>
      </c>
      <c r="N4051">
        <v>564</v>
      </c>
      <c r="O4051">
        <v>564</v>
      </c>
      <c r="P4051">
        <v>0</v>
      </c>
      <c r="Q4051">
        <v>666</v>
      </c>
      <c r="R4051">
        <v>0</v>
      </c>
      <c r="S4051" t="s">
        <v>12486</v>
      </c>
      <c r="T4051">
        <v>3728</v>
      </c>
      <c r="U4051" t="s">
        <v>2643</v>
      </c>
      <c r="V4051" t="s">
        <v>2643</v>
      </c>
      <c r="W4051" t="s">
        <v>480</v>
      </c>
      <c r="X4051">
        <v>2625</v>
      </c>
      <c r="Y4051" t="s">
        <v>244</v>
      </c>
      <c r="AA4051">
        <v>187</v>
      </c>
      <c r="AB4051" t="s">
        <v>3619</v>
      </c>
      <c r="AC4051" t="s">
        <v>12487</v>
      </c>
      <c r="AD4051">
        <v>5</v>
      </c>
      <c r="AE4051">
        <v>711764.66</v>
      </c>
      <c r="AF4051">
        <v>6170936.9100000001</v>
      </c>
    </row>
    <row r="4052" spans="1:32" x14ac:dyDescent="0.25">
      <c r="A4052" s="40">
        <v>4050</v>
      </c>
      <c r="B4052" t="s">
        <v>12488</v>
      </c>
      <c r="C4052">
        <v>140</v>
      </c>
      <c r="D4052">
        <v>1962</v>
      </c>
      <c r="E4052">
        <v>2013</v>
      </c>
      <c r="F4052">
        <v>10</v>
      </c>
      <c r="H4052">
        <v>1</v>
      </c>
      <c r="J4052">
        <v>2</v>
      </c>
      <c r="K4052" t="s">
        <v>260</v>
      </c>
      <c r="M4052">
        <v>1</v>
      </c>
      <c r="N4052">
        <v>185</v>
      </c>
      <c r="O4052">
        <v>325</v>
      </c>
      <c r="P4052">
        <v>325</v>
      </c>
      <c r="Q4052">
        <v>0</v>
      </c>
      <c r="R4052">
        <v>0</v>
      </c>
      <c r="S4052" t="s">
        <v>12489</v>
      </c>
      <c r="T4052">
        <v>9586</v>
      </c>
      <c r="U4052" t="s">
        <v>6960</v>
      </c>
      <c r="V4052" t="s">
        <v>6960</v>
      </c>
      <c r="W4052" t="s">
        <v>12490</v>
      </c>
      <c r="X4052">
        <v>2665</v>
      </c>
      <c r="Y4052" t="s">
        <v>257</v>
      </c>
      <c r="AA4052">
        <v>187</v>
      </c>
      <c r="AB4052" t="s">
        <v>8527</v>
      </c>
      <c r="AC4052" t="s">
        <v>12491</v>
      </c>
      <c r="AD4052">
        <v>5</v>
      </c>
      <c r="AE4052">
        <v>712688.6</v>
      </c>
      <c r="AF4052">
        <v>6169433.1100000003</v>
      </c>
    </row>
    <row r="4053" spans="1:32" x14ac:dyDescent="0.25">
      <c r="A4053" s="40">
        <v>4051</v>
      </c>
      <c r="B4053" t="s">
        <v>12492</v>
      </c>
      <c r="C4053">
        <v>120</v>
      </c>
      <c r="D4053">
        <v>1887</v>
      </c>
      <c r="E4053">
        <v>0</v>
      </c>
      <c r="F4053">
        <v>90</v>
      </c>
      <c r="H4053">
        <v>1</v>
      </c>
      <c r="J4053">
        <v>2</v>
      </c>
      <c r="K4053" t="s">
        <v>260</v>
      </c>
      <c r="L4053">
        <v>2</v>
      </c>
      <c r="M4053">
        <v>1</v>
      </c>
      <c r="N4053">
        <v>77</v>
      </c>
      <c r="O4053">
        <v>77</v>
      </c>
      <c r="P4053">
        <v>77</v>
      </c>
      <c r="Q4053">
        <v>0</v>
      </c>
      <c r="R4053">
        <v>0</v>
      </c>
      <c r="S4053" t="s">
        <v>12493</v>
      </c>
      <c r="T4053">
        <v>852</v>
      </c>
      <c r="U4053" t="s">
        <v>249</v>
      </c>
      <c r="V4053" t="s">
        <v>249</v>
      </c>
      <c r="W4053" t="s">
        <v>352</v>
      </c>
      <c r="X4053">
        <v>2625</v>
      </c>
      <c r="Y4053" t="s">
        <v>244</v>
      </c>
      <c r="AA4053">
        <v>187</v>
      </c>
      <c r="AB4053" t="s">
        <v>12494</v>
      </c>
      <c r="AC4053" t="s">
        <v>12493</v>
      </c>
      <c r="AD4053">
        <v>5</v>
      </c>
      <c r="AE4053">
        <v>711703.33</v>
      </c>
      <c r="AF4053">
        <v>6170777.46</v>
      </c>
    </row>
    <row r="4054" spans="1:32" x14ac:dyDescent="0.25">
      <c r="A4054" s="40">
        <v>4052</v>
      </c>
      <c r="B4054" t="s">
        <v>12495</v>
      </c>
      <c r="C4054">
        <v>130</v>
      </c>
      <c r="D4054">
        <v>1975</v>
      </c>
      <c r="E4054">
        <v>0</v>
      </c>
      <c r="F4054">
        <v>1</v>
      </c>
      <c r="H4054">
        <v>5</v>
      </c>
      <c r="J4054">
        <v>7</v>
      </c>
      <c r="K4054" t="s">
        <v>253</v>
      </c>
      <c r="M4054">
        <v>1</v>
      </c>
      <c r="N4054">
        <v>75</v>
      </c>
      <c r="O4054">
        <v>75</v>
      </c>
      <c r="P4054">
        <v>125</v>
      </c>
      <c r="Q4054">
        <v>0</v>
      </c>
      <c r="R4054">
        <v>0</v>
      </c>
      <c r="S4054" t="s">
        <v>12496</v>
      </c>
      <c r="T4054">
        <v>2556</v>
      </c>
      <c r="U4054" t="s">
        <v>317</v>
      </c>
      <c r="V4054" t="s">
        <v>317</v>
      </c>
      <c r="W4054" t="s">
        <v>12497</v>
      </c>
      <c r="X4054">
        <v>2625</v>
      </c>
      <c r="Y4054" t="s">
        <v>244</v>
      </c>
      <c r="AA4054">
        <v>187</v>
      </c>
      <c r="AB4054" t="s">
        <v>12498</v>
      </c>
      <c r="AC4054" t="s">
        <v>12496</v>
      </c>
      <c r="AD4054">
        <v>5</v>
      </c>
      <c r="AE4054">
        <v>711582.01</v>
      </c>
      <c r="AF4054">
        <v>6172379.5300000003</v>
      </c>
    </row>
    <row r="4055" spans="1:32" x14ac:dyDescent="0.25">
      <c r="A4055" s="40">
        <v>4053</v>
      </c>
      <c r="B4055" t="s">
        <v>12499</v>
      </c>
      <c r="C4055">
        <v>140</v>
      </c>
      <c r="D4055">
        <v>1965</v>
      </c>
      <c r="E4055">
        <v>0</v>
      </c>
      <c r="F4055">
        <v>5</v>
      </c>
      <c r="H4055">
        <v>1</v>
      </c>
      <c r="J4055">
        <v>1</v>
      </c>
      <c r="K4055" t="s">
        <v>240</v>
      </c>
      <c r="M4055">
        <v>2</v>
      </c>
      <c r="N4055">
        <v>818</v>
      </c>
      <c r="O4055">
        <v>1636</v>
      </c>
      <c r="P4055">
        <v>1636</v>
      </c>
      <c r="Q4055">
        <v>0</v>
      </c>
      <c r="R4055">
        <v>0</v>
      </c>
      <c r="S4055" t="s">
        <v>12500</v>
      </c>
      <c r="T4055">
        <v>3400</v>
      </c>
      <c r="U4055" t="s">
        <v>9688</v>
      </c>
      <c r="V4055" t="s">
        <v>9688</v>
      </c>
      <c r="W4055" t="s">
        <v>2764</v>
      </c>
      <c r="X4055">
        <v>2665</v>
      </c>
      <c r="Y4055" t="s">
        <v>257</v>
      </c>
      <c r="AA4055">
        <v>187</v>
      </c>
      <c r="AB4055" t="s">
        <v>10167</v>
      </c>
      <c r="AC4055" t="s">
        <v>12500</v>
      </c>
      <c r="AD4055">
        <v>5</v>
      </c>
      <c r="AE4055">
        <v>713117.45</v>
      </c>
      <c r="AF4055">
        <v>6169274.0300000003</v>
      </c>
    </row>
    <row r="4056" spans="1:32" x14ac:dyDescent="0.25">
      <c r="A4056" s="40">
        <v>4054</v>
      </c>
      <c r="B4056" t="s">
        <v>12501</v>
      </c>
      <c r="C4056">
        <v>120</v>
      </c>
      <c r="D4056">
        <v>1969</v>
      </c>
      <c r="E4056">
        <v>0</v>
      </c>
      <c r="F4056">
        <v>3</v>
      </c>
      <c r="H4056">
        <v>1</v>
      </c>
      <c r="J4056">
        <v>2</v>
      </c>
      <c r="K4056" t="s">
        <v>260</v>
      </c>
      <c r="L4056">
        <v>80</v>
      </c>
      <c r="M4056">
        <v>1</v>
      </c>
      <c r="N4056">
        <v>134</v>
      </c>
      <c r="O4056">
        <v>134</v>
      </c>
      <c r="P4056">
        <v>134</v>
      </c>
      <c r="Q4056">
        <v>0</v>
      </c>
      <c r="R4056">
        <v>0</v>
      </c>
      <c r="S4056" t="s">
        <v>12502</v>
      </c>
      <c r="T4056">
        <v>5326</v>
      </c>
      <c r="U4056" t="s">
        <v>289</v>
      </c>
      <c r="V4056" t="s">
        <v>289</v>
      </c>
      <c r="W4056" t="s">
        <v>268</v>
      </c>
      <c r="X4056">
        <v>2625</v>
      </c>
      <c r="Y4056" t="s">
        <v>244</v>
      </c>
      <c r="AA4056">
        <v>187</v>
      </c>
      <c r="AB4056" t="s">
        <v>12503</v>
      </c>
      <c r="AC4056" t="s">
        <v>12502</v>
      </c>
      <c r="AD4056">
        <v>5</v>
      </c>
      <c r="AE4056">
        <v>710891.05</v>
      </c>
      <c r="AF4056">
        <v>6171946.3300000001</v>
      </c>
    </row>
    <row r="4057" spans="1:32" x14ac:dyDescent="0.25">
      <c r="A4057" s="40">
        <v>4055</v>
      </c>
      <c r="B4057" t="s">
        <v>12504</v>
      </c>
      <c r="C4057">
        <v>130</v>
      </c>
      <c r="D4057">
        <v>1971</v>
      </c>
      <c r="E4057">
        <v>0</v>
      </c>
      <c r="F4057">
        <v>3</v>
      </c>
      <c r="H4057">
        <v>5</v>
      </c>
      <c r="J4057">
        <v>1</v>
      </c>
      <c r="K4057" t="s">
        <v>240</v>
      </c>
      <c r="M4057">
        <v>1</v>
      </c>
      <c r="N4057">
        <v>126</v>
      </c>
      <c r="O4057">
        <v>126</v>
      </c>
      <c r="P4057">
        <v>170</v>
      </c>
      <c r="Q4057">
        <v>0</v>
      </c>
      <c r="R4057">
        <v>0</v>
      </c>
      <c r="S4057" t="s">
        <v>12505</v>
      </c>
      <c r="T4057">
        <v>7882</v>
      </c>
      <c r="U4057" t="s">
        <v>372</v>
      </c>
      <c r="V4057" t="s">
        <v>372</v>
      </c>
      <c r="W4057" t="s">
        <v>2885</v>
      </c>
      <c r="X4057">
        <v>2625</v>
      </c>
      <c r="Y4057" t="s">
        <v>244</v>
      </c>
      <c r="AA4057">
        <v>187</v>
      </c>
      <c r="AB4057" t="s">
        <v>12506</v>
      </c>
      <c r="AC4057" t="s">
        <v>12505</v>
      </c>
      <c r="AD4057">
        <v>5</v>
      </c>
      <c r="AE4057">
        <v>711780.68</v>
      </c>
      <c r="AF4057">
        <v>6172202.1200000001</v>
      </c>
    </row>
    <row r="4058" spans="1:32" x14ac:dyDescent="0.25">
      <c r="A4058" s="40">
        <v>4056</v>
      </c>
      <c r="B4058" t="s">
        <v>12507</v>
      </c>
      <c r="C4058">
        <v>120</v>
      </c>
      <c r="D4058">
        <v>1964</v>
      </c>
      <c r="E4058">
        <v>1986</v>
      </c>
      <c r="F4058">
        <v>4</v>
      </c>
      <c r="H4058">
        <v>1</v>
      </c>
      <c r="J4058">
        <v>2</v>
      </c>
      <c r="K4058" t="s">
        <v>260</v>
      </c>
      <c r="M4058">
        <v>1</v>
      </c>
      <c r="N4058">
        <v>132</v>
      </c>
      <c r="O4058">
        <v>132</v>
      </c>
      <c r="P4058">
        <v>132</v>
      </c>
      <c r="Q4058">
        <v>0</v>
      </c>
      <c r="R4058">
        <v>0</v>
      </c>
      <c r="S4058" t="s">
        <v>12508</v>
      </c>
      <c r="T4058">
        <v>852</v>
      </c>
      <c r="U4058" t="s">
        <v>249</v>
      </c>
      <c r="V4058" t="s">
        <v>249</v>
      </c>
      <c r="W4058" t="s">
        <v>774</v>
      </c>
      <c r="X4058">
        <v>2625</v>
      </c>
      <c r="Y4058" t="s">
        <v>244</v>
      </c>
      <c r="AA4058">
        <v>187</v>
      </c>
      <c r="AB4058" t="s">
        <v>12509</v>
      </c>
      <c r="AC4058" t="s">
        <v>12508</v>
      </c>
      <c r="AD4058">
        <v>5</v>
      </c>
      <c r="AE4058">
        <v>711662.66</v>
      </c>
      <c r="AF4058">
        <v>6170683.9900000002</v>
      </c>
    </row>
    <row r="4059" spans="1:32" x14ac:dyDescent="0.25">
      <c r="A4059" s="40">
        <v>4057</v>
      </c>
      <c r="B4059" t="s">
        <v>12510</v>
      </c>
      <c r="C4059">
        <v>120</v>
      </c>
      <c r="D4059">
        <v>1786</v>
      </c>
      <c r="E4059">
        <v>0</v>
      </c>
      <c r="F4059">
        <v>7</v>
      </c>
      <c r="H4059">
        <v>2</v>
      </c>
      <c r="J4059">
        <v>2</v>
      </c>
      <c r="K4059" t="s">
        <v>247</v>
      </c>
      <c r="M4059">
        <v>1</v>
      </c>
      <c r="N4059">
        <v>102</v>
      </c>
      <c r="O4059">
        <v>102</v>
      </c>
      <c r="P4059">
        <v>102</v>
      </c>
      <c r="Q4059">
        <v>0</v>
      </c>
      <c r="R4059">
        <v>0</v>
      </c>
      <c r="S4059" t="s">
        <v>12511</v>
      </c>
      <c r="T4059">
        <v>1491</v>
      </c>
      <c r="U4059" t="s">
        <v>280</v>
      </c>
      <c r="V4059" t="s">
        <v>280</v>
      </c>
      <c r="W4059" t="s">
        <v>413</v>
      </c>
      <c r="X4059">
        <v>2625</v>
      </c>
      <c r="Y4059" t="s">
        <v>244</v>
      </c>
      <c r="AA4059">
        <v>187</v>
      </c>
      <c r="AB4059" t="s">
        <v>935</v>
      </c>
      <c r="AC4059" t="s">
        <v>12511</v>
      </c>
      <c r="AD4059">
        <v>5</v>
      </c>
      <c r="AE4059">
        <v>711753.95</v>
      </c>
      <c r="AF4059">
        <v>6170514.6699999999</v>
      </c>
    </row>
    <row r="4060" spans="1:32" x14ac:dyDescent="0.25">
      <c r="A4060" s="40">
        <v>4058</v>
      </c>
      <c r="B4060" t="s">
        <v>12512</v>
      </c>
      <c r="C4060">
        <v>120</v>
      </c>
      <c r="D4060">
        <v>1953</v>
      </c>
      <c r="E4060">
        <v>1977</v>
      </c>
      <c r="F4060">
        <v>5</v>
      </c>
      <c r="H4060">
        <v>1</v>
      </c>
      <c r="J4060">
        <v>2</v>
      </c>
      <c r="K4060" t="s">
        <v>260</v>
      </c>
      <c r="L4060">
        <v>2</v>
      </c>
      <c r="M4060">
        <v>1</v>
      </c>
      <c r="N4060">
        <v>135</v>
      </c>
      <c r="O4060">
        <v>135</v>
      </c>
      <c r="P4060">
        <v>119</v>
      </c>
      <c r="Q4060">
        <v>0</v>
      </c>
      <c r="R4060">
        <v>0</v>
      </c>
      <c r="S4060" t="s">
        <v>12513</v>
      </c>
      <c r="T4060">
        <v>7775</v>
      </c>
      <c r="U4060" t="s">
        <v>262</v>
      </c>
      <c r="V4060" t="s">
        <v>262</v>
      </c>
      <c r="W4060" t="s">
        <v>441</v>
      </c>
      <c r="X4060">
        <v>2665</v>
      </c>
      <c r="Y4060" t="s">
        <v>257</v>
      </c>
      <c r="AA4060">
        <v>187</v>
      </c>
      <c r="AB4060" t="s">
        <v>12514</v>
      </c>
      <c r="AC4060" t="s">
        <v>12513</v>
      </c>
      <c r="AD4060">
        <v>5</v>
      </c>
      <c r="AE4060">
        <v>712840.27</v>
      </c>
      <c r="AF4060">
        <v>6169232.54</v>
      </c>
    </row>
    <row r="4061" spans="1:32" x14ac:dyDescent="0.25">
      <c r="A4061" s="40">
        <v>4059</v>
      </c>
      <c r="B4061" t="s">
        <v>12515</v>
      </c>
      <c r="C4061">
        <v>230</v>
      </c>
      <c r="D4061">
        <v>1966</v>
      </c>
      <c r="E4061">
        <v>0</v>
      </c>
      <c r="F4061">
        <v>1</v>
      </c>
      <c r="H4061">
        <v>1</v>
      </c>
      <c r="J4061">
        <v>9</v>
      </c>
      <c r="K4061" t="s">
        <v>240</v>
      </c>
      <c r="M4061">
        <v>1</v>
      </c>
      <c r="N4061">
        <v>20</v>
      </c>
      <c r="O4061">
        <v>20</v>
      </c>
      <c r="P4061">
        <v>0</v>
      </c>
      <c r="Q4061">
        <v>20</v>
      </c>
      <c r="R4061">
        <v>0</v>
      </c>
      <c r="S4061" t="s">
        <v>12516</v>
      </c>
      <c r="T4061">
        <v>2449</v>
      </c>
      <c r="U4061" t="s">
        <v>312</v>
      </c>
      <c r="V4061" t="s">
        <v>312</v>
      </c>
      <c r="W4061" t="s">
        <v>7272</v>
      </c>
      <c r="X4061">
        <v>2625</v>
      </c>
      <c r="Y4061" t="s">
        <v>244</v>
      </c>
      <c r="AA4061">
        <v>187</v>
      </c>
      <c r="AB4061" t="s">
        <v>12517</v>
      </c>
      <c r="AC4061" t="s">
        <v>12518</v>
      </c>
      <c r="AD4061">
        <v>5</v>
      </c>
      <c r="AE4061">
        <v>711262.25</v>
      </c>
      <c r="AF4061">
        <v>6171913.4199999999</v>
      </c>
    </row>
    <row r="4062" spans="1:32" x14ac:dyDescent="0.25">
      <c r="A4062" s="40">
        <v>4060</v>
      </c>
      <c r="B4062" t="s">
        <v>12519</v>
      </c>
      <c r="C4062">
        <v>320</v>
      </c>
      <c r="D4062">
        <v>2015</v>
      </c>
      <c r="E4062">
        <v>0</v>
      </c>
      <c r="F4062">
        <v>1</v>
      </c>
      <c r="H4062">
        <v>6</v>
      </c>
      <c r="J4062">
        <v>1</v>
      </c>
      <c r="K4062" t="s">
        <v>240</v>
      </c>
      <c r="M4062">
        <v>6</v>
      </c>
      <c r="N4062">
        <v>1661</v>
      </c>
      <c r="O4062">
        <v>8760</v>
      </c>
      <c r="P4062">
        <v>0</v>
      </c>
      <c r="Q4062">
        <v>10538</v>
      </c>
      <c r="R4062">
        <v>0</v>
      </c>
      <c r="S4062" t="s">
        <v>12520</v>
      </c>
      <c r="T4062">
        <v>1055</v>
      </c>
      <c r="U4062" t="s">
        <v>1257</v>
      </c>
      <c r="V4062" t="s">
        <v>1257</v>
      </c>
      <c r="W4062" t="s">
        <v>290</v>
      </c>
      <c r="X4062">
        <v>2665</v>
      </c>
      <c r="Y4062" t="s">
        <v>257</v>
      </c>
      <c r="AA4062">
        <v>187</v>
      </c>
      <c r="AB4062" t="s">
        <v>12521</v>
      </c>
      <c r="AC4062" t="s">
        <v>12522</v>
      </c>
      <c r="AD4062">
        <v>5</v>
      </c>
      <c r="AE4062">
        <v>713197.7</v>
      </c>
      <c r="AF4062">
        <v>6169884.3200000003</v>
      </c>
    </row>
    <row r="4063" spans="1:32" x14ac:dyDescent="0.25">
      <c r="A4063" s="40">
        <v>4061</v>
      </c>
      <c r="B4063" t="s">
        <v>12523</v>
      </c>
      <c r="C4063">
        <v>210</v>
      </c>
      <c r="D4063">
        <v>2003</v>
      </c>
      <c r="E4063">
        <v>0</v>
      </c>
      <c r="F4063">
        <v>10</v>
      </c>
      <c r="H4063">
        <v>8</v>
      </c>
      <c r="J4063">
        <v>9</v>
      </c>
      <c r="K4063" t="s">
        <v>240</v>
      </c>
      <c r="M4063">
        <v>1</v>
      </c>
      <c r="N4063">
        <v>252</v>
      </c>
      <c r="O4063">
        <v>252</v>
      </c>
      <c r="P4063">
        <v>0</v>
      </c>
      <c r="Q4063">
        <v>252</v>
      </c>
      <c r="R4063">
        <v>0</v>
      </c>
      <c r="S4063" t="s">
        <v>12524</v>
      </c>
      <c r="T4063">
        <v>9480</v>
      </c>
      <c r="U4063" t="s">
        <v>5343</v>
      </c>
      <c r="V4063" t="s">
        <v>5343</v>
      </c>
      <c r="W4063" t="s">
        <v>12525</v>
      </c>
      <c r="X4063">
        <v>2625</v>
      </c>
      <c r="Y4063" t="s">
        <v>244</v>
      </c>
      <c r="AA4063">
        <v>187</v>
      </c>
      <c r="AB4063" t="s">
        <v>12526</v>
      </c>
      <c r="AC4063" t="s">
        <v>12527</v>
      </c>
      <c r="AD4063">
        <v>5</v>
      </c>
      <c r="AE4063">
        <v>711283.83</v>
      </c>
      <c r="AF4063">
        <v>6170837.3899999997</v>
      </c>
    </row>
    <row r="4064" spans="1:32" x14ac:dyDescent="0.25">
      <c r="A4064" s="40">
        <v>4062</v>
      </c>
      <c r="B4064" t="s">
        <v>12528</v>
      </c>
      <c r="C4064">
        <v>120</v>
      </c>
      <c r="D4064">
        <v>1965</v>
      </c>
      <c r="E4064">
        <v>0</v>
      </c>
      <c r="F4064">
        <v>1</v>
      </c>
      <c r="H4064">
        <v>1</v>
      </c>
      <c r="J4064">
        <v>2</v>
      </c>
      <c r="K4064" t="s">
        <v>260</v>
      </c>
      <c r="L4064">
        <v>2</v>
      </c>
      <c r="M4064">
        <v>1</v>
      </c>
      <c r="N4064">
        <v>118</v>
      </c>
      <c r="O4064">
        <v>118</v>
      </c>
      <c r="P4064">
        <v>118</v>
      </c>
      <c r="Q4064">
        <v>0</v>
      </c>
      <c r="R4064">
        <v>0</v>
      </c>
      <c r="S4064" t="s">
        <v>12529</v>
      </c>
      <c r="T4064">
        <v>2343</v>
      </c>
      <c r="U4064" t="s">
        <v>5316</v>
      </c>
      <c r="V4064" t="s">
        <v>5316</v>
      </c>
      <c r="W4064" t="s">
        <v>253</v>
      </c>
      <c r="X4064">
        <v>2665</v>
      </c>
      <c r="Y4064" t="s">
        <v>257</v>
      </c>
      <c r="AA4064">
        <v>187</v>
      </c>
      <c r="AB4064" t="s">
        <v>12530</v>
      </c>
      <c r="AC4064" t="s">
        <v>12531</v>
      </c>
      <c r="AD4064">
        <v>5</v>
      </c>
      <c r="AE4064">
        <v>714078.26</v>
      </c>
      <c r="AF4064">
        <v>6168821.9299999997</v>
      </c>
    </row>
    <row r="4065" spans="1:32" x14ac:dyDescent="0.25">
      <c r="A4065" s="40">
        <v>4063</v>
      </c>
      <c r="B4065" t="s">
        <v>12532</v>
      </c>
      <c r="C4065">
        <v>120</v>
      </c>
      <c r="D4065">
        <v>2000</v>
      </c>
      <c r="E4065">
        <v>0</v>
      </c>
      <c r="F4065">
        <v>4</v>
      </c>
      <c r="H4065">
        <v>1</v>
      </c>
      <c r="J4065">
        <v>1</v>
      </c>
      <c r="K4065" t="s">
        <v>240</v>
      </c>
      <c r="M4065">
        <v>1</v>
      </c>
      <c r="N4065">
        <v>148</v>
      </c>
      <c r="O4065">
        <v>148</v>
      </c>
      <c r="P4065">
        <v>148</v>
      </c>
      <c r="Q4065">
        <v>0</v>
      </c>
      <c r="R4065">
        <v>0</v>
      </c>
      <c r="S4065" t="s">
        <v>12533</v>
      </c>
      <c r="T4065">
        <v>5600</v>
      </c>
      <c r="U4065" t="s">
        <v>6764</v>
      </c>
      <c r="V4065" t="s">
        <v>6764</v>
      </c>
      <c r="W4065" t="s">
        <v>2235</v>
      </c>
      <c r="X4065">
        <v>2625</v>
      </c>
      <c r="Y4065" t="s">
        <v>244</v>
      </c>
      <c r="AA4065">
        <v>187</v>
      </c>
      <c r="AB4065" t="s">
        <v>12534</v>
      </c>
      <c r="AC4065" t="s">
        <v>12533</v>
      </c>
      <c r="AD4065">
        <v>5</v>
      </c>
      <c r="AE4065">
        <v>712081.62</v>
      </c>
      <c r="AF4065">
        <v>6172070.0499999998</v>
      </c>
    </row>
    <row r="4066" spans="1:32" x14ac:dyDescent="0.25">
      <c r="A4066" s="40">
        <v>4064</v>
      </c>
      <c r="B4066" t="s">
        <v>12535</v>
      </c>
      <c r="C4066">
        <v>130</v>
      </c>
      <c r="D4066">
        <v>1969</v>
      </c>
      <c r="E4066">
        <v>1983</v>
      </c>
      <c r="F4066">
        <v>3</v>
      </c>
      <c r="H4066">
        <v>6</v>
      </c>
      <c r="J4066">
        <v>1</v>
      </c>
      <c r="K4066" t="s">
        <v>240</v>
      </c>
      <c r="M4066">
        <v>1</v>
      </c>
      <c r="N4066">
        <v>124</v>
      </c>
      <c r="O4066">
        <v>124</v>
      </c>
      <c r="P4066">
        <v>124</v>
      </c>
      <c r="Q4066">
        <v>0</v>
      </c>
      <c r="R4066">
        <v>0</v>
      </c>
      <c r="S4066" t="s">
        <v>12536</v>
      </c>
      <c r="T4066">
        <v>6178</v>
      </c>
      <c r="U4066" t="s">
        <v>2647</v>
      </c>
      <c r="V4066" t="s">
        <v>2647</v>
      </c>
      <c r="W4066" t="s">
        <v>1084</v>
      </c>
      <c r="X4066">
        <v>2625</v>
      </c>
      <c r="Y4066" t="s">
        <v>244</v>
      </c>
      <c r="AA4066">
        <v>187</v>
      </c>
      <c r="AB4066" t="s">
        <v>12537</v>
      </c>
      <c r="AC4066" t="s">
        <v>12536</v>
      </c>
      <c r="AD4066">
        <v>5</v>
      </c>
      <c r="AE4066">
        <v>711731.16</v>
      </c>
      <c r="AF4066">
        <v>6172164.2999999998</v>
      </c>
    </row>
    <row r="4067" spans="1:32" x14ac:dyDescent="0.25">
      <c r="A4067" s="40">
        <v>4065</v>
      </c>
      <c r="B4067" t="s">
        <v>12538</v>
      </c>
      <c r="C4067">
        <v>120</v>
      </c>
      <c r="D4067">
        <v>1963</v>
      </c>
      <c r="E4067">
        <v>1975</v>
      </c>
      <c r="F4067">
        <v>1</v>
      </c>
      <c r="H4067">
        <v>1</v>
      </c>
      <c r="J4067">
        <v>2</v>
      </c>
      <c r="K4067" t="s">
        <v>247</v>
      </c>
      <c r="M4067">
        <v>1</v>
      </c>
      <c r="N4067">
        <v>151</v>
      </c>
      <c r="O4067">
        <v>151</v>
      </c>
      <c r="P4067">
        <v>151</v>
      </c>
      <c r="Q4067">
        <v>0</v>
      </c>
      <c r="R4067">
        <v>0</v>
      </c>
      <c r="S4067" t="s">
        <v>12539</v>
      </c>
      <c r="T4067">
        <v>7669</v>
      </c>
      <c r="U4067" t="s">
        <v>9702</v>
      </c>
      <c r="V4067" t="s">
        <v>9702</v>
      </c>
      <c r="W4067" t="s">
        <v>393</v>
      </c>
      <c r="X4067">
        <v>2665</v>
      </c>
      <c r="Y4067" t="s">
        <v>257</v>
      </c>
      <c r="AA4067">
        <v>187</v>
      </c>
      <c r="AB4067" t="s">
        <v>12540</v>
      </c>
      <c r="AC4067" t="s">
        <v>12539</v>
      </c>
      <c r="AD4067">
        <v>5</v>
      </c>
      <c r="AE4067">
        <v>713211.46</v>
      </c>
      <c r="AF4067">
        <v>6168939.5999999996</v>
      </c>
    </row>
    <row r="4068" spans="1:32" x14ac:dyDescent="0.25">
      <c r="A4068" s="40">
        <v>4066</v>
      </c>
      <c r="B4068" t="s">
        <v>12541</v>
      </c>
      <c r="C4068">
        <v>130</v>
      </c>
      <c r="D4068">
        <v>1971</v>
      </c>
      <c r="E4068">
        <v>0</v>
      </c>
      <c r="F4068">
        <v>3</v>
      </c>
      <c r="H4068">
        <v>5</v>
      </c>
      <c r="J4068">
        <v>1</v>
      </c>
      <c r="K4068" t="s">
        <v>240</v>
      </c>
      <c r="L4068">
        <v>2</v>
      </c>
      <c r="M4068">
        <v>1</v>
      </c>
      <c r="N4068">
        <v>126</v>
      </c>
      <c r="O4068">
        <v>126</v>
      </c>
      <c r="P4068">
        <v>170</v>
      </c>
      <c r="Q4068">
        <v>0</v>
      </c>
      <c r="R4068">
        <v>0</v>
      </c>
      <c r="S4068" t="s">
        <v>12542</v>
      </c>
      <c r="T4068">
        <v>7882</v>
      </c>
      <c r="U4068" t="s">
        <v>372</v>
      </c>
      <c r="V4068" t="s">
        <v>372</v>
      </c>
      <c r="W4068" t="s">
        <v>2150</v>
      </c>
      <c r="X4068">
        <v>2625</v>
      </c>
      <c r="Y4068" t="s">
        <v>244</v>
      </c>
      <c r="AA4068">
        <v>187</v>
      </c>
      <c r="AB4068" t="s">
        <v>12543</v>
      </c>
      <c r="AC4068" t="s">
        <v>12542</v>
      </c>
      <c r="AD4068">
        <v>5</v>
      </c>
      <c r="AE4068">
        <v>711776.98</v>
      </c>
      <c r="AF4068">
        <v>6172165.9100000001</v>
      </c>
    </row>
    <row r="4069" spans="1:32" x14ac:dyDescent="0.25">
      <c r="A4069" s="40">
        <v>4067</v>
      </c>
      <c r="B4069" t="s">
        <v>12544</v>
      </c>
      <c r="C4069">
        <v>130</v>
      </c>
      <c r="D4069">
        <v>1967</v>
      </c>
      <c r="E4069">
        <v>1983</v>
      </c>
      <c r="F4069">
        <v>1</v>
      </c>
      <c r="H4069">
        <v>6</v>
      </c>
      <c r="J4069">
        <v>1</v>
      </c>
      <c r="K4069" t="s">
        <v>240</v>
      </c>
      <c r="M4069">
        <v>1</v>
      </c>
      <c r="N4069">
        <v>148</v>
      </c>
      <c r="O4069">
        <v>148</v>
      </c>
      <c r="P4069">
        <v>148</v>
      </c>
      <c r="Q4069">
        <v>0</v>
      </c>
      <c r="R4069">
        <v>0</v>
      </c>
      <c r="S4069" t="s">
        <v>12545</v>
      </c>
      <c r="T4069">
        <v>2449</v>
      </c>
      <c r="U4069" t="s">
        <v>312</v>
      </c>
      <c r="V4069" t="s">
        <v>312</v>
      </c>
      <c r="W4069" t="s">
        <v>1934</v>
      </c>
      <c r="X4069">
        <v>2625</v>
      </c>
      <c r="Y4069" t="s">
        <v>244</v>
      </c>
      <c r="AA4069">
        <v>187</v>
      </c>
      <c r="AB4069" t="s">
        <v>12546</v>
      </c>
      <c r="AC4069" t="s">
        <v>12545</v>
      </c>
      <c r="AD4069">
        <v>5</v>
      </c>
      <c r="AE4069">
        <v>711297.98</v>
      </c>
      <c r="AF4069">
        <v>6171870.2199999997</v>
      </c>
    </row>
    <row r="4070" spans="1:32" x14ac:dyDescent="0.25">
      <c r="A4070" s="40">
        <v>4068</v>
      </c>
      <c r="B4070" t="s">
        <v>12547</v>
      </c>
      <c r="C4070">
        <v>120</v>
      </c>
      <c r="D4070">
        <v>1973</v>
      </c>
      <c r="E4070">
        <v>0</v>
      </c>
      <c r="F4070">
        <v>3</v>
      </c>
      <c r="H4070">
        <v>1</v>
      </c>
      <c r="J4070">
        <v>2</v>
      </c>
      <c r="K4070" t="s">
        <v>260</v>
      </c>
      <c r="L4070">
        <v>2</v>
      </c>
      <c r="M4070">
        <v>1</v>
      </c>
      <c r="N4070">
        <v>109</v>
      </c>
      <c r="O4070">
        <v>109</v>
      </c>
      <c r="P4070">
        <v>109</v>
      </c>
      <c r="Q4070">
        <v>0</v>
      </c>
      <c r="R4070">
        <v>0</v>
      </c>
      <c r="S4070" t="s">
        <v>12548</v>
      </c>
      <c r="T4070">
        <v>6710</v>
      </c>
      <c r="U4070" t="s">
        <v>327</v>
      </c>
      <c r="V4070" t="s">
        <v>327</v>
      </c>
      <c r="W4070" t="s">
        <v>1466</v>
      </c>
      <c r="X4070">
        <v>2625</v>
      </c>
      <c r="Y4070" t="s">
        <v>244</v>
      </c>
      <c r="AA4070">
        <v>187</v>
      </c>
      <c r="AB4070" t="s">
        <v>12549</v>
      </c>
      <c r="AC4070" t="s">
        <v>12548</v>
      </c>
      <c r="AD4070">
        <v>5</v>
      </c>
      <c r="AE4070">
        <v>710865.82</v>
      </c>
      <c r="AF4070">
        <v>6171697.9400000004</v>
      </c>
    </row>
    <row r="4071" spans="1:32" x14ac:dyDescent="0.25">
      <c r="A4071" s="40">
        <v>4069</v>
      </c>
      <c r="B4071" t="s">
        <v>12550</v>
      </c>
      <c r="C4071">
        <v>120</v>
      </c>
      <c r="D4071">
        <v>1976</v>
      </c>
      <c r="E4071">
        <v>0</v>
      </c>
      <c r="F4071">
        <v>3</v>
      </c>
      <c r="H4071">
        <v>1</v>
      </c>
      <c r="J4071">
        <v>7</v>
      </c>
      <c r="K4071" t="s">
        <v>253</v>
      </c>
      <c r="L4071">
        <v>2</v>
      </c>
      <c r="M4071">
        <v>1</v>
      </c>
      <c r="N4071">
        <v>103</v>
      </c>
      <c r="O4071">
        <v>103</v>
      </c>
      <c r="P4071">
        <v>161</v>
      </c>
      <c r="Q4071">
        <v>0</v>
      </c>
      <c r="R4071">
        <v>0</v>
      </c>
      <c r="S4071" t="s">
        <v>12551</v>
      </c>
      <c r="T4071">
        <v>7030</v>
      </c>
      <c r="U4071" t="s">
        <v>10123</v>
      </c>
      <c r="V4071" t="s">
        <v>10123</v>
      </c>
      <c r="W4071" t="s">
        <v>454</v>
      </c>
      <c r="X4071">
        <v>2665</v>
      </c>
      <c r="Y4071" t="s">
        <v>257</v>
      </c>
      <c r="AA4071">
        <v>187</v>
      </c>
      <c r="AB4071" t="s">
        <v>12552</v>
      </c>
      <c r="AC4071" t="s">
        <v>12551</v>
      </c>
      <c r="AD4071">
        <v>5</v>
      </c>
      <c r="AE4071">
        <v>713050.87</v>
      </c>
      <c r="AF4071">
        <v>6168329.6600000001</v>
      </c>
    </row>
    <row r="4072" spans="1:32" x14ac:dyDescent="0.25">
      <c r="A4072" s="40">
        <v>4070</v>
      </c>
      <c r="B4072" t="s">
        <v>12553</v>
      </c>
      <c r="C4072">
        <v>120</v>
      </c>
      <c r="D4072">
        <v>1910</v>
      </c>
      <c r="E4072">
        <v>1995</v>
      </c>
      <c r="F4072">
        <v>5</v>
      </c>
      <c r="H4072">
        <v>1</v>
      </c>
      <c r="J4072">
        <v>7</v>
      </c>
      <c r="K4072" t="s">
        <v>253</v>
      </c>
      <c r="L4072">
        <v>2</v>
      </c>
      <c r="M4072">
        <v>1</v>
      </c>
      <c r="N4072">
        <v>137</v>
      </c>
      <c r="O4072">
        <v>137</v>
      </c>
      <c r="P4072">
        <v>216</v>
      </c>
      <c r="Q4072">
        <v>0</v>
      </c>
      <c r="R4072">
        <v>0</v>
      </c>
      <c r="S4072" t="s">
        <v>12554</v>
      </c>
      <c r="T4072">
        <v>852</v>
      </c>
      <c r="U4072" t="s">
        <v>249</v>
      </c>
      <c r="V4072" t="s">
        <v>249</v>
      </c>
      <c r="W4072" t="s">
        <v>565</v>
      </c>
      <c r="X4072">
        <v>2625</v>
      </c>
      <c r="Y4072" t="s">
        <v>244</v>
      </c>
      <c r="AA4072">
        <v>187</v>
      </c>
      <c r="AB4072" t="s">
        <v>12555</v>
      </c>
      <c r="AC4072" t="s">
        <v>12554</v>
      </c>
      <c r="AD4072">
        <v>5</v>
      </c>
      <c r="AE4072">
        <v>711616.81</v>
      </c>
      <c r="AF4072">
        <v>6170687.0800000001</v>
      </c>
    </row>
    <row r="4073" spans="1:32" x14ac:dyDescent="0.25">
      <c r="A4073" s="40">
        <v>4071</v>
      </c>
      <c r="B4073" t="s">
        <v>12556</v>
      </c>
      <c r="C4073">
        <v>120</v>
      </c>
      <c r="D4073">
        <v>1862</v>
      </c>
      <c r="E4073">
        <v>0</v>
      </c>
      <c r="F4073">
        <v>7</v>
      </c>
      <c r="H4073">
        <v>1</v>
      </c>
      <c r="J4073">
        <v>2</v>
      </c>
      <c r="K4073" t="s">
        <v>260</v>
      </c>
      <c r="L4073">
        <v>2</v>
      </c>
      <c r="M4073">
        <v>1</v>
      </c>
      <c r="N4073">
        <v>172</v>
      </c>
      <c r="O4073">
        <v>172</v>
      </c>
      <c r="P4073">
        <v>217</v>
      </c>
      <c r="Q4073">
        <v>0</v>
      </c>
      <c r="R4073">
        <v>0</v>
      </c>
      <c r="S4073" t="s">
        <v>12557</v>
      </c>
      <c r="T4073">
        <v>1491</v>
      </c>
      <c r="U4073" t="s">
        <v>280</v>
      </c>
      <c r="V4073" t="s">
        <v>280</v>
      </c>
      <c r="W4073" t="s">
        <v>12558</v>
      </c>
      <c r="X4073">
        <v>2625</v>
      </c>
      <c r="Y4073" t="s">
        <v>244</v>
      </c>
      <c r="AA4073">
        <v>187</v>
      </c>
      <c r="AB4073" t="s">
        <v>12559</v>
      </c>
      <c r="AC4073" t="s">
        <v>12557</v>
      </c>
      <c r="AD4073">
        <v>5</v>
      </c>
      <c r="AE4073">
        <v>711727.06</v>
      </c>
      <c r="AF4073">
        <v>6170440.4800000004</v>
      </c>
    </row>
    <row r="4074" spans="1:32" x14ac:dyDescent="0.25">
      <c r="A4074" s="40">
        <v>4072</v>
      </c>
      <c r="B4074" t="s">
        <v>12560</v>
      </c>
      <c r="C4074">
        <v>130</v>
      </c>
      <c r="D4074">
        <v>1970</v>
      </c>
      <c r="E4074">
        <v>1988</v>
      </c>
      <c r="F4074">
        <v>3</v>
      </c>
      <c r="H4074">
        <v>6</v>
      </c>
      <c r="J4074">
        <v>1</v>
      </c>
      <c r="K4074" t="s">
        <v>240</v>
      </c>
      <c r="M4074">
        <v>1</v>
      </c>
      <c r="N4074">
        <v>125</v>
      </c>
      <c r="O4074">
        <v>125</v>
      </c>
      <c r="P4074">
        <v>107</v>
      </c>
      <c r="Q4074">
        <v>0</v>
      </c>
      <c r="R4074">
        <v>0</v>
      </c>
      <c r="S4074" t="s">
        <v>12561</v>
      </c>
      <c r="T4074">
        <v>7882</v>
      </c>
      <c r="U4074" t="s">
        <v>372</v>
      </c>
      <c r="V4074" t="s">
        <v>372</v>
      </c>
      <c r="W4074" t="s">
        <v>10813</v>
      </c>
      <c r="X4074">
        <v>2625</v>
      </c>
      <c r="Y4074" t="s">
        <v>244</v>
      </c>
      <c r="AA4074">
        <v>187</v>
      </c>
      <c r="AB4074" t="s">
        <v>12562</v>
      </c>
      <c r="AC4074" t="s">
        <v>12561</v>
      </c>
      <c r="AD4074">
        <v>5</v>
      </c>
      <c r="AE4074">
        <v>711980.28</v>
      </c>
      <c r="AF4074">
        <v>6172096.4500000002</v>
      </c>
    </row>
    <row r="4075" spans="1:32" x14ac:dyDescent="0.25">
      <c r="A4075" s="40">
        <v>4073</v>
      </c>
      <c r="B4075" t="s">
        <v>12563</v>
      </c>
      <c r="C4075">
        <v>120</v>
      </c>
      <c r="D4075">
        <v>1976</v>
      </c>
      <c r="E4075">
        <v>1983</v>
      </c>
      <c r="F4075">
        <v>2</v>
      </c>
      <c r="H4075">
        <v>1</v>
      </c>
      <c r="J4075">
        <v>2</v>
      </c>
      <c r="K4075" t="s">
        <v>260</v>
      </c>
      <c r="L4075">
        <v>2</v>
      </c>
      <c r="M4075">
        <v>1</v>
      </c>
      <c r="N4075">
        <v>163</v>
      </c>
      <c r="O4075">
        <v>163</v>
      </c>
      <c r="P4075">
        <v>145</v>
      </c>
      <c r="Q4075">
        <v>0</v>
      </c>
      <c r="R4075">
        <v>0</v>
      </c>
      <c r="S4075" t="s">
        <v>12564</v>
      </c>
      <c r="T4075">
        <v>3408</v>
      </c>
      <c r="U4075" t="s">
        <v>285</v>
      </c>
      <c r="V4075" t="s">
        <v>285</v>
      </c>
      <c r="W4075" t="s">
        <v>260</v>
      </c>
      <c r="X4075">
        <v>2665</v>
      </c>
      <c r="Y4075" t="s">
        <v>257</v>
      </c>
      <c r="AA4075">
        <v>187</v>
      </c>
      <c r="AB4075" t="s">
        <v>12565</v>
      </c>
      <c r="AC4075" t="s">
        <v>12564</v>
      </c>
      <c r="AD4075">
        <v>5</v>
      </c>
      <c r="AE4075">
        <v>713052.5</v>
      </c>
      <c r="AF4075">
        <v>6168942.6200000001</v>
      </c>
    </row>
    <row r="4076" spans="1:32" x14ac:dyDescent="0.25">
      <c r="A4076" s="40">
        <v>4074</v>
      </c>
      <c r="B4076" t="s">
        <v>12566</v>
      </c>
      <c r="C4076">
        <v>130</v>
      </c>
      <c r="D4076">
        <v>1975</v>
      </c>
      <c r="E4076">
        <v>0</v>
      </c>
      <c r="F4076">
        <v>1</v>
      </c>
      <c r="H4076">
        <v>5</v>
      </c>
      <c r="J4076">
        <v>1</v>
      </c>
      <c r="K4076" t="s">
        <v>240</v>
      </c>
      <c r="L4076">
        <v>2</v>
      </c>
      <c r="M4076">
        <v>1</v>
      </c>
      <c r="N4076">
        <v>117</v>
      </c>
      <c r="O4076">
        <v>117</v>
      </c>
      <c r="P4076">
        <v>117</v>
      </c>
      <c r="Q4076">
        <v>0</v>
      </c>
      <c r="R4076">
        <v>0</v>
      </c>
      <c r="S4076" t="s">
        <v>12567</v>
      </c>
      <c r="T4076">
        <v>2556</v>
      </c>
      <c r="U4076" t="s">
        <v>317</v>
      </c>
      <c r="V4076" t="s">
        <v>317</v>
      </c>
      <c r="W4076" t="s">
        <v>12568</v>
      </c>
      <c r="X4076">
        <v>2625</v>
      </c>
      <c r="Y4076" t="s">
        <v>244</v>
      </c>
      <c r="AA4076">
        <v>187</v>
      </c>
      <c r="AB4076" t="s">
        <v>12569</v>
      </c>
      <c r="AC4076" t="s">
        <v>12567</v>
      </c>
      <c r="AD4076">
        <v>5</v>
      </c>
      <c r="AE4076">
        <v>711608.11</v>
      </c>
      <c r="AF4076">
        <v>6172293.5999999996</v>
      </c>
    </row>
    <row r="4077" spans="1:32" x14ac:dyDescent="0.25">
      <c r="A4077" s="40">
        <v>4075</v>
      </c>
      <c r="B4077" t="s">
        <v>12570</v>
      </c>
      <c r="C4077">
        <v>120</v>
      </c>
      <c r="D4077">
        <v>1969</v>
      </c>
      <c r="E4077">
        <v>1988</v>
      </c>
      <c r="F4077">
        <v>3</v>
      </c>
      <c r="H4077">
        <v>1</v>
      </c>
      <c r="J4077">
        <v>2</v>
      </c>
      <c r="K4077" t="s">
        <v>260</v>
      </c>
      <c r="L4077">
        <v>2</v>
      </c>
      <c r="M4077">
        <v>1</v>
      </c>
      <c r="N4077">
        <v>171</v>
      </c>
      <c r="O4077">
        <v>171</v>
      </c>
      <c r="P4077">
        <v>171</v>
      </c>
      <c r="Q4077">
        <v>0</v>
      </c>
      <c r="R4077">
        <v>0</v>
      </c>
      <c r="S4077" t="s">
        <v>12571</v>
      </c>
      <c r="T4077">
        <v>5326</v>
      </c>
      <c r="U4077" t="s">
        <v>289</v>
      </c>
      <c r="V4077" t="s">
        <v>289</v>
      </c>
      <c r="W4077" t="s">
        <v>413</v>
      </c>
      <c r="X4077">
        <v>2625</v>
      </c>
      <c r="Y4077" t="s">
        <v>244</v>
      </c>
      <c r="AA4077">
        <v>187</v>
      </c>
      <c r="AB4077" t="s">
        <v>12572</v>
      </c>
      <c r="AC4077" t="s">
        <v>12571</v>
      </c>
      <c r="AD4077">
        <v>5</v>
      </c>
      <c r="AE4077">
        <v>710976.25</v>
      </c>
      <c r="AF4077">
        <v>6171944.4500000002</v>
      </c>
    </row>
    <row r="4078" spans="1:32" x14ac:dyDescent="0.25">
      <c r="A4078" s="40">
        <v>4076</v>
      </c>
      <c r="B4078" t="s">
        <v>12573</v>
      </c>
      <c r="C4078">
        <v>120</v>
      </c>
      <c r="D4078">
        <v>1953</v>
      </c>
      <c r="E4078">
        <v>1998</v>
      </c>
      <c r="F4078">
        <v>5</v>
      </c>
      <c r="H4078">
        <v>1</v>
      </c>
      <c r="J4078">
        <v>2</v>
      </c>
      <c r="K4078" t="s">
        <v>260</v>
      </c>
      <c r="L4078">
        <v>90</v>
      </c>
      <c r="M4078">
        <v>1</v>
      </c>
      <c r="N4078">
        <v>121</v>
      </c>
      <c r="O4078">
        <v>121</v>
      </c>
      <c r="P4078">
        <v>153</v>
      </c>
      <c r="Q4078">
        <v>0</v>
      </c>
      <c r="R4078">
        <v>0</v>
      </c>
      <c r="S4078" t="s">
        <v>12574</v>
      </c>
      <c r="T4078">
        <v>1278</v>
      </c>
      <c r="U4078" t="s">
        <v>10631</v>
      </c>
      <c r="V4078" t="s">
        <v>10631</v>
      </c>
      <c r="W4078" t="s">
        <v>569</v>
      </c>
      <c r="X4078">
        <v>2665</v>
      </c>
      <c r="Y4078" t="s">
        <v>257</v>
      </c>
      <c r="AA4078">
        <v>187</v>
      </c>
      <c r="AB4078" t="s">
        <v>12575</v>
      </c>
      <c r="AC4078" t="s">
        <v>12574</v>
      </c>
      <c r="AD4078">
        <v>5</v>
      </c>
      <c r="AE4078">
        <v>713406.94</v>
      </c>
      <c r="AF4078">
        <v>6168971.0899999999</v>
      </c>
    </row>
    <row r="4079" spans="1:32" x14ac:dyDescent="0.25">
      <c r="A4079" s="40">
        <v>4077</v>
      </c>
      <c r="B4079" t="s">
        <v>12576</v>
      </c>
      <c r="C4079">
        <v>130</v>
      </c>
      <c r="D4079">
        <v>1975</v>
      </c>
      <c r="E4079">
        <v>0</v>
      </c>
      <c r="F4079">
        <v>1</v>
      </c>
      <c r="H4079">
        <v>5</v>
      </c>
      <c r="J4079">
        <v>7</v>
      </c>
      <c r="K4079" t="s">
        <v>253</v>
      </c>
      <c r="M4079">
        <v>1</v>
      </c>
      <c r="N4079">
        <v>75</v>
      </c>
      <c r="O4079">
        <v>75</v>
      </c>
      <c r="P4079">
        <v>125</v>
      </c>
      <c r="Q4079">
        <v>0</v>
      </c>
      <c r="R4079">
        <v>0</v>
      </c>
      <c r="S4079" t="s">
        <v>12577</v>
      </c>
      <c r="T4079">
        <v>2556</v>
      </c>
      <c r="U4079" t="s">
        <v>317</v>
      </c>
      <c r="V4079" t="s">
        <v>317</v>
      </c>
      <c r="W4079" t="s">
        <v>10356</v>
      </c>
      <c r="X4079">
        <v>2625</v>
      </c>
      <c r="Y4079" t="s">
        <v>244</v>
      </c>
      <c r="AA4079">
        <v>187</v>
      </c>
      <c r="AB4079" t="s">
        <v>12578</v>
      </c>
      <c r="AC4079" t="s">
        <v>12577</v>
      </c>
      <c r="AD4079">
        <v>5</v>
      </c>
      <c r="AE4079">
        <v>711588.87</v>
      </c>
      <c r="AF4079">
        <v>6172351.1399999997</v>
      </c>
    </row>
    <row r="4080" spans="1:32" x14ac:dyDescent="0.25">
      <c r="A4080" s="40">
        <v>4078</v>
      </c>
      <c r="B4080" t="s">
        <v>12579</v>
      </c>
      <c r="C4080">
        <v>140</v>
      </c>
      <c r="D4080">
        <v>1965</v>
      </c>
      <c r="E4080">
        <v>0</v>
      </c>
      <c r="F4080">
        <v>5</v>
      </c>
      <c r="H4080">
        <v>1</v>
      </c>
      <c r="J4080">
        <v>1</v>
      </c>
      <c r="K4080" t="s">
        <v>240</v>
      </c>
      <c r="M4080">
        <v>2</v>
      </c>
      <c r="N4080">
        <v>612</v>
      </c>
      <c r="O4080">
        <v>1224</v>
      </c>
      <c r="P4080">
        <v>1224</v>
      </c>
      <c r="Q4080">
        <v>0</v>
      </c>
      <c r="R4080">
        <v>0</v>
      </c>
      <c r="S4080" t="s">
        <v>12580</v>
      </c>
      <c r="T4080">
        <v>3400</v>
      </c>
      <c r="U4080" t="s">
        <v>9688</v>
      </c>
      <c r="V4080" t="s">
        <v>9688</v>
      </c>
      <c r="W4080" t="s">
        <v>498</v>
      </c>
      <c r="X4080">
        <v>2665</v>
      </c>
      <c r="Y4080" t="s">
        <v>257</v>
      </c>
      <c r="AA4080">
        <v>187</v>
      </c>
      <c r="AB4080" t="s">
        <v>10167</v>
      </c>
      <c r="AC4080" t="s">
        <v>12580</v>
      </c>
      <c r="AD4080">
        <v>5</v>
      </c>
      <c r="AE4080">
        <v>713123.16</v>
      </c>
      <c r="AF4080">
        <v>6169216.1200000001</v>
      </c>
    </row>
    <row r="4081" spans="1:32" x14ac:dyDescent="0.25">
      <c r="A4081" s="40">
        <v>4079</v>
      </c>
      <c r="B4081" t="s">
        <v>12581</v>
      </c>
      <c r="C4081">
        <v>130</v>
      </c>
      <c r="D4081">
        <v>1959</v>
      </c>
      <c r="E4081">
        <v>0</v>
      </c>
      <c r="F4081">
        <v>3</v>
      </c>
      <c r="H4081">
        <v>1</v>
      </c>
      <c r="J4081">
        <v>2</v>
      </c>
      <c r="K4081" t="s">
        <v>260</v>
      </c>
      <c r="M4081">
        <v>1</v>
      </c>
      <c r="N4081">
        <v>94</v>
      </c>
      <c r="O4081">
        <v>94</v>
      </c>
      <c r="P4081">
        <v>94</v>
      </c>
      <c r="Q4081">
        <v>0</v>
      </c>
      <c r="R4081">
        <v>0</v>
      </c>
      <c r="S4081" t="s">
        <v>12582</v>
      </c>
      <c r="T4081">
        <v>7775</v>
      </c>
      <c r="U4081" t="s">
        <v>262</v>
      </c>
      <c r="V4081" t="s">
        <v>262</v>
      </c>
      <c r="W4081" t="s">
        <v>8412</v>
      </c>
      <c r="X4081">
        <v>2665</v>
      </c>
      <c r="Y4081" t="s">
        <v>257</v>
      </c>
      <c r="AA4081">
        <v>187</v>
      </c>
      <c r="AB4081" t="s">
        <v>12583</v>
      </c>
      <c r="AC4081" t="s">
        <v>12582</v>
      </c>
      <c r="AD4081">
        <v>5</v>
      </c>
      <c r="AE4081">
        <v>712956.08</v>
      </c>
      <c r="AF4081">
        <v>6169293.8899999997</v>
      </c>
    </row>
    <row r="4082" spans="1:32" x14ac:dyDescent="0.25">
      <c r="A4082" s="40">
        <v>4080</v>
      </c>
      <c r="B4082" t="s">
        <v>12584</v>
      </c>
      <c r="C4082">
        <v>130</v>
      </c>
      <c r="D4082">
        <v>1971</v>
      </c>
      <c r="E4082">
        <v>0</v>
      </c>
      <c r="F4082">
        <v>3</v>
      </c>
      <c r="H4082">
        <v>5</v>
      </c>
      <c r="J4082">
        <v>1</v>
      </c>
      <c r="K4082" t="s">
        <v>240</v>
      </c>
      <c r="M4082">
        <v>1</v>
      </c>
      <c r="N4082">
        <v>126</v>
      </c>
      <c r="O4082">
        <v>126</v>
      </c>
      <c r="P4082">
        <v>126</v>
      </c>
      <c r="Q4082">
        <v>0</v>
      </c>
      <c r="R4082">
        <v>0</v>
      </c>
      <c r="S4082" t="s">
        <v>12585</v>
      </c>
      <c r="T4082">
        <v>7882</v>
      </c>
      <c r="U4082" t="s">
        <v>372</v>
      </c>
      <c r="V4082" t="s">
        <v>372</v>
      </c>
      <c r="W4082" t="s">
        <v>3145</v>
      </c>
      <c r="X4082">
        <v>2625</v>
      </c>
      <c r="Y4082" t="s">
        <v>244</v>
      </c>
      <c r="AA4082">
        <v>187</v>
      </c>
      <c r="AB4082" t="s">
        <v>12586</v>
      </c>
      <c r="AC4082" t="s">
        <v>12585</v>
      </c>
      <c r="AD4082">
        <v>5</v>
      </c>
      <c r="AE4082">
        <v>711833.19</v>
      </c>
      <c r="AF4082">
        <v>6172249.0800000001</v>
      </c>
    </row>
    <row r="4083" spans="1:32" x14ac:dyDescent="0.25">
      <c r="A4083" s="40">
        <v>4081</v>
      </c>
      <c r="B4083" t="s">
        <v>12587</v>
      </c>
      <c r="C4083">
        <v>120</v>
      </c>
      <c r="D4083">
        <v>1910</v>
      </c>
      <c r="E4083">
        <v>1979</v>
      </c>
      <c r="F4083">
        <v>5</v>
      </c>
      <c r="H4083">
        <v>1</v>
      </c>
      <c r="J4083">
        <v>2</v>
      </c>
      <c r="K4083" t="s">
        <v>260</v>
      </c>
      <c r="L4083">
        <v>2</v>
      </c>
      <c r="M4083">
        <v>1</v>
      </c>
      <c r="N4083">
        <v>119</v>
      </c>
      <c r="O4083">
        <v>119</v>
      </c>
      <c r="P4083">
        <v>175</v>
      </c>
      <c r="Q4083">
        <v>0</v>
      </c>
      <c r="R4083">
        <v>0</v>
      </c>
      <c r="S4083" t="s">
        <v>12588</v>
      </c>
      <c r="T4083">
        <v>1917</v>
      </c>
      <c r="U4083" t="s">
        <v>683</v>
      </c>
      <c r="V4083" t="s">
        <v>683</v>
      </c>
      <c r="W4083" t="s">
        <v>721</v>
      </c>
      <c r="X4083">
        <v>2665</v>
      </c>
      <c r="Y4083" t="s">
        <v>257</v>
      </c>
      <c r="AA4083">
        <v>187</v>
      </c>
      <c r="AB4083" t="s">
        <v>12589</v>
      </c>
      <c r="AC4083" t="s">
        <v>12588</v>
      </c>
      <c r="AD4083">
        <v>5</v>
      </c>
      <c r="AE4083">
        <v>713507.59</v>
      </c>
      <c r="AF4083">
        <v>6168689.8300000001</v>
      </c>
    </row>
    <row r="4084" spans="1:32" x14ac:dyDescent="0.25">
      <c r="A4084" s="40">
        <v>4082</v>
      </c>
      <c r="B4084" t="s">
        <v>12590</v>
      </c>
      <c r="C4084">
        <v>120</v>
      </c>
      <c r="D4084">
        <v>1960</v>
      </c>
      <c r="E4084">
        <v>2007</v>
      </c>
      <c r="F4084">
        <v>3</v>
      </c>
      <c r="H4084">
        <v>2</v>
      </c>
      <c r="J4084">
        <v>2</v>
      </c>
      <c r="K4084" t="s">
        <v>260</v>
      </c>
      <c r="M4084">
        <v>1</v>
      </c>
      <c r="N4084">
        <v>147</v>
      </c>
      <c r="O4084">
        <v>147</v>
      </c>
      <c r="P4084">
        <v>147</v>
      </c>
      <c r="Q4084">
        <v>0</v>
      </c>
      <c r="R4084">
        <v>0</v>
      </c>
      <c r="S4084" t="s">
        <v>12591</v>
      </c>
      <c r="T4084">
        <v>5752</v>
      </c>
      <c r="U4084" t="s">
        <v>10465</v>
      </c>
      <c r="V4084" t="s">
        <v>10465</v>
      </c>
      <c r="W4084" t="s">
        <v>1117</v>
      </c>
      <c r="X4084">
        <v>2665</v>
      </c>
      <c r="Y4084" t="s">
        <v>257</v>
      </c>
      <c r="AA4084">
        <v>187</v>
      </c>
      <c r="AB4084" t="s">
        <v>12592</v>
      </c>
      <c r="AC4084" t="s">
        <v>12591</v>
      </c>
      <c r="AD4084">
        <v>5</v>
      </c>
      <c r="AE4084">
        <v>713768.52</v>
      </c>
      <c r="AF4084">
        <v>6169384.7400000002</v>
      </c>
    </row>
    <row r="4085" spans="1:32" x14ac:dyDescent="0.25">
      <c r="A4085" s="40">
        <v>4083</v>
      </c>
      <c r="B4085" t="s">
        <v>12593</v>
      </c>
      <c r="C4085">
        <v>130</v>
      </c>
      <c r="D4085">
        <v>1969</v>
      </c>
      <c r="E4085">
        <v>0</v>
      </c>
      <c r="F4085">
        <v>10</v>
      </c>
      <c r="H4085">
        <v>6</v>
      </c>
      <c r="J4085">
        <v>1</v>
      </c>
      <c r="K4085" t="s">
        <v>240</v>
      </c>
      <c r="L4085">
        <v>2</v>
      </c>
      <c r="M4085">
        <v>1</v>
      </c>
      <c r="N4085">
        <v>107</v>
      </c>
      <c r="O4085">
        <v>107</v>
      </c>
      <c r="P4085">
        <v>107</v>
      </c>
      <c r="Q4085">
        <v>0</v>
      </c>
      <c r="R4085">
        <v>0</v>
      </c>
      <c r="S4085" t="s">
        <v>12594</v>
      </c>
      <c r="T4085">
        <v>6178</v>
      </c>
      <c r="U4085" t="s">
        <v>2647</v>
      </c>
      <c r="V4085" t="s">
        <v>2647</v>
      </c>
      <c r="W4085" t="s">
        <v>2966</v>
      </c>
      <c r="X4085">
        <v>2625</v>
      </c>
      <c r="Y4085" t="s">
        <v>244</v>
      </c>
      <c r="AA4085">
        <v>187</v>
      </c>
      <c r="AB4085" t="s">
        <v>12595</v>
      </c>
      <c r="AC4085" t="s">
        <v>12594</v>
      </c>
      <c r="AD4085">
        <v>5</v>
      </c>
      <c r="AE4085">
        <v>711643.2</v>
      </c>
      <c r="AF4085">
        <v>6172274.8700000001</v>
      </c>
    </row>
    <row r="4086" spans="1:32" x14ac:dyDescent="0.25">
      <c r="A4086" s="40">
        <v>4084</v>
      </c>
      <c r="B4086" t="s">
        <v>12596</v>
      </c>
      <c r="C4086">
        <v>130</v>
      </c>
      <c r="D4086">
        <v>2015</v>
      </c>
      <c r="E4086">
        <v>0</v>
      </c>
      <c r="F4086">
        <v>2</v>
      </c>
      <c r="H4086">
        <v>1</v>
      </c>
      <c r="J4086">
        <v>1</v>
      </c>
      <c r="K4086" t="s">
        <v>240</v>
      </c>
      <c r="M4086">
        <v>2</v>
      </c>
      <c r="N4086">
        <v>68</v>
      </c>
      <c r="O4086">
        <v>135</v>
      </c>
      <c r="P4086">
        <v>135</v>
      </c>
      <c r="Q4086">
        <v>0</v>
      </c>
      <c r="R4086">
        <v>0</v>
      </c>
      <c r="S4086" t="s">
        <v>12597</v>
      </c>
      <c r="T4086">
        <v>3901</v>
      </c>
      <c r="U4086" t="s">
        <v>11271</v>
      </c>
      <c r="V4086" t="s">
        <v>11271</v>
      </c>
      <c r="W4086" t="s">
        <v>811</v>
      </c>
      <c r="X4086">
        <v>2625</v>
      </c>
      <c r="Y4086" t="s">
        <v>244</v>
      </c>
      <c r="AA4086">
        <v>187</v>
      </c>
      <c r="AB4086" t="s">
        <v>11276</v>
      </c>
      <c r="AC4086" t="s">
        <v>12598</v>
      </c>
      <c r="AD4086">
        <v>5</v>
      </c>
      <c r="AE4086">
        <v>711497.35</v>
      </c>
      <c r="AF4086">
        <v>6172803.5800000001</v>
      </c>
    </row>
    <row r="4087" spans="1:32" x14ac:dyDescent="0.25">
      <c r="A4087" s="40">
        <v>4085</v>
      </c>
      <c r="B4087" t="s">
        <v>12599</v>
      </c>
      <c r="C4087">
        <v>130</v>
      </c>
      <c r="D4087">
        <v>2015</v>
      </c>
      <c r="E4087">
        <v>0</v>
      </c>
      <c r="F4087">
        <v>2</v>
      </c>
      <c r="H4087">
        <v>1</v>
      </c>
      <c r="J4087">
        <v>1</v>
      </c>
      <c r="K4087" t="s">
        <v>240</v>
      </c>
      <c r="M4087">
        <v>2</v>
      </c>
      <c r="N4087">
        <v>68</v>
      </c>
      <c r="O4087">
        <v>135</v>
      </c>
      <c r="P4087">
        <v>135</v>
      </c>
      <c r="Q4087">
        <v>0</v>
      </c>
      <c r="R4087">
        <v>0</v>
      </c>
      <c r="S4087" t="s">
        <v>12600</v>
      </c>
      <c r="T4087">
        <v>3901</v>
      </c>
      <c r="U4087" t="s">
        <v>11271</v>
      </c>
      <c r="V4087" t="s">
        <v>11271</v>
      </c>
      <c r="W4087" t="s">
        <v>385</v>
      </c>
      <c r="X4087">
        <v>2625</v>
      </c>
      <c r="Y4087" t="s">
        <v>244</v>
      </c>
      <c r="AA4087">
        <v>187</v>
      </c>
      <c r="AB4087" t="s">
        <v>11276</v>
      </c>
      <c r="AC4087" t="s">
        <v>12601</v>
      </c>
      <c r="AD4087">
        <v>5</v>
      </c>
      <c r="AE4087">
        <v>711505.83</v>
      </c>
      <c r="AF4087">
        <v>6172766.96</v>
      </c>
    </row>
    <row r="4088" spans="1:32" x14ac:dyDescent="0.25">
      <c r="A4088" s="40">
        <v>4086</v>
      </c>
      <c r="B4088" t="s">
        <v>12602</v>
      </c>
      <c r="C4088">
        <v>120</v>
      </c>
      <c r="D4088">
        <v>1920</v>
      </c>
      <c r="E4088">
        <v>1973</v>
      </c>
      <c r="F4088">
        <v>3</v>
      </c>
      <c r="H4088">
        <v>1</v>
      </c>
      <c r="J4088">
        <v>2</v>
      </c>
      <c r="K4088" t="s">
        <v>260</v>
      </c>
      <c r="L4088">
        <v>2</v>
      </c>
      <c r="M4088">
        <v>1</v>
      </c>
      <c r="N4088">
        <v>123</v>
      </c>
      <c r="O4088">
        <v>123</v>
      </c>
      <c r="P4088">
        <v>154</v>
      </c>
      <c r="Q4088">
        <v>0</v>
      </c>
      <c r="R4088">
        <v>0</v>
      </c>
      <c r="S4088" t="s">
        <v>12603</v>
      </c>
      <c r="T4088">
        <v>852</v>
      </c>
      <c r="U4088" t="s">
        <v>249</v>
      </c>
      <c r="V4088" t="s">
        <v>249</v>
      </c>
      <c r="W4088" t="s">
        <v>295</v>
      </c>
      <c r="X4088">
        <v>2625</v>
      </c>
      <c r="Y4088" t="s">
        <v>244</v>
      </c>
      <c r="AA4088">
        <v>187</v>
      </c>
      <c r="AB4088" t="s">
        <v>1105</v>
      </c>
      <c r="AC4088" t="s">
        <v>12603</v>
      </c>
      <c r="AD4088">
        <v>5</v>
      </c>
      <c r="AE4088">
        <v>711746.32</v>
      </c>
      <c r="AF4088">
        <v>6170689.7400000002</v>
      </c>
    </row>
    <row r="4089" spans="1:32" x14ac:dyDescent="0.25">
      <c r="A4089" s="40">
        <v>4087</v>
      </c>
      <c r="B4089" t="s">
        <v>12604</v>
      </c>
      <c r="C4089">
        <v>120</v>
      </c>
      <c r="D4089">
        <v>1960</v>
      </c>
      <c r="E4089">
        <v>1989</v>
      </c>
      <c r="F4089">
        <v>10</v>
      </c>
      <c r="H4089">
        <v>1</v>
      </c>
      <c r="J4089">
        <v>2</v>
      </c>
      <c r="K4089" t="s">
        <v>260</v>
      </c>
      <c r="M4089">
        <v>1</v>
      </c>
      <c r="N4089">
        <v>124</v>
      </c>
      <c r="O4089">
        <v>124</v>
      </c>
      <c r="P4089">
        <v>124</v>
      </c>
      <c r="Q4089">
        <v>0</v>
      </c>
      <c r="R4089">
        <v>0</v>
      </c>
      <c r="S4089" t="s">
        <v>12605</v>
      </c>
      <c r="T4089">
        <v>1278</v>
      </c>
      <c r="U4089" t="s">
        <v>10631</v>
      </c>
      <c r="V4089" t="s">
        <v>10631</v>
      </c>
      <c r="W4089" t="s">
        <v>337</v>
      </c>
      <c r="X4089">
        <v>2665</v>
      </c>
      <c r="Y4089" t="s">
        <v>257</v>
      </c>
      <c r="AA4089">
        <v>187</v>
      </c>
      <c r="AB4089" t="s">
        <v>12606</v>
      </c>
      <c r="AC4089" t="s">
        <v>12605</v>
      </c>
      <c r="AD4089">
        <v>5</v>
      </c>
      <c r="AE4089">
        <v>713394.16</v>
      </c>
      <c r="AF4089">
        <v>6169044.7999999998</v>
      </c>
    </row>
    <row r="4090" spans="1:32" x14ac:dyDescent="0.25">
      <c r="A4090" s="40">
        <v>4088</v>
      </c>
      <c r="B4090" t="s">
        <v>12607</v>
      </c>
      <c r="C4090">
        <v>140</v>
      </c>
      <c r="D4090">
        <v>1965</v>
      </c>
      <c r="E4090">
        <v>0</v>
      </c>
      <c r="F4090">
        <v>1</v>
      </c>
      <c r="H4090">
        <v>1</v>
      </c>
      <c r="J4090">
        <v>1</v>
      </c>
      <c r="K4090" t="s">
        <v>240</v>
      </c>
      <c r="M4090">
        <v>3</v>
      </c>
      <c r="N4090">
        <v>834</v>
      </c>
      <c r="O4090">
        <v>2502</v>
      </c>
      <c r="P4090">
        <v>2502</v>
      </c>
      <c r="Q4090">
        <v>0</v>
      </c>
      <c r="R4090">
        <v>0</v>
      </c>
      <c r="S4090" t="s">
        <v>12608</v>
      </c>
      <c r="T4090">
        <v>106</v>
      </c>
      <c r="U4090" t="s">
        <v>242</v>
      </c>
      <c r="V4090" t="s">
        <v>242</v>
      </c>
      <c r="W4090" t="s">
        <v>1971</v>
      </c>
      <c r="X4090">
        <v>2625</v>
      </c>
      <c r="Y4090" t="s">
        <v>244</v>
      </c>
      <c r="AA4090">
        <v>187</v>
      </c>
      <c r="AB4090" t="s">
        <v>12609</v>
      </c>
      <c r="AC4090" t="s">
        <v>12608</v>
      </c>
      <c r="AD4090">
        <v>5</v>
      </c>
      <c r="AE4090">
        <v>711024.68</v>
      </c>
      <c r="AF4090">
        <v>6172465.9900000002</v>
      </c>
    </row>
    <row r="4091" spans="1:32" x14ac:dyDescent="0.25">
      <c r="A4091" s="40">
        <v>4089</v>
      </c>
      <c r="B4091" t="s">
        <v>12610</v>
      </c>
      <c r="C4091">
        <v>130</v>
      </c>
      <c r="D4091">
        <v>2016</v>
      </c>
      <c r="E4091">
        <v>0</v>
      </c>
      <c r="F4091">
        <v>2</v>
      </c>
      <c r="H4091">
        <v>1</v>
      </c>
      <c r="J4091">
        <v>1</v>
      </c>
      <c r="K4091" t="s">
        <v>240</v>
      </c>
      <c r="M4091">
        <v>2</v>
      </c>
      <c r="N4091">
        <v>60</v>
      </c>
      <c r="O4091">
        <v>120</v>
      </c>
      <c r="P4091">
        <v>120</v>
      </c>
      <c r="Q4091">
        <v>0</v>
      </c>
      <c r="R4091">
        <v>0</v>
      </c>
      <c r="S4091" t="s">
        <v>12611</v>
      </c>
      <c r="T4091">
        <v>3902</v>
      </c>
      <c r="U4091" t="s">
        <v>11284</v>
      </c>
      <c r="V4091" t="s">
        <v>11284</v>
      </c>
      <c r="W4091" t="s">
        <v>721</v>
      </c>
      <c r="X4091">
        <v>2625</v>
      </c>
      <c r="Y4091" t="s">
        <v>244</v>
      </c>
      <c r="AA4091">
        <v>187</v>
      </c>
      <c r="AB4091" t="s">
        <v>12612</v>
      </c>
      <c r="AC4091" t="s">
        <v>12613</v>
      </c>
      <c r="AD4091">
        <v>5</v>
      </c>
      <c r="AE4091">
        <v>711575.95</v>
      </c>
      <c r="AF4091">
        <v>6172826.9100000001</v>
      </c>
    </row>
    <row r="4092" spans="1:32" x14ac:dyDescent="0.25">
      <c r="A4092" s="40">
        <v>4090</v>
      </c>
      <c r="B4092" t="s">
        <v>12614</v>
      </c>
      <c r="C4092">
        <v>130</v>
      </c>
      <c r="D4092">
        <v>1993</v>
      </c>
      <c r="E4092">
        <v>0</v>
      </c>
      <c r="F4092">
        <v>4</v>
      </c>
      <c r="H4092">
        <v>2</v>
      </c>
      <c r="J4092">
        <v>1</v>
      </c>
      <c r="K4092" t="s">
        <v>240</v>
      </c>
      <c r="M4092">
        <v>1</v>
      </c>
      <c r="N4092">
        <v>102</v>
      </c>
      <c r="O4092">
        <v>102</v>
      </c>
      <c r="P4092">
        <v>102</v>
      </c>
      <c r="Q4092">
        <v>0</v>
      </c>
      <c r="R4092">
        <v>0</v>
      </c>
      <c r="S4092" t="s">
        <v>12615</v>
      </c>
      <c r="T4092">
        <v>9100</v>
      </c>
      <c r="U4092" t="s">
        <v>267</v>
      </c>
      <c r="V4092" t="s">
        <v>267</v>
      </c>
      <c r="W4092" t="s">
        <v>247</v>
      </c>
      <c r="X4092">
        <v>2625</v>
      </c>
      <c r="Y4092" t="s">
        <v>244</v>
      </c>
      <c r="AA4092">
        <v>187</v>
      </c>
      <c r="AB4092" t="s">
        <v>12616</v>
      </c>
      <c r="AC4092" t="s">
        <v>12615</v>
      </c>
      <c r="AD4092">
        <v>5</v>
      </c>
      <c r="AE4092">
        <v>711695.29</v>
      </c>
      <c r="AF4092">
        <v>6172571.7400000002</v>
      </c>
    </row>
    <row r="4093" spans="1:32" x14ac:dyDescent="0.25">
      <c r="A4093" s="40">
        <v>4091</v>
      </c>
      <c r="B4093" t="s">
        <v>12617</v>
      </c>
      <c r="C4093">
        <v>120</v>
      </c>
      <c r="D4093">
        <v>1913</v>
      </c>
      <c r="E4093">
        <v>0</v>
      </c>
      <c r="F4093">
        <v>5</v>
      </c>
      <c r="H4093">
        <v>1</v>
      </c>
      <c r="J4093">
        <v>2</v>
      </c>
      <c r="K4093" t="s">
        <v>260</v>
      </c>
      <c r="L4093">
        <v>2</v>
      </c>
      <c r="M4093">
        <v>1</v>
      </c>
      <c r="N4093">
        <v>124</v>
      </c>
      <c r="O4093">
        <v>124</v>
      </c>
      <c r="P4093">
        <v>202</v>
      </c>
      <c r="Q4093">
        <v>0</v>
      </c>
      <c r="R4093">
        <v>0</v>
      </c>
      <c r="S4093" t="s">
        <v>12618</v>
      </c>
      <c r="T4093">
        <v>852</v>
      </c>
      <c r="U4093" t="s">
        <v>249</v>
      </c>
      <c r="V4093" t="s">
        <v>249</v>
      </c>
      <c r="W4093" t="s">
        <v>938</v>
      </c>
      <c r="X4093">
        <v>2625</v>
      </c>
      <c r="Y4093" t="s">
        <v>244</v>
      </c>
      <c r="AA4093">
        <v>187</v>
      </c>
      <c r="AB4093" t="s">
        <v>12619</v>
      </c>
      <c r="AC4093" t="s">
        <v>12618</v>
      </c>
      <c r="AD4093">
        <v>5</v>
      </c>
      <c r="AE4093">
        <v>711633.87</v>
      </c>
      <c r="AF4093">
        <v>6170730.8600000003</v>
      </c>
    </row>
    <row r="4094" spans="1:32" x14ac:dyDescent="0.25">
      <c r="A4094" s="40">
        <v>4092</v>
      </c>
      <c r="B4094" t="s">
        <v>12620</v>
      </c>
      <c r="C4094">
        <v>120</v>
      </c>
      <c r="D4094">
        <v>1972</v>
      </c>
      <c r="E4094">
        <v>0</v>
      </c>
      <c r="F4094">
        <v>3</v>
      </c>
      <c r="H4094">
        <v>1</v>
      </c>
      <c r="J4094">
        <v>2</v>
      </c>
      <c r="K4094" t="s">
        <v>260</v>
      </c>
      <c r="L4094">
        <v>2</v>
      </c>
      <c r="M4094">
        <v>1</v>
      </c>
      <c r="N4094">
        <v>134</v>
      </c>
      <c r="O4094">
        <v>134</v>
      </c>
      <c r="P4094">
        <v>134</v>
      </c>
      <c r="Q4094">
        <v>0</v>
      </c>
      <c r="R4094">
        <v>0</v>
      </c>
      <c r="S4094" t="s">
        <v>12621</v>
      </c>
      <c r="T4094">
        <v>6710</v>
      </c>
      <c r="U4094" t="s">
        <v>327</v>
      </c>
      <c r="V4094" t="s">
        <v>327</v>
      </c>
      <c r="W4094" t="s">
        <v>953</v>
      </c>
      <c r="X4094">
        <v>2625</v>
      </c>
      <c r="Y4094" t="s">
        <v>244</v>
      </c>
      <c r="AA4094">
        <v>187</v>
      </c>
      <c r="AB4094" t="s">
        <v>12622</v>
      </c>
      <c r="AC4094" t="s">
        <v>12621</v>
      </c>
      <c r="AD4094">
        <v>5</v>
      </c>
      <c r="AE4094">
        <v>711016.63</v>
      </c>
      <c r="AF4094">
        <v>6171803.7599999998</v>
      </c>
    </row>
    <row r="4095" spans="1:32" x14ac:dyDescent="0.25">
      <c r="A4095" s="40">
        <v>4093</v>
      </c>
      <c r="B4095" t="s">
        <v>12623</v>
      </c>
      <c r="C4095">
        <v>220</v>
      </c>
      <c r="D4095">
        <v>1951</v>
      </c>
      <c r="E4095">
        <v>1991</v>
      </c>
      <c r="F4095">
        <v>3</v>
      </c>
      <c r="H4095">
        <v>1</v>
      </c>
      <c r="J4095">
        <v>2</v>
      </c>
      <c r="K4095" t="s">
        <v>260</v>
      </c>
      <c r="M4095">
        <v>2</v>
      </c>
      <c r="N4095">
        <v>1014</v>
      </c>
      <c r="O4095">
        <v>1855</v>
      </c>
      <c r="P4095">
        <v>0</v>
      </c>
      <c r="Q4095">
        <v>2019</v>
      </c>
      <c r="R4095">
        <v>0</v>
      </c>
      <c r="S4095" t="s">
        <v>12624</v>
      </c>
      <c r="T4095">
        <v>7450</v>
      </c>
      <c r="U4095" t="s">
        <v>332</v>
      </c>
      <c r="V4095" t="s">
        <v>332</v>
      </c>
      <c r="W4095" t="s">
        <v>569</v>
      </c>
      <c r="X4095">
        <v>2665</v>
      </c>
      <c r="Y4095" t="s">
        <v>257</v>
      </c>
      <c r="AA4095">
        <v>187</v>
      </c>
      <c r="AB4095" t="s">
        <v>12125</v>
      </c>
      <c r="AC4095" t="s">
        <v>12624</v>
      </c>
      <c r="AD4095">
        <v>5</v>
      </c>
      <c r="AE4095">
        <v>712702.35</v>
      </c>
      <c r="AF4095">
        <v>6168875.3300000001</v>
      </c>
    </row>
    <row r="4096" spans="1:32" x14ac:dyDescent="0.25">
      <c r="A4096" s="40">
        <v>4094</v>
      </c>
      <c r="B4096" t="s">
        <v>12625</v>
      </c>
      <c r="C4096">
        <v>130</v>
      </c>
      <c r="D4096">
        <v>2016</v>
      </c>
      <c r="E4096">
        <v>0</v>
      </c>
      <c r="F4096">
        <v>2</v>
      </c>
      <c r="H4096">
        <v>1</v>
      </c>
      <c r="J4096">
        <v>1</v>
      </c>
      <c r="K4096" t="s">
        <v>240</v>
      </c>
      <c r="M4096">
        <v>2</v>
      </c>
      <c r="N4096">
        <v>65</v>
      </c>
      <c r="O4096">
        <v>130</v>
      </c>
      <c r="P4096">
        <v>130</v>
      </c>
      <c r="Q4096">
        <v>0</v>
      </c>
      <c r="R4096">
        <v>0</v>
      </c>
      <c r="S4096" t="s">
        <v>12626</v>
      </c>
      <c r="T4096">
        <v>3903</v>
      </c>
      <c r="U4096" t="s">
        <v>11295</v>
      </c>
      <c r="V4096" t="s">
        <v>11295</v>
      </c>
      <c r="W4096" t="s">
        <v>272</v>
      </c>
      <c r="X4096">
        <v>2625</v>
      </c>
      <c r="Y4096" t="s">
        <v>244</v>
      </c>
      <c r="AA4096">
        <v>187</v>
      </c>
      <c r="AB4096" t="s">
        <v>12627</v>
      </c>
      <c r="AC4096" t="s">
        <v>12628</v>
      </c>
      <c r="AD4096">
        <v>5</v>
      </c>
      <c r="AE4096">
        <v>711624.73</v>
      </c>
      <c r="AF4096">
        <v>6172786.9000000004</v>
      </c>
    </row>
    <row r="4097" spans="1:32" x14ac:dyDescent="0.25">
      <c r="A4097" s="40">
        <v>4095</v>
      </c>
      <c r="B4097" t="s">
        <v>12629</v>
      </c>
      <c r="C4097">
        <v>120</v>
      </c>
      <c r="D4097">
        <v>1969</v>
      </c>
      <c r="E4097">
        <v>0</v>
      </c>
      <c r="F4097">
        <v>3</v>
      </c>
      <c r="H4097">
        <v>1</v>
      </c>
      <c r="J4097">
        <v>2</v>
      </c>
      <c r="K4097" t="s">
        <v>260</v>
      </c>
      <c r="M4097">
        <v>1</v>
      </c>
      <c r="N4097">
        <v>134</v>
      </c>
      <c r="O4097">
        <v>134</v>
      </c>
      <c r="P4097">
        <v>134</v>
      </c>
      <c r="Q4097">
        <v>0</v>
      </c>
      <c r="R4097">
        <v>0</v>
      </c>
      <c r="S4097" t="s">
        <v>12630</v>
      </c>
      <c r="T4097">
        <v>5326</v>
      </c>
      <c r="U4097" t="s">
        <v>289</v>
      </c>
      <c r="V4097" t="s">
        <v>289</v>
      </c>
      <c r="W4097" t="s">
        <v>569</v>
      </c>
      <c r="X4097">
        <v>2625</v>
      </c>
      <c r="Y4097" t="s">
        <v>244</v>
      </c>
      <c r="AA4097">
        <v>187</v>
      </c>
      <c r="AB4097" t="s">
        <v>12631</v>
      </c>
      <c r="AC4097" t="s">
        <v>12630</v>
      </c>
      <c r="AD4097">
        <v>5</v>
      </c>
      <c r="AE4097">
        <v>711063.25</v>
      </c>
      <c r="AF4097">
        <v>6171960.9299999997</v>
      </c>
    </row>
    <row r="4098" spans="1:32" x14ac:dyDescent="0.25">
      <c r="A4098" s="40">
        <v>4096</v>
      </c>
      <c r="B4098" t="s">
        <v>12632</v>
      </c>
      <c r="C4098">
        <v>120</v>
      </c>
      <c r="D4098">
        <v>1955</v>
      </c>
      <c r="E4098">
        <v>1976</v>
      </c>
      <c r="F4098">
        <v>3</v>
      </c>
      <c r="H4098">
        <v>2</v>
      </c>
      <c r="J4098">
        <v>2</v>
      </c>
      <c r="K4098" t="s">
        <v>260</v>
      </c>
      <c r="L4098">
        <v>2</v>
      </c>
      <c r="M4098">
        <v>1</v>
      </c>
      <c r="N4098">
        <v>128</v>
      </c>
      <c r="O4098">
        <v>128</v>
      </c>
      <c r="P4098">
        <v>93</v>
      </c>
      <c r="Q4098">
        <v>0</v>
      </c>
      <c r="R4098">
        <v>0</v>
      </c>
      <c r="S4098" t="s">
        <v>12633</v>
      </c>
      <c r="T4098">
        <v>7775</v>
      </c>
      <c r="U4098" t="s">
        <v>262</v>
      </c>
      <c r="V4098" t="s">
        <v>262</v>
      </c>
      <c r="W4098" t="s">
        <v>247</v>
      </c>
      <c r="X4098">
        <v>2665</v>
      </c>
      <c r="Y4098" t="s">
        <v>257</v>
      </c>
      <c r="AA4098">
        <v>187</v>
      </c>
      <c r="AB4098" t="s">
        <v>12634</v>
      </c>
      <c r="AC4098" t="s">
        <v>12633</v>
      </c>
      <c r="AD4098">
        <v>5</v>
      </c>
      <c r="AE4098">
        <v>712877.98</v>
      </c>
      <c r="AF4098">
        <v>6169235.5700000003</v>
      </c>
    </row>
    <row r="4099" spans="1:32" x14ac:dyDescent="0.25">
      <c r="A4099" s="40">
        <v>4097</v>
      </c>
      <c r="B4099" t="s">
        <v>12635</v>
      </c>
      <c r="C4099">
        <v>130</v>
      </c>
      <c r="D4099">
        <v>2008</v>
      </c>
      <c r="E4099">
        <v>0</v>
      </c>
      <c r="F4099">
        <v>2</v>
      </c>
      <c r="H4099">
        <v>1</v>
      </c>
      <c r="J4099">
        <v>2</v>
      </c>
      <c r="K4099" t="s">
        <v>260</v>
      </c>
      <c r="L4099">
        <v>90</v>
      </c>
      <c r="M4099">
        <v>1</v>
      </c>
      <c r="N4099">
        <v>56</v>
      </c>
      <c r="O4099">
        <v>56</v>
      </c>
      <c r="P4099">
        <v>108</v>
      </c>
      <c r="Q4099">
        <v>0</v>
      </c>
      <c r="R4099">
        <v>0</v>
      </c>
      <c r="S4099" t="s">
        <v>12636</v>
      </c>
      <c r="T4099">
        <v>7450</v>
      </c>
      <c r="U4099" t="s">
        <v>332</v>
      </c>
      <c r="V4099" t="s">
        <v>332</v>
      </c>
      <c r="W4099" t="s">
        <v>3815</v>
      </c>
      <c r="X4099">
        <v>2665</v>
      </c>
      <c r="Y4099" t="s">
        <v>257</v>
      </c>
      <c r="AA4099">
        <v>187</v>
      </c>
      <c r="AB4099" t="s">
        <v>12637</v>
      </c>
      <c r="AC4099" t="s">
        <v>12636</v>
      </c>
      <c r="AD4099">
        <v>5</v>
      </c>
      <c r="AE4099">
        <v>712634.02</v>
      </c>
      <c r="AF4099">
        <v>6168853.9699999997</v>
      </c>
    </row>
    <row r="4100" spans="1:32" x14ac:dyDescent="0.25">
      <c r="A4100" s="40">
        <v>4098</v>
      </c>
      <c r="B4100" t="s">
        <v>12638</v>
      </c>
      <c r="C4100">
        <v>130</v>
      </c>
      <c r="D4100">
        <v>2008</v>
      </c>
      <c r="E4100">
        <v>0</v>
      </c>
      <c r="F4100">
        <v>2</v>
      </c>
      <c r="H4100">
        <v>1</v>
      </c>
      <c r="J4100">
        <v>2</v>
      </c>
      <c r="K4100" t="s">
        <v>260</v>
      </c>
      <c r="L4100">
        <v>90</v>
      </c>
      <c r="M4100">
        <v>1</v>
      </c>
      <c r="N4100">
        <v>56</v>
      </c>
      <c r="O4100">
        <v>56</v>
      </c>
      <c r="P4100">
        <v>108</v>
      </c>
      <c r="Q4100">
        <v>0</v>
      </c>
      <c r="R4100">
        <v>0</v>
      </c>
      <c r="S4100" t="s">
        <v>12639</v>
      </c>
      <c r="T4100">
        <v>7450</v>
      </c>
      <c r="U4100" t="s">
        <v>332</v>
      </c>
      <c r="V4100" t="s">
        <v>332</v>
      </c>
      <c r="W4100" t="s">
        <v>640</v>
      </c>
      <c r="X4100">
        <v>2665</v>
      </c>
      <c r="Y4100" t="s">
        <v>257</v>
      </c>
      <c r="AA4100">
        <v>187</v>
      </c>
      <c r="AB4100" t="s">
        <v>12640</v>
      </c>
      <c r="AC4100" t="s">
        <v>12639</v>
      </c>
      <c r="AD4100">
        <v>5</v>
      </c>
      <c r="AE4100">
        <v>712627.35</v>
      </c>
      <c r="AF4100">
        <v>6168862.1900000004</v>
      </c>
    </row>
    <row r="4101" spans="1:32" x14ac:dyDescent="0.25">
      <c r="A4101" s="40">
        <v>4099</v>
      </c>
      <c r="B4101" t="s">
        <v>12641</v>
      </c>
      <c r="C4101">
        <v>130</v>
      </c>
      <c r="D4101">
        <v>2008</v>
      </c>
      <c r="E4101">
        <v>0</v>
      </c>
      <c r="F4101">
        <v>2</v>
      </c>
      <c r="H4101">
        <v>1</v>
      </c>
      <c r="J4101">
        <v>2</v>
      </c>
      <c r="K4101" t="s">
        <v>260</v>
      </c>
      <c r="L4101">
        <v>90</v>
      </c>
      <c r="M4101">
        <v>1</v>
      </c>
      <c r="N4101">
        <v>56</v>
      </c>
      <c r="O4101">
        <v>56</v>
      </c>
      <c r="P4101">
        <v>108</v>
      </c>
      <c r="Q4101">
        <v>0</v>
      </c>
      <c r="R4101">
        <v>0</v>
      </c>
      <c r="S4101" t="s">
        <v>12642</v>
      </c>
      <c r="T4101">
        <v>7450</v>
      </c>
      <c r="U4101" t="s">
        <v>332</v>
      </c>
      <c r="V4101" t="s">
        <v>332</v>
      </c>
      <c r="W4101" t="s">
        <v>5770</v>
      </c>
      <c r="X4101">
        <v>2665</v>
      </c>
      <c r="Y4101" t="s">
        <v>257</v>
      </c>
      <c r="AA4101">
        <v>187</v>
      </c>
      <c r="AB4101" t="s">
        <v>12643</v>
      </c>
      <c r="AC4101" t="s">
        <v>12642</v>
      </c>
      <c r="AD4101">
        <v>5</v>
      </c>
      <c r="AE4101">
        <v>712598.21</v>
      </c>
      <c r="AF4101">
        <v>6168850.2599999998</v>
      </c>
    </row>
    <row r="4102" spans="1:32" x14ac:dyDescent="0.25">
      <c r="A4102" s="40">
        <v>4100</v>
      </c>
      <c r="B4102" t="s">
        <v>12644</v>
      </c>
      <c r="C4102">
        <v>130</v>
      </c>
      <c r="D4102">
        <v>2008</v>
      </c>
      <c r="E4102">
        <v>0</v>
      </c>
      <c r="F4102">
        <v>2</v>
      </c>
      <c r="H4102">
        <v>1</v>
      </c>
      <c r="J4102">
        <v>2</v>
      </c>
      <c r="K4102" t="s">
        <v>260</v>
      </c>
      <c r="L4102">
        <v>90</v>
      </c>
      <c r="M4102">
        <v>1</v>
      </c>
      <c r="N4102">
        <v>62</v>
      </c>
      <c r="O4102">
        <v>62</v>
      </c>
      <c r="P4102">
        <v>119</v>
      </c>
      <c r="Q4102">
        <v>0</v>
      </c>
      <c r="R4102">
        <v>0</v>
      </c>
      <c r="S4102" t="s">
        <v>12645</v>
      </c>
      <c r="T4102">
        <v>7450</v>
      </c>
      <c r="U4102" t="s">
        <v>332</v>
      </c>
      <c r="V4102" t="s">
        <v>332</v>
      </c>
      <c r="W4102" t="s">
        <v>799</v>
      </c>
      <c r="X4102">
        <v>2665</v>
      </c>
      <c r="Y4102" t="s">
        <v>257</v>
      </c>
      <c r="AA4102">
        <v>187</v>
      </c>
      <c r="AB4102" t="s">
        <v>12646</v>
      </c>
      <c r="AC4102" t="s">
        <v>12645</v>
      </c>
      <c r="AD4102">
        <v>5</v>
      </c>
      <c r="AE4102">
        <v>712587.93</v>
      </c>
      <c r="AF4102">
        <v>6168862.8300000001</v>
      </c>
    </row>
    <row r="4103" spans="1:32" x14ac:dyDescent="0.25">
      <c r="A4103" s="40">
        <v>4101</v>
      </c>
      <c r="B4103" t="s">
        <v>12647</v>
      </c>
      <c r="C4103">
        <v>230</v>
      </c>
      <c r="D4103">
        <v>1971</v>
      </c>
      <c r="E4103">
        <v>0</v>
      </c>
      <c r="F4103">
        <v>6</v>
      </c>
      <c r="H4103">
        <v>90</v>
      </c>
      <c r="J4103">
        <v>9</v>
      </c>
      <c r="K4103" t="s">
        <v>240</v>
      </c>
      <c r="M4103">
        <v>1</v>
      </c>
      <c r="N4103">
        <v>3</v>
      </c>
      <c r="O4103">
        <v>3</v>
      </c>
      <c r="P4103">
        <v>0</v>
      </c>
      <c r="Q4103">
        <v>3</v>
      </c>
      <c r="R4103">
        <v>0</v>
      </c>
      <c r="S4103" t="s">
        <v>12648</v>
      </c>
      <c r="T4103">
        <v>3470</v>
      </c>
      <c r="U4103" t="s">
        <v>868</v>
      </c>
      <c r="V4103" t="s">
        <v>868</v>
      </c>
      <c r="W4103" t="s">
        <v>12649</v>
      </c>
      <c r="X4103">
        <v>2625</v>
      </c>
      <c r="Y4103" t="s">
        <v>244</v>
      </c>
      <c r="AA4103">
        <v>187</v>
      </c>
      <c r="AB4103" t="s">
        <v>12650</v>
      </c>
      <c r="AC4103" t="s">
        <v>12648</v>
      </c>
      <c r="AD4103">
        <v>5</v>
      </c>
      <c r="AE4103">
        <v>712040.95</v>
      </c>
      <c r="AF4103">
        <v>6170371.9199999999</v>
      </c>
    </row>
    <row r="4104" spans="1:32" x14ac:dyDescent="0.25">
      <c r="A4104" s="40">
        <v>4102</v>
      </c>
      <c r="B4104" t="s">
        <v>12651</v>
      </c>
      <c r="C4104">
        <v>220</v>
      </c>
      <c r="D4104">
        <v>1975</v>
      </c>
      <c r="E4104">
        <v>0</v>
      </c>
      <c r="F4104">
        <v>2</v>
      </c>
      <c r="H4104">
        <v>1</v>
      </c>
      <c r="J4104">
        <v>2</v>
      </c>
      <c r="K4104" t="s">
        <v>260</v>
      </c>
      <c r="M4104">
        <v>2</v>
      </c>
      <c r="N4104">
        <v>483</v>
      </c>
      <c r="O4104">
        <v>665</v>
      </c>
      <c r="P4104">
        <v>0</v>
      </c>
      <c r="Q4104">
        <v>665</v>
      </c>
      <c r="R4104">
        <v>0</v>
      </c>
      <c r="S4104" t="s">
        <v>12652</v>
      </c>
      <c r="T4104">
        <v>7450</v>
      </c>
      <c r="U4104" t="s">
        <v>332</v>
      </c>
      <c r="V4104" t="s">
        <v>332</v>
      </c>
      <c r="W4104" t="s">
        <v>454</v>
      </c>
      <c r="X4104">
        <v>2665</v>
      </c>
      <c r="Y4104" t="s">
        <v>257</v>
      </c>
      <c r="AA4104">
        <v>187</v>
      </c>
      <c r="AB4104" t="s">
        <v>12125</v>
      </c>
      <c r="AC4104" t="s">
        <v>12652</v>
      </c>
      <c r="AD4104">
        <v>5</v>
      </c>
      <c r="AE4104">
        <v>712681.97</v>
      </c>
      <c r="AF4104">
        <v>6168893.0899999999</v>
      </c>
    </row>
    <row r="4105" spans="1:32" x14ac:dyDescent="0.25">
      <c r="A4105" s="40">
        <v>4103</v>
      </c>
      <c r="B4105" t="s">
        <v>12653</v>
      </c>
      <c r="C4105">
        <v>230</v>
      </c>
      <c r="D4105">
        <v>1969</v>
      </c>
      <c r="E4105">
        <v>0</v>
      </c>
      <c r="F4105">
        <v>2</v>
      </c>
      <c r="H4105">
        <v>1</v>
      </c>
      <c r="J4105">
        <v>9</v>
      </c>
      <c r="K4105" t="s">
        <v>240</v>
      </c>
      <c r="M4105">
        <v>1</v>
      </c>
      <c r="N4105">
        <v>20</v>
      </c>
      <c r="O4105">
        <v>20</v>
      </c>
      <c r="P4105">
        <v>0</v>
      </c>
      <c r="Q4105">
        <v>20</v>
      </c>
      <c r="R4105">
        <v>0</v>
      </c>
      <c r="S4105" t="s">
        <v>12654</v>
      </c>
      <c r="T4105">
        <v>7882</v>
      </c>
      <c r="U4105" t="s">
        <v>372</v>
      </c>
      <c r="V4105" t="s">
        <v>372</v>
      </c>
      <c r="W4105" t="s">
        <v>12655</v>
      </c>
      <c r="X4105">
        <v>2625</v>
      </c>
      <c r="Y4105" t="s">
        <v>244</v>
      </c>
      <c r="AA4105">
        <v>187</v>
      </c>
      <c r="AB4105" t="s">
        <v>12656</v>
      </c>
      <c r="AC4105" t="s">
        <v>12654</v>
      </c>
      <c r="AD4105">
        <v>5</v>
      </c>
      <c r="AE4105">
        <v>711846.73</v>
      </c>
      <c r="AF4105">
        <v>6172251.3799999999</v>
      </c>
    </row>
    <row r="4106" spans="1:32" x14ac:dyDescent="0.25">
      <c r="A4106" s="40">
        <v>4104</v>
      </c>
      <c r="B4106" t="s">
        <v>12657</v>
      </c>
      <c r="C4106">
        <v>130</v>
      </c>
      <c r="D4106">
        <v>2009</v>
      </c>
      <c r="E4106">
        <v>0</v>
      </c>
      <c r="F4106">
        <v>10</v>
      </c>
      <c r="H4106">
        <v>1</v>
      </c>
      <c r="J4106">
        <v>2</v>
      </c>
      <c r="K4106" t="s">
        <v>260</v>
      </c>
      <c r="L4106">
        <v>90</v>
      </c>
      <c r="M4106">
        <v>1</v>
      </c>
      <c r="N4106">
        <v>63</v>
      </c>
      <c r="O4106">
        <v>63</v>
      </c>
      <c r="P4106">
        <v>125</v>
      </c>
      <c r="Q4106">
        <v>0</v>
      </c>
      <c r="R4106">
        <v>0</v>
      </c>
      <c r="S4106" t="s">
        <v>12658</v>
      </c>
      <c r="T4106">
        <v>3580</v>
      </c>
      <c r="U4106" t="s">
        <v>12133</v>
      </c>
      <c r="V4106" t="s">
        <v>12133</v>
      </c>
      <c r="W4106" t="s">
        <v>454</v>
      </c>
      <c r="X4106">
        <v>2665</v>
      </c>
      <c r="Y4106" t="s">
        <v>257</v>
      </c>
      <c r="AA4106">
        <v>187</v>
      </c>
      <c r="AB4106" t="s">
        <v>12659</v>
      </c>
      <c r="AC4106" t="s">
        <v>12658</v>
      </c>
      <c r="AD4106">
        <v>5</v>
      </c>
      <c r="AE4106">
        <v>712805.68</v>
      </c>
      <c r="AF4106">
        <v>6168966.6799999997</v>
      </c>
    </row>
    <row r="4107" spans="1:32" x14ac:dyDescent="0.25">
      <c r="A4107" s="40">
        <v>4105</v>
      </c>
      <c r="B4107" t="s">
        <v>12660</v>
      </c>
      <c r="C4107">
        <v>130</v>
      </c>
      <c r="D4107">
        <v>2009</v>
      </c>
      <c r="E4107">
        <v>0</v>
      </c>
      <c r="F4107">
        <v>10</v>
      </c>
      <c r="H4107">
        <v>1</v>
      </c>
      <c r="J4107">
        <v>2</v>
      </c>
      <c r="K4107" t="s">
        <v>260</v>
      </c>
      <c r="L4107">
        <v>90</v>
      </c>
      <c r="M4107">
        <v>1</v>
      </c>
      <c r="N4107">
        <v>63</v>
      </c>
      <c r="O4107">
        <v>63</v>
      </c>
      <c r="P4107">
        <v>125</v>
      </c>
      <c r="Q4107">
        <v>0</v>
      </c>
      <c r="R4107">
        <v>0</v>
      </c>
      <c r="S4107" t="s">
        <v>12661</v>
      </c>
      <c r="T4107">
        <v>3580</v>
      </c>
      <c r="U4107" t="s">
        <v>12133</v>
      </c>
      <c r="V4107" t="s">
        <v>12133</v>
      </c>
      <c r="W4107" t="s">
        <v>385</v>
      </c>
      <c r="X4107">
        <v>2665</v>
      </c>
      <c r="Y4107" t="s">
        <v>257</v>
      </c>
      <c r="AA4107">
        <v>187</v>
      </c>
      <c r="AB4107" t="s">
        <v>12662</v>
      </c>
      <c r="AC4107" t="s">
        <v>12661</v>
      </c>
      <c r="AD4107">
        <v>5</v>
      </c>
      <c r="AE4107">
        <v>712821.26</v>
      </c>
      <c r="AF4107">
        <v>6168959.1100000003</v>
      </c>
    </row>
    <row r="4108" spans="1:32" x14ac:dyDescent="0.25">
      <c r="A4108" s="40">
        <v>4106</v>
      </c>
      <c r="B4108" t="s">
        <v>12663</v>
      </c>
      <c r="C4108">
        <v>130</v>
      </c>
      <c r="D4108">
        <v>2015</v>
      </c>
      <c r="E4108">
        <v>0</v>
      </c>
      <c r="F4108">
        <v>2</v>
      </c>
      <c r="H4108">
        <v>1</v>
      </c>
      <c r="J4108">
        <v>1</v>
      </c>
      <c r="K4108" t="s">
        <v>240</v>
      </c>
      <c r="M4108">
        <v>2</v>
      </c>
      <c r="N4108">
        <v>58</v>
      </c>
      <c r="O4108">
        <v>115</v>
      </c>
      <c r="P4108">
        <v>115</v>
      </c>
      <c r="Q4108">
        <v>0</v>
      </c>
      <c r="R4108">
        <v>0</v>
      </c>
      <c r="S4108" t="s">
        <v>12664</v>
      </c>
      <c r="T4108">
        <v>3901</v>
      </c>
      <c r="U4108" t="s">
        <v>11271</v>
      </c>
      <c r="V4108" t="s">
        <v>11271</v>
      </c>
      <c r="W4108" t="s">
        <v>721</v>
      </c>
      <c r="X4108">
        <v>2625</v>
      </c>
      <c r="Y4108" t="s">
        <v>244</v>
      </c>
      <c r="AA4108">
        <v>187</v>
      </c>
      <c r="AB4108" t="s">
        <v>11276</v>
      </c>
      <c r="AC4108" t="s">
        <v>12665</v>
      </c>
      <c r="AD4108">
        <v>5</v>
      </c>
      <c r="AE4108">
        <v>711495.98</v>
      </c>
      <c r="AF4108">
        <v>6172808.4100000001</v>
      </c>
    </row>
    <row r="4109" spans="1:32" x14ac:dyDescent="0.25">
      <c r="A4109" s="40">
        <v>4107</v>
      </c>
      <c r="B4109" t="s">
        <v>12666</v>
      </c>
      <c r="C4109">
        <v>120</v>
      </c>
      <c r="D4109">
        <v>1979</v>
      </c>
      <c r="E4109">
        <v>0</v>
      </c>
      <c r="F4109">
        <v>4</v>
      </c>
      <c r="H4109">
        <v>1</v>
      </c>
      <c r="J4109">
        <v>2</v>
      </c>
      <c r="K4109" t="s">
        <v>260</v>
      </c>
      <c r="M4109">
        <v>1</v>
      </c>
      <c r="N4109">
        <v>111</v>
      </c>
      <c r="O4109">
        <v>111</v>
      </c>
      <c r="P4109">
        <v>202</v>
      </c>
      <c r="Q4109">
        <v>0</v>
      </c>
      <c r="R4109">
        <v>0</v>
      </c>
      <c r="S4109" t="s">
        <v>12667</v>
      </c>
      <c r="T4109">
        <v>9054</v>
      </c>
      <c r="U4109" t="s">
        <v>10204</v>
      </c>
      <c r="V4109" t="s">
        <v>10204</v>
      </c>
      <c r="W4109" t="s">
        <v>337</v>
      </c>
      <c r="X4109">
        <v>2665</v>
      </c>
      <c r="Y4109" t="s">
        <v>257</v>
      </c>
      <c r="AA4109">
        <v>187</v>
      </c>
      <c r="AB4109" t="s">
        <v>12668</v>
      </c>
      <c r="AC4109" t="s">
        <v>12667</v>
      </c>
      <c r="AD4109">
        <v>5</v>
      </c>
      <c r="AE4109">
        <v>712992.74</v>
      </c>
      <c r="AF4109">
        <v>6168411.1699999999</v>
      </c>
    </row>
    <row r="4110" spans="1:32" x14ac:dyDescent="0.25">
      <c r="A4110" s="40">
        <v>4108</v>
      </c>
      <c r="B4110" t="s">
        <v>12669</v>
      </c>
      <c r="C4110">
        <v>120</v>
      </c>
      <c r="D4110">
        <v>1970</v>
      </c>
      <c r="E4110">
        <v>2007</v>
      </c>
      <c r="F4110">
        <v>2</v>
      </c>
      <c r="H4110">
        <v>2</v>
      </c>
      <c r="J4110">
        <v>2</v>
      </c>
      <c r="K4110" t="s">
        <v>260</v>
      </c>
      <c r="M4110">
        <v>1</v>
      </c>
      <c r="N4110">
        <v>207</v>
      </c>
      <c r="O4110">
        <v>207</v>
      </c>
      <c r="P4110">
        <v>191</v>
      </c>
      <c r="Q4110">
        <v>0</v>
      </c>
      <c r="R4110">
        <v>0</v>
      </c>
      <c r="S4110" t="s">
        <v>12670</v>
      </c>
      <c r="T4110">
        <v>1810</v>
      </c>
      <c r="U4110" t="s">
        <v>9603</v>
      </c>
      <c r="V4110" t="s">
        <v>9603</v>
      </c>
      <c r="W4110" t="s">
        <v>393</v>
      </c>
      <c r="X4110">
        <v>2665</v>
      </c>
      <c r="Y4110" t="s">
        <v>257</v>
      </c>
      <c r="AA4110">
        <v>187</v>
      </c>
      <c r="AB4110" t="s">
        <v>12671</v>
      </c>
      <c r="AC4110" t="s">
        <v>12670</v>
      </c>
      <c r="AD4110">
        <v>5</v>
      </c>
      <c r="AE4110">
        <v>712507.26</v>
      </c>
      <c r="AF4110">
        <v>6169044.9800000004</v>
      </c>
    </row>
    <row r="4111" spans="1:32" x14ac:dyDescent="0.25">
      <c r="A4111" s="40">
        <v>4109</v>
      </c>
      <c r="B4111" t="s">
        <v>12672</v>
      </c>
      <c r="C4111">
        <v>120</v>
      </c>
      <c r="D4111">
        <v>1870</v>
      </c>
      <c r="E4111">
        <v>1992</v>
      </c>
      <c r="F4111">
        <v>3</v>
      </c>
      <c r="H4111">
        <v>1</v>
      </c>
      <c r="J4111">
        <v>2</v>
      </c>
      <c r="K4111" t="s">
        <v>260</v>
      </c>
      <c r="M4111">
        <v>1</v>
      </c>
      <c r="N4111">
        <v>110</v>
      </c>
      <c r="O4111">
        <v>110</v>
      </c>
      <c r="P4111">
        <v>176</v>
      </c>
      <c r="Q4111">
        <v>0</v>
      </c>
      <c r="R4111">
        <v>0</v>
      </c>
      <c r="S4111" t="s">
        <v>12673</v>
      </c>
      <c r="T4111">
        <v>852</v>
      </c>
      <c r="U4111" t="s">
        <v>249</v>
      </c>
      <c r="V4111" t="s">
        <v>249</v>
      </c>
      <c r="W4111" t="s">
        <v>290</v>
      </c>
      <c r="X4111">
        <v>2625</v>
      </c>
      <c r="Y4111" t="s">
        <v>244</v>
      </c>
      <c r="AA4111">
        <v>187</v>
      </c>
      <c r="AB4111" t="s">
        <v>12674</v>
      </c>
      <c r="AC4111" t="s">
        <v>12673</v>
      </c>
      <c r="AD4111">
        <v>5</v>
      </c>
      <c r="AE4111">
        <v>711684.83</v>
      </c>
      <c r="AF4111">
        <v>6170707.4000000004</v>
      </c>
    </row>
    <row r="4112" spans="1:32" x14ac:dyDescent="0.25">
      <c r="A4112" s="40">
        <v>4110</v>
      </c>
      <c r="B4112" t="s">
        <v>12675</v>
      </c>
      <c r="C4112">
        <v>120</v>
      </c>
      <c r="D4112">
        <v>1828</v>
      </c>
      <c r="E4112">
        <v>0</v>
      </c>
      <c r="F4112">
        <v>7</v>
      </c>
      <c r="H4112">
        <v>1</v>
      </c>
      <c r="J4112">
        <v>2</v>
      </c>
      <c r="K4112" t="s">
        <v>260</v>
      </c>
      <c r="L4112">
        <v>2</v>
      </c>
      <c r="M4112">
        <v>1</v>
      </c>
      <c r="N4112">
        <v>105</v>
      </c>
      <c r="O4112">
        <v>105</v>
      </c>
      <c r="P4112">
        <v>171</v>
      </c>
      <c r="Q4112">
        <v>0</v>
      </c>
      <c r="R4112">
        <v>0</v>
      </c>
      <c r="S4112" t="s">
        <v>12676</v>
      </c>
      <c r="T4112">
        <v>1491</v>
      </c>
      <c r="U4112" t="s">
        <v>280</v>
      </c>
      <c r="V4112" t="s">
        <v>280</v>
      </c>
      <c r="W4112" t="s">
        <v>869</v>
      </c>
      <c r="X4112">
        <v>2625</v>
      </c>
      <c r="Y4112" t="s">
        <v>244</v>
      </c>
      <c r="AA4112">
        <v>187</v>
      </c>
      <c r="AB4112" t="s">
        <v>636</v>
      </c>
      <c r="AC4112" t="s">
        <v>12676</v>
      </c>
      <c r="AD4112">
        <v>5</v>
      </c>
      <c r="AE4112">
        <v>711771.07</v>
      </c>
      <c r="AF4112">
        <v>6170530.8300000001</v>
      </c>
    </row>
    <row r="4113" spans="1:32" x14ac:dyDescent="0.25">
      <c r="A4113" s="40">
        <v>4111</v>
      </c>
      <c r="B4113" t="s">
        <v>12677</v>
      </c>
      <c r="C4113">
        <v>130</v>
      </c>
      <c r="D4113">
        <v>1975</v>
      </c>
      <c r="E4113">
        <v>0</v>
      </c>
      <c r="F4113">
        <v>1</v>
      </c>
      <c r="H4113">
        <v>5</v>
      </c>
      <c r="J4113">
        <v>7</v>
      </c>
      <c r="K4113" t="s">
        <v>253</v>
      </c>
      <c r="M4113">
        <v>1</v>
      </c>
      <c r="N4113">
        <v>75</v>
      </c>
      <c r="O4113">
        <v>75</v>
      </c>
      <c r="P4113">
        <v>125</v>
      </c>
      <c r="Q4113">
        <v>0</v>
      </c>
      <c r="R4113">
        <v>0</v>
      </c>
      <c r="S4113" t="s">
        <v>12678</v>
      </c>
      <c r="T4113">
        <v>2556</v>
      </c>
      <c r="U4113" t="s">
        <v>317</v>
      </c>
      <c r="V4113" t="s">
        <v>317</v>
      </c>
      <c r="W4113" t="s">
        <v>12679</v>
      </c>
      <c r="X4113">
        <v>2625</v>
      </c>
      <c r="Y4113" t="s">
        <v>244</v>
      </c>
      <c r="AA4113">
        <v>187</v>
      </c>
      <c r="AB4113" t="s">
        <v>12680</v>
      </c>
      <c r="AC4113" t="s">
        <v>12678</v>
      </c>
      <c r="AD4113">
        <v>5</v>
      </c>
      <c r="AE4113">
        <v>711580.61</v>
      </c>
      <c r="AF4113">
        <v>6172384.3099999996</v>
      </c>
    </row>
    <row r="4114" spans="1:32" x14ac:dyDescent="0.25">
      <c r="A4114" s="40">
        <v>4112</v>
      </c>
      <c r="B4114" t="s">
        <v>12681</v>
      </c>
      <c r="C4114">
        <v>120</v>
      </c>
      <c r="D4114">
        <v>1970</v>
      </c>
      <c r="E4114">
        <v>1984</v>
      </c>
      <c r="F4114">
        <v>3</v>
      </c>
      <c r="H4114">
        <v>1</v>
      </c>
      <c r="J4114">
        <v>2</v>
      </c>
      <c r="K4114" t="s">
        <v>260</v>
      </c>
      <c r="M4114">
        <v>1</v>
      </c>
      <c r="N4114">
        <v>156</v>
      </c>
      <c r="O4114">
        <v>156</v>
      </c>
      <c r="P4114">
        <v>134</v>
      </c>
      <c r="Q4114">
        <v>0</v>
      </c>
      <c r="R4114">
        <v>0</v>
      </c>
      <c r="S4114" t="s">
        <v>12682</v>
      </c>
      <c r="T4114">
        <v>5326</v>
      </c>
      <c r="U4114" t="s">
        <v>289</v>
      </c>
      <c r="V4114" t="s">
        <v>289</v>
      </c>
      <c r="W4114" t="s">
        <v>732</v>
      </c>
      <c r="X4114">
        <v>2625</v>
      </c>
      <c r="Y4114" t="s">
        <v>244</v>
      </c>
      <c r="AA4114">
        <v>187</v>
      </c>
      <c r="AB4114" t="s">
        <v>12683</v>
      </c>
      <c r="AC4114" t="s">
        <v>12682</v>
      </c>
      <c r="AD4114">
        <v>5</v>
      </c>
      <c r="AE4114">
        <v>711043.15</v>
      </c>
      <c r="AF4114">
        <v>6172018.3200000003</v>
      </c>
    </row>
    <row r="4115" spans="1:32" x14ac:dyDescent="0.25">
      <c r="A4115" s="40">
        <v>4113</v>
      </c>
      <c r="B4115" t="s">
        <v>12684</v>
      </c>
      <c r="C4115">
        <v>120</v>
      </c>
      <c r="D4115">
        <v>2007</v>
      </c>
      <c r="E4115">
        <v>0</v>
      </c>
      <c r="F4115">
        <v>5</v>
      </c>
      <c r="H4115">
        <v>1</v>
      </c>
      <c r="J4115">
        <v>2</v>
      </c>
      <c r="K4115" t="s">
        <v>260</v>
      </c>
      <c r="L4115">
        <v>90</v>
      </c>
      <c r="M4115">
        <v>1</v>
      </c>
      <c r="N4115">
        <v>155</v>
      </c>
      <c r="O4115">
        <v>155</v>
      </c>
      <c r="P4115">
        <v>155</v>
      </c>
      <c r="Q4115">
        <v>0</v>
      </c>
      <c r="R4115">
        <v>0</v>
      </c>
      <c r="S4115" t="s">
        <v>12685</v>
      </c>
      <c r="T4115">
        <v>7136</v>
      </c>
      <c r="U4115" t="s">
        <v>255</v>
      </c>
      <c r="V4115" t="s">
        <v>255</v>
      </c>
      <c r="W4115" t="s">
        <v>569</v>
      </c>
      <c r="X4115">
        <v>2665</v>
      </c>
      <c r="Y4115" t="s">
        <v>257</v>
      </c>
      <c r="AA4115">
        <v>187</v>
      </c>
      <c r="AB4115" t="s">
        <v>12686</v>
      </c>
      <c r="AC4115" t="s">
        <v>12685</v>
      </c>
      <c r="AD4115">
        <v>5</v>
      </c>
      <c r="AE4115">
        <v>713045.38</v>
      </c>
      <c r="AF4115">
        <v>6168654.2800000003</v>
      </c>
    </row>
    <row r="4116" spans="1:32" x14ac:dyDescent="0.25">
      <c r="A4116" s="40">
        <v>4114</v>
      </c>
      <c r="B4116" t="s">
        <v>12687</v>
      </c>
      <c r="C4116">
        <v>320</v>
      </c>
      <c r="D4116">
        <v>2002</v>
      </c>
      <c r="E4116">
        <v>0</v>
      </c>
      <c r="F4116">
        <v>5</v>
      </c>
      <c r="H4116">
        <v>1</v>
      </c>
      <c r="J4116">
        <v>1</v>
      </c>
      <c r="K4116" t="s">
        <v>240</v>
      </c>
      <c r="L4116">
        <v>90</v>
      </c>
      <c r="M4116">
        <v>3</v>
      </c>
      <c r="N4116">
        <v>3279</v>
      </c>
      <c r="O4116">
        <v>7045</v>
      </c>
      <c r="P4116">
        <v>1651</v>
      </c>
      <c r="Q4116">
        <v>5394</v>
      </c>
      <c r="R4116">
        <v>0</v>
      </c>
      <c r="S4116" t="s">
        <v>12688</v>
      </c>
      <c r="T4116">
        <v>8920</v>
      </c>
      <c r="U4116" t="s">
        <v>8645</v>
      </c>
      <c r="V4116" t="s">
        <v>8646</v>
      </c>
      <c r="W4116" t="s">
        <v>640</v>
      </c>
      <c r="X4116">
        <v>2665</v>
      </c>
      <c r="Y4116" t="s">
        <v>257</v>
      </c>
      <c r="AA4116">
        <v>187</v>
      </c>
      <c r="AB4116" t="s">
        <v>11803</v>
      </c>
      <c r="AC4116" t="s">
        <v>12688</v>
      </c>
      <c r="AD4116">
        <v>5</v>
      </c>
      <c r="AE4116">
        <v>713290.43</v>
      </c>
      <c r="AF4116">
        <v>6169341.7800000003</v>
      </c>
    </row>
    <row r="4117" spans="1:32" x14ac:dyDescent="0.25">
      <c r="A4117" s="40">
        <v>4115</v>
      </c>
      <c r="B4117" t="s">
        <v>12689</v>
      </c>
      <c r="C4117">
        <v>120</v>
      </c>
      <c r="D4117">
        <v>2000</v>
      </c>
      <c r="E4117">
        <v>2010</v>
      </c>
      <c r="F4117">
        <v>4</v>
      </c>
      <c r="H4117">
        <v>1</v>
      </c>
      <c r="J4117">
        <v>2</v>
      </c>
      <c r="K4117" t="s">
        <v>260</v>
      </c>
      <c r="M4117">
        <v>2</v>
      </c>
      <c r="N4117">
        <v>186</v>
      </c>
      <c r="O4117">
        <v>186</v>
      </c>
      <c r="P4117">
        <v>186</v>
      </c>
      <c r="Q4117">
        <v>0</v>
      </c>
      <c r="R4117">
        <v>0</v>
      </c>
      <c r="S4117" t="s">
        <v>12690</v>
      </c>
      <c r="T4117">
        <v>1810</v>
      </c>
      <c r="U4117" t="s">
        <v>9603</v>
      </c>
      <c r="V4117" t="s">
        <v>9603</v>
      </c>
      <c r="W4117" t="s">
        <v>519</v>
      </c>
      <c r="X4117">
        <v>2665</v>
      </c>
      <c r="Y4117" t="s">
        <v>257</v>
      </c>
      <c r="AA4117">
        <v>187</v>
      </c>
      <c r="AB4117" t="s">
        <v>12691</v>
      </c>
      <c r="AC4117" t="s">
        <v>12690</v>
      </c>
      <c r="AD4117">
        <v>5</v>
      </c>
      <c r="AE4117">
        <v>712445.77</v>
      </c>
      <c r="AF4117">
        <v>6169026.0599999996</v>
      </c>
    </row>
    <row r="4118" spans="1:32" x14ac:dyDescent="0.25">
      <c r="A4118" s="40">
        <v>4116</v>
      </c>
      <c r="B4118" t="s">
        <v>12692</v>
      </c>
      <c r="C4118">
        <v>120</v>
      </c>
      <c r="D4118">
        <v>1962</v>
      </c>
      <c r="E4118">
        <v>1978</v>
      </c>
      <c r="F4118">
        <v>3</v>
      </c>
      <c r="H4118">
        <v>2</v>
      </c>
      <c r="J4118">
        <v>2</v>
      </c>
      <c r="K4118" t="s">
        <v>260</v>
      </c>
      <c r="L4118">
        <v>2</v>
      </c>
      <c r="M4118">
        <v>1</v>
      </c>
      <c r="N4118">
        <v>93</v>
      </c>
      <c r="O4118">
        <v>93</v>
      </c>
      <c r="P4118">
        <v>93</v>
      </c>
      <c r="Q4118">
        <v>0</v>
      </c>
      <c r="R4118">
        <v>0</v>
      </c>
      <c r="S4118" t="s">
        <v>12693</v>
      </c>
      <c r="T4118">
        <v>5752</v>
      </c>
      <c r="U4118" t="s">
        <v>10465</v>
      </c>
      <c r="V4118" t="s">
        <v>10465</v>
      </c>
      <c r="W4118" t="s">
        <v>1113</v>
      </c>
      <c r="X4118">
        <v>2665</v>
      </c>
      <c r="Y4118" t="s">
        <v>257</v>
      </c>
      <c r="AA4118">
        <v>187</v>
      </c>
      <c r="AB4118" t="s">
        <v>12694</v>
      </c>
      <c r="AC4118" t="s">
        <v>12693</v>
      </c>
      <c r="AD4118">
        <v>5</v>
      </c>
      <c r="AE4118">
        <v>713933.03</v>
      </c>
      <c r="AF4118">
        <v>6169403.1200000001</v>
      </c>
    </row>
    <row r="4119" spans="1:32" x14ac:dyDescent="0.25">
      <c r="A4119" s="40">
        <v>4117</v>
      </c>
      <c r="B4119" t="s">
        <v>12695</v>
      </c>
      <c r="C4119">
        <v>130</v>
      </c>
      <c r="D4119">
        <v>1993</v>
      </c>
      <c r="E4119">
        <v>0</v>
      </c>
      <c r="F4119">
        <v>4</v>
      </c>
      <c r="H4119">
        <v>2</v>
      </c>
      <c r="J4119">
        <v>1</v>
      </c>
      <c r="K4119" t="s">
        <v>240</v>
      </c>
      <c r="M4119">
        <v>1</v>
      </c>
      <c r="N4119">
        <v>90</v>
      </c>
      <c r="O4119">
        <v>90</v>
      </c>
      <c r="P4119">
        <v>90</v>
      </c>
      <c r="Q4119">
        <v>0</v>
      </c>
      <c r="R4119">
        <v>0</v>
      </c>
      <c r="S4119" t="s">
        <v>12696</v>
      </c>
      <c r="T4119">
        <v>9100</v>
      </c>
      <c r="U4119" t="s">
        <v>267</v>
      </c>
      <c r="V4119" t="s">
        <v>267</v>
      </c>
      <c r="W4119" t="s">
        <v>441</v>
      </c>
      <c r="X4119">
        <v>2625</v>
      </c>
      <c r="Y4119" t="s">
        <v>244</v>
      </c>
      <c r="AA4119">
        <v>187</v>
      </c>
      <c r="AB4119" t="s">
        <v>12697</v>
      </c>
      <c r="AC4119" t="s">
        <v>12696</v>
      </c>
      <c r="AD4119">
        <v>5</v>
      </c>
      <c r="AE4119">
        <v>711676.71</v>
      </c>
      <c r="AF4119">
        <v>6172567.4900000002</v>
      </c>
    </row>
    <row r="4120" spans="1:32" x14ac:dyDescent="0.25">
      <c r="A4120" s="40">
        <v>4118</v>
      </c>
      <c r="B4120" t="s">
        <v>12698</v>
      </c>
      <c r="C4120">
        <v>120</v>
      </c>
      <c r="D4120">
        <v>1961</v>
      </c>
      <c r="E4120">
        <v>0</v>
      </c>
      <c r="F4120">
        <v>5</v>
      </c>
      <c r="H4120">
        <v>1</v>
      </c>
      <c r="J4120">
        <v>2</v>
      </c>
      <c r="K4120" t="s">
        <v>260</v>
      </c>
      <c r="L4120">
        <v>2</v>
      </c>
      <c r="M4120">
        <v>1</v>
      </c>
      <c r="N4120">
        <v>116</v>
      </c>
      <c r="O4120">
        <v>116</v>
      </c>
      <c r="P4120">
        <v>116</v>
      </c>
      <c r="Q4120">
        <v>0</v>
      </c>
      <c r="R4120">
        <v>0</v>
      </c>
      <c r="S4120" t="s">
        <v>12699</v>
      </c>
      <c r="T4120">
        <v>1810</v>
      </c>
      <c r="U4120" t="s">
        <v>9603</v>
      </c>
      <c r="V4120" t="s">
        <v>9603</v>
      </c>
      <c r="W4120" t="s">
        <v>272</v>
      </c>
      <c r="X4120">
        <v>2665</v>
      </c>
      <c r="Y4120" t="s">
        <v>257</v>
      </c>
      <c r="AA4120">
        <v>187</v>
      </c>
      <c r="AB4120" t="s">
        <v>12700</v>
      </c>
      <c r="AC4120" t="s">
        <v>12699</v>
      </c>
      <c r="AD4120">
        <v>5</v>
      </c>
      <c r="AE4120">
        <v>712447.48</v>
      </c>
      <c r="AF4120">
        <v>6169064.3899999997</v>
      </c>
    </row>
    <row r="4121" spans="1:32" x14ac:dyDescent="0.25">
      <c r="A4121" s="40">
        <v>4119</v>
      </c>
      <c r="B4121" t="s">
        <v>12701</v>
      </c>
      <c r="C4121">
        <v>120</v>
      </c>
      <c r="D4121">
        <v>1969</v>
      </c>
      <c r="E4121">
        <v>0</v>
      </c>
      <c r="F4121">
        <v>5</v>
      </c>
      <c r="H4121">
        <v>1</v>
      </c>
      <c r="J4121">
        <v>1</v>
      </c>
      <c r="K4121" t="s">
        <v>240</v>
      </c>
      <c r="L4121">
        <v>2</v>
      </c>
      <c r="M4121">
        <v>1</v>
      </c>
      <c r="N4121">
        <v>159</v>
      </c>
      <c r="O4121">
        <v>159</v>
      </c>
      <c r="P4121">
        <v>159</v>
      </c>
      <c r="Q4121">
        <v>0</v>
      </c>
      <c r="R4121">
        <v>0</v>
      </c>
      <c r="S4121" t="s">
        <v>12702</v>
      </c>
      <c r="T4121">
        <v>2449</v>
      </c>
      <c r="U4121" t="s">
        <v>312</v>
      </c>
      <c r="V4121" t="s">
        <v>312</v>
      </c>
      <c r="W4121" t="s">
        <v>2027</v>
      </c>
      <c r="X4121">
        <v>2625</v>
      </c>
      <c r="Y4121" t="s">
        <v>244</v>
      </c>
      <c r="AA4121">
        <v>187</v>
      </c>
      <c r="AB4121" t="s">
        <v>12703</v>
      </c>
      <c r="AC4121" t="s">
        <v>12702</v>
      </c>
      <c r="AD4121">
        <v>5</v>
      </c>
      <c r="AE4121">
        <v>711457.32</v>
      </c>
      <c r="AF4121">
        <v>6172014.1900000004</v>
      </c>
    </row>
    <row r="4122" spans="1:32" x14ac:dyDescent="0.25">
      <c r="A4122" s="40">
        <v>4120</v>
      </c>
      <c r="B4122" t="s">
        <v>12704</v>
      </c>
      <c r="C4122">
        <v>130</v>
      </c>
      <c r="D4122">
        <v>2008</v>
      </c>
      <c r="E4122">
        <v>0</v>
      </c>
      <c r="F4122">
        <v>2</v>
      </c>
      <c r="H4122">
        <v>1</v>
      </c>
      <c r="J4122">
        <v>2</v>
      </c>
      <c r="K4122" t="s">
        <v>260</v>
      </c>
      <c r="L4122">
        <v>90</v>
      </c>
      <c r="M4122">
        <v>2</v>
      </c>
      <c r="N4122">
        <v>48</v>
      </c>
      <c r="O4122">
        <v>48</v>
      </c>
      <c r="P4122">
        <v>138</v>
      </c>
      <c r="Q4122">
        <v>0</v>
      </c>
      <c r="R4122">
        <v>0</v>
      </c>
      <c r="S4122" t="s">
        <v>12705</v>
      </c>
      <c r="T4122">
        <v>7450</v>
      </c>
      <c r="U4122" t="s">
        <v>332</v>
      </c>
      <c r="V4122" t="s">
        <v>332</v>
      </c>
      <c r="W4122" t="s">
        <v>953</v>
      </c>
      <c r="X4122">
        <v>2665</v>
      </c>
      <c r="Y4122" t="s">
        <v>257</v>
      </c>
      <c r="AA4122">
        <v>187</v>
      </c>
      <c r="AB4122" t="s">
        <v>12706</v>
      </c>
      <c r="AC4122" t="s">
        <v>12705</v>
      </c>
      <c r="AD4122">
        <v>5</v>
      </c>
      <c r="AE4122">
        <v>712606.31</v>
      </c>
      <c r="AF4122">
        <v>6168794.2699999996</v>
      </c>
    </row>
    <row r="4123" spans="1:32" x14ac:dyDescent="0.25">
      <c r="A4123" s="40">
        <v>4121</v>
      </c>
      <c r="B4123" t="s">
        <v>12707</v>
      </c>
      <c r="C4123">
        <v>130</v>
      </c>
      <c r="D4123">
        <v>2008</v>
      </c>
      <c r="E4123">
        <v>0</v>
      </c>
      <c r="F4123">
        <v>2</v>
      </c>
      <c r="H4123">
        <v>1</v>
      </c>
      <c r="J4123">
        <v>2</v>
      </c>
      <c r="K4123" t="s">
        <v>260</v>
      </c>
      <c r="L4123">
        <v>90</v>
      </c>
      <c r="M4123">
        <v>1</v>
      </c>
      <c r="N4123">
        <v>56</v>
      </c>
      <c r="O4123">
        <v>56</v>
      </c>
      <c r="P4123">
        <v>108</v>
      </c>
      <c r="Q4123">
        <v>0</v>
      </c>
      <c r="R4123">
        <v>0</v>
      </c>
      <c r="S4123" t="s">
        <v>12708</v>
      </c>
      <c r="T4123">
        <v>7450</v>
      </c>
      <c r="U4123" t="s">
        <v>332</v>
      </c>
      <c r="V4123" t="s">
        <v>332</v>
      </c>
      <c r="W4123" t="s">
        <v>1277</v>
      </c>
      <c r="X4123">
        <v>2665</v>
      </c>
      <c r="Y4123" t="s">
        <v>257</v>
      </c>
      <c r="AA4123">
        <v>187</v>
      </c>
      <c r="AB4123" t="s">
        <v>12709</v>
      </c>
      <c r="AC4123" t="s">
        <v>12708</v>
      </c>
      <c r="AD4123">
        <v>5</v>
      </c>
      <c r="AE4123">
        <v>712554.9</v>
      </c>
      <c r="AF4123">
        <v>6168856.4699999997</v>
      </c>
    </row>
    <row r="4124" spans="1:32" x14ac:dyDescent="0.25">
      <c r="A4124" s="40">
        <v>4122</v>
      </c>
      <c r="B4124" t="s">
        <v>12710</v>
      </c>
      <c r="C4124">
        <v>130</v>
      </c>
      <c r="D4124">
        <v>2008</v>
      </c>
      <c r="E4124">
        <v>0</v>
      </c>
      <c r="F4124">
        <v>2</v>
      </c>
      <c r="H4124">
        <v>1</v>
      </c>
      <c r="J4124">
        <v>2</v>
      </c>
      <c r="K4124" t="s">
        <v>260</v>
      </c>
      <c r="L4124">
        <v>90</v>
      </c>
      <c r="M4124">
        <v>2</v>
      </c>
      <c r="N4124">
        <v>48</v>
      </c>
      <c r="O4124">
        <v>48</v>
      </c>
      <c r="P4124">
        <v>138</v>
      </c>
      <c r="Q4124">
        <v>0</v>
      </c>
      <c r="R4124">
        <v>0</v>
      </c>
      <c r="S4124" t="s">
        <v>12711</v>
      </c>
      <c r="T4124">
        <v>7450</v>
      </c>
      <c r="U4124" t="s">
        <v>332</v>
      </c>
      <c r="V4124" t="s">
        <v>332</v>
      </c>
      <c r="W4124" t="s">
        <v>895</v>
      </c>
      <c r="X4124">
        <v>2665</v>
      </c>
      <c r="Y4124" t="s">
        <v>257</v>
      </c>
      <c r="AA4124">
        <v>187</v>
      </c>
      <c r="AB4124" t="s">
        <v>12712</v>
      </c>
      <c r="AC4124" t="s">
        <v>12711</v>
      </c>
      <c r="AD4124">
        <v>5</v>
      </c>
      <c r="AE4124">
        <v>712583.36</v>
      </c>
      <c r="AF4124">
        <v>6168775.4100000001</v>
      </c>
    </row>
    <row r="4125" spans="1:32" x14ac:dyDescent="0.25">
      <c r="A4125" s="40">
        <v>4123</v>
      </c>
      <c r="B4125" t="s">
        <v>12713</v>
      </c>
      <c r="C4125">
        <v>130</v>
      </c>
      <c r="D4125">
        <v>2008</v>
      </c>
      <c r="E4125">
        <v>0</v>
      </c>
      <c r="F4125">
        <v>2</v>
      </c>
      <c r="H4125">
        <v>1</v>
      </c>
      <c r="J4125">
        <v>2</v>
      </c>
      <c r="K4125" t="s">
        <v>260</v>
      </c>
      <c r="L4125">
        <v>90</v>
      </c>
      <c r="M4125">
        <v>1</v>
      </c>
      <c r="N4125">
        <v>56</v>
      </c>
      <c r="O4125">
        <v>56</v>
      </c>
      <c r="P4125">
        <v>108</v>
      </c>
      <c r="Q4125">
        <v>0</v>
      </c>
      <c r="R4125">
        <v>0</v>
      </c>
      <c r="S4125" t="s">
        <v>12714</v>
      </c>
      <c r="T4125">
        <v>7450</v>
      </c>
      <c r="U4125" t="s">
        <v>332</v>
      </c>
      <c r="V4125" t="s">
        <v>332</v>
      </c>
      <c r="W4125" t="s">
        <v>10187</v>
      </c>
      <c r="X4125">
        <v>2665</v>
      </c>
      <c r="Y4125" t="s">
        <v>257</v>
      </c>
      <c r="AA4125">
        <v>187</v>
      </c>
      <c r="AB4125" t="s">
        <v>12715</v>
      </c>
      <c r="AC4125" t="s">
        <v>12714</v>
      </c>
      <c r="AD4125">
        <v>5</v>
      </c>
      <c r="AE4125">
        <v>712562.87</v>
      </c>
      <c r="AF4125">
        <v>6168800.0199999996</v>
      </c>
    </row>
    <row r="4126" spans="1:32" x14ac:dyDescent="0.25">
      <c r="A4126" s="40">
        <v>4124</v>
      </c>
      <c r="B4126" t="s">
        <v>12716</v>
      </c>
      <c r="C4126">
        <v>130</v>
      </c>
      <c r="D4126">
        <v>2008</v>
      </c>
      <c r="E4126">
        <v>0</v>
      </c>
      <c r="F4126">
        <v>2</v>
      </c>
      <c r="H4126">
        <v>1</v>
      </c>
      <c r="J4126">
        <v>2</v>
      </c>
      <c r="K4126" t="s">
        <v>260</v>
      </c>
      <c r="L4126">
        <v>90</v>
      </c>
      <c r="M4126">
        <v>1</v>
      </c>
      <c r="N4126">
        <v>56</v>
      </c>
      <c r="O4126">
        <v>56</v>
      </c>
      <c r="P4126">
        <v>108</v>
      </c>
      <c r="Q4126">
        <v>0</v>
      </c>
      <c r="R4126">
        <v>0</v>
      </c>
      <c r="S4126" t="s">
        <v>12717</v>
      </c>
      <c r="T4126">
        <v>7450</v>
      </c>
      <c r="U4126" t="s">
        <v>332</v>
      </c>
      <c r="V4126" t="s">
        <v>332</v>
      </c>
      <c r="W4126" t="s">
        <v>10836</v>
      </c>
      <c r="X4126">
        <v>2665</v>
      </c>
      <c r="Y4126" t="s">
        <v>257</v>
      </c>
      <c r="AA4126">
        <v>187</v>
      </c>
      <c r="AB4126" t="s">
        <v>12718</v>
      </c>
      <c r="AC4126" t="s">
        <v>12717</v>
      </c>
      <c r="AD4126">
        <v>5</v>
      </c>
      <c r="AE4126">
        <v>712531.98</v>
      </c>
      <c r="AF4126">
        <v>6168837.6299999999</v>
      </c>
    </row>
    <row r="4127" spans="1:32" x14ac:dyDescent="0.25">
      <c r="A4127" s="40">
        <v>4125</v>
      </c>
      <c r="B4127" t="s">
        <v>12719</v>
      </c>
      <c r="C4127">
        <v>130</v>
      </c>
      <c r="D4127">
        <v>2008</v>
      </c>
      <c r="E4127">
        <v>0</v>
      </c>
      <c r="F4127">
        <v>2</v>
      </c>
      <c r="H4127">
        <v>1</v>
      </c>
      <c r="J4127">
        <v>2</v>
      </c>
      <c r="K4127" t="s">
        <v>260</v>
      </c>
      <c r="L4127">
        <v>90</v>
      </c>
      <c r="M4127">
        <v>1</v>
      </c>
      <c r="N4127">
        <v>56</v>
      </c>
      <c r="O4127">
        <v>56</v>
      </c>
      <c r="P4127">
        <v>108</v>
      </c>
      <c r="Q4127">
        <v>0</v>
      </c>
      <c r="R4127">
        <v>0</v>
      </c>
      <c r="S4127" t="s">
        <v>12720</v>
      </c>
      <c r="T4127">
        <v>7450</v>
      </c>
      <c r="U4127" t="s">
        <v>332</v>
      </c>
      <c r="V4127" t="s">
        <v>332</v>
      </c>
      <c r="W4127" t="s">
        <v>1684</v>
      </c>
      <c r="X4127">
        <v>2665</v>
      </c>
      <c r="Y4127" t="s">
        <v>257</v>
      </c>
      <c r="AA4127">
        <v>187</v>
      </c>
      <c r="AB4127" t="s">
        <v>12721</v>
      </c>
      <c r="AC4127" t="s">
        <v>12720</v>
      </c>
      <c r="AD4127">
        <v>5</v>
      </c>
      <c r="AE4127">
        <v>712555.42</v>
      </c>
      <c r="AF4127">
        <v>6168762.9699999997</v>
      </c>
    </row>
    <row r="4128" spans="1:32" x14ac:dyDescent="0.25">
      <c r="A4128" s="40">
        <v>4126</v>
      </c>
      <c r="B4128" t="s">
        <v>12722</v>
      </c>
      <c r="C4128">
        <v>130</v>
      </c>
      <c r="D4128">
        <v>2015</v>
      </c>
      <c r="E4128">
        <v>0</v>
      </c>
      <c r="F4128">
        <v>2</v>
      </c>
      <c r="H4128">
        <v>1</v>
      </c>
      <c r="J4128">
        <v>1</v>
      </c>
      <c r="K4128" t="s">
        <v>240</v>
      </c>
      <c r="M4128">
        <v>2</v>
      </c>
      <c r="N4128">
        <v>68</v>
      </c>
      <c r="O4128">
        <v>135</v>
      </c>
      <c r="P4128">
        <v>135</v>
      </c>
      <c r="Q4128">
        <v>0</v>
      </c>
      <c r="R4128">
        <v>0</v>
      </c>
      <c r="S4128" t="s">
        <v>12723</v>
      </c>
      <c r="T4128">
        <v>3901</v>
      </c>
      <c r="U4128" t="s">
        <v>11271</v>
      </c>
      <c r="V4128" t="s">
        <v>11271</v>
      </c>
      <c r="W4128" t="s">
        <v>569</v>
      </c>
      <c r="X4128">
        <v>2625</v>
      </c>
      <c r="Y4128" t="s">
        <v>244</v>
      </c>
      <c r="AA4128">
        <v>187</v>
      </c>
      <c r="AB4128" t="s">
        <v>11276</v>
      </c>
      <c r="AC4128" t="s">
        <v>12724</v>
      </c>
      <c r="AD4128">
        <v>5</v>
      </c>
      <c r="AE4128">
        <v>711499.88</v>
      </c>
      <c r="AF4128">
        <v>6172792.6900000004</v>
      </c>
    </row>
    <row r="4129" spans="1:32" x14ac:dyDescent="0.25">
      <c r="A4129" s="40">
        <v>4127</v>
      </c>
      <c r="B4129" t="s">
        <v>12725</v>
      </c>
      <c r="C4129">
        <v>120</v>
      </c>
      <c r="D4129">
        <v>1954</v>
      </c>
      <c r="E4129">
        <v>0</v>
      </c>
      <c r="F4129">
        <v>5</v>
      </c>
      <c r="H4129">
        <v>1</v>
      </c>
      <c r="J4129">
        <v>2</v>
      </c>
      <c r="K4129" t="s">
        <v>260</v>
      </c>
      <c r="L4129">
        <v>2</v>
      </c>
      <c r="M4129">
        <v>1</v>
      </c>
      <c r="N4129">
        <v>92</v>
      </c>
      <c r="O4129">
        <v>92</v>
      </c>
      <c r="P4129">
        <v>155</v>
      </c>
      <c r="Q4129">
        <v>0</v>
      </c>
      <c r="R4129">
        <v>0</v>
      </c>
      <c r="S4129" t="s">
        <v>12726</v>
      </c>
      <c r="T4129">
        <v>852</v>
      </c>
      <c r="U4129" t="s">
        <v>249</v>
      </c>
      <c r="V4129" t="s">
        <v>249</v>
      </c>
      <c r="W4129" t="s">
        <v>573</v>
      </c>
      <c r="X4129">
        <v>2625</v>
      </c>
      <c r="Y4129" t="s">
        <v>244</v>
      </c>
      <c r="AA4129">
        <v>187</v>
      </c>
      <c r="AB4129" t="s">
        <v>12727</v>
      </c>
      <c r="AC4129" t="s">
        <v>12726</v>
      </c>
      <c r="AD4129">
        <v>5</v>
      </c>
      <c r="AE4129">
        <v>711728.7</v>
      </c>
      <c r="AF4129">
        <v>6170611.0099999998</v>
      </c>
    </row>
    <row r="4130" spans="1:32" x14ac:dyDescent="0.25">
      <c r="A4130" s="40">
        <v>4128</v>
      </c>
      <c r="B4130" t="s">
        <v>12728</v>
      </c>
      <c r="C4130">
        <v>120</v>
      </c>
      <c r="D4130">
        <v>2012</v>
      </c>
      <c r="E4130">
        <v>0</v>
      </c>
      <c r="F4130">
        <v>4</v>
      </c>
      <c r="H4130">
        <v>1</v>
      </c>
      <c r="J4130">
        <v>2</v>
      </c>
      <c r="K4130" t="s">
        <v>260</v>
      </c>
      <c r="L4130">
        <v>90</v>
      </c>
      <c r="M4130">
        <v>1</v>
      </c>
      <c r="N4130">
        <v>244</v>
      </c>
      <c r="O4130">
        <v>244</v>
      </c>
      <c r="P4130">
        <v>170</v>
      </c>
      <c r="Q4130">
        <v>0</v>
      </c>
      <c r="R4130">
        <v>0</v>
      </c>
      <c r="S4130" t="s">
        <v>12729</v>
      </c>
      <c r="T4130">
        <v>1278</v>
      </c>
      <c r="U4130" t="s">
        <v>10631</v>
      </c>
      <c r="V4130" t="s">
        <v>10631</v>
      </c>
      <c r="W4130" t="s">
        <v>441</v>
      </c>
      <c r="X4130">
        <v>2665</v>
      </c>
      <c r="Y4130" t="s">
        <v>257</v>
      </c>
      <c r="AA4130">
        <v>187</v>
      </c>
      <c r="AB4130" t="s">
        <v>12730</v>
      </c>
      <c r="AC4130" t="s">
        <v>12729</v>
      </c>
      <c r="AD4130">
        <v>5</v>
      </c>
      <c r="AE4130">
        <v>713356.2</v>
      </c>
      <c r="AF4130">
        <v>6168920.9900000002</v>
      </c>
    </row>
    <row r="4131" spans="1:32" x14ac:dyDescent="0.25">
      <c r="A4131" s="40">
        <v>4129</v>
      </c>
      <c r="B4131" t="s">
        <v>12731</v>
      </c>
      <c r="C4131">
        <v>120</v>
      </c>
      <c r="D4131">
        <v>1969</v>
      </c>
      <c r="E4131">
        <v>1999</v>
      </c>
      <c r="F4131">
        <v>3</v>
      </c>
      <c r="H4131">
        <v>1</v>
      </c>
      <c r="J4131">
        <v>2</v>
      </c>
      <c r="K4131" t="s">
        <v>260</v>
      </c>
      <c r="L4131">
        <v>5</v>
      </c>
      <c r="M4131">
        <v>1</v>
      </c>
      <c r="N4131">
        <v>172</v>
      </c>
      <c r="O4131">
        <v>172</v>
      </c>
      <c r="P4131">
        <v>172</v>
      </c>
      <c r="Q4131">
        <v>0</v>
      </c>
      <c r="R4131">
        <v>0</v>
      </c>
      <c r="S4131" t="s">
        <v>12732</v>
      </c>
      <c r="T4131">
        <v>5326</v>
      </c>
      <c r="U4131" t="s">
        <v>289</v>
      </c>
      <c r="V4131" t="s">
        <v>289</v>
      </c>
      <c r="W4131" t="s">
        <v>721</v>
      </c>
      <c r="X4131">
        <v>2625</v>
      </c>
      <c r="Y4131" t="s">
        <v>244</v>
      </c>
      <c r="AA4131">
        <v>187</v>
      </c>
      <c r="AB4131" t="s">
        <v>12733</v>
      </c>
      <c r="AC4131" t="s">
        <v>12732</v>
      </c>
      <c r="AD4131">
        <v>5</v>
      </c>
      <c r="AE4131">
        <v>710998.66</v>
      </c>
      <c r="AF4131">
        <v>6171950.04</v>
      </c>
    </row>
    <row r="4132" spans="1:32" x14ac:dyDescent="0.25">
      <c r="A4132" s="40">
        <v>4130</v>
      </c>
      <c r="B4132" t="s">
        <v>12734</v>
      </c>
      <c r="C4132">
        <v>120</v>
      </c>
      <c r="D4132">
        <v>1972</v>
      </c>
      <c r="E4132">
        <v>0</v>
      </c>
      <c r="F4132">
        <v>3</v>
      </c>
      <c r="H4132">
        <v>1</v>
      </c>
      <c r="J4132">
        <v>2</v>
      </c>
      <c r="K4132" t="s">
        <v>247</v>
      </c>
      <c r="M4132">
        <v>1</v>
      </c>
      <c r="N4132">
        <v>184</v>
      </c>
      <c r="O4132">
        <v>184</v>
      </c>
      <c r="P4132">
        <v>160</v>
      </c>
      <c r="Q4132">
        <v>0</v>
      </c>
      <c r="R4132">
        <v>0</v>
      </c>
      <c r="S4132" t="s">
        <v>12735</v>
      </c>
      <c r="T4132">
        <v>4154</v>
      </c>
      <c r="U4132" t="s">
        <v>322</v>
      </c>
      <c r="V4132" t="s">
        <v>322</v>
      </c>
      <c r="W4132" t="s">
        <v>573</v>
      </c>
      <c r="X4132">
        <v>2665</v>
      </c>
      <c r="Y4132" t="s">
        <v>257</v>
      </c>
      <c r="AA4132">
        <v>187</v>
      </c>
      <c r="AB4132" t="s">
        <v>12736</v>
      </c>
      <c r="AC4132" t="s">
        <v>12735</v>
      </c>
      <c r="AD4132">
        <v>5</v>
      </c>
      <c r="AE4132">
        <v>713507.85</v>
      </c>
      <c r="AF4132">
        <v>6169189.4199999999</v>
      </c>
    </row>
    <row r="4133" spans="1:32" x14ac:dyDescent="0.25">
      <c r="A4133" s="40">
        <v>4131</v>
      </c>
      <c r="B4133" t="s">
        <v>12737</v>
      </c>
      <c r="C4133">
        <v>120</v>
      </c>
      <c r="D4133">
        <v>1959</v>
      </c>
      <c r="E4133">
        <v>1978</v>
      </c>
      <c r="F4133">
        <v>3</v>
      </c>
      <c r="H4133">
        <v>1</v>
      </c>
      <c r="J4133">
        <v>2</v>
      </c>
      <c r="K4133" t="s">
        <v>260</v>
      </c>
      <c r="M4133">
        <v>1</v>
      </c>
      <c r="N4133">
        <v>146</v>
      </c>
      <c r="O4133">
        <v>146</v>
      </c>
      <c r="P4133">
        <v>146</v>
      </c>
      <c r="Q4133">
        <v>0</v>
      </c>
      <c r="R4133">
        <v>0</v>
      </c>
      <c r="S4133" t="s">
        <v>12738</v>
      </c>
      <c r="T4133">
        <v>5752</v>
      </c>
      <c r="U4133" t="s">
        <v>10465</v>
      </c>
      <c r="V4133" t="s">
        <v>10465</v>
      </c>
      <c r="W4133" t="s">
        <v>1049</v>
      </c>
      <c r="X4133">
        <v>2665</v>
      </c>
      <c r="Y4133" t="s">
        <v>257</v>
      </c>
      <c r="AA4133">
        <v>187</v>
      </c>
      <c r="AB4133" t="s">
        <v>12739</v>
      </c>
      <c r="AC4133" t="s">
        <v>12738</v>
      </c>
      <c r="AD4133">
        <v>5</v>
      </c>
      <c r="AE4133">
        <v>713803.48</v>
      </c>
      <c r="AF4133">
        <v>6169391.4299999997</v>
      </c>
    </row>
    <row r="4134" spans="1:32" x14ac:dyDescent="0.25">
      <c r="A4134" s="40">
        <v>4132</v>
      </c>
      <c r="B4134" t="s">
        <v>12740</v>
      </c>
      <c r="C4134">
        <v>130</v>
      </c>
      <c r="D4134">
        <v>1969</v>
      </c>
      <c r="E4134">
        <v>0</v>
      </c>
      <c r="F4134">
        <v>10</v>
      </c>
      <c r="H4134">
        <v>6</v>
      </c>
      <c r="J4134">
        <v>1</v>
      </c>
      <c r="K4134" t="s">
        <v>240</v>
      </c>
      <c r="M4134">
        <v>1</v>
      </c>
      <c r="N4134">
        <v>107</v>
      </c>
      <c r="O4134">
        <v>107</v>
      </c>
      <c r="P4134">
        <v>107</v>
      </c>
      <c r="Q4134">
        <v>0</v>
      </c>
      <c r="R4134">
        <v>0</v>
      </c>
      <c r="S4134" t="s">
        <v>12741</v>
      </c>
      <c r="T4134">
        <v>6178</v>
      </c>
      <c r="U4134" t="s">
        <v>2647</v>
      </c>
      <c r="V4134" t="s">
        <v>2647</v>
      </c>
      <c r="W4134" t="s">
        <v>3141</v>
      </c>
      <c r="X4134">
        <v>2625</v>
      </c>
      <c r="Y4134" t="s">
        <v>244</v>
      </c>
      <c r="AA4134">
        <v>187</v>
      </c>
      <c r="AB4134" t="s">
        <v>12742</v>
      </c>
      <c r="AC4134" t="s">
        <v>12741</v>
      </c>
      <c r="AD4134">
        <v>5</v>
      </c>
      <c r="AE4134">
        <v>711701</v>
      </c>
      <c r="AF4134">
        <v>6172278.0700000003</v>
      </c>
    </row>
    <row r="4135" spans="1:32" x14ac:dyDescent="0.25">
      <c r="A4135" s="40">
        <v>4133</v>
      </c>
      <c r="B4135" t="s">
        <v>12743</v>
      </c>
      <c r="C4135">
        <v>530</v>
      </c>
      <c r="D4135">
        <v>1989</v>
      </c>
      <c r="E4135">
        <v>0</v>
      </c>
      <c r="F4135">
        <v>4</v>
      </c>
      <c r="H4135">
        <v>5</v>
      </c>
      <c r="J4135">
        <v>7</v>
      </c>
      <c r="K4135" t="s">
        <v>253</v>
      </c>
      <c r="M4135">
        <v>1</v>
      </c>
      <c r="N4135">
        <v>385</v>
      </c>
      <c r="O4135">
        <v>385</v>
      </c>
      <c r="P4135">
        <v>0</v>
      </c>
      <c r="Q4135">
        <v>575</v>
      </c>
      <c r="R4135">
        <v>0</v>
      </c>
      <c r="S4135" t="s">
        <v>12744</v>
      </c>
      <c r="T4135">
        <v>8899</v>
      </c>
      <c r="U4135" t="s">
        <v>11996</v>
      </c>
      <c r="V4135" t="s">
        <v>11996</v>
      </c>
      <c r="W4135" t="s">
        <v>732</v>
      </c>
      <c r="X4135">
        <v>2665</v>
      </c>
      <c r="Y4135" t="s">
        <v>257</v>
      </c>
      <c r="AA4135">
        <v>187</v>
      </c>
      <c r="AB4135" t="s">
        <v>1753</v>
      </c>
      <c r="AC4135" t="s">
        <v>12744</v>
      </c>
      <c r="AD4135">
        <v>5</v>
      </c>
      <c r="AE4135">
        <v>713923.25</v>
      </c>
      <c r="AF4135">
        <v>6168236.7000000002</v>
      </c>
    </row>
    <row r="4136" spans="1:32" x14ac:dyDescent="0.25">
      <c r="A4136" s="40">
        <v>4134</v>
      </c>
      <c r="B4136" t="s">
        <v>12745</v>
      </c>
      <c r="C4136">
        <v>590</v>
      </c>
      <c r="D4136">
        <v>1982</v>
      </c>
      <c r="E4136">
        <v>0</v>
      </c>
      <c r="F4136">
        <v>2</v>
      </c>
      <c r="H4136">
        <v>5</v>
      </c>
      <c r="J4136">
        <v>9</v>
      </c>
      <c r="K4136" t="s">
        <v>240</v>
      </c>
      <c r="M4136">
        <v>1</v>
      </c>
      <c r="N4136">
        <v>67</v>
      </c>
      <c r="O4136">
        <v>67</v>
      </c>
      <c r="P4136">
        <v>0</v>
      </c>
      <c r="Q4136">
        <v>67</v>
      </c>
      <c r="R4136">
        <v>0</v>
      </c>
      <c r="S4136" t="s">
        <v>12746</v>
      </c>
      <c r="T4136">
        <v>8899</v>
      </c>
      <c r="U4136" t="s">
        <v>11996</v>
      </c>
      <c r="V4136" t="s">
        <v>11996</v>
      </c>
      <c r="W4136" t="s">
        <v>394</v>
      </c>
      <c r="X4136">
        <v>2665</v>
      </c>
      <c r="Y4136" t="s">
        <v>257</v>
      </c>
      <c r="AA4136">
        <v>187</v>
      </c>
      <c r="AB4136" t="s">
        <v>1462</v>
      </c>
      <c r="AC4136" t="s">
        <v>12746</v>
      </c>
      <c r="AD4136">
        <v>5</v>
      </c>
      <c r="AE4136">
        <v>714192.99</v>
      </c>
      <c r="AF4136">
        <v>6168308.0800000001</v>
      </c>
    </row>
    <row r="4137" spans="1:32" x14ac:dyDescent="0.25">
      <c r="A4137" s="40">
        <v>4135</v>
      </c>
      <c r="B4137" t="s">
        <v>12747</v>
      </c>
      <c r="C4137">
        <v>130</v>
      </c>
      <c r="D4137">
        <v>2009</v>
      </c>
      <c r="E4137">
        <v>0</v>
      </c>
      <c r="F4137">
        <v>10</v>
      </c>
      <c r="H4137">
        <v>1</v>
      </c>
      <c r="J4137">
        <v>2</v>
      </c>
      <c r="K4137" t="s">
        <v>260</v>
      </c>
      <c r="L4137">
        <v>90</v>
      </c>
      <c r="M4137">
        <v>1</v>
      </c>
      <c r="N4137">
        <v>53</v>
      </c>
      <c r="O4137">
        <v>53</v>
      </c>
      <c r="P4137">
        <v>105</v>
      </c>
      <c r="Q4137">
        <v>0</v>
      </c>
      <c r="R4137">
        <v>0</v>
      </c>
      <c r="S4137" t="s">
        <v>12748</v>
      </c>
      <c r="T4137">
        <v>3580</v>
      </c>
      <c r="U4137" t="s">
        <v>12133</v>
      </c>
      <c r="V4137" t="s">
        <v>12133</v>
      </c>
      <c r="W4137" t="s">
        <v>413</v>
      </c>
      <c r="X4137">
        <v>2665</v>
      </c>
      <c r="Y4137" t="s">
        <v>257</v>
      </c>
      <c r="AA4137">
        <v>187</v>
      </c>
      <c r="AB4137" t="s">
        <v>12749</v>
      </c>
      <c r="AC4137" t="s">
        <v>12748</v>
      </c>
      <c r="AD4137">
        <v>5</v>
      </c>
      <c r="AE4137">
        <v>712795.25</v>
      </c>
      <c r="AF4137">
        <v>6168945.6600000001</v>
      </c>
    </row>
    <row r="4138" spans="1:32" x14ac:dyDescent="0.25">
      <c r="A4138" s="40">
        <v>4136</v>
      </c>
      <c r="B4138" t="s">
        <v>12750</v>
      </c>
      <c r="C4138">
        <v>230</v>
      </c>
      <c r="D4138">
        <v>1967</v>
      </c>
      <c r="E4138">
        <v>0</v>
      </c>
      <c r="F4138">
        <v>2</v>
      </c>
      <c r="H4138">
        <v>1</v>
      </c>
      <c r="J4138">
        <v>9</v>
      </c>
      <c r="K4138" t="s">
        <v>240</v>
      </c>
      <c r="M4138">
        <v>1</v>
      </c>
      <c r="N4138">
        <v>20</v>
      </c>
      <c r="O4138">
        <v>20</v>
      </c>
      <c r="P4138">
        <v>0</v>
      </c>
      <c r="Q4138">
        <v>20</v>
      </c>
      <c r="R4138">
        <v>0</v>
      </c>
      <c r="S4138" t="s">
        <v>12751</v>
      </c>
      <c r="T4138">
        <v>1704</v>
      </c>
      <c r="U4138" t="s">
        <v>2521</v>
      </c>
      <c r="V4138" t="s">
        <v>2521</v>
      </c>
      <c r="W4138" t="s">
        <v>11691</v>
      </c>
      <c r="X4138">
        <v>2665</v>
      </c>
      <c r="Y4138" t="s">
        <v>257</v>
      </c>
      <c r="AA4138">
        <v>187</v>
      </c>
      <c r="AB4138" t="s">
        <v>2522</v>
      </c>
      <c r="AC4138" t="s">
        <v>12751</v>
      </c>
      <c r="AD4138">
        <v>5</v>
      </c>
      <c r="AE4138">
        <v>713037.28</v>
      </c>
      <c r="AF4138">
        <v>6169660.3499999996</v>
      </c>
    </row>
    <row r="4139" spans="1:32" x14ac:dyDescent="0.25">
      <c r="A4139" s="40">
        <v>4137</v>
      </c>
      <c r="B4139" t="s">
        <v>12752</v>
      </c>
      <c r="C4139">
        <v>130</v>
      </c>
      <c r="D4139">
        <v>1967</v>
      </c>
      <c r="E4139">
        <v>1988</v>
      </c>
      <c r="F4139">
        <v>3</v>
      </c>
      <c r="H4139">
        <v>6</v>
      </c>
      <c r="J4139">
        <v>1</v>
      </c>
      <c r="K4139" t="s">
        <v>240</v>
      </c>
      <c r="M4139">
        <v>1</v>
      </c>
      <c r="N4139">
        <v>123</v>
      </c>
      <c r="O4139">
        <v>123</v>
      </c>
      <c r="P4139">
        <v>107</v>
      </c>
      <c r="Q4139">
        <v>0</v>
      </c>
      <c r="R4139">
        <v>0</v>
      </c>
      <c r="S4139" t="s">
        <v>12753</v>
      </c>
      <c r="T4139">
        <v>2449</v>
      </c>
      <c r="U4139" t="s">
        <v>312</v>
      </c>
      <c r="V4139" t="s">
        <v>312</v>
      </c>
      <c r="W4139" t="s">
        <v>1069</v>
      </c>
      <c r="X4139">
        <v>2625</v>
      </c>
      <c r="Y4139" t="s">
        <v>244</v>
      </c>
      <c r="AA4139">
        <v>187</v>
      </c>
      <c r="AB4139" t="s">
        <v>12754</v>
      </c>
      <c r="AC4139" t="s">
        <v>12753</v>
      </c>
      <c r="AD4139">
        <v>5</v>
      </c>
      <c r="AE4139">
        <v>711340.15</v>
      </c>
      <c r="AF4139">
        <v>6171907.04</v>
      </c>
    </row>
    <row r="4140" spans="1:32" x14ac:dyDescent="0.25">
      <c r="A4140" s="40">
        <v>4138</v>
      </c>
      <c r="B4140" t="s">
        <v>12755</v>
      </c>
      <c r="C4140">
        <v>120</v>
      </c>
      <c r="D4140">
        <v>1973</v>
      </c>
      <c r="E4140">
        <v>0</v>
      </c>
      <c r="F4140">
        <v>3</v>
      </c>
      <c r="H4140">
        <v>1</v>
      </c>
      <c r="J4140">
        <v>5</v>
      </c>
      <c r="K4140" t="s">
        <v>260</v>
      </c>
      <c r="M4140">
        <v>1</v>
      </c>
      <c r="N4140">
        <v>109</v>
      </c>
      <c r="O4140">
        <v>109</v>
      </c>
      <c r="P4140">
        <v>109</v>
      </c>
      <c r="Q4140">
        <v>0</v>
      </c>
      <c r="R4140">
        <v>0</v>
      </c>
      <c r="S4140" t="s">
        <v>12756</v>
      </c>
      <c r="T4140">
        <v>6710</v>
      </c>
      <c r="U4140" t="s">
        <v>327</v>
      </c>
      <c r="V4140" t="s">
        <v>327</v>
      </c>
      <c r="W4140" t="s">
        <v>2414</v>
      </c>
      <c r="X4140">
        <v>2625</v>
      </c>
      <c r="Y4140" t="s">
        <v>244</v>
      </c>
      <c r="AA4140">
        <v>187</v>
      </c>
      <c r="AB4140" t="s">
        <v>12757</v>
      </c>
      <c r="AC4140" t="s">
        <v>12756</v>
      </c>
      <c r="AD4140">
        <v>5</v>
      </c>
      <c r="AE4140">
        <v>710852.27</v>
      </c>
      <c r="AF4140">
        <v>6171718.5499999998</v>
      </c>
    </row>
    <row r="4141" spans="1:32" x14ac:dyDescent="0.25">
      <c r="A4141" s="40">
        <v>4139</v>
      </c>
      <c r="B4141" t="s">
        <v>12758</v>
      </c>
      <c r="C4141">
        <v>130</v>
      </c>
      <c r="D4141">
        <v>1967</v>
      </c>
      <c r="E4141">
        <v>1978</v>
      </c>
      <c r="F4141">
        <v>1</v>
      </c>
      <c r="H4141">
        <v>1</v>
      </c>
      <c r="J4141">
        <v>1</v>
      </c>
      <c r="K4141" t="s">
        <v>240</v>
      </c>
      <c r="M4141">
        <v>1</v>
      </c>
      <c r="N4141">
        <v>136</v>
      </c>
      <c r="O4141">
        <v>136</v>
      </c>
      <c r="P4141">
        <v>136</v>
      </c>
      <c r="Q4141">
        <v>0</v>
      </c>
      <c r="R4141">
        <v>0</v>
      </c>
      <c r="S4141" t="s">
        <v>12759</v>
      </c>
      <c r="T4141">
        <v>4154</v>
      </c>
      <c r="U4141" t="s">
        <v>322</v>
      </c>
      <c r="V4141" t="s">
        <v>322</v>
      </c>
      <c r="W4141" t="s">
        <v>337</v>
      </c>
      <c r="X4141">
        <v>2665</v>
      </c>
      <c r="Y4141" t="s">
        <v>257</v>
      </c>
      <c r="AA4141">
        <v>187</v>
      </c>
      <c r="AB4141" t="s">
        <v>12760</v>
      </c>
      <c r="AC4141" t="s">
        <v>12759</v>
      </c>
      <c r="AD4141">
        <v>5</v>
      </c>
      <c r="AE4141">
        <v>713659.51</v>
      </c>
      <c r="AF4141">
        <v>6169151.46</v>
      </c>
    </row>
    <row r="4142" spans="1:32" x14ac:dyDescent="0.25">
      <c r="A4142" s="40">
        <v>4140</v>
      </c>
      <c r="B4142" t="s">
        <v>12761</v>
      </c>
      <c r="C4142">
        <v>130</v>
      </c>
      <c r="D4142">
        <v>1969</v>
      </c>
      <c r="E4142">
        <v>1988</v>
      </c>
      <c r="F4142">
        <v>10</v>
      </c>
      <c r="H4142">
        <v>6</v>
      </c>
      <c r="J4142">
        <v>1</v>
      </c>
      <c r="K4142" t="s">
        <v>240</v>
      </c>
      <c r="M4142">
        <v>1</v>
      </c>
      <c r="N4142">
        <v>163</v>
      </c>
      <c r="O4142">
        <v>163</v>
      </c>
      <c r="P4142">
        <v>147</v>
      </c>
      <c r="Q4142">
        <v>0</v>
      </c>
      <c r="R4142">
        <v>0</v>
      </c>
      <c r="S4142" t="s">
        <v>12762</v>
      </c>
      <c r="T4142">
        <v>6178</v>
      </c>
      <c r="U4142" t="s">
        <v>2647</v>
      </c>
      <c r="V4142" t="s">
        <v>2647</v>
      </c>
      <c r="W4142" t="s">
        <v>2950</v>
      </c>
      <c r="X4142">
        <v>2625</v>
      </c>
      <c r="Y4142" t="s">
        <v>244</v>
      </c>
      <c r="AA4142">
        <v>187</v>
      </c>
      <c r="AB4142" t="s">
        <v>12763</v>
      </c>
      <c r="AC4142" t="s">
        <v>12762</v>
      </c>
      <c r="AD4142">
        <v>5</v>
      </c>
      <c r="AE4142">
        <v>711646.45</v>
      </c>
      <c r="AF4142">
        <v>6172237.0899999999</v>
      </c>
    </row>
    <row r="4143" spans="1:32" x14ac:dyDescent="0.25">
      <c r="A4143" s="40">
        <v>4141</v>
      </c>
      <c r="B4143" t="s">
        <v>12764</v>
      </c>
      <c r="C4143">
        <v>130</v>
      </c>
      <c r="D4143">
        <v>1970</v>
      </c>
      <c r="E4143">
        <v>1983</v>
      </c>
      <c r="F4143">
        <v>3</v>
      </c>
      <c r="H4143">
        <v>6</v>
      </c>
      <c r="J4143">
        <v>1</v>
      </c>
      <c r="K4143" t="s">
        <v>240</v>
      </c>
      <c r="L4143">
        <v>2</v>
      </c>
      <c r="M4143">
        <v>1</v>
      </c>
      <c r="N4143">
        <v>107</v>
      </c>
      <c r="O4143">
        <v>107</v>
      </c>
      <c r="P4143">
        <v>107</v>
      </c>
      <c r="Q4143">
        <v>0</v>
      </c>
      <c r="R4143">
        <v>0</v>
      </c>
      <c r="S4143" t="s">
        <v>12765</v>
      </c>
      <c r="T4143">
        <v>7882</v>
      </c>
      <c r="U4143" t="s">
        <v>372</v>
      </c>
      <c r="V4143" t="s">
        <v>372</v>
      </c>
      <c r="W4143" t="s">
        <v>10265</v>
      </c>
      <c r="X4143">
        <v>2625</v>
      </c>
      <c r="Y4143" t="s">
        <v>244</v>
      </c>
      <c r="AA4143">
        <v>187</v>
      </c>
      <c r="AB4143" t="s">
        <v>12766</v>
      </c>
      <c r="AC4143" t="s">
        <v>12765</v>
      </c>
      <c r="AD4143">
        <v>5</v>
      </c>
      <c r="AE4143">
        <v>711946.19</v>
      </c>
      <c r="AF4143">
        <v>6172087.1699999999</v>
      </c>
    </row>
    <row r="4144" spans="1:32" x14ac:dyDescent="0.25">
      <c r="A4144" s="40">
        <v>4142</v>
      </c>
      <c r="B4144" t="s">
        <v>12767</v>
      </c>
      <c r="C4144">
        <v>140</v>
      </c>
      <c r="D4144">
        <v>1964</v>
      </c>
      <c r="E4144">
        <v>0</v>
      </c>
      <c r="F4144">
        <v>1</v>
      </c>
      <c r="H4144">
        <v>1</v>
      </c>
      <c r="J4144">
        <v>1</v>
      </c>
      <c r="K4144" t="s">
        <v>240</v>
      </c>
      <c r="M4144">
        <v>3</v>
      </c>
      <c r="N4144">
        <v>834</v>
      </c>
      <c r="O4144">
        <v>2502</v>
      </c>
      <c r="P4144">
        <v>2502</v>
      </c>
      <c r="Q4144">
        <v>0</v>
      </c>
      <c r="R4144">
        <v>0</v>
      </c>
      <c r="S4144" t="s">
        <v>12768</v>
      </c>
      <c r="T4144">
        <v>106</v>
      </c>
      <c r="U4144" t="s">
        <v>242</v>
      </c>
      <c r="V4144" t="s">
        <v>242</v>
      </c>
      <c r="W4144" t="s">
        <v>1934</v>
      </c>
      <c r="X4144">
        <v>2625</v>
      </c>
      <c r="Y4144" t="s">
        <v>244</v>
      </c>
      <c r="AA4144">
        <v>187</v>
      </c>
      <c r="AB4144" t="s">
        <v>12769</v>
      </c>
      <c r="AC4144" t="s">
        <v>12768</v>
      </c>
      <c r="AD4144">
        <v>5</v>
      </c>
      <c r="AE4144">
        <v>711087.22</v>
      </c>
      <c r="AF4144">
        <v>6172482.8499999996</v>
      </c>
    </row>
    <row r="4145" spans="1:32" x14ac:dyDescent="0.25">
      <c r="A4145" s="40">
        <v>4143</v>
      </c>
      <c r="B4145" t="s">
        <v>12770</v>
      </c>
      <c r="C4145">
        <v>130</v>
      </c>
      <c r="D4145">
        <v>2015</v>
      </c>
      <c r="E4145">
        <v>0</v>
      </c>
      <c r="F4145">
        <v>2</v>
      </c>
      <c r="H4145">
        <v>1</v>
      </c>
      <c r="J4145">
        <v>1</v>
      </c>
      <c r="K4145" t="s">
        <v>240</v>
      </c>
      <c r="M4145">
        <v>2</v>
      </c>
      <c r="N4145">
        <v>58</v>
      </c>
      <c r="O4145">
        <v>115</v>
      </c>
      <c r="P4145">
        <v>115</v>
      </c>
      <c r="Q4145">
        <v>0</v>
      </c>
      <c r="R4145">
        <v>0</v>
      </c>
      <c r="S4145" t="s">
        <v>12771</v>
      </c>
      <c r="T4145">
        <v>3901</v>
      </c>
      <c r="U4145" t="s">
        <v>11271</v>
      </c>
      <c r="V4145" t="s">
        <v>11271</v>
      </c>
      <c r="W4145" t="s">
        <v>480</v>
      </c>
      <c r="X4145">
        <v>2625</v>
      </c>
      <c r="Y4145" t="s">
        <v>244</v>
      </c>
      <c r="AA4145">
        <v>187</v>
      </c>
      <c r="AB4145" t="s">
        <v>12772</v>
      </c>
      <c r="AC4145" t="s">
        <v>12773</v>
      </c>
      <c r="AD4145">
        <v>5</v>
      </c>
      <c r="AE4145">
        <v>711519.68</v>
      </c>
      <c r="AF4145">
        <v>6172797.0800000001</v>
      </c>
    </row>
    <row r="4146" spans="1:32" x14ac:dyDescent="0.25">
      <c r="A4146" s="40">
        <v>4144</v>
      </c>
      <c r="B4146" t="s">
        <v>12774</v>
      </c>
      <c r="C4146">
        <v>130</v>
      </c>
      <c r="D4146">
        <v>2015</v>
      </c>
      <c r="E4146">
        <v>0</v>
      </c>
      <c r="F4146">
        <v>2</v>
      </c>
      <c r="H4146">
        <v>1</v>
      </c>
      <c r="J4146">
        <v>1</v>
      </c>
      <c r="K4146" t="s">
        <v>240</v>
      </c>
      <c r="M4146">
        <v>2</v>
      </c>
      <c r="N4146">
        <v>68</v>
      </c>
      <c r="O4146">
        <v>135</v>
      </c>
      <c r="P4146">
        <v>135</v>
      </c>
      <c r="Q4146">
        <v>0</v>
      </c>
      <c r="R4146">
        <v>0</v>
      </c>
      <c r="S4146" t="s">
        <v>12775</v>
      </c>
      <c r="T4146">
        <v>3901</v>
      </c>
      <c r="U4146" t="s">
        <v>11271</v>
      </c>
      <c r="V4146" t="s">
        <v>11271</v>
      </c>
      <c r="W4146" t="s">
        <v>413</v>
      </c>
      <c r="X4146">
        <v>2625</v>
      </c>
      <c r="Y4146" t="s">
        <v>244</v>
      </c>
      <c r="AA4146">
        <v>187</v>
      </c>
      <c r="AB4146" t="s">
        <v>11276</v>
      </c>
      <c r="AC4146" t="s">
        <v>12776</v>
      </c>
      <c r="AD4146">
        <v>5</v>
      </c>
      <c r="AE4146">
        <v>711494.84</v>
      </c>
      <c r="AF4146">
        <v>6172814.5899999999</v>
      </c>
    </row>
    <row r="4147" spans="1:32" x14ac:dyDescent="0.25">
      <c r="A4147" s="40">
        <v>4145</v>
      </c>
      <c r="B4147" t="s">
        <v>12777</v>
      </c>
      <c r="C4147">
        <v>120</v>
      </c>
      <c r="D4147">
        <v>1952</v>
      </c>
      <c r="E4147">
        <v>1983</v>
      </c>
      <c r="F4147">
        <v>5</v>
      </c>
      <c r="H4147">
        <v>2</v>
      </c>
      <c r="J4147">
        <v>2</v>
      </c>
      <c r="K4147" t="s">
        <v>260</v>
      </c>
      <c r="L4147">
        <v>2</v>
      </c>
      <c r="M4147">
        <v>1</v>
      </c>
      <c r="N4147">
        <v>169</v>
      </c>
      <c r="O4147">
        <v>169</v>
      </c>
      <c r="P4147">
        <v>252</v>
      </c>
      <c r="Q4147">
        <v>0</v>
      </c>
      <c r="R4147">
        <v>0</v>
      </c>
      <c r="S4147" t="s">
        <v>12778</v>
      </c>
      <c r="T4147">
        <v>852</v>
      </c>
      <c r="U4147" t="s">
        <v>249</v>
      </c>
      <c r="V4147" t="s">
        <v>249</v>
      </c>
      <c r="W4147" t="s">
        <v>385</v>
      </c>
      <c r="X4147">
        <v>2625</v>
      </c>
      <c r="Y4147" t="s">
        <v>244</v>
      </c>
      <c r="AA4147">
        <v>187</v>
      </c>
      <c r="AB4147" t="s">
        <v>12779</v>
      </c>
      <c r="AC4147" t="s">
        <v>12778</v>
      </c>
      <c r="AD4147">
        <v>5</v>
      </c>
      <c r="AE4147">
        <v>711929.47</v>
      </c>
      <c r="AF4147">
        <v>6170485.3700000001</v>
      </c>
    </row>
    <row r="4148" spans="1:32" x14ac:dyDescent="0.25">
      <c r="A4148" s="40">
        <v>4146</v>
      </c>
      <c r="B4148" t="s">
        <v>12780</v>
      </c>
      <c r="C4148">
        <v>430</v>
      </c>
      <c r="D4148">
        <v>1972</v>
      </c>
      <c r="E4148">
        <v>1984</v>
      </c>
      <c r="F4148">
        <v>1</v>
      </c>
      <c r="H4148">
        <v>3</v>
      </c>
      <c r="J4148">
        <v>2</v>
      </c>
      <c r="K4148" t="s">
        <v>260</v>
      </c>
      <c r="M4148">
        <v>1</v>
      </c>
      <c r="N4148">
        <v>341</v>
      </c>
      <c r="O4148">
        <v>341</v>
      </c>
      <c r="P4148">
        <v>0</v>
      </c>
      <c r="Q4148">
        <v>341</v>
      </c>
      <c r="R4148">
        <v>0</v>
      </c>
      <c r="S4148" t="s">
        <v>12781</v>
      </c>
      <c r="T4148">
        <v>1278</v>
      </c>
      <c r="U4148" t="s">
        <v>10631</v>
      </c>
      <c r="V4148" t="s">
        <v>10631</v>
      </c>
      <c r="W4148" t="s">
        <v>869</v>
      </c>
      <c r="X4148">
        <v>2665</v>
      </c>
      <c r="Y4148" t="s">
        <v>257</v>
      </c>
      <c r="AA4148">
        <v>187</v>
      </c>
      <c r="AB4148" t="s">
        <v>12782</v>
      </c>
      <c r="AC4148" t="s">
        <v>12781</v>
      </c>
      <c r="AD4148">
        <v>5</v>
      </c>
      <c r="AE4148">
        <v>713382.07</v>
      </c>
      <c r="AF4148">
        <v>6168874.0599999996</v>
      </c>
    </row>
    <row r="4149" spans="1:32" x14ac:dyDescent="0.25">
      <c r="A4149" s="40">
        <v>4147</v>
      </c>
      <c r="B4149" t="s">
        <v>12783</v>
      </c>
      <c r="C4149">
        <v>130</v>
      </c>
      <c r="D4149">
        <v>1975</v>
      </c>
      <c r="E4149">
        <v>0</v>
      </c>
      <c r="F4149">
        <v>1</v>
      </c>
      <c r="H4149">
        <v>5</v>
      </c>
      <c r="J4149">
        <v>7</v>
      </c>
      <c r="K4149" t="s">
        <v>253</v>
      </c>
      <c r="M4149">
        <v>1</v>
      </c>
      <c r="N4149">
        <v>79</v>
      </c>
      <c r="O4149">
        <v>79</v>
      </c>
      <c r="P4149">
        <v>130</v>
      </c>
      <c r="Q4149">
        <v>0</v>
      </c>
      <c r="R4149">
        <v>0</v>
      </c>
      <c r="S4149" t="s">
        <v>12784</v>
      </c>
      <c r="T4149">
        <v>2556</v>
      </c>
      <c r="U4149" t="s">
        <v>317</v>
      </c>
      <c r="V4149" t="s">
        <v>317</v>
      </c>
      <c r="W4149" t="s">
        <v>9762</v>
      </c>
      <c r="X4149">
        <v>2625</v>
      </c>
      <c r="Y4149" t="s">
        <v>244</v>
      </c>
      <c r="AA4149">
        <v>187</v>
      </c>
      <c r="AB4149" t="s">
        <v>12785</v>
      </c>
      <c r="AC4149" t="s">
        <v>12784</v>
      </c>
      <c r="AD4149">
        <v>5</v>
      </c>
      <c r="AE4149">
        <v>711624.46</v>
      </c>
      <c r="AF4149">
        <v>6172311.7199999997</v>
      </c>
    </row>
    <row r="4150" spans="1:32" x14ac:dyDescent="0.25">
      <c r="A4150" s="40">
        <v>4148</v>
      </c>
      <c r="B4150" t="s">
        <v>12786</v>
      </c>
      <c r="C4150">
        <v>120</v>
      </c>
      <c r="D4150">
        <v>1969</v>
      </c>
      <c r="E4150">
        <v>0</v>
      </c>
      <c r="F4150">
        <v>90</v>
      </c>
      <c r="H4150">
        <v>1</v>
      </c>
      <c r="J4150">
        <v>2</v>
      </c>
      <c r="K4150" t="s">
        <v>260</v>
      </c>
      <c r="M4150">
        <v>1</v>
      </c>
      <c r="N4150">
        <v>170</v>
      </c>
      <c r="O4150">
        <v>170</v>
      </c>
      <c r="P4150">
        <v>170</v>
      </c>
      <c r="Q4150">
        <v>0</v>
      </c>
      <c r="R4150">
        <v>0</v>
      </c>
      <c r="S4150" t="s">
        <v>12787</v>
      </c>
      <c r="T4150">
        <v>5326</v>
      </c>
      <c r="U4150" t="s">
        <v>289</v>
      </c>
      <c r="V4150" t="s">
        <v>289</v>
      </c>
      <c r="W4150" t="s">
        <v>247</v>
      </c>
      <c r="X4150">
        <v>2625</v>
      </c>
      <c r="Y4150" t="s">
        <v>244</v>
      </c>
      <c r="AA4150">
        <v>187</v>
      </c>
      <c r="AB4150" t="s">
        <v>12788</v>
      </c>
      <c r="AC4150" t="s">
        <v>12787</v>
      </c>
      <c r="AD4150">
        <v>5</v>
      </c>
      <c r="AE4150">
        <v>710907.17</v>
      </c>
      <c r="AF4150">
        <v>6171927.5800000001</v>
      </c>
    </row>
    <row r="4151" spans="1:32" x14ac:dyDescent="0.25">
      <c r="A4151" s="40">
        <v>4149</v>
      </c>
      <c r="B4151" t="s">
        <v>12789</v>
      </c>
      <c r="C4151">
        <v>120</v>
      </c>
      <c r="D4151">
        <v>1968</v>
      </c>
      <c r="E4151">
        <v>2004</v>
      </c>
      <c r="F4151">
        <v>4</v>
      </c>
      <c r="H4151">
        <v>1</v>
      </c>
      <c r="J4151">
        <v>2</v>
      </c>
      <c r="K4151" t="s">
        <v>260</v>
      </c>
      <c r="L4151">
        <v>90</v>
      </c>
      <c r="M4151">
        <v>1</v>
      </c>
      <c r="N4151">
        <v>165</v>
      </c>
      <c r="O4151">
        <v>165</v>
      </c>
      <c r="P4151">
        <v>161</v>
      </c>
      <c r="Q4151">
        <v>0</v>
      </c>
      <c r="R4151">
        <v>0</v>
      </c>
      <c r="S4151" t="s">
        <v>12790</v>
      </c>
      <c r="T4151">
        <v>1810</v>
      </c>
      <c r="U4151" t="s">
        <v>9603</v>
      </c>
      <c r="V4151" t="s">
        <v>9603</v>
      </c>
      <c r="W4151" t="s">
        <v>515</v>
      </c>
      <c r="X4151">
        <v>2665</v>
      </c>
      <c r="Y4151" t="s">
        <v>257</v>
      </c>
      <c r="AA4151">
        <v>187</v>
      </c>
      <c r="AB4151" t="s">
        <v>12791</v>
      </c>
      <c r="AC4151" t="s">
        <v>12790</v>
      </c>
      <c r="AD4151">
        <v>5</v>
      </c>
      <c r="AE4151">
        <v>712571.05</v>
      </c>
      <c r="AF4151">
        <v>6169059.9299999997</v>
      </c>
    </row>
    <row r="4152" spans="1:32" x14ac:dyDescent="0.25">
      <c r="A4152" s="40">
        <v>4150</v>
      </c>
      <c r="B4152" t="s">
        <v>12792</v>
      </c>
      <c r="C4152">
        <v>120</v>
      </c>
      <c r="D4152">
        <v>1987</v>
      </c>
      <c r="E4152">
        <v>0</v>
      </c>
      <c r="F4152">
        <v>4</v>
      </c>
      <c r="H4152">
        <v>1</v>
      </c>
      <c r="J4152">
        <v>2</v>
      </c>
      <c r="K4152" t="s">
        <v>260</v>
      </c>
      <c r="L4152">
        <v>80</v>
      </c>
      <c r="M4152">
        <v>1</v>
      </c>
      <c r="N4152">
        <v>128</v>
      </c>
      <c r="O4152">
        <v>128</v>
      </c>
      <c r="P4152">
        <v>202</v>
      </c>
      <c r="Q4152">
        <v>0</v>
      </c>
      <c r="R4152">
        <v>0</v>
      </c>
      <c r="S4152" t="s">
        <v>12793</v>
      </c>
      <c r="T4152">
        <v>9054</v>
      </c>
      <c r="U4152" t="s">
        <v>10204</v>
      </c>
      <c r="V4152" t="s">
        <v>10204</v>
      </c>
      <c r="W4152" t="s">
        <v>569</v>
      </c>
      <c r="X4152">
        <v>2665</v>
      </c>
      <c r="Y4152" t="s">
        <v>257</v>
      </c>
      <c r="AA4152">
        <v>187</v>
      </c>
      <c r="AB4152" t="s">
        <v>12794</v>
      </c>
      <c r="AC4152" t="s">
        <v>12793</v>
      </c>
      <c r="AD4152">
        <v>5</v>
      </c>
      <c r="AE4152">
        <v>713027.21</v>
      </c>
      <c r="AF4152">
        <v>6168433.6799999997</v>
      </c>
    </row>
    <row r="4153" spans="1:32" x14ac:dyDescent="0.25">
      <c r="A4153" s="40">
        <v>4151</v>
      </c>
      <c r="B4153" t="s">
        <v>12795</v>
      </c>
      <c r="C4153">
        <v>130</v>
      </c>
      <c r="D4153">
        <v>1967</v>
      </c>
      <c r="E4153">
        <v>1983</v>
      </c>
      <c r="F4153">
        <v>3</v>
      </c>
      <c r="H4153">
        <v>6</v>
      </c>
      <c r="J4153">
        <v>1</v>
      </c>
      <c r="K4153" t="s">
        <v>240</v>
      </c>
      <c r="M4153">
        <v>1</v>
      </c>
      <c r="N4153">
        <v>147</v>
      </c>
      <c r="O4153">
        <v>147</v>
      </c>
      <c r="P4153">
        <v>147</v>
      </c>
      <c r="Q4153">
        <v>0</v>
      </c>
      <c r="R4153">
        <v>0</v>
      </c>
      <c r="S4153" t="s">
        <v>12796</v>
      </c>
      <c r="T4153">
        <v>2449</v>
      </c>
      <c r="U4153" t="s">
        <v>312</v>
      </c>
      <c r="V4153" t="s">
        <v>312</v>
      </c>
      <c r="W4153" t="s">
        <v>1975</v>
      </c>
      <c r="X4153">
        <v>2625</v>
      </c>
      <c r="Y4153" t="s">
        <v>244</v>
      </c>
      <c r="AA4153">
        <v>187</v>
      </c>
      <c r="AB4153" t="s">
        <v>12797</v>
      </c>
      <c r="AC4153" t="s">
        <v>12796</v>
      </c>
      <c r="AD4153">
        <v>5</v>
      </c>
      <c r="AE4153">
        <v>711294.55</v>
      </c>
      <c r="AF4153">
        <v>6171900.3799999999</v>
      </c>
    </row>
    <row r="4154" spans="1:32" x14ac:dyDescent="0.25">
      <c r="A4154" s="40">
        <v>4152</v>
      </c>
      <c r="B4154" t="s">
        <v>12798</v>
      </c>
      <c r="C4154">
        <v>120</v>
      </c>
      <c r="D4154">
        <v>1973</v>
      </c>
      <c r="E4154">
        <v>0</v>
      </c>
      <c r="F4154">
        <v>3</v>
      </c>
      <c r="H4154">
        <v>1</v>
      </c>
      <c r="J4154">
        <v>2</v>
      </c>
      <c r="K4154" t="s">
        <v>260</v>
      </c>
      <c r="L4154">
        <v>2</v>
      </c>
      <c r="M4154">
        <v>1</v>
      </c>
      <c r="N4154">
        <v>109</v>
      </c>
      <c r="O4154">
        <v>109</v>
      </c>
      <c r="P4154">
        <v>109</v>
      </c>
      <c r="Q4154">
        <v>0</v>
      </c>
      <c r="R4154">
        <v>0</v>
      </c>
      <c r="S4154" t="s">
        <v>12799</v>
      </c>
      <c r="T4154">
        <v>6710</v>
      </c>
      <c r="U4154" t="s">
        <v>327</v>
      </c>
      <c r="V4154" t="s">
        <v>327</v>
      </c>
      <c r="W4154" t="s">
        <v>1073</v>
      </c>
      <c r="X4154">
        <v>2625</v>
      </c>
      <c r="Y4154" t="s">
        <v>244</v>
      </c>
      <c r="AA4154">
        <v>187</v>
      </c>
      <c r="AB4154" t="s">
        <v>12800</v>
      </c>
      <c r="AC4154" t="s">
        <v>12799</v>
      </c>
      <c r="AD4154">
        <v>5</v>
      </c>
      <c r="AE4154">
        <v>710887.85</v>
      </c>
      <c r="AF4154">
        <v>6171747.8200000003</v>
      </c>
    </row>
    <row r="4155" spans="1:32" x14ac:dyDescent="0.25">
      <c r="A4155" s="40">
        <v>4153</v>
      </c>
      <c r="B4155" t="s">
        <v>12801</v>
      </c>
      <c r="C4155">
        <v>120</v>
      </c>
      <c r="D4155">
        <v>1969</v>
      </c>
      <c r="E4155">
        <v>0</v>
      </c>
      <c r="F4155">
        <v>3</v>
      </c>
      <c r="H4155">
        <v>1</v>
      </c>
      <c r="J4155">
        <v>1</v>
      </c>
      <c r="K4155" t="s">
        <v>240</v>
      </c>
      <c r="M4155">
        <v>1</v>
      </c>
      <c r="N4155">
        <v>137</v>
      </c>
      <c r="O4155">
        <v>137</v>
      </c>
      <c r="P4155">
        <v>137</v>
      </c>
      <c r="Q4155">
        <v>0</v>
      </c>
      <c r="R4155">
        <v>0</v>
      </c>
      <c r="S4155" t="s">
        <v>12802</v>
      </c>
      <c r="T4155">
        <v>2449</v>
      </c>
      <c r="U4155" t="s">
        <v>312</v>
      </c>
      <c r="V4155" t="s">
        <v>312</v>
      </c>
      <c r="W4155" t="s">
        <v>1518</v>
      </c>
      <c r="X4155">
        <v>2625</v>
      </c>
      <c r="Y4155" t="s">
        <v>244</v>
      </c>
      <c r="AA4155">
        <v>187</v>
      </c>
      <c r="AB4155" t="s">
        <v>12803</v>
      </c>
      <c r="AC4155" t="s">
        <v>12802</v>
      </c>
      <c r="AD4155">
        <v>5</v>
      </c>
      <c r="AE4155">
        <v>711418.36</v>
      </c>
      <c r="AF4155">
        <v>6172027.5700000003</v>
      </c>
    </row>
    <row r="4156" spans="1:32" x14ac:dyDescent="0.25">
      <c r="A4156" s="40">
        <v>4154</v>
      </c>
      <c r="B4156" t="s">
        <v>12804</v>
      </c>
      <c r="C4156">
        <v>120</v>
      </c>
      <c r="D4156">
        <v>1982</v>
      </c>
      <c r="E4156">
        <v>0</v>
      </c>
      <c r="F4156">
        <v>3</v>
      </c>
      <c r="H4156">
        <v>1</v>
      </c>
      <c r="J4156">
        <v>2</v>
      </c>
      <c r="K4156" t="s">
        <v>260</v>
      </c>
      <c r="M4156">
        <v>1</v>
      </c>
      <c r="N4156">
        <v>130</v>
      </c>
      <c r="O4156">
        <v>130</v>
      </c>
      <c r="P4156">
        <v>130</v>
      </c>
      <c r="Q4156">
        <v>0</v>
      </c>
      <c r="R4156">
        <v>0</v>
      </c>
      <c r="S4156" t="s">
        <v>12805</v>
      </c>
      <c r="T4156">
        <v>7136</v>
      </c>
      <c r="U4156" t="s">
        <v>255</v>
      </c>
      <c r="V4156" t="s">
        <v>255</v>
      </c>
      <c r="W4156" t="s">
        <v>268</v>
      </c>
      <c r="X4156">
        <v>2665</v>
      </c>
      <c r="Y4156" t="s">
        <v>257</v>
      </c>
      <c r="AA4156">
        <v>187</v>
      </c>
      <c r="AB4156" t="s">
        <v>12806</v>
      </c>
      <c r="AC4156" t="s">
        <v>12805</v>
      </c>
      <c r="AD4156">
        <v>5</v>
      </c>
      <c r="AE4156">
        <v>713121.79</v>
      </c>
      <c r="AF4156">
        <v>6168587.6900000004</v>
      </c>
    </row>
    <row r="4157" spans="1:32" x14ac:dyDescent="0.25">
      <c r="A4157" s="40">
        <v>4155</v>
      </c>
      <c r="B4157" t="s">
        <v>12807</v>
      </c>
      <c r="C4157">
        <v>120</v>
      </c>
      <c r="D4157">
        <v>1973</v>
      </c>
      <c r="E4157">
        <v>0</v>
      </c>
      <c r="F4157">
        <v>3</v>
      </c>
      <c r="H4157">
        <v>1</v>
      </c>
      <c r="J4157">
        <v>2</v>
      </c>
      <c r="K4157" t="s">
        <v>260</v>
      </c>
      <c r="M4157">
        <v>1</v>
      </c>
      <c r="N4157">
        <v>109</v>
      </c>
      <c r="O4157">
        <v>109</v>
      </c>
      <c r="P4157">
        <v>109</v>
      </c>
      <c r="Q4157">
        <v>0</v>
      </c>
      <c r="R4157">
        <v>0</v>
      </c>
      <c r="S4157" t="s">
        <v>12808</v>
      </c>
      <c r="T4157">
        <v>6710</v>
      </c>
      <c r="U4157" t="s">
        <v>327</v>
      </c>
      <c r="V4157" t="s">
        <v>327</v>
      </c>
      <c r="W4157" t="s">
        <v>1677</v>
      </c>
      <c r="X4157">
        <v>2625</v>
      </c>
      <c r="Y4157" t="s">
        <v>244</v>
      </c>
      <c r="AA4157">
        <v>187</v>
      </c>
      <c r="AB4157" t="s">
        <v>12809</v>
      </c>
      <c r="AC4157" t="s">
        <v>12808</v>
      </c>
      <c r="AD4157">
        <v>5</v>
      </c>
      <c r="AE4157">
        <v>710874.59</v>
      </c>
      <c r="AF4157">
        <v>6171739.1500000004</v>
      </c>
    </row>
    <row r="4158" spans="1:32" x14ac:dyDescent="0.25">
      <c r="A4158" s="40">
        <v>4156</v>
      </c>
      <c r="B4158" t="s">
        <v>12810</v>
      </c>
      <c r="C4158">
        <v>120</v>
      </c>
      <c r="D4158">
        <v>1965</v>
      </c>
      <c r="E4158">
        <v>1986</v>
      </c>
      <c r="F4158">
        <v>3</v>
      </c>
      <c r="H4158">
        <v>1</v>
      </c>
      <c r="J4158">
        <v>7</v>
      </c>
      <c r="K4158" t="s">
        <v>253</v>
      </c>
      <c r="L4158">
        <v>2</v>
      </c>
      <c r="M4158">
        <v>1</v>
      </c>
      <c r="N4158">
        <v>143</v>
      </c>
      <c r="O4158">
        <v>143</v>
      </c>
      <c r="P4158">
        <v>143</v>
      </c>
      <c r="Q4158">
        <v>0</v>
      </c>
      <c r="R4158">
        <v>0</v>
      </c>
      <c r="S4158" t="s">
        <v>12811</v>
      </c>
      <c r="T4158">
        <v>1917</v>
      </c>
      <c r="U4158" t="s">
        <v>683</v>
      </c>
      <c r="V4158" t="s">
        <v>683</v>
      </c>
      <c r="W4158" t="s">
        <v>869</v>
      </c>
      <c r="X4158">
        <v>2665</v>
      </c>
      <c r="Y4158" t="s">
        <v>257</v>
      </c>
      <c r="AA4158">
        <v>187</v>
      </c>
      <c r="AB4158" t="s">
        <v>12812</v>
      </c>
      <c r="AC4158" t="s">
        <v>12811</v>
      </c>
      <c r="AD4158">
        <v>5</v>
      </c>
      <c r="AE4158">
        <v>713486.28</v>
      </c>
      <c r="AF4158">
        <v>6168783.8200000003</v>
      </c>
    </row>
    <row r="4159" spans="1:32" x14ac:dyDescent="0.25">
      <c r="A4159" s="40">
        <v>4157</v>
      </c>
      <c r="B4159" t="s">
        <v>12813</v>
      </c>
      <c r="C4159">
        <v>130</v>
      </c>
      <c r="D4159">
        <v>1993</v>
      </c>
      <c r="E4159">
        <v>0</v>
      </c>
      <c r="F4159">
        <v>4</v>
      </c>
      <c r="H4159">
        <v>2</v>
      </c>
      <c r="J4159">
        <v>1</v>
      </c>
      <c r="K4159" t="s">
        <v>240</v>
      </c>
      <c r="M4159">
        <v>1</v>
      </c>
      <c r="N4159">
        <v>88</v>
      </c>
      <c r="O4159">
        <v>88</v>
      </c>
      <c r="P4159">
        <v>88</v>
      </c>
      <c r="Q4159">
        <v>0</v>
      </c>
      <c r="R4159">
        <v>0</v>
      </c>
      <c r="S4159" t="s">
        <v>12814</v>
      </c>
      <c r="T4159">
        <v>9100</v>
      </c>
      <c r="U4159" t="s">
        <v>267</v>
      </c>
      <c r="V4159" t="s">
        <v>267</v>
      </c>
      <c r="W4159" t="s">
        <v>408</v>
      </c>
      <c r="X4159">
        <v>2625</v>
      </c>
      <c r="Y4159" t="s">
        <v>244</v>
      </c>
      <c r="AA4159">
        <v>187</v>
      </c>
      <c r="AB4159" t="s">
        <v>12815</v>
      </c>
      <c r="AC4159" t="s">
        <v>12814</v>
      </c>
      <c r="AD4159">
        <v>5</v>
      </c>
      <c r="AE4159">
        <v>711691.1</v>
      </c>
      <c r="AF4159">
        <v>6172545.1500000004</v>
      </c>
    </row>
    <row r="4160" spans="1:32" x14ac:dyDescent="0.25">
      <c r="A4160" s="40">
        <v>4158</v>
      </c>
      <c r="B4160" t="s">
        <v>12816</v>
      </c>
      <c r="C4160">
        <v>230</v>
      </c>
      <c r="D4160">
        <v>1976</v>
      </c>
      <c r="E4160">
        <v>0</v>
      </c>
      <c r="F4160">
        <v>6</v>
      </c>
      <c r="H4160">
        <v>90</v>
      </c>
      <c r="J4160">
        <v>9</v>
      </c>
      <c r="K4160" t="s">
        <v>240</v>
      </c>
      <c r="M4160">
        <v>1</v>
      </c>
      <c r="N4160">
        <v>4</v>
      </c>
      <c r="O4160">
        <v>4</v>
      </c>
      <c r="P4160">
        <v>0</v>
      </c>
      <c r="Q4160">
        <v>4</v>
      </c>
      <c r="R4160">
        <v>0</v>
      </c>
      <c r="S4160" t="s">
        <v>12817</v>
      </c>
      <c r="T4160">
        <v>2556</v>
      </c>
      <c r="U4160" t="s">
        <v>317</v>
      </c>
      <c r="V4160" t="s">
        <v>317</v>
      </c>
      <c r="W4160" t="s">
        <v>12818</v>
      </c>
      <c r="X4160">
        <v>2625</v>
      </c>
      <c r="Y4160" t="s">
        <v>244</v>
      </c>
      <c r="AA4160">
        <v>187</v>
      </c>
      <c r="AB4160" t="s">
        <v>12080</v>
      </c>
      <c r="AC4160" t="s">
        <v>12817</v>
      </c>
      <c r="AD4160">
        <v>5</v>
      </c>
      <c r="AE4160">
        <v>711782.37</v>
      </c>
      <c r="AF4160">
        <v>6172385.7400000002</v>
      </c>
    </row>
    <row r="4161" spans="1:32" x14ac:dyDescent="0.25">
      <c r="A4161" s="40">
        <v>4159</v>
      </c>
      <c r="B4161" t="s">
        <v>12819</v>
      </c>
      <c r="C4161">
        <v>230</v>
      </c>
      <c r="D4161">
        <v>1972</v>
      </c>
      <c r="E4161">
        <v>0</v>
      </c>
      <c r="F4161">
        <v>5</v>
      </c>
      <c r="H4161">
        <v>1</v>
      </c>
      <c r="J4161">
        <v>9</v>
      </c>
      <c r="K4161" t="s">
        <v>240</v>
      </c>
      <c r="M4161">
        <v>1</v>
      </c>
      <c r="N4161">
        <v>20</v>
      </c>
      <c r="O4161">
        <v>20</v>
      </c>
      <c r="P4161">
        <v>0</v>
      </c>
      <c r="Q4161">
        <v>20</v>
      </c>
      <c r="R4161">
        <v>0</v>
      </c>
      <c r="S4161" t="s">
        <v>12820</v>
      </c>
      <c r="T4161">
        <v>6178</v>
      </c>
      <c r="U4161" t="s">
        <v>2647</v>
      </c>
      <c r="V4161" t="s">
        <v>2647</v>
      </c>
      <c r="W4161" t="s">
        <v>12821</v>
      </c>
      <c r="X4161">
        <v>2625</v>
      </c>
      <c r="Y4161" t="s">
        <v>244</v>
      </c>
      <c r="AA4161">
        <v>187</v>
      </c>
      <c r="AB4161" t="s">
        <v>12822</v>
      </c>
      <c r="AC4161" t="s">
        <v>12820</v>
      </c>
      <c r="AD4161">
        <v>5</v>
      </c>
      <c r="AE4161">
        <v>711653.01</v>
      </c>
      <c r="AF4161">
        <v>6171906.21</v>
      </c>
    </row>
    <row r="4162" spans="1:32" x14ac:dyDescent="0.25">
      <c r="A4162" s="40">
        <v>4160</v>
      </c>
      <c r="B4162" t="s">
        <v>12823</v>
      </c>
      <c r="C4162">
        <v>530</v>
      </c>
      <c r="D4162">
        <v>2005</v>
      </c>
      <c r="E4162">
        <v>0</v>
      </c>
      <c r="F4162">
        <v>2</v>
      </c>
      <c r="H4162">
        <v>5</v>
      </c>
      <c r="J4162">
        <v>9</v>
      </c>
      <c r="K4162" t="s">
        <v>240</v>
      </c>
      <c r="M4162">
        <v>1</v>
      </c>
      <c r="N4162">
        <v>64</v>
      </c>
      <c r="O4162">
        <v>64</v>
      </c>
      <c r="P4162">
        <v>0</v>
      </c>
      <c r="Q4162">
        <v>64</v>
      </c>
      <c r="R4162">
        <v>0</v>
      </c>
      <c r="S4162" t="s">
        <v>12824</v>
      </c>
      <c r="T4162">
        <v>6710</v>
      </c>
      <c r="U4162" t="s">
        <v>327</v>
      </c>
      <c r="V4162" t="s">
        <v>327</v>
      </c>
      <c r="W4162" t="s">
        <v>260</v>
      </c>
      <c r="X4162">
        <v>2625</v>
      </c>
      <c r="Y4162" t="s">
        <v>244</v>
      </c>
      <c r="AA4162">
        <v>187</v>
      </c>
      <c r="AB4162" t="s">
        <v>12825</v>
      </c>
      <c r="AC4162" t="s">
        <v>12824</v>
      </c>
      <c r="AD4162">
        <v>5</v>
      </c>
      <c r="AE4162">
        <v>710973.81</v>
      </c>
      <c r="AF4162">
        <v>6171498.75</v>
      </c>
    </row>
    <row r="4163" spans="1:32" x14ac:dyDescent="0.25">
      <c r="A4163" s="40">
        <v>4161</v>
      </c>
      <c r="B4163" t="s">
        <v>12826</v>
      </c>
      <c r="C4163">
        <v>530</v>
      </c>
      <c r="D4163">
        <v>2009</v>
      </c>
      <c r="E4163">
        <v>0</v>
      </c>
      <c r="F4163">
        <v>2</v>
      </c>
      <c r="H4163">
        <v>5</v>
      </c>
      <c r="J4163">
        <v>2</v>
      </c>
      <c r="K4163" t="s">
        <v>247</v>
      </c>
      <c r="M4163">
        <v>1</v>
      </c>
      <c r="N4163">
        <v>338</v>
      </c>
      <c r="O4163">
        <v>338</v>
      </c>
      <c r="P4163">
        <v>0</v>
      </c>
      <c r="Q4163">
        <v>530</v>
      </c>
      <c r="R4163">
        <v>0</v>
      </c>
      <c r="S4163" t="s">
        <v>12827</v>
      </c>
      <c r="T4163">
        <v>8899</v>
      </c>
      <c r="U4163" t="s">
        <v>11996</v>
      </c>
      <c r="V4163" t="s">
        <v>11996</v>
      </c>
      <c r="W4163" t="s">
        <v>299</v>
      </c>
      <c r="X4163">
        <v>2665</v>
      </c>
      <c r="Y4163" t="s">
        <v>257</v>
      </c>
      <c r="AA4163">
        <v>187</v>
      </c>
      <c r="AB4163" t="s">
        <v>1753</v>
      </c>
      <c r="AC4163" t="s">
        <v>12827</v>
      </c>
      <c r="AD4163">
        <v>5</v>
      </c>
      <c r="AE4163">
        <v>713991.99</v>
      </c>
      <c r="AF4163">
        <v>6168136.7400000002</v>
      </c>
    </row>
    <row r="4164" spans="1:32" x14ac:dyDescent="0.25">
      <c r="A4164" s="40">
        <v>4162</v>
      </c>
      <c r="B4164" t="s">
        <v>12828</v>
      </c>
      <c r="C4164">
        <v>530</v>
      </c>
      <c r="D4164">
        <v>1997</v>
      </c>
      <c r="E4164">
        <v>0</v>
      </c>
      <c r="F4164">
        <v>2</v>
      </c>
      <c r="H4164">
        <v>5</v>
      </c>
      <c r="J4164">
        <v>7</v>
      </c>
      <c r="K4164" t="s">
        <v>253</v>
      </c>
      <c r="L4164">
        <v>90</v>
      </c>
      <c r="M4164">
        <v>1</v>
      </c>
      <c r="N4164">
        <v>118</v>
      </c>
      <c r="O4164">
        <v>118</v>
      </c>
      <c r="P4164">
        <v>0</v>
      </c>
      <c r="Q4164">
        <v>118</v>
      </c>
      <c r="R4164">
        <v>0</v>
      </c>
      <c r="S4164" t="s">
        <v>12827</v>
      </c>
      <c r="T4164">
        <v>8899</v>
      </c>
      <c r="U4164" t="s">
        <v>11996</v>
      </c>
      <c r="V4164" t="s">
        <v>11996</v>
      </c>
      <c r="W4164" t="s">
        <v>299</v>
      </c>
      <c r="X4164">
        <v>2665</v>
      </c>
      <c r="Y4164" t="s">
        <v>257</v>
      </c>
      <c r="AA4164">
        <v>187</v>
      </c>
      <c r="AB4164" t="s">
        <v>1753</v>
      </c>
      <c r="AC4164" t="s">
        <v>12827</v>
      </c>
      <c r="AD4164">
        <v>5</v>
      </c>
      <c r="AE4164">
        <v>713991.99</v>
      </c>
      <c r="AF4164">
        <v>6168136.7400000002</v>
      </c>
    </row>
    <row r="4165" spans="1:32" x14ac:dyDescent="0.25">
      <c r="A4165" s="40">
        <v>4163</v>
      </c>
      <c r="B4165" t="s">
        <v>12829</v>
      </c>
      <c r="C4165">
        <v>230</v>
      </c>
      <c r="D4165">
        <v>1968</v>
      </c>
      <c r="E4165">
        <v>0</v>
      </c>
      <c r="F4165">
        <v>2</v>
      </c>
      <c r="H4165">
        <v>1</v>
      </c>
      <c r="J4165">
        <v>9</v>
      </c>
      <c r="K4165" t="s">
        <v>240</v>
      </c>
      <c r="M4165">
        <v>1</v>
      </c>
      <c r="N4165">
        <v>20</v>
      </c>
      <c r="O4165">
        <v>20</v>
      </c>
      <c r="P4165">
        <v>0</v>
      </c>
      <c r="Q4165">
        <v>20</v>
      </c>
      <c r="R4165">
        <v>0</v>
      </c>
      <c r="S4165" t="s">
        <v>12830</v>
      </c>
      <c r="T4165">
        <v>9267</v>
      </c>
      <c r="U4165" t="s">
        <v>2485</v>
      </c>
      <c r="V4165" t="s">
        <v>2485</v>
      </c>
      <c r="W4165" t="s">
        <v>12831</v>
      </c>
      <c r="X4165">
        <v>2665</v>
      </c>
      <c r="Y4165" t="s">
        <v>257</v>
      </c>
      <c r="AA4165">
        <v>187</v>
      </c>
      <c r="AB4165" t="s">
        <v>2486</v>
      </c>
      <c r="AC4165" t="s">
        <v>12830</v>
      </c>
      <c r="AD4165">
        <v>5</v>
      </c>
      <c r="AE4165">
        <v>712891.65</v>
      </c>
      <c r="AF4165">
        <v>6169456.5</v>
      </c>
    </row>
    <row r="4166" spans="1:32" x14ac:dyDescent="0.25">
      <c r="A4166" s="40">
        <v>4164</v>
      </c>
      <c r="B4166" t="s">
        <v>12832</v>
      </c>
      <c r="C4166">
        <v>230</v>
      </c>
      <c r="D4166">
        <v>1965</v>
      </c>
      <c r="E4166">
        <v>0</v>
      </c>
      <c r="F4166">
        <v>2</v>
      </c>
      <c r="H4166">
        <v>1</v>
      </c>
      <c r="J4166">
        <v>9</v>
      </c>
      <c r="K4166" t="s">
        <v>240</v>
      </c>
      <c r="M4166">
        <v>1</v>
      </c>
      <c r="N4166">
        <v>20</v>
      </c>
      <c r="O4166">
        <v>20</v>
      </c>
      <c r="P4166">
        <v>0</v>
      </c>
      <c r="Q4166">
        <v>20</v>
      </c>
      <c r="R4166">
        <v>0</v>
      </c>
      <c r="S4166" t="s">
        <v>12833</v>
      </c>
      <c r="T4166">
        <v>3195</v>
      </c>
      <c r="U4166" t="s">
        <v>7757</v>
      </c>
      <c r="V4166" t="s">
        <v>7757</v>
      </c>
      <c r="W4166" t="s">
        <v>12834</v>
      </c>
      <c r="X4166">
        <v>2665</v>
      </c>
      <c r="Y4166" t="s">
        <v>257</v>
      </c>
      <c r="AA4166">
        <v>187</v>
      </c>
      <c r="AB4166" t="s">
        <v>12835</v>
      </c>
      <c r="AC4166" t="s">
        <v>12833</v>
      </c>
      <c r="AD4166">
        <v>5</v>
      </c>
      <c r="AE4166">
        <v>713698.56</v>
      </c>
      <c r="AF4166">
        <v>6169220.3300000001</v>
      </c>
    </row>
    <row r="4167" spans="1:32" x14ac:dyDescent="0.25">
      <c r="A4167" s="40">
        <v>4165</v>
      </c>
      <c r="B4167" t="s">
        <v>12836</v>
      </c>
      <c r="C4167">
        <v>320</v>
      </c>
      <c r="D4167">
        <v>1964</v>
      </c>
      <c r="E4167">
        <v>0</v>
      </c>
      <c r="F4167">
        <v>2</v>
      </c>
      <c r="H4167">
        <v>1</v>
      </c>
      <c r="J4167">
        <v>2</v>
      </c>
      <c r="K4167" t="s">
        <v>260</v>
      </c>
      <c r="M4167">
        <v>1</v>
      </c>
      <c r="N4167">
        <v>110</v>
      </c>
      <c r="O4167">
        <v>110</v>
      </c>
      <c r="P4167">
        <v>0</v>
      </c>
      <c r="Q4167">
        <v>110</v>
      </c>
      <c r="R4167">
        <v>0</v>
      </c>
      <c r="S4167" t="s">
        <v>12837</v>
      </c>
      <c r="T4167">
        <v>9586</v>
      </c>
      <c r="U4167" t="s">
        <v>6960</v>
      </c>
      <c r="V4167" t="s">
        <v>6960</v>
      </c>
      <c r="W4167" t="s">
        <v>397</v>
      </c>
      <c r="X4167">
        <v>2665</v>
      </c>
      <c r="Y4167" t="s">
        <v>257</v>
      </c>
      <c r="AA4167">
        <v>187</v>
      </c>
      <c r="AB4167" t="s">
        <v>6961</v>
      </c>
      <c r="AC4167" t="s">
        <v>12838</v>
      </c>
      <c r="AD4167">
        <v>5</v>
      </c>
      <c r="AE4167">
        <v>712562.45</v>
      </c>
      <c r="AF4167">
        <v>6169322.29</v>
      </c>
    </row>
    <row r="4168" spans="1:32" x14ac:dyDescent="0.25">
      <c r="A4168" s="40">
        <v>4166</v>
      </c>
      <c r="B4168" t="s">
        <v>12839</v>
      </c>
      <c r="C4168">
        <v>120</v>
      </c>
      <c r="D4168">
        <v>2014</v>
      </c>
      <c r="E4168">
        <v>0</v>
      </c>
      <c r="F4168">
        <v>4</v>
      </c>
      <c r="H4168">
        <v>1</v>
      </c>
      <c r="J4168">
        <v>2</v>
      </c>
      <c r="K4168" t="s">
        <v>260</v>
      </c>
      <c r="M4168">
        <v>1</v>
      </c>
      <c r="N4168">
        <v>130</v>
      </c>
      <c r="O4168">
        <v>130</v>
      </c>
      <c r="P4168">
        <v>130</v>
      </c>
      <c r="Q4168">
        <v>0</v>
      </c>
      <c r="R4168">
        <v>0</v>
      </c>
      <c r="S4168" t="s">
        <v>12840</v>
      </c>
      <c r="T4168">
        <v>7136</v>
      </c>
      <c r="U4168" t="s">
        <v>255</v>
      </c>
      <c r="V4168" t="s">
        <v>255</v>
      </c>
      <c r="W4168" t="s">
        <v>480</v>
      </c>
      <c r="X4168">
        <v>2665</v>
      </c>
      <c r="Y4168" t="s">
        <v>257</v>
      </c>
      <c r="AA4168">
        <v>187</v>
      </c>
      <c r="AB4168" t="s">
        <v>12841</v>
      </c>
      <c r="AC4168" t="s">
        <v>12840</v>
      </c>
      <c r="AD4168">
        <v>5</v>
      </c>
      <c r="AE4168">
        <v>713120.38</v>
      </c>
      <c r="AF4168">
        <v>6168642.0499999998</v>
      </c>
    </row>
    <row r="4169" spans="1:32" x14ac:dyDescent="0.25">
      <c r="A4169" s="40">
        <v>4167</v>
      </c>
      <c r="B4169" t="s">
        <v>12842</v>
      </c>
      <c r="C4169">
        <v>130</v>
      </c>
      <c r="D4169">
        <v>1975</v>
      </c>
      <c r="E4169">
        <v>0</v>
      </c>
      <c r="F4169">
        <v>1</v>
      </c>
      <c r="H4169">
        <v>5</v>
      </c>
      <c r="J4169">
        <v>1</v>
      </c>
      <c r="K4169" t="s">
        <v>240</v>
      </c>
      <c r="L4169">
        <v>2</v>
      </c>
      <c r="M4169">
        <v>1</v>
      </c>
      <c r="N4169">
        <v>126</v>
      </c>
      <c r="O4169">
        <v>126</v>
      </c>
      <c r="P4169">
        <v>126</v>
      </c>
      <c r="Q4169">
        <v>0</v>
      </c>
      <c r="R4169">
        <v>0</v>
      </c>
      <c r="S4169" t="s">
        <v>12843</v>
      </c>
      <c r="T4169">
        <v>2556</v>
      </c>
      <c r="U4169" t="s">
        <v>317</v>
      </c>
      <c r="V4169" t="s">
        <v>317</v>
      </c>
      <c r="W4169" t="s">
        <v>12844</v>
      </c>
      <c r="X4169">
        <v>2625</v>
      </c>
      <c r="Y4169" t="s">
        <v>244</v>
      </c>
      <c r="AA4169">
        <v>187</v>
      </c>
      <c r="AB4169" t="s">
        <v>12845</v>
      </c>
      <c r="AC4169" t="s">
        <v>12843</v>
      </c>
      <c r="AD4169">
        <v>5</v>
      </c>
      <c r="AE4169">
        <v>711542.41</v>
      </c>
      <c r="AF4169">
        <v>6172371.9500000002</v>
      </c>
    </row>
    <row r="4170" spans="1:32" x14ac:dyDescent="0.25">
      <c r="A4170" s="40">
        <v>4168</v>
      </c>
      <c r="B4170" t="s">
        <v>12846</v>
      </c>
      <c r="C4170">
        <v>120</v>
      </c>
      <c r="D4170">
        <v>1984</v>
      </c>
      <c r="E4170">
        <v>0</v>
      </c>
      <c r="F4170">
        <v>10</v>
      </c>
      <c r="H4170">
        <v>10</v>
      </c>
      <c r="J4170">
        <v>2</v>
      </c>
      <c r="K4170" t="s">
        <v>260</v>
      </c>
      <c r="M4170">
        <v>1</v>
      </c>
      <c r="N4170">
        <v>95</v>
      </c>
      <c r="O4170">
        <v>95</v>
      </c>
      <c r="P4170">
        <v>158</v>
      </c>
      <c r="Q4170">
        <v>0</v>
      </c>
      <c r="R4170">
        <v>0</v>
      </c>
      <c r="S4170" t="s">
        <v>12847</v>
      </c>
      <c r="T4170">
        <v>3408</v>
      </c>
      <c r="U4170" t="s">
        <v>285</v>
      </c>
      <c r="V4170" t="s">
        <v>285</v>
      </c>
      <c r="W4170" t="s">
        <v>413</v>
      </c>
      <c r="X4170">
        <v>2665</v>
      </c>
      <c r="Y4170" t="s">
        <v>257</v>
      </c>
      <c r="AA4170">
        <v>187</v>
      </c>
      <c r="AB4170" t="s">
        <v>12848</v>
      </c>
      <c r="AC4170" t="s">
        <v>12847</v>
      </c>
      <c r="AD4170">
        <v>5</v>
      </c>
      <c r="AE4170">
        <v>713099.72</v>
      </c>
      <c r="AF4170">
        <v>6168879.1200000001</v>
      </c>
    </row>
    <row r="4171" spans="1:32" x14ac:dyDescent="0.25">
      <c r="A4171" s="40">
        <v>4169</v>
      </c>
      <c r="B4171" t="s">
        <v>12849</v>
      </c>
      <c r="C4171">
        <v>120</v>
      </c>
      <c r="D4171">
        <v>1969</v>
      </c>
      <c r="E4171">
        <v>0</v>
      </c>
      <c r="F4171">
        <v>3</v>
      </c>
      <c r="H4171">
        <v>1</v>
      </c>
      <c r="J4171">
        <v>2</v>
      </c>
      <c r="K4171" t="s">
        <v>260</v>
      </c>
      <c r="M4171">
        <v>1</v>
      </c>
      <c r="N4171">
        <v>134</v>
      </c>
      <c r="O4171">
        <v>134</v>
      </c>
      <c r="P4171">
        <v>134</v>
      </c>
      <c r="Q4171">
        <v>0</v>
      </c>
      <c r="R4171">
        <v>0</v>
      </c>
      <c r="S4171" t="s">
        <v>12850</v>
      </c>
      <c r="T4171">
        <v>5326</v>
      </c>
      <c r="U4171" t="s">
        <v>289</v>
      </c>
      <c r="V4171" t="s">
        <v>289</v>
      </c>
      <c r="W4171" t="s">
        <v>1270</v>
      </c>
      <c r="X4171">
        <v>2625</v>
      </c>
      <c r="Y4171" t="s">
        <v>244</v>
      </c>
      <c r="AA4171">
        <v>187</v>
      </c>
      <c r="AB4171" t="s">
        <v>12851</v>
      </c>
      <c r="AC4171" t="s">
        <v>12850</v>
      </c>
      <c r="AD4171">
        <v>5</v>
      </c>
      <c r="AE4171">
        <v>710906.88</v>
      </c>
      <c r="AF4171">
        <v>6172017.4199999999</v>
      </c>
    </row>
    <row r="4172" spans="1:32" x14ac:dyDescent="0.25">
      <c r="A4172" s="40">
        <v>4170</v>
      </c>
      <c r="B4172" t="s">
        <v>12852</v>
      </c>
      <c r="C4172">
        <v>130</v>
      </c>
      <c r="D4172">
        <v>2016</v>
      </c>
      <c r="E4172">
        <v>0</v>
      </c>
      <c r="F4172">
        <v>2</v>
      </c>
      <c r="H4172">
        <v>1</v>
      </c>
      <c r="J4172">
        <v>1</v>
      </c>
      <c r="K4172" t="s">
        <v>240</v>
      </c>
      <c r="M4172">
        <v>2</v>
      </c>
      <c r="N4172">
        <v>60</v>
      </c>
      <c r="O4172">
        <v>120</v>
      </c>
      <c r="P4172">
        <v>120</v>
      </c>
      <c r="Q4172">
        <v>0</v>
      </c>
      <c r="R4172">
        <v>0</v>
      </c>
      <c r="S4172" t="s">
        <v>12853</v>
      </c>
      <c r="T4172">
        <v>3902</v>
      </c>
      <c r="U4172" t="s">
        <v>11284</v>
      </c>
      <c r="V4172" t="s">
        <v>11284</v>
      </c>
      <c r="W4172" t="s">
        <v>732</v>
      </c>
      <c r="X4172">
        <v>2625</v>
      </c>
      <c r="Y4172" t="s">
        <v>244</v>
      </c>
      <c r="AA4172">
        <v>187</v>
      </c>
      <c r="AB4172" t="s">
        <v>12854</v>
      </c>
      <c r="AC4172" t="s">
        <v>12855</v>
      </c>
      <c r="AD4172">
        <v>5</v>
      </c>
      <c r="AE4172">
        <v>711584.01</v>
      </c>
      <c r="AF4172">
        <v>6172795.0899999999</v>
      </c>
    </row>
    <row r="4173" spans="1:32" x14ac:dyDescent="0.25">
      <c r="A4173" s="40">
        <v>4171</v>
      </c>
      <c r="B4173" t="s">
        <v>12856</v>
      </c>
      <c r="C4173">
        <v>130</v>
      </c>
      <c r="D4173">
        <v>2016</v>
      </c>
      <c r="E4173">
        <v>0</v>
      </c>
      <c r="F4173">
        <v>2</v>
      </c>
      <c r="H4173">
        <v>1</v>
      </c>
      <c r="J4173">
        <v>1</v>
      </c>
      <c r="K4173" t="s">
        <v>240</v>
      </c>
      <c r="M4173">
        <v>2</v>
      </c>
      <c r="N4173">
        <v>60</v>
      </c>
      <c r="O4173">
        <v>120</v>
      </c>
      <c r="P4173">
        <v>120</v>
      </c>
      <c r="Q4173">
        <v>0</v>
      </c>
      <c r="R4173">
        <v>0</v>
      </c>
      <c r="S4173" t="s">
        <v>12857</v>
      </c>
      <c r="T4173">
        <v>3902</v>
      </c>
      <c r="U4173" t="s">
        <v>11284</v>
      </c>
      <c r="V4173" t="s">
        <v>11284</v>
      </c>
      <c r="W4173" t="s">
        <v>308</v>
      </c>
      <c r="X4173">
        <v>2625</v>
      </c>
      <c r="Y4173" t="s">
        <v>244</v>
      </c>
      <c r="AA4173">
        <v>187</v>
      </c>
      <c r="AB4173" t="s">
        <v>12858</v>
      </c>
      <c r="AC4173" t="s">
        <v>12859</v>
      </c>
      <c r="AD4173">
        <v>5</v>
      </c>
      <c r="AE4173">
        <v>711578.78</v>
      </c>
      <c r="AF4173">
        <v>6172815.1699999999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Energi</vt:lpstr>
      <vt:lpstr>BBRSum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BBR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2020-02-20T12:25:05Z</dcterms:modified>
</cp:coreProperties>
</file>